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linati.haida\Downloads\"/>
    </mc:Choice>
  </mc:AlternateContent>
  <xr:revisionPtr revIDLastSave="0" documentId="8_{83580FBA-9556-45F1-97EA-7A425E4B270C}" xr6:coauthVersionLast="47" xr6:coauthVersionMax="47" xr10:uidLastSave="{00000000-0000-0000-0000-000000000000}"/>
  <bookViews>
    <workbookView xWindow="-110" yWindow="-110" windowWidth="19420" windowHeight="11500" firstSheet="2" activeTab="2" xr2:uid="{DB616D7B-9C8F-4A10-8FC4-CD99E24DB6E4}"/>
  </bookViews>
  <sheets>
    <sheet name="Header &amp; Notes" sheetId="78" r:id="rId1"/>
    <sheet name="Dashboard" sheetId="95" state="veryHidden" r:id="rId2"/>
    <sheet name="Input Bank" sheetId="89" r:id="rId3"/>
    <sheet name="Bobot" sheetId="37" r:id="rId4"/>
    <sheet name="SPM Skenario Dasar" sheetId="38" r:id="rId5"/>
    <sheet name="SPM Skenario Bank" sheetId="99" r:id="rId6"/>
    <sheet name="Grafik" sheetId="98" state="veryHidden" r:id="rId7"/>
  </sheets>
  <definedNames>
    <definedName name="_xlnm._FilterDatabase" localSheetId="3" hidden="1">Bobot!$T$31:$AA$180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7" i="38" l="1"/>
  <c r="H9" i="95"/>
  <c r="K173" i="89" l="1"/>
  <c r="K12" i="95" l="1"/>
  <c r="AZ12" i="95" s="1"/>
  <c r="AZ15" i="95" s="1"/>
  <c r="AY12" i="95" l="1"/>
  <c r="AY15" i="95" s="1"/>
  <c r="L12" i="95"/>
  <c r="L11" i="95" s="1"/>
  <c r="BA12" i="95"/>
  <c r="BA15" i="95" s="1"/>
  <c r="M12" i="95"/>
  <c r="N12" i="95" s="1"/>
  <c r="O12" i="95" s="1"/>
  <c r="AR12" i="95"/>
  <c r="AR15" i="95" s="1"/>
  <c r="AS12" i="95"/>
  <c r="AS15" i="95" s="1"/>
  <c r="AT12" i="95"/>
  <c r="AT15" i="95" s="1"/>
  <c r="AU12" i="95"/>
  <c r="AU15" i="95" s="1"/>
  <c r="AW12" i="95"/>
  <c r="AW15" i="95" s="1"/>
  <c r="AX12" i="95"/>
  <c r="AX15" i="95" s="1"/>
  <c r="K11" i="95"/>
  <c r="AV12" i="95"/>
  <c r="AV15" i="95" s="1"/>
  <c r="M15" i="95" l="1"/>
  <c r="N15" i="95"/>
  <c r="M11" i="95"/>
  <c r="O15" i="95"/>
  <c r="P12" i="95"/>
  <c r="P15" i="95" l="1"/>
  <c r="Q12" i="95"/>
  <c r="Q15" i="95" l="1"/>
  <c r="R12" i="95"/>
  <c r="R15" i="95" l="1"/>
  <c r="S12" i="95"/>
  <c r="S15" i="95" l="1"/>
  <c r="T12" i="95"/>
  <c r="U12" i="95" l="1"/>
  <c r="T15" i="95"/>
  <c r="V12" i="95" l="1"/>
  <c r="U15" i="95"/>
  <c r="W12" i="95" l="1"/>
  <c r="V15" i="95"/>
  <c r="W15" i="95" l="1"/>
  <c r="X12" i="95"/>
  <c r="Y12" i="95" l="1"/>
  <c r="X15" i="95"/>
  <c r="Z12" i="95" l="1"/>
  <c r="Y15" i="95"/>
  <c r="Z15" i="95" l="1"/>
  <c r="AA12" i="95"/>
  <c r="AB12" i="95" l="1"/>
  <c r="AA15" i="95"/>
  <c r="AB15" i="95" l="1"/>
  <c r="AC12" i="95"/>
  <c r="AC15" i="95" l="1"/>
  <c r="AD12" i="95"/>
  <c r="AE12" i="95" l="1"/>
  <c r="AD15" i="95"/>
  <c r="AE15" i="95" l="1"/>
  <c r="AF12" i="95"/>
  <c r="AG12" i="95" l="1"/>
  <c r="AF15" i="95"/>
  <c r="AG15" i="95" l="1"/>
  <c r="AH12" i="95"/>
  <c r="AH15" i="95" l="1"/>
  <c r="AI12" i="95"/>
  <c r="AJ12" i="95" l="1"/>
  <c r="AI15" i="95"/>
  <c r="AK12" i="95" l="1"/>
  <c r="AJ15" i="95"/>
  <c r="AK15" i="95" l="1"/>
  <c r="AL12" i="95"/>
  <c r="AL15" i="95" l="1"/>
  <c r="AM12" i="95"/>
  <c r="AM15" i="95" l="1"/>
  <c r="AN12" i="95"/>
  <c r="AN15" i="95" l="1"/>
  <c r="AO12" i="95"/>
  <c r="AP12" i="95" l="1"/>
  <c r="AO15" i="95"/>
  <c r="AP15" i="95" l="1"/>
  <c r="AQ12" i="95"/>
  <c r="AQ15" i="95" s="1"/>
  <c r="L15" i="89" l="1"/>
  <c r="L35" i="89"/>
  <c r="L31" i="89"/>
  <c r="BA132" i="89"/>
  <c r="AZ132" i="89"/>
  <c r="AY132" i="89"/>
  <c r="AX132" i="89"/>
  <c r="AW132" i="89"/>
  <c r="AV132" i="89"/>
  <c r="AU132" i="89"/>
  <c r="AT132" i="89"/>
  <c r="AS132" i="89"/>
  <c r="AR132" i="89"/>
  <c r="AQ132" i="89"/>
  <c r="AP132" i="89"/>
  <c r="AO132" i="89"/>
  <c r="AN132" i="89"/>
  <c r="AM132" i="89"/>
  <c r="AL132" i="89"/>
  <c r="AK132" i="89"/>
  <c r="AJ132" i="89"/>
  <c r="AI132" i="89"/>
  <c r="AH132" i="89"/>
  <c r="AG132" i="89"/>
  <c r="AF132" i="89"/>
  <c r="AE132" i="89"/>
  <c r="AD132" i="89"/>
  <c r="AC132" i="89"/>
  <c r="AB132" i="89"/>
  <c r="AA132" i="89"/>
  <c r="Z132" i="89"/>
  <c r="Y132" i="89"/>
  <c r="X132" i="89"/>
  <c r="W132" i="89"/>
  <c r="V132" i="89"/>
  <c r="U132" i="89"/>
  <c r="T132" i="89"/>
  <c r="S132" i="89"/>
  <c r="R132" i="89"/>
  <c r="Q132" i="89"/>
  <c r="P132" i="89"/>
  <c r="O132" i="89"/>
  <c r="N132" i="89"/>
  <c r="M132" i="89"/>
  <c r="L132" i="89"/>
  <c r="L115" i="89"/>
  <c r="J155" i="99"/>
  <c r="I155" i="99"/>
  <c r="J154" i="99"/>
  <c r="I154" i="99"/>
  <c r="J153" i="99"/>
  <c r="I153" i="99"/>
  <c r="J152" i="99"/>
  <c r="I152" i="99"/>
  <c r="J151" i="99"/>
  <c r="I151" i="99"/>
  <c r="J150" i="99"/>
  <c r="I150" i="99"/>
  <c r="J149" i="99"/>
  <c r="I149" i="99"/>
  <c r="J148" i="99"/>
  <c r="I148" i="99"/>
  <c r="J147" i="99"/>
  <c r="I147" i="99"/>
  <c r="J146" i="99"/>
  <c r="I146" i="99"/>
  <c r="J144" i="99"/>
  <c r="I144" i="99"/>
  <c r="J143" i="99"/>
  <c r="I143" i="99"/>
  <c r="J142" i="99"/>
  <c r="I142" i="99"/>
  <c r="O132" i="37"/>
  <c r="J140" i="99" l="1"/>
  <c r="AV140" i="99" s="1"/>
  <c r="I140" i="99"/>
  <c r="J139" i="99"/>
  <c r="AX139" i="99" s="1"/>
  <c r="I139" i="99"/>
  <c r="J138" i="99"/>
  <c r="I138" i="99"/>
  <c r="J137" i="99"/>
  <c r="I137" i="99"/>
  <c r="J136" i="99"/>
  <c r="AW136" i="99" s="1"/>
  <c r="I136" i="99"/>
  <c r="J135" i="99"/>
  <c r="AT135" i="99" s="1"/>
  <c r="I135" i="99"/>
  <c r="J134" i="99"/>
  <c r="AT134" i="99" s="1"/>
  <c r="I134" i="99"/>
  <c r="J133" i="99"/>
  <c r="I133" i="99"/>
  <c r="J131" i="99"/>
  <c r="AY131" i="99" s="1"/>
  <c r="I131" i="99"/>
  <c r="J130" i="99"/>
  <c r="AS130" i="99" s="1"/>
  <c r="I130" i="99"/>
  <c r="J129" i="99"/>
  <c r="AZ129" i="99" s="1"/>
  <c r="I129" i="99"/>
  <c r="J127" i="99"/>
  <c r="AX127" i="99" s="1"/>
  <c r="I127" i="99"/>
  <c r="J126" i="99"/>
  <c r="AQ126" i="99" s="1"/>
  <c r="I126" i="99"/>
  <c r="J125" i="99"/>
  <c r="AV125" i="99" s="1"/>
  <c r="I125" i="99"/>
  <c r="J124" i="99"/>
  <c r="AR124" i="99" s="1"/>
  <c r="I124" i="99"/>
  <c r="L124" i="99" s="1"/>
  <c r="J122" i="99"/>
  <c r="I122" i="99"/>
  <c r="J121" i="99"/>
  <c r="I121" i="99"/>
  <c r="J120" i="99"/>
  <c r="I120" i="99"/>
  <c r="L120" i="99" s="1"/>
  <c r="J119" i="99"/>
  <c r="AS119" i="99" s="1"/>
  <c r="I119" i="99"/>
  <c r="J118" i="99"/>
  <c r="I118" i="99"/>
  <c r="J117" i="99"/>
  <c r="AV117" i="99" s="1"/>
  <c r="I117" i="99"/>
  <c r="L117" i="99" s="1"/>
  <c r="J116" i="99"/>
  <c r="I116" i="99"/>
  <c r="L116" i="99" s="1"/>
  <c r="J114" i="99"/>
  <c r="I114" i="99"/>
  <c r="J113" i="99"/>
  <c r="I113" i="99"/>
  <c r="J112" i="99"/>
  <c r="I112" i="99"/>
  <c r="J111" i="99"/>
  <c r="I111" i="99"/>
  <c r="J110" i="99"/>
  <c r="I110" i="99"/>
  <c r="J109" i="99"/>
  <c r="I109" i="99"/>
  <c r="J104" i="99"/>
  <c r="Z104" i="99" s="1"/>
  <c r="I104" i="99"/>
  <c r="J103" i="99"/>
  <c r="AC103" i="99" s="1"/>
  <c r="I103" i="99"/>
  <c r="J101" i="99"/>
  <c r="Y101" i="99" s="1"/>
  <c r="I101" i="99"/>
  <c r="J100" i="99"/>
  <c r="Z100" i="99" s="1"/>
  <c r="I100" i="99"/>
  <c r="J99" i="99"/>
  <c r="AP99" i="99" s="1"/>
  <c r="I99" i="99"/>
  <c r="J98" i="99"/>
  <c r="AL98" i="99" s="1"/>
  <c r="I98" i="99"/>
  <c r="J97" i="99"/>
  <c r="AP97" i="99" s="1"/>
  <c r="I97" i="99"/>
  <c r="J96" i="99"/>
  <c r="I96" i="99"/>
  <c r="J94" i="99"/>
  <c r="AX94" i="99" s="1"/>
  <c r="I94" i="99"/>
  <c r="J93" i="99"/>
  <c r="AG93" i="99" s="1"/>
  <c r="I93" i="99"/>
  <c r="J91" i="99"/>
  <c r="AP91" i="99" s="1"/>
  <c r="I91" i="99"/>
  <c r="J90" i="99"/>
  <c r="AQ90" i="99" s="1"/>
  <c r="I90" i="99"/>
  <c r="J89" i="99"/>
  <c r="I89" i="99"/>
  <c r="J87" i="99"/>
  <c r="I87" i="99"/>
  <c r="J86" i="99"/>
  <c r="K86" i="99" s="1"/>
  <c r="I86" i="99"/>
  <c r="J81" i="99"/>
  <c r="I81" i="99"/>
  <c r="J80" i="99"/>
  <c r="I80" i="99"/>
  <c r="L80" i="99" s="1"/>
  <c r="J79" i="99"/>
  <c r="I79" i="99"/>
  <c r="L79" i="99" s="1"/>
  <c r="J77" i="99"/>
  <c r="I77" i="99"/>
  <c r="L77" i="99" s="1"/>
  <c r="J76" i="99"/>
  <c r="AX76" i="99" s="1"/>
  <c r="AX60" i="95" s="1"/>
  <c r="I76" i="99"/>
  <c r="J75" i="99"/>
  <c r="AZ75" i="99" s="1"/>
  <c r="I75" i="99"/>
  <c r="J74" i="99"/>
  <c r="I74" i="99"/>
  <c r="J73" i="99"/>
  <c r="I73" i="99"/>
  <c r="J72" i="99"/>
  <c r="AQ72" i="99" s="1"/>
  <c r="I72" i="99"/>
  <c r="J71" i="99"/>
  <c r="AV71" i="99" s="1"/>
  <c r="I71" i="99"/>
  <c r="J70" i="99"/>
  <c r="I70" i="99"/>
  <c r="J69" i="99"/>
  <c r="I69" i="99"/>
  <c r="J67" i="99"/>
  <c r="AX67" i="99" s="1"/>
  <c r="I67" i="99"/>
  <c r="J66" i="99"/>
  <c r="I66" i="99"/>
  <c r="J65" i="99"/>
  <c r="I65" i="99"/>
  <c r="J64" i="99"/>
  <c r="AR64" i="99" s="1"/>
  <c r="I64" i="99"/>
  <c r="J63" i="99"/>
  <c r="I63" i="99"/>
  <c r="J62" i="99"/>
  <c r="I62" i="99"/>
  <c r="L62" i="99" s="1"/>
  <c r="J60" i="99"/>
  <c r="I60" i="99"/>
  <c r="J59" i="99"/>
  <c r="BA59" i="99" s="1"/>
  <c r="I59" i="99"/>
  <c r="L59" i="99" s="1"/>
  <c r="J58" i="99"/>
  <c r="BA58" i="99" s="1"/>
  <c r="I58" i="99"/>
  <c r="J57" i="99"/>
  <c r="AR57" i="99" s="1"/>
  <c r="I57" i="99"/>
  <c r="L57" i="99" s="1"/>
  <c r="J56" i="99"/>
  <c r="AY56" i="99" s="1"/>
  <c r="I56" i="99"/>
  <c r="J55" i="99"/>
  <c r="I55" i="99"/>
  <c r="L55" i="99" s="1"/>
  <c r="J50" i="99"/>
  <c r="AQ50" i="99" s="1"/>
  <c r="I50" i="99"/>
  <c r="L50" i="99" s="1"/>
  <c r="J49" i="99"/>
  <c r="I49" i="99"/>
  <c r="J48" i="99"/>
  <c r="I48" i="99"/>
  <c r="J47" i="99"/>
  <c r="I47" i="99"/>
  <c r="J46" i="99"/>
  <c r="BA46" i="99" s="1"/>
  <c r="I46" i="99"/>
  <c r="L46" i="99" s="1"/>
  <c r="J45" i="99"/>
  <c r="AQ45" i="99" s="1"/>
  <c r="I45" i="99"/>
  <c r="J44" i="99"/>
  <c r="I44" i="99"/>
  <c r="L44" i="99" s="1"/>
  <c r="J43" i="99"/>
  <c r="AS43" i="99" s="1"/>
  <c r="I43" i="99"/>
  <c r="L43" i="99" s="1"/>
  <c r="J41" i="99"/>
  <c r="AT41" i="99" s="1"/>
  <c r="I41" i="99"/>
  <c r="J40" i="99"/>
  <c r="I40" i="99"/>
  <c r="J39" i="99"/>
  <c r="AZ39" i="99" s="1"/>
  <c r="I39" i="99"/>
  <c r="J38" i="99"/>
  <c r="I38" i="99"/>
  <c r="J37" i="99"/>
  <c r="AY37" i="99" s="1"/>
  <c r="I37" i="99"/>
  <c r="J36" i="99"/>
  <c r="I36" i="99"/>
  <c r="J33" i="99"/>
  <c r="AH33" i="99" s="1"/>
  <c r="I33" i="99"/>
  <c r="L33" i="99" s="1"/>
  <c r="J32" i="99"/>
  <c r="S32" i="99" s="1"/>
  <c r="I32" i="99"/>
  <c r="L32" i="99" s="1"/>
  <c r="J30" i="99"/>
  <c r="AW30" i="99" s="1"/>
  <c r="I30" i="99"/>
  <c r="J29" i="99"/>
  <c r="AX29" i="99" s="1"/>
  <c r="I29" i="99"/>
  <c r="L29" i="99" s="1"/>
  <c r="J28" i="99"/>
  <c r="I28" i="99"/>
  <c r="J27" i="99"/>
  <c r="AV27" i="99" s="1"/>
  <c r="I27" i="99"/>
  <c r="J26" i="99"/>
  <c r="I26" i="99"/>
  <c r="J25" i="99"/>
  <c r="I25" i="99"/>
  <c r="J24" i="99"/>
  <c r="I24" i="99"/>
  <c r="J23" i="99"/>
  <c r="I23" i="99"/>
  <c r="J22" i="99"/>
  <c r="AQ22" i="99" s="1"/>
  <c r="I22" i="99"/>
  <c r="L22" i="99" s="1"/>
  <c r="J21" i="99"/>
  <c r="AW21" i="99" s="1"/>
  <c r="I21" i="99"/>
  <c r="J20" i="99"/>
  <c r="AZ20" i="99" s="1"/>
  <c r="I20" i="99"/>
  <c r="J19" i="99"/>
  <c r="I19" i="99"/>
  <c r="J18" i="99"/>
  <c r="I18" i="99"/>
  <c r="J17" i="99"/>
  <c r="AT17" i="99" s="1"/>
  <c r="I17" i="99"/>
  <c r="J16" i="99"/>
  <c r="AZ16" i="99" s="1"/>
  <c r="I16" i="99"/>
  <c r="AQ142" i="99"/>
  <c r="AR146" i="99"/>
  <c r="Y147" i="99"/>
  <c r="K151" i="99"/>
  <c r="K153" i="99"/>
  <c r="K154" i="99"/>
  <c r="A349" i="99"/>
  <c r="A348" i="99"/>
  <c r="A347" i="99"/>
  <c r="A346" i="99"/>
  <c r="A345" i="99"/>
  <c r="A344" i="99"/>
  <c r="A343" i="99"/>
  <c r="A342" i="99"/>
  <c r="A341" i="99"/>
  <c r="A340" i="99"/>
  <c r="A339" i="99"/>
  <c r="A338" i="99"/>
  <c r="A337" i="99"/>
  <c r="A336" i="99"/>
  <c r="A335" i="99"/>
  <c r="A334" i="99"/>
  <c r="A333" i="99"/>
  <c r="A332" i="99"/>
  <c r="A331" i="99"/>
  <c r="A330" i="99"/>
  <c r="A329" i="99"/>
  <c r="A328" i="99"/>
  <c r="A327" i="99"/>
  <c r="A326" i="99"/>
  <c r="A325" i="99"/>
  <c r="A324" i="99"/>
  <c r="A323" i="99"/>
  <c r="A322" i="99"/>
  <c r="A321" i="99"/>
  <c r="A320" i="99"/>
  <c r="A319" i="99"/>
  <c r="A318" i="99"/>
  <c r="A317" i="99"/>
  <c r="A316" i="99"/>
  <c r="A315" i="99"/>
  <c r="A314" i="99"/>
  <c r="A313" i="99"/>
  <c r="A312" i="99"/>
  <c r="A311" i="99"/>
  <c r="A310" i="99"/>
  <c r="A309" i="99"/>
  <c r="A308" i="99"/>
  <c r="A307" i="99"/>
  <c r="A306" i="99"/>
  <c r="A305" i="99"/>
  <c r="A304" i="99"/>
  <c r="A303" i="99"/>
  <c r="A302" i="99"/>
  <c r="A301" i="99"/>
  <c r="A300" i="99"/>
  <c r="A299" i="99"/>
  <c r="A298" i="99"/>
  <c r="A297" i="99"/>
  <c r="A296" i="99"/>
  <c r="A295" i="99"/>
  <c r="A294" i="99"/>
  <c r="A293" i="99"/>
  <c r="A292" i="99"/>
  <c r="A291" i="99"/>
  <c r="A290" i="99"/>
  <c r="A289" i="99"/>
  <c r="A288" i="99"/>
  <c r="A287" i="99"/>
  <c r="A286" i="99"/>
  <c r="A285" i="99"/>
  <c r="A284" i="99"/>
  <c r="A283" i="99"/>
  <c r="A282" i="99"/>
  <c r="A281" i="99"/>
  <c r="A280" i="99"/>
  <c r="A279" i="99"/>
  <c r="A278" i="99"/>
  <c r="A277" i="99"/>
  <c r="A276" i="99"/>
  <c r="A275" i="99"/>
  <c r="A274" i="99"/>
  <c r="A273" i="99"/>
  <c r="A272" i="99"/>
  <c r="A271" i="99"/>
  <c r="A270" i="99"/>
  <c r="A269" i="99"/>
  <c r="A268" i="99"/>
  <c r="A267" i="99"/>
  <c r="A266" i="99"/>
  <c r="A265" i="99"/>
  <c r="A264" i="99"/>
  <c r="A263" i="99"/>
  <c r="A262" i="99"/>
  <c r="A261" i="99"/>
  <c r="A260" i="99"/>
  <c r="A259" i="99"/>
  <c r="A258" i="99"/>
  <c r="A257" i="99"/>
  <c r="A256" i="99"/>
  <c r="A255" i="99"/>
  <c r="A254" i="99"/>
  <c r="A253" i="99"/>
  <c r="A252" i="99"/>
  <c r="A251" i="99"/>
  <c r="A250" i="99"/>
  <c r="A249" i="99"/>
  <c r="A248" i="99"/>
  <c r="A247" i="99"/>
  <c r="A246" i="99"/>
  <c r="A245" i="99"/>
  <c r="A244" i="99"/>
  <c r="A243" i="99"/>
  <c r="A242" i="99"/>
  <c r="A241" i="99"/>
  <c r="A240" i="99"/>
  <c r="A239" i="99"/>
  <c r="A238" i="99"/>
  <c r="A237" i="99"/>
  <c r="A236" i="99"/>
  <c r="A235" i="99"/>
  <c r="A234" i="99"/>
  <c r="A233" i="99"/>
  <c r="A232" i="99"/>
  <c r="A231" i="99"/>
  <c r="A230" i="99"/>
  <c r="A229" i="99"/>
  <c r="A228" i="99"/>
  <c r="A227" i="99"/>
  <c r="A226" i="99"/>
  <c r="A225" i="99"/>
  <c r="A224" i="99"/>
  <c r="A223" i="99"/>
  <c r="A222" i="99"/>
  <c r="A221" i="99"/>
  <c r="A220" i="99"/>
  <c r="A219" i="99"/>
  <c r="A218" i="99"/>
  <c r="A217" i="99"/>
  <c r="A216" i="99"/>
  <c r="A215" i="99"/>
  <c r="A214" i="99"/>
  <c r="A213" i="99"/>
  <c r="A212" i="99"/>
  <c r="A211" i="99"/>
  <c r="A210" i="99"/>
  <c r="A209" i="99"/>
  <c r="A208" i="99"/>
  <c r="A207" i="99"/>
  <c r="A206" i="99"/>
  <c r="A205" i="99"/>
  <c r="A204" i="99"/>
  <c r="A203" i="99"/>
  <c r="A202" i="99"/>
  <c r="A201" i="99"/>
  <c r="A200" i="99"/>
  <c r="A199" i="99"/>
  <c r="A198" i="99"/>
  <c r="A197" i="99"/>
  <c r="A196" i="99"/>
  <c r="A195" i="99"/>
  <c r="A194" i="99"/>
  <c r="A193" i="99"/>
  <c r="A192" i="99"/>
  <c r="A191" i="99"/>
  <c r="A190" i="99"/>
  <c r="A189" i="99"/>
  <c r="A188" i="99"/>
  <c r="A187" i="99"/>
  <c r="A186" i="99"/>
  <c r="A185" i="99"/>
  <c r="A184" i="99"/>
  <c r="A183" i="99"/>
  <c r="A182" i="99"/>
  <c r="A181" i="99"/>
  <c r="AX180" i="99"/>
  <c r="A180" i="99"/>
  <c r="A179" i="99"/>
  <c r="A178" i="99"/>
  <c r="BA177" i="99"/>
  <c r="AZ177" i="99"/>
  <c r="AY177" i="99"/>
  <c r="AX177" i="99"/>
  <c r="AW177" i="99"/>
  <c r="AV177" i="99"/>
  <c r="AU177" i="99"/>
  <c r="AT177" i="99"/>
  <c r="AS177" i="99"/>
  <c r="AR177" i="99"/>
  <c r="AQ177" i="99"/>
  <c r="AP177" i="99"/>
  <c r="AO177" i="99"/>
  <c r="AN177" i="99"/>
  <c r="AM177" i="99"/>
  <c r="AL177" i="99"/>
  <c r="AK177" i="99"/>
  <c r="AJ177" i="99"/>
  <c r="AI177" i="99"/>
  <c r="AH177" i="99"/>
  <c r="AG177" i="99"/>
  <c r="AF177" i="99"/>
  <c r="AE177" i="99"/>
  <c r="AD177" i="99"/>
  <c r="AC177" i="99"/>
  <c r="AB177" i="99"/>
  <c r="AA177" i="99"/>
  <c r="Z177" i="99"/>
  <c r="Y177" i="99"/>
  <c r="X177" i="99"/>
  <c r="W177" i="99"/>
  <c r="V177" i="99"/>
  <c r="U177" i="99"/>
  <c r="T177" i="99"/>
  <c r="S177" i="99"/>
  <c r="R177" i="99"/>
  <c r="Q177" i="99"/>
  <c r="P177" i="99"/>
  <c r="O177" i="99"/>
  <c r="N177" i="99"/>
  <c r="M177" i="99"/>
  <c r="A177" i="99"/>
  <c r="BA176" i="99"/>
  <c r="AZ176" i="99"/>
  <c r="AY176" i="99"/>
  <c r="AX176" i="99"/>
  <c r="AW176" i="99"/>
  <c r="AV176" i="99"/>
  <c r="AU176" i="99"/>
  <c r="AT176" i="99"/>
  <c r="AS176" i="99"/>
  <c r="AR176" i="99"/>
  <c r="AQ176" i="99"/>
  <c r="AP176" i="99"/>
  <c r="AO176" i="99"/>
  <c r="AN176" i="99"/>
  <c r="AM176" i="99"/>
  <c r="AL176" i="99"/>
  <c r="AK176" i="99"/>
  <c r="AJ176" i="99"/>
  <c r="AI176" i="99"/>
  <c r="AH176" i="99"/>
  <c r="AG176" i="99"/>
  <c r="AF176" i="99"/>
  <c r="AE176" i="99"/>
  <c r="AD176" i="99"/>
  <c r="AC176" i="99"/>
  <c r="AB176" i="99"/>
  <c r="AA176" i="99"/>
  <c r="Z176" i="99"/>
  <c r="Y176" i="99"/>
  <c r="X176" i="99"/>
  <c r="W176" i="99"/>
  <c r="V176" i="99"/>
  <c r="U176" i="99"/>
  <c r="T176" i="99"/>
  <c r="S176" i="99"/>
  <c r="R176" i="99"/>
  <c r="Q176" i="99"/>
  <c r="P176" i="99"/>
  <c r="O176" i="99"/>
  <c r="N176" i="99"/>
  <c r="M176" i="99"/>
  <c r="A176" i="99"/>
  <c r="BA175" i="99"/>
  <c r="AZ175" i="99"/>
  <c r="AY175" i="99"/>
  <c r="AX175" i="99"/>
  <c r="AW175" i="99"/>
  <c r="AV175" i="99"/>
  <c r="AU175" i="99"/>
  <c r="AT175" i="99"/>
  <c r="AS175" i="99"/>
  <c r="AR175" i="99"/>
  <c r="AQ175" i="99"/>
  <c r="AP175" i="99"/>
  <c r="AO175" i="99"/>
  <c r="AN175" i="99"/>
  <c r="AM175" i="99"/>
  <c r="AL175" i="99"/>
  <c r="AK175" i="99"/>
  <c r="AJ175" i="99"/>
  <c r="AI175" i="99"/>
  <c r="AH175" i="99"/>
  <c r="AG175" i="99"/>
  <c r="AF175" i="99"/>
  <c r="AE175" i="99"/>
  <c r="AD175" i="99"/>
  <c r="AC175" i="99"/>
  <c r="AB175" i="99"/>
  <c r="AA175" i="99"/>
  <c r="Z175" i="99"/>
  <c r="Y175" i="99"/>
  <c r="X175" i="99"/>
  <c r="W175" i="99"/>
  <c r="V175" i="99"/>
  <c r="U175" i="99"/>
  <c r="T175" i="99"/>
  <c r="S175" i="99"/>
  <c r="R175" i="99"/>
  <c r="Q175" i="99"/>
  <c r="P175" i="99"/>
  <c r="O175" i="99"/>
  <c r="N175" i="99"/>
  <c r="M175" i="99"/>
  <c r="A175" i="99"/>
  <c r="A174" i="99"/>
  <c r="A173" i="99"/>
  <c r="A172" i="99"/>
  <c r="A171" i="99"/>
  <c r="A170" i="99"/>
  <c r="A169" i="99"/>
  <c r="A168" i="99"/>
  <c r="A167" i="99"/>
  <c r="A166" i="99"/>
  <c r="BA165" i="99"/>
  <c r="AZ165" i="99"/>
  <c r="AY165" i="99"/>
  <c r="AX165" i="99"/>
  <c r="AW165" i="99"/>
  <c r="AV165" i="99"/>
  <c r="AU165" i="99"/>
  <c r="AT165" i="99"/>
  <c r="AS165" i="99"/>
  <c r="AR165" i="99"/>
  <c r="AQ165" i="99"/>
  <c r="AP165" i="99"/>
  <c r="AO165" i="99"/>
  <c r="AN165" i="99"/>
  <c r="AM165" i="99"/>
  <c r="AL165" i="99"/>
  <c r="AK165" i="99"/>
  <c r="AJ165" i="99"/>
  <c r="AI165" i="99"/>
  <c r="AH165" i="99"/>
  <c r="AG165" i="99"/>
  <c r="AF165" i="99"/>
  <c r="AE165" i="99"/>
  <c r="AD165" i="99"/>
  <c r="AC165" i="99"/>
  <c r="AB165" i="99"/>
  <c r="AA165" i="99"/>
  <c r="Z165" i="99"/>
  <c r="Y165" i="99"/>
  <c r="X165" i="99"/>
  <c r="W165" i="99"/>
  <c r="V165" i="99"/>
  <c r="U165" i="99"/>
  <c r="T165" i="99"/>
  <c r="S165" i="99"/>
  <c r="R165" i="99"/>
  <c r="Q165" i="99"/>
  <c r="P165" i="99"/>
  <c r="O165" i="99"/>
  <c r="N165" i="99"/>
  <c r="M165" i="99"/>
  <c r="A165" i="99"/>
  <c r="BA164" i="99"/>
  <c r="AZ164" i="99"/>
  <c r="AY164" i="99"/>
  <c r="AX164" i="99"/>
  <c r="AW164" i="99"/>
  <c r="AV164" i="99"/>
  <c r="AU164" i="99"/>
  <c r="AT164" i="99"/>
  <c r="AS164" i="99"/>
  <c r="AR164" i="99"/>
  <c r="AQ164" i="99"/>
  <c r="AP164" i="99"/>
  <c r="AO164" i="99"/>
  <c r="AN164" i="99"/>
  <c r="AM164" i="99"/>
  <c r="AL164" i="99"/>
  <c r="AK164" i="99"/>
  <c r="AJ164" i="99"/>
  <c r="AI164" i="99"/>
  <c r="AH164" i="99"/>
  <c r="AG164" i="99"/>
  <c r="AF164" i="99"/>
  <c r="AE164" i="99"/>
  <c r="AD164" i="99"/>
  <c r="AC164" i="99"/>
  <c r="AB164" i="99"/>
  <c r="AA164" i="99"/>
  <c r="Z164" i="99"/>
  <c r="Y164" i="99"/>
  <c r="X164" i="99"/>
  <c r="W164" i="99"/>
  <c r="V164" i="99"/>
  <c r="U164" i="99"/>
  <c r="T164" i="99"/>
  <c r="S164" i="99"/>
  <c r="R164" i="99"/>
  <c r="Q164" i="99"/>
  <c r="P164" i="99"/>
  <c r="O164" i="99"/>
  <c r="N164" i="99"/>
  <c r="M164" i="99"/>
  <c r="A164" i="99"/>
  <c r="BA163" i="99"/>
  <c r="AZ163" i="99"/>
  <c r="AY163" i="99"/>
  <c r="AX163" i="99"/>
  <c r="AW163" i="99"/>
  <c r="AV163" i="99"/>
  <c r="AU163" i="99"/>
  <c r="AT163" i="99"/>
  <c r="AS163" i="99"/>
  <c r="AR163" i="99"/>
  <c r="AQ163" i="99"/>
  <c r="AP163" i="99"/>
  <c r="AO163" i="99"/>
  <c r="AN163" i="99"/>
  <c r="AM163" i="99"/>
  <c r="AL163" i="99"/>
  <c r="AK163" i="99"/>
  <c r="AJ163" i="99"/>
  <c r="AI163" i="99"/>
  <c r="AH163" i="99"/>
  <c r="AG163" i="99"/>
  <c r="AF163" i="99"/>
  <c r="AE163" i="99"/>
  <c r="AD163" i="99"/>
  <c r="AC163" i="99"/>
  <c r="AB163" i="99"/>
  <c r="AA163" i="99"/>
  <c r="Z163" i="99"/>
  <c r="Y163" i="99"/>
  <c r="X163" i="99"/>
  <c r="W163" i="99"/>
  <c r="V163" i="99"/>
  <c r="U163" i="99"/>
  <c r="T163" i="99"/>
  <c r="S163" i="99"/>
  <c r="R163" i="99"/>
  <c r="Q163" i="99"/>
  <c r="P163" i="99"/>
  <c r="O163" i="99"/>
  <c r="N163" i="99"/>
  <c r="M163" i="99"/>
  <c r="A163" i="99"/>
  <c r="A162" i="99"/>
  <c r="BA161" i="99"/>
  <c r="AZ161" i="99"/>
  <c r="AY161" i="99"/>
  <c r="AX161" i="99"/>
  <c r="AW161" i="99"/>
  <c r="AV161" i="99"/>
  <c r="AU161" i="99"/>
  <c r="AT161" i="99"/>
  <c r="AS161" i="99"/>
  <c r="AR161" i="99"/>
  <c r="AQ161" i="99"/>
  <c r="AP161" i="99"/>
  <c r="AO161" i="99"/>
  <c r="AN161" i="99"/>
  <c r="AM161" i="99"/>
  <c r="AL161" i="99"/>
  <c r="AK161" i="99"/>
  <c r="AJ161" i="99"/>
  <c r="AI161" i="99"/>
  <c r="AH161" i="99"/>
  <c r="AG161" i="99"/>
  <c r="AF161" i="99"/>
  <c r="AE161" i="99"/>
  <c r="AD161" i="99"/>
  <c r="AC161" i="99"/>
  <c r="AB161" i="99"/>
  <c r="AA161" i="99"/>
  <c r="Z161" i="99"/>
  <c r="Y161" i="99"/>
  <c r="X161" i="99"/>
  <c r="W161" i="99"/>
  <c r="V161" i="99"/>
  <c r="U161" i="99"/>
  <c r="T161" i="99"/>
  <c r="S161" i="99"/>
  <c r="R161" i="99"/>
  <c r="Q161" i="99"/>
  <c r="P161" i="99"/>
  <c r="O161" i="99"/>
  <c r="N161" i="99"/>
  <c r="M161" i="99"/>
  <c r="A161" i="99"/>
  <c r="BA160" i="99"/>
  <c r="AZ160" i="99"/>
  <c r="AY160" i="99"/>
  <c r="AX160" i="99"/>
  <c r="AW160" i="99"/>
  <c r="AV160" i="99"/>
  <c r="AU160" i="99"/>
  <c r="AT160" i="99"/>
  <c r="AS160" i="99"/>
  <c r="AR160" i="99"/>
  <c r="AQ160" i="99"/>
  <c r="AP160" i="99"/>
  <c r="AO160" i="99"/>
  <c r="AN160" i="99"/>
  <c r="AM160" i="99"/>
  <c r="AL160" i="99"/>
  <c r="AK160" i="99"/>
  <c r="AJ160" i="99"/>
  <c r="AI160" i="99"/>
  <c r="AH160" i="99"/>
  <c r="AG160" i="99"/>
  <c r="AF160" i="99"/>
  <c r="AE160" i="99"/>
  <c r="AD160" i="99"/>
  <c r="AC160" i="99"/>
  <c r="AB160" i="99"/>
  <c r="AA160" i="99"/>
  <c r="Z160" i="99"/>
  <c r="Y160" i="99"/>
  <c r="X160" i="99"/>
  <c r="W160" i="99"/>
  <c r="V160" i="99"/>
  <c r="U160" i="99"/>
  <c r="T160" i="99"/>
  <c r="S160" i="99"/>
  <c r="R160" i="99"/>
  <c r="Q160" i="99"/>
  <c r="P160" i="99"/>
  <c r="O160" i="99"/>
  <c r="N160" i="99"/>
  <c r="M160" i="99"/>
  <c r="A160" i="99"/>
  <c r="BA159" i="99"/>
  <c r="AZ159" i="99"/>
  <c r="AY159" i="99"/>
  <c r="AX159" i="99"/>
  <c r="AW159" i="99"/>
  <c r="AV159" i="99"/>
  <c r="AU159" i="99"/>
  <c r="AT159" i="99"/>
  <c r="AS159" i="99"/>
  <c r="AR159" i="99"/>
  <c r="AQ159" i="99"/>
  <c r="AP159" i="99"/>
  <c r="AO159" i="99"/>
  <c r="AN159" i="99"/>
  <c r="AM159" i="99"/>
  <c r="AL159" i="99"/>
  <c r="AK159" i="99"/>
  <c r="AJ159" i="99"/>
  <c r="AI159" i="99"/>
  <c r="AH159" i="99"/>
  <c r="AG159" i="99"/>
  <c r="AF159" i="99"/>
  <c r="AE159" i="99"/>
  <c r="AD159" i="99"/>
  <c r="AC159" i="99"/>
  <c r="AB159" i="99"/>
  <c r="AA159" i="99"/>
  <c r="Z159" i="99"/>
  <c r="Y159" i="99"/>
  <c r="X159" i="99"/>
  <c r="W159" i="99"/>
  <c r="V159" i="99"/>
  <c r="U159" i="99"/>
  <c r="T159" i="99"/>
  <c r="S159" i="99"/>
  <c r="R159" i="99"/>
  <c r="Q159" i="99"/>
  <c r="P159" i="99"/>
  <c r="O159" i="99"/>
  <c r="N159" i="99"/>
  <c r="M159" i="99"/>
  <c r="A159" i="99"/>
  <c r="A158" i="99"/>
  <c r="A157" i="99"/>
  <c r="A156" i="99"/>
  <c r="K155" i="99"/>
  <c r="B155" i="99"/>
  <c r="A155" i="99"/>
  <c r="A154" i="99"/>
  <c r="A153" i="99"/>
  <c r="K152" i="99"/>
  <c r="A152" i="99"/>
  <c r="A151" i="99"/>
  <c r="K150" i="99"/>
  <c r="A150" i="99"/>
  <c r="BA149" i="99"/>
  <c r="AW149" i="99"/>
  <c r="AV149" i="99"/>
  <c r="AR149" i="99"/>
  <c r="AQ149" i="99"/>
  <c r="AP149" i="99"/>
  <c r="AO149" i="99"/>
  <c r="AN149" i="99"/>
  <c r="AM149" i="99"/>
  <c r="AI149" i="99"/>
  <c r="AH149" i="99"/>
  <c r="AG149" i="99"/>
  <c r="AF149" i="99"/>
  <c r="AE149" i="99"/>
  <c r="AA149" i="99"/>
  <c r="Z149" i="99"/>
  <c r="Y149" i="99"/>
  <c r="U149" i="99"/>
  <c r="T149" i="99"/>
  <c r="S149" i="99"/>
  <c r="R149" i="99"/>
  <c r="Q149" i="99"/>
  <c r="P149" i="99"/>
  <c r="O149" i="99"/>
  <c r="N149" i="99"/>
  <c r="L149" i="99"/>
  <c r="AZ149" i="99"/>
  <c r="A149" i="99"/>
  <c r="A148" i="99"/>
  <c r="T147" i="99"/>
  <c r="L147" i="99"/>
  <c r="A147" i="99"/>
  <c r="AY146" i="99"/>
  <c r="AW146" i="99"/>
  <c r="AV146" i="99"/>
  <c r="AT146" i="99"/>
  <c r="AS146" i="99"/>
  <c r="AK146" i="99"/>
  <c r="AJ146" i="99"/>
  <c r="AH146" i="99"/>
  <c r="AF146" i="99"/>
  <c r="AE146" i="99"/>
  <c r="AC146" i="99"/>
  <c r="AB146" i="99"/>
  <c r="T146" i="99"/>
  <c r="S146" i="99"/>
  <c r="Q146" i="99"/>
  <c r="O146" i="99"/>
  <c r="N146" i="99"/>
  <c r="L146" i="99"/>
  <c r="BA146" i="99"/>
  <c r="A146" i="99"/>
  <c r="A145" i="99"/>
  <c r="A144" i="99"/>
  <c r="BA143" i="99"/>
  <c r="AZ143" i="99"/>
  <c r="AY143" i="99"/>
  <c r="AX143" i="99"/>
  <c r="AW143" i="99"/>
  <c r="AR143" i="99"/>
  <c r="AQ143" i="99"/>
  <c r="AP143" i="99"/>
  <c r="AO143" i="99"/>
  <c r="AN143" i="99"/>
  <c r="AM143" i="99"/>
  <c r="AL143" i="99"/>
  <c r="AK143" i="99"/>
  <c r="AJ143" i="99"/>
  <c r="AI143" i="99"/>
  <c r="AH143" i="99"/>
  <c r="AD143" i="99"/>
  <c r="AC143" i="99"/>
  <c r="Y143" i="99"/>
  <c r="X143" i="99"/>
  <c r="W143" i="99"/>
  <c r="V143" i="99"/>
  <c r="U143" i="99"/>
  <c r="T143" i="99"/>
  <c r="P143" i="99"/>
  <c r="O143" i="99"/>
  <c r="N143" i="99"/>
  <c r="M143" i="99"/>
  <c r="L143" i="99"/>
  <c r="Z143" i="99"/>
  <c r="A143" i="99"/>
  <c r="A142" i="99"/>
  <c r="A141" i="99"/>
  <c r="A108" i="99"/>
  <c r="A107" i="99"/>
  <c r="A106" i="99"/>
  <c r="A104" i="99"/>
  <c r="A103" i="99"/>
  <c r="A102" i="99"/>
  <c r="A101" i="99"/>
  <c r="A100" i="99"/>
  <c r="A95" i="99"/>
  <c r="A92" i="99"/>
  <c r="A88" i="99"/>
  <c r="A87" i="99"/>
  <c r="A86" i="99"/>
  <c r="A85" i="99"/>
  <c r="A84" i="99"/>
  <c r="A83" i="99"/>
  <c r="A82" i="99"/>
  <c r="A81" i="99"/>
  <c r="A80" i="99"/>
  <c r="A79" i="99"/>
  <c r="A78" i="99"/>
  <c r="A77" i="99"/>
  <c r="A76" i="99"/>
  <c r="A75" i="99"/>
  <c r="A73" i="99"/>
  <c r="A72" i="99"/>
  <c r="A71" i="99"/>
  <c r="A70" i="99"/>
  <c r="A69" i="99"/>
  <c r="A68" i="99"/>
  <c r="A67" i="99"/>
  <c r="A66" i="99"/>
  <c r="A65" i="99"/>
  <c r="A64" i="99"/>
  <c r="A63" i="99"/>
  <c r="A62" i="99"/>
  <c r="A61" i="99"/>
  <c r="A60" i="99"/>
  <c r="A59" i="99"/>
  <c r="A58" i="99"/>
  <c r="A57" i="99"/>
  <c r="A56" i="99"/>
  <c r="A55" i="99"/>
  <c r="A54" i="99"/>
  <c r="A53" i="99"/>
  <c r="A52" i="99"/>
  <c r="A51" i="99"/>
  <c r="A50" i="99"/>
  <c r="A49" i="99"/>
  <c r="A48" i="99"/>
  <c r="A41" i="99"/>
  <c r="A40" i="99"/>
  <c r="A39" i="99"/>
  <c r="A37" i="99"/>
  <c r="A36" i="99"/>
  <c r="A35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8" i="99"/>
  <c r="A17" i="99"/>
  <c r="A16" i="99"/>
  <c r="A15" i="99"/>
  <c r="AQ12" i="99"/>
  <c r="AR12" i="99" s="1"/>
  <c r="AS12" i="99" s="1"/>
  <c r="AT12" i="99" s="1"/>
  <c r="AU12" i="99" s="1"/>
  <c r="AV12" i="99" s="1"/>
  <c r="AW12" i="99" s="1"/>
  <c r="AX12" i="99" s="1"/>
  <c r="AY12" i="99" s="1"/>
  <c r="AZ12" i="99" s="1"/>
  <c r="BA12" i="99" s="1"/>
  <c r="K12" i="99"/>
  <c r="AX62" i="95" l="1"/>
  <c r="L31" i="99"/>
  <c r="L78" i="99"/>
  <c r="L115" i="99"/>
  <c r="AB116" i="99"/>
  <c r="AE103" i="99"/>
  <c r="AE131" i="99"/>
  <c r="AC101" i="99"/>
  <c r="AV101" i="99"/>
  <c r="AZ131" i="99"/>
  <c r="AV131" i="99"/>
  <c r="AU57" i="99"/>
  <c r="AW131" i="99"/>
  <c r="U122" i="99"/>
  <c r="AN133" i="99"/>
  <c r="Z38" i="99"/>
  <c r="X114" i="99"/>
  <c r="AA124" i="99"/>
  <c r="AR133" i="99"/>
  <c r="AL20" i="99"/>
  <c r="AO28" i="99"/>
  <c r="S39" i="99"/>
  <c r="AN60" i="99"/>
  <c r="M74" i="99"/>
  <c r="N116" i="99"/>
  <c r="AW96" i="99"/>
  <c r="M96" i="99"/>
  <c r="AU133" i="99"/>
  <c r="AN124" i="99"/>
  <c r="X66" i="99"/>
  <c r="AC131" i="99"/>
  <c r="T22" i="99"/>
  <c r="AR140" i="99"/>
  <c r="AT131" i="99"/>
  <c r="AV66" i="99"/>
  <c r="L39" i="99"/>
  <c r="S139" i="99"/>
  <c r="AK40" i="99"/>
  <c r="AN80" i="99"/>
  <c r="AA74" i="99"/>
  <c r="V138" i="99"/>
  <c r="P19" i="99"/>
  <c r="AB65" i="99"/>
  <c r="S122" i="99"/>
  <c r="AH131" i="99"/>
  <c r="AB26" i="99"/>
  <c r="T55" i="99"/>
  <c r="BA112" i="99"/>
  <c r="S27" i="99"/>
  <c r="AJ37" i="99"/>
  <c r="AO45" i="99"/>
  <c r="O64" i="99"/>
  <c r="W72" i="99"/>
  <c r="AL113" i="99"/>
  <c r="Z121" i="99"/>
  <c r="AE130" i="99"/>
  <c r="AT43" i="99"/>
  <c r="AB113" i="99"/>
  <c r="AO72" i="99"/>
  <c r="AR19" i="99"/>
  <c r="L65" i="99"/>
  <c r="AV72" i="99"/>
  <c r="U48" i="99"/>
  <c r="U61" i="95" s="1"/>
  <c r="S63" i="99"/>
  <c r="AH71" i="99"/>
  <c r="AF79" i="99"/>
  <c r="L93" i="99"/>
  <c r="Z122" i="99"/>
  <c r="AI72" i="99"/>
  <c r="BA101" i="99"/>
  <c r="AR48" i="99"/>
  <c r="AR61" i="95" s="1"/>
  <c r="AS64" i="99"/>
  <c r="AL33" i="99"/>
  <c r="AB40" i="99"/>
  <c r="AW67" i="99"/>
  <c r="N91" i="99"/>
  <c r="P91" i="99"/>
  <c r="AL55" i="99"/>
  <c r="AN64" i="99"/>
  <c r="AS27" i="99"/>
  <c r="AR72" i="99"/>
  <c r="AN93" i="99"/>
  <c r="AT27" i="99"/>
  <c r="AT72" i="99"/>
  <c r="V122" i="99"/>
  <c r="AJ28" i="99"/>
  <c r="Z81" i="99"/>
  <c r="R122" i="99"/>
  <c r="AU27" i="99"/>
  <c r="AT57" i="99"/>
  <c r="AU72" i="99"/>
  <c r="AQ93" i="99"/>
  <c r="X122" i="99"/>
  <c r="AA100" i="99"/>
  <c r="AR37" i="99"/>
  <c r="AY72" i="99"/>
  <c r="AR93" i="99"/>
  <c r="AS133" i="99"/>
  <c r="T131" i="99"/>
  <c r="AD28" i="99"/>
  <c r="L20" i="99"/>
  <c r="AN28" i="99"/>
  <c r="BA37" i="99"/>
  <c r="AT122" i="99"/>
  <c r="AI121" i="99"/>
  <c r="AL130" i="99"/>
  <c r="L74" i="99"/>
  <c r="AU122" i="99"/>
  <c r="AO93" i="99"/>
  <c r="AX122" i="99"/>
  <c r="AZ100" i="99"/>
  <c r="L112" i="99"/>
  <c r="AU130" i="99"/>
  <c r="AO111" i="99"/>
  <c r="AE119" i="99"/>
  <c r="AL127" i="99"/>
  <c r="AC136" i="99"/>
  <c r="M80" i="99"/>
  <c r="AQ19" i="99"/>
  <c r="L91" i="99"/>
  <c r="Q113" i="99"/>
  <c r="L63" i="99"/>
  <c r="AX71" i="99"/>
  <c r="M91" i="99"/>
  <c r="AB101" i="99"/>
  <c r="AD113" i="99"/>
  <c r="AO19" i="99"/>
  <c r="AC26" i="99"/>
  <c r="R72" i="99"/>
  <c r="X93" i="99"/>
  <c r="L111" i="99"/>
  <c r="AD72" i="99"/>
  <c r="AI99" i="99"/>
  <c r="AE26" i="99"/>
  <c r="V72" i="99"/>
  <c r="AM93" i="99"/>
  <c r="S111" i="99"/>
  <c r="L71" i="99"/>
  <c r="AL17" i="99"/>
  <c r="AE60" i="99"/>
  <c r="AN76" i="99"/>
  <c r="AN60" i="95" s="1"/>
  <c r="AS72" i="99"/>
  <c r="AS93" i="99"/>
  <c r="AY113" i="99"/>
  <c r="Z127" i="99"/>
  <c r="S26" i="99"/>
  <c r="Q44" i="99"/>
  <c r="AB55" i="99"/>
  <c r="R63" i="99"/>
  <c r="AW112" i="99"/>
  <c r="AP120" i="99"/>
  <c r="S137" i="99"/>
  <c r="M127" i="99"/>
  <c r="W138" i="99"/>
  <c r="L37" i="99"/>
  <c r="Q37" i="99"/>
  <c r="AW56" i="99"/>
  <c r="AW72" i="99"/>
  <c r="AD80" i="99"/>
  <c r="AL93" i="99"/>
  <c r="AC98" i="99"/>
  <c r="AY127" i="99"/>
  <c r="AK130" i="99"/>
  <c r="AE138" i="99"/>
  <c r="AP45" i="99"/>
  <c r="AJ33" i="99"/>
  <c r="L127" i="99"/>
  <c r="AO130" i="99"/>
  <c r="P113" i="99"/>
  <c r="AQ64" i="99"/>
  <c r="AX72" i="99"/>
  <c r="K93" i="99"/>
  <c r="AI98" i="99"/>
  <c r="AL138" i="99"/>
  <c r="N37" i="99"/>
  <c r="AT26" i="99"/>
  <c r="N19" i="99"/>
  <c r="T26" i="99"/>
  <c r="M93" i="99"/>
  <c r="AV33" i="99"/>
  <c r="O80" i="99"/>
  <c r="Z19" i="99"/>
  <c r="U93" i="99"/>
  <c r="AN138" i="99"/>
  <c r="AI75" i="99"/>
  <c r="Q93" i="99"/>
  <c r="Y93" i="99"/>
  <c r="K90" i="99"/>
  <c r="AA93" i="99"/>
  <c r="AB93" i="99"/>
  <c r="AC93" i="99"/>
  <c r="AO60" i="99"/>
  <c r="AZ98" i="99"/>
  <c r="AK136" i="99"/>
  <c r="T98" i="99"/>
  <c r="AD44" i="99"/>
  <c r="BA19" i="99"/>
  <c r="AM33" i="99"/>
  <c r="AK55" i="99"/>
  <c r="AS90" i="99"/>
  <c r="U98" i="99"/>
  <c r="AF113" i="99"/>
  <c r="T122" i="99"/>
  <c r="AR126" i="99"/>
  <c r="AZ127" i="99"/>
  <c r="AX131" i="99"/>
  <c r="AF99" i="99"/>
  <c r="AO119" i="99"/>
  <c r="AQ98" i="99"/>
  <c r="AD26" i="99"/>
  <c r="M37" i="99"/>
  <c r="T72" i="99"/>
  <c r="AT91" i="99"/>
  <c r="BA99" i="99"/>
  <c r="AJ111" i="99"/>
  <c r="AB119" i="99"/>
  <c r="AS122" i="99"/>
  <c r="Y127" i="99"/>
  <c r="U131" i="99"/>
  <c r="AW55" i="99"/>
  <c r="AR127" i="99"/>
  <c r="R111" i="99"/>
  <c r="T111" i="99"/>
  <c r="AU111" i="99"/>
  <c r="AD127" i="99"/>
  <c r="L136" i="99"/>
  <c r="AZ21" i="99"/>
  <c r="AE37" i="99"/>
  <c r="N44" i="99"/>
  <c r="AP57" i="99"/>
  <c r="AS63" i="99"/>
  <c r="AE72" i="99"/>
  <c r="AY100" i="99"/>
  <c r="AA103" i="99"/>
  <c r="AQ119" i="99"/>
  <c r="AV122" i="99"/>
  <c r="AE127" i="99"/>
  <c r="AF131" i="99"/>
  <c r="U136" i="99"/>
  <c r="Z119" i="99"/>
  <c r="O127" i="99"/>
  <c r="AC127" i="99"/>
  <c r="AW100" i="99"/>
  <c r="AG26" i="99"/>
  <c r="AD63" i="99"/>
  <c r="AF119" i="99"/>
  <c r="O44" i="99"/>
  <c r="AF72" i="99"/>
  <c r="L100" i="99"/>
  <c r="AW122" i="99"/>
  <c r="AJ127" i="99"/>
  <c r="AL131" i="99"/>
  <c r="V136" i="99"/>
  <c r="Q33" i="99"/>
  <c r="O45" i="99"/>
  <c r="X100" i="99"/>
  <c r="AA113" i="99"/>
  <c r="AY122" i="99"/>
  <c r="AW127" i="99"/>
  <c r="AU131" i="99"/>
  <c r="Z136" i="99"/>
  <c r="AN122" i="99"/>
  <c r="P33" i="99"/>
  <c r="W100" i="99"/>
  <c r="W136" i="99"/>
  <c r="BA29" i="99"/>
  <c r="AT29" i="99"/>
  <c r="AZ29" i="99"/>
  <c r="AM29" i="99"/>
  <c r="AY29" i="99"/>
  <c r="AW29" i="99"/>
  <c r="AO29" i="99"/>
  <c r="AY103" i="99"/>
  <c r="AJ103" i="99"/>
  <c r="U103" i="99"/>
  <c r="AX103" i="99"/>
  <c r="AI103" i="99"/>
  <c r="T103" i="99"/>
  <c r="AW103" i="99"/>
  <c r="AH103" i="99"/>
  <c r="S103" i="99"/>
  <c r="AU103" i="99"/>
  <c r="AF103" i="99"/>
  <c r="Q103" i="99"/>
  <c r="AV103" i="99"/>
  <c r="AG103" i="99"/>
  <c r="R103" i="99"/>
  <c r="AS103" i="99"/>
  <c r="AD103" i="99"/>
  <c r="O103" i="99"/>
  <c r="AQ103" i="99"/>
  <c r="AB103" i="99"/>
  <c r="M103" i="99"/>
  <c r="AI57" i="99"/>
  <c r="R57" i="99"/>
  <c r="AX57" i="99"/>
  <c r="N57" i="99"/>
  <c r="AE57" i="99"/>
  <c r="AV57" i="99"/>
  <c r="AC57" i="99"/>
  <c r="AS57" i="99"/>
  <c r="AF65" i="99"/>
  <c r="Y46" i="99"/>
  <c r="S57" i="99"/>
  <c r="AS66" i="99"/>
  <c r="AX74" i="99"/>
  <c r="BA81" i="99"/>
  <c r="W96" i="99"/>
  <c r="AM103" i="99"/>
  <c r="AH116" i="99"/>
  <c r="S124" i="99"/>
  <c r="BA140" i="99"/>
  <c r="AO142" i="99"/>
  <c r="AG142" i="99"/>
  <c r="AD142" i="99"/>
  <c r="O142" i="99"/>
  <c r="BA142" i="99"/>
  <c r="AZ142" i="99"/>
  <c r="AR142" i="99"/>
  <c r="T39" i="99"/>
  <c r="AC116" i="99"/>
  <c r="AJ39" i="99"/>
  <c r="AK65" i="99"/>
  <c r="V65" i="99"/>
  <c r="AZ65" i="99"/>
  <c r="N65" i="99"/>
  <c r="AX65" i="99"/>
  <c r="BA65" i="99"/>
  <c r="AU22" i="99"/>
  <c r="AW57" i="99"/>
  <c r="AV133" i="99"/>
  <c r="AA28" i="99"/>
  <c r="N58" i="99"/>
  <c r="M81" i="99"/>
  <c r="Y96" i="99"/>
  <c r="AZ103" i="99"/>
  <c r="AN103" i="99"/>
  <c r="AU116" i="99"/>
  <c r="T124" i="99"/>
  <c r="M140" i="99"/>
  <c r="AT142" i="99"/>
  <c r="W21" i="99"/>
  <c r="AA46" i="99"/>
  <c r="U57" i="99"/>
  <c r="O58" i="99"/>
  <c r="AN65" i="99"/>
  <c r="AZ74" i="99"/>
  <c r="O94" i="99"/>
  <c r="AG96" i="99"/>
  <c r="K103" i="99"/>
  <c r="AO103" i="99"/>
  <c r="AV116" i="99"/>
  <c r="AV115" i="99" s="1"/>
  <c r="U124" i="99"/>
  <c r="N140" i="99"/>
  <c r="AU142" i="99"/>
  <c r="AZ104" i="99"/>
  <c r="AF104" i="99"/>
  <c r="AA104" i="99"/>
  <c r="T66" i="99"/>
  <c r="S66" i="99"/>
  <c r="O66" i="99"/>
  <c r="AW66" i="99"/>
  <c r="AY66" i="99"/>
  <c r="BA66" i="99"/>
  <c r="AG66" i="99"/>
  <c r="AU66" i="99"/>
  <c r="AQ66" i="99"/>
  <c r="AN22" i="99"/>
  <c r="P22" i="99"/>
  <c r="AI22" i="99"/>
  <c r="O22" i="99"/>
  <c r="AG22" i="99"/>
  <c r="AH22" i="99"/>
  <c r="N22" i="99"/>
  <c r="M22" i="99"/>
  <c r="AD22" i="99"/>
  <c r="AT22" i="99"/>
  <c r="AV22" i="99"/>
  <c r="AB22" i="99"/>
  <c r="Y66" i="99"/>
  <c r="Q96" i="99"/>
  <c r="AR125" i="99"/>
  <c r="AW147" i="99"/>
  <c r="AS22" i="99"/>
  <c r="AH66" i="99"/>
  <c r="AT74" i="99"/>
  <c r="S96" i="99"/>
  <c r="AT125" i="99"/>
  <c r="W147" i="99"/>
  <c r="AQ133" i="99"/>
  <c r="AJ133" i="99"/>
  <c r="S133" i="99"/>
  <c r="AI133" i="99"/>
  <c r="R133" i="99"/>
  <c r="AY133" i="99"/>
  <c r="AX133" i="99"/>
  <c r="AG133" i="99"/>
  <c r="P133" i="99"/>
  <c r="AW133" i="99"/>
  <c r="AT133" i="99"/>
  <c r="AY81" i="99"/>
  <c r="W81" i="99"/>
  <c r="AX81" i="99"/>
  <c r="AP81" i="99"/>
  <c r="AW81" i="99"/>
  <c r="AT81" i="99"/>
  <c r="N81" i="99"/>
  <c r="AZ73" i="99"/>
  <c r="AV73" i="99"/>
  <c r="AU73" i="99"/>
  <c r="AT73" i="99"/>
  <c r="AR73" i="99"/>
  <c r="AS73" i="99"/>
  <c r="AI21" i="99"/>
  <c r="M57" i="99"/>
  <c r="U96" i="99"/>
  <c r="AK103" i="99"/>
  <c r="AN140" i="99"/>
  <c r="W140" i="99"/>
  <c r="AH124" i="99"/>
  <c r="W114" i="99"/>
  <c r="V81" i="99"/>
  <c r="BA21" i="99"/>
  <c r="AX28" i="99"/>
  <c r="Z46" i="99"/>
  <c r="AP28" i="99"/>
  <c r="AC38" i="99"/>
  <c r="AM46" i="99"/>
  <c r="V57" i="99"/>
  <c r="AG58" i="99"/>
  <c r="AO65" i="99"/>
  <c r="AF73" i="99"/>
  <c r="AA81" i="99"/>
  <c r="P94" i="99"/>
  <c r="AU96" i="99"/>
  <c r="L103" i="99"/>
  <c r="AP103" i="99"/>
  <c r="Y114" i="99"/>
  <c r="AW116" i="99"/>
  <c r="V124" i="99"/>
  <c r="BA133" i="99"/>
  <c r="AA140" i="99"/>
  <c r="AL21" i="99"/>
  <c r="Z22" i="99"/>
  <c r="BA28" i="99"/>
  <c r="N29" i="99"/>
  <c r="AO46" i="99"/>
  <c r="Z57" i="99"/>
  <c r="AK58" i="99"/>
  <c r="AT65" i="99"/>
  <c r="AQ73" i="99"/>
  <c r="AB81" i="99"/>
  <c r="AC94" i="99"/>
  <c r="N103" i="99"/>
  <c r="AR103" i="99"/>
  <c r="Z114" i="99"/>
  <c r="M133" i="99"/>
  <c r="AB140" i="99"/>
  <c r="AD116" i="99"/>
  <c r="AY124" i="99"/>
  <c r="AX124" i="99"/>
  <c r="AW124" i="99"/>
  <c r="AU124" i="99"/>
  <c r="AD124" i="99"/>
  <c r="AC124" i="99"/>
  <c r="AV124" i="99"/>
  <c r="M124" i="99"/>
  <c r="AT124" i="99"/>
  <c r="AS124" i="99"/>
  <c r="BA124" i="99"/>
  <c r="AQ124" i="99"/>
  <c r="AR38" i="99"/>
  <c r="AQ38" i="99"/>
  <c r="AW38" i="99"/>
  <c r="AG73" i="99"/>
  <c r="AA22" i="99"/>
  <c r="P103" i="99"/>
  <c r="AD114" i="99"/>
  <c r="AI124" i="99"/>
  <c r="N133" i="99"/>
  <c r="AD140" i="99"/>
  <c r="AL46" i="99"/>
  <c r="AW22" i="99"/>
  <c r="T57" i="99"/>
  <c r="U22" i="99"/>
  <c r="M29" i="99"/>
  <c r="M28" i="99"/>
  <c r="AC22" i="99"/>
  <c r="AA29" i="99"/>
  <c r="AF94" i="99"/>
  <c r="BA103" i="99"/>
  <c r="AE22" i="99"/>
  <c r="AC28" i="99"/>
  <c r="AB29" i="99"/>
  <c r="AJ57" i="99"/>
  <c r="AY65" i="99"/>
  <c r="AK81" i="99"/>
  <c r="AJ94" i="99"/>
  <c r="W103" i="99"/>
  <c r="AM116" i="99"/>
  <c r="AK124" i="99"/>
  <c r="AB133" i="99"/>
  <c r="AT147" i="99"/>
  <c r="AN147" i="99"/>
  <c r="AM147" i="99"/>
  <c r="AS147" i="99"/>
  <c r="AL147" i="99"/>
  <c r="AK147" i="99"/>
  <c r="Z147" i="99"/>
  <c r="V147" i="99"/>
  <c r="Z39" i="99"/>
  <c r="BA39" i="99"/>
  <c r="AK39" i="99"/>
  <c r="AI39" i="99"/>
  <c r="AI104" i="99"/>
  <c r="AQ140" i="99"/>
  <c r="AJ140" i="99"/>
  <c r="S140" i="99"/>
  <c r="R140" i="99"/>
  <c r="AI140" i="99"/>
  <c r="AY140" i="99"/>
  <c r="AX140" i="99"/>
  <c r="AG140" i="99"/>
  <c r="P140" i="99"/>
  <c r="AW140" i="99"/>
  <c r="AT140" i="99"/>
  <c r="AT21" i="99"/>
  <c r="AS21" i="99"/>
  <c r="AQ21" i="99"/>
  <c r="AR21" i="99"/>
  <c r="AK21" i="99"/>
  <c r="M46" i="99"/>
  <c r="AW74" i="99"/>
  <c r="AF116" i="99"/>
  <c r="X21" i="99"/>
  <c r="Q22" i="99"/>
  <c r="V21" i="99"/>
  <c r="R65" i="99"/>
  <c r="AY74" i="99"/>
  <c r="AJ21" i="99"/>
  <c r="AB57" i="99"/>
  <c r="AU65" i="99"/>
  <c r="AF81" i="99"/>
  <c r="AD94" i="99"/>
  <c r="AD57" i="99"/>
  <c r="AI81" i="99"/>
  <c r="V103" i="99"/>
  <c r="AF114" i="99"/>
  <c r="AJ124" i="99"/>
  <c r="AA133" i="99"/>
  <c r="AE140" i="99"/>
  <c r="AX21" i="99"/>
  <c r="AO22" i="99"/>
  <c r="AN29" i="99"/>
  <c r="M39" i="99"/>
  <c r="AN57" i="99"/>
  <c r="AO81" i="99"/>
  <c r="Y103" i="99"/>
  <c r="S104" i="99"/>
  <c r="AO124" i="99"/>
  <c r="AD133" i="99"/>
  <c r="AS140" i="99"/>
  <c r="AT116" i="99"/>
  <c r="Z116" i="99"/>
  <c r="AS116" i="99"/>
  <c r="U116" i="99"/>
  <c r="AR116" i="99"/>
  <c r="S116" i="99"/>
  <c r="Q116" i="99"/>
  <c r="P116" i="99"/>
  <c r="AQ116" i="99"/>
  <c r="R116" i="99"/>
  <c r="AO116" i="99"/>
  <c r="AN116" i="99"/>
  <c r="AI116" i="99"/>
  <c r="O116" i="99"/>
  <c r="AG116" i="99"/>
  <c r="M116" i="99"/>
  <c r="AS96" i="99"/>
  <c r="L96" i="99"/>
  <c r="AR96" i="99"/>
  <c r="K96" i="99"/>
  <c r="AO96" i="99"/>
  <c r="AZ96" i="99"/>
  <c r="AN96" i="99"/>
  <c r="AM96" i="99"/>
  <c r="Z96" i="99"/>
  <c r="X96" i="99"/>
  <c r="AS74" i="99"/>
  <c r="AR74" i="99"/>
  <c r="AO74" i="99"/>
  <c r="AL74" i="99"/>
  <c r="AN74" i="99"/>
  <c r="AE74" i="99"/>
  <c r="X74" i="99"/>
  <c r="M58" i="99"/>
  <c r="AY58" i="99"/>
  <c r="AC58" i="99"/>
  <c r="AZ58" i="99"/>
  <c r="AQ58" i="99"/>
  <c r="AR22" i="99"/>
  <c r="AF74" i="99"/>
  <c r="AB104" i="99"/>
  <c r="U147" i="99"/>
  <c r="AL22" i="99"/>
  <c r="N94" i="99"/>
  <c r="L94" i="99"/>
  <c r="K94" i="99"/>
  <c r="BA94" i="99"/>
  <c r="AS94" i="99"/>
  <c r="AW94" i="99"/>
  <c r="AI94" i="99"/>
  <c r="Q28" i="99"/>
  <c r="AS28" i="99"/>
  <c r="O28" i="99"/>
  <c r="AQ28" i="99"/>
  <c r="AR28" i="99"/>
  <c r="AL66" i="99"/>
  <c r="R124" i="99"/>
  <c r="AP142" i="99"/>
  <c r="W133" i="99"/>
  <c r="AH57" i="99"/>
  <c r="S22" i="99"/>
  <c r="AU21" i="99"/>
  <c r="Z29" i="99"/>
  <c r="AL58" i="99"/>
  <c r="AD74" i="99"/>
  <c r="AT103" i="99"/>
  <c r="AV21" i="99"/>
  <c r="P28" i="99"/>
  <c r="AU39" i="99"/>
  <c r="AU58" i="99"/>
  <c r="AV65" i="99"/>
  <c r="AQ74" i="99"/>
  <c r="AY21" i="99"/>
  <c r="AP22" i="99"/>
  <c r="AE28" i="99"/>
  <c r="AP29" i="99"/>
  <c r="R39" i="99"/>
  <c r="AO57" i="99"/>
  <c r="W66" i="99"/>
  <c r="V74" i="99"/>
  <c r="AZ81" i="99"/>
  <c r="Z103" i="99"/>
  <c r="Z102" i="99" s="1"/>
  <c r="Y104" i="99"/>
  <c r="AA116" i="99"/>
  <c r="AP124" i="99"/>
  <c r="AE133" i="99"/>
  <c r="AU140" i="99"/>
  <c r="U130" i="99"/>
  <c r="AD131" i="99"/>
  <c r="L133" i="99"/>
  <c r="AC133" i="99"/>
  <c r="L138" i="99"/>
  <c r="L140" i="99"/>
  <c r="AC140" i="99"/>
  <c r="M146" i="99"/>
  <c r="AD146" i="99"/>
  <c r="AU146" i="99"/>
  <c r="AP37" i="99"/>
  <c r="L19" i="99"/>
  <c r="AI26" i="99"/>
  <c r="L28" i="99"/>
  <c r="P44" i="99"/>
  <c r="AN46" i="99"/>
  <c r="AM57" i="99"/>
  <c r="AA57" i="99"/>
  <c r="AG72" i="99"/>
  <c r="AM81" i="99"/>
  <c r="AJ81" i="99"/>
  <c r="AS112" i="99"/>
  <c r="AJ113" i="99"/>
  <c r="W122" i="99"/>
  <c r="W124" i="99"/>
  <c r="AM130" i="99"/>
  <c r="AG131" i="99"/>
  <c r="O133" i="99"/>
  <c r="AF133" i="99"/>
  <c r="Y138" i="99"/>
  <c r="O140" i="99"/>
  <c r="AF140" i="99"/>
  <c r="P146" i="99"/>
  <c r="AG146" i="99"/>
  <c r="AX146" i="99"/>
  <c r="AE27" i="99"/>
  <c r="N45" i="99"/>
  <c r="S55" i="99"/>
  <c r="N63" i="99"/>
  <c r="AK72" i="99"/>
  <c r="L81" i="99"/>
  <c r="AN81" i="99"/>
  <c r="AI112" i="99"/>
  <c r="AM113" i="99"/>
  <c r="Y122" i="99"/>
  <c r="AB124" i="99"/>
  <c r="Q133" i="99"/>
  <c r="AH133" i="99"/>
  <c r="AK138" i="99"/>
  <c r="Q140" i="99"/>
  <c r="AH140" i="99"/>
  <c r="R146" i="99"/>
  <c r="AI146" i="99"/>
  <c r="AA45" i="99"/>
  <c r="U55" i="99"/>
  <c r="AF27" i="99"/>
  <c r="V28" i="99"/>
  <c r="W55" i="99"/>
  <c r="O57" i="99"/>
  <c r="AF57" i="99"/>
  <c r="W65" i="99"/>
  <c r="O72" i="99"/>
  <c r="R81" i="99"/>
  <c r="AN90" i="99"/>
  <c r="AL99" i="99"/>
  <c r="AZ112" i="99"/>
  <c r="BA113" i="99"/>
  <c r="V121" i="99"/>
  <c r="AJ122" i="99"/>
  <c r="N124" i="99"/>
  <c r="AE124" i="99"/>
  <c r="P131" i="99"/>
  <c r="T133" i="99"/>
  <c r="AK133" i="99"/>
  <c r="O139" i="99"/>
  <c r="T140" i="99"/>
  <c r="AK140" i="99"/>
  <c r="U146" i="99"/>
  <c r="AO146" i="99"/>
  <c r="AP72" i="99"/>
  <c r="AY112" i="99"/>
  <c r="AZ113" i="99"/>
  <c r="AE122" i="99"/>
  <c r="O131" i="99"/>
  <c r="L26" i="99"/>
  <c r="AG27" i="99"/>
  <c r="Z28" i="99"/>
  <c r="AA55" i="99"/>
  <c r="P57" i="99"/>
  <c r="AG57" i="99"/>
  <c r="AE64" i="99"/>
  <c r="X65" i="99"/>
  <c r="P72" i="99"/>
  <c r="AD79" i="99"/>
  <c r="U81" i="99"/>
  <c r="AO90" i="99"/>
  <c r="AN99" i="99"/>
  <c r="AN114" i="99"/>
  <c r="AK122" i="99"/>
  <c r="O124" i="99"/>
  <c r="AF124" i="99"/>
  <c r="Q131" i="99"/>
  <c r="U133" i="99"/>
  <c r="AO133" i="99"/>
  <c r="P139" i="99"/>
  <c r="U140" i="99"/>
  <c r="AO140" i="99"/>
  <c r="V146" i="99"/>
  <c r="AP146" i="99"/>
  <c r="AX113" i="99"/>
  <c r="T27" i="99"/>
  <c r="AH27" i="99"/>
  <c r="Q57" i="99"/>
  <c r="M64" i="99"/>
  <c r="Q72" i="99"/>
  <c r="AE79" i="99"/>
  <c r="M113" i="99"/>
  <c r="AM122" i="99"/>
  <c r="P124" i="99"/>
  <c r="AG124" i="99"/>
  <c r="R131" i="99"/>
  <c r="V133" i="99"/>
  <c r="AP133" i="99"/>
  <c r="R139" i="99"/>
  <c r="V140" i="99"/>
  <c r="AP140" i="99"/>
  <c r="W146" i="99"/>
  <c r="AQ146" i="99"/>
  <c r="L122" i="99"/>
  <c r="Q124" i="99"/>
  <c r="AN146" i="99"/>
  <c r="AA146" i="99"/>
  <c r="W89" i="99"/>
  <c r="V89" i="99"/>
  <c r="S89" i="99"/>
  <c r="AZ89" i="99"/>
  <c r="AX89" i="99"/>
  <c r="AS18" i="99"/>
  <c r="N18" i="99"/>
  <c r="M18" i="99"/>
  <c r="AR18" i="99"/>
  <c r="AP18" i="99"/>
  <c r="AQ18" i="99"/>
  <c r="AO18" i="99"/>
  <c r="AC18" i="99"/>
  <c r="AK18" i="99"/>
  <c r="AD18" i="99"/>
  <c r="AA18" i="99"/>
  <c r="AT18" i="99"/>
  <c r="AF18" i="99"/>
  <c r="R18" i="99"/>
  <c r="AE18" i="99"/>
  <c r="AB18" i="99"/>
  <c r="W18" i="99"/>
  <c r="Q18" i="99"/>
  <c r="AC43" i="99"/>
  <c r="AB43" i="99"/>
  <c r="W43" i="99"/>
  <c r="S43" i="99"/>
  <c r="AU43" i="99"/>
  <c r="R43" i="99"/>
  <c r="AR43" i="99"/>
  <c r="O43" i="99"/>
  <c r="AP43" i="99"/>
  <c r="AG43" i="99"/>
  <c r="AF43" i="99"/>
  <c r="AD43" i="99"/>
  <c r="N43" i="99"/>
  <c r="AE43" i="99"/>
  <c r="P43" i="99"/>
  <c r="Q43" i="99"/>
  <c r="AN50" i="99"/>
  <c r="AD50" i="99"/>
  <c r="AC50" i="99"/>
  <c r="AB50" i="99"/>
  <c r="Z50" i="99"/>
  <c r="N50" i="99"/>
  <c r="BA50" i="99"/>
  <c r="AR50" i="99"/>
  <c r="AX62" i="99"/>
  <c r="AC62" i="99"/>
  <c r="AW62" i="99"/>
  <c r="AB62" i="99"/>
  <c r="AV62" i="99"/>
  <c r="AU62" i="99"/>
  <c r="AA62" i="99"/>
  <c r="AH62" i="99"/>
  <c r="AT62" i="99"/>
  <c r="W62" i="99"/>
  <c r="AS62" i="99"/>
  <c r="V62" i="99"/>
  <c r="AO62" i="99"/>
  <c r="S62" i="99"/>
  <c r="AJ62" i="99"/>
  <c r="Q62" i="99"/>
  <c r="AQ62" i="99"/>
  <c r="AP62" i="99"/>
  <c r="AI62" i="99"/>
  <c r="AK62" i="99"/>
  <c r="AE62" i="99"/>
  <c r="AF62" i="99"/>
  <c r="U62" i="99"/>
  <c r="AG62" i="99"/>
  <c r="U70" i="99"/>
  <c r="N70" i="99"/>
  <c r="AG70" i="99"/>
  <c r="AB70" i="99"/>
  <c r="AU70" i="99"/>
  <c r="BA77" i="99"/>
  <c r="AF77" i="99"/>
  <c r="AA77" i="99"/>
  <c r="U77" i="99"/>
  <c r="T77" i="99"/>
  <c r="AH90" i="99"/>
  <c r="Q90" i="99"/>
  <c r="BA90" i="99"/>
  <c r="AG90" i="99"/>
  <c r="P90" i="99"/>
  <c r="AW90" i="99"/>
  <c r="AF90" i="99"/>
  <c r="O90" i="99"/>
  <c r="AV90" i="99"/>
  <c r="AE90" i="99"/>
  <c r="N90" i="99"/>
  <c r="AT90" i="99"/>
  <c r="AC90" i="99"/>
  <c r="AU90" i="99"/>
  <c r="AD90" i="99"/>
  <c r="M90" i="99"/>
  <c r="L90" i="99"/>
  <c r="AR90" i="99"/>
  <c r="AA90" i="99"/>
  <c r="AZ90" i="99"/>
  <c r="AP90" i="99"/>
  <c r="Y90" i="99"/>
  <c r="AM90" i="99"/>
  <c r="AI90" i="99"/>
  <c r="R90" i="99"/>
  <c r="S90" i="99"/>
  <c r="AB90" i="99"/>
  <c r="Z90" i="99"/>
  <c r="T90" i="99"/>
  <c r="U90" i="99"/>
  <c r="AK16" i="99"/>
  <c r="W16" i="99"/>
  <c r="V16" i="99"/>
  <c r="AI16" i="99"/>
  <c r="AJ16" i="99"/>
  <c r="X16" i="99"/>
  <c r="L30" i="99"/>
  <c r="AI30" i="99"/>
  <c r="Y134" i="99"/>
  <c r="U134" i="99"/>
  <c r="T134" i="99"/>
  <c r="L134" i="99"/>
  <c r="AI134" i="99"/>
  <c r="AH134" i="99"/>
  <c r="AC134" i="99"/>
  <c r="AB134" i="99"/>
  <c r="AM134" i="99"/>
  <c r="AT23" i="99"/>
  <c r="AQ23" i="99"/>
  <c r="AT40" i="99"/>
  <c r="AS40" i="99"/>
  <c r="AR40" i="99"/>
  <c r="AQ40" i="99"/>
  <c r="AY40" i="99"/>
  <c r="BA40" i="99"/>
  <c r="AZ40" i="99"/>
  <c r="AX40" i="99"/>
  <c r="AW40" i="99"/>
  <c r="AU40" i="99"/>
  <c r="AV40" i="99"/>
  <c r="AX48" i="99"/>
  <c r="AX61" i="95" s="1"/>
  <c r="AW48" i="99"/>
  <c r="AW61" i="95" s="1"/>
  <c r="AV48" i="99"/>
  <c r="AV61" i="95" s="1"/>
  <c r="AS48" i="99"/>
  <c r="AS61" i="95" s="1"/>
  <c r="BA48" i="99"/>
  <c r="BA61" i="95" s="1"/>
  <c r="AQ48" i="99"/>
  <c r="AQ61" i="95" s="1"/>
  <c r="AV67" i="99"/>
  <c r="AU67" i="99"/>
  <c r="AT67" i="99"/>
  <c r="AS67" i="99"/>
  <c r="AR67" i="99"/>
  <c r="AG40" i="99"/>
  <c r="N75" i="99"/>
  <c r="AI17" i="99"/>
  <c r="P17" i="99"/>
  <c r="O17" i="99"/>
  <c r="AH17" i="99"/>
  <c r="AG17" i="99"/>
  <c r="N17" i="99"/>
  <c r="AE17" i="99"/>
  <c r="M17" i="99"/>
  <c r="AD17" i="99"/>
  <c r="L17" i="99"/>
  <c r="AA17" i="99"/>
  <c r="U17" i="99"/>
  <c r="AO17" i="99"/>
  <c r="AN17" i="99"/>
  <c r="AC17" i="99"/>
  <c r="AB17" i="99"/>
  <c r="S17" i="99"/>
  <c r="T17" i="99"/>
  <c r="Z17" i="99"/>
  <c r="AD49" i="99"/>
  <c r="AP49" i="99"/>
  <c r="AG49" i="99"/>
  <c r="AF49" i="99"/>
  <c r="AB49" i="99"/>
  <c r="R49" i="99"/>
  <c r="AE49" i="99"/>
  <c r="S49" i="99"/>
  <c r="Q49" i="99"/>
  <c r="AC49" i="99"/>
  <c r="AF69" i="99"/>
  <c r="AD69" i="99"/>
  <c r="AB69" i="99"/>
  <c r="V69" i="99"/>
  <c r="R69" i="99"/>
  <c r="M69" i="99"/>
  <c r="AA69" i="99"/>
  <c r="AL69" i="99"/>
  <c r="Q69" i="99"/>
  <c r="AN69" i="99"/>
  <c r="AP69" i="99"/>
  <c r="AB126" i="99"/>
  <c r="AA126" i="99"/>
  <c r="O126" i="99"/>
  <c r="L126" i="99"/>
  <c r="AP126" i="99"/>
  <c r="AE126" i="99"/>
  <c r="AC126" i="99"/>
  <c r="AU17" i="99"/>
  <c r="AR17" i="99"/>
  <c r="AK32" i="99"/>
  <c r="R32" i="99"/>
  <c r="AJ32" i="99"/>
  <c r="Q32" i="99"/>
  <c r="AI32" i="99"/>
  <c r="P32" i="99"/>
  <c r="BA32" i="99"/>
  <c r="AH32" i="99"/>
  <c r="AH31" i="99" s="1"/>
  <c r="M32" i="99"/>
  <c r="AZ32" i="99"/>
  <c r="AG32" i="99"/>
  <c r="AS32" i="99"/>
  <c r="AW32" i="99"/>
  <c r="Y32" i="99"/>
  <c r="AU32" i="99"/>
  <c r="W32" i="99"/>
  <c r="AO32" i="99"/>
  <c r="AN32" i="99"/>
  <c r="AM32" i="99"/>
  <c r="AL32" i="99"/>
  <c r="AE32" i="99"/>
  <c r="X32" i="99"/>
  <c r="AF32" i="99"/>
  <c r="AS49" i="99"/>
  <c r="AQ49" i="99"/>
  <c r="AU49" i="99"/>
  <c r="AT49" i="99"/>
  <c r="AX69" i="99"/>
  <c r="AS69" i="99"/>
  <c r="AZ69" i="99"/>
  <c r="AY69" i="99"/>
  <c r="AT69" i="99"/>
  <c r="AR69" i="99"/>
  <c r="Q17" i="99"/>
  <c r="AZ25" i="99"/>
  <c r="AY25" i="99"/>
  <c r="AK25" i="99"/>
  <c r="AU33" i="99"/>
  <c r="N49" i="99"/>
  <c r="O49" i="99"/>
  <c r="AK97" i="99"/>
  <c r="AH117" i="99"/>
  <c r="N117" i="99"/>
  <c r="M117" i="99"/>
  <c r="M87" i="99"/>
  <c r="K87" i="99"/>
  <c r="R110" i="99"/>
  <c r="Q110" i="99"/>
  <c r="AY75" i="99"/>
  <c r="AQ69" i="99"/>
  <c r="N69" i="99"/>
  <c r="AK23" i="99"/>
  <c r="AF23" i="99"/>
  <c r="AE23" i="99"/>
  <c r="AD23" i="99"/>
  <c r="AB23" i="99"/>
  <c r="R23" i="99"/>
  <c r="P23" i="99"/>
  <c r="AA23" i="99"/>
  <c r="W23" i="99"/>
  <c r="Q23" i="99"/>
  <c r="N23" i="99"/>
  <c r="AC23" i="99"/>
  <c r="M23" i="99"/>
  <c r="W40" i="99"/>
  <c r="V40" i="99"/>
  <c r="U40" i="99"/>
  <c r="T40" i="99"/>
  <c r="AP40" i="99"/>
  <c r="S40" i="99"/>
  <c r="AJ40" i="99"/>
  <c r="P40" i="99"/>
  <c r="AH40" i="99"/>
  <c r="Q40" i="99"/>
  <c r="O40" i="99"/>
  <c r="AL40" i="99"/>
  <c r="AI48" i="99"/>
  <c r="AI61" i="95" s="1"/>
  <c r="R48" i="99"/>
  <c r="R61" i="95" s="1"/>
  <c r="AH48" i="99"/>
  <c r="AH61" i="95" s="1"/>
  <c r="Q48" i="99"/>
  <c r="Q61" i="95" s="1"/>
  <c r="AG48" i="99"/>
  <c r="AG61" i="95" s="1"/>
  <c r="P48" i="99"/>
  <c r="P61" i="95" s="1"/>
  <c r="AF48" i="99"/>
  <c r="AF61" i="95" s="1"/>
  <c r="O48" i="99"/>
  <c r="O61" i="95" s="1"/>
  <c r="AE48" i="99"/>
  <c r="AE61" i="95" s="1"/>
  <c r="N48" i="99"/>
  <c r="N61" i="95" s="1"/>
  <c r="AB48" i="99"/>
  <c r="AB61" i="95" s="1"/>
  <c r="Z48" i="99"/>
  <c r="Z61" i="95" s="1"/>
  <c r="AP48" i="99"/>
  <c r="AP61" i="95" s="1"/>
  <c r="AO48" i="99"/>
  <c r="AO61" i="95" s="1"/>
  <c r="AA48" i="99"/>
  <c r="AA61" i="95" s="1"/>
  <c r="AN48" i="99"/>
  <c r="AN61" i="95" s="1"/>
  <c r="AJ48" i="99"/>
  <c r="AJ61" i="95" s="1"/>
  <c r="AC48" i="99"/>
  <c r="AC61" i="95" s="1"/>
  <c r="V48" i="99"/>
  <c r="V61" i="95" s="1"/>
  <c r="AD48" i="99"/>
  <c r="AD61" i="95" s="1"/>
  <c r="AB67" i="99"/>
  <c r="AA67" i="99"/>
  <c r="AL67" i="99"/>
  <c r="Z67" i="99"/>
  <c r="V67" i="99"/>
  <c r="AP67" i="99"/>
  <c r="U67" i="99"/>
  <c r="AJ67" i="99"/>
  <c r="R67" i="99"/>
  <c r="AH67" i="99"/>
  <c r="P67" i="99"/>
  <c r="AO67" i="99"/>
  <c r="AN67" i="99"/>
  <c r="AI67" i="99"/>
  <c r="AD67" i="99"/>
  <c r="AC67" i="99"/>
  <c r="T67" i="99"/>
  <c r="AF67" i="99"/>
  <c r="AE67" i="99"/>
  <c r="AO125" i="99"/>
  <c r="T125" i="99"/>
  <c r="AN125" i="99"/>
  <c r="S125" i="99"/>
  <c r="AM125" i="99"/>
  <c r="R125" i="99"/>
  <c r="O125" i="99"/>
  <c r="AI125" i="99"/>
  <c r="Q125" i="99"/>
  <c r="AG125" i="99"/>
  <c r="AH125" i="99"/>
  <c r="P125" i="99"/>
  <c r="AE125" i="99"/>
  <c r="M125" i="99"/>
  <c r="AC125" i="99"/>
  <c r="AL125" i="99"/>
  <c r="AD125" i="99"/>
  <c r="N125" i="99"/>
  <c r="AA125" i="99"/>
  <c r="Z125" i="99"/>
  <c r="Y125" i="99"/>
  <c r="U125" i="99"/>
  <c r="L125" i="99"/>
  <c r="AF40" i="99"/>
  <c r="AT16" i="99"/>
  <c r="AS16" i="99"/>
  <c r="AR16" i="99"/>
  <c r="AQ16" i="99"/>
  <c r="AY16" i="99"/>
  <c r="BA16" i="99"/>
  <c r="AW16" i="99"/>
  <c r="AV16" i="99"/>
  <c r="AU16" i="99"/>
  <c r="AW125" i="99"/>
  <c r="AU125" i="99"/>
  <c r="BA125" i="99"/>
  <c r="AH41" i="99"/>
  <c r="R41" i="99"/>
  <c r="Q41" i="99"/>
  <c r="P41" i="99"/>
  <c r="AM60" i="99"/>
  <c r="Q60" i="99"/>
  <c r="AK60" i="99"/>
  <c r="M60" i="99"/>
  <c r="AJ60" i="99"/>
  <c r="L60" i="99"/>
  <c r="AI60" i="99"/>
  <c r="AL60" i="99"/>
  <c r="AF60" i="99"/>
  <c r="Z60" i="99"/>
  <c r="W60" i="99"/>
  <c r="U60" i="99"/>
  <c r="S60" i="99"/>
  <c r="R60" i="99"/>
  <c r="AM135" i="99"/>
  <c r="AL135" i="99"/>
  <c r="AG135" i="99"/>
  <c r="AF135" i="99"/>
  <c r="O135" i="99"/>
  <c r="R135" i="99"/>
  <c r="AI40" i="99"/>
  <c r="AX60" i="99"/>
  <c r="AU60" i="99"/>
  <c r="AW60" i="99"/>
  <c r="AS60" i="99"/>
  <c r="BA60" i="99"/>
  <c r="AY60" i="99"/>
  <c r="AT60" i="99"/>
  <c r="AO23" i="99"/>
  <c r="AT33" i="99"/>
  <c r="AD33" i="99"/>
  <c r="N33" i="99"/>
  <c r="AC33" i="99"/>
  <c r="AS33" i="99"/>
  <c r="AO33" i="99"/>
  <c r="AR33" i="99"/>
  <c r="AB33" i="99"/>
  <c r="AQ33" i="99"/>
  <c r="Y33" i="99"/>
  <c r="AP33" i="99"/>
  <c r="X33" i="99"/>
  <c r="BA33" i="99"/>
  <c r="AK33" i="99"/>
  <c r="U33" i="99"/>
  <c r="AY33" i="99"/>
  <c r="AI33" i="99"/>
  <c r="S33" i="99"/>
  <c r="S31" i="99" s="1"/>
  <c r="AG33" i="99"/>
  <c r="AF33" i="99"/>
  <c r="AE33" i="99"/>
  <c r="AX33" i="99"/>
  <c r="W33" i="99"/>
  <c r="R33" i="99"/>
  <c r="AZ33" i="99"/>
  <c r="T33" i="99"/>
  <c r="V33" i="99"/>
  <c r="AP17" i="99"/>
  <c r="AP23" i="99"/>
  <c r="T32" i="99"/>
  <c r="AI41" i="99"/>
  <c r="M62" i="99"/>
  <c r="AQ17" i="99"/>
  <c r="AR23" i="99"/>
  <c r="U32" i="99"/>
  <c r="L41" i="99"/>
  <c r="N62" i="99"/>
  <c r="W70" i="99"/>
  <c r="AS17" i="99"/>
  <c r="AS23" i="99"/>
  <c r="V32" i="99"/>
  <c r="AW33" i="99"/>
  <c r="AU41" i="99"/>
  <c r="O62" i="99"/>
  <c r="X70" i="99"/>
  <c r="AL97" i="99"/>
  <c r="AV17" i="99"/>
  <c r="AY23" i="99"/>
  <c r="AV32" i="99"/>
  <c r="AL48" i="99"/>
  <c r="AL61" i="95" s="1"/>
  <c r="AO50" i="99"/>
  <c r="P62" i="99"/>
  <c r="M67" i="99"/>
  <c r="AM70" i="99"/>
  <c r="AG89" i="99"/>
  <c r="AO97" i="99"/>
  <c r="AH110" i="99"/>
  <c r="Z134" i="99"/>
  <c r="AW17" i="99"/>
  <c r="AX32" i="99"/>
  <c r="AO43" i="99"/>
  <c r="L48" i="99"/>
  <c r="L61" i="95" s="1"/>
  <c r="R62" i="99"/>
  <c r="N67" i="99"/>
  <c r="AQ70" i="99"/>
  <c r="AJ89" i="99"/>
  <c r="AF97" i="99"/>
  <c r="X97" i="99"/>
  <c r="W97" i="99"/>
  <c r="V97" i="99"/>
  <c r="T97" i="99"/>
  <c r="U97" i="99"/>
  <c r="AV97" i="99"/>
  <c r="P97" i="99"/>
  <c r="AR97" i="99"/>
  <c r="R97" i="99"/>
  <c r="AZ97" i="99"/>
  <c r="AU48" i="99"/>
  <c r="AU61" i="95" s="1"/>
  <c r="AY32" i="99"/>
  <c r="Z43" i="99"/>
  <c r="M48" i="99"/>
  <c r="M61" i="95" s="1"/>
  <c r="O50" i="99"/>
  <c r="V60" i="99"/>
  <c r="T62" i="99"/>
  <c r="O67" i="99"/>
  <c r="AW70" i="99"/>
  <c r="AK89" i="99"/>
  <c r="AT97" i="99"/>
  <c r="AF125" i="99"/>
  <c r="AP75" i="99"/>
  <c r="O75" i="99"/>
  <c r="S75" i="99"/>
  <c r="AW75" i="99"/>
  <c r="AU75" i="99"/>
  <c r="AQ75" i="99"/>
  <c r="BA75" i="99"/>
  <c r="AT48" i="99"/>
  <c r="AT61" i="95" s="1"/>
  <c r="R17" i="99"/>
  <c r="AR49" i="99"/>
  <c r="L67" i="99"/>
  <c r="AV41" i="99"/>
  <c r="P18" i="99"/>
  <c r="R40" i="99"/>
  <c r="S48" i="99"/>
  <c r="S61" i="95" s="1"/>
  <c r="P50" i="99"/>
  <c r="Y60" i="99"/>
  <c r="AY62" i="99"/>
  <c r="Q67" i="99"/>
  <c r="AU89" i="99"/>
  <c r="AP125" i="99"/>
  <c r="AI109" i="99"/>
  <c r="AG109" i="99"/>
  <c r="AC109" i="99"/>
  <c r="L109" i="99"/>
  <c r="AF76" i="99"/>
  <c r="AF60" i="95" s="1"/>
  <c r="Y76" i="99"/>
  <c r="Y60" i="95" s="1"/>
  <c r="L76" i="99"/>
  <c r="L60" i="95" s="1"/>
  <c r="Z76" i="99"/>
  <c r="Z60" i="95" s="1"/>
  <c r="T76" i="99"/>
  <c r="T60" i="95" s="1"/>
  <c r="AX16" i="99"/>
  <c r="AY18" i="99"/>
  <c r="O33" i="99"/>
  <c r="X40" i="99"/>
  <c r="AQ43" i="99"/>
  <c r="T48" i="99"/>
  <c r="T61" i="95" s="1"/>
  <c r="AP50" i="99"/>
  <c r="AA60" i="99"/>
  <c r="S67" i="99"/>
  <c r="AY89" i="99"/>
  <c r="AQ125" i="99"/>
  <c r="AR63" i="99"/>
  <c r="AQ63" i="99"/>
  <c r="AP63" i="99"/>
  <c r="AL63" i="99"/>
  <c r="AH63" i="99"/>
  <c r="P63" i="99"/>
  <c r="AV112" i="99"/>
  <c r="T112" i="99"/>
  <c r="AT112" i="99"/>
  <c r="S112" i="99"/>
  <c r="AR112" i="99"/>
  <c r="R112" i="99"/>
  <c r="AP112" i="99"/>
  <c r="P112" i="99"/>
  <c r="AL112" i="99"/>
  <c r="N112" i="99"/>
  <c r="AK112" i="99"/>
  <c r="AH112" i="99"/>
  <c r="AE112" i="99"/>
  <c r="AS26" i="99"/>
  <c r="AC44" i="99"/>
  <c r="AN55" i="99"/>
  <c r="AU63" i="99"/>
  <c r="Z91" i="99"/>
  <c r="AC100" i="99"/>
  <c r="U112" i="99"/>
  <c r="Z129" i="99"/>
  <c r="AR36" i="99"/>
  <c r="AV36" i="99"/>
  <c r="AO36" i="99"/>
  <c r="X71" i="99"/>
  <c r="V71" i="99"/>
  <c r="T71" i="99"/>
  <c r="R71" i="99"/>
  <c r="AW71" i="99"/>
  <c r="AT71" i="99"/>
  <c r="BA71" i="99"/>
  <c r="AN91" i="99"/>
  <c r="W112" i="99"/>
  <c r="AG129" i="99"/>
  <c r="AP19" i="99"/>
  <c r="AN19" i="99"/>
  <c r="AD19" i="99"/>
  <c r="AC19" i="99"/>
  <c r="AB19" i="99"/>
  <c r="O19" i="99"/>
  <c r="AY79" i="99"/>
  <c r="AG79" i="99"/>
  <c r="AA79" i="99"/>
  <c r="AP100" i="99"/>
  <c r="V100" i="99"/>
  <c r="AO100" i="99"/>
  <c r="S100" i="99"/>
  <c r="AI100" i="99"/>
  <c r="AM100" i="99"/>
  <c r="R100" i="99"/>
  <c r="AL100" i="99"/>
  <c r="O100" i="99"/>
  <c r="AK100" i="99"/>
  <c r="N100" i="99"/>
  <c r="M100" i="99"/>
  <c r="BA100" i="99"/>
  <c r="AD100" i="99"/>
  <c r="K100" i="99"/>
  <c r="AX100" i="99"/>
  <c r="AB100" i="99"/>
  <c r="AJ26" i="99"/>
  <c r="AU55" i="99"/>
  <c r="AG100" i="99"/>
  <c r="AZ63" i="99"/>
  <c r="AL71" i="99"/>
  <c r="AO91" i="99"/>
  <c r="AQ100" i="99"/>
  <c r="AA112" i="99"/>
  <c r="AJ55" i="99"/>
  <c r="Q55" i="99"/>
  <c r="AI55" i="99"/>
  <c r="P55" i="99"/>
  <c r="BA55" i="99"/>
  <c r="AH55" i="99"/>
  <c r="O55" i="99"/>
  <c r="AZ55" i="99"/>
  <c r="AG55" i="99"/>
  <c r="N55" i="99"/>
  <c r="AY55" i="99"/>
  <c r="AF55" i="99"/>
  <c r="M55" i="99"/>
  <c r="AV55" i="99"/>
  <c r="Z55" i="99"/>
  <c r="AT55" i="99"/>
  <c r="V55" i="99"/>
  <c r="AR100" i="99"/>
  <c r="AC112" i="99"/>
  <c r="AR26" i="99"/>
  <c r="AA26" i="99"/>
  <c r="BA26" i="99"/>
  <c r="AQ26" i="99"/>
  <c r="AN26" i="99"/>
  <c r="Z26" i="99"/>
  <c r="AP26" i="99"/>
  <c r="W26" i="99"/>
  <c r="AO26" i="99"/>
  <c r="V26" i="99"/>
  <c r="AK26" i="99"/>
  <c r="U26" i="99"/>
  <c r="AY26" i="99"/>
  <c r="AH26" i="99"/>
  <c r="R26" i="99"/>
  <c r="AW26" i="99"/>
  <c r="AF26" i="99"/>
  <c r="P26" i="99"/>
  <c r="AR44" i="99"/>
  <c r="M44" i="99"/>
  <c r="AQ44" i="99"/>
  <c r="AO44" i="99"/>
  <c r="BA44" i="99"/>
  <c r="AN44" i="99"/>
  <c r="AP44" i="99"/>
  <c r="AE44" i="99"/>
  <c r="AB44" i="99"/>
  <c r="Z44" i="99"/>
  <c r="AJ91" i="99"/>
  <c r="AQ91" i="99"/>
  <c r="AF91" i="99"/>
  <c r="AE91" i="99"/>
  <c r="AA91" i="99"/>
  <c r="AD91" i="99"/>
  <c r="AB91" i="99"/>
  <c r="AX91" i="99"/>
  <c r="V91" i="99"/>
  <c r="AS91" i="99"/>
  <c r="Q91" i="99"/>
  <c r="AY129" i="99"/>
  <c r="AX129" i="99"/>
  <c r="AH129" i="99"/>
  <c r="AW129" i="99"/>
  <c r="AV129" i="99"/>
  <c r="AI129" i="99"/>
  <c r="AB129" i="99"/>
  <c r="T129" i="99"/>
  <c r="AA44" i="99"/>
  <c r="AM55" i="99"/>
  <c r="AT63" i="99"/>
  <c r="R91" i="99"/>
  <c r="O129" i="99"/>
  <c r="M26" i="99"/>
  <c r="AV63" i="99"/>
  <c r="Y71" i="99"/>
  <c r="N26" i="99"/>
  <c r="AU26" i="99"/>
  <c r="AS44" i="99"/>
  <c r="O26" i="99"/>
  <c r="AV26" i="99"/>
  <c r="AX55" i="99"/>
  <c r="AN71" i="99"/>
  <c r="Q26" i="99"/>
  <c r="AX26" i="99"/>
  <c r="R55" i="99"/>
  <c r="AR71" i="99"/>
  <c r="AR91" i="99"/>
  <c r="AS100" i="99"/>
  <c r="AG112" i="99"/>
  <c r="P37" i="99"/>
  <c r="AB45" i="99"/>
  <c r="S72" i="99"/>
  <c r="AJ72" i="99"/>
  <c r="AO98" i="99"/>
  <c r="AS111" i="99"/>
  <c r="L113" i="99"/>
  <c r="AI113" i="99"/>
  <c r="AK119" i="99"/>
  <c r="AI127" i="99"/>
  <c r="BA127" i="99"/>
  <c r="AJ130" i="99"/>
  <c r="Y136" i="99"/>
  <c r="Z138" i="99"/>
  <c r="R37" i="99"/>
  <c r="L64" i="99"/>
  <c r="U72" i="99"/>
  <c r="AN72" i="99"/>
  <c r="AS98" i="99"/>
  <c r="AV111" i="99"/>
  <c r="O113" i="99"/>
  <c r="AK113" i="99"/>
  <c r="AR119" i="99"/>
  <c r="N127" i="99"/>
  <c r="AK127" i="99"/>
  <c r="AB136" i="99"/>
  <c r="AF138" i="99"/>
  <c r="AK37" i="99"/>
  <c r="Q64" i="99"/>
  <c r="AH72" i="99"/>
  <c r="Z72" i="99"/>
  <c r="O98" i="99"/>
  <c r="N99" i="99"/>
  <c r="S113" i="99"/>
  <c r="AP113" i="99"/>
  <c r="AZ119" i="99"/>
  <c r="Q127" i="99"/>
  <c r="AN127" i="99"/>
  <c r="AL136" i="99"/>
  <c r="AM138" i="99"/>
  <c r="L99" i="99"/>
  <c r="AT119" i="99"/>
  <c r="P127" i="99"/>
  <c r="L27" i="99"/>
  <c r="AL37" i="99"/>
  <c r="U64" i="99"/>
  <c r="AA72" i="99"/>
  <c r="Q98" i="99"/>
  <c r="P99" i="99"/>
  <c r="M111" i="99"/>
  <c r="U113" i="99"/>
  <c r="AQ113" i="99"/>
  <c r="BA119" i="99"/>
  <c r="U127" i="99"/>
  <c r="AO127" i="99"/>
  <c r="AM136" i="99"/>
  <c r="M98" i="99"/>
  <c r="AG111" i="99"/>
  <c r="AM127" i="99"/>
  <c r="P27" i="99"/>
  <c r="W64" i="99"/>
  <c r="L72" i="99"/>
  <c r="AB72" i="99"/>
  <c r="R98" i="99"/>
  <c r="Q99" i="99"/>
  <c r="O111" i="99"/>
  <c r="V113" i="99"/>
  <c r="AS113" i="99"/>
  <c r="V127" i="99"/>
  <c r="AP127" i="99"/>
  <c r="AN136" i="99"/>
  <c r="R27" i="99"/>
  <c r="AM64" i="99"/>
  <c r="M72" i="99"/>
  <c r="AC72" i="99"/>
  <c r="AA80" i="99"/>
  <c r="S98" i="99"/>
  <c r="R99" i="99"/>
  <c r="Q111" i="99"/>
  <c r="W113" i="99"/>
  <c r="AU113" i="99"/>
  <c r="W127" i="99"/>
  <c r="AQ127" i="99"/>
  <c r="N72" i="99"/>
  <c r="X113" i="99"/>
  <c r="X127" i="99"/>
  <c r="AL25" i="99"/>
  <c r="AA30" i="99"/>
  <c r="AA36" i="99"/>
  <c r="AJ47" i="99"/>
  <c r="V47" i="99"/>
  <c r="AI47" i="99"/>
  <c r="U47" i="99"/>
  <c r="AH47" i="99"/>
  <c r="T47" i="99"/>
  <c r="AG47" i="99"/>
  <c r="S47" i="99"/>
  <c r="AF47" i="99"/>
  <c r="R47" i="99"/>
  <c r="AE47" i="99"/>
  <c r="Q47" i="99"/>
  <c r="AD47" i="99"/>
  <c r="P47" i="99"/>
  <c r="AC47" i="99"/>
  <c r="O47" i="99"/>
  <c r="AP47" i="99"/>
  <c r="AB47" i="99"/>
  <c r="N47" i="99"/>
  <c r="AO47" i="99"/>
  <c r="AA47" i="99"/>
  <c r="M47" i="99"/>
  <c r="AN47" i="99"/>
  <c r="Z47" i="99"/>
  <c r="L47" i="99"/>
  <c r="AT30" i="99"/>
  <c r="AB36" i="99"/>
  <c r="AS36" i="99"/>
  <c r="M20" i="99"/>
  <c r="AN25" i="99"/>
  <c r="W47" i="99"/>
  <c r="Y16" i="99"/>
  <c r="AM16" i="99"/>
  <c r="V17" i="99"/>
  <c r="AJ17" i="99"/>
  <c r="AX17" i="99"/>
  <c r="S18" i="99"/>
  <c r="AG18" i="99"/>
  <c r="AU18" i="99"/>
  <c r="Q19" i="99"/>
  <c r="AE19" i="99"/>
  <c r="AS19" i="99"/>
  <c r="N20" i="99"/>
  <c r="AB20" i="99"/>
  <c r="AP20" i="99"/>
  <c r="Y21" i="99"/>
  <c r="AM21" i="99"/>
  <c r="V22" i="99"/>
  <c r="AJ22" i="99"/>
  <c r="AX22" i="99"/>
  <c r="S23" i="99"/>
  <c r="AG23" i="99"/>
  <c r="AU23" i="99"/>
  <c r="M25" i="99"/>
  <c r="AA25" i="99"/>
  <c r="AO25" i="99"/>
  <c r="X26" i="99"/>
  <c r="AL26" i="99"/>
  <c r="AZ26" i="99"/>
  <c r="U27" i="99"/>
  <c r="AI27" i="99"/>
  <c r="AW27" i="99"/>
  <c r="R28" i="99"/>
  <c r="AF28" i="99"/>
  <c r="AT28" i="99"/>
  <c r="O29" i="99"/>
  <c r="AC29" i="99"/>
  <c r="AQ29" i="99"/>
  <c r="N30" i="99"/>
  <c r="AF30" i="99"/>
  <c r="AV30" i="99"/>
  <c r="Z32" i="99"/>
  <c r="AR32" i="99"/>
  <c r="M36" i="99"/>
  <c r="AD36" i="99"/>
  <c r="AU36" i="99"/>
  <c r="V37" i="99"/>
  <c r="AM37" i="99"/>
  <c r="L38" i="99"/>
  <c r="U39" i="99"/>
  <c r="AL39" i="99"/>
  <c r="AO40" i="99"/>
  <c r="AA40" i="99"/>
  <c r="M40" i="99"/>
  <c r="AN40" i="99"/>
  <c r="Z40" i="99"/>
  <c r="L40" i="99"/>
  <c r="AM40" i="99"/>
  <c r="Y40" i="99"/>
  <c r="AC40" i="99"/>
  <c r="S41" i="99"/>
  <c r="AW41" i="99"/>
  <c r="X47" i="99"/>
  <c r="AM20" i="99"/>
  <c r="AQ30" i="99"/>
  <c r="Y25" i="99"/>
  <c r="AG38" i="99"/>
  <c r="S38" i="99"/>
  <c r="AF38" i="99"/>
  <c r="R38" i="99"/>
  <c r="AE38" i="99"/>
  <c r="Q38" i="99"/>
  <c r="AX47" i="99"/>
  <c r="AW47" i="99"/>
  <c r="AV47" i="99"/>
  <c r="AU47" i="99"/>
  <c r="AT47" i="99"/>
  <c r="AS47" i="99"/>
  <c r="AR47" i="99"/>
  <c r="AQ47" i="99"/>
  <c r="L25" i="99"/>
  <c r="AC36" i="99"/>
  <c r="AT36" i="99"/>
  <c r="AU38" i="99"/>
  <c r="AT38" i="99"/>
  <c r="AS38" i="99"/>
  <c r="L16" i="99"/>
  <c r="Z16" i="99"/>
  <c r="AN16" i="99"/>
  <c r="W17" i="99"/>
  <c r="AK17" i="99"/>
  <c r="AY17" i="99"/>
  <c r="T18" i="99"/>
  <c r="AH18" i="99"/>
  <c r="AV18" i="99"/>
  <c r="R19" i="99"/>
  <c r="AF19" i="99"/>
  <c r="AT19" i="99"/>
  <c r="O20" i="99"/>
  <c r="AC20" i="99"/>
  <c r="AQ20" i="99"/>
  <c r="L21" i="99"/>
  <c r="Z21" i="99"/>
  <c r="AN21" i="99"/>
  <c r="W22" i="99"/>
  <c r="AK22" i="99"/>
  <c r="AY22" i="99"/>
  <c r="T23" i="99"/>
  <c r="AH23" i="99"/>
  <c r="AV23" i="99"/>
  <c r="N25" i="99"/>
  <c r="AB25" i="99"/>
  <c r="AP25" i="99"/>
  <c r="Y26" i="99"/>
  <c r="AM26" i="99"/>
  <c r="V27" i="99"/>
  <c r="AJ27" i="99"/>
  <c r="AX27" i="99"/>
  <c r="S28" i="99"/>
  <c r="AG28" i="99"/>
  <c r="AU28" i="99"/>
  <c r="P29" i="99"/>
  <c r="AD29" i="99"/>
  <c r="AR29" i="99"/>
  <c r="O30" i="99"/>
  <c r="AG30" i="99"/>
  <c r="AA32" i="99"/>
  <c r="N36" i="99"/>
  <c r="AE36" i="99"/>
  <c r="W37" i="99"/>
  <c r="AN37" i="99"/>
  <c r="M38" i="99"/>
  <c r="AD38" i="99"/>
  <c r="AX38" i="99"/>
  <c r="V39" i="99"/>
  <c r="AM39" i="99"/>
  <c r="AD40" i="99"/>
  <c r="T41" i="99"/>
  <c r="AZ46" i="99"/>
  <c r="AY46" i="99"/>
  <c r="AK46" i="99"/>
  <c r="W46" i="99"/>
  <c r="AX46" i="99"/>
  <c r="AJ46" i="99"/>
  <c r="V46" i="99"/>
  <c r="AW46" i="99"/>
  <c r="AV46" i="99"/>
  <c r="AU46" i="99"/>
  <c r="AT46" i="99"/>
  <c r="AS46" i="99"/>
  <c r="AR46" i="99"/>
  <c r="AQ46" i="99"/>
  <c r="Y47" i="99"/>
  <c r="Y20" i="99"/>
  <c r="BA20" i="99"/>
  <c r="X25" i="99"/>
  <c r="AS30" i="99"/>
  <c r="AR30" i="99"/>
  <c r="BA25" i="99"/>
  <c r="AB30" i="99"/>
  <c r="AZ36" i="99"/>
  <c r="AY36" i="99"/>
  <c r="AX36" i="99"/>
  <c r="AA38" i="99"/>
  <c r="AO20" i="99"/>
  <c r="Z25" i="99"/>
  <c r="M30" i="99"/>
  <c r="L36" i="99"/>
  <c r="AB38" i="99"/>
  <c r="AV38" i="99"/>
  <c r="M16" i="99"/>
  <c r="AA16" i="99"/>
  <c r="AO16" i="99"/>
  <c r="X17" i="99"/>
  <c r="AZ17" i="99"/>
  <c r="U18" i="99"/>
  <c r="AI18" i="99"/>
  <c r="AW18" i="99"/>
  <c r="S19" i="99"/>
  <c r="AG19" i="99"/>
  <c r="AU19" i="99"/>
  <c r="P20" i="99"/>
  <c r="AD20" i="99"/>
  <c r="AR20" i="99"/>
  <c r="M21" i="99"/>
  <c r="AA21" i="99"/>
  <c r="AO21" i="99"/>
  <c r="X22" i="99"/>
  <c r="AZ22" i="99"/>
  <c r="U23" i="99"/>
  <c r="AI23" i="99"/>
  <c r="AW23" i="99"/>
  <c r="O25" i="99"/>
  <c r="AC25" i="99"/>
  <c r="AQ25" i="99"/>
  <c r="W27" i="99"/>
  <c r="AK27" i="99"/>
  <c r="AY27" i="99"/>
  <c r="T28" i="99"/>
  <c r="AH28" i="99"/>
  <c r="AV28" i="99"/>
  <c r="Q29" i="99"/>
  <c r="AE29" i="99"/>
  <c r="AS29" i="99"/>
  <c r="R30" i="99"/>
  <c r="AH30" i="99"/>
  <c r="AX30" i="99"/>
  <c r="AQ32" i="99"/>
  <c r="AC32" i="99"/>
  <c r="O32" i="99"/>
  <c r="AP32" i="99"/>
  <c r="AB32" i="99"/>
  <c r="N32" i="99"/>
  <c r="AD32" i="99"/>
  <c r="AT32" i="99"/>
  <c r="O36" i="99"/>
  <c r="AF36" i="99"/>
  <c r="AW36" i="99"/>
  <c r="X37" i="99"/>
  <c r="AO37" i="99"/>
  <c r="N38" i="99"/>
  <c r="AH38" i="99"/>
  <c r="AY38" i="99"/>
  <c r="W39" i="99"/>
  <c r="AN39" i="99"/>
  <c r="N40" i="99"/>
  <c r="AE40" i="99"/>
  <c r="U41" i="99"/>
  <c r="AK47" i="99"/>
  <c r="AN20" i="99"/>
  <c r="N16" i="99"/>
  <c r="AB16" i="99"/>
  <c r="AP16" i="99"/>
  <c r="Y17" i="99"/>
  <c r="AM17" i="99"/>
  <c r="BA17" i="99"/>
  <c r="V18" i="99"/>
  <c r="AJ18" i="99"/>
  <c r="AX18" i="99"/>
  <c r="T19" i="99"/>
  <c r="AH19" i="99"/>
  <c r="AV19" i="99"/>
  <c r="Q20" i="99"/>
  <c r="AE20" i="99"/>
  <c r="AS20" i="99"/>
  <c r="N21" i="99"/>
  <c r="AB21" i="99"/>
  <c r="AP21" i="99"/>
  <c r="Y22" i="99"/>
  <c r="AM22" i="99"/>
  <c r="BA22" i="99"/>
  <c r="V23" i="99"/>
  <c r="AJ23" i="99"/>
  <c r="AX23" i="99"/>
  <c r="P25" i="99"/>
  <c r="AD25" i="99"/>
  <c r="AR25" i="99"/>
  <c r="X27" i="99"/>
  <c r="AL27" i="99"/>
  <c r="AZ27" i="99"/>
  <c r="U28" i="99"/>
  <c r="AI28" i="99"/>
  <c r="AW28" i="99"/>
  <c r="R29" i="99"/>
  <c r="AF29" i="99"/>
  <c r="S30" i="99"/>
  <c r="AY30" i="99"/>
  <c r="P36" i="99"/>
  <c r="AG36" i="99"/>
  <c r="BA36" i="99"/>
  <c r="Y37" i="99"/>
  <c r="O38" i="99"/>
  <c r="AI38" i="99"/>
  <c r="AZ38" i="99"/>
  <c r="X39" i="99"/>
  <c r="AO39" i="99"/>
  <c r="AD41" i="99"/>
  <c r="AN45" i="99"/>
  <c r="AL47" i="99"/>
  <c r="AC30" i="99"/>
  <c r="U19" i="99"/>
  <c r="AI19" i="99"/>
  <c r="AW19" i="99"/>
  <c r="R20" i="99"/>
  <c r="AF20" i="99"/>
  <c r="AT20" i="99"/>
  <c r="O21" i="99"/>
  <c r="AC21" i="99"/>
  <c r="Q25" i="99"/>
  <c r="AE25" i="99"/>
  <c r="AS25" i="99"/>
  <c r="Y27" i="99"/>
  <c r="AM27" i="99"/>
  <c r="BA27" i="99"/>
  <c r="S29" i="99"/>
  <c r="AG29" i="99"/>
  <c r="T30" i="99"/>
  <c r="AJ30" i="99"/>
  <c r="AZ30" i="99"/>
  <c r="Q36" i="99"/>
  <c r="AH36" i="99"/>
  <c r="Z37" i="99"/>
  <c r="AQ37" i="99"/>
  <c r="P38" i="99"/>
  <c r="AJ38" i="99"/>
  <c r="BA38" i="99"/>
  <c r="Y39" i="99"/>
  <c r="AS39" i="99"/>
  <c r="AE41" i="99"/>
  <c r="BA45" i="99"/>
  <c r="AM45" i="99"/>
  <c r="Y45" i="99"/>
  <c r="AZ45" i="99"/>
  <c r="AY45" i="99"/>
  <c r="AX45" i="99"/>
  <c r="AW45" i="99"/>
  <c r="AV45" i="99"/>
  <c r="AU45" i="99"/>
  <c r="AT45" i="99"/>
  <c r="AS45" i="99"/>
  <c r="AR45" i="99"/>
  <c r="AM47" i="99"/>
  <c r="AP56" i="99"/>
  <c r="AB56" i="99"/>
  <c r="N56" i="99"/>
  <c r="AO56" i="99"/>
  <c r="AA56" i="99"/>
  <c r="M56" i="99"/>
  <c r="AN56" i="99"/>
  <c r="Z56" i="99"/>
  <c r="L56" i="99"/>
  <c r="AC56" i="99"/>
  <c r="Y56" i="99"/>
  <c r="X56" i="99"/>
  <c r="W56" i="99"/>
  <c r="AM56" i="99"/>
  <c r="V56" i="99"/>
  <c r="AL56" i="99"/>
  <c r="U56" i="99"/>
  <c r="AK56" i="99"/>
  <c r="T56" i="99"/>
  <c r="AJ56" i="99"/>
  <c r="S56" i="99"/>
  <c r="AI56" i="99"/>
  <c r="R56" i="99"/>
  <c r="AH56" i="99"/>
  <c r="Q56" i="99"/>
  <c r="AG56" i="99"/>
  <c r="P56" i="99"/>
  <c r="AM25" i="99"/>
  <c r="AA20" i="99"/>
  <c r="P16" i="99"/>
  <c r="AD16" i="99"/>
  <c r="X18" i="99"/>
  <c r="AL18" i="99"/>
  <c r="AZ18" i="99"/>
  <c r="V19" i="99"/>
  <c r="AJ19" i="99"/>
  <c r="AX19" i="99"/>
  <c r="S20" i="99"/>
  <c r="AG20" i="99"/>
  <c r="AU20" i="99"/>
  <c r="P21" i="99"/>
  <c r="AD21" i="99"/>
  <c r="X23" i="99"/>
  <c r="AL23" i="99"/>
  <c r="AZ23" i="99"/>
  <c r="R25" i="99"/>
  <c r="AF25" i="99"/>
  <c r="AT25" i="99"/>
  <c r="Z27" i="99"/>
  <c r="AN27" i="99"/>
  <c r="W28" i="99"/>
  <c r="AK28" i="99"/>
  <c r="AY28" i="99"/>
  <c r="T29" i="99"/>
  <c r="AH29" i="99"/>
  <c r="U30" i="99"/>
  <c r="AK30" i="99"/>
  <c r="BA30" i="99"/>
  <c r="R36" i="99"/>
  <c r="AI36" i="99"/>
  <c r="AI37" i="99"/>
  <c r="U37" i="99"/>
  <c r="AH37" i="99"/>
  <c r="T37" i="99"/>
  <c r="AG37" i="99"/>
  <c r="S37" i="99"/>
  <c r="AA37" i="99"/>
  <c r="T38" i="99"/>
  <c r="AK38" i="99"/>
  <c r="AT39" i="99"/>
  <c r="AF41" i="99"/>
  <c r="M45" i="99"/>
  <c r="AY47" i="99"/>
  <c r="AX56" i="99"/>
  <c r="AT56" i="99"/>
  <c r="AU56" i="99"/>
  <c r="AS56" i="99"/>
  <c r="AR56" i="99"/>
  <c r="AQ56" i="99"/>
  <c r="BA56" i="99"/>
  <c r="AZ56" i="99"/>
  <c r="AO59" i="99"/>
  <c r="AA59" i="99"/>
  <c r="M59" i="99"/>
  <c r="AK59" i="99"/>
  <c r="W59" i="99"/>
  <c r="AG59" i="99"/>
  <c r="S59" i="99"/>
  <c r="AF59" i="99"/>
  <c r="R59" i="99"/>
  <c r="AE59" i="99"/>
  <c r="Q59" i="99"/>
  <c r="AC59" i="99"/>
  <c r="AB59" i="99"/>
  <c r="Z59" i="99"/>
  <c r="Y59" i="99"/>
  <c r="X59" i="99"/>
  <c r="V59" i="99"/>
  <c r="AP59" i="99"/>
  <c r="U59" i="99"/>
  <c r="AN59" i="99"/>
  <c r="T59" i="99"/>
  <c r="AM59" i="99"/>
  <c r="P59" i="99"/>
  <c r="AL59" i="99"/>
  <c r="O59" i="99"/>
  <c r="AJ59" i="99"/>
  <c r="N59" i="99"/>
  <c r="Z20" i="99"/>
  <c r="O16" i="99"/>
  <c r="Q16" i="99"/>
  <c r="AE16" i="99"/>
  <c r="Y18" i="99"/>
  <c r="AM18" i="99"/>
  <c r="BA18" i="99"/>
  <c r="W19" i="99"/>
  <c r="AK19" i="99"/>
  <c r="AY19" i="99"/>
  <c r="T20" i="99"/>
  <c r="AH20" i="99"/>
  <c r="AV20" i="99"/>
  <c r="Q21" i="99"/>
  <c r="AE21" i="99"/>
  <c r="Y23" i="99"/>
  <c r="AM23" i="99"/>
  <c r="BA23" i="99"/>
  <c r="S25" i="99"/>
  <c r="AG25" i="99"/>
  <c r="AU25" i="99"/>
  <c r="M27" i="99"/>
  <c r="AA27" i="99"/>
  <c r="AO27" i="99"/>
  <c r="X28" i="99"/>
  <c r="AL28" i="99"/>
  <c r="AZ28" i="99"/>
  <c r="U29" i="99"/>
  <c r="AI29" i="99"/>
  <c r="V30" i="99"/>
  <c r="AL30" i="99"/>
  <c r="S36" i="99"/>
  <c r="AM36" i="99"/>
  <c r="AW37" i="99"/>
  <c r="AV37" i="99"/>
  <c r="AU37" i="99"/>
  <c r="AB37" i="99"/>
  <c r="AS37" i="99"/>
  <c r="U38" i="99"/>
  <c r="AL38" i="99"/>
  <c r="AD39" i="99"/>
  <c r="P39" i="99"/>
  <c r="AC39" i="99"/>
  <c r="O39" i="99"/>
  <c r="AP39" i="99"/>
  <c r="AB39" i="99"/>
  <c r="N39" i="99"/>
  <c r="AA39" i="99"/>
  <c r="AG41" i="99"/>
  <c r="AZ47" i="99"/>
  <c r="O56" i="99"/>
  <c r="AY59" i="99"/>
  <c r="AU59" i="99"/>
  <c r="AT59" i="99"/>
  <c r="AS59" i="99"/>
  <c r="AZ59" i="99"/>
  <c r="AX59" i="99"/>
  <c r="AW59" i="99"/>
  <c r="AV59" i="99"/>
  <c r="AR59" i="99"/>
  <c r="AQ59" i="99"/>
  <c r="K11" i="99"/>
  <c r="AC16" i="99"/>
  <c r="R16" i="99"/>
  <c r="AF16" i="99"/>
  <c r="L18" i="99"/>
  <c r="Z18" i="99"/>
  <c r="AN18" i="99"/>
  <c r="X19" i="99"/>
  <c r="AL19" i="99"/>
  <c r="AZ19" i="99"/>
  <c r="U20" i="99"/>
  <c r="AI20" i="99"/>
  <c r="AW20" i="99"/>
  <c r="R21" i="99"/>
  <c r="AF21" i="99"/>
  <c r="L23" i="99"/>
  <c r="Z23" i="99"/>
  <c r="AN23" i="99"/>
  <c r="T25" i="99"/>
  <c r="AH25" i="99"/>
  <c r="AV25" i="99"/>
  <c r="N27" i="99"/>
  <c r="AB27" i="99"/>
  <c r="AP27" i="99"/>
  <c r="Y28" i="99"/>
  <c r="AM28" i="99"/>
  <c r="V29" i="99"/>
  <c r="AJ29" i="99"/>
  <c r="W30" i="99"/>
  <c r="AM30" i="99"/>
  <c r="T36" i="99"/>
  <c r="AN36" i="99"/>
  <c r="AC37" i="99"/>
  <c r="AT37" i="99"/>
  <c r="V38" i="99"/>
  <c r="AM38" i="99"/>
  <c r="AR39" i="99"/>
  <c r="AQ39" i="99"/>
  <c r="AE39" i="99"/>
  <c r="AV39" i="99"/>
  <c r="BA47" i="99"/>
  <c r="AD56" i="99"/>
  <c r="AE73" i="99"/>
  <c r="Q73" i="99"/>
  <c r="AO73" i="99"/>
  <c r="AA73" i="99"/>
  <c r="M73" i="99"/>
  <c r="AM73" i="99"/>
  <c r="Y73" i="99"/>
  <c r="AK73" i="99"/>
  <c r="W73" i="99"/>
  <c r="AJ73" i="99"/>
  <c r="V73" i="99"/>
  <c r="AI73" i="99"/>
  <c r="U73" i="99"/>
  <c r="AC73" i="99"/>
  <c r="AB73" i="99"/>
  <c r="Z73" i="99"/>
  <c r="X73" i="99"/>
  <c r="T73" i="99"/>
  <c r="S73" i="99"/>
  <c r="R73" i="99"/>
  <c r="AP73" i="99"/>
  <c r="P73" i="99"/>
  <c r="AN73" i="99"/>
  <c r="O73" i="99"/>
  <c r="AL73" i="99"/>
  <c r="N73" i="99"/>
  <c r="AH73" i="99"/>
  <c r="L73" i="99"/>
  <c r="AU30" i="99"/>
  <c r="S16" i="99"/>
  <c r="AG16" i="99"/>
  <c r="Y19" i="99"/>
  <c r="AM19" i="99"/>
  <c r="V20" i="99"/>
  <c r="AJ20" i="99"/>
  <c r="AX20" i="99"/>
  <c r="S21" i="99"/>
  <c r="AG21" i="99"/>
  <c r="U25" i="99"/>
  <c r="AI25" i="99"/>
  <c r="AW25" i="99"/>
  <c r="O27" i="99"/>
  <c r="AC27" i="99"/>
  <c r="AQ27" i="99"/>
  <c r="W29" i="99"/>
  <c r="AK29" i="99"/>
  <c r="X30" i="99"/>
  <c r="AN30" i="99"/>
  <c r="U36" i="99"/>
  <c r="AD37" i="99"/>
  <c r="AX37" i="99"/>
  <c r="W38" i="99"/>
  <c r="AN38" i="99"/>
  <c r="AF39" i="99"/>
  <c r="AW39" i="99"/>
  <c r="AL41" i="99"/>
  <c r="AE56" i="99"/>
  <c r="AD59" i="99"/>
  <c r="AL36" i="99"/>
  <c r="X36" i="99"/>
  <c r="AK36" i="99"/>
  <c r="W36" i="99"/>
  <c r="AJ36" i="99"/>
  <c r="V36" i="99"/>
  <c r="T16" i="99"/>
  <c r="AK20" i="99"/>
  <c r="AY20" i="99"/>
  <c r="T21" i="99"/>
  <c r="AH21" i="99"/>
  <c r="V25" i="99"/>
  <c r="AJ25" i="99"/>
  <c r="AX25" i="99"/>
  <c r="AD27" i="99"/>
  <c r="AR27" i="99"/>
  <c r="X29" i="99"/>
  <c r="AL29" i="99"/>
  <c r="Y30" i="99"/>
  <c r="AO30" i="99"/>
  <c r="Y36" i="99"/>
  <c r="AP36" i="99"/>
  <c r="X38" i="99"/>
  <c r="AO38" i="99"/>
  <c r="AG39" i="99"/>
  <c r="AX39" i="99"/>
  <c r="AQ41" i="99"/>
  <c r="AC41" i="99"/>
  <c r="O41" i="99"/>
  <c r="AP41" i="99"/>
  <c r="AB41" i="99"/>
  <c r="N41" i="99"/>
  <c r="AO41" i="99"/>
  <c r="AA41" i="99"/>
  <c r="M41" i="99"/>
  <c r="AN41" i="99"/>
  <c r="Z41" i="99"/>
  <c r="BA41" i="99"/>
  <c r="AM41" i="99"/>
  <c r="Y41" i="99"/>
  <c r="AZ41" i="99"/>
  <c r="AY41" i="99"/>
  <c r="AX41" i="99"/>
  <c r="AR41" i="99"/>
  <c r="AF56" i="99"/>
  <c r="AH59" i="99"/>
  <c r="AD73" i="99"/>
  <c r="AL16" i="99"/>
  <c r="AH16" i="99"/>
  <c r="W20" i="99"/>
  <c r="U16" i="99"/>
  <c r="AF17" i="99"/>
  <c r="O18" i="99"/>
  <c r="M19" i="99"/>
  <c r="AA19" i="99"/>
  <c r="X20" i="99"/>
  <c r="U21" i="99"/>
  <c r="R22" i="99"/>
  <c r="AF22" i="99"/>
  <c r="O23" i="99"/>
  <c r="W25" i="99"/>
  <c r="Q27" i="99"/>
  <c r="N28" i="99"/>
  <c r="AB28" i="99"/>
  <c r="AV29" i="99"/>
  <c r="AU29" i="99"/>
  <c r="Y29" i="99"/>
  <c r="AE30" i="99"/>
  <c r="Q30" i="99"/>
  <c r="AD30" i="99"/>
  <c r="P30" i="99"/>
  <c r="Z30" i="99"/>
  <c r="AP30" i="99"/>
  <c r="Z36" i="99"/>
  <c r="AQ36" i="99"/>
  <c r="O37" i="99"/>
  <c r="AF37" i="99"/>
  <c r="AZ37" i="99"/>
  <c r="Y38" i="99"/>
  <c r="AP38" i="99"/>
  <c r="Q39" i="99"/>
  <c r="AH39" i="99"/>
  <c r="AY39" i="99"/>
  <c r="AS41" i="99"/>
  <c r="AC45" i="99"/>
  <c r="AV56" i="99"/>
  <c r="AI59" i="99"/>
  <c r="Z33" i="99"/>
  <c r="AN33" i="99"/>
  <c r="V41" i="99"/>
  <c r="AJ41" i="99"/>
  <c r="T43" i="99"/>
  <c r="AH43" i="99"/>
  <c r="AV43" i="99"/>
  <c r="R44" i="99"/>
  <c r="AF44" i="99"/>
  <c r="AT44" i="99"/>
  <c r="P45" i="99"/>
  <c r="AD45" i="99"/>
  <c r="N46" i="99"/>
  <c r="AB46" i="99"/>
  <c r="AP46" i="99"/>
  <c r="W48" i="99"/>
  <c r="W61" i="95" s="1"/>
  <c r="AK48" i="99"/>
  <c r="AK61" i="95" s="1"/>
  <c r="AY48" i="99"/>
  <c r="AY61" i="95" s="1"/>
  <c r="T49" i="99"/>
  <c r="AH49" i="99"/>
  <c r="AV49" i="99"/>
  <c r="Q50" i="99"/>
  <c r="AE50" i="99"/>
  <c r="AS50" i="99"/>
  <c r="AE55" i="99"/>
  <c r="AD55" i="99"/>
  <c r="AC55" i="99"/>
  <c r="X55" i="99"/>
  <c r="AO55" i="99"/>
  <c r="Q58" i="99"/>
  <c r="AM58" i="99"/>
  <c r="AZ60" i="99"/>
  <c r="AV60" i="99"/>
  <c r="AR60" i="99"/>
  <c r="AQ60" i="99"/>
  <c r="AG60" i="99"/>
  <c r="T63" i="99"/>
  <c r="Y64" i="99"/>
  <c r="AW64" i="99"/>
  <c r="Z65" i="99"/>
  <c r="AC66" i="99"/>
  <c r="AZ66" i="99"/>
  <c r="X69" i="99"/>
  <c r="Y70" i="99"/>
  <c r="AY70" i="99"/>
  <c r="Z71" i="99"/>
  <c r="AZ71" i="99"/>
  <c r="P74" i="99"/>
  <c r="U75" i="99"/>
  <c r="AH76" i="99"/>
  <c r="AH60" i="95" s="1"/>
  <c r="AB77" i="99"/>
  <c r="AL80" i="99"/>
  <c r="M33" i="99"/>
  <c r="AA33" i="99"/>
  <c r="W41" i="99"/>
  <c r="AK41" i="99"/>
  <c r="U43" i="99"/>
  <c r="AI43" i="99"/>
  <c r="AW43" i="99"/>
  <c r="S44" i="99"/>
  <c r="AG44" i="99"/>
  <c r="AU44" i="99"/>
  <c r="Q45" i="99"/>
  <c r="AE45" i="99"/>
  <c r="O46" i="99"/>
  <c r="AC46" i="99"/>
  <c r="X48" i="99"/>
  <c r="X61" i="95" s="1"/>
  <c r="AZ48" i="99"/>
  <c r="AZ61" i="95" s="1"/>
  <c r="U49" i="99"/>
  <c r="AI49" i="99"/>
  <c r="AW49" i="99"/>
  <c r="R50" i="99"/>
  <c r="AF50" i="99"/>
  <c r="AT50" i="99"/>
  <c r="AS55" i="99"/>
  <c r="AR55" i="99"/>
  <c r="AQ55" i="99"/>
  <c r="Y55" i="99"/>
  <c r="AP55" i="99"/>
  <c r="R58" i="99"/>
  <c r="AO58" i="99"/>
  <c r="X63" i="99"/>
  <c r="Z64" i="99"/>
  <c r="AY64" i="99"/>
  <c r="AA65" i="99"/>
  <c r="AE66" i="99"/>
  <c r="Z69" i="99"/>
  <c r="AA70" i="99"/>
  <c r="AZ70" i="99"/>
  <c r="AD71" i="99"/>
  <c r="Q74" i="99"/>
  <c r="W75" i="99"/>
  <c r="AI76" i="99"/>
  <c r="AI60" i="95" s="1"/>
  <c r="AC77" i="99"/>
  <c r="AM80" i="99"/>
  <c r="X41" i="99"/>
  <c r="V43" i="99"/>
  <c r="AJ43" i="99"/>
  <c r="AX43" i="99"/>
  <c r="T44" i="99"/>
  <c r="AH44" i="99"/>
  <c r="AV44" i="99"/>
  <c r="R45" i="99"/>
  <c r="AF45" i="99"/>
  <c r="P46" i="99"/>
  <c r="AD46" i="99"/>
  <c r="Y48" i="99"/>
  <c r="Y61" i="95" s="1"/>
  <c r="AM48" i="99"/>
  <c r="AM61" i="95" s="1"/>
  <c r="V49" i="99"/>
  <c r="AJ49" i="99"/>
  <c r="AX49" i="99"/>
  <c r="S50" i="99"/>
  <c r="AG50" i="99"/>
  <c r="AU50" i="99"/>
  <c r="S58" i="99"/>
  <c r="AP58" i="99"/>
  <c r="Z63" i="99"/>
  <c r="AA64" i="99"/>
  <c r="BA64" i="99"/>
  <c r="BA70" i="99"/>
  <c r="AF71" i="99"/>
  <c r="R74" i="99"/>
  <c r="X75" i="99"/>
  <c r="AL76" i="99"/>
  <c r="AL60" i="95" s="1"/>
  <c r="AQ77" i="99"/>
  <c r="AR79" i="99"/>
  <c r="BA79" i="99"/>
  <c r="AZ79" i="99"/>
  <c r="AX79" i="99"/>
  <c r="AW79" i="99"/>
  <c r="AV79" i="99"/>
  <c r="AC79" i="99"/>
  <c r="AB79" i="99"/>
  <c r="AU79" i="99"/>
  <c r="Z79" i="99"/>
  <c r="AT79" i="99"/>
  <c r="W79" i="99"/>
  <c r="AS79" i="99"/>
  <c r="S79" i="99"/>
  <c r="AQ79" i="99"/>
  <c r="R79" i="99"/>
  <c r="AP79" i="99"/>
  <c r="Q79" i="99"/>
  <c r="AO79" i="99"/>
  <c r="O79" i="99"/>
  <c r="AN79" i="99"/>
  <c r="N79" i="99"/>
  <c r="AK79" i="99"/>
  <c r="M79" i="99"/>
  <c r="AK43" i="99"/>
  <c r="AY43" i="99"/>
  <c r="U44" i="99"/>
  <c r="AI44" i="99"/>
  <c r="AW44" i="99"/>
  <c r="S45" i="99"/>
  <c r="AG45" i="99"/>
  <c r="Q46" i="99"/>
  <c r="AE46" i="99"/>
  <c r="W49" i="99"/>
  <c r="AK49" i="99"/>
  <c r="AY49" i="99"/>
  <c r="T50" i="99"/>
  <c r="AH50" i="99"/>
  <c r="AV50" i="99"/>
  <c r="W58" i="99"/>
  <c r="AB63" i="99"/>
  <c r="AC64" i="99"/>
  <c r="AC70" i="99"/>
  <c r="AA75" i="99"/>
  <c r="AR77" i="99"/>
  <c r="X43" i="99"/>
  <c r="AL43" i="99"/>
  <c r="AZ43" i="99"/>
  <c r="V44" i="99"/>
  <c r="AJ44" i="99"/>
  <c r="AX44" i="99"/>
  <c r="T45" i="99"/>
  <c r="AH45" i="99"/>
  <c r="R46" i="99"/>
  <c r="AF46" i="99"/>
  <c r="X49" i="99"/>
  <c r="AL49" i="99"/>
  <c r="AZ49" i="99"/>
  <c r="U50" i="99"/>
  <c r="AI50" i="99"/>
  <c r="AW50" i="99"/>
  <c r="X58" i="99"/>
  <c r="AS58" i="99"/>
  <c r="AC63" i="99"/>
  <c r="AD64" i="99"/>
  <c r="AM65" i="99"/>
  <c r="Y65" i="99"/>
  <c r="AI65" i="99"/>
  <c r="U65" i="99"/>
  <c r="AG65" i="99"/>
  <c r="S65" i="99"/>
  <c r="AE65" i="99"/>
  <c r="Q65" i="99"/>
  <c r="AD65" i="99"/>
  <c r="P65" i="99"/>
  <c r="AC65" i="99"/>
  <c r="O65" i="99"/>
  <c r="AH65" i="99"/>
  <c r="AJ66" i="99"/>
  <c r="V66" i="99"/>
  <c r="AF66" i="99"/>
  <c r="R66" i="99"/>
  <c r="AD66" i="99"/>
  <c r="P66" i="99"/>
  <c r="AP66" i="99"/>
  <c r="AB66" i="99"/>
  <c r="N66" i="99"/>
  <c r="AO66" i="99"/>
  <c r="AA66" i="99"/>
  <c r="M66" i="99"/>
  <c r="AN66" i="99"/>
  <c r="Z66" i="99"/>
  <c r="L66" i="99"/>
  <c r="AI66" i="99"/>
  <c r="AK71" i="99"/>
  <c r="W71" i="99"/>
  <c r="AG71" i="99"/>
  <c r="S71" i="99"/>
  <c r="AE71" i="99"/>
  <c r="Q71" i="99"/>
  <c r="AC71" i="99"/>
  <c r="O71" i="99"/>
  <c r="AP71" i="99"/>
  <c r="AB71" i="99"/>
  <c r="N71" i="99"/>
  <c r="AO71" i="99"/>
  <c r="AA71" i="99"/>
  <c r="M71" i="99"/>
  <c r="AI71" i="99"/>
  <c r="AB75" i="99"/>
  <c r="AM76" i="99"/>
  <c r="AM60" i="95" s="1"/>
  <c r="AK76" i="99"/>
  <c r="AK60" i="95" s="1"/>
  <c r="W76" i="99"/>
  <c r="W60" i="95" s="1"/>
  <c r="AJ76" i="99"/>
  <c r="AJ60" i="95" s="1"/>
  <c r="V76" i="99"/>
  <c r="V60" i="95" s="1"/>
  <c r="AG76" i="99"/>
  <c r="AG60" i="95" s="1"/>
  <c r="S76" i="99"/>
  <c r="S60" i="95" s="1"/>
  <c r="AE76" i="99"/>
  <c r="AE60" i="95" s="1"/>
  <c r="Q76" i="99"/>
  <c r="Q60" i="95" s="1"/>
  <c r="AD76" i="99"/>
  <c r="AD60" i="95" s="1"/>
  <c r="P76" i="99"/>
  <c r="P60" i="95" s="1"/>
  <c r="AC76" i="99"/>
  <c r="AC60" i="95" s="1"/>
  <c r="O76" i="99"/>
  <c r="O60" i="95" s="1"/>
  <c r="AB76" i="99"/>
  <c r="AB60" i="95" s="1"/>
  <c r="N76" i="99"/>
  <c r="N60" i="95" s="1"/>
  <c r="AP76" i="99"/>
  <c r="AP60" i="95" s="1"/>
  <c r="AA76" i="99"/>
  <c r="AA60" i="95" s="1"/>
  <c r="M76" i="99"/>
  <c r="M60" i="95" s="1"/>
  <c r="AO76" i="99"/>
  <c r="AO60" i="95" s="1"/>
  <c r="AV77" i="99"/>
  <c r="Y43" i="99"/>
  <c r="AM43" i="99"/>
  <c r="BA43" i="99"/>
  <c r="W44" i="99"/>
  <c r="AK44" i="99"/>
  <c r="AY44" i="99"/>
  <c r="U45" i="99"/>
  <c r="AI45" i="99"/>
  <c r="S46" i="99"/>
  <c r="AG46" i="99"/>
  <c r="Y49" i="99"/>
  <c r="AM49" i="99"/>
  <c r="BA49" i="99"/>
  <c r="V50" i="99"/>
  <c r="AJ50" i="99"/>
  <c r="AX50" i="99"/>
  <c r="Y58" i="99"/>
  <c r="AT58" i="99"/>
  <c r="AP64" i="99"/>
  <c r="AJ65" i="99"/>
  <c r="AX66" i="99"/>
  <c r="AT66" i="99"/>
  <c r="AR66" i="99"/>
  <c r="AK66" i="99"/>
  <c r="AC69" i="99"/>
  <c r="O69" i="99"/>
  <c r="AM69" i="99"/>
  <c r="Y69" i="99"/>
  <c r="AK69" i="99"/>
  <c r="W69" i="99"/>
  <c r="AI69" i="99"/>
  <c r="U69" i="99"/>
  <c r="AH69" i="99"/>
  <c r="T69" i="99"/>
  <c r="AG69" i="99"/>
  <c r="S69" i="99"/>
  <c r="AE69" i="99"/>
  <c r="AN70" i="99"/>
  <c r="Z70" i="99"/>
  <c r="L70" i="99"/>
  <c r="AJ70" i="99"/>
  <c r="V70" i="99"/>
  <c r="AH70" i="99"/>
  <c r="T70" i="99"/>
  <c r="AF70" i="99"/>
  <c r="R70" i="99"/>
  <c r="AE70" i="99"/>
  <c r="Q70" i="99"/>
  <c r="AD70" i="99"/>
  <c r="P70" i="99"/>
  <c r="AI70" i="99"/>
  <c r="AY71" i="99"/>
  <c r="AU71" i="99"/>
  <c r="AS71" i="99"/>
  <c r="AQ71" i="99"/>
  <c r="AJ71" i="99"/>
  <c r="Z74" i="99"/>
  <c r="AC75" i="99"/>
  <c r="BA76" i="99"/>
  <c r="BA60" i="95" s="1"/>
  <c r="AZ76" i="99"/>
  <c r="AZ60" i="95" s="1"/>
  <c r="AY76" i="99"/>
  <c r="AY60" i="95" s="1"/>
  <c r="AV76" i="99"/>
  <c r="AV60" i="95" s="1"/>
  <c r="AU76" i="99"/>
  <c r="AU60" i="95" s="1"/>
  <c r="AT76" i="99"/>
  <c r="AT60" i="95" s="1"/>
  <c r="AS76" i="99"/>
  <c r="AS60" i="95" s="1"/>
  <c r="AR76" i="99"/>
  <c r="AR60" i="95" s="1"/>
  <c r="AQ76" i="99"/>
  <c r="AQ60" i="95" s="1"/>
  <c r="AW76" i="99"/>
  <c r="AW60" i="95" s="1"/>
  <c r="AW77" i="99"/>
  <c r="AN43" i="99"/>
  <c r="X44" i="99"/>
  <c r="AL44" i="99"/>
  <c r="AZ44" i="99"/>
  <c r="V45" i="99"/>
  <c r="AJ45" i="99"/>
  <c r="T46" i="99"/>
  <c r="AH46" i="99"/>
  <c r="L49" i="99"/>
  <c r="Z49" i="99"/>
  <c r="AN49" i="99"/>
  <c r="W50" i="99"/>
  <c r="AK50" i="99"/>
  <c r="AY50" i="99"/>
  <c r="AA58" i="99"/>
  <c r="AE63" i="99"/>
  <c r="Q63" i="99"/>
  <c r="AO63" i="99"/>
  <c r="AA63" i="99"/>
  <c r="M63" i="99"/>
  <c r="AM63" i="99"/>
  <c r="Y63" i="99"/>
  <c r="AK63" i="99"/>
  <c r="W63" i="99"/>
  <c r="AJ63" i="99"/>
  <c r="V63" i="99"/>
  <c r="AI63" i="99"/>
  <c r="U63" i="99"/>
  <c r="AF63" i="99"/>
  <c r="AZ64" i="99"/>
  <c r="AX64" i="99"/>
  <c r="AJ64" i="99"/>
  <c r="V64" i="99"/>
  <c r="AV64" i="99"/>
  <c r="AU64" i="99"/>
  <c r="AT64" i="99"/>
  <c r="AI64" i="99"/>
  <c r="AX70" i="99"/>
  <c r="AV70" i="99"/>
  <c r="AT70" i="99"/>
  <c r="AS70" i="99"/>
  <c r="AR70" i="99"/>
  <c r="AK70" i="99"/>
  <c r="AG75" i="99"/>
  <c r="AV120" i="99"/>
  <c r="AU120" i="99"/>
  <c r="AT120" i="99"/>
  <c r="AS120" i="99"/>
  <c r="AQ120" i="99"/>
  <c r="AX120" i="99"/>
  <c r="AR120" i="99"/>
  <c r="P120" i="99"/>
  <c r="BA120" i="99"/>
  <c r="AY120" i="99"/>
  <c r="AW120" i="99"/>
  <c r="AM120" i="99"/>
  <c r="AD120" i="99"/>
  <c r="AC120" i="99"/>
  <c r="AB120" i="99"/>
  <c r="AZ120" i="99"/>
  <c r="AA120" i="99"/>
  <c r="X120" i="99"/>
  <c r="V120" i="99"/>
  <c r="M43" i="99"/>
  <c r="AA43" i="99"/>
  <c r="Y44" i="99"/>
  <c r="AM44" i="99"/>
  <c r="W45" i="99"/>
  <c r="AK45" i="99"/>
  <c r="U46" i="99"/>
  <c r="AI46" i="99"/>
  <c r="M49" i="99"/>
  <c r="AA49" i="99"/>
  <c r="AO49" i="99"/>
  <c r="X50" i="99"/>
  <c r="AL50" i="99"/>
  <c r="AZ50" i="99"/>
  <c r="AB58" i="99"/>
  <c r="AG63" i="99"/>
  <c r="AK64" i="99"/>
  <c r="M65" i="99"/>
  <c r="AL65" i="99"/>
  <c r="Q66" i="99"/>
  <c r="AM66" i="99"/>
  <c r="L69" i="99"/>
  <c r="AJ69" i="99"/>
  <c r="M70" i="99"/>
  <c r="AL70" i="99"/>
  <c r="P71" i="99"/>
  <c r="AM71" i="99"/>
  <c r="R76" i="99"/>
  <c r="R60" i="95" s="1"/>
  <c r="X45" i="99"/>
  <c r="AL45" i="99"/>
  <c r="Y50" i="99"/>
  <c r="AM50" i="99"/>
  <c r="AN75" i="99"/>
  <c r="Z75" i="99"/>
  <c r="L75" i="99"/>
  <c r="AM75" i="99"/>
  <c r="Y75" i="99"/>
  <c r="AJ75" i="99"/>
  <c r="V75" i="99"/>
  <c r="AH75" i="99"/>
  <c r="T75" i="99"/>
  <c r="AF75" i="99"/>
  <c r="R75" i="99"/>
  <c r="AE75" i="99"/>
  <c r="Q75" i="99"/>
  <c r="AD75" i="99"/>
  <c r="P75" i="99"/>
  <c r="AK75" i="99"/>
  <c r="AD58" i="99"/>
  <c r="P58" i="99"/>
  <c r="AN58" i="99"/>
  <c r="Z58" i="99"/>
  <c r="L58" i="99"/>
  <c r="AJ58" i="99"/>
  <c r="V58" i="99"/>
  <c r="AI58" i="99"/>
  <c r="U58" i="99"/>
  <c r="AH58" i="99"/>
  <c r="T58" i="99"/>
  <c r="AE58" i="99"/>
  <c r="O70" i="99"/>
  <c r="AO70" i="99"/>
  <c r="AL75" i="99"/>
  <c r="U76" i="99"/>
  <c r="U60" i="95" s="1"/>
  <c r="AT77" i="99"/>
  <c r="AZ77" i="99"/>
  <c r="AY77" i="99"/>
  <c r="AX77" i="99"/>
  <c r="AU77" i="99"/>
  <c r="Z77" i="99"/>
  <c r="AS77" i="99"/>
  <c r="Y77" i="99"/>
  <c r="AP77" i="99"/>
  <c r="S77" i="99"/>
  <c r="AM77" i="99"/>
  <c r="Q77" i="99"/>
  <c r="AI77" i="99"/>
  <c r="P77" i="99"/>
  <c r="AH77" i="99"/>
  <c r="O77" i="99"/>
  <c r="AG77" i="99"/>
  <c r="N77" i="99"/>
  <c r="AE77" i="99"/>
  <c r="M77" i="99"/>
  <c r="AD77" i="99"/>
  <c r="L45" i="99"/>
  <c r="Z45" i="99"/>
  <c r="X46" i="99"/>
  <c r="P49" i="99"/>
  <c r="M50" i="99"/>
  <c r="AA50" i="99"/>
  <c r="AR58" i="99"/>
  <c r="AX58" i="99"/>
  <c r="AW58" i="99"/>
  <c r="AV58" i="99"/>
  <c r="AF58" i="99"/>
  <c r="O63" i="99"/>
  <c r="AN63" i="99"/>
  <c r="P64" i="99"/>
  <c r="AO64" i="99"/>
  <c r="T65" i="99"/>
  <c r="AP65" i="99"/>
  <c r="U66" i="99"/>
  <c r="P69" i="99"/>
  <c r="AO69" i="99"/>
  <c r="S70" i="99"/>
  <c r="AP70" i="99"/>
  <c r="U71" i="99"/>
  <c r="AC74" i="99"/>
  <c r="O74" i="99"/>
  <c r="AP74" i="99"/>
  <c r="AB74" i="99"/>
  <c r="N74" i="99"/>
  <c r="AM74" i="99"/>
  <c r="Y74" i="99"/>
  <c r="AK74" i="99"/>
  <c r="W74" i="99"/>
  <c r="AI74" i="99"/>
  <c r="U74" i="99"/>
  <c r="AH74" i="99"/>
  <c r="T74" i="99"/>
  <c r="AG74" i="99"/>
  <c r="S74" i="99"/>
  <c r="AJ74" i="99"/>
  <c r="M75" i="99"/>
  <c r="AO75" i="99"/>
  <c r="X76" i="99"/>
  <c r="X60" i="95" s="1"/>
  <c r="AY80" i="99"/>
  <c r="AX80" i="99"/>
  <c r="AV80" i="99"/>
  <c r="AU80" i="99"/>
  <c r="AT80" i="99"/>
  <c r="AE80" i="99"/>
  <c r="AC80" i="99"/>
  <c r="BA80" i="99"/>
  <c r="Z80" i="99"/>
  <c r="AZ80" i="99"/>
  <c r="Y80" i="99"/>
  <c r="AW80" i="99"/>
  <c r="X80" i="99"/>
  <c r="AS80" i="99"/>
  <c r="U80" i="99"/>
  <c r="AR80" i="99"/>
  <c r="AN110" i="99"/>
  <c r="Z110" i="99"/>
  <c r="L110" i="99"/>
  <c r="AT110" i="99"/>
  <c r="AE110" i="99"/>
  <c r="P110" i="99"/>
  <c r="AR110" i="99"/>
  <c r="AC110" i="99"/>
  <c r="N110" i="99"/>
  <c r="AP110" i="99"/>
  <c r="AA110" i="99"/>
  <c r="AM110" i="99"/>
  <c r="X110" i="99"/>
  <c r="BA110" i="99"/>
  <c r="AL110" i="99"/>
  <c r="W110" i="99"/>
  <c r="AZ110" i="99"/>
  <c r="AK110" i="99"/>
  <c r="V110" i="99"/>
  <c r="AJ110" i="99"/>
  <c r="M110" i="99"/>
  <c r="AI110" i="99"/>
  <c r="AG110" i="99"/>
  <c r="AF110" i="99"/>
  <c r="AD110" i="99"/>
  <c r="AY110" i="99"/>
  <c r="AB110" i="99"/>
  <c r="AX110" i="99"/>
  <c r="Y110" i="99"/>
  <c r="AW110" i="99"/>
  <c r="U110" i="99"/>
  <c r="AV110" i="99"/>
  <c r="T110" i="99"/>
  <c r="AU110" i="99"/>
  <c r="S110" i="99"/>
  <c r="O110" i="99"/>
  <c r="AS110" i="99"/>
  <c r="AQ110" i="99"/>
  <c r="AO110" i="99"/>
  <c r="W57" i="99"/>
  <c r="AK57" i="99"/>
  <c r="AY57" i="99"/>
  <c r="N60" i="99"/>
  <c r="AB60" i="99"/>
  <c r="AP60" i="99"/>
  <c r="X62" i="99"/>
  <c r="AL62" i="99"/>
  <c r="AZ62" i="99"/>
  <c r="AW63" i="99"/>
  <c r="R64" i="99"/>
  <c r="AF64" i="99"/>
  <c r="AQ65" i="99"/>
  <c r="W67" i="99"/>
  <c r="AK67" i="99"/>
  <c r="AY67" i="99"/>
  <c r="AU69" i="99"/>
  <c r="X72" i="99"/>
  <c r="AL72" i="99"/>
  <c r="AZ72" i="99"/>
  <c r="AW73" i="99"/>
  <c r="AU74" i="99"/>
  <c r="AR75" i="99"/>
  <c r="P80" i="99"/>
  <c r="AQ80" i="99"/>
  <c r="X57" i="99"/>
  <c r="AL57" i="99"/>
  <c r="AZ57" i="99"/>
  <c r="O60" i="99"/>
  <c r="AC60" i="99"/>
  <c r="Y62" i="99"/>
  <c r="AM62" i="99"/>
  <c r="BA62" i="99"/>
  <c r="AX63" i="99"/>
  <c r="S64" i="99"/>
  <c r="AG64" i="99"/>
  <c r="AR65" i="99"/>
  <c r="X67" i="99"/>
  <c r="AZ67" i="99"/>
  <c r="AV69" i="99"/>
  <c r="Y72" i="99"/>
  <c r="AM72" i="99"/>
  <c r="BA72" i="99"/>
  <c r="AX73" i="99"/>
  <c r="AV74" i="99"/>
  <c r="AS75" i="99"/>
  <c r="Q80" i="99"/>
  <c r="AZ109" i="99"/>
  <c r="AO144" i="99"/>
  <c r="Y57" i="99"/>
  <c r="BA57" i="99"/>
  <c r="P60" i="99"/>
  <c r="AD60" i="99"/>
  <c r="Z62" i="99"/>
  <c r="AN62" i="99"/>
  <c r="AY63" i="99"/>
  <c r="T64" i="99"/>
  <c r="AH64" i="99"/>
  <c r="AS65" i="99"/>
  <c r="Y67" i="99"/>
  <c r="AM67" i="99"/>
  <c r="BA67" i="99"/>
  <c r="AW69" i="99"/>
  <c r="AY73" i="99"/>
  <c r="AT75" i="99"/>
  <c r="AW89" i="99"/>
  <c r="AI89" i="99"/>
  <c r="U89" i="99"/>
  <c r="AV89" i="99"/>
  <c r="AH89" i="99"/>
  <c r="T89" i="99"/>
  <c r="AT89" i="99"/>
  <c r="AF89" i="99"/>
  <c r="R89" i="99"/>
  <c r="AS89" i="99"/>
  <c r="AE89" i="99"/>
  <c r="Q89" i="99"/>
  <c r="AR89" i="99"/>
  <c r="AD89" i="99"/>
  <c r="P89" i="99"/>
  <c r="AQ89" i="99"/>
  <c r="AC89" i="99"/>
  <c r="O89" i="99"/>
  <c r="AP89" i="99"/>
  <c r="AB89" i="99"/>
  <c r="N89" i="99"/>
  <c r="AO89" i="99"/>
  <c r="AA89" i="99"/>
  <c r="M89" i="99"/>
  <c r="AN89" i="99"/>
  <c r="Z89" i="99"/>
  <c r="L89" i="99"/>
  <c r="BA89" i="99"/>
  <c r="AM89" i="99"/>
  <c r="Y89" i="99"/>
  <c r="K89" i="99"/>
  <c r="BA109" i="99"/>
  <c r="AL109" i="99"/>
  <c r="W109" i="99"/>
  <c r="AF109" i="99"/>
  <c r="AE109" i="99"/>
  <c r="AX109" i="99"/>
  <c r="Z109" i="99"/>
  <c r="AW109" i="99"/>
  <c r="X109" i="99"/>
  <c r="AV109" i="99"/>
  <c r="T109" i="99"/>
  <c r="AU109" i="99"/>
  <c r="S109" i="99"/>
  <c r="AT109" i="99"/>
  <c r="R109" i="99"/>
  <c r="AR109" i="99"/>
  <c r="Q109" i="99"/>
  <c r="AO109" i="99"/>
  <c r="P109" i="99"/>
  <c r="AM109" i="99"/>
  <c r="M109" i="99"/>
  <c r="AZ117" i="99"/>
  <c r="AY117" i="99"/>
  <c r="AX117" i="99"/>
  <c r="AW117" i="99"/>
  <c r="BA117" i="99"/>
  <c r="AU117" i="99"/>
  <c r="AB117" i="99"/>
  <c r="AS117" i="99"/>
  <c r="Z117" i="99"/>
  <c r="AQ117" i="99"/>
  <c r="T117" i="99"/>
  <c r="AP117" i="99"/>
  <c r="S117" i="99"/>
  <c r="AO117" i="99"/>
  <c r="R117" i="99"/>
  <c r="AR117" i="99"/>
  <c r="AN117" i="99"/>
  <c r="AG117" i="99"/>
  <c r="AF117" i="99"/>
  <c r="AE117" i="99"/>
  <c r="AC117" i="99"/>
  <c r="AA117" i="99"/>
  <c r="Y117" i="99"/>
  <c r="P117" i="99"/>
  <c r="O117" i="99"/>
  <c r="AR144" i="99"/>
  <c r="AQ144" i="99"/>
  <c r="BA144" i="99"/>
  <c r="AZ144" i="99"/>
  <c r="AY144" i="99"/>
  <c r="AW144" i="99"/>
  <c r="AT144" i="99"/>
  <c r="AX144" i="99"/>
  <c r="AV144" i="99"/>
  <c r="AU144" i="99"/>
  <c r="AS144" i="99"/>
  <c r="AH144" i="99"/>
  <c r="W144" i="99"/>
  <c r="M144" i="99"/>
  <c r="BA63" i="99"/>
  <c r="BA73" i="99"/>
  <c r="AV75" i="99"/>
  <c r="AQ57" i="99"/>
  <c r="T60" i="99"/>
  <c r="AH60" i="99"/>
  <c r="AD62" i="99"/>
  <c r="AR62" i="99"/>
  <c r="X64" i="99"/>
  <c r="AL64" i="99"/>
  <c r="AW65" i="99"/>
  <c r="AQ67" i="99"/>
  <c r="BA69" i="99"/>
  <c r="BA74" i="99"/>
  <c r="AX75" i="99"/>
  <c r="X89" i="99"/>
  <c r="AR101" i="99"/>
  <c r="AD101" i="99"/>
  <c r="P101" i="99"/>
  <c r="AM101" i="99"/>
  <c r="X101" i="99"/>
  <c r="AZ101" i="99"/>
  <c r="AK101" i="99"/>
  <c r="V101" i="99"/>
  <c r="AX101" i="99"/>
  <c r="AI101" i="99"/>
  <c r="T101" i="99"/>
  <c r="AU101" i="99"/>
  <c r="AF101" i="99"/>
  <c r="Q101" i="99"/>
  <c r="AT101" i="99"/>
  <c r="AE101" i="99"/>
  <c r="O101" i="99"/>
  <c r="AY101" i="99"/>
  <c r="AA101" i="99"/>
  <c r="AW101" i="99"/>
  <c r="Z101" i="99"/>
  <c r="AS101" i="99"/>
  <c r="W101" i="99"/>
  <c r="AQ101" i="99"/>
  <c r="U101" i="99"/>
  <c r="AP101" i="99"/>
  <c r="S101" i="99"/>
  <c r="AO101" i="99"/>
  <c r="R101" i="99"/>
  <c r="AN101" i="99"/>
  <c r="N101" i="99"/>
  <c r="AL101" i="99"/>
  <c r="M101" i="99"/>
  <c r="AJ101" i="99"/>
  <c r="L101" i="99"/>
  <c r="AH101" i="99"/>
  <c r="K101" i="99"/>
  <c r="AH109" i="99"/>
  <c r="AT117" i="99"/>
  <c r="AT121" i="99"/>
  <c r="AS121" i="99"/>
  <c r="AR121" i="99"/>
  <c r="AQ121" i="99"/>
  <c r="BA121" i="99"/>
  <c r="AY121" i="99"/>
  <c r="AX121" i="99"/>
  <c r="AW121" i="99"/>
  <c r="AU121" i="99"/>
  <c r="AZ121" i="99"/>
  <c r="AV121" i="99"/>
  <c r="AN121" i="99"/>
  <c r="AH121" i="99"/>
  <c r="AG121" i="99"/>
  <c r="AB121" i="99"/>
  <c r="X60" i="99"/>
  <c r="N64" i="99"/>
  <c r="AB64" i="99"/>
  <c r="AG67" i="99"/>
  <c r="AP80" i="99"/>
  <c r="AB80" i="99"/>
  <c r="N80" i="99"/>
  <c r="AO80" i="99"/>
  <c r="AK80" i="99"/>
  <c r="W80" i="99"/>
  <c r="AJ80" i="99"/>
  <c r="V80" i="99"/>
  <c r="AH80" i="99"/>
  <c r="T80" i="99"/>
  <c r="AG80" i="99"/>
  <c r="S80" i="99"/>
  <c r="AF80" i="99"/>
  <c r="R80" i="99"/>
  <c r="AI80" i="99"/>
  <c r="AL89" i="99"/>
  <c r="AG101" i="99"/>
  <c r="V77" i="99"/>
  <c r="AJ77" i="99"/>
  <c r="T79" i="99"/>
  <c r="AH79" i="99"/>
  <c r="O81" i="99"/>
  <c r="AC81" i="99"/>
  <c r="AQ81" i="99"/>
  <c r="V90" i="99"/>
  <c r="AJ90" i="99"/>
  <c r="AX90" i="99"/>
  <c r="S91" i="99"/>
  <c r="AG91" i="99"/>
  <c r="AU91" i="99"/>
  <c r="N93" i="99"/>
  <c r="AD93" i="99"/>
  <c r="AT93" i="99"/>
  <c r="Q94" i="99"/>
  <c r="AL94" i="99"/>
  <c r="AA96" i="99"/>
  <c r="AY96" i="99"/>
  <c r="AA97" i="99"/>
  <c r="AW97" i="99"/>
  <c r="X98" i="99"/>
  <c r="AT98" i="99"/>
  <c r="U99" i="99"/>
  <c r="AQ99" i="99"/>
  <c r="AV104" i="99"/>
  <c r="AH104" i="99"/>
  <c r="T104" i="99"/>
  <c r="BA104" i="99"/>
  <c r="AL104" i="99"/>
  <c r="W104" i="99"/>
  <c r="AY104" i="99"/>
  <c r="AJ104" i="99"/>
  <c r="U104" i="99"/>
  <c r="AW104" i="99"/>
  <c r="AG104" i="99"/>
  <c r="R104" i="99"/>
  <c r="AT104" i="99"/>
  <c r="AE104" i="99"/>
  <c r="P104" i="99"/>
  <c r="AS104" i="99"/>
  <c r="AD104" i="99"/>
  <c r="O104" i="99"/>
  <c r="AR104" i="99"/>
  <c r="AC104" i="99"/>
  <c r="AC102" i="99" s="1"/>
  <c r="N104" i="99"/>
  <c r="AK104" i="99"/>
  <c r="U111" i="99"/>
  <c r="AW111" i="99"/>
  <c r="AI114" i="99"/>
  <c r="W77" i="99"/>
  <c r="AK77" i="99"/>
  <c r="U79" i="99"/>
  <c r="AI79" i="99"/>
  <c r="P81" i="99"/>
  <c r="AD81" i="99"/>
  <c r="AR81" i="99"/>
  <c r="W90" i="99"/>
  <c r="AK90" i="99"/>
  <c r="AY90" i="99"/>
  <c r="T91" i="99"/>
  <c r="AH91" i="99"/>
  <c r="AV91" i="99"/>
  <c r="O93" i="99"/>
  <c r="AE93" i="99"/>
  <c r="AU93" i="99"/>
  <c r="R94" i="99"/>
  <c r="AM94" i="99"/>
  <c r="AD96" i="99"/>
  <c r="AB97" i="99"/>
  <c r="AX97" i="99"/>
  <c r="Y98" i="99"/>
  <c r="AU98" i="99"/>
  <c r="V99" i="99"/>
  <c r="AR99" i="99"/>
  <c r="K104" i="99"/>
  <c r="AM104" i="99"/>
  <c r="Z111" i="99"/>
  <c r="AX111" i="99"/>
  <c r="AJ119" i="99"/>
  <c r="V119" i="99"/>
  <c r="AI119" i="99"/>
  <c r="U119" i="99"/>
  <c r="AH119" i="99"/>
  <c r="T119" i="99"/>
  <c r="AG119" i="99"/>
  <c r="S119" i="99"/>
  <c r="AC119" i="99"/>
  <c r="AA119" i="99"/>
  <c r="Y119" i="99"/>
  <c r="AP119" i="99"/>
  <c r="W119" i="99"/>
  <c r="AN119" i="99"/>
  <c r="Q119" i="99"/>
  <c r="AM119" i="99"/>
  <c r="P119" i="99"/>
  <c r="AL119" i="99"/>
  <c r="O119" i="99"/>
  <c r="X77" i="99"/>
  <c r="AL77" i="99"/>
  <c r="V79" i="99"/>
  <c r="AJ79" i="99"/>
  <c r="Q81" i="99"/>
  <c r="AE81" i="99"/>
  <c r="AS81" i="99"/>
  <c r="X90" i="99"/>
  <c r="AL90" i="99"/>
  <c r="U91" i="99"/>
  <c r="AI91" i="99"/>
  <c r="AW91" i="99"/>
  <c r="P93" i="99"/>
  <c r="AF93" i="99"/>
  <c r="AV93" i="99"/>
  <c r="U94" i="99"/>
  <c r="AN94" i="99"/>
  <c r="AX96" i="99"/>
  <c r="AJ96" i="99"/>
  <c r="V96" i="99"/>
  <c r="AV96" i="99"/>
  <c r="AH96" i="99"/>
  <c r="T96" i="99"/>
  <c r="AT96" i="99"/>
  <c r="AF96" i="99"/>
  <c r="R96" i="99"/>
  <c r="AQ96" i="99"/>
  <c r="AC96" i="99"/>
  <c r="O96" i="99"/>
  <c r="AP96" i="99"/>
  <c r="AB96" i="99"/>
  <c r="N96" i="99"/>
  <c r="AE96" i="99"/>
  <c r="BA96" i="99"/>
  <c r="AD97" i="99"/>
  <c r="AY97" i="99"/>
  <c r="AA98" i="99"/>
  <c r="AV98" i="99"/>
  <c r="X99" i="99"/>
  <c r="AS99" i="99"/>
  <c r="L104" i="99"/>
  <c r="AN104" i="99"/>
  <c r="AB111" i="99"/>
  <c r="AY111" i="99"/>
  <c r="AZ114" i="99"/>
  <c r="AL114" i="99"/>
  <c r="AY114" i="99"/>
  <c r="AK114" i="99"/>
  <c r="AX114" i="99"/>
  <c r="AJ114" i="99"/>
  <c r="V114" i="99"/>
  <c r="BA114" i="99"/>
  <c r="AG114" i="99"/>
  <c r="R114" i="99"/>
  <c r="AM114" i="99"/>
  <c r="T114" i="99"/>
  <c r="AH114" i="99"/>
  <c r="Q114" i="99"/>
  <c r="AW114" i="99"/>
  <c r="AE114" i="99"/>
  <c r="O114" i="99"/>
  <c r="AU114" i="99"/>
  <c r="AC114" i="99"/>
  <c r="M114" i="99"/>
  <c r="AT114" i="99"/>
  <c r="AB114" i="99"/>
  <c r="L114" i="99"/>
  <c r="AS114" i="99"/>
  <c r="AA114" i="99"/>
  <c r="AO114" i="99"/>
  <c r="AT137" i="99"/>
  <c r="AS137" i="99"/>
  <c r="AR137" i="99"/>
  <c r="AQ137" i="99"/>
  <c r="AY137" i="99"/>
  <c r="M137" i="99"/>
  <c r="BA137" i="99"/>
  <c r="AX137" i="99"/>
  <c r="AW137" i="99"/>
  <c r="AV137" i="99"/>
  <c r="AU137" i="99"/>
  <c r="AM137" i="99"/>
  <c r="AL137" i="99"/>
  <c r="AJ137" i="99"/>
  <c r="V137" i="99"/>
  <c r="AW93" i="99"/>
  <c r="V94" i="99"/>
  <c r="AP94" i="99"/>
  <c r="AW98" i="99"/>
  <c r="Z99" i="99"/>
  <c r="AT99" i="99"/>
  <c r="M104" i="99"/>
  <c r="AO104" i="99"/>
  <c r="AD111" i="99"/>
  <c r="AP114" i="99"/>
  <c r="L119" i="99"/>
  <c r="AI120" i="99"/>
  <c r="O137" i="99"/>
  <c r="AN77" i="99"/>
  <c r="X79" i="99"/>
  <c r="AL79" i="99"/>
  <c r="S81" i="99"/>
  <c r="AG81" i="99"/>
  <c r="AU81" i="99"/>
  <c r="W91" i="99"/>
  <c r="AK91" i="99"/>
  <c r="AY91" i="99"/>
  <c r="R93" i="99"/>
  <c r="AH93" i="99"/>
  <c r="AZ93" i="99"/>
  <c r="X94" i="99"/>
  <c r="AQ94" i="99"/>
  <c r="AI96" i="99"/>
  <c r="AU97" i="99"/>
  <c r="AG97" i="99"/>
  <c r="S97" i="99"/>
  <c r="AS97" i="99"/>
  <c r="AE97" i="99"/>
  <c r="Q97" i="99"/>
  <c r="AQ97" i="99"/>
  <c r="AC97" i="99"/>
  <c r="O97" i="99"/>
  <c r="AN97" i="99"/>
  <c r="Z97" i="99"/>
  <c r="L97" i="99"/>
  <c r="BA97" i="99"/>
  <c r="AM97" i="99"/>
  <c r="Y97" i="99"/>
  <c r="K97" i="99"/>
  <c r="AH97" i="99"/>
  <c r="AE98" i="99"/>
  <c r="AB99" i="99"/>
  <c r="AW99" i="99"/>
  <c r="Q104" i="99"/>
  <c r="AP104" i="99"/>
  <c r="AF111" i="99"/>
  <c r="N114" i="99"/>
  <c r="AQ114" i="99"/>
  <c r="M119" i="99"/>
  <c r="AO77" i="99"/>
  <c r="Y79" i="99"/>
  <c r="AM79" i="99"/>
  <c r="T81" i="99"/>
  <c r="AH81" i="99"/>
  <c r="AV81" i="99"/>
  <c r="X91" i="99"/>
  <c r="AL91" i="99"/>
  <c r="AZ91" i="99"/>
  <c r="S93" i="99"/>
  <c r="AI93" i="99"/>
  <c r="BA93" i="99"/>
  <c r="Y94" i="99"/>
  <c r="AR94" i="99"/>
  <c r="AK96" i="99"/>
  <c r="M97" i="99"/>
  <c r="AI97" i="99"/>
  <c r="AR98" i="99"/>
  <c r="AD98" i="99"/>
  <c r="P98" i="99"/>
  <c r="AP98" i="99"/>
  <c r="AB98" i="99"/>
  <c r="N98" i="99"/>
  <c r="AN98" i="99"/>
  <c r="Z98" i="99"/>
  <c r="L98" i="99"/>
  <c r="AY98" i="99"/>
  <c r="AK98" i="99"/>
  <c r="W98" i="99"/>
  <c r="AX98" i="99"/>
  <c r="AJ98" i="99"/>
  <c r="V98" i="99"/>
  <c r="AF98" i="99"/>
  <c r="BA98" i="99"/>
  <c r="AC99" i="99"/>
  <c r="AX99" i="99"/>
  <c r="AQ104" i="99"/>
  <c r="P114" i="99"/>
  <c r="AR114" i="99"/>
  <c r="N119" i="99"/>
  <c r="U137" i="99"/>
  <c r="K91" i="99"/>
  <c r="Y91" i="99"/>
  <c r="AM91" i="99"/>
  <c r="BA91" i="99"/>
  <c r="T93" i="99"/>
  <c r="Z94" i="99"/>
  <c r="P96" i="99"/>
  <c r="AL96" i="99"/>
  <c r="N97" i="99"/>
  <c r="AJ97" i="99"/>
  <c r="K98" i="99"/>
  <c r="AG98" i="99"/>
  <c r="AD99" i="99"/>
  <c r="V104" i="99"/>
  <c r="AU104" i="99"/>
  <c r="AT111" i="99"/>
  <c r="AE111" i="99"/>
  <c r="P111" i="99"/>
  <c r="AR111" i="99"/>
  <c r="AC111" i="99"/>
  <c r="N111" i="99"/>
  <c r="AP111" i="99"/>
  <c r="AA111" i="99"/>
  <c r="AN111" i="99"/>
  <c r="Y111" i="99"/>
  <c r="AM111" i="99"/>
  <c r="W111" i="99"/>
  <c r="BA111" i="99"/>
  <c r="AK111" i="99"/>
  <c r="V111" i="99"/>
  <c r="AH111" i="99"/>
  <c r="S114" i="99"/>
  <c r="AV114" i="99"/>
  <c r="R119" i="99"/>
  <c r="AZ137" i="99"/>
  <c r="AO94" i="99"/>
  <c r="AA94" i="99"/>
  <c r="AY94" i="99"/>
  <c r="AK94" i="99"/>
  <c r="W94" i="99"/>
  <c r="AV94" i="99"/>
  <c r="AH94" i="99"/>
  <c r="T94" i="99"/>
  <c r="AU94" i="99"/>
  <c r="AG94" i="99"/>
  <c r="AG92" i="99" s="1"/>
  <c r="S94" i="99"/>
  <c r="AB94" i="99"/>
  <c r="AT94" i="99"/>
  <c r="AH98" i="99"/>
  <c r="AZ99" i="99"/>
  <c r="AO99" i="99"/>
  <c r="AA99" i="99"/>
  <c r="M99" i="99"/>
  <c r="AM99" i="99"/>
  <c r="Y99" i="99"/>
  <c r="K99" i="99"/>
  <c r="AY99" i="99"/>
  <c r="AK99" i="99"/>
  <c r="W99" i="99"/>
  <c r="AV99" i="99"/>
  <c r="AH99" i="99"/>
  <c r="T99" i="99"/>
  <c r="AU99" i="99"/>
  <c r="AG99" i="99"/>
  <c r="S99" i="99"/>
  <c r="AE99" i="99"/>
  <c r="X104" i="99"/>
  <c r="AX104" i="99"/>
  <c r="AI111" i="99"/>
  <c r="U114" i="99"/>
  <c r="X119" i="99"/>
  <c r="AH120" i="99"/>
  <c r="T120" i="99"/>
  <c r="AG120" i="99"/>
  <c r="S120" i="99"/>
  <c r="AF120" i="99"/>
  <c r="R120" i="99"/>
  <c r="AE120" i="99"/>
  <c r="Q120" i="99"/>
  <c r="Y120" i="99"/>
  <c r="AN120" i="99"/>
  <c r="Z120" i="99"/>
  <c r="W120" i="99"/>
  <c r="AO120" i="99"/>
  <c r="U120" i="99"/>
  <c r="AL120" i="99"/>
  <c r="O120" i="99"/>
  <c r="AK120" i="99"/>
  <c r="N120" i="99"/>
  <c r="AJ120" i="99"/>
  <c r="M120" i="99"/>
  <c r="X81" i="99"/>
  <c r="AL81" i="99"/>
  <c r="R77" i="99"/>
  <c r="P79" i="99"/>
  <c r="Y81" i="99"/>
  <c r="O91" i="99"/>
  <c r="AC91" i="99"/>
  <c r="AY93" i="99"/>
  <c r="AK93" i="99"/>
  <c r="W93" i="99"/>
  <c r="AX93" i="99"/>
  <c r="AX92" i="99" s="1"/>
  <c r="AJ93" i="99"/>
  <c r="V93" i="99"/>
  <c r="Z93" i="99"/>
  <c r="AP93" i="99"/>
  <c r="M94" i="99"/>
  <c r="AE94" i="99"/>
  <c r="AZ94" i="99"/>
  <c r="AM98" i="99"/>
  <c r="O99" i="99"/>
  <c r="AJ99" i="99"/>
  <c r="AQ111" i="99"/>
  <c r="AD119" i="99"/>
  <c r="AF121" i="99"/>
  <c r="R121" i="99"/>
  <c r="AE121" i="99"/>
  <c r="Q121" i="99"/>
  <c r="AD121" i="99"/>
  <c r="P121" i="99"/>
  <c r="AC121" i="99"/>
  <c r="O121" i="99"/>
  <c r="AM121" i="99"/>
  <c r="U121" i="99"/>
  <c r="AL121" i="99"/>
  <c r="AK121" i="99"/>
  <c r="S121" i="99"/>
  <c r="AJ121" i="99"/>
  <c r="N121" i="99"/>
  <c r="AA121" i="99"/>
  <c r="Y121" i="99"/>
  <c r="X121" i="99"/>
  <c r="W121" i="99"/>
  <c r="T121" i="99"/>
  <c r="AP121" i="99"/>
  <c r="M121" i="99"/>
  <c r="AO121" i="99"/>
  <c r="L121" i="99"/>
  <c r="AO148" i="99"/>
  <c r="AA148" i="99"/>
  <c r="M148" i="99"/>
  <c r="AN148" i="99"/>
  <c r="Z148" i="99"/>
  <c r="L148" i="99"/>
  <c r="BA148" i="99"/>
  <c r="AM148" i="99"/>
  <c r="Y148" i="99"/>
  <c r="AR148" i="99"/>
  <c r="X148" i="99"/>
  <c r="AQ148" i="99"/>
  <c r="W148" i="99"/>
  <c r="AP148" i="99"/>
  <c r="V148" i="99"/>
  <c r="AL148" i="99"/>
  <c r="U148" i="99"/>
  <c r="AK148" i="99"/>
  <c r="T148" i="99"/>
  <c r="AJ148" i="99"/>
  <c r="S148" i="99"/>
  <c r="AZ148" i="99"/>
  <c r="AI148" i="99"/>
  <c r="R148" i="99"/>
  <c r="AW148" i="99"/>
  <c r="AF148" i="99"/>
  <c r="O148" i="99"/>
  <c r="AS148" i="99"/>
  <c r="AH148" i="99"/>
  <c r="AG148" i="99"/>
  <c r="AE148" i="99"/>
  <c r="AD148" i="99"/>
  <c r="AB148" i="99"/>
  <c r="Q148" i="99"/>
  <c r="P148" i="99"/>
  <c r="AU148" i="99"/>
  <c r="P100" i="99"/>
  <c r="AE100" i="99"/>
  <c r="AT100" i="99"/>
  <c r="U109" i="99"/>
  <c r="AJ109" i="99"/>
  <c r="AY109" i="99"/>
  <c r="X112" i="99"/>
  <c r="AM112" i="99"/>
  <c r="AV113" i="99"/>
  <c r="AH113" i="99"/>
  <c r="T113" i="99"/>
  <c r="Y113" i="99"/>
  <c r="AN113" i="99"/>
  <c r="AF126" i="99"/>
  <c r="AF129" i="99"/>
  <c r="R129" i="99"/>
  <c r="AE129" i="99"/>
  <c r="Q129" i="99"/>
  <c r="AD129" i="99"/>
  <c r="P129" i="99"/>
  <c r="AP129" i="99"/>
  <c r="Y129" i="99"/>
  <c r="AO129" i="99"/>
  <c r="X129" i="99"/>
  <c r="AN129" i="99"/>
  <c r="W129" i="99"/>
  <c r="AM129" i="99"/>
  <c r="V129" i="99"/>
  <c r="AJ129" i="99"/>
  <c r="S129" i="99"/>
  <c r="N129" i="99"/>
  <c r="M129" i="99"/>
  <c r="AL129" i="99"/>
  <c r="L129" i="99"/>
  <c r="AK129" i="99"/>
  <c r="AN130" i="99"/>
  <c r="AR135" i="99"/>
  <c r="AD139" i="99"/>
  <c r="AM144" i="99"/>
  <c r="Q100" i="99"/>
  <c r="AF100" i="99"/>
  <c r="AU100" i="99"/>
  <c r="V109" i="99"/>
  <c r="AK109" i="99"/>
  <c r="AX112" i="99"/>
  <c r="AJ112" i="99"/>
  <c r="V112" i="99"/>
  <c r="Y112" i="99"/>
  <c r="AN112" i="99"/>
  <c r="Z113" i="99"/>
  <c r="AO113" i="99"/>
  <c r="AN126" i="99"/>
  <c r="AS135" i="99"/>
  <c r="AL139" i="99"/>
  <c r="AN144" i="99"/>
  <c r="N148" i="99"/>
  <c r="AZ111" i="99"/>
  <c r="Z112" i="99"/>
  <c r="AO112" i="99"/>
  <c r="AO126" i="99"/>
  <c r="AJ135" i="99"/>
  <c r="V135" i="99"/>
  <c r="AI135" i="99"/>
  <c r="U135" i="99"/>
  <c r="AH135" i="99"/>
  <c r="T135" i="99"/>
  <c r="Z135" i="99"/>
  <c r="AP135" i="99"/>
  <c r="Y135" i="99"/>
  <c r="AO135" i="99"/>
  <c r="X135" i="99"/>
  <c r="AN135" i="99"/>
  <c r="W135" i="99"/>
  <c r="AK135" i="99"/>
  <c r="Q135" i="99"/>
  <c r="AE135" i="99"/>
  <c r="AD135" i="99"/>
  <c r="AC135" i="99"/>
  <c r="AB135" i="99"/>
  <c r="AA135" i="99"/>
  <c r="S135" i="99"/>
  <c r="AM139" i="99"/>
  <c r="AC148" i="99"/>
  <c r="AP180" i="99"/>
  <c r="AB180" i="99"/>
  <c r="N180" i="99"/>
  <c r="AO180" i="99"/>
  <c r="AA180" i="99"/>
  <c r="M180" i="99"/>
  <c r="AN180" i="99"/>
  <c r="Z180" i="99"/>
  <c r="L180" i="99"/>
  <c r="BA180" i="99"/>
  <c r="AM180" i="99"/>
  <c r="Y180" i="99"/>
  <c r="AR180" i="99"/>
  <c r="AD180" i="99"/>
  <c r="P180" i="99"/>
  <c r="AQ180" i="99"/>
  <c r="AC180" i="99"/>
  <c r="O180" i="99"/>
  <c r="AW180" i="99"/>
  <c r="W180" i="99"/>
  <c r="AV180" i="99"/>
  <c r="V180" i="99"/>
  <c r="AU180" i="99"/>
  <c r="U180" i="99"/>
  <c r="AT180" i="99"/>
  <c r="T180" i="99"/>
  <c r="AS180" i="99"/>
  <c r="S180" i="99"/>
  <c r="AL180" i="99"/>
  <c r="R180" i="99"/>
  <c r="AK180" i="99"/>
  <c r="Q180" i="99"/>
  <c r="AH180" i="99"/>
  <c r="AG180" i="99"/>
  <c r="AF180" i="99"/>
  <c r="AE180" i="99"/>
  <c r="X180" i="99"/>
  <c r="AZ180" i="99"/>
  <c r="AJ180" i="99"/>
  <c r="AD130" i="99"/>
  <c r="P130" i="99"/>
  <c r="AC130" i="99"/>
  <c r="O130" i="99"/>
  <c r="AP130" i="99"/>
  <c r="AB130" i="99"/>
  <c r="N130" i="99"/>
  <c r="AI130" i="99"/>
  <c r="R130" i="99"/>
  <c r="AH130" i="99"/>
  <c r="Q130" i="99"/>
  <c r="AG130" i="99"/>
  <c r="M130" i="99"/>
  <c r="AF130" i="99"/>
  <c r="L130" i="99"/>
  <c r="Z130" i="99"/>
  <c r="Y130" i="99"/>
  <c r="X130" i="99"/>
  <c r="W130" i="99"/>
  <c r="V130" i="99"/>
  <c r="AX135" i="99"/>
  <c r="AW135" i="99"/>
  <c r="AV135" i="99"/>
  <c r="AQ135" i="99"/>
  <c r="AY135" i="99"/>
  <c r="BA135" i="99"/>
  <c r="AU135" i="99"/>
  <c r="AU139" i="99"/>
  <c r="AJ142" i="99"/>
  <c r="V142" i="99"/>
  <c r="AI142" i="99"/>
  <c r="U142" i="99"/>
  <c r="AH142" i="99"/>
  <c r="T142" i="99"/>
  <c r="AN142" i="99"/>
  <c r="W142" i="99"/>
  <c r="AM142" i="99"/>
  <c r="S142" i="99"/>
  <c r="AL142" i="99"/>
  <c r="R142" i="99"/>
  <c r="AK142" i="99"/>
  <c r="Q142" i="99"/>
  <c r="AE142" i="99"/>
  <c r="N142" i="99"/>
  <c r="AB142" i="99"/>
  <c r="AA142" i="99"/>
  <c r="Z142" i="99"/>
  <c r="Y142" i="99"/>
  <c r="X142" i="99"/>
  <c r="P142" i="99"/>
  <c r="M142" i="99"/>
  <c r="L142" i="99"/>
  <c r="AT148" i="99"/>
  <c r="U100" i="99"/>
  <c r="AJ100" i="99"/>
  <c r="AP109" i="99"/>
  <c r="AB109" i="99"/>
  <c r="N109" i="99"/>
  <c r="Y109" i="99"/>
  <c r="AN109" i="99"/>
  <c r="M112" i="99"/>
  <c r="AB112" i="99"/>
  <c r="AQ112" i="99"/>
  <c r="N113" i="99"/>
  <c r="AC113" i="99"/>
  <c r="AR113" i="99"/>
  <c r="U129" i="99"/>
  <c r="AR130" i="99"/>
  <c r="AQ130" i="99"/>
  <c r="AZ130" i="99"/>
  <c r="AY130" i="99"/>
  <c r="AX130" i="99"/>
  <c r="AW130" i="99"/>
  <c r="AT130" i="99"/>
  <c r="BA130" i="99"/>
  <c r="AV130" i="99"/>
  <c r="L135" i="99"/>
  <c r="AZ135" i="99"/>
  <c r="AV139" i="99"/>
  <c r="AV148" i="99"/>
  <c r="AI180" i="99"/>
  <c r="AJ126" i="99"/>
  <c r="V126" i="99"/>
  <c r="AI126" i="99"/>
  <c r="U126" i="99"/>
  <c r="AH126" i="99"/>
  <c r="T126" i="99"/>
  <c r="AM126" i="99"/>
  <c r="S126" i="99"/>
  <c r="AL126" i="99"/>
  <c r="R126" i="99"/>
  <c r="AK126" i="99"/>
  <c r="Q126" i="99"/>
  <c r="AG126" i="99"/>
  <c r="P126" i="99"/>
  <c r="AD126" i="99"/>
  <c r="M126" i="99"/>
  <c r="Z126" i="99"/>
  <c r="Y126" i="99"/>
  <c r="X126" i="99"/>
  <c r="W126" i="99"/>
  <c r="S130" i="99"/>
  <c r="M135" i="99"/>
  <c r="AW139" i="99"/>
  <c r="AX148" i="99"/>
  <c r="AA109" i="99"/>
  <c r="AQ109" i="99"/>
  <c r="O112" i="99"/>
  <c r="AD112" i="99"/>
  <c r="AE113" i="99"/>
  <c r="AT113" i="99"/>
  <c r="AX126" i="99"/>
  <c r="AW126" i="99"/>
  <c r="AV126" i="99"/>
  <c r="BA126" i="99"/>
  <c r="AU126" i="99"/>
  <c r="AZ126" i="99"/>
  <c r="AY126" i="99"/>
  <c r="AT126" i="99"/>
  <c r="AS126" i="99"/>
  <c r="AA129" i="99"/>
  <c r="T130" i="99"/>
  <c r="N135" i="99"/>
  <c r="AF137" i="99"/>
  <c r="R137" i="99"/>
  <c r="AE137" i="99"/>
  <c r="Q137" i="99"/>
  <c r="AD137" i="99"/>
  <c r="P137" i="99"/>
  <c r="Z137" i="99"/>
  <c r="AP137" i="99"/>
  <c r="Y137" i="99"/>
  <c r="AO137" i="99"/>
  <c r="X137" i="99"/>
  <c r="AN137" i="99"/>
  <c r="W137" i="99"/>
  <c r="AK137" i="99"/>
  <c r="T137" i="99"/>
  <c r="AH137" i="99"/>
  <c r="N137" i="99"/>
  <c r="AI137" i="99"/>
  <c r="AG137" i="99"/>
  <c r="AC137" i="99"/>
  <c r="AB137" i="99"/>
  <c r="AA137" i="99"/>
  <c r="AC142" i="99"/>
  <c r="AY148" i="99"/>
  <c r="AY180" i="99"/>
  <c r="AV100" i="99"/>
  <c r="AH100" i="99"/>
  <c r="T100" i="99"/>
  <c r="Y100" i="99"/>
  <c r="AN100" i="99"/>
  <c r="O109" i="99"/>
  <c r="AD109" i="99"/>
  <c r="AS109" i="99"/>
  <c r="Q112" i="99"/>
  <c r="AF112" i="99"/>
  <c r="AU112" i="99"/>
  <c r="R113" i="99"/>
  <c r="AG113" i="99"/>
  <c r="AW113" i="99"/>
  <c r="BA116" i="99"/>
  <c r="AZ116" i="99"/>
  <c r="AY116" i="99"/>
  <c r="AX116" i="99"/>
  <c r="AP116" i="99"/>
  <c r="T116" i="99"/>
  <c r="AE116" i="99"/>
  <c r="AL117" i="99"/>
  <c r="X117" i="99"/>
  <c r="AK117" i="99"/>
  <c r="W117" i="99"/>
  <c r="AJ117" i="99"/>
  <c r="V117" i="99"/>
  <c r="AI117" i="99"/>
  <c r="U117" i="99"/>
  <c r="AM117" i="99"/>
  <c r="Q117" i="99"/>
  <c r="AD117" i="99"/>
  <c r="N126" i="99"/>
  <c r="AC129" i="99"/>
  <c r="AA130" i="99"/>
  <c r="P135" i="99"/>
  <c r="L137" i="99"/>
  <c r="AP139" i="99"/>
  <c r="AB139" i="99"/>
  <c r="N139" i="99"/>
  <c r="AO139" i="99"/>
  <c r="AA139" i="99"/>
  <c r="M139" i="99"/>
  <c r="AN139" i="99"/>
  <c r="Z139" i="99"/>
  <c r="L139" i="99"/>
  <c r="AC139" i="99"/>
  <c r="Y139" i="99"/>
  <c r="X139" i="99"/>
  <c r="W139" i="99"/>
  <c r="AK139" i="99"/>
  <c r="T139" i="99"/>
  <c r="AH139" i="99"/>
  <c r="Q139" i="99"/>
  <c r="AJ139" i="99"/>
  <c r="AI139" i="99"/>
  <c r="AG139" i="99"/>
  <c r="AF139" i="99"/>
  <c r="AE139" i="99"/>
  <c r="V139" i="99"/>
  <c r="U139" i="99"/>
  <c r="AF142" i="99"/>
  <c r="AT139" i="99"/>
  <c r="AS139" i="99"/>
  <c r="AR139" i="99"/>
  <c r="AQ139" i="99"/>
  <c r="AY139" i="99"/>
  <c r="BA139" i="99"/>
  <c r="AZ139" i="99"/>
  <c r="AD144" i="99"/>
  <c r="P144" i="99"/>
  <c r="AC144" i="99"/>
  <c r="O144" i="99"/>
  <c r="AP144" i="99"/>
  <c r="AB144" i="99"/>
  <c r="N144" i="99"/>
  <c r="AL144" i="99"/>
  <c r="U144" i="99"/>
  <c r="AK144" i="99"/>
  <c r="T144" i="99"/>
  <c r="AJ144" i="99"/>
  <c r="S144" i="99"/>
  <c r="AI144" i="99"/>
  <c r="R144" i="99"/>
  <c r="AF144" i="99"/>
  <c r="L144" i="99"/>
  <c r="Z144" i="99"/>
  <c r="AG144" i="99"/>
  <c r="AE144" i="99"/>
  <c r="AA144" i="99"/>
  <c r="Y144" i="99"/>
  <c r="X144" i="99"/>
  <c r="V144" i="99"/>
  <c r="Q144" i="99"/>
  <c r="AZ134" i="99"/>
  <c r="AY134" i="99"/>
  <c r="AK134" i="99"/>
  <c r="W134" i="99"/>
  <c r="AX134" i="99"/>
  <c r="BA134" i="99"/>
  <c r="AG134" i="99"/>
  <c r="P134" i="99"/>
  <c r="AW134" i="99"/>
  <c r="AF134" i="99"/>
  <c r="O134" i="99"/>
  <c r="AV134" i="99"/>
  <c r="AE134" i="99"/>
  <c r="N134" i="99"/>
  <c r="AU134" i="99"/>
  <c r="AD134" i="99"/>
  <c r="M134" i="99"/>
  <c r="AR134" i="99"/>
  <c r="AA134" i="99"/>
  <c r="AN134" i="99"/>
  <c r="AD122" i="99"/>
  <c r="P122" i="99"/>
  <c r="AC122" i="99"/>
  <c r="O122" i="99"/>
  <c r="AP122" i="99"/>
  <c r="AB122" i="99"/>
  <c r="N122" i="99"/>
  <c r="AO122" i="99"/>
  <c r="AA122" i="99"/>
  <c r="M122" i="99"/>
  <c r="AL122" i="99"/>
  <c r="AF122" i="99"/>
  <c r="AT129" i="99"/>
  <c r="AS129" i="99"/>
  <c r="AR129" i="99"/>
  <c r="BA129" i="99"/>
  <c r="AO134" i="99"/>
  <c r="AR138" i="99"/>
  <c r="AQ138" i="99"/>
  <c r="BA138" i="99"/>
  <c r="AZ138" i="99"/>
  <c r="AY138" i="99"/>
  <c r="AX138" i="99"/>
  <c r="AU138" i="99"/>
  <c r="AO138" i="99"/>
  <c r="X138" i="99"/>
  <c r="AS138" i="99"/>
  <c r="AR122" i="99"/>
  <c r="AQ122" i="99"/>
  <c r="AZ122" i="99"/>
  <c r="AG122" i="99"/>
  <c r="BA122" i="99"/>
  <c r="Q134" i="99"/>
  <c r="AP134" i="99"/>
  <c r="AV136" i="99"/>
  <c r="AU136" i="99"/>
  <c r="AT136" i="99"/>
  <c r="BA136" i="99"/>
  <c r="AZ136" i="99"/>
  <c r="AY136" i="99"/>
  <c r="AX136" i="99"/>
  <c r="AR136" i="99"/>
  <c r="AO136" i="99"/>
  <c r="X136" i="99"/>
  <c r="AP136" i="99"/>
  <c r="AT138" i="99"/>
  <c r="AH122" i="99"/>
  <c r="AQ129" i="99"/>
  <c r="AP131" i="99"/>
  <c r="AB131" i="99"/>
  <c r="N131" i="99"/>
  <c r="AO131" i="99"/>
  <c r="AA131" i="99"/>
  <c r="M131" i="99"/>
  <c r="AN131" i="99"/>
  <c r="Z131" i="99"/>
  <c r="L131" i="99"/>
  <c r="Y131" i="99"/>
  <c r="X131" i="99"/>
  <c r="W131" i="99"/>
  <c r="AM131" i="99"/>
  <c r="V131" i="99"/>
  <c r="AJ131" i="99"/>
  <c r="S131" i="99"/>
  <c r="AI131" i="99"/>
  <c r="R134" i="99"/>
  <c r="AQ134" i="99"/>
  <c r="AQ136" i="99"/>
  <c r="T138" i="99"/>
  <c r="AV138" i="99"/>
  <c r="X103" i="99"/>
  <c r="AL103" i="99"/>
  <c r="X111" i="99"/>
  <c r="AL111" i="99"/>
  <c r="AX119" i="99"/>
  <c r="AW119" i="99"/>
  <c r="AV119" i="99"/>
  <c r="AU119" i="99"/>
  <c r="AY119" i="99"/>
  <c r="Q122" i="99"/>
  <c r="AI122" i="99"/>
  <c r="AU129" i="99"/>
  <c r="AS131" i="99"/>
  <c r="AR131" i="99"/>
  <c r="AQ131" i="99"/>
  <c r="BA131" i="99"/>
  <c r="AK131" i="99"/>
  <c r="S134" i="99"/>
  <c r="AS134" i="99"/>
  <c r="Q136" i="99"/>
  <c r="AS136" i="99"/>
  <c r="U138" i="99"/>
  <c r="AW138" i="99"/>
  <c r="AX142" i="99"/>
  <c r="AW142" i="99"/>
  <c r="AV142" i="99"/>
  <c r="AS142" i="99"/>
  <c r="X147" i="99"/>
  <c r="AO147" i="99"/>
  <c r="AL134" i="99"/>
  <c r="AH136" i="99"/>
  <c r="T136" i="99"/>
  <c r="AG136" i="99"/>
  <c r="S136" i="99"/>
  <c r="AF136" i="99"/>
  <c r="R136" i="99"/>
  <c r="AA136" i="99"/>
  <c r="AD138" i="99"/>
  <c r="P138" i="99"/>
  <c r="AC138" i="99"/>
  <c r="O138" i="99"/>
  <c r="AP138" i="99"/>
  <c r="AB138" i="99"/>
  <c r="N138" i="99"/>
  <c r="AA138" i="99"/>
  <c r="AY142" i="99"/>
  <c r="AR147" i="99"/>
  <c r="AD147" i="99"/>
  <c r="P147" i="99"/>
  <c r="AQ147" i="99"/>
  <c r="AC147" i="99"/>
  <c r="O147" i="99"/>
  <c r="AP147" i="99"/>
  <c r="AB147" i="99"/>
  <c r="N147" i="99"/>
  <c r="AA147" i="99"/>
  <c r="AU147" i="99"/>
  <c r="AE147" i="99"/>
  <c r="AV147" i="99"/>
  <c r="AF147" i="99"/>
  <c r="V116" i="99"/>
  <c r="AJ116" i="99"/>
  <c r="M136" i="99"/>
  <c r="AD136" i="99"/>
  <c r="M138" i="99"/>
  <c r="AG138" i="99"/>
  <c r="M147" i="99"/>
  <c r="AG147" i="99"/>
  <c r="AX147" i="99"/>
  <c r="AY149" i="99"/>
  <c r="AK149" i="99"/>
  <c r="W149" i="99"/>
  <c r="V149" i="99"/>
  <c r="AB149" i="99"/>
  <c r="AS149" i="99"/>
  <c r="W116" i="99"/>
  <c r="AK116" i="99"/>
  <c r="AH127" i="99"/>
  <c r="T127" i="99"/>
  <c r="AG127" i="99"/>
  <c r="S127" i="99"/>
  <c r="AF127" i="99"/>
  <c r="R127" i="99"/>
  <c r="AA127" i="99"/>
  <c r="N136" i="99"/>
  <c r="AE136" i="99"/>
  <c r="Q138" i="99"/>
  <c r="AH138" i="99"/>
  <c r="AG143" i="99"/>
  <c r="S143" i="99"/>
  <c r="AF143" i="99"/>
  <c r="R143" i="99"/>
  <c r="AE143" i="99"/>
  <c r="Q143" i="99"/>
  <c r="AA143" i="99"/>
  <c r="Q147" i="99"/>
  <c r="AH147" i="99"/>
  <c r="AY147" i="99"/>
  <c r="AC149" i="99"/>
  <c r="AT149" i="99"/>
  <c r="X116" i="99"/>
  <c r="AL116" i="99"/>
  <c r="AZ125" i="99"/>
  <c r="AY125" i="99"/>
  <c r="AX125" i="99"/>
  <c r="AB125" i="99"/>
  <c r="AS125" i="99"/>
  <c r="AV127" i="99"/>
  <c r="AU127" i="99"/>
  <c r="AT127" i="99"/>
  <c r="AB127" i="99"/>
  <c r="AS127" i="99"/>
  <c r="O136" i="99"/>
  <c r="AI136" i="99"/>
  <c r="R138" i="99"/>
  <c r="AI138" i="99"/>
  <c r="AU143" i="99"/>
  <c r="AT143" i="99"/>
  <c r="AS143" i="99"/>
  <c r="AB143" i="99"/>
  <c r="AV143" i="99"/>
  <c r="R147" i="99"/>
  <c r="AI147" i="99"/>
  <c r="AZ147" i="99"/>
  <c r="M149" i="99"/>
  <c r="AD149" i="99"/>
  <c r="AU149" i="99"/>
  <c r="Y116" i="99"/>
  <c r="P136" i="99"/>
  <c r="AJ136" i="99"/>
  <c r="S138" i="99"/>
  <c r="AJ138" i="99"/>
  <c r="S147" i="99"/>
  <c r="AJ147" i="99"/>
  <c r="BA147" i="99"/>
  <c r="X124" i="99"/>
  <c r="AL124" i="99"/>
  <c r="AZ124" i="99"/>
  <c r="V125" i="99"/>
  <c r="AJ125" i="99"/>
  <c r="X133" i="99"/>
  <c r="AL133" i="99"/>
  <c r="AZ133" i="99"/>
  <c r="V134" i="99"/>
  <c r="AJ134" i="99"/>
  <c r="X140" i="99"/>
  <c r="AL140" i="99"/>
  <c r="AZ140" i="99"/>
  <c r="X146" i="99"/>
  <c r="AL146" i="99"/>
  <c r="AZ146" i="99"/>
  <c r="AJ149" i="99"/>
  <c r="AX149" i="99"/>
  <c r="Y124" i="99"/>
  <c r="AM124" i="99"/>
  <c r="W125" i="99"/>
  <c r="AK125" i="99"/>
  <c r="Y133" i="99"/>
  <c r="AM133" i="99"/>
  <c r="Y140" i="99"/>
  <c r="AM140" i="99"/>
  <c r="Y146" i="99"/>
  <c r="AM146" i="99"/>
  <c r="Z124" i="99"/>
  <c r="X125" i="99"/>
  <c r="Z133" i="99"/>
  <c r="X134" i="99"/>
  <c r="Z140" i="99"/>
  <c r="Z146" i="99"/>
  <c r="X149" i="99"/>
  <c r="AL149" i="99"/>
  <c r="X62" i="95" l="1"/>
  <c r="AL62" i="95"/>
  <c r="AV62" i="95"/>
  <c r="AR62" i="95"/>
  <c r="AA62" i="95"/>
  <c r="AE62" i="95"/>
  <c r="S62" i="95"/>
  <c r="W62" i="95"/>
  <c r="Y62" i="95"/>
  <c r="AO62" i="95"/>
  <c r="AY62" i="95"/>
  <c r="AF62" i="95"/>
  <c r="AS62" i="95"/>
  <c r="AW62" i="95"/>
  <c r="AM62" i="95"/>
  <c r="N62" i="95"/>
  <c r="AG62" i="95"/>
  <c r="T62" i="95"/>
  <c r="O62" i="95"/>
  <c r="BA62" i="95"/>
  <c r="AB62" i="95"/>
  <c r="AH62" i="95"/>
  <c r="AT62" i="95"/>
  <c r="AC62" i="95"/>
  <c r="L62" i="95"/>
  <c r="AP62" i="95"/>
  <c r="AI62" i="95"/>
  <c r="Q62" i="95"/>
  <c r="U62" i="95"/>
  <c r="AQ62" i="95"/>
  <c r="Z62" i="95"/>
  <c r="AJ62" i="95"/>
  <c r="AK62" i="95"/>
  <c r="AU62" i="95"/>
  <c r="P62" i="95"/>
  <c r="AN62" i="95"/>
  <c r="AZ62" i="95"/>
  <c r="R62" i="95"/>
  <c r="V62" i="95"/>
  <c r="AD62" i="95"/>
  <c r="M62" i="95"/>
  <c r="AB115" i="99"/>
  <c r="AE102" i="99"/>
  <c r="AN115" i="99"/>
  <c r="AN78" i="99"/>
  <c r="N115" i="99"/>
  <c r="AF78" i="99"/>
  <c r="AO115" i="99"/>
  <c r="AL31" i="99"/>
  <c r="AW95" i="99"/>
  <c r="L92" i="99"/>
  <c r="AW115" i="99"/>
  <c r="AV102" i="99"/>
  <c r="AH115" i="99"/>
  <c r="U78" i="99"/>
  <c r="AB92" i="99"/>
  <c r="Z118" i="99"/>
  <c r="AO102" i="99"/>
  <c r="M102" i="99"/>
  <c r="AW102" i="99"/>
  <c r="Q31" i="99"/>
  <c r="AS92" i="99"/>
  <c r="AP92" i="99"/>
  <c r="AO92" i="99"/>
  <c r="O115" i="99"/>
  <c r="V31" i="99"/>
  <c r="AC115" i="99"/>
  <c r="AR115" i="99"/>
  <c r="R102" i="99"/>
  <c r="AN31" i="99"/>
  <c r="AQ92" i="99"/>
  <c r="AE78" i="99"/>
  <c r="V78" i="99"/>
  <c r="AR92" i="99"/>
  <c r="O78" i="99"/>
  <c r="P102" i="99"/>
  <c r="AM31" i="99"/>
  <c r="M115" i="99"/>
  <c r="AR123" i="99"/>
  <c r="Y92" i="99"/>
  <c r="AN92" i="99"/>
  <c r="U92" i="99"/>
  <c r="K92" i="99"/>
  <c r="K102" i="99"/>
  <c r="AS95" i="99"/>
  <c r="Q92" i="99"/>
  <c r="AA115" i="99"/>
  <c r="AP31" i="99"/>
  <c r="Q102" i="99"/>
  <c r="Z115" i="99"/>
  <c r="V115" i="99"/>
  <c r="U123" i="99"/>
  <c r="BA92" i="99"/>
  <c r="AU115" i="99"/>
  <c r="O123" i="99"/>
  <c r="AA92" i="99"/>
  <c r="AL92" i="99"/>
  <c r="M78" i="99"/>
  <c r="AU102" i="99"/>
  <c r="X92" i="99"/>
  <c r="L102" i="99"/>
  <c r="AH102" i="99"/>
  <c r="N92" i="99"/>
  <c r="AF115" i="99"/>
  <c r="AW123" i="99"/>
  <c r="AD78" i="99"/>
  <c r="AQ115" i="99"/>
  <c r="BA123" i="99"/>
  <c r="O128" i="99"/>
  <c r="AB95" i="99"/>
  <c r="AM92" i="99"/>
  <c r="AI78" i="99"/>
  <c r="AG115" i="99"/>
  <c r="AA102" i="99"/>
  <c r="AV31" i="99"/>
  <c r="AF123" i="99"/>
  <c r="AF102" i="99"/>
  <c r="AT102" i="99"/>
  <c r="AJ35" i="99"/>
  <c r="R54" i="99"/>
  <c r="P31" i="99"/>
  <c r="AZ102" i="99"/>
  <c r="T102" i="99"/>
  <c r="AP102" i="99"/>
  <c r="R115" i="99"/>
  <c r="AP42" i="99"/>
  <c r="AQ31" i="99"/>
  <c r="AQ123" i="99"/>
  <c r="M92" i="99"/>
  <c r="AS88" i="99"/>
  <c r="AT31" i="99"/>
  <c r="AL102" i="99"/>
  <c r="Q95" i="99"/>
  <c r="AG78" i="99"/>
  <c r="AJ31" i="99"/>
  <c r="AT115" i="99"/>
  <c r="AY42" i="99"/>
  <c r="Y102" i="99"/>
  <c r="AB102" i="99"/>
  <c r="AF92" i="99"/>
  <c r="AD92" i="99"/>
  <c r="AQ88" i="99"/>
  <c r="P92" i="99"/>
  <c r="AG88" i="99"/>
  <c r="AR88" i="99"/>
  <c r="AC92" i="99"/>
  <c r="O92" i="99"/>
  <c r="AM102" i="99"/>
  <c r="AZ68" i="99"/>
  <c r="Z35" i="99"/>
  <c r="AJ132" i="99"/>
  <c r="U102" i="99"/>
  <c r="AQ78" i="99"/>
  <c r="T31" i="99"/>
  <c r="AS118" i="99"/>
  <c r="S115" i="99"/>
  <c r="AA88" i="99"/>
  <c r="R88" i="99"/>
  <c r="AJ61" i="99"/>
  <c r="N42" i="99"/>
  <c r="AQ35" i="99"/>
  <c r="AS123" i="99"/>
  <c r="AX115" i="99"/>
  <c r="AY88" i="99"/>
  <c r="N102" i="99"/>
  <c r="AY102" i="99"/>
  <c r="AO42" i="99"/>
  <c r="AW92" i="99"/>
  <c r="W102" i="99"/>
  <c r="U128" i="99"/>
  <c r="AP95" i="99"/>
  <c r="W88" i="99"/>
  <c r="AR102" i="99"/>
  <c r="AJ123" i="99"/>
  <c r="AY123" i="99"/>
  <c r="U115" i="99"/>
  <c r="AN102" i="99"/>
  <c r="BA102" i="99"/>
  <c r="AI115" i="99"/>
  <c r="V102" i="99"/>
  <c r="AD102" i="99"/>
  <c r="AQ61" i="99"/>
  <c r="V54" i="99"/>
  <c r="Z42" i="99"/>
  <c r="Z95" i="99"/>
  <c r="L118" i="99"/>
  <c r="AD115" i="99"/>
  <c r="AI102" i="99"/>
  <c r="P115" i="99"/>
  <c r="AM115" i="99"/>
  <c r="S54" i="99"/>
  <c r="AU132" i="99"/>
  <c r="N61" i="99"/>
  <c r="AL61" i="99"/>
  <c r="T15" i="99"/>
  <c r="AR35" i="99"/>
  <c r="AR42" i="99"/>
  <c r="AT15" i="99"/>
  <c r="P61" i="99"/>
  <c r="AS31" i="99"/>
  <c r="V68" i="99"/>
  <c r="T132" i="99"/>
  <c r="AM95" i="99"/>
  <c r="AK102" i="99"/>
  <c r="AJ102" i="99"/>
  <c r="AX78" i="99"/>
  <c r="AL15" i="99"/>
  <c r="AG31" i="99"/>
  <c r="AA123" i="99"/>
  <c r="AV92" i="99"/>
  <c r="AO88" i="99"/>
  <c r="AY68" i="99"/>
  <c r="AN68" i="99"/>
  <c r="AR78" i="99"/>
  <c r="AY54" i="99"/>
  <c r="N123" i="99"/>
  <c r="AE118" i="99"/>
  <c r="AO95" i="99"/>
  <c r="AI92" i="99"/>
  <c r="AN95" i="99"/>
  <c r="AH92" i="99"/>
  <c r="L42" i="99"/>
  <c r="AX31" i="99"/>
  <c r="AN123" i="99"/>
  <c r="AH61" i="99"/>
  <c r="AS102" i="99"/>
  <c r="Q115" i="99"/>
  <c r="AJ92" i="99"/>
  <c r="AQ102" i="99"/>
  <c r="AZ88" i="99"/>
  <c r="AS115" i="99"/>
  <c r="AN61" i="99"/>
  <c r="AF68" i="99"/>
  <c r="AT42" i="99"/>
  <c r="AP123" i="99"/>
  <c r="AS61" i="99"/>
  <c r="M31" i="99"/>
  <c r="O61" i="99"/>
  <c r="O42" i="99"/>
  <c r="P123" i="99"/>
  <c r="AJ88" i="99"/>
  <c r="AO31" i="99"/>
  <c r="X102" i="99"/>
  <c r="O102" i="99"/>
  <c r="AC54" i="99"/>
  <c r="AB123" i="99"/>
  <c r="W92" i="99"/>
  <c r="AN118" i="99"/>
  <c r="R35" i="99"/>
  <c r="N54" i="99"/>
  <c r="BA35" i="99"/>
  <c r="AD31" i="99"/>
  <c r="AE123" i="99"/>
  <c r="W31" i="99"/>
  <c r="R31" i="99"/>
  <c r="AL68" i="99"/>
  <c r="S88" i="99"/>
  <c r="AB61" i="99"/>
  <c r="Q123" i="99"/>
  <c r="P88" i="99"/>
  <c r="R61" i="99"/>
  <c r="AO61" i="99"/>
  <c r="AU31" i="99"/>
  <c r="AA68" i="99"/>
  <c r="AX102" i="99"/>
  <c r="AZ92" i="99"/>
  <c r="AX68" i="99"/>
  <c r="AV132" i="99"/>
  <c r="AB118" i="99"/>
  <c r="AK15" i="99"/>
  <c r="AB31" i="99"/>
  <c r="AA78" i="99"/>
  <c r="S102" i="99"/>
  <c r="AZ95" i="99"/>
  <c r="W15" i="99"/>
  <c r="AK88" i="99"/>
  <c r="Y123" i="99"/>
  <c r="T128" i="99"/>
  <c r="W95" i="99"/>
  <c r="AG102" i="99"/>
  <c r="AR95" i="99"/>
  <c r="BA118" i="99"/>
  <c r="L88" i="99"/>
  <c r="AR31" i="99"/>
  <c r="R68" i="99"/>
  <c r="U54" i="99"/>
  <c r="AA108" i="99"/>
  <c r="R123" i="99"/>
  <c r="AQ15" i="99"/>
  <c r="V15" i="99"/>
  <c r="X54" i="99"/>
  <c r="AM15" i="99"/>
  <c r="AL132" i="99"/>
  <c r="S123" i="99"/>
  <c r="AD88" i="99"/>
  <c r="AW54" i="99"/>
  <c r="AU61" i="99"/>
  <c r="Q68" i="99"/>
  <c r="AK35" i="99"/>
  <c r="AJ15" i="99"/>
  <c r="Y15" i="99"/>
  <c r="AM123" i="99"/>
  <c r="AG123" i="99"/>
  <c r="AF132" i="99"/>
  <c r="O108" i="99"/>
  <c r="AX123" i="99"/>
  <c r="N128" i="99"/>
  <c r="R118" i="99"/>
  <c r="AL95" i="99"/>
  <c r="R95" i="99"/>
  <c r="X88" i="99"/>
  <c r="AZ61" i="99"/>
  <c r="AP68" i="99"/>
  <c r="AV61" i="99"/>
  <c r="M61" i="99"/>
  <c r="AP61" i="99"/>
  <c r="AD54" i="99"/>
  <c r="AD42" i="99"/>
  <c r="AS42" i="99"/>
  <c r="O31" i="99"/>
  <c r="AK31" i="99"/>
  <c r="AJ68" i="99"/>
  <c r="AA61" i="99"/>
  <c r="L61" i="99"/>
  <c r="P42" i="99"/>
  <c r="AC42" i="99"/>
  <c r="BA15" i="99"/>
  <c r="AC31" i="99"/>
  <c r="Y31" i="99"/>
  <c r="P15" i="99"/>
  <c r="AB54" i="99"/>
  <c r="AI31" i="99"/>
  <c r="L132" i="99"/>
  <c r="L128" i="99"/>
  <c r="AY108" i="99"/>
  <c r="AI123" i="99"/>
  <c r="AP132" i="99"/>
  <c r="AU123" i="99"/>
  <c r="S68" i="99"/>
  <c r="N31" i="99"/>
  <c r="W123" i="99"/>
  <c r="AY92" i="99"/>
  <c r="S61" i="99"/>
  <c r="T61" i="99"/>
  <c r="W115" i="99"/>
  <c r="AU118" i="99"/>
  <c r="AT132" i="99"/>
  <c r="BA132" i="99"/>
  <c r="Z128" i="99"/>
  <c r="AI108" i="99"/>
  <c r="S95" i="99"/>
  <c r="AE92" i="99"/>
  <c r="AX88" i="99"/>
  <c r="AE61" i="99"/>
  <c r="R42" i="99"/>
  <c r="AO35" i="99"/>
  <c r="AW15" i="99"/>
  <c r="AY31" i="99"/>
  <c r="Z123" i="99"/>
  <c r="BA115" i="99"/>
  <c r="M123" i="99"/>
  <c r="AB108" i="99"/>
  <c r="AM78" i="99"/>
  <c r="K95" i="99"/>
  <c r="AG95" i="99"/>
  <c r="AV95" i="99"/>
  <c r="AP118" i="99"/>
  <c r="AF88" i="99"/>
  <c r="AA54" i="99"/>
  <c r="AU42" i="99"/>
  <c r="AU54" i="99"/>
  <c r="AI15" i="99"/>
  <c r="AQ42" i="99"/>
  <c r="AZ31" i="99"/>
  <c r="AB132" i="99"/>
  <c r="S42" i="99"/>
  <c r="AS108" i="99"/>
  <c r="AV123" i="99"/>
  <c r="AD68" i="99"/>
  <c r="AO123" i="99"/>
  <c r="AK118" i="99"/>
  <c r="Q61" i="99"/>
  <c r="AE42" i="99"/>
  <c r="AN35" i="99"/>
  <c r="O54" i="99"/>
  <c r="AV15" i="99"/>
  <c r="AS15" i="99"/>
  <c r="AC123" i="99"/>
  <c r="AD132" i="99"/>
  <c r="AN132" i="99"/>
  <c r="AZ115" i="99"/>
  <c r="AM108" i="99"/>
  <c r="AQ54" i="99"/>
  <c r="AB68" i="99"/>
  <c r="T35" i="99"/>
  <c r="X123" i="99"/>
  <c r="AI132" i="99"/>
  <c r="AA132" i="99"/>
  <c r="AX132" i="99"/>
  <c r="W132" i="99"/>
  <c r="AD123" i="99"/>
  <c r="M95" i="99"/>
  <c r="Y78" i="99"/>
  <c r="Y95" i="99"/>
  <c r="AU95" i="99"/>
  <c r="X78" i="99"/>
  <c r="V88" i="99"/>
  <c r="AZ118" i="99"/>
  <c r="N88" i="99"/>
  <c r="AT88" i="99"/>
  <c r="U61" i="99"/>
  <c r="AQ68" i="99"/>
  <c r="AO78" i="99"/>
  <c r="AW78" i="99"/>
  <c r="AV35" i="99"/>
  <c r="M54" i="99"/>
  <c r="AY35" i="99"/>
  <c r="AY15" i="99"/>
  <c r="AU15" i="99"/>
  <c r="U31" i="99"/>
  <c r="AF31" i="99"/>
  <c r="L123" i="99"/>
  <c r="AX15" i="99"/>
  <c r="N132" i="99"/>
  <c r="W61" i="99"/>
  <c r="V35" i="99"/>
  <c r="AL54" i="99"/>
  <c r="AB42" i="99"/>
  <c r="AE115" i="99"/>
  <c r="AG108" i="99"/>
  <c r="Z92" i="99"/>
  <c r="AE95" i="99"/>
  <c r="AJ95" i="99"/>
  <c r="W108" i="99"/>
  <c r="AB88" i="99"/>
  <c r="AY78" i="99"/>
  <c r="AT68" i="99"/>
  <c r="AI61" i="99"/>
  <c r="Q42" i="99"/>
  <c r="Q78" i="99"/>
  <c r="AF35" i="99"/>
  <c r="AZ15" i="99"/>
  <c r="AZ35" i="99"/>
  <c r="X31" i="99"/>
  <c r="V42" i="99"/>
  <c r="AR15" i="99"/>
  <c r="AD35" i="99"/>
  <c r="AQ118" i="99"/>
  <c r="AW132" i="99"/>
  <c r="P95" i="99"/>
  <c r="V118" i="99"/>
  <c r="AU88" i="99"/>
  <c r="Z88" i="99"/>
  <c r="Q88" i="99"/>
  <c r="AW68" i="99"/>
  <c r="V123" i="99"/>
  <c r="R132" i="99"/>
  <c r="AN108" i="99"/>
  <c r="AO132" i="99"/>
  <c r="AN88" i="99"/>
  <c r="AE88" i="99"/>
  <c r="X61" i="99"/>
  <c r="L68" i="99"/>
  <c r="W42" i="99"/>
  <c r="AC61" i="99"/>
  <c r="S15" i="99"/>
  <c r="AW31" i="99"/>
  <c r="AZ123" i="99"/>
  <c r="AY115" i="99"/>
  <c r="AK132" i="99"/>
  <c r="P78" i="99"/>
  <c r="AO118" i="99"/>
  <c r="AU92" i="99"/>
  <c r="U95" i="99"/>
  <c r="M108" i="99"/>
  <c r="Z108" i="99"/>
  <c r="M88" i="99"/>
  <c r="AH132" i="99"/>
  <c r="AS132" i="99"/>
  <c r="AX118" i="99"/>
  <c r="M132" i="99"/>
  <c r="AE132" i="99"/>
  <c r="S132" i="99"/>
  <c r="Q132" i="99"/>
  <c r="AY132" i="99"/>
  <c r="AC132" i="99"/>
  <c r="U132" i="99"/>
  <c r="AD118" i="99"/>
  <c r="V92" i="99"/>
  <c r="N95" i="99"/>
  <c r="AX95" i="99"/>
  <c r="AJ78" i="99"/>
  <c r="AR61" i="99"/>
  <c r="AP88" i="99"/>
  <c r="AH88" i="99"/>
  <c r="AY61" i="99"/>
  <c r="AK61" i="99"/>
  <c r="W54" i="99"/>
  <c r="N68" i="99"/>
  <c r="AG61" i="99"/>
  <c r="V61" i="99"/>
  <c r="AP78" i="99"/>
  <c r="AZ78" i="99"/>
  <c r="AW42" i="99"/>
  <c r="AI35" i="99"/>
  <c r="AK54" i="99"/>
  <c r="X15" i="99"/>
  <c r="AE31" i="99"/>
  <c r="BA31" i="99"/>
  <c r="Y35" i="99"/>
  <c r="W118" i="99"/>
  <c r="AR132" i="99"/>
  <c r="AJ108" i="99"/>
  <c r="S92" i="99"/>
  <c r="AE108" i="99"/>
  <c r="AX61" i="99"/>
  <c r="AP54" i="99"/>
  <c r="AV54" i="99"/>
  <c r="R15" i="99"/>
  <c r="AO15" i="99"/>
  <c r="AJ115" i="99"/>
  <c r="AY118" i="99"/>
  <c r="AD108" i="99"/>
  <c r="M128" i="99"/>
  <c r="Q128" i="99"/>
  <c r="U108" i="99"/>
  <c r="Y118" i="99"/>
  <c r="AO108" i="99"/>
  <c r="AF108" i="99"/>
  <c r="BA61" i="99"/>
  <c r="L108" i="99"/>
  <c r="AO68" i="99"/>
  <c r="AH68" i="99"/>
  <c r="R78" i="99"/>
  <c r="BA78" i="99"/>
  <c r="Y54" i="99"/>
  <c r="AE54" i="99"/>
  <c r="AF54" i="99"/>
  <c r="W35" i="99"/>
  <c r="AC15" i="99"/>
  <c r="AZ54" i="99"/>
  <c r="AG35" i="99"/>
  <c r="AA15" i="99"/>
  <c r="Z31" i="99"/>
  <c r="AQ132" i="99"/>
  <c r="P128" i="99"/>
  <c r="BA68" i="99"/>
  <c r="AX108" i="99"/>
  <c r="AG68" i="99"/>
  <c r="AF15" i="99"/>
  <c r="O35" i="99"/>
  <c r="P108" i="99"/>
  <c r="AZ108" i="99"/>
  <c r="AK108" i="99"/>
  <c r="O95" i="99"/>
  <c r="Q108" i="99"/>
  <c r="P68" i="99"/>
  <c r="U68" i="99"/>
  <c r="BA54" i="99"/>
  <c r="AM54" i="99"/>
  <c r="P35" i="99"/>
  <c r="M15" i="99"/>
  <c r="AA118" i="99"/>
  <c r="AM61" i="99"/>
  <c r="AL123" i="99"/>
  <c r="Y115" i="99"/>
  <c r="AV118" i="99"/>
  <c r="AP115" i="99"/>
  <c r="T123" i="99"/>
  <c r="V108" i="99"/>
  <c r="S128" i="99"/>
  <c r="R128" i="99"/>
  <c r="AK92" i="99"/>
  <c r="AC95" i="99"/>
  <c r="AC118" i="99"/>
  <c r="AR108" i="99"/>
  <c r="AL108" i="99"/>
  <c r="Y61" i="99"/>
  <c r="AR68" i="99"/>
  <c r="AF61" i="99"/>
  <c r="AI68" i="99"/>
  <c r="S78" i="99"/>
  <c r="AX42" i="99"/>
  <c r="AR54" i="99"/>
  <c r="AF42" i="99"/>
  <c r="X35" i="99"/>
  <c r="P54" i="99"/>
  <c r="AL115" i="99"/>
  <c r="AW118" i="99"/>
  <c r="AH123" i="99"/>
  <c r="T92" i="99"/>
  <c r="AQ95" i="99"/>
  <c r="S118" i="99"/>
  <c r="X95" i="99"/>
  <c r="R108" i="99"/>
  <c r="BA108" i="99"/>
  <c r="T88" i="99"/>
  <c r="AU68" i="99"/>
  <c r="AS68" i="99"/>
  <c r="W68" i="99"/>
  <c r="BA42" i="99"/>
  <c r="AS78" i="99"/>
  <c r="AJ42" i="99"/>
  <c r="Z68" i="99"/>
  <c r="AS54" i="99"/>
  <c r="AG42" i="99"/>
  <c r="AL35" i="99"/>
  <c r="AG54" i="99"/>
  <c r="AN15" i="99"/>
  <c r="V128" i="99"/>
  <c r="AG118" i="99"/>
  <c r="AD61" i="99"/>
  <c r="AT108" i="99"/>
  <c r="AA42" i="99"/>
  <c r="AR118" i="99"/>
  <c r="AN42" i="99"/>
  <c r="AK68" i="99"/>
  <c r="AM42" i="99"/>
  <c r="AK42" i="99"/>
  <c r="W78" i="99"/>
  <c r="AV42" i="99"/>
  <c r="U35" i="99"/>
  <c r="Q54" i="99"/>
  <c r="Z15" i="99"/>
  <c r="AF118" i="99"/>
  <c r="AF95" i="99"/>
  <c r="T118" i="99"/>
  <c r="AL88" i="99"/>
  <c r="S108" i="99"/>
  <c r="O88" i="99"/>
  <c r="AV88" i="99"/>
  <c r="M42" i="99"/>
  <c r="Y68" i="99"/>
  <c r="Y42" i="99"/>
  <c r="AT78" i="99"/>
  <c r="AH42" i="99"/>
  <c r="AM35" i="99"/>
  <c r="AH54" i="99"/>
  <c r="L35" i="99"/>
  <c r="AE35" i="99"/>
  <c r="L15" i="99"/>
  <c r="AS35" i="99"/>
  <c r="O132" i="99"/>
  <c r="AA128" i="99"/>
  <c r="W128" i="99"/>
  <c r="AL78" i="99"/>
  <c r="AT95" i="99"/>
  <c r="O118" i="99"/>
  <c r="AH118" i="99"/>
  <c r="AY95" i="99"/>
  <c r="AU108" i="99"/>
  <c r="K88" i="99"/>
  <c r="AC88" i="99"/>
  <c r="U88" i="99"/>
  <c r="Z61" i="99"/>
  <c r="AM68" i="99"/>
  <c r="AZ42" i="99"/>
  <c r="Z78" i="99"/>
  <c r="AI42" i="99"/>
  <c r="T42" i="99"/>
  <c r="S35" i="99"/>
  <c r="AE15" i="99"/>
  <c r="AT54" i="99"/>
  <c r="L54" i="99"/>
  <c r="N35" i="99"/>
  <c r="AB35" i="99"/>
  <c r="AA35" i="99"/>
  <c r="Z132" i="99"/>
  <c r="X115" i="99"/>
  <c r="AK115" i="99"/>
  <c r="T95" i="99"/>
  <c r="AL118" i="99"/>
  <c r="U118" i="99"/>
  <c r="AA95" i="99"/>
  <c r="T108" i="99"/>
  <c r="Y88" i="99"/>
  <c r="AI88" i="99"/>
  <c r="AV68" i="99"/>
  <c r="O68" i="99"/>
  <c r="AL42" i="99"/>
  <c r="AK78" i="99"/>
  <c r="AU78" i="99"/>
  <c r="U42" i="99"/>
  <c r="Q15" i="99"/>
  <c r="AX54" i="99"/>
  <c r="AI54" i="99"/>
  <c r="Z54" i="99"/>
  <c r="AA31" i="99"/>
  <c r="AP108" i="99"/>
  <c r="R92" i="99"/>
  <c r="T115" i="99"/>
  <c r="AM132" i="99"/>
  <c r="AT123" i="99"/>
  <c r="X128" i="99"/>
  <c r="AK95" i="99"/>
  <c r="AI95" i="99"/>
  <c r="AH95" i="99"/>
  <c r="P118" i="99"/>
  <c r="AI118" i="99"/>
  <c r="AH78" i="99"/>
  <c r="AV108" i="99"/>
  <c r="AM88" i="99"/>
  <c r="AW88" i="99"/>
  <c r="AT118" i="99"/>
  <c r="AC68" i="99"/>
  <c r="X42" i="99"/>
  <c r="N78" i="99"/>
  <c r="AB78" i="99"/>
  <c r="U15" i="99"/>
  <c r="AG15" i="99"/>
  <c r="AN54" i="99"/>
  <c r="AP15" i="99"/>
  <c r="M35" i="99"/>
  <c r="T68" i="99"/>
  <c r="Y132" i="99"/>
  <c r="P132" i="99"/>
  <c r="Y108" i="99"/>
  <c r="M118" i="99"/>
  <c r="AM118" i="99"/>
  <c r="AD95" i="99"/>
  <c r="T78" i="99"/>
  <c r="X108" i="99"/>
  <c r="BA88" i="99"/>
  <c r="AC108" i="99"/>
  <c r="AT61" i="99"/>
  <c r="AC78" i="99"/>
  <c r="X68" i="99"/>
  <c r="O15" i="99"/>
  <c r="AJ54" i="99"/>
  <c r="AH35" i="99"/>
  <c r="AB15" i="99"/>
  <c r="AT35" i="99"/>
  <c r="X132" i="99"/>
  <c r="V132" i="99"/>
  <c r="AK123" i="99"/>
  <c r="AZ132" i="99"/>
  <c r="AG132" i="99"/>
  <c r="AQ108" i="99"/>
  <c r="N108" i="99"/>
  <c r="Y128" i="99"/>
  <c r="X118" i="99"/>
  <c r="N118" i="99"/>
  <c r="L95" i="99"/>
  <c r="BA95" i="99"/>
  <c r="V95" i="99"/>
  <c r="Q118" i="99"/>
  <c r="AJ118" i="99"/>
  <c r="AT92" i="99"/>
  <c r="AH108" i="99"/>
  <c r="AW108" i="99"/>
  <c r="AW61" i="99"/>
  <c r="M68" i="99"/>
  <c r="AE68" i="99"/>
  <c r="AV78" i="99"/>
  <c r="AO54" i="99"/>
  <c r="AH15" i="99"/>
  <c r="AP35" i="99"/>
  <c r="AD15" i="99"/>
  <c r="T54" i="99"/>
  <c r="Q35" i="99"/>
  <c r="N15" i="99"/>
  <c r="AW35" i="99"/>
  <c r="AX35" i="99"/>
  <c r="AC35" i="99"/>
  <c r="AU35" i="99"/>
  <c r="K54" i="95" l="1"/>
  <c r="AI34" i="99"/>
  <c r="AI51" i="99" s="1"/>
  <c r="AX53" i="99"/>
  <c r="AX82" i="99" s="1"/>
  <c r="AX56" i="95" s="1"/>
  <c r="AB34" i="99"/>
  <c r="AB51" i="99" s="1"/>
  <c r="AA53" i="99"/>
  <c r="AA82" i="99" s="1"/>
  <c r="AA56" i="95" s="1"/>
  <c r="R53" i="99"/>
  <c r="R82" i="99" s="1"/>
  <c r="R56" i="95" s="1"/>
  <c r="AN105" i="99"/>
  <c r="N53" i="99"/>
  <c r="N82" i="99" s="1"/>
  <c r="N56" i="95" s="1"/>
  <c r="AP34" i="99"/>
  <c r="AP51" i="99" s="1"/>
  <c r="AJ53" i="99"/>
  <c r="AJ82" i="99" s="1"/>
  <c r="AJ56" i="95" s="1"/>
  <c r="AV105" i="99"/>
  <c r="AQ53" i="99"/>
  <c r="AQ82" i="99" s="1"/>
  <c r="AQ56" i="95" s="1"/>
  <c r="Z34" i="99"/>
  <c r="Z51" i="99" s="1"/>
  <c r="Z57" i="95" s="1"/>
  <c r="P53" i="99"/>
  <c r="P82" i="99" s="1"/>
  <c r="P56" i="95" s="1"/>
  <c r="L34" i="99"/>
  <c r="L51" i="99" s="1"/>
  <c r="L57" i="95" s="1"/>
  <c r="L59" i="95" s="1"/>
  <c r="O53" i="99"/>
  <c r="O82" i="99" s="1"/>
  <c r="O56" i="95" s="1"/>
  <c r="S53" i="99"/>
  <c r="S82" i="99" s="1"/>
  <c r="S56" i="95" s="1"/>
  <c r="AQ34" i="99"/>
  <c r="AQ51" i="99" s="1"/>
  <c r="AR105" i="99"/>
  <c r="L105" i="99"/>
  <c r="AT34" i="99"/>
  <c r="AT51" i="99" s="1"/>
  <c r="Y105" i="99"/>
  <c r="AL53" i="99"/>
  <c r="AL82" i="99" s="1"/>
  <c r="AL56" i="95" s="1"/>
  <c r="R34" i="99"/>
  <c r="R51" i="99" s="1"/>
  <c r="R57" i="95" s="1"/>
  <c r="AB105" i="99"/>
  <c r="Q105" i="99"/>
  <c r="V34" i="99"/>
  <c r="V51" i="99" s="1"/>
  <c r="V57" i="95" s="1"/>
  <c r="Z105" i="99"/>
  <c r="AO34" i="99"/>
  <c r="AO51" i="99" s="1"/>
  <c r="AZ105" i="99"/>
  <c r="AP105" i="99"/>
  <c r="AO53" i="99"/>
  <c r="AO82" i="99" s="1"/>
  <c r="AO56" i="95" s="1"/>
  <c r="BA34" i="99"/>
  <c r="BA51" i="99" s="1"/>
  <c r="AD105" i="99"/>
  <c r="AJ34" i="99"/>
  <c r="AJ51" i="99" s="1"/>
  <c r="AZ34" i="99"/>
  <c r="AZ51" i="99" s="1"/>
  <c r="AX105" i="99"/>
  <c r="AD34" i="99"/>
  <c r="AD51" i="99" s="1"/>
  <c r="AC53" i="99"/>
  <c r="AC82" i="99" s="1"/>
  <c r="AC56" i="95" s="1"/>
  <c r="AS34" i="99"/>
  <c r="AS51" i="99" s="1"/>
  <c r="AL105" i="99"/>
  <c r="M105" i="99"/>
  <c r="AS105" i="99"/>
  <c r="AI53" i="99"/>
  <c r="AI82" i="99" s="1"/>
  <c r="AI56" i="95" s="1"/>
  <c r="BA105" i="99"/>
  <c r="K106" i="99"/>
  <c r="AH53" i="99"/>
  <c r="AH82" i="99" s="1"/>
  <c r="AH56" i="95" s="1"/>
  <c r="AY34" i="99"/>
  <c r="AY51" i="99" s="1"/>
  <c r="AG105" i="99"/>
  <c r="AE105" i="99"/>
  <c r="AR53" i="99"/>
  <c r="AR82" i="99" s="1"/>
  <c r="AR56" i="95" s="1"/>
  <c r="R105" i="99"/>
  <c r="AC34" i="99"/>
  <c r="AC51" i="99" s="1"/>
  <c r="N34" i="99"/>
  <c r="N51" i="99" s="1"/>
  <c r="N57" i="95" s="1"/>
  <c r="V53" i="99"/>
  <c r="V82" i="99" s="1"/>
  <c r="V56" i="95" s="1"/>
  <c r="AN34" i="99"/>
  <c r="AN51" i="99" s="1"/>
  <c r="AX34" i="99"/>
  <c r="AX51" i="99" s="1"/>
  <c r="O34" i="99"/>
  <c r="O51" i="99" s="1"/>
  <c r="O57" i="95" s="1"/>
  <c r="AW105" i="99"/>
  <c r="AS53" i="99"/>
  <c r="AS82" i="99" s="1"/>
  <c r="AS56" i="95" s="1"/>
  <c r="AE53" i="99"/>
  <c r="AE82" i="99" s="1"/>
  <c r="AE56" i="95" s="1"/>
  <c r="AB53" i="99"/>
  <c r="AB82" i="99" s="1"/>
  <c r="AB56" i="95" s="1"/>
  <c r="W105" i="99"/>
  <c r="AY53" i="99"/>
  <c r="AY82" i="99" s="1"/>
  <c r="AY56" i="95" s="1"/>
  <c r="AM105" i="99"/>
  <c r="AA105" i="99"/>
  <c r="AO105" i="99"/>
  <c r="AU34" i="99"/>
  <c r="AU51" i="99" s="1"/>
  <c r="AK105" i="99"/>
  <c r="AN53" i="99"/>
  <c r="AN82" i="99" s="1"/>
  <c r="AN56" i="95" s="1"/>
  <c r="AH105" i="99"/>
  <c r="AK53" i="99"/>
  <c r="AK82" i="99" s="1"/>
  <c r="AK56" i="95" s="1"/>
  <c r="P105" i="99"/>
  <c r="N105" i="99"/>
  <c r="AE34" i="99"/>
  <c r="AE51" i="99" s="1"/>
  <c r="AF105" i="99"/>
  <c r="AF34" i="99"/>
  <c r="AF51" i="99" s="1"/>
  <c r="AU53" i="99"/>
  <c r="AU82" i="99" s="1"/>
  <c r="AU56" i="95" s="1"/>
  <c r="M34" i="99"/>
  <c r="M51" i="99" s="1"/>
  <c r="M57" i="95" s="1"/>
  <c r="M59" i="95" s="1"/>
  <c r="AD53" i="99"/>
  <c r="AD82" i="99" s="1"/>
  <c r="AD56" i="95" s="1"/>
  <c r="AW53" i="99"/>
  <c r="AW82" i="99" s="1"/>
  <c r="AW56" i="95" s="1"/>
  <c r="AT105" i="99"/>
  <c r="AR34" i="99"/>
  <c r="AR51" i="99" s="1"/>
  <c r="AY105" i="99"/>
  <c r="S105" i="99"/>
  <c r="AJ105" i="99"/>
  <c r="Q53" i="99"/>
  <c r="Q82" i="99" s="1"/>
  <c r="Q56" i="95" s="1"/>
  <c r="AV53" i="99"/>
  <c r="AV82" i="99" s="1"/>
  <c r="AV56" i="95" s="1"/>
  <c r="U53" i="99"/>
  <c r="U82" i="99" s="1"/>
  <c r="U56" i="95" s="1"/>
  <c r="AP53" i="99"/>
  <c r="AP82" i="99" s="1"/>
  <c r="AP56" i="95" s="1"/>
  <c r="M53" i="99"/>
  <c r="M82" i="99" s="1"/>
  <c r="M56" i="95" s="1"/>
  <c r="Q34" i="99"/>
  <c r="Q51" i="99" s="1"/>
  <c r="Q57" i="95" s="1"/>
  <c r="T53" i="99"/>
  <c r="T82" i="99" s="1"/>
  <c r="T56" i="95" s="1"/>
  <c r="AH34" i="99"/>
  <c r="AH51" i="99" s="1"/>
  <c r="AQ105" i="99"/>
  <c r="W53" i="99"/>
  <c r="W82" i="99" s="1"/>
  <c r="W56" i="95" s="1"/>
  <c r="O105" i="99"/>
  <c r="AW34" i="99"/>
  <c r="AW51" i="99" s="1"/>
  <c r="U105" i="99"/>
  <c r="P34" i="99"/>
  <c r="P51" i="99" s="1"/>
  <c r="P57" i="95" s="1"/>
  <c r="AM53" i="99"/>
  <c r="AM82" i="99" s="1"/>
  <c r="AM56" i="95" s="1"/>
  <c r="L53" i="99"/>
  <c r="L82" i="99" s="1"/>
  <c r="L56" i="95" s="1"/>
  <c r="L58" i="95" s="1"/>
  <c r="AV34" i="99"/>
  <c r="AV51" i="99" s="1"/>
  <c r="AG53" i="99"/>
  <c r="AG82" i="99" s="1"/>
  <c r="AG56" i="95" s="1"/>
  <c r="AZ53" i="99"/>
  <c r="AZ82" i="99" s="1"/>
  <c r="AZ56" i="95" s="1"/>
  <c r="X53" i="99"/>
  <c r="X82" i="99" s="1"/>
  <c r="X56" i="95" s="1"/>
  <c r="V105" i="99"/>
  <c r="S34" i="99"/>
  <c r="S51" i="99" s="1"/>
  <c r="S57" i="95" s="1"/>
  <c r="AL34" i="99"/>
  <c r="AL51" i="99" s="1"/>
  <c r="X105" i="99"/>
  <c r="AU105" i="99"/>
  <c r="X34" i="99"/>
  <c r="X51" i="99" s="1"/>
  <c r="X57" i="95" s="1"/>
  <c r="W34" i="99"/>
  <c r="W51" i="99" s="1"/>
  <c r="W57" i="95" s="1"/>
  <c r="Z53" i="99"/>
  <c r="Z82" i="99" s="1"/>
  <c r="Z56" i="95" s="1"/>
  <c r="T34" i="99"/>
  <c r="T51" i="99" s="1"/>
  <c r="T57" i="95" s="1"/>
  <c r="AK34" i="99"/>
  <c r="AK51" i="99" s="1"/>
  <c r="BA53" i="99"/>
  <c r="BA82" i="99" s="1"/>
  <c r="BA56" i="95" s="1"/>
  <c r="AG34" i="99"/>
  <c r="AG51" i="99" s="1"/>
  <c r="AF53" i="99"/>
  <c r="AF82" i="99" s="1"/>
  <c r="AF56" i="95" s="1"/>
  <c r="AA34" i="99"/>
  <c r="AA51" i="99" s="1"/>
  <c r="AA57" i="95" s="1"/>
  <c r="AC105" i="99"/>
  <c r="Y53" i="99"/>
  <c r="Y82" i="99" s="1"/>
  <c r="Y56" i="95" s="1"/>
  <c r="Y34" i="99"/>
  <c r="Y51" i="99" s="1"/>
  <c r="Y57" i="95" s="1"/>
  <c r="AI105" i="99"/>
  <c r="AM34" i="99"/>
  <c r="AM51" i="99" s="1"/>
  <c r="AT53" i="99"/>
  <c r="AT82" i="99" s="1"/>
  <c r="AT56" i="95" s="1"/>
  <c r="U34" i="99"/>
  <c r="U51" i="99" s="1"/>
  <c r="U57" i="95" s="1"/>
  <c r="T105" i="99"/>
  <c r="N59" i="95" l="1"/>
  <c r="O59" i="95" s="1"/>
  <c r="M58" i="95"/>
  <c r="M65" i="95" s="1"/>
  <c r="M63" i="95"/>
  <c r="L63" i="95"/>
  <c r="L64" i="95" s="1"/>
  <c r="L65" i="95"/>
  <c r="AO54" i="95"/>
  <c r="AG54" i="95"/>
  <c r="V54" i="95"/>
  <c r="AU54" i="95"/>
  <c r="Q54" i="95"/>
  <c r="AJ54" i="95"/>
  <c r="P54" i="95"/>
  <c r="AP54" i="95"/>
  <c r="U54" i="95"/>
  <c r="AN54" i="95"/>
  <c r="AE54" i="95"/>
  <c r="AV54" i="95"/>
  <c r="N54" i="95"/>
  <c r="AD54" i="95"/>
  <c r="AX54" i="95"/>
  <c r="AC54" i="95"/>
  <c r="BA54" i="95"/>
  <c r="AR54" i="95"/>
  <c r="Y54" i="95"/>
  <c r="S54" i="95"/>
  <c r="AK54" i="95"/>
  <c r="T54" i="95"/>
  <c r="X54" i="95"/>
  <c r="AM54" i="95"/>
  <c r="AA54" i="95"/>
  <c r="AS54" i="95"/>
  <c r="O54" i="95"/>
  <c r="AQ54" i="95"/>
  <c r="AB54" i="95"/>
  <c r="Z54" i="95"/>
  <c r="W54" i="95"/>
  <c r="M54" i="95"/>
  <c r="AF54" i="95"/>
  <c r="AW54" i="95"/>
  <c r="AZ54" i="95"/>
  <c r="AI54" i="95"/>
  <c r="AT54" i="95"/>
  <c r="R54" i="95"/>
  <c r="L54" i="95"/>
  <c r="AY54" i="95"/>
  <c r="AL54" i="95"/>
  <c r="AH54" i="95"/>
  <c r="R83" i="99"/>
  <c r="AZ83" i="99"/>
  <c r="L83" i="99"/>
  <c r="L84" i="99" s="1"/>
  <c r="L179" i="99" s="1"/>
  <c r="AX83" i="99"/>
  <c r="AD83" i="99"/>
  <c r="AT83" i="99"/>
  <c r="AJ83" i="99"/>
  <c r="AS83" i="99"/>
  <c r="T83" i="99"/>
  <c r="BA83" i="99"/>
  <c r="AA83" i="99"/>
  <c r="AU83" i="99"/>
  <c r="AV83" i="99"/>
  <c r="AP83" i="99"/>
  <c r="AR83" i="99"/>
  <c r="L106" i="99"/>
  <c r="M106" i="99" s="1"/>
  <c r="AI83" i="99"/>
  <c r="V83" i="99"/>
  <c r="AB83" i="99"/>
  <c r="X83" i="99"/>
  <c r="AO83" i="99"/>
  <c r="Y83" i="99"/>
  <c r="AQ83" i="99"/>
  <c r="U83" i="99"/>
  <c r="W83" i="99"/>
  <c r="AM83" i="99"/>
  <c r="AC83" i="99"/>
  <c r="AH83" i="99"/>
  <c r="N83" i="99"/>
  <c r="M83" i="99"/>
  <c r="AL83" i="99"/>
  <c r="AW83" i="99"/>
  <c r="AN83" i="99"/>
  <c r="AY83" i="99"/>
  <c r="Q83" i="99"/>
  <c r="AE83" i="99"/>
  <c r="Z83" i="99"/>
  <c r="AF83" i="99"/>
  <c r="P83" i="99"/>
  <c r="AG83" i="99"/>
  <c r="S83" i="99"/>
  <c r="O83" i="99"/>
  <c r="AK83" i="99"/>
  <c r="N58" i="95" l="1"/>
  <c r="O58" i="95" s="1"/>
  <c r="P58" i="95" s="1"/>
  <c r="Q58" i="95" s="1"/>
  <c r="R58" i="95" s="1"/>
  <c r="S58" i="95" s="1"/>
  <c r="T58" i="95" s="1"/>
  <c r="L66" i="95"/>
  <c r="L76" i="95" s="1"/>
  <c r="L85" i="95"/>
  <c r="O63" i="95"/>
  <c r="P59" i="95"/>
  <c r="N63" i="95"/>
  <c r="M64" i="95"/>
  <c r="M66" i="95" s="1"/>
  <c r="M84" i="99"/>
  <c r="N84" i="99" s="1"/>
  <c r="O84" i="99" s="1"/>
  <c r="L183" i="99"/>
  <c r="N106" i="99"/>
  <c r="O64" i="95" l="1"/>
  <c r="O66" i="95" s="1"/>
  <c r="N65" i="95"/>
  <c r="N64" i="95"/>
  <c r="N66" i="95" s="1"/>
  <c r="O65" i="95"/>
  <c r="O76" i="95"/>
  <c r="O85" i="95"/>
  <c r="N85" i="95"/>
  <c r="N76" i="95"/>
  <c r="M85" i="95"/>
  <c r="M76" i="95"/>
  <c r="U58" i="95"/>
  <c r="V58" i="95" s="1"/>
  <c r="W58" i="95" s="1"/>
  <c r="X58" i="95" s="1"/>
  <c r="Y58" i="95" s="1"/>
  <c r="Z58" i="95" s="1"/>
  <c r="AA58" i="95" s="1"/>
  <c r="AB58" i="95" s="1"/>
  <c r="AC58" i="95" s="1"/>
  <c r="AD58" i="95" s="1"/>
  <c r="AE58" i="95" s="1"/>
  <c r="AF58" i="95" s="1"/>
  <c r="AG58" i="95" s="1"/>
  <c r="AH58" i="95" s="1"/>
  <c r="AI58" i="95" s="1"/>
  <c r="AJ58" i="95" s="1"/>
  <c r="AK58" i="95" s="1"/>
  <c r="AL58" i="95" s="1"/>
  <c r="AM58" i="95" s="1"/>
  <c r="AN58" i="95" s="1"/>
  <c r="AO58" i="95" s="1"/>
  <c r="AP58" i="95" s="1"/>
  <c r="P65" i="95"/>
  <c r="P63" i="95"/>
  <c r="P64" i="95" s="1"/>
  <c r="P66" i="95" s="1"/>
  <c r="Q59" i="95"/>
  <c r="M183" i="99"/>
  <c r="P84" i="99"/>
  <c r="N183" i="99"/>
  <c r="O106" i="99"/>
  <c r="Q63" i="95" l="1"/>
  <c r="Q64" i="95" s="1"/>
  <c r="Q66" i="95" s="1"/>
  <c r="Q65" i="95"/>
  <c r="R59" i="95"/>
  <c r="AQ58" i="95"/>
  <c r="AR58" i="95" s="1"/>
  <c r="AS58" i="95" s="1"/>
  <c r="P76" i="95"/>
  <c r="P85" i="95"/>
  <c r="O183" i="99"/>
  <c r="P106" i="99"/>
  <c r="Q84" i="99"/>
  <c r="AT58" i="95" l="1"/>
  <c r="AU58" i="95" s="1"/>
  <c r="AV58" i="95" s="1"/>
  <c r="AW58" i="95" s="1"/>
  <c r="AX58" i="95" s="1"/>
  <c r="AY58" i="95" s="1"/>
  <c r="AZ58" i="95" s="1"/>
  <c r="BA58" i="95" s="1"/>
  <c r="R65" i="95"/>
  <c r="R63" i="95"/>
  <c r="S59" i="95"/>
  <c r="Q76" i="95"/>
  <c r="Q85" i="95"/>
  <c r="R84" i="99"/>
  <c r="P183" i="99"/>
  <c r="Q106" i="99"/>
  <c r="R64" i="95" l="1"/>
  <c r="R66" i="95" s="1"/>
  <c r="S63" i="95"/>
  <c r="S64" i="95" s="1"/>
  <c r="S66" i="95" s="1"/>
  <c r="S65" i="95"/>
  <c r="T59" i="95"/>
  <c r="Q183" i="99"/>
  <c r="R106" i="99"/>
  <c r="S84" i="99"/>
  <c r="S76" i="95" l="1"/>
  <c r="S85" i="95"/>
  <c r="R76" i="95"/>
  <c r="R85" i="95"/>
  <c r="T63" i="95"/>
  <c r="T64" i="95" s="1"/>
  <c r="T66" i="95" s="1"/>
  <c r="T65" i="95"/>
  <c r="U59" i="95"/>
  <c r="T84" i="99"/>
  <c r="R183" i="99"/>
  <c r="S106" i="99"/>
  <c r="U63" i="95" l="1"/>
  <c r="U64" i="95" s="1"/>
  <c r="U66" i="95" s="1"/>
  <c r="U65" i="95"/>
  <c r="V59" i="95"/>
  <c r="T76" i="95"/>
  <c r="T85" i="95"/>
  <c r="S183" i="99"/>
  <c r="T106" i="99"/>
  <c r="U84" i="99"/>
  <c r="U85" i="95" l="1"/>
  <c r="U76" i="95"/>
  <c r="V63" i="95"/>
  <c r="V64" i="95" s="1"/>
  <c r="V66" i="95" s="1"/>
  <c r="V65" i="95"/>
  <c r="W59" i="95"/>
  <c r="V84" i="99"/>
  <c r="T183" i="99"/>
  <c r="U106" i="99"/>
  <c r="V85" i="95" l="1"/>
  <c r="V76" i="95"/>
  <c r="W65" i="95"/>
  <c r="W63" i="95"/>
  <c r="W64" i="95" s="1"/>
  <c r="W66" i="95" s="1"/>
  <c r="X59" i="95"/>
  <c r="U183" i="99"/>
  <c r="V106" i="99"/>
  <c r="W84" i="99"/>
  <c r="X65" i="95" l="1"/>
  <c r="X63" i="95"/>
  <c r="X64" i="95" s="1"/>
  <c r="X66" i="95" s="1"/>
  <c r="Y59" i="95"/>
  <c r="W76" i="95"/>
  <c r="W85" i="95"/>
  <c r="X84" i="99"/>
  <c r="V183" i="99"/>
  <c r="W106" i="99"/>
  <c r="Y63" i="95" l="1"/>
  <c r="Y64" i="95" s="1"/>
  <c r="Y66" i="95" s="1"/>
  <c r="Y65" i="95"/>
  <c r="Z59" i="95"/>
  <c r="X85" i="95"/>
  <c r="X76" i="95"/>
  <c r="W183" i="99"/>
  <c r="X106" i="99"/>
  <c r="Y84" i="99"/>
  <c r="Z65" i="95" l="1"/>
  <c r="Z63" i="95"/>
  <c r="Z64" i="95" s="1"/>
  <c r="Z66" i="95" s="1"/>
  <c r="AA59" i="95"/>
  <c r="Y85" i="95"/>
  <c r="Y76" i="95"/>
  <c r="Z84" i="99"/>
  <c r="X183" i="99"/>
  <c r="Y106" i="99"/>
  <c r="AA63" i="95" l="1"/>
  <c r="AA64" i="95" s="1"/>
  <c r="AA66" i="95" s="1"/>
  <c r="AA65" i="95"/>
  <c r="Z85" i="95"/>
  <c r="Z76" i="95"/>
  <c r="Y183" i="99"/>
  <c r="Z106" i="99"/>
  <c r="AA84" i="99"/>
  <c r="AA85" i="95" l="1"/>
  <c r="AA76" i="95"/>
  <c r="K75" i="95"/>
  <c r="AB84" i="99"/>
  <c r="Z183" i="99"/>
  <c r="AA106" i="99"/>
  <c r="AC84" i="99" l="1"/>
  <c r="AA183" i="99"/>
  <c r="AB106" i="99"/>
  <c r="AB183" i="99" l="1"/>
  <c r="AC106" i="99"/>
  <c r="AD84" i="99"/>
  <c r="AE84" i="99" l="1"/>
  <c r="AC183" i="99"/>
  <c r="AD106" i="99"/>
  <c r="AD183" i="99" l="1"/>
  <c r="AE106" i="99"/>
  <c r="AF84" i="99"/>
  <c r="AE183" i="99" l="1"/>
  <c r="AF106" i="99"/>
  <c r="AG84" i="99"/>
  <c r="AF183" i="99" l="1"/>
  <c r="AG106" i="99"/>
  <c r="AH84" i="99"/>
  <c r="AI84" i="99" l="1"/>
  <c r="AG183" i="99"/>
  <c r="AH106" i="99"/>
  <c r="AH183" i="99" l="1"/>
  <c r="AI106" i="99"/>
  <c r="AJ84" i="99"/>
  <c r="AK84" i="99" l="1"/>
  <c r="AI183" i="99"/>
  <c r="AJ106" i="99"/>
  <c r="AJ183" i="99" l="1"/>
  <c r="AK106" i="99"/>
  <c r="AL84" i="99"/>
  <c r="AK183" i="99" l="1"/>
  <c r="AL106" i="99"/>
  <c r="AM84" i="99"/>
  <c r="AN84" i="99" l="1"/>
  <c r="AL183" i="99"/>
  <c r="AM106" i="99"/>
  <c r="AM183" i="99" l="1"/>
  <c r="AN106" i="99"/>
  <c r="AO84" i="99"/>
  <c r="AP84" i="99" l="1"/>
  <c r="AN183" i="99"/>
  <c r="AO106" i="99"/>
  <c r="AO183" i="99" l="1"/>
  <c r="AP106" i="99"/>
  <c r="AQ84" i="99"/>
  <c r="AR84" i="99" l="1"/>
  <c r="AP183" i="99"/>
  <c r="AQ106" i="99"/>
  <c r="AQ183" i="99" l="1"/>
  <c r="AR106" i="99"/>
  <c r="AS84" i="99"/>
  <c r="AT84" i="99" l="1"/>
  <c r="AR183" i="99"/>
  <c r="AS106" i="99"/>
  <c r="AU84" i="99" l="1"/>
  <c r="AS183" i="99"/>
  <c r="AT106" i="99"/>
  <c r="AU106" i="99" l="1"/>
  <c r="AT183" i="99"/>
  <c r="AV84" i="99"/>
  <c r="AW84" i="99" l="1"/>
  <c r="AU183" i="99"/>
  <c r="AV106" i="99"/>
  <c r="AV183" i="99" l="1"/>
  <c r="AW106" i="99"/>
  <c r="AX84" i="99"/>
  <c r="AY84" i="99" l="1"/>
  <c r="AW183" i="99"/>
  <c r="AX106" i="99"/>
  <c r="AX183" i="99" l="1"/>
  <c r="AY106" i="99"/>
  <c r="AZ84" i="99"/>
  <c r="BA84" i="99" l="1"/>
  <c r="AY183" i="99"/>
  <c r="AZ106" i="99"/>
  <c r="AZ183" i="99" l="1"/>
  <c r="BA106" i="99"/>
  <c r="BA183" i="99" s="1"/>
  <c r="K174" i="89" l="1"/>
  <c r="L78" i="89"/>
  <c r="K102" i="89"/>
  <c r="K95" i="89"/>
  <c r="K177" i="89" s="1"/>
  <c r="J155" i="38"/>
  <c r="I155" i="38"/>
  <c r="J154" i="38"/>
  <c r="I154" i="38"/>
  <c r="J153" i="38"/>
  <c r="I153" i="38"/>
  <c r="J152" i="38"/>
  <c r="I152" i="38"/>
  <c r="J151" i="38"/>
  <c r="I151" i="38"/>
  <c r="J150" i="38"/>
  <c r="I150" i="38"/>
  <c r="J149" i="38"/>
  <c r="I149" i="38"/>
  <c r="J148" i="38"/>
  <c r="I148" i="38"/>
  <c r="J147" i="38"/>
  <c r="I147" i="38"/>
  <c r="J146" i="38"/>
  <c r="I146" i="38"/>
  <c r="J144" i="38"/>
  <c r="I144" i="38"/>
  <c r="J143" i="38"/>
  <c r="I143" i="38"/>
  <c r="J142" i="38"/>
  <c r="I142" i="38"/>
  <c r="J24" i="38"/>
  <c r="I24" i="38"/>
  <c r="BA169" i="89"/>
  <c r="AZ169" i="89"/>
  <c r="AY169" i="89"/>
  <c r="AX169" i="89"/>
  <c r="AW169" i="89"/>
  <c r="AV169" i="89"/>
  <c r="AU169" i="89"/>
  <c r="AT169" i="89"/>
  <c r="AS169" i="89"/>
  <c r="AR169" i="89"/>
  <c r="AQ169" i="89"/>
  <c r="AP169" i="89"/>
  <c r="AO169" i="89"/>
  <c r="AN169" i="89"/>
  <c r="AM169" i="89"/>
  <c r="AL169" i="89"/>
  <c r="AK169" i="89"/>
  <c r="AJ169" i="89"/>
  <c r="AI169" i="89"/>
  <c r="AH169" i="89"/>
  <c r="AG169" i="89"/>
  <c r="AF169" i="89"/>
  <c r="AE169" i="89"/>
  <c r="AD169" i="89"/>
  <c r="AC169" i="89"/>
  <c r="AB169" i="89"/>
  <c r="AA169" i="89"/>
  <c r="Z169" i="89"/>
  <c r="Y169" i="89"/>
  <c r="X169" i="89"/>
  <c r="W169" i="89"/>
  <c r="V169" i="89"/>
  <c r="U169" i="89"/>
  <c r="T169" i="89"/>
  <c r="S169" i="89"/>
  <c r="R169" i="89"/>
  <c r="Q169" i="89"/>
  <c r="P169" i="89"/>
  <c r="O169" i="89"/>
  <c r="N169" i="89"/>
  <c r="BA168" i="89"/>
  <c r="AZ168" i="89"/>
  <c r="AY168" i="89"/>
  <c r="AX168" i="89"/>
  <c r="AW168" i="89"/>
  <c r="AV168" i="89"/>
  <c r="AU168" i="89"/>
  <c r="AT168" i="89"/>
  <c r="AS168" i="89"/>
  <c r="AR168" i="89"/>
  <c r="AQ168" i="89"/>
  <c r="AP168" i="89"/>
  <c r="AO168" i="89"/>
  <c r="AN168" i="89"/>
  <c r="AM168" i="89"/>
  <c r="AL168" i="89"/>
  <c r="AK168" i="89"/>
  <c r="AJ168" i="89"/>
  <c r="AI168" i="89"/>
  <c r="AH168" i="89"/>
  <c r="AG168" i="89"/>
  <c r="AF168" i="89"/>
  <c r="AE168" i="89"/>
  <c r="AD168" i="89"/>
  <c r="AC168" i="89"/>
  <c r="AB168" i="89"/>
  <c r="AA168" i="89"/>
  <c r="Z168" i="89"/>
  <c r="Y168" i="89"/>
  <c r="X168" i="89"/>
  <c r="W168" i="89"/>
  <c r="V168" i="89"/>
  <c r="U168" i="89"/>
  <c r="T168" i="89"/>
  <c r="S168" i="89"/>
  <c r="R168" i="89"/>
  <c r="Q168" i="89"/>
  <c r="P168" i="89"/>
  <c r="O168" i="89"/>
  <c r="N168" i="89"/>
  <c r="BA167" i="89"/>
  <c r="AZ167" i="89"/>
  <c r="AY167" i="89"/>
  <c r="AX167" i="89"/>
  <c r="AW167" i="89"/>
  <c r="AV167" i="89"/>
  <c r="AU167" i="89"/>
  <c r="AT167" i="89"/>
  <c r="AS167" i="89"/>
  <c r="AR167" i="89"/>
  <c r="AQ167" i="89"/>
  <c r="AP167" i="89"/>
  <c r="AO167" i="89"/>
  <c r="AN167" i="89"/>
  <c r="AM167" i="89"/>
  <c r="AL167" i="89"/>
  <c r="AK167" i="89"/>
  <c r="AJ167" i="89"/>
  <c r="AI167" i="89"/>
  <c r="AH167" i="89"/>
  <c r="AG167" i="89"/>
  <c r="AF167" i="89"/>
  <c r="AE167" i="89"/>
  <c r="AD167" i="89"/>
  <c r="AC167" i="89"/>
  <c r="AB167" i="89"/>
  <c r="AA167" i="89"/>
  <c r="Z167" i="89"/>
  <c r="Y167" i="89"/>
  <c r="X167" i="89"/>
  <c r="W167" i="89"/>
  <c r="V167" i="89"/>
  <c r="U167" i="89"/>
  <c r="T167" i="89"/>
  <c r="S167" i="89"/>
  <c r="R167" i="89"/>
  <c r="Q167" i="89"/>
  <c r="P167" i="89"/>
  <c r="O167" i="89"/>
  <c r="N167" i="89"/>
  <c r="M169" i="89"/>
  <c r="M168" i="89"/>
  <c r="M167" i="89"/>
  <c r="M162" i="89"/>
  <c r="BA162" i="89"/>
  <c r="AZ162" i="89"/>
  <c r="AY162" i="89"/>
  <c r="AX162" i="89"/>
  <c r="AW162" i="89"/>
  <c r="AV162" i="89"/>
  <c r="AU162" i="89"/>
  <c r="AT162" i="89"/>
  <c r="AS162" i="89"/>
  <c r="AR162" i="89"/>
  <c r="AQ162" i="89"/>
  <c r="AP162" i="89"/>
  <c r="AO162" i="89"/>
  <c r="AN162" i="89"/>
  <c r="AM162" i="89"/>
  <c r="AL162" i="89"/>
  <c r="AK162" i="89"/>
  <c r="AJ162" i="89"/>
  <c r="AI162" i="89"/>
  <c r="AH162" i="89"/>
  <c r="AG162" i="89"/>
  <c r="AF162" i="89"/>
  <c r="AE162" i="89"/>
  <c r="AD162" i="89"/>
  <c r="AC162" i="89"/>
  <c r="AB162" i="89"/>
  <c r="AA162" i="89"/>
  <c r="Z162" i="89"/>
  <c r="Y162" i="89"/>
  <c r="X162" i="89"/>
  <c r="W162" i="89"/>
  <c r="V162" i="89"/>
  <c r="U162" i="89"/>
  <c r="T162" i="89"/>
  <c r="S162" i="89"/>
  <c r="R162" i="89"/>
  <c r="Q162" i="89"/>
  <c r="P162" i="89"/>
  <c r="O162" i="89"/>
  <c r="N162" i="89"/>
  <c r="BA158" i="89"/>
  <c r="AZ158" i="89"/>
  <c r="AY158" i="89"/>
  <c r="AX158" i="89"/>
  <c r="AW158" i="89"/>
  <c r="AV158" i="89"/>
  <c r="AU158" i="89"/>
  <c r="AT158" i="89"/>
  <c r="AS158" i="89"/>
  <c r="AR158" i="89"/>
  <c r="AQ158" i="89"/>
  <c r="AP158" i="89"/>
  <c r="AO158" i="89"/>
  <c r="AN158" i="89"/>
  <c r="AM158" i="89"/>
  <c r="AL158" i="89"/>
  <c r="AK158" i="89"/>
  <c r="AJ158" i="89"/>
  <c r="AI158" i="89"/>
  <c r="AH158" i="89"/>
  <c r="AG158" i="89"/>
  <c r="AF158" i="89"/>
  <c r="AE158" i="89"/>
  <c r="AD158" i="89"/>
  <c r="AC158" i="89"/>
  <c r="AB158" i="89"/>
  <c r="AA158" i="89"/>
  <c r="Z158" i="89"/>
  <c r="Y158" i="89"/>
  <c r="X158" i="89"/>
  <c r="W158" i="89"/>
  <c r="V158" i="89"/>
  <c r="U158" i="89"/>
  <c r="T158" i="89"/>
  <c r="S158" i="89"/>
  <c r="R158" i="89"/>
  <c r="Q158" i="89"/>
  <c r="P158" i="89"/>
  <c r="O158" i="89"/>
  <c r="N158" i="89"/>
  <c r="M158" i="89"/>
  <c r="BA128" i="89"/>
  <c r="AZ128" i="89"/>
  <c r="AY128" i="89"/>
  <c r="AX128" i="89"/>
  <c r="AW128" i="89"/>
  <c r="AV128" i="89"/>
  <c r="AU128" i="89"/>
  <c r="AT128" i="89"/>
  <c r="AS128" i="89"/>
  <c r="AR128" i="89"/>
  <c r="AQ128" i="89"/>
  <c r="AP128" i="89"/>
  <c r="AO128" i="89"/>
  <c r="AN128" i="89"/>
  <c r="AM128" i="89"/>
  <c r="AL128" i="89"/>
  <c r="AK128" i="89"/>
  <c r="AJ128" i="89"/>
  <c r="AI128" i="89"/>
  <c r="AH128" i="89"/>
  <c r="AG128" i="89"/>
  <c r="AF128" i="89"/>
  <c r="AE128" i="89"/>
  <c r="AD128" i="89"/>
  <c r="AC128" i="89"/>
  <c r="AB128" i="89"/>
  <c r="AA128" i="89"/>
  <c r="Z128" i="89"/>
  <c r="Y128" i="89"/>
  <c r="X128" i="89"/>
  <c r="W128" i="89"/>
  <c r="V128" i="89"/>
  <c r="U128" i="89"/>
  <c r="T128" i="89"/>
  <c r="S128" i="89"/>
  <c r="R128" i="89"/>
  <c r="Q128" i="89"/>
  <c r="P128" i="89"/>
  <c r="O128" i="89"/>
  <c r="N128" i="89"/>
  <c r="M128" i="89"/>
  <c r="L128" i="89"/>
  <c r="BA123" i="89"/>
  <c r="AZ123" i="89"/>
  <c r="AY123" i="89"/>
  <c r="AX123" i="89"/>
  <c r="AW123" i="89"/>
  <c r="AV123" i="89"/>
  <c r="AU123" i="89"/>
  <c r="AT123" i="89"/>
  <c r="AS123" i="89"/>
  <c r="AR123" i="89"/>
  <c r="AQ123" i="89"/>
  <c r="AP123" i="89"/>
  <c r="AO123" i="89"/>
  <c r="AN123" i="89"/>
  <c r="AM123" i="89"/>
  <c r="AL123" i="89"/>
  <c r="AK123" i="89"/>
  <c r="AJ123" i="89"/>
  <c r="AI123" i="89"/>
  <c r="AH123" i="89"/>
  <c r="AG123" i="89"/>
  <c r="AF123" i="89"/>
  <c r="AE123" i="89"/>
  <c r="AD123" i="89"/>
  <c r="AC123" i="89"/>
  <c r="AB123" i="89"/>
  <c r="AA123" i="89"/>
  <c r="Z123" i="89"/>
  <c r="Y123" i="89"/>
  <c r="X123" i="89"/>
  <c r="W123" i="89"/>
  <c r="V123" i="89"/>
  <c r="U123" i="89"/>
  <c r="T123" i="89"/>
  <c r="S123" i="89"/>
  <c r="R123" i="89"/>
  <c r="Q123" i="89"/>
  <c r="P123" i="89"/>
  <c r="O123" i="89"/>
  <c r="N123" i="89"/>
  <c r="M123" i="89"/>
  <c r="L123" i="89"/>
  <c r="BA118" i="89"/>
  <c r="AZ118" i="89"/>
  <c r="AY118" i="89"/>
  <c r="AX118" i="89"/>
  <c r="AW118" i="89"/>
  <c r="AV118" i="89"/>
  <c r="AU118" i="89"/>
  <c r="AT118" i="89"/>
  <c r="AS118" i="89"/>
  <c r="AR118" i="89"/>
  <c r="AQ118" i="89"/>
  <c r="AP118" i="89"/>
  <c r="AO118" i="89"/>
  <c r="AN118" i="89"/>
  <c r="AM118" i="89"/>
  <c r="AL118" i="89"/>
  <c r="AK118" i="89"/>
  <c r="AJ118" i="89"/>
  <c r="AI118" i="89"/>
  <c r="AH118" i="89"/>
  <c r="AG118" i="89"/>
  <c r="AF118" i="89"/>
  <c r="AE118" i="89"/>
  <c r="AD118" i="89"/>
  <c r="AC118" i="89"/>
  <c r="AB118" i="89"/>
  <c r="AA118" i="89"/>
  <c r="Z118" i="89"/>
  <c r="Y118" i="89"/>
  <c r="X118" i="89"/>
  <c r="W118" i="89"/>
  <c r="V118" i="89"/>
  <c r="U118" i="89"/>
  <c r="T118" i="89"/>
  <c r="S118" i="89"/>
  <c r="R118" i="89"/>
  <c r="Q118" i="89"/>
  <c r="P118" i="89"/>
  <c r="O118" i="89"/>
  <c r="N118" i="89"/>
  <c r="M118" i="89"/>
  <c r="L118" i="89"/>
  <c r="BA115" i="89"/>
  <c r="AZ115" i="89"/>
  <c r="AY115" i="89"/>
  <c r="AX115" i="89"/>
  <c r="AW115" i="89"/>
  <c r="AV115" i="89"/>
  <c r="AU115" i="89"/>
  <c r="AT115" i="89"/>
  <c r="AS115" i="89"/>
  <c r="AR115" i="89"/>
  <c r="AQ115" i="89"/>
  <c r="AP115" i="89"/>
  <c r="AO115" i="89"/>
  <c r="AN115" i="89"/>
  <c r="AM115" i="89"/>
  <c r="AL115" i="89"/>
  <c r="AK115" i="89"/>
  <c r="AJ115" i="89"/>
  <c r="AI115" i="89"/>
  <c r="AH115" i="89"/>
  <c r="AG115" i="89"/>
  <c r="AF115" i="89"/>
  <c r="AE115" i="89"/>
  <c r="AD115" i="89"/>
  <c r="AC115" i="89"/>
  <c r="AB115" i="89"/>
  <c r="AA115" i="89"/>
  <c r="Z115" i="89"/>
  <c r="Y115" i="89"/>
  <c r="X115" i="89"/>
  <c r="W115" i="89"/>
  <c r="V115" i="89"/>
  <c r="U115" i="89"/>
  <c r="T115" i="89"/>
  <c r="S115" i="89"/>
  <c r="R115" i="89"/>
  <c r="Q115" i="89"/>
  <c r="P115" i="89"/>
  <c r="O115" i="89"/>
  <c r="N115" i="89"/>
  <c r="M115" i="89"/>
  <c r="BA108" i="89"/>
  <c r="AZ108" i="89"/>
  <c r="AY108" i="89"/>
  <c r="AX108" i="89"/>
  <c r="AW108" i="89"/>
  <c r="AV108" i="89"/>
  <c r="AU108" i="89"/>
  <c r="AT108" i="89"/>
  <c r="AS108" i="89"/>
  <c r="AR108" i="89"/>
  <c r="AQ108" i="89"/>
  <c r="AP108" i="89"/>
  <c r="AO108" i="89"/>
  <c r="AN108" i="89"/>
  <c r="AM108" i="89"/>
  <c r="AL108" i="89"/>
  <c r="AK108" i="89"/>
  <c r="AJ108" i="89"/>
  <c r="AI108" i="89"/>
  <c r="AH108" i="89"/>
  <c r="AG108" i="89"/>
  <c r="AF108" i="89"/>
  <c r="AE108" i="89"/>
  <c r="AD108" i="89"/>
  <c r="AC108" i="89"/>
  <c r="AB108" i="89"/>
  <c r="AA108" i="89"/>
  <c r="Z108" i="89"/>
  <c r="Y108" i="89"/>
  <c r="X108" i="89"/>
  <c r="W108" i="89"/>
  <c r="V108" i="89"/>
  <c r="U108" i="89"/>
  <c r="T108" i="89"/>
  <c r="S108" i="89"/>
  <c r="R108" i="89"/>
  <c r="Q108" i="89"/>
  <c r="P108" i="89"/>
  <c r="O108" i="89"/>
  <c r="N108" i="89"/>
  <c r="M108" i="89"/>
  <c r="L108" i="89"/>
  <c r="BA102" i="89"/>
  <c r="AZ102" i="89"/>
  <c r="AY102" i="89"/>
  <c r="AX102" i="89"/>
  <c r="AW102" i="89"/>
  <c r="AV102" i="89"/>
  <c r="AU102" i="89"/>
  <c r="AT102" i="89"/>
  <c r="AS102" i="89"/>
  <c r="AR102" i="89"/>
  <c r="AQ102" i="89"/>
  <c r="AP102" i="89"/>
  <c r="AO102" i="89"/>
  <c r="AN102" i="89"/>
  <c r="AM102" i="89"/>
  <c r="AL102" i="89"/>
  <c r="AK102" i="89"/>
  <c r="AJ102" i="89"/>
  <c r="AI102" i="89"/>
  <c r="AH102" i="89"/>
  <c r="AG102" i="89"/>
  <c r="AF102" i="89"/>
  <c r="AE102" i="89"/>
  <c r="AD102" i="89"/>
  <c r="AC102" i="89"/>
  <c r="AB102" i="89"/>
  <c r="AA102" i="89"/>
  <c r="Z102" i="89"/>
  <c r="Y102" i="89"/>
  <c r="X102" i="89"/>
  <c r="W102" i="89"/>
  <c r="V102" i="89"/>
  <c r="U102" i="89"/>
  <c r="T102" i="89"/>
  <c r="S102" i="89"/>
  <c r="R102" i="89"/>
  <c r="Q102" i="89"/>
  <c r="P102" i="89"/>
  <c r="O102" i="89"/>
  <c r="N102" i="89"/>
  <c r="M102" i="89"/>
  <c r="L102" i="89"/>
  <c r="BA95" i="89"/>
  <c r="AZ95" i="89"/>
  <c r="AY95" i="89"/>
  <c r="AX95" i="89"/>
  <c r="AW95" i="89"/>
  <c r="AV95" i="89"/>
  <c r="AU95" i="89"/>
  <c r="AT95" i="89"/>
  <c r="AS95" i="89"/>
  <c r="AR95" i="89"/>
  <c r="AQ95" i="89"/>
  <c r="AP95" i="89"/>
  <c r="AO95" i="89"/>
  <c r="AN95" i="89"/>
  <c r="AM95" i="89"/>
  <c r="AL95" i="89"/>
  <c r="AK95" i="89"/>
  <c r="AJ95" i="89"/>
  <c r="AI95" i="89"/>
  <c r="AH95" i="89"/>
  <c r="AG95" i="89"/>
  <c r="AF95" i="89"/>
  <c r="AE95" i="89"/>
  <c r="AD95" i="89"/>
  <c r="AC95" i="89"/>
  <c r="AB95" i="89"/>
  <c r="AA95" i="89"/>
  <c r="Z95" i="89"/>
  <c r="Y95" i="89"/>
  <c r="X95" i="89"/>
  <c r="W95" i="89"/>
  <c r="V95" i="89"/>
  <c r="U95" i="89"/>
  <c r="T95" i="89"/>
  <c r="S95" i="89"/>
  <c r="R95" i="89"/>
  <c r="Q95" i="89"/>
  <c r="P95" i="89"/>
  <c r="O95" i="89"/>
  <c r="N95" i="89"/>
  <c r="M95" i="89"/>
  <c r="L95" i="89"/>
  <c r="BA92" i="89"/>
  <c r="AZ92" i="89"/>
  <c r="AY92" i="89"/>
  <c r="AX92" i="89"/>
  <c r="AW92" i="89"/>
  <c r="AV92" i="89"/>
  <c r="AU92" i="89"/>
  <c r="AT92" i="89"/>
  <c r="AS92" i="89"/>
  <c r="AR92" i="89"/>
  <c r="AQ92" i="89"/>
  <c r="AP92" i="89"/>
  <c r="AO92" i="89"/>
  <c r="AN92" i="89"/>
  <c r="AM92" i="89"/>
  <c r="AL92" i="89"/>
  <c r="AK92" i="89"/>
  <c r="AJ92" i="89"/>
  <c r="AI92" i="89"/>
  <c r="AH92" i="89"/>
  <c r="AG92" i="89"/>
  <c r="AF92" i="89"/>
  <c r="AE92" i="89"/>
  <c r="AD92" i="89"/>
  <c r="AC92" i="89"/>
  <c r="AB92" i="89"/>
  <c r="AA92" i="89"/>
  <c r="Z92" i="89"/>
  <c r="Y92" i="89"/>
  <c r="X92" i="89"/>
  <c r="W92" i="89"/>
  <c r="V92" i="89"/>
  <c r="U92" i="89"/>
  <c r="T92" i="89"/>
  <c r="S92" i="89"/>
  <c r="R92" i="89"/>
  <c r="Q92" i="89"/>
  <c r="P92" i="89"/>
  <c r="O92" i="89"/>
  <c r="N92" i="89"/>
  <c r="M92" i="89"/>
  <c r="L92" i="89"/>
  <c r="K92" i="89"/>
  <c r="K176" i="89" s="1"/>
  <c r="BA88" i="89"/>
  <c r="AZ88" i="89"/>
  <c r="AY88" i="89"/>
  <c r="AX88" i="89"/>
  <c r="AW88" i="89"/>
  <c r="AV88" i="89"/>
  <c r="AU88" i="89"/>
  <c r="AT88" i="89"/>
  <c r="AS88" i="89"/>
  <c r="AR88" i="89"/>
  <c r="AQ88" i="89"/>
  <c r="AP88" i="89"/>
  <c r="AO88" i="89"/>
  <c r="AN88" i="89"/>
  <c r="AM88" i="89"/>
  <c r="AL88" i="89"/>
  <c r="AK88" i="89"/>
  <c r="AJ88" i="89"/>
  <c r="AI88" i="89"/>
  <c r="AH88" i="89"/>
  <c r="AG88" i="89"/>
  <c r="AF88" i="89"/>
  <c r="AE88" i="89"/>
  <c r="AD88" i="89"/>
  <c r="AC88" i="89"/>
  <c r="AB88" i="89"/>
  <c r="AA88" i="89"/>
  <c r="Z88" i="89"/>
  <c r="Y88" i="89"/>
  <c r="X88" i="89"/>
  <c r="W88" i="89"/>
  <c r="V88" i="89"/>
  <c r="U88" i="89"/>
  <c r="T88" i="89"/>
  <c r="S88" i="89"/>
  <c r="R88" i="89"/>
  <c r="Q88" i="89"/>
  <c r="P88" i="89"/>
  <c r="O88" i="89"/>
  <c r="N88" i="89"/>
  <c r="M88" i="89"/>
  <c r="L88" i="89"/>
  <c r="K88" i="89"/>
  <c r="BA78" i="89"/>
  <c r="AZ78" i="89"/>
  <c r="AY78" i="89"/>
  <c r="AX78" i="89"/>
  <c r="AW78" i="89"/>
  <c r="AV78" i="89"/>
  <c r="AU78" i="89"/>
  <c r="AT78" i="89"/>
  <c r="AS78" i="89"/>
  <c r="AR78" i="89"/>
  <c r="AQ78" i="89"/>
  <c r="AP78" i="89"/>
  <c r="AO78" i="89"/>
  <c r="AN78" i="89"/>
  <c r="AM78" i="89"/>
  <c r="AL78" i="89"/>
  <c r="AK78" i="89"/>
  <c r="AJ78" i="89"/>
  <c r="AI78" i="89"/>
  <c r="AH78" i="89"/>
  <c r="AG78" i="89"/>
  <c r="AF78" i="89"/>
  <c r="AE78" i="89"/>
  <c r="AD78" i="89"/>
  <c r="AC78" i="89"/>
  <c r="AB78" i="89"/>
  <c r="AA78" i="89"/>
  <c r="Z78" i="89"/>
  <c r="Y78" i="89"/>
  <c r="X78" i="89"/>
  <c r="W78" i="89"/>
  <c r="V78" i="89"/>
  <c r="U78" i="89"/>
  <c r="T78" i="89"/>
  <c r="S78" i="89"/>
  <c r="R78" i="89"/>
  <c r="Q78" i="89"/>
  <c r="P78" i="89"/>
  <c r="O78" i="89"/>
  <c r="N78" i="89"/>
  <c r="M78" i="89"/>
  <c r="BA68" i="89"/>
  <c r="AZ68" i="89"/>
  <c r="AY68" i="89"/>
  <c r="AX68" i="89"/>
  <c r="AW68" i="89"/>
  <c r="AV68" i="89"/>
  <c r="AU68" i="89"/>
  <c r="AT68" i="89"/>
  <c r="AS68" i="89"/>
  <c r="AR68" i="89"/>
  <c r="AQ68" i="89"/>
  <c r="AP68" i="89"/>
  <c r="AO68" i="89"/>
  <c r="AN68" i="89"/>
  <c r="AM68" i="89"/>
  <c r="AL68" i="89"/>
  <c r="AK68" i="89"/>
  <c r="AJ68" i="89"/>
  <c r="AI68" i="89"/>
  <c r="AH68" i="89"/>
  <c r="AG68" i="89"/>
  <c r="AF68" i="89"/>
  <c r="AE68" i="89"/>
  <c r="AD68" i="89"/>
  <c r="AC68" i="89"/>
  <c r="AB68" i="89"/>
  <c r="AA68" i="89"/>
  <c r="Z68" i="89"/>
  <c r="Y68" i="89"/>
  <c r="X68" i="89"/>
  <c r="W68" i="89"/>
  <c r="V68" i="89"/>
  <c r="U68" i="89"/>
  <c r="T68" i="89"/>
  <c r="S68" i="89"/>
  <c r="R68" i="89"/>
  <c r="Q68" i="89"/>
  <c r="P68" i="89"/>
  <c r="O68" i="89"/>
  <c r="N68" i="89"/>
  <c r="M68" i="89"/>
  <c r="L68" i="89"/>
  <c r="BA61" i="89"/>
  <c r="AZ61" i="89"/>
  <c r="AY61" i="89"/>
  <c r="AX61" i="89"/>
  <c r="AW61" i="89"/>
  <c r="AV61" i="89"/>
  <c r="AU61" i="89"/>
  <c r="AT61" i="89"/>
  <c r="AS61" i="89"/>
  <c r="AR61" i="89"/>
  <c r="AQ61" i="89"/>
  <c r="AP61" i="89"/>
  <c r="AO61" i="89"/>
  <c r="AN61" i="89"/>
  <c r="AM61" i="89"/>
  <c r="AL61" i="89"/>
  <c r="AK61" i="89"/>
  <c r="AJ61" i="89"/>
  <c r="AI61" i="89"/>
  <c r="AH61" i="89"/>
  <c r="AG61" i="89"/>
  <c r="AF61" i="89"/>
  <c r="AE61" i="89"/>
  <c r="AD61" i="89"/>
  <c r="AC61" i="89"/>
  <c r="AB61" i="89"/>
  <c r="AA61" i="89"/>
  <c r="Z61" i="89"/>
  <c r="Y61" i="89"/>
  <c r="X61" i="89"/>
  <c r="W61" i="89"/>
  <c r="V61" i="89"/>
  <c r="U61" i="89"/>
  <c r="T61" i="89"/>
  <c r="S61" i="89"/>
  <c r="R61" i="89"/>
  <c r="Q61" i="89"/>
  <c r="P61" i="89"/>
  <c r="O61" i="89"/>
  <c r="N61" i="89"/>
  <c r="M61" i="89"/>
  <c r="BA54" i="89"/>
  <c r="AZ54" i="89"/>
  <c r="AY54" i="89"/>
  <c r="AX54" i="89"/>
  <c r="AW54" i="89"/>
  <c r="AV54" i="89"/>
  <c r="AU54" i="89"/>
  <c r="AT54" i="89"/>
  <c r="AS54" i="89"/>
  <c r="AR54" i="89"/>
  <c r="AQ54" i="89"/>
  <c r="AP54" i="89"/>
  <c r="AO54" i="89"/>
  <c r="AN54" i="89"/>
  <c r="AM54" i="89"/>
  <c r="AL54" i="89"/>
  <c r="AK54" i="89"/>
  <c r="AJ54" i="89"/>
  <c r="AI54" i="89"/>
  <c r="AH54" i="89"/>
  <c r="AG54" i="89"/>
  <c r="AF54" i="89"/>
  <c r="AE54" i="89"/>
  <c r="AD54" i="89"/>
  <c r="AC54" i="89"/>
  <c r="AB54" i="89"/>
  <c r="AA54" i="89"/>
  <c r="Z54" i="89"/>
  <c r="Y54" i="89"/>
  <c r="X54" i="89"/>
  <c r="W54" i="89"/>
  <c r="V54" i="89"/>
  <c r="U54" i="89"/>
  <c r="T54" i="89"/>
  <c r="S54" i="89"/>
  <c r="R54" i="89"/>
  <c r="Q54" i="89"/>
  <c r="P54" i="89"/>
  <c r="O54" i="89"/>
  <c r="N54" i="89"/>
  <c r="M54" i="89"/>
  <c r="L54" i="89"/>
  <c r="M31" i="89"/>
  <c r="BA42" i="89"/>
  <c r="AZ42" i="89"/>
  <c r="AY42" i="89"/>
  <c r="AX42" i="89"/>
  <c r="AW42" i="89"/>
  <c r="AV42" i="89"/>
  <c r="AU42" i="89"/>
  <c r="AT42" i="89"/>
  <c r="AS42" i="89"/>
  <c r="AR42" i="89"/>
  <c r="AQ42" i="89"/>
  <c r="AP42" i="89"/>
  <c r="AO42" i="89"/>
  <c r="AN42" i="89"/>
  <c r="AM42" i="89"/>
  <c r="AL42" i="89"/>
  <c r="AK42" i="89"/>
  <c r="AJ42" i="89"/>
  <c r="AI42" i="89"/>
  <c r="AH42" i="89"/>
  <c r="AG42" i="89"/>
  <c r="AF42" i="89"/>
  <c r="AE42" i="89"/>
  <c r="AD42" i="89"/>
  <c r="AC42" i="89"/>
  <c r="AB42" i="89"/>
  <c r="AA42" i="89"/>
  <c r="Z42" i="89"/>
  <c r="Y42" i="89"/>
  <c r="X42" i="89"/>
  <c r="W42" i="89"/>
  <c r="V42" i="89"/>
  <c r="U42" i="89"/>
  <c r="T42" i="89"/>
  <c r="S42" i="89"/>
  <c r="R42" i="89"/>
  <c r="Q42" i="89"/>
  <c r="P42" i="89"/>
  <c r="O42" i="89"/>
  <c r="N42" i="89"/>
  <c r="M42" i="89"/>
  <c r="L42" i="89"/>
  <c r="L34" i="89" s="1"/>
  <c r="BA35" i="89"/>
  <c r="AZ35" i="89"/>
  <c r="AY35" i="89"/>
  <c r="AX35" i="89"/>
  <c r="AW35" i="89"/>
  <c r="AV35" i="89"/>
  <c r="AU35" i="89"/>
  <c r="AT35" i="89"/>
  <c r="AS35" i="89"/>
  <c r="AR35" i="89"/>
  <c r="AQ35" i="89"/>
  <c r="AP35" i="89"/>
  <c r="AO35" i="89"/>
  <c r="AN35" i="89"/>
  <c r="AM35" i="89"/>
  <c r="AL35" i="89"/>
  <c r="AK35" i="89"/>
  <c r="AJ35" i="89"/>
  <c r="AI35" i="89"/>
  <c r="AH35" i="89"/>
  <c r="AG35" i="89"/>
  <c r="AF35" i="89"/>
  <c r="AE35" i="89"/>
  <c r="AD35" i="89"/>
  <c r="AC35" i="89"/>
  <c r="AB35" i="89"/>
  <c r="AA35" i="89"/>
  <c r="Z35" i="89"/>
  <c r="Y35" i="89"/>
  <c r="X35" i="89"/>
  <c r="W35" i="89"/>
  <c r="V35" i="89"/>
  <c r="U35" i="89"/>
  <c r="T35" i="89"/>
  <c r="S35" i="89"/>
  <c r="R35" i="89"/>
  <c r="Q35" i="89"/>
  <c r="P35" i="89"/>
  <c r="O35" i="89"/>
  <c r="N35" i="89"/>
  <c r="M35" i="89"/>
  <c r="BA31" i="89"/>
  <c r="AZ31" i="89"/>
  <c r="AY31" i="89"/>
  <c r="AX31" i="89"/>
  <c r="AW31" i="89"/>
  <c r="AV31" i="89"/>
  <c r="AU31" i="89"/>
  <c r="AT31" i="89"/>
  <c r="AS31" i="89"/>
  <c r="AR31" i="89"/>
  <c r="AQ31" i="89"/>
  <c r="AP31" i="89"/>
  <c r="AO31" i="89"/>
  <c r="AN31" i="89"/>
  <c r="AM31" i="89"/>
  <c r="AL31" i="89"/>
  <c r="AK31" i="89"/>
  <c r="AJ31" i="89"/>
  <c r="AI31" i="89"/>
  <c r="AH31" i="89"/>
  <c r="AG31" i="89"/>
  <c r="AF31" i="89"/>
  <c r="AE31" i="89"/>
  <c r="AD31" i="89"/>
  <c r="AC31" i="89"/>
  <c r="AB31" i="89"/>
  <c r="AA31" i="89"/>
  <c r="Z31" i="89"/>
  <c r="Y31" i="89"/>
  <c r="X31" i="89"/>
  <c r="W31" i="89"/>
  <c r="V31" i="89"/>
  <c r="U31" i="89"/>
  <c r="T31" i="89"/>
  <c r="S31" i="89"/>
  <c r="R31" i="89"/>
  <c r="Q31" i="89"/>
  <c r="P31" i="89"/>
  <c r="O31" i="89"/>
  <c r="N31" i="89"/>
  <c r="BA15" i="89"/>
  <c r="AZ15" i="89"/>
  <c r="AY15" i="89"/>
  <c r="AX15" i="89"/>
  <c r="AW15" i="89"/>
  <c r="AV15" i="89"/>
  <c r="AU15" i="89"/>
  <c r="AT15" i="89"/>
  <c r="AS15" i="89"/>
  <c r="AR15" i="89"/>
  <c r="AQ15" i="89"/>
  <c r="AP15" i="89"/>
  <c r="AO15" i="89"/>
  <c r="AN15" i="89"/>
  <c r="AM15" i="89"/>
  <c r="AL15" i="89"/>
  <c r="AK15" i="89"/>
  <c r="AJ15" i="89"/>
  <c r="AI15" i="89"/>
  <c r="AH15" i="89"/>
  <c r="AG15" i="89"/>
  <c r="AF15" i="89"/>
  <c r="AE15" i="89"/>
  <c r="AD15" i="89"/>
  <c r="AC15" i="89"/>
  <c r="AB15" i="89"/>
  <c r="AA15" i="89"/>
  <c r="Z15" i="89"/>
  <c r="Y15" i="89"/>
  <c r="X15" i="89"/>
  <c r="W15" i="89"/>
  <c r="V15" i="89"/>
  <c r="U15" i="89"/>
  <c r="T15" i="89"/>
  <c r="S15" i="89"/>
  <c r="R15" i="89"/>
  <c r="Q15" i="89"/>
  <c r="P15" i="89"/>
  <c r="O15" i="89"/>
  <c r="N15" i="89"/>
  <c r="M15" i="89"/>
  <c r="I140" i="37"/>
  <c r="I139" i="37"/>
  <c r="I138" i="37"/>
  <c r="I137" i="37"/>
  <c r="I136" i="37"/>
  <c r="I135" i="37"/>
  <c r="I134" i="37"/>
  <c r="I133" i="37"/>
  <c r="I131" i="37"/>
  <c r="I130" i="37"/>
  <c r="I129" i="37"/>
  <c r="I127" i="37"/>
  <c r="I126" i="37"/>
  <c r="I125" i="37"/>
  <c r="I124" i="37"/>
  <c r="I122" i="37"/>
  <c r="I121" i="37"/>
  <c r="I120" i="37"/>
  <c r="I119" i="37"/>
  <c r="I117" i="37"/>
  <c r="I116" i="37"/>
  <c r="I114" i="37"/>
  <c r="I113" i="37"/>
  <c r="I112" i="37"/>
  <c r="I111" i="37"/>
  <c r="I110" i="37"/>
  <c r="I109" i="37"/>
  <c r="I104" i="37"/>
  <c r="I103" i="37"/>
  <c r="I102" i="37"/>
  <c r="I101" i="37"/>
  <c r="I100" i="37"/>
  <c r="I99" i="37"/>
  <c r="I98" i="37"/>
  <c r="I97" i="37"/>
  <c r="I96" i="37"/>
  <c r="I95" i="37"/>
  <c r="I94" i="37"/>
  <c r="I93" i="37"/>
  <c r="I92" i="37"/>
  <c r="I91" i="37"/>
  <c r="I90" i="37"/>
  <c r="I89" i="37"/>
  <c r="I88" i="37"/>
  <c r="I87" i="37"/>
  <c r="I86" i="37"/>
  <c r="I81" i="37"/>
  <c r="I80" i="37"/>
  <c r="I79" i="37"/>
  <c r="I77" i="37"/>
  <c r="I76" i="37"/>
  <c r="I75" i="37"/>
  <c r="I74" i="37"/>
  <c r="I73" i="37"/>
  <c r="I72" i="37"/>
  <c r="I71" i="37"/>
  <c r="I70" i="37"/>
  <c r="I69" i="37"/>
  <c r="I67" i="37"/>
  <c r="I66" i="37"/>
  <c r="I65" i="37"/>
  <c r="I64" i="37"/>
  <c r="I63" i="37"/>
  <c r="I62" i="37"/>
  <c r="I60" i="37"/>
  <c r="I59" i="37"/>
  <c r="I58" i="37"/>
  <c r="I57" i="37"/>
  <c r="I56" i="37"/>
  <c r="I55" i="37"/>
  <c r="I50" i="37"/>
  <c r="I49" i="37"/>
  <c r="I48" i="37"/>
  <c r="I47" i="37"/>
  <c r="I46" i="37"/>
  <c r="I45" i="37"/>
  <c r="I44" i="37"/>
  <c r="I43" i="37"/>
  <c r="I41" i="37"/>
  <c r="I40" i="37"/>
  <c r="I39" i="37"/>
  <c r="I38" i="37"/>
  <c r="I37" i="37"/>
  <c r="I36" i="37"/>
  <c r="I33" i="37"/>
  <c r="I32" i="37"/>
  <c r="I30" i="37"/>
  <c r="I29" i="37"/>
  <c r="I28" i="37"/>
  <c r="I27" i="37"/>
  <c r="I26" i="37"/>
  <c r="I25" i="37"/>
  <c r="I23" i="37"/>
  <c r="I22" i="37"/>
  <c r="I21" i="37"/>
  <c r="I20" i="37"/>
  <c r="I19" i="37"/>
  <c r="I18" i="37"/>
  <c r="I17" i="37"/>
  <c r="I16" i="37"/>
  <c r="J16" i="37" s="1"/>
  <c r="AY128" i="99" l="1"/>
  <c r="AP158" i="99"/>
  <c r="Z162" i="99"/>
  <c r="AX162" i="99"/>
  <c r="N168" i="99"/>
  <c r="N169" i="99"/>
  <c r="AD169" i="99"/>
  <c r="AR128" i="99"/>
  <c r="AZ128" i="99"/>
  <c r="S158" i="99"/>
  <c r="AA158" i="99"/>
  <c r="AI158" i="99"/>
  <c r="AQ158" i="99"/>
  <c r="AY158" i="99"/>
  <c r="S162" i="99"/>
  <c r="AA162" i="99"/>
  <c r="AI162" i="99"/>
  <c r="AQ162" i="99"/>
  <c r="AY162" i="99"/>
  <c r="AE167" i="99"/>
  <c r="AU167" i="99"/>
  <c r="O168" i="99"/>
  <c r="W168" i="99"/>
  <c r="AM168" i="99"/>
  <c r="AU168" i="99"/>
  <c r="O169" i="99"/>
  <c r="W169" i="99"/>
  <c r="AE169" i="99"/>
  <c r="AM169" i="99"/>
  <c r="AQ128" i="99"/>
  <c r="Z158" i="99"/>
  <c r="R162" i="99"/>
  <c r="AH162" i="99"/>
  <c r="AT168" i="99"/>
  <c r="V169" i="99"/>
  <c r="AS128" i="99"/>
  <c r="BA128" i="99"/>
  <c r="T158" i="99"/>
  <c r="AB158" i="99"/>
  <c r="AJ158" i="99"/>
  <c r="AR158" i="99"/>
  <c r="AZ158" i="99"/>
  <c r="T162" i="99"/>
  <c r="AB162" i="99"/>
  <c r="AJ162" i="99"/>
  <c r="AR162" i="99"/>
  <c r="AZ162" i="99"/>
  <c r="AN167" i="99"/>
  <c r="AV167" i="99"/>
  <c r="P168" i="99"/>
  <c r="X168" i="99"/>
  <c r="AF168" i="99"/>
  <c r="AN168" i="99"/>
  <c r="AV168" i="99"/>
  <c r="P169" i="99"/>
  <c r="X169" i="99"/>
  <c r="AF169" i="99"/>
  <c r="AV169" i="99"/>
  <c r="AX158" i="99"/>
  <c r="AT169" i="99"/>
  <c r="AZ53" i="89"/>
  <c r="AZ82" i="89" s="1"/>
  <c r="AT128" i="99"/>
  <c r="M158" i="99"/>
  <c r="U158" i="99"/>
  <c r="AC158" i="99"/>
  <c r="AK158" i="99"/>
  <c r="AS158" i="99"/>
  <c r="BA158" i="99"/>
  <c r="U162" i="99"/>
  <c r="AC162" i="99"/>
  <c r="AK162" i="99"/>
  <c r="AS162" i="99"/>
  <c r="BA162" i="99"/>
  <c r="Q167" i="99"/>
  <c r="AG167" i="99"/>
  <c r="AO167" i="99"/>
  <c r="AW167" i="99"/>
  <c r="Y168" i="99"/>
  <c r="AG168" i="99"/>
  <c r="AO168" i="99"/>
  <c r="AW168" i="99"/>
  <c r="Q169" i="99"/>
  <c r="Y169" i="99"/>
  <c r="AW169" i="99"/>
  <c r="AD168" i="99"/>
  <c r="AU128" i="99"/>
  <c r="N158" i="99"/>
  <c r="V158" i="99"/>
  <c r="AD158" i="99"/>
  <c r="AL158" i="99"/>
  <c r="AT158" i="99"/>
  <c r="N162" i="99"/>
  <c r="V162" i="99"/>
  <c r="AD162" i="99"/>
  <c r="AL162" i="99"/>
  <c r="AT162" i="99"/>
  <c r="M162" i="99"/>
  <c r="Z167" i="99"/>
  <c r="AH167" i="99"/>
  <c r="R168" i="99"/>
  <c r="Z168" i="99"/>
  <c r="AH168" i="99"/>
  <c r="AP168" i="99"/>
  <c r="AX168" i="99"/>
  <c r="R169" i="99"/>
  <c r="AH169" i="99"/>
  <c r="AP169" i="99"/>
  <c r="AX169" i="99"/>
  <c r="K177" i="99"/>
  <c r="AH158" i="99"/>
  <c r="AL168" i="99"/>
  <c r="AV128" i="99"/>
  <c r="O158" i="99"/>
  <c r="W158" i="99"/>
  <c r="AE158" i="99"/>
  <c r="AM158" i="99"/>
  <c r="AU158" i="99"/>
  <c r="O162" i="99"/>
  <c r="W162" i="99"/>
  <c r="AE162" i="99"/>
  <c r="AM162" i="99"/>
  <c r="AU162" i="99"/>
  <c r="M167" i="99"/>
  <c r="S167" i="99"/>
  <c r="AA167" i="99"/>
  <c r="AI167" i="99"/>
  <c r="S168" i="99"/>
  <c r="AA168" i="99"/>
  <c r="AI168" i="99"/>
  <c r="AQ168" i="99"/>
  <c r="AY168" i="99"/>
  <c r="AI169" i="99"/>
  <c r="AQ169" i="99"/>
  <c r="AY169" i="99"/>
  <c r="R158" i="99"/>
  <c r="AP162" i="99"/>
  <c r="AL169" i="99"/>
  <c r="AW128" i="99"/>
  <c r="P158" i="99"/>
  <c r="X158" i="99"/>
  <c r="AF158" i="99"/>
  <c r="AN158" i="99"/>
  <c r="AV158" i="99"/>
  <c r="P162" i="99"/>
  <c r="X162" i="99"/>
  <c r="AF162" i="99"/>
  <c r="AN162" i="99"/>
  <c r="AV162" i="99"/>
  <c r="M168" i="99"/>
  <c r="T167" i="99"/>
  <c r="T168" i="99"/>
  <c r="AB168" i="99"/>
  <c r="AJ168" i="99"/>
  <c r="AR168" i="99"/>
  <c r="AZ168" i="99"/>
  <c r="T169" i="99"/>
  <c r="AB169" i="99"/>
  <c r="AJ169" i="99"/>
  <c r="AR169" i="99"/>
  <c r="AZ169" i="99"/>
  <c r="V168" i="99"/>
  <c r="AX128" i="99"/>
  <c r="AX57" i="95" s="1"/>
  <c r="Q158" i="99"/>
  <c r="Y158" i="99"/>
  <c r="AG158" i="99"/>
  <c r="AO158" i="99"/>
  <c r="AW158" i="99"/>
  <c r="Q162" i="99"/>
  <c r="Y162" i="99"/>
  <c r="AG162" i="99"/>
  <c r="AO162" i="99"/>
  <c r="AW162" i="99"/>
  <c r="M169" i="99"/>
  <c r="U167" i="99"/>
  <c r="U168" i="99"/>
  <c r="AC168" i="99"/>
  <c r="AK168" i="99"/>
  <c r="AS168" i="99"/>
  <c r="BA168" i="99"/>
  <c r="U169" i="99"/>
  <c r="AC169" i="99"/>
  <c r="AK169" i="99"/>
  <c r="AS169" i="99"/>
  <c r="BA169" i="99"/>
  <c r="K174" i="99"/>
  <c r="AZ57" i="95"/>
  <c r="AQ57" i="95"/>
  <c r="AY57" i="95"/>
  <c r="AS57" i="95"/>
  <c r="BA57" i="95"/>
  <c r="AT57" i="95"/>
  <c r="AU57" i="95"/>
  <c r="AW57" i="95"/>
  <c r="AV166" i="89"/>
  <c r="AB105" i="89"/>
  <c r="AR105" i="89"/>
  <c r="L105" i="89"/>
  <c r="T105" i="89"/>
  <c r="AJ105" i="89"/>
  <c r="AZ105" i="89"/>
  <c r="K106" i="89"/>
  <c r="U166" i="89"/>
  <c r="L51" i="89"/>
  <c r="BA53" i="89"/>
  <c r="BA82" i="89" s="1"/>
  <c r="W53" i="89"/>
  <c r="W82" i="89" s="1"/>
  <c r="AU53" i="89"/>
  <c r="AU82" i="89" s="1"/>
  <c r="AL53" i="89"/>
  <c r="AL82" i="89" s="1"/>
  <c r="U105" i="89"/>
  <c r="BA105" i="89"/>
  <c r="AH166" i="89"/>
  <c r="N105" i="89"/>
  <c r="V105" i="89"/>
  <c r="AD105" i="89"/>
  <c r="AL105" i="89"/>
  <c r="AT105" i="89"/>
  <c r="AI166" i="89"/>
  <c r="AS105" i="89"/>
  <c r="O105" i="89"/>
  <c r="W105" i="89"/>
  <c r="AE105" i="89"/>
  <c r="AM105" i="89"/>
  <c r="AU105" i="89"/>
  <c r="M105" i="89"/>
  <c r="X105" i="89"/>
  <c r="AV105" i="89"/>
  <c r="Q105" i="89"/>
  <c r="Y105" i="89"/>
  <c r="AG105" i="89"/>
  <c r="AO105" i="89"/>
  <c r="AW105" i="89"/>
  <c r="AK105" i="89"/>
  <c r="AF105" i="89"/>
  <c r="AN105" i="89"/>
  <c r="X53" i="89"/>
  <c r="X82" i="89" s="1"/>
  <c r="R105" i="89"/>
  <c r="Z105" i="89"/>
  <c r="AH105" i="89"/>
  <c r="AP105" i="89"/>
  <c r="AX105" i="89"/>
  <c r="AC105" i="89"/>
  <c r="P105" i="89"/>
  <c r="Y53" i="89"/>
  <c r="Y82" i="89" s="1"/>
  <c r="S105" i="89"/>
  <c r="AA105" i="89"/>
  <c r="AI105" i="89"/>
  <c r="AQ105" i="89"/>
  <c r="AY105" i="89"/>
  <c r="K176" i="99"/>
  <c r="AG166" i="89"/>
  <c r="AG169" i="99"/>
  <c r="AO166" i="89"/>
  <c r="AO169" i="99"/>
  <c r="Y166" i="89"/>
  <c r="Y167" i="99"/>
  <c r="Q166" i="89"/>
  <c r="Q168" i="99"/>
  <c r="AM53" i="89"/>
  <c r="AM82" i="89" s="1"/>
  <c r="R166" i="89"/>
  <c r="R167" i="99"/>
  <c r="AP166" i="89"/>
  <c r="AP167" i="99"/>
  <c r="AX166" i="89"/>
  <c r="AX167" i="99"/>
  <c r="Z166" i="89"/>
  <c r="Z169" i="99"/>
  <c r="AQ166" i="89"/>
  <c r="AQ167" i="99"/>
  <c r="AY166" i="89"/>
  <c r="AY167" i="99"/>
  <c r="S166" i="89"/>
  <c r="S169" i="99"/>
  <c r="AA166" i="89"/>
  <c r="AA169" i="99"/>
  <c r="M166" i="89"/>
  <c r="AB166" i="89"/>
  <c r="AB167" i="99"/>
  <c r="AJ166" i="89"/>
  <c r="AJ167" i="99"/>
  <c r="AR166" i="89"/>
  <c r="AR167" i="99"/>
  <c r="AZ166" i="89"/>
  <c r="AZ167" i="99"/>
  <c r="AY53" i="89"/>
  <c r="AY82" i="89" s="1"/>
  <c r="AW166" i="89"/>
  <c r="AC166" i="89"/>
  <c r="AC167" i="99"/>
  <c r="AK166" i="89"/>
  <c r="AK167" i="99"/>
  <c r="AS166" i="89"/>
  <c r="AS167" i="99"/>
  <c r="BA166" i="89"/>
  <c r="BA167" i="99"/>
  <c r="N166" i="89"/>
  <c r="N167" i="99"/>
  <c r="V166" i="89"/>
  <c r="V167" i="99"/>
  <c r="AD166" i="89"/>
  <c r="AD167" i="99"/>
  <c r="AL166" i="89"/>
  <c r="AL167" i="99"/>
  <c r="AT166" i="89"/>
  <c r="AT167" i="99"/>
  <c r="K175" i="89"/>
  <c r="AK53" i="89"/>
  <c r="AK82" i="89" s="1"/>
  <c r="O166" i="89"/>
  <c r="O167" i="99"/>
  <c r="W166" i="89"/>
  <c r="W167" i="99"/>
  <c r="AM166" i="89"/>
  <c r="AM167" i="99"/>
  <c r="AE166" i="89"/>
  <c r="AE168" i="99"/>
  <c r="AU166" i="89"/>
  <c r="AU169" i="99"/>
  <c r="AL128" i="99"/>
  <c r="AD128" i="99"/>
  <c r="AK128" i="99"/>
  <c r="AC128" i="99"/>
  <c r="AB128" i="99"/>
  <c r="AI128" i="99"/>
  <c r="AJ128" i="99"/>
  <c r="AO128" i="99"/>
  <c r="AG128" i="99"/>
  <c r="AN128" i="99"/>
  <c r="AF128" i="99"/>
  <c r="AP128" i="99"/>
  <c r="AM128" i="99"/>
  <c r="AH128" i="99"/>
  <c r="AE128" i="99"/>
  <c r="T166" i="89"/>
  <c r="P166" i="89"/>
  <c r="P167" i="99"/>
  <c r="X166" i="89"/>
  <c r="X167" i="99"/>
  <c r="AF166" i="89"/>
  <c r="AF167" i="99"/>
  <c r="AN166" i="89"/>
  <c r="AN169" i="99"/>
  <c r="Z53" i="89"/>
  <c r="Z82" i="89" s="1"/>
  <c r="AN53" i="89"/>
  <c r="AN82" i="89" s="1"/>
  <c r="M53" i="89"/>
  <c r="M82" i="89" s="1"/>
  <c r="AA53" i="89"/>
  <c r="AA82" i="89" s="1"/>
  <c r="N53" i="89"/>
  <c r="N82" i="89" s="1"/>
  <c r="AB53" i="89"/>
  <c r="AB82" i="89" s="1"/>
  <c r="AP53" i="89"/>
  <c r="AP82" i="89" s="1"/>
  <c r="O53" i="89"/>
  <c r="O82" i="89" s="1"/>
  <c r="AC53" i="89"/>
  <c r="AC82" i="89" s="1"/>
  <c r="AQ53" i="89"/>
  <c r="AQ82" i="89" s="1"/>
  <c r="P53" i="89"/>
  <c r="P82" i="89" s="1"/>
  <c r="AD53" i="89"/>
  <c r="AD82" i="89" s="1"/>
  <c r="AR53" i="89"/>
  <c r="AR82" i="89" s="1"/>
  <c r="Q53" i="89"/>
  <c r="Q82" i="89" s="1"/>
  <c r="AE53" i="89"/>
  <c r="AE82" i="89" s="1"/>
  <c r="AS53" i="89"/>
  <c r="AS82" i="89" s="1"/>
  <c r="R53" i="89"/>
  <c r="R82" i="89" s="1"/>
  <c r="AF53" i="89"/>
  <c r="AF82" i="89" s="1"/>
  <c r="AT53" i="89"/>
  <c r="AT82" i="89" s="1"/>
  <c r="S53" i="89"/>
  <c r="S82" i="89" s="1"/>
  <c r="AG53" i="89"/>
  <c r="AG82" i="89" s="1"/>
  <c r="T53" i="89"/>
  <c r="T82" i="89" s="1"/>
  <c r="AH53" i="89"/>
  <c r="AH82" i="89" s="1"/>
  <c r="AV53" i="89"/>
  <c r="AV82" i="89" s="1"/>
  <c r="U53" i="89"/>
  <c r="U82" i="89" s="1"/>
  <c r="AI53" i="89"/>
  <c r="AI82" i="89" s="1"/>
  <c r="AW53" i="89"/>
  <c r="AW82" i="89" s="1"/>
  <c r="V53" i="89"/>
  <c r="V82" i="89" s="1"/>
  <c r="AJ53" i="89"/>
  <c r="AJ82" i="89" s="1"/>
  <c r="AX53" i="89"/>
  <c r="AX82" i="89" s="1"/>
  <c r="AO53" i="89"/>
  <c r="AO82" i="89" s="1"/>
  <c r="AF166" i="99" l="1"/>
  <c r="V166" i="99"/>
  <c r="S166" i="99"/>
  <c r="X166" i="99"/>
  <c r="AT166" i="99"/>
  <c r="N166" i="99"/>
  <c r="AC166" i="99"/>
  <c r="Y166" i="99"/>
  <c r="AV57" i="95"/>
  <c r="K175" i="99"/>
  <c r="AK166" i="99"/>
  <c r="AR166" i="99"/>
  <c r="AM166" i="99"/>
  <c r="AJ166" i="99"/>
  <c r="AW166" i="99"/>
  <c r="AY166" i="99"/>
  <c r="AP166" i="99"/>
  <c r="P166" i="99"/>
  <c r="AE166" i="99"/>
  <c r="Q166" i="99"/>
  <c r="AL166" i="99"/>
  <c r="AR57" i="95"/>
  <c r="T166" i="99"/>
  <c r="R166" i="99"/>
  <c r="AV166" i="99"/>
  <c r="W166" i="99"/>
  <c r="BA166" i="99"/>
  <c r="AB166" i="99"/>
  <c r="AO166" i="99"/>
  <c r="AN166" i="99"/>
  <c r="AU166" i="99"/>
  <c r="O166" i="99"/>
  <c r="AD166" i="99"/>
  <c r="AS166" i="99"/>
  <c r="AZ166" i="99"/>
  <c r="AG166" i="99"/>
  <c r="L106" i="89"/>
  <c r="AX166" i="99"/>
  <c r="M166" i="99"/>
  <c r="AQ166" i="99"/>
  <c r="AH166" i="99"/>
  <c r="U166" i="99"/>
  <c r="AA166" i="99"/>
  <c r="Z166" i="99"/>
  <c r="AI166" i="99"/>
  <c r="AJ57" i="95"/>
  <c r="AB57" i="95"/>
  <c r="AB59" i="95" s="1"/>
  <c r="AE57" i="95"/>
  <c r="AC57" i="95"/>
  <c r="AH57" i="95"/>
  <c r="AK57" i="95"/>
  <c r="AD57" i="95"/>
  <c r="AP57" i="95"/>
  <c r="AF57" i="95"/>
  <c r="AG57" i="95"/>
  <c r="AL57" i="95"/>
  <c r="AI57" i="95"/>
  <c r="AM57" i="95"/>
  <c r="AN57" i="95"/>
  <c r="AO57" i="95"/>
  <c r="M106" i="89"/>
  <c r="N106" i="89" s="1"/>
  <c r="O106" i="89" s="1"/>
  <c r="P106" i="89" s="1"/>
  <c r="Q106" i="89" s="1"/>
  <c r="R106" i="89" s="1"/>
  <c r="S106" i="89" s="1"/>
  <c r="T106" i="89" s="1"/>
  <c r="U106" i="89" s="1"/>
  <c r="V106" i="89" s="1"/>
  <c r="W106" i="89" s="1"/>
  <c r="X106" i="89" s="1"/>
  <c r="Y106" i="89" s="1"/>
  <c r="Z106" i="89" s="1"/>
  <c r="AA106" i="89" s="1"/>
  <c r="AB106" i="89" s="1"/>
  <c r="AC106" i="89" s="1"/>
  <c r="AD106" i="89" s="1"/>
  <c r="AE106" i="89" s="1"/>
  <c r="AF106" i="89" s="1"/>
  <c r="AG106" i="89" s="1"/>
  <c r="AH106" i="89" s="1"/>
  <c r="AI106" i="89" s="1"/>
  <c r="AJ106" i="89" s="1"/>
  <c r="AK106" i="89" s="1"/>
  <c r="AL106" i="89" s="1"/>
  <c r="AM106" i="89" s="1"/>
  <c r="AN106" i="89" s="1"/>
  <c r="AO106" i="89" s="1"/>
  <c r="AP106" i="89" s="1"/>
  <c r="AQ106" i="89" s="1"/>
  <c r="AR106" i="89" s="1"/>
  <c r="AS106" i="89" s="1"/>
  <c r="AT106" i="89" s="1"/>
  <c r="AU106" i="89" s="1"/>
  <c r="AV106" i="89" s="1"/>
  <c r="AW106" i="89" s="1"/>
  <c r="AX106" i="89" s="1"/>
  <c r="AY106" i="89" s="1"/>
  <c r="AZ106" i="89" s="1"/>
  <c r="BA106" i="89" s="1"/>
  <c r="K173" i="99" l="1"/>
  <c r="AC59" i="95"/>
  <c r="AD59" i="95" s="1"/>
  <c r="AE59" i="95" s="1"/>
  <c r="AF59" i="95" s="1"/>
  <c r="AB63" i="95"/>
  <c r="AB64" i="95" s="1"/>
  <c r="AB66" i="95" s="1"/>
  <c r="AB65" i="95"/>
  <c r="L61" i="89"/>
  <c r="L53" i="89" s="1"/>
  <c r="L82" i="89" s="1"/>
  <c r="L83" i="89" s="1"/>
  <c r="AC65" i="95" l="1"/>
  <c r="AC63" i="95"/>
  <c r="AC64" i="95" s="1"/>
  <c r="AC66" i="95" s="1"/>
  <c r="AC76" i="95" s="1"/>
  <c r="AC85" i="95"/>
  <c r="AF65" i="95"/>
  <c r="AF63" i="95"/>
  <c r="AF64" i="95" s="1"/>
  <c r="AF66" i="95" s="1"/>
  <c r="AE65" i="95"/>
  <c r="AE63" i="95"/>
  <c r="AE64" i="95" s="1"/>
  <c r="AE66" i="95" s="1"/>
  <c r="AD63" i="95"/>
  <c r="AD64" i="95" s="1"/>
  <c r="AD66" i="95" s="1"/>
  <c r="AD65" i="95"/>
  <c r="AB76" i="95"/>
  <c r="AB85" i="95"/>
  <c r="AG59" i="95"/>
  <c r="M34" i="89"/>
  <c r="M51" i="89" s="1"/>
  <c r="M83" i="89" s="1"/>
  <c r="AF76" i="95" l="1"/>
  <c r="AF85" i="95"/>
  <c r="AE76" i="95"/>
  <c r="AE85" i="95"/>
  <c r="AG65" i="95"/>
  <c r="AG63" i="95"/>
  <c r="AG64" i="95" s="1"/>
  <c r="AG66" i="95" s="1"/>
  <c r="AH59" i="95"/>
  <c r="AD76" i="95"/>
  <c r="AD85" i="95"/>
  <c r="K155" i="38"/>
  <c r="K154" i="38"/>
  <c r="K153" i="38"/>
  <c r="K152" i="38"/>
  <c r="K151" i="38"/>
  <c r="K150" i="38"/>
  <c r="BA143" i="38"/>
  <c r="AZ142" i="38"/>
  <c r="J116" i="37"/>
  <c r="M116" i="37" s="1"/>
  <c r="J117" i="37"/>
  <c r="J96" i="37"/>
  <c r="J97" i="37"/>
  <c r="J98" i="37"/>
  <c r="J99" i="37"/>
  <c r="M99" i="37" s="1"/>
  <c r="J93" i="37"/>
  <c r="M93" i="37" s="1"/>
  <c r="O93" i="37" s="1"/>
  <c r="J94" i="37"/>
  <c r="M94" i="37" s="1"/>
  <c r="O94" i="37" s="1"/>
  <c r="J89" i="37"/>
  <c r="J90" i="37"/>
  <c r="M90" i="37" s="1"/>
  <c r="O90" i="37" s="1"/>
  <c r="J91" i="37"/>
  <c r="M91" i="37" s="1"/>
  <c r="O91" i="37" s="1"/>
  <c r="J74" i="37"/>
  <c r="M38" i="37"/>
  <c r="O38" i="37"/>
  <c r="O47" i="37"/>
  <c r="O46" i="37"/>
  <c r="O45" i="37"/>
  <c r="O44" i="37"/>
  <c r="O43" i="37"/>
  <c r="AR128" i="38"/>
  <c r="AS128" i="38"/>
  <c r="AT128" i="38"/>
  <c r="AU128" i="38"/>
  <c r="AV128" i="38"/>
  <c r="AW128" i="38"/>
  <c r="AX128" i="38"/>
  <c r="AY128" i="38"/>
  <c r="AZ128" i="38"/>
  <c r="BA128" i="38"/>
  <c r="AQ128" i="38"/>
  <c r="AB128" i="38"/>
  <c r="AC128" i="38"/>
  <c r="AD128" i="38"/>
  <c r="AE128" i="38"/>
  <c r="AF128" i="38"/>
  <c r="AG128" i="38"/>
  <c r="AH128" i="38"/>
  <c r="AI128" i="38"/>
  <c r="AJ128" i="38"/>
  <c r="AK128" i="38"/>
  <c r="AL128" i="38"/>
  <c r="AM128" i="38"/>
  <c r="AN128" i="38"/>
  <c r="AO128" i="38"/>
  <c r="AP128" i="38"/>
  <c r="T158" i="38"/>
  <c r="U158" i="38"/>
  <c r="V158" i="38"/>
  <c r="W158" i="38"/>
  <c r="X158" i="38"/>
  <c r="Y158" i="38"/>
  <c r="Z158" i="38"/>
  <c r="AA158" i="38"/>
  <c r="AB158" i="38"/>
  <c r="AC158" i="38"/>
  <c r="AD158" i="38"/>
  <c r="AE158" i="38"/>
  <c r="AF158" i="38"/>
  <c r="AG158" i="38"/>
  <c r="AH158" i="38"/>
  <c r="AI158" i="38"/>
  <c r="AJ158" i="38"/>
  <c r="AK158" i="38"/>
  <c r="AL158" i="38"/>
  <c r="AM158" i="38"/>
  <c r="AN158" i="38"/>
  <c r="AO158" i="38"/>
  <c r="AP158" i="38"/>
  <c r="T159" i="38"/>
  <c r="U159" i="38"/>
  <c r="V159" i="38"/>
  <c r="W159" i="38"/>
  <c r="X159" i="38"/>
  <c r="Y159" i="38"/>
  <c r="Z159" i="38"/>
  <c r="AA159" i="38"/>
  <c r="AB159" i="38"/>
  <c r="AC159" i="38"/>
  <c r="AD159" i="38"/>
  <c r="AE159" i="38"/>
  <c r="AF159" i="38"/>
  <c r="AG159" i="38"/>
  <c r="AH159" i="38"/>
  <c r="AI159" i="38"/>
  <c r="AJ159" i="38"/>
  <c r="AK159" i="38"/>
  <c r="AL159" i="38"/>
  <c r="AM159" i="38"/>
  <c r="AN159" i="38"/>
  <c r="AO159" i="38"/>
  <c r="AP159" i="38"/>
  <c r="T160" i="38"/>
  <c r="U160" i="38"/>
  <c r="V160" i="38"/>
  <c r="W160" i="38"/>
  <c r="X160" i="38"/>
  <c r="Y160" i="38"/>
  <c r="Z160" i="38"/>
  <c r="AA160" i="38"/>
  <c r="AB160" i="38"/>
  <c r="AC160" i="38"/>
  <c r="AD160" i="38"/>
  <c r="AE160" i="38"/>
  <c r="AF160" i="38"/>
  <c r="AG160" i="38"/>
  <c r="AH160" i="38"/>
  <c r="AI160" i="38"/>
  <c r="AJ160" i="38"/>
  <c r="AK160" i="38"/>
  <c r="AL160" i="38"/>
  <c r="AM160" i="38"/>
  <c r="AN160" i="38"/>
  <c r="AO160" i="38"/>
  <c r="AP160" i="38"/>
  <c r="T161" i="38"/>
  <c r="U161" i="38"/>
  <c r="V161" i="38"/>
  <c r="W161" i="38"/>
  <c r="X161" i="38"/>
  <c r="Y161" i="38"/>
  <c r="Z161" i="38"/>
  <c r="AA161" i="38"/>
  <c r="AB161" i="38"/>
  <c r="AC161" i="38"/>
  <c r="AD161" i="38"/>
  <c r="AE161" i="38"/>
  <c r="AF161" i="38"/>
  <c r="AG161" i="38"/>
  <c r="AH161" i="38"/>
  <c r="AI161" i="38"/>
  <c r="AJ161" i="38"/>
  <c r="AK161" i="38"/>
  <c r="AL161" i="38"/>
  <c r="AM161" i="38"/>
  <c r="AN161" i="38"/>
  <c r="AO161" i="38"/>
  <c r="AP161" i="38"/>
  <c r="T162" i="38"/>
  <c r="U162" i="38"/>
  <c r="V162" i="38"/>
  <c r="W162" i="38"/>
  <c r="X162" i="38"/>
  <c r="Y162" i="38"/>
  <c r="Z162" i="38"/>
  <c r="AA162" i="38"/>
  <c r="AB162" i="38"/>
  <c r="AC162" i="38"/>
  <c r="AD162" i="38"/>
  <c r="AE162" i="38"/>
  <c r="AF162" i="38"/>
  <c r="AG162" i="38"/>
  <c r="AH162" i="38"/>
  <c r="AI162" i="38"/>
  <c r="AJ162" i="38"/>
  <c r="AK162" i="38"/>
  <c r="AL162" i="38"/>
  <c r="AM162" i="38"/>
  <c r="AN162" i="38"/>
  <c r="AO162" i="38"/>
  <c r="AP162" i="38"/>
  <c r="T163" i="38"/>
  <c r="U163" i="38"/>
  <c r="V163" i="38"/>
  <c r="W163" i="38"/>
  <c r="X163" i="38"/>
  <c r="Y163" i="38"/>
  <c r="Z163" i="38"/>
  <c r="AA163" i="38"/>
  <c r="AB163" i="38"/>
  <c r="AC163" i="38"/>
  <c r="AD163" i="38"/>
  <c r="AE163" i="38"/>
  <c r="AF163" i="38"/>
  <c r="AG163" i="38"/>
  <c r="AH163" i="38"/>
  <c r="AI163" i="38"/>
  <c r="AJ163" i="38"/>
  <c r="AK163" i="38"/>
  <c r="AL163" i="38"/>
  <c r="AM163" i="38"/>
  <c r="AN163" i="38"/>
  <c r="AO163" i="38"/>
  <c r="AP163" i="38"/>
  <c r="T164" i="38"/>
  <c r="U164" i="38"/>
  <c r="V164" i="38"/>
  <c r="W164" i="38"/>
  <c r="X164" i="38"/>
  <c r="Y164" i="38"/>
  <c r="Z164" i="38"/>
  <c r="AA164" i="38"/>
  <c r="AB164" i="38"/>
  <c r="AC164" i="38"/>
  <c r="AD164" i="38"/>
  <c r="AE164" i="38"/>
  <c r="AF164" i="38"/>
  <c r="AG164" i="38"/>
  <c r="AH164" i="38"/>
  <c r="AI164" i="38"/>
  <c r="AJ164" i="38"/>
  <c r="AK164" i="38"/>
  <c r="AL164" i="38"/>
  <c r="AM164" i="38"/>
  <c r="AN164" i="38"/>
  <c r="AO164" i="38"/>
  <c r="AP164" i="38"/>
  <c r="T165" i="38"/>
  <c r="U165" i="38"/>
  <c r="V165" i="38"/>
  <c r="W165" i="38"/>
  <c r="X165" i="38"/>
  <c r="Y165" i="38"/>
  <c r="Z165" i="38"/>
  <c r="AA165" i="38"/>
  <c r="AB165" i="38"/>
  <c r="AC165" i="38"/>
  <c r="AD165" i="38"/>
  <c r="AE165" i="38"/>
  <c r="AF165" i="38"/>
  <c r="AG165" i="38"/>
  <c r="AH165" i="38"/>
  <c r="AI165" i="38"/>
  <c r="AJ165" i="38"/>
  <c r="AK165" i="38"/>
  <c r="AL165" i="38"/>
  <c r="AM165" i="38"/>
  <c r="AN165" i="38"/>
  <c r="AO165" i="38"/>
  <c r="AP165" i="38"/>
  <c r="T166" i="38"/>
  <c r="U166" i="38"/>
  <c r="V166" i="38"/>
  <c r="W166" i="38"/>
  <c r="X166" i="38"/>
  <c r="Y166" i="38"/>
  <c r="Z166" i="38"/>
  <c r="AA166" i="38"/>
  <c r="AB166" i="38"/>
  <c r="AC166" i="38"/>
  <c r="AD166" i="38"/>
  <c r="AE166" i="38"/>
  <c r="AF166" i="38"/>
  <c r="AG166" i="38"/>
  <c r="AH166" i="38"/>
  <c r="AI166" i="38"/>
  <c r="AJ166" i="38"/>
  <c r="AK166" i="38"/>
  <c r="AL166" i="38"/>
  <c r="AM166" i="38"/>
  <c r="AN166" i="38"/>
  <c r="AO166" i="38"/>
  <c r="AP166" i="38"/>
  <c r="T167" i="38"/>
  <c r="U167" i="38"/>
  <c r="V167" i="38"/>
  <c r="W167" i="38"/>
  <c r="X167" i="38"/>
  <c r="Y167" i="38"/>
  <c r="Z167" i="38"/>
  <c r="AA167" i="38"/>
  <c r="AB167" i="38"/>
  <c r="AC167" i="38"/>
  <c r="AD167" i="38"/>
  <c r="AE167" i="38"/>
  <c r="AF167" i="38"/>
  <c r="AG167" i="38"/>
  <c r="AH167" i="38"/>
  <c r="AI167" i="38"/>
  <c r="AJ167" i="38"/>
  <c r="AK167" i="38"/>
  <c r="AL167" i="38"/>
  <c r="AM167" i="38"/>
  <c r="AN167" i="38"/>
  <c r="AO167" i="38"/>
  <c r="AP167" i="38"/>
  <c r="T168" i="38"/>
  <c r="U168" i="38"/>
  <c r="V168" i="38"/>
  <c r="W168" i="38"/>
  <c r="X168" i="38"/>
  <c r="Y168" i="38"/>
  <c r="Z168" i="38"/>
  <c r="AA168" i="38"/>
  <c r="AB168" i="38"/>
  <c r="AC168" i="38"/>
  <c r="AD168" i="38"/>
  <c r="AE168" i="38"/>
  <c r="AF168" i="38"/>
  <c r="AG168" i="38"/>
  <c r="AH168" i="38"/>
  <c r="AI168" i="38"/>
  <c r="AJ168" i="38"/>
  <c r="AK168" i="38"/>
  <c r="AL168" i="38"/>
  <c r="AM168" i="38"/>
  <c r="AN168" i="38"/>
  <c r="AO168" i="38"/>
  <c r="AP168" i="38"/>
  <c r="T169" i="38"/>
  <c r="U169" i="38"/>
  <c r="V169" i="38"/>
  <c r="W169" i="38"/>
  <c r="X169" i="38"/>
  <c r="Y169" i="38"/>
  <c r="Z169" i="38"/>
  <c r="AA169" i="38"/>
  <c r="AB169" i="38"/>
  <c r="AC169" i="38"/>
  <c r="AD169" i="38"/>
  <c r="AE169" i="38"/>
  <c r="AF169" i="38"/>
  <c r="AG169" i="38"/>
  <c r="AH169" i="38"/>
  <c r="AI169" i="38"/>
  <c r="AJ169" i="38"/>
  <c r="AK169" i="38"/>
  <c r="AL169" i="38"/>
  <c r="AM169" i="38"/>
  <c r="AN169" i="38"/>
  <c r="AO169" i="38"/>
  <c r="AP169" i="38"/>
  <c r="L149" i="38"/>
  <c r="L146" i="38"/>
  <c r="L143" i="38"/>
  <c r="L144" i="38"/>
  <c r="J119" i="37"/>
  <c r="J120" i="37"/>
  <c r="J121" i="37"/>
  <c r="J122" i="37"/>
  <c r="J124" i="37"/>
  <c r="J125" i="37"/>
  <c r="J126" i="37"/>
  <c r="J127" i="37"/>
  <c r="J129" i="37"/>
  <c r="J130" i="37"/>
  <c r="J131" i="37"/>
  <c r="J133" i="37"/>
  <c r="J134" i="37"/>
  <c r="J135" i="37"/>
  <c r="J136" i="37"/>
  <c r="J137" i="37"/>
  <c r="J138" i="37"/>
  <c r="J139" i="37"/>
  <c r="J140" i="37"/>
  <c r="J110" i="37"/>
  <c r="M110" i="37" s="1"/>
  <c r="J111" i="37"/>
  <c r="M111" i="37" s="1"/>
  <c r="J112" i="37"/>
  <c r="M112" i="37" s="1"/>
  <c r="J113" i="37"/>
  <c r="M113" i="37" s="1"/>
  <c r="J114" i="37"/>
  <c r="M114" i="37" s="1"/>
  <c r="J109" i="37"/>
  <c r="M109" i="37" s="1"/>
  <c r="K12" i="38"/>
  <c r="K11" i="38" s="1"/>
  <c r="AQ12" i="38"/>
  <c r="AR12" i="38" s="1"/>
  <c r="AS12" i="38" s="1"/>
  <c r="AT12" i="38" s="1"/>
  <c r="AU12" i="38" s="1"/>
  <c r="AV12" i="38" s="1"/>
  <c r="AW12" i="38" s="1"/>
  <c r="AX12" i="38" s="1"/>
  <c r="AY12" i="38" s="1"/>
  <c r="AZ12" i="38" s="1"/>
  <c r="BA12" i="38" s="1"/>
  <c r="J104" i="37"/>
  <c r="M104" i="37" s="1"/>
  <c r="J103" i="37"/>
  <c r="M103" i="37" s="1"/>
  <c r="J101" i="37"/>
  <c r="M101" i="37" s="1"/>
  <c r="J100" i="37"/>
  <c r="M100" i="37" s="1"/>
  <c r="J87" i="37"/>
  <c r="M87" i="37" s="1"/>
  <c r="J86" i="37"/>
  <c r="J62" i="37"/>
  <c r="J58" i="37"/>
  <c r="M58" i="37" s="1"/>
  <c r="J57" i="37"/>
  <c r="J56" i="37"/>
  <c r="M56" i="37" s="1"/>
  <c r="J55" i="37"/>
  <c r="M55" i="37" s="1"/>
  <c r="J50" i="37"/>
  <c r="J49" i="37"/>
  <c r="J48" i="37"/>
  <c r="M48" i="37" s="1"/>
  <c r="O48" i="37" s="1"/>
  <c r="J30" i="37"/>
  <c r="M30" i="37" s="1"/>
  <c r="O30" i="37" s="1"/>
  <c r="J29" i="37"/>
  <c r="M29" i="37" s="1"/>
  <c r="O29" i="37" s="1"/>
  <c r="J28" i="37"/>
  <c r="M28" i="37" s="1"/>
  <c r="O28" i="37" s="1"/>
  <c r="J27" i="37"/>
  <c r="M27" i="37" s="1"/>
  <c r="O27" i="37" s="1"/>
  <c r="J26" i="37"/>
  <c r="J25" i="37"/>
  <c r="J33" i="37"/>
  <c r="M33" i="37" s="1"/>
  <c r="J32" i="37"/>
  <c r="M32" i="37" s="1"/>
  <c r="M41" i="37"/>
  <c r="O41" i="37" s="1"/>
  <c r="M40" i="37"/>
  <c r="M39" i="37"/>
  <c r="M37" i="37"/>
  <c r="M36" i="37"/>
  <c r="N12" i="89"/>
  <c r="O12" i="89" s="1"/>
  <c r="P12" i="89" s="1"/>
  <c r="Q12" i="89" s="1"/>
  <c r="R12" i="89" s="1"/>
  <c r="S12" i="89" s="1"/>
  <c r="J71" i="37"/>
  <c r="M71" i="37" s="1"/>
  <c r="J69" i="37"/>
  <c r="M69" i="37" s="1"/>
  <c r="O69" i="37" s="1"/>
  <c r="J75" i="37"/>
  <c r="J73" i="37"/>
  <c r="AS169" i="38"/>
  <c r="AS168" i="38"/>
  <c r="AS167" i="38"/>
  <c r="AS166" i="38"/>
  <c r="BA165" i="38"/>
  <c r="AZ165" i="38"/>
  <c r="AY165" i="38"/>
  <c r="AX165" i="38"/>
  <c r="AW165" i="38"/>
  <c r="AV165" i="38"/>
  <c r="AU165" i="38"/>
  <c r="AT165" i="38"/>
  <c r="AS165" i="38"/>
  <c r="AR165" i="38"/>
  <c r="AQ165" i="38"/>
  <c r="BA164" i="38"/>
  <c r="AZ164" i="38"/>
  <c r="AY164" i="38"/>
  <c r="AX164" i="38"/>
  <c r="AW164" i="38"/>
  <c r="AV164" i="38"/>
  <c r="AU164" i="38"/>
  <c r="AT164" i="38"/>
  <c r="AS164" i="38"/>
  <c r="AR164" i="38"/>
  <c r="AQ164" i="38"/>
  <c r="BA163" i="38"/>
  <c r="AZ163" i="38"/>
  <c r="AY163" i="38"/>
  <c r="AX163" i="38"/>
  <c r="AW163" i="38"/>
  <c r="AV163" i="38"/>
  <c r="AU163" i="38"/>
  <c r="AT163" i="38"/>
  <c r="AS163" i="38"/>
  <c r="AR163" i="38"/>
  <c r="AQ163" i="38"/>
  <c r="AS162" i="38"/>
  <c r="BA161" i="38"/>
  <c r="AZ161" i="38"/>
  <c r="AY161" i="38"/>
  <c r="AX161" i="38"/>
  <c r="AW161" i="38"/>
  <c r="AV161" i="38"/>
  <c r="AU161" i="38"/>
  <c r="AT161" i="38"/>
  <c r="AS161" i="38"/>
  <c r="AR161" i="38"/>
  <c r="AQ161" i="38"/>
  <c r="BA160" i="38"/>
  <c r="AZ160" i="38"/>
  <c r="AY160" i="38"/>
  <c r="AX160" i="38"/>
  <c r="AW160" i="38"/>
  <c r="AV160" i="38"/>
  <c r="AU160" i="38"/>
  <c r="AT160" i="38"/>
  <c r="AS160" i="38"/>
  <c r="AR160" i="38"/>
  <c r="AQ160" i="38"/>
  <c r="BA159" i="38"/>
  <c r="AZ159" i="38"/>
  <c r="AY159" i="38"/>
  <c r="AX159" i="38"/>
  <c r="AW159" i="38"/>
  <c r="AV159" i="38"/>
  <c r="AU159" i="38"/>
  <c r="AT159" i="38"/>
  <c r="AS159" i="38"/>
  <c r="AR159" i="38"/>
  <c r="AQ159" i="38"/>
  <c r="AS158" i="38"/>
  <c r="K174" i="38"/>
  <c r="M159" i="38"/>
  <c r="N159" i="38"/>
  <c r="O159" i="38"/>
  <c r="P159" i="38"/>
  <c r="Q159" i="38"/>
  <c r="R159" i="38"/>
  <c r="S159" i="38"/>
  <c r="M160" i="38"/>
  <c r="N160" i="38"/>
  <c r="O160" i="38"/>
  <c r="P160" i="38"/>
  <c r="Q160" i="38"/>
  <c r="R160" i="38"/>
  <c r="S160" i="38"/>
  <c r="M161" i="38"/>
  <c r="N161" i="38"/>
  <c r="O161" i="38"/>
  <c r="P161" i="38"/>
  <c r="Q161" i="38"/>
  <c r="R161" i="38"/>
  <c r="S161" i="38"/>
  <c r="M163" i="38"/>
  <c r="N163" i="38"/>
  <c r="O163" i="38"/>
  <c r="P163" i="38"/>
  <c r="Q163" i="38"/>
  <c r="R163" i="38"/>
  <c r="S163" i="38"/>
  <c r="M164" i="38"/>
  <c r="N164" i="38"/>
  <c r="O164" i="38"/>
  <c r="P164" i="38"/>
  <c r="Q164" i="38"/>
  <c r="R164" i="38"/>
  <c r="S164" i="38"/>
  <c r="M165" i="38"/>
  <c r="N165" i="38"/>
  <c r="O165" i="38"/>
  <c r="P165" i="38"/>
  <c r="Q165" i="38"/>
  <c r="R165" i="38"/>
  <c r="S165" i="38"/>
  <c r="AQ12" i="89"/>
  <c r="AR12" i="89" s="1"/>
  <c r="AS12" i="89" s="1"/>
  <c r="AT12" i="89" s="1"/>
  <c r="AU12" i="89" s="1"/>
  <c r="AV12" i="89" s="1"/>
  <c r="AW12" i="89" s="1"/>
  <c r="AX12" i="89" s="1"/>
  <c r="AY12" i="89" s="1"/>
  <c r="AZ12" i="89" s="1"/>
  <c r="BA12" i="89" s="1"/>
  <c r="J76" i="37"/>
  <c r="M76" i="37" s="1"/>
  <c r="J63" i="37"/>
  <c r="M63" i="37" s="1"/>
  <c r="J64" i="37"/>
  <c r="J65" i="37"/>
  <c r="J66" i="37"/>
  <c r="M66" i="37" s="1"/>
  <c r="J67" i="37"/>
  <c r="M67" i="37" s="1"/>
  <c r="J70" i="37"/>
  <c r="J72" i="37"/>
  <c r="M72" i="37" s="1"/>
  <c r="J77" i="37"/>
  <c r="M77" i="37" s="1"/>
  <c r="O77" i="37" s="1"/>
  <c r="J81" i="37"/>
  <c r="M81" i="37" s="1"/>
  <c r="M180" i="37"/>
  <c r="J180" i="38" s="1"/>
  <c r="O180" i="37"/>
  <c r="A75" i="38"/>
  <c r="A76" i="38"/>
  <c r="A73" i="38"/>
  <c r="J80" i="37"/>
  <c r="M80" i="37" s="1"/>
  <c r="J79" i="37"/>
  <c r="M79" i="37" s="1"/>
  <c r="O79" i="37" s="1"/>
  <c r="A349" i="38"/>
  <c r="A348" i="38"/>
  <c r="A347" i="38"/>
  <c r="A346" i="38"/>
  <c r="A345" i="38"/>
  <c r="A344" i="38"/>
  <c r="A343" i="38"/>
  <c r="A342" i="38"/>
  <c r="A341" i="38"/>
  <c r="A340" i="38"/>
  <c r="A339" i="38"/>
  <c r="A338" i="38"/>
  <c r="A337" i="38"/>
  <c r="A336" i="38"/>
  <c r="A335" i="38"/>
  <c r="A334" i="38"/>
  <c r="A333" i="38"/>
  <c r="A332" i="38"/>
  <c r="A331" i="38"/>
  <c r="A330" i="38"/>
  <c r="A329" i="38"/>
  <c r="A328" i="38"/>
  <c r="A327" i="38"/>
  <c r="A326" i="38"/>
  <c r="A325" i="38"/>
  <c r="A324" i="38"/>
  <c r="A323" i="38"/>
  <c r="A322" i="38"/>
  <c r="A321" i="38"/>
  <c r="A320" i="38"/>
  <c r="A319" i="38"/>
  <c r="A318" i="38"/>
  <c r="A317" i="38"/>
  <c r="A316" i="38"/>
  <c r="A315" i="38"/>
  <c r="A314" i="38"/>
  <c r="A313" i="38"/>
  <c r="A312" i="38"/>
  <c r="A311" i="38"/>
  <c r="A310" i="38"/>
  <c r="A309" i="38"/>
  <c r="A308" i="38"/>
  <c r="A307" i="38"/>
  <c r="A306" i="38"/>
  <c r="A305" i="38"/>
  <c r="A304" i="38"/>
  <c r="A303" i="38"/>
  <c r="A302" i="38"/>
  <c r="A301" i="38"/>
  <c r="A300" i="38"/>
  <c r="A299" i="38"/>
  <c r="A298" i="38"/>
  <c r="A297" i="38"/>
  <c r="A296" i="38"/>
  <c r="A295" i="38"/>
  <c r="A294" i="38"/>
  <c r="A293" i="38"/>
  <c r="A292" i="38"/>
  <c r="A291" i="38"/>
  <c r="A290" i="38"/>
  <c r="A289" i="38"/>
  <c r="A288" i="38"/>
  <c r="A287" i="38"/>
  <c r="A286" i="38"/>
  <c r="A285" i="38"/>
  <c r="A284" i="38"/>
  <c r="A283" i="38"/>
  <c r="A282" i="38"/>
  <c r="A281" i="38"/>
  <c r="A280" i="38"/>
  <c r="A279" i="38"/>
  <c r="A278" i="38"/>
  <c r="A277" i="38"/>
  <c r="A276" i="38"/>
  <c r="A275" i="38"/>
  <c r="A274" i="38"/>
  <c r="A273" i="38"/>
  <c r="A272" i="38"/>
  <c r="A271" i="38"/>
  <c r="A270" i="38"/>
  <c r="A269" i="38"/>
  <c r="A268" i="38"/>
  <c r="A267" i="38"/>
  <c r="A266" i="38"/>
  <c r="A265" i="38"/>
  <c r="A264" i="38"/>
  <c r="A263" i="38"/>
  <c r="A262" i="38"/>
  <c r="A261" i="38"/>
  <c r="A260" i="38"/>
  <c r="A259" i="38"/>
  <c r="A258" i="38"/>
  <c r="A257" i="38"/>
  <c r="A256" i="38"/>
  <c r="A255" i="38"/>
  <c r="A254" i="38"/>
  <c r="A253" i="38"/>
  <c r="A252" i="38"/>
  <c r="A251" i="38"/>
  <c r="A250" i="38"/>
  <c r="A249" i="38"/>
  <c r="A248" i="38"/>
  <c r="A247" i="38"/>
  <c r="A246" i="38"/>
  <c r="A245" i="38"/>
  <c r="A244" i="38"/>
  <c r="A243" i="38"/>
  <c r="A242" i="38"/>
  <c r="A241" i="38"/>
  <c r="A240" i="38"/>
  <c r="A239" i="38"/>
  <c r="A238" i="38"/>
  <c r="A237" i="38"/>
  <c r="A236" i="38"/>
  <c r="A235" i="38"/>
  <c r="A234" i="38"/>
  <c r="A233" i="38"/>
  <c r="A232" i="38"/>
  <c r="A231" i="38"/>
  <c r="A230" i="38"/>
  <c r="A229" i="38"/>
  <c r="A228" i="38"/>
  <c r="A227" i="38"/>
  <c r="A226" i="38"/>
  <c r="A225" i="38"/>
  <c r="A224" i="38"/>
  <c r="A223" i="38"/>
  <c r="A222" i="38"/>
  <c r="A221" i="38"/>
  <c r="A220" i="38"/>
  <c r="A219" i="38"/>
  <c r="A218" i="38"/>
  <c r="A217" i="38"/>
  <c r="A216" i="38"/>
  <c r="A215" i="38"/>
  <c r="A214" i="38"/>
  <c r="A213" i="38"/>
  <c r="A212" i="38"/>
  <c r="A211" i="38"/>
  <c r="A210" i="38"/>
  <c r="A209" i="38"/>
  <c r="A208" i="38"/>
  <c r="A207" i="38"/>
  <c r="A206" i="38"/>
  <c r="A205" i="38"/>
  <c r="A204" i="38"/>
  <c r="A203" i="38"/>
  <c r="A202" i="38"/>
  <c r="A201" i="38"/>
  <c r="A200" i="38"/>
  <c r="A199" i="38"/>
  <c r="A198" i="38"/>
  <c r="A197" i="38"/>
  <c r="A196" i="38"/>
  <c r="A195" i="38"/>
  <c r="A194" i="38"/>
  <c r="A193" i="38"/>
  <c r="A192" i="38"/>
  <c r="A191" i="38"/>
  <c r="A190" i="38"/>
  <c r="A189" i="38"/>
  <c r="A188" i="38"/>
  <c r="A187" i="38"/>
  <c r="A186" i="38"/>
  <c r="A185" i="38"/>
  <c r="A184" i="38"/>
  <c r="A183" i="38"/>
  <c r="A182" i="38"/>
  <c r="A181" i="38"/>
  <c r="A180" i="38"/>
  <c r="A179" i="38"/>
  <c r="A178" i="38"/>
  <c r="A177" i="38"/>
  <c r="A176" i="38"/>
  <c r="A175" i="38"/>
  <c r="A174" i="38"/>
  <c r="A173" i="38"/>
  <c r="A172" i="38"/>
  <c r="A171" i="38"/>
  <c r="A170" i="38"/>
  <c r="A169" i="38"/>
  <c r="A168" i="38"/>
  <c r="A167" i="38"/>
  <c r="A166" i="38"/>
  <c r="A165" i="38"/>
  <c r="A164" i="38"/>
  <c r="A163" i="38"/>
  <c r="A162" i="38"/>
  <c r="A161" i="38"/>
  <c r="A160" i="38"/>
  <c r="A159" i="38"/>
  <c r="A158" i="38"/>
  <c r="A157" i="38"/>
  <c r="A156" i="38"/>
  <c r="A155" i="38"/>
  <c r="A154" i="38"/>
  <c r="A153" i="38"/>
  <c r="A152" i="38"/>
  <c r="A151" i="38"/>
  <c r="A150" i="38"/>
  <c r="A149" i="38"/>
  <c r="A148" i="38"/>
  <c r="A147" i="38"/>
  <c r="A146" i="38"/>
  <c r="A145" i="38"/>
  <c r="A144" i="38"/>
  <c r="A143" i="38"/>
  <c r="A142" i="38"/>
  <c r="A141" i="38"/>
  <c r="A108" i="38"/>
  <c r="A107" i="38"/>
  <c r="A106" i="38"/>
  <c r="A104" i="38"/>
  <c r="A103" i="38"/>
  <c r="A102" i="38"/>
  <c r="A101" i="38"/>
  <c r="A100" i="38"/>
  <c r="A95" i="38"/>
  <c r="A92" i="38"/>
  <c r="A88" i="38"/>
  <c r="A87" i="38"/>
  <c r="A86" i="38"/>
  <c r="A85" i="38"/>
  <c r="A84" i="38"/>
  <c r="A83" i="38"/>
  <c r="A82" i="38"/>
  <c r="A81" i="38"/>
  <c r="A80" i="38"/>
  <c r="A79" i="38"/>
  <c r="A78" i="38"/>
  <c r="A77" i="38"/>
  <c r="A72" i="38"/>
  <c r="A71" i="38"/>
  <c r="A70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30" i="38"/>
  <c r="A29" i="38"/>
  <c r="A28" i="38"/>
  <c r="A27" i="38"/>
  <c r="A26" i="38"/>
  <c r="A25" i="38"/>
  <c r="A24" i="38"/>
  <c r="A23" i="38"/>
  <c r="A22" i="38"/>
  <c r="A21" i="38"/>
  <c r="A20" i="38"/>
  <c r="A18" i="38"/>
  <c r="A17" i="38"/>
  <c r="A16" i="38"/>
  <c r="A15" i="38"/>
  <c r="A40" i="38"/>
  <c r="A39" i="38"/>
  <c r="A37" i="38"/>
  <c r="A36" i="38"/>
  <c r="A35" i="38"/>
  <c r="A33" i="38"/>
  <c r="A32" i="38"/>
  <c r="A31" i="38"/>
  <c r="A41" i="38"/>
  <c r="B155" i="38"/>
  <c r="AG85" i="95" l="1"/>
  <c r="AG76" i="95"/>
  <c r="AH65" i="95"/>
  <c r="AH63" i="95"/>
  <c r="AH64" i="95" s="1"/>
  <c r="AH66" i="95" s="1"/>
  <c r="AI59" i="95"/>
  <c r="M137" i="37"/>
  <c r="O137" i="37"/>
  <c r="M130" i="37"/>
  <c r="O130" i="37" s="1"/>
  <c r="M129" i="37"/>
  <c r="O129" i="37"/>
  <c r="M127" i="37"/>
  <c r="O127" i="37" s="1"/>
  <c r="M125" i="37"/>
  <c r="O125" i="37" s="1"/>
  <c r="M136" i="37"/>
  <c r="O136" i="37" s="1"/>
  <c r="M135" i="37"/>
  <c r="O135" i="37"/>
  <c r="M134" i="37"/>
  <c r="O134" i="37"/>
  <c r="M133" i="37"/>
  <c r="O133" i="37" s="1"/>
  <c r="M124" i="37"/>
  <c r="O124" i="37" s="1"/>
  <c r="M126" i="37"/>
  <c r="O126" i="37" s="1"/>
  <c r="M120" i="37"/>
  <c r="O120" i="37" s="1"/>
  <c r="M138" i="37"/>
  <c r="O138" i="37" s="1"/>
  <c r="M119" i="37"/>
  <c r="O119" i="37" s="1"/>
  <c r="J41" i="38"/>
  <c r="AW41" i="38" s="1"/>
  <c r="I41" i="38"/>
  <c r="L41" i="38" s="1"/>
  <c r="I77" i="38"/>
  <c r="L77" i="38" s="1"/>
  <c r="J77" i="38"/>
  <c r="I28" i="38"/>
  <c r="J28" i="38"/>
  <c r="J69" i="38"/>
  <c r="AQ69" i="38" s="1"/>
  <c r="I69" i="38"/>
  <c r="L69" i="38" s="1"/>
  <c r="J44" i="38"/>
  <c r="AS44" i="38" s="1"/>
  <c r="I44" i="38"/>
  <c r="I38" i="38"/>
  <c r="J38" i="38"/>
  <c r="AQ38" i="38" s="1"/>
  <c r="J45" i="38"/>
  <c r="AZ45" i="38" s="1"/>
  <c r="I45" i="38"/>
  <c r="J46" i="38"/>
  <c r="AW46" i="38" s="1"/>
  <c r="I46" i="38"/>
  <c r="AC46" i="38" s="1"/>
  <c r="I27" i="38"/>
  <c r="J27" i="38"/>
  <c r="J29" i="38"/>
  <c r="I29" i="38"/>
  <c r="J48" i="38"/>
  <c r="AT48" i="38" s="1"/>
  <c r="AT24" i="95" s="1"/>
  <c r="I48" i="38"/>
  <c r="L48" i="38" s="1"/>
  <c r="L24" i="95" s="1"/>
  <c r="J47" i="38"/>
  <c r="AU47" i="38" s="1"/>
  <c r="I47" i="38"/>
  <c r="AJ47" i="38" s="1"/>
  <c r="J91" i="38"/>
  <c r="W91" i="38" s="1"/>
  <c r="I91" i="38"/>
  <c r="I94" i="38"/>
  <c r="J94" i="38"/>
  <c r="J93" i="38"/>
  <c r="I93" i="38"/>
  <c r="J30" i="38"/>
  <c r="I30" i="38"/>
  <c r="J43" i="38"/>
  <c r="AR43" i="38" s="1"/>
  <c r="I43" i="38"/>
  <c r="J79" i="38"/>
  <c r="AW79" i="38" s="1"/>
  <c r="I79" i="38"/>
  <c r="L79" i="38" s="1"/>
  <c r="J90" i="38"/>
  <c r="K90" i="38" s="1"/>
  <c r="I90" i="38"/>
  <c r="M117" i="37"/>
  <c r="O117" i="37" s="1"/>
  <c r="J60" i="37"/>
  <c r="M60" i="37" s="1"/>
  <c r="J59" i="37"/>
  <c r="M59" i="37" s="1"/>
  <c r="J18" i="37"/>
  <c r="M18" i="37" s="1"/>
  <c r="O18" i="37" s="1"/>
  <c r="J19" i="37"/>
  <c r="J17" i="37"/>
  <c r="J20" i="37"/>
  <c r="M20" i="37" s="1"/>
  <c r="J21" i="37"/>
  <c r="J22" i="37"/>
  <c r="M22" i="37" s="1"/>
  <c r="M65" i="37"/>
  <c r="J23" i="37"/>
  <c r="M23" i="37" s="1"/>
  <c r="M16" i="37"/>
  <c r="AU34" i="89"/>
  <c r="AU51" i="89" s="1"/>
  <c r="AU83" i="89" s="1"/>
  <c r="K176" i="38"/>
  <c r="K177" i="38"/>
  <c r="O114" i="37"/>
  <c r="AS142" i="38"/>
  <c r="BA142" i="38"/>
  <c r="M64" i="37"/>
  <c r="M57" i="37"/>
  <c r="O116" i="37"/>
  <c r="M97" i="37"/>
  <c r="O97" i="37" s="1"/>
  <c r="M73" i="37"/>
  <c r="O73" i="37" s="1"/>
  <c r="O25" i="37"/>
  <c r="M49" i="37"/>
  <c r="O49" i="37" s="1"/>
  <c r="M62" i="37"/>
  <c r="O62" i="37" s="1"/>
  <c r="M140" i="37"/>
  <c r="O140" i="37" s="1"/>
  <c r="M122" i="37"/>
  <c r="O122" i="37" s="1"/>
  <c r="M96" i="37"/>
  <c r="O96" i="37" s="1"/>
  <c r="M70" i="37"/>
  <c r="M75" i="37"/>
  <c r="O75" i="37" s="1"/>
  <c r="M26" i="37"/>
  <c r="O26" i="37" s="1"/>
  <c r="M50" i="37"/>
  <c r="M86" i="37"/>
  <c r="O86" i="37" s="1"/>
  <c r="M139" i="37"/>
  <c r="O139" i="37" s="1"/>
  <c r="M131" i="37"/>
  <c r="O131" i="37" s="1"/>
  <c r="M121" i="37"/>
  <c r="O121" i="37" s="1"/>
  <c r="M89" i="37"/>
  <c r="O89" i="37" s="1"/>
  <c r="O99" i="37"/>
  <c r="M74" i="37"/>
  <c r="O74" i="37" s="1"/>
  <c r="M98" i="37"/>
  <c r="O98" i="37" s="1"/>
  <c r="O113" i="37"/>
  <c r="AT148" i="38"/>
  <c r="I180" i="38"/>
  <c r="AE180" i="38" s="1"/>
  <c r="AR167" i="38"/>
  <c r="AH144" i="38"/>
  <c r="AT144" i="38"/>
  <c r="AZ144" i="38"/>
  <c r="W146" i="38"/>
  <c r="O65" i="37"/>
  <c r="O143" i="38"/>
  <c r="AW143" i="38"/>
  <c r="AN148" i="38"/>
  <c r="O80" i="37"/>
  <c r="O81" i="37"/>
  <c r="AT142" i="38"/>
  <c r="AD148" i="38"/>
  <c r="O40" i="37"/>
  <c r="AP148" i="38"/>
  <c r="O39" i="37"/>
  <c r="AV142" i="38"/>
  <c r="AW142" i="38"/>
  <c r="S146" i="38"/>
  <c r="O63" i="37"/>
  <c r="O64" i="37"/>
  <c r="O37" i="37"/>
  <c r="AB149" i="38"/>
  <c r="O71" i="37"/>
  <c r="AV149" i="38"/>
  <c r="O70" i="37"/>
  <c r="O76" i="37"/>
  <c r="AT149" i="38"/>
  <c r="AU146" i="38"/>
  <c r="O36" i="37"/>
  <c r="O67" i="37"/>
  <c r="O66" i="37"/>
  <c r="AS146" i="38"/>
  <c r="AW146" i="38"/>
  <c r="AA146" i="38"/>
  <c r="O72" i="37"/>
  <c r="AD146" i="38"/>
  <c r="O146" i="38"/>
  <c r="Z146" i="38"/>
  <c r="AJ146" i="38"/>
  <c r="AH146" i="38"/>
  <c r="AW34" i="89"/>
  <c r="AW51" i="89" s="1"/>
  <c r="AW83" i="89" s="1"/>
  <c r="O58" i="37"/>
  <c r="AT168" i="38"/>
  <c r="AV34" i="89"/>
  <c r="AV51" i="89" s="1"/>
  <c r="AV83" i="89" s="1"/>
  <c r="AN34" i="89"/>
  <c r="AN51" i="89" s="1"/>
  <c r="AN83" i="89" s="1"/>
  <c r="AF34" i="89"/>
  <c r="AF51" i="89" s="1"/>
  <c r="AF83" i="89" s="1"/>
  <c r="X34" i="89"/>
  <c r="X51" i="89" s="1"/>
  <c r="X83" i="89" s="1"/>
  <c r="P34" i="89"/>
  <c r="P51" i="89" s="1"/>
  <c r="P83" i="89" s="1"/>
  <c r="AU162" i="38"/>
  <c r="AY169" i="38"/>
  <c r="AO34" i="89"/>
  <c r="AO51" i="89" s="1"/>
  <c r="AO83" i="89" s="1"/>
  <c r="AG34" i="89"/>
  <c r="AG51" i="89" s="1"/>
  <c r="AG83" i="89" s="1"/>
  <c r="Y34" i="89"/>
  <c r="Y51" i="89" s="1"/>
  <c r="Y83" i="89" s="1"/>
  <c r="AA148" i="38"/>
  <c r="AH149" i="38"/>
  <c r="AI144" i="38"/>
  <c r="Y146" i="38"/>
  <c r="O162" i="38"/>
  <c r="Q34" i="89"/>
  <c r="Q51" i="89" s="1"/>
  <c r="Q83" i="89" s="1"/>
  <c r="AU169" i="38"/>
  <c r="AM34" i="89"/>
  <c r="AM51" i="89" s="1"/>
  <c r="AM83" i="89" s="1"/>
  <c r="AE34" i="89"/>
  <c r="AE51" i="89" s="1"/>
  <c r="AE83" i="89" s="1"/>
  <c r="W34" i="89"/>
  <c r="W51" i="89" s="1"/>
  <c r="W83" i="89" s="1"/>
  <c r="O34" i="89"/>
  <c r="O51" i="89" s="1"/>
  <c r="O83" i="89" s="1"/>
  <c r="AZ34" i="89"/>
  <c r="AZ51" i="89" s="1"/>
  <c r="AZ83" i="89" s="1"/>
  <c r="AR34" i="89"/>
  <c r="AR51" i="89" s="1"/>
  <c r="AR83" i="89" s="1"/>
  <c r="T34" i="89"/>
  <c r="T51" i="89" s="1"/>
  <c r="T83" i="89" s="1"/>
  <c r="O103" i="37"/>
  <c r="AT34" i="89"/>
  <c r="AT51" i="89" s="1"/>
  <c r="AT83" i="89" s="1"/>
  <c r="AD34" i="89"/>
  <c r="AD51" i="89" s="1"/>
  <c r="AD83" i="89" s="1"/>
  <c r="N34" i="89"/>
  <c r="N51" i="89" s="1"/>
  <c r="N83" i="89" s="1"/>
  <c r="O169" i="38"/>
  <c r="AL34" i="89"/>
  <c r="AL51" i="89" s="1"/>
  <c r="AL83" i="89" s="1"/>
  <c r="V34" i="89"/>
  <c r="V51" i="89" s="1"/>
  <c r="V83" i="89" s="1"/>
  <c r="AX162" i="38"/>
  <c r="BA168" i="38"/>
  <c r="AW169" i="38"/>
  <c r="P169" i="38"/>
  <c r="N168" i="38"/>
  <c r="AX34" i="89"/>
  <c r="AX51" i="89" s="1"/>
  <c r="AX83" i="89" s="1"/>
  <c r="AP34" i="89"/>
  <c r="AP51" i="89" s="1"/>
  <c r="AP83" i="89" s="1"/>
  <c r="AH34" i="89"/>
  <c r="AH51" i="89" s="1"/>
  <c r="AH83" i="89" s="1"/>
  <c r="Z34" i="89"/>
  <c r="Z51" i="89" s="1"/>
  <c r="Z83" i="89" s="1"/>
  <c r="M168" i="38"/>
  <c r="P162" i="38"/>
  <c r="AY168" i="38"/>
  <c r="AV162" i="38"/>
  <c r="AY34" i="89"/>
  <c r="AY51" i="89" s="1"/>
  <c r="AY83" i="89" s="1"/>
  <c r="AQ34" i="89"/>
  <c r="AQ51" i="89" s="1"/>
  <c r="AQ83" i="89" s="1"/>
  <c r="AI34" i="89"/>
  <c r="AI51" i="89" s="1"/>
  <c r="AI83" i="89" s="1"/>
  <c r="AA34" i="89"/>
  <c r="AA51" i="89" s="1"/>
  <c r="AA83" i="89" s="1"/>
  <c r="O87" i="37"/>
  <c r="O104" i="37"/>
  <c r="AV158" i="38"/>
  <c r="S34" i="89"/>
  <c r="S51" i="89" s="1"/>
  <c r="S83" i="89" s="1"/>
  <c r="Q168" i="38"/>
  <c r="M162" i="38"/>
  <c r="O158" i="38"/>
  <c r="P167" i="38"/>
  <c r="Q169" i="38"/>
  <c r="R162" i="38"/>
  <c r="AR168" i="38"/>
  <c r="O167" i="38"/>
  <c r="AT162" i="38"/>
  <c r="N162" i="38"/>
  <c r="BA169" i="38"/>
  <c r="AY162" i="38"/>
  <c r="R167" i="38"/>
  <c r="P168" i="38"/>
  <c r="S169" i="38"/>
  <c r="AR169" i="38"/>
  <c r="BA34" i="89"/>
  <c r="AS34" i="89"/>
  <c r="AS51" i="89" s="1"/>
  <c r="AS83" i="89" s="1"/>
  <c r="AK34" i="89"/>
  <c r="AK51" i="89" s="1"/>
  <c r="AK83" i="89" s="1"/>
  <c r="AC34" i="89"/>
  <c r="AC51" i="89" s="1"/>
  <c r="AC83" i="89" s="1"/>
  <c r="U34" i="89"/>
  <c r="U51" i="89" s="1"/>
  <c r="U83" i="89" s="1"/>
  <c r="AW158" i="38"/>
  <c r="AZ169" i="38"/>
  <c r="AW168" i="38"/>
  <c r="P158" i="38"/>
  <c r="Q167" i="38"/>
  <c r="O109" i="37"/>
  <c r="BA162" i="38"/>
  <c r="AQ169" i="38"/>
  <c r="O55" i="37"/>
  <c r="S168" i="38"/>
  <c r="R168" i="38"/>
  <c r="AJ34" i="89"/>
  <c r="AJ51" i="89" s="1"/>
  <c r="AJ83" i="89" s="1"/>
  <c r="AB34" i="89"/>
  <c r="AB51" i="89" s="1"/>
  <c r="AB83" i="89" s="1"/>
  <c r="O57" i="37"/>
  <c r="AX158" i="38"/>
  <c r="AQ158" i="38"/>
  <c r="AZ158" i="38"/>
  <c r="AQ168" i="38"/>
  <c r="R158" i="38"/>
  <c r="AR158" i="38"/>
  <c r="R169" i="38"/>
  <c r="AX169" i="38"/>
  <c r="AR162" i="38"/>
  <c r="AZ167" i="38"/>
  <c r="N158" i="38"/>
  <c r="M167" i="38"/>
  <c r="M174" i="89"/>
  <c r="S162" i="38"/>
  <c r="N169" i="38"/>
  <c r="AV169" i="38"/>
  <c r="BA167" i="38"/>
  <c r="AW162" i="38"/>
  <c r="AQ162" i="38"/>
  <c r="AZ162" i="38"/>
  <c r="R34" i="89"/>
  <c r="R51" i="89" s="1"/>
  <c r="R83" i="89" s="1"/>
  <c r="N167" i="38"/>
  <c r="M158" i="38"/>
  <c r="AZ168" i="38"/>
  <c r="AV168" i="38"/>
  <c r="O168" i="38"/>
  <c r="Q162" i="38"/>
  <c r="AW167" i="38"/>
  <c r="AY158" i="38"/>
  <c r="AX167" i="38"/>
  <c r="AU167" i="38"/>
  <c r="AU158" i="38"/>
  <c r="AT167" i="38"/>
  <c r="S158" i="38"/>
  <c r="AT169" i="38"/>
  <c r="Q158" i="38"/>
  <c r="O144" i="38"/>
  <c r="AM144" i="38"/>
  <c r="Q144" i="38"/>
  <c r="AY144" i="38"/>
  <c r="AV146" i="38"/>
  <c r="AR146" i="38"/>
  <c r="AO146" i="38"/>
  <c r="V146" i="38"/>
  <c r="T146" i="38"/>
  <c r="AS144" i="38"/>
  <c r="P144" i="38"/>
  <c r="AR144" i="38"/>
  <c r="Q146" i="38"/>
  <c r="AG144" i="38"/>
  <c r="AB146" i="38"/>
  <c r="AL146" i="38"/>
  <c r="AU144" i="38"/>
  <c r="N144" i="38"/>
  <c r="AV144" i="38"/>
  <c r="BA144" i="38"/>
  <c r="AQ146" i="38"/>
  <c r="AX146" i="38"/>
  <c r="AZ146" i="38"/>
  <c r="AP146" i="38"/>
  <c r="AI146" i="38"/>
  <c r="AM146" i="38"/>
  <c r="X146" i="38"/>
  <c r="AK144" i="38"/>
  <c r="M144" i="38"/>
  <c r="AW144" i="38"/>
  <c r="AY146" i="38"/>
  <c r="M146" i="38"/>
  <c r="N146" i="38"/>
  <c r="U146" i="38"/>
  <c r="AF146" i="38"/>
  <c r="AL144" i="38"/>
  <c r="V144" i="38"/>
  <c r="S144" i="38"/>
  <c r="AX144" i="38"/>
  <c r="P146" i="38"/>
  <c r="BA146" i="38"/>
  <c r="AE146" i="38"/>
  <c r="AC146" i="38"/>
  <c r="AN146" i="38"/>
  <c r="R144" i="38"/>
  <c r="AQ144" i="38"/>
  <c r="AT146" i="38"/>
  <c r="R146" i="38"/>
  <c r="AG146" i="38"/>
  <c r="AK146" i="38"/>
  <c r="M143" i="38"/>
  <c r="AX142" i="38"/>
  <c r="AU142" i="38"/>
  <c r="M149" i="38"/>
  <c r="AB148" i="38"/>
  <c r="AE149" i="38"/>
  <c r="AH148" i="38"/>
  <c r="R143" i="38"/>
  <c r="AQ142" i="38"/>
  <c r="AN143" i="38"/>
  <c r="AI143" i="38"/>
  <c r="AY143" i="38"/>
  <c r="AY142" i="38"/>
  <c r="N148" i="38"/>
  <c r="Y148" i="38"/>
  <c r="AZ143" i="38"/>
  <c r="AR142" i="38"/>
  <c r="N149" i="38"/>
  <c r="AP143" i="38"/>
  <c r="AY45" i="38"/>
  <c r="AV45" i="38"/>
  <c r="AU45" i="38"/>
  <c r="AS45" i="38"/>
  <c r="O33" i="37"/>
  <c r="O110" i="37"/>
  <c r="O32" i="37"/>
  <c r="O50" i="37"/>
  <c r="O100" i="37"/>
  <c r="O101" i="37"/>
  <c r="O56" i="37"/>
  <c r="AQ167" i="38"/>
  <c r="AV167" i="38"/>
  <c r="S167" i="38"/>
  <c r="AU168" i="38"/>
  <c r="M169" i="38"/>
  <c r="AX168" i="38"/>
  <c r="BA158" i="38"/>
  <c r="AT158" i="38"/>
  <c r="O112" i="37"/>
  <c r="AY167" i="38"/>
  <c r="O111" i="37"/>
  <c r="AE147" i="38"/>
  <c r="AJ147" i="38"/>
  <c r="AR147" i="38"/>
  <c r="W142" i="38"/>
  <c r="L142" i="38"/>
  <c r="AA142" i="38"/>
  <c r="N142" i="38"/>
  <c r="Y142" i="38"/>
  <c r="M142" i="38"/>
  <c r="S142" i="38"/>
  <c r="U142" i="38"/>
  <c r="AF142" i="38"/>
  <c r="R142" i="38"/>
  <c r="Y143" i="38"/>
  <c r="AH143" i="38"/>
  <c r="AX143" i="38"/>
  <c r="AR143" i="38"/>
  <c r="AV143" i="38"/>
  <c r="AQ143" i="38"/>
  <c r="AU143" i="38"/>
  <c r="AT143" i="38"/>
  <c r="AS143" i="38"/>
  <c r="AP149" i="38"/>
  <c r="AA149" i="38"/>
  <c r="AD149" i="38"/>
  <c r="AQ149" i="38"/>
  <c r="AZ149" i="38"/>
  <c r="X149" i="38"/>
  <c r="S149" i="38"/>
  <c r="AU149" i="38"/>
  <c r="BA149" i="38"/>
  <c r="AM143" i="38"/>
  <c r="N143" i="38"/>
  <c r="Z143" i="38"/>
  <c r="P143" i="38"/>
  <c r="AD143" i="38"/>
  <c r="Q143" i="38"/>
  <c r="T143" i="38"/>
  <c r="S143" i="38"/>
  <c r="P142" i="38"/>
  <c r="AJ142" i="38"/>
  <c r="Q142" i="38"/>
  <c r="AD142" i="38"/>
  <c r="U143" i="38"/>
  <c r="O142" i="38"/>
  <c r="AK142" i="38"/>
  <c r="AB142" i="38"/>
  <c r="AK143" i="38"/>
  <c r="AS147" i="38"/>
  <c r="AG147" i="38"/>
  <c r="Q147" i="38"/>
  <c r="L148" i="38"/>
  <c r="AS148" i="38"/>
  <c r="O148" i="38"/>
  <c r="AR148" i="38"/>
  <c r="S148" i="38"/>
  <c r="AX148" i="38"/>
  <c r="M147" i="38"/>
  <c r="X147" i="38"/>
  <c r="W147" i="38"/>
  <c r="V147" i="38"/>
  <c r="AB147" i="38"/>
  <c r="AX147" i="38"/>
  <c r="S147" i="38"/>
  <c r="AF147" i="38"/>
  <c r="AO147" i="38"/>
  <c r="AP147" i="38"/>
  <c r="AK147" i="38"/>
  <c r="AQ147" i="38"/>
  <c r="BA147" i="38"/>
  <c r="AH147" i="38"/>
  <c r="AC147" i="38"/>
  <c r="AY147" i="38"/>
  <c r="R147" i="38"/>
  <c r="Y147" i="38"/>
  <c r="Z147" i="38"/>
  <c r="U147" i="38"/>
  <c r="P147" i="38"/>
  <c r="AT147" i="38"/>
  <c r="L147" i="38"/>
  <c r="AM147" i="38"/>
  <c r="AL147" i="38"/>
  <c r="AI147" i="38"/>
  <c r="AW147" i="38"/>
  <c r="AZ147" i="38"/>
  <c r="O147" i="38"/>
  <c r="N147" i="38"/>
  <c r="AD147" i="38"/>
  <c r="AB144" i="38"/>
  <c r="AV147" i="38"/>
  <c r="T147" i="38"/>
  <c r="U144" i="38"/>
  <c r="AC144" i="38"/>
  <c r="T144" i="38"/>
  <c r="AP144" i="38"/>
  <c r="Y144" i="38"/>
  <c r="X144" i="38"/>
  <c r="AE144" i="38"/>
  <c r="Z144" i="38"/>
  <c r="W144" i="38"/>
  <c r="AN144" i="38"/>
  <c r="AF144" i="38"/>
  <c r="AD144" i="38"/>
  <c r="AJ144" i="38"/>
  <c r="AA144" i="38"/>
  <c r="AO144" i="38"/>
  <c r="AU147" i="38"/>
  <c r="AA147" i="38"/>
  <c r="AN147" i="38"/>
  <c r="AW149" i="38"/>
  <c r="R149" i="38"/>
  <c r="AE143" i="38"/>
  <c r="V149" i="38"/>
  <c r="AM149" i="38"/>
  <c r="V143" i="38"/>
  <c r="AJ149" i="38"/>
  <c r="AC143" i="38"/>
  <c r="Z149" i="38"/>
  <c r="AX149" i="38"/>
  <c r="U149" i="38"/>
  <c r="AL149" i="38"/>
  <c r="AG143" i="38"/>
  <c r="AF149" i="38"/>
  <c r="Y149" i="38"/>
  <c r="AL143" i="38"/>
  <c r="W143" i="38"/>
  <c r="AC149" i="38"/>
  <c r="X143" i="38"/>
  <c r="AO143" i="38"/>
  <c r="AN149" i="38"/>
  <c r="AG149" i="38"/>
  <c r="AI149" i="38"/>
  <c r="O149" i="38"/>
  <c r="P149" i="38"/>
  <c r="AS149" i="38"/>
  <c r="AK149" i="38"/>
  <c r="AF143" i="38"/>
  <c r="AA143" i="38"/>
  <c r="AO149" i="38"/>
  <c r="AB143" i="38"/>
  <c r="AJ143" i="38"/>
  <c r="AY149" i="38"/>
  <c r="AR149" i="38"/>
  <c r="Q149" i="38"/>
  <c r="W149" i="38"/>
  <c r="T149" i="38"/>
  <c r="V142" i="38"/>
  <c r="Z142" i="38"/>
  <c r="AG142" i="38"/>
  <c r="AE142" i="38"/>
  <c r="AL142" i="38"/>
  <c r="AN142" i="38"/>
  <c r="AI142" i="38"/>
  <c r="T142" i="38"/>
  <c r="AC142" i="38"/>
  <c r="X142" i="38"/>
  <c r="AP142" i="38"/>
  <c r="AH142" i="38"/>
  <c r="AO142" i="38"/>
  <c r="AM142" i="38"/>
  <c r="W148" i="38"/>
  <c r="U148" i="38"/>
  <c r="P148" i="38"/>
  <c r="M148" i="38"/>
  <c r="AI148" i="38"/>
  <c r="Z148" i="38"/>
  <c r="AL148" i="38"/>
  <c r="AJ148" i="38"/>
  <c r="AZ148" i="38"/>
  <c r="AG148" i="38"/>
  <c r="V148" i="38"/>
  <c r="T148" i="38"/>
  <c r="AY148" i="38"/>
  <c r="AU148" i="38"/>
  <c r="R148" i="38"/>
  <c r="AF148" i="38"/>
  <c r="AM148" i="38"/>
  <c r="AK148" i="38"/>
  <c r="AQ148" i="38"/>
  <c r="AW148" i="38"/>
  <c r="BA148" i="38"/>
  <c r="AO148" i="38"/>
  <c r="X148" i="38"/>
  <c r="AE148" i="38"/>
  <c r="AC148" i="38"/>
  <c r="AV148" i="38"/>
  <c r="Q148" i="38"/>
  <c r="N43" i="38"/>
  <c r="U43" i="38"/>
  <c r="M174" i="99" l="1"/>
  <c r="J117" i="38"/>
  <c r="Y117" i="38" s="1"/>
  <c r="I117" i="38"/>
  <c r="L117" i="38" s="1"/>
  <c r="J121" i="38"/>
  <c r="I121" i="38"/>
  <c r="L121" i="38" s="1"/>
  <c r="J131" i="38"/>
  <c r="I131" i="38"/>
  <c r="L131" i="38" s="1"/>
  <c r="J122" i="38"/>
  <c r="I122" i="38"/>
  <c r="L122" i="38" s="1"/>
  <c r="J139" i="38"/>
  <c r="AT139" i="38" s="1"/>
  <c r="I139" i="38"/>
  <c r="L139" i="38" s="1"/>
  <c r="I140" i="38"/>
  <c r="L140" i="38" s="1"/>
  <c r="J140" i="38"/>
  <c r="AE25" i="95"/>
  <c r="Q45" i="38"/>
  <c r="AI63" i="95"/>
  <c r="AI64" i="95" s="1"/>
  <c r="AI66" i="95" s="1"/>
  <c r="AI65" i="95"/>
  <c r="AJ59" i="95"/>
  <c r="AH85" i="95"/>
  <c r="AH76" i="95"/>
  <c r="AP45" i="38"/>
  <c r="AE45" i="38"/>
  <c r="AL45" i="38"/>
  <c r="AH45" i="38"/>
  <c r="V45" i="38"/>
  <c r="AC45" i="38"/>
  <c r="Z45" i="38"/>
  <c r="U45" i="38"/>
  <c r="M45" i="38"/>
  <c r="AN45" i="38"/>
  <c r="O45" i="38"/>
  <c r="AM45" i="38"/>
  <c r="AK45" i="38"/>
  <c r="R45" i="38"/>
  <c r="AW45" i="38"/>
  <c r="Y45" i="38"/>
  <c r="AQ45" i="38"/>
  <c r="X45" i="38"/>
  <c r="AF45" i="38"/>
  <c r="AT45" i="38"/>
  <c r="AR45" i="38"/>
  <c r="S45" i="38"/>
  <c r="AA45" i="38"/>
  <c r="AI43" i="38"/>
  <c r="L46" i="38"/>
  <c r="R46" i="38"/>
  <c r="AO45" i="38"/>
  <c r="BA51" i="89"/>
  <c r="BA83" i="89" s="1"/>
  <c r="AI46" i="38"/>
  <c r="M46" i="38"/>
  <c r="W46" i="38"/>
  <c r="P46" i="38"/>
  <c r="AM46" i="38"/>
  <c r="AL46" i="38"/>
  <c r="AP46" i="38"/>
  <c r="AD45" i="38"/>
  <c r="AJ46" i="38"/>
  <c r="N45" i="38"/>
  <c r="U46" i="38"/>
  <c r="T45" i="38"/>
  <c r="L45" i="38"/>
  <c r="AG45" i="38"/>
  <c r="AB45" i="38"/>
  <c r="O46" i="38"/>
  <c r="AB46" i="38"/>
  <c r="AK46" i="38"/>
  <c r="V46" i="38"/>
  <c r="Y46" i="38"/>
  <c r="AG46" i="38"/>
  <c r="S46" i="38"/>
  <c r="Z46" i="38"/>
  <c r="AH46" i="38"/>
  <c r="AO46" i="38"/>
  <c r="BA46" i="38"/>
  <c r="AE46" i="38"/>
  <c r="AT46" i="38"/>
  <c r="P131" i="38"/>
  <c r="AF121" i="38"/>
  <c r="N139" i="38"/>
  <c r="J120" i="38"/>
  <c r="AY120" i="38" s="1"/>
  <c r="I120" i="38"/>
  <c r="J137" i="38"/>
  <c r="I137" i="38"/>
  <c r="AJ131" i="38"/>
  <c r="I135" i="38"/>
  <c r="L135" i="38" s="1"/>
  <c r="J135" i="38"/>
  <c r="AV135" i="38" s="1"/>
  <c r="AE131" i="38"/>
  <c r="AP131" i="38"/>
  <c r="J136" i="38"/>
  <c r="AR136" i="38" s="1"/>
  <c r="I136" i="38"/>
  <c r="U131" i="38"/>
  <c r="J125" i="38"/>
  <c r="AZ125" i="38" s="1"/>
  <c r="I125" i="38"/>
  <c r="AO131" i="38"/>
  <c r="I127" i="38"/>
  <c r="J127" i="38"/>
  <c r="AX127" i="38" s="1"/>
  <c r="AA131" i="38"/>
  <c r="V131" i="38"/>
  <c r="J119" i="38"/>
  <c r="AS119" i="38" s="1"/>
  <c r="I119" i="38"/>
  <c r="L119" i="38" s="1"/>
  <c r="I124" i="38"/>
  <c r="J124" i="38"/>
  <c r="J130" i="38"/>
  <c r="AW130" i="38" s="1"/>
  <c r="I130" i="38"/>
  <c r="L130" i="38" s="1"/>
  <c r="R131" i="38"/>
  <c r="AU131" i="38"/>
  <c r="J129" i="38"/>
  <c r="AQ129" i="38" s="1"/>
  <c r="I129" i="38"/>
  <c r="AT131" i="38"/>
  <c r="X122" i="38"/>
  <c r="J126" i="38"/>
  <c r="AY126" i="38" s="1"/>
  <c r="I126" i="38"/>
  <c r="L126" i="38" s="1"/>
  <c r="AN131" i="38"/>
  <c r="M131" i="38"/>
  <c r="J138" i="38"/>
  <c r="AT138" i="38" s="1"/>
  <c r="I138" i="38"/>
  <c r="I133" i="38"/>
  <c r="J133" i="38"/>
  <c r="AX133" i="38" s="1"/>
  <c r="J134" i="38"/>
  <c r="AX134" i="38" s="1"/>
  <c r="I134" i="38"/>
  <c r="L134" i="38" s="1"/>
  <c r="AX131" i="38"/>
  <c r="AY38" i="38"/>
  <c r="O59" i="37"/>
  <c r="AI45" i="38"/>
  <c r="P45" i="38"/>
  <c r="P47" i="38"/>
  <c r="AJ45" i="38"/>
  <c r="W45" i="38"/>
  <c r="AX45" i="38"/>
  <c r="BA45" i="38"/>
  <c r="M19" i="37"/>
  <c r="O19" i="37" s="1"/>
  <c r="M21" i="37"/>
  <c r="O21" i="37" s="1"/>
  <c r="AA46" i="38"/>
  <c r="AY47" i="38"/>
  <c r="X46" i="38"/>
  <c r="AS46" i="38"/>
  <c r="AF46" i="38"/>
  <c r="AY46" i="38"/>
  <c r="AZ46" i="38"/>
  <c r="AN46" i="38"/>
  <c r="T46" i="38"/>
  <c r="AQ46" i="38"/>
  <c r="AS43" i="38"/>
  <c r="AR46" i="38"/>
  <c r="AX46" i="38"/>
  <c r="Q46" i="38"/>
  <c r="AV46" i="38"/>
  <c r="AT43" i="38"/>
  <c r="V77" i="38"/>
  <c r="AD46" i="38"/>
  <c r="N46" i="38"/>
  <c r="AU46" i="38"/>
  <c r="AF47" i="38"/>
  <c r="AI44" i="38"/>
  <c r="BA47" i="38"/>
  <c r="AX38" i="38"/>
  <c r="O47" i="38"/>
  <c r="Z47" i="38"/>
  <c r="AZ47" i="38"/>
  <c r="AV38" i="38"/>
  <c r="AK47" i="38"/>
  <c r="AH47" i="38"/>
  <c r="AG47" i="38"/>
  <c r="AR47" i="38"/>
  <c r="Y43" i="38"/>
  <c r="W47" i="38"/>
  <c r="AA47" i="38"/>
  <c r="AR38" i="38"/>
  <c r="U38" i="38"/>
  <c r="Y47" i="38"/>
  <c r="AQ47" i="38"/>
  <c r="AS38" i="38"/>
  <c r="AB47" i="38"/>
  <c r="AT38" i="38"/>
  <c r="T47" i="38"/>
  <c r="AV44" i="38"/>
  <c r="AU38" i="38"/>
  <c r="AP47" i="38"/>
  <c r="Q47" i="38"/>
  <c r="AI47" i="38"/>
  <c r="V47" i="38"/>
  <c r="AN47" i="38"/>
  <c r="AL47" i="38"/>
  <c r="AO47" i="38"/>
  <c r="O38" i="38"/>
  <c r="AZ38" i="38"/>
  <c r="AD47" i="38"/>
  <c r="R47" i="38"/>
  <c r="AW44" i="38"/>
  <c r="AX47" i="38"/>
  <c r="BA38" i="38"/>
  <c r="AB90" i="38"/>
  <c r="AW47" i="38"/>
  <c r="M47" i="38"/>
  <c r="AT47" i="38"/>
  <c r="AW38" i="38"/>
  <c r="W43" i="38"/>
  <c r="AM47" i="38"/>
  <c r="N47" i="38"/>
  <c r="AK44" i="38"/>
  <c r="AS47" i="38"/>
  <c r="AV47" i="38"/>
  <c r="AB38" i="38"/>
  <c r="S47" i="38"/>
  <c r="U47" i="38"/>
  <c r="AE47" i="38"/>
  <c r="AC47" i="38"/>
  <c r="X47" i="38"/>
  <c r="L47" i="38"/>
  <c r="J49" i="38"/>
  <c r="AT49" i="38" s="1"/>
  <c r="I49" i="38"/>
  <c r="J74" i="38"/>
  <c r="I74" i="38"/>
  <c r="AA44" i="38"/>
  <c r="J101" i="38"/>
  <c r="R101" i="38" s="1"/>
  <c r="I101" i="38"/>
  <c r="P43" i="38"/>
  <c r="AP44" i="38"/>
  <c r="J100" i="38"/>
  <c r="T100" i="38" s="1"/>
  <c r="I100" i="38"/>
  <c r="L38" i="38"/>
  <c r="J99" i="38"/>
  <c r="AR99" i="38" s="1"/>
  <c r="I99" i="38"/>
  <c r="AE43" i="38"/>
  <c r="J109" i="38"/>
  <c r="I109" i="38"/>
  <c r="AP38" i="38"/>
  <c r="AD29" i="38"/>
  <c r="U29" i="38"/>
  <c r="Y29" i="38"/>
  <c r="M29" i="38"/>
  <c r="AN29" i="38"/>
  <c r="R29" i="38"/>
  <c r="AE29" i="38"/>
  <c r="AJ29" i="38"/>
  <c r="P29" i="38"/>
  <c r="AM29" i="38"/>
  <c r="L29" i="38"/>
  <c r="AF29" i="38"/>
  <c r="AI29" i="38"/>
  <c r="AG29" i="38"/>
  <c r="T29" i="38"/>
  <c r="AH29" i="38"/>
  <c r="V29" i="38"/>
  <c r="N29" i="38"/>
  <c r="AP29" i="38"/>
  <c r="Q29" i="38"/>
  <c r="W29" i="38"/>
  <c r="AK29" i="38"/>
  <c r="O29" i="38"/>
  <c r="X29" i="38"/>
  <c r="AL29" i="38"/>
  <c r="Z29" i="38"/>
  <c r="AA29" i="38"/>
  <c r="AO29" i="38"/>
  <c r="S29" i="38"/>
  <c r="AB29" i="38"/>
  <c r="AC29" i="38"/>
  <c r="AH38" i="38"/>
  <c r="AO44" i="38"/>
  <c r="AX44" i="38"/>
  <c r="Z38" i="38"/>
  <c r="S38" i="38"/>
  <c r="AY28" i="38"/>
  <c r="AT28" i="38"/>
  <c r="AV28" i="38"/>
  <c r="AW28" i="38"/>
  <c r="AX28" i="38"/>
  <c r="AZ28" i="38"/>
  <c r="BA28" i="38"/>
  <c r="AQ28" i="38"/>
  <c r="AR28" i="38"/>
  <c r="AS28" i="38"/>
  <c r="AU28" i="38"/>
  <c r="R44" i="38"/>
  <c r="R38" i="38"/>
  <c r="L43" i="38"/>
  <c r="AJ43" i="38"/>
  <c r="AR44" i="38"/>
  <c r="AZ43" i="38"/>
  <c r="J86" i="38"/>
  <c r="K86" i="38" s="1"/>
  <c r="I86" i="38"/>
  <c r="J87" i="38"/>
  <c r="K87" i="38" s="1"/>
  <c r="I87" i="38"/>
  <c r="I63" i="38"/>
  <c r="J63" i="38"/>
  <c r="AE38" i="38"/>
  <c r="M38" i="38"/>
  <c r="J113" i="38"/>
  <c r="I113" i="38"/>
  <c r="J114" i="38"/>
  <c r="I114" i="38"/>
  <c r="I56" i="38"/>
  <c r="L56" i="38" s="1"/>
  <c r="J56" i="38"/>
  <c r="AX56" i="38" s="1"/>
  <c r="AG43" i="38"/>
  <c r="T43" i="38"/>
  <c r="X44" i="38"/>
  <c r="X43" i="38"/>
  <c r="J112" i="38"/>
  <c r="I112" i="38"/>
  <c r="AA43" i="38"/>
  <c r="BA44" i="38"/>
  <c r="J62" i="38"/>
  <c r="AU62" i="38" s="1"/>
  <c r="I62" i="38"/>
  <c r="L62" i="38" s="1"/>
  <c r="J55" i="38"/>
  <c r="AY55" i="38" s="1"/>
  <c r="I55" i="38"/>
  <c r="J66" i="38"/>
  <c r="AS66" i="38" s="1"/>
  <c r="I66" i="38"/>
  <c r="I65" i="38"/>
  <c r="J65" i="38"/>
  <c r="W38" i="38"/>
  <c r="AJ38" i="38"/>
  <c r="J36" i="38"/>
  <c r="I36" i="38"/>
  <c r="J18" i="38"/>
  <c r="BA18" i="38" s="1"/>
  <c r="I18" i="38"/>
  <c r="U30" i="38"/>
  <c r="AI30" i="38"/>
  <c r="N30" i="38"/>
  <c r="W30" i="38"/>
  <c r="L30" i="38"/>
  <c r="R30" i="38"/>
  <c r="AD30" i="38"/>
  <c r="AF30" i="38"/>
  <c r="T30" i="38"/>
  <c r="O30" i="38"/>
  <c r="V30" i="38"/>
  <c r="AJ30" i="38"/>
  <c r="M30" i="38"/>
  <c r="AK30" i="38"/>
  <c r="Z30" i="38"/>
  <c r="AO30" i="38"/>
  <c r="AN30" i="38"/>
  <c r="Q30" i="38"/>
  <c r="AA30" i="38"/>
  <c r="X30" i="38"/>
  <c r="AL30" i="38"/>
  <c r="S30" i="38"/>
  <c r="Y30" i="38"/>
  <c r="AM30" i="38"/>
  <c r="AG30" i="38"/>
  <c r="P30" i="38"/>
  <c r="AB30" i="38"/>
  <c r="AP30" i="38"/>
  <c r="AC30" i="38"/>
  <c r="AE30" i="38"/>
  <c r="AH30" i="38"/>
  <c r="AV29" i="38"/>
  <c r="AX29" i="38"/>
  <c r="AU29" i="38"/>
  <c r="AT29" i="38"/>
  <c r="AS29" i="38"/>
  <c r="AW29" i="38"/>
  <c r="AZ29" i="38"/>
  <c r="AR29" i="38"/>
  <c r="BA29" i="38"/>
  <c r="AY29" i="38"/>
  <c r="AQ29" i="38"/>
  <c r="W44" i="38"/>
  <c r="AI38" i="38"/>
  <c r="J76" i="38"/>
  <c r="I76" i="38"/>
  <c r="J110" i="38"/>
  <c r="I110" i="38"/>
  <c r="AW43" i="38"/>
  <c r="Y28" i="38"/>
  <c r="AM28" i="38"/>
  <c r="AA28" i="38"/>
  <c r="AO28" i="38"/>
  <c r="P28" i="38"/>
  <c r="O28" i="38"/>
  <c r="L28" i="38"/>
  <c r="R28" i="38"/>
  <c r="V28" i="38"/>
  <c r="W28" i="38"/>
  <c r="AL28" i="38"/>
  <c r="Z28" i="38"/>
  <c r="AN28" i="38"/>
  <c r="AD28" i="38"/>
  <c r="T28" i="38"/>
  <c r="AI28" i="38"/>
  <c r="AE28" i="38"/>
  <c r="N28" i="38"/>
  <c r="AB28" i="38"/>
  <c r="AP28" i="38"/>
  <c r="AC28" i="38"/>
  <c r="AH28" i="38"/>
  <c r="S28" i="38"/>
  <c r="AK28" i="38"/>
  <c r="X28" i="38"/>
  <c r="AF28" i="38"/>
  <c r="M28" i="38"/>
  <c r="AG28" i="38"/>
  <c r="U28" i="38"/>
  <c r="AJ28" i="38"/>
  <c r="Q28" i="38"/>
  <c r="U44" i="38"/>
  <c r="V44" i="38"/>
  <c r="R43" i="38"/>
  <c r="I111" i="38"/>
  <c r="J111" i="38"/>
  <c r="AY44" i="38"/>
  <c r="AF43" i="38"/>
  <c r="AQ43" i="38"/>
  <c r="Y44" i="38"/>
  <c r="I57" i="38"/>
  <c r="J57" i="38"/>
  <c r="AU57" i="38" s="1"/>
  <c r="J71" i="38"/>
  <c r="I71" i="38"/>
  <c r="L71" i="38" s="1"/>
  <c r="AO38" i="38"/>
  <c r="AF38" i="38"/>
  <c r="M17" i="37"/>
  <c r="O17" i="37" s="1"/>
  <c r="AN38" i="38"/>
  <c r="O43" i="38"/>
  <c r="AE44" i="38"/>
  <c r="M43" i="38"/>
  <c r="J39" i="38"/>
  <c r="I39" i="38"/>
  <c r="AP43" i="38"/>
  <c r="S44" i="38"/>
  <c r="AL38" i="38"/>
  <c r="Q43" i="38"/>
  <c r="AH44" i="38"/>
  <c r="Z44" i="38"/>
  <c r="AH43" i="38"/>
  <c r="I32" i="38"/>
  <c r="J32" i="38"/>
  <c r="AJ32" i="38" s="1"/>
  <c r="AV43" i="38"/>
  <c r="AL43" i="38"/>
  <c r="AU43" i="38"/>
  <c r="J40" i="38"/>
  <c r="I40" i="38"/>
  <c r="L40" i="38" s="1"/>
  <c r="AD38" i="38"/>
  <c r="AA38" i="38"/>
  <c r="AF44" i="38"/>
  <c r="AD44" i="38"/>
  <c r="P44" i="38"/>
  <c r="J70" i="38"/>
  <c r="AV70" i="38" s="1"/>
  <c r="I70" i="38"/>
  <c r="J75" i="38"/>
  <c r="AY75" i="38" s="1"/>
  <c r="I75" i="38"/>
  <c r="N44" i="38"/>
  <c r="S43" i="38"/>
  <c r="AO43" i="38"/>
  <c r="M44" i="38"/>
  <c r="AT44" i="38"/>
  <c r="N38" i="38"/>
  <c r="T27" i="38"/>
  <c r="AH27" i="38"/>
  <c r="S27" i="38"/>
  <c r="V27" i="38"/>
  <c r="AC27" i="38"/>
  <c r="Q27" i="38"/>
  <c r="AG27" i="38"/>
  <c r="U27" i="38"/>
  <c r="AI27" i="38"/>
  <c r="R27" i="38"/>
  <c r="M27" i="38"/>
  <c r="Z27" i="38"/>
  <c r="AJ27" i="38"/>
  <c r="Y27" i="38"/>
  <c r="AM27" i="38"/>
  <c r="AN27" i="38"/>
  <c r="W27" i="38"/>
  <c r="AK27" i="38"/>
  <c r="L27" i="38"/>
  <c r="X27" i="38"/>
  <c r="AL27" i="38"/>
  <c r="P27" i="38"/>
  <c r="AF27" i="38"/>
  <c r="N27" i="38"/>
  <c r="AA27" i="38"/>
  <c r="AO27" i="38"/>
  <c r="AB27" i="38"/>
  <c r="AP27" i="38"/>
  <c r="AD27" i="38"/>
  <c r="AE27" i="38"/>
  <c r="O27" i="38"/>
  <c r="T44" i="38"/>
  <c r="AC44" i="38"/>
  <c r="AJ44" i="38"/>
  <c r="AD43" i="38"/>
  <c r="AQ44" i="38"/>
  <c r="AY43" i="38"/>
  <c r="AM44" i="38"/>
  <c r="J26" i="38"/>
  <c r="AW26" i="38" s="1"/>
  <c r="I26" i="38"/>
  <c r="J72" i="38"/>
  <c r="I72" i="38"/>
  <c r="J81" i="38"/>
  <c r="AS81" i="38" s="1"/>
  <c r="I81" i="38"/>
  <c r="AG38" i="38"/>
  <c r="X38" i="38"/>
  <c r="J116" i="38"/>
  <c r="I116" i="38"/>
  <c r="L116" i="38" s="1"/>
  <c r="L115" i="38" s="1"/>
  <c r="J67" i="38"/>
  <c r="AS67" i="38" s="1"/>
  <c r="I67" i="38"/>
  <c r="L44" i="38"/>
  <c r="AG44" i="38"/>
  <c r="Q44" i="38"/>
  <c r="V43" i="38"/>
  <c r="AU44" i="38"/>
  <c r="AB43" i="38"/>
  <c r="AB44" i="38"/>
  <c r="J80" i="38"/>
  <c r="I80" i="38"/>
  <c r="L80" i="38" s="1"/>
  <c r="L78" i="38" s="1"/>
  <c r="Y38" i="38"/>
  <c r="AK38" i="38"/>
  <c r="J98" i="38"/>
  <c r="I98" i="38"/>
  <c r="J96" i="38"/>
  <c r="T96" i="38" s="1"/>
  <c r="I96" i="38"/>
  <c r="T38" i="38"/>
  <c r="AL44" i="38"/>
  <c r="AX43" i="38"/>
  <c r="P38" i="38"/>
  <c r="J50" i="38"/>
  <c r="I50" i="38"/>
  <c r="L50" i="38" s="1"/>
  <c r="Z43" i="38"/>
  <c r="I89" i="38"/>
  <c r="J89" i="38"/>
  <c r="AH89" i="38" s="1"/>
  <c r="AN44" i="38"/>
  <c r="AV27" i="38"/>
  <c r="AQ27" i="38"/>
  <c r="AW27" i="38"/>
  <c r="AR27" i="38"/>
  <c r="AX27" i="38"/>
  <c r="BA27" i="38"/>
  <c r="AY27" i="38"/>
  <c r="AZ27" i="38"/>
  <c r="AT27" i="38"/>
  <c r="AS27" i="38"/>
  <c r="AU27" i="38"/>
  <c r="J25" i="38"/>
  <c r="AX25" i="38" s="1"/>
  <c r="I25" i="38"/>
  <c r="L25" i="38" s="1"/>
  <c r="O44" i="38"/>
  <c r="AN43" i="38"/>
  <c r="BA43" i="38"/>
  <c r="I103" i="38"/>
  <c r="J103" i="38"/>
  <c r="AD103" i="38" s="1"/>
  <c r="I37" i="38"/>
  <c r="J37" i="38"/>
  <c r="Q38" i="38"/>
  <c r="AC38" i="38"/>
  <c r="J97" i="38"/>
  <c r="AV97" i="38" s="1"/>
  <c r="I97" i="38"/>
  <c r="AC43" i="38"/>
  <c r="AK43" i="38"/>
  <c r="V38" i="38"/>
  <c r="BA30" i="38"/>
  <c r="AZ30" i="38"/>
  <c r="AR30" i="38"/>
  <c r="AX30" i="38"/>
  <c r="AY30" i="38"/>
  <c r="AS30" i="38"/>
  <c r="AW30" i="38"/>
  <c r="AQ30" i="38"/>
  <c r="AV30" i="38"/>
  <c r="AU30" i="38"/>
  <c r="AT30" i="38"/>
  <c r="J33" i="38"/>
  <c r="AD33" i="38" s="1"/>
  <c r="I33" i="38"/>
  <c r="AM43" i="38"/>
  <c r="AZ44" i="38"/>
  <c r="J104" i="38"/>
  <c r="R104" i="38" s="1"/>
  <c r="I104" i="38"/>
  <c r="J58" i="38"/>
  <c r="AV58" i="38" s="1"/>
  <c r="I58" i="38"/>
  <c r="I73" i="38"/>
  <c r="J73" i="38"/>
  <c r="AR73" i="38" s="1"/>
  <c r="J64" i="38"/>
  <c r="BA64" i="38" s="1"/>
  <c r="I64" i="38"/>
  <c r="AM38" i="38"/>
  <c r="O23" i="37"/>
  <c r="L84" i="89"/>
  <c r="M84" i="89" s="1"/>
  <c r="N84" i="89" s="1"/>
  <c r="O84" i="89" s="1"/>
  <c r="P84" i="89" s="1"/>
  <c r="Q84" i="89" s="1"/>
  <c r="R84" i="89" s="1"/>
  <c r="S84" i="89" s="1"/>
  <c r="T84" i="89" s="1"/>
  <c r="U84" i="89" s="1"/>
  <c r="V84" i="89" s="1"/>
  <c r="W84" i="89" s="1"/>
  <c r="X84" i="89" s="1"/>
  <c r="Y84" i="89" s="1"/>
  <c r="Z84" i="89" s="1"/>
  <c r="AA84" i="89" s="1"/>
  <c r="AB84" i="89" s="1"/>
  <c r="AC84" i="89" s="1"/>
  <c r="AD84" i="89" s="1"/>
  <c r="AE84" i="89" s="1"/>
  <c r="AF84" i="89" s="1"/>
  <c r="AG84" i="89" s="1"/>
  <c r="AH84" i="89" s="1"/>
  <c r="AI84" i="89" s="1"/>
  <c r="AJ84" i="89" s="1"/>
  <c r="AK84" i="89" s="1"/>
  <c r="AL84" i="89" s="1"/>
  <c r="AM84" i="89" s="1"/>
  <c r="AN84" i="89" s="1"/>
  <c r="AO84" i="89" s="1"/>
  <c r="AP84" i="89" s="1"/>
  <c r="AQ84" i="89" s="1"/>
  <c r="AR84" i="89" s="1"/>
  <c r="AS84" i="89" s="1"/>
  <c r="AT84" i="89" s="1"/>
  <c r="AU84" i="89" s="1"/>
  <c r="AV84" i="89" s="1"/>
  <c r="AW84" i="89" s="1"/>
  <c r="AX84" i="89" s="1"/>
  <c r="AY84" i="89" s="1"/>
  <c r="AZ84" i="89" s="1"/>
  <c r="AV180" i="38"/>
  <c r="AO180" i="38"/>
  <c r="O22" i="37"/>
  <c r="M173" i="89"/>
  <c r="O60" i="37"/>
  <c r="O20" i="37"/>
  <c r="O16" i="37"/>
  <c r="O131" i="38"/>
  <c r="X131" i="38"/>
  <c r="Y131" i="38"/>
  <c r="Z131" i="38"/>
  <c r="AW140" i="38"/>
  <c r="AF131" i="38"/>
  <c r="AI131" i="38"/>
  <c r="AB131" i="38"/>
  <c r="BA131" i="38"/>
  <c r="AQ131" i="38"/>
  <c r="AC131" i="38"/>
  <c r="N131" i="38"/>
  <c r="AW131" i="38"/>
  <c r="W131" i="38"/>
  <c r="AD131" i="38"/>
  <c r="T131" i="38"/>
  <c r="AM131" i="38"/>
  <c r="AK131" i="38"/>
  <c r="AG131" i="38"/>
  <c r="AV131" i="38"/>
  <c r="AH131" i="38"/>
  <c r="AS131" i="38"/>
  <c r="AW122" i="38"/>
  <c r="AY131" i="38"/>
  <c r="AM117" i="38"/>
  <c r="AH90" i="38"/>
  <c r="AY90" i="38"/>
  <c r="M90" i="38"/>
  <c r="AN117" i="38"/>
  <c r="S90" i="38"/>
  <c r="AE90" i="38"/>
  <c r="AQ90" i="38"/>
  <c r="AM90" i="38"/>
  <c r="Z90" i="38"/>
  <c r="AD122" i="38"/>
  <c r="AB122" i="38"/>
  <c r="AM122" i="38"/>
  <c r="AZ122" i="38"/>
  <c r="Q122" i="38"/>
  <c r="AC90" i="38"/>
  <c r="P90" i="38"/>
  <c r="AX90" i="38"/>
  <c r="AL180" i="38"/>
  <c r="AZ90" i="38"/>
  <c r="AI90" i="38"/>
  <c r="AK90" i="38"/>
  <c r="X90" i="38"/>
  <c r="M176" i="38"/>
  <c r="P180" i="38"/>
  <c r="T90" i="38"/>
  <c r="AS90" i="38"/>
  <c r="AF90" i="38"/>
  <c r="BA117" i="38"/>
  <c r="AA117" i="38"/>
  <c r="N90" i="38"/>
  <c r="AV90" i="38"/>
  <c r="AQ180" i="38"/>
  <c r="AR90" i="38"/>
  <c r="V90" i="38"/>
  <c r="Q90" i="38"/>
  <c r="U90" i="38"/>
  <c r="AP90" i="38"/>
  <c r="AA180" i="38"/>
  <c r="BA90" i="38"/>
  <c r="AG180" i="38"/>
  <c r="L90" i="38"/>
  <c r="M180" i="38"/>
  <c r="K175" i="38"/>
  <c r="AH180" i="38"/>
  <c r="Q69" i="38"/>
  <c r="AT90" i="38"/>
  <c r="AO90" i="38"/>
  <c r="AK117" i="38"/>
  <c r="AW180" i="38"/>
  <c r="AB180" i="38"/>
  <c r="AU90" i="38"/>
  <c r="AN90" i="38"/>
  <c r="AJ90" i="38"/>
  <c r="AD90" i="38"/>
  <c r="Y90" i="38"/>
  <c r="AL90" i="38"/>
  <c r="AG90" i="38"/>
  <c r="AA90" i="38"/>
  <c r="O90" i="38"/>
  <c r="AW90" i="38"/>
  <c r="M177" i="38"/>
  <c r="AN180" i="38"/>
  <c r="AS69" i="38"/>
  <c r="W90" i="38"/>
  <c r="R90" i="38"/>
  <c r="AU166" i="38"/>
  <c r="AJ139" i="38"/>
  <c r="Q139" i="38"/>
  <c r="BA139" i="38"/>
  <c r="P139" i="38"/>
  <c r="BA166" i="38"/>
  <c r="S91" i="38"/>
  <c r="AS140" i="38"/>
  <c r="AV140" i="38"/>
  <c r="Y91" i="38"/>
  <c r="AT140" i="38"/>
  <c r="AR140" i="38"/>
  <c r="BA140" i="38"/>
  <c r="AU140" i="38"/>
  <c r="AX140" i="38"/>
  <c r="AQ140" i="38"/>
  <c r="AY140" i="38"/>
  <c r="P140" i="38"/>
  <c r="Y140" i="38"/>
  <c r="AZ140" i="38"/>
  <c r="AV91" i="38"/>
  <c r="AO91" i="38"/>
  <c r="AG91" i="38"/>
  <c r="AF91" i="38"/>
  <c r="AA91" i="38"/>
  <c r="AR91" i="38"/>
  <c r="N91" i="38"/>
  <c r="AM91" i="38"/>
  <c r="P91" i="38"/>
  <c r="AN91" i="38"/>
  <c r="R91" i="38"/>
  <c r="AI91" i="38"/>
  <c r="AZ91" i="38"/>
  <c r="V91" i="38"/>
  <c r="AU91" i="38"/>
  <c r="X91" i="38"/>
  <c r="Z91" i="38"/>
  <c r="AQ91" i="38"/>
  <c r="M91" i="38"/>
  <c r="AD91" i="38"/>
  <c r="AJ91" i="38"/>
  <c r="AH91" i="38"/>
  <c r="AY91" i="38"/>
  <c r="U91" i="38"/>
  <c r="AL91" i="38"/>
  <c r="AP91" i="38"/>
  <c r="L91" i="38"/>
  <c r="AC91" i="38"/>
  <c r="AT91" i="38"/>
  <c r="BA91" i="38"/>
  <c r="AX91" i="38"/>
  <c r="T91" i="38"/>
  <c r="AK91" i="38"/>
  <c r="O91" i="38"/>
  <c r="AE91" i="38"/>
  <c r="K91" i="38"/>
  <c r="AB91" i="38"/>
  <c r="AS91" i="38"/>
  <c r="AO77" i="38"/>
  <c r="AW91" i="38"/>
  <c r="Q91" i="38"/>
  <c r="AZ131" i="38"/>
  <c r="AL131" i="38"/>
  <c r="Q131" i="38"/>
  <c r="AR131" i="38"/>
  <c r="S131" i="38"/>
  <c r="AA121" i="38"/>
  <c r="AE139" i="38"/>
  <c r="AI122" i="38"/>
  <c r="AD139" i="38"/>
  <c r="R139" i="38"/>
  <c r="W139" i="38"/>
  <c r="V180" i="38"/>
  <c r="AJ180" i="38"/>
  <c r="Y180" i="38"/>
  <c r="O180" i="38"/>
  <c r="AS180" i="38"/>
  <c r="AA122" i="38"/>
  <c r="U122" i="38"/>
  <c r="AR139" i="38"/>
  <c r="AS122" i="38"/>
  <c r="AC121" i="38"/>
  <c r="R122" i="38"/>
  <c r="AV122" i="38"/>
  <c r="AA139" i="38"/>
  <c r="AH122" i="38"/>
  <c r="AG122" i="38"/>
  <c r="AH139" i="38"/>
  <c r="AV139" i="38"/>
  <c r="W122" i="38"/>
  <c r="AF139" i="38"/>
  <c r="AK139" i="38"/>
  <c r="AX180" i="38"/>
  <c r="R180" i="38"/>
  <c r="AZ180" i="38"/>
  <c r="U180" i="38"/>
  <c r="AP180" i="38"/>
  <c r="AC122" i="38"/>
  <c r="AL122" i="38"/>
  <c r="AW139" i="38"/>
  <c r="AE122" i="38"/>
  <c r="N121" i="38"/>
  <c r="AX122" i="38"/>
  <c r="T122" i="38"/>
  <c r="Z180" i="38"/>
  <c r="O139" i="38"/>
  <c r="AX139" i="38"/>
  <c r="AY139" i="38"/>
  <c r="AN122" i="38"/>
  <c r="AO139" i="38"/>
  <c r="L180" i="38"/>
  <c r="BA180" i="38"/>
  <c r="AF180" i="38"/>
  <c r="N180" i="38"/>
  <c r="N122" i="38"/>
  <c r="V122" i="38"/>
  <c r="AL139" i="38"/>
  <c r="AP139" i="38"/>
  <c r="AR122" i="38"/>
  <c r="P122" i="38"/>
  <c r="AY122" i="38"/>
  <c r="O122" i="38"/>
  <c r="AI139" i="38"/>
  <c r="S139" i="38"/>
  <c r="Y122" i="38"/>
  <c r="AT122" i="38"/>
  <c r="M122" i="38"/>
  <c r="U139" i="38"/>
  <c r="AK180" i="38"/>
  <c r="AI180" i="38"/>
  <c r="AC139" i="38"/>
  <c r="AM139" i="38"/>
  <c r="T139" i="38"/>
  <c r="AQ139" i="38"/>
  <c r="T180" i="38"/>
  <c r="AY180" i="38"/>
  <c r="Q180" i="38"/>
  <c r="AC180" i="38"/>
  <c r="S122" i="38"/>
  <c r="AK122" i="38"/>
  <c r="Z139" i="38"/>
  <c r="Y139" i="38"/>
  <c r="AJ122" i="38"/>
  <c r="AU122" i="38"/>
  <c r="AQ122" i="38"/>
  <c r="AG139" i="38"/>
  <c r="Z122" i="38"/>
  <c r="AB139" i="38"/>
  <c r="V139" i="38"/>
  <c r="AS139" i="38"/>
  <c r="AN139" i="38"/>
  <c r="X139" i="38"/>
  <c r="AT180" i="38"/>
  <c r="AM180" i="38"/>
  <c r="AP122" i="38"/>
  <c r="AO122" i="38"/>
  <c r="M139" i="38"/>
  <c r="AZ139" i="38"/>
  <c r="AU139" i="38"/>
  <c r="BA122" i="38"/>
  <c r="AF122" i="38"/>
  <c r="AD180" i="38"/>
  <c r="AJ121" i="38"/>
  <c r="AT121" i="38"/>
  <c r="W121" i="38"/>
  <c r="Y121" i="38"/>
  <c r="U121" i="38"/>
  <c r="AQ121" i="38"/>
  <c r="Q93" i="38"/>
  <c r="Y93" i="38"/>
  <c r="AG93" i="38"/>
  <c r="AO93" i="38"/>
  <c r="AW93" i="38"/>
  <c r="R93" i="38"/>
  <c r="Z93" i="38"/>
  <c r="AH93" i="38"/>
  <c r="AP93" i="38"/>
  <c r="AX93" i="38"/>
  <c r="K93" i="38"/>
  <c r="S93" i="38"/>
  <c r="AA93" i="38"/>
  <c r="AI93" i="38"/>
  <c r="AQ93" i="38"/>
  <c r="AY93" i="38"/>
  <c r="T93" i="38"/>
  <c r="AB93" i="38"/>
  <c r="AJ93" i="38"/>
  <c r="AR93" i="38"/>
  <c r="AZ93" i="38"/>
  <c r="M93" i="38"/>
  <c r="U93" i="38"/>
  <c r="AC93" i="38"/>
  <c r="AK93" i="38"/>
  <c r="AS93" i="38"/>
  <c r="BA93" i="38"/>
  <c r="N93" i="38"/>
  <c r="V93" i="38"/>
  <c r="AD93" i="38"/>
  <c r="AL93" i="38"/>
  <c r="AT93" i="38"/>
  <c r="AN93" i="38"/>
  <c r="O93" i="38"/>
  <c r="AU93" i="38"/>
  <c r="P93" i="38"/>
  <c r="AV93" i="38"/>
  <c r="W93" i="38"/>
  <c r="AM93" i="38"/>
  <c r="X93" i="38"/>
  <c r="AE93" i="38"/>
  <c r="L93" i="38"/>
  <c r="AF93" i="38"/>
  <c r="S121" i="38"/>
  <c r="BA121" i="38"/>
  <c r="AX121" i="38"/>
  <c r="AS121" i="38"/>
  <c r="AY121" i="38"/>
  <c r="AL121" i="38"/>
  <c r="AH121" i="38"/>
  <c r="P94" i="38"/>
  <c r="X94" i="38"/>
  <c r="AF94" i="38"/>
  <c r="AN94" i="38"/>
  <c r="AV94" i="38"/>
  <c r="K94" i="38"/>
  <c r="Q94" i="38"/>
  <c r="Y94" i="38"/>
  <c r="AG94" i="38"/>
  <c r="AO94" i="38"/>
  <c r="AW94" i="38"/>
  <c r="R94" i="38"/>
  <c r="Z94" i="38"/>
  <c r="AH94" i="38"/>
  <c r="AP94" i="38"/>
  <c r="AX94" i="38"/>
  <c r="S94" i="38"/>
  <c r="AA94" i="38"/>
  <c r="AI94" i="38"/>
  <c r="AQ94" i="38"/>
  <c r="AY94" i="38"/>
  <c r="T94" i="38"/>
  <c r="AB94" i="38"/>
  <c r="AJ94" i="38"/>
  <c r="AR94" i="38"/>
  <c r="AZ94" i="38"/>
  <c r="M94" i="38"/>
  <c r="U94" i="38"/>
  <c r="AC94" i="38"/>
  <c r="AK94" i="38"/>
  <c r="AS94" i="38"/>
  <c r="BA94" i="38"/>
  <c r="AE94" i="38"/>
  <c r="AL94" i="38"/>
  <c r="AM94" i="38"/>
  <c r="N94" i="38"/>
  <c r="AT94" i="38"/>
  <c r="O94" i="38"/>
  <c r="AU94" i="38"/>
  <c r="L94" i="38"/>
  <c r="AD94" i="38"/>
  <c r="V94" i="38"/>
  <c r="W94" i="38"/>
  <c r="AM121" i="38"/>
  <c r="AB121" i="38"/>
  <c r="P121" i="38"/>
  <c r="AZ121" i="38"/>
  <c r="X121" i="38"/>
  <c r="AU121" i="38"/>
  <c r="V121" i="38"/>
  <c r="AN121" i="38"/>
  <c r="Z121" i="38"/>
  <c r="AW121" i="38"/>
  <c r="Q121" i="38"/>
  <c r="AE121" i="38"/>
  <c r="AD121" i="38"/>
  <c r="T121" i="38"/>
  <c r="O121" i="38"/>
  <c r="M121" i="38"/>
  <c r="AK121" i="38"/>
  <c r="AI121" i="38"/>
  <c r="R121" i="38"/>
  <c r="AP121" i="38"/>
  <c r="AV121" i="38"/>
  <c r="AG121" i="38"/>
  <c r="AR121" i="38"/>
  <c r="AO121" i="38"/>
  <c r="AH77" i="38"/>
  <c r="O77" i="38"/>
  <c r="X77" i="38"/>
  <c r="AR180" i="38"/>
  <c r="X180" i="38"/>
  <c r="AU180" i="38"/>
  <c r="AY77" i="38"/>
  <c r="AN41" i="38"/>
  <c r="AY41" i="38"/>
  <c r="N41" i="38"/>
  <c r="AR41" i="38"/>
  <c r="AT41" i="38"/>
  <c r="O41" i="38"/>
  <c r="AG41" i="38"/>
  <c r="S180" i="38"/>
  <c r="W180" i="38"/>
  <c r="AC41" i="38"/>
  <c r="W41" i="38"/>
  <c r="AF41" i="38"/>
  <c r="AK41" i="38"/>
  <c r="X41" i="38"/>
  <c r="AB41" i="38"/>
  <c r="S41" i="38"/>
  <c r="AQ41" i="38"/>
  <c r="AU41" i="38"/>
  <c r="AX41" i="38"/>
  <c r="Q41" i="38"/>
  <c r="AO41" i="38"/>
  <c r="U41" i="38"/>
  <c r="BA41" i="38"/>
  <c r="AZ41" i="38"/>
  <c r="AD41" i="38"/>
  <c r="R41" i="38"/>
  <c r="AE41" i="38"/>
  <c r="AL41" i="38"/>
  <c r="M41" i="38"/>
  <c r="AV41" i="38"/>
  <c r="AS41" i="38"/>
  <c r="P41" i="38"/>
  <c r="AI41" i="38"/>
  <c r="T41" i="38"/>
  <c r="V41" i="38"/>
  <c r="AJ41" i="38"/>
  <c r="Y41" i="38"/>
  <c r="AM41" i="38"/>
  <c r="AP41" i="38"/>
  <c r="Z41" i="38"/>
  <c r="AH41" i="38"/>
  <c r="AP48" i="38"/>
  <c r="AP24" i="95" s="1"/>
  <c r="M166" i="38"/>
  <c r="AF79" i="38"/>
  <c r="M79" i="38"/>
  <c r="AI69" i="38"/>
  <c r="AI79" i="38"/>
  <c r="AG79" i="38"/>
  <c r="AY79" i="38"/>
  <c r="AQ79" i="38"/>
  <c r="AD79" i="38"/>
  <c r="AK79" i="38"/>
  <c r="AA79" i="38"/>
  <c r="Y79" i="38"/>
  <c r="AX79" i="38"/>
  <c r="X79" i="38"/>
  <c r="AC79" i="38"/>
  <c r="S79" i="38"/>
  <c r="Q79" i="38"/>
  <c r="AV79" i="38"/>
  <c r="BA79" i="38"/>
  <c r="V79" i="38"/>
  <c r="U79" i="38"/>
  <c r="AP79" i="38"/>
  <c r="AT79" i="38"/>
  <c r="AM79" i="38"/>
  <c r="AJ79" i="38"/>
  <c r="AH79" i="38"/>
  <c r="AZ79" i="38"/>
  <c r="AL79" i="38"/>
  <c r="AE79" i="38"/>
  <c r="AB79" i="38"/>
  <c r="Z79" i="38"/>
  <c r="AU79" i="38"/>
  <c r="AS79" i="38"/>
  <c r="P79" i="38"/>
  <c r="W79" i="38"/>
  <c r="T79" i="38"/>
  <c r="R79" i="38"/>
  <c r="AR79" i="38"/>
  <c r="AN79" i="38"/>
  <c r="O79" i="38"/>
  <c r="N79" i="38"/>
  <c r="AO79" i="38"/>
  <c r="T77" i="38"/>
  <c r="AZ77" i="38"/>
  <c r="AQ77" i="38"/>
  <c r="AU77" i="38"/>
  <c r="Q77" i="38"/>
  <c r="AL77" i="38"/>
  <c r="Y77" i="38"/>
  <c r="AF77" i="38"/>
  <c r="AR77" i="38"/>
  <c r="AV77" i="38"/>
  <c r="AT77" i="38"/>
  <c r="AB77" i="38"/>
  <c r="M77" i="38"/>
  <c r="AC77" i="38"/>
  <c r="P77" i="38"/>
  <c r="AJ77" i="38"/>
  <c r="Q48" i="38"/>
  <c r="Q24" i="95" s="1"/>
  <c r="AS77" i="38"/>
  <c r="R77" i="38"/>
  <c r="Z77" i="38"/>
  <c r="W77" i="38"/>
  <c r="AK77" i="38"/>
  <c r="AW77" i="38"/>
  <c r="AI77" i="38"/>
  <c r="AP77" i="38"/>
  <c r="AD77" i="38"/>
  <c r="AN77" i="38"/>
  <c r="AE77" i="38"/>
  <c r="N77" i="38"/>
  <c r="U77" i="38"/>
  <c r="AM77" i="38"/>
  <c r="AG77" i="38"/>
  <c r="AA77" i="38"/>
  <c r="S77" i="38"/>
  <c r="V69" i="38"/>
  <c r="AM69" i="38"/>
  <c r="P69" i="38"/>
  <c r="AR69" i="38"/>
  <c r="AA41" i="38"/>
  <c r="AH69" i="38"/>
  <c r="Y69" i="38"/>
  <c r="BA69" i="38"/>
  <c r="S69" i="38"/>
  <c r="Z69" i="38"/>
  <c r="T69" i="38"/>
  <c r="AA69" i="38"/>
  <c r="AU69" i="38"/>
  <c r="AV69" i="38"/>
  <c r="AD69" i="38"/>
  <c r="AB69" i="38"/>
  <c r="AX69" i="38"/>
  <c r="AP69" i="38"/>
  <c r="AE69" i="38"/>
  <c r="AN69" i="38"/>
  <c r="AZ69" i="38"/>
  <c r="O69" i="38"/>
  <c r="U69" i="38"/>
  <c r="AF69" i="38"/>
  <c r="AG69" i="38"/>
  <c r="X69" i="38"/>
  <c r="AJ69" i="38"/>
  <c r="N69" i="38"/>
  <c r="R69" i="38"/>
  <c r="AT69" i="38"/>
  <c r="AL69" i="38"/>
  <c r="AK69" i="38"/>
  <c r="W69" i="38"/>
  <c r="M69" i="38"/>
  <c r="AW69" i="38"/>
  <c r="AO69" i="38"/>
  <c r="AC69" i="38"/>
  <c r="AY69" i="38"/>
  <c r="AX77" i="38"/>
  <c r="BA77" i="38"/>
  <c r="AF48" i="38"/>
  <c r="AF24" i="95" s="1"/>
  <c r="AE48" i="38"/>
  <c r="AE24" i="95" s="1"/>
  <c r="AB48" i="38"/>
  <c r="AB24" i="95" s="1"/>
  <c r="AD48" i="38"/>
  <c r="AD24" i="95" s="1"/>
  <c r="AX48" i="38"/>
  <c r="AX24" i="95" s="1"/>
  <c r="T48" i="38"/>
  <c r="T24" i="95" s="1"/>
  <c r="AQ48" i="38"/>
  <c r="AQ24" i="95" s="1"/>
  <c r="O48" i="38"/>
  <c r="O24" i="95" s="1"/>
  <c r="AC48" i="38"/>
  <c r="AC24" i="95" s="1"/>
  <c r="Z48" i="38"/>
  <c r="Z24" i="95" s="1"/>
  <c r="S48" i="38"/>
  <c r="S24" i="95" s="1"/>
  <c r="R48" i="38"/>
  <c r="R24" i="95" s="1"/>
  <c r="AR48" i="38"/>
  <c r="AR24" i="95" s="1"/>
  <c r="N48" i="38"/>
  <c r="N24" i="95" s="1"/>
  <c r="AY48" i="38"/>
  <c r="AY24" i="95" s="1"/>
  <c r="AH48" i="38"/>
  <c r="AH24" i="95" s="1"/>
  <c r="U48" i="38"/>
  <c r="U24" i="95" s="1"/>
  <c r="AG48" i="38"/>
  <c r="AG24" i="95" s="1"/>
  <c r="V48" i="38"/>
  <c r="V24" i="95" s="1"/>
  <c r="AZ48" i="38"/>
  <c r="AZ24" i="95" s="1"/>
  <c r="AM48" i="38"/>
  <c r="AM24" i="95" s="1"/>
  <c r="AO48" i="38"/>
  <c r="AO24" i="95" s="1"/>
  <c r="P48" i="38"/>
  <c r="P24" i="95" s="1"/>
  <c r="BA48" i="38"/>
  <c r="BA24" i="95" s="1"/>
  <c r="AS48" i="38"/>
  <c r="AS24" i="95" s="1"/>
  <c r="M48" i="38"/>
  <c r="M24" i="95" s="1"/>
  <c r="AK48" i="38"/>
  <c r="AK24" i="95" s="1"/>
  <c r="AL48" i="38"/>
  <c r="AL24" i="95" s="1"/>
  <c r="X48" i="38"/>
  <c r="X24" i="95" s="1"/>
  <c r="AA48" i="38"/>
  <c r="AA24" i="95" s="1"/>
  <c r="AJ48" i="38"/>
  <c r="AJ24" i="95" s="1"/>
  <c r="AI48" i="38"/>
  <c r="AI24" i="95" s="1"/>
  <c r="Y48" i="38"/>
  <c r="Y24" i="95" s="1"/>
  <c r="AU48" i="38"/>
  <c r="AU24" i="95" s="1"/>
  <c r="AN48" i="38"/>
  <c r="AN24" i="95" s="1"/>
  <c r="W48" i="38"/>
  <c r="W24" i="95" s="1"/>
  <c r="AV48" i="38"/>
  <c r="AV24" i="95" s="1"/>
  <c r="AW48" i="38"/>
  <c r="AW24" i="95" s="1"/>
  <c r="AW166" i="38"/>
  <c r="AV166" i="38"/>
  <c r="AT166" i="38"/>
  <c r="AZ166" i="38"/>
  <c r="N166" i="38"/>
  <c r="O166" i="38"/>
  <c r="Q166" i="38"/>
  <c r="R166" i="38"/>
  <c r="AQ166" i="38"/>
  <c r="AR166" i="38"/>
  <c r="P166" i="38"/>
  <c r="AX166" i="38"/>
  <c r="S166" i="38"/>
  <c r="AY166" i="38"/>
  <c r="M173" i="99" l="1"/>
  <c r="X140" i="38"/>
  <c r="AH140" i="38"/>
  <c r="U140" i="38"/>
  <c r="V140" i="38"/>
  <c r="AG140" i="38"/>
  <c r="S117" i="38"/>
  <c r="AJ117" i="38"/>
  <c r="AT117" i="38"/>
  <c r="AN140" i="38"/>
  <c r="T117" i="38"/>
  <c r="AI117" i="38"/>
  <c r="V117" i="38"/>
  <c r="AE117" i="38"/>
  <c r="AM140" i="38"/>
  <c r="AB117" i="38"/>
  <c r="AO140" i="38"/>
  <c r="T140" i="38"/>
  <c r="AB140" i="38"/>
  <c r="N140" i="38"/>
  <c r="X117" i="38"/>
  <c r="AU117" i="38"/>
  <c r="AV117" i="38"/>
  <c r="AF117" i="38"/>
  <c r="M117" i="38"/>
  <c r="AP117" i="38"/>
  <c r="W117" i="38"/>
  <c r="AJ140" i="38"/>
  <c r="Q140" i="38"/>
  <c r="AP140" i="38"/>
  <c r="AL117" i="38"/>
  <c r="AG117" i="38"/>
  <c r="AW117" i="38"/>
  <c r="AQ117" i="38"/>
  <c r="N117" i="38"/>
  <c r="U117" i="38"/>
  <c r="AK140" i="38"/>
  <c r="R140" i="38"/>
  <c r="W140" i="38"/>
  <c r="S140" i="38"/>
  <c r="AF140" i="38"/>
  <c r="AC117" i="38"/>
  <c r="O140" i="38"/>
  <c r="AX117" i="38"/>
  <c r="AR117" i="38"/>
  <c r="AO117" i="38"/>
  <c r="P117" i="38"/>
  <c r="M140" i="38"/>
  <c r="AC140" i="38"/>
  <c r="Z140" i="38"/>
  <c r="AY117" i="38"/>
  <c r="AR120" i="38"/>
  <c r="O117" i="38"/>
  <c r="Z117" i="38"/>
  <c r="AI140" i="38"/>
  <c r="AH117" i="38"/>
  <c r="AE140" i="38"/>
  <c r="AD117" i="38"/>
  <c r="AZ117" i="38"/>
  <c r="R117" i="38"/>
  <c r="AA140" i="38"/>
  <c r="AD140" i="38"/>
  <c r="Q117" i="38"/>
  <c r="AS117" i="38"/>
  <c r="AL140" i="38"/>
  <c r="J17" i="38"/>
  <c r="AS17" i="38" s="1"/>
  <c r="I17" i="38"/>
  <c r="X25" i="95"/>
  <c r="AD25" i="95"/>
  <c r="AM25" i="95"/>
  <c r="AC25" i="95"/>
  <c r="AI25" i="95"/>
  <c r="N25" i="95"/>
  <c r="AJ25" i="95"/>
  <c r="AA25" i="95"/>
  <c r="AQ25" i="95"/>
  <c r="AV25" i="95"/>
  <c r="AR25" i="95"/>
  <c r="AT25" i="95"/>
  <c r="Q25" i="95"/>
  <c r="AK25" i="95"/>
  <c r="AF25" i="95"/>
  <c r="Z25" i="95"/>
  <c r="AP25" i="95"/>
  <c r="V25" i="95"/>
  <c r="AY25" i="95"/>
  <c r="BA25" i="95"/>
  <c r="U25" i="95"/>
  <c r="AH25" i="95"/>
  <c r="T25" i="95"/>
  <c r="L25" i="95"/>
  <c r="AZ25" i="95"/>
  <c r="AB25" i="95"/>
  <c r="R25" i="95"/>
  <c r="AW25" i="95"/>
  <c r="M25" i="95"/>
  <c r="AL25" i="95"/>
  <c r="W25" i="95"/>
  <c r="AX25" i="95"/>
  <c r="AS25" i="95"/>
  <c r="AN25" i="95"/>
  <c r="P25" i="95"/>
  <c r="S25" i="95"/>
  <c r="O25" i="95"/>
  <c r="AG25" i="95"/>
  <c r="AU25" i="95"/>
  <c r="Y25" i="95"/>
  <c r="AO25" i="95"/>
  <c r="AJ63" i="95"/>
  <c r="AJ64" i="95" s="1"/>
  <c r="AJ66" i="95" s="1"/>
  <c r="AJ65" i="95"/>
  <c r="AK59" i="95"/>
  <c r="AI85" i="95"/>
  <c r="AI76" i="95"/>
  <c r="I59" i="38"/>
  <c r="Q125" i="38"/>
  <c r="AG136" i="38"/>
  <c r="BA138" i="38"/>
  <c r="AX120" i="38"/>
  <c r="BA125" i="38"/>
  <c r="AQ120" i="38"/>
  <c r="AV120" i="38"/>
  <c r="AE124" i="38"/>
  <c r="AS126" i="38"/>
  <c r="AH120" i="38"/>
  <c r="V55" i="38"/>
  <c r="AL40" i="38"/>
  <c r="AQ126" i="38"/>
  <c r="BA120" i="38"/>
  <c r="AK125" i="38"/>
  <c r="AD126" i="38"/>
  <c r="Q127" i="38"/>
  <c r="AZ126" i="38"/>
  <c r="BA126" i="38"/>
  <c r="AV126" i="38"/>
  <c r="AI74" i="38"/>
  <c r="AH39" i="38"/>
  <c r="W37" i="38"/>
  <c r="AZ113" i="38"/>
  <c r="AO126" i="38"/>
  <c r="X126" i="38"/>
  <c r="Y120" i="38"/>
  <c r="W120" i="38"/>
  <c r="V120" i="38"/>
  <c r="AB135" i="38"/>
  <c r="AS125" i="38"/>
  <c r="AP126" i="38"/>
  <c r="O127" i="38"/>
  <c r="U120" i="38"/>
  <c r="AC133" i="38"/>
  <c r="AY57" i="38"/>
  <c r="AQ57" i="38"/>
  <c r="AV57" i="38"/>
  <c r="BA84" i="89"/>
  <c r="L31" i="38"/>
  <c r="X125" i="38"/>
  <c r="AU100" i="38"/>
  <c r="AC125" i="38"/>
  <c r="AX125" i="38"/>
  <c r="AO127" i="38"/>
  <c r="AF111" i="38"/>
  <c r="AK138" i="38"/>
  <c r="AR125" i="38"/>
  <c r="AG119" i="38"/>
  <c r="AN17" i="38"/>
  <c r="AT113" i="38"/>
  <c r="AK127" i="38"/>
  <c r="AL138" i="38"/>
  <c r="AX138" i="38"/>
  <c r="AA138" i="38"/>
  <c r="P100" i="38"/>
  <c r="AU125" i="38"/>
  <c r="AG125" i="38"/>
  <c r="AT125" i="38"/>
  <c r="AT96" i="38"/>
  <c r="AJ125" i="38"/>
  <c r="AD125" i="38"/>
  <c r="AW125" i="38"/>
  <c r="AL137" i="38"/>
  <c r="AL125" i="38"/>
  <c r="AQ125" i="38"/>
  <c r="AY125" i="38"/>
  <c r="AH125" i="38"/>
  <c r="AV125" i="38"/>
  <c r="S40" i="38"/>
  <c r="AT120" i="38"/>
  <c r="AL127" i="38"/>
  <c r="AA125" i="38"/>
  <c r="O125" i="38"/>
  <c r="AB137" i="38"/>
  <c r="T125" i="38"/>
  <c r="AB120" i="38"/>
  <c r="N96" i="38"/>
  <c r="Y126" i="38"/>
  <c r="Z126" i="38"/>
  <c r="AC119" i="38"/>
  <c r="AX126" i="38"/>
  <c r="AH130" i="38"/>
  <c r="AI127" i="38"/>
  <c r="AD39" i="38"/>
  <c r="BA119" i="38"/>
  <c r="BA118" i="38" s="1"/>
  <c r="AJ40" i="38"/>
  <c r="AC39" i="38"/>
  <c r="AK39" i="38"/>
  <c r="AT135" i="38"/>
  <c r="N120" i="38"/>
  <c r="Q137" i="38"/>
  <c r="AF135" i="38"/>
  <c r="AF37" i="38"/>
  <c r="X40" i="38"/>
  <c r="AB126" i="38"/>
  <c r="AR119" i="38"/>
  <c r="AC120" i="38"/>
  <c r="AM125" i="38"/>
  <c r="AS120" i="38"/>
  <c r="AS118" i="38" s="1"/>
  <c r="AN67" i="38"/>
  <c r="AM137" i="38"/>
  <c r="AI42" i="38"/>
  <c r="AD127" i="38"/>
  <c r="AE126" i="38"/>
  <c r="P127" i="38"/>
  <c r="AQ55" i="38"/>
  <c r="AE40" i="38"/>
  <c r="Y39" i="38"/>
  <c r="V126" i="38"/>
  <c r="AF120" i="38"/>
  <c r="AU126" i="38"/>
  <c r="R120" i="38"/>
  <c r="AW120" i="38"/>
  <c r="R127" i="38"/>
  <c r="AK40" i="38"/>
  <c r="AH40" i="38"/>
  <c r="AW119" i="38"/>
  <c r="AW135" i="38"/>
  <c r="R125" i="38"/>
  <c r="AZ99" i="38"/>
  <c r="S125" i="38"/>
  <c r="Y125" i="38"/>
  <c r="N125" i="38"/>
  <c r="AW126" i="38"/>
  <c r="AF125" i="38"/>
  <c r="AM57" i="38"/>
  <c r="AK126" i="38"/>
  <c r="AI126" i="38"/>
  <c r="AX135" i="38"/>
  <c r="BA96" i="38"/>
  <c r="N126" i="38"/>
  <c r="O100" i="38"/>
  <c r="O120" i="38"/>
  <c r="AG100" i="38"/>
  <c r="O49" i="38"/>
  <c r="V138" i="38"/>
  <c r="M124" i="38"/>
  <c r="AW134" i="38"/>
  <c r="AW133" i="38"/>
  <c r="AS138" i="38"/>
  <c r="AY119" i="38"/>
  <c r="AY118" i="38" s="1"/>
  <c r="BA135" i="38"/>
  <c r="AP104" i="38"/>
  <c r="R119" i="38"/>
  <c r="R118" i="38" s="1"/>
  <c r="AM62" i="38"/>
  <c r="O138" i="38"/>
  <c r="Z134" i="38"/>
  <c r="AL134" i="38"/>
  <c r="AI138" i="38"/>
  <c r="AW127" i="38"/>
  <c r="AM133" i="38"/>
  <c r="AK119" i="38"/>
  <c r="U133" i="38"/>
  <c r="AU130" i="38"/>
  <c r="N138" i="38"/>
  <c r="S119" i="38"/>
  <c r="AS62" i="38"/>
  <c r="AW62" i="38"/>
  <c r="AQ138" i="38"/>
  <c r="AS127" i="38"/>
  <c r="AI134" i="38"/>
  <c r="R124" i="38"/>
  <c r="AT119" i="38"/>
  <c r="AV119" i="38"/>
  <c r="AZ119" i="38"/>
  <c r="AJ119" i="38"/>
  <c r="AI124" i="38"/>
  <c r="AZ96" i="38"/>
  <c r="AY138" i="38"/>
  <c r="AR138" i="38"/>
  <c r="AH126" i="38"/>
  <c r="AB127" i="38"/>
  <c r="AU33" i="38"/>
  <c r="AQ49" i="38"/>
  <c r="T135" i="38"/>
  <c r="AO135" i="38"/>
  <c r="AV62" i="38"/>
  <c r="AA74" i="38"/>
  <c r="P138" i="38"/>
  <c r="AV133" i="38"/>
  <c r="N66" i="38"/>
  <c r="AF114" i="38"/>
  <c r="AR17" i="38"/>
  <c r="AJ55" i="38"/>
  <c r="M135" i="38"/>
  <c r="AN133" i="38"/>
  <c r="AB124" i="38"/>
  <c r="X136" i="38"/>
  <c r="AG137" i="38"/>
  <c r="AZ55" i="38"/>
  <c r="AB138" i="38"/>
  <c r="AI135" i="38"/>
  <c r="M25" i="38"/>
  <c r="AZ124" i="38"/>
  <c r="Y124" i="38"/>
  <c r="AA119" i="38"/>
  <c r="AB119" i="38"/>
  <c r="Z130" i="38"/>
  <c r="AX124" i="38"/>
  <c r="AW124" i="38"/>
  <c r="AG135" i="38"/>
  <c r="Z135" i="38"/>
  <c r="AZ133" i="38"/>
  <c r="AT55" i="38"/>
  <c r="AH135" i="38"/>
  <c r="AM135" i="38"/>
  <c r="X124" i="38"/>
  <c r="Y138" i="38"/>
  <c r="AP137" i="38"/>
  <c r="AJ133" i="38"/>
  <c r="R96" i="38"/>
  <c r="U138" i="38"/>
  <c r="AB25" i="38"/>
  <c r="AN138" i="38"/>
  <c r="AG124" i="38"/>
  <c r="U119" i="38"/>
  <c r="AL119" i="38"/>
  <c r="AF138" i="38"/>
  <c r="AD138" i="38"/>
  <c r="Y137" i="38"/>
  <c r="W133" i="38"/>
  <c r="AZ26" i="38"/>
  <c r="AR111" i="38"/>
  <c r="AS124" i="38"/>
  <c r="AA135" i="38"/>
  <c r="AE137" i="38"/>
  <c r="AH96" i="38"/>
  <c r="O135" i="38"/>
  <c r="AS135" i="38"/>
  <c r="AM119" i="38"/>
  <c r="AN119" i="38"/>
  <c r="X137" i="38"/>
  <c r="Q124" i="38"/>
  <c r="AW49" i="38"/>
  <c r="AA96" i="38"/>
  <c r="AD135" i="38"/>
  <c r="W137" i="38"/>
  <c r="AE119" i="38"/>
  <c r="AO138" i="38"/>
  <c r="BA130" i="38"/>
  <c r="AC137" i="38"/>
  <c r="V133" i="38"/>
  <c r="AN55" i="38"/>
  <c r="AE135" i="38"/>
  <c r="BA103" i="38"/>
  <c r="X17" i="38"/>
  <c r="AL104" i="38"/>
  <c r="AR96" i="38"/>
  <c r="AC135" i="38"/>
  <c r="W138" i="38"/>
  <c r="S135" i="38"/>
  <c r="AU133" i="38"/>
  <c r="AY133" i="38"/>
  <c r="S134" i="38"/>
  <c r="AJ26" i="38"/>
  <c r="AJ70" i="38"/>
  <c r="AV104" i="38"/>
  <c r="V57" i="38"/>
  <c r="S104" i="38"/>
  <c r="AU70" i="38"/>
  <c r="AC25" i="38"/>
  <c r="N104" i="38"/>
  <c r="AD70" i="38"/>
  <c r="AK135" i="38"/>
  <c r="AI133" i="38"/>
  <c r="AP119" i="38"/>
  <c r="AZ17" i="38"/>
  <c r="AM104" i="38"/>
  <c r="N62" i="38"/>
  <c r="AR55" i="38"/>
  <c r="BA70" i="38"/>
  <c r="AT70" i="38"/>
  <c r="T138" i="38"/>
  <c r="AM138" i="38"/>
  <c r="AU135" i="38"/>
  <c r="AZ138" i="38"/>
  <c r="AC138" i="38"/>
  <c r="P70" i="38"/>
  <c r="P124" i="38"/>
  <c r="R133" i="38"/>
  <c r="U124" i="38"/>
  <c r="AM124" i="38"/>
  <c r="AV130" i="38"/>
  <c r="AW25" i="38"/>
  <c r="N119" i="38"/>
  <c r="AO119" i="38"/>
  <c r="Q119" i="38"/>
  <c r="N130" i="38"/>
  <c r="AB130" i="38"/>
  <c r="AE136" i="38"/>
  <c r="AA25" i="38"/>
  <c r="P57" i="38"/>
  <c r="AH136" i="38"/>
  <c r="L17" i="38"/>
  <c r="Q133" i="38"/>
  <c r="V104" i="38"/>
  <c r="N70" i="38"/>
  <c r="AF25" i="38"/>
  <c r="AN25" i="38"/>
  <c r="AK133" i="38"/>
  <c r="AW17" i="38"/>
  <c r="AT104" i="38"/>
  <c r="K104" i="38"/>
  <c r="W96" i="38"/>
  <c r="S70" i="38"/>
  <c r="O25" i="38"/>
  <c r="W135" i="38"/>
  <c r="AF124" i="38"/>
  <c r="Y133" i="38"/>
  <c r="S133" i="38"/>
  <c r="AF133" i="38"/>
  <c r="M119" i="38"/>
  <c r="O119" i="38"/>
  <c r="AA129" i="38"/>
  <c r="T119" i="38"/>
  <c r="V119" i="38"/>
  <c r="V118" i="38" s="1"/>
  <c r="AI119" i="38"/>
  <c r="S138" i="38"/>
  <c r="AM17" i="38"/>
  <c r="AU136" i="38"/>
  <c r="AL17" i="38"/>
  <c r="AI104" i="38"/>
  <c r="AI70" i="38"/>
  <c r="AR135" i="38"/>
  <c r="AQ104" i="38"/>
  <c r="AI26" i="38"/>
  <c r="AV25" i="38"/>
  <c r="AQ17" i="38"/>
  <c r="X104" i="38"/>
  <c r="S26" i="38"/>
  <c r="O96" i="38"/>
  <c r="N25" i="38"/>
  <c r="AY25" i="38"/>
  <c r="U135" i="38"/>
  <c r="AT124" i="38"/>
  <c r="AY134" i="38"/>
  <c r="O133" i="38"/>
  <c r="AZ129" i="38"/>
  <c r="AW138" i="38"/>
  <c r="AA130" i="38"/>
  <c r="W119" i="38"/>
  <c r="AT130" i="38"/>
  <c r="AX119" i="38"/>
  <c r="R135" i="38"/>
  <c r="AO25" i="38"/>
  <c r="AA70" i="38"/>
  <c r="AH17" i="38"/>
  <c r="AE25" i="38"/>
  <c r="AH134" i="38"/>
  <c r="AQ130" i="38"/>
  <c r="AR124" i="38"/>
  <c r="AD17" i="38"/>
  <c r="U70" i="38"/>
  <c r="AQ135" i="38"/>
  <c r="M134" i="38"/>
  <c r="M133" i="38"/>
  <c r="AP138" i="38"/>
  <c r="AH138" i="38"/>
  <c r="Z124" i="38"/>
  <c r="AO111" i="38"/>
  <c r="BA17" i="38"/>
  <c r="P17" i="38"/>
  <c r="Z104" i="38"/>
  <c r="AU96" i="38"/>
  <c r="X138" i="38"/>
  <c r="AP135" i="38"/>
  <c r="AN135" i="38"/>
  <c r="P135" i="38"/>
  <c r="AR134" i="38"/>
  <c r="AG138" i="38"/>
  <c r="Z119" i="38"/>
  <c r="AV138" i="38"/>
  <c r="AQ119" i="38"/>
  <c r="AQ118" i="38" s="1"/>
  <c r="AM130" i="38"/>
  <c r="AN136" i="38"/>
  <c r="AO76" i="38"/>
  <c r="AP17" i="38"/>
  <c r="AE104" i="38"/>
  <c r="AV26" i="38"/>
  <c r="M104" i="38"/>
  <c r="AQ25" i="38"/>
  <c r="AC124" i="38"/>
  <c r="AY135" i="38"/>
  <c r="AS133" i="38"/>
  <c r="AY17" i="38"/>
  <c r="X135" i="38"/>
  <c r="T124" i="38"/>
  <c r="AO124" i="38"/>
  <c r="W124" i="38"/>
  <c r="Q111" i="38"/>
  <c r="AU17" i="38"/>
  <c r="AX104" i="38"/>
  <c r="Y96" i="38"/>
  <c r="Q135" i="38"/>
  <c r="Z138" i="38"/>
  <c r="Y135" i="38"/>
  <c r="AE138" i="38"/>
  <c r="AQ134" i="38"/>
  <c r="AC134" i="38"/>
  <c r="X119" i="38"/>
  <c r="AU138" i="38"/>
  <c r="S124" i="38"/>
  <c r="R138" i="38"/>
  <c r="R130" i="38"/>
  <c r="AY130" i="38"/>
  <c r="AO26" i="38"/>
  <c r="AK17" i="38"/>
  <c r="AJ104" i="38"/>
  <c r="X26" i="38"/>
  <c r="AH25" i="38"/>
  <c r="AV136" i="38"/>
  <c r="Q104" i="38"/>
  <c r="AZ25" i="38"/>
  <c r="AC17" i="38"/>
  <c r="AS25" i="38"/>
  <c r="AV134" i="38"/>
  <c r="N33" i="38"/>
  <c r="AF26" i="38"/>
  <c r="O70" i="38"/>
  <c r="W25" i="38"/>
  <c r="AH33" i="38"/>
  <c r="AF17" i="38"/>
  <c r="AM25" i="38"/>
  <c r="V135" i="38"/>
  <c r="AT17" i="38"/>
  <c r="AO104" i="38"/>
  <c r="AO96" i="38"/>
  <c r="AJ135" i="38"/>
  <c r="Q138" i="38"/>
  <c r="AH119" i="38"/>
  <c r="AH118" i="38" s="1"/>
  <c r="AT133" i="38"/>
  <c r="AU134" i="38"/>
  <c r="N134" i="38"/>
  <c r="AU119" i="38"/>
  <c r="AF119" i="38"/>
  <c r="AZ134" i="38"/>
  <c r="W130" i="38"/>
  <c r="V124" i="38"/>
  <c r="AZ111" i="38"/>
  <c r="AR104" i="38"/>
  <c r="L111" i="38"/>
  <c r="AV17" i="38"/>
  <c r="U74" i="38"/>
  <c r="X70" i="38"/>
  <c r="AW96" i="38"/>
  <c r="AP25" i="38"/>
  <c r="N135" i="38"/>
  <c r="AL135" i="38"/>
  <c r="W134" i="38"/>
  <c r="AZ135" i="38"/>
  <c r="T25" i="38"/>
  <c r="P119" i="38"/>
  <c r="Y119" i="38"/>
  <c r="O130" i="38"/>
  <c r="AD119" i="38"/>
  <c r="AV124" i="38"/>
  <c r="AR133" i="38"/>
  <c r="R25" i="38"/>
  <c r="AL26" i="38"/>
  <c r="AK70" i="38"/>
  <c r="AH57" i="38"/>
  <c r="L59" i="38"/>
  <c r="X129" i="38"/>
  <c r="N129" i="38"/>
  <c r="AQ137" i="38"/>
  <c r="AZ137" i="38"/>
  <c r="AX137" i="38"/>
  <c r="AV56" i="38"/>
  <c r="AU137" i="38"/>
  <c r="AD129" i="38"/>
  <c r="AO136" i="38"/>
  <c r="AS137" i="38"/>
  <c r="J59" i="38"/>
  <c r="AI59" i="38" s="1"/>
  <c r="AW57" i="38"/>
  <c r="AC70" i="38"/>
  <c r="AC113" i="38"/>
  <c r="R126" i="38"/>
  <c r="AM126" i="38"/>
  <c r="U134" i="38"/>
  <c r="AJ134" i="38"/>
  <c r="AF126" i="38"/>
  <c r="Q134" i="38"/>
  <c r="AN130" i="38"/>
  <c r="R137" i="38"/>
  <c r="AG114" i="38"/>
  <c r="AJ25" i="38"/>
  <c r="AJ120" i="38"/>
  <c r="T120" i="38"/>
  <c r="M126" i="38"/>
  <c r="AD120" i="38"/>
  <c r="U126" i="38"/>
  <c r="AM120" i="38"/>
  <c r="AM136" i="38"/>
  <c r="V127" i="38"/>
  <c r="AY137" i="38"/>
  <c r="W127" i="38"/>
  <c r="L125" i="38"/>
  <c r="AE125" i="38"/>
  <c r="AO125" i="38"/>
  <c r="Y101" i="38"/>
  <c r="AW56" i="38"/>
  <c r="AS56" i="38"/>
  <c r="W26" i="38"/>
  <c r="AS57" i="38"/>
  <c r="AT99" i="38"/>
  <c r="Q96" i="38"/>
  <c r="AL96" i="38"/>
  <c r="BA25" i="38"/>
  <c r="AL25" i="38"/>
  <c r="U125" i="38"/>
  <c r="Q120" i="38"/>
  <c r="Y134" i="38"/>
  <c r="P126" i="38"/>
  <c r="O124" i="38"/>
  <c r="AL124" i="38"/>
  <c r="BA134" i="38"/>
  <c r="AD124" i="38"/>
  <c r="AU124" i="38"/>
  <c r="AL133" i="38"/>
  <c r="AJ130" i="38"/>
  <c r="P137" i="38"/>
  <c r="P130" i="38"/>
  <c r="AX129" i="38"/>
  <c r="AE130" i="38"/>
  <c r="X120" i="38"/>
  <c r="Z120" i="38"/>
  <c r="V130" i="38"/>
  <c r="T136" i="38"/>
  <c r="AP127" i="38"/>
  <c r="AG127" i="38"/>
  <c r="AN124" i="38"/>
  <c r="T127" i="38"/>
  <c r="L129" i="38"/>
  <c r="L128" i="38" s="1"/>
  <c r="AP129" i="38"/>
  <c r="L136" i="38"/>
  <c r="AB136" i="38"/>
  <c r="Y136" i="38"/>
  <c r="W129" i="38"/>
  <c r="AK137" i="38"/>
  <c r="AM129" i="38"/>
  <c r="M136" i="38"/>
  <c r="R26" i="38"/>
  <c r="AZ57" i="38"/>
  <c r="AN70" i="38"/>
  <c r="W126" i="38"/>
  <c r="Y129" i="38"/>
  <c r="AW129" i="38"/>
  <c r="Z137" i="38"/>
  <c r="AO130" i="38"/>
  <c r="AD130" i="38"/>
  <c r="AC136" i="38"/>
  <c r="AH127" i="38"/>
  <c r="S127" i="38"/>
  <c r="P74" i="38"/>
  <c r="AA111" i="38"/>
  <c r="AA126" i="38"/>
  <c r="AG134" i="38"/>
  <c r="O137" i="38"/>
  <c r="AW137" i="38"/>
  <c r="AZ130" i="38"/>
  <c r="AN129" i="38"/>
  <c r="AA120" i="38"/>
  <c r="AQ136" i="38"/>
  <c r="AO17" i="38"/>
  <c r="AA57" i="38"/>
  <c r="R57" i="38"/>
  <c r="Q55" i="38"/>
  <c r="AC55" i="38"/>
  <c r="S57" i="38"/>
  <c r="Z70" i="38"/>
  <c r="AI96" i="38"/>
  <c r="P125" i="38"/>
  <c r="X25" i="38"/>
  <c r="M125" i="38"/>
  <c r="W125" i="38"/>
  <c r="V125" i="38"/>
  <c r="Y25" i="38"/>
  <c r="AE113" i="38"/>
  <c r="AA133" i="38"/>
  <c r="AK134" i="38"/>
  <c r="AP134" i="38"/>
  <c r="AC126" i="38"/>
  <c r="S126" i="38"/>
  <c r="P133" i="38"/>
  <c r="AE134" i="38"/>
  <c r="AQ124" i="38"/>
  <c r="M130" i="38"/>
  <c r="AL130" i="38"/>
  <c r="AF129" i="38"/>
  <c r="AO129" i="38"/>
  <c r="T130" i="38"/>
  <c r="S130" i="38"/>
  <c r="Y130" i="38"/>
  <c r="AP130" i="38"/>
  <c r="AY129" i="38"/>
  <c r="AF130" i="38"/>
  <c r="S120" i="38"/>
  <c r="U136" i="38"/>
  <c r="AY26" i="38"/>
  <c r="AL136" i="38"/>
  <c r="AA136" i="38"/>
  <c r="Z127" i="38"/>
  <c r="Z133" i="38"/>
  <c r="AP133" i="38"/>
  <c r="N127" i="38"/>
  <c r="M116" i="38"/>
  <c r="M115" i="38" s="1"/>
  <c r="AT42" i="38"/>
  <c r="AC109" i="38"/>
  <c r="L133" i="38"/>
  <c r="AH133" i="38"/>
  <c r="AB133" i="38"/>
  <c r="N124" i="38"/>
  <c r="L124" i="38"/>
  <c r="AJ124" i="38"/>
  <c r="AL129" i="38"/>
  <c r="AL33" i="38"/>
  <c r="AD25" i="38"/>
  <c r="O17" i="38"/>
  <c r="AR57" i="38"/>
  <c r="AG26" i="38"/>
  <c r="N26" i="38"/>
  <c r="W57" i="38"/>
  <c r="AB70" i="38"/>
  <c r="AQ96" i="38"/>
  <c r="AU25" i="38"/>
  <c r="Q25" i="38"/>
  <c r="Z25" i="38"/>
  <c r="AB125" i="38"/>
  <c r="AW113" i="38"/>
  <c r="AG133" i="38"/>
  <c r="AM134" i="38"/>
  <c r="N133" i="38"/>
  <c r="AH124" i="38"/>
  <c r="AE133" i="38"/>
  <c r="T133" i="38"/>
  <c r="AO133" i="38"/>
  <c r="X130" i="38"/>
  <c r="AC129" i="38"/>
  <c r="BA124" i="38"/>
  <c r="AP125" i="38"/>
  <c r="AX130" i="38"/>
  <c r="AS130" i="38"/>
  <c r="AP120" i="38"/>
  <c r="Q126" i="38"/>
  <c r="Z136" i="38"/>
  <c r="P136" i="38"/>
  <c r="AF127" i="38"/>
  <c r="AA124" i="38"/>
  <c r="AH137" i="38"/>
  <c r="AT127" i="38"/>
  <c r="M138" i="38"/>
  <c r="L138" i="38"/>
  <c r="AJ138" i="38"/>
  <c r="AG129" i="38"/>
  <c r="U65" i="38"/>
  <c r="AQ81" i="38"/>
  <c r="AY81" i="38"/>
  <c r="AN137" i="38"/>
  <c r="Z129" i="38"/>
  <c r="BA136" i="38"/>
  <c r="AZ136" i="38"/>
  <c r="AT136" i="38"/>
  <c r="AT137" i="38"/>
  <c r="S25" i="38"/>
  <c r="U25" i="38"/>
  <c r="V25" i="38"/>
  <c r="AG126" i="38"/>
  <c r="BA129" i="38"/>
  <c r="P120" i="38"/>
  <c r="W136" i="38"/>
  <c r="Y127" i="38"/>
  <c r="AG111" i="38"/>
  <c r="AX33" i="38"/>
  <c r="AT57" i="38"/>
  <c r="W70" i="38"/>
  <c r="AV129" i="38"/>
  <c r="T129" i="38"/>
  <c r="AC130" i="38"/>
  <c r="M120" i="38"/>
  <c r="AJ136" i="38"/>
  <c r="AS26" i="38"/>
  <c r="AQ127" i="38"/>
  <c r="AU127" i="38"/>
  <c r="AY127" i="38"/>
  <c r="T17" i="38"/>
  <c r="U17" i="38"/>
  <c r="AJ17" i="38"/>
  <c r="L26" i="38"/>
  <c r="Q70" i="38"/>
  <c r="AB96" i="38"/>
  <c r="AR25" i="38"/>
  <c r="AG25" i="38"/>
  <c r="AK25" i="38"/>
  <c r="AH113" i="38"/>
  <c r="AD134" i="38"/>
  <c r="AS134" i="38"/>
  <c r="AN134" i="38"/>
  <c r="BA133" i="38"/>
  <c r="T126" i="38"/>
  <c r="T134" i="38"/>
  <c r="AA134" i="38"/>
  <c r="O126" i="38"/>
  <c r="X133" i="38"/>
  <c r="S137" i="38"/>
  <c r="AY124" i="38"/>
  <c r="AU129" i="38"/>
  <c r="U130" i="38"/>
  <c r="AG130" i="38"/>
  <c r="Z125" i="38"/>
  <c r="AK130" i="38"/>
  <c r="Q136" i="38"/>
  <c r="V136" i="38"/>
  <c r="AI136" i="38"/>
  <c r="N136" i="38"/>
  <c r="AZ127" i="38"/>
  <c r="T137" i="38"/>
  <c r="AQ133" i="38"/>
  <c r="AV127" i="38"/>
  <c r="M129" i="38"/>
  <c r="P129" i="38"/>
  <c r="AB129" i="38"/>
  <c r="S136" i="38"/>
  <c r="AO134" i="38"/>
  <c r="AI129" i="38"/>
  <c r="AS136" i="38"/>
  <c r="V134" i="38"/>
  <c r="AJ126" i="38"/>
  <c r="AT25" i="38"/>
  <c r="AK129" i="38"/>
  <c r="AD136" i="38"/>
  <c r="AE17" i="38"/>
  <c r="W17" i="38"/>
  <c r="AM111" i="38"/>
  <c r="AK55" i="38"/>
  <c r="AH70" i="38"/>
  <c r="AS70" i="38"/>
  <c r="AY70" i="38"/>
  <c r="AJ96" i="38"/>
  <c r="AN125" i="38"/>
  <c r="AI125" i="38"/>
  <c r="M113" i="38"/>
  <c r="X134" i="38"/>
  <c r="O134" i="38"/>
  <c r="AD133" i="38"/>
  <c r="P134" i="38"/>
  <c r="R134" i="38"/>
  <c r="AN126" i="38"/>
  <c r="AK124" i="38"/>
  <c r="AL126" i="38"/>
  <c r="AJ129" i="38"/>
  <c r="AR129" i="38"/>
  <c r="U137" i="38"/>
  <c r="AS129" i="38"/>
  <c r="R129" i="38"/>
  <c r="V137" i="38"/>
  <c r="AI130" i="38"/>
  <c r="AR130" i="38"/>
  <c r="Q130" i="38"/>
  <c r="AW136" i="38"/>
  <c r="R136" i="38"/>
  <c r="AK136" i="38"/>
  <c r="BA127" i="38"/>
  <c r="AM127" i="38"/>
  <c r="AV100" i="38"/>
  <c r="AR127" i="38"/>
  <c r="L137" i="38"/>
  <c r="AI137" i="38"/>
  <c r="N137" i="38"/>
  <c r="AA137" i="38"/>
  <c r="AF137" i="38"/>
  <c r="S129" i="38"/>
  <c r="O129" i="38"/>
  <c r="V129" i="38"/>
  <c r="BA137" i="38"/>
  <c r="AF136" i="38"/>
  <c r="O136" i="38"/>
  <c r="AV137" i="38"/>
  <c r="AR137" i="38"/>
  <c r="AJ137" i="38"/>
  <c r="L120" i="38"/>
  <c r="L118" i="38" s="1"/>
  <c r="AO120" i="38"/>
  <c r="AN120" i="38"/>
  <c r="AG120" i="38"/>
  <c r="AE120" i="38"/>
  <c r="AL120" i="38"/>
  <c r="BA55" i="38"/>
  <c r="X96" i="38"/>
  <c r="AS96" i="38"/>
  <c r="R113" i="38"/>
  <c r="AP124" i="38"/>
  <c r="AT134" i="38"/>
  <c r="AF134" i="38"/>
  <c r="AB134" i="38"/>
  <c r="U129" i="38"/>
  <c r="AE129" i="38"/>
  <c r="AT129" i="38"/>
  <c r="AH129" i="38"/>
  <c r="Q129" i="38"/>
  <c r="AK120" i="38"/>
  <c r="AI120" i="38"/>
  <c r="AP136" i="38"/>
  <c r="AY136" i="38"/>
  <c r="AX136" i="38"/>
  <c r="M137" i="38"/>
  <c r="AO137" i="38"/>
  <c r="AD137" i="38"/>
  <c r="N58" i="38"/>
  <c r="AT126" i="38"/>
  <c r="AR126" i="38"/>
  <c r="U127" i="38"/>
  <c r="AC127" i="38"/>
  <c r="AA127" i="38"/>
  <c r="L127" i="38"/>
  <c r="M127" i="38"/>
  <c r="AE127" i="38"/>
  <c r="X127" i="38"/>
  <c r="AN127" i="38"/>
  <c r="AJ127" i="38"/>
  <c r="AU120" i="38"/>
  <c r="AZ120" i="38"/>
  <c r="Z62" i="38"/>
  <c r="AC62" i="38"/>
  <c r="BA62" i="38"/>
  <c r="X37" i="38"/>
  <c r="AK89" i="38"/>
  <c r="AK88" i="38" s="1"/>
  <c r="AA62" i="38"/>
  <c r="U49" i="38"/>
  <c r="AT18" i="38"/>
  <c r="AJ37" i="38"/>
  <c r="R62" i="38"/>
  <c r="AQ18" i="38"/>
  <c r="AI62" i="38"/>
  <c r="Y62" i="38"/>
  <c r="AJ62" i="38"/>
  <c r="AR49" i="38"/>
  <c r="AU109" i="38"/>
  <c r="AJ49" i="38"/>
  <c r="AB62" i="38"/>
  <c r="AU49" i="38"/>
  <c r="S109" i="38"/>
  <c r="Q49" i="38"/>
  <c r="AO49" i="38"/>
  <c r="AS49" i="38"/>
  <c r="AZ62" i="38"/>
  <c r="AK62" i="38"/>
  <c r="AG62" i="38"/>
  <c r="AC49" i="38"/>
  <c r="AY49" i="38"/>
  <c r="AY116" i="38"/>
  <c r="AY115" i="38" s="1"/>
  <c r="AM116" i="38"/>
  <c r="AM115" i="38" s="1"/>
  <c r="AG76" i="38"/>
  <c r="S18" i="38"/>
  <c r="AG112" i="38"/>
  <c r="AV49" i="38"/>
  <c r="P62" i="38"/>
  <c r="X62" i="38"/>
  <c r="AH49" i="38"/>
  <c r="AW116" i="38"/>
  <c r="AW115" i="38" s="1"/>
  <c r="AT62" i="38"/>
  <c r="AM49" i="38"/>
  <c r="N116" i="38"/>
  <c r="N115" i="38" s="1"/>
  <c r="AR18" i="38"/>
  <c r="AF62" i="38"/>
  <c r="AC103" i="38"/>
  <c r="AE49" i="38"/>
  <c r="AG49" i="38"/>
  <c r="V103" i="38"/>
  <c r="AH37" i="38"/>
  <c r="AR32" i="38"/>
  <c r="M49" i="38"/>
  <c r="AC50" i="38"/>
  <c r="V42" i="38"/>
  <c r="AC37" i="38"/>
  <c r="AL62" i="38"/>
  <c r="T49" i="38"/>
  <c r="AA110" i="38"/>
  <c r="W62" i="38"/>
  <c r="AZ49" i="38"/>
  <c r="AE62" i="38"/>
  <c r="AI49" i="38"/>
  <c r="AD89" i="38"/>
  <c r="AD88" i="38" s="1"/>
  <c r="V62" i="38"/>
  <c r="L37" i="38"/>
  <c r="Y49" i="38"/>
  <c r="N49" i="38"/>
  <c r="V37" i="38"/>
  <c r="AX89" i="38"/>
  <c r="AX88" i="38" s="1"/>
  <c r="Q62" i="38"/>
  <c r="AH62" i="38"/>
  <c r="AL49" i="38"/>
  <c r="R37" i="38"/>
  <c r="AB37" i="38"/>
  <c r="AA32" i="38"/>
  <c r="Z49" i="38"/>
  <c r="W49" i="38"/>
  <c r="AD37" i="38"/>
  <c r="S62" i="38"/>
  <c r="AP49" i="38"/>
  <c r="P18" i="38"/>
  <c r="AN62" i="38"/>
  <c r="BA49" i="38"/>
  <c r="R49" i="38"/>
  <c r="AX49" i="38"/>
  <c r="Q89" i="38"/>
  <c r="Q88" i="38" s="1"/>
  <c r="O62" i="38"/>
  <c r="AX18" i="38"/>
  <c r="AD62" i="38"/>
  <c r="S49" i="38"/>
  <c r="AN49" i="38"/>
  <c r="T89" i="38"/>
  <c r="T88" i="38" s="1"/>
  <c r="BA26" i="38"/>
  <c r="Q56" i="38"/>
  <c r="AP18" i="38"/>
  <c r="R39" i="38"/>
  <c r="AQ99" i="38"/>
  <c r="AV81" i="38"/>
  <c r="AW112" i="38"/>
  <c r="S39" i="38"/>
  <c r="M39" i="38"/>
  <c r="AM99" i="38"/>
  <c r="M99" i="38"/>
  <c r="AW81" i="38"/>
  <c r="AN112" i="38"/>
  <c r="X112" i="38"/>
  <c r="R18" i="38"/>
  <c r="W99" i="38"/>
  <c r="Q112" i="38"/>
  <c r="AL18" i="38"/>
  <c r="M18" i="38"/>
  <c r="AE99" i="38"/>
  <c r="AW73" i="38"/>
  <c r="AJ18" i="38"/>
  <c r="AF39" i="38"/>
  <c r="R99" i="38"/>
  <c r="Y76" i="38"/>
  <c r="Y23" i="95" s="1"/>
  <c r="AL39" i="38"/>
  <c r="Z99" i="38"/>
  <c r="AU81" i="38"/>
  <c r="AI18" i="38"/>
  <c r="Q18" i="38"/>
  <c r="AI99" i="38"/>
  <c r="AX81" i="38"/>
  <c r="AD32" i="38"/>
  <c r="AD31" i="38" s="1"/>
  <c r="AB56" i="38"/>
  <c r="AG32" i="38"/>
  <c r="O32" i="38"/>
  <c r="AS110" i="38"/>
  <c r="N32" i="38"/>
  <c r="BA32" i="38"/>
  <c r="X101" i="38"/>
  <c r="AV101" i="38"/>
  <c r="AS32" i="38"/>
  <c r="AS101" i="38"/>
  <c r="AH32" i="38"/>
  <c r="K101" i="38"/>
  <c r="AW32" i="38"/>
  <c r="AZ101" i="38"/>
  <c r="U101" i="38"/>
  <c r="AX32" i="38"/>
  <c r="AL32" i="38"/>
  <c r="S32" i="38"/>
  <c r="AP32" i="38"/>
  <c r="N55" i="38"/>
  <c r="M55" i="38"/>
  <c r="Z58" i="38"/>
  <c r="S74" i="38"/>
  <c r="AO113" i="38"/>
  <c r="S113" i="38"/>
  <c r="O113" i="38"/>
  <c r="N42" i="38"/>
  <c r="AB101" i="38"/>
  <c r="AO101" i="38"/>
  <c r="AB32" i="38"/>
  <c r="W32" i="38"/>
  <c r="AY32" i="38"/>
  <c r="AM32" i="38"/>
  <c r="AC110" i="38"/>
  <c r="AF55" i="38"/>
  <c r="AI55" i="38"/>
  <c r="P58" i="38"/>
  <c r="W74" i="38"/>
  <c r="R74" i="38"/>
  <c r="AL74" i="38"/>
  <c r="BA113" i="38"/>
  <c r="X113" i="38"/>
  <c r="Y113" i="38"/>
  <c r="AP113" i="38"/>
  <c r="T113" i="38"/>
  <c r="T101" i="38"/>
  <c r="N101" i="38"/>
  <c r="M32" i="38"/>
  <c r="Q32" i="38"/>
  <c r="AC32" i="38"/>
  <c r="Y55" i="38"/>
  <c r="AD55" i="38"/>
  <c r="AC74" i="38"/>
  <c r="W113" i="38"/>
  <c r="U113" i="38"/>
  <c r="AG113" i="38"/>
  <c r="P25" i="38"/>
  <c r="AE101" i="38"/>
  <c r="AH101" i="38"/>
  <c r="V32" i="38"/>
  <c r="AI32" i="38"/>
  <c r="AO32" i="38"/>
  <c r="T32" i="38"/>
  <c r="X55" i="38"/>
  <c r="L55" i="38"/>
  <c r="AZ75" i="38"/>
  <c r="Y74" i="38"/>
  <c r="AD74" i="38"/>
  <c r="Q74" i="38"/>
  <c r="AS113" i="38"/>
  <c r="Z113" i="38"/>
  <c r="AB113" i="38"/>
  <c r="P101" i="38"/>
  <c r="Z101" i="38"/>
  <c r="AN32" i="38"/>
  <c r="AT32" i="38"/>
  <c r="AM55" i="38"/>
  <c r="AP55" i="38"/>
  <c r="AM74" i="38"/>
  <c r="M74" i="38"/>
  <c r="AP74" i="38"/>
  <c r="AF113" i="38"/>
  <c r="AJ113" i="38"/>
  <c r="N113" i="38"/>
  <c r="AP109" i="38"/>
  <c r="AS42" i="38"/>
  <c r="AA55" i="38"/>
  <c r="AN113" i="38"/>
  <c r="AL113" i="38"/>
  <c r="AL110" i="38"/>
  <c r="R58" i="38"/>
  <c r="AD57" i="38"/>
  <c r="Q65" i="38"/>
  <c r="AB63" i="38"/>
  <c r="AL73" i="38"/>
  <c r="AN42" i="38"/>
  <c r="AB74" i="38"/>
  <c r="AU110" i="38"/>
  <c r="AG56" i="38"/>
  <c r="AM56" i="38"/>
  <c r="AO110" i="38"/>
  <c r="AG110" i="38"/>
  <c r="AU103" i="38"/>
  <c r="Z109" i="38"/>
  <c r="AY103" i="38"/>
  <c r="AR109" i="38"/>
  <c r="AF42" i="38"/>
  <c r="AN56" i="38"/>
  <c r="AA63" i="38"/>
  <c r="X110" i="38"/>
  <c r="T56" i="38"/>
  <c r="R56" i="38"/>
  <c r="AH103" i="38"/>
  <c r="AI103" i="38"/>
  <c r="AI109" i="38"/>
  <c r="AT109" i="38"/>
  <c r="AM63" i="38"/>
  <c r="X103" i="38"/>
  <c r="BA42" i="38"/>
  <c r="V114" i="38"/>
  <c r="AW110" i="38"/>
  <c r="AO56" i="38"/>
  <c r="Z56" i="38"/>
  <c r="W109" i="38"/>
  <c r="AV103" i="38"/>
  <c r="AM109" i="38"/>
  <c r="AQ109" i="38"/>
  <c r="W63" i="38"/>
  <c r="AZ92" i="38"/>
  <c r="P67" i="38"/>
  <c r="Q72" i="38"/>
  <c r="U75" i="38"/>
  <c r="AH42" i="38"/>
  <c r="BA111" i="38"/>
  <c r="AD56" i="38"/>
  <c r="AG109" i="38"/>
  <c r="U109" i="38"/>
  <c r="AM110" i="38"/>
  <c r="AK56" i="38"/>
  <c r="L103" i="38"/>
  <c r="N103" i="38"/>
  <c r="W103" i="38"/>
  <c r="AR103" i="38"/>
  <c r="AK109" i="38"/>
  <c r="N109" i="38"/>
  <c r="M109" i="38"/>
  <c r="AI116" i="38"/>
  <c r="AI115" i="38" s="1"/>
  <c r="AG70" i="38"/>
  <c r="AX110" i="38"/>
  <c r="Z110" i="38"/>
  <c r="W56" i="38"/>
  <c r="AP56" i="38"/>
  <c r="AZ56" i="38"/>
  <c r="AH110" i="38"/>
  <c r="P103" i="38"/>
  <c r="AA103" i="38"/>
  <c r="R109" i="38"/>
  <c r="BA109" i="38"/>
  <c r="AA109" i="38"/>
  <c r="AB109" i="38"/>
  <c r="AS103" i="38"/>
  <c r="AU63" i="38"/>
  <c r="V17" i="38"/>
  <c r="AZ110" i="38"/>
  <c r="W110" i="38"/>
  <c r="U110" i="38"/>
  <c r="X56" i="38"/>
  <c r="AE110" i="38"/>
  <c r="AN103" i="38"/>
  <c r="Z103" i="38"/>
  <c r="S103" i="38"/>
  <c r="AO109" i="38"/>
  <c r="AE109" i="38"/>
  <c r="AR33" i="38"/>
  <c r="T73" i="38"/>
  <c r="N89" i="38"/>
  <c r="N88" i="38" s="1"/>
  <c r="AB89" i="38"/>
  <c r="AB88" i="38" s="1"/>
  <c r="BA114" i="38"/>
  <c r="AE76" i="38"/>
  <c r="M101" i="38"/>
  <c r="O101" i="38"/>
  <c r="AC101" i="38"/>
  <c r="AT101" i="38"/>
  <c r="AD101" i="38"/>
  <c r="AQ111" i="38"/>
  <c r="AN111" i="38"/>
  <c r="AE33" i="38"/>
  <c r="W33" i="38"/>
  <c r="Q33" i="38"/>
  <c r="Z33" i="38"/>
  <c r="AE111" i="38"/>
  <c r="AW18" i="38"/>
  <c r="AD18" i="38"/>
  <c r="P76" i="38"/>
  <c r="P23" i="95" s="1"/>
  <c r="AU18" i="38"/>
  <c r="W58" i="38"/>
  <c r="U18" i="38"/>
  <c r="AG58" i="38"/>
  <c r="Z18" i="38"/>
  <c r="T58" i="38"/>
  <c r="L58" i="38"/>
  <c r="V66" i="38"/>
  <c r="M67" i="38"/>
  <c r="X73" i="38"/>
  <c r="AP73" i="38"/>
  <c r="L73" i="38"/>
  <c r="O89" i="38"/>
  <c r="O88" i="38" s="1"/>
  <c r="AL89" i="38"/>
  <c r="AL88" i="38" s="1"/>
  <c r="AG89" i="38"/>
  <c r="AG88" i="38" s="1"/>
  <c r="S89" i="38"/>
  <c r="S88" i="38" s="1"/>
  <c r="AJ89" i="38"/>
  <c r="AJ88" i="38" s="1"/>
  <c r="BA89" i="38"/>
  <c r="BA88" i="38" s="1"/>
  <c r="P99" i="38"/>
  <c r="AU99" i="38"/>
  <c r="AH99" i="38"/>
  <c r="AY99" i="38"/>
  <c r="U99" i="38"/>
  <c r="N18" i="38"/>
  <c r="AV114" i="38"/>
  <c r="AT111" i="38"/>
  <c r="AQ101" i="38"/>
  <c r="BA101" i="38"/>
  <c r="AX101" i="38"/>
  <c r="AK101" i="38"/>
  <c r="AA101" i="38"/>
  <c r="AL111" i="38"/>
  <c r="R111" i="38"/>
  <c r="AA33" i="38"/>
  <c r="AO33" i="38"/>
  <c r="AV33" i="38"/>
  <c r="AG33" i="38"/>
  <c r="AS111" i="38"/>
  <c r="AB111" i="38"/>
  <c r="AK111" i="38"/>
  <c r="AD111" i="38"/>
  <c r="AM33" i="38"/>
  <c r="AC58" i="38"/>
  <c r="Y58" i="38"/>
  <c r="AF58" i="38"/>
  <c r="AK18" i="38"/>
  <c r="AV18" i="38"/>
  <c r="AH18" i="38"/>
  <c r="AO73" i="38"/>
  <c r="AG73" i="38"/>
  <c r="AU89" i="38"/>
  <c r="AU88" i="38" s="1"/>
  <c r="P89" i="38"/>
  <c r="P88" i="38" s="1"/>
  <c r="AO89" i="38"/>
  <c r="AO88" i="38" s="1"/>
  <c r="AA89" i="38"/>
  <c r="AA88" i="38" s="1"/>
  <c r="AR89" i="38"/>
  <c r="AR88" i="38" s="1"/>
  <c r="X99" i="38"/>
  <c r="Q99" i="38"/>
  <c r="AP99" i="38"/>
  <c r="L99" i="38"/>
  <c r="AC99" i="38"/>
  <c r="X97" i="38"/>
  <c r="AC111" i="38"/>
  <c r="AK114" i="38"/>
  <c r="AU114" i="38"/>
  <c r="O42" i="38"/>
  <c r="AN33" i="38"/>
  <c r="Y89" i="38"/>
  <c r="Y88" i="38" s="1"/>
  <c r="AC75" i="38"/>
  <c r="AJ101" i="38"/>
  <c r="AG101" i="38"/>
  <c r="AN101" i="38"/>
  <c r="M33" i="38"/>
  <c r="R33" i="38"/>
  <c r="AJ33" i="38"/>
  <c r="AJ31" i="38" s="1"/>
  <c r="AS33" i="38"/>
  <c r="P111" i="38"/>
  <c r="O111" i="38"/>
  <c r="N111" i="38"/>
  <c r="AF18" i="38"/>
  <c r="Y18" i="38"/>
  <c r="AX111" i="38"/>
  <c r="AN18" i="38"/>
  <c r="AJ58" i="38"/>
  <c r="AK58" i="38"/>
  <c r="AO18" i="38"/>
  <c r="AS18" i="38"/>
  <c r="AM89" i="38"/>
  <c r="AM88" i="38" s="1"/>
  <c r="X89" i="38"/>
  <c r="X88" i="38" s="1"/>
  <c r="AW89" i="38"/>
  <c r="AW88" i="38" s="1"/>
  <c r="AI89" i="38"/>
  <c r="AI88" i="38" s="1"/>
  <c r="AZ89" i="38"/>
  <c r="AZ88" i="38" s="1"/>
  <c r="N99" i="38"/>
  <c r="AF99" i="38"/>
  <c r="Y99" i="38"/>
  <c r="AX99" i="38"/>
  <c r="T99" i="38"/>
  <c r="AK99" i="38"/>
  <c r="L18" i="38"/>
  <c r="AD67" i="38"/>
  <c r="O114" i="38"/>
  <c r="AS114" i="38"/>
  <c r="AD114" i="38"/>
  <c r="AL42" i="38"/>
  <c r="AE89" i="38"/>
  <c r="AE88" i="38" s="1"/>
  <c r="AS89" i="38"/>
  <c r="AS88" i="38" s="1"/>
  <c r="AY114" i="38"/>
  <c r="Q114" i="38"/>
  <c r="X71" i="38"/>
  <c r="AI101" i="38"/>
  <c r="AH111" i="38"/>
  <c r="AM101" i="38"/>
  <c r="W101" i="38"/>
  <c r="Q101" i="38"/>
  <c r="L101" i="38"/>
  <c r="V101" i="38"/>
  <c r="AW111" i="38"/>
  <c r="BA33" i="38"/>
  <c r="O33" i="38"/>
  <c r="U33" i="38"/>
  <c r="AF33" i="38"/>
  <c r="AB33" i="38"/>
  <c r="W111" i="38"/>
  <c r="AY33" i="38"/>
  <c r="V111" i="38"/>
  <c r="R76" i="38"/>
  <c r="R23" i="95" s="1"/>
  <c r="L76" i="38"/>
  <c r="L23" i="95" s="1"/>
  <c r="AG66" i="38"/>
  <c r="AY18" i="38"/>
  <c r="M58" i="38"/>
  <c r="AT89" i="38"/>
  <c r="AT88" i="38" s="1"/>
  <c r="AF89" i="38"/>
  <c r="AF88" i="38" s="1"/>
  <c r="R89" i="38"/>
  <c r="R88" i="38" s="1"/>
  <c r="AQ89" i="38"/>
  <c r="AQ88" i="38" s="1"/>
  <c r="M89" i="38"/>
  <c r="M88" i="38" s="1"/>
  <c r="V99" i="38"/>
  <c r="AN99" i="38"/>
  <c r="AG99" i="38"/>
  <c r="K99" i="38"/>
  <c r="AB99" i="38"/>
  <c r="AS99" i="38"/>
  <c r="P114" i="38"/>
  <c r="AG42" i="38"/>
  <c r="V33" i="38"/>
  <c r="P33" i="38"/>
  <c r="K89" i="38"/>
  <c r="K88" i="38" s="1"/>
  <c r="AI73" i="38"/>
  <c r="AN114" i="38"/>
  <c r="AP114" i="38"/>
  <c r="AU101" i="38"/>
  <c r="U111" i="38"/>
  <c r="AW101" i="38"/>
  <c r="S101" i="38"/>
  <c r="AY101" i="38"/>
  <c r="AP101" i="38"/>
  <c r="S111" i="38"/>
  <c r="AK33" i="38"/>
  <c r="S33" i="38"/>
  <c r="Y33" i="38"/>
  <c r="AQ33" i="38"/>
  <c r="X33" i="38"/>
  <c r="X111" i="38"/>
  <c r="AZ18" i="38"/>
  <c r="AB18" i="38"/>
  <c r="AP33" i="38"/>
  <c r="M87" i="38"/>
  <c r="O76" i="38"/>
  <c r="O23" i="95" s="1"/>
  <c r="AM58" i="38"/>
  <c r="AH58" i="38"/>
  <c r="BA66" i="38"/>
  <c r="X18" i="38"/>
  <c r="T75" i="38"/>
  <c r="V89" i="38"/>
  <c r="V88" i="38" s="1"/>
  <c r="AN89" i="38"/>
  <c r="AN88" i="38" s="1"/>
  <c r="Z89" i="38"/>
  <c r="Z88" i="38" s="1"/>
  <c r="AY89" i="38"/>
  <c r="AY88" i="38" s="1"/>
  <c r="U89" i="38"/>
  <c r="U88" i="38" s="1"/>
  <c r="AD99" i="38"/>
  <c r="AV99" i="38"/>
  <c r="AO99" i="38"/>
  <c r="S99" i="38"/>
  <c r="AJ99" i="38"/>
  <c r="BA99" i="38"/>
  <c r="AQ76" i="38"/>
  <c r="AQ23" i="95" s="1"/>
  <c r="AA114" i="38"/>
  <c r="Y114" i="38"/>
  <c r="N110" i="38"/>
  <c r="AD65" i="38"/>
  <c r="AP63" i="38"/>
  <c r="P42" i="38"/>
  <c r="AZ33" i="38"/>
  <c r="AI33" i="38"/>
  <c r="AC33" i="38"/>
  <c r="AT33" i="38"/>
  <c r="T33" i="38"/>
  <c r="AW33" i="38"/>
  <c r="AO112" i="38"/>
  <c r="AM18" i="38"/>
  <c r="AE18" i="38"/>
  <c r="AL58" i="38"/>
  <c r="AE58" i="38"/>
  <c r="AA18" i="38"/>
  <c r="O18" i="38"/>
  <c r="AB67" i="38"/>
  <c r="W89" i="38"/>
  <c r="W88" i="38" s="1"/>
  <c r="AV89" i="38"/>
  <c r="AV88" i="38" s="1"/>
  <c r="AP89" i="38"/>
  <c r="AP88" i="38" s="1"/>
  <c r="L89" i="38"/>
  <c r="L88" i="38" s="1"/>
  <c r="AC89" i="38"/>
  <c r="AC88" i="38" s="1"/>
  <c r="AL99" i="38"/>
  <c r="O99" i="38"/>
  <c r="AW99" i="38"/>
  <c r="AA99" i="38"/>
  <c r="Z114" i="38"/>
  <c r="AZ114" i="38"/>
  <c r="AI114" i="38"/>
  <c r="S114" i="38"/>
  <c r="AT67" i="38"/>
  <c r="AV67" i="38"/>
  <c r="AW67" i="38"/>
  <c r="AQ67" i="38"/>
  <c r="AX67" i="38"/>
  <c r="AQ75" i="38"/>
  <c r="BA75" i="38"/>
  <c r="AT75" i="38"/>
  <c r="AS75" i="38"/>
  <c r="AX75" i="38"/>
  <c r="O112" i="38"/>
  <c r="AE112" i="38"/>
  <c r="AC67" i="38"/>
  <c r="AE65" i="38"/>
  <c r="AR75" i="38"/>
  <c r="AW63" i="38"/>
  <c r="AJ100" i="38"/>
  <c r="AZ100" i="38"/>
  <c r="M100" i="38"/>
  <c r="AU104" i="38"/>
  <c r="AD104" i="38"/>
  <c r="AD102" i="38" s="1"/>
  <c r="AB104" i="38"/>
  <c r="O104" i="38"/>
  <c r="AF104" i="38"/>
  <c r="AG104" i="38"/>
  <c r="Y104" i="38"/>
  <c r="AW104" i="38"/>
  <c r="P104" i="38"/>
  <c r="BA104" i="38"/>
  <c r="T104" i="38"/>
  <c r="AK104" i="38"/>
  <c r="AA104" i="38"/>
  <c r="AC104" i="38"/>
  <c r="AZ104" i="38"/>
  <c r="AR67" i="38"/>
  <c r="U57" i="38"/>
  <c r="AV75" i="38"/>
  <c r="BA100" i="38"/>
  <c r="AO100" i="38"/>
  <c r="T63" i="38"/>
  <c r="Q75" i="38"/>
  <c r="AP75" i="38"/>
  <c r="K100" i="38"/>
  <c r="AT100" i="38"/>
  <c r="AQ63" i="38"/>
  <c r="Y63" i="38"/>
  <c r="L63" i="38"/>
  <c r="U63" i="38"/>
  <c r="AC63" i="38"/>
  <c r="R63" i="38"/>
  <c r="AH63" i="38"/>
  <c r="AG63" i="38"/>
  <c r="AF63" i="38"/>
  <c r="AI63" i="38"/>
  <c r="P63" i="38"/>
  <c r="AJ63" i="38"/>
  <c r="M63" i="38"/>
  <c r="AQ110" i="38"/>
  <c r="L110" i="38"/>
  <c r="AV112" i="38"/>
  <c r="AH112" i="38"/>
  <c r="AL67" i="38"/>
  <c r="Z63" i="38"/>
  <c r="U67" i="38"/>
  <c r="Q63" i="38"/>
  <c r="S75" i="38"/>
  <c r="T65" i="38"/>
  <c r="AF110" i="38"/>
  <c r="O56" i="38"/>
  <c r="AE56" i="38"/>
  <c r="AS104" i="38"/>
  <c r="AY104" i="38"/>
  <c r="AC57" i="38"/>
  <c r="O109" i="38"/>
  <c r="Y109" i="38"/>
  <c r="AJ67" i="38"/>
  <c r="AP67" i="38"/>
  <c r="AE63" i="38"/>
  <c r="AF67" i="38"/>
  <c r="O39" i="38"/>
  <c r="AP39" i="38"/>
  <c r="AU75" i="38"/>
  <c r="AF65" i="38"/>
  <c r="Z96" i="38"/>
  <c r="V96" i="38"/>
  <c r="AK63" i="38"/>
  <c r="AY63" i="38"/>
  <c r="AX57" i="38"/>
  <c r="BA57" i="38"/>
  <c r="AW42" i="38"/>
  <c r="AH100" i="38"/>
  <c r="U100" i="38"/>
  <c r="AE100" i="38"/>
  <c r="AQ100" i="38"/>
  <c r="Q100" i="38"/>
  <c r="X100" i="38"/>
  <c r="AN100" i="38"/>
  <c r="AP100" i="38"/>
  <c r="AI100" i="38"/>
  <c r="R100" i="38"/>
  <c r="AM100" i="38"/>
  <c r="V100" i="38"/>
  <c r="AK100" i="38"/>
  <c r="N100" i="38"/>
  <c r="AR100" i="38"/>
  <c r="AC100" i="38"/>
  <c r="AY100" i="38"/>
  <c r="AB100" i="38"/>
  <c r="AW100" i="38"/>
  <c r="P112" i="38"/>
  <c r="AF112" i="38"/>
  <c r="AC112" i="38"/>
  <c r="AD112" i="38"/>
  <c r="AU112" i="38"/>
  <c r="AJ112" i="38"/>
  <c r="AP112" i="38"/>
  <c r="AZ112" i="38"/>
  <c r="W112" i="38"/>
  <c r="L112" i="38"/>
  <c r="S112" i="38"/>
  <c r="AQ112" i="38"/>
  <c r="AX63" i="38"/>
  <c r="AR63" i="38"/>
  <c r="BA63" i="38"/>
  <c r="AT63" i="38"/>
  <c r="AZ63" i="38"/>
  <c r="AS63" i="38"/>
  <c r="AV63" i="38"/>
  <c r="AM112" i="38"/>
  <c r="M112" i="38"/>
  <c r="N112" i="38"/>
  <c r="AI67" i="38"/>
  <c r="X67" i="38"/>
  <c r="S63" i="38"/>
  <c r="BA112" i="38"/>
  <c r="AY112" i="38"/>
  <c r="R112" i="38"/>
  <c r="AM67" i="38"/>
  <c r="AZ67" i="38"/>
  <c r="W75" i="38"/>
  <c r="M75" i="38"/>
  <c r="S72" i="38"/>
  <c r="U72" i="38"/>
  <c r="AP42" i="38"/>
  <c r="L57" i="38"/>
  <c r="AF57" i="38"/>
  <c r="AB57" i="38"/>
  <c r="AE57" i="38"/>
  <c r="AI57" i="38"/>
  <c r="O57" i="38"/>
  <c r="Y57" i="38"/>
  <c r="AJ57" i="38"/>
  <c r="AL57" i="38"/>
  <c r="Q57" i="38"/>
  <c r="T57" i="38"/>
  <c r="V110" i="38"/>
  <c r="AT110" i="38"/>
  <c r="AY110" i="38"/>
  <c r="AR110" i="38"/>
  <c r="AK110" i="38"/>
  <c r="Q110" i="38"/>
  <c r="AD110" i="38"/>
  <c r="AV110" i="38"/>
  <c r="AJ110" i="38"/>
  <c r="AI110" i="38"/>
  <c r="Y110" i="38"/>
  <c r="T110" i="38"/>
  <c r="AP110" i="38"/>
  <c r="R110" i="38"/>
  <c r="S65" i="38"/>
  <c r="Z65" i="38"/>
  <c r="AA65" i="38"/>
  <c r="AL65" i="38"/>
  <c r="M65" i="38"/>
  <c r="AJ65" i="38"/>
  <c r="AM65" i="38"/>
  <c r="P110" i="38"/>
  <c r="S110" i="38"/>
  <c r="AS112" i="38"/>
  <c r="AI112" i="38"/>
  <c r="U112" i="38"/>
  <c r="N57" i="38"/>
  <c r="BA67" i="38"/>
  <c r="AY67" i="38"/>
  <c r="AD75" i="38"/>
  <c r="AB75" i="38"/>
  <c r="P65" i="38"/>
  <c r="Q97" i="38"/>
  <c r="N40" i="38"/>
  <c r="AD40" i="38"/>
  <c r="W40" i="38"/>
  <c r="P39" i="38"/>
  <c r="N39" i="38"/>
  <c r="L39" i="38"/>
  <c r="AE39" i="38"/>
  <c r="AM39" i="38"/>
  <c r="AO65" i="38"/>
  <c r="O110" i="38"/>
  <c r="M56" i="38"/>
  <c r="AR112" i="38"/>
  <c r="Z112" i="38"/>
  <c r="W104" i="38"/>
  <c r="U104" i="38"/>
  <c r="AN104" i="38"/>
  <c r="AO57" i="38"/>
  <c r="AH104" i="38"/>
  <c r="L72" i="38"/>
  <c r="AI40" i="38"/>
  <c r="AN63" i="38"/>
  <c r="W39" i="38"/>
  <c r="AJ39" i="38"/>
  <c r="X65" i="38"/>
  <c r="AJ75" i="38"/>
  <c r="AK74" i="38"/>
  <c r="AS100" i="38"/>
  <c r="AX42" i="38"/>
  <c r="AK26" i="38"/>
  <c r="AC26" i="38"/>
  <c r="Q26" i="38"/>
  <c r="AM26" i="38"/>
  <c r="X66" i="38"/>
  <c r="Q66" i="38"/>
  <c r="U66" i="38"/>
  <c r="AL66" i="38"/>
  <c r="AA66" i="38"/>
  <c r="AK66" i="38"/>
  <c r="AQ56" i="38"/>
  <c r="AT56" i="38"/>
  <c r="V112" i="38"/>
  <c r="T112" i="38"/>
  <c r="AJ72" i="38"/>
  <c r="V65" i="38"/>
  <c r="AU66" i="38"/>
  <c r="AR66" i="38"/>
  <c r="AT66" i="38"/>
  <c r="Q109" i="38"/>
  <c r="V109" i="38"/>
  <c r="AL109" i="38"/>
  <c r="T109" i="38"/>
  <c r="AJ109" i="38"/>
  <c r="AZ109" i="38"/>
  <c r="P109" i="38"/>
  <c r="X109" i="38"/>
  <c r="AX109" i="38"/>
  <c r="AN109" i="38"/>
  <c r="AH109" i="38"/>
  <c r="AD109" i="38"/>
  <c r="AV109" i="38"/>
  <c r="AB110" i="38"/>
  <c r="AB112" i="38"/>
  <c r="AA112" i="38"/>
  <c r="AL112" i="38"/>
  <c r="L104" i="38"/>
  <c r="L109" i="38"/>
  <c r="AF109" i="38"/>
  <c r="AG67" i="38"/>
  <c r="AP66" i="38"/>
  <c r="W67" i="38"/>
  <c r="Z67" i="38"/>
  <c r="N63" i="38"/>
  <c r="X63" i="38"/>
  <c r="AO63" i="38"/>
  <c r="AK75" i="38"/>
  <c r="AN39" i="38"/>
  <c r="AB65" i="38"/>
  <c r="N65" i="38"/>
  <c r="AI75" i="38"/>
  <c r="AE74" i="38"/>
  <c r="O74" i="38"/>
  <c r="AO74" i="38"/>
  <c r="AE96" i="38"/>
  <c r="AY96" i="38"/>
  <c r="AD100" i="38"/>
  <c r="AE55" i="38"/>
  <c r="AH55" i="38"/>
  <c r="P55" i="38"/>
  <c r="AN110" i="38"/>
  <c r="Y112" i="38"/>
  <c r="AX112" i="38"/>
  <c r="AN57" i="38"/>
  <c r="M57" i="38"/>
  <c r="AK67" i="38"/>
  <c r="AU67" i="38"/>
  <c r="AH65" i="38"/>
  <c r="AN65" i="38"/>
  <c r="AF100" i="38"/>
  <c r="L100" i="38"/>
  <c r="AL100" i="38"/>
  <c r="AC76" i="38"/>
  <c r="AL76" i="38"/>
  <c r="AA76" i="38"/>
  <c r="AV76" i="38"/>
  <c r="AV23" i="95" s="1"/>
  <c r="AK76" i="38"/>
  <c r="AA56" i="38"/>
  <c r="S56" i="38"/>
  <c r="V56" i="38"/>
  <c r="N56" i="38"/>
  <c r="AH56" i="38"/>
  <c r="AL56" i="38"/>
  <c r="AF74" i="38"/>
  <c r="AH74" i="38"/>
  <c r="L74" i="38"/>
  <c r="AN74" i="38"/>
  <c r="X74" i="38"/>
  <c r="AG74" i="38"/>
  <c r="V74" i="38"/>
  <c r="Z74" i="38"/>
  <c r="BA110" i="38"/>
  <c r="AF56" i="38"/>
  <c r="M110" i="38"/>
  <c r="AK112" i="38"/>
  <c r="AT112" i="38"/>
  <c r="Z57" i="38"/>
  <c r="AP57" i="38"/>
  <c r="AY109" i="38"/>
  <c r="AS109" i="38"/>
  <c r="AO66" i="38"/>
  <c r="AW109" i="38"/>
  <c r="O63" i="38"/>
  <c r="AL63" i="38"/>
  <c r="AO39" i="38"/>
  <c r="Y65" i="38"/>
  <c r="T74" i="38"/>
  <c r="AJ74" i="38"/>
  <c r="N74" i="38"/>
  <c r="AV96" i="38"/>
  <c r="Y100" i="38"/>
  <c r="S100" i="38"/>
  <c r="AA100" i="38"/>
  <c r="AN58" i="38"/>
  <c r="AB58" i="38"/>
  <c r="O58" i="38"/>
  <c r="AO58" i="38"/>
  <c r="V58" i="38"/>
  <c r="AG103" i="38"/>
  <c r="Q103" i="38"/>
  <c r="AM103" i="38"/>
  <c r="U103" i="38"/>
  <c r="AE103" i="38"/>
  <c r="AK103" i="38"/>
  <c r="AX103" i="38"/>
  <c r="K103" i="38"/>
  <c r="AB103" i="38"/>
  <c r="AO103" i="38"/>
  <c r="AV42" i="38"/>
  <c r="Z111" i="38"/>
  <c r="AV111" i="38"/>
  <c r="AU111" i="38"/>
  <c r="T111" i="38"/>
  <c r="AP111" i="38"/>
  <c r="W42" i="38"/>
  <c r="AK57" i="38"/>
  <c r="S67" i="38"/>
  <c r="R67" i="38"/>
  <c r="V63" i="38"/>
  <c r="AD63" i="38"/>
  <c r="Y67" i="38"/>
  <c r="AL75" i="38"/>
  <c r="AW75" i="38"/>
  <c r="Z100" i="38"/>
  <c r="AX100" i="38"/>
  <c r="AQ58" i="38"/>
  <c r="AY58" i="38"/>
  <c r="AT58" i="38"/>
  <c r="AC96" i="38"/>
  <c r="K96" i="38"/>
  <c r="P96" i="38"/>
  <c r="U96" i="38"/>
  <c r="AX96" i="38"/>
  <c r="AM96" i="38"/>
  <c r="M96" i="38"/>
  <c r="AP96" i="38"/>
  <c r="AF96" i="38"/>
  <c r="AD96" i="38"/>
  <c r="L96" i="38"/>
  <c r="AG96" i="38"/>
  <c r="AK96" i="38"/>
  <c r="S96" i="38"/>
  <c r="AN96" i="38"/>
  <c r="T67" i="38"/>
  <c r="O67" i="38"/>
  <c r="AO67" i="38"/>
  <c r="N67" i="38"/>
  <c r="AE67" i="38"/>
  <c r="L67" i="38"/>
  <c r="V67" i="38"/>
  <c r="AA67" i="38"/>
  <c r="AH67" i="38"/>
  <c r="Q67" i="38"/>
  <c r="AN75" i="38"/>
  <c r="O75" i="38"/>
  <c r="AA75" i="38"/>
  <c r="AM75" i="38"/>
  <c r="Z75" i="38"/>
  <c r="AE75" i="38"/>
  <c r="N75" i="38"/>
  <c r="Y75" i="38"/>
  <c r="P75" i="38"/>
  <c r="V75" i="38"/>
  <c r="AH75" i="38"/>
  <c r="X75" i="38"/>
  <c r="AO75" i="38"/>
  <c r="AG75" i="38"/>
  <c r="L75" i="38"/>
  <c r="AF75" i="38"/>
  <c r="R75" i="38"/>
  <c r="AU32" i="38"/>
  <c r="R32" i="38"/>
  <c r="AE32" i="38"/>
  <c r="P32" i="38"/>
  <c r="AQ32" i="38"/>
  <c r="Z32" i="38"/>
  <c r="U32" i="38"/>
  <c r="X32" i="38"/>
  <c r="AZ32" i="38"/>
  <c r="AV32" i="38"/>
  <c r="AS55" i="38"/>
  <c r="AE114" i="38"/>
  <c r="W114" i="38"/>
  <c r="P116" i="38"/>
  <c r="P115" i="38" s="1"/>
  <c r="AC114" i="38"/>
  <c r="Z42" i="38"/>
  <c r="V81" i="38"/>
  <c r="AJ36" i="38"/>
  <c r="AX114" i="38"/>
  <c r="AL114" i="38"/>
  <c r="Q116" i="38"/>
  <c r="Q115" i="38" s="1"/>
  <c r="AT114" i="38"/>
  <c r="T114" i="38"/>
  <c r="Y111" i="38"/>
  <c r="AW55" i="38"/>
  <c r="AV55" i="38"/>
  <c r="AJ114" i="38"/>
  <c r="AB116" i="38"/>
  <c r="AB115" i="38" s="1"/>
  <c r="AO42" i="38"/>
  <c r="T39" i="38"/>
  <c r="Y42" i="38"/>
  <c r="S116" i="38"/>
  <c r="S115" i="38" s="1"/>
  <c r="AU42" i="38"/>
  <c r="T42" i="38"/>
  <c r="AU55" i="38"/>
  <c r="M111" i="38"/>
  <c r="AT81" i="38"/>
  <c r="AW114" i="38"/>
  <c r="AH114" i="38"/>
  <c r="AR114" i="38"/>
  <c r="AB114" i="38"/>
  <c r="T116" i="38"/>
  <c r="T115" i="38" s="1"/>
  <c r="Y116" i="38"/>
  <c r="Y115" i="38" s="1"/>
  <c r="R42" i="38"/>
  <c r="AZ42" i="38"/>
  <c r="AE42" i="38"/>
  <c r="X114" i="38"/>
  <c r="U114" i="38"/>
  <c r="U116" i="38"/>
  <c r="U115" i="38" s="1"/>
  <c r="N114" i="38"/>
  <c r="AR42" i="38"/>
  <c r="AX55" i="38"/>
  <c r="M114" i="38"/>
  <c r="R114" i="38"/>
  <c r="AQ114" i="38"/>
  <c r="L114" i="38"/>
  <c r="AK42" i="38"/>
  <c r="U42" i="38"/>
  <c r="AT80" i="38"/>
  <c r="AT78" i="38" s="1"/>
  <c r="AW80" i="38"/>
  <c r="AW78" i="38" s="1"/>
  <c r="W80" i="38"/>
  <c r="W78" i="38" s="1"/>
  <c r="AH80" i="38"/>
  <c r="AH78" i="38" s="1"/>
  <c r="S80" i="38"/>
  <c r="S78" i="38" s="1"/>
  <c r="BA80" i="38"/>
  <c r="BA78" i="38" s="1"/>
  <c r="AC80" i="38"/>
  <c r="AC78" i="38" s="1"/>
  <c r="AJ80" i="38"/>
  <c r="AJ78" i="38" s="1"/>
  <c r="Z80" i="38"/>
  <c r="Z78" i="38" s="1"/>
  <c r="AX80" i="38"/>
  <c r="AX78" i="38" s="1"/>
  <c r="P80" i="38"/>
  <c r="P78" i="38" s="1"/>
  <c r="Q80" i="38"/>
  <c r="Q78" i="38" s="1"/>
  <c r="AM80" i="38"/>
  <c r="AM78" i="38" s="1"/>
  <c r="V80" i="38"/>
  <c r="V78" i="38" s="1"/>
  <c r="N80" i="38"/>
  <c r="N78" i="38" s="1"/>
  <c r="AV80" i="38"/>
  <c r="AV78" i="38" s="1"/>
  <c r="AQ80" i="38"/>
  <c r="AQ78" i="38" s="1"/>
  <c r="AF80" i="38"/>
  <c r="AF78" i="38" s="1"/>
  <c r="AS80" i="38"/>
  <c r="AS78" i="38" s="1"/>
  <c r="AY80" i="38"/>
  <c r="AY78" i="38" s="1"/>
  <c r="AK80" i="38"/>
  <c r="AK78" i="38" s="1"/>
  <c r="AZ80" i="38"/>
  <c r="AZ78" i="38" s="1"/>
  <c r="AN80" i="38"/>
  <c r="AN78" i="38" s="1"/>
  <c r="AB80" i="38"/>
  <c r="AB78" i="38" s="1"/>
  <c r="X80" i="38"/>
  <c r="X78" i="38" s="1"/>
  <c r="AP80" i="38"/>
  <c r="AP78" i="38" s="1"/>
  <c r="AG80" i="38"/>
  <c r="AG78" i="38" s="1"/>
  <c r="T80" i="38"/>
  <c r="T78" i="38" s="1"/>
  <c r="AE80" i="38"/>
  <c r="AE78" i="38" s="1"/>
  <c r="AL80" i="38"/>
  <c r="AL78" i="38" s="1"/>
  <c r="AA80" i="38"/>
  <c r="AA78" i="38" s="1"/>
  <c r="AR80" i="38"/>
  <c r="AR78" i="38" s="1"/>
  <c r="AE64" i="38"/>
  <c r="AO64" i="38"/>
  <c r="AH64" i="38"/>
  <c r="AF64" i="38"/>
  <c r="AD64" i="38"/>
  <c r="AM64" i="38"/>
  <c r="Y64" i="38"/>
  <c r="AG64" i="38"/>
  <c r="AB64" i="38"/>
  <c r="M64" i="38"/>
  <c r="Z64" i="38"/>
  <c r="N64" i="38"/>
  <c r="AC64" i="38"/>
  <c r="AA64" i="38"/>
  <c r="Q64" i="38"/>
  <c r="AL64" i="38"/>
  <c r="O64" i="38"/>
  <c r="U64" i="38"/>
  <c r="T64" i="38"/>
  <c r="V64" i="38"/>
  <c r="AJ64" i="38"/>
  <c r="X64" i="38"/>
  <c r="AI64" i="38"/>
  <c r="W64" i="38"/>
  <c r="R64" i="38"/>
  <c r="AN64" i="38"/>
  <c r="AP64" i="38"/>
  <c r="AK64" i="38"/>
  <c r="L64" i="38"/>
  <c r="S64" i="38"/>
  <c r="AU80" i="38"/>
  <c r="AU78" i="38" s="1"/>
  <c r="V36" i="38"/>
  <c r="AF36" i="38"/>
  <c r="AL36" i="38"/>
  <c r="S36" i="38"/>
  <c r="U36" i="38"/>
  <c r="M36" i="38"/>
  <c r="N36" i="38"/>
  <c r="T36" i="38"/>
  <c r="R36" i="38"/>
  <c r="AB36" i="38"/>
  <c r="P36" i="38"/>
  <c r="L36" i="38"/>
  <c r="AI36" i="38"/>
  <c r="AG36" i="38"/>
  <c r="AM36" i="38"/>
  <c r="W36" i="38"/>
  <c r="AN36" i="38"/>
  <c r="O36" i="38"/>
  <c r="X36" i="38"/>
  <c r="Q36" i="38"/>
  <c r="AC36" i="38"/>
  <c r="AA36" i="38"/>
  <c r="Y36" i="38"/>
  <c r="Z36" i="38"/>
  <c r="AK36" i="38"/>
  <c r="AO36" i="38"/>
  <c r="AH36" i="38"/>
  <c r="AE36" i="38"/>
  <c r="AP36" i="38"/>
  <c r="AV71" i="38"/>
  <c r="AT71" i="38"/>
  <c r="M71" i="38"/>
  <c r="W71" i="38"/>
  <c r="AO71" i="38"/>
  <c r="AC71" i="38"/>
  <c r="AH71" i="38"/>
  <c r="AQ71" i="38"/>
  <c r="AX71" i="38"/>
  <c r="V71" i="38"/>
  <c r="AN71" i="38"/>
  <c r="AS71" i="38"/>
  <c r="AW71" i="38"/>
  <c r="AK71" i="38"/>
  <c r="P71" i="38"/>
  <c r="N71" i="38"/>
  <c r="AI71" i="38"/>
  <c r="BA71" i="38"/>
  <c r="AU71" i="38"/>
  <c r="AM71" i="38"/>
  <c r="T71" i="38"/>
  <c r="Y71" i="38"/>
  <c r="AF71" i="38"/>
  <c r="U71" i="38"/>
  <c r="S71" i="38"/>
  <c r="AB71" i="38"/>
  <c r="O71" i="38"/>
  <c r="Z71" i="38"/>
  <c r="AZ71" i="38"/>
  <c r="AR71" i="38"/>
  <c r="AY71" i="38"/>
  <c r="AJ71" i="38"/>
  <c r="Q71" i="38"/>
  <c r="AA71" i="38"/>
  <c r="R71" i="38"/>
  <c r="AE71" i="38"/>
  <c r="AG71" i="38"/>
  <c r="AD71" i="38"/>
  <c r="AL71" i="38"/>
  <c r="R97" i="38"/>
  <c r="W97" i="38"/>
  <c r="AS97" i="38"/>
  <c r="AY97" i="38"/>
  <c r="Y97" i="38"/>
  <c r="AD97" i="38"/>
  <c r="AK97" i="38"/>
  <c r="AA97" i="38"/>
  <c r="AN97" i="38"/>
  <c r="AJ97" i="38"/>
  <c r="S97" i="38"/>
  <c r="AF97" i="38"/>
  <c r="AC97" i="38"/>
  <c r="P97" i="38"/>
  <c r="M97" i="38"/>
  <c r="AI97" i="38"/>
  <c r="AQ97" i="38"/>
  <c r="AU97" i="38"/>
  <c r="AR97" i="38"/>
  <c r="AM97" i="38"/>
  <c r="L97" i="38"/>
  <c r="K97" i="38"/>
  <c r="AE97" i="38"/>
  <c r="AX97" i="38"/>
  <c r="O97" i="38"/>
  <c r="AP97" i="38"/>
  <c r="AT97" i="38"/>
  <c r="Z97" i="38"/>
  <c r="V97" i="38"/>
  <c r="AW97" i="38"/>
  <c r="N97" i="38"/>
  <c r="AO97" i="38"/>
  <c r="AB97" i="38"/>
  <c r="BA97" i="38"/>
  <c r="U97" i="38"/>
  <c r="AZ97" i="38"/>
  <c r="T97" i="38"/>
  <c r="AH97" i="38"/>
  <c r="AG97" i="38"/>
  <c r="AU50" i="38"/>
  <c r="AY50" i="38"/>
  <c r="AF50" i="38"/>
  <c r="V50" i="38"/>
  <c r="O50" i="38"/>
  <c r="AB50" i="38"/>
  <c r="P50" i="38"/>
  <c r="AP50" i="38"/>
  <c r="Q50" i="38"/>
  <c r="AI50" i="38"/>
  <c r="AH50" i="38"/>
  <c r="S50" i="38"/>
  <c r="AG50" i="38"/>
  <c r="AM50" i="38"/>
  <c r="X50" i="38"/>
  <c r="AL50" i="38"/>
  <c r="AX50" i="38"/>
  <c r="AE50" i="38"/>
  <c r="AW50" i="38"/>
  <c r="AZ50" i="38"/>
  <c r="AD50" i="38"/>
  <c r="AN50" i="38"/>
  <c r="T50" i="38"/>
  <c r="AQ50" i="38"/>
  <c r="AV50" i="38"/>
  <c r="AR50" i="38"/>
  <c r="Z50" i="38"/>
  <c r="Y50" i="38"/>
  <c r="AA50" i="38"/>
  <c r="AO50" i="38"/>
  <c r="AS50" i="38"/>
  <c r="BA50" i="38"/>
  <c r="AT50" i="38"/>
  <c r="P64" i="38"/>
  <c r="X81" i="38"/>
  <c r="AK50" i="38"/>
  <c r="N50" i="38"/>
  <c r="S81" i="38"/>
  <c r="W50" i="38"/>
  <c r="M50" i="38"/>
  <c r="AP81" i="38"/>
  <c r="Z81" i="38"/>
  <c r="N81" i="38"/>
  <c r="AL81" i="38"/>
  <c r="AO81" i="38"/>
  <c r="AI81" i="38"/>
  <c r="AM81" i="38"/>
  <c r="O81" i="38"/>
  <c r="AK81" i="38"/>
  <c r="L81" i="38"/>
  <c r="AA81" i="38"/>
  <c r="W81" i="38"/>
  <c r="AN81" i="38"/>
  <c r="AB81" i="38"/>
  <c r="M81" i="38"/>
  <c r="AG81" i="38"/>
  <c r="P81" i="38"/>
  <c r="R81" i="38"/>
  <c r="U81" i="38"/>
  <c r="AF81" i="38"/>
  <c r="AJ81" i="38"/>
  <c r="Q81" i="38"/>
  <c r="Y81" i="38"/>
  <c r="AD81" i="38"/>
  <c r="AH81" i="38"/>
  <c r="AC81" i="38"/>
  <c r="AE81" i="38"/>
  <c r="AD36" i="38"/>
  <c r="T81" i="38"/>
  <c r="AJ50" i="38"/>
  <c r="AP71" i="38"/>
  <c r="AL97" i="38"/>
  <c r="AR64" i="38"/>
  <c r="AU64" i="38"/>
  <c r="AS64" i="38"/>
  <c r="AZ64" i="38"/>
  <c r="AQ64" i="38"/>
  <c r="AW64" i="38"/>
  <c r="AV64" i="38"/>
  <c r="AU72" i="38"/>
  <c r="AL72" i="38"/>
  <c r="AV72" i="38"/>
  <c r="AH72" i="38"/>
  <c r="AP72" i="38"/>
  <c r="O72" i="38"/>
  <c r="AB72" i="38"/>
  <c r="AF72" i="38"/>
  <c r="T72" i="38"/>
  <c r="P72" i="38"/>
  <c r="AX72" i="38"/>
  <c r="AM72" i="38"/>
  <c r="R72" i="38"/>
  <c r="N72" i="38"/>
  <c r="AA72" i="38"/>
  <c r="AS72" i="38"/>
  <c r="AO72" i="38"/>
  <c r="AY72" i="38"/>
  <c r="Z72" i="38"/>
  <c r="W72" i="38"/>
  <c r="AD72" i="38"/>
  <c r="AZ72" i="38"/>
  <c r="BA72" i="38"/>
  <c r="AT72" i="38"/>
  <c r="AQ72" i="38"/>
  <c r="Y72" i="38"/>
  <c r="M72" i="38"/>
  <c r="AW72" i="38"/>
  <c r="AR72" i="38"/>
  <c r="AC72" i="38"/>
  <c r="AE72" i="38"/>
  <c r="X72" i="38"/>
  <c r="AN72" i="38"/>
  <c r="J60" i="38"/>
  <c r="I60" i="38"/>
  <c r="AS73" i="38"/>
  <c r="W73" i="38"/>
  <c r="AU73" i="38"/>
  <c r="AZ73" i="38"/>
  <c r="S73" i="38"/>
  <c r="AX73" i="38"/>
  <c r="AV73" i="38"/>
  <c r="P73" i="38"/>
  <c r="AK73" i="38"/>
  <c r="AC73" i="38"/>
  <c r="N73" i="38"/>
  <c r="AF73" i="38"/>
  <c r="AM73" i="38"/>
  <c r="R73" i="38"/>
  <c r="U73" i="38"/>
  <c r="AJ73" i="38"/>
  <c r="AE73" i="38"/>
  <c r="AD73" i="38"/>
  <c r="AT73" i="38"/>
  <c r="O73" i="38"/>
  <c r="Z73" i="38"/>
  <c r="Y73" i="38"/>
  <c r="AA73" i="38"/>
  <c r="BA73" i="38"/>
  <c r="Q73" i="38"/>
  <c r="V73" i="38"/>
  <c r="AN73" i="38"/>
  <c r="AQ73" i="38"/>
  <c r="AH73" i="38"/>
  <c r="M73" i="38"/>
  <c r="AY73" i="38"/>
  <c r="AB73" i="38"/>
  <c r="AR37" i="38"/>
  <c r="AU37" i="38"/>
  <c r="AZ37" i="38"/>
  <c r="AT37" i="38"/>
  <c r="AQ37" i="38"/>
  <c r="AX37" i="38"/>
  <c r="AY37" i="38"/>
  <c r="AV37" i="38"/>
  <c r="AW37" i="38"/>
  <c r="AS37" i="38"/>
  <c r="BA37" i="38"/>
  <c r="AP37" i="38"/>
  <c r="Q37" i="38"/>
  <c r="AE37" i="38"/>
  <c r="O37" i="38"/>
  <c r="Y37" i="38"/>
  <c r="AL37" i="38"/>
  <c r="U37" i="38"/>
  <c r="AK37" i="38"/>
  <c r="AM37" i="38"/>
  <c r="AG37" i="38"/>
  <c r="M37" i="38"/>
  <c r="AI37" i="38"/>
  <c r="S37" i="38"/>
  <c r="P37" i="38"/>
  <c r="T37" i="38"/>
  <c r="AN37" i="38"/>
  <c r="AO37" i="38"/>
  <c r="Z37" i="38"/>
  <c r="AY64" i="38"/>
  <c r="AI72" i="38"/>
  <c r="AG72" i="38"/>
  <c r="AX64" i="38"/>
  <c r="AK72" i="38"/>
  <c r="AT64" i="38"/>
  <c r="V72" i="38"/>
  <c r="AX76" i="38"/>
  <c r="AX23" i="95" s="1"/>
  <c r="Z26" i="38"/>
  <c r="AB26" i="38"/>
  <c r="O26" i="38"/>
  <c r="AH26" i="38"/>
  <c r="M26" i="38"/>
  <c r="P26" i="38"/>
  <c r="V40" i="38"/>
  <c r="M40" i="38"/>
  <c r="AN40" i="38"/>
  <c r="T40" i="38"/>
  <c r="U40" i="38"/>
  <c r="AG40" i="38"/>
  <c r="O40" i="38"/>
  <c r="Y40" i="38"/>
  <c r="R40" i="38"/>
  <c r="AB40" i="38"/>
  <c r="AF40" i="38"/>
  <c r="AB17" i="38"/>
  <c r="AA17" i="38"/>
  <c r="AN26" i="38"/>
  <c r="Y26" i="38"/>
  <c r="M76" i="38"/>
  <c r="M23" i="95" s="1"/>
  <c r="AM40" i="38"/>
  <c r="Z40" i="38"/>
  <c r="AA26" i="38"/>
  <c r="L70" i="38"/>
  <c r="R70" i="38"/>
  <c r="AF70" i="38"/>
  <c r="V70" i="38"/>
  <c r="AF116" i="38"/>
  <c r="AF115" i="38" s="1"/>
  <c r="AJ103" i="38"/>
  <c r="AQ103" i="38"/>
  <c r="R103" i="38"/>
  <c r="R102" i="38" s="1"/>
  <c r="AT103" i="38"/>
  <c r="Y103" i="38"/>
  <c r="AW103" i="38"/>
  <c r="AZ103" i="38"/>
  <c r="AF103" i="38"/>
  <c r="T103" i="38"/>
  <c r="AL103" i="38"/>
  <c r="AP103" i="38"/>
  <c r="O103" i="38"/>
  <c r="M103" i="38"/>
  <c r="AP65" i="38"/>
  <c r="AC65" i="38"/>
  <c r="AK65" i="38"/>
  <c r="AI65" i="38"/>
  <c r="AG65" i="38"/>
  <c r="W65" i="38"/>
  <c r="R65" i="38"/>
  <c r="O65" i="38"/>
  <c r="L65" i="38"/>
  <c r="AT116" i="38"/>
  <c r="AT115" i="38" s="1"/>
  <c r="W116" i="38"/>
  <c r="W115" i="38" s="1"/>
  <c r="J21" i="38"/>
  <c r="I21" i="38"/>
  <c r="AS58" i="38"/>
  <c r="AI58" i="38"/>
  <c r="Q58" i="38"/>
  <c r="S58" i="38"/>
  <c r="AP58" i="38"/>
  <c r="U58" i="38"/>
  <c r="X58" i="38"/>
  <c r="AW58" i="38"/>
  <c r="AD58" i="38"/>
  <c r="AA58" i="38"/>
  <c r="AF101" i="38"/>
  <c r="AL101" i="38"/>
  <c r="AR101" i="38"/>
  <c r="J19" i="38"/>
  <c r="I19" i="38"/>
  <c r="AZ76" i="38"/>
  <c r="AZ23" i="95" s="1"/>
  <c r="AY76" i="38"/>
  <c r="AY23" i="95" s="1"/>
  <c r="BA76" i="38"/>
  <c r="BA23" i="95" s="1"/>
  <c r="AS76" i="38"/>
  <c r="AS23" i="95" s="1"/>
  <c r="AR76" i="38"/>
  <c r="AR23" i="95" s="1"/>
  <c r="AW76" i="38"/>
  <c r="AW23" i="95" s="1"/>
  <c r="AT76" i="38"/>
  <c r="AT23" i="95" s="1"/>
  <c r="AI76" i="38"/>
  <c r="Z76" i="38"/>
  <c r="AP76" i="38"/>
  <c r="T76" i="38"/>
  <c r="T23" i="95" s="1"/>
  <c r="U76" i="38"/>
  <c r="U23" i="95" s="1"/>
  <c r="N76" i="38"/>
  <c r="N23" i="95" s="1"/>
  <c r="AU76" i="38"/>
  <c r="AU23" i="95" s="1"/>
  <c r="Q76" i="38"/>
  <c r="Q23" i="95" s="1"/>
  <c r="AH76" i="38"/>
  <c r="V76" i="38"/>
  <c r="V23" i="95" s="1"/>
  <c r="AF76" i="38"/>
  <c r="AB76" i="38"/>
  <c r="AB23" i="95" s="1"/>
  <c r="L66" i="38"/>
  <c r="P66" i="38"/>
  <c r="AC66" i="38"/>
  <c r="AE66" i="38"/>
  <c r="S66" i="38"/>
  <c r="AH66" i="38"/>
  <c r="M66" i="38"/>
  <c r="AM66" i="38"/>
  <c r="R66" i="38"/>
  <c r="AD66" i="38"/>
  <c r="AE26" i="38"/>
  <c r="Y66" i="38"/>
  <c r="W66" i="38"/>
  <c r="AB66" i="38"/>
  <c r="AA40" i="38"/>
  <c r="AR116" i="38"/>
  <c r="AR115" i="38" s="1"/>
  <c r="R116" i="38"/>
  <c r="R115" i="38" s="1"/>
  <c r="AV66" i="38"/>
  <c r="AQ66" i="38"/>
  <c r="AZ66" i="38"/>
  <c r="AY66" i="38"/>
  <c r="BA56" i="38"/>
  <c r="AR56" i="38"/>
  <c r="S17" i="38"/>
  <c r="Y56" i="38"/>
  <c r="AC56" i="38"/>
  <c r="AU56" i="38"/>
  <c r="T26" i="38"/>
  <c r="AJ76" i="38"/>
  <c r="AJ66" i="38"/>
  <c r="T66" i="38"/>
  <c r="Z66" i="38"/>
  <c r="P40" i="38"/>
  <c r="T70" i="38"/>
  <c r="AX116" i="38"/>
  <c r="AX115" i="38" s="1"/>
  <c r="AG116" i="38"/>
  <c r="AG115" i="38" s="1"/>
  <c r="Y32" i="38"/>
  <c r="AK32" i="38"/>
  <c r="AF32" i="38"/>
  <c r="R55" i="38"/>
  <c r="T55" i="38"/>
  <c r="W55" i="38"/>
  <c r="AO55" i="38"/>
  <c r="O55" i="38"/>
  <c r="U55" i="38"/>
  <c r="Z55" i="38"/>
  <c r="AL55" i="38"/>
  <c r="AG55" i="38"/>
  <c r="AB55" i="38"/>
  <c r="S55" i="38"/>
  <c r="P56" i="38"/>
  <c r="AJ56" i="38"/>
  <c r="V26" i="38"/>
  <c r="AD76" i="38"/>
  <c r="W76" i="38"/>
  <c r="W23" i="95" s="1"/>
  <c r="AI66" i="38"/>
  <c r="AO40" i="38"/>
  <c r="AP40" i="38"/>
  <c r="O66" i="38"/>
  <c r="AU58" i="38"/>
  <c r="AV116" i="38"/>
  <c r="AV115" i="38" s="1"/>
  <c r="V116" i="38"/>
  <c r="V115" i="38" s="1"/>
  <c r="AH116" i="38"/>
  <c r="AH115" i="38" s="1"/>
  <c r="AC116" i="38"/>
  <c r="AC115" i="38" s="1"/>
  <c r="AL116" i="38"/>
  <c r="AL115" i="38" s="1"/>
  <c r="AE116" i="38"/>
  <c r="AE115" i="38" s="1"/>
  <c r="O116" i="38"/>
  <c r="O115" i="38" s="1"/>
  <c r="X116" i="38"/>
  <c r="X115" i="38" s="1"/>
  <c r="AP116" i="38"/>
  <c r="AP115" i="38" s="1"/>
  <c r="AJ116" i="38"/>
  <c r="AJ115" i="38" s="1"/>
  <c r="AO116" i="38"/>
  <c r="AO115" i="38" s="1"/>
  <c r="AD116" i="38"/>
  <c r="AD115" i="38" s="1"/>
  <c r="AA116" i="38"/>
  <c r="AA115" i="38" s="1"/>
  <c r="AK116" i="38"/>
  <c r="AK115" i="38" s="1"/>
  <c r="AI111" i="38"/>
  <c r="AY111" i="38"/>
  <c r="AJ111" i="38"/>
  <c r="Y17" i="38"/>
  <c r="Q17" i="38"/>
  <c r="AG17" i="38"/>
  <c r="Z17" i="38"/>
  <c r="S76" i="38"/>
  <c r="S23" i="95" s="1"/>
  <c r="AF66" i="38"/>
  <c r="AP26" i="38"/>
  <c r="AU116" i="38"/>
  <c r="AU115" i="38" s="1"/>
  <c r="AS116" i="38"/>
  <c r="AS115" i="38" s="1"/>
  <c r="AQ116" i="38"/>
  <c r="AQ115" i="38" s="1"/>
  <c r="BA116" i="38"/>
  <c r="BA115" i="38" s="1"/>
  <c r="AZ116" i="38"/>
  <c r="AZ115" i="38" s="1"/>
  <c r="AM70" i="38"/>
  <c r="AL70" i="38"/>
  <c r="AO70" i="38"/>
  <c r="AP70" i="38"/>
  <c r="M70" i="38"/>
  <c r="Y70" i="38"/>
  <c r="AM76" i="38"/>
  <c r="R17" i="38"/>
  <c r="X76" i="38"/>
  <c r="X23" i="95" s="1"/>
  <c r="AX66" i="38"/>
  <c r="Q40" i="38"/>
  <c r="AE70" i="38"/>
  <c r="AZ58" i="38"/>
  <c r="BA58" i="38"/>
  <c r="AR58" i="38"/>
  <c r="Z116" i="38"/>
  <c r="Z115" i="38" s="1"/>
  <c r="AQ70" i="38"/>
  <c r="AW70" i="38"/>
  <c r="AZ70" i="38"/>
  <c r="AR70" i="38"/>
  <c r="AX70" i="38"/>
  <c r="AQ62" i="38"/>
  <c r="AO62" i="38"/>
  <c r="AX62" i="38"/>
  <c r="T62" i="38"/>
  <c r="AP62" i="38"/>
  <c r="M62" i="38"/>
  <c r="AR62" i="38"/>
  <c r="U62" i="38"/>
  <c r="AY62" i="38"/>
  <c r="AR113" i="38"/>
  <c r="V113" i="38"/>
  <c r="AK113" i="38"/>
  <c r="AV113" i="38"/>
  <c r="P113" i="38"/>
  <c r="AU113" i="38"/>
  <c r="L113" i="38"/>
  <c r="Q113" i="38"/>
  <c r="AX113" i="38"/>
  <c r="AY113" i="38"/>
  <c r="AI113" i="38"/>
  <c r="AD113" i="38"/>
  <c r="AA113" i="38"/>
  <c r="AQ113" i="38"/>
  <c r="AM113" i="38"/>
  <c r="AK49" i="38"/>
  <c r="AD49" i="38"/>
  <c r="AB49" i="38"/>
  <c r="L49" i="38"/>
  <c r="V49" i="38"/>
  <c r="P49" i="38"/>
  <c r="AA49" i="38"/>
  <c r="X49" i="38"/>
  <c r="AF49" i="38"/>
  <c r="AI17" i="38"/>
  <c r="AI56" i="38"/>
  <c r="U56" i="38"/>
  <c r="AX17" i="38"/>
  <c r="AY56" i="38"/>
  <c r="N17" i="38"/>
  <c r="U26" i="38"/>
  <c r="AN66" i="38"/>
  <c r="AW66" i="38"/>
  <c r="AD26" i="38"/>
  <c r="AC40" i="38"/>
  <c r="AN76" i="38"/>
  <c r="AX58" i="38"/>
  <c r="AN116" i="38"/>
  <c r="AN115" i="38" s="1"/>
  <c r="R50" i="38"/>
  <c r="U50" i="38"/>
  <c r="R80" i="38"/>
  <c r="R78" i="38" s="1"/>
  <c r="AI80" i="38"/>
  <c r="AI78" i="38" s="1"/>
  <c r="O80" i="38"/>
  <c r="O78" i="38" s="1"/>
  <c r="AO80" i="38"/>
  <c r="AO78" i="38" s="1"/>
  <c r="Y80" i="38"/>
  <c r="Y78" i="38" s="1"/>
  <c r="U80" i="38"/>
  <c r="U78" i="38" s="1"/>
  <c r="M80" i="38"/>
  <c r="M78" i="38" s="1"/>
  <c r="AD80" i="38"/>
  <c r="AD78" i="38" s="1"/>
  <c r="AG18" i="38"/>
  <c r="T18" i="38"/>
  <c r="W18" i="38"/>
  <c r="V18" i="38"/>
  <c r="AC18" i="38"/>
  <c r="AB39" i="38"/>
  <c r="Q39" i="38"/>
  <c r="AA37" i="38"/>
  <c r="AB42" i="38"/>
  <c r="AZ81" i="38"/>
  <c r="BA81" i="38"/>
  <c r="AR81" i="38"/>
  <c r="Q42" i="38"/>
  <c r="AM114" i="38"/>
  <c r="AO114" i="38"/>
  <c r="J22" i="38"/>
  <c r="I22" i="38"/>
  <c r="N37" i="38"/>
  <c r="AQ74" i="38"/>
  <c r="AU74" i="38"/>
  <c r="AZ74" i="38"/>
  <c r="AY74" i="38"/>
  <c r="AV74" i="38"/>
  <c r="AT74" i="38"/>
  <c r="AW74" i="38"/>
  <c r="AX74" i="38"/>
  <c r="AR74" i="38"/>
  <c r="AS74" i="38"/>
  <c r="BA74" i="38"/>
  <c r="AG57" i="38"/>
  <c r="X57" i="38"/>
  <c r="X39" i="38"/>
  <c r="AG39" i="38"/>
  <c r="AI25" i="38"/>
  <c r="J16" i="38"/>
  <c r="I16" i="38"/>
  <c r="I20" i="38"/>
  <c r="J20" i="38"/>
  <c r="AR26" i="38"/>
  <c r="AT26" i="38"/>
  <c r="AQ26" i="38"/>
  <c r="AX26" i="38"/>
  <c r="AU26" i="38"/>
  <c r="AT40" i="38"/>
  <c r="AS40" i="38"/>
  <c r="AZ40" i="38"/>
  <c r="BA40" i="38"/>
  <c r="AW40" i="38"/>
  <c r="AY40" i="38"/>
  <c r="AQ40" i="38"/>
  <c r="AV40" i="38"/>
  <c r="AU40" i="38"/>
  <c r="AR40" i="38"/>
  <c r="AX40" i="38"/>
  <c r="AT36" i="38"/>
  <c r="AV36" i="38"/>
  <c r="AY36" i="38"/>
  <c r="AX36" i="38"/>
  <c r="AZ36" i="38"/>
  <c r="AS36" i="38"/>
  <c r="AW36" i="38"/>
  <c r="AQ36" i="38"/>
  <c r="AU36" i="38"/>
  <c r="AR36" i="38"/>
  <c r="BA36" i="38"/>
  <c r="AJ42" i="38"/>
  <c r="S42" i="38"/>
  <c r="AY39" i="38"/>
  <c r="BA39" i="38"/>
  <c r="AW39" i="38"/>
  <c r="AR39" i="38"/>
  <c r="AZ39" i="38"/>
  <c r="AV39" i="38"/>
  <c r="AX39" i="38"/>
  <c r="AS39" i="38"/>
  <c r="AU39" i="38"/>
  <c r="AQ39" i="38"/>
  <c r="AT39" i="38"/>
  <c r="AA42" i="38"/>
  <c r="L42" i="38"/>
  <c r="AM42" i="38"/>
  <c r="AY42" i="38"/>
  <c r="AA39" i="38"/>
  <c r="M42" i="38"/>
  <c r="Z39" i="38"/>
  <c r="U39" i="38"/>
  <c r="AI39" i="38"/>
  <c r="V39" i="38"/>
  <c r="W100" i="38"/>
  <c r="J23" i="38"/>
  <c r="I23" i="38"/>
  <c r="AC42" i="38"/>
  <c r="AT98" i="38"/>
  <c r="AB98" i="38"/>
  <c r="AN98" i="38"/>
  <c r="BA98" i="38"/>
  <c r="AS98" i="38"/>
  <c r="R98" i="38"/>
  <c r="AL98" i="38"/>
  <c r="T98" i="38"/>
  <c r="Z98" i="38"/>
  <c r="X98" i="38"/>
  <c r="AM98" i="38"/>
  <c r="AA98" i="38"/>
  <c r="S98" i="38"/>
  <c r="AW98" i="38"/>
  <c r="AD98" i="38"/>
  <c r="L98" i="38"/>
  <c r="AE98" i="38"/>
  <c r="AZ98" i="38"/>
  <c r="V98" i="38"/>
  <c r="AX98" i="38"/>
  <c r="Q98" i="38"/>
  <c r="AH98" i="38"/>
  <c r="AC98" i="38"/>
  <c r="Y98" i="38"/>
  <c r="AU98" i="38"/>
  <c r="M98" i="38"/>
  <c r="AV98" i="38"/>
  <c r="N98" i="38"/>
  <c r="AP98" i="38"/>
  <c r="AG98" i="38"/>
  <c r="AQ98" i="38"/>
  <c r="AY98" i="38"/>
  <c r="W98" i="38"/>
  <c r="AR98" i="38"/>
  <c r="K98" i="38"/>
  <c r="O98" i="38"/>
  <c r="AJ98" i="38"/>
  <c r="AF98" i="38"/>
  <c r="AK98" i="38"/>
  <c r="P98" i="38"/>
  <c r="AO98" i="38"/>
  <c r="U98" i="38"/>
  <c r="AI98" i="38"/>
  <c r="AD42" i="38"/>
  <c r="AQ42" i="38"/>
  <c r="AQ65" i="38"/>
  <c r="BA65" i="38"/>
  <c r="AU65" i="38"/>
  <c r="AW65" i="38"/>
  <c r="AT65" i="38"/>
  <c r="AS65" i="38"/>
  <c r="AV65" i="38"/>
  <c r="AR65" i="38"/>
  <c r="AZ65" i="38"/>
  <c r="AY65" i="38"/>
  <c r="AX65" i="38"/>
  <c r="X42" i="38"/>
  <c r="M175" i="38"/>
  <c r="N177" i="38"/>
  <c r="M178" i="89"/>
  <c r="M174" i="38"/>
  <c r="K173" i="38"/>
  <c r="N176" i="38"/>
  <c r="AR118" i="38"/>
  <c r="AH88" i="38"/>
  <c r="W92" i="38"/>
  <c r="M92" i="38"/>
  <c r="AI92" i="38"/>
  <c r="R92" i="38"/>
  <c r="X92" i="38"/>
  <c r="AM92" i="38"/>
  <c r="AL92" i="38"/>
  <c r="U92" i="38"/>
  <c r="AQ92" i="38"/>
  <c r="Z92" i="38"/>
  <c r="AD92" i="38"/>
  <c r="AV92" i="38"/>
  <c r="V92" i="38"/>
  <c r="AA92" i="38"/>
  <c r="AW92" i="38"/>
  <c r="P92" i="38"/>
  <c r="N92" i="38"/>
  <c r="AR92" i="38"/>
  <c r="S92" i="38"/>
  <c r="AO92" i="38"/>
  <c r="AF92" i="38"/>
  <c r="AU92" i="38"/>
  <c r="BA92" i="38"/>
  <c r="AJ92" i="38"/>
  <c r="K92" i="38"/>
  <c r="AG92" i="38"/>
  <c r="L92" i="38"/>
  <c r="O92" i="38"/>
  <c r="AS92" i="38"/>
  <c r="AB92" i="38"/>
  <c r="AX92" i="38"/>
  <c r="Y92" i="38"/>
  <c r="AE92" i="38"/>
  <c r="AN92" i="38"/>
  <c r="AK92" i="38"/>
  <c r="T92" i="38"/>
  <c r="AP92" i="38"/>
  <c r="Q92" i="38"/>
  <c r="AT92" i="38"/>
  <c r="AC92" i="38"/>
  <c r="AY92" i="38"/>
  <c r="AH92" i="38"/>
  <c r="M178" i="99" l="1"/>
  <c r="M179" i="99" s="1"/>
  <c r="AM23" i="95"/>
  <c r="AA23" i="95"/>
  <c r="AF23" i="95"/>
  <c r="AP23" i="95"/>
  <c r="AL23" i="95"/>
  <c r="AG23" i="95"/>
  <c r="AD23" i="95"/>
  <c r="Z23" i="95"/>
  <c r="AC23" i="95"/>
  <c r="AE23" i="95"/>
  <c r="AJ23" i="95"/>
  <c r="AH23" i="95"/>
  <c r="AI23" i="95"/>
  <c r="AK65" i="95"/>
  <c r="AK63" i="95"/>
  <c r="AK64" i="95" s="1"/>
  <c r="AK66" i="95" s="1"/>
  <c r="AL59" i="95"/>
  <c r="AN23" i="95"/>
  <c r="AO23" i="95"/>
  <c r="AJ76" i="95"/>
  <c r="AJ85" i="95"/>
  <c r="AK23" i="95"/>
  <c r="T128" i="38"/>
  <c r="M102" i="38"/>
  <c r="AX118" i="38"/>
  <c r="AV118" i="38"/>
  <c r="X123" i="38"/>
  <c r="Z118" i="38"/>
  <c r="AG118" i="38"/>
  <c r="AT118" i="38"/>
  <c r="AW118" i="38"/>
  <c r="U118" i="38"/>
  <c r="AC118" i="38"/>
  <c r="Y118" i="38"/>
  <c r="W118" i="38"/>
  <c r="AZ118" i="38"/>
  <c r="AO123" i="38"/>
  <c r="AF118" i="38"/>
  <c r="O118" i="38"/>
  <c r="AE118" i="38"/>
  <c r="M118" i="38"/>
  <c r="BA102" i="38"/>
  <c r="AJ118" i="38"/>
  <c r="N31" i="38"/>
  <c r="Z102" i="38"/>
  <c r="AH35" i="38"/>
  <c r="AH34" i="38" s="1"/>
  <c r="AR31" i="38"/>
  <c r="AU31" i="38"/>
  <c r="AK123" i="38"/>
  <c r="AB118" i="38"/>
  <c r="X31" i="38"/>
  <c r="S128" i="38"/>
  <c r="AQ31" i="38"/>
  <c r="AP102" i="38"/>
  <c r="AB123" i="38"/>
  <c r="AK118" i="38"/>
  <c r="S118" i="38"/>
  <c r="AI102" i="38"/>
  <c r="AX31" i="38"/>
  <c r="AU118" i="38"/>
  <c r="AC123" i="38"/>
  <c r="AE123" i="38"/>
  <c r="R123" i="38"/>
  <c r="AC132" i="38"/>
  <c r="AP123" i="38"/>
  <c r="N118" i="38"/>
  <c r="AW123" i="38"/>
  <c r="V128" i="38"/>
  <c r="AX123" i="38"/>
  <c r="AS123" i="38"/>
  <c r="AD123" i="38"/>
  <c r="Z128" i="38"/>
  <c r="AF123" i="38"/>
  <c r="AX132" i="38"/>
  <c r="R132" i="38"/>
  <c r="AI123" i="38"/>
  <c r="AV102" i="38"/>
  <c r="W31" i="38"/>
  <c r="AL123" i="38"/>
  <c r="P118" i="38"/>
  <c r="AL102" i="38"/>
  <c r="S31" i="38"/>
  <c r="Y31" i="38"/>
  <c r="AZ123" i="38"/>
  <c r="Z132" i="38"/>
  <c r="T118" i="38"/>
  <c r="AZ132" i="38"/>
  <c r="R128" i="38"/>
  <c r="AA118" i="38"/>
  <c r="V59" i="38"/>
  <c r="AR132" i="38"/>
  <c r="BA132" i="38"/>
  <c r="AE132" i="38"/>
  <c r="Z123" i="38"/>
  <c r="W128" i="38"/>
  <c r="P128" i="38"/>
  <c r="AA128" i="38"/>
  <c r="AM123" i="38"/>
  <c r="V102" i="38"/>
  <c r="Q123" i="38"/>
  <c r="AJ132" i="38"/>
  <c r="Q59" i="38"/>
  <c r="V132" i="38"/>
  <c r="BA95" i="38"/>
  <c r="AE59" i="38"/>
  <c r="AL118" i="38"/>
  <c r="AQ123" i="38"/>
  <c r="AG132" i="38"/>
  <c r="AD118" i="38"/>
  <c r="AQ102" i="38"/>
  <c r="AR102" i="38"/>
  <c r="N59" i="38"/>
  <c r="AL31" i="38"/>
  <c r="AJ102" i="38"/>
  <c r="AU102" i="38"/>
  <c r="Q128" i="38"/>
  <c r="AI132" i="38"/>
  <c r="X132" i="38"/>
  <c r="Y123" i="38"/>
  <c r="W123" i="38"/>
  <c r="X128" i="38"/>
  <c r="X118" i="38"/>
  <c r="AS132" i="38"/>
  <c r="N128" i="38"/>
  <c r="U59" i="38"/>
  <c r="AX59" i="38"/>
  <c r="Q31" i="38"/>
  <c r="N102" i="38"/>
  <c r="AN118" i="38"/>
  <c r="AV123" i="38"/>
  <c r="O123" i="38"/>
  <c r="W132" i="38"/>
  <c r="M123" i="38"/>
  <c r="U123" i="38"/>
  <c r="V123" i="38"/>
  <c r="AG59" i="38"/>
  <c r="AT123" i="38"/>
  <c r="Q118" i="38"/>
  <c r="AO102" i="38"/>
  <c r="AO118" i="38"/>
  <c r="X102" i="38"/>
  <c r="M59" i="38"/>
  <c r="Q132" i="38"/>
  <c r="AX102" i="38"/>
  <c r="S102" i="38"/>
  <c r="AH31" i="38"/>
  <c r="P123" i="38"/>
  <c r="AM118" i="38"/>
  <c r="AI118" i="38"/>
  <c r="AV132" i="38"/>
  <c r="Y132" i="38"/>
  <c r="BA59" i="38"/>
  <c r="AJ59" i="38"/>
  <c r="AA123" i="38"/>
  <c r="AL132" i="38"/>
  <c r="P132" i="38"/>
  <c r="AH123" i="38"/>
  <c r="AR123" i="38"/>
  <c r="BA123" i="38"/>
  <c r="N132" i="38"/>
  <c r="AN132" i="38"/>
  <c r="AN59" i="38"/>
  <c r="K102" i="38"/>
  <c r="AW31" i="38"/>
  <c r="AW132" i="38"/>
  <c r="O132" i="38"/>
  <c r="AJ123" i="38"/>
  <c r="AD132" i="38"/>
  <c r="AM132" i="38"/>
  <c r="S123" i="38"/>
  <c r="T132" i="38"/>
  <c r="L123" i="38"/>
  <c r="AK59" i="38"/>
  <c r="AE102" i="38"/>
  <c r="AS59" i="38"/>
  <c r="X59" i="38"/>
  <c r="O128" i="38"/>
  <c r="N123" i="38"/>
  <c r="AK132" i="38"/>
  <c r="T123" i="38"/>
  <c r="M128" i="38"/>
  <c r="AG31" i="38"/>
  <c r="AY132" i="38"/>
  <c r="AO132" i="38"/>
  <c r="U128" i="38"/>
  <c r="AP118" i="38"/>
  <c r="AB132" i="38"/>
  <c r="AA132" i="38"/>
  <c r="AQ132" i="38"/>
  <c r="AN123" i="38"/>
  <c r="AU123" i="38"/>
  <c r="AP132" i="38"/>
  <c r="AM102" i="38"/>
  <c r="AM31" i="38"/>
  <c r="AF132" i="38"/>
  <c r="S132" i="38"/>
  <c r="AH132" i="38"/>
  <c r="Y128" i="38"/>
  <c r="AG123" i="38"/>
  <c r="AT102" i="38"/>
  <c r="AT132" i="38"/>
  <c r="AU132" i="38"/>
  <c r="Q102" i="38"/>
  <c r="AY123" i="38"/>
  <c r="L132" i="38"/>
  <c r="M132" i="38"/>
  <c r="U132" i="38"/>
  <c r="AC31" i="38"/>
  <c r="AV59" i="38"/>
  <c r="AY59" i="38"/>
  <c r="AU59" i="38"/>
  <c r="AZ59" i="38"/>
  <c r="S59" i="38"/>
  <c r="P59" i="38"/>
  <c r="AR59" i="38"/>
  <c r="W102" i="38"/>
  <c r="AY31" i="38"/>
  <c r="AB59" i="38"/>
  <c r="AF59" i="38"/>
  <c r="R59" i="38"/>
  <c r="AT59" i="38"/>
  <c r="O31" i="38"/>
  <c r="Z59" i="38"/>
  <c r="O59" i="38"/>
  <c r="AQ59" i="38"/>
  <c r="AD59" i="38"/>
  <c r="AO59" i="38"/>
  <c r="AM59" i="38"/>
  <c r="AL59" i="38"/>
  <c r="Q95" i="38"/>
  <c r="Y59" i="38"/>
  <c r="AZ31" i="38"/>
  <c r="W59" i="38"/>
  <c r="AP31" i="38"/>
  <c r="AH59" i="38"/>
  <c r="AP59" i="38"/>
  <c r="T59" i="38"/>
  <c r="AC59" i="38"/>
  <c r="Z31" i="38"/>
  <c r="AW59" i="38"/>
  <c r="AA59" i="38"/>
  <c r="AS31" i="38"/>
  <c r="AC102" i="38"/>
  <c r="AH102" i="38"/>
  <c r="AN31" i="38"/>
  <c r="AA31" i="38"/>
  <c r="T31" i="38"/>
  <c r="L102" i="38"/>
  <c r="U31" i="38"/>
  <c r="AV95" i="38"/>
  <c r="AW102" i="38"/>
  <c r="R31" i="38"/>
  <c r="V31" i="38"/>
  <c r="T102" i="38"/>
  <c r="Q108" i="38"/>
  <c r="M31" i="38"/>
  <c r="AB31" i="38"/>
  <c r="AO108" i="38"/>
  <c r="AF31" i="38"/>
  <c r="AK102" i="38"/>
  <c r="P31" i="38"/>
  <c r="AF108" i="38"/>
  <c r="BA31" i="38"/>
  <c r="X95" i="38"/>
  <c r="AQ95" i="38"/>
  <c r="S68" i="38"/>
  <c r="AI31" i="38"/>
  <c r="AG108" i="38"/>
  <c r="AA102" i="38"/>
  <c r="AB102" i="38"/>
  <c r="S108" i="38"/>
  <c r="AO31" i="38"/>
  <c r="AK31" i="38"/>
  <c r="AB61" i="38"/>
  <c r="Q68" i="38"/>
  <c r="AN102" i="38"/>
  <c r="AS102" i="38"/>
  <c r="AT31" i="38"/>
  <c r="AZ102" i="38"/>
  <c r="T95" i="38"/>
  <c r="Y102" i="38"/>
  <c r="AZ108" i="38"/>
  <c r="X68" i="38"/>
  <c r="N61" i="38"/>
  <c r="BA61" i="38"/>
  <c r="AD95" i="38"/>
  <c r="AD105" i="38" s="1"/>
  <c r="AL95" i="38"/>
  <c r="AL108" i="38"/>
  <c r="N108" i="38"/>
  <c r="O61" i="38"/>
  <c r="AA61" i="38"/>
  <c r="P102" i="38"/>
  <c r="W68" i="38"/>
  <c r="AY102" i="38"/>
  <c r="Z61" i="38"/>
  <c r="AE68" i="38"/>
  <c r="AL68" i="38"/>
  <c r="N95" i="38"/>
  <c r="AD68" i="38"/>
  <c r="AL35" i="38"/>
  <c r="AL34" i="38" s="1"/>
  <c r="AE108" i="38"/>
  <c r="L108" i="38"/>
  <c r="AL61" i="38"/>
  <c r="AA108" i="38"/>
  <c r="AP61" i="38"/>
  <c r="AV31" i="38"/>
  <c r="AB108" i="38"/>
  <c r="AG68" i="38"/>
  <c r="X61" i="38"/>
  <c r="AX108" i="38"/>
  <c r="AV108" i="38"/>
  <c r="AO95" i="38"/>
  <c r="AI95" i="38"/>
  <c r="AY68" i="38"/>
  <c r="W108" i="38"/>
  <c r="AX61" i="38"/>
  <c r="AC68" i="38"/>
  <c r="AW95" i="38"/>
  <c r="AE61" i="38"/>
  <c r="AE31" i="38"/>
  <c r="AK95" i="38"/>
  <c r="Z108" i="38"/>
  <c r="AJ68" i="38"/>
  <c r="BA108" i="38"/>
  <c r="Y108" i="38"/>
  <c r="AO61" i="38"/>
  <c r="Z68" i="38"/>
  <c r="AG61" i="38"/>
  <c r="AH108" i="38"/>
  <c r="U108" i="38"/>
  <c r="AF61" i="38"/>
  <c r="K95" i="38"/>
  <c r="K17" i="95" s="1"/>
  <c r="AN61" i="38"/>
  <c r="AP68" i="38"/>
  <c r="Z95" i="38"/>
  <c r="AU68" i="38"/>
  <c r="W35" i="38"/>
  <c r="W34" i="38" s="1"/>
  <c r="Y61" i="38"/>
  <c r="AN108" i="38"/>
  <c r="U95" i="38"/>
  <c r="W61" i="38"/>
  <c r="U68" i="38"/>
  <c r="AH68" i="38"/>
  <c r="AS61" i="38"/>
  <c r="AT95" i="38"/>
  <c r="AR95" i="38"/>
  <c r="AS95" i="38"/>
  <c r="AB68" i="38"/>
  <c r="S61" i="38"/>
  <c r="AM61" i="38"/>
  <c r="AR108" i="38"/>
  <c r="V68" i="38"/>
  <c r="AS108" i="38"/>
  <c r="AH61" i="38"/>
  <c r="AW61" i="38"/>
  <c r="P61" i="38"/>
  <c r="AU95" i="38"/>
  <c r="W95" i="38"/>
  <c r="AI68" i="38"/>
  <c r="L61" i="38"/>
  <c r="AC108" i="38"/>
  <c r="AT108" i="38"/>
  <c r="AQ108" i="38"/>
  <c r="P68" i="38"/>
  <c r="N68" i="38"/>
  <c r="V61" i="38"/>
  <c r="Q61" i="38"/>
  <c r="AC61" i="38"/>
  <c r="M108" i="38"/>
  <c r="AP108" i="38"/>
  <c r="X108" i="38"/>
  <c r="P108" i="38"/>
  <c r="AU108" i="38"/>
  <c r="AD108" i="38"/>
  <c r="R108" i="38"/>
  <c r="T108" i="38"/>
  <c r="AW108" i="38"/>
  <c r="O108" i="38"/>
  <c r="AJ61" i="38"/>
  <c r="Y95" i="38"/>
  <c r="AF102" i="38"/>
  <c r="AR35" i="38"/>
  <c r="AR34" i="38" s="1"/>
  <c r="AR68" i="38"/>
  <c r="Y68" i="38"/>
  <c r="AM95" i="38"/>
  <c r="U102" i="38"/>
  <c r="AZ61" i="38"/>
  <c r="AP35" i="38"/>
  <c r="AP34" i="38" s="1"/>
  <c r="AD61" i="38"/>
  <c r="AO68" i="38"/>
  <c r="R61" i="38"/>
  <c r="V95" i="38"/>
  <c r="M95" i="38"/>
  <c r="M105" i="38" s="1"/>
  <c r="R95" i="38"/>
  <c r="R105" i="38" s="1"/>
  <c r="O68" i="38"/>
  <c r="AE35" i="38"/>
  <c r="AE34" i="38" s="1"/>
  <c r="AG35" i="38"/>
  <c r="AG34" i="38" s="1"/>
  <c r="T68" i="38"/>
  <c r="P95" i="38"/>
  <c r="AK68" i="38"/>
  <c r="AD35" i="38"/>
  <c r="AD34" i="38" s="1"/>
  <c r="AI61" i="38"/>
  <c r="AQ35" i="38"/>
  <c r="AQ34" i="38" s="1"/>
  <c r="AX68" i="38"/>
  <c r="AJ108" i="38"/>
  <c r="AU61" i="38"/>
  <c r="AM68" i="38"/>
  <c r="AY108" i="38"/>
  <c r="AN68" i="38"/>
  <c r="L35" i="38"/>
  <c r="L34" i="38" s="1"/>
  <c r="AK108" i="38"/>
  <c r="AZ68" i="38"/>
  <c r="AI108" i="38"/>
  <c r="AA68" i="38"/>
  <c r="AP95" i="38"/>
  <c r="AF95" i="38"/>
  <c r="P35" i="38"/>
  <c r="P34" i="38" s="1"/>
  <c r="AY95" i="38"/>
  <c r="V108" i="38"/>
  <c r="AW68" i="38"/>
  <c r="O102" i="38"/>
  <c r="AG95" i="38"/>
  <c r="O95" i="38"/>
  <c r="S95" i="38"/>
  <c r="AK61" i="38"/>
  <c r="AE95" i="38"/>
  <c r="AM108" i="38"/>
  <c r="AF68" i="38"/>
  <c r="AH95" i="38"/>
  <c r="AX95" i="38"/>
  <c r="AJ95" i="38"/>
  <c r="AV61" i="38"/>
  <c r="AC95" i="38"/>
  <c r="L95" i="38"/>
  <c r="AB95" i="38"/>
  <c r="AN95" i="38"/>
  <c r="R68" i="38"/>
  <c r="AJ35" i="38"/>
  <c r="AJ34" i="38" s="1"/>
  <c r="M68" i="38"/>
  <c r="BA68" i="38"/>
  <c r="AV68" i="38"/>
  <c r="AF35" i="38"/>
  <c r="AF34" i="38" s="1"/>
  <c r="AG102" i="38"/>
  <c r="L68" i="38"/>
  <c r="AT61" i="38"/>
  <c r="AA95" i="38"/>
  <c r="N35" i="38"/>
  <c r="N34" i="38" s="1"/>
  <c r="AF60" i="38"/>
  <c r="X60" i="38"/>
  <c r="AP60" i="38"/>
  <c r="AA60" i="38"/>
  <c r="AN60" i="38"/>
  <c r="T60" i="38"/>
  <c r="AK60" i="38"/>
  <c r="R60" i="38"/>
  <c r="W60" i="38"/>
  <c r="S60" i="38"/>
  <c r="AC60" i="38"/>
  <c r="AM60" i="38"/>
  <c r="AL60" i="38"/>
  <c r="AB60" i="38"/>
  <c r="AD60" i="38"/>
  <c r="AG60" i="38"/>
  <c r="O60" i="38"/>
  <c r="P60" i="38"/>
  <c r="AJ60" i="38"/>
  <c r="Z60" i="38"/>
  <c r="AO60" i="38"/>
  <c r="L60" i="38"/>
  <c r="L54" i="38" s="1"/>
  <c r="AI60" i="38"/>
  <c r="AI54" i="38" s="1"/>
  <c r="N60" i="38"/>
  <c r="AH60" i="38"/>
  <c r="Q60" i="38"/>
  <c r="V60" i="38"/>
  <c r="Y60" i="38"/>
  <c r="AE60" i="38"/>
  <c r="U60" i="38"/>
  <c r="M60" i="38"/>
  <c r="AS68" i="38"/>
  <c r="AT68" i="38"/>
  <c r="BA19" i="38"/>
  <c r="AX19" i="38"/>
  <c r="AW19" i="38"/>
  <c r="AS19" i="38"/>
  <c r="AU19" i="38"/>
  <c r="AY19" i="38"/>
  <c r="AR19" i="38"/>
  <c r="AQ19" i="38"/>
  <c r="AV19" i="38"/>
  <c r="AZ19" i="38"/>
  <c r="AT19" i="38"/>
  <c r="AZ95" i="38"/>
  <c r="S16" i="38"/>
  <c r="AG16" i="38"/>
  <c r="N16" i="38"/>
  <c r="W16" i="38"/>
  <c r="Z16" i="38"/>
  <c r="V16" i="38"/>
  <c r="Q16" i="38"/>
  <c r="AE16" i="38"/>
  <c r="Y16" i="38"/>
  <c r="AL16" i="38"/>
  <c r="L16" i="38"/>
  <c r="AC16" i="38"/>
  <c r="O16" i="38"/>
  <c r="AN16" i="38"/>
  <c r="AH16" i="38"/>
  <c r="AI16" i="38"/>
  <c r="AB16" i="38"/>
  <c r="AP16" i="38"/>
  <c r="AO16" i="38"/>
  <c r="AJ16" i="38"/>
  <c r="AK16" i="38"/>
  <c r="X16" i="38"/>
  <c r="M16" i="38"/>
  <c r="U16" i="38"/>
  <c r="AM16" i="38"/>
  <c r="R16" i="38"/>
  <c r="AF16" i="38"/>
  <c r="AD16" i="38"/>
  <c r="P16" i="38"/>
  <c r="AA16" i="38"/>
  <c r="T16" i="38"/>
  <c r="BA22" i="38"/>
  <c r="AV22" i="38"/>
  <c r="AZ22" i="38"/>
  <c r="AY22" i="38"/>
  <c r="AS22" i="38"/>
  <c r="AU22" i="38"/>
  <c r="AW22" i="38"/>
  <c r="AQ22" i="38"/>
  <c r="AR22" i="38"/>
  <c r="AT22" i="38"/>
  <c r="AX22" i="38"/>
  <c r="AN35" i="38"/>
  <c r="AN34" i="38" s="1"/>
  <c r="AU35" i="38"/>
  <c r="AU34" i="38" s="1"/>
  <c r="BA16" i="38"/>
  <c r="AT16" i="38"/>
  <c r="AX16" i="38"/>
  <c r="AR16" i="38"/>
  <c r="AW16" i="38"/>
  <c r="AV16" i="38"/>
  <c r="AQ16" i="38"/>
  <c r="AZ16" i="38"/>
  <c r="AS16" i="38"/>
  <c r="AU16" i="38"/>
  <c r="AY16" i="38"/>
  <c r="T61" i="38"/>
  <c r="O19" i="38"/>
  <c r="AE19" i="38"/>
  <c r="T19" i="38"/>
  <c r="AJ19" i="38"/>
  <c r="AO19" i="38"/>
  <c r="AG19" i="38"/>
  <c r="AK19" i="38"/>
  <c r="R19" i="38"/>
  <c r="X19" i="38"/>
  <c r="AI19" i="38"/>
  <c r="M19" i="38"/>
  <c r="W19" i="38"/>
  <c r="AB19" i="38"/>
  <c r="AF19" i="38"/>
  <c r="AP19" i="38"/>
  <c r="AH19" i="38"/>
  <c r="AD19" i="38"/>
  <c r="Q19" i="38"/>
  <c r="V19" i="38"/>
  <c r="S19" i="38"/>
  <c r="AN19" i="38"/>
  <c r="AC19" i="38"/>
  <c r="AL19" i="38"/>
  <c r="Y19" i="38"/>
  <c r="U19" i="38"/>
  <c r="N19" i="38"/>
  <c r="Z19" i="38"/>
  <c r="P19" i="38"/>
  <c r="AA19" i="38"/>
  <c r="L19" i="38"/>
  <c r="AM19" i="38"/>
  <c r="AK35" i="38"/>
  <c r="AK34" i="38" s="1"/>
  <c r="V35" i="38"/>
  <c r="V34" i="38" s="1"/>
  <c r="AX35" i="38"/>
  <c r="AX34" i="38" s="1"/>
  <c r="AY35" i="38"/>
  <c r="AY34" i="38" s="1"/>
  <c r="Z35" i="38"/>
  <c r="Z34" i="38" s="1"/>
  <c r="AM35" i="38"/>
  <c r="AM34" i="38" s="1"/>
  <c r="AS35" i="38"/>
  <c r="AS34" i="38" s="1"/>
  <c r="AI35" i="38"/>
  <c r="AI34" i="38" s="1"/>
  <c r="AV35" i="38"/>
  <c r="AV34" i="38" s="1"/>
  <c r="AW35" i="38"/>
  <c r="AW34" i="38" s="1"/>
  <c r="AX60" i="38"/>
  <c r="AX54" i="38" s="1"/>
  <c r="AS60" i="38"/>
  <c r="AS54" i="38" s="1"/>
  <c r="AV60" i="38"/>
  <c r="AW60" i="38"/>
  <c r="BA60" i="38"/>
  <c r="AZ60" i="38"/>
  <c r="AQ60" i="38"/>
  <c r="AT60" i="38"/>
  <c r="AR60" i="38"/>
  <c r="AY60" i="38"/>
  <c r="AU60" i="38"/>
  <c r="AQ61" i="38"/>
  <c r="T21" i="38"/>
  <c r="P21" i="38"/>
  <c r="W21" i="38"/>
  <c r="AI21" i="38"/>
  <c r="AA21" i="38"/>
  <c r="AK21" i="38"/>
  <c r="AC21" i="38"/>
  <c r="AL21" i="38"/>
  <c r="AH21" i="38"/>
  <c r="AM21" i="38"/>
  <c r="AB21" i="38"/>
  <c r="X21" i="38"/>
  <c r="AP21" i="38"/>
  <c r="N21" i="38"/>
  <c r="S21" i="38"/>
  <c r="AF21" i="38"/>
  <c r="AN21" i="38"/>
  <c r="O21" i="38"/>
  <c r="Z21" i="38"/>
  <c r="AO21" i="38"/>
  <c r="AD21" i="38"/>
  <c r="AJ21" i="38"/>
  <c r="Y21" i="38"/>
  <c r="U21" i="38"/>
  <c r="AG21" i="38"/>
  <c r="M21" i="38"/>
  <c r="Q21" i="38"/>
  <c r="V21" i="38"/>
  <c r="AE21" i="38"/>
  <c r="R21" i="38"/>
  <c r="L21" i="38"/>
  <c r="AZ35" i="38"/>
  <c r="AZ34" i="38" s="1"/>
  <c r="AZ21" i="38"/>
  <c r="AV21" i="38"/>
  <c r="AX21" i="38"/>
  <c r="AW21" i="38"/>
  <c r="AS21" i="38"/>
  <c r="BA21" i="38"/>
  <c r="AU21" i="38"/>
  <c r="AY21" i="38"/>
  <c r="AQ21" i="38"/>
  <c r="AR21" i="38"/>
  <c r="AT21" i="38"/>
  <c r="AO35" i="38"/>
  <c r="AO34" i="38" s="1"/>
  <c r="AO23" i="38"/>
  <c r="U23" i="38"/>
  <c r="O23" i="38"/>
  <c r="AG23" i="38"/>
  <c r="L23" i="38"/>
  <c r="AM23" i="38"/>
  <c r="AL23" i="38"/>
  <c r="R23" i="38"/>
  <c r="S23" i="38"/>
  <c r="AC23" i="38"/>
  <c r="Y23" i="38"/>
  <c r="AF23" i="38"/>
  <c r="M23" i="38"/>
  <c r="AB23" i="38"/>
  <c r="P23" i="38"/>
  <c r="Z23" i="38"/>
  <c r="AK23" i="38"/>
  <c r="AE23" i="38"/>
  <c r="N23" i="38"/>
  <c r="V23" i="38"/>
  <c r="AI23" i="38"/>
  <c r="AA23" i="38"/>
  <c r="T23" i="38"/>
  <c r="X23" i="38"/>
  <c r="W23" i="38"/>
  <c r="AJ23" i="38"/>
  <c r="AP23" i="38"/>
  <c r="AN23" i="38"/>
  <c r="AH23" i="38"/>
  <c r="AD23" i="38"/>
  <c r="Q23" i="38"/>
  <c r="AB35" i="38"/>
  <c r="AB34" i="38" s="1"/>
  <c r="AX23" i="38"/>
  <c r="AR23" i="38"/>
  <c r="AY23" i="38"/>
  <c r="AZ23" i="38"/>
  <c r="AS23" i="38"/>
  <c r="AT23" i="38"/>
  <c r="BA23" i="38"/>
  <c r="AU23" i="38"/>
  <c r="AQ23" i="38"/>
  <c r="AW23" i="38"/>
  <c r="AV23" i="38"/>
  <c r="Y35" i="38"/>
  <c r="Y34" i="38" s="1"/>
  <c r="R35" i="38"/>
  <c r="R34" i="38" s="1"/>
  <c r="AT35" i="38"/>
  <c r="AT34" i="38" s="1"/>
  <c r="AQ68" i="38"/>
  <c r="AA35" i="38"/>
  <c r="AA34" i="38" s="1"/>
  <c r="T35" i="38"/>
  <c r="T34" i="38" s="1"/>
  <c r="AY61" i="38"/>
  <c r="AC35" i="38"/>
  <c r="AC34" i="38" s="1"/>
  <c r="U61" i="38"/>
  <c r="Q35" i="38"/>
  <c r="Q34" i="38" s="1"/>
  <c r="M35" i="38"/>
  <c r="M34" i="38" s="1"/>
  <c r="AQ20" i="38"/>
  <c r="AV20" i="38"/>
  <c r="AR20" i="38"/>
  <c r="AU20" i="38"/>
  <c r="AW20" i="38"/>
  <c r="AT20" i="38"/>
  <c r="AZ20" i="38"/>
  <c r="AS20" i="38"/>
  <c r="AX20" i="38"/>
  <c r="BA20" i="38"/>
  <c r="AY20" i="38"/>
  <c r="AR61" i="38"/>
  <c r="X35" i="38"/>
  <c r="X34" i="38" s="1"/>
  <c r="U35" i="38"/>
  <c r="U34" i="38" s="1"/>
  <c r="BA35" i="38"/>
  <c r="BA34" i="38" s="1"/>
  <c r="AC20" i="38"/>
  <c r="AE20" i="38"/>
  <c r="M20" i="38"/>
  <c r="AO20" i="38"/>
  <c r="U20" i="38"/>
  <c r="AN20" i="38"/>
  <c r="T20" i="38"/>
  <c r="P20" i="38"/>
  <c r="L20" i="38"/>
  <c r="AP20" i="38"/>
  <c r="AG20" i="38"/>
  <c r="O20" i="38"/>
  <c r="S20" i="38"/>
  <c r="AB20" i="38"/>
  <c r="AF20" i="38"/>
  <c r="R20" i="38"/>
  <c r="AI20" i="38"/>
  <c r="Q20" i="38"/>
  <c r="AK20" i="38"/>
  <c r="N20" i="38"/>
  <c r="AA20" i="38"/>
  <c r="W20" i="38"/>
  <c r="AM20" i="38"/>
  <c r="Y20" i="38"/>
  <c r="AJ20" i="38"/>
  <c r="X20" i="38"/>
  <c r="AD20" i="38"/>
  <c r="AH20" i="38"/>
  <c r="AL20" i="38"/>
  <c r="Z20" i="38"/>
  <c r="V20" i="38"/>
  <c r="X22" i="38"/>
  <c r="Z22" i="38"/>
  <c r="AM22" i="38"/>
  <c r="AO22" i="38"/>
  <c r="AB22" i="38"/>
  <c r="U22" i="38"/>
  <c r="AD22" i="38"/>
  <c r="R22" i="38"/>
  <c r="AC22" i="38"/>
  <c r="AK22" i="38"/>
  <c r="M22" i="38"/>
  <c r="P22" i="38"/>
  <c r="AG22" i="38"/>
  <c r="AF22" i="38"/>
  <c r="W22" i="38"/>
  <c r="Q22" i="38"/>
  <c r="T22" i="38"/>
  <c r="V22" i="38"/>
  <c r="S22" i="38"/>
  <c r="Y22" i="38"/>
  <c r="AJ22" i="38"/>
  <c r="AH22" i="38"/>
  <c r="AP22" i="38"/>
  <c r="AA22" i="38"/>
  <c r="AL22" i="38"/>
  <c r="L22" i="38"/>
  <c r="N22" i="38"/>
  <c r="O22" i="38"/>
  <c r="AE22" i="38"/>
  <c r="AN22" i="38"/>
  <c r="AI22" i="38"/>
  <c r="M61" i="38"/>
  <c r="O35" i="38"/>
  <c r="O34" i="38" s="1"/>
  <c r="S35" i="38"/>
  <c r="S34" i="38" s="1"/>
  <c r="M178" i="38"/>
  <c r="N174" i="89"/>
  <c r="O176" i="38"/>
  <c r="M173" i="38"/>
  <c r="O177" i="38"/>
  <c r="N175" i="38"/>
  <c r="M179" i="89"/>
  <c r="N174" i="99" l="1"/>
  <c r="AL65" i="95"/>
  <c r="AL63" i="95"/>
  <c r="AL64" i="95" s="1"/>
  <c r="AL66" i="95" s="1"/>
  <c r="AM59" i="95"/>
  <c r="AK85" i="95"/>
  <c r="AK76" i="95"/>
  <c r="AU17" i="95"/>
  <c r="AM17" i="95"/>
  <c r="AE17" i="95"/>
  <c r="W17" i="95"/>
  <c r="O17" i="95"/>
  <c r="AZ17" i="95"/>
  <c r="AR17" i="95"/>
  <c r="AJ17" i="95"/>
  <c r="AB17" i="95"/>
  <c r="T17" i="95"/>
  <c r="L17" i="95"/>
  <c r="AW17" i="95"/>
  <c r="AL17" i="95"/>
  <c r="AA17" i="95"/>
  <c r="Q17" i="95"/>
  <c r="AX17" i="95"/>
  <c r="AV17" i="95"/>
  <c r="AK17" i="95"/>
  <c r="Z17" i="95"/>
  <c r="P17" i="95"/>
  <c r="AQ17" i="95"/>
  <c r="AG17" i="95"/>
  <c r="AT17" i="95"/>
  <c r="AI17" i="95"/>
  <c r="Y17" i="95"/>
  <c r="N17" i="95"/>
  <c r="AN17" i="95"/>
  <c r="R17" i="95"/>
  <c r="AS17" i="95"/>
  <c r="AH17" i="95"/>
  <c r="X17" i="95"/>
  <c r="M17" i="95"/>
  <c r="V17" i="95"/>
  <c r="AC17" i="95"/>
  <c r="BA17" i="95"/>
  <c r="AP17" i="95"/>
  <c r="AF17" i="95"/>
  <c r="U17" i="95"/>
  <c r="AY17" i="95"/>
  <c r="AO17" i="95"/>
  <c r="AD17" i="95"/>
  <c r="S17" i="95"/>
  <c r="X54" i="38"/>
  <c r="X53" i="38" s="1"/>
  <c r="X82" i="38" s="1"/>
  <c r="X19" i="95" s="1"/>
  <c r="W54" i="38"/>
  <c r="W53" i="38" s="1"/>
  <c r="W82" i="38" s="1"/>
  <c r="W19" i="95" s="1"/>
  <c r="AR54" i="38"/>
  <c r="AR53" i="38" s="1"/>
  <c r="AR82" i="38" s="1"/>
  <c r="BA105" i="38"/>
  <c r="Z105" i="38"/>
  <c r="V105" i="38"/>
  <c r="AL105" i="38"/>
  <c r="Q105" i="38"/>
  <c r="AO105" i="38"/>
  <c r="AW105" i="38"/>
  <c r="AP105" i="38"/>
  <c r="AU105" i="38"/>
  <c r="AO54" i="38"/>
  <c r="AO53" i="38" s="1"/>
  <c r="AO82" i="38" s="1"/>
  <c r="AI105" i="38"/>
  <c r="Q54" i="38"/>
  <c r="Q53" i="38" s="1"/>
  <c r="Q82" i="38" s="1"/>
  <c r="Q19" i="95" s="1"/>
  <c r="AV105" i="38"/>
  <c r="AM105" i="38"/>
  <c r="M54" i="38"/>
  <c r="M53" i="38" s="1"/>
  <c r="M82" i="38" s="1"/>
  <c r="M19" i="95" s="1"/>
  <c r="O54" i="38"/>
  <c r="O53" i="38" s="1"/>
  <c r="O82" i="38" s="1"/>
  <c r="O19" i="95" s="1"/>
  <c r="AN105" i="38"/>
  <c r="AA105" i="38"/>
  <c r="AN54" i="38"/>
  <c r="AN53" i="38" s="1"/>
  <c r="AN82" i="38" s="1"/>
  <c r="P54" i="38"/>
  <c r="P53" i="38" s="1"/>
  <c r="P82" i="38" s="1"/>
  <c r="P19" i="95" s="1"/>
  <c r="AG54" i="38"/>
  <c r="AG53" i="38" s="1"/>
  <c r="AG82" i="38" s="1"/>
  <c r="U54" i="38"/>
  <c r="U53" i="38" s="1"/>
  <c r="U82" i="38" s="1"/>
  <c r="U19" i="95" s="1"/>
  <c r="AE54" i="38"/>
  <c r="AE53" i="38" s="1"/>
  <c r="AE82" i="38" s="1"/>
  <c r="AE19" i="95" s="1"/>
  <c r="Y54" i="38"/>
  <c r="Y53" i="38" s="1"/>
  <c r="Y82" i="38" s="1"/>
  <c r="Y19" i="95" s="1"/>
  <c r="AS105" i="38"/>
  <c r="V54" i="38"/>
  <c r="V53" i="38" s="1"/>
  <c r="V82" i="38" s="1"/>
  <c r="V19" i="95" s="1"/>
  <c r="AR105" i="38"/>
  <c r="N105" i="38"/>
  <c r="AT105" i="38"/>
  <c r="AQ105" i="38"/>
  <c r="AJ105" i="38"/>
  <c r="N54" i="38"/>
  <c r="N53" i="38" s="1"/>
  <c r="N82" i="38" s="1"/>
  <c r="N19" i="95" s="1"/>
  <c r="W105" i="38"/>
  <c r="BA54" i="38"/>
  <c r="BA53" i="38" s="1"/>
  <c r="BA82" i="38" s="1"/>
  <c r="AX105" i="38"/>
  <c r="S105" i="38"/>
  <c r="X105" i="38"/>
  <c r="AW54" i="38"/>
  <c r="AW53" i="38" s="1"/>
  <c r="AW82" i="38" s="1"/>
  <c r="AJ54" i="38"/>
  <c r="AJ53" i="38" s="1"/>
  <c r="AJ82" i="38" s="1"/>
  <c r="AH105" i="38"/>
  <c r="AM54" i="38"/>
  <c r="AM53" i="38" s="1"/>
  <c r="AM82" i="38" s="1"/>
  <c r="AU54" i="38"/>
  <c r="AU53" i="38" s="1"/>
  <c r="AU82" i="38" s="1"/>
  <c r="AC54" i="38"/>
  <c r="AC53" i="38" s="1"/>
  <c r="AC82" i="38" s="1"/>
  <c r="AC19" i="95" s="1"/>
  <c r="AE105" i="38"/>
  <c r="AC105" i="38"/>
  <c r="S54" i="38"/>
  <c r="S53" i="38" s="1"/>
  <c r="S82" i="38" s="1"/>
  <c r="S19" i="95" s="1"/>
  <c r="AB54" i="38"/>
  <c r="AB53" i="38" s="1"/>
  <c r="AB82" i="38" s="1"/>
  <c r="AB19" i="95" s="1"/>
  <c r="T105" i="38"/>
  <c r="AT54" i="38"/>
  <c r="AT53" i="38" s="1"/>
  <c r="AT82" i="38" s="1"/>
  <c r="L105" i="38"/>
  <c r="AL54" i="38"/>
  <c r="AL53" i="38" s="1"/>
  <c r="AL82" i="38" s="1"/>
  <c r="AK54" i="38"/>
  <c r="AK53" i="38" s="1"/>
  <c r="AK82" i="38" s="1"/>
  <c r="AK19" i="95" s="1"/>
  <c r="AZ54" i="38"/>
  <c r="AZ53" i="38" s="1"/>
  <c r="AZ82" i="38" s="1"/>
  <c r="AD54" i="38"/>
  <c r="AD53" i="38" s="1"/>
  <c r="AD82" i="38" s="1"/>
  <c r="AQ54" i="38"/>
  <c r="AQ53" i="38" s="1"/>
  <c r="AQ82" i="38" s="1"/>
  <c r="T54" i="38"/>
  <c r="T53" i="38" s="1"/>
  <c r="T82" i="38" s="1"/>
  <c r="T19" i="95" s="1"/>
  <c r="AH54" i="38"/>
  <c r="AH53" i="38" s="1"/>
  <c r="AH82" i="38" s="1"/>
  <c r="Z54" i="38"/>
  <c r="Z53" i="38" s="1"/>
  <c r="Z82" i="38" s="1"/>
  <c r="Z19" i="95" s="1"/>
  <c r="AA54" i="38"/>
  <c r="AA53" i="38" s="1"/>
  <c r="AA82" i="38" s="1"/>
  <c r="AB105" i="38"/>
  <c r="AY54" i="38"/>
  <c r="AY53" i="38" s="1"/>
  <c r="AY82" i="38" s="1"/>
  <c r="R54" i="38"/>
  <c r="R53" i="38" s="1"/>
  <c r="R82" i="38" s="1"/>
  <c r="R19" i="95" s="1"/>
  <c r="AV54" i="38"/>
  <c r="AV53" i="38" s="1"/>
  <c r="AV82" i="38" s="1"/>
  <c r="AP54" i="38"/>
  <c r="AP53" i="38" s="1"/>
  <c r="AP82" i="38" s="1"/>
  <c r="AF54" i="38"/>
  <c r="AF53" i="38" s="1"/>
  <c r="AF82" i="38" s="1"/>
  <c r="AZ105" i="38"/>
  <c r="P105" i="38"/>
  <c r="AY105" i="38"/>
  <c r="AK105" i="38"/>
  <c r="Y105" i="38"/>
  <c r="AX53" i="38"/>
  <c r="AX82" i="38" s="1"/>
  <c r="K106" i="38"/>
  <c r="U105" i="38"/>
  <c r="O105" i="38"/>
  <c r="AS53" i="38"/>
  <c r="AS82" i="38" s="1"/>
  <c r="AI53" i="38"/>
  <c r="AI82" i="38" s="1"/>
  <c r="L53" i="38"/>
  <c r="L82" i="38" s="1"/>
  <c r="L19" i="95" s="1"/>
  <c r="AF105" i="38"/>
  <c r="AG105" i="38"/>
  <c r="AG15" i="38"/>
  <c r="AG51" i="38" s="1"/>
  <c r="AG20" i="95" s="1"/>
  <c r="BA15" i="38"/>
  <c r="BA51" i="38" s="1"/>
  <c r="AK15" i="38"/>
  <c r="AK51" i="38" s="1"/>
  <c r="AK20" i="95" s="1"/>
  <c r="Q15" i="38"/>
  <c r="Q51" i="38" s="1"/>
  <c r="Q20" i="95" s="1"/>
  <c r="AD15" i="38"/>
  <c r="AD51" i="38" s="1"/>
  <c r="V15" i="38"/>
  <c r="V51" i="38" s="1"/>
  <c r="V20" i="95" s="1"/>
  <c r="AS15" i="38"/>
  <c r="AS51" i="38" s="1"/>
  <c r="S15" i="38"/>
  <c r="S51" i="38" s="1"/>
  <c r="S20" i="95" s="1"/>
  <c r="AN15" i="38"/>
  <c r="AN51" i="38" s="1"/>
  <c r="AN20" i="95" s="1"/>
  <c r="AF15" i="38"/>
  <c r="AF51" i="38" s="1"/>
  <c r="AF20" i="95" s="1"/>
  <c r="AX15" i="38"/>
  <c r="AX51" i="38" s="1"/>
  <c r="AX20" i="95" s="1"/>
  <c r="M15" i="38"/>
  <c r="M51" i="38" s="1"/>
  <c r="Y15" i="38"/>
  <c r="Y51" i="38" s="1"/>
  <c r="Y20" i="95" s="1"/>
  <c r="AA15" i="38"/>
  <c r="AA51" i="38" s="1"/>
  <c r="AA20" i="95" s="1"/>
  <c r="AZ15" i="38"/>
  <c r="AZ51" i="38" s="1"/>
  <c r="AT15" i="38"/>
  <c r="AT51" i="38" s="1"/>
  <c r="X15" i="38"/>
  <c r="X51" i="38" s="1"/>
  <c r="X20" i="95" s="1"/>
  <c r="AE15" i="38"/>
  <c r="AE51" i="38" s="1"/>
  <c r="AE20" i="95" s="1"/>
  <c r="AO15" i="38"/>
  <c r="AO51" i="38" s="1"/>
  <c r="AO20" i="95" s="1"/>
  <c r="Z15" i="38"/>
  <c r="Z51" i="38" s="1"/>
  <c r="Z20" i="95" s="1"/>
  <c r="AP15" i="38"/>
  <c r="AP51" i="38" s="1"/>
  <c r="AP20" i="95" s="1"/>
  <c r="W15" i="38"/>
  <c r="W51" i="38" s="1"/>
  <c r="W20" i="95" s="1"/>
  <c r="AY15" i="38"/>
  <c r="AY51" i="38" s="1"/>
  <c r="AY20" i="95" s="1"/>
  <c r="T15" i="38"/>
  <c r="T51" i="38" s="1"/>
  <c r="T20" i="95" s="1"/>
  <c r="AB15" i="38"/>
  <c r="AB51" i="38" s="1"/>
  <c r="AB20" i="95" s="1"/>
  <c r="N15" i="38"/>
  <c r="N51" i="38" s="1"/>
  <c r="N20" i="95" s="1"/>
  <c r="P15" i="38"/>
  <c r="P51" i="38" s="1"/>
  <c r="P20" i="95" s="1"/>
  <c r="AQ15" i="38"/>
  <c r="AQ51" i="38" s="1"/>
  <c r="AQ20" i="95" s="1"/>
  <c r="AV15" i="38"/>
  <c r="AV51" i="38" s="1"/>
  <c r="R15" i="38"/>
  <c r="R51" i="38" s="1"/>
  <c r="R20" i="95" s="1"/>
  <c r="AC15" i="38"/>
  <c r="AC51" i="38" s="1"/>
  <c r="AC20" i="95" s="1"/>
  <c r="AJ15" i="38"/>
  <c r="AJ51" i="38" s="1"/>
  <c r="AJ20" i="95" s="1"/>
  <c r="AU15" i="38"/>
  <c r="AU51" i="38" s="1"/>
  <c r="AH15" i="38"/>
  <c r="AH51" i="38" s="1"/>
  <c r="AH20" i="95" s="1"/>
  <c r="AW15" i="38"/>
  <c r="AW51" i="38" s="1"/>
  <c r="AM15" i="38"/>
  <c r="AM51" i="38" s="1"/>
  <c r="AM20" i="95" s="1"/>
  <c r="L15" i="38"/>
  <c r="L51" i="38" s="1"/>
  <c r="L20" i="95" s="1"/>
  <c r="AI15" i="38"/>
  <c r="AI51" i="38" s="1"/>
  <c r="AI20" i="95" s="1"/>
  <c r="O15" i="38"/>
  <c r="O51" i="38" s="1"/>
  <c r="O20" i="95" s="1"/>
  <c r="AR15" i="38"/>
  <c r="AR51" i="38" s="1"/>
  <c r="U15" i="38"/>
  <c r="U51" i="38" s="1"/>
  <c r="U20" i="95" s="1"/>
  <c r="AL15" i="38"/>
  <c r="AL51" i="38" s="1"/>
  <c r="AL20" i="95" s="1"/>
  <c r="O175" i="38"/>
  <c r="P176" i="38"/>
  <c r="P177" i="38"/>
  <c r="N173" i="89"/>
  <c r="N178" i="89"/>
  <c r="N174" i="38"/>
  <c r="N173" i="99" l="1"/>
  <c r="AW19" i="95"/>
  <c r="AS20" i="95"/>
  <c r="AY19" i="95"/>
  <c r="AZ19" i="95"/>
  <c r="AW20" i="95"/>
  <c r="AZ20" i="95"/>
  <c r="AT20" i="95"/>
  <c r="AS19" i="95"/>
  <c r="AV20" i="95"/>
  <c r="AU19" i="95"/>
  <c r="BA19" i="95"/>
  <c r="AU20" i="95"/>
  <c r="AR20" i="95"/>
  <c r="BA20" i="95"/>
  <c r="AT19" i="95"/>
  <c r="AR19" i="95"/>
  <c r="AX19" i="95"/>
  <c r="AV19" i="95"/>
  <c r="AO19" i="95"/>
  <c r="AF19" i="95"/>
  <c r="AH19" i="95"/>
  <c r="AM19" i="95"/>
  <c r="AP19" i="95"/>
  <c r="L22" i="95"/>
  <c r="AQ19" i="95"/>
  <c r="AJ19" i="95"/>
  <c r="AD19" i="95"/>
  <c r="AG19" i="95"/>
  <c r="AM65" i="95"/>
  <c r="AM63" i="95"/>
  <c r="AM64" i="95" s="1"/>
  <c r="AM66" i="95" s="1"/>
  <c r="AN59" i="95"/>
  <c r="AL85" i="95"/>
  <c r="AL76" i="95"/>
  <c r="AD20" i="95"/>
  <c r="AI19" i="95"/>
  <c r="M20" i="95"/>
  <c r="AA19" i="95"/>
  <c r="AL19" i="95"/>
  <c r="AN19" i="95"/>
  <c r="L21" i="95"/>
  <c r="L106" i="38"/>
  <c r="M106" i="38" s="1"/>
  <c r="BA83" i="38"/>
  <c r="V83" i="38"/>
  <c r="AG83" i="38"/>
  <c r="L83" i="38"/>
  <c r="L84" i="38" s="1"/>
  <c r="L179" i="38" s="1"/>
  <c r="N179" i="89"/>
  <c r="N178" i="99"/>
  <c r="N179" i="99" s="1"/>
  <c r="AH83" i="38"/>
  <c r="M83" i="38"/>
  <c r="U83" i="38"/>
  <c r="AD83" i="38"/>
  <c r="AN83" i="38"/>
  <c r="O83" i="38"/>
  <c r="Y83" i="38"/>
  <c r="T83" i="38"/>
  <c r="AY83" i="38"/>
  <c r="N83" i="38"/>
  <c r="AB83" i="38"/>
  <c r="R83" i="38"/>
  <c r="AK83" i="38"/>
  <c r="AC83" i="38"/>
  <c r="Z83" i="38"/>
  <c r="AF83" i="38"/>
  <c r="AE83" i="38"/>
  <c r="AQ83" i="38"/>
  <c r="AW83" i="38"/>
  <c r="AI83" i="38"/>
  <c r="W83" i="38"/>
  <c r="AS83" i="38"/>
  <c r="AZ83" i="38"/>
  <c r="AO83" i="38"/>
  <c r="P83" i="38"/>
  <c r="AM83" i="38"/>
  <c r="AP83" i="38"/>
  <c r="Q83" i="38"/>
  <c r="X83" i="38"/>
  <c r="AR83" i="38"/>
  <c r="AL83" i="38"/>
  <c r="AJ83" i="38"/>
  <c r="AX83" i="38"/>
  <c r="AU83" i="38"/>
  <c r="AT83" i="38"/>
  <c r="AV83" i="38"/>
  <c r="AA83" i="38"/>
  <c r="S83" i="38"/>
  <c r="N173" i="38"/>
  <c r="Q176" i="38"/>
  <c r="Q177" i="38"/>
  <c r="O174" i="89"/>
  <c r="N178" i="38"/>
  <c r="P175" i="38"/>
  <c r="L28" i="95" l="1"/>
  <c r="L26" i="95"/>
  <c r="L27" i="95" s="1"/>
  <c r="L29" i="95" s="1"/>
  <c r="M22" i="95"/>
  <c r="N22" i="95" s="1"/>
  <c r="L39" i="95"/>
  <c r="O174" i="99"/>
  <c r="M26" i="95"/>
  <c r="AN63" i="95"/>
  <c r="AN64" i="95" s="1"/>
  <c r="AN66" i="95" s="1"/>
  <c r="AN65" i="95"/>
  <c r="AO59" i="95"/>
  <c r="AM76" i="95"/>
  <c r="AM85" i="95"/>
  <c r="N26" i="95"/>
  <c r="O22" i="95"/>
  <c r="M21" i="95"/>
  <c r="M84" i="38"/>
  <c r="N84" i="38" s="1"/>
  <c r="O84" i="38" s="1"/>
  <c r="P84" i="38" s="1"/>
  <c r="Q84" i="38" s="1"/>
  <c r="R84" i="38" s="1"/>
  <c r="S84" i="38" s="1"/>
  <c r="T84" i="38" s="1"/>
  <c r="U84" i="38" s="1"/>
  <c r="V84" i="38" s="1"/>
  <c r="W84" i="38" s="1"/>
  <c r="X84" i="38" s="1"/>
  <c r="Y84" i="38" s="1"/>
  <c r="Z84" i="38" s="1"/>
  <c r="AA84" i="38" s="1"/>
  <c r="AB84" i="38" s="1"/>
  <c r="AC84" i="38" s="1"/>
  <c r="AD84" i="38" s="1"/>
  <c r="AE84" i="38" s="1"/>
  <c r="AF84" i="38" s="1"/>
  <c r="AG84" i="38" s="1"/>
  <c r="AH84" i="38" s="1"/>
  <c r="AI84" i="38" s="1"/>
  <c r="AJ84" i="38" s="1"/>
  <c r="AK84" i="38" s="1"/>
  <c r="AL84" i="38" s="1"/>
  <c r="AM84" i="38" s="1"/>
  <c r="AN84" i="38" s="1"/>
  <c r="AO84" i="38" s="1"/>
  <c r="AP84" i="38" s="1"/>
  <c r="AQ84" i="38" s="1"/>
  <c r="AR84" i="38" s="1"/>
  <c r="AS84" i="38" s="1"/>
  <c r="AT84" i="38" s="1"/>
  <c r="AU84" i="38" s="1"/>
  <c r="AV84" i="38" s="1"/>
  <c r="AW84" i="38" s="1"/>
  <c r="AX84" i="38" s="1"/>
  <c r="AY84" i="38" s="1"/>
  <c r="AZ84" i="38" s="1"/>
  <c r="BA84" i="38" s="1"/>
  <c r="L183" i="38"/>
  <c r="N106" i="38"/>
  <c r="Q175" i="38"/>
  <c r="O174" i="38"/>
  <c r="O178" i="89"/>
  <c r="O173" i="89"/>
  <c r="R177" i="38"/>
  <c r="R176" i="38"/>
  <c r="L48" i="95" l="1"/>
  <c r="O173" i="99"/>
  <c r="O178" i="99"/>
  <c r="O179" i="99" s="1"/>
  <c r="AO65" i="95"/>
  <c r="AO63" i="95"/>
  <c r="AO64" i="95" s="1"/>
  <c r="AO66" i="95" s="1"/>
  <c r="AP59" i="95"/>
  <c r="AN76" i="95"/>
  <c r="AN85" i="95"/>
  <c r="O26" i="95"/>
  <c r="P22" i="95"/>
  <c r="M27" i="95"/>
  <c r="M28" i="95"/>
  <c r="N21" i="95"/>
  <c r="M179" i="38"/>
  <c r="M183" i="38"/>
  <c r="O106" i="38"/>
  <c r="N183" i="38"/>
  <c r="R175" i="38"/>
  <c r="S177" i="38"/>
  <c r="O173" i="38"/>
  <c r="P174" i="89"/>
  <c r="O178" i="38"/>
  <c r="O179" i="89"/>
  <c r="S176" i="38"/>
  <c r="N179" i="38"/>
  <c r="P174" i="99" l="1"/>
  <c r="AP65" i="95"/>
  <c r="AP63" i="95"/>
  <c r="L67" i="95"/>
  <c r="AQ59" i="95"/>
  <c r="AO85" i="95"/>
  <c r="AO76" i="95"/>
  <c r="M29" i="95"/>
  <c r="P26" i="95"/>
  <c r="Q22" i="95"/>
  <c r="N27" i="95"/>
  <c r="N29" i="95" s="1"/>
  <c r="O21" i="95"/>
  <c r="N28" i="95"/>
  <c r="P106" i="38"/>
  <c r="O183" i="38"/>
  <c r="P173" i="89"/>
  <c r="P174" i="38"/>
  <c r="P178" i="89"/>
  <c r="T177" i="38"/>
  <c r="T176" i="38"/>
  <c r="S175" i="38"/>
  <c r="O179" i="38"/>
  <c r="P178" i="99" l="1"/>
  <c r="P179" i="99" s="1"/>
  <c r="P173" i="99"/>
  <c r="AQ63" i="95"/>
  <c r="AQ64" i="95" s="1"/>
  <c r="AQ66" i="95" s="1"/>
  <c r="AQ65" i="95"/>
  <c r="AR59" i="95"/>
  <c r="AP64" i="95"/>
  <c r="AP66" i="95" s="1"/>
  <c r="K74" i="95"/>
  <c r="N48" i="95"/>
  <c r="N39" i="95"/>
  <c r="M48" i="95"/>
  <c r="M39" i="95"/>
  <c r="Q26" i="95"/>
  <c r="R22" i="95"/>
  <c r="O27" i="95"/>
  <c r="P21" i="95"/>
  <c r="O28" i="95"/>
  <c r="Q106" i="38"/>
  <c r="P183" i="38"/>
  <c r="T175" i="38"/>
  <c r="P178" i="38"/>
  <c r="P179" i="38" s="1"/>
  <c r="Q174" i="89"/>
  <c r="P179" i="89"/>
  <c r="U176" i="38"/>
  <c r="U177" i="38"/>
  <c r="P173" i="38"/>
  <c r="Q174" i="99" l="1"/>
  <c r="AR63" i="95"/>
  <c r="AR64" i="95" s="1"/>
  <c r="AR66" i="95" s="1"/>
  <c r="AR65" i="95"/>
  <c r="AS59" i="95"/>
  <c r="AP76" i="95"/>
  <c r="AP85" i="95"/>
  <c r="K72" i="95"/>
  <c r="K73" i="95" s="1"/>
  <c r="AQ85" i="95"/>
  <c r="AQ76" i="95"/>
  <c r="O29" i="95"/>
  <c r="R26" i="95"/>
  <c r="S22" i="95"/>
  <c r="P27" i="95"/>
  <c r="P29" i="95" s="1"/>
  <c r="Q21" i="95"/>
  <c r="P28" i="95"/>
  <c r="R106" i="38"/>
  <c r="Q183" i="38"/>
  <c r="V176" i="38"/>
  <c r="V177" i="38"/>
  <c r="Q174" i="38"/>
  <c r="Q173" i="89"/>
  <c r="Q178" i="89"/>
  <c r="U175" i="38"/>
  <c r="Q178" i="99" l="1"/>
  <c r="Q179" i="99" s="1"/>
  <c r="Q173" i="99"/>
  <c r="K78" i="95"/>
  <c r="K76" i="95"/>
  <c r="K77" i="95" s="1"/>
  <c r="AS63" i="95"/>
  <c r="AS65" i="95"/>
  <c r="AT59" i="95"/>
  <c r="AR76" i="95"/>
  <c r="AR85" i="95"/>
  <c r="K84" i="95"/>
  <c r="O48" i="95"/>
  <c r="O39" i="95"/>
  <c r="P39" i="95"/>
  <c r="P48" i="95"/>
  <c r="S26" i="95"/>
  <c r="T22" i="95"/>
  <c r="Q27" i="95"/>
  <c r="R21" i="95"/>
  <c r="Q28" i="95"/>
  <c r="S106" i="38"/>
  <c r="R183" i="38"/>
  <c r="Q173" i="38"/>
  <c r="R174" i="89"/>
  <c r="Q178" i="38"/>
  <c r="Q179" i="38" s="1"/>
  <c r="Q179" i="89"/>
  <c r="W177" i="38"/>
  <c r="V175" i="38"/>
  <c r="W176" i="38"/>
  <c r="R174" i="99" l="1"/>
  <c r="AT63" i="95"/>
  <c r="AT64" i="95" s="1"/>
  <c r="AT66" i="95" s="1"/>
  <c r="AT65" i="95"/>
  <c r="AU59" i="95"/>
  <c r="AS64" i="95"/>
  <c r="AS66" i="95" s="1"/>
  <c r="K83" i="95"/>
  <c r="Q29" i="95"/>
  <c r="R27" i="95"/>
  <c r="R29" i="95" s="1"/>
  <c r="S21" i="95"/>
  <c r="R28" i="95"/>
  <c r="T26" i="95"/>
  <c r="U22" i="95"/>
  <c r="T106" i="38"/>
  <c r="S183" i="38"/>
  <c r="X176" i="38"/>
  <c r="X177" i="38"/>
  <c r="R178" i="89"/>
  <c r="R173" i="89"/>
  <c r="R174" i="38"/>
  <c r="W175" i="38"/>
  <c r="R173" i="99" l="1"/>
  <c r="R178" i="99"/>
  <c r="R179" i="99" s="1"/>
  <c r="AS76" i="95"/>
  <c r="AS85" i="95"/>
  <c r="K81" i="95"/>
  <c r="K82" i="95" s="1"/>
  <c r="AU65" i="95"/>
  <c r="AU63" i="95"/>
  <c r="AU64" i="95" s="1"/>
  <c r="AU66" i="95" s="1"/>
  <c r="AV59" i="95"/>
  <c r="AT85" i="95"/>
  <c r="AT76" i="95"/>
  <c r="R48" i="95"/>
  <c r="R39" i="95"/>
  <c r="Q48" i="95"/>
  <c r="Q39" i="95"/>
  <c r="U26" i="95"/>
  <c r="V22" i="95"/>
  <c r="S27" i="95"/>
  <c r="S29" i="95" s="1"/>
  <c r="T21" i="95"/>
  <c r="S28" i="95"/>
  <c r="U106" i="38"/>
  <c r="T183" i="38"/>
  <c r="R173" i="38"/>
  <c r="X175" i="38"/>
  <c r="R178" i="38"/>
  <c r="R179" i="38" s="1"/>
  <c r="S174" i="89"/>
  <c r="R179" i="89"/>
  <c r="Y177" i="38"/>
  <c r="Y176" i="38"/>
  <c r="S174" i="99" l="1"/>
  <c r="AV63" i="95"/>
  <c r="AV64" i="95" s="1"/>
  <c r="AV66" i="95" s="1"/>
  <c r="AV65" i="95"/>
  <c r="AW59" i="95"/>
  <c r="AU76" i="95"/>
  <c r="AU85" i="95"/>
  <c r="K85" i="95"/>
  <c r="K86" i="95" s="1"/>
  <c r="K87" i="95"/>
  <c r="S48" i="95"/>
  <c r="S39" i="95"/>
  <c r="T27" i="95"/>
  <c r="U21" i="95"/>
  <c r="T28" i="95"/>
  <c r="V26" i="95"/>
  <c r="W22" i="95"/>
  <c r="V106" i="38"/>
  <c r="U183" i="38"/>
  <c r="Z176" i="38"/>
  <c r="Z177" i="38"/>
  <c r="S173" i="89"/>
  <c r="S174" i="38"/>
  <c r="S178" i="89"/>
  <c r="Y175" i="38"/>
  <c r="S178" i="99" l="1"/>
  <c r="S179" i="99" s="1"/>
  <c r="S173" i="99"/>
  <c r="AW63" i="95"/>
  <c r="AW64" i="95" s="1"/>
  <c r="AW66" i="95" s="1"/>
  <c r="AW65" i="95"/>
  <c r="AX59" i="95"/>
  <c r="AV76" i="95"/>
  <c r="AV85" i="95"/>
  <c r="T29" i="95"/>
  <c r="W26" i="95"/>
  <c r="X22" i="95"/>
  <c r="U27" i="95"/>
  <c r="U29" i="95" s="1"/>
  <c r="V21" i="95"/>
  <c r="U28" i="95"/>
  <c r="W106" i="38"/>
  <c r="V183" i="38"/>
  <c r="T174" i="89"/>
  <c r="S178" i="38"/>
  <c r="S179" i="38" s="1"/>
  <c r="S179" i="89"/>
  <c r="S173" i="38"/>
  <c r="Z175" i="38"/>
  <c r="AA177" i="38"/>
  <c r="AA176" i="38"/>
  <c r="T174" i="99" l="1"/>
  <c r="AX65" i="95"/>
  <c r="AX63" i="95"/>
  <c r="AX64" i="95" s="1"/>
  <c r="AX66" i="95" s="1"/>
  <c r="AY59" i="95"/>
  <c r="AW76" i="95"/>
  <c r="AW85" i="95"/>
  <c r="U48" i="95"/>
  <c r="U39" i="95"/>
  <c r="T48" i="95"/>
  <c r="T39" i="95"/>
  <c r="X26" i="95"/>
  <c r="Y22" i="95"/>
  <c r="V27" i="95"/>
  <c r="V29" i="95" s="1"/>
  <c r="W21" i="95"/>
  <c r="V28" i="95"/>
  <c r="X106" i="38"/>
  <c r="W183" i="38"/>
  <c r="AB176" i="38"/>
  <c r="AB177" i="38"/>
  <c r="AA175" i="38"/>
  <c r="T178" i="89"/>
  <c r="T173" i="89"/>
  <c r="T174" i="38"/>
  <c r="T173" i="99" l="1"/>
  <c r="T178" i="99"/>
  <c r="T179" i="99" s="1"/>
  <c r="AY63" i="95"/>
  <c r="AY64" i="95" s="1"/>
  <c r="AY66" i="95" s="1"/>
  <c r="AY65" i="95"/>
  <c r="AZ59" i="95"/>
  <c r="AX76" i="95"/>
  <c r="AX85" i="95"/>
  <c r="V48" i="95"/>
  <c r="V39" i="95"/>
  <c r="W27" i="95"/>
  <c r="W29" i="95" s="1"/>
  <c r="X21" i="95"/>
  <c r="W28" i="95"/>
  <c r="Y26" i="95"/>
  <c r="Z22" i="95"/>
  <c r="Y106" i="38"/>
  <c r="X183" i="38"/>
  <c r="T179" i="89"/>
  <c r="U174" i="89"/>
  <c r="T178" i="38"/>
  <c r="T179" i="38" s="1"/>
  <c r="AC177" i="38"/>
  <c r="T173" i="38"/>
  <c r="AB175" i="38"/>
  <c r="AC176" i="38"/>
  <c r="U174" i="99" l="1"/>
  <c r="AZ63" i="95"/>
  <c r="AZ64" i="95" s="1"/>
  <c r="AZ66" i="95" s="1"/>
  <c r="AZ65" i="95"/>
  <c r="BA59" i="95"/>
  <c r="AY76" i="95"/>
  <c r="AY85" i="95"/>
  <c r="W48" i="95"/>
  <c r="W39" i="95"/>
  <c r="Z26" i="95"/>
  <c r="AA22" i="95"/>
  <c r="X27" i="95"/>
  <c r="X29" i="95" s="1"/>
  <c r="Y21" i="95"/>
  <c r="X28" i="95"/>
  <c r="Z106" i="38"/>
  <c r="Y183" i="38"/>
  <c r="AD177" i="38"/>
  <c r="U178" i="89"/>
  <c r="U173" i="89"/>
  <c r="U174" i="38"/>
  <c r="AD176" i="38"/>
  <c r="AC175" i="38"/>
  <c r="U173" i="99" l="1"/>
  <c r="U178" i="99"/>
  <c r="U179" i="99" s="1"/>
  <c r="BA63" i="95"/>
  <c r="BA64" i="95" s="1"/>
  <c r="BA66" i="95" s="1"/>
  <c r="BA65" i="95"/>
  <c r="AZ76" i="95"/>
  <c r="AZ85" i="95"/>
  <c r="X48" i="95"/>
  <c r="X39" i="95"/>
  <c r="Y27" i="95"/>
  <c r="Y29" i="95" s="1"/>
  <c r="Z21" i="95"/>
  <c r="Y28" i="95"/>
  <c r="AA26" i="95"/>
  <c r="AB22" i="95"/>
  <c r="AA106" i="38"/>
  <c r="Z183" i="38"/>
  <c r="AD175" i="38"/>
  <c r="AE176" i="38"/>
  <c r="U173" i="38"/>
  <c r="U178" i="38"/>
  <c r="U179" i="38" s="1"/>
  <c r="V174" i="89"/>
  <c r="U179" i="89"/>
  <c r="AE177" i="38"/>
  <c r="V174" i="99" l="1"/>
  <c r="BA76" i="95"/>
  <c r="BA85" i="95"/>
  <c r="Y48" i="95"/>
  <c r="Y39" i="95"/>
  <c r="AB26" i="95"/>
  <c r="AC22" i="95"/>
  <c r="Z27" i="95"/>
  <c r="Z29" i="95" s="1"/>
  <c r="AA21" i="95"/>
  <c r="Z28" i="95"/>
  <c r="AB106" i="38"/>
  <c r="AA183" i="38"/>
  <c r="AF177" i="38"/>
  <c r="V173" i="89"/>
  <c r="V178" i="89"/>
  <c r="V174" i="38"/>
  <c r="AF176" i="38"/>
  <c r="AE175" i="38"/>
  <c r="V178" i="99" l="1"/>
  <c r="V179" i="99" s="1"/>
  <c r="V173" i="99"/>
  <c r="Z48" i="95"/>
  <c r="Z39" i="95"/>
  <c r="AA27" i="95"/>
  <c r="AA29" i="95" s="1"/>
  <c r="AB21" i="95"/>
  <c r="AA28" i="95"/>
  <c r="AC26" i="95"/>
  <c r="AD22" i="95"/>
  <c r="AC106" i="38"/>
  <c r="AB183" i="38"/>
  <c r="AG177" i="38"/>
  <c r="AF175" i="38"/>
  <c r="AG176" i="38"/>
  <c r="V179" i="89"/>
  <c r="W174" i="89"/>
  <c r="V178" i="38"/>
  <c r="V179" i="38" s="1"/>
  <c r="V173" i="38"/>
  <c r="W174" i="99" l="1"/>
  <c r="K38" i="95"/>
  <c r="AA48" i="95"/>
  <c r="AA39" i="95"/>
  <c r="AD26" i="95"/>
  <c r="AE22" i="95"/>
  <c r="AB27" i="95"/>
  <c r="AB29" i="95" s="1"/>
  <c r="AC21" i="95"/>
  <c r="AB28" i="95"/>
  <c r="AD106" i="38"/>
  <c r="AC183" i="38"/>
  <c r="AH177" i="38"/>
  <c r="W174" i="38"/>
  <c r="W178" i="89"/>
  <c r="W173" i="89"/>
  <c r="AH176" i="38"/>
  <c r="AG175" i="38"/>
  <c r="W178" i="99" l="1"/>
  <c r="W179" i="99" s="1"/>
  <c r="W173" i="99"/>
  <c r="AB48" i="95"/>
  <c r="AB39" i="95"/>
  <c r="AC27" i="95"/>
  <c r="AC29" i="95" s="1"/>
  <c r="AD21" i="95"/>
  <c r="AC28" i="95"/>
  <c r="AE26" i="95"/>
  <c r="AF22" i="95"/>
  <c r="AE106" i="38"/>
  <c r="AD183" i="38"/>
  <c r="AI176" i="38"/>
  <c r="W173" i="38"/>
  <c r="W179" i="89"/>
  <c r="X174" i="89"/>
  <c r="W178" i="38"/>
  <c r="W179" i="38" s="1"/>
  <c r="AH175" i="38"/>
  <c r="AI177" i="38"/>
  <c r="X174" i="99" l="1"/>
  <c r="AC48" i="95"/>
  <c r="AC39" i="95"/>
  <c r="AF26" i="95"/>
  <c r="AG22" i="95"/>
  <c r="AD27" i="95"/>
  <c r="AD29" i="95" s="1"/>
  <c r="AE21" i="95"/>
  <c r="AD28" i="95"/>
  <c r="AF106" i="38"/>
  <c r="AE183" i="38"/>
  <c r="AJ177" i="38"/>
  <c r="X174" i="38"/>
  <c r="X178" i="89"/>
  <c r="X173" i="89"/>
  <c r="AI175" i="38"/>
  <c r="AJ176" i="38"/>
  <c r="X173" i="99" l="1"/>
  <c r="X178" i="99"/>
  <c r="X179" i="99" s="1"/>
  <c r="AD48" i="95"/>
  <c r="AD39" i="95"/>
  <c r="AG26" i="95"/>
  <c r="AH22" i="95"/>
  <c r="AE27" i="95"/>
  <c r="AE29" i="95" s="1"/>
  <c r="AF21" i="95"/>
  <c r="AE28" i="95"/>
  <c r="AG106" i="38"/>
  <c r="AF183" i="38"/>
  <c r="X173" i="38"/>
  <c r="AK176" i="38"/>
  <c r="AJ175" i="38"/>
  <c r="Y174" i="89"/>
  <c r="X179" i="89"/>
  <c r="X178" i="38"/>
  <c r="X179" i="38" s="1"/>
  <c r="AK177" i="38"/>
  <c r="Y174" i="99" l="1"/>
  <c r="AE48" i="95"/>
  <c r="AE39" i="95"/>
  <c r="AF27" i="95"/>
  <c r="AF29" i="95" s="1"/>
  <c r="AG21" i="95"/>
  <c r="AF28" i="95"/>
  <c r="AH26" i="95"/>
  <c r="AI22" i="95"/>
  <c r="AH106" i="38"/>
  <c r="AG183" i="38"/>
  <c r="AL176" i="38"/>
  <c r="AL177" i="38"/>
  <c r="Y174" i="38"/>
  <c r="Y178" i="89"/>
  <c r="Y173" i="89"/>
  <c r="AK175" i="38"/>
  <c r="Y173" i="99" l="1"/>
  <c r="Y178" i="99"/>
  <c r="Y179" i="99" s="1"/>
  <c r="AF39" i="95"/>
  <c r="AF48" i="95"/>
  <c r="AI26" i="95"/>
  <c r="AJ22" i="95"/>
  <c r="AG27" i="95"/>
  <c r="AG29" i="95" s="1"/>
  <c r="AH21" i="95"/>
  <c r="AG28" i="95"/>
  <c r="AI106" i="38"/>
  <c r="AH183" i="38"/>
  <c r="AM177" i="38"/>
  <c r="AM176" i="38"/>
  <c r="AL175" i="38"/>
  <c r="Y173" i="38"/>
  <c r="Z174" i="89"/>
  <c r="Y178" i="38"/>
  <c r="Y179" i="38" s="1"/>
  <c r="Y179" i="89"/>
  <c r="Z174" i="99" l="1"/>
  <c r="AG48" i="95"/>
  <c r="AG39" i="95"/>
  <c r="AJ26" i="95"/>
  <c r="AK22" i="95"/>
  <c r="AH27" i="95"/>
  <c r="AH29" i="95" s="1"/>
  <c r="AI21" i="95"/>
  <c r="AH28" i="95"/>
  <c r="AJ106" i="38"/>
  <c r="AI183" i="38"/>
  <c r="AN176" i="38"/>
  <c r="Z174" i="38"/>
  <c r="Z178" i="89"/>
  <c r="Z173" i="89"/>
  <c r="AM175" i="38"/>
  <c r="AN177" i="38"/>
  <c r="Z173" i="99" l="1"/>
  <c r="Z178" i="99"/>
  <c r="Z179" i="99" s="1"/>
  <c r="AH48" i="95"/>
  <c r="AH39" i="95"/>
  <c r="AI27" i="95"/>
  <c r="AI29" i="95" s="1"/>
  <c r="AJ21" i="95"/>
  <c r="AI28" i="95"/>
  <c r="AK26" i="95"/>
  <c r="AL22" i="95"/>
  <c r="AK106" i="38"/>
  <c r="AJ183" i="38"/>
  <c r="AN175" i="38"/>
  <c r="AO176" i="38"/>
  <c r="AO177" i="38"/>
  <c r="Z173" i="38"/>
  <c r="AA174" i="89"/>
  <c r="Z178" i="38"/>
  <c r="Z179" i="38" s="1"/>
  <c r="Z179" i="89"/>
  <c r="AA174" i="99" l="1"/>
  <c r="AI48" i="95"/>
  <c r="AI39" i="95"/>
  <c r="AJ27" i="95"/>
  <c r="AJ29" i="95" s="1"/>
  <c r="AK21" i="95"/>
  <c r="AJ28" i="95"/>
  <c r="AL26" i="95"/>
  <c r="AM22" i="95"/>
  <c r="AL106" i="38"/>
  <c r="AK183" i="38"/>
  <c r="AA173" i="89"/>
  <c r="AA178" i="89"/>
  <c r="AA174" i="38"/>
  <c r="AO175" i="38"/>
  <c r="AP177" i="38"/>
  <c r="AP176" i="38"/>
  <c r="AA178" i="99" l="1"/>
  <c r="AA179" i="99" s="1"/>
  <c r="AA173" i="99"/>
  <c r="AJ48" i="95"/>
  <c r="AJ39" i="95"/>
  <c r="AM26" i="95"/>
  <c r="AN22" i="95"/>
  <c r="AK27" i="95"/>
  <c r="AK29" i="95" s="1"/>
  <c r="AL21" i="95"/>
  <c r="AK28" i="95"/>
  <c r="AM106" i="38"/>
  <c r="AL183" i="38"/>
  <c r="AQ177" i="38"/>
  <c r="AB174" i="89"/>
  <c r="AA178" i="38"/>
  <c r="AA179" i="38" s="1"/>
  <c r="AA179" i="89"/>
  <c r="AQ176" i="38"/>
  <c r="AP175" i="38"/>
  <c r="AA173" i="38"/>
  <c r="AB174" i="99" l="1"/>
  <c r="AK48" i="95"/>
  <c r="AK39" i="95"/>
  <c r="AN26" i="95"/>
  <c r="AO22" i="95"/>
  <c r="AL27" i="95"/>
  <c r="AL29" i="95" s="1"/>
  <c r="AM21" i="95"/>
  <c r="AL28" i="95"/>
  <c r="AN106" i="38"/>
  <c r="AM183" i="38"/>
  <c r="AQ175" i="38"/>
  <c r="AR177" i="38"/>
  <c r="AR176" i="38"/>
  <c r="AB178" i="89"/>
  <c r="AB174" i="38"/>
  <c r="AB173" i="89"/>
  <c r="AB178" i="99" l="1"/>
  <c r="AB179" i="99" s="1"/>
  <c r="AB173" i="99"/>
  <c r="AL48" i="95"/>
  <c r="AL39" i="95"/>
  <c r="AO26" i="95"/>
  <c r="AP22" i="95"/>
  <c r="AM27" i="95"/>
  <c r="AM29" i="95" s="1"/>
  <c r="AN21" i="95"/>
  <c r="AM28" i="95"/>
  <c r="AO106" i="38"/>
  <c r="AN183" i="38"/>
  <c r="AB173" i="38"/>
  <c r="AB179" i="89"/>
  <c r="AC174" i="89"/>
  <c r="AB178" i="38"/>
  <c r="AB179" i="38" s="1"/>
  <c r="AS176" i="38"/>
  <c r="AS177" i="38"/>
  <c r="AR175" i="38"/>
  <c r="AC174" i="99" l="1"/>
  <c r="AM48" i="95"/>
  <c r="AM39" i="95"/>
  <c r="AN27" i="95"/>
  <c r="AN29" i="95" s="1"/>
  <c r="AO21" i="95"/>
  <c r="AN28" i="95"/>
  <c r="AP26" i="95"/>
  <c r="AQ22" i="95"/>
  <c r="AP106" i="38"/>
  <c r="AO183" i="38"/>
  <c r="AS175" i="38"/>
  <c r="AT177" i="38"/>
  <c r="AT176" i="38"/>
  <c r="AC173" i="89"/>
  <c r="AC178" i="89"/>
  <c r="AC174" i="38"/>
  <c r="AC173" i="99" l="1"/>
  <c r="AC178" i="99"/>
  <c r="AC179" i="99" s="1"/>
  <c r="AN48" i="95"/>
  <c r="AN39" i="95"/>
  <c r="AQ26" i="95"/>
  <c r="AR22" i="95"/>
  <c r="AO27" i="95"/>
  <c r="AO29" i="95" s="1"/>
  <c r="AP21" i="95"/>
  <c r="L32" i="95" s="1"/>
  <c r="AO28" i="95"/>
  <c r="AQ106" i="38"/>
  <c r="AP183" i="38"/>
  <c r="AC173" i="38"/>
  <c r="AD174" i="89"/>
  <c r="AC178" i="38"/>
  <c r="AC179" i="38" s="1"/>
  <c r="AC179" i="89"/>
  <c r="AU176" i="38"/>
  <c r="AU177" i="38"/>
  <c r="AT175" i="38"/>
  <c r="AD174" i="99" l="1"/>
  <c r="AO48" i="95"/>
  <c r="AO39" i="95"/>
  <c r="L31" i="95"/>
  <c r="AR26" i="95"/>
  <c r="AS22" i="95"/>
  <c r="AP27" i="95"/>
  <c r="AQ21" i="95"/>
  <c r="AP28" i="95"/>
  <c r="L30" i="95"/>
  <c r="AR106" i="38"/>
  <c r="AQ183" i="38"/>
  <c r="AU175" i="38"/>
  <c r="AD173" i="89"/>
  <c r="AD178" i="89"/>
  <c r="AD174" i="38"/>
  <c r="AV177" i="38"/>
  <c r="AV176" i="38"/>
  <c r="AD178" i="99" l="1"/>
  <c r="AD179" i="99" s="1"/>
  <c r="AD173" i="99"/>
  <c r="AP29" i="95"/>
  <c r="K37" i="95"/>
  <c r="AQ27" i="95"/>
  <c r="AR21" i="95"/>
  <c r="AQ28" i="95"/>
  <c r="AS26" i="95"/>
  <c r="AT22" i="95"/>
  <c r="AS106" i="38"/>
  <c r="AR183" i="38"/>
  <c r="AW176" i="38"/>
  <c r="AD179" i="89"/>
  <c r="AE174" i="89"/>
  <c r="AD178" i="38"/>
  <c r="AD179" i="38" s="1"/>
  <c r="AW177" i="38"/>
  <c r="AD173" i="38"/>
  <c r="AV175" i="38"/>
  <c r="AE174" i="99" l="1"/>
  <c r="AQ29" i="95"/>
  <c r="K46" i="95"/>
  <c r="AP39" i="95"/>
  <c r="AP48" i="95"/>
  <c r="K35" i="95"/>
  <c r="K36" i="95" s="1"/>
  <c r="AT26" i="95"/>
  <c r="AU22" i="95"/>
  <c r="AR27" i="95"/>
  <c r="AR29" i="95" s="1"/>
  <c r="AS21" i="95"/>
  <c r="AR28" i="95"/>
  <c r="AT106" i="38"/>
  <c r="AS183" i="38"/>
  <c r="AE174" i="38"/>
  <c r="AE173" i="89"/>
  <c r="AE178" i="89"/>
  <c r="AW175" i="38"/>
  <c r="AX177" i="38"/>
  <c r="AX176" i="38"/>
  <c r="AE178" i="99" l="1"/>
  <c r="AE179" i="99" s="1"/>
  <c r="AE173" i="99"/>
  <c r="K39" i="95"/>
  <c r="K40" i="95" s="1"/>
  <c r="K41" i="95"/>
  <c r="K47" i="95"/>
  <c r="AR48" i="95"/>
  <c r="AR39" i="95"/>
  <c r="AQ48" i="95"/>
  <c r="AQ39" i="95"/>
  <c r="AU26" i="95"/>
  <c r="AV22" i="95"/>
  <c r="AS27" i="95"/>
  <c r="AS29" i="95" s="1"/>
  <c r="AT21" i="95"/>
  <c r="AS28" i="95"/>
  <c r="AU106" i="38"/>
  <c r="AT183" i="38"/>
  <c r="AE179" i="89"/>
  <c r="AF174" i="89"/>
  <c r="AE178" i="38"/>
  <c r="AE179" i="38" s="1"/>
  <c r="AE173" i="38"/>
  <c r="AY176" i="38"/>
  <c r="AX175" i="38"/>
  <c r="AY177" i="38"/>
  <c r="AF174" i="99" l="1"/>
  <c r="AS48" i="95"/>
  <c r="AS39" i="95"/>
  <c r="K44" i="95"/>
  <c r="K45" i="95" s="1"/>
  <c r="AV26" i="95"/>
  <c r="AW22" i="95"/>
  <c r="AT27" i="95"/>
  <c r="AT29" i="95" s="1"/>
  <c r="AU21" i="95"/>
  <c r="AT28" i="95"/>
  <c r="AV106" i="38"/>
  <c r="AU183" i="38"/>
  <c r="AZ176" i="38"/>
  <c r="AF174" i="38"/>
  <c r="AF173" i="89"/>
  <c r="AF178" i="89"/>
  <c r="AZ177" i="38"/>
  <c r="AY175" i="38"/>
  <c r="AF178" i="99" l="1"/>
  <c r="AF179" i="99" s="1"/>
  <c r="AF173" i="99"/>
  <c r="AT39" i="95"/>
  <c r="AT48" i="95"/>
  <c r="K48" i="95"/>
  <c r="K49" i="95" s="1"/>
  <c r="K50" i="95"/>
  <c r="AU27" i="95"/>
  <c r="AU29" i="95" s="1"/>
  <c r="AV21" i="95"/>
  <c r="AU28" i="95"/>
  <c r="AW26" i="95"/>
  <c r="AX22" i="95"/>
  <c r="AW106" i="38"/>
  <c r="AV183" i="38"/>
  <c r="AF179" i="89"/>
  <c r="AF178" i="38"/>
  <c r="AF179" i="38" s="1"/>
  <c r="AG174" i="89"/>
  <c r="AZ175" i="38"/>
  <c r="BA177" i="38"/>
  <c r="AF173" i="38"/>
  <c r="BA176" i="38"/>
  <c r="AG174" i="99" l="1"/>
  <c r="AU48" i="95"/>
  <c r="AU39" i="95"/>
  <c r="AX26" i="95"/>
  <c r="AY22" i="95"/>
  <c r="AV27" i="95"/>
  <c r="AV29" i="95" s="1"/>
  <c r="AW21" i="95"/>
  <c r="AV28" i="95"/>
  <c r="AX106" i="38"/>
  <c r="AW183" i="38"/>
  <c r="AG173" i="89"/>
  <c r="AG174" i="38"/>
  <c r="AG178" i="89"/>
  <c r="BA175" i="38"/>
  <c r="AG178" i="99" l="1"/>
  <c r="AG179" i="99" s="1"/>
  <c r="AG173" i="99"/>
  <c r="AV48" i="95"/>
  <c r="AV39" i="95"/>
  <c r="AW27" i="95"/>
  <c r="AW29" i="95" s="1"/>
  <c r="AX21" i="95"/>
  <c r="AW28" i="95"/>
  <c r="AY26" i="95"/>
  <c r="AZ22" i="95"/>
  <c r="AY106" i="38"/>
  <c r="AX183" i="38"/>
  <c r="AH174" i="89"/>
  <c r="AG179" i="89"/>
  <c r="AG178" i="38"/>
  <c r="AG179" i="38" s="1"/>
  <c r="AG173" i="38"/>
  <c r="AH174" i="99" l="1"/>
  <c r="AW48" i="95"/>
  <c r="AW39" i="95"/>
  <c r="AZ26" i="95"/>
  <c r="BA22" i="95"/>
  <c r="AX27" i="95"/>
  <c r="AX29" i="95" s="1"/>
  <c r="AY21" i="95"/>
  <c r="AX28" i="95"/>
  <c r="AZ106" i="38"/>
  <c r="AZ183" i="38" s="1"/>
  <c r="AY183" i="38"/>
  <c r="AH174" i="38"/>
  <c r="AH173" i="89"/>
  <c r="AH178" i="89"/>
  <c r="AH178" i="99" l="1"/>
  <c r="AH179" i="99" s="1"/>
  <c r="AH173" i="99"/>
  <c r="AX48" i="95"/>
  <c r="AX39" i="95"/>
  <c r="AY27" i="95"/>
  <c r="AY29" i="95" s="1"/>
  <c r="AZ21" i="95"/>
  <c r="AY28" i="95"/>
  <c r="BA26" i="95"/>
  <c r="BA106" i="38"/>
  <c r="BA183" i="38" s="1"/>
  <c r="AH178" i="38"/>
  <c r="AH179" i="38" s="1"/>
  <c r="AI174" i="89"/>
  <c r="AH179" i="89"/>
  <c r="AH173" i="38"/>
  <c r="AI174" i="99" l="1"/>
  <c r="AY48" i="95"/>
  <c r="AY39" i="95"/>
  <c r="AZ27" i="95"/>
  <c r="AZ29" i="95" s="1"/>
  <c r="BA21" i="95"/>
  <c r="AZ28" i="95"/>
  <c r="AI173" i="89"/>
  <c r="AI178" i="89"/>
  <c r="AI174" i="38"/>
  <c r="AI178" i="99" l="1"/>
  <c r="AI179" i="99" s="1"/>
  <c r="AI173" i="99"/>
  <c r="AZ48" i="95"/>
  <c r="AZ39" i="95"/>
  <c r="BA27" i="95"/>
  <c r="BA29" i="95" s="1"/>
  <c r="BA28" i="95"/>
  <c r="AI179" i="89"/>
  <c r="AJ174" i="89"/>
  <c r="AI178" i="38"/>
  <c r="AI179" i="38" s="1"/>
  <c r="AI173" i="38"/>
  <c r="AJ174" i="99" l="1"/>
  <c r="BA48" i="95"/>
  <c r="BA39" i="95"/>
  <c r="AJ173" i="89"/>
  <c r="AJ178" i="89"/>
  <c r="AJ174" i="38"/>
  <c r="AJ178" i="99" l="1"/>
  <c r="AJ179" i="99" s="1"/>
  <c r="AJ173" i="99"/>
  <c r="AJ179" i="89"/>
  <c r="AK174" i="89"/>
  <c r="AJ178" i="38"/>
  <c r="AJ179" i="38" s="1"/>
  <c r="AJ173" i="38"/>
  <c r="AK174" i="99" l="1"/>
  <c r="AK174" i="38"/>
  <c r="AK173" i="89"/>
  <c r="AK178" i="89"/>
  <c r="AK173" i="99" l="1"/>
  <c r="AK178" i="99"/>
  <c r="AK179" i="99" s="1"/>
  <c r="AK173" i="38"/>
  <c r="AK179" i="89"/>
  <c r="AL174" i="89"/>
  <c r="AK178" i="38"/>
  <c r="AK179" i="38" s="1"/>
  <c r="AL174" i="99" l="1"/>
  <c r="AL178" i="89"/>
  <c r="AL174" i="38"/>
  <c r="AL173" i="89"/>
  <c r="AL173" i="99" l="1"/>
  <c r="AL178" i="99"/>
  <c r="AL179" i="99" s="1"/>
  <c r="AL173" i="38"/>
  <c r="AL179" i="89"/>
  <c r="AM174" i="89"/>
  <c r="AL178" i="38"/>
  <c r="AL179" i="38" s="1"/>
  <c r="AM174" i="99" l="1"/>
  <c r="AM174" i="38"/>
  <c r="AM173" i="89"/>
  <c r="AM178" i="89"/>
  <c r="AM178" i="99" l="1"/>
  <c r="AM179" i="99" s="1"/>
  <c r="AM173" i="99"/>
  <c r="AM179" i="89"/>
  <c r="AN174" i="89"/>
  <c r="AM178" i="38"/>
  <c r="AM179" i="38" s="1"/>
  <c r="AM173" i="38"/>
  <c r="AN174" i="99" l="1"/>
  <c r="AN174" i="38"/>
  <c r="AN173" i="89"/>
  <c r="AN178" i="89"/>
  <c r="AN178" i="99" l="1"/>
  <c r="AN179" i="99" s="1"/>
  <c r="AN173" i="99"/>
  <c r="AO174" i="89"/>
  <c r="AN179" i="89"/>
  <c r="AN178" i="38"/>
  <c r="AN179" i="38" s="1"/>
  <c r="AN173" i="38"/>
  <c r="AO174" i="99" l="1"/>
  <c r="AO178" i="89"/>
  <c r="AO174" i="38"/>
  <c r="AO173" i="89"/>
  <c r="AO173" i="99" l="1"/>
  <c r="AO178" i="99"/>
  <c r="AO179" i="99" s="1"/>
  <c r="AO181" i="99" s="1"/>
  <c r="AP174" i="89"/>
  <c r="AO179" i="89"/>
  <c r="AO178" i="38"/>
  <c r="AO179" i="38" s="1"/>
  <c r="AO181" i="38" s="1"/>
  <c r="AO173" i="38"/>
  <c r="AP174" i="99" l="1"/>
  <c r="AP178" i="89"/>
  <c r="AP173" i="89"/>
  <c r="AP174" i="38"/>
  <c r="AP173" i="99" l="1"/>
  <c r="AP178" i="99"/>
  <c r="AP179" i="99" s="1"/>
  <c r="AP173" i="38"/>
  <c r="AQ174" i="89"/>
  <c r="AP179" i="89"/>
  <c r="AP178" i="38"/>
  <c r="AP179" i="38" s="1"/>
  <c r="AQ174" i="99" l="1"/>
  <c r="AQ174" i="38"/>
  <c r="AQ178" i="89"/>
  <c r="AQ173" i="89"/>
  <c r="AQ173" i="99" l="1"/>
  <c r="AQ178" i="99"/>
  <c r="AQ179" i="99" s="1"/>
  <c r="AQ179" i="89"/>
  <c r="AR174" i="89"/>
  <c r="AQ178" i="38"/>
  <c r="AQ179" i="38" s="1"/>
  <c r="AQ173" i="38"/>
  <c r="AR174" i="99" l="1"/>
  <c r="AR173" i="89"/>
  <c r="AR178" i="89"/>
  <c r="AR174" i="38"/>
  <c r="AR178" i="99" l="1"/>
  <c r="AR179" i="99" s="1"/>
  <c r="AR173" i="99"/>
  <c r="AR173" i="38"/>
  <c r="AR179" i="89"/>
  <c r="AS174" i="89"/>
  <c r="AR178" i="38"/>
  <c r="AR179" i="38" s="1"/>
  <c r="AS174" i="99" l="1"/>
  <c r="AS178" i="89"/>
  <c r="AS173" i="89"/>
  <c r="AS174" i="38"/>
  <c r="AS173" i="99" l="1"/>
  <c r="AS178" i="99"/>
  <c r="AS179" i="99" s="1"/>
  <c r="AS173" i="38"/>
  <c r="AT174" i="89"/>
  <c r="AS178" i="38"/>
  <c r="AS179" i="38" s="1"/>
  <c r="AS179" i="89"/>
  <c r="AT174" i="99" l="1"/>
  <c r="AT174" i="38"/>
  <c r="AT178" i="89"/>
  <c r="AT173" i="89"/>
  <c r="AT173" i="99" l="1"/>
  <c r="AT178" i="99"/>
  <c r="AT179" i="99" s="1"/>
  <c r="AT173" i="38"/>
  <c r="AT178" i="38"/>
  <c r="AT179" i="38" s="1"/>
  <c r="AU174" i="89"/>
  <c r="AT179" i="89"/>
  <c r="AU174" i="99" l="1"/>
  <c r="AU173" i="89"/>
  <c r="AU174" i="38"/>
  <c r="AU178" i="89"/>
  <c r="AU178" i="99" l="1"/>
  <c r="AU179" i="99" s="1"/>
  <c r="AU173" i="99"/>
  <c r="AU178" i="38"/>
  <c r="AU179" i="38" s="1"/>
  <c r="AV174" i="89"/>
  <c r="AU179" i="89"/>
  <c r="AU173" i="38"/>
  <c r="AV174" i="99" l="1"/>
  <c r="AV174" i="38"/>
  <c r="AV178" i="89"/>
  <c r="AV173" i="89"/>
  <c r="AV173" i="99" l="1"/>
  <c r="AV178" i="99"/>
  <c r="AV179" i="99" s="1"/>
  <c r="AV173" i="38"/>
  <c r="AV178" i="38"/>
  <c r="AV179" i="38" s="1"/>
  <c r="AV179" i="89"/>
  <c r="AW174" i="89"/>
  <c r="AW174" i="99" l="1"/>
  <c r="AW178" i="89"/>
  <c r="AW174" i="38"/>
  <c r="AW173" i="89"/>
  <c r="AW173" i="99" l="1"/>
  <c r="AW178" i="99"/>
  <c r="AW179" i="99" s="1"/>
  <c r="AW173" i="38"/>
  <c r="AW178" i="38"/>
  <c r="AW179" i="38" s="1"/>
  <c r="AX174" i="89"/>
  <c r="AW179" i="89"/>
  <c r="AX174" i="99" l="1"/>
  <c r="AX178" i="89"/>
  <c r="AX174" i="38"/>
  <c r="AX173" i="89"/>
  <c r="AX173" i="99" l="1"/>
  <c r="AX178" i="99"/>
  <c r="AX179" i="99" s="1"/>
  <c r="AY174" i="89"/>
  <c r="AX179" i="89"/>
  <c r="AX178" i="38"/>
  <c r="AX179" i="38" s="1"/>
  <c r="AX173" i="38"/>
  <c r="AY174" i="99" l="1"/>
  <c r="AY173" i="89"/>
  <c r="AY178" i="89"/>
  <c r="AY174" i="38"/>
  <c r="AY178" i="99" l="1"/>
  <c r="AY179" i="99" s="1"/>
  <c r="AY173" i="99"/>
  <c r="AY173" i="38"/>
  <c r="AZ174" i="89"/>
  <c r="AY179" i="89"/>
  <c r="AY178" i="38"/>
  <c r="AY179" i="38" s="1"/>
  <c r="AZ174" i="99" l="1"/>
  <c r="AZ174" i="38"/>
  <c r="AZ178" i="89"/>
  <c r="AZ173" i="89"/>
  <c r="AZ173" i="99" l="1"/>
  <c r="AZ178" i="99"/>
  <c r="AZ179" i="99" s="1"/>
  <c r="AZ173" i="38"/>
  <c r="BA174" i="89"/>
  <c r="AZ178" i="38"/>
  <c r="AZ179" i="38" s="1"/>
  <c r="AZ179" i="89"/>
  <c r="BA174" i="99" l="1"/>
  <c r="BA173" i="89"/>
  <c r="BA178" i="89"/>
  <c r="BA174" i="38"/>
  <c r="BA178" i="99" l="1"/>
  <c r="BA179" i="99" s="1"/>
  <c r="BA173" i="99"/>
  <c r="BA178" i="38"/>
  <c r="BA179" i="38" s="1"/>
  <c r="BA179" i="89"/>
  <c r="BA173" i="38"/>
</calcChain>
</file>

<file path=xl/sharedStrings.xml><?xml version="1.0" encoding="utf-8"?>
<sst xmlns="http://schemas.openxmlformats.org/spreadsheetml/2006/main" count="2976" uniqueCount="652">
  <si>
    <t>Item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</si>
  <si>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</si>
  <si>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</si>
  <si>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</si>
  <si>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</si>
  <si>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</si>
  <si>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</si>
  <si>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</si>
  <si>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</si>
  <si>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</si>
  <si>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</si>
  <si>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</si>
  <si>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</si>
  <si>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</si>
  <si>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Initial stock</t>
  </si>
  <si>
    <t>1.4</t>
  </si>
  <si>
    <t>1.5</t>
  </si>
  <si>
    <t>1.6</t>
  </si>
  <si>
    <t>1.7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</si>
  <si>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</si>
  <si>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</si>
  <si>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</si>
  <si>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</si>
  <si>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</si>
  <si>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</si>
  <si>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</si>
  <si>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</si>
  <si>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</si>
  <si>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COUNTERBALANCING CAPACITY</t>
  </si>
  <si>
    <t>3.1</t>
  </si>
  <si>
    <t>3.3</t>
  </si>
  <si>
    <t>Behavioural outflows from deposits</t>
  </si>
  <si>
    <t>Behavioural inflows from loans and advances</t>
  </si>
  <si>
    <t>Behavioural draw-downs of committed facilities</t>
  </si>
  <si>
    <t>Total HQLA</t>
  </si>
  <si>
    <t>O/N</t>
  </si>
  <si>
    <t>Weight - open</t>
  </si>
  <si>
    <t>Weight - term</t>
  </si>
  <si>
    <t>Day</t>
  </si>
  <si>
    <t>Date</t>
  </si>
  <si>
    <t>open</t>
  </si>
  <si>
    <t>term</t>
  </si>
  <si>
    <t>IDR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</si>
  <si>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</si>
  <si>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</si>
  <si>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</si>
  <si>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</si>
  <si>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</si>
  <si>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</si>
  <si>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</si>
  <si>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</si>
  <si>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</si>
  <si>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011</t>
  </si>
  <si>
    <t>012</t>
  </si>
  <si>
    <t>013</t>
  </si>
  <si>
    <t>014</t>
  </si>
  <si>
    <t>015</t>
  </si>
  <si>
    <t>016</t>
  </si>
  <si>
    <t>017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</si>
  <si>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</si>
  <si>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</si>
  <si>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</si>
  <si>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</si>
  <si>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</si>
  <si>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</si>
  <si>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</si>
  <si>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</si>
  <si>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</si>
  <si>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</si>
  <si>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</si>
  <si>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</si>
  <si>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</si>
  <si>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</si>
  <si>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</si>
  <si>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</si>
  <si>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</si>
  <si>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</si>
  <si>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</si>
  <si>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</si>
  <si>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</si>
  <si>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</si>
  <si>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</si>
  <si>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</si>
  <si>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</si>
  <si>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</si>
  <si>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</si>
  <si>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</si>
  <si>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</si>
  <si>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</si>
  <si>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</si>
  <si>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</si>
  <si>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</si>
  <si>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</si>
  <si>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</si>
  <si>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</si>
  <si>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</si>
  <si>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</si>
  <si>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</si>
  <si>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</si>
  <si>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</si>
  <si>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</si>
  <si>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</si>
  <si>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</si>
  <si>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</si>
  <si>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</si>
  <si>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</si>
  <si>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</si>
  <si>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</si>
  <si>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</si>
  <si>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</si>
  <si>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</si>
  <si>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</si>
  <si>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</si>
  <si>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</si>
  <si>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</si>
  <si>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</si>
  <si>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</si>
  <si>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</si>
  <si>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</si>
  <si>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</si>
  <si>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</si>
  <si>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</si>
  <si>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</si>
  <si>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</si>
  <si>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</si>
  <si>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</si>
  <si>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</si>
  <si>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</si>
  <si>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</si>
  <si>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</si>
  <si>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</si>
  <si>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</si>
  <si>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</si>
  <si>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</si>
  <si>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</si>
  <si>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</si>
  <si>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</si>
  <si>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</si>
  <si>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</si>
  <si>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</si>
  <si>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</si>
  <si>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</si>
  <si>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</si>
  <si>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</si>
  <si>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</si>
  <si>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</si>
  <si>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</si>
  <si>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</si>
  <si>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</si>
  <si>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</si>
  <si>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</si>
  <si>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</si>
  <si>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</si>
  <si>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</si>
  <si>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</si>
  <si>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126</t>
  </si>
  <si>
    <t>128</t>
  </si>
  <si>
    <t>129</t>
  </si>
  <si>
    <t>131</t>
  </si>
  <si>
    <t>Kode</t>
  </si>
  <si>
    <t>Baris</t>
  </si>
  <si>
    <t>Stok awal</t>
  </si>
  <si>
    <t>Tanpa Maturitas (Open)</t>
  </si>
  <si>
    <t>Hari-2</t>
  </si>
  <si>
    <t>Hari-3</t>
  </si>
  <si>
    <t>Hari-4</t>
  </si>
  <si>
    <t>Hari-5</t>
  </si>
  <si>
    <t>Hari-6</t>
  </si>
  <si>
    <t>Hari-7</t>
  </si>
  <si>
    <t>&gt; mg 4 s.d. mg 5</t>
  </si>
  <si>
    <t>&gt; mg 5 s.d. 1 bln</t>
  </si>
  <si>
    <t>&gt; 2 bln s.d 3 bln</t>
  </si>
  <si>
    <t>&gt; 3 bln s.d 4 bln</t>
  </si>
  <si>
    <t>&gt; 4 bln s.d 5 bln</t>
  </si>
  <si>
    <t>&gt; 5 bln s.d 6 bln</t>
  </si>
  <si>
    <t>&gt; 6 bln s.d. 9 bln</t>
  </si>
  <si>
    <t xml:space="preserve"> &gt; 9 bln s.d. 12 bln</t>
  </si>
  <si>
    <t>&gt; 12 bln s.d. 2 thn</t>
  </si>
  <si>
    <t>&gt; 3 thn s.d. 5 thn</t>
  </si>
  <si>
    <t>&gt; 5 thn</t>
  </si>
  <si>
    <t>ARUS KAS KELUAR</t>
  </si>
  <si>
    <t xml:space="preserve">Kewajiban yang berasal dari simpanan yang diterima </t>
  </si>
  <si>
    <t>HQLA Level 2A</t>
  </si>
  <si>
    <t>Kewajiban terkait efek yang diterbitkan</t>
  </si>
  <si>
    <t>FX-swaps jatuh tempo</t>
  </si>
  <si>
    <t>Arus kas keluar lainnya terkait transaksi derivatif selain 1.4</t>
  </si>
  <si>
    <t>Arus kas keluar lainnya</t>
  </si>
  <si>
    <t>Total arus kas keluar</t>
  </si>
  <si>
    <t xml:space="preserve">Agunan berupa HQLA Level 1 </t>
  </si>
  <si>
    <t>Agunan berupa HQLA Level 2A</t>
  </si>
  <si>
    <t>Tagihan berdasarkan pihak lawan</t>
  </si>
  <si>
    <t>Arus kas masuk dari Derivatif selain yang dilaporkan pada 2.3</t>
  </si>
  <si>
    <t>Surat berharga yang jatuh tempo</t>
  </si>
  <si>
    <t>Arus Kas Masuk dari tagihan kontraktual Lainnya</t>
  </si>
  <si>
    <t>Total Arus Kas Masuk</t>
  </si>
  <si>
    <t>Kas dan setara kas</t>
  </si>
  <si>
    <t xml:space="preserve">   Lainnya</t>
  </si>
  <si>
    <t>5.1</t>
  </si>
  <si>
    <t>HQLA berupa surat berharga yang dicairkan melalui penjualan</t>
  </si>
  <si>
    <t>HQLA Level 1</t>
  </si>
  <si>
    <t>HQLA Level 2B</t>
  </si>
  <si>
    <t>Jumlah arus kas dari keseluruhan monetisasi HQLA pada 7.1 dan 7.2</t>
  </si>
  <si>
    <t>127</t>
  </si>
  <si>
    <t>Kas</t>
  </si>
  <si>
    <t xml:space="preserve">HQLA Level 1 </t>
  </si>
  <si>
    <t>Total likuiditas yang tersedia dan dapat digunakan</t>
  </si>
  <si>
    <t>Pilar 2 liquidity add on (LCR add on)</t>
  </si>
  <si>
    <t>&gt; mg 5 s.d. 2 bln</t>
  </si>
  <si>
    <t>&gt; 2 thn s.d. 5 thn</t>
  </si>
  <si>
    <t>Kumulatif arus kas keluar tertinggi (arus kas dalam 1 bln tanpa HQLA)</t>
  </si>
  <si>
    <t>Tanggal kegagalan likuiditas</t>
  </si>
  <si>
    <t>Survival period</t>
  </si>
  <si>
    <t>Posisi likuiditas netto pada saat kegagalan likuiditas</t>
  </si>
  <si>
    <t>Posisi likuiditas netto terkecil (dalam 1 bln ke depan)</t>
  </si>
  <si>
    <t>Hari atau bucket waktu di mana posisi likuiditas netto terkecil (dalam 1 bln ke depan)</t>
  </si>
  <si>
    <t>ID Bank</t>
  </si>
  <si>
    <t>Nama bank</t>
  </si>
  <si>
    <t>Jutaan</t>
  </si>
  <si>
    <t>Posisi likuiditas netto terkecil (dalam 3 bln ke depan)</t>
  </si>
  <si>
    <t>Hari atau bucket waktu di mana posisi likuiditas netto terkecil (dalam 3 bln ke depan)</t>
  </si>
  <si>
    <t>Kumulatif arus kas keluar tertinggi (arus kas dalam 3 bln tanpa HQLA)</t>
  </si>
  <si>
    <t>Analysis</t>
  </si>
  <si>
    <r>
      <t>Initial margin</t>
    </r>
    <r>
      <rPr>
        <sz val="10"/>
        <color theme="1"/>
        <rFont val="Arial"/>
        <family val="2"/>
      </rPr>
      <t xml:space="preserve"> derivatif yang diberikan (CCPs)</t>
    </r>
  </si>
  <si>
    <r>
      <t>Initial margin</t>
    </r>
    <r>
      <rPr>
        <sz val="10"/>
        <color theme="1"/>
        <rFont val="Arial"/>
        <family val="2"/>
      </rPr>
      <t xml:space="preserve"> derivatif yang diberikan (lainnya: OTC)</t>
    </r>
  </si>
  <si>
    <r>
      <t>Variation margin</t>
    </r>
    <r>
      <rPr>
        <sz val="10"/>
        <color theme="1"/>
        <rFont val="Arial"/>
        <family val="2"/>
      </rPr>
      <t xml:space="preserve"> derivatif yang diberikan</t>
    </r>
  </si>
  <si>
    <r>
      <t>Initial margin</t>
    </r>
    <r>
      <rPr>
        <sz val="10"/>
        <color theme="1"/>
        <rFont val="Arial"/>
        <family val="2"/>
      </rPr>
      <t xml:space="preserve"> derivatif yang diterima (CCPs)</t>
    </r>
  </si>
  <si>
    <r>
      <t>Initial margin</t>
    </r>
    <r>
      <rPr>
        <sz val="10"/>
        <color theme="1"/>
        <rFont val="Arial"/>
        <family val="2"/>
      </rPr>
      <t xml:space="preserve"> derivatif yang diterima (lainnya: OTC)</t>
    </r>
  </si>
  <si>
    <r>
      <t>Variation margin</t>
    </r>
    <r>
      <rPr>
        <sz val="10"/>
        <color theme="1"/>
        <rFont val="Arial"/>
        <family val="2"/>
      </rPr>
      <t xml:space="preserve"> derivatif yang diterima </t>
    </r>
  </si>
  <si>
    <r>
      <t xml:space="preserve">HQLA berupa surat berharga yang dimonetisasi melalui </t>
    </r>
    <r>
      <rPr>
        <b/>
        <i/>
        <sz val="10"/>
        <color theme="1"/>
        <rFont val="Arial"/>
        <family val="2"/>
      </rPr>
      <t xml:space="preserve">secured financing transactions </t>
    </r>
    <r>
      <rPr>
        <b/>
        <sz val="10"/>
        <color theme="1"/>
        <rFont val="Arial"/>
        <family val="2"/>
      </rPr>
      <t>(mis. Repo)</t>
    </r>
  </si>
  <si>
    <t>Dari entitas lainnya</t>
  </si>
  <si>
    <t>HQLA (posisi awal)</t>
  </si>
  <si>
    <t>Add-on Pillar 2</t>
  </si>
  <si>
    <t>Kumulatif arus masuk bruto</t>
  </si>
  <si>
    <t>Kumulatif arus keluar bruto</t>
  </si>
  <si>
    <t>Gap arus kas keluar kumulatif netto</t>
  </si>
  <si>
    <t xml:space="preserve">   Simpanan stabil dari Nasabah Perorangan </t>
  </si>
  <si>
    <t xml:space="preserve">  </t>
  </si>
  <si>
    <t xml:space="preserve">   Bank</t>
  </si>
  <si>
    <t xml:space="preserve">   Pemerintah pusat, Bank Indonesia, multilateral dan entitas publik yang dijamin LPS</t>
  </si>
  <si>
    <t xml:space="preserve">   Pemerintah pusat, Bank Indonesia, multilateral dan entitas publik yang tidak dijamin LPS</t>
  </si>
  <si>
    <t xml:space="preserve">   Surat berharga non-HQLA yang jatuh tempo</t>
  </si>
  <si>
    <t xml:space="preserve">   Surat berharga HQLA yang jatuh tempo</t>
  </si>
  <si>
    <t>Nasabah perorangan</t>
  </si>
  <si>
    <t>MEMORANDUM LAINNYA</t>
  </si>
  <si>
    <t>AKSI MONETISASI</t>
  </si>
  <si>
    <t>KUMULATIF LIKUIDITAS SETELAH AKSI MONETISASI</t>
  </si>
  <si>
    <t>Standar minimum</t>
  </si>
  <si>
    <t>Supervisory range</t>
  </si>
  <si>
    <r>
      <t xml:space="preserve">Mata uang denominasi </t>
    </r>
    <r>
      <rPr>
        <sz val="11"/>
        <color theme="1"/>
        <rFont val="Arial"/>
        <family val="2"/>
      </rPr>
      <t>(select from list)</t>
    </r>
  </si>
  <si>
    <t>Satuan</t>
  </si>
  <si>
    <t>Tanggal pelaporan</t>
  </si>
  <si>
    <t>Arus kas keluar terkait peningkatan kebutuhan likuiditas</t>
  </si>
  <si>
    <t>Terkait dengan potensi penukaran agunan yang berupa HQLA menjadi bukan HQLA</t>
  </si>
  <si>
    <t>Arus kas keluar karena komitmen penyediaan fasilitas kredit</t>
  </si>
  <si>
    <t>Fasilitas diberikan kepada perorangan atau Usaha Mikro dan Usaha Kecil</t>
  </si>
  <si>
    <t>Fasilitas diberikan kepada Bank dan/atau lembaga jasa keuangan</t>
  </si>
  <si>
    <t>Fasilitas diberikan kepada entitas lainnya</t>
  </si>
  <si>
    <t>Arus kas keluar karena komitmen penyediaan fasilitas likuiditas</t>
  </si>
  <si>
    <t>Fasilitas diberikan kepada Bank</t>
  </si>
  <si>
    <t>Fasilitas diberikan kepada lembaga jasa keuangan dan/atau entitas lainnya</t>
  </si>
  <si>
    <t>Kewajiban kontraktual lainnya untuk menyediakan dana kepada:</t>
  </si>
  <si>
    <t xml:space="preserve">Lembaga Jasa keuangan </t>
  </si>
  <si>
    <t>Korporasi non-keuangan</t>
  </si>
  <si>
    <t>132</t>
  </si>
  <si>
    <t>133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</si>
  <si>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</si>
  <si>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</si>
  <si>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</si>
  <si>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</si>
  <si>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</si>
  <si>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</si>
  <si>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</si>
  <si>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</si>
  <si>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</si>
  <si>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</si>
  <si>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</si>
  <si>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</si>
  <si>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</si>
  <si>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</si>
  <si>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</si>
  <si>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Hari-8</t>
  </si>
  <si>
    <t>Hari-9</t>
  </si>
  <si>
    <t>Hari-10</t>
  </si>
  <si>
    <t>Hari-11</t>
  </si>
  <si>
    <t>Hari-12</t>
  </si>
  <si>
    <t>Hari-13</t>
  </si>
  <si>
    <t>Hari-14</t>
  </si>
  <si>
    <t>Hari-15</t>
  </si>
  <si>
    <t>Hari-16</t>
  </si>
  <si>
    <t>Hari-17</t>
  </si>
  <si>
    <t>Hari-18</t>
  </si>
  <si>
    <t>Hari-19</t>
  </si>
  <si>
    <t>Hari-20</t>
  </si>
  <si>
    <t>Hari-21</t>
  </si>
  <si>
    <t>Hari-22</t>
  </si>
  <si>
    <t>Hari-23</t>
  </si>
  <si>
    <t>Hari-24</t>
  </si>
  <si>
    <t>Hari-25</t>
  </si>
  <si>
    <t>Hari-26</t>
  </si>
  <si>
    <t>Hari-27</t>
  </si>
  <si>
    <t>Hari-28</t>
  </si>
  <si>
    <t>Hari-29</t>
  </si>
  <si>
    <t>Hari-30</t>
  </si>
  <si>
    <r>
      <t>Net</t>
    </r>
    <r>
      <rPr>
        <b/>
        <sz val="10"/>
        <rFont val="Arial"/>
        <family val="2"/>
      </rPr>
      <t xml:space="preserve"> </t>
    </r>
    <r>
      <rPr>
        <b/>
        <i/>
        <sz val="10"/>
        <rFont val="Arial"/>
        <family val="2"/>
      </rPr>
      <t>contractual gap</t>
    </r>
    <r>
      <rPr>
        <b/>
        <sz val="10"/>
        <rFont val="Arial"/>
        <family val="2"/>
      </rPr>
      <t xml:space="preserve"> </t>
    </r>
  </si>
  <si>
    <t>Arus masuk bruto</t>
  </si>
  <si>
    <t>Arus keluar bruto</t>
  </si>
  <si>
    <t>FX swap arus keluar (memo)</t>
  </si>
  <si>
    <t>Kumulatif arus keluar bruto (incl. Pillar 2)</t>
  </si>
  <si>
    <t>Target LCR</t>
  </si>
  <si>
    <t>Nasabah UMK</t>
  </si>
  <si>
    <t xml:space="preserve">   Korporasi non-finansial</t>
  </si>
  <si>
    <t>Lembaga jasa keuangan</t>
  </si>
  <si>
    <t xml:space="preserve">   Nasabah perorangan</t>
  </si>
  <si>
    <t xml:space="preserve">  Bank Indonesia</t>
  </si>
  <si>
    <t>Input dari Bank</t>
  </si>
  <si>
    <t>Input dari Bank atau standar LCR bila input Bank kosong</t>
  </si>
  <si>
    <t>Granular LCR stress (30d)</t>
  </si>
  <si>
    <t>FX swap arus masuk (memo)</t>
  </si>
  <si>
    <t>152</t>
  </si>
  <si>
    <t>153</t>
  </si>
  <si>
    <t>154</t>
  </si>
  <si>
    <t>155</t>
  </si>
  <si>
    <t>1.3</t>
  </si>
  <si>
    <t>ARUS KAS MASUK</t>
  </si>
  <si>
    <r>
      <rPr>
        <b/>
        <sz val="10"/>
        <color theme="0"/>
        <rFont val="Arial"/>
        <family val="2"/>
      </rPr>
      <t xml:space="preserve">O/N (selain </t>
    </r>
    <r>
      <rPr>
        <b/>
        <i/>
        <sz val="10"/>
        <color theme="0"/>
        <rFont val="Arial"/>
        <family val="2"/>
      </rPr>
      <t>Open</t>
    </r>
    <r>
      <rPr>
        <b/>
        <sz val="10"/>
        <color theme="0"/>
        <rFont val="Arial"/>
        <family val="2"/>
      </rPr>
      <t>)</t>
    </r>
  </si>
  <si>
    <r>
      <t>Overnight</t>
    </r>
    <r>
      <rPr>
        <b/>
        <sz val="10"/>
        <color theme="0"/>
        <rFont val="Arial"/>
        <family val="2"/>
      </rPr>
      <t xml:space="preserve"> (selain </t>
    </r>
    <r>
      <rPr>
        <b/>
        <i/>
        <sz val="10"/>
        <color theme="0"/>
        <rFont val="Arial"/>
        <family val="2"/>
      </rPr>
      <t>Open</t>
    </r>
    <r>
      <rPr>
        <b/>
        <sz val="10"/>
        <color theme="0"/>
        <rFont val="Arial"/>
        <family val="2"/>
      </rPr>
      <t>)</t>
    </r>
  </si>
  <si>
    <t>Tenorisasi</t>
  </si>
  <si>
    <t>LCR (Pillar 2)</t>
  </si>
  <si>
    <t>Bank x</t>
  </si>
  <si>
    <t>Arus kas keluar lainnya terkait kehilangan Pendanaan</t>
  </si>
  <si>
    <t xml:space="preserve">Transaksi dilakukan dengan Pemerintah Pusat atau entitas sektor publik yang memiliki bobot risiko paling tinggi 20% atau bank pembangunan multilateral, dengan agunan selain HQLA Level 1 atau HQLA Level 2A </t>
  </si>
  <si>
    <t>Entitas sektor publik</t>
  </si>
  <si>
    <t>Diterbitkan atau dijamin pemerintah negara lain, bank sentral negara lain, entitas sektor publik, bank pembangunan multilateral, lembaga internasional yang memenuhi kriteria Pasal 10 ayat (1) huruf c POJK LCR</t>
  </si>
  <si>
    <t>Surat Berharga diterbitkan atau dijamin pemerintah negara lain, bank sentral negara lain, entitas sektor publik, bank pembangunan multilateral, lembaga internasional yang memenuhi kriteria Pasal 11 ayat (1) huruf a POJK LCR</t>
  </si>
  <si>
    <t>Efek beragun aset (EBA) berupa rumah tinggal yang memenuhi kriteria Pasal 12 ayat (1) huruf a POJK LCR</t>
  </si>
  <si>
    <t>Lainnya (Pemerintah Pusat, pemerintah negara lain dan bank pembangunan multilateral)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</si>
  <si>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</si>
  <si>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</si>
  <si>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</si>
  <si>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</si>
  <si>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</si>
  <si>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</si>
  <si>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</si>
  <si>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</si>
  <si>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</si>
  <si>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</si>
  <si>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</si>
  <si>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</si>
  <si>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</si>
  <si>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Non-tradable asset eligible for BI facilities</t>
  </si>
  <si>
    <t>Pendanaan Stabil dari Nasabah Usaha Mikro dan Usaha Kecil</t>
  </si>
  <si>
    <t>Penarikan Simpanan Non-Operasional dan/atau kewajiban lainnya yang bersifat non-operasional dari:</t>
  </si>
  <si>
    <t xml:space="preserve">   Surat berharga berupa surat utang yang diterbitkan Bank tanpa agunan</t>
  </si>
  <si>
    <t xml:space="preserve">Transaksi dilakukan dengan agunan HQLA Level 1 </t>
  </si>
  <si>
    <t>Transaksi dilakukan dengan agunan HQLA Level 2A</t>
  </si>
  <si>
    <t xml:space="preserve">Transaksi dilakukan dengan agunan HQLA Level 2B berupa EBA </t>
  </si>
  <si>
    <t xml:space="preserve">Transaksi dilakukan dengan agunan HQLA Level 2B berupa selain EBA </t>
  </si>
  <si>
    <t>Transaksi dilakukan dengan agunan selain HQLA</t>
  </si>
  <si>
    <t>Agunan tidak digunakan kembali untuk menutupi posisi short nasabah</t>
  </si>
  <si>
    <t xml:space="preserve">Agunan tidak memenuhi persyaratan sebagaimana tersebut diatas </t>
  </si>
  <si>
    <t>Agunan HQLA Level 2B berupa EBA</t>
  </si>
  <si>
    <t>Agunan HQLA Level 2B selain EBA</t>
  </si>
  <si>
    <t xml:space="preserve">Penempatan di Bank Indonesia yang dapat ditarik tanpa hambatan atau penalti </t>
  </si>
  <si>
    <t xml:space="preserve">HQLA Level 1 berupa surat berharga </t>
  </si>
  <si>
    <t xml:space="preserve">HQLA Level 2A </t>
  </si>
  <si>
    <t xml:space="preserve">Komitmen fasilitas yang diterima namun belum ditarik </t>
  </si>
  <si>
    <t>Posisi likuiditas bersih (Available HQLA dikurangi Total Arus kas keluar bersih)</t>
  </si>
  <si>
    <t xml:space="preserve">LCR DAN BENCHMARK </t>
  </si>
  <si>
    <t>LCR SCENARIO</t>
  </si>
  <si>
    <t xml:space="preserve">Scenario 1
</t>
  </si>
  <si>
    <t>018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</si>
  <si>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</si>
  <si>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</si>
  <si>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</si>
  <si>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</si>
  <si>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</si>
  <si>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</si>
  <si>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</si>
  <si>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</si>
  <si>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</si>
  <si>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</si>
  <si>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</si>
  <si>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</si>
  <si>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</si>
  <si>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</si>
  <si>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1.2.1</t>
  </si>
  <si>
    <t>1.2.2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</si>
  <si>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</si>
  <si>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</si>
  <si>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</si>
  <si>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</si>
  <si>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</si>
  <si>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</si>
  <si>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</si>
  <si>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</si>
  <si>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</si>
  <si>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</si>
  <si>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</si>
  <si>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</si>
  <si>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</si>
  <si>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</si>
  <si>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</si>
  <si>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</si>
  <si>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</si>
  <si>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</si>
  <si>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</si>
  <si>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</si>
  <si>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</si>
  <si>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</si>
  <si>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</si>
  <si>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</si>
  <si>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</si>
  <si>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</si>
  <si>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</si>
  <si>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2.2.1</t>
  </si>
  <si>
    <t>2.2.2</t>
  </si>
  <si>
    <t>2.2.3</t>
  </si>
  <si>
    <t>2.2.4</t>
  </si>
  <si>
    <t>2.2.5</t>
  </si>
  <si>
    <t>2.2.6</t>
  </si>
  <si>
    <t>2.2.7</t>
  </si>
  <si>
    <t>2.5.1</t>
  </si>
  <si>
    <t>2.5.2</t>
  </si>
  <si>
    <t>3.4.1</t>
  </si>
  <si>
    <t>3.4.2</t>
  </si>
  <si>
    <t>3.3.1</t>
  </si>
  <si>
    <t>3.3.2</t>
  </si>
  <si>
    <t>3.3.3</t>
  </si>
  <si>
    <t>3.5.1</t>
  </si>
  <si>
    <t>3.5.2</t>
  </si>
  <si>
    <t>3.5.3</t>
  </si>
  <si>
    <t>3.5.4</t>
  </si>
  <si>
    <t>3.8.1</t>
  </si>
  <si>
    <t>3.8.2</t>
  </si>
  <si>
    <t>4.1.1</t>
  </si>
  <si>
    <t>4.1.2</t>
  </si>
  <si>
    <t>4.1.3</t>
  </si>
  <si>
    <t>4.1.4</t>
  </si>
  <si>
    <t>4.1.5</t>
  </si>
  <si>
    <t>4.1.6</t>
  </si>
  <si>
    <t>4.2.1</t>
  </si>
  <si>
    <t>4.2.2</t>
  </si>
  <si>
    <t>4.3.1</t>
  </si>
  <si>
    <t>4.3.2</t>
  </si>
  <si>
    <t>4.3.3</t>
  </si>
  <si>
    <t>4.3.4</t>
  </si>
  <si>
    <t>4.4.1</t>
  </si>
  <si>
    <t>4.4.2</t>
  </si>
  <si>
    <t>4.4.3</t>
  </si>
  <si>
    <t>4.4.4</t>
  </si>
  <si>
    <t>4.5.1</t>
  </si>
  <si>
    <t>4.5.2</t>
  </si>
  <si>
    <t>4.5.3</t>
  </si>
  <si>
    <t>4.6.1</t>
  </si>
  <si>
    <t>4.6.2</t>
  </si>
  <si>
    <t>4.6.3</t>
  </si>
  <si>
    <t>4.6.4</t>
  </si>
  <si>
    <t>4.6.5</t>
  </si>
  <si>
    <t>4.6.6</t>
  </si>
  <si>
    <t>4.6.7</t>
  </si>
  <si>
    <t>4.6.8</t>
  </si>
  <si>
    <t>7.1.1</t>
  </si>
  <si>
    <t>7.1.2</t>
  </si>
  <si>
    <t>7.1.3</t>
  </si>
  <si>
    <t>7.2.1</t>
  </si>
  <si>
    <t>7.2.2</t>
  </si>
  <si>
    <t>7.2.3</t>
  </si>
  <si>
    <t>7.3.3</t>
  </si>
  <si>
    <t>7.3.2</t>
  </si>
  <si>
    <t>7.3.1</t>
  </si>
  <si>
    <t>8.1.1</t>
  </si>
  <si>
    <t>8.1.2</t>
  </si>
  <si>
    <t>8.1.3</t>
  </si>
  <si>
    <t>8.1.4</t>
  </si>
  <si>
    <t>LCR (30 hari) &amp; Benchmark (90 hari)</t>
  </si>
  <si>
    <t xml:space="preserve">   LJK lainnya</t>
  </si>
  <si>
    <r>
      <t xml:space="preserve">Surat Berharga berupa surat utang yang diterbitkan oleh korporasi termasuk </t>
    </r>
    <r>
      <rPr>
        <i/>
        <sz val="10"/>
        <rFont val="Arial"/>
        <family val="2"/>
      </rPr>
      <t xml:space="preserve">commercial paper </t>
    </r>
    <r>
      <rPr>
        <sz val="10"/>
        <rFont val="Arial"/>
        <family val="2"/>
      </rPr>
      <t xml:space="preserve">dan </t>
    </r>
    <r>
      <rPr>
        <i/>
        <sz val="10"/>
        <rFont val="Arial"/>
        <family val="2"/>
      </rPr>
      <t xml:space="preserve">covered bonds </t>
    </r>
    <r>
      <rPr>
        <sz val="10"/>
        <rFont val="Arial"/>
        <family val="2"/>
      </rPr>
      <t xml:space="preserve"> yang memenuhi kriteria Pasal 11 ayat (1) huruf b POJK LCR</t>
    </r>
  </si>
  <si>
    <r>
      <t>Terkait dengan penurunan peringkat (</t>
    </r>
    <r>
      <rPr>
        <i/>
        <sz val="10"/>
        <color theme="1"/>
        <rFont val="Arial"/>
        <family val="2"/>
      </rPr>
      <t>rating</t>
    </r>
    <r>
      <rPr>
        <sz val="10"/>
        <color theme="1"/>
        <rFont val="Arial"/>
        <family val="2"/>
      </rPr>
      <t>) Bank dalam transaksi Pendanaan, derivatif, dan perjanjian lainnya</t>
    </r>
  </si>
  <si>
    <r>
      <t>Terkait dengan kewajiban penyediaan agunan kepada pihak lawan (</t>
    </r>
    <r>
      <rPr>
        <i/>
        <sz val="10"/>
        <color theme="1"/>
        <rFont val="Arial"/>
        <family val="2"/>
      </rPr>
      <t>counterparty</t>
    </r>
    <r>
      <rPr>
        <sz val="10"/>
        <color theme="1"/>
        <rFont val="Arial"/>
        <family val="2"/>
      </rPr>
      <t>) atas suatu transaksi tertentu namun pihak lawan (</t>
    </r>
    <r>
      <rPr>
        <i/>
        <sz val="10"/>
        <color theme="1"/>
        <rFont val="Arial"/>
        <family val="2"/>
      </rPr>
      <t>counterparty</t>
    </r>
    <r>
      <rPr>
        <sz val="10"/>
        <color theme="1"/>
        <rFont val="Arial"/>
        <family val="2"/>
      </rPr>
      <t>) belum meminta agunan tersebut</t>
    </r>
  </si>
  <si>
    <t>Surat berharga yang diterbitkan Pemerintah Pusat dan Bank Indonesia dalam rupiah dan valuta asing yang memenuhi kriteria Pasal 10 ayat (1) huruf d dan e POJK LCR</t>
  </si>
  <si>
    <t>Surat berharga yang diterbitkan oleh pemerintah dan bank sentral negara lain dalam valuta asing dengan bobot risiko lebih dari 0% yang memenuhi kriteria Pasal 10 ayat (1) huruf f POJK LCR</t>
  </si>
  <si>
    <t>Surat berharga yang diterbitkan atau dijamin oleh pemerintah negara lain, bank sentral negara lain, dan/atau entitas sektor publik yang memenuhi kriteria Pasal 12 ayat (1) huruf b POJK LCR</t>
  </si>
  <si>
    <t>Surat berharga berupa surat utang yang diterbitkan oleh korporasi yang memenuhi kriteria Pasal 12 ayat (1) huruf c POJK LCR</t>
  </si>
  <si>
    <t>Saham biasa yang dimiliki perusahaan anak bukan Bank yang memenuhi kriteria Pasal 12 ayat (1) huruf d POJK LCR</t>
  </si>
  <si>
    <t>\</t>
  </si>
  <si>
    <t>Skenario Dasar</t>
  </si>
  <si>
    <t>Bobot LCR</t>
  </si>
  <si>
    <t>Bobot bila Input Pengawas diterapkan</t>
  </si>
  <si>
    <t>Skenario Bank 1</t>
  </si>
  <si>
    <t>Skenario Bank 2</t>
  </si>
  <si>
    <t>Skenario Bank 3</t>
  </si>
  <si>
    <t>169</t>
  </si>
  <si>
    <t>170</t>
  </si>
  <si>
    <t>9.1</t>
  </si>
  <si>
    <t>SKENARIO</t>
  </si>
  <si>
    <t>Aset likuid yang tidak termasuk pada bagian 3</t>
  </si>
  <si>
    <t>KONTINGENSI</t>
  </si>
  <si>
    <t xml:space="preserve">Kewajiban kontingensi Pendanaan lainnya </t>
  </si>
  <si>
    <t>MEMORANDUM TERKAIT TRANSAKSI DENGAN PSP, PSPT, DAN PERUSAHAAN ANAK</t>
  </si>
  <si>
    <t>Arus kas keluar terkait transaksi dengan PSP, PSPT, dan Perusahaan Anak (kecuali FX)</t>
  </si>
  <si>
    <t xml:space="preserve">Arus kas masuk terkait transaksi dengan PSP, PSPT, dan Perusahaan Anak (kecuali FX dan surat berharga) </t>
  </si>
  <si>
    <t xml:space="preserve">Arus kas masuk terkait transaksi dengan PSP, PSPT, dan Perusahaan Anak dari surat berharga yang jatuh tempo </t>
  </si>
  <si>
    <t xml:space="preserve">Dari PSP, PSPT, dan Perusahaan Anak </t>
  </si>
  <si>
    <r>
      <t xml:space="preserve">Kewajiban timbul dari </t>
    </r>
    <r>
      <rPr>
        <i/>
        <sz val="10"/>
        <rFont val="Arial"/>
        <family val="2"/>
      </rPr>
      <t xml:space="preserve">secured funding </t>
    </r>
    <r>
      <rPr>
        <sz val="10"/>
        <rFont val="Arial"/>
        <family val="2"/>
      </rPr>
      <t>atau transaksi pasar modal dengan pihak lawan selain Bank Indonesia:</t>
    </r>
  </si>
  <si>
    <r>
      <t xml:space="preserve">Gap likuiditas dan </t>
    </r>
    <r>
      <rPr>
        <b/>
        <i/>
        <sz val="10"/>
        <color theme="1"/>
        <rFont val="Arial"/>
        <family val="2"/>
      </rPr>
      <t>Net Cash Outflow</t>
    </r>
  </si>
  <si>
    <r>
      <t xml:space="preserve">GAP HQLA &amp; </t>
    </r>
    <r>
      <rPr>
        <b/>
        <i/>
        <sz val="10"/>
        <color theme="0"/>
        <rFont val="Arial"/>
        <family val="2"/>
      </rPr>
      <t>Net Cash Outflow</t>
    </r>
  </si>
  <si>
    <r>
      <t xml:space="preserve">Kewajiban timbul dari </t>
    </r>
    <r>
      <rPr>
        <i/>
        <sz val="9"/>
        <rFont val="Arial"/>
        <family val="2"/>
      </rPr>
      <t xml:space="preserve">secured funding </t>
    </r>
    <r>
      <rPr>
        <sz val="9"/>
        <rFont val="Arial"/>
        <family val="2"/>
      </rPr>
      <t>atau transaksi pasar modal dengan Bank Indonesia sebagai pihak lawan:</t>
    </r>
  </si>
  <si>
    <t>(Dalam Jutaan Rupiah)</t>
  </si>
  <si>
    <t>...</t>
  </si>
  <si>
    <t>1.1.1</t>
  </si>
  <si>
    <t xml:space="preserve">   Korporasi non-finansial yang dijamin LPS</t>
  </si>
  <si>
    <t xml:space="preserve">   Korporasi non-finansial yang tidak dijamin LPS</t>
  </si>
  <si>
    <r>
      <t xml:space="preserve"> Pendanaan dengan agunan (</t>
    </r>
    <r>
      <rPr>
        <b/>
        <i/>
        <sz val="10"/>
        <rFont val="Arial"/>
        <family val="2"/>
      </rPr>
      <t>secured funding</t>
    </r>
    <r>
      <rPr>
        <b/>
        <sz val="10"/>
        <rFont val="Arial"/>
        <family val="2"/>
      </rPr>
      <t>)</t>
    </r>
  </si>
  <si>
    <r>
      <t>Pinjaman dengan Agunan (</t>
    </r>
    <r>
      <rPr>
        <b/>
        <i/>
        <sz val="10"/>
        <color theme="1"/>
        <rFont val="Arial"/>
        <family val="2"/>
      </rPr>
      <t>Secured Lending</t>
    </r>
    <r>
      <rPr>
        <b/>
        <sz val="10"/>
        <color theme="1"/>
        <rFont val="Arial"/>
        <family val="2"/>
      </rPr>
      <t xml:space="preserve">) </t>
    </r>
  </si>
  <si>
    <r>
      <t xml:space="preserve">Agunan digunakan kembali untuk menutupi posisi </t>
    </r>
    <r>
      <rPr>
        <i/>
        <sz val="10"/>
        <rFont val="Arial"/>
        <family val="2"/>
      </rPr>
      <t>short</t>
    </r>
    <r>
      <rPr>
        <sz val="10"/>
        <rFont val="Arial"/>
        <family val="2"/>
      </rPr>
      <t xml:space="preserve"> nasabah </t>
    </r>
  </si>
  <si>
    <r>
      <t xml:space="preserve">Transaksi berupa </t>
    </r>
    <r>
      <rPr>
        <i/>
        <sz val="10"/>
        <rFont val="Arial"/>
        <family val="2"/>
      </rPr>
      <t>margin lending</t>
    </r>
    <r>
      <rPr>
        <sz val="10"/>
        <rFont val="Arial"/>
        <family val="2"/>
      </rPr>
      <t xml:space="preserve"> namun agunan berupa selain HQLA </t>
    </r>
  </si>
  <si>
    <r>
      <t xml:space="preserve">Aset </t>
    </r>
    <r>
      <rPr>
        <b/>
        <i/>
        <sz val="10"/>
        <rFont val="Arial"/>
        <family val="2"/>
      </rPr>
      <t>tradable</t>
    </r>
    <r>
      <rPr>
        <b/>
        <sz val="10"/>
        <rFont val="Arial"/>
        <family val="2"/>
      </rPr>
      <t xml:space="preserve"> lainnya</t>
    </r>
  </si>
  <si>
    <r>
      <t xml:space="preserve">Perubahan netto </t>
    </r>
    <r>
      <rPr>
        <b/>
        <i/>
        <sz val="10"/>
        <color theme="1"/>
        <rFont val="Arial"/>
        <family val="2"/>
      </rPr>
      <t>Counterbalancing Capacity</t>
    </r>
  </si>
  <si>
    <r>
      <t xml:space="preserve">Kumulatif </t>
    </r>
    <r>
      <rPr>
        <b/>
        <i/>
        <sz val="10"/>
        <color theme="1"/>
        <rFont val="Arial"/>
        <family val="2"/>
      </rPr>
      <t>Counterbalancing Capacity</t>
    </r>
  </si>
  <si>
    <r>
      <t>Terkait dengan perubahan</t>
    </r>
    <r>
      <rPr>
        <i/>
        <sz val="10"/>
        <color theme="1"/>
        <rFont val="Arial"/>
        <family val="2"/>
      </rPr>
      <t xml:space="preserve"> mark to market </t>
    </r>
    <r>
      <rPr>
        <sz val="10"/>
        <color theme="1"/>
        <rFont val="Arial"/>
        <family val="2"/>
      </rPr>
      <t>atas transaksi derivatif atau transaksi lainnya</t>
    </r>
  </si>
  <si>
    <t>Terkait dengan potensi perubahan nilai agunan untuk derivatif dan transaksi lainnya</t>
  </si>
  <si>
    <r>
      <t>Terkait dengan kelebihan agunan yang tidak terpisah (</t>
    </r>
    <r>
      <rPr>
        <i/>
        <sz val="10"/>
        <color theme="1"/>
        <rFont val="Arial"/>
        <family val="2"/>
      </rPr>
      <t>non-segregated collateral</t>
    </r>
    <r>
      <rPr>
        <sz val="10"/>
        <color theme="1"/>
        <rFont val="Arial"/>
        <family val="2"/>
      </rPr>
      <t>) yang dikuasai oleh Bank yang secara kontraktual dapat diambil setiap saat oleh pihak lawan</t>
    </r>
  </si>
  <si>
    <t>Fasilitas diberikan kepada korporasi non-keuangan, Pemerintah Pusat, Bank Indonesia, pemerintah negara lain, bank sentral negara lain, entitas sektor publik, dan/atau bank pembangunan multilateral</t>
  </si>
  <si>
    <t>Fasilitas diberikan kepada korporasi non-keuangan, pemerintah pusat, Bank Indonesia, pemerintah negara lain, bank sentral negara lain, entitas sektor publik, dan/atau bank pembangunan multilateral</t>
  </si>
  <si>
    <r>
      <t>Berasal dari</t>
    </r>
    <r>
      <rPr>
        <i/>
        <sz val="10"/>
        <color theme="1"/>
        <rFont val="Arial"/>
        <family val="2"/>
      </rPr>
      <t xml:space="preserve"> instrument trade finance</t>
    </r>
  </si>
  <si>
    <r>
      <t xml:space="preserve">Berasal dari fasilitas kredit dan fasilitas likuiditas yang bersifat </t>
    </r>
    <r>
      <rPr>
        <i/>
        <sz val="10"/>
        <color theme="1"/>
        <rFont val="Arial"/>
        <family val="2"/>
      </rPr>
      <t>unconditionally revocable uncommitted</t>
    </r>
  </si>
  <si>
    <r>
      <t xml:space="preserve">Berasal dari </t>
    </r>
    <r>
      <rPr>
        <i/>
        <sz val="10"/>
        <color theme="1"/>
        <rFont val="Arial"/>
        <family val="2"/>
      </rPr>
      <t>letter of credit</t>
    </r>
    <r>
      <rPr>
        <sz val="10"/>
        <color theme="1"/>
        <rFont val="Arial"/>
        <family val="2"/>
      </rPr>
      <t xml:space="preserve"> (L/C) dan garansi yang tidak terkait dengan kewajiban</t>
    </r>
    <r>
      <rPr>
        <i/>
        <sz val="10"/>
        <color theme="1"/>
        <rFont val="Arial"/>
        <family val="2"/>
      </rPr>
      <t xml:space="preserve"> trade finance</t>
    </r>
  </si>
  <si>
    <r>
      <t xml:space="preserve">Berasal dari permintaan potensial untuk membeli kembali utang bank  atau yang terkait dengan </t>
    </r>
    <r>
      <rPr>
        <i/>
        <sz val="10"/>
        <color theme="1"/>
        <rFont val="Arial"/>
        <family val="2"/>
      </rPr>
      <t>securities investment vehicles</t>
    </r>
    <r>
      <rPr>
        <sz val="10"/>
        <color theme="1"/>
        <rFont val="Arial"/>
        <family val="2"/>
      </rPr>
      <t xml:space="preserve"> dan fasilitas pembiayaan lainnya</t>
    </r>
  </si>
  <si>
    <r>
      <t>Berasal dari</t>
    </r>
    <r>
      <rPr>
        <i/>
        <sz val="10"/>
        <color theme="1"/>
        <rFont val="Arial"/>
        <family val="2"/>
      </rPr>
      <t xml:space="preserve"> structured product</t>
    </r>
    <r>
      <rPr>
        <sz val="10"/>
        <color theme="1"/>
        <rFont val="Arial"/>
        <family val="2"/>
      </rPr>
      <t xml:space="preserve"> yang diantisipasi oleh nasabah melalui </t>
    </r>
    <r>
      <rPr>
        <i/>
        <sz val="10"/>
        <color theme="1"/>
        <rFont val="Arial"/>
        <family val="2"/>
      </rPr>
      <t xml:space="preserve">ready marketability </t>
    </r>
  </si>
  <si>
    <r>
      <t>Berasl dari dana kelolaan (</t>
    </r>
    <r>
      <rPr>
        <i/>
        <sz val="10"/>
        <color theme="1"/>
        <rFont val="Arial"/>
        <family val="2"/>
      </rPr>
      <t>managed funds</t>
    </r>
    <r>
      <rPr>
        <sz val="10"/>
        <color theme="1"/>
        <rFont val="Arial"/>
        <family val="2"/>
      </rPr>
      <t>) yang dijual dengan tujuan menjaga kestabilan nilai</t>
    </r>
  </si>
  <si>
    <r>
      <t xml:space="preserve">Kewajiban untuk menutup potensi pembelian kembali surat berharga, dengan atau tanpa agunan, yang memiliki jangka waktu lebih dari 30 (tiga puluh) hari bagi emiten yang memiliki afiliasi dengan </t>
    </r>
    <r>
      <rPr>
        <i/>
        <sz val="10"/>
        <color theme="1"/>
        <rFont val="Arial"/>
        <family val="2"/>
      </rPr>
      <t>dealer</t>
    </r>
    <r>
      <rPr>
        <sz val="10"/>
        <color theme="1"/>
        <rFont val="Arial"/>
        <family val="2"/>
      </rPr>
      <t xml:space="preserve"> atau </t>
    </r>
    <r>
      <rPr>
        <i/>
        <sz val="10"/>
        <color theme="1"/>
        <rFont val="Arial"/>
        <family val="2"/>
      </rPr>
      <t xml:space="preserve">market maker </t>
    </r>
  </si>
  <si>
    <r>
      <t xml:space="preserve">Kewajiban non-kontraktual posisi </t>
    </r>
    <r>
      <rPr>
        <i/>
        <sz val="10"/>
        <color theme="1"/>
        <rFont val="Arial"/>
        <family val="2"/>
      </rPr>
      <t>short</t>
    </r>
    <r>
      <rPr>
        <sz val="10"/>
        <color theme="1"/>
        <rFont val="Arial"/>
        <family val="2"/>
      </rPr>
      <t xml:space="preserve"> nasabah yang dilindungi dengan agunan nasabah lain</t>
    </r>
  </si>
  <si>
    <r>
      <rPr>
        <b/>
        <i/>
        <sz val="10"/>
        <color theme="1"/>
        <rFont val="Arial"/>
        <family val="2"/>
      </rPr>
      <t>FX Swaps</t>
    </r>
    <r>
      <rPr>
        <b/>
        <sz val="10"/>
        <color theme="1"/>
        <rFont val="Arial"/>
        <family val="2"/>
      </rPr>
      <t xml:space="preserve"> jatuh tempo</t>
    </r>
  </si>
  <si>
    <r>
      <t xml:space="preserve">LCR </t>
    </r>
    <r>
      <rPr>
        <b/>
        <i/>
        <sz val="10"/>
        <color theme="0"/>
        <rFont val="Arial"/>
        <family val="2"/>
      </rPr>
      <t>weight</t>
    </r>
  </si>
  <si>
    <t>1.1</t>
  </si>
  <si>
    <t>1.2</t>
  </si>
  <si>
    <t>Surat berharga berupa surat utang yang diterbitkan Bank tanpa agunan</t>
  </si>
  <si>
    <t>Pemerintah pusat, Bank Indonesia, multilateral dan entitas publik yang dijamin LPS</t>
  </si>
  <si>
    <t>Pemerintah pusat, Bank Indonesia, multilateral dan entitas publik yang tidak dijamin LPS</t>
  </si>
  <si>
    <r>
      <t xml:space="preserve">Kewajiban timbul dari </t>
    </r>
    <r>
      <rPr>
        <i/>
        <sz val="10"/>
        <rFont val="Arial"/>
        <family val="2"/>
      </rPr>
      <t xml:space="preserve">secured funding </t>
    </r>
    <r>
      <rPr>
        <sz val="10"/>
        <rFont val="Arial"/>
        <family val="2"/>
      </rPr>
      <t>atau transaksi pasar modal dengan Bank Indonesia sebagai pihak lawan:</t>
    </r>
  </si>
  <si>
    <t>Lainnya (Pemerintah Pusat, pemerintah negara lain, dan bank pembangunan multilateral)</t>
  </si>
  <si>
    <t>3.2</t>
  </si>
  <si>
    <t>3.4</t>
  </si>
  <si>
    <t>3.5</t>
  </si>
  <si>
    <r>
      <t>FX-</t>
    </r>
    <r>
      <rPr>
        <b/>
        <i/>
        <sz val="10"/>
        <color theme="1"/>
        <rFont val="Arial"/>
        <family val="2"/>
      </rPr>
      <t>swaps</t>
    </r>
    <r>
      <rPr>
        <b/>
        <sz val="10"/>
        <color theme="1"/>
        <rFont val="Arial"/>
        <family val="2"/>
      </rPr>
      <t xml:space="preserve"> jatuh tempo</t>
    </r>
  </si>
  <si>
    <r>
      <t xml:space="preserve">Agunan tidak digunakan kembali untuk menutupi posisi </t>
    </r>
    <r>
      <rPr>
        <i/>
        <sz val="10"/>
        <rFont val="Arial"/>
        <family val="2"/>
      </rPr>
      <t>short</t>
    </r>
    <r>
      <rPr>
        <sz val="10"/>
        <rFont val="Arial"/>
        <family val="2"/>
      </rPr>
      <t xml:space="preserve"> nasabah</t>
    </r>
  </si>
  <si>
    <t xml:space="preserve">Agunan tidak memenuhi persyaratan sebagaimana tersebut di atas </t>
  </si>
  <si>
    <t>3.6</t>
  </si>
  <si>
    <t>3.7</t>
  </si>
  <si>
    <t>3.8</t>
  </si>
  <si>
    <r>
      <t xml:space="preserve">Perubahan </t>
    </r>
    <r>
      <rPr>
        <b/>
        <i/>
        <sz val="10"/>
        <color theme="1"/>
        <rFont val="Arial"/>
        <family val="2"/>
      </rPr>
      <t>netto</t>
    </r>
    <r>
      <rPr>
        <b/>
        <sz val="10"/>
        <color theme="1"/>
        <rFont val="Arial"/>
        <family val="2"/>
      </rPr>
      <t xml:space="preserve"> </t>
    </r>
    <r>
      <rPr>
        <b/>
        <i/>
        <sz val="10"/>
        <color theme="1"/>
        <rFont val="Arial"/>
        <family val="2"/>
      </rPr>
      <t>Counterbalancing Capacity</t>
    </r>
  </si>
  <si>
    <t>3.9</t>
  </si>
  <si>
    <t>3.10</t>
  </si>
  <si>
    <t>4.1</t>
  </si>
  <si>
    <t>4.2</t>
  </si>
  <si>
    <t>4.3</t>
  </si>
  <si>
    <t>4.4</t>
  </si>
  <si>
    <t>4.5</t>
  </si>
  <si>
    <t>4.6</t>
  </si>
  <si>
    <t>5.2</t>
  </si>
  <si>
    <t>5.3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</si>
  <si>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</si>
  <si>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</si>
  <si>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</si>
  <si>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</si>
  <si>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</si>
  <si>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</si>
  <si>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</si>
  <si>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</si>
  <si>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</si>
  <si>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</si>
  <si>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7.1</t>
  </si>
  <si>
    <t>7.2</t>
  </si>
  <si>
    <t>7.3</t>
  </si>
  <si>
    <t>8.1</t>
  </si>
  <si>
    <t>8.2</t>
  </si>
  <si>
    <t>8.3</t>
  </si>
  <si>
    <t>8.4</t>
  </si>
  <si>
    <r>
      <t>Pendanaan dengan agunan (</t>
    </r>
    <r>
      <rPr>
        <b/>
        <i/>
        <sz val="10"/>
        <rFont val="Arial"/>
        <family val="2"/>
      </rPr>
      <t>secured funding</t>
    </r>
    <r>
      <rPr>
        <b/>
        <sz val="10"/>
        <rFont val="Arial"/>
        <family val="2"/>
      </rPr>
      <t>)</t>
    </r>
  </si>
  <si>
    <t>Pemerintah pusat, Bank Indonesia, multilateral, dan entitas publik yang dijamin LPS</t>
  </si>
  <si>
    <t>Pemerintah pusat, Bank Indonesia, multilateral, dan entitas publik yang tidak dijamin LPS</t>
  </si>
  <si>
    <t xml:space="preserve">   Pemerintah pusat, Bank Indonesia, multilateral, dan entitas publik yang dijamin LPS</t>
  </si>
  <si>
    <t xml:space="preserve">   Pemerintah pusat, Bank Indonesia, multilateral, dan entitas publik yang tidak dijamin LPS</t>
  </si>
  <si>
    <t xml:space="preserve">   Bank Indonesia</t>
  </si>
  <si>
    <r>
      <t>Tanpa Maturitas (</t>
    </r>
    <r>
      <rPr>
        <b/>
        <i/>
        <sz val="10"/>
        <color theme="0"/>
        <rFont val="Arial"/>
        <family val="2"/>
      </rPr>
      <t>Open</t>
    </r>
    <r>
      <rPr>
        <b/>
        <sz val="10"/>
        <color theme="0"/>
        <rFont val="Arial"/>
        <family val="2"/>
      </rPr>
      <t>)</t>
    </r>
  </si>
  <si>
    <r>
      <rPr>
        <b/>
        <i/>
        <sz val="10"/>
        <color theme="0"/>
        <rFont val="Arial"/>
        <family val="2"/>
      </rPr>
      <t>Overnight</t>
    </r>
    <r>
      <rPr>
        <b/>
        <sz val="10"/>
        <color theme="0"/>
        <rFont val="Arial"/>
        <family val="2"/>
      </rPr>
      <t xml:space="preserve"> 
(selain </t>
    </r>
    <r>
      <rPr>
        <b/>
        <i/>
        <sz val="10"/>
        <color theme="0"/>
        <rFont val="Arial"/>
        <family val="2"/>
      </rPr>
      <t>Open</t>
    </r>
    <r>
      <rPr>
        <b/>
        <sz val="10"/>
        <color theme="0"/>
        <rFont val="Arial"/>
        <family val="2"/>
      </rPr>
      <t>)</t>
    </r>
  </si>
  <si>
    <t>Standar maksimum</t>
  </si>
  <si>
    <t>1 = Tenorised across 30 days</t>
  </si>
  <si>
    <t>EXPECTED WEIGHT / Standard weight</t>
  </si>
  <si>
    <r>
      <t xml:space="preserve">Berasal dari efek beragun aset, </t>
    </r>
    <r>
      <rPr>
        <i/>
        <sz val="10"/>
        <color theme="1"/>
        <rFont val="Arial"/>
        <family val="2"/>
      </rPr>
      <t>covered bonds</t>
    </r>
    <r>
      <rPr>
        <sz val="10"/>
        <color theme="1"/>
        <rFont val="Arial"/>
        <family val="2"/>
      </rPr>
      <t>, dan instrumen pembiayaan terstruktur lainnya yang diterbitkan oleh Bank</t>
    </r>
  </si>
  <si>
    <r>
      <t>Berasal dari</t>
    </r>
    <r>
      <rPr>
        <i/>
        <sz val="10"/>
        <color theme="1"/>
        <rFont val="Arial"/>
        <family val="2"/>
      </rPr>
      <t xml:space="preserve"> asset-backed commercial paper, conduits, securities investment vehicles </t>
    </r>
    <r>
      <rPr>
        <sz val="10"/>
        <color theme="1"/>
        <rFont val="Arial"/>
        <family val="2"/>
      </rPr>
      <t>dan fasilitas pembiayaan lain yang serupa dengan pendanaan yang jatuh tempo dalam 30 hari ke depan dan aset yang berpotensi untuk dilunasi dalam 30 hari ke depan</t>
    </r>
  </si>
  <si>
    <t>Stok Awal</t>
  </si>
  <si>
    <t>&gt; Minggu 4 s.d. Minggu 5</t>
  </si>
  <si>
    <t>&gt; Minggu 5 s.d. 2 Bulan</t>
  </si>
  <si>
    <t>&gt; 2 Bulan s.d 3 Bulan</t>
  </si>
  <si>
    <t>&gt; 3 Bulan s.d 4 Bulan</t>
  </si>
  <si>
    <t>&gt; 4 Bulan s.d 5 Bulan</t>
  </si>
  <si>
    <t>&gt; 5 Bulan s.d 6 Bulan</t>
  </si>
  <si>
    <t>&gt; 6 Bulan s.d. 9 Bulan</t>
  </si>
  <si>
    <t xml:space="preserve"> &gt; 9 Bulan s.d. 12 Bulan</t>
  </si>
  <si>
    <t>&gt; 12 Bulan s.d. 2 Bulan</t>
  </si>
  <si>
    <t>&gt; 2 Tahun s.d. 5 Tahun</t>
  </si>
  <si>
    <t>&gt; 5 Tahun</t>
  </si>
  <si>
    <t xml:space="preserve">   Simpanan kurang stabil dari Nasabah Perorangan yang dijamin LPS</t>
  </si>
  <si>
    <t xml:space="preserve">   Simpanan kurang stabil Nasabah Perorangan yang tidak dijamin LPS</t>
  </si>
  <si>
    <t>Pendanaan kurang Stabil dari Nasabah Usaha Mikro dan Usaha Kecil yang dijamin LPS</t>
  </si>
  <si>
    <t>Pendanaan kurang Stabil dari Nasabah Usaha Mikro dan Usaha Kecil yang tidak dijamin LPS</t>
  </si>
  <si>
    <t xml:space="preserve">   Simpanan operasional nasabah korporasi yang dijamin LPS</t>
  </si>
  <si>
    <t xml:space="preserve">   Simpanan operasional nasabah korporasi yang tidak dijamin LPS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</si>
  <si>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</si>
  <si>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</si>
  <si>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</si>
  <si>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</si>
  <si>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</si>
  <si>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</si>
  <si>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</si>
  <si>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</si>
  <si>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</si>
  <si>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</si>
  <si>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</si>
  <si>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</si>
  <si>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</si>
  <si>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</si>
  <si>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</si>
  <si>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</si>
  <si>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</si>
  <si>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</si>
  <si>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</si>
  <si>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</si>
  <si>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</si>
  <si>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</si>
  <si>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</si>
  <si>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</si>
  <si>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</si>
  <si>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</si>
  <si>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</si>
  <si>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</si>
  <si>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</si>
  <si>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</si>
  <si>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Kumulatif arus netto (incl. Pillar 2)</t>
  </si>
  <si>
    <t>Kumulatif arus netto (excl. Pillar 2)</t>
  </si>
  <si>
    <t>Posisi likuiditas kumulatif (HQLA + arus masuk - [arus keluar + P2])</t>
  </si>
  <si>
    <t>LCR (Calculated)</t>
  </si>
  <si>
    <t>Posisi likuiditas netto terkecil (arus kas + HQLA, dalam 15 hari)</t>
  </si>
  <si>
    <t>Benchmark Stress (3 bulan)</t>
  </si>
  <si>
    <t>Posisi likuiditas netto terkecil (arus kas + HQLA, dalam 2 bln ke depan)</t>
  </si>
  <si>
    <t>Skenario Bank</t>
  </si>
  <si>
    <t>LCR (own weighting)</t>
  </si>
  <si>
    <t>Skenario Bank (30d)</t>
  </si>
  <si>
    <t>Skenario Bank (90d)</t>
  </si>
  <si>
    <t>Granular LCR / Benchmark</t>
  </si>
  <si>
    <t>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</si>
</sst>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&quot;$&quot;#,##0_);[Red]\(&quot;$&quot;#,##0\)"/>
    <numFmt numFmtId="165" formatCode="&quot;$&quot;#,##0.00_);\(&quot;$&quot;#,##0.00\)"/>
    <numFmt numFmtId="166" formatCode="&quot;$&quot;#,##0.00_);[Red]\(&quot;$&quot;#,##0.00\)"/>
    <numFmt numFmtId="167" formatCode="_(&quot;$&quot;* #,##0_);_(&quot;$&quot;* \(#,##0\);_(&quot;$&quot;* &quot;-&quot;_);_(@_)"/>
    <numFmt numFmtId="168" formatCode="_(* #,##0_);_(* \(#,##0\);_(* &quot;-&quot;_);_(@_)"/>
    <numFmt numFmtId="169" formatCode="_(* #,##0.00_);_(* \(#,##0.00\);_(* &quot;-&quot;??_);_(@_)"/>
    <numFmt numFmtId="170" formatCode="0.0%;\(0.0%\)"/>
    <numFmt numFmtId="171" formatCode="0.000%"/>
    <numFmt numFmtId="172" formatCode="dd\ mmmyy"/>
    <numFmt numFmtId="173" formatCode="dd\ mmmyy\ hh:mm"/>
    <numFmt numFmtId="174" formatCode="_-* #,##0\ _€_-;\-* #,##0\ _€_-;_-* &quot;-&quot;\ _€_-;_-@_-"/>
    <numFmt numFmtId="175" formatCode="_-* #,##0.00\ _€_-;\-* #,##0.00\ _€_-;_-* &quot;-&quot;??\ _€_-;_-@_-"/>
    <numFmt numFmtId="176" formatCode="_-* #,##0\ &quot;€&quot;_-;\-* #,##0\ &quot;€&quot;_-;_-* &quot;-&quot;\ &quot;€&quot;_-;_-@_-"/>
    <numFmt numFmtId="177" formatCode="_-* #,##0.00\ &quot;€&quot;_-;\-* #,##0.00\ &quot;€&quot;_-;_-* &quot;-&quot;??\ &quot;€&quot;_-;_-@_-"/>
    <numFmt numFmtId="178" formatCode="0%;\(0%\)"/>
    <numFmt numFmtId="179" formatCode="#,##0_);\(#,##0_)"/>
    <numFmt numFmtId="180" formatCode="d/m"/>
    <numFmt numFmtId="181" formatCode="#,##0_ ;[Red]\-#,##0\ "/>
    <numFmt numFmtId="182" formatCode="0.0"/>
    <numFmt numFmtId="183" formatCode="_-* #,##0_-;\-* #,##0_-;_-* &quot;-&quot;??_-;_-@_-"/>
    <numFmt numFmtId="184" formatCode="dd/mm/yy;@"/>
    <numFmt numFmtId="185" formatCode="_-* #,##0.00\ _z_ł_-;\-* #,##0.00\ _z_ł_-;_-* &quot;-&quot;??\ _z_ł_-;_-@_-"/>
    <numFmt numFmtId="186" formatCode="mmmm\ dd\,\ yyyy"/>
    <numFmt numFmtId="187" formatCode="#,##0.0000_);[Red]\(#,##0.0000\)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_-[$€-2]* #,##0.00_-;\-[$€-2]* #,##0.00_-;_-[$€-2]* &quot;-&quot;??_-"/>
    <numFmt numFmtId="191" formatCode="00000"/>
    <numFmt numFmtId="192" formatCode="_(* #,##0_);_(* \(#,##0\);_(* &quot;-&quot;??_);_(@_)"/>
  </numFmts>
  <fonts count="1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9"/>
      <name val="Tahoma"/>
      <family val="2"/>
    </font>
    <font>
      <sz val="11"/>
      <color indexed="20"/>
      <name val="Calibri"/>
      <family val="2"/>
    </font>
    <font>
      <b/>
      <sz val="12"/>
      <color indexed="61"/>
      <name val="Tahoma"/>
      <family val="2"/>
    </font>
    <font>
      <sz val="11"/>
      <name val="Times New Roman"/>
      <family val="1"/>
    </font>
    <font>
      <b/>
      <sz val="9"/>
      <color indexed="12"/>
      <name val="Tahoma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9"/>
      <name val="Tahoma"/>
      <family val="2"/>
    </font>
    <font>
      <sz val="8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4"/>
      <color indexed="11"/>
      <name val="Arial"/>
      <family val="2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b/>
      <sz val="10"/>
      <name val="Times"/>
      <family val="1"/>
    </font>
    <font>
      <sz val="11"/>
      <color indexed="17"/>
      <name val="Calibri"/>
      <family val="2"/>
    </font>
    <font>
      <b/>
      <sz val="9"/>
      <color indexed="42"/>
      <name val="Tahoma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9"/>
      <color indexed="63"/>
      <name val="Tahoma"/>
      <family val="2"/>
    </font>
    <font>
      <sz val="11"/>
      <color indexed="52"/>
      <name val="Calibri"/>
      <family val="2"/>
    </font>
    <font>
      <b/>
      <sz val="12"/>
      <color indexed="20"/>
      <name val="Tahoma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10"/>
      <name val="Arial"/>
      <family val="2"/>
      <charset val="238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7"/>
      <name val="Helvetica"/>
      <family val="2"/>
    </font>
    <font>
      <b/>
      <sz val="11"/>
      <color indexed="23"/>
      <name val="Helvetica"/>
      <family val="2"/>
    </font>
    <font>
      <b/>
      <sz val="8"/>
      <color indexed="9"/>
      <name val="Arial"/>
      <family val="2"/>
    </font>
    <font>
      <b/>
      <sz val="11"/>
      <color indexed="8"/>
      <name val="Calibri"/>
      <family val="2"/>
    </font>
    <font>
      <sz val="10"/>
      <color indexed="22"/>
      <name val="Arial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u/>
      <sz val="11"/>
      <color theme="10"/>
      <name val="Calibri"/>
      <family val="2"/>
      <charset val="238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8"/>
      <name val="Barclays Sans"/>
      <family val="2"/>
    </font>
    <font>
      <sz val="12"/>
      <name val="Helv"/>
    </font>
    <font>
      <u/>
      <sz val="10"/>
      <name val="Times New Roman"/>
      <family val="1"/>
    </font>
    <font>
      <sz val="10"/>
      <name val="MS Serif"/>
      <family val="1"/>
    </font>
    <font>
      <sz val="8"/>
      <color indexed="18"/>
      <name val="Arial"/>
      <family val="2"/>
    </font>
    <font>
      <sz val="10"/>
      <color indexed="12"/>
      <name val="Arial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b/>
      <sz val="8"/>
      <color indexed="16"/>
      <name val="Arial"/>
      <family val="2"/>
    </font>
    <font>
      <sz val="8"/>
      <color indexed="16"/>
      <name val="Arial"/>
      <family val="2"/>
    </font>
    <font>
      <sz val="9"/>
      <color indexed="16"/>
      <name val="Arial"/>
      <family val="2"/>
    </font>
    <font>
      <sz val="9"/>
      <color rgb="FF006100"/>
      <name val="Arial"/>
      <family val="2"/>
    </font>
    <font>
      <b/>
      <sz val="20"/>
      <name val="Arial"/>
      <family val="2"/>
    </font>
    <font>
      <u/>
      <sz val="10"/>
      <color indexed="12"/>
      <name val="Arial"/>
      <family val="2"/>
    </font>
    <font>
      <u/>
      <sz val="7.7"/>
      <color indexed="12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8"/>
      <color indexed="8"/>
      <name val="Arial"/>
      <family val="2"/>
    </font>
    <font>
      <sz val="9"/>
      <color rgb="FF9C6500"/>
      <name val="Arial"/>
      <family val="2"/>
    </font>
    <font>
      <sz val="9"/>
      <color theme="1"/>
      <name val="Arial"/>
      <family val="2"/>
    </font>
    <font>
      <sz val="10"/>
      <color theme="1"/>
      <name val="Gill Sans MT"/>
      <family val="2"/>
    </font>
    <font>
      <b/>
      <sz val="10"/>
      <name val="MS Sans Serif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8"/>
      <color indexed="17"/>
      <name val="Wingdings"/>
      <charset val="2"/>
    </font>
    <font>
      <sz val="10"/>
      <color indexed="17"/>
      <name val="Arial"/>
      <family val="2"/>
    </font>
    <font>
      <sz val="9"/>
      <color indexed="17"/>
      <name val="Arial"/>
      <family val="2"/>
    </font>
    <font>
      <sz val="8"/>
      <name val="Helv"/>
    </font>
    <font>
      <b/>
      <sz val="8"/>
      <color indexed="8"/>
      <name val="Helv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theme="0"/>
      <name val="Arial"/>
      <family val="2"/>
    </font>
    <font>
      <b/>
      <sz val="14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8"/>
      <name val="Calibri"/>
      <family val="2"/>
      <scheme val="minor"/>
    </font>
    <font>
      <sz val="10"/>
      <color theme="0" tint="-0.34998626667073579"/>
      <name val="Arial"/>
      <family val="2"/>
    </font>
    <font>
      <sz val="10"/>
      <color rgb="FFFF0000"/>
      <name val="Arial"/>
      <family val="2"/>
    </font>
    <font>
      <sz val="8"/>
      <color theme="1"/>
      <name val="Arial"/>
      <family val="2"/>
    </font>
    <font>
      <sz val="10"/>
      <color theme="0" tint="-0.499984740745262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5B9BD5"/>
      <name val="Arial"/>
      <family val="2"/>
    </font>
    <font>
      <sz val="10"/>
      <color theme="0" tint="-4.9989318521683403E-2"/>
      <name val="Arial"/>
      <family val="2"/>
    </font>
    <font>
      <b/>
      <sz val="14"/>
      <color rgb="FFC00000"/>
      <name val="Arial"/>
      <family val="2"/>
    </font>
    <font>
      <b/>
      <sz val="9"/>
      <color theme="1"/>
      <name val="Arial"/>
      <family val="2"/>
    </font>
    <font>
      <sz val="10"/>
      <color theme="0" tint="-0.14999847407452621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i/>
      <sz val="10"/>
      <color theme="0"/>
      <name val="Arial"/>
      <family val="2"/>
    </font>
    <font>
      <sz val="9"/>
      <name val="Arial"/>
      <family val="2"/>
    </font>
    <font>
      <sz val="10"/>
      <color theme="0"/>
      <name val="Arial"/>
      <family val="2"/>
    </font>
    <font>
      <i/>
      <sz val="9"/>
      <name val="Arial"/>
      <family val="2"/>
    </font>
    <font>
      <b/>
      <sz val="16"/>
      <color theme="0"/>
      <name val="Arial"/>
      <family val="2"/>
    </font>
    <font>
      <i/>
      <sz val="10"/>
      <color theme="0"/>
      <name val="Arial"/>
      <family val="2"/>
    </font>
    <font>
      <sz val="10"/>
      <color theme="1" tint="0.34998626667073579"/>
      <name val="Arial"/>
      <family val="2"/>
    </font>
    <font>
      <i/>
      <sz val="10"/>
      <color theme="2" tint="-9.9978637043366805E-2"/>
      <name val="Arial"/>
      <family val="2"/>
    </font>
    <font>
      <sz val="10"/>
      <color theme="1" tint="0.499984740745262"/>
      <name val="Arial"/>
      <family val="2"/>
    </font>
    <font>
      <b/>
      <sz val="10"/>
      <color theme="1" tint="0.34998626667073579"/>
      <name val="Arial"/>
      <family val="2"/>
    </font>
    <font>
      <b/>
      <sz val="10"/>
      <color theme="1"/>
      <name val="Verdana"/>
      <family val="2"/>
    </font>
    <font>
      <b/>
      <sz val="10"/>
      <color theme="2" tint="-0.89999084444715716"/>
      <name val="Verdana"/>
      <family val="2"/>
    </font>
  </fonts>
  <fills count="6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darkGray">
        <fgColor indexed="22"/>
      </patternFill>
    </fill>
    <fill>
      <patternFill patternType="solid">
        <fgColor indexed="12"/>
      </patternFill>
    </fill>
    <fill>
      <patternFill patternType="solid">
        <fgColor indexed="3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7"/>
        <bgColor indexed="64"/>
      </patternFill>
    </fill>
    <fill>
      <patternFill patternType="lightGray">
        <fgColor indexed="11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15"/>
      </patternFill>
    </fill>
    <fill>
      <patternFill patternType="solid">
        <fgColor rgb="FFD8D8D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FF"/>
        <bgColor indexed="64"/>
      </patternFill>
    </fill>
    <fill>
      <patternFill patternType="mediumGray">
        <fgColor indexed="2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7558519241921"/>
        <bgColor indexed="64"/>
      </patternFill>
    </fill>
  </fills>
  <borders count="1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tted">
        <color auto="1"/>
      </bottom>
      <diagonal/>
    </border>
    <border>
      <left/>
      <right style="dashed">
        <color indexed="64"/>
      </right>
      <top style="hair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hair">
        <color indexed="64"/>
      </bottom>
      <diagonal/>
    </border>
    <border>
      <left/>
      <right style="dashed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22"/>
      </bottom>
      <diagonal/>
    </border>
    <border>
      <left style="dashed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dotted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dotted">
        <color auto="1"/>
      </left>
      <right style="hair">
        <color indexed="64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tted">
        <color auto="1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hair">
        <color indexed="64"/>
      </bottom>
      <diagonal/>
    </border>
    <border>
      <left/>
      <right style="dashed">
        <color indexed="64"/>
      </right>
      <top/>
      <bottom style="hair">
        <color indexed="64"/>
      </bottom>
      <diagonal/>
    </border>
    <border>
      <left style="thin">
        <color indexed="64"/>
      </left>
      <right style="dashed">
        <color indexed="64"/>
      </right>
      <top/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13034">
    <xf numFmtId="0" fontId="0" fillId="0" borderId="0"/>
    <xf numFmtId="0" fontId="2" fillId="0" borderId="0"/>
    <xf numFmtId="0" fontId="4" fillId="0" borderId="0"/>
    <xf numFmtId="0" fontId="1" fillId="0" borderId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3" borderId="0" applyNumberFormat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6" fillId="24" borderId="0"/>
    <xf numFmtId="0" fontId="7" fillId="7" borderId="0" applyNumberFormat="0" applyBorder="0" applyAlignment="0" applyProtection="0"/>
    <xf numFmtId="0" fontId="8" fillId="25" borderId="0">
      <alignment vertical="center"/>
    </xf>
    <xf numFmtId="0" fontId="9" fillId="0" borderId="0"/>
    <xf numFmtId="0" fontId="10" fillId="26" borderId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17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171" fontId="10" fillId="26" borderId="0"/>
    <xf numFmtId="0" fontId="10" fillId="26" borderId="0"/>
    <xf numFmtId="0" fontId="11" fillId="27" borderId="26" applyNumberFormat="0" applyAlignment="0" applyProtection="0"/>
    <xf numFmtId="0" fontId="4" fillId="0" borderId="0" applyFill="0" applyBorder="0" applyAlignment="0"/>
    <xf numFmtId="0" fontId="12" fillId="28" borderId="27" applyNumberFormat="0" applyAlignment="0" applyProtection="0"/>
    <xf numFmtId="0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4" fontId="4" fillId="0" borderId="0"/>
    <xf numFmtId="0" fontId="13" fillId="26" borderId="28">
      <alignment horizontal="left"/>
    </xf>
    <xf numFmtId="15" fontId="14" fillId="24" borderId="0">
      <alignment horizontal="right"/>
    </xf>
    <xf numFmtId="0" fontId="15" fillId="29" borderId="0" applyNumberFormat="0" applyBorder="0" applyAlignment="0">
      <alignment horizontal="center"/>
    </xf>
    <xf numFmtId="0" fontId="16" fillId="30" borderId="0" applyNumberFormat="0" applyBorder="0" applyAlignment="0"/>
    <xf numFmtId="0" fontId="17" fillId="30" borderId="0">
      <alignment horizontal="centerContinuous"/>
    </xf>
    <xf numFmtId="0" fontId="18" fillId="31" borderId="29">
      <alignment horizontal="center"/>
      <protection locked="0"/>
    </xf>
    <xf numFmtId="172" fontId="6" fillId="0" borderId="0" applyFont="0" applyFill="0" applyBorder="0" applyAlignment="0" applyProtection="0"/>
    <xf numFmtId="14" fontId="19" fillId="0" borderId="0" applyFill="0" applyBorder="0" applyAlignment="0"/>
    <xf numFmtId="173" fontId="13" fillId="26" borderId="0" applyFont="0" applyFill="0" applyBorder="0" applyAlignment="0" applyProtection="0">
      <alignment vertical="center"/>
    </xf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NumberFormat="0" applyFill="0" applyBorder="0" applyAlignment="0" applyProtection="0"/>
    <xf numFmtId="0" fontId="21" fillId="0" borderId="0"/>
    <xf numFmtId="0" fontId="22" fillId="8" borderId="0" applyNumberFormat="0" applyBorder="0" applyAlignment="0" applyProtection="0"/>
    <xf numFmtId="0" fontId="23" fillId="32" borderId="0"/>
    <xf numFmtId="0" fontId="24" fillId="0" borderId="1" applyNumberFormat="0" applyAlignment="0" applyProtection="0">
      <alignment horizontal="left" vertical="center"/>
    </xf>
    <xf numFmtId="0" fontId="24" fillId="0" borderId="30">
      <alignment horizontal="left" vertical="center"/>
    </xf>
    <xf numFmtId="0" fontId="25" fillId="0" borderId="31" applyNumberFormat="0" applyFill="0" applyAlignment="0" applyProtection="0"/>
    <xf numFmtId="0" fontId="26" fillId="0" borderId="32" applyNumberFormat="0" applyFill="0" applyAlignment="0" applyProtection="0"/>
    <xf numFmtId="0" fontId="27" fillId="0" borderId="33" applyNumberFormat="0" applyFill="0" applyAlignment="0" applyProtection="0"/>
    <xf numFmtId="0" fontId="27" fillId="0" borderId="0" applyNumberFormat="0" applyFill="0" applyBorder="0" applyAlignment="0" applyProtection="0"/>
    <xf numFmtId="0" fontId="28" fillId="11" borderId="26" applyNumberFormat="0" applyAlignment="0" applyProtection="0"/>
    <xf numFmtId="0" fontId="29" fillId="24" borderId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30" fillId="0" borderId="34" applyNumberFormat="0" applyFill="0" applyAlignment="0" applyProtection="0"/>
    <xf numFmtId="0" fontId="31" fillId="33" borderId="35">
      <protection locked="0"/>
    </xf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0" fontId="32" fillId="34" borderId="36" applyBorder="0">
      <alignment horizontal="center"/>
      <protection locked="0"/>
    </xf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33" fillId="35" borderId="0" applyNumberFormat="0" applyBorder="0" applyAlignment="0" applyProtection="0"/>
    <xf numFmtId="0" fontId="29" fillId="24" borderId="0"/>
    <xf numFmtId="0" fontId="4" fillId="0" borderId="0"/>
    <xf numFmtId="0" fontId="1" fillId="0" borderId="0"/>
    <xf numFmtId="0" fontId="34" fillId="0" borderId="0"/>
    <xf numFmtId="0" fontId="2" fillId="36" borderId="37" applyNumberFormat="0" applyFont="0" applyAlignment="0" applyProtection="0"/>
    <xf numFmtId="0" fontId="35" fillId="27" borderId="38" applyNumberFormat="0" applyAlignment="0" applyProtection="0"/>
    <xf numFmtId="0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13" fillId="24" borderId="0"/>
    <xf numFmtId="0" fontId="13" fillId="26" borderId="0"/>
    <xf numFmtId="0" fontId="10" fillId="37" borderId="0"/>
    <xf numFmtId="0" fontId="13" fillId="26" borderId="0"/>
    <xf numFmtId="0" fontId="6" fillId="26" borderId="0"/>
    <xf numFmtId="0" fontId="4" fillId="0" borderId="0"/>
    <xf numFmtId="0" fontId="13" fillId="26" borderId="0"/>
    <xf numFmtId="49" fontId="19" fillId="0" borderId="0" applyFill="0" applyBorder="0" applyAlignment="0"/>
    <xf numFmtId="0" fontId="19" fillId="0" borderId="0" applyFill="0" applyBorder="0" applyAlignment="0"/>
    <xf numFmtId="179" fontId="4" fillId="0" borderId="0" applyFill="0" applyBorder="0" applyAlignment="0"/>
    <xf numFmtId="180" fontId="9" fillId="0" borderId="0"/>
    <xf numFmtId="0" fontId="36" fillId="0" borderId="0" applyNumberFormat="0" applyFill="0" applyBorder="0" applyAlignment="0" applyProtection="0"/>
    <xf numFmtId="0" fontId="37" fillId="38" borderId="0">
      <alignment horizontal="centerContinuous"/>
    </xf>
    <xf numFmtId="0" fontId="38" fillId="27" borderId="0" applyNumberFormat="0" applyBorder="0" applyAlignment="0">
      <alignment horizontal="center"/>
    </xf>
    <xf numFmtId="0" fontId="39" fillId="32" borderId="0" applyBorder="0"/>
    <xf numFmtId="0" fontId="40" fillId="0" borderId="39" applyNumberFormat="0" applyFill="0" applyAlignment="0" applyProtection="0"/>
    <xf numFmtId="0" fontId="41" fillId="24" borderId="0" applyNumberFormat="0" applyFont="0" applyBorder="0" applyAlignment="0" applyProtection="0">
      <alignment horizontal="left"/>
    </xf>
    <xf numFmtId="0" fontId="42" fillId="0" borderId="0" applyNumberFormat="0" applyFill="0" applyBorder="0" applyAlignment="0" applyProtection="0"/>
    <xf numFmtId="0" fontId="43" fillId="5" borderId="53" applyFont="0" applyBorder="0">
      <alignment horizontal="center" wrapText="1"/>
    </xf>
    <xf numFmtId="169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1" fillId="0" borderId="0"/>
    <xf numFmtId="0" fontId="4" fillId="0" borderId="0"/>
    <xf numFmtId="0" fontId="45" fillId="0" borderId="0"/>
    <xf numFmtId="185" fontId="2" fillId="0" borderId="0" applyFont="0" applyFill="0" applyBorder="0" applyAlignment="0" applyProtection="0"/>
    <xf numFmtId="0" fontId="46" fillId="0" borderId="0"/>
    <xf numFmtId="0" fontId="46" fillId="0" borderId="0"/>
    <xf numFmtId="169" fontId="1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0" fontId="4" fillId="0" borderId="0">
      <alignment vertical="center"/>
    </xf>
    <xf numFmtId="0" fontId="52" fillId="5" borderId="0" applyNumberFormat="0" applyFill="0" applyBorder="0" applyAlignment="0" applyProtection="0">
      <alignment vertical="top"/>
    </xf>
    <xf numFmtId="0" fontId="53" fillId="0" borderId="0" applyFill="0" applyBorder="0" applyAlignment="0"/>
    <xf numFmtId="0" fontId="4" fillId="0" borderId="0" applyFill="0" applyBorder="0" applyAlignment="0"/>
    <xf numFmtId="0" fontId="11" fillId="27" borderId="26" applyNumberFormat="0" applyAlignment="0" applyProtection="0"/>
    <xf numFmtId="0" fontId="11" fillId="27" borderId="26" applyNumberFormat="0" applyAlignment="0" applyProtection="0"/>
    <xf numFmtId="186" fontId="54" fillId="0" borderId="4" applyFill="0" applyBorder="0" applyAlignment="0" applyProtection="0">
      <alignment horizontal="centerContinuous"/>
    </xf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55" fillId="0" borderId="0" applyNumberFormat="0" applyAlignment="0">
      <alignment horizontal="left"/>
    </xf>
    <xf numFmtId="0" fontId="13" fillId="26" borderId="28">
      <alignment horizontal="left"/>
    </xf>
    <xf numFmtId="0" fontId="13" fillId="26" borderId="28">
      <alignment horizontal="left"/>
    </xf>
    <xf numFmtId="0" fontId="18" fillId="31" borderId="29">
      <alignment horizontal="center"/>
      <protection locked="0"/>
    </xf>
    <xf numFmtId="0" fontId="18" fillId="31" borderId="29">
      <alignment horizontal="center"/>
      <protection locked="0"/>
    </xf>
    <xf numFmtId="3" fontId="56" fillId="0" borderId="0" applyNumberFormat="0" applyBorder="0">
      <protection locked="0"/>
    </xf>
    <xf numFmtId="0" fontId="57" fillId="0" borderId="0"/>
    <xf numFmtId="0" fontId="14" fillId="0" borderId="0" applyNumberFormat="0">
      <alignment vertical="top" wrapText="1"/>
      <protection locked="0"/>
    </xf>
    <xf numFmtId="0" fontId="58" fillId="0" borderId="0" applyNumberFormat="0" applyAlignment="0">
      <alignment horizontal="left"/>
    </xf>
    <xf numFmtId="9" fontId="59" fillId="0" borderId="2" applyNumberFormat="0" applyBorder="0" applyAlignment="0">
      <protection locked="0"/>
    </xf>
    <xf numFmtId="9" fontId="59" fillId="0" borderId="2" applyNumberFormat="0" applyBorder="0" applyAlignment="0">
      <protection locked="0"/>
    </xf>
    <xf numFmtId="9" fontId="59" fillId="0" borderId="2" applyNumberFormat="0" applyBorder="0" applyAlignment="0">
      <protection locked="0"/>
    </xf>
    <xf numFmtId="9" fontId="59" fillId="0" borderId="2" applyNumberFormat="0" applyBorder="0" applyAlignment="0">
      <protection locked="0"/>
    </xf>
    <xf numFmtId="9" fontId="59" fillId="0" borderId="2" applyNumberFormat="0" applyBorder="0" applyAlignment="0">
      <protection locked="0"/>
    </xf>
    <xf numFmtId="9" fontId="59" fillId="0" borderId="2" applyNumberFormat="0" applyBorder="0" applyAlignment="0">
      <protection locked="0"/>
    </xf>
    <xf numFmtId="38" fontId="51" fillId="45" borderId="9">
      <alignment horizontal="right" vertical="center"/>
    </xf>
    <xf numFmtId="38" fontId="51" fillId="46" borderId="9">
      <alignment horizontal="right" vertical="center"/>
    </xf>
    <xf numFmtId="187" fontId="60" fillId="0" borderId="0" applyNumberFormat="0" applyBorder="0"/>
    <xf numFmtId="3" fontId="61" fillId="0" borderId="3" applyNumberFormat="0" applyBorder="0"/>
    <xf numFmtId="187" fontId="60" fillId="0" borderId="0" applyNumberFormat="0" applyBorder="0"/>
    <xf numFmtId="0" fontId="62" fillId="0" borderId="0" applyNumberFormat="0"/>
    <xf numFmtId="0" fontId="63" fillId="43" borderId="0" applyNumberFormat="0" applyBorder="0" applyAlignment="0" applyProtection="0"/>
    <xf numFmtId="0" fontId="22" fillId="8" borderId="0" applyNumberFormat="0" applyBorder="0" applyAlignment="0" applyProtection="0"/>
    <xf numFmtId="38" fontId="3" fillId="24" borderId="0" applyNumberFormat="0" applyBorder="0" applyAlignment="0" applyProtection="0"/>
    <xf numFmtId="0" fontId="4" fillId="24" borderId="2" applyNumberFormat="0" applyFont="0" applyBorder="0" applyProtection="0">
      <alignment horizontal="center" vertical="center"/>
    </xf>
    <xf numFmtId="0" fontId="4" fillId="24" borderId="2" applyNumberFormat="0" applyFont="0" applyBorder="0" applyProtection="0">
      <alignment horizontal="center" vertical="center"/>
    </xf>
    <xf numFmtId="0" fontId="4" fillId="24" borderId="2" applyNumberFormat="0" applyFont="0" applyBorder="0" applyProtection="0">
      <alignment horizontal="center" vertical="center"/>
    </xf>
    <xf numFmtId="0" fontId="4" fillId="24" borderId="2" applyNumberFormat="0" applyFont="0" applyBorder="0" applyProtection="0">
      <alignment horizontal="center" vertical="center"/>
    </xf>
    <xf numFmtId="0" fontId="4" fillId="24" borderId="2" applyNumberFormat="0" applyFont="0" applyBorder="0">
      <alignment horizontal="center" vertical="center"/>
    </xf>
    <xf numFmtId="0" fontId="4" fillId="24" borderId="2" applyNumberFormat="0" applyFont="0" applyBorder="0">
      <alignment horizontal="center" vertical="center"/>
    </xf>
    <xf numFmtId="0" fontId="4" fillId="24" borderId="2" applyNumberFormat="0" applyFont="0" applyBorder="0">
      <alignment horizontal="center" vertical="center"/>
    </xf>
    <xf numFmtId="0" fontId="4" fillId="24" borderId="2" applyNumberFormat="0" applyFont="0" applyBorder="0" applyProtection="0">
      <alignment horizontal="center" vertical="center"/>
    </xf>
    <xf numFmtId="0" fontId="24" fillId="0" borderId="30">
      <alignment horizontal="left" vertical="center"/>
    </xf>
    <xf numFmtId="0" fontId="24" fillId="0" borderId="30">
      <alignment horizontal="left" vertical="center"/>
    </xf>
    <xf numFmtId="0" fontId="24" fillId="0" borderId="30">
      <alignment horizontal="left" vertical="center"/>
    </xf>
    <xf numFmtId="0" fontId="24" fillId="0" borderId="30">
      <alignment horizontal="left" vertical="center"/>
    </xf>
    <xf numFmtId="0" fontId="24" fillId="0" borderId="30">
      <alignment horizontal="left" vertical="center"/>
    </xf>
    <xf numFmtId="0" fontId="32" fillId="27" borderId="2">
      <alignment horizontal="center"/>
    </xf>
    <xf numFmtId="0" fontId="25" fillId="0" borderId="31" applyNumberFormat="0" applyFill="0" applyAlignment="0" applyProtection="0"/>
    <xf numFmtId="0" fontId="64" fillId="5" borderId="57" applyNumberFormat="0" applyFill="0" applyBorder="0" applyAlignment="0" applyProtection="0">
      <alignment horizontal="left"/>
    </xf>
    <xf numFmtId="0" fontId="47" fillId="0" borderId="73" applyNumberFormat="0" applyFill="0" applyAlignment="0" applyProtection="0"/>
    <xf numFmtId="0" fontId="47" fillId="0" borderId="73" applyNumberFormat="0" applyFill="0" applyAlignment="0" applyProtection="0"/>
    <xf numFmtId="0" fontId="26" fillId="0" borderId="32" applyNumberFormat="0" applyFill="0" applyAlignment="0" applyProtection="0"/>
    <xf numFmtId="0" fontId="24" fillId="0" borderId="0" applyNumberFormat="0" applyFill="0" applyBorder="0" applyAlignment="0" applyProtection="0"/>
    <xf numFmtId="0" fontId="48" fillId="0" borderId="74" applyNumberFormat="0" applyFill="0" applyAlignment="0" applyProtection="0"/>
    <xf numFmtId="0" fontId="27" fillId="0" borderId="33" applyNumberFormat="0" applyFill="0" applyAlignment="0" applyProtection="0"/>
    <xf numFmtId="0" fontId="32" fillId="27" borderId="2">
      <alignment horizontal="center"/>
    </xf>
    <xf numFmtId="0" fontId="32" fillId="27" borderId="2">
      <alignment horizontal="center"/>
    </xf>
    <xf numFmtId="0" fontId="32" fillId="27" borderId="2">
      <alignment horizontal="center"/>
    </xf>
    <xf numFmtId="0" fontId="32" fillId="27" borderId="2">
      <alignment horizontal="center"/>
    </xf>
    <xf numFmtId="0" fontId="32" fillId="27" borderId="2">
      <alignment horizontal="center"/>
    </xf>
    <xf numFmtId="0" fontId="43" fillId="5" borderId="53" applyFont="0" applyBorder="0">
      <alignment horizontal="center" wrapText="1"/>
    </xf>
    <xf numFmtId="0" fontId="43" fillId="5" borderId="53" applyFont="0" applyBorder="0">
      <alignment horizontal="center" wrapText="1"/>
    </xf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/>
    <xf numFmtId="38" fontId="51" fillId="47" borderId="9">
      <alignment horizontal="right" vertical="center"/>
    </xf>
    <xf numFmtId="38" fontId="51" fillId="48" borderId="9">
      <alignment horizontal="right" vertical="center"/>
    </xf>
    <xf numFmtId="38" fontId="51" fillId="49" borderId="9">
      <alignment horizontal="right" vertical="center"/>
    </xf>
    <xf numFmtId="10" fontId="3" fillId="50" borderId="2" applyNumberFormat="0" applyBorder="0" applyAlignment="0" applyProtection="0"/>
    <xf numFmtId="10" fontId="3" fillId="50" borderId="2" applyNumberFormat="0" applyBorder="0" applyAlignment="0" applyProtection="0"/>
    <xf numFmtId="10" fontId="3" fillId="50" borderId="2" applyNumberFormat="0" applyBorder="0" applyAlignment="0" applyProtection="0"/>
    <xf numFmtId="10" fontId="3" fillId="50" borderId="2" applyNumberFormat="0" applyBorder="0" applyAlignment="0" applyProtection="0"/>
    <xf numFmtId="10" fontId="3" fillId="50" borderId="2" applyNumberFormat="0" applyBorder="0" applyAlignment="0" applyProtection="0"/>
    <xf numFmtId="10" fontId="3" fillId="50" borderId="2" applyNumberFormat="0" applyBorder="0" applyAlignment="0" applyProtection="0"/>
    <xf numFmtId="0" fontId="28" fillId="11" borderId="26" applyNumberFormat="0" applyAlignment="0" applyProtection="0"/>
    <xf numFmtId="0" fontId="28" fillId="11" borderId="26" applyNumberFormat="0" applyAlignment="0" applyProtection="0"/>
    <xf numFmtId="3" fontId="4" fillId="51" borderId="2" applyFont="0">
      <alignment horizontal="right" vertical="center"/>
      <protection locked="0"/>
    </xf>
    <xf numFmtId="3" fontId="4" fillId="51" borderId="2" applyFont="0">
      <alignment horizontal="right" vertical="center"/>
      <protection locked="0"/>
    </xf>
    <xf numFmtId="3" fontId="4" fillId="51" borderId="2" applyFont="0">
      <alignment horizontal="right" vertical="center"/>
      <protection locked="0"/>
    </xf>
    <xf numFmtId="38" fontId="69" fillId="27" borderId="57" applyNumberFormat="0" applyBorder="0" applyAlignment="0">
      <alignment horizontal="right"/>
    </xf>
    <xf numFmtId="0" fontId="3" fillId="24" borderId="52">
      <alignment horizontal="center"/>
    </xf>
    <xf numFmtId="0" fontId="3" fillId="24" borderId="52">
      <alignment horizontal="center"/>
    </xf>
    <xf numFmtId="39" fontId="69" fillId="0" borderId="0" applyNumberFormat="0" applyFill="0">
      <alignment vertical="top"/>
    </xf>
    <xf numFmtId="168" fontId="4" fillId="0" borderId="0" applyNumberFormat="0" applyFill="0" applyBorder="0" applyAlignment="0" applyProtection="0"/>
    <xf numFmtId="169" fontId="4" fillId="0" borderId="0" applyNumberFormat="0" applyFill="0" applyBorder="0" applyAlignment="0" applyProtection="0"/>
    <xf numFmtId="10" fontId="32" fillId="34" borderId="36" applyBorder="0">
      <alignment horizontal="center"/>
      <protection locked="0"/>
    </xf>
    <xf numFmtId="10" fontId="32" fillId="34" borderId="36" applyBorder="0">
      <alignment horizontal="center"/>
      <protection locked="0"/>
    </xf>
    <xf numFmtId="188" fontId="4" fillId="0" borderId="0" applyNumberFormat="0" applyFill="0" applyBorder="0" applyAlignment="0" applyProtection="0"/>
    <xf numFmtId="189" fontId="4" fillId="0" borderId="0" applyNumberFormat="0" applyFill="0" applyBorder="0" applyAlignment="0" applyProtection="0"/>
    <xf numFmtId="0" fontId="70" fillId="44" borderId="0" applyNumberFormat="0" applyBorder="0" applyAlignment="0" applyProtection="0"/>
    <xf numFmtId="0" fontId="33" fillId="35" borderId="0" applyNumberFormat="0" applyBorder="0" applyAlignment="0" applyProtection="0"/>
    <xf numFmtId="0" fontId="62" fillId="0" borderId="0"/>
    <xf numFmtId="0" fontId="4" fillId="0" borderId="0"/>
    <xf numFmtId="190" fontId="1" fillId="0" borderId="0"/>
    <xf numFmtId="190" fontId="1" fillId="0" borderId="0"/>
    <xf numFmtId="0" fontId="4" fillId="0" borderId="0">
      <alignment vertical="center"/>
    </xf>
    <xf numFmtId="0" fontId="1" fillId="0" borderId="0"/>
    <xf numFmtId="0" fontId="4" fillId="0" borderId="0"/>
    <xf numFmtId="0" fontId="1" fillId="0" borderId="0"/>
    <xf numFmtId="0" fontId="4" fillId="0" borderId="0">
      <alignment horizontal="left" wrapText="1"/>
    </xf>
    <xf numFmtId="0" fontId="51" fillId="0" borderId="0"/>
    <xf numFmtId="0" fontId="4" fillId="0" borderId="0">
      <alignment horizontal="left"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4" fillId="0" borderId="0"/>
    <xf numFmtId="0" fontId="71" fillId="0" borderId="0"/>
    <xf numFmtId="0" fontId="71" fillId="0" borderId="0"/>
    <xf numFmtId="0" fontId="71" fillId="0" borderId="0"/>
    <xf numFmtId="0" fontId="4" fillId="0" borderId="0"/>
    <xf numFmtId="0" fontId="71" fillId="0" borderId="0"/>
    <xf numFmtId="0" fontId="72" fillId="0" borderId="0"/>
    <xf numFmtId="0" fontId="51" fillId="0" borderId="0"/>
    <xf numFmtId="0" fontId="72" fillId="0" borderId="0"/>
    <xf numFmtId="0" fontId="4" fillId="0" borderId="0"/>
    <xf numFmtId="0" fontId="1" fillId="0" borderId="0"/>
    <xf numFmtId="0" fontId="72" fillId="0" borderId="0"/>
    <xf numFmtId="0" fontId="72" fillId="0" borderId="0"/>
    <xf numFmtId="0" fontId="72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>
      <alignment horizontal="left" wrapText="1"/>
    </xf>
    <xf numFmtId="0" fontId="71" fillId="0" borderId="0"/>
    <xf numFmtId="0" fontId="71" fillId="0" borderId="0"/>
    <xf numFmtId="0" fontId="2" fillId="36" borderId="37" applyNumberFormat="0" applyFont="0" applyAlignment="0" applyProtection="0"/>
    <xf numFmtId="0" fontId="2" fillId="36" borderId="37" applyNumberFormat="0" applyFont="0" applyAlignment="0" applyProtection="0"/>
    <xf numFmtId="38" fontId="51" fillId="52" borderId="9">
      <alignment horizontal="right" vertical="center"/>
    </xf>
    <xf numFmtId="38" fontId="51" fillId="53" borderId="9">
      <alignment horizontal="right" vertical="center"/>
    </xf>
    <xf numFmtId="38" fontId="51" fillId="54" borderId="9">
      <alignment horizontal="right" vertical="center"/>
    </xf>
    <xf numFmtId="3" fontId="4" fillId="37" borderId="2" applyFont="0">
      <alignment horizontal="right" vertical="center"/>
      <protection locked="0"/>
    </xf>
    <xf numFmtId="3" fontId="4" fillId="37" borderId="2" applyFont="0">
      <alignment horizontal="right" vertical="center"/>
      <protection locked="0"/>
    </xf>
    <xf numFmtId="3" fontId="4" fillId="37" borderId="2" applyFont="0">
      <alignment horizontal="right" vertical="center"/>
      <protection locked="0"/>
    </xf>
    <xf numFmtId="0" fontId="35" fillId="27" borderId="38" applyNumberFormat="0" applyAlignment="0" applyProtection="0"/>
    <xf numFmtId="0" fontId="35" fillId="27" borderId="38" applyNumberFormat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NumberFormat="0" applyFill="0" applyBorder="0" applyAlignment="0" applyProtection="0"/>
    <xf numFmtId="0" fontId="32" fillId="0" borderId="0" applyNumberFormat="0" applyFont="0" applyFill="0" applyBorder="0" applyAlignment="0" applyProtection="0">
      <alignment horizontal="left"/>
    </xf>
    <xf numFmtId="15" fontId="32" fillId="0" borderId="0" applyFont="0" applyFill="0" applyBorder="0" applyAlignment="0" applyProtection="0"/>
    <xf numFmtId="4" fontId="32" fillId="0" borderId="0" applyFont="0" applyFill="0" applyBorder="0" applyAlignment="0" applyProtection="0"/>
    <xf numFmtId="0" fontId="73" fillId="0" borderId="64">
      <alignment horizontal="center"/>
    </xf>
    <xf numFmtId="3" fontId="32" fillId="0" borderId="0" applyFont="0" applyFill="0" applyBorder="0" applyAlignment="0" applyProtection="0"/>
    <xf numFmtId="0" fontId="32" fillId="55" borderId="0" applyNumberFormat="0" applyFont="0" applyBorder="0" applyAlignment="0" applyProtection="0"/>
    <xf numFmtId="3" fontId="74" fillId="0" borderId="0" applyNumberFormat="0" applyBorder="0">
      <protection locked="0"/>
    </xf>
    <xf numFmtId="40" fontId="75" fillId="0" borderId="0" applyNumberFormat="0" applyBorder="0">
      <protection locked="0"/>
    </xf>
    <xf numFmtId="0" fontId="76" fillId="0" borderId="0" applyNumberFormat="0" applyBorder="0">
      <protection locked="0"/>
    </xf>
    <xf numFmtId="0" fontId="74" fillId="0" borderId="0" applyNumberFormat="0"/>
    <xf numFmtId="14" fontId="77" fillId="0" borderId="80" applyNumberFormat="0">
      <alignment vertical="top"/>
    </xf>
    <xf numFmtId="0" fontId="78" fillId="0" borderId="0" applyNumberFormat="0" applyBorder="0">
      <alignment vertical="top" wrapText="1"/>
    </xf>
    <xf numFmtId="14" fontId="79" fillId="0" borderId="0" applyNumberFormat="0" applyFill="0" applyBorder="0" applyAlignment="0" applyProtection="0">
      <alignment horizontal="left"/>
    </xf>
    <xf numFmtId="3" fontId="4" fillId="5" borderId="2" applyFont="0">
      <alignment horizontal="right" vertical="center"/>
    </xf>
    <xf numFmtId="3" fontId="4" fillId="5" borderId="2" applyFont="0">
      <alignment horizontal="right" vertical="center"/>
    </xf>
    <xf numFmtId="3" fontId="4" fillId="5" borderId="2" applyFont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>
      <alignment horizontal="left" wrapText="1"/>
    </xf>
    <xf numFmtId="0" fontId="4" fillId="0" borderId="0"/>
    <xf numFmtId="0" fontId="4" fillId="0" borderId="0">
      <alignment horizontal="left" wrapText="1"/>
    </xf>
    <xf numFmtId="0" fontId="19" fillId="0" borderId="0" applyNumberFormat="0" applyBorder="0" applyAlignment="0"/>
    <xf numFmtId="40" fontId="80" fillId="0" borderId="0" applyBorder="0">
      <alignment horizontal="right"/>
    </xf>
    <xf numFmtId="0" fontId="25" fillId="0" borderId="31" applyNumberFormat="0" applyFill="0" applyAlignment="0" applyProtection="0"/>
    <xf numFmtId="0" fontId="40" fillId="0" borderId="39" applyNumberFormat="0" applyFill="0" applyAlignment="0" applyProtection="0"/>
    <xf numFmtId="0" fontId="40" fillId="0" borderId="39" applyNumberFormat="0" applyFill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38" fontId="51" fillId="45" borderId="9">
      <alignment horizontal="right" vertical="center"/>
    </xf>
    <xf numFmtId="38" fontId="51" fillId="46" borderId="9">
      <alignment horizontal="right" vertical="center"/>
    </xf>
    <xf numFmtId="38" fontId="51" fillId="47" borderId="9">
      <alignment horizontal="right" vertical="center"/>
    </xf>
    <xf numFmtId="38" fontId="51" fillId="48" borderId="9">
      <alignment horizontal="right" vertical="center"/>
    </xf>
    <xf numFmtId="38" fontId="51" fillId="49" borderId="9">
      <alignment horizontal="right" vertical="center"/>
    </xf>
    <xf numFmtId="169" fontId="1" fillId="0" borderId="0" applyFont="0" applyFill="0" applyBorder="0" applyAlignment="0" applyProtection="0"/>
    <xf numFmtId="0" fontId="51" fillId="0" borderId="0"/>
    <xf numFmtId="169" fontId="1" fillId="0" borderId="0" applyFont="0" applyFill="0" applyBorder="0" applyAlignment="0" applyProtection="0"/>
    <xf numFmtId="0" fontId="51" fillId="0" borderId="0"/>
    <xf numFmtId="38" fontId="51" fillId="52" borderId="9">
      <alignment horizontal="right" vertical="center"/>
    </xf>
    <xf numFmtId="38" fontId="51" fillId="53" borderId="9">
      <alignment horizontal="right" vertical="center"/>
    </xf>
    <xf numFmtId="38" fontId="51" fillId="54" borderId="9">
      <alignment horizontal="right" vertical="center"/>
    </xf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86" fontId="54" fillId="0" borderId="100" applyFill="0" applyBorder="0" applyAlignment="0" applyProtection="0">
      <alignment horizontal="centerContinuous"/>
    </xf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7">
    <xf numFmtId="0" fontId="0" fillId="0" borderId="0" xfId="0"/>
    <xf numFmtId="0" fontId="50" fillId="0" borderId="54" xfId="0" applyFont="1" applyBorder="1" applyAlignment="1">
      <alignment horizontal="center" vertical="center"/>
    </xf>
    <xf numFmtId="0" fontId="81" fillId="0" borderId="46" xfId="0" applyFont="1" applyBorder="1" applyAlignment="1">
      <alignment vertical="center"/>
    </xf>
    <xf numFmtId="0" fontId="81" fillId="0" borderId="75" xfId="0" applyFont="1" applyBorder="1" applyAlignment="1">
      <alignment vertical="center"/>
    </xf>
    <xf numFmtId="0" fontId="50" fillId="0" borderId="56" xfId="0" applyFont="1" applyBorder="1" applyAlignment="1">
      <alignment horizontal="center" vertical="center"/>
    </xf>
    <xf numFmtId="0" fontId="81" fillId="0" borderId="0" xfId="0" applyFont="1" applyAlignment="1">
      <alignment vertical="center"/>
    </xf>
    <xf numFmtId="0" fontId="81" fillId="0" borderId="76" xfId="0" applyFont="1" applyBorder="1" applyAlignment="1">
      <alignment vertical="center"/>
    </xf>
    <xf numFmtId="49" fontId="81" fillId="0" borderId="0" xfId="0" applyNumberFormat="1" applyFont="1" applyAlignment="1">
      <alignment vertical="center"/>
    </xf>
    <xf numFmtId="49" fontId="81" fillId="0" borderId="2" xfId="0" applyNumberFormat="1" applyFont="1" applyBorder="1" applyAlignment="1" applyProtection="1">
      <alignment horizontal="left" vertical="center" indent="1"/>
      <protection locked="0"/>
    </xf>
    <xf numFmtId="14" fontId="81" fillId="0" borderId="2" xfId="0" applyNumberFormat="1" applyFont="1" applyBorder="1" applyAlignment="1" applyProtection="1">
      <alignment horizontal="left" vertical="center" indent="1"/>
      <protection locked="0"/>
    </xf>
    <xf numFmtId="0" fontId="50" fillId="0" borderId="78" xfId="0" applyFont="1" applyBorder="1" applyAlignment="1">
      <alignment horizontal="center" vertical="center"/>
    </xf>
    <xf numFmtId="0" fontId="81" fillId="0" borderId="64" xfId="0" applyFont="1" applyBorder="1" applyAlignment="1">
      <alignment vertical="center"/>
    </xf>
    <xf numFmtId="49" fontId="83" fillId="0" borderId="64" xfId="0" applyNumberFormat="1" applyFont="1" applyBorder="1" applyAlignment="1">
      <alignment vertical="center"/>
    </xf>
    <xf numFmtId="0" fontId="81" fillId="0" borderId="77" xfId="0" applyFont="1" applyBorder="1" applyAlignment="1">
      <alignment vertical="center"/>
    </xf>
    <xf numFmtId="0" fontId="50" fillId="0" borderId="0" xfId="0" applyFont="1" applyAlignment="1">
      <alignment horizontal="center" vertical="center"/>
    </xf>
    <xf numFmtId="0" fontId="84" fillId="0" borderId="0" xfId="0" applyFont="1"/>
    <xf numFmtId="0" fontId="4" fillId="0" borderId="0" xfId="1" applyFont="1" applyAlignment="1">
      <alignment vertical="center"/>
    </xf>
    <xf numFmtId="0" fontId="82" fillId="0" borderId="0" xfId="0" applyFont="1" applyAlignment="1">
      <alignment vertical="center"/>
    </xf>
    <xf numFmtId="0" fontId="43" fillId="2" borderId="53" xfId="2" applyFont="1" applyFill="1" applyBorder="1" applyAlignment="1">
      <alignment vertical="center" wrapText="1"/>
    </xf>
    <xf numFmtId="0" fontId="4" fillId="2" borderId="53" xfId="2" applyFill="1" applyBorder="1" applyAlignment="1">
      <alignment horizontal="left" vertical="center" wrapText="1"/>
    </xf>
    <xf numFmtId="0" fontId="51" fillId="0" borderId="0" xfId="0" applyFont="1"/>
    <xf numFmtId="0" fontId="51" fillId="0" borderId="0" xfId="0" applyFont="1" applyAlignment="1">
      <alignment horizontal="center"/>
    </xf>
    <xf numFmtId="0" fontId="43" fillId="0" borderId="0" xfId="2" applyFont="1" applyAlignment="1">
      <alignment horizontal="center" vertical="center"/>
    </xf>
    <xf numFmtId="0" fontId="4" fillId="0" borderId="0" xfId="2" applyAlignment="1">
      <alignment horizontal="center"/>
    </xf>
    <xf numFmtId="0" fontId="4" fillId="0" borderId="0" xfId="2" applyAlignment="1">
      <alignment horizontal="center" vertical="center"/>
    </xf>
    <xf numFmtId="0" fontId="91" fillId="0" borderId="0" xfId="1" applyFont="1" applyAlignment="1">
      <alignment vertical="center"/>
    </xf>
    <xf numFmtId="0" fontId="4" fillId="0" borderId="0" xfId="2"/>
    <xf numFmtId="0" fontId="91" fillId="0" borderId="0" xfId="2" applyFont="1" applyAlignment="1">
      <alignment horizontal="center"/>
    </xf>
    <xf numFmtId="2" fontId="4" fillId="41" borderId="71" xfId="2" applyNumberFormat="1" applyFill="1" applyBorder="1" applyAlignment="1">
      <alignment horizontal="center"/>
    </xf>
    <xf numFmtId="2" fontId="4" fillId="41" borderId="97" xfId="2" applyNumberFormat="1" applyFill="1" applyBorder="1" applyAlignment="1">
      <alignment horizontal="center"/>
    </xf>
    <xf numFmtId="2" fontId="4" fillId="0" borderId="0" xfId="2" applyNumberFormat="1" applyAlignment="1">
      <alignment horizontal="center" vertical="center"/>
    </xf>
    <xf numFmtId="0" fontId="91" fillId="0" borderId="0" xfId="0" applyFont="1" applyAlignment="1" applyProtection="1">
      <alignment horizontal="center"/>
      <protection locked="0"/>
    </xf>
    <xf numFmtId="1" fontId="43" fillId="3" borderId="13" xfId="1" applyNumberFormat="1" applyFont="1" applyFill="1" applyBorder="1" applyAlignment="1">
      <alignment horizontal="center" vertical="center" wrapText="1"/>
    </xf>
    <xf numFmtId="2" fontId="43" fillId="3" borderId="11" xfId="1" applyNumberFormat="1" applyFont="1" applyFill="1" applyBorder="1" applyAlignment="1">
      <alignment horizontal="center" vertical="center" wrapText="1"/>
    </xf>
    <xf numFmtId="2" fontId="91" fillId="0" borderId="0" xfId="2" applyNumberFormat="1" applyFont="1" applyAlignment="1">
      <alignment horizontal="left"/>
    </xf>
    <xf numFmtId="2" fontId="43" fillId="0" borderId="0" xfId="2" applyNumberFormat="1" applyFont="1" applyAlignment="1">
      <alignment horizontal="left" vertical="center"/>
    </xf>
    <xf numFmtId="0" fontId="85" fillId="0" borderId="2" xfId="0" applyFont="1" applyBorder="1" applyAlignment="1">
      <alignment vertical="center" wrapText="1"/>
    </xf>
    <xf numFmtId="0" fontId="43" fillId="0" borderId="0" xfId="1" applyFont="1" applyAlignment="1">
      <alignment textRotation="90"/>
    </xf>
    <xf numFmtId="0" fontId="43" fillId="0" borderId="0" xfId="0" applyFont="1" applyAlignment="1">
      <alignment horizontal="center" vertical="center"/>
    </xf>
    <xf numFmtId="1" fontId="43" fillId="0" borderId="0" xfId="2" applyNumberFormat="1" applyFont="1" applyAlignment="1">
      <alignment horizontal="center" vertical="center"/>
    </xf>
    <xf numFmtId="0" fontId="92" fillId="0" borderId="0" xfId="2" applyFont="1" applyAlignment="1">
      <alignment horizontal="center"/>
    </xf>
    <xf numFmtId="0" fontId="91" fillId="4" borderId="16" xfId="2" applyFont="1" applyFill="1" applyBorder="1" applyAlignment="1">
      <alignment horizontal="center" vertical="center"/>
    </xf>
    <xf numFmtId="0" fontId="51" fillId="0" borderId="2" xfId="0" applyFont="1" applyBorder="1" applyAlignment="1">
      <alignment vertical="center" wrapText="1"/>
    </xf>
    <xf numFmtId="2" fontId="91" fillId="4" borderId="16" xfId="2" applyNumberFormat="1" applyFont="1" applyFill="1" applyBorder="1" applyAlignment="1">
      <alignment horizontal="center" vertical="center"/>
    </xf>
    <xf numFmtId="0" fontId="91" fillId="0" borderId="0" xfId="2" applyFont="1" applyAlignment="1">
      <alignment horizontal="center" vertical="center"/>
    </xf>
    <xf numFmtId="0" fontId="51" fillId="0" borderId="2" xfId="0" applyFont="1" applyBorder="1" applyAlignment="1">
      <alignment horizontal="left" vertical="center" wrapText="1" indent="1"/>
    </xf>
    <xf numFmtId="0" fontId="95" fillId="0" borderId="2" xfId="0" applyFont="1" applyBorder="1" applyAlignment="1">
      <alignment vertical="center" wrapText="1"/>
    </xf>
    <xf numFmtId="49" fontId="51" fillId="0" borderId="2" xfId="0" applyNumberFormat="1" applyFont="1" applyBorder="1" applyAlignment="1">
      <alignment horizontal="center" vertical="center" wrapText="1"/>
    </xf>
    <xf numFmtId="2" fontId="89" fillId="0" borderId="0" xfId="2" applyNumberFormat="1" applyFont="1" applyAlignment="1">
      <alignment horizontal="left" vertical="center"/>
    </xf>
    <xf numFmtId="0" fontId="89" fillId="0" borderId="0" xfId="2" applyFont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51" fillId="0" borderId="5" xfId="0" applyFont="1" applyBorder="1" applyAlignment="1">
      <alignment vertical="center" wrapText="1"/>
    </xf>
    <xf numFmtId="0" fontId="51" fillId="0" borderId="5" xfId="0" applyFont="1" applyBorder="1" applyAlignment="1">
      <alignment horizontal="left" vertical="center" wrapText="1"/>
    </xf>
    <xf numFmtId="0" fontId="96" fillId="0" borderId="2" xfId="0" applyFont="1" applyBorder="1" applyAlignment="1">
      <alignment vertical="center" wrapText="1"/>
    </xf>
    <xf numFmtId="2" fontId="51" fillId="0" borderId="0" xfId="0" applyNumberFormat="1" applyFont="1" applyAlignment="1">
      <alignment horizontal="left"/>
    </xf>
    <xf numFmtId="49" fontId="51" fillId="0" borderId="0" xfId="0" applyNumberFormat="1" applyFont="1" applyAlignment="1">
      <alignment horizontal="center"/>
    </xf>
    <xf numFmtId="0" fontId="43" fillId="0" borderId="0" xfId="0" applyFont="1" applyAlignment="1">
      <alignment horizontal="left" vertical="center" indent="2"/>
    </xf>
    <xf numFmtId="183" fontId="51" fillId="0" borderId="0" xfId="126" applyNumberFormat="1" applyFont="1"/>
    <xf numFmtId="183" fontId="51" fillId="58" borderId="2" xfId="126" applyNumberFormat="1" applyFont="1" applyFill="1" applyBorder="1" applyAlignment="1">
      <alignment vertical="center" wrapText="1"/>
    </xf>
    <xf numFmtId="183" fontId="51" fillId="0" borderId="0" xfId="0" applyNumberFormat="1" applyFont="1"/>
    <xf numFmtId="2" fontId="43" fillId="3" borderId="11" xfId="1" applyNumberFormat="1" applyFont="1" applyFill="1" applyBorder="1" applyAlignment="1">
      <alignment vertical="center" wrapText="1"/>
    </xf>
    <xf numFmtId="2" fontId="43" fillId="3" borderId="13" xfId="1" applyNumberFormat="1" applyFont="1" applyFill="1" applyBorder="1" applyAlignment="1">
      <alignment vertical="center" wrapText="1"/>
    </xf>
    <xf numFmtId="0" fontId="43" fillId="3" borderId="36" xfId="1" applyFont="1" applyFill="1" applyBorder="1" applyAlignment="1">
      <alignment vertical="center" wrapText="1"/>
    </xf>
    <xf numFmtId="49" fontId="86" fillId="57" borderId="0" xfId="0" applyNumberFormat="1" applyFont="1" applyFill="1"/>
    <xf numFmtId="0" fontId="85" fillId="2" borderId="2" xfId="0" applyFont="1" applyFill="1" applyBorder="1" applyAlignment="1">
      <alignment horizontal="center" vertical="center" wrapText="1"/>
    </xf>
    <xf numFmtId="49" fontId="86" fillId="57" borderId="0" xfId="0" applyNumberFormat="1" applyFont="1" applyFill="1" applyAlignment="1">
      <alignment horizontal="center"/>
    </xf>
    <xf numFmtId="0" fontId="96" fillId="0" borderId="2" xfId="0" applyFont="1" applyBorder="1" applyAlignment="1">
      <alignment horizontal="center" vertical="center" wrapText="1"/>
    </xf>
    <xf numFmtId="0" fontId="85" fillId="0" borderId="2" xfId="0" applyFont="1" applyBorder="1" applyAlignment="1">
      <alignment horizontal="center" vertical="center" wrapText="1"/>
    </xf>
    <xf numFmtId="49" fontId="43" fillId="0" borderId="5" xfId="2" applyNumberFormat="1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 wrapText="1"/>
    </xf>
    <xf numFmtId="0" fontId="4" fillId="0" borderId="53" xfId="3" applyFont="1" applyBorder="1" applyAlignment="1">
      <alignment horizontal="center" vertical="center" wrapText="1"/>
    </xf>
    <xf numFmtId="0" fontId="4" fillId="0" borderId="42" xfId="3" applyFont="1" applyBorder="1" applyAlignment="1">
      <alignment horizontal="center" vertical="center" wrapText="1"/>
    </xf>
    <xf numFmtId="184" fontId="98" fillId="0" borderId="0" xfId="2" applyNumberFormat="1" applyFont="1" applyAlignment="1">
      <alignment horizontal="center"/>
    </xf>
    <xf numFmtId="0" fontId="4" fillId="0" borderId="0" xfId="2" applyAlignment="1">
      <alignment horizontal="left" vertical="center"/>
    </xf>
    <xf numFmtId="2" fontId="4" fillId="0" borderId="0" xfId="2" applyNumberFormat="1" applyAlignment="1">
      <alignment horizontal="left" vertical="center"/>
    </xf>
    <xf numFmtId="2" fontId="4" fillId="4" borderId="83" xfId="2" applyNumberFormat="1" applyFill="1" applyBorder="1" applyAlignment="1">
      <alignment horizontal="center" vertical="center"/>
    </xf>
    <xf numFmtId="2" fontId="4" fillId="4" borderId="63" xfId="2" applyNumberFormat="1" applyFill="1" applyBorder="1" applyAlignment="1">
      <alignment horizontal="center" vertical="center"/>
    </xf>
    <xf numFmtId="2" fontId="4" fillId="2" borderId="0" xfId="2" applyNumberFormat="1" applyFill="1" applyAlignment="1">
      <alignment horizontal="left" vertical="center"/>
    </xf>
    <xf numFmtId="2" fontId="4" fillId="0" borderId="0" xfId="2" applyNumberFormat="1" applyAlignment="1">
      <alignment horizontal="left"/>
    </xf>
    <xf numFmtId="2" fontId="4" fillId="4" borderId="84" xfId="2" applyNumberFormat="1" applyFill="1" applyBorder="1" applyAlignment="1">
      <alignment horizontal="center" vertical="center"/>
    </xf>
    <xf numFmtId="2" fontId="4" fillId="4" borderId="95" xfId="2" applyNumberFormat="1" applyFill="1" applyBorder="1" applyAlignment="1">
      <alignment horizontal="center" vertical="center"/>
    </xf>
    <xf numFmtId="2" fontId="4" fillId="4" borderId="16" xfId="2" applyNumberFormat="1" applyFill="1" applyBorder="1" applyAlignment="1">
      <alignment horizontal="center" vertical="center"/>
    </xf>
    <xf numFmtId="2" fontId="4" fillId="4" borderId="85" xfId="2" applyNumberFormat="1" applyFill="1" applyBorder="1" applyAlignment="1">
      <alignment horizontal="center" vertical="center"/>
    </xf>
    <xf numFmtId="2" fontId="4" fillId="0" borderId="18" xfId="2" applyNumberFormat="1" applyBorder="1" applyAlignment="1">
      <alignment horizontal="center" vertical="center"/>
    </xf>
    <xf numFmtId="0" fontId="85" fillId="0" borderId="0" xfId="2" applyFont="1" applyAlignment="1">
      <alignment horizontal="center"/>
    </xf>
    <xf numFmtId="0" fontId="51" fillId="0" borderId="0" xfId="2" applyFont="1" applyAlignment="1">
      <alignment horizontal="center"/>
    </xf>
    <xf numFmtId="184" fontId="51" fillId="0" borderId="0" xfId="2" applyNumberFormat="1" applyFont="1" applyAlignment="1">
      <alignment horizontal="center"/>
    </xf>
    <xf numFmtId="2" fontId="43" fillId="3" borderId="50" xfId="1" applyNumberFormat="1" applyFont="1" applyFill="1" applyBorder="1" applyAlignment="1">
      <alignment vertical="center" wrapText="1"/>
    </xf>
    <xf numFmtId="0" fontId="88" fillId="0" borderId="2" xfId="0" applyFont="1" applyBorder="1" applyAlignment="1">
      <alignment vertical="center" wrapText="1"/>
    </xf>
    <xf numFmtId="0" fontId="103" fillId="0" borderId="0" xfId="2" applyFont="1" applyAlignment="1">
      <alignment horizontal="center" vertical="center"/>
    </xf>
    <xf numFmtId="2" fontId="85" fillId="0" borderId="2" xfId="0" applyNumberFormat="1" applyFont="1" applyBorder="1" applyAlignment="1">
      <alignment horizontal="center" vertical="center" wrapText="1"/>
    </xf>
    <xf numFmtId="0" fontId="86" fillId="57" borderId="2" xfId="0" applyFont="1" applyFill="1" applyBorder="1" applyAlignment="1">
      <alignment horizontal="center" vertical="center" wrapText="1"/>
    </xf>
    <xf numFmtId="183" fontId="86" fillId="57" borderId="2" xfId="126" applyNumberFormat="1" applyFont="1" applyFill="1" applyBorder="1" applyAlignment="1">
      <alignment horizontal="center" vertical="center" wrapText="1"/>
    </xf>
    <xf numFmtId="49" fontId="86" fillId="57" borderId="57" xfId="1" applyNumberFormat="1" applyFont="1" applyFill="1" applyBorder="1" applyAlignment="1">
      <alignment vertical="center" wrapText="1"/>
    </xf>
    <xf numFmtId="0" fontId="86" fillId="57" borderId="48" xfId="1" applyFont="1" applyFill="1" applyBorder="1" applyAlignment="1">
      <alignment vertical="center" wrapText="1"/>
    </xf>
    <xf numFmtId="0" fontId="86" fillId="57" borderId="36" xfId="1" applyFont="1" applyFill="1" applyBorder="1" applyAlignment="1">
      <alignment vertical="center" wrapText="1"/>
    </xf>
    <xf numFmtId="2" fontId="4" fillId="0" borderId="12" xfId="2" applyNumberFormat="1" applyBorder="1" applyAlignment="1">
      <alignment horizontal="left" vertical="center"/>
    </xf>
    <xf numFmtId="0" fontId="85" fillId="0" borderId="0" xfId="0" applyFont="1"/>
    <xf numFmtId="181" fontId="85" fillId="42" borderId="2" xfId="0" applyNumberFormat="1" applyFont="1" applyFill="1" applyBorder="1"/>
    <xf numFmtId="181" fontId="85" fillId="42" borderId="2" xfId="126" applyNumberFormat="1" applyFont="1" applyFill="1" applyBorder="1" applyAlignment="1">
      <alignment vertical="center" wrapText="1"/>
    </xf>
    <xf numFmtId="183" fontId="51" fillId="42" borderId="2" xfId="126" applyNumberFormat="1" applyFont="1" applyFill="1" applyBorder="1" applyAlignment="1">
      <alignment vertical="center" wrapText="1"/>
    </xf>
    <xf numFmtId="183" fontId="96" fillId="42" borderId="2" xfId="126" applyNumberFormat="1" applyFont="1" applyFill="1" applyBorder="1" applyAlignment="1">
      <alignment vertical="center" wrapText="1"/>
    </xf>
    <xf numFmtId="183" fontId="85" fillId="42" borderId="2" xfId="126" applyNumberFormat="1" applyFont="1" applyFill="1" applyBorder="1" applyAlignment="1">
      <alignment vertical="center" wrapText="1"/>
    </xf>
    <xf numFmtId="181" fontId="51" fillId="42" borderId="2" xfId="126" applyNumberFormat="1" applyFont="1" applyFill="1" applyBorder="1" applyAlignment="1">
      <alignment vertical="center" wrapText="1"/>
    </xf>
    <xf numFmtId="181" fontId="96" fillId="42" borderId="2" xfId="0" applyNumberFormat="1" applyFont="1" applyFill="1" applyBorder="1"/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vertical="center" wrapText="1"/>
    </xf>
    <xf numFmtId="0" fontId="89" fillId="0" borderId="2" xfId="0" applyFont="1" applyBorder="1" applyAlignment="1">
      <alignment vertical="center" wrapText="1"/>
    </xf>
    <xf numFmtId="0" fontId="51" fillId="2" borderId="2" xfId="0" applyFont="1" applyFill="1" applyBorder="1" applyAlignment="1">
      <alignment horizontal="left" vertical="center" wrapText="1" indent="1"/>
    </xf>
    <xf numFmtId="0" fontId="51" fillId="2" borderId="2" xfId="0" applyFont="1" applyFill="1" applyBorder="1" applyAlignment="1">
      <alignment vertical="center" wrapText="1"/>
    </xf>
    <xf numFmtId="0" fontId="85" fillId="2" borderId="2" xfId="0" applyFont="1" applyFill="1" applyBorder="1" applyAlignment="1">
      <alignment vertical="center" wrapText="1"/>
    </xf>
    <xf numFmtId="0" fontId="43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 indent="1"/>
    </xf>
    <xf numFmtId="0" fontId="88" fillId="2" borderId="2" xfId="0" applyFont="1" applyFill="1" applyBorder="1" applyAlignment="1">
      <alignment vertical="center" wrapText="1"/>
    </xf>
    <xf numFmtId="181" fontId="51" fillId="62" borderId="2" xfId="0" applyNumberFormat="1" applyFont="1" applyFill="1" applyBorder="1"/>
    <xf numFmtId="183" fontId="51" fillId="62" borderId="2" xfId="126" applyNumberFormat="1" applyFont="1" applyFill="1" applyBorder="1" applyAlignment="1">
      <alignment vertical="center" wrapText="1"/>
    </xf>
    <xf numFmtId="38" fontId="51" fillId="62" borderId="2" xfId="0" applyNumberFormat="1" applyFont="1" applyFill="1" applyBorder="1"/>
    <xf numFmtId="183" fontId="51" fillId="62" borderId="2" xfId="126" applyNumberFormat="1" applyFont="1" applyFill="1" applyBorder="1"/>
    <xf numFmtId="183" fontId="51" fillId="60" borderId="2" xfId="126" applyNumberFormat="1" applyFont="1" applyFill="1" applyBorder="1" applyAlignment="1">
      <alignment horizontal="center" vertical="center" wrapText="1"/>
    </xf>
    <xf numFmtId="183" fontId="51" fillId="60" borderId="2" xfId="126" applyNumberFormat="1" applyFont="1" applyFill="1" applyBorder="1" applyAlignment="1">
      <alignment vertical="center" wrapText="1"/>
    </xf>
    <xf numFmtId="183" fontId="97" fillId="60" borderId="2" xfId="126" applyNumberFormat="1" applyFont="1" applyFill="1" applyBorder="1" applyAlignment="1">
      <alignment vertical="center" wrapText="1"/>
    </xf>
    <xf numFmtId="0" fontId="51" fillId="60" borderId="2" xfId="0" applyFont="1" applyFill="1" applyBorder="1" applyAlignment="1">
      <alignment vertical="center" wrapText="1"/>
    </xf>
    <xf numFmtId="168" fontId="51" fillId="60" borderId="2" xfId="13032" applyFont="1" applyFill="1" applyBorder="1" applyAlignment="1">
      <alignment vertical="center" wrapText="1"/>
    </xf>
    <xf numFmtId="181" fontId="51" fillId="60" borderId="2" xfId="126" applyNumberFormat="1" applyFont="1" applyFill="1" applyBorder="1" applyAlignment="1">
      <alignment vertical="center" wrapText="1"/>
    </xf>
    <xf numFmtId="38" fontId="51" fillId="62" borderId="2" xfId="0" applyNumberFormat="1" applyFont="1" applyFill="1" applyBorder="1" applyAlignment="1">
      <alignment vertical="center" wrapText="1"/>
    </xf>
    <xf numFmtId="0" fontId="51" fillId="62" borderId="2" xfId="0" applyFont="1" applyFill="1" applyBorder="1" applyAlignment="1">
      <alignment vertical="center" wrapText="1"/>
    </xf>
    <xf numFmtId="181" fontId="51" fillId="60" borderId="2" xfId="0" applyNumberFormat="1" applyFont="1" applyFill="1" applyBorder="1"/>
    <xf numFmtId="181" fontId="51" fillId="62" borderId="2" xfId="126" applyNumberFormat="1" applyFont="1" applyFill="1" applyBorder="1" applyAlignment="1">
      <alignment vertical="center" wrapText="1"/>
    </xf>
    <xf numFmtId="181" fontId="51" fillId="62" borderId="57" xfId="126" applyNumberFormat="1" applyFont="1" applyFill="1" applyBorder="1" applyAlignment="1">
      <alignment vertical="center" wrapText="1"/>
    </xf>
    <xf numFmtId="0" fontId="51" fillId="2" borderId="2" xfId="0" applyFont="1" applyFill="1" applyBorder="1" applyAlignment="1">
      <alignment horizontal="center" vertical="center" wrapText="1"/>
    </xf>
    <xf numFmtId="49" fontId="81" fillId="62" borderId="2" xfId="0" applyNumberFormat="1" applyFont="1" applyFill="1" applyBorder="1" applyAlignment="1" applyProtection="1">
      <alignment horizontal="left" vertical="center" indent="1"/>
      <protection locked="0"/>
    </xf>
    <xf numFmtId="47" fontId="81" fillId="62" borderId="2" xfId="0" applyNumberFormat="1" applyFont="1" applyFill="1" applyBorder="1" applyAlignment="1" applyProtection="1">
      <alignment horizontal="left" vertical="center" indent="1"/>
      <protection locked="0"/>
    </xf>
    <xf numFmtId="14" fontId="81" fillId="62" borderId="2" xfId="0" applyNumberFormat="1" applyFont="1" applyFill="1" applyBorder="1" applyAlignment="1" applyProtection="1">
      <alignment horizontal="left" vertical="center" indent="1"/>
      <protection locked="0"/>
    </xf>
    <xf numFmtId="2" fontId="4" fillId="41" borderId="2" xfId="2" applyNumberFormat="1" applyFill="1" applyBorder="1" applyAlignment="1">
      <alignment horizontal="center"/>
    </xf>
    <xf numFmtId="2" fontId="4" fillId="41" borderId="72" xfId="2" applyNumberFormat="1" applyFill="1" applyBorder="1" applyAlignment="1">
      <alignment horizontal="center"/>
    </xf>
    <xf numFmtId="0" fontId="4" fillId="0" borderId="2" xfId="2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49" fontId="85" fillId="2" borderId="2" xfId="0" applyNumberFormat="1" applyFont="1" applyFill="1" applyBorder="1" applyAlignment="1">
      <alignment horizontal="left" vertical="center" wrapText="1"/>
    </xf>
    <xf numFmtId="191" fontId="51" fillId="2" borderId="2" xfId="95" applyNumberFormat="1" applyFont="1" applyFill="1" applyBorder="1" applyAlignment="1">
      <alignment horizontal="center" vertical="center"/>
    </xf>
    <xf numFmtId="0" fontId="85" fillId="0" borderId="36" xfId="0" applyFont="1" applyBorder="1" applyAlignment="1">
      <alignment horizontal="left" vertical="center" wrapText="1" indent="1"/>
    </xf>
    <xf numFmtId="0" fontId="51" fillId="0" borderId="36" xfId="0" applyFont="1" applyBorder="1" applyAlignment="1">
      <alignment horizontal="left" vertical="center" wrapText="1" indent="1"/>
    </xf>
    <xf numFmtId="183" fontId="51" fillId="61" borderId="2" xfId="126" applyNumberFormat="1" applyFont="1" applyFill="1" applyBorder="1" applyAlignment="1">
      <alignment vertical="center" wrapText="1"/>
    </xf>
    <xf numFmtId="2" fontId="51" fillId="49" borderId="16" xfId="2" applyNumberFormat="1" applyFont="1" applyFill="1" applyBorder="1" applyAlignment="1">
      <alignment horizontal="center" vertical="center"/>
    </xf>
    <xf numFmtId="2" fontId="4" fillId="49" borderId="16" xfId="2" applyNumberFormat="1" applyFill="1" applyBorder="1" applyAlignment="1">
      <alignment horizontal="center" vertical="center"/>
    </xf>
    <xf numFmtId="2" fontId="4" fillId="49" borderId="63" xfId="2" applyNumberFormat="1" applyFill="1" applyBorder="1" applyAlignment="1">
      <alignment horizontal="center" vertical="center"/>
    </xf>
    <xf numFmtId="0" fontId="51" fillId="49" borderId="2" xfId="0" applyFont="1" applyFill="1" applyBorder="1" applyAlignment="1">
      <alignment horizontal="center" vertical="center" wrapText="1"/>
    </xf>
    <xf numFmtId="181" fontId="51" fillId="63" borderId="2" xfId="126" applyNumberFormat="1" applyFont="1" applyFill="1" applyBorder="1" applyAlignment="1">
      <alignment vertical="center" wrapText="1"/>
    </xf>
    <xf numFmtId="0" fontId="51" fillId="0" borderId="2" xfId="0" applyFont="1" applyBorder="1"/>
    <xf numFmtId="0" fontId="92" fillId="0" borderId="0" xfId="0" applyFont="1" applyAlignment="1">
      <alignment vertical="top"/>
    </xf>
    <xf numFmtId="0" fontId="92" fillId="0" borderId="0" xfId="0" applyFont="1"/>
    <xf numFmtId="183" fontId="50" fillId="0" borderId="0" xfId="126" applyNumberFormat="1" applyFont="1" applyAlignment="1">
      <alignment horizontal="right"/>
    </xf>
    <xf numFmtId="49" fontId="104" fillId="57" borderId="57" xfId="1" applyNumberFormat="1" applyFont="1" applyFill="1" applyBorder="1" applyAlignment="1">
      <alignment horizontal="left" vertical="center" wrapText="1"/>
    </xf>
    <xf numFmtId="0" fontId="96" fillId="0" borderId="2" xfId="0" applyFont="1" applyBorder="1"/>
    <xf numFmtId="2" fontId="109" fillId="59" borderId="2" xfId="1" applyNumberFormat="1" applyFont="1" applyFill="1" applyBorder="1" applyAlignment="1">
      <alignment horizontal="center" vertical="center" wrapText="1"/>
    </xf>
    <xf numFmtId="49" fontId="4" fillId="0" borderId="5" xfId="2" applyNumberForma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181" fontId="4" fillId="62" borderId="71" xfId="95" applyNumberFormat="1" applyFill="1" applyBorder="1" applyAlignment="1">
      <alignment horizontal="center" vertical="center" wrapText="1"/>
    </xf>
    <xf numFmtId="0" fontId="4" fillId="0" borderId="53" xfId="2" applyBorder="1" applyAlignment="1">
      <alignment horizontal="center" vertical="center" wrapText="1"/>
    </xf>
    <xf numFmtId="0" fontId="104" fillId="57" borderId="2" xfId="0" applyFont="1" applyFill="1" applyBorder="1" applyAlignment="1">
      <alignment horizontal="center" vertical="center" wrapText="1"/>
    </xf>
    <xf numFmtId="0" fontId="86" fillId="57" borderId="2" xfId="126" applyNumberFormat="1" applyFont="1" applyFill="1" applyBorder="1" applyAlignment="1">
      <alignment horizontal="center" vertical="center" wrapText="1"/>
    </xf>
    <xf numFmtId="0" fontId="86" fillId="57" borderId="2" xfId="126" quotePrefix="1" applyNumberFormat="1" applyFont="1" applyFill="1" applyBorder="1" applyAlignment="1">
      <alignment horizontal="center" vertical="center" wrapText="1"/>
    </xf>
    <xf numFmtId="49" fontId="51" fillId="2" borderId="2" xfId="0" applyNumberFormat="1" applyFont="1" applyFill="1" applyBorder="1" applyAlignment="1">
      <alignment horizontal="left" vertical="center" wrapText="1" indent="1"/>
    </xf>
    <xf numFmtId="0" fontId="85" fillId="0" borderId="36" xfId="0" applyFont="1" applyBorder="1" applyAlignment="1">
      <alignment horizontal="left" vertical="center" wrapText="1"/>
    </xf>
    <xf numFmtId="181" fontId="43" fillId="42" borderId="104" xfId="126" applyNumberFormat="1" applyFont="1" applyFill="1" applyBorder="1" applyAlignment="1" applyProtection="1">
      <alignment horizontal="right" vertical="center" wrapText="1"/>
    </xf>
    <xf numFmtId="38" fontId="43" fillId="42" borderId="96" xfId="2" applyNumberFormat="1" applyFont="1" applyFill="1" applyBorder="1"/>
    <xf numFmtId="181" fontId="51" fillId="62" borderId="12" xfId="126" applyNumberFormat="1" applyFont="1" applyFill="1" applyBorder="1" applyAlignment="1">
      <alignment vertical="center" wrapText="1"/>
    </xf>
    <xf numFmtId="181" fontId="4" fillId="62" borderId="16" xfId="95" applyNumberFormat="1" applyFill="1" applyBorder="1" applyAlignment="1">
      <alignment horizontal="center" vertical="center" wrapText="1"/>
    </xf>
    <xf numFmtId="0" fontId="43" fillId="3" borderId="11" xfId="1" applyFont="1" applyFill="1" applyBorder="1" applyAlignment="1">
      <alignment vertical="center" wrapText="1"/>
    </xf>
    <xf numFmtId="2" fontId="4" fillId="4" borderId="116" xfId="2" applyNumberFormat="1" applyFill="1" applyBorder="1" applyAlignment="1">
      <alignment horizontal="center" vertical="center"/>
    </xf>
    <xf numFmtId="2" fontId="4" fillId="4" borderId="117" xfId="2" applyNumberFormat="1" applyFill="1" applyBorder="1" applyAlignment="1">
      <alignment horizontal="center" vertical="center"/>
    </xf>
    <xf numFmtId="2" fontId="4" fillId="4" borderId="118" xfId="2" applyNumberFormat="1" applyFill="1" applyBorder="1" applyAlignment="1">
      <alignment horizontal="center" vertical="center"/>
    </xf>
    <xf numFmtId="2" fontId="4" fillId="4" borderId="18" xfId="2" applyNumberFormat="1" applyFill="1" applyBorder="1" applyAlignment="1">
      <alignment horizontal="center" vertical="center"/>
    </xf>
    <xf numFmtId="1" fontId="109" fillId="59" borderId="2" xfId="1" applyNumberFormat="1" applyFont="1" applyFill="1" applyBorder="1" applyAlignment="1">
      <alignment horizontal="center" vertical="center" wrapText="1"/>
    </xf>
    <xf numFmtId="0" fontId="86" fillId="0" borderId="0" xfId="2" applyFont="1" applyAlignment="1">
      <alignment horizontal="center" vertical="center"/>
    </xf>
    <xf numFmtId="1" fontId="4" fillId="0" borderId="0" xfId="2" applyNumberFormat="1" applyAlignment="1">
      <alignment horizontal="left"/>
    </xf>
    <xf numFmtId="1" fontId="4" fillId="0" borderId="0" xfId="2" applyNumberFormat="1"/>
    <xf numFmtId="1" fontId="43" fillId="57" borderId="2" xfId="0" applyNumberFormat="1" applyFont="1" applyFill="1" applyBorder="1" applyAlignment="1">
      <alignment horizontal="center" vertical="center" wrapText="1"/>
    </xf>
    <xf numFmtId="1" fontId="4" fillId="0" borderId="16" xfId="2" applyNumberFormat="1" applyBorder="1" applyAlignment="1">
      <alignment horizontal="center" vertical="center"/>
    </xf>
    <xf numFmtId="1" fontId="4" fillId="49" borderId="16" xfId="2" applyNumberFormat="1" applyFill="1" applyBorder="1" applyAlignment="1">
      <alignment horizontal="center" vertical="center"/>
    </xf>
    <xf numFmtId="1" fontId="4" fillId="4" borderId="16" xfId="2" applyNumberFormat="1" applyFill="1" applyBorder="1" applyAlignment="1">
      <alignment horizontal="center" vertical="center"/>
    </xf>
    <xf numFmtId="1" fontId="4" fillId="4" borderId="63" xfId="2" applyNumberFormat="1" applyFill="1" applyBorder="1" applyAlignment="1">
      <alignment horizontal="center" vertical="center"/>
    </xf>
    <xf numFmtId="1" fontId="4" fillId="0" borderId="63" xfId="2" applyNumberFormat="1" applyBorder="1" applyAlignment="1">
      <alignment horizontal="center" vertical="center"/>
    </xf>
    <xf numFmtId="1" fontId="4" fillId="4" borderId="22" xfId="2" applyNumberFormat="1" applyFill="1" applyBorder="1" applyAlignment="1">
      <alignment horizontal="center" vertical="center"/>
    </xf>
    <xf numFmtId="1" fontId="4" fillId="4" borderId="0" xfId="2" applyNumberFormat="1" applyFill="1" applyAlignment="1">
      <alignment horizontal="center" vertical="center"/>
    </xf>
    <xf numFmtId="1" fontId="4" fillId="4" borderId="84" xfId="2" applyNumberFormat="1" applyFill="1" applyBorder="1" applyAlignment="1">
      <alignment horizontal="center" vertical="center"/>
    </xf>
    <xf numFmtId="1" fontId="4" fillId="4" borderId="85" xfId="2" applyNumberFormat="1" applyFill="1" applyBorder="1" applyAlignment="1">
      <alignment horizontal="center" vertical="center"/>
    </xf>
    <xf numFmtId="1" fontId="4" fillId="0" borderId="0" xfId="2" applyNumberFormat="1" applyAlignment="1">
      <alignment vertical="center"/>
    </xf>
    <xf numFmtId="1" fontId="4" fillId="0" borderId="18" xfId="2" applyNumberFormat="1" applyBorder="1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" fontId="4" fillId="0" borderId="2" xfId="2" applyNumberFormat="1" applyBorder="1" applyAlignment="1">
      <alignment horizontal="center" vertical="center"/>
    </xf>
    <xf numFmtId="1" fontId="4" fillId="0" borderId="0" xfId="0" applyNumberFormat="1" applyFont="1" applyAlignment="1">
      <alignment horizontal="left"/>
    </xf>
    <xf numFmtId="181" fontId="51" fillId="0" borderId="0" xfId="126" applyNumberFormat="1" applyFont="1" applyAlignment="1" applyProtection="1">
      <alignment horizontal="center" vertical="center"/>
      <protection hidden="1"/>
    </xf>
    <xf numFmtId="0" fontId="51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51" fillId="0" borderId="0" xfId="0" applyFont="1" applyAlignment="1" applyProtection="1">
      <alignment horizontal="center"/>
      <protection hidden="1"/>
    </xf>
    <xf numFmtId="0" fontId="51" fillId="0" borderId="0" xfId="0" applyFont="1" applyAlignment="1" applyProtection="1">
      <alignment horizontal="center"/>
      <protection locked="0" hidden="1"/>
    </xf>
    <xf numFmtId="0" fontId="51" fillId="0" borderId="0" xfId="0" quotePrefix="1" applyFont="1" applyAlignment="1" applyProtection="1">
      <alignment horizontal="center"/>
      <protection locked="0" hidden="1"/>
    </xf>
    <xf numFmtId="0" fontId="99" fillId="0" borderId="0" xfId="2" applyFont="1" applyAlignment="1" applyProtection="1">
      <alignment horizontal="left" vertical="center"/>
      <protection hidden="1"/>
    </xf>
    <xf numFmtId="0" fontId="92" fillId="0" borderId="0" xfId="1" applyFont="1" applyAlignment="1" applyProtection="1">
      <alignment vertical="center"/>
      <protection hidden="1"/>
    </xf>
    <xf numFmtId="0" fontId="24" fillId="58" borderId="2" xfId="0" applyFont="1" applyFill="1" applyBorder="1" applyAlignment="1" applyProtection="1">
      <alignment horizontal="center" vertical="center" wrapText="1"/>
      <protection hidden="1"/>
    </xf>
    <xf numFmtId="0" fontId="87" fillId="0" borderId="0" xfId="2" applyFont="1" applyAlignment="1" applyProtection="1">
      <alignment horizontal="center"/>
      <protection hidden="1"/>
    </xf>
    <xf numFmtId="0" fontId="43" fillId="0" borderId="0" xfId="2" applyFont="1" applyAlignment="1" applyProtection="1">
      <alignment horizontal="center" vertical="center"/>
      <protection hidden="1"/>
    </xf>
    <xf numFmtId="0" fontId="4" fillId="0" borderId="0" xfId="2" applyAlignment="1" applyProtection="1">
      <alignment horizontal="center"/>
      <protection hidden="1"/>
    </xf>
    <xf numFmtId="0" fontId="43" fillId="0" borderId="0" xfId="0" applyFont="1" applyAlignment="1" applyProtection="1">
      <alignment horizontal="center" vertical="center" wrapText="1"/>
      <protection hidden="1"/>
    </xf>
    <xf numFmtId="0" fontId="64" fillId="0" borderId="0" xfId="2" applyFont="1" applyAlignment="1" applyProtection="1">
      <alignment horizontal="left" vertical="center"/>
      <protection hidden="1"/>
    </xf>
    <xf numFmtId="0" fontId="4" fillId="0" borderId="0" xfId="1" applyFont="1" applyAlignment="1" applyProtection="1">
      <alignment vertical="center"/>
      <protection hidden="1"/>
    </xf>
    <xf numFmtId="0" fontId="43" fillId="0" borderId="0" xfId="2" applyFont="1" applyAlignment="1" applyProtection="1">
      <alignment horizontal="right"/>
      <protection hidden="1"/>
    </xf>
    <xf numFmtId="0" fontId="43" fillId="0" borderId="0" xfId="2" applyFont="1" applyAlignment="1" applyProtection="1">
      <alignment horizontal="center"/>
      <protection hidden="1"/>
    </xf>
    <xf numFmtId="184" fontId="110" fillId="0" borderId="0" xfId="2" applyNumberFormat="1" applyFont="1" applyAlignment="1" applyProtection="1">
      <alignment horizontal="center"/>
      <protection hidden="1"/>
    </xf>
    <xf numFmtId="184" fontId="101" fillId="0" borderId="0" xfId="2" applyNumberFormat="1" applyFont="1" applyAlignment="1" applyProtection="1">
      <alignment horizontal="center"/>
      <protection hidden="1"/>
    </xf>
    <xf numFmtId="0" fontId="43" fillId="58" borderId="46" xfId="1" applyFont="1" applyFill="1" applyBorder="1" applyAlignment="1" applyProtection="1">
      <alignment vertical="center" wrapText="1"/>
      <protection hidden="1"/>
    </xf>
    <xf numFmtId="0" fontId="43" fillId="58" borderId="44" xfId="1" applyFont="1" applyFill="1" applyBorder="1" applyAlignment="1" applyProtection="1">
      <alignment horizontal="center" vertical="top" wrapText="1"/>
      <protection hidden="1"/>
    </xf>
    <xf numFmtId="0" fontId="43" fillId="58" borderId="44" xfId="1" applyFont="1" applyFill="1" applyBorder="1" applyAlignment="1" applyProtection="1">
      <alignment vertical="top" wrapText="1"/>
      <protection hidden="1"/>
    </xf>
    <xf numFmtId="0" fontId="43" fillId="58" borderId="50" xfId="1" applyFont="1" applyFill="1" applyBorder="1" applyAlignment="1" applyProtection="1">
      <alignment vertical="top" wrapText="1"/>
      <protection hidden="1"/>
    </xf>
    <xf numFmtId="0" fontId="4" fillId="0" borderId="0" xfId="2" applyAlignment="1" applyProtection="1">
      <alignment horizontal="center" vertical="center"/>
      <protection hidden="1"/>
    </xf>
    <xf numFmtId="2" fontId="87" fillId="58" borderId="21" xfId="2" applyNumberFormat="1" applyFont="1" applyFill="1" applyBorder="1" applyAlignment="1" applyProtection="1">
      <alignment horizontal="left"/>
      <protection hidden="1"/>
    </xf>
    <xf numFmtId="2" fontId="3" fillId="58" borderId="42" xfId="2" applyNumberFormat="1" applyFont="1" applyFill="1" applyBorder="1" applyProtection="1">
      <protection hidden="1"/>
    </xf>
    <xf numFmtId="49" fontId="4" fillId="58" borderId="21" xfId="1" applyNumberFormat="1" applyFont="1" applyFill="1" applyBorder="1" applyAlignment="1" applyProtection="1">
      <alignment horizontal="center" vertical="center" wrapText="1"/>
      <protection hidden="1"/>
    </xf>
    <xf numFmtId="49" fontId="4" fillId="58" borderId="5" xfId="1" applyNumberFormat="1" applyFont="1" applyFill="1" applyBorder="1" applyAlignment="1" applyProtection="1">
      <alignment horizontal="center" vertical="center" wrapText="1"/>
      <protection hidden="1"/>
    </xf>
    <xf numFmtId="49" fontId="4" fillId="58" borderId="2" xfId="1" applyNumberFormat="1" applyFont="1" applyFill="1" applyBorder="1" applyAlignment="1" applyProtection="1">
      <alignment horizontal="center" vertical="center" wrapText="1"/>
      <protection hidden="1"/>
    </xf>
    <xf numFmtId="0" fontId="98" fillId="0" borderId="0" xfId="1" applyFont="1" applyAlignment="1" applyProtection="1">
      <alignment vertical="center"/>
      <protection hidden="1"/>
    </xf>
    <xf numFmtId="0" fontId="98" fillId="0" borderId="0" xfId="2" applyFont="1" applyProtection="1">
      <protection hidden="1"/>
    </xf>
    <xf numFmtId="183" fontId="98" fillId="0" borderId="0" xfId="126" applyNumberFormat="1" applyFont="1" applyFill="1" applyAlignment="1" applyProtection="1">
      <alignment horizontal="center" vertical="center"/>
      <protection hidden="1"/>
    </xf>
    <xf numFmtId="183" fontId="98" fillId="0" borderId="0" xfId="126" applyNumberFormat="1" applyFont="1" applyAlignment="1" applyProtection="1">
      <alignment horizontal="center" vertical="center"/>
      <protection hidden="1"/>
    </xf>
    <xf numFmtId="183" fontId="111" fillId="0" borderId="0" xfId="126" applyNumberFormat="1" applyFont="1" applyAlignment="1" applyProtection="1">
      <alignment vertical="center"/>
      <protection hidden="1"/>
    </xf>
    <xf numFmtId="183" fontId="112" fillId="0" borderId="0" xfId="126" applyNumberFormat="1" applyFont="1" applyAlignment="1" applyProtection="1">
      <alignment horizontal="center" vertical="center"/>
      <protection hidden="1"/>
    </xf>
    <xf numFmtId="0" fontId="98" fillId="0" borderId="0" xfId="0" applyFont="1" applyAlignment="1" applyProtection="1">
      <alignment horizontal="center"/>
      <protection hidden="1"/>
    </xf>
    <xf numFmtId="0" fontId="98" fillId="0" borderId="0" xfId="2" applyFont="1" applyAlignment="1" applyProtection="1">
      <alignment horizontal="center"/>
      <protection hidden="1"/>
    </xf>
    <xf numFmtId="0" fontId="98" fillId="0" borderId="100" xfId="0" applyFont="1" applyBorder="1" applyProtection="1">
      <protection hidden="1"/>
    </xf>
    <xf numFmtId="0" fontId="115" fillId="0" borderId="100" xfId="2" applyFont="1" applyBorder="1" applyProtection="1">
      <protection hidden="1"/>
    </xf>
    <xf numFmtId="181" fontId="98" fillId="0" borderId="100" xfId="126" applyNumberFormat="1" applyFont="1" applyFill="1" applyBorder="1" applyAlignment="1" applyProtection="1">
      <alignment horizontal="center" vertical="center"/>
      <protection hidden="1"/>
    </xf>
    <xf numFmtId="183" fontId="98" fillId="0" borderId="100" xfId="126" applyNumberFormat="1" applyFont="1" applyBorder="1" applyAlignment="1" applyProtection="1">
      <alignment horizontal="center" vertical="center"/>
      <protection hidden="1"/>
    </xf>
    <xf numFmtId="0" fontId="98" fillId="0" borderId="0" xfId="0" applyFont="1" applyAlignment="1" applyProtection="1">
      <alignment horizontal="center"/>
      <protection locked="0" hidden="1"/>
    </xf>
    <xf numFmtId="0" fontId="51" fillId="64" borderId="0" xfId="0" applyFont="1" applyFill="1" applyAlignment="1" applyProtection="1">
      <alignment horizontal="center"/>
      <protection locked="0" hidden="1"/>
    </xf>
    <xf numFmtId="0" fontId="51" fillId="0" borderId="0" xfId="2" applyFont="1" applyProtection="1">
      <protection hidden="1"/>
    </xf>
    <xf numFmtId="0" fontId="4" fillId="0" borderId="0" xfId="2" applyProtection="1">
      <protection hidden="1"/>
    </xf>
    <xf numFmtId="181" fontId="51" fillId="0" borderId="0" xfId="126" applyNumberFormat="1" applyFont="1" applyFill="1" applyAlignment="1" applyProtection="1">
      <alignment horizontal="center" vertical="center"/>
      <protection hidden="1"/>
    </xf>
    <xf numFmtId="181" fontId="4" fillId="0" borderId="0" xfId="126" applyNumberFormat="1" applyFont="1" applyFill="1" applyAlignment="1" applyProtection="1">
      <alignment horizontal="center" vertical="center"/>
      <protection hidden="1"/>
    </xf>
    <xf numFmtId="181" fontId="43" fillId="0" borderId="0" xfId="126" applyNumberFormat="1" applyFont="1" applyFill="1" applyAlignment="1" applyProtection="1">
      <alignment horizontal="center" vertical="center"/>
      <protection hidden="1"/>
    </xf>
    <xf numFmtId="181" fontId="51" fillId="58" borderId="0" xfId="126" applyNumberFormat="1" applyFont="1" applyFill="1" applyAlignment="1" applyProtection="1">
      <alignment horizontal="center" vertical="center"/>
      <protection hidden="1"/>
    </xf>
    <xf numFmtId="0" fontId="4" fillId="58" borderId="0" xfId="2" applyFill="1" applyProtection="1">
      <protection hidden="1"/>
    </xf>
    <xf numFmtId="0" fontId="51" fillId="58" borderId="0" xfId="0" applyFont="1" applyFill="1" applyProtection="1">
      <protection hidden="1"/>
    </xf>
    <xf numFmtId="181" fontId="4" fillId="58" borderId="0" xfId="126" applyNumberFormat="1" applyFont="1" applyFill="1" applyAlignment="1" applyProtection="1">
      <alignment horizontal="center" vertical="center"/>
      <protection hidden="1"/>
    </xf>
    <xf numFmtId="181" fontId="85" fillId="58" borderId="0" xfId="126" applyNumberFormat="1" applyFont="1" applyFill="1" applyAlignment="1" applyProtection="1">
      <alignment horizontal="center" vertical="center"/>
      <protection hidden="1"/>
    </xf>
    <xf numFmtId="181" fontId="93" fillId="58" borderId="0" xfId="126" applyNumberFormat="1" applyFont="1" applyFill="1" applyAlignment="1" applyProtection="1">
      <alignment horizontal="center" vertical="center"/>
      <protection hidden="1"/>
    </xf>
    <xf numFmtId="0" fontId="51" fillId="2" borderId="0" xfId="2" applyFont="1" applyFill="1" applyProtection="1">
      <protection hidden="1"/>
    </xf>
    <xf numFmtId="181" fontId="51" fillId="2" borderId="0" xfId="126" applyNumberFormat="1" applyFont="1" applyFill="1" applyAlignment="1" applyProtection="1">
      <alignment horizontal="center" vertical="center"/>
      <protection hidden="1"/>
    </xf>
    <xf numFmtId="181" fontId="85" fillId="2" borderId="0" xfId="126" applyNumberFormat="1" applyFont="1" applyFill="1" applyAlignment="1" applyProtection="1">
      <alignment horizontal="center" vertical="center"/>
      <protection hidden="1"/>
    </xf>
    <xf numFmtId="181" fontId="51" fillId="0" borderId="0" xfId="0" applyNumberFormat="1" applyFont="1" applyAlignment="1" applyProtection="1">
      <alignment horizontal="center"/>
      <protection locked="0" hidden="1"/>
    </xf>
    <xf numFmtId="181" fontId="85" fillId="0" borderId="0" xfId="126" applyNumberFormat="1" applyFont="1" applyAlignment="1" applyProtection="1">
      <alignment horizontal="center" vertical="center"/>
      <protection hidden="1"/>
    </xf>
    <xf numFmtId="0" fontId="96" fillId="0" borderId="0" xfId="2" applyFont="1" applyProtection="1">
      <protection hidden="1"/>
    </xf>
    <xf numFmtId="181" fontId="51" fillId="40" borderId="0" xfId="126" applyNumberFormat="1" applyFont="1" applyFill="1" applyAlignment="1" applyProtection="1">
      <alignment horizontal="center" vertical="center"/>
      <protection hidden="1"/>
    </xf>
    <xf numFmtId="181" fontId="85" fillId="40" borderId="0" xfId="126" applyNumberFormat="1" applyFont="1" applyFill="1" applyAlignment="1" applyProtection="1">
      <alignment horizontal="center" vertical="center"/>
      <protection hidden="1"/>
    </xf>
    <xf numFmtId="10" fontId="51" fillId="0" borderId="0" xfId="13033" applyNumberFormat="1" applyFont="1" applyAlignment="1" applyProtection="1">
      <alignment horizontal="center"/>
      <protection locked="0" hidden="1"/>
    </xf>
    <xf numFmtId="181" fontId="51" fillId="3" borderId="0" xfId="126" applyNumberFormat="1" applyFont="1" applyFill="1" applyAlignment="1" applyProtection="1">
      <alignment horizontal="center" vertical="center"/>
      <protection hidden="1"/>
    </xf>
    <xf numFmtId="181" fontId="93" fillId="3" borderId="0" xfId="126" applyNumberFormat="1" applyFont="1" applyFill="1" applyAlignment="1" applyProtection="1">
      <alignment horizontal="center" vertical="center"/>
      <protection hidden="1"/>
    </xf>
    <xf numFmtId="10" fontId="51" fillId="0" borderId="0" xfId="13033" applyNumberFormat="1" applyFont="1" applyAlignment="1" applyProtection="1">
      <alignment horizontal="center" vertical="center"/>
      <protection hidden="1"/>
    </xf>
    <xf numFmtId="10" fontId="51" fillId="0" borderId="0" xfId="13033" applyNumberFormat="1" applyFont="1" applyFill="1" applyAlignment="1" applyProtection="1">
      <alignment horizontal="center" vertical="center"/>
      <protection hidden="1"/>
    </xf>
    <xf numFmtId="0" fontId="94" fillId="0" borderId="0" xfId="2" applyFont="1" applyProtection="1">
      <protection hidden="1"/>
    </xf>
    <xf numFmtId="171" fontId="51" fillId="0" borderId="0" xfId="13033" quotePrefix="1" applyNumberFormat="1" applyFont="1" applyFill="1" applyAlignment="1" applyProtection="1">
      <alignment horizontal="center" vertical="center"/>
      <protection hidden="1"/>
    </xf>
    <xf numFmtId="0" fontId="51" fillId="0" borderId="100" xfId="0" applyFont="1" applyBorder="1" applyProtection="1">
      <protection hidden="1"/>
    </xf>
    <xf numFmtId="0" fontId="4" fillId="0" borderId="100" xfId="0" applyFont="1" applyBorder="1" applyProtection="1">
      <protection hidden="1"/>
    </xf>
    <xf numFmtId="0" fontId="113" fillId="0" borderId="100" xfId="2" applyFont="1" applyBorder="1" applyProtection="1">
      <protection hidden="1"/>
    </xf>
    <xf numFmtId="181" fontId="51" fillId="0" borderId="100" xfId="126" applyNumberFormat="1" applyFont="1" applyFill="1" applyBorder="1" applyAlignment="1" applyProtection="1">
      <alignment horizontal="center" vertical="center"/>
      <protection hidden="1"/>
    </xf>
    <xf numFmtId="181" fontId="51" fillId="0" borderId="100" xfId="126" applyNumberFormat="1" applyFont="1" applyBorder="1" applyAlignment="1" applyProtection="1">
      <alignment horizontal="center" vertical="center"/>
      <protection hidden="1"/>
    </xf>
    <xf numFmtId="181" fontId="51" fillId="3" borderId="100" xfId="126" applyNumberFormat="1" applyFont="1" applyFill="1" applyBorder="1" applyAlignment="1" applyProtection="1">
      <alignment horizontal="center" vertical="center"/>
      <protection hidden="1"/>
    </xf>
    <xf numFmtId="181" fontId="93" fillId="3" borderId="100" xfId="126" applyNumberFormat="1" applyFont="1" applyFill="1" applyBorder="1" applyAlignment="1" applyProtection="1">
      <alignment horizontal="center" vertical="center"/>
      <protection hidden="1"/>
    </xf>
    <xf numFmtId="0" fontId="110" fillId="0" borderId="0" xfId="0" applyFont="1" applyProtection="1">
      <protection hidden="1"/>
    </xf>
    <xf numFmtId="0" fontId="4" fillId="58" borderId="0" xfId="0" applyFont="1" applyFill="1" applyProtection="1">
      <protection hidden="1"/>
    </xf>
    <xf numFmtId="181" fontId="51" fillId="65" borderId="0" xfId="126" applyNumberFormat="1" applyFont="1" applyFill="1" applyAlignment="1" applyProtection="1">
      <alignment horizontal="center" vertical="center"/>
      <protection hidden="1"/>
    </xf>
    <xf numFmtId="181" fontId="51" fillId="66" borderId="0" xfId="126" applyNumberFormat="1" applyFont="1" applyFill="1" applyAlignment="1" applyProtection="1">
      <alignment horizontal="center" vertical="center"/>
      <protection hidden="1"/>
    </xf>
    <xf numFmtId="181" fontId="93" fillId="66" borderId="0" xfId="126" applyNumberFormat="1" applyFont="1" applyFill="1" applyAlignment="1" applyProtection="1">
      <alignment horizontal="center" vertical="center"/>
      <protection hidden="1"/>
    </xf>
    <xf numFmtId="0" fontId="110" fillId="0" borderId="105" xfId="0" applyFont="1" applyBorder="1" applyProtection="1">
      <protection hidden="1"/>
    </xf>
    <xf numFmtId="0" fontId="4" fillId="58" borderId="105" xfId="0" applyFont="1" applyFill="1" applyBorder="1" applyProtection="1">
      <protection hidden="1"/>
    </xf>
    <xf numFmtId="0" fontId="51" fillId="58" borderId="105" xfId="0" applyFont="1" applyFill="1" applyBorder="1" applyProtection="1">
      <protection hidden="1"/>
    </xf>
    <xf numFmtId="181" fontId="51" fillId="0" borderId="105" xfId="126" applyNumberFormat="1" applyFont="1" applyBorder="1" applyAlignment="1" applyProtection="1">
      <alignment horizontal="center" vertical="center"/>
      <protection hidden="1"/>
    </xf>
    <xf numFmtId="0" fontId="51" fillId="0" borderId="67" xfId="0" applyFont="1" applyBorder="1" applyProtection="1">
      <protection hidden="1"/>
    </xf>
    <xf numFmtId="0" fontId="4" fillId="0" borderId="67" xfId="0" applyFont="1" applyBorder="1" applyProtection="1">
      <protection hidden="1"/>
    </xf>
    <xf numFmtId="0" fontId="110" fillId="0" borderId="105" xfId="0" applyFont="1" applyBorder="1" applyAlignment="1" applyProtection="1">
      <alignment wrapText="1"/>
      <protection hidden="1"/>
    </xf>
    <xf numFmtId="0" fontId="51" fillId="64" borderId="0" xfId="0" applyFont="1" applyFill="1" applyProtection="1">
      <protection locked="0" hidden="1"/>
    </xf>
    <xf numFmtId="0" fontId="51" fillId="0" borderId="0" xfId="0" applyFont="1" applyProtection="1">
      <protection locked="0" hidden="1"/>
    </xf>
    <xf numFmtId="0" fontId="94" fillId="58" borderId="105" xfId="2" applyFont="1" applyFill="1" applyBorder="1" applyProtection="1">
      <protection hidden="1"/>
    </xf>
    <xf numFmtId="0" fontId="94" fillId="58" borderId="105" xfId="0" applyFont="1" applyFill="1" applyBorder="1" applyProtection="1">
      <protection hidden="1"/>
    </xf>
    <xf numFmtId="184" fontId="4" fillId="0" borderId="105" xfId="2" applyNumberFormat="1" applyBorder="1" applyAlignment="1" applyProtection="1">
      <alignment horizontal="center"/>
      <protection hidden="1"/>
    </xf>
    <xf numFmtId="183" fontId="91" fillId="58" borderId="0" xfId="126" applyNumberFormat="1" applyFont="1" applyFill="1" applyAlignment="1" applyProtection="1">
      <alignment horizontal="center" vertical="center"/>
      <protection hidden="1"/>
    </xf>
    <xf numFmtId="183" fontId="91" fillId="65" borderId="0" xfId="126" applyNumberFormat="1" applyFont="1" applyFill="1" applyAlignment="1" applyProtection="1">
      <alignment horizontal="center" vertical="center"/>
      <protection hidden="1"/>
    </xf>
    <xf numFmtId="183" fontId="91" fillId="66" borderId="0" xfId="126" applyNumberFormat="1" applyFont="1" applyFill="1" applyAlignment="1" applyProtection="1">
      <alignment horizontal="center" vertical="center"/>
      <protection hidden="1"/>
    </xf>
    <xf numFmtId="0" fontId="110" fillId="0" borderId="105" xfId="2" applyFont="1" applyBorder="1" applyProtection="1">
      <protection hidden="1"/>
    </xf>
    <xf numFmtId="0" fontId="4" fillId="58" borderId="105" xfId="2" applyFill="1" applyBorder="1" applyProtection="1">
      <protection hidden="1"/>
    </xf>
    <xf numFmtId="183" fontId="51" fillId="58" borderId="0" xfId="126" applyNumberFormat="1" applyFont="1" applyFill="1" applyAlignment="1" applyProtection="1">
      <alignment vertical="center"/>
      <protection hidden="1"/>
    </xf>
    <xf numFmtId="183" fontId="51" fillId="58" borderId="0" xfId="126" applyNumberFormat="1" applyFont="1" applyFill="1" applyAlignment="1" applyProtection="1">
      <alignment horizontal="center" vertical="center"/>
      <protection hidden="1"/>
    </xf>
    <xf numFmtId="183" fontId="51" fillId="65" borderId="0" xfId="126" applyNumberFormat="1" applyFont="1" applyFill="1" applyAlignment="1" applyProtection="1">
      <alignment horizontal="center" vertical="center"/>
      <protection hidden="1"/>
    </xf>
    <xf numFmtId="183" fontId="51" fillId="66" borderId="0" xfId="126" applyNumberFormat="1" applyFont="1" applyFill="1" applyAlignment="1" applyProtection="1">
      <alignment horizontal="center" vertical="center"/>
      <protection hidden="1"/>
    </xf>
    <xf numFmtId="0" fontId="110" fillId="0" borderId="108" xfId="0" applyFont="1" applyBorder="1" applyProtection="1">
      <protection hidden="1"/>
    </xf>
    <xf numFmtId="0" fontId="51" fillId="58" borderId="100" xfId="0" applyFont="1" applyFill="1" applyBorder="1" applyAlignment="1" applyProtection="1">
      <alignment vertical="center"/>
      <protection hidden="1"/>
    </xf>
    <xf numFmtId="0" fontId="51" fillId="58" borderId="100" xfId="0" applyFont="1" applyFill="1" applyBorder="1" applyProtection="1">
      <protection hidden="1"/>
    </xf>
    <xf numFmtId="183" fontId="51" fillId="58" borderId="100" xfId="126" applyNumberFormat="1" applyFont="1" applyFill="1" applyBorder="1" applyAlignment="1" applyProtection="1">
      <alignment horizontal="center" vertical="center"/>
      <protection hidden="1"/>
    </xf>
    <xf numFmtId="183" fontId="51" fillId="65" borderId="100" xfId="126" applyNumberFormat="1" applyFont="1" applyFill="1" applyBorder="1" applyAlignment="1" applyProtection="1">
      <alignment horizontal="center" vertical="center"/>
      <protection hidden="1"/>
    </xf>
    <xf numFmtId="183" fontId="51" fillId="66" borderId="100" xfId="126" applyNumberFormat="1" applyFont="1" applyFill="1" applyBorder="1" applyAlignment="1" applyProtection="1">
      <alignment horizontal="center" vertical="center"/>
      <protection hidden="1"/>
    </xf>
    <xf numFmtId="0" fontId="94" fillId="0" borderId="0" xfId="0" applyFont="1" applyAlignment="1" applyProtection="1">
      <alignment vertical="center"/>
      <protection hidden="1"/>
    </xf>
    <xf numFmtId="183" fontId="51" fillId="0" borderId="0" xfId="126" applyNumberFormat="1" applyFont="1" applyAlignment="1" applyProtection="1">
      <alignment horizontal="center" vertical="center"/>
      <protection hidden="1"/>
    </xf>
    <xf numFmtId="183" fontId="51" fillId="0" borderId="0" xfId="126" applyNumberFormat="1" applyFont="1" applyFill="1" applyAlignment="1" applyProtection="1">
      <alignment horizontal="center" vertical="center"/>
      <protection hidden="1"/>
    </xf>
    <xf numFmtId="183" fontId="51" fillId="0" borderId="100" xfId="126" applyNumberFormat="1" applyFont="1" applyBorder="1" applyAlignment="1" applyProtection="1">
      <alignment horizontal="center" vertical="center"/>
      <protection hidden="1"/>
    </xf>
    <xf numFmtId="183" fontId="51" fillId="0" borderId="100" xfId="126" applyNumberFormat="1" applyFont="1" applyFill="1" applyBorder="1" applyAlignment="1" applyProtection="1">
      <alignment horizontal="center" vertical="center"/>
      <protection hidden="1"/>
    </xf>
    <xf numFmtId="0" fontId="4" fillId="58" borderId="67" xfId="0" applyFont="1" applyFill="1" applyBorder="1" applyProtection="1">
      <protection hidden="1"/>
    </xf>
    <xf numFmtId="0" fontId="51" fillId="58" borderId="67" xfId="0" applyFont="1" applyFill="1" applyBorder="1" applyProtection="1">
      <protection hidden="1"/>
    </xf>
    <xf numFmtId="181" fontId="51" fillId="0" borderId="67" xfId="126" applyNumberFormat="1" applyFont="1" applyBorder="1" applyAlignment="1" applyProtection="1">
      <alignment horizontal="center" vertical="center"/>
      <protection hidden="1"/>
    </xf>
    <xf numFmtId="0" fontId="94" fillId="58" borderId="0" xfId="2" applyFont="1" applyFill="1" applyProtection="1">
      <protection hidden="1"/>
    </xf>
    <xf numFmtId="0" fontId="94" fillId="58" borderId="0" xfId="0" applyFont="1" applyFill="1" applyProtection="1">
      <protection hidden="1"/>
    </xf>
    <xf numFmtId="184" fontId="4" fillId="0" borderId="0" xfId="2" applyNumberFormat="1" applyAlignment="1" applyProtection="1">
      <alignment horizontal="center"/>
      <protection hidden="1"/>
    </xf>
    <xf numFmtId="0" fontId="51" fillId="58" borderId="0" xfId="0" applyFont="1" applyFill="1" applyProtection="1">
      <protection locked="0" hidden="1"/>
    </xf>
    <xf numFmtId="181" fontId="51" fillId="58" borderId="100" xfId="126" applyNumberFormat="1" applyFont="1" applyFill="1" applyBorder="1" applyAlignment="1" applyProtection="1">
      <alignment horizontal="center" vertical="center"/>
      <protection hidden="1"/>
    </xf>
    <xf numFmtId="181" fontId="51" fillId="65" borderId="100" xfId="126" applyNumberFormat="1" applyFont="1" applyFill="1" applyBorder="1" applyAlignment="1" applyProtection="1">
      <alignment horizontal="center" vertical="center"/>
      <protection hidden="1"/>
    </xf>
    <xf numFmtId="181" fontId="51" fillId="66" borderId="100" xfId="126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Protection="1">
      <protection locked="0" hidden="1"/>
    </xf>
    <xf numFmtId="0" fontId="91" fillId="64" borderId="0" xfId="2" applyFont="1" applyFill="1" applyAlignment="1" applyProtection="1">
      <alignment horizontal="center"/>
      <protection hidden="1"/>
    </xf>
    <xf numFmtId="0" fontId="91" fillId="0" borderId="0" xfId="2" applyFont="1" applyAlignment="1" applyProtection="1">
      <alignment horizontal="center"/>
      <protection hidden="1"/>
    </xf>
    <xf numFmtId="0" fontId="91" fillId="0" borderId="0" xfId="1" applyFont="1" applyAlignment="1" applyProtection="1">
      <alignment vertical="center"/>
      <protection hidden="1"/>
    </xf>
    <xf numFmtId="183" fontId="91" fillId="0" borderId="0" xfId="126" applyNumberFormat="1" applyFont="1" applyFill="1" applyAlignment="1" applyProtection="1">
      <alignment horizontal="center" vertical="center"/>
      <protection hidden="1"/>
    </xf>
    <xf numFmtId="183" fontId="91" fillId="0" borderId="0" xfId="126" applyNumberFormat="1" applyFont="1" applyAlignment="1" applyProtection="1">
      <alignment horizontal="center" vertical="center"/>
      <protection hidden="1"/>
    </xf>
    <xf numFmtId="0" fontId="91" fillId="0" borderId="0" xfId="0" applyFont="1" applyAlignment="1" applyProtection="1">
      <alignment horizontal="center"/>
      <protection hidden="1"/>
    </xf>
    <xf numFmtId="0" fontId="114" fillId="0" borderId="100" xfId="2" applyFont="1" applyBorder="1" applyProtection="1">
      <protection hidden="1"/>
    </xf>
    <xf numFmtId="0" fontId="4" fillId="0" borderId="0" xfId="2" applyAlignment="1" applyProtection="1">
      <alignment horizontal="left" vertical="center" indent="2"/>
      <protection hidden="1"/>
    </xf>
    <xf numFmtId="0" fontId="43" fillId="0" borderId="0" xfId="2" applyFont="1" applyAlignment="1" applyProtection="1">
      <alignment horizontal="left" vertical="center" indent="2"/>
      <protection hidden="1"/>
    </xf>
    <xf numFmtId="0" fontId="43" fillId="0" borderId="0" xfId="2" applyFont="1" applyAlignment="1" applyProtection="1">
      <alignment horizontal="left" vertical="center"/>
      <protection hidden="1"/>
    </xf>
    <xf numFmtId="0" fontId="4" fillId="0" borderId="0" xfId="2" applyAlignment="1" applyProtection="1">
      <alignment horizontal="right" vertical="center" indent="1"/>
      <protection hidden="1"/>
    </xf>
    <xf numFmtId="0" fontId="43" fillId="0" borderId="3" xfId="2" applyFont="1" applyBorder="1" applyAlignment="1" applyProtection="1">
      <alignment horizontal="right" vertical="center" indent="1"/>
      <protection hidden="1"/>
    </xf>
    <xf numFmtId="0" fontId="43" fillId="39" borderId="2" xfId="0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1" fontId="43" fillId="0" borderId="0" xfId="2" applyNumberFormat="1" applyFont="1" applyAlignment="1" applyProtection="1">
      <alignment horizontal="center" vertical="center"/>
      <protection hidden="1"/>
    </xf>
    <xf numFmtId="0" fontId="43" fillId="0" borderId="0" xfId="2" applyFont="1" applyAlignment="1" applyProtection="1">
      <alignment horizontal="right" vertical="center"/>
      <protection hidden="1"/>
    </xf>
    <xf numFmtId="0" fontId="4" fillId="0" borderId="0" xfId="2" applyAlignment="1" applyProtection="1">
      <alignment vertical="center"/>
      <protection hidden="1"/>
    </xf>
    <xf numFmtId="0" fontId="87" fillId="0" borderId="0" xfId="1" applyFont="1" applyAlignment="1" applyProtection="1">
      <alignment horizontal="right" vertical="center" wrapText="1"/>
      <protection hidden="1"/>
    </xf>
    <xf numFmtId="0" fontId="92" fillId="0" borderId="0" xfId="2" applyFont="1" applyAlignment="1" applyProtection="1">
      <alignment horizontal="center"/>
      <protection hidden="1"/>
    </xf>
    <xf numFmtId="0" fontId="87" fillId="0" borderId="0" xfId="2" applyFont="1" applyAlignment="1" applyProtection="1">
      <alignment horizontal="center" vertical="center"/>
      <protection hidden="1"/>
    </xf>
    <xf numFmtId="2" fontId="106" fillId="59" borderId="2" xfId="1" applyNumberFormat="1" applyFont="1" applyFill="1" applyBorder="1" applyAlignment="1" applyProtection="1">
      <alignment horizontal="center" vertical="center" wrapText="1"/>
      <protection hidden="1"/>
    </xf>
    <xf numFmtId="2" fontId="109" fillId="59" borderId="2" xfId="1" applyNumberFormat="1" applyFont="1" applyFill="1" applyBorder="1" applyAlignment="1" applyProtection="1">
      <alignment horizontal="center" vertical="center" wrapText="1"/>
      <protection hidden="1"/>
    </xf>
    <xf numFmtId="49" fontId="51" fillId="0" borderId="2" xfId="0" applyNumberFormat="1" applyFont="1" applyBorder="1" applyAlignment="1" applyProtection="1">
      <alignment horizontal="center" vertical="center" wrapText="1"/>
      <protection hidden="1"/>
    </xf>
    <xf numFmtId="0" fontId="85" fillId="0" borderId="2" xfId="0" applyFont="1" applyBorder="1" applyAlignment="1" applyProtection="1">
      <alignment horizontal="center" vertical="center" wrapText="1"/>
      <protection hidden="1"/>
    </xf>
    <xf numFmtId="49" fontId="86" fillId="57" borderId="57" xfId="1" applyNumberFormat="1" applyFont="1" applyFill="1" applyBorder="1" applyAlignment="1" applyProtection="1">
      <alignment vertical="center" wrapText="1"/>
      <protection hidden="1"/>
    </xf>
    <xf numFmtId="0" fontId="86" fillId="57" borderId="2" xfId="0" applyFont="1" applyFill="1" applyBorder="1" applyAlignment="1" applyProtection="1">
      <alignment horizontal="center" vertical="center" wrapText="1"/>
      <protection hidden="1"/>
    </xf>
    <xf numFmtId="0" fontId="85" fillId="0" borderId="2" xfId="0" applyFont="1" applyBorder="1" applyAlignment="1" applyProtection="1">
      <alignment vertical="center" wrapText="1"/>
      <protection hidden="1"/>
    </xf>
    <xf numFmtId="2" fontId="4" fillId="41" borderId="71" xfId="2" applyNumberFormat="1" applyFill="1" applyBorder="1" applyAlignment="1" applyProtection="1">
      <alignment horizontal="center"/>
      <protection hidden="1"/>
    </xf>
    <xf numFmtId="2" fontId="91" fillId="4" borderId="16" xfId="2" applyNumberFormat="1" applyFont="1" applyFill="1" applyBorder="1" applyAlignment="1" applyProtection="1">
      <alignment horizontal="center" vertical="center"/>
      <protection hidden="1"/>
    </xf>
    <xf numFmtId="1" fontId="4" fillId="0" borderId="16" xfId="2" applyNumberFormat="1" applyBorder="1" applyAlignment="1" applyProtection="1">
      <alignment horizontal="center" vertical="center"/>
      <protection hidden="1"/>
    </xf>
    <xf numFmtId="0" fontId="51" fillId="0" borderId="2" xfId="0" applyFont="1" applyBorder="1" applyAlignment="1" applyProtection="1">
      <alignment horizontal="center" vertical="center" wrapText="1"/>
      <protection hidden="1"/>
    </xf>
    <xf numFmtId="0" fontId="51" fillId="0" borderId="2" xfId="0" applyFont="1" applyBorder="1" applyAlignment="1" applyProtection="1">
      <alignment vertical="center" wrapText="1"/>
      <protection hidden="1"/>
    </xf>
    <xf numFmtId="2" fontId="4" fillId="0" borderId="16" xfId="2" applyNumberFormat="1" applyBorder="1" applyAlignment="1" applyProtection="1">
      <alignment horizontal="center" vertical="center"/>
      <protection hidden="1"/>
    </xf>
    <xf numFmtId="2" fontId="4" fillId="2" borderId="16" xfId="2" applyNumberFormat="1" applyFill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left" vertical="center" wrapText="1" indent="1"/>
      <protection hidden="1"/>
    </xf>
    <xf numFmtId="0" fontId="4" fillId="0" borderId="2" xfId="0" applyFont="1" applyBorder="1" applyAlignment="1" applyProtection="1">
      <alignment vertical="center" wrapText="1"/>
      <protection hidden="1"/>
    </xf>
    <xf numFmtId="0" fontId="89" fillId="0" borderId="2" xfId="0" applyFont="1" applyBorder="1" applyAlignment="1" applyProtection="1">
      <alignment vertical="center" wrapText="1"/>
      <protection hidden="1"/>
    </xf>
    <xf numFmtId="0" fontId="43" fillId="2" borderId="53" xfId="2" applyFont="1" applyFill="1" applyBorder="1" applyAlignment="1" applyProtection="1">
      <alignment vertical="center" wrapText="1"/>
      <protection hidden="1"/>
    </xf>
    <xf numFmtId="0" fontId="91" fillId="4" borderId="83" xfId="2" applyFont="1" applyFill="1" applyBorder="1" applyAlignment="1" applyProtection="1">
      <alignment horizontal="center" vertical="center"/>
      <protection hidden="1"/>
    </xf>
    <xf numFmtId="0" fontId="4" fillId="2" borderId="53" xfId="2" applyFill="1" applyBorder="1" applyAlignment="1" applyProtection="1">
      <alignment horizontal="left" vertical="center" wrapText="1"/>
      <protection hidden="1"/>
    </xf>
    <xf numFmtId="49" fontId="43" fillId="0" borderId="5" xfId="2" applyNumberFormat="1" applyFont="1" applyBorder="1" applyAlignment="1" applyProtection="1">
      <alignment horizontal="center" vertical="center"/>
      <protection hidden="1"/>
    </xf>
    <xf numFmtId="0" fontId="43" fillId="2" borderId="2" xfId="0" applyFont="1" applyFill="1" applyBorder="1" applyAlignment="1" applyProtection="1">
      <alignment vertical="center" wrapText="1"/>
      <protection hidden="1"/>
    </xf>
    <xf numFmtId="2" fontId="4" fillId="41" borderId="97" xfId="2" applyNumberFormat="1" applyFill="1" applyBorder="1" applyAlignment="1" applyProtection="1">
      <alignment horizontal="center"/>
      <protection hidden="1"/>
    </xf>
    <xf numFmtId="49" fontId="4" fillId="0" borderId="5" xfId="2" applyNumberForma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left" vertical="center" wrapText="1"/>
      <protection hidden="1"/>
    </xf>
    <xf numFmtId="2" fontId="4" fillId="41" borderId="13" xfId="2" applyNumberFormat="1" applyFill="1" applyBorder="1" applyAlignment="1" applyProtection="1">
      <alignment horizontal="center"/>
      <protection hidden="1"/>
    </xf>
    <xf numFmtId="0" fontId="51" fillId="0" borderId="2" xfId="0" applyFont="1" applyBorder="1" applyAlignment="1" applyProtection="1">
      <alignment horizontal="left" vertical="center" wrapText="1" indent="1"/>
      <protection hidden="1"/>
    </xf>
    <xf numFmtId="0" fontId="51" fillId="2" borderId="2" xfId="0" applyFont="1" applyFill="1" applyBorder="1" applyAlignment="1" applyProtection="1">
      <alignment horizontal="left" vertical="center" wrapText="1" indent="1"/>
      <protection hidden="1"/>
    </xf>
    <xf numFmtId="0" fontId="4" fillId="2" borderId="2" xfId="0" applyFont="1" applyFill="1" applyBorder="1" applyAlignment="1" applyProtection="1">
      <alignment horizontal="left" vertical="center" wrapText="1" indent="1"/>
      <protection hidden="1"/>
    </xf>
    <xf numFmtId="0" fontId="105" fillId="2" borderId="2" xfId="0" applyFont="1" applyFill="1" applyBorder="1" applyAlignment="1" applyProtection="1">
      <alignment horizontal="left" vertical="center" wrapText="1"/>
      <protection hidden="1"/>
    </xf>
    <xf numFmtId="0" fontId="105" fillId="2" borderId="2" xfId="0" applyFont="1" applyFill="1" applyBorder="1" applyAlignment="1" applyProtection="1">
      <alignment horizontal="left" vertical="center" wrapText="1" indent="1"/>
      <protection hidden="1"/>
    </xf>
    <xf numFmtId="2" fontId="91" fillId="4" borderId="22" xfId="2" applyNumberFormat="1" applyFont="1" applyFill="1" applyBorder="1" applyAlignment="1" applyProtection="1">
      <alignment horizontal="center" vertical="center"/>
      <protection hidden="1"/>
    </xf>
    <xf numFmtId="2" fontId="43" fillId="3" borderId="21" xfId="1" applyNumberFormat="1" applyFont="1" applyFill="1" applyBorder="1" applyAlignment="1" applyProtection="1">
      <alignment horizontal="center" vertical="center" wrapText="1"/>
      <protection hidden="1"/>
    </xf>
    <xf numFmtId="2" fontId="43" fillId="3" borderId="13" xfId="1" applyNumberFormat="1" applyFont="1" applyFill="1" applyBorder="1" applyAlignment="1" applyProtection="1">
      <alignment vertical="center" wrapText="1"/>
      <protection hidden="1"/>
    </xf>
    <xf numFmtId="2" fontId="91" fillId="4" borderId="63" xfId="2" applyNumberFormat="1" applyFont="1" applyFill="1" applyBorder="1" applyAlignment="1" applyProtection="1">
      <alignment horizontal="center" vertical="center"/>
      <protection hidden="1"/>
    </xf>
    <xf numFmtId="2" fontId="4" fillId="0" borderId="57" xfId="2" applyNumberFormat="1" applyBorder="1" applyAlignment="1" applyProtection="1">
      <alignment horizontal="center" vertical="center"/>
      <protection hidden="1"/>
    </xf>
    <xf numFmtId="0" fontId="51" fillId="2" borderId="2" xfId="0" applyFont="1" applyFill="1" applyBorder="1" applyAlignment="1" applyProtection="1">
      <alignment vertical="center" wrapText="1"/>
      <protection hidden="1"/>
    </xf>
    <xf numFmtId="0" fontId="85" fillId="2" borderId="2" xfId="0" applyFont="1" applyFill="1" applyBorder="1" applyAlignment="1" applyProtection="1">
      <alignment vertical="center" wrapText="1"/>
      <protection hidden="1"/>
    </xf>
    <xf numFmtId="2" fontId="4" fillId="41" borderId="2" xfId="2" applyNumberFormat="1" applyFill="1" applyBorder="1" applyAlignment="1" applyProtection="1">
      <alignment horizontal="center"/>
      <protection hidden="1"/>
    </xf>
    <xf numFmtId="0" fontId="88" fillId="0" borderId="2" xfId="0" applyFont="1" applyBorder="1" applyAlignment="1" applyProtection="1">
      <alignment vertical="center" wrapText="1"/>
      <protection hidden="1"/>
    </xf>
    <xf numFmtId="0" fontId="95" fillId="0" borderId="2" xfId="0" applyFont="1" applyBorder="1" applyAlignment="1" applyProtection="1">
      <alignment vertical="center" wrapText="1"/>
      <protection hidden="1"/>
    </xf>
    <xf numFmtId="2" fontId="4" fillId="41" borderId="72" xfId="2" applyNumberFormat="1" applyFill="1" applyBorder="1" applyAlignment="1" applyProtection="1">
      <alignment horizontal="center"/>
      <protection hidden="1"/>
    </xf>
    <xf numFmtId="2" fontId="91" fillId="4" borderId="18" xfId="2" applyNumberFormat="1" applyFont="1" applyFill="1" applyBorder="1" applyAlignment="1" applyProtection="1">
      <alignment horizontal="center" vertical="center"/>
      <protection hidden="1"/>
    </xf>
    <xf numFmtId="49" fontId="104" fillId="57" borderId="57" xfId="1" applyNumberFormat="1" applyFont="1" applyFill="1" applyBorder="1" applyAlignment="1" applyProtection="1">
      <alignment horizontal="left" vertical="center" wrapText="1"/>
      <protection hidden="1"/>
    </xf>
    <xf numFmtId="2" fontId="4" fillId="0" borderId="83" xfId="2" applyNumberFormat="1" applyBorder="1" applyAlignment="1" applyProtection="1">
      <alignment horizontal="center" vertical="center"/>
      <protection hidden="1"/>
    </xf>
    <xf numFmtId="0" fontId="88" fillId="2" borderId="2" xfId="0" applyFont="1" applyFill="1" applyBorder="1" applyAlignment="1" applyProtection="1">
      <alignment vertical="center" wrapText="1"/>
      <protection hidden="1"/>
    </xf>
    <xf numFmtId="2" fontId="85" fillId="0" borderId="2" xfId="0" applyNumberFormat="1" applyFont="1" applyBorder="1" applyAlignment="1" applyProtection="1">
      <alignment horizontal="center" vertical="center" wrapText="1"/>
      <protection hidden="1"/>
    </xf>
    <xf numFmtId="0" fontId="86" fillId="57" borderId="48" xfId="1" applyFont="1" applyFill="1" applyBorder="1" applyAlignment="1" applyProtection="1">
      <alignment vertical="center" wrapText="1"/>
      <protection hidden="1"/>
    </xf>
    <xf numFmtId="2" fontId="4" fillId="0" borderId="66" xfId="2" applyNumberFormat="1" applyBorder="1" applyAlignment="1" applyProtection="1">
      <alignment horizontal="center" vertical="center"/>
      <protection hidden="1"/>
    </xf>
    <xf numFmtId="0" fontId="85" fillId="2" borderId="2" xfId="0" applyFont="1" applyFill="1" applyBorder="1" applyAlignment="1" applyProtection="1">
      <alignment horizontal="center" vertical="center" wrapText="1"/>
      <protection hidden="1"/>
    </xf>
    <xf numFmtId="49" fontId="85" fillId="2" borderId="2" xfId="0" applyNumberFormat="1" applyFont="1" applyFill="1" applyBorder="1" applyAlignment="1" applyProtection="1">
      <alignment horizontal="left" vertical="center" wrapText="1"/>
      <protection hidden="1"/>
    </xf>
    <xf numFmtId="191" fontId="51" fillId="2" borderId="2" xfId="95" applyNumberFormat="1" applyFont="1" applyFill="1" applyBorder="1" applyAlignment="1" applyProtection="1">
      <alignment horizontal="center" vertical="center"/>
      <protection hidden="1"/>
    </xf>
    <xf numFmtId="49" fontId="51" fillId="2" borderId="2" xfId="0" applyNumberFormat="1" applyFont="1" applyFill="1" applyBorder="1" applyAlignment="1" applyProtection="1">
      <alignment horizontal="left" vertical="center" wrapText="1" indent="1"/>
      <protection hidden="1"/>
    </xf>
    <xf numFmtId="0" fontId="51" fillId="2" borderId="2" xfId="0" applyFont="1" applyFill="1" applyBorder="1" applyAlignment="1" applyProtection="1">
      <alignment horizontal="center" vertical="center" wrapText="1"/>
      <protection hidden="1"/>
    </xf>
    <xf numFmtId="0" fontId="85" fillId="0" borderId="36" xfId="0" applyFont="1" applyBorder="1" applyAlignment="1" applyProtection="1">
      <alignment horizontal="left" vertical="center" wrapText="1" indent="1"/>
      <protection hidden="1"/>
    </xf>
    <xf numFmtId="0" fontId="51" fillId="0" borderId="36" xfId="0" applyFont="1" applyBorder="1" applyAlignment="1" applyProtection="1">
      <alignment horizontal="left" vertical="center" wrapText="1" indent="1"/>
      <protection hidden="1"/>
    </xf>
    <xf numFmtId="0" fontId="4" fillId="0" borderId="2" xfId="2" applyBorder="1" applyAlignment="1" applyProtection="1">
      <alignment horizontal="center" vertical="center" wrapText="1"/>
      <protection hidden="1"/>
    </xf>
    <xf numFmtId="0" fontId="86" fillId="57" borderId="36" xfId="1" applyFont="1" applyFill="1" applyBorder="1" applyAlignment="1" applyProtection="1">
      <alignment vertical="center" wrapText="1"/>
      <protection hidden="1"/>
    </xf>
    <xf numFmtId="0" fontId="51" fillId="0" borderId="5" xfId="0" applyFont="1" applyBorder="1" applyAlignment="1" applyProtection="1">
      <alignment vertical="center" wrapText="1"/>
      <protection hidden="1"/>
    </xf>
    <xf numFmtId="0" fontId="51" fillId="0" borderId="5" xfId="0" applyFont="1" applyBorder="1" applyAlignment="1" applyProtection="1">
      <alignment horizontal="left" vertical="center" wrapText="1"/>
      <protection hidden="1"/>
    </xf>
    <xf numFmtId="0" fontId="51" fillId="0" borderId="2" xfId="0" applyFont="1" applyBorder="1" applyProtection="1">
      <protection hidden="1"/>
    </xf>
    <xf numFmtId="0" fontId="96" fillId="0" borderId="2" xfId="0" applyFont="1" applyBorder="1" applyProtection="1">
      <protection hidden="1"/>
    </xf>
    <xf numFmtId="0" fontId="96" fillId="0" borderId="2" xfId="0" applyFont="1" applyBorder="1" applyAlignment="1" applyProtection="1">
      <alignment vertical="center" wrapText="1"/>
      <protection hidden="1"/>
    </xf>
    <xf numFmtId="2" fontId="91" fillId="4" borderId="12" xfId="2" applyNumberFormat="1" applyFont="1" applyFill="1" applyBorder="1" applyAlignment="1" applyProtection="1">
      <alignment horizontal="center" vertical="center"/>
      <protection hidden="1"/>
    </xf>
    <xf numFmtId="2" fontId="91" fillId="4" borderId="3" xfId="2" applyNumberFormat="1" applyFont="1" applyFill="1" applyBorder="1" applyAlignment="1" applyProtection="1">
      <alignment horizontal="center" vertical="center"/>
      <protection hidden="1"/>
    </xf>
    <xf numFmtId="2" fontId="91" fillId="4" borderId="0" xfId="2" applyNumberFormat="1" applyFont="1" applyFill="1" applyAlignment="1" applyProtection="1">
      <alignment horizontal="center" vertical="center"/>
      <protection hidden="1"/>
    </xf>
    <xf numFmtId="2" fontId="4" fillId="4" borderId="83" xfId="2" applyNumberFormat="1" applyFill="1" applyBorder="1" applyAlignment="1" applyProtection="1">
      <alignment horizontal="center" vertical="center"/>
      <protection hidden="1"/>
    </xf>
    <xf numFmtId="2" fontId="4" fillId="4" borderId="66" xfId="2" applyNumberFormat="1" applyFill="1" applyBorder="1" applyAlignment="1" applyProtection="1">
      <alignment horizontal="center" vertical="center"/>
      <protection hidden="1"/>
    </xf>
    <xf numFmtId="2" fontId="4" fillId="4" borderId="84" xfId="2" applyNumberFormat="1" applyFill="1" applyBorder="1" applyAlignment="1" applyProtection="1">
      <alignment horizontal="center" vertical="center"/>
      <protection hidden="1"/>
    </xf>
    <xf numFmtId="2" fontId="4" fillId="4" borderId="16" xfId="2" applyNumberFormat="1" applyFill="1" applyBorder="1" applyAlignment="1" applyProtection="1">
      <alignment horizontal="center" vertical="center"/>
      <protection hidden="1"/>
    </xf>
    <xf numFmtId="2" fontId="4" fillId="4" borderId="19" xfId="2" applyNumberFormat="1" applyFill="1" applyBorder="1" applyAlignment="1" applyProtection="1">
      <alignment horizontal="center" vertical="center"/>
      <protection hidden="1"/>
    </xf>
    <xf numFmtId="2" fontId="4" fillId="4" borderId="99" xfId="2" applyNumberFormat="1" applyFill="1" applyBorder="1" applyAlignment="1" applyProtection="1">
      <alignment horizontal="center" vertical="center"/>
      <protection hidden="1"/>
    </xf>
    <xf numFmtId="2" fontId="4" fillId="4" borderId="85" xfId="2" applyNumberFormat="1" applyFill="1" applyBorder="1" applyAlignment="1" applyProtection="1">
      <alignment horizontal="center" vertical="center"/>
      <protection hidden="1"/>
    </xf>
    <xf numFmtId="0" fontId="85" fillId="0" borderId="0" xfId="0" applyFont="1" applyProtection="1">
      <protection hidden="1"/>
    </xf>
    <xf numFmtId="2" fontId="51" fillId="0" borderId="0" xfId="0" applyNumberFormat="1" applyFont="1" applyAlignment="1" applyProtection="1">
      <alignment horizontal="center" vertical="center"/>
      <protection hidden="1"/>
    </xf>
    <xf numFmtId="2" fontId="4" fillId="4" borderId="79" xfId="2" applyNumberFormat="1" applyFill="1" applyBorder="1" applyAlignment="1" applyProtection="1">
      <alignment horizontal="center" vertical="center"/>
      <protection hidden="1"/>
    </xf>
    <xf numFmtId="2" fontId="4" fillId="0" borderId="79" xfId="2" applyNumberFormat="1" applyBorder="1" applyAlignment="1" applyProtection="1">
      <alignment horizontal="center" vertical="center"/>
      <protection hidden="1"/>
    </xf>
    <xf numFmtId="2" fontId="4" fillId="2" borderId="91" xfId="2" applyNumberFormat="1" applyFill="1" applyBorder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0" xfId="2" applyAlignment="1">
      <alignment vertical="center"/>
    </xf>
    <xf numFmtId="0" fontId="43" fillId="0" borderId="0" xfId="2" applyFont="1" applyAlignment="1">
      <alignment horizontal="center"/>
    </xf>
    <xf numFmtId="0" fontId="43" fillId="0" borderId="0" xfId="2" applyFont="1" applyAlignment="1">
      <alignment horizontal="left" vertical="center"/>
    </xf>
    <xf numFmtId="0" fontId="43" fillId="0" borderId="0" xfId="2" applyFont="1" applyAlignment="1">
      <alignment horizontal="left" vertical="center" indent="2"/>
    </xf>
    <xf numFmtId="182" fontId="43" fillId="0" borderId="0" xfId="2" applyNumberFormat="1" applyFont="1" applyAlignment="1">
      <alignment horizontal="center" vertical="center"/>
    </xf>
    <xf numFmtId="0" fontId="43" fillId="0" borderId="0" xfId="1" applyFont="1" applyAlignment="1">
      <alignment horizontal="center" vertical="top" wrapText="1"/>
    </xf>
    <xf numFmtId="0" fontId="4" fillId="2" borderId="0" xfId="2" applyFill="1" applyAlignment="1">
      <alignment horizontal="right" vertical="center"/>
    </xf>
    <xf numFmtId="0" fontId="43" fillId="2" borderId="3" xfId="2" applyFont="1" applyFill="1" applyBorder="1" applyAlignment="1">
      <alignment horizontal="right" vertical="center"/>
    </xf>
    <xf numFmtId="0" fontId="43" fillId="61" borderId="2" xfId="0" applyFont="1" applyFill="1" applyBorder="1" applyAlignment="1">
      <alignment horizontal="center" vertical="center" wrapText="1"/>
    </xf>
    <xf numFmtId="0" fontId="43" fillId="2" borderId="0" xfId="2" applyFont="1" applyFill="1" applyAlignment="1">
      <alignment horizontal="right" vertical="center"/>
    </xf>
    <xf numFmtId="0" fontId="43" fillId="0" borderId="0" xfId="0" applyFont="1" applyAlignment="1">
      <alignment horizontal="center" vertical="center" wrapText="1"/>
    </xf>
    <xf numFmtId="0" fontId="87" fillId="0" borderId="0" xfId="2" applyFont="1" applyAlignment="1">
      <alignment horizontal="center"/>
    </xf>
    <xf numFmtId="2" fontId="87" fillId="0" borderId="0" xfId="2" applyNumberFormat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104" fillId="57" borderId="44" xfId="1" applyFont="1" applyFill="1" applyBorder="1" applyAlignment="1">
      <alignment horizontal="center" vertical="center" wrapText="1"/>
    </xf>
    <xf numFmtId="0" fontId="104" fillId="57" borderId="44" xfId="1" applyFont="1" applyFill="1" applyBorder="1" applyAlignment="1">
      <alignment horizontal="center" vertical="top" wrapText="1"/>
    </xf>
    <xf numFmtId="49" fontId="106" fillId="57" borderId="2" xfId="1" applyNumberFormat="1" applyFont="1" applyFill="1" applyBorder="1" applyAlignment="1">
      <alignment horizontal="center" vertical="center" wrapText="1"/>
    </xf>
    <xf numFmtId="0" fontId="4" fillId="0" borderId="57" xfId="2" applyBorder="1" applyAlignment="1">
      <alignment horizontal="center" vertical="center"/>
    </xf>
    <xf numFmtId="0" fontId="4" fillId="0" borderId="0" xfId="2" applyAlignment="1">
      <alignment horizontal="left"/>
    </xf>
    <xf numFmtId="2" fontId="86" fillId="57" borderId="111" xfId="1" applyNumberFormat="1" applyFont="1" applyFill="1" applyBorder="1" applyAlignment="1">
      <alignment vertical="top" wrapText="1"/>
    </xf>
    <xf numFmtId="0" fontId="86" fillId="57" borderId="2" xfId="1" applyFont="1" applyFill="1" applyBorder="1" applyAlignment="1">
      <alignment vertical="top" wrapText="1"/>
    </xf>
    <xf numFmtId="183" fontId="86" fillId="57" borderId="2" xfId="126" applyNumberFormat="1" applyFont="1" applyFill="1" applyBorder="1" applyAlignment="1" applyProtection="1">
      <alignment horizontal="center" vertical="center" wrapText="1"/>
    </xf>
    <xf numFmtId="183" fontId="104" fillId="57" borderId="2" xfId="126" applyNumberFormat="1" applyFont="1" applyFill="1" applyBorder="1" applyAlignment="1" applyProtection="1">
      <alignment horizontal="center" vertical="center" wrapText="1"/>
    </xf>
    <xf numFmtId="183" fontId="86" fillId="57" borderId="53" xfId="126" applyNumberFormat="1" applyFont="1" applyFill="1" applyBorder="1" applyAlignment="1" applyProtection="1">
      <alignment horizontal="center" vertical="center" wrapText="1"/>
    </xf>
    <xf numFmtId="38" fontId="4" fillId="0" borderId="0" xfId="2" applyNumberFormat="1" applyAlignment="1">
      <alignment horizontal="center"/>
    </xf>
    <xf numFmtId="2" fontId="4" fillId="40" borderId="71" xfId="2" applyNumberFormat="1" applyFill="1" applyBorder="1" applyAlignment="1">
      <alignment horizontal="center"/>
    </xf>
    <xf numFmtId="2" fontId="4" fillId="40" borderId="16" xfId="2" applyNumberFormat="1" applyFill="1" applyBorder="1" applyAlignment="1">
      <alignment horizontal="center"/>
    </xf>
    <xf numFmtId="181" fontId="4" fillId="60" borderId="6" xfId="2" applyNumberFormat="1" applyFill="1" applyBorder="1" applyAlignment="1">
      <alignment horizontal="center"/>
    </xf>
    <xf numFmtId="2" fontId="4" fillId="0" borderId="71" xfId="2" applyNumberFormat="1" applyBorder="1" applyAlignment="1">
      <alignment horizontal="center"/>
    </xf>
    <xf numFmtId="2" fontId="4" fillId="0" borderId="16" xfId="2" applyNumberFormat="1" applyBorder="1" applyAlignment="1">
      <alignment horizontal="center"/>
    </xf>
    <xf numFmtId="181" fontId="4" fillId="2" borderId="25" xfId="2" applyNumberFormat="1" applyFill="1" applyBorder="1"/>
    <xf numFmtId="181" fontId="4" fillId="2" borderId="9" xfId="2" applyNumberFormat="1" applyFill="1" applyBorder="1"/>
    <xf numFmtId="181" fontId="4" fillId="2" borderId="109" xfId="2" applyNumberFormat="1" applyFill="1" applyBorder="1"/>
    <xf numFmtId="0" fontId="91" fillId="0" borderId="57" xfId="2" applyFont="1" applyBorder="1" applyAlignment="1">
      <alignment horizontal="center" vertical="center"/>
    </xf>
    <xf numFmtId="181" fontId="4" fillId="60" borderId="25" xfId="2" applyNumberFormat="1" applyFill="1" applyBorder="1"/>
    <xf numFmtId="181" fontId="4" fillId="60" borderId="9" xfId="2" applyNumberFormat="1" applyFill="1" applyBorder="1"/>
    <xf numFmtId="181" fontId="4" fillId="60" borderId="109" xfId="2" applyNumberFormat="1" applyFill="1" applyBorder="1"/>
    <xf numFmtId="181" fontId="4" fillId="60" borderId="45" xfId="2" applyNumberFormat="1" applyFill="1" applyBorder="1" applyAlignment="1">
      <alignment horizontal="center"/>
    </xf>
    <xf numFmtId="181" fontId="43" fillId="42" borderId="9" xfId="2" applyNumberFormat="1" applyFont="1" applyFill="1" applyBorder="1"/>
    <xf numFmtId="181" fontId="91" fillId="60" borderId="6" xfId="2" applyNumberFormat="1" applyFont="1" applyFill="1" applyBorder="1" applyAlignment="1">
      <alignment horizontal="center"/>
    </xf>
    <xf numFmtId="0" fontId="105" fillId="2" borderId="2" xfId="0" applyFont="1" applyFill="1" applyBorder="1" applyAlignment="1">
      <alignment horizontal="left" vertical="center" wrapText="1"/>
    </xf>
    <xf numFmtId="2" fontId="4" fillId="60" borderId="71" xfId="2" applyNumberFormat="1" applyFill="1" applyBorder="1" applyAlignment="1">
      <alignment horizontal="center"/>
    </xf>
    <xf numFmtId="2" fontId="4" fillId="60" borderId="16" xfId="2" applyNumberFormat="1" applyFill="1" applyBorder="1" applyAlignment="1">
      <alignment horizontal="center"/>
    </xf>
    <xf numFmtId="181" fontId="43" fillId="60" borderId="6" xfId="2" applyNumberFormat="1" applyFont="1" applyFill="1" applyBorder="1" applyAlignment="1">
      <alignment horizontal="center"/>
    </xf>
    <xf numFmtId="181" fontId="89" fillId="42" borderId="25" xfId="2" applyNumberFormat="1" applyFont="1" applyFill="1" applyBorder="1"/>
    <xf numFmtId="0" fontId="105" fillId="2" borderId="2" xfId="0" applyFont="1" applyFill="1" applyBorder="1" applyAlignment="1">
      <alignment horizontal="left" vertical="center" wrapText="1" indent="1"/>
    </xf>
    <xf numFmtId="38" fontId="43" fillId="0" borderId="0" xfId="2" applyNumberFormat="1" applyFont="1" applyAlignment="1">
      <alignment horizontal="center"/>
    </xf>
    <xf numFmtId="181" fontId="43" fillId="2" borderId="25" xfId="2" applyNumberFormat="1" applyFont="1" applyFill="1" applyBorder="1"/>
    <xf numFmtId="181" fontId="43" fillId="2" borderId="9" xfId="2" applyNumberFormat="1" applyFont="1" applyFill="1" applyBorder="1"/>
    <xf numFmtId="0" fontId="43" fillId="0" borderId="57" xfId="2" applyFont="1" applyBorder="1" applyAlignment="1">
      <alignment horizontal="center" vertical="center"/>
    </xf>
    <xf numFmtId="181" fontId="43" fillId="0" borderId="9" xfId="2" applyNumberFormat="1" applyFont="1" applyBorder="1"/>
    <xf numFmtId="181" fontId="43" fillId="2" borderId="109" xfId="2" applyNumberFormat="1" applyFont="1" applyFill="1" applyBorder="1"/>
    <xf numFmtId="2" fontId="43" fillId="60" borderId="59" xfId="2" applyNumberFormat="1" applyFont="1" applyFill="1" applyBorder="1" applyAlignment="1">
      <alignment horizontal="center"/>
    </xf>
    <xf numFmtId="2" fontId="43" fillId="60" borderId="18" xfId="2" applyNumberFormat="1" applyFont="1" applyFill="1" applyBorder="1" applyAlignment="1">
      <alignment horizontal="center"/>
    </xf>
    <xf numFmtId="181" fontId="43" fillId="60" borderId="51" xfId="2" applyNumberFormat="1" applyFont="1" applyFill="1" applyBorder="1" applyAlignment="1">
      <alignment horizontal="center"/>
    </xf>
    <xf numFmtId="181" fontId="43" fillId="42" borderId="92" xfId="2" applyNumberFormat="1" applyFont="1" applyFill="1" applyBorder="1"/>
    <xf numFmtId="2" fontId="86" fillId="57" borderId="93" xfId="1" applyNumberFormat="1" applyFont="1" applyFill="1" applyBorder="1" applyAlignment="1">
      <alignment vertical="top" wrapText="1"/>
    </xf>
    <xf numFmtId="2" fontId="86" fillId="57" borderId="94" xfId="1" applyNumberFormat="1" applyFont="1" applyFill="1" applyBorder="1" applyAlignment="1">
      <alignment vertical="top" wrapText="1"/>
    </xf>
    <xf numFmtId="181" fontId="4" fillId="60" borderId="83" xfId="2" applyNumberFormat="1" applyFill="1" applyBorder="1" applyAlignment="1">
      <alignment horizontal="center"/>
    </xf>
    <xf numFmtId="181" fontId="43" fillId="42" borderId="98" xfId="2" applyNumberFormat="1" applyFont="1" applyFill="1" applyBorder="1"/>
    <xf numFmtId="181" fontId="43" fillId="42" borderId="110" xfId="2" applyNumberFormat="1" applyFont="1" applyFill="1" applyBorder="1"/>
    <xf numFmtId="181" fontId="4" fillId="2" borderId="22" xfId="2" applyNumberFormat="1" applyFill="1" applyBorder="1"/>
    <xf numFmtId="181" fontId="4" fillId="0" borderId="25" xfId="2" applyNumberFormat="1" applyBorder="1"/>
    <xf numFmtId="181" fontId="4" fillId="0" borderId="9" xfId="2" applyNumberFormat="1" applyBorder="1"/>
    <xf numFmtId="181" fontId="43" fillId="0" borderId="25" xfId="2" applyNumberFormat="1" applyFont="1" applyBorder="1"/>
    <xf numFmtId="0" fontId="4" fillId="0" borderId="57" xfId="2" applyBorder="1" applyAlignment="1">
      <alignment vertical="center"/>
    </xf>
    <xf numFmtId="2" fontId="4" fillId="60" borderId="97" xfId="2" applyNumberFormat="1" applyFill="1" applyBorder="1" applyAlignment="1">
      <alignment horizontal="center"/>
    </xf>
    <xf numFmtId="2" fontId="4" fillId="60" borderId="82" xfId="2" applyNumberFormat="1" applyFill="1" applyBorder="1" applyAlignment="1">
      <alignment horizontal="center"/>
    </xf>
    <xf numFmtId="181" fontId="43" fillId="42" borderId="25" xfId="2" applyNumberFormat="1" applyFont="1" applyFill="1" applyBorder="1"/>
    <xf numFmtId="181" fontId="4" fillId="60" borderId="51" xfId="2" applyNumberFormat="1" applyFill="1" applyBorder="1" applyAlignment="1">
      <alignment horizontal="center"/>
    </xf>
    <xf numFmtId="181" fontId="43" fillId="42" borderId="23" xfId="2" applyNumberFormat="1" applyFont="1" applyFill="1" applyBorder="1"/>
    <xf numFmtId="181" fontId="4" fillId="0" borderId="112" xfId="2" applyNumberFormat="1" applyBorder="1"/>
    <xf numFmtId="181" fontId="4" fillId="60" borderId="10" xfId="2" applyNumberFormat="1" applyFill="1" applyBorder="1"/>
    <xf numFmtId="181" fontId="4" fillId="0" borderId="115" xfId="2" applyNumberFormat="1" applyBorder="1"/>
    <xf numFmtId="181" fontId="4" fillId="2" borderId="10" xfId="2" applyNumberFormat="1" applyFill="1" applyBorder="1"/>
    <xf numFmtId="181" fontId="4" fillId="42" borderId="115" xfId="2" applyNumberFormat="1" applyFill="1" applyBorder="1"/>
    <xf numFmtId="181" fontId="4" fillId="2" borderId="6" xfId="2" applyNumberFormat="1" applyFill="1" applyBorder="1"/>
    <xf numFmtId="181" fontId="4" fillId="0" borderId="114" xfId="2" applyNumberFormat="1" applyBorder="1"/>
    <xf numFmtId="181" fontId="4" fillId="0" borderId="113" xfId="2" applyNumberFormat="1" applyBorder="1"/>
    <xf numFmtId="181" fontId="4" fillId="42" borderId="17" xfId="2" applyNumberFormat="1" applyFill="1" applyBorder="1"/>
    <xf numFmtId="181" fontId="4" fillId="0" borderId="17" xfId="2" applyNumberFormat="1" applyBorder="1"/>
    <xf numFmtId="0" fontId="89" fillId="0" borderId="57" xfId="2" applyFont="1" applyBorder="1" applyAlignment="1">
      <alignment horizontal="center" vertical="center"/>
    </xf>
    <xf numFmtId="181" fontId="88" fillId="60" borderId="17" xfId="2" applyNumberFormat="1" applyFont="1" applyFill="1" applyBorder="1" applyAlignment="1">
      <alignment vertical="center"/>
    </xf>
    <xf numFmtId="181" fontId="43" fillId="42" borderId="10" xfId="2" applyNumberFormat="1" applyFont="1" applyFill="1" applyBorder="1"/>
    <xf numFmtId="181" fontId="43" fillId="42" borderId="68" xfId="2" applyNumberFormat="1" applyFont="1" applyFill="1" applyBorder="1"/>
    <xf numFmtId="181" fontId="43" fillId="42" borderId="81" xfId="2" applyNumberFormat="1" applyFont="1" applyFill="1" applyBorder="1"/>
    <xf numFmtId="2" fontId="4" fillId="41" borderId="16" xfId="2" applyNumberFormat="1" applyFill="1" applyBorder="1" applyAlignment="1">
      <alignment horizontal="center"/>
    </xf>
    <xf numFmtId="181" fontId="4" fillId="60" borderId="69" xfId="2" applyNumberFormat="1" applyFill="1" applyBorder="1"/>
    <xf numFmtId="181" fontId="43" fillId="0" borderId="10" xfId="2" applyNumberFormat="1" applyFont="1" applyBorder="1"/>
    <xf numFmtId="181" fontId="43" fillId="2" borderId="10" xfId="2" applyNumberFormat="1" applyFont="1" applyFill="1" applyBorder="1"/>
    <xf numFmtId="181" fontId="43" fillId="2" borderId="6" xfId="2" applyNumberFormat="1" applyFont="1" applyFill="1" applyBorder="1"/>
    <xf numFmtId="0" fontId="51" fillId="0" borderId="57" xfId="0" applyFont="1" applyBorder="1" applyAlignment="1">
      <alignment horizontal="center"/>
    </xf>
    <xf numFmtId="181" fontId="4" fillId="60" borderId="0" xfId="2" applyNumberFormat="1" applyFill="1"/>
    <xf numFmtId="181" fontId="4" fillId="0" borderId="0" xfId="2" applyNumberFormat="1"/>
    <xf numFmtId="181" fontId="4" fillId="0" borderId="109" xfId="2" applyNumberFormat="1" applyBorder="1"/>
    <xf numFmtId="0" fontId="91" fillId="0" borderId="57" xfId="2" applyFont="1" applyBorder="1" applyAlignment="1">
      <alignment horizontal="center"/>
    </xf>
    <xf numFmtId="181" fontId="4" fillId="0" borderId="10" xfId="2" applyNumberFormat="1" applyBorder="1"/>
    <xf numFmtId="181" fontId="43" fillId="0" borderId="6" xfId="2" applyNumberFormat="1" applyFont="1" applyBorder="1"/>
    <xf numFmtId="0" fontId="86" fillId="57" borderId="12" xfId="1" applyFont="1" applyFill="1" applyBorder="1" applyAlignment="1">
      <alignment vertical="top" wrapText="1"/>
    </xf>
    <xf numFmtId="2" fontId="86" fillId="57" borderId="60" xfId="1" applyNumberFormat="1" applyFont="1" applyFill="1" applyBorder="1" applyAlignment="1">
      <alignment vertical="top" wrapText="1"/>
    </xf>
    <xf numFmtId="181" fontId="4" fillId="60" borderId="17" xfId="2" applyNumberFormat="1" applyFill="1" applyBorder="1"/>
    <xf numFmtId="181" fontId="4" fillId="2" borderId="17" xfId="2" applyNumberFormat="1" applyFill="1" applyBorder="1"/>
    <xf numFmtId="181" fontId="4" fillId="0" borderId="0" xfId="2" applyNumberFormat="1" applyAlignment="1">
      <alignment horizontal="center"/>
    </xf>
    <xf numFmtId="2" fontId="86" fillId="57" borderId="87" xfId="1" applyNumberFormat="1" applyFont="1" applyFill="1" applyBorder="1" applyAlignment="1">
      <alignment vertical="top" wrapText="1"/>
    </xf>
    <xf numFmtId="2" fontId="86" fillId="57" borderId="88" xfId="1" applyNumberFormat="1" applyFont="1" applyFill="1" applyBorder="1" applyAlignment="1">
      <alignment vertical="top" wrapText="1"/>
    </xf>
    <xf numFmtId="2" fontId="4" fillId="60" borderId="9" xfId="2" applyNumberFormat="1" applyFill="1" applyBorder="1" applyAlignment="1">
      <alignment horizontal="center"/>
    </xf>
    <xf numFmtId="181" fontId="4" fillId="60" borderId="69" xfId="2" applyNumberFormat="1" applyFill="1" applyBorder="1" applyAlignment="1">
      <alignment horizontal="center" vertical="center"/>
    </xf>
    <xf numFmtId="181" fontId="4" fillId="0" borderId="10" xfId="2" applyNumberFormat="1" applyBorder="1" applyAlignment="1">
      <alignment vertical="center"/>
    </xf>
    <xf numFmtId="181" fontId="4" fillId="60" borderId="17" xfId="2" applyNumberFormat="1" applyFill="1" applyBorder="1" applyAlignment="1">
      <alignment horizontal="center" vertical="center"/>
    </xf>
    <xf numFmtId="181" fontId="4" fillId="60" borderId="10" xfId="2" applyNumberFormat="1" applyFill="1" applyBorder="1" applyAlignment="1">
      <alignment horizontal="center" vertical="center"/>
    </xf>
    <xf numFmtId="2" fontId="4" fillId="60" borderId="55" xfId="2" applyNumberFormat="1" applyFill="1" applyBorder="1" applyAlignment="1">
      <alignment horizontal="center"/>
    </xf>
    <xf numFmtId="2" fontId="4" fillId="60" borderId="20" xfId="2" applyNumberFormat="1" applyFill="1" applyBorder="1" applyAlignment="1">
      <alignment horizontal="center"/>
    </xf>
    <xf numFmtId="181" fontId="4" fillId="60" borderId="70" xfId="2" applyNumberFormat="1" applyFill="1" applyBorder="1" applyAlignment="1">
      <alignment horizontal="center" vertical="center"/>
    </xf>
    <xf numFmtId="181" fontId="4" fillId="60" borderId="62" xfId="2" applyNumberFormat="1" applyFill="1" applyBorder="1" applyAlignment="1">
      <alignment horizontal="center" vertical="center"/>
    </xf>
    <xf numFmtId="181" fontId="4" fillId="0" borderId="20" xfId="2" applyNumberFormat="1" applyBorder="1" applyAlignment="1">
      <alignment vertical="center"/>
    </xf>
    <xf numFmtId="181" fontId="4" fillId="0" borderId="62" xfId="2" applyNumberFormat="1" applyBorder="1" applyAlignment="1">
      <alignment vertical="center"/>
    </xf>
    <xf numFmtId="181" fontId="4" fillId="0" borderId="0" xfId="2" applyNumberFormat="1" applyAlignment="1">
      <alignment horizontal="center" vertical="center"/>
    </xf>
    <xf numFmtId="2" fontId="4" fillId="60" borderId="72" xfId="2" applyNumberFormat="1" applyFill="1" applyBorder="1" applyAlignment="1">
      <alignment horizontal="center"/>
    </xf>
    <xf numFmtId="2" fontId="4" fillId="60" borderId="58" xfId="2" applyNumberFormat="1" applyFill="1" applyBorder="1" applyAlignment="1">
      <alignment horizontal="center"/>
    </xf>
    <xf numFmtId="181" fontId="43" fillId="2" borderId="90" xfId="2" applyNumberFormat="1" applyFont="1" applyFill="1" applyBorder="1" applyAlignment="1">
      <alignment vertical="center"/>
    </xf>
    <xf numFmtId="181" fontId="43" fillId="60" borderId="24" xfId="2" applyNumberFormat="1" applyFont="1" applyFill="1" applyBorder="1" applyAlignment="1">
      <alignment vertical="center"/>
    </xf>
    <xf numFmtId="181" fontId="43" fillId="2" borderId="7" xfId="2" applyNumberFormat="1" applyFont="1" applyFill="1" applyBorder="1"/>
    <xf numFmtId="181" fontId="43" fillId="2" borderId="8" xfId="2" applyNumberFormat="1" applyFont="1" applyFill="1" applyBorder="1"/>
    <xf numFmtId="2" fontId="4" fillId="60" borderId="22" xfId="2" applyNumberFormat="1" applyFill="1" applyBorder="1" applyAlignment="1">
      <alignment horizontal="center"/>
    </xf>
    <xf numFmtId="181" fontId="4" fillId="2" borderId="15" xfId="2" applyNumberFormat="1" applyFill="1" applyBorder="1" applyAlignment="1">
      <alignment vertical="center"/>
    </xf>
    <xf numFmtId="181" fontId="4" fillId="60" borderId="25" xfId="2" applyNumberFormat="1" applyFill="1" applyBorder="1" applyAlignment="1">
      <alignment vertical="center"/>
    </xf>
    <xf numFmtId="181" fontId="4" fillId="2" borderId="7" xfId="2" applyNumberFormat="1" applyFill="1" applyBorder="1"/>
    <xf numFmtId="181" fontId="4" fillId="2" borderId="8" xfId="2" applyNumberFormat="1" applyFill="1" applyBorder="1"/>
    <xf numFmtId="2" fontId="4" fillId="60" borderId="61" xfId="2" applyNumberFormat="1" applyFill="1" applyBorder="1" applyAlignment="1">
      <alignment horizontal="center"/>
    </xf>
    <xf numFmtId="181" fontId="4" fillId="60" borderId="86" xfId="2" applyNumberFormat="1" applyFill="1" applyBorder="1" applyAlignment="1">
      <alignment vertical="center"/>
    </xf>
    <xf numFmtId="181" fontId="4" fillId="60" borderId="89" xfId="2" applyNumberFormat="1" applyFill="1" applyBorder="1" applyAlignment="1">
      <alignment vertical="center"/>
    </xf>
    <xf numFmtId="181" fontId="43" fillId="2" borderId="106" xfId="2" applyNumberFormat="1" applyFont="1" applyFill="1" applyBorder="1"/>
    <xf numFmtId="181" fontId="43" fillId="2" borderId="107" xfId="2" applyNumberFormat="1" applyFont="1" applyFill="1" applyBorder="1"/>
    <xf numFmtId="183" fontId="51" fillId="60" borderId="2" xfId="126" applyNumberFormat="1" applyFont="1" applyFill="1" applyBorder="1" applyAlignment="1" applyProtection="1">
      <alignment horizontal="center" vertical="center" wrapText="1"/>
    </xf>
    <xf numFmtId="183" fontId="51" fillId="60" borderId="2" xfId="126" applyNumberFormat="1" applyFont="1" applyFill="1" applyBorder="1" applyAlignment="1" applyProtection="1">
      <alignment vertical="center" wrapText="1"/>
    </xf>
    <xf numFmtId="183" fontId="51" fillId="0" borderId="2" xfId="126" applyNumberFormat="1" applyFont="1" applyBorder="1" applyAlignment="1" applyProtection="1">
      <alignment vertical="center" wrapText="1"/>
    </xf>
    <xf numFmtId="2" fontId="4" fillId="0" borderId="72" xfId="2" applyNumberFormat="1" applyBorder="1" applyAlignment="1">
      <alignment horizontal="center"/>
    </xf>
    <xf numFmtId="2" fontId="4" fillId="0" borderId="63" xfId="2" applyNumberFormat="1" applyBorder="1" applyAlignment="1">
      <alignment horizontal="center"/>
    </xf>
    <xf numFmtId="181" fontId="4" fillId="60" borderId="21" xfId="2" applyNumberFormat="1" applyFill="1" applyBorder="1" applyAlignment="1">
      <alignment vertical="center"/>
    </xf>
    <xf numFmtId="181" fontId="4" fillId="0" borderId="65" xfId="2" applyNumberFormat="1" applyBorder="1" applyAlignment="1">
      <alignment vertical="center"/>
    </xf>
    <xf numFmtId="181" fontId="43" fillId="0" borderId="65" xfId="2" applyNumberFormat="1" applyFont="1" applyBorder="1" applyAlignment="1">
      <alignment vertical="center"/>
    </xf>
    <xf numFmtId="49" fontId="4" fillId="0" borderId="0" xfId="2" applyNumberFormat="1" applyAlignment="1">
      <alignment horizontal="left" vertical="center"/>
    </xf>
    <xf numFmtId="49" fontId="4" fillId="0" borderId="0" xfId="2" applyNumberFormat="1" applyAlignment="1">
      <alignment horizontal="left"/>
    </xf>
    <xf numFmtId="169" fontId="4" fillId="0" borderId="0" xfId="2" applyNumberFormat="1" applyAlignment="1">
      <alignment horizontal="center"/>
    </xf>
    <xf numFmtId="2" fontId="86" fillId="57" borderId="2" xfId="1" applyNumberFormat="1" applyFont="1" applyFill="1" applyBorder="1" applyAlignment="1">
      <alignment vertical="top" wrapText="1"/>
    </xf>
    <xf numFmtId="0" fontId="91" fillId="0" borderId="0" xfId="0" applyFont="1" applyAlignment="1">
      <alignment horizontal="center"/>
    </xf>
    <xf numFmtId="0" fontId="100" fillId="0" borderId="2" xfId="0" applyFont="1" applyBorder="1" applyAlignment="1">
      <alignment vertical="center" wrapText="1"/>
    </xf>
    <xf numFmtId="2" fontId="4" fillId="60" borderId="2" xfId="2" applyNumberForma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3" fillId="0" borderId="0" xfId="1" applyFont="1" applyAlignment="1">
      <alignment vertical="center"/>
    </xf>
    <xf numFmtId="38" fontId="91" fillId="0" borderId="0" xfId="2" applyNumberFormat="1" applyFont="1" applyAlignment="1">
      <alignment horizontal="center"/>
    </xf>
    <xf numFmtId="0" fontId="91" fillId="0" borderId="0" xfId="0" applyFont="1"/>
    <xf numFmtId="0" fontId="86" fillId="57" borderId="44" xfId="1" applyFont="1" applyFill="1" applyBorder="1" applyAlignment="1">
      <alignment horizontal="center" vertical="top" wrapText="1"/>
    </xf>
    <xf numFmtId="49" fontId="43" fillId="3" borderId="13" xfId="1" applyNumberFormat="1" applyFont="1" applyFill="1" applyBorder="1" applyAlignment="1">
      <alignment horizontal="left" vertical="center" wrapText="1"/>
    </xf>
    <xf numFmtId="0" fontId="4" fillId="2" borderId="53" xfId="2" applyFill="1" applyBorder="1" applyAlignment="1">
      <alignment horizontal="left" vertical="center" wrapText="1" indent="1"/>
    </xf>
    <xf numFmtId="169" fontId="4" fillId="0" borderId="2" xfId="126" applyFont="1" applyBorder="1" applyAlignment="1">
      <alignment horizontal="center"/>
    </xf>
    <xf numFmtId="192" fontId="4" fillId="0" borderId="2" xfId="126" applyNumberFormat="1" applyFont="1" applyBorder="1" applyAlignment="1">
      <alignment horizontal="center"/>
    </xf>
    <xf numFmtId="0" fontId="92" fillId="58" borderId="48" xfId="1" applyFont="1" applyFill="1" applyBorder="1" applyAlignment="1" applyProtection="1">
      <alignment horizontal="left" wrapText="1"/>
      <protection hidden="1"/>
    </xf>
    <xf numFmtId="0" fontId="92" fillId="58" borderId="49" xfId="1" applyFont="1" applyFill="1" applyBorder="1" applyAlignment="1" applyProtection="1">
      <alignment horizontal="left" wrapText="1"/>
      <protection hidden="1"/>
    </xf>
    <xf numFmtId="2" fontId="85" fillId="0" borderId="0" xfId="2" applyNumberFormat="1" applyFont="1" applyAlignment="1">
      <alignment horizontal="left" wrapText="1"/>
    </xf>
    <xf numFmtId="49" fontId="106" fillId="57" borderId="0" xfId="0" applyNumberFormat="1" applyFont="1" applyFill="1" applyAlignment="1">
      <alignment horizontal="center" vertical="center"/>
    </xf>
    <xf numFmtId="49" fontId="86" fillId="57" borderId="0" xfId="0" applyNumberFormat="1" applyFont="1" applyFill="1" applyAlignment="1">
      <alignment horizontal="center" vertical="center"/>
    </xf>
    <xf numFmtId="0" fontId="86" fillId="0" borderId="0" xfId="2" applyFont="1" applyAlignment="1">
      <alignment horizontal="center" vertical="center" wrapText="1"/>
    </xf>
    <xf numFmtId="0" fontId="86" fillId="0" borderId="0" xfId="2" applyFont="1" applyAlignment="1">
      <alignment horizontal="center" vertical="center"/>
    </xf>
    <xf numFmtId="0" fontId="102" fillId="0" borderId="0" xfId="2" applyFont="1" applyAlignment="1">
      <alignment horizontal="center" vertical="center" wrapText="1"/>
    </xf>
    <xf numFmtId="0" fontId="86" fillId="59" borderId="44" xfId="1" applyFont="1" applyFill="1" applyBorder="1" applyAlignment="1" applyProtection="1">
      <alignment horizontal="center" vertical="center" wrapText="1"/>
      <protection hidden="1"/>
    </xf>
    <xf numFmtId="0" fontId="86" fillId="59" borderId="13" xfId="1" applyFont="1" applyFill="1" applyBorder="1" applyAlignment="1" applyProtection="1">
      <alignment horizontal="center" vertical="center" wrapText="1"/>
      <protection hidden="1"/>
    </xf>
    <xf numFmtId="0" fontId="86" fillId="59" borderId="36" xfId="1" applyFont="1" applyFill="1" applyBorder="1" applyAlignment="1">
      <alignment horizontal="center" vertical="center" wrapText="1"/>
    </xf>
    <xf numFmtId="0" fontId="86" fillId="59" borderId="14" xfId="1" applyFont="1" applyFill="1" applyBorder="1" applyAlignment="1">
      <alignment horizontal="center" vertical="center" wrapText="1"/>
    </xf>
    <xf numFmtId="0" fontId="86" fillId="59" borderId="42" xfId="1" applyFont="1" applyFill="1" applyBorder="1" applyAlignment="1">
      <alignment horizontal="center" vertical="center" wrapText="1"/>
    </xf>
    <xf numFmtId="0" fontId="86" fillId="59" borderId="21" xfId="1" applyFont="1" applyFill="1" applyBorder="1" applyAlignment="1">
      <alignment horizontal="center" vertical="center" wrapText="1"/>
    </xf>
    <xf numFmtId="1" fontId="86" fillId="59" borderId="50" xfId="1" applyNumberFormat="1" applyFont="1" applyFill="1" applyBorder="1" applyAlignment="1">
      <alignment horizontal="center" vertical="center" wrapText="1"/>
    </xf>
    <xf numFmtId="1" fontId="86" fillId="59" borderId="40" xfId="1" applyNumberFormat="1" applyFont="1" applyFill="1" applyBorder="1" applyAlignment="1">
      <alignment horizontal="center" vertical="center" wrapText="1"/>
    </xf>
    <xf numFmtId="0" fontId="86" fillId="59" borderId="43" xfId="1" applyFont="1" applyFill="1" applyBorder="1" applyAlignment="1" applyProtection="1">
      <alignment horizontal="center" vertical="center" wrapText="1"/>
      <protection hidden="1"/>
    </xf>
    <xf numFmtId="0" fontId="86" fillId="59" borderId="47" xfId="1" applyFont="1" applyFill="1" applyBorder="1" applyAlignment="1" applyProtection="1">
      <alignment horizontal="center" vertical="center" wrapText="1"/>
      <protection hidden="1"/>
    </xf>
    <xf numFmtId="0" fontId="86" fillId="59" borderId="41" xfId="1" applyFont="1" applyFill="1" applyBorder="1" applyAlignment="1" applyProtection="1">
      <alignment horizontal="center" vertical="center" wrapText="1"/>
      <protection hidden="1"/>
    </xf>
    <xf numFmtId="0" fontId="86" fillId="59" borderId="12" xfId="1" applyFont="1" applyFill="1" applyBorder="1" applyAlignment="1" applyProtection="1">
      <alignment horizontal="center" vertical="center" wrapText="1"/>
      <protection hidden="1"/>
    </xf>
    <xf numFmtId="0" fontId="104" fillId="59" borderId="44" xfId="1" applyFont="1" applyFill="1" applyBorder="1" applyAlignment="1" applyProtection="1">
      <alignment horizontal="center" vertical="center" wrapText="1"/>
      <protection hidden="1"/>
    </xf>
    <xf numFmtId="0" fontId="104" fillId="59" borderId="12" xfId="1" applyFont="1" applyFill="1" applyBorder="1" applyAlignment="1" applyProtection="1">
      <alignment horizontal="center" vertical="center" wrapText="1"/>
      <protection hidden="1"/>
    </xf>
    <xf numFmtId="0" fontId="104" fillId="59" borderId="13" xfId="1" applyFont="1" applyFill="1" applyBorder="1" applyAlignment="1" applyProtection="1">
      <alignment horizontal="center" vertical="center" wrapText="1"/>
      <protection hidden="1"/>
    </xf>
    <xf numFmtId="0" fontId="86" fillId="59" borderId="101" xfId="1" applyFont="1" applyFill="1" applyBorder="1" applyAlignment="1" applyProtection="1">
      <alignment horizontal="center" vertical="center" wrapText="1"/>
      <protection hidden="1"/>
    </xf>
    <xf numFmtId="0" fontId="86" fillId="59" borderId="102" xfId="1" applyFont="1" applyFill="1" applyBorder="1" applyAlignment="1" applyProtection="1">
      <alignment horizontal="center" vertical="center" wrapText="1"/>
      <protection hidden="1"/>
    </xf>
    <xf numFmtId="0" fontId="86" fillId="59" borderId="103" xfId="1" applyFont="1" applyFill="1" applyBorder="1" applyAlignment="1" applyProtection="1">
      <alignment horizontal="center" vertical="center" wrapText="1"/>
      <protection hidden="1"/>
    </xf>
    <xf numFmtId="2" fontId="106" fillId="59" borderId="2" xfId="1" applyNumberFormat="1" applyFont="1" applyFill="1" applyBorder="1" applyAlignment="1" applyProtection="1">
      <alignment horizontal="center" vertical="center" wrapText="1"/>
      <protection hidden="1"/>
    </xf>
    <xf numFmtId="0" fontId="104" fillId="59" borderId="2" xfId="1" applyFont="1" applyFill="1" applyBorder="1" applyAlignment="1" applyProtection="1">
      <alignment horizontal="center" vertical="center" wrapText="1"/>
      <protection hidden="1"/>
    </xf>
    <xf numFmtId="2" fontId="106" fillId="59" borderId="11" xfId="1" applyNumberFormat="1" applyFont="1" applyFill="1" applyBorder="1" applyAlignment="1" applyProtection="1">
      <alignment horizontal="center" vertical="center" wrapText="1"/>
      <protection hidden="1"/>
    </xf>
    <xf numFmtId="2" fontId="106" fillId="59" borderId="13" xfId="1" applyNumberFormat="1" applyFont="1" applyFill="1" applyBorder="1" applyAlignment="1" applyProtection="1">
      <alignment horizontal="center" vertical="center" wrapText="1"/>
      <protection hidden="1"/>
    </xf>
    <xf numFmtId="0" fontId="51" fillId="56" borderId="53" xfId="0" applyFont="1" applyFill="1" applyBorder="1" applyAlignment="1" applyProtection="1">
      <alignment horizontal="center" vertical="center"/>
      <protection locked="0"/>
    </xf>
    <xf numFmtId="0" fontId="51" fillId="56" borderId="5" xfId="0" applyFont="1" applyFill="1" applyBorder="1" applyAlignment="1" applyProtection="1">
      <alignment horizontal="center" vertical="center"/>
      <protection locked="0"/>
    </xf>
    <xf numFmtId="49" fontId="108" fillId="57" borderId="0" xfId="0" applyNumberFormat="1" applyFont="1" applyFill="1" applyAlignment="1">
      <alignment horizontal="center"/>
    </xf>
  </cellXfs>
  <cellStyles count="13034">
    <cellStyle name="=C:\WINNT35\SYSTEM32\COMMAND.COM" xfId="137" xr:uid="{00000000-0005-0000-0000-000000000000}"/>
    <cellStyle name="20% - Accent1 2" xfId="4" xr:uid="{00000000-0005-0000-0000-000001000000}"/>
    <cellStyle name="20% - Accent2 2" xfId="5" xr:uid="{00000000-0005-0000-0000-000002000000}"/>
    <cellStyle name="20% - Accent3 2" xfId="6" xr:uid="{00000000-0005-0000-0000-000003000000}"/>
    <cellStyle name="20% - Accent4 2" xfId="7" xr:uid="{00000000-0005-0000-0000-000004000000}"/>
    <cellStyle name="20% - Accent5 2" xfId="8" xr:uid="{00000000-0005-0000-0000-000005000000}"/>
    <cellStyle name="20% - Accent6 2" xfId="9" xr:uid="{00000000-0005-0000-0000-000006000000}"/>
    <cellStyle name="40% - Accent1 2" xfId="10" xr:uid="{00000000-0005-0000-0000-000007000000}"/>
    <cellStyle name="40% - Accent2 2" xfId="11" xr:uid="{00000000-0005-0000-0000-000008000000}"/>
    <cellStyle name="40% - Accent3 2" xfId="12" xr:uid="{00000000-0005-0000-0000-000009000000}"/>
    <cellStyle name="40% - Accent4 2" xfId="13" xr:uid="{00000000-0005-0000-0000-00000A000000}"/>
    <cellStyle name="40% - Accent5 2" xfId="14" xr:uid="{00000000-0005-0000-0000-00000B000000}"/>
    <cellStyle name="40% - Accent6 2" xfId="15" xr:uid="{00000000-0005-0000-0000-00000C000000}"/>
    <cellStyle name="60% - Accent1 2" xfId="16" xr:uid="{00000000-0005-0000-0000-00000D000000}"/>
    <cellStyle name="60% - Accent2 2" xfId="17" xr:uid="{00000000-0005-0000-0000-00000E000000}"/>
    <cellStyle name="60% - Accent3 2" xfId="18" xr:uid="{00000000-0005-0000-0000-00000F000000}"/>
    <cellStyle name="60% - Accent4 2" xfId="19" xr:uid="{00000000-0005-0000-0000-000010000000}"/>
    <cellStyle name="60% - Accent5 2" xfId="20" xr:uid="{00000000-0005-0000-0000-000011000000}"/>
    <cellStyle name="60% - Accent6 2" xfId="21" xr:uid="{00000000-0005-0000-0000-000012000000}"/>
    <cellStyle name="Accent1 2" xfId="22" xr:uid="{00000000-0005-0000-0000-000013000000}"/>
    <cellStyle name="Accent2 2" xfId="23" xr:uid="{00000000-0005-0000-0000-000014000000}"/>
    <cellStyle name="Accent3 2" xfId="24" xr:uid="{00000000-0005-0000-0000-000015000000}"/>
    <cellStyle name="Accent4 2" xfId="25" xr:uid="{00000000-0005-0000-0000-000016000000}"/>
    <cellStyle name="Accent5 2" xfId="26" xr:uid="{00000000-0005-0000-0000-000017000000}"/>
    <cellStyle name="Accent6 2" xfId="27" xr:uid="{00000000-0005-0000-0000-000018000000}"/>
    <cellStyle name="ÅëÈ­ [0]_´ë¿ìÃâÇÏ¿äÃ» " xfId="28" xr:uid="{00000000-0005-0000-0000-000019000000}"/>
    <cellStyle name="ÅëÈ­_´ë¿ìÃâÇÏ¿äÃ» " xfId="29" xr:uid="{00000000-0005-0000-0000-00001A000000}"/>
    <cellStyle name="ÄÞ¸¶ [0]_´ë¿ìÃâÇÏ¿äÃ» " xfId="30" xr:uid="{00000000-0005-0000-0000-00001B000000}"/>
    <cellStyle name="ÄÞ¸¶_´ë¿ìÃâÇÏ¿äÃ» " xfId="31" xr:uid="{00000000-0005-0000-0000-00001C000000}"/>
    <cellStyle name="background" xfId="32" xr:uid="{00000000-0005-0000-0000-00001D000000}"/>
    <cellStyle name="Bad 2" xfId="33" xr:uid="{00000000-0005-0000-0000-00001E000000}"/>
    <cellStyle name="banner" xfId="34" xr:uid="{00000000-0005-0000-0000-00001F000000}"/>
    <cellStyle name="BPM_Normal 2" xfId="138" xr:uid="{00000000-0005-0000-0000-000020000000}"/>
    <cellStyle name="Ç¥ÁØ_´ë¿ìÃâÇÏ¿äÃ» " xfId="35" xr:uid="{00000000-0005-0000-0000-000021000000}"/>
    <cellStyle name="calc" xfId="36" xr:uid="{00000000-0005-0000-0000-000022000000}"/>
    <cellStyle name="Calc Currency (0)" xfId="37" xr:uid="{00000000-0005-0000-0000-000023000000}"/>
    <cellStyle name="Calc Currency (0) 2" xfId="139" xr:uid="{00000000-0005-0000-0000-000024000000}"/>
    <cellStyle name="Calc Currency (0) 3" xfId="140" xr:uid="{00000000-0005-0000-0000-000025000000}"/>
    <cellStyle name="Calc Currency (2)" xfId="38" xr:uid="{00000000-0005-0000-0000-000026000000}"/>
    <cellStyle name="Calc Percent (0)" xfId="39" xr:uid="{00000000-0005-0000-0000-000027000000}"/>
    <cellStyle name="Calc Percent (1)" xfId="40" xr:uid="{00000000-0005-0000-0000-000028000000}"/>
    <cellStyle name="Calc Percent (2)" xfId="41" xr:uid="{00000000-0005-0000-0000-000029000000}"/>
    <cellStyle name="Calc Units (0)" xfId="42" xr:uid="{00000000-0005-0000-0000-00002A000000}"/>
    <cellStyle name="Calc Units (1)" xfId="43" xr:uid="{00000000-0005-0000-0000-00002B000000}"/>
    <cellStyle name="Calc Units (2)" xfId="44" xr:uid="{00000000-0005-0000-0000-00002C000000}"/>
    <cellStyle name="calc_AdTermStructure" xfId="45" xr:uid="{00000000-0005-0000-0000-00002D000000}"/>
    <cellStyle name="calculated" xfId="46" xr:uid="{00000000-0005-0000-0000-00002E000000}"/>
    <cellStyle name="Calculation 2" xfId="47" xr:uid="{00000000-0005-0000-0000-00002F000000}"/>
    <cellStyle name="Calculation 2 2" xfId="141" xr:uid="{00000000-0005-0000-0000-000030000000}"/>
    <cellStyle name="Calculation 2 3" xfId="142" xr:uid="{00000000-0005-0000-0000-000031000000}"/>
    <cellStyle name="CalcҐCurrency (0)_laroux" xfId="48" xr:uid="{00000000-0005-0000-0000-000032000000}"/>
    <cellStyle name="Check Cell 2" xfId="49" xr:uid="{00000000-0005-0000-0000-000033000000}"/>
    <cellStyle name="Column Heads" xfId="143" xr:uid="{00000000-0005-0000-0000-000034000000}"/>
    <cellStyle name="Column Heads 2" xfId="2446" xr:uid="{00000000-0005-0000-0000-000035000000}"/>
    <cellStyle name="Comma" xfId="126" builtinId="3"/>
    <cellStyle name="Comma [0]" xfId="13032" builtinId="6"/>
    <cellStyle name="Comma [00]" xfId="50" xr:uid="{00000000-0005-0000-0000-000038000000}"/>
    <cellStyle name="Comma 10" xfId="134" xr:uid="{00000000-0005-0000-0000-000039000000}"/>
    <cellStyle name="Comma 10 10" xfId="8795" xr:uid="{00000000-0005-0000-0000-00003A000000}"/>
    <cellStyle name="Comma 10 11" xfId="4561" xr:uid="{00000000-0005-0000-0000-00003B000000}"/>
    <cellStyle name="Comma 10 2" xfId="362" xr:uid="{00000000-0005-0000-0000-00003C000000}"/>
    <cellStyle name="Comma 10 2 2" xfId="468" xr:uid="{00000000-0005-0000-0000-00003D000000}"/>
    <cellStyle name="Comma 10 2 2 2" xfId="781" xr:uid="{00000000-0005-0000-0000-00003E000000}"/>
    <cellStyle name="Comma 10 2 2 2 2" xfId="1286" xr:uid="{00000000-0005-0000-0000-00003F000000}"/>
    <cellStyle name="Comma 10 2 2 2 2 2" xfId="2344" xr:uid="{00000000-0005-0000-0000-000040000000}"/>
    <cellStyle name="Comma 10 2 2 2 2 2 2" xfId="4461" xr:uid="{00000000-0005-0000-0000-000041000000}"/>
    <cellStyle name="Comma 10 2 2 2 2 2 2 2" xfId="12928" xr:uid="{00000000-0005-0000-0000-000042000000}"/>
    <cellStyle name="Comma 10 2 2 2 2 2 2 3" xfId="8693" xr:uid="{00000000-0005-0000-0000-000043000000}"/>
    <cellStyle name="Comma 10 2 2 2 2 2 3" xfId="10812" xr:uid="{00000000-0005-0000-0000-000044000000}"/>
    <cellStyle name="Comma 10 2 2 2 2 2 4" xfId="6577" xr:uid="{00000000-0005-0000-0000-000045000000}"/>
    <cellStyle name="Comma 10 2 2 2 2 3" xfId="3403" xr:uid="{00000000-0005-0000-0000-000046000000}"/>
    <cellStyle name="Comma 10 2 2 2 2 3 2" xfId="11870" xr:uid="{00000000-0005-0000-0000-000047000000}"/>
    <cellStyle name="Comma 10 2 2 2 2 3 3" xfId="7635" xr:uid="{00000000-0005-0000-0000-000048000000}"/>
    <cellStyle name="Comma 10 2 2 2 2 4" xfId="9754" xr:uid="{00000000-0005-0000-0000-000049000000}"/>
    <cellStyle name="Comma 10 2 2 2 2 5" xfId="5519" xr:uid="{00000000-0005-0000-0000-00004A000000}"/>
    <cellStyle name="Comma 10 2 2 2 3" xfId="1839" xr:uid="{00000000-0005-0000-0000-00004B000000}"/>
    <cellStyle name="Comma 10 2 2 2 3 2" xfId="3956" xr:uid="{00000000-0005-0000-0000-00004C000000}"/>
    <cellStyle name="Comma 10 2 2 2 3 2 2" xfId="12423" xr:uid="{00000000-0005-0000-0000-00004D000000}"/>
    <cellStyle name="Comma 10 2 2 2 3 2 3" xfId="8188" xr:uid="{00000000-0005-0000-0000-00004E000000}"/>
    <cellStyle name="Comma 10 2 2 2 3 3" xfId="10307" xr:uid="{00000000-0005-0000-0000-00004F000000}"/>
    <cellStyle name="Comma 10 2 2 2 3 4" xfId="6072" xr:uid="{00000000-0005-0000-0000-000050000000}"/>
    <cellStyle name="Comma 10 2 2 2 4" xfId="2898" xr:uid="{00000000-0005-0000-0000-000051000000}"/>
    <cellStyle name="Comma 10 2 2 2 4 2" xfId="11365" xr:uid="{00000000-0005-0000-0000-000052000000}"/>
    <cellStyle name="Comma 10 2 2 2 4 3" xfId="7130" xr:uid="{00000000-0005-0000-0000-000053000000}"/>
    <cellStyle name="Comma 10 2 2 2 5" xfId="9249" xr:uid="{00000000-0005-0000-0000-000054000000}"/>
    <cellStyle name="Comma 10 2 2 2 6" xfId="5014" xr:uid="{00000000-0005-0000-0000-000055000000}"/>
    <cellStyle name="Comma 10 2 2 3" xfId="986" xr:uid="{00000000-0005-0000-0000-000056000000}"/>
    <cellStyle name="Comma 10 2 2 3 2" xfId="2044" xr:uid="{00000000-0005-0000-0000-000057000000}"/>
    <cellStyle name="Comma 10 2 2 3 2 2" xfId="4161" xr:uid="{00000000-0005-0000-0000-000058000000}"/>
    <cellStyle name="Comma 10 2 2 3 2 2 2" xfId="12628" xr:uid="{00000000-0005-0000-0000-000059000000}"/>
    <cellStyle name="Comma 10 2 2 3 2 2 3" xfId="8393" xr:uid="{00000000-0005-0000-0000-00005A000000}"/>
    <cellStyle name="Comma 10 2 2 3 2 3" xfId="10512" xr:uid="{00000000-0005-0000-0000-00005B000000}"/>
    <cellStyle name="Comma 10 2 2 3 2 4" xfId="6277" xr:uid="{00000000-0005-0000-0000-00005C000000}"/>
    <cellStyle name="Comma 10 2 2 3 3" xfId="3103" xr:uid="{00000000-0005-0000-0000-00005D000000}"/>
    <cellStyle name="Comma 10 2 2 3 3 2" xfId="11570" xr:uid="{00000000-0005-0000-0000-00005E000000}"/>
    <cellStyle name="Comma 10 2 2 3 3 3" xfId="7335" xr:uid="{00000000-0005-0000-0000-00005F000000}"/>
    <cellStyle name="Comma 10 2 2 3 4" xfId="9454" xr:uid="{00000000-0005-0000-0000-000060000000}"/>
    <cellStyle name="Comma 10 2 2 3 5" xfId="5219" xr:uid="{00000000-0005-0000-0000-000061000000}"/>
    <cellStyle name="Comma 10 2 2 4" xfId="1538" xr:uid="{00000000-0005-0000-0000-000062000000}"/>
    <cellStyle name="Comma 10 2 2 4 2" xfId="3655" xr:uid="{00000000-0005-0000-0000-000063000000}"/>
    <cellStyle name="Comma 10 2 2 4 2 2" xfId="12122" xr:uid="{00000000-0005-0000-0000-000064000000}"/>
    <cellStyle name="Comma 10 2 2 4 2 3" xfId="7887" xr:uid="{00000000-0005-0000-0000-000065000000}"/>
    <cellStyle name="Comma 10 2 2 4 3" xfId="10006" xr:uid="{00000000-0005-0000-0000-000066000000}"/>
    <cellStyle name="Comma 10 2 2 4 4" xfId="5771" xr:uid="{00000000-0005-0000-0000-000067000000}"/>
    <cellStyle name="Comma 10 2 2 5" xfId="2597" xr:uid="{00000000-0005-0000-0000-000068000000}"/>
    <cellStyle name="Comma 10 2 2 5 2" xfId="11064" xr:uid="{00000000-0005-0000-0000-000069000000}"/>
    <cellStyle name="Comma 10 2 2 5 3" xfId="6829" xr:uid="{00000000-0005-0000-0000-00006A000000}"/>
    <cellStyle name="Comma 10 2 2 6" xfId="8948" xr:uid="{00000000-0005-0000-0000-00006B000000}"/>
    <cellStyle name="Comma 10 2 2 7" xfId="4713" xr:uid="{00000000-0005-0000-0000-00006C000000}"/>
    <cellStyle name="Comma 10 2 3" xfId="675" xr:uid="{00000000-0005-0000-0000-00006D000000}"/>
    <cellStyle name="Comma 10 2 3 2" xfId="1180" xr:uid="{00000000-0005-0000-0000-00006E000000}"/>
    <cellStyle name="Comma 10 2 3 2 2" xfId="2238" xr:uid="{00000000-0005-0000-0000-00006F000000}"/>
    <cellStyle name="Comma 10 2 3 2 2 2" xfId="4355" xr:uid="{00000000-0005-0000-0000-000070000000}"/>
    <cellStyle name="Comma 10 2 3 2 2 2 2" xfId="12822" xr:uid="{00000000-0005-0000-0000-000071000000}"/>
    <cellStyle name="Comma 10 2 3 2 2 2 3" xfId="8587" xr:uid="{00000000-0005-0000-0000-000072000000}"/>
    <cellStyle name="Comma 10 2 3 2 2 3" xfId="10706" xr:uid="{00000000-0005-0000-0000-000073000000}"/>
    <cellStyle name="Comma 10 2 3 2 2 4" xfId="6471" xr:uid="{00000000-0005-0000-0000-000074000000}"/>
    <cellStyle name="Comma 10 2 3 2 3" xfId="3297" xr:uid="{00000000-0005-0000-0000-000075000000}"/>
    <cellStyle name="Comma 10 2 3 2 3 2" xfId="11764" xr:uid="{00000000-0005-0000-0000-000076000000}"/>
    <cellStyle name="Comma 10 2 3 2 3 3" xfId="7529" xr:uid="{00000000-0005-0000-0000-000077000000}"/>
    <cellStyle name="Comma 10 2 3 2 4" xfId="9648" xr:uid="{00000000-0005-0000-0000-000078000000}"/>
    <cellStyle name="Comma 10 2 3 2 5" xfId="5413" xr:uid="{00000000-0005-0000-0000-000079000000}"/>
    <cellStyle name="Comma 10 2 3 3" xfId="1733" xr:uid="{00000000-0005-0000-0000-00007A000000}"/>
    <cellStyle name="Comma 10 2 3 3 2" xfId="3850" xr:uid="{00000000-0005-0000-0000-00007B000000}"/>
    <cellStyle name="Comma 10 2 3 3 2 2" xfId="12317" xr:uid="{00000000-0005-0000-0000-00007C000000}"/>
    <cellStyle name="Comma 10 2 3 3 2 3" xfId="8082" xr:uid="{00000000-0005-0000-0000-00007D000000}"/>
    <cellStyle name="Comma 10 2 3 3 3" xfId="10201" xr:uid="{00000000-0005-0000-0000-00007E000000}"/>
    <cellStyle name="Comma 10 2 3 3 4" xfId="5966" xr:uid="{00000000-0005-0000-0000-00007F000000}"/>
    <cellStyle name="Comma 10 2 3 4" xfId="2792" xr:uid="{00000000-0005-0000-0000-000080000000}"/>
    <cellStyle name="Comma 10 2 3 4 2" xfId="11259" xr:uid="{00000000-0005-0000-0000-000081000000}"/>
    <cellStyle name="Comma 10 2 3 4 3" xfId="7024" xr:uid="{00000000-0005-0000-0000-000082000000}"/>
    <cellStyle name="Comma 10 2 3 5" xfId="9143" xr:uid="{00000000-0005-0000-0000-000083000000}"/>
    <cellStyle name="Comma 10 2 3 6" xfId="4908" xr:uid="{00000000-0005-0000-0000-000084000000}"/>
    <cellStyle name="Comma 10 2 4" xfId="568" xr:uid="{00000000-0005-0000-0000-000085000000}"/>
    <cellStyle name="Comma 10 2 4 2" xfId="1085" xr:uid="{00000000-0005-0000-0000-000086000000}"/>
    <cellStyle name="Comma 10 2 4 2 2" xfId="2143" xr:uid="{00000000-0005-0000-0000-000087000000}"/>
    <cellStyle name="Comma 10 2 4 2 2 2" xfId="4260" xr:uid="{00000000-0005-0000-0000-000088000000}"/>
    <cellStyle name="Comma 10 2 4 2 2 2 2" xfId="12727" xr:uid="{00000000-0005-0000-0000-000089000000}"/>
    <cellStyle name="Comma 10 2 4 2 2 2 3" xfId="8492" xr:uid="{00000000-0005-0000-0000-00008A000000}"/>
    <cellStyle name="Comma 10 2 4 2 2 3" xfId="10611" xr:uid="{00000000-0005-0000-0000-00008B000000}"/>
    <cellStyle name="Comma 10 2 4 2 2 4" xfId="6376" xr:uid="{00000000-0005-0000-0000-00008C000000}"/>
    <cellStyle name="Comma 10 2 4 2 3" xfId="3202" xr:uid="{00000000-0005-0000-0000-00008D000000}"/>
    <cellStyle name="Comma 10 2 4 2 3 2" xfId="11669" xr:uid="{00000000-0005-0000-0000-00008E000000}"/>
    <cellStyle name="Comma 10 2 4 2 3 3" xfId="7434" xr:uid="{00000000-0005-0000-0000-00008F000000}"/>
    <cellStyle name="Comma 10 2 4 2 4" xfId="9553" xr:uid="{00000000-0005-0000-0000-000090000000}"/>
    <cellStyle name="Comma 10 2 4 2 5" xfId="5318" xr:uid="{00000000-0005-0000-0000-000091000000}"/>
    <cellStyle name="Comma 10 2 4 3" xfId="1638" xr:uid="{00000000-0005-0000-0000-000092000000}"/>
    <cellStyle name="Comma 10 2 4 3 2" xfId="3755" xr:uid="{00000000-0005-0000-0000-000093000000}"/>
    <cellStyle name="Comma 10 2 4 3 2 2" xfId="12222" xr:uid="{00000000-0005-0000-0000-000094000000}"/>
    <cellStyle name="Comma 10 2 4 3 2 3" xfId="7987" xr:uid="{00000000-0005-0000-0000-000095000000}"/>
    <cellStyle name="Comma 10 2 4 3 3" xfId="10106" xr:uid="{00000000-0005-0000-0000-000096000000}"/>
    <cellStyle name="Comma 10 2 4 3 4" xfId="5871" xr:uid="{00000000-0005-0000-0000-000097000000}"/>
    <cellStyle name="Comma 10 2 4 4" xfId="2697" xr:uid="{00000000-0005-0000-0000-000098000000}"/>
    <cellStyle name="Comma 10 2 4 4 2" xfId="11164" xr:uid="{00000000-0005-0000-0000-000099000000}"/>
    <cellStyle name="Comma 10 2 4 4 3" xfId="6929" xr:uid="{00000000-0005-0000-0000-00009A000000}"/>
    <cellStyle name="Comma 10 2 4 5" xfId="9048" xr:uid="{00000000-0005-0000-0000-00009B000000}"/>
    <cellStyle name="Comma 10 2 4 6" xfId="4813" xr:uid="{00000000-0005-0000-0000-00009C000000}"/>
    <cellStyle name="Comma 10 2 5" xfId="880" xr:uid="{00000000-0005-0000-0000-00009D000000}"/>
    <cellStyle name="Comma 10 2 5 2" xfId="1938" xr:uid="{00000000-0005-0000-0000-00009E000000}"/>
    <cellStyle name="Comma 10 2 5 2 2" xfId="4055" xr:uid="{00000000-0005-0000-0000-00009F000000}"/>
    <cellStyle name="Comma 10 2 5 2 2 2" xfId="12522" xr:uid="{00000000-0005-0000-0000-0000A0000000}"/>
    <cellStyle name="Comma 10 2 5 2 2 3" xfId="8287" xr:uid="{00000000-0005-0000-0000-0000A1000000}"/>
    <cellStyle name="Comma 10 2 5 2 3" xfId="10406" xr:uid="{00000000-0005-0000-0000-0000A2000000}"/>
    <cellStyle name="Comma 10 2 5 2 4" xfId="6171" xr:uid="{00000000-0005-0000-0000-0000A3000000}"/>
    <cellStyle name="Comma 10 2 5 3" xfId="2997" xr:uid="{00000000-0005-0000-0000-0000A4000000}"/>
    <cellStyle name="Comma 10 2 5 3 2" xfId="11464" xr:uid="{00000000-0005-0000-0000-0000A5000000}"/>
    <cellStyle name="Comma 10 2 5 3 3" xfId="7229" xr:uid="{00000000-0005-0000-0000-0000A6000000}"/>
    <cellStyle name="Comma 10 2 5 4" xfId="9348" xr:uid="{00000000-0005-0000-0000-0000A7000000}"/>
    <cellStyle name="Comma 10 2 5 5" xfId="5113" xr:uid="{00000000-0005-0000-0000-0000A8000000}"/>
    <cellStyle name="Comma 10 2 6" xfId="1432" xr:uid="{00000000-0005-0000-0000-0000A9000000}"/>
    <cellStyle name="Comma 10 2 6 2" xfId="3549" xr:uid="{00000000-0005-0000-0000-0000AA000000}"/>
    <cellStyle name="Comma 10 2 6 2 2" xfId="12016" xr:uid="{00000000-0005-0000-0000-0000AB000000}"/>
    <cellStyle name="Comma 10 2 6 2 3" xfId="7781" xr:uid="{00000000-0005-0000-0000-0000AC000000}"/>
    <cellStyle name="Comma 10 2 6 3" xfId="9900" xr:uid="{00000000-0005-0000-0000-0000AD000000}"/>
    <cellStyle name="Comma 10 2 6 4" xfId="5665" xr:uid="{00000000-0005-0000-0000-0000AE000000}"/>
    <cellStyle name="Comma 10 2 7" xfId="2491" xr:uid="{00000000-0005-0000-0000-0000AF000000}"/>
    <cellStyle name="Comma 10 2 7 2" xfId="10958" xr:uid="{00000000-0005-0000-0000-0000B0000000}"/>
    <cellStyle name="Comma 10 2 7 3" xfId="6723" xr:uid="{00000000-0005-0000-0000-0000B1000000}"/>
    <cellStyle name="Comma 10 2 8" xfId="8842" xr:uid="{00000000-0005-0000-0000-0000B2000000}"/>
    <cellStyle name="Comma 10 2 9" xfId="4607" xr:uid="{00000000-0005-0000-0000-0000B3000000}"/>
    <cellStyle name="Comma 10 3" xfId="412" xr:uid="{00000000-0005-0000-0000-0000B4000000}"/>
    <cellStyle name="Comma 10 3 2" xfId="725" xr:uid="{00000000-0005-0000-0000-0000B5000000}"/>
    <cellStyle name="Comma 10 3 2 2" xfId="1230" xr:uid="{00000000-0005-0000-0000-0000B6000000}"/>
    <cellStyle name="Comma 10 3 2 2 2" xfId="2288" xr:uid="{00000000-0005-0000-0000-0000B7000000}"/>
    <cellStyle name="Comma 10 3 2 2 2 2" xfId="4405" xr:uid="{00000000-0005-0000-0000-0000B8000000}"/>
    <cellStyle name="Comma 10 3 2 2 2 2 2" xfId="12872" xr:uid="{00000000-0005-0000-0000-0000B9000000}"/>
    <cellStyle name="Comma 10 3 2 2 2 2 3" xfId="8637" xr:uid="{00000000-0005-0000-0000-0000BA000000}"/>
    <cellStyle name="Comma 10 3 2 2 2 3" xfId="10756" xr:uid="{00000000-0005-0000-0000-0000BB000000}"/>
    <cellStyle name="Comma 10 3 2 2 2 4" xfId="6521" xr:uid="{00000000-0005-0000-0000-0000BC000000}"/>
    <cellStyle name="Comma 10 3 2 2 3" xfId="3347" xr:uid="{00000000-0005-0000-0000-0000BD000000}"/>
    <cellStyle name="Comma 10 3 2 2 3 2" xfId="11814" xr:uid="{00000000-0005-0000-0000-0000BE000000}"/>
    <cellStyle name="Comma 10 3 2 2 3 3" xfId="7579" xr:uid="{00000000-0005-0000-0000-0000BF000000}"/>
    <cellStyle name="Comma 10 3 2 2 4" xfId="9698" xr:uid="{00000000-0005-0000-0000-0000C0000000}"/>
    <cellStyle name="Comma 10 3 2 2 5" xfId="5463" xr:uid="{00000000-0005-0000-0000-0000C1000000}"/>
    <cellStyle name="Comma 10 3 2 3" xfId="1783" xr:uid="{00000000-0005-0000-0000-0000C2000000}"/>
    <cellStyle name="Comma 10 3 2 3 2" xfId="3900" xr:uid="{00000000-0005-0000-0000-0000C3000000}"/>
    <cellStyle name="Comma 10 3 2 3 2 2" xfId="12367" xr:uid="{00000000-0005-0000-0000-0000C4000000}"/>
    <cellStyle name="Comma 10 3 2 3 2 3" xfId="8132" xr:uid="{00000000-0005-0000-0000-0000C5000000}"/>
    <cellStyle name="Comma 10 3 2 3 3" xfId="10251" xr:uid="{00000000-0005-0000-0000-0000C6000000}"/>
    <cellStyle name="Comma 10 3 2 3 4" xfId="6016" xr:uid="{00000000-0005-0000-0000-0000C7000000}"/>
    <cellStyle name="Comma 10 3 2 4" xfId="2842" xr:uid="{00000000-0005-0000-0000-0000C8000000}"/>
    <cellStyle name="Comma 10 3 2 4 2" xfId="11309" xr:uid="{00000000-0005-0000-0000-0000C9000000}"/>
    <cellStyle name="Comma 10 3 2 4 3" xfId="7074" xr:uid="{00000000-0005-0000-0000-0000CA000000}"/>
    <cellStyle name="Comma 10 3 2 5" xfId="9193" xr:uid="{00000000-0005-0000-0000-0000CB000000}"/>
    <cellStyle name="Comma 10 3 2 6" xfId="4958" xr:uid="{00000000-0005-0000-0000-0000CC000000}"/>
    <cellStyle name="Comma 10 3 3" xfId="930" xr:uid="{00000000-0005-0000-0000-0000CD000000}"/>
    <cellStyle name="Comma 10 3 3 2" xfId="1988" xr:uid="{00000000-0005-0000-0000-0000CE000000}"/>
    <cellStyle name="Comma 10 3 3 2 2" xfId="4105" xr:uid="{00000000-0005-0000-0000-0000CF000000}"/>
    <cellStyle name="Comma 10 3 3 2 2 2" xfId="12572" xr:uid="{00000000-0005-0000-0000-0000D0000000}"/>
    <cellStyle name="Comma 10 3 3 2 2 3" xfId="8337" xr:uid="{00000000-0005-0000-0000-0000D1000000}"/>
    <cellStyle name="Comma 10 3 3 2 3" xfId="10456" xr:uid="{00000000-0005-0000-0000-0000D2000000}"/>
    <cellStyle name="Comma 10 3 3 2 4" xfId="6221" xr:uid="{00000000-0005-0000-0000-0000D3000000}"/>
    <cellStyle name="Comma 10 3 3 3" xfId="3047" xr:uid="{00000000-0005-0000-0000-0000D4000000}"/>
    <cellStyle name="Comma 10 3 3 3 2" xfId="11514" xr:uid="{00000000-0005-0000-0000-0000D5000000}"/>
    <cellStyle name="Comma 10 3 3 3 3" xfId="7279" xr:uid="{00000000-0005-0000-0000-0000D6000000}"/>
    <cellStyle name="Comma 10 3 3 4" xfId="9398" xr:uid="{00000000-0005-0000-0000-0000D7000000}"/>
    <cellStyle name="Comma 10 3 3 5" xfId="5163" xr:uid="{00000000-0005-0000-0000-0000D8000000}"/>
    <cellStyle name="Comma 10 3 4" xfId="1482" xr:uid="{00000000-0005-0000-0000-0000D9000000}"/>
    <cellStyle name="Comma 10 3 4 2" xfId="3599" xr:uid="{00000000-0005-0000-0000-0000DA000000}"/>
    <cellStyle name="Comma 10 3 4 2 2" xfId="12066" xr:uid="{00000000-0005-0000-0000-0000DB000000}"/>
    <cellStyle name="Comma 10 3 4 2 3" xfId="7831" xr:uid="{00000000-0005-0000-0000-0000DC000000}"/>
    <cellStyle name="Comma 10 3 4 3" xfId="9950" xr:uid="{00000000-0005-0000-0000-0000DD000000}"/>
    <cellStyle name="Comma 10 3 4 4" xfId="5715" xr:uid="{00000000-0005-0000-0000-0000DE000000}"/>
    <cellStyle name="Comma 10 3 5" xfId="2541" xr:uid="{00000000-0005-0000-0000-0000DF000000}"/>
    <cellStyle name="Comma 10 3 5 2" xfId="11008" xr:uid="{00000000-0005-0000-0000-0000E0000000}"/>
    <cellStyle name="Comma 10 3 5 3" xfId="6773" xr:uid="{00000000-0005-0000-0000-0000E1000000}"/>
    <cellStyle name="Comma 10 3 6" xfId="8892" xr:uid="{00000000-0005-0000-0000-0000E2000000}"/>
    <cellStyle name="Comma 10 3 7" xfId="4657" xr:uid="{00000000-0005-0000-0000-0000E3000000}"/>
    <cellStyle name="Comma 10 4" xfId="615" xr:uid="{00000000-0005-0000-0000-0000E4000000}"/>
    <cellStyle name="Comma 10 4 2" xfId="1132" xr:uid="{00000000-0005-0000-0000-0000E5000000}"/>
    <cellStyle name="Comma 10 4 2 2" xfId="2190" xr:uid="{00000000-0005-0000-0000-0000E6000000}"/>
    <cellStyle name="Comma 10 4 2 2 2" xfId="4307" xr:uid="{00000000-0005-0000-0000-0000E7000000}"/>
    <cellStyle name="Comma 10 4 2 2 2 2" xfId="12774" xr:uid="{00000000-0005-0000-0000-0000E8000000}"/>
    <cellStyle name="Comma 10 4 2 2 2 3" xfId="8539" xr:uid="{00000000-0005-0000-0000-0000E9000000}"/>
    <cellStyle name="Comma 10 4 2 2 3" xfId="10658" xr:uid="{00000000-0005-0000-0000-0000EA000000}"/>
    <cellStyle name="Comma 10 4 2 2 4" xfId="6423" xr:uid="{00000000-0005-0000-0000-0000EB000000}"/>
    <cellStyle name="Comma 10 4 2 3" xfId="3249" xr:uid="{00000000-0005-0000-0000-0000EC000000}"/>
    <cellStyle name="Comma 10 4 2 3 2" xfId="11716" xr:uid="{00000000-0005-0000-0000-0000ED000000}"/>
    <cellStyle name="Comma 10 4 2 3 3" xfId="7481" xr:uid="{00000000-0005-0000-0000-0000EE000000}"/>
    <cellStyle name="Comma 10 4 2 4" xfId="9600" xr:uid="{00000000-0005-0000-0000-0000EF000000}"/>
    <cellStyle name="Comma 10 4 2 5" xfId="5365" xr:uid="{00000000-0005-0000-0000-0000F0000000}"/>
    <cellStyle name="Comma 10 4 3" xfId="1685" xr:uid="{00000000-0005-0000-0000-0000F1000000}"/>
    <cellStyle name="Comma 10 4 3 2" xfId="3802" xr:uid="{00000000-0005-0000-0000-0000F2000000}"/>
    <cellStyle name="Comma 10 4 3 2 2" xfId="12269" xr:uid="{00000000-0005-0000-0000-0000F3000000}"/>
    <cellStyle name="Comma 10 4 3 2 3" xfId="8034" xr:uid="{00000000-0005-0000-0000-0000F4000000}"/>
    <cellStyle name="Comma 10 4 3 3" xfId="10153" xr:uid="{00000000-0005-0000-0000-0000F5000000}"/>
    <cellStyle name="Comma 10 4 3 4" xfId="5918" xr:uid="{00000000-0005-0000-0000-0000F6000000}"/>
    <cellStyle name="Comma 10 4 4" xfId="2744" xr:uid="{00000000-0005-0000-0000-0000F7000000}"/>
    <cellStyle name="Comma 10 4 4 2" xfId="11211" xr:uid="{00000000-0005-0000-0000-0000F8000000}"/>
    <cellStyle name="Comma 10 4 4 3" xfId="6976" xr:uid="{00000000-0005-0000-0000-0000F9000000}"/>
    <cellStyle name="Comma 10 4 5" xfId="9095" xr:uid="{00000000-0005-0000-0000-0000FA000000}"/>
    <cellStyle name="Comma 10 4 6" xfId="4860" xr:uid="{00000000-0005-0000-0000-0000FB000000}"/>
    <cellStyle name="Comma 10 5" xfId="521" xr:uid="{00000000-0005-0000-0000-0000FC000000}"/>
    <cellStyle name="Comma 10 5 2" xfId="1039" xr:uid="{00000000-0005-0000-0000-0000FD000000}"/>
    <cellStyle name="Comma 10 5 2 2" xfId="2097" xr:uid="{00000000-0005-0000-0000-0000FE000000}"/>
    <cellStyle name="Comma 10 5 2 2 2" xfId="4214" xr:uid="{00000000-0005-0000-0000-0000FF000000}"/>
    <cellStyle name="Comma 10 5 2 2 2 2" xfId="12681" xr:uid="{00000000-0005-0000-0000-000000010000}"/>
    <cellStyle name="Comma 10 5 2 2 2 3" xfId="8446" xr:uid="{00000000-0005-0000-0000-000001010000}"/>
    <cellStyle name="Comma 10 5 2 2 3" xfId="10565" xr:uid="{00000000-0005-0000-0000-000002010000}"/>
    <cellStyle name="Comma 10 5 2 2 4" xfId="6330" xr:uid="{00000000-0005-0000-0000-000003010000}"/>
    <cellStyle name="Comma 10 5 2 3" xfId="3156" xr:uid="{00000000-0005-0000-0000-000004010000}"/>
    <cellStyle name="Comma 10 5 2 3 2" xfId="11623" xr:uid="{00000000-0005-0000-0000-000005010000}"/>
    <cellStyle name="Comma 10 5 2 3 3" xfId="7388" xr:uid="{00000000-0005-0000-0000-000006010000}"/>
    <cellStyle name="Comma 10 5 2 4" xfId="9507" xr:uid="{00000000-0005-0000-0000-000007010000}"/>
    <cellStyle name="Comma 10 5 2 5" xfId="5272" xr:uid="{00000000-0005-0000-0000-000008010000}"/>
    <cellStyle name="Comma 10 5 3" xfId="1591" xr:uid="{00000000-0005-0000-0000-000009010000}"/>
    <cellStyle name="Comma 10 5 3 2" xfId="3708" xr:uid="{00000000-0005-0000-0000-00000A010000}"/>
    <cellStyle name="Comma 10 5 3 2 2" xfId="12175" xr:uid="{00000000-0005-0000-0000-00000B010000}"/>
    <cellStyle name="Comma 10 5 3 2 3" xfId="7940" xr:uid="{00000000-0005-0000-0000-00000C010000}"/>
    <cellStyle name="Comma 10 5 3 3" xfId="10059" xr:uid="{00000000-0005-0000-0000-00000D010000}"/>
    <cellStyle name="Comma 10 5 3 4" xfId="5824" xr:uid="{00000000-0005-0000-0000-00000E010000}"/>
    <cellStyle name="Comma 10 5 4" xfId="2650" xr:uid="{00000000-0005-0000-0000-00000F010000}"/>
    <cellStyle name="Comma 10 5 4 2" xfId="11117" xr:uid="{00000000-0005-0000-0000-000010010000}"/>
    <cellStyle name="Comma 10 5 4 3" xfId="6882" xr:uid="{00000000-0005-0000-0000-000011010000}"/>
    <cellStyle name="Comma 10 5 5" xfId="9001" xr:uid="{00000000-0005-0000-0000-000012010000}"/>
    <cellStyle name="Comma 10 5 6" xfId="4766" xr:uid="{00000000-0005-0000-0000-000013010000}"/>
    <cellStyle name="Comma 10 6" xfId="834" xr:uid="{00000000-0005-0000-0000-000014010000}"/>
    <cellStyle name="Comma 10 6 2" xfId="1892" xr:uid="{00000000-0005-0000-0000-000015010000}"/>
    <cellStyle name="Comma 10 6 2 2" xfId="4009" xr:uid="{00000000-0005-0000-0000-000016010000}"/>
    <cellStyle name="Comma 10 6 2 2 2" xfId="12476" xr:uid="{00000000-0005-0000-0000-000017010000}"/>
    <cellStyle name="Comma 10 6 2 2 3" xfId="8241" xr:uid="{00000000-0005-0000-0000-000018010000}"/>
    <cellStyle name="Comma 10 6 2 3" xfId="10360" xr:uid="{00000000-0005-0000-0000-000019010000}"/>
    <cellStyle name="Comma 10 6 2 4" xfId="6125" xr:uid="{00000000-0005-0000-0000-00001A010000}"/>
    <cellStyle name="Comma 10 6 3" xfId="2951" xr:uid="{00000000-0005-0000-0000-00001B010000}"/>
    <cellStyle name="Comma 10 6 3 2" xfId="11418" xr:uid="{00000000-0005-0000-0000-00001C010000}"/>
    <cellStyle name="Comma 10 6 3 3" xfId="7183" xr:uid="{00000000-0005-0000-0000-00001D010000}"/>
    <cellStyle name="Comma 10 6 4" xfId="9302" xr:uid="{00000000-0005-0000-0000-00001E010000}"/>
    <cellStyle name="Comma 10 6 5" xfId="5067" xr:uid="{00000000-0005-0000-0000-00001F010000}"/>
    <cellStyle name="Comma 10 7" xfId="1339" xr:uid="{00000000-0005-0000-0000-000020010000}"/>
    <cellStyle name="Comma 10 7 2" xfId="2397" xr:uid="{00000000-0005-0000-0000-000021010000}"/>
    <cellStyle name="Comma 10 7 2 2" xfId="4514" xr:uid="{00000000-0005-0000-0000-000022010000}"/>
    <cellStyle name="Comma 10 7 2 2 2" xfId="12981" xr:uid="{00000000-0005-0000-0000-000023010000}"/>
    <cellStyle name="Comma 10 7 2 2 3" xfId="8746" xr:uid="{00000000-0005-0000-0000-000024010000}"/>
    <cellStyle name="Comma 10 7 2 3" xfId="10865" xr:uid="{00000000-0005-0000-0000-000025010000}"/>
    <cellStyle name="Comma 10 7 2 4" xfId="6630" xr:uid="{00000000-0005-0000-0000-000026010000}"/>
    <cellStyle name="Comma 10 7 3" xfId="3456" xr:uid="{00000000-0005-0000-0000-000027010000}"/>
    <cellStyle name="Comma 10 7 3 2" xfId="11923" xr:uid="{00000000-0005-0000-0000-000028010000}"/>
    <cellStyle name="Comma 10 7 3 3" xfId="7688" xr:uid="{00000000-0005-0000-0000-000029010000}"/>
    <cellStyle name="Comma 10 7 4" xfId="9807" xr:uid="{00000000-0005-0000-0000-00002A010000}"/>
    <cellStyle name="Comma 10 7 5" xfId="5572" xr:uid="{00000000-0005-0000-0000-00002B010000}"/>
    <cellStyle name="Comma 10 8" xfId="1386" xr:uid="{00000000-0005-0000-0000-00002C010000}"/>
    <cellStyle name="Comma 10 8 2" xfId="3503" xr:uid="{00000000-0005-0000-0000-00002D010000}"/>
    <cellStyle name="Comma 10 8 2 2" xfId="11970" xr:uid="{00000000-0005-0000-0000-00002E010000}"/>
    <cellStyle name="Comma 10 8 2 3" xfId="7735" xr:uid="{00000000-0005-0000-0000-00002F010000}"/>
    <cellStyle name="Comma 10 8 3" xfId="9854" xr:uid="{00000000-0005-0000-0000-000030010000}"/>
    <cellStyle name="Comma 10 8 4" xfId="5619" xr:uid="{00000000-0005-0000-0000-000031010000}"/>
    <cellStyle name="Comma 10 9" xfId="2444" xr:uid="{00000000-0005-0000-0000-000032010000}"/>
    <cellStyle name="Comma 10 9 2" xfId="10912" xr:uid="{00000000-0005-0000-0000-000033010000}"/>
    <cellStyle name="Comma 10 9 3" xfId="6677" xr:uid="{00000000-0005-0000-0000-000034010000}"/>
    <cellStyle name="Comma 11" xfId="347" xr:uid="{00000000-0005-0000-0000-000035010000}"/>
    <cellStyle name="Comma 11 10" xfId="8827" xr:uid="{00000000-0005-0000-0000-000036010000}"/>
    <cellStyle name="Comma 11 11" xfId="4592" xr:uid="{00000000-0005-0000-0000-000037010000}"/>
    <cellStyle name="Comma 11 2" xfId="393" xr:uid="{00000000-0005-0000-0000-000038010000}"/>
    <cellStyle name="Comma 11 2 2" xfId="499" xr:uid="{00000000-0005-0000-0000-000039010000}"/>
    <cellStyle name="Comma 11 2 2 2" xfId="812" xr:uid="{00000000-0005-0000-0000-00003A010000}"/>
    <cellStyle name="Comma 11 2 2 2 2" xfId="1317" xr:uid="{00000000-0005-0000-0000-00003B010000}"/>
    <cellStyle name="Comma 11 2 2 2 2 2" xfId="2375" xr:uid="{00000000-0005-0000-0000-00003C010000}"/>
    <cellStyle name="Comma 11 2 2 2 2 2 2" xfId="4492" xr:uid="{00000000-0005-0000-0000-00003D010000}"/>
    <cellStyle name="Comma 11 2 2 2 2 2 2 2" xfId="12959" xr:uid="{00000000-0005-0000-0000-00003E010000}"/>
    <cellStyle name="Comma 11 2 2 2 2 2 2 3" xfId="8724" xr:uid="{00000000-0005-0000-0000-00003F010000}"/>
    <cellStyle name="Comma 11 2 2 2 2 2 3" xfId="10843" xr:uid="{00000000-0005-0000-0000-000040010000}"/>
    <cellStyle name="Comma 11 2 2 2 2 2 4" xfId="6608" xr:uid="{00000000-0005-0000-0000-000041010000}"/>
    <cellStyle name="Comma 11 2 2 2 2 3" xfId="3434" xr:uid="{00000000-0005-0000-0000-000042010000}"/>
    <cellStyle name="Comma 11 2 2 2 2 3 2" xfId="11901" xr:uid="{00000000-0005-0000-0000-000043010000}"/>
    <cellStyle name="Comma 11 2 2 2 2 3 3" xfId="7666" xr:uid="{00000000-0005-0000-0000-000044010000}"/>
    <cellStyle name="Comma 11 2 2 2 2 4" xfId="9785" xr:uid="{00000000-0005-0000-0000-000045010000}"/>
    <cellStyle name="Comma 11 2 2 2 2 5" xfId="5550" xr:uid="{00000000-0005-0000-0000-000046010000}"/>
    <cellStyle name="Comma 11 2 2 2 3" xfId="1870" xr:uid="{00000000-0005-0000-0000-000047010000}"/>
    <cellStyle name="Comma 11 2 2 2 3 2" xfId="3987" xr:uid="{00000000-0005-0000-0000-000048010000}"/>
    <cellStyle name="Comma 11 2 2 2 3 2 2" xfId="12454" xr:uid="{00000000-0005-0000-0000-000049010000}"/>
    <cellStyle name="Comma 11 2 2 2 3 2 3" xfId="8219" xr:uid="{00000000-0005-0000-0000-00004A010000}"/>
    <cellStyle name="Comma 11 2 2 2 3 3" xfId="10338" xr:uid="{00000000-0005-0000-0000-00004B010000}"/>
    <cellStyle name="Comma 11 2 2 2 3 4" xfId="6103" xr:uid="{00000000-0005-0000-0000-00004C010000}"/>
    <cellStyle name="Comma 11 2 2 2 4" xfId="2929" xr:uid="{00000000-0005-0000-0000-00004D010000}"/>
    <cellStyle name="Comma 11 2 2 2 4 2" xfId="11396" xr:uid="{00000000-0005-0000-0000-00004E010000}"/>
    <cellStyle name="Comma 11 2 2 2 4 3" xfId="7161" xr:uid="{00000000-0005-0000-0000-00004F010000}"/>
    <cellStyle name="Comma 11 2 2 2 5" xfId="9280" xr:uid="{00000000-0005-0000-0000-000050010000}"/>
    <cellStyle name="Comma 11 2 2 2 6" xfId="5045" xr:uid="{00000000-0005-0000-0000-000051010000}"/>
    <cellStyle name="Comma 11 2 2 3" xfId="1017" xr:uid="{00000000-0005-0000-0000-000052010000}"/>
    <cellStyle name="Comma 11 2 2 3 2" xfId="2075" xr:uid="{00000000-0005-0000-0000-000053010000}"/>
    <cellStyle name="Comma 11 2 2 3 2 2" xfId="4192" xr:uid="{00000000-0005-0000-0000-000054010000}"/>
    <cellStyle name="Comma 11 2 2 3 2 2 2" xfId="12659" xr:uid="{00000000-0005-0000-0000-000055010000}"/>
    <cellStyle name="Comma 11 2 2 3 2 2 3" xfId="8424" xr:uid="{00000000-0005-0000-0000-000056010000}"/>
    <cellStyle name="Comma 11 2 2 3 2 3" xfId="10543" xr:uid="{00000000-0005-0000-0000-000057010000}"/>
    <cellStyle name="Comma 11 2 2 3 2 4" xfId="6308" xr:uid="{00000000-0005-0000-0000-000058010000}"/>
    <cellStyle name="Comma 11 2 2 3 3" xfId="3134" xr:uid="{00000000-0005-0000-0000-000059010000}"/>
    <cellStyle name="Comma 11 2 2 3 3 2" xfId="11601" xr:uid="{00000000-0005-0000-0000-00005A010000}"/>
    <cellStyle name="Comma 11 2 2 3 3 3" xfId="7366" xr:uid="{00000000-0005-0000-0000-00005B010000}"/>
    <cellStyle name="Comma 11 2 2 3 4" xfId="9485" xr:uid="{00000000-0005-0000-0000-00005C010000}"/>
    <cellStyle name="Comma 11 2 2 3 5" xfId="5250" xr:uid="{00000000-0005-0000-0000-00005D010000}"/>
    <cellStyle name="Comma 11 2 2 4" xfId="1569" xr:uid="{00000000-0005-0000-0000-00005E010000}"/>
    <cellStyle name="Comma 11 2 2 4 2" xfId="3686" xr:uid="{00000000-0005-0000-0000-00005F010000}"/>
    <cellStyle name="Comma 11 2 2 4 2 2" xfId="12153" xr:uid="{00000000-0005-0000-0000-000060010000}"/>
    <cellStyle name="Comma 11 2 2 4 2 3" xfId="7918" xr:uid="{00000000-0005-0000-0000-000061010000}"/>
    <cellStyle name="Comma 11 2 2 4 3" xfId="10037" xr:uid="{00000000-0005-0000-0000-000062010000}"/>
    <cellStyle name="Comma 11 2 2 4 4" xfId="5802" xr:uid="{00000000-0005-0000-0000-000063010000}"/>
    <cellStyle name="Comma 11 2 2 5" xfId="2628" xr:uid="{00000000-0005-0000-0000-000064010000}"/>
    <cellStyle name="Comma 11 2 2 5 2" xfId="11095" xr:uid="{00000000-0005-0000-0000-000065010000}"/>
    <cellStyle name="Comma 11 2 2 5 3" xfId="6860" xr:uid="{00000000-0005-0000-0000-000066010000}"/>
    <cellStyle name="Comma 11 2 2 6" xfId="8979" xr:uid="{00000000-0005-0000-0000-000067010000}"/>
    <cellStyle name="Comma 11 2 2 7" xfId="4744" xr:uid="{00000000-0005-0000-0000-000068010000}"/>
    <cellStyle name="Comma 11 2 3" xfId="706" xr:uid="{00000000-0005-0000-0000-000069010000}"/>
    <cellStyle name="Comma 11 2 3 2" xfId="1211" xr:uid="{00000000-0005-0000-0000-00006A010000}"/>
    <cellStyle name="Comma 11 2 3 2 2" xfId="2269" xr:uid="{00000000-0005-0000-0000-00006B010000}"/>
    <cellStyle name="Comma 11 2 3 2 2 2" xfId="4386" xr:uid="{00000000-0005-0000-0000-00006C010000}"/>
    <cellStyle name="Comma 11 2 3 2 2 2 2" xfId="12853" xr:uid="{00000000-0005-0000-0000-00006D010000}"/>
    <cellStyle name="Comma 11 2 3 2 2 2 3" xfId="8618" xr:uid="{00000000-0005-0000-0000-00006E010000}"/>
    <cellStyle name="Comma 11 2 3 2 2 3" xfId="10737" xr:uid="{00000000-0005-0000-0000-00006F010000}"/>
    <cellStyle name="Comma 11 2 3 2 2 4" xfId="6502" xr:uid="{00000000-0005-0000-0000-000070010000}"/>
    <cellStyle name="Comma 11 2 3 2 3" xfId="3328" xr:uid="{00000000-0005-0000-0000-000071010000}"/>
    <cellStyle name="Comma 11 2 3 2 3 2" xfId="11795" xr:uid="{00000000-0005-0000-0000-000072010000}"/>
    <cellStyle name="Comma 11 2 3 2 3 3" xfId="7560" xr:uid="{00000000-0005-0000-0000-000073010000}"/>
    <cellStyle name="Comma 11 2 3 2 4" xfId="9679" xr:uid="{00000000-0005-0000-0000-000074010000}"/>
    <cellStyle name="Comma 11 2 3 2 5" xfId="5444" xr:uid="{00000000-0005-0000-0000-000075010000}"/>
    <cellStyle name="Comma 11 2 3 3" xfId="1764" xr:uid="{00000000-0005-0000-0000-000076010000}"/>
    <cellStyle name="Comma 11 2 3 3 2" xfId="3881" xr:uid="{00000000-0005-0000-0000-000077010000}"/>
    <cellStyle name="Comma 11 2 3 3 2 2" xfId="12348" xr:uid="{00000000-0005-0000-0000-000078010000}"/>
    <cellStyle name="Comma 11 2 3 3 2 3" xfId="8113" xr:uid="{00000000-0005-0000-0000-000079010000}"/>
    <cellStyle name="Comma 11 2 3 3 3" xfId="10232" xr:uid="{00000000-0005-0000-0000-00007A010000}"/>
    <cellStyle name="Comma 11 2 3 3 4" xfId="5997" xr:uid="{00000000-0005-0000-0000-00007B010000}"/>
    <cellStyle name="Comma 11 2 3 4" xfId="2823" xr:uid="{00000000-0005-0000-0000-00007C010000}"/>
    <cellStyle name="Comma 11 2 3 4 2" xfId="11290" xr:uid="{00000000-0005-0000-0000-00007D010000}"/>
    <cellStyle name="Comma 11 2 3 4 3" xfId="7055" xr:uid="{00000000-0005-0000-0000-00007E010000}"/>
    <cellStyle name="Comma 11 2 3 5" xfId="9174" xr:uid="{00000000-0005-0000-0000-00007F010000}"/>
    <cellStyle name="Comma 11 2 3 6" xfId="4939" xr:uid="{00000000-0005-0000-0000-000080010000}"/>
    <cellStyle name="Comma 11 2 4" xfId="599" xr:uid="{00000000-0005-0000-0000-000081010000}"/>
    <cellStyle name="Comma 11 2 4 2" xfId="1116" xr:uid="{00000000-0005-0000-0000-000082010000}"/>
    <cellStyle name="Comma 11 2 4 2 2" xfId="2174" xr:uid="{00000000-0005-0000-0000-000083010000}"/>
    <cellStyle name="Comma 11 2 4 2 2 2" xfId="4291" xr:uid="{00000000-0005-0000-0000-000084010000}"/>
    <cellStyle name="Comma 11 2 4 2 2 2 2" xfId="12758" xr:uid="{00000000-0005-0000-0000-000085010000}"/>
    <cellStyle name="Comma 11 2 4 2 2 2 3" xfId="8523" xr:uid="{00000000-0005-0000-0000-000086010000}"/>
    <cellStyle name="Comma 11 2 4 2 2 3" xfId="10642" xr:uid="{00000000-0005-0000-0000-000087010000}"/>
    <cellStyle name="Comma 11 2 4 2 2 4" xfId="6407" xr:uid="{00000000-0005-0000-0000-000088010000}"/>
    <cellStyle name="Comma 11 2 4 2 3" xfId="3233" xr:uid="{00000000-0005-0000-0000-000089010000}"/>
    <cellStyle name="Comma 11 2 4 2 3 2" xfId="11700" xr:uid="{00000000-0005-0000-0000-00008A010000}"/>
    <cellStyle name="Comma 11 2 4 2 3 3" xfId="7465" xr:uid="{00000000-0005-0000-0000-00008B010000}"/>
    <cellStyle name="Comma 11 2 4 2 4" xfId="9584" xr:uid="{00000000-0005-0000-0000-00008C010000}"/>
    <cellStyle name="Comma 11 2 4 2 5" xfId="5349" xr:uid="{00000000-0005-0000-0000-00008D010000}"/>
    <cellStyle name="Comma 11 2 4 3" xfId="1669" xr:uid="{00000000-0005-0000-0000-00008E010000}"/>
    <cellStyle name="Comma 11 2 4 3 2" xfId="3786" xr:uid="{00000000-0005-0000-0000-00008F010000}"/>
    <cellStyle name="Comma 11 2 4 3 2 2" xfId="12253" xr:uid="{00000000-0005-0000-0000-000090010000}"/>
    <cellStyle name="Comma 11 2 4 3 2 3" xfId="8018" xr:uid="{00000000-0005-0000-0000-000091010000}"/>
    <cellStyle name="Comma 11 2 4 3 3" xfId="10137" xr:uid="{00000000-0005-0000-0000-000092010000}"/>
    <cellStyle name="Comma 11 2 4 3 4" xfId="5902" xr:uid="{00000000-0005-0000-0000-000093010000}"/>
    <cellStyle name="Comma 11 2 4 4" xfId="2728" xr:uid="{00000000-0005-0000-0000-000094010000}"/>
    <cellStyle name="Comma 11 2 4 4 2" xfId="11195" xr:uid="{00000000-0005-0000-0000-000095010000}"/>
    <cellStyle name="Comma 11 2 4 4 3" xfId="6960" xr:uid="{00000000-0005-0000-0000-000096010000}"/>
    <cellStyle name="Comma 11 2 4 5" xfId="9079" xr:uid="{00000000-0005-0000-0000-000097010000}"/>
    <cellStyle name="Comma 11 2 4 6" xfId="4844" xr:uid="{00000000-0005-0000-0000-000098010000}"/>
    <cellStyle name="Comma 11 2 5" xfId="911" xr:uid="{00000000-0005-0000-0000-000099010000}"/>
    <cellStyle name="Comma 11 2 5 2" xfId="1969" xr:uid="{00000000-0005-0000-0000-00009A010000}"/>
    <cellStyle name="Comma 11 2 5 2 2" xfId="4086" xr:uid="{00000000-0005-0000-0000-00009B010000}"/>
    <cellStyle name="Comma 11 2 5 2 2 2" xfId="12553" xr:uid="{00000000-0005-0000-0000-00009C010000}"/>
    <cellStyle name="Comma 11 2 5 2 2 3" xfId="8318" xr:uid="{00000000-0005-0000-0000-00009D010000}"/>
    <cellStyle name="Comma 11 2 5 2 3" xfId="10437" xr:uid="{00000000-0005-0000-0000-00009E010000}"/>
    <cellStyle name="Comma 11 2 5 2 4" xfId="6202" xr:uid="{00000000-0005-0000-0000-00009F010000}"/>
    <cellStyle name="Comma 11 2 5 3" xfId="3028" xr:uid="{00000000-0005-0000-0000-0000A0010000}"/>
    <cellStyle name="Comma 11 2 5 3 2" xfId="11495" xr:uid="{00000000-0005-0000-0000-0000A1010000}"/>
    <cellStyle name="Comma 11 2 5 3 3" xfId="7260" xr:uid="{00000000-0005-0000-0000-0000A2010000}"/>
    <cellStyle name="Comma 11 2 5 4" xfId="9379" xr:uid="{00000000-0005-0000-0000-0000A3010000}"/>
    <cellStyle name="Comma 11 2 5 5" xfId="5144" xr:uid="{00000000-0005-0000-0000-0000A4010000}"/>
    <cellStyle name="Comma 11 2 6" xfId="1463" xr:uid="{00000000-0005-0000-0000-0000A5010000}"/>
    <cellStyle name="Comma 11 2 6 2" xfId="3580" xr:uid="{00000000-0005-0000-0000-0000A6010000}"/>
    <cellStyle name="Comma 11 2 6 2 2" xfId="12047" xr:uid="{00000000-0005-0000-0000-0000A7010000}"/>
    <cellStyle name="Comma 11 2 6 2 3" xfId="7812" xr:uid="{00000000-0005-0000-0000-0000A8010000}"/>
    <cellStyle name="Comma 11 2 6 3" xfId="9931" xr:uid="{00000000-0005-0000-0000-0000A9010000}"/>
    <cellStyle name="Comma 11 2 6 4" xfId="5696" xr:uid="{00000000-0005-0000-0000-0000AA010000}"/>
    <cellStyle name="Comma 11 2 7" xfId="2522" xr:uid="{00000000-0005-0000-0000-0000AB010000}"/>
    <cellStyle name="Comma 11 2 7 2" xfId="10989" xr:uid="{00000000-0005-0000-0000-0000AC010000}"/>
    <cellStyle name="Comma 11 2 7 3" xfId="6754" xr:uid="{00000000-0005-0000-0000-0000AD010000}"/>
    <cellStyle name="Comma 11 2 8" xfId="8873" xr:uid="{00000000-0005-0000-0000-0000AE010000}"/>
    <cellStyle name="Comma 11 2 9" xfId="4638" xr:uid="{00000000-0005-0000-0000-0000AF010000}"/>
    <cellStyle name="Comma 11 3" xfId="453" xr:uid="{00000000-0005-0000-0000-0000B0010000}"/>
    <cellStyle name="Comma 11 3 2" xfId="766" xr:uid="{00000000-0005-0000-0000-0000B1010000}"/>
    <cellStyle name="Comma 11 3 2 2" xfId="1271" xr:uid="{00000000-0005-0000-0000-0000B2010000}"/>
    <cellStyle name="Comma 11 3 2 2 2" xfId="2329" xr:uid="{00000000-0005-0000-0000-0000B3010000}"/>
    <cellStyle name="Comma 11 3 2 2 2 2" xfId="4446" xr:uid="{00000000-0005-0000-0000-0000B4010000}"/>
    <cellStyle name="Comma 11 3 2 2 2 2 2" xfId="12913" xr:uid="{00000000-0005-0000-0000-0000B5010000}"/>
    <cellStyle name="Comma 11 3 2 2 2 2 3" xfId="8678" xr:uid="{00000000-0005-0000-0000-0000B6010000}"/>
    <cellStyle name="Comma 11 3 2 2 2 3" xfId="10797" xr:uid="{00000000-0005-0000-0000-0000B7010000}"/>
    <cellStyle name="Comma 11 3 2 2 2 4" xfId="6562" xr:uid="{00000000-0005-0000-0000-0000B8010000}"/>
    <cellStyle name="Comma 11 3 2 2 3" xfId="3388" xr:uid="{00000000-0005-0000-0000-0000B9010000}"/>
    <cellStyle name="Comma 11 3 2 2 3 2" xfId="11855" xr:uid="{00000000-0005-0000-0000-0000BA010000}"/>
    <cellStyle name="Comma 11 3 2 2 3 3" xfId="7620" xr:uid="{00000000-0005-0000-0000-0000BB010000}"/>
    <cellStyle name="Comma 11 3 2 2 4" xfId="9739" xr:uid="{00000000-0005-0000-0000-0000BC010000}"/>
    <cellStyle name="Comma 11 3 2 2 5" xfId="5504" xr:uid="{00000000-0005-0000-0000-0000BD010000}"/>
    <cellStyle name="Comma 11 3 2 3" xfId="1824" xr:uid="{00000000-0005-0000-0000-0000BE010000}"/>
    <cellStyle name="Comma 11 3 2 3 2" xfId="3941" xr:uid="{00000000-0005-0000-0000-0000BF010000}"/>
    <cellStyle name="Comma 11 3 2 3 2 2" xfId="12408" xr:uid="{00000000-0005-0000-0000-0000C0010000}"/>
    <cellStyle name="Comma 11 3 2 3 2 3" xfId="8173" xr:uid="{00000000-0005-0000-0000-0000C1010000}"/>
    <cellStyle name="Comma 11 3 2 3 3" xfId="10292" xr:uid="{00000000-0005-0000-0000-0000C2010000}"/>
    <cellStyle name="Comma 11 3 2 3 4" xfId="6057" xr:uid="{00000000-0005-0000-0000-0000C3010000}"/>
    <cellStyle name="Comma 11 3 2 4" xfId="2883" xr:uid="{00000000-0005-0000-0000-0000C4010000}"/>
    <cellStyle name="Comma 11 3 2 4 2" xfId="11350" xr:uid="{00000000-0005-0000-0000-0000C5010000}"/>
    <cellStyle name="Comma 11 3 2 4 3" xfId="7115" xr:uid="{00000000-0005-0000-0000-0000C6010000}"/>
    <cellStyle name="Comma 11 3 2 5" xfId="9234" xr:uid="{00000000-0005-0000-0000-0000C7010000}"/>
    <cellStyle name="Comma 11 3 2 6" xfId="4999" xr:uid="{00000000-0005-0000-0000-0000C8010000}"/>
    <cellStyle name="Comma 11 3 3" xfId="971" xr:uid="{00000000-0005-0000-0000-0000C9010000}"/>
    <cellStyle name="Comma 11 3 3 2" xfId="2029" xr:uid="{00000000-0005-0000-0000-0000CA010000}"/>
    <cellStyle name="Comma 11 3 3 2 2" xfId="4146" xr:uid="{00000000-0005-0000-0000-0000CB010000}"/>
    <cellStyle name="Comma 11 3 3 2 2 2" xfId="12613" xr:uid="{00000000-0005-0000-0000-0000CC010000}"/>
    <cellStyle name="Comma 11 3 3 2 2 3" xfId="8378" xr:uid="{00000000-0005-0000-0000-0000CD010000}"/>
    <cellStyle name="Comma 11 3 3 2 3" xfId="10497" xr:uid="{00000000-0005-0000-0000-0000CE010000}"/>
    <cellStyle name="Comma 11 3 3 2 4" xfId="6262" xr:uid="{00000000-0005-0000-0000-0000CF010000}"/>
    <cellStyle name="Comma 11 3 3 3" xfId="3088" xr:uid="{00000000-0005-0000-0000-0000D0010000}"/>
    <cellStyle name="Comma 11 3 3 3 2" xfId="11555" xr:uid="{00000000-0005-0000-0000-0000D1010000}"/>
    <cellStyle name="Comma 11 3 3 3 3" xfId="7320" xr:uid="{00000000-0005-0000-0000-0000D2010000}"/>
    <cellStyle name="Comma 11 3 3 4" xfId="9439" xr:uid="{00000000-0005-0000-0000-0000D3010000}"/>
    <cellStyle name="Comma 11 3 3 5" xfId="5204" xr:uid="{00000000-0005-0000-0000-0000D4010000}"/>
    <cellStyle name="Comma 11 3 4" xfId="1523" xr:uid="{00000000-0005-0000-0000-0000D5010000}"/>
    <cellStyle name="Comma 11 3 4 2" xfId="3640" xr:uid="{00000000-0005-0000-0000-0000D6010000}"/>
    <cellStyle name="Comma 11 3 4 2 2" xfId="12107" xr:uid="{00000000-0005-0000-0000-0000D7010000}"/>
    <cellStyle name="Comma 11 3 4 2 3" xfId="7872" xr:uid="{00000000-0005-0000-0000-0000D8010000}"/>
    <cellStyle name="Comma 11 3 4 3" xfId="9991" xr:uid="{00000000-0005-0000-0000-0000D9010000}"/>
    <cellStyle name="Comma 11 3 4 4" xfId="5756" xr:uid="{00000000-0005-0000-0000-0000DA010000}"/>
    <cellStyle name="Comma 11 3 5" xfId="2582" xr:uid="{00000000-0005-0000-0000-0000DB010000}"/>
    <cellStyle name="Comma 11 3 5 2" xfId="11049" xr:uid="{00000000-0005-0000-0000-0000DC010000}"/>
    <cellStyle name="Comma 11 3 5 3" xfId="6814" xr:uid="{00000000-0005-0000-0000-0000DD010000}"/>
    <cellStyle name="Comma 11 3 6" xfId="8933" xr:uid="{00000000-0005-0000-0000-0000DE010000}"/>
    <cellStyle name="Comma 11 3 7" xfId="4698" xr:uid="{00000000-0005-0000-0000-0000DF010000}"/>
    <cellStyle name="Comma 11 4" xfId="660" xr:uid="{00000000-0005-0000-0000-0000E0010000}"/>
    <cellStyle name="Comma 11 4 2" xfId="1165" xr:uid="{00000000-0005-0000-0000-0000E1010000}"/>
    <cellStyle name="Comma 11 4 2 2" xfId="2223" xr:uid="{00000000-0005-0000-0000-0000E2010000}"/>
    <cellStyle name="Comma 11 4 2 2 2" xfId="4340" xr:uid="{00000000-0005-0000-0000-0000E3010000}"/>
    <cellStyle name="Comma 11 4 2 2 2 2" xfId="12807" xr:uid="{00000000-0005-0000-0000-0000E4010000}"/>
    <cellStyle name="Comma 11 4 2 2 2 3" xfId="8572" xr:uid="{00000000-0005-0000-0000-0000E5010000}"/>
    <cellStyle name="Comma 11 4 2 2 3" xfId="10691" xr:uid="{00000000-0005-0000-0000-0000E6010000}"/>
    <cellStyle name="Comma 11 4 2 2 4" xfId="6456" xr:uid="{00000000-0005-0000-0000-0000E7010000}"/>
    <cellStyle name="Comma 11 4 2 3" xfId="3282" xr:uid="{00000000-0005-0000-0000-0000E8010000}"/>
    <cellStyle name="Comma 11 4 2 3 2" xfId="11749" xr:uid="{00000000-0005-0000-0000-0000E9010000}"/>
    <cellStyle name="Comma 11 4 2 3 3" xfId="7514" xr:uid="{00000000-0005-0000-0000-0000EA010000}"/>
    <cellStyle name="Comma 11 4 2 4" xfId="9633" xr:uid="{00000000-0005-0000-0000-0000EB010000}"/>
    <cellStyle name="Comma 11 4 2 5" xfId="5398" xr:uid="{00000000-0005-0000-0000-0000EC010000}"/>
    <cellStyle name="Comma 11 4 3" xfId="1718" xr:uid="{00000000-0005-0000-0000-0000ED010000}"/>
    <cellStyle name="Comma 11 4 3 2" xfId="3835" xr:uid="{00000000-0005-0000-0000-0000EE010000}"/>
    <cellStyle name="Comma 11 4 3 2 2" xfId="12302" xr:uid="{00000000-0005-0000-0000-0000EF010000}"/>
    <cellStyle name="Comma 11 4 3 2 3" xfId="8067" xr:uid="{00000000-0005-0000-0000-0000F0010000}"/>
    <cellStyle name="Comma 11 4 3 3" xfId="10186" xr:uid="{00000000-0005-0000-0000-0000F1010000}"/>
    <cellStyle name="Comma 11 4 3 4" xfId="5951" xr:uid="{00000000-0005-0000-0000-0000F2010000}"/>
    <cellStyle name="Comma 11 4 4" xfId="2777" xr:uid="{00000000-0005-0000-0000-0000F3010000}"/>
    <cellStyle name="Comma 11 4 4 2" xfId="11244" xr:uid="{00000000-0005-0000-0000-0000F4010000}"/>
    <cellStyle name="Comma 11 4 4 3" xfId="7009" xr:uid="{00000000-0005-0000-0000-0000F5010000}"/>
    <cellStyle name="Comma 11 4 5" xfId="9128" xr:uid="{00000000-0005-0000-0000-0000F6010000}"/>
    <cellStyle name="Comma 11 4 6" xfId="4893" xr:uid="{00000000-0005-0000-0000-0000F7010000}"/>
    <cellStyle name="Comma 11 5" xfId="553" xr:uid="{00000000-0005-0000-0000-0000F8010000}"/>
    <cellStyle name="Comma 11 5 2" xfId="1070" xr:uid="{00000000-0005-0000-0000-0000F9010000}"/>
    <cellStyle name="Comma 11 5 2 2" xfId="2128" xr:uid="{00000000-0005-0000-0000-0000FA010000}"/>
    <cellStyle name="Comma 11 5 2 2 2" xfId="4245" xr:uid="{00000000-0005-0000-0000-0000FB010000}"/>
    <cellStyle name="Comma 11 5 2 2 2 2" xfId="12712" xr:uid="{00000000-0005-0000-0000-0000FC010000}"/>
    <cellStyle name="Comma 11 5 2 2 2 3" xfId="8477" xr:uid="{00000000-0005-0000-0000-0000FD010000}"/>
    <cellStyle name="Comma 11 5 2 2 3" xfId="10596" xr:uid="{00000000-0005-0000-0000-0000FE010000}"/>
    <cellStyle name="Comma 11 5 2 2 4" xfId="6361" xr:uid="{00000000-0005-0000-0000-0000FF010000}"/>
    <cellStyle name="Comma 11 5 2 3" xfId="3187" xr:uid="{00000000-0005-0000-0000-000000020000}"/>
    <cellStyle name="Comma 11 5 2 3 2" xfId="11654" xr:uid="{00000000-0005-0000-0000-000001020000}"/>
    <cellStyle name="Comma 11 5 2 3 3" xfId="7419" xr:uid="{00000000-0005-0000-0000-000002020000}"/>
    <cellStyle name="Comma 11 5 2 4" xfId="9538" xr:uid="{00000000-0005-0000-0000-000003020000}"/>
    <cellStyle name="Comma 11 5 2 5" xfId="5303" xr:uid="{00000000-0005-0000-0000-000004020000}"/>
    <cellStyle name="Comma 11 5 3" xfId="1623" xr:uid="{00000000-0005-0000-0000-000005020000}"/>
    <cellStyle name="Comma 11 5 3 2" xfId="3740" xr:uid="{00000000-0005-0000-0000-000006020000}"/>
    <cellStyle name="Comma 11 5 3 2 2" xfId="12207" xr:uid="{00000000-0005-0000-0000-000007020000}"/>
    <cellStyle name="Comma 11 5 3 2 3" xfId="7972" xr:uid="{00000000-0005-0000-0000-000008020000}"/>
    <cellStyle name="Comma 11 5 3 3" xfId="10091" xr:uid="{00000000-0005-0000-0000-000009020000}"/>
    <cellStyle name="Comma 11 5 3 4" xfId="5856" xr:uid="{00000000-0005-0000-0000-00000A020000}"/>
    <cellStyle name="Comma 11 5 4" xfId="2682" xr:uid="{00000000-0005-0000-0000-00000B020000}"/>
    <cellStyle name="Comma 11 5 4 2" xfId="11149" xr:uid="{00000000-0005-0000-0000-00000C020000}"/>
    <cellStyle name="Comma 11 5 4 3" xfId="6914" xr:uid="{00000000-0005-0000-0000-00000D020000}"/>
    <cellStyle name="Comma 11 5 5" xfId="9033" xr:uid="{00000000-0005-0000-0000-00000E020000}"/>
    <cellStyle name="Comma 11 5 6" xfId="4798" xr:uid="{00000000-0005-0000-0000-00000F020000}"/>
    <cellStyle name="Comma 11 6" xfId="865" xr:uid="{00000000-0005-0000-0000-000010020000}"/>
    <cellStyle name="Comma 11 6 2" xfId="1923" xr:uid="{00000000-0005-0000-0000-000011020000}"/>
    <cellStyle name="Comma 11 6 2 2" xfId="4040" xr:uid="{00000000-0005-0000-0000-000012020000}"/>
    <cellStyle name="Comma 11 6 2 2 2" xfId="12507" xr:uid="{00000000-0005-0000-0000-000013020000}"/>
    <cellStyle name="Comma 11 6 2 2 3" xfId="8272" xr:uid="{00000000-0005-0000-0000-000014020000}"/>
    <cellStyle name="Comma 11 6 2 3" xfId="10391" xr:uid="{00000000-0005-0000-0000-000015020000}"/>
    <cellStyle name="Comma 11 6 2 4" xfId="6156" xr:uid="{00000000-0005-0000-0000-000016020000}"/>
    <cellStyle name="Comma 11 6 3" xfId="2982" xr:uid="{00000000-0005-0000-0000-000017020000}"/>
    <cellStyle name="Comma 11 6 3 2" xfId="11449" xr:uid="{00000000-0005-0000-0000-000018020000}"/>
    <cellStyle name="Comma 11 6 3 3" xfId="7214" xr:uid="{00000000-0005-0000-0000-000019020000}"/>
    <cellStyle name="Comma 11 6 4" xfId="9333" xr:uid="{00000000-0005-0000-0000-00001A020000}"/>
    <cellStyle name="Comma 11 6 5" xfId="5098" xr:uid="{00000000-0005-0000-0000-00001B020000}"/>
    <cellStyle name="Comma 11 7" xfId="1371" xr:uid="{00000000-0005-0000-0000-00001C020000}"/>
    <cellStyle name="Comma 11 7 2" xfId="2429" xr:uid="{00000000-0005-0000-0000-00001D020000}"/>
    <cellStyle name="Comma 11 7 2 2" xfId="4546" xr:uid="{00000000-0005-0000-0000-00001E020000}"/>
    <cellStyle name="Comma 11 7 2 2 2" xfId="13013" xr:uid="{00000000-0005-0000-0000-00001F020000}"/>
    <cellStyle name="Comma 11 7 2 2 3" xfId="8778" xr:uid="{00000000-0005-0000-0000-000020020000}"/>
    <cellStyle name="Comma 11 7 2 3" xfId="10897" xr:uid="{00000000-0005-0000-0000-000021020000}"/>
    <cellStyle name="Comma 11 7 2 4" xfId="6662" xr:uid="{00000000-0005-0000-0000-000022020000}"/>
    <cellStyle name="Comma 11 7 3" xfId="3488" xr:uid="{00000000-0005-0000-0000-000023020000}"/>
    <cellStyle name="Comma 11 7 3 2" xfId="11955" xr:uid="{00000000-0005-0000-0000-000024020000}"/>
    <cellStyle name="Comma 11 7 3 3" xfId="7720" xr:uid="{00000000-0005-0000-0000-000025020000}"/>
    <cellStyle name="Comma 11 7 4" xfId="9839" xr:uid="{00000000-0005-0000-0000-000026020000}"/>
    <cellStyle name="Comma 11 7 5" xfId="5604" xr:uid="{00000000-0005-0000-0000-000027020000}"/>
    <cellStyle name="Comma 11 8" xfId="1417" xr:uid="{00000000-0005-0000-0000-000028020000}"/>
    <cellStyle name="Comma 11 8 2" xfId="3534" xr:uid="{00000000-0005-0000-0000-000029020000}"/>
    <cellStyle name="Comma 11 8 2 2" xfId="12001" xr:uid="{00000000-0005-0000-0000-00002A020000}"/>
    <cellStyle name="Comma 11 8 2 3" xfId="7766" xr:uid="{00000000-0005-0000-0000-00002B020000}"/>
    <cellStyle name="Comma 11 8 3" xfId="9885" xr:uid="{00000000-0005-0000-0000-00002C020000}"/>
    <cellStyle name="Comma 11 8 4" xfId="5650" xr:uid="{00000000-0005-0000-0000-00002D020000}"/>
    <cellStyle name="Comma 11 9" xfId="2476" xr:uid="{00000000-0005-0000-0000-00002E020000}"/>
    <cellStyle name="Comma 11 9 2" xfId="10943" xr:uid="{00000000-0005-0000-0000-00002F020000}"/>
    <cellStyle name="Comma 11 9 3" xfId="6708" xr:uid="{00000000-0005-0000-0000-000030020000}"/>
    <cellStyle name="Comma 12" xfId="346" xr:uid="{00000000-0005-0000-0000-000031020000}"/>
    <cellStyle name="Comma 12 10" xfId="8826" xr:uid="{00000000-0005-0000-0000-000032020000}"/>
    <cellStyle name="Comma 12 11" xfId="4591" xr:uid="{00000000-0005-0000-0000-000033020000}"/>
    <cellStyle name="Comma 12 2" xfId="392" xr:uid="{00000000-0005-0000-0000-000034020000}"/>
    <cellStyle name="Comma 12 2 2" xfId="498" xr:uid="{00000000-0005-0000-0000-000035020000}"/>
    <cellStyle name="Comma 12 2 2 2" xfId="811" xr:uid="{00000000-0005-0000-0000-000036020000}"/>
    <cellStyle name="Comma 12 2 2 2 2" xfId="1316" xr:uid="{00000000-0005-0000-0000-000037020000}"/>
    <cellStyle name="Comma 12 2 2 2 2 2" xfId="2374" xr:uid="{00000000-0005-0000-0000-000038020000}"/>
    <cellStyle name="Comma 12 2 2 2 2 2 2" xfId="4491" xr:uid="{00000000-0005-0000-0000-000039020000}"/>
    <cellStyle name="Comma 12 2 2 2 2 2 2 2" xfId="12958" xr:uid="{00000000-0005-0000-0000-00003A020000}"/>
    <cellStyle name="Comma 12 2 2 2 2 2 2 3" xfId="8723" xr:uid="{00000000-0005-0000-0000-00003B020000}"/>
    <cellStyle name="Comma 12 2 2 2 2 2 3" xfId="10842" xr:uid="{00000000-0005-0000-0000-00003C020000}"/>
    <cellStyle name="Comma 12 2 2 2 2 2 4" xfId="6607" xr:uid="{00000000-0005-0000-0000-00003D020000}"/>
    <cellStyle name="Comma 12 2 2 2 2 3" xfId="3433" xr:uid="{00000000-0005-0000-0000-00003E020000}"/>
    <cellStyle name="Comma 12 2 2 2 2 3 2" xfId="11900" xr:uid="{00000000-0005-0000-0000-00003F020000}"/>
    <cellStyle name="Comma 12 2 2 2 2 3 3" xfId="7665" xr:uid="{00000000-0005-0000-0000-000040020000}"/>
    <cellStyle name="Comma 12 2 2 2 2 4" xfId="9784" xr:uid="{00000000-0005-0000-0000-000041020000}"/>
    <cellStyle name="Comma 12 2 2 2 2 5" xfId="5549" xr:uid="{00000000-0005-0000-0000-000042020000}"/>
    <cellStyle name="Comma 12 2 2 2 3" xfId="1869" xr:uid="{00000000-0005-0000-0000-000043020000}"/>
    <cellStyle name="Comma 12 2 2 2 3 2" xfId="3986" xr:uid="{00000000-0005-0000-0000-000044020000}"/>
    <cellStyle name="Comma 12 2 2 2 3 2 2" xfId="12453" xr:uid="{00000000-0005-0000-0000-000045020000}"/>
    <cellStyle name="Comma 12 2 2 2 3 2 3" xfId="8218" xr:uid="{00000000-0005-0000-0000-000046020000}"/>
    <cellStyle name="Comma 12 2 2 2 3 3" xfId="10337" xr:uid="{00000000-0005-0000-0000-000047020000}"/>
    <cellStyle name="Comma 12 2 2 2 3 4" xfId="6102" xr:uid="{00000000-0005-0000-0000-000048020000}"/>
    <cellStyle name="Comma 12 2 2 2 4" xfId="2928" xr:uid="{00000000-0005-0000-0000-000049020000}"/>
    <cellStyle name="Comma 12 2 2 2 4 2" xfId="11395" xr:uid="{00000000-0005-0000-0000-00004A020000}"/>
    <cellStyle name="Comma 12 2 2 2 4 3" xfId="7160" xr:uid="{00000000-0005-0000-0000-00004B020000}"/>
    <cellStyle name="Comma 12 2 2 2 5" xfId="9279" xr:uid="{00000000-0005-0000-0000-00004C020000}"/>
    <cellStyle name="Comma 12 2 2 2 6" xfId="5044" xr:uid="{00000000-0005-0000-0000-00004D020000}"/>
    <cellStyle name="Comma 12 2 2 3" xfId="1016" xr:uid="{00000000-0005-0000-0000-00004E020000}"/>
    <cellStyle name="Comma 12 2 2 3 2" xfId="2074" xr:uid="{00000000-0005-0000-0000-00004F020000}"/>
    <cellStyle name="Comma 12 2 2 3 2 2" xfId="4191" xr:uid="{00000000-0005-0000-0000-000050020000}"/>
    <cellStyle name="Comma 12 2 2 3 2 2 2" xfId="12658" xr:uid="{00000000-0005-0000-0000-000051020000}"/>
    <cellStyle name="Comma 12 2 2 3 2 2 3" xfId="8423" xr:uid="{00000000-0005-0000-0000-000052020000}"/>
    <cellStyle name="Comma 12 2 2 3 2 3" xfId="10542" xr:uid="{00000000-0005-0000-0000-000053020000}"/>
    <cellStyle name="Comma 12 2 2 3 2 4" xfId="6307" xr:uid="{00000000-0005-0000-0000-000054020000}"/>
    <cellStyle name="Comma 12 2 2 3 3" xfId="3133" xr:uid="{00000000-0005-0000-0000-000055020000}"/>
    <cellStyle name="Comma 12 2 2 3 3 2" xfId="11600" xr:uid="{00000000-0005-0000-0000-000056020000}"/>
    <cellStyle name="Comma 12 2 2 3 3 3" xfId="7365" xr:uid="{00000000-0005-0000-0000-000057020000}"/>
    <cellStyle name="Comma 12 2 2 3 4" xfId="9484" xr:uid="{00000000-0005-0000-0000-000058020000}"/>
    <cellStyle name="Comma 12 2 2 3 5" xfId="5249" xr:uid="{00000000-0005-0000-0000-000059020000}"/>
    <cellStyle name="Comma 12 2 2 4" xfId="1568" xr:uid="{00000000-0005-0000-0000-00005A020000}"/>
    <cellStyle name="Comma 12 2 2 4 2" xfId="3685" xr:uid="{00000000-0005-0000-0000-00005B020000}"/>
    <cellStyle name="Comma 12 2 2 4 2 2" xfId="12152" xr:uid="{00000000-0005-0000-0000-00005C020000}"/>
    <cellStyle name="Comma 12 2 2 4 2 3" xfId="7917" xr:uid="{00000000-0005-0000-0000-00005D020000}"/>
    <cellStyle name="Comma 12 2 2 4 3" xfId="10036" xr:uid="{00000000-0005-0000-0000-00005E020000}"/>
    <cellStyle name="Comma 12 2 2 4 4" xfId="5801" xr:uid="{00000000-0005-0000-0000-00005F020000}"/>
    <cellStyle name="Comma 12 2 2 5" xfId="2627" xr:uid="{00000000-0005-0000-0000-000060020000}"/>
    <cellStyle name="Comma 12 2 2 5 2" xfId="11094" xr:uid="{00000000-0005-0000-0000-000061020000}"/>
    <cellStyle name="Comma 12 2 2 5 3" xfId="6859" xr:uid="{00000000-0005-0000-0000-000062020000}"/>
    <cellStyle name="Comma 12 2 2 6" xfId="8978" xr:uid="{00000000-0005-0000-0000-000063020000}"/>
    <cellStyle name="Comma 12 2 2 7" xfId="4743" xr:uid="{00000000-0005-0000-0000-000064020000}"/>
    <cellStyle name="Comma 12 2 3" xfId="705" xr:uid="{00000000-0005-0000-0000-000065020000}"/>
    <cellStyle name="Comma 12 2 3 2" xfId="1210" xr:uid="{00000000-0005-0000-0000-000066020000}"/>
    <cellStyle name="Comma 12 2 3 2 2" xfId="2268" xr:uid="{00000000-0005-0000-0000-000067020000}"/>
    <cellStyle name="Comma 12 2 3 2 2 2" xfId="4385" xr:uid="{00000000-0005-0000-0000-000068020000}"/>
    <cellStyle name="Comma 12 2 3 2 2 2 2" xfId="12852" xr:uid="{00000000-0005-0000-0000-000069020000}"/>
    <cellStyle name="Comma 12 2 3 2 2 2 3" xfId="8617" xr:uid="{00000000-0005-0000-0000-00006A020000}"/>
    <cellStyle name="Comma 12 2 3 2 2 3" xfId="10736" xr:uid="{00000000-0005-0000-0000-00006B020000}"/>
    <cellStyle name="Comma 12 2 3 2 2 4" xfId="6501" xr:uid="{00000000-0005-0000-0000-00006C020000}"/>
    <cellStyle name="Comma 12 2 3 2 3" xfId="3327" xr:uid="{00000000-0005-0000-0000-00006D020000}"/>
    <cellStyle name="Comma 12 2 3 2 3 2" xfId="11794" xr:uid="{00000000-0005-0000-0000-00006E020000}"/>
    <cellStyle name="Comma 12 2 3 2 3 3" xfId="7559" xr:uid="{00000000-0005-0000-0000-00006F020000}"/>
    <cellStyle name="Comma 12 2 3 2 4" xfId="9678" xr:uid="{00000000-0005-0000-0000-000070020000}"/>
    <cellStyle name="Comma 12 2 3 2 5" xfId="5443" xr:uid="{00000000-0005-0000-0000-000071020000}"/>
    <cellStyle name="Comma 12 2 3 3" xfId="1763" xr:uid="{00000000-0005-0000-0000-000072020000}"/>
    <cellStyle name="Comma 12 2 3 3 2" xfId="3880" xr:uid="{00000000-0005-0000-0000-000073020000}"/>
    <cellStyle name="Comma 12 2 3 3 2 2" xfId="12347" xr:uid="{00000000-0005-0000-0000-000074020000}"/>
    <cellStyle name="Comma 12 2 3 3 2 3" xfId="8112" xr:uid="{00000000-0005-0000-0000-000075020000}"/>
    <cellStyle name="Comma 12 2 3 3 3" xfId="10231" xr:uid="{00000000-0005-0000-0000-000076020000}"/>
    <cellStyle name="Comma 12 2 3 3 4" xfId="5996" xr:uid="{00000000-0005-0000-0000-000077020000}"/>
    <cellStyle name="Comma 12 2 3 4" xfId="2822" xr:uid="{00000000-0005-0000-0000-000078020000}"/>
    <cellStyle name="Comma 12 2 3 4 2" xfId="11289" xr:uid="{00000000-0005-0000-0000-000079020000}"/>
    <cellStyle name="Comma 12 2 3 4 3" xfId="7054" xr:uid="{00000000-0005-0000-0000-00007A020000}"/>
    <cellStyle name="Comma 12 2 3 5" xfId="9173" xr:uid="{00000000-0005-0000-0000-00007B020000}"/>
    <cellStyle name="Comma 12 2 3 6" xfId="4938" xr:uid="{00000000-0005-0000-0000-00007C020000}"/>
    <cellStyle name="Comma 12 2 4" xfId="598" xr:uid="{00000000-0005-0000-0000-00007D020000}"/>
    <cellStyle name="Comma 12 2 4 2" xfId="1115" xr:uid="{00000000-0005-0000-0000-00007E020000}"/>
    <cellStyle name="Comma 12 2 4 2 2" xfId="2173" xr:uid="{00000000-0005-0000-0000-00007F020000}"/>
    <cellStyle name="Comma 12 2 4 2 2 2" xfId="4290" xr:uid="{00000000-0005-0000-0000-000080020000}"/>
    <cellStyle name="Comma 12 2 4 2 2 2 2" xfId="12757" xr:uid="{00000000-0005-0000-0000-000081020000}"/>
    <cellStyle name="Comma 12 2 4 2 2 2 3" xfId="8522" xr:uid="{00000000-0005-0000-0000-000082020000}"/>
    <cellStyle name="Comma 12 2 4 2 2 3" xfId="10641" xr:uid="{00000000-0005-0000-0000-000083020000}"/>
    <cellStyle name="Comma 12 2 4 2 2 4" xfId="6406" xr:uid="{00000000-0005-0000-0000-000084020000}"/>
    <cellStyle name="Comma 12 2 4 2 3" xfId="3232" xr:uid="{00000000-0005-0000-0000-000085020000}"/>
    <cellStyle name="Comma 12 2 4 2 3 2" xfId="11699" xr:uid="{00000000-0005-0000-0000-000086020000}"/>
    <cellStyle name="Comma 12 2 4 2 3 3" xfId="7464" xr:uid="{00000000-0005-0000-0000-000087020000}"/>
    <cellStyle name="Comma 12 2 4 2 4" xfId="9583" xr:uid="{00000000-0005-0000-0000-000088020000}"/>
    <cellStyle name="Comma 12 2 4 2 5" xfId="5348" xr:uid="{00000000-0005-0000-0000-000089020000}"/>
    <cellStyle name="Comma 12 2 4 3" xfId="1668" xr:uid="{00000000-0005-0000-0000-00008A020000}"/>
    <cellStyle name="Comma 12 2 4 3 2" xfId="3785" xr:uid="{00000000-0005-0000-0000-00008B020000}"/>
    <cellStyle name="Comma 12 2 4 3 2 2" xfId="12252" xr:uid="{00000000-0005-0000-0000-00008C020000}"/>
    <cellStyle name="Comma 12 2 4 3 2 3" xfId="8017" xr:uid="{00000000-0005-0000-0000-00008D020000}"/>
    <cellStyle name="Comma 12 2 4 3 3" xfId="10136" xr:uid="{00000000-0005-0000-0000-00008E020000}"/>
    <cellStyle name="Comma 12 2 4 3 4" xfId="5901" xr:uid="{00000000-0005-0000-0000-00008F020000}"/>
    <cellStyle name="Comma 12 2 4 4" xfId="2727" xr:uid="{00000000-0005-0000-0000-000090020000}"/>
    <cellStyle name="Comma 12 2 4 4 2" xfId="11194" xr:uid="{00000000-0005-0000-0000-000091020000}"/>
    <cellStyle name="Comma 12 2 4 4 3" xfId="6959" xr:uid="{00000000-0005-0000-0000-000092020000}"/>
    <cellStyle name="Comma 12 2 4 5" xfId="9078" xr:uid="{00000000-0005-0000-0000-000093020000}"/>
    <cellStyle name="Comma 12 2 4 6" xfId="4843" xr:uid="{00000000-0005-0000-0000-000094020000}"/>
    <cellStyle name="Comma 12 2 5" xfId="910" xr:uid="{00000000-0005-0000-0000-000095020000}"/>
    <cellStyle name="Comma 12 2 5 2" xfId="1968" xr:uid="{00000000-0005-0000-0000-000096020000}"/>
    <cellStyle name="Comma 12 2 5 2 2" xfId="4085" xr:uid="{00000000-0005-0000-0000-000097020000}"/>
    <cellStyle name="Comma 12 2 5 2 2 2" xfId="12552" xr:uid="{00000000-0005-0000-0000-000098020000}"/>
    <cellStyle name="Comma 12 2 5 2 2 3" xfId="8317" xr:uid="{00000000-0005-0000-0000-000099020000}"/>
    <cellStyle name="Comma 12 2 5 2 3" xfId="10436" xr:uid="{00000000-0005-0000-0000-00009A020000}"/>
    <cellStyle name="Comma 12 2 5 2 4" xfId="6201" xr:uid="{00000000-0005-0000-0000-00009B020000}"/>
    <cellStyle name="Comma 12 2 5 3" xfId="3027" xr:uid="{00000000-0005-0000-0000-00009C020000}"/>
    <cellStyle name="Comma 12 2 5 3 2" xfId="11494" xr:uid="{00000000-0005-0000-0000-00009D020000}"/>
    <cellStyle name="Comma 12 2 5 3 3" xfId="7259" xr:uid="{00000000-0005-0000-0000-00009E020000}"/>
    <cellStyle name="Comma 12 2 5 4" xfId="9378" xr:uid="{00000000-0005-0000-0000-00009F020000}"/>
    <cellStyle name="Comma 12 2 5 5" xfId="5143" xr:uid="{00000000-0005-0000-0000-0000A0020000}"/>
    <cellStyle name="Comma 12 2 6" xfId="1462" xr:uid="{00000000-0005-0000-0000-0000A1020000}"/>
    <cellStyle name="Comma 12 2 6 2" xfId="3579" xr:uid="{00000000-0005-0000-0000-0000A2020000}"/>
    <cellStyle name="Comma 12 2 6 2 2" xfId="12046" xr:uid="{00000000-0005-0000-0000-0000A3020000}"/>
    <cellStyle name="Comma 12 2 6 2 3" xfId="7811" xr:uid="{00000000-0005-0000-0000-0000A4020000}"/>
    <cellStyle name="Comma 12 2 6 3" xfId="9930" xr:uid="{00000000-0005-0000-0000-0000A5020000}"/>
    <cellStyle name="Comma 12 2 6 4" xfId="5695" xr:uid="{00000000-0005-0000-0000-0000A6020000}"/>
    <cellStyle name="Comma 12 2 7" xfId="2521" xr:uid="{00000000-0005-0000-0000-0000A7020000}"/>
    <cellStyle name="Comma 12 2 7 2" xfId="10988" xr:uid="{00000000-0005-0000-0000-0000A8020000}"/>
    <cellStyle name="Comma 12 2 7 3" xfId="6753" xr:uid="{00000000-0005-0000-0000-0000A9020000}"/>
    <cellStyle name="Comma 12 2 8" xfId="8872" xr:uid="{00000000-0005-0000-0000-0000AA020000}"/>
    <cellStyle name="Comma 12 2 9" xfId="4637" xr:uid="{00000000-0005-0000-0000-0000AB020000}"/>
    <cellStyle name="Comma 12 3" xfId="452" xr:uid="{00000000-0005-0000-0000-0000AC020000}"/>
    <cellStyle name="Comma 12 3 2" xfId="765" xr:uid="{00000000-0005-0000-0000-0000AD020000}"/>
    <cellStyle name="Comma 12 3 2 2" xfId="1270" xr:uid="{00000000-0005-0000-0000-0000AE020000}"/>
    <cellStyle name="Comma 12 3 2 2 2" xfId="2328" xr:uid="{00000000-0005-0000-0000-0000AF020000}"/>
    <cellStyle name="Comma 12 3 2 2 2 2" xfId="4445" xr:uid="{00000000-0005-0000-0000-0000B0020000}"/>
    <cellStyle name="Comma 12 3 2 2 2 2 2" xfId="12912" xr:uid="{00000000-0005-0000-0000-0000B1020000}"/>
    <cellStyle name="Comma 12 3 2 2 2 2 3" xfId="8677" xr:uid="{00000000-0005-0000-0000-0000B2020000}"/>
    <cellStyle name="Comma 12 3 2 2 2 3" xfId="10796" xr:uid="{00000000-0005-0000-0000-0000B3020000}"/>
    <cellStyle name="Comma 12 3 2 2 2 4" xfId="6561" xr:uid="{00000000-0005-0000-0000-0000B4020000}"/>
    <cellStyle name="Comma 12 3 2 2 3" xfId="3387" xr:uid="{00000000-0005-0000-0000-0000B5020000}"/>
    <cellStyle name="Comma 12 3 2 2 3 2" xfId="11854" xr:uid="{00000000-0005-0000-0000-0000B6020000}"/>
    <cellStyle name="Comma 12 3 2 2 3 3" xfId="7619" xr:uid="{00000000-0005-0000-0000-0000B7020000}"/>
    <cellStyle name="Comma 12 3 2 2 4" xfId="9738" xr:uid="{00000000-0005-0000-0000-0000B8020000}"/>
    <cellStyle name="Comma 12 3 2 2 5" xfId="5503" xr:uid="{00000000-0005-0000-0000-0000B9020000}"/>
    <cellStyle name="Comma 12 3 2 3" xfId="1823" xr:uid="{00000000-0005-0000-0000-0000BA020000}"/>
    <cellStyle name="Comma 12 3 2 3 2" xfId="3940" xr:uid="{00000000-0005-0000-0000-0000BB020000}"/>
    <cellStyle name="Comma 12 3 2 3 2 2" xfId="12407" xr:uid="{00000000-0005-0000-0000-0000BC020000}"/>
    <cellStyle name="Comma 12 3 2 3 2 3" xfId="8172" xr:uid="{00000000-0005-0000-0000-0000BD020000}"/>
    <cellStyle name="Comma 12 3 2 3 3" xfId="10291" xr:uid="{00000000-0005-0000-0000-0000BE020000}"/>
    <cellStyle name="Comma 12 3 2 3 4" xfId="6056" xr:uid="{00000000-0005-0000-0000-0000BF020000}"/>
    <cellStyle name="Comma 12 3 2 4" xfId="2882" xr:uid="{00000000-0005-0000-0000-0000C0020000}"/>
    <cellStyle name="Comma 12 3 2 4 2" xfId="11349" xr:uid="{00000000-0005-0000-0000-0000C1020000}"/>
    <cellStyle name="Comma 12 3 2 4 3" xfId="7114" xr:uid="{00000000-0005-0000-0000-0000C2020000}"/>
    <cellStyle name="Comma 12 3 2 5" xfId="9233" xr:uid="{00000000-0005-0000-0000-0000C3020000}"/>
    <cellStyle name="Comma 12 3 2 6" xfId="4998" xr:uid="{00000000-0005-0000-0000-0000C4020000}"/>
    <cellStyle name="Comma 12 3 3" xfId="970" xr:uid="{00000000-0005-0000-0000-0000C5020000}"/>
    <cellStyle name="Comma 12 3 3 2" xfId="2028" xr:uid="{00000000-0005-0000-0000-0000C6020000}"/>
    <cellStyle name="Comma 12 3 3 2 2" xfId="4145" xr:uid="{00000000-0005-0000-0000-0000C7020000}"/>
    <cellStyle name="Comma 12 3 3 2 2 2" xfId="12612" xr:uid="{00000000-0005-0000-0000-0000C8020000}"/>
    <cellStyle name="Comma 12 3 3 2 2 3" xfId="8377" xr:uid="{00000000-0005-0000-0000-0000C9020000}"/>
    <cellStyle name="Comma 12 3 3 2 3" xfId="10496" xr:uid="{00000000-0005-0000-0000-0000CA020000}"/>
    <cellStyle name="Comma 12 3 3 2 4" xfId="6261" xr:uid="{00000000-0005-0000-0000-0000CB020000}"/>
    <cellStyle name="Comma 12 3 3 3" xfId="3087" xr:uid="{00000000-0005-0000-0000-0000CC020000}"/>
    <cellStyle name="Comma 12 3 3 3 2" xfId="11554" xr:uid="{00000000-0005-0000-0000-0000CD020000}"/>
    <cellStyle name="Comma 12 3 3 3 3" xfId="7319" xr:uid="{00000000-0005-0000-0000-0000CE020000}"/>
    <cellStyle name="Comma 12 3 3 4" xfId="9438" xr:uid="{00000000-0005-0000-0000-0000CF020000}"/>
    <cellStyle name="Comma 12 3 3 5" xfId="5203" xr:uid="{00000000-0005-0000-0000-0000D0020000}"/>
    <cellStyle name="Comma 12 3 4" xfId="1522" xr:uid="{00000000-0005-0000-0000-0000D1020000}"/>
    <cellStyle name="Comma 12 3 4 2" xfId="3639" xr:uid="{00000000-0005-0000-0000-0000D2020000}"/>
    <cellStyle name="Comma 12 3 4 2 2" xfId="12106" xr:uid="{00000000-0005-0000-0000-0000D3020000}"/>
    <cellStyle name="Comma 12 3 4 2 3" xfId="7871" xr:uid="{00000000-0005-0000-0000-0000D4020000}"/>
    <cellStyle name="Comma 12 3 4 3" xfId="9990" xr:uid="{00000000-0005-0000-0000-0000D5020000}"/>
    <cellStyle name="Comma 12 3 4 4" xfId="5755" xr:uid="{00000000-0005-0000-0000-0000D6020000}"/>
    <cellStyle name="Comma 12 3 5" xfId="2581" xr:uid="{00000000-0005-0000-0000-0000D7020000}"/>
    <cellStyle name="Comma 12 3 5 2" xfId="11048" xr:uid="{00000000-0005-0000-0000-0000D8020000}"/>
    <cellStyle name="Comma 12 3 5 3" xfId="6813" xr:uid="{00000000-0005-0000-0000-0000D9020000}"/>
    <cellStyle name="Comma 12 3 6" xfId="8932" xr:uid="{00000000-0005-0000-0000-0000DA020000}"/>
    <cellStyle name="Comma 12 3 7" xfId="4697" xr:uid="{00000000-0005-0000-0000-0000DB020000}"/>
    <cellStyle name="Comma 12 4" xfId="659" xr:uid="{00000000-0005-0000-0000-0000DC020000}"/>
    <cellStyle name="Comma 12 4 2" xfId="1164" xr:uid="{00000000-0005-0000-0000-0000DD020000}"/>
    <cellStyle name="Comma 12 4 2 2" xfId="2222" xr:uid="{00000000-0005-0000-0000-0000DE020000}"/>
    <cellStyle name="Comma 12 4 2 2 2" xfId="4339" xr:uid="{00000000-0005-0000-0000-0000DF020000}"/>
    <cellStyle name="Comma 12 4 2 2 2 2" xfId="12806" xr:uid="{00000000-0005-0000-0000-0000E0020000}"/>
    <cellStyle name="Comma 12 4 2 2 2 3" xfId="8571" xr:uid="{00000000-0005-0000-0000-0000E1020000}"/>
    <cellStyle name="Comma 12 4 2 2 3" xfId="10690" xr:uid="{00000000-0005-0000-0000-0000E2020000}"/>
    <cellStyle name="Comma 12 4 2 2 4" xfId="6455" xr:uid="{00000000-0005-0000-0000-0000E3020000}"/>
    <cellStyle name="Comma 12 4 2 3" xfId="3281" xr:uid="{00000000-0005-0000-0000-0000E4020000}"/>
    <cellStyle name="Comma 12 4 2 3 2" xfId="11748" xr:uid="{00000000-0005-0000-0000-0000E5020000}"/>
    <cellStyle name="Comma 12 4 2 3 3" xfId="7513" xr:uid="{00000000-0005-0000-0000-0000E6020000}"/>
    <cellStyle name="Comma 12 4 2 4" xfId="9632" xr:uid="{00000000-0005-0000-0000-0000E7020000}"/>
    <cellStyle name="Comma 12 4 2 5" xfId="5397" xr:uid="{00000000-0005-0000-0000-0000E8020000}"/>
    <cellStyle name="Comma 12 4 3" xfId="1717" xr:uid="{00000000-0005-0000-0000-0000E9020000}"/>
    <cellStyle name="Comma 12 4 3 2" xfId="3834" xr:uid="{00000000-0005-0000-0000-0000EA020000}"/>
    <cellStyle name="Comma 12 4 3 2 2" xfId="12301" xr:uid="{00000000-0005-0000-0000-0000EB020000}"/>
    <cellStyle name="Comma 12 4 3 2 3" xfId="8066" xr:uid="{00000000-0005-0000-0000-0000EC020000}"/>
    <cellStyle name="Comma 12 4 3 3" xfId="10185" xr:uid="{00000000-0005-0000-0000-0000ED020000}"/>
    <cellStyle name="Comma 12 4 3 4" xfId="5950" xr:uid="{00000000-0005-0000-0000-0000EE020000}"/>
    <cellStyle name="Comma 12 4 4" xfId="2776" xr:uid="{00000000-0005-0000-0000-0000EF020000}"/>
    <cellStyle name="Comma 12 4 4 2" xfId="11243" xr:uid="{00000000-0005-0000-0000-0000F0020000}"/>
    <cellStyle name="Comma 12 4 4 3" xfId="7008" xr:uid="{00000000-0005-0000-0000-0000F1020000}"/>
    <cellStyle name="Comma 12 4 5" xfId="9127" xr:uid="{00000000-0005-0000-0000-0000F2020000}"/>
    <cellStyle name="Comma 12 4 6" xfId="4892" xr:uid="{00000000-0005-0000-0000-0000F3020000}"/>
    <cellStyle name="Comma 12 5" xfId="552" xr:uid="{00000000-0005-0000-0000-0000F4020000}"/>
    <cellStyle name="Comma 12 5 2" xfId="1069" xr:uid="{00000000-0005-0000-0000-0000F5020000}"/>
    <cellStyle name="Comma 12 5 2 2" xfId="2127" xr:uid="{00000000-0005-0000-0000-0000F6020000}"/>
    <cellStyle name="Comma 12 5 2 2 2" xfId="4244" xr:uid="{00000000-0005-0000-0000-0000F7020000}"/>
    <cellStyle name="Comma 12 5 2 2 2 2" xfId="12711" xr:uid="{00000000-0005-0000-0000-0000F8020000}"/>
    <cellStyle name="Comma 12 5 2 2 2 3" xfId="8476" xr:uid="{00000000-0005-0000-0000-0000F9020000}"/>
    <cellStyle name="Comma 12 5 2 2 3" xfId="10595" xr:uid="{00000000-0005-0000-0000-0000FA020000}"/>
    <cellStyle name="Comma 12 5 2 2 4" xfId="6360" xr:uid="{00000000-0005-0000-0000-0000FB020000}"/>
    <cellStyle name="Comma 12 5 2 3" xfId="3186" xr:uid="{00000000-0005-0000-0000-0000FC020000}"/>
    <cellStyle name="Comma 12 5 2 3 2" xfId="11653" xr:uid="{00000000-0005-0000-0000-0000FD020000}"/>
    <cellStyle name="Comma 12 5 2 3 3" xfId="7418" xr:uid="{00000000-0005-0000-0000-0000FE020000}"/>
    <cellStyle name="Comma 12 5 2 4" xfId="9537" xr:uid="{00000000-0005-0000-0000-0000FF020000}"/>
    <cellStyle name="Comma 12 5 2 5" xfId="5302" xr:uid="{00000000-0005-0000-0000-000000030000}"/>
    <cellStyle name="Comma 12 5 3" xfId="1622" xr:uid="{00000000-0005-0000-0000-000001030000}"/>
    <cellStyle name="Comma 12 5 3 2" xfId="3739" xr:uid="{00000000-0005-0000-0000-000002030000}"/>
    <cellStyle name="Comma 12 5 3 2 2" xfId="12206" xr:uid="{00000000-0005-0000-0000-000003030000}"/>
    <cellStyle name="Comma 12 5 3 2 3" xfId="7971" xr:uid="{00000000-0005-0000-0000-000004030000}"/>
    <cellStyle name="Comma 12 5 3 3" xfId="10090" xr:uid="{00000000-0005-0000-0000-000005030000}"/>
    <cellStyle name="Comma 12 5 3 4" xfId="5855" xr:uid="{00000000-0005-0000-0000-000006030000}"/>
    <cellStyle name="Comma 12 5 4" xfId="2681" xr:uid="{00000000-0005-0000-0000-000007030000}"/>
    <cellStyle name="Comma 12 5 4 2" xfId="11148" xr:uid="{00000000-0005-0000-0000-000008030000}"/>
    <cellStyle name="Comma 12 5 4 3" xfId="6913" xr:uid="{00000000-0005-0000-0000-000009030000}"/>
    <cellStyle name="Comma 12 5 5" xfId="9032" xr:uid="{00000000-0005-0000-0000-00000A030000}"/>
    <cellStyle name="Comma 12 5 6" xfId="4797" xr:uid="{00000000-0005-0000-0000-00000B030000}"/>
    <cellStyle name="Comma 12 6" xfId="864" xr:uid="{00000000-0005-0000-0000-00000C030000}"/>
    <cellStyle name="Comma 12 6 2" xfId="1922" xr:uid="{00000000-0005-0000-0000-00000D030000}"/>
    <cellStyle name="Comma 12 6 2 2" xfId="4039" xr:uid="{00000000-0005-0000-0000-00000E030000}"/>
    <cellStyle name="Comma 12 6 2 2 2" xfId="12506" xr:uid="{00000000-0005-0000-0000-00000F030000}"/>
    <cellStyle name="Comma 12 6 2 2 3" xfId="8271" xr:uid="{00000000-0005-0000-0000-000010030000}"/>
    <cellStyle name="Comma 12 6 2 3" xfId="10390" xr:uid="{00000000-0005-0000-0000-000011030000}"/>
    <cellStyle name="Comma 12 6 2 4" xfId="6155" xr:uid="{00000000-0005-0000-0000-000012030000}"/>
    <cellStyle name="Comma 12 6 3" xfId="2981" xr:uid="{00000000-0005-0000-0000-000013030000}"/>
    <cellStyle name="Comma 12 6 3 2" xfId="11448" xr:uid="{00000000-0005-0000-0000-000014030000}"/>
    <cellStyle name="Comma 12 6 3 3" xfId="7213" xr:uid="{00000000-0005-0000-0000-000015030000}"/>
    <cellStyle name="Comma 12 6 4" xfId="9332" xr:uid="{00000000-0005-0000-0000-000016030000}"/>
    <cellStyle name="Comma 12 6 5" xfId="5097" xr:uid="{00000000-0005-0000-0000-000017030000}"/>
    <cellStyle name="Comma 12 7" xfId="1370" xr:uid="{00000000-0005-0000-0000-000018030000}"/>
    <cellStyle name="Comma 12 7 2" xfId="2428" xr:uid="{00000000-0005-0000-0000-000019030000}"/>
    <cellStyle name="Comma 12 7 2 2" xfId="4545" xr:uid="{00000000-0005-0000-0000-00001A030000}"/>
    <cellStyle name="Comma 12 7 2 2 2" xfId="13012" xr:uid="{00000000-0005-0000-0000-00001B030000}"/>
    <cellStyle name="Comma 12 7 2 2 3" xfId="8777" xr:uid="{00000000-0005-0000-0000-00001C030000}"/>
    <cellStyle name="Comma 12 7 2 3" xfId="10896" xr:uid="{00000000-0005-0000-0000-00001D030000}"/>
    <cellStyle name="Comma 12 7 2 4" xfId="6661" xr:uid="{00000000-0005-0000-0000-00001E030000}"/>
    <cellStyle name="Comma 12 7 3" xfId="3487" xr:uid="{00000000-0005-0000-0000-00001F030000}"/>
    <cellStyle name="Comma 12 7 3 2" xfId="11954" xr:uid="{00000000-0005-0000-0000-000020030000}"/>
    <cellStyle name="Comma 12 7 3 3" xfId="7719" xr:uid="{00000000-0005-0000-0000-000021030000}"/>
    <cellStyle name="Comma 12 7 4" xfId="9838" xr:uid="{00000000-0005-0000-0000-000022030000}"/>
    <cellStyle name="Comma 12 7 5" xfId="5603" xr:uid="{00000000-0005-0000-0000-000023030000}"/>
    <cellStyle name="Comma 12 8" xfId="1416" xr:uid="{00000000-0005-0000-0000-000024030000}"/>
    <cellStyle name="Comma 12 8 2" xfId="3533" xr:uid="{00000000-0005-0000-0000-000025030000}"/>
    <cellStyle name="Comma 12 8 2 2" xfId="12000" xr:uid="{00000000-0005-0000-0000-000026030000}"/>
    <cellStyle name="Comma 12 8 2 3" xfId="7765" xr:uid="{00000000-0005-0000-0000-000027030000}"/>
    <cellStyle name="Comma 12 8 3" xfId="9884" xr:uid="{00000000-0005-0000-0000-000028030000}"/>
    <cellStyle name="Comma 12 8 4" xfId="5649" xr:uid="{00000000-0005-0000-0000-000029030000}"/>
    <cellStyle name="Comma 12 9" xfId="2475" xr:uid="{00000000-0005-0000-0000-00002A030000}"/>
    <cellStyle name="Comma 12 9 2" xfId="10942" xr:uid="{00000000-0005-0000-0000-00002B030000}"/>
    <cellStyle name="Comma 12 9 3" xfId="6707" xr:uid="{00000000-0005-0000-0000-00002C030000}"/>
    <cellStyle name="Comma 13" xfId="361" xr:uid="{00000000-0005-0000-0000-00002D030000}"/>
    <cellStyle name="Comma 13 2" xfId="467" xr:uid="{00000000-0005-0000-0000-00002E030000}"/>
    <cellStyle name="Comma 13 2 2" xfId="780" xr:uid="{00000000-0005-0000-0000-00002F030000}"/>
    <cellStyle name="Comma 13 2 2 2" xfId="1285" xr:uid="{00000000-0005-0000-0000-000030030000}"/>
    <cellStyle name="Comma 13 2 2 2 2" xfId="2343" xr:uid="{00000000-0005-0000-0000-000031030000}"/>
    <cellStyle name="Comma 13 2 2 2 2 2" xfId="4460" xr:uid="{00000000-0005-0000-0000-000032030000}"/>
    <cellStyle name="Comma 13 2 2 2 2 2 2" xfId="12927" xr:uid="{00000000-0005-0000-0000-000033030000}"/>
    <cellStyle name="Comma 13 2 2 2 2 2 3" xfId="8692" xr:uid="{00000000-0005-0000-0000-000034030000}"/>
    <cellStyle name="Comma 13 2 2 2 2 3" xfId="10811" xr:uid="{00000000-0005-0000-0000-000035030000}"/>
    <cellStyle name="Comma 13 2 2 2 2 4" xfId="6576" xr:uid="{00000000-0005-0000-0000-000036030000}"/>
    <cellStyle name="Comma 13 2 2 2 3" xfId="3402" xr:uid="{00000000-0005-0000-0000-000037030000}"/>
    <cellStyle name="Comma 13 2 2 2 3 2" xfId="11869" xr:uid="{00000000-0005-0000-0000-000038030000}"/>
    <cellStyle name="Comma 13 2 2 2 3 3" xfId="7634" xr:uid="{00000000-0005-0000-0000-000039030000}"/>
    <cellStyle name="Comma 13 2 2 2 4" xfId="9753" xr:uid="{00000000-0005-0000-0000-00003A030000}"/>
    <cellStyle name="Comma 13 2 2 2 5" xfId="5518" xr:uid="{00000000-0005-0000-0000-00003B030000}"/>
    <cellStyle name="Comma 13 2 2 3" xfId="1838" xr:uid="{00000000-0005-0000-0000-00003C030000}"/>
    <cellStyle name="Comma 13 2 2 3 2" xfId="3955" xr:uid="{00000000-0005-0000-0000-00003D030000}"/>
    <cellStyle name="Comma 13 2 2 3 2 2" xfId="12422" xr:uid="{00000000-0005-0000-0000-00003E030000}"/>
    <cellStyle name="Comma 13 2 2 3 2 3" xfId="8187" xr:uid="{00000000-0005-0000-0000-00003F030000}"/>
    <cellStyle name="Comma 13 2 2 3 3" xfId="10306" xr:uid="{00000000-0005-0000-0000-000040030000}"/>
    <cellStyle name="Comma 13 2 2 3 4" xfId="6071" xr:uid="{00000000-0005-0000-0000-000041030000}"/>
    <cellStyle name="Comma 13 2 2 4" xfId="2897" xr:uid="{00000000-0005-0000-0000-000042030000}"/>
    <cellStyle name="Comma 13 2 2 4 2" xfId="11364" xr:uid="{00000000-0005-0000-0000-000043030000}"/>
    <cellStyle name="Comma 13 2 2 4 3" xfId="7129" xr:uid="{00000000-0005-0000-0000-000044030000}"/>
    <cellStyle name="Comma 13 2 2 5" xfId="9248" xr:uid="{00000000-0005-0000-0000-000045030000}"/>
    <cellStyle name="Comma 13 2 2 6" xfId="5013" xr:uid="{00000000-0005-0000-0000-000046030000}"/>
    <cellStyle name="Comma 13 2 3" xfId="985" xr:uid="{00000000-0005-0000-0000-000047030000}"/>
    <cellStyle name="Comma 13 2 3 2" xfId="2043" xr:uid="{00000000-0005-0000-0000-000048030000}"/>
    <cellStyle name="Comma 13 2 3 2 2" xfId="4160" xr:uid="{00000000-0005-0000-0000-000049030000}"/>
    <cellStyle name="Comma 13 2 3 2 2 2" xfId="12627" xr:uid="{00000000-0005-0000-0000-00004A030000}"/>
    <cellStyle name="Comma 13 2 3 2 2 3" xfId="8392" xr:uid="{00000000-0005-0000-0000-00004B030000}"/>
    <cellStyle name="Comma 13 2 3 2 3" xfId="10511" xr:uid="{00000000-0005-0000-0000-00004C030000}"/>
    <cellStyle name="Comma 13 2 3 2 4" xfId="6276" xr:uid="{00000000-0005-0000-0000-00004D030000}"/>
    <cellStyle name="Comma 13 2 3 3" xfId="3102" xr:uid="{00000000-0005-0000-0000-00004E030000}"/>
    <cellStyle name="Comma 13 2 3 3 2" xfId="11569" xr:uid="{00000000-0005-0000-0000-00004F030000}"/>
    <cellStyle name="Comma 13 2 3 3 3" xfId="7334" xr:uid="{00000000-0005-0000-0000-000050030000}"/>
    <cellStyle name="Comma 13 2 3 4" xfId="9453" xr:uid="{00000000-0005-0000-0000-000051030000}"/>
    <cellStyle name="Comma 13 2 3 5" xfId="5218" xr:uid="{00000000-0005-0000-0000-000052030000}"/>
    <cellStyle name="Comma 13 2 4" xfId="1537" xr:uid="{00000000-0005-0000-0000-000053030000}"/>
    <cellStyle name="Comma 13 2 4 2" xfId="3654" xr:uid="{00000000-0005-0000-0000-000054030000}"/>
    <cellStyle name="Comma 13 2 4 2 2" xfId="12121" xr:uid="{00000000-0005-0000-0000-000055030000}"/>
    <cellStyle name="Comma 13 2 4 2 3" xfId="7886" xr:uid="{00000000-0005-0000-0000-000056030000}"/>
    <cellStyle name="Comma 13 2 4 3" xfId="10005" xr:uid="{00000000-0005-0000-0000-000057030000}"/>
    <cellStyle name="Comma 13 2 4 4" xfId="5770" xr:uid="{00000000-0005-0000-0000-000058030000}"/>
    <cellStyle name="Comma 13 2 5" xfId="2596" xr:uid="{00000000-0005-0000-0000-000059030000}"/>
    <cellStyle name="Comma 13 2 5 2" xfId="11063" xr:uid="{00000000-0005-0000-0000-00005A030000}"/>
    <cellStyle name="Comma 13 2 5 3" xfId="6828" xr:uid="{00000000-0005-0000-0000-00005B030000}"/>
    <cellStyle name="Comma 13 2 6" xfId="8947" xr:uid="{00000000-0005-0000-0000-00005C030000}"/>
    <cellStyle name="Comma 13 2 7" xfId="4712" xr:uid="{00000000-0005-0000-0000-00005D030000}"/>
    <cellStyle name="Comma 13 3" xfId="674" xr:uid="{00000000-0005-0000-0000-00005E030000}"/>
    <cellStyle name="Comma 13 3 2" xfId="1179" xr:uid="{00000000-0005-0000-0000-00005F030000}"/>
    <cellStyle name="Comma 13 3 2 2" xfId="2237" xr:uid="{00000000-0005-0000-0000-000060030000}"/>
    <cellStyle name="Comma 13 3 2 2 2" xfId="4354" xr:uid="{00000000-0005-0000-0000-000061030000}"/>
    <cellStyle name="Comma 13 3 2 2 2 2" xfId="12821" xr:uid="{00000000-0005-0000-0000-000062030000}"/>
    <cellStyle name="Comma 13 3 2 2 2 3" xfId="8586" xr:uid="{00000000-0005-0000-0000-000063030000}"/>
    <cellStyle name="Comma 13 3 2 2 3" xfId="10705" xr:uid="{00000000-0005-0000-0000-000064030000}"/>
    <cellStyle name="Comma 13 3 2 2 4" xfId="6470" xr:uid="{00000000-0005-0000-0000-000065030000}"/>
    <cellStyle name="Comma 13 3 2 3" xfId="3296" xr:uid="{00000000-0005-0000-0000-000066030000}"/>
    <cellStyle name="Comma 13 3 2 3 2" xfId="11763" xr:uid="{00000000-0005-0000-0000-000067030000}"/>
    <cellStyle name="Comma 13 3 2 3 3" xfId="7528" xr:uid="{00000000-0005-0000-0000-000068030000}"/>
    <cellStyle name="Comma 13 3 2 4" xfId="9647" xr:uid="{00000000-0005-0000-0000-000069030000}"/>
    <cellStyle name="Comma 13 3 2 5" xfId="5412" xr:uid="{00000000-0005-0000-0000-00006A030000}"/>
    <cellStyle name="Comma 13 3 3" xfId="1732" xr:uid="{00000000-0005-0000-0000-00006B030000}"/>
    <cellStyle name="Comma 13 3 3 2" xfId="3849" xr:uid="{00000000-0005-0000-0000-00006C030000}"/>
    <cellStyle name="Comma 13 3 3 2 2" xfId="12316" xr:uid="{00000000-0005-0000-0000-00006D030000}"/>
    <cellStyle name="Comma 13 3 3 2 3" xfId="8081" xr:uid="{00000000-0005-0000-0000-00006E030000}"/>
    <cellStyle name="Comma 13 3 3 3" xfId="10200" xr:uid="{00000000-0005-0000-0000-00006F030000}"/>
    <cellStyle name="Comma 13 3 3 4" xfId="5965" xr:uid="{00000000-0005-0000-0000-000070030000}"/>
    <cellStyle name="Comma 13 3 4" xfId="2791" xr:uid="{00000000-0005-0000-0000-000071030000}"/>
    <cellStyle name="Comma 13 3 4 2" xfId="11258" xr:uid="{00000000-0005-0000-0000-000072030000}"/>
    <cellStyle name="Comma 13 3 4 3" xfId="7023" xr:uid="{00000000-0005-0000-0000-000073030000}"/>
    <cellStyle name="Comma 13 3 5" xfId="9142" xr:uid="{00000000-0005-0000-0000-000074030000}"/>
    <cellStyle name="Comma 13 3 6" xfId="4907" xr:uid="{00000000-0005-0000-0000-000075030000}"/>
    <cellStyle name="Comma 13 4" xfId="567" xr:uid="{00000000-0005-0000-0000-000076030000}"/>
    <cellStyle name="Comma 13 4 2" xfId="1084" xr:uid="{00000000-0005-0000-0000-000077030000}"/>
    <cellStyle name="Comma 13 4 2 2" xfId="2142" xr:uid="{00000000-0005-0000-0000-000078030000}"/>
    <cellStyle name="Comma 13 4 2 2 2" xfId="4259" xr:uid="{00000000-0005-0000-0000-000079030000}"/>
    <cellStyle name="Comma 13 4 2 2 2 2" xfId="12726" xr:uid="{00000000-0005-0000-0000-00007A030000}"/>
    <cellStyle name="Comma 13 4 2 2 2 3" xfId="8491" xr:uid="{00000000-0005-0000-0000-00007B030000}"/>
    <cellStyle name="Comma 13 4 2 2 3" xfId="10610" xr:uid="{00000000-0005-0000-0000-00007C030000}"/>
    <cellStyle name="Comma 13 4 2 2 4" xfId="6375" xr:uid="{00000000-0005-0000-0000-00007D030000}"/>
    <cellStyle name="Comma 13 4 2 3" xfId="3201" xr:uid="{00000000-0005-0000-0000-00007E030000}"/>
    <cellStyle name="Comma 13 4 2 3 2" xfId="11668" xr:uid="{00000000-0005-0000-0000-00007F030000}"/>
    <cellStyle name="Comma 13 4 2 3 3" xfId="7433" xr:uid="{00000000-0005-0000-0000-000080030000}"/>
    <cellStyle name="Comma 13 4 2 4" xfId="9552" xr:uid="{00000000-0005-0000-0000-000081030000}"/>
    <cellStyle name="Comma 13 4 2 5" xfId="5317" xr:uid="{00000000-0005-0000-0000-000082030000}"/>
    <cellStyle name="Comma 13 4 3" xfId="1637" xr:uid="{00000000-0005-0000-0000-000083030000}"/>
    <cellStyle name="Comma 13 4 3 2" xfId="3754" xr:uid="{00000000-0005-0000-0000-000084030000}"/>
    <cellStyle name="Comma 13 4 3 2 2" xfId="12221" xr:uid="{00000000-0005-0000-0000-000085030000}"/>
    <cellStyle name="Comma 13 4 3 2 3" xfId="7986" xr:uid="{00000000-0005-0000-0000-000086030000}"/>
    <cellStyle name="Comma 13 4 3 3" xfId="10105" xr:uid="{00000000-0005-0000-0000-000087030000}"/>
    <cellStyle name="Comma 13 4 3 4" xfId="5870" xr:uid="{00000000-0005-0000-0000-000088030000}"/>
    <cellStyle name="Comma 13 4 4" xfId="2696" xr:uid="{00000000-0005-0000-0000-000089030000}"/>
    <cellStyle name="Comma 13 4 4 2" xfId="11163" xr:uid="{00000000-0005-0000-0000-00008A030000}"/>
    <cellStyle name="Comma 13 4 4 3" xfId="6928" xr:uid="{00000000-0005-0000-0000-00008B030000}"/>
    <cellStyle name="Comma 13 4 5" xfId="9047" xr:uid="{00000000-0005-0000-0000-00008C030000}"/>
    <cellStyle name="Comma 13 4 6" xfId="4812" xr:uid="{00000000-0005-0000-0000-00008D030000}"/>
    <cellStyle name="Comma 13 5" xfId="879" xr:uid="{00000000-0005-0000-0000-00008E030000}"/>
    <cellStyle name="Comma 13 5 2" xfId="1937" xr:uid="{00000000-0005-0000-0000-00008F030000}"/>
    <cellStyle name="Comma 13 5 2 2" xfId="4054" xr:uid="{00000000-0005-0000-0000-000090030000}"/>
    <cellStyle name="Comma 13 5 2 2 2" xfId="12521" xr:uid="{00000000-0005-0000-0000-000091030000}"/>
    <cellStyle name="Comma 13 5 2 2 3" xfId="8286" xr:uid="{00000000-0005-0000-0000-000092030000}"/>
    <cellStyle name="Comma 13 5 2 3" xfId="10405" xr:uid="{00000000-0005-0000-0000-000093030000}"/>
    <cellStyle name="Comma 13 5 2 4" xfId="6170" xr:uid="{00000000-0005-0000-0000-000094030000}"/>
    <cellStyle name="Comma 13 5 3" xfId="2996" xr:uid="{00000000-0005-0000-0000-000095030000}"/>
    <cellStyle name="Comma 13 5 3 2" xfId="11463" xr:uid="{00000000-0005-0000-0000-000096030000}"/>
    <cellStyle name="Comma 13 5 3 3" xfId="7228" xr:uid="{00000000-0005-0000-0000-000097030000}"/>
    <cellStyle name="Comma 13 5 4" xfId="9347" xr:uid="{00000000-0005-0000-0000-000098030000}"/>
    <cellStyle name="Comma 13 5 5" xfId="5112" xr:uid="{00000000-0005-0000-0000-000099030000}"/>
    <cellStyle name="Comma 13 6" xfId="1431" xr:uid="{00000000-0005-0000-0000-00009A030000}"/>
    <cellStyle name="Comma 13 6 2" xfId="3548" xr:uid="{00000000-0005-0000-0000-00009B030000}"/>
    <cellStyle name="Comma 13 6 2 2" xfId="12015" xr:uid="{00000000-0005-0000-0000-00009C030000}"/>
    <cellStyle name="Comma 13 6 2 3" xfId="7780" xr:uid="{00000000-0005-0000-0000-00009D030000}"/>
    <cellStyle name="Comma 13 6 3" xfId="9899" xr:uid="{00000000-0005-0000-0000-00009E030000}"/>
    <cellStyle name="Comma 13 6 4" xfId="5664" xr:uid="{00000000-0005-0000-0000-00009F030000}"/>
    <cellStyle name="Comma 13 7" xfId="2490" xr:uid="{00000000-0005-0000-0000-0000A0030000}"/>
    <cellStyle name="Comma 13 7 2" xfId="10957" xr:uid="{00000000-0005-0000-0000-0000A1030000}"/>
    <cellStyle name="Comma 13 7 3" xfId="6722" xr:uid="{00000000-0005-0000-0000-0000A2030000}"/>
    <cellStyle name="Comma 13 8" xfId="8841" xr:uid="{00000000-0005-0000-0000-0000A3030000}"/>
    <cellStyle name="Comma 13 9" xfId="4606" xr:uid="{00000000-0005-0000-0000-0000A4030000}"/>
    <cellStyle name="Comma 14" xfId="411" xr:uid="{00000000-0005-0000-0000-0000A5030000}"/>
    <cellStyle name="Comma 14 2" xfId="724" xr:uid="{00000000-0005-0000-0000-0000A6030000}"/>
    <cellStyle name="Comma 14 2 2" xfId="1229" xr:uid="{00000000-0005-0000-0000-0000A7030000}"/>
    <cellStyle name="Comma 14 2 2 2" xfId="2287" xr:uid="{00000000-0005-0000-0000-0000A8030000}"/>
    <cellStyle name="Comma 14 2 2 2 2" xfId="4404" xr:uid="{00000000-0005-0000-0000-0000A9030000}"/>
    <cellStyle name="Comma 14 2 2 2 2 2" xfId="12871" xr:uid="{00000000-0005-0000-0000-0000AA030000}"/>
    <cellStyle name="Comma 14 2 2 2 2 3" xfId="8636" xr:uid="{00000000-0005-0000-0000-0000AB030000}"/>
    <cellStyle name="Comma 14 2 2 2 3" xfId="10755" xr:uid="{00000000-0005-0000-0000-0000AC030000}"/>
    <cellStyle name="Comma 14 2 2 2 4" xfId="6520" xr:uid="{00000000-0005-0000-0000-0000AD030000}"/>
    <cellStyle name="Comma 14 2 2 3" xfId="3346" xr:uid="{00000000-0005-0000-0000-0000AE030000}"/>
    <cellStyle name="Comma 14 2 2 3 2" xfId="11813" xr:uid="{00000000-0005-0000-0000-0000AF030000}"/>
    <cellStyle name="Comma 14 2 2 3 3" xfId="7578" xr:uid="{00000000-0005-0000-0000-0000B0030000}"/>
    <cellStyle name="Comma 14 2 2 4" xfId="9697" xr:uid="{00000000-0005-0000-0000-0000B1030000}"/>
    <cellStyle name="Comma 14 2 2 5" xfId="5462" xr:uid="{00000000-0005-0000-0000-0000B2030000}"/>
    <cellStyle name="Comma 14 2 3" xfId="1782" xr:uid="{00000000-0005-0000-0000-0000B3030000}"/>
    <cellStyle name="Comma 14 2 3 2" xfId="3899" xr:uid="{00000000-0005-0000-0000-0000B4030000}"/>
    <cellStyle name="Comma 14 2 3 2 2" xfId="12366" xr:uid="{00000000-0005-0000-0000-0000B5030000}"/>
    <cellStyle name="Comma 14 2 3 2 3" xfId="8131" xr:uid="{00000000-0005-0000-0000-0000B6030000}"/>
    <cellStyle name="Comma 14 2 3 3" xfId="10250" xr:uid="{00000000-0005-0000-0000-0000B7030000}"/>
    <cellStyle name="Comma 14 2 3 4" xfId="6015" xr:uid="{00000000-0005-0000-0000-0000B8030000}"/>
    <cellStyle name="Comma 14 2 4" xfId="2841" xr:uid="{00000000-0005-0000-0000-0000B9030000}"/>
    <cellStyle name="Comma 14 2 4 2" xfId="11308" xr:uid="{00000000-0005-0000-0000-0000BA030000}"/>
    <cellStyle name="Comma 14 2 4 3" xfId="7073" xr:uid="{00000000-0005-0000-0000-0000BB030000}"/>
    <cellStyle name="Comma 14 2 5" xfId="9192" xr:uid="{00000000-0005-0000-0000-0000BC030000}"/>
    <cellStyle name="Comma 14 2 6" xfId="4957" xr:uid="{00000000-0005-0000-0000-0000BD030000}"/>
    <cellStyle name="Comma 14 3" xfId="929" xr:uid="{00000000-0005-0000-0000-0000BE030000}"/>
    <cellStyle name="Comma 14 3 2" xfId="1987" xr:uid="{00000000-0005-0000-0000-0000BF030000}"/>
    <cellStyle name="Comma 14 3 2 2" xfId="4104" xr:uid="{00000000-0005-0000-0000-0000C0030000}"/>
    <cellStyle name="Comma 14 3 2 2 2" xfId="12571" xr:uid="{00000000-0005-0000-0000-0000C1030000}"/>
    <cellStyle name="Comma 14 3 2 2 3" xfId="8336" xr:uid="{00000000-0005-0000-0000-0000C2030000}"/>
    <cellStyle name="Comma 14 3 2 3" xfId="10455" xr:uid="{00000000-0005-0000-0000-0000C3030000}"/>
    <cellStyle name="Comma 14 3 2 4" xfId="6220" xr:uid="{00000000-0005-0000-0000-0000C4030000}"/>
    <cellStyle name="Comma 14 3 3" xfId="3046" xr:uid="{00000000-0005-0000-0000-0000C5030000}"/>
    <cellStyle name="Comma 14 3 3 2" xfId="11513" xr:uid="{00000000-0005-0000-0000-0000C6030000}"/>
    <cellStyle name="Comma 14 3 3 3" xfId="7278" xr:uid="{00000000-0005-0000-0000-0000C7030000}"/>
    <cellStyle name="Comma 14 3 4" xfId="9397" xr:uid="{00000000-0005-0000-0000-0000C8030000}"/>
    <cellStyle name="Comma 14 3 5" xfId="5162" xr:uid="{00000000-0005-0000-0000-0000C9030000}"/>
    <cellStyle name="Comma 14 4" xfId="1481" xr:uid="{00000000-0005-0000-0000-0000CA030000}"/>
    <cellStyle name="Comma 14 4 2" xfId="3598" xr:uid="{00000000-0005-0000-0000-0000CB030000}"/>
    <cellStyle name="Comma 14 4 2 2" xfId="12065" xr:uid="{00000000-0005-0000-0000-0000CC030000}"/>
    <cellStyle name="Comma 14 4 2 3" xfId="7830" xr:uid="{00000000-0005-0000-0000-0000CD030000}"/>
    <cellStyle name="Comma 14 4 3" xfId="9949" xr:uid="{00000000-0005-0000-0000-0000CE030000}"/>
    <cellStyle name="Comma 14 4 4" xfId="5714" xr:uid="{00000000-0005-0000-0000-0000CF030000}"/>
    <cellStyle name="Comma 14 5" xfId="2540" xr:uid="{00000000-0005-0000-0000-0000D0030000}"/>
    <cellStyle name="Comma 14 5 2" xfId="11007" xr:uid="{00000000-0005-0000-0000-0000D1030000}"/>
    <cellStyle name="Comma 14 5 3" xfId="6772" xr:uid="{00000000-0005-0000-0000-0000D2030000}"/>
    <cellStyle name="Comma 14 6" xfId="8891" xr:uid="{00000000-0005-0000-0000-0000D3030000}"/>
    <cellStyle name="Comma 14 7" xfId="4656" xr:uid="{00000000-0005-0000-0000-0000D4030000}"/>
    <cellStyle name="Comma 15" xfId="446" xr:uid="{00000000-0005-0000-0000-0000D5030000}"/>
    <cellStyle name="Comma 15 2" xfId="759" xr:uid="{00000000-0005-0000-0000-0000D6030000}"/>
    <cellStyle name="Comma 15 2 2" xfId="1264" xr:uid="{00000000-0005-0000-0000-0000D7030000}"/>
    <cellStyle name="Comma 15 2 2 2" xfId="2322" xr:uid="{00000000-0005-0000-0000-0000D8030000}"/>
    <cellStyle name="Comma 15 2 2 2 2" xfId="4439" xr:uid="{00000000-0005-0000-0000-0000D9030000}"/>
    <cellStyle name="Comma 15 2 2 2 2 2" xfId="12906" xr:uid="{00000000-0005-0000-0000-0000DA030000}"/>
    <cellStyle name="Comma 15 2 2 2 2 3" xfId="8671" xr:uid="{00000000-0005-0000-0000-0000DB030000}"/>
    <cellStyle name="Comma 15 2 2 2 3" xfId="10790" xr:uid="{00000000-0005-0000-0000-0000DC030000}"/>
    <cellStyle name="Comma 15 2 2 2 4" xfId="6555" xr:uid="{00000000-0005-0000-0000-0000DD030000}"/>
    <cellStyle name="Comma 15 2 2 3" xfId="3381" xr:uid="{00000000-0005-0000-0000-0000DE030000}"/>
    <cellStyle name="Comma 15 2 2 3 2" xfId="11848" xr:uid="{00000000-0005-0000-0000-0000DF030000}"/>
    <cellStyle name="Comma 15 2 2 3 3" xfId="7613" xr:uid="{00000000-0005-0000-0000-0000E0030000}"/>
    <cellStyle name="Comma 15 2 2 4" xfId="9732" xr:uid="{00000000-0005-0000-0000-0000E1030000}"/>
    <cellStyle name="Comma 15 2 2 5" xfId="5497" xr:uid="{00000000-0005-0000-0000-0000E2030000}"/>
    <cellStyle name="Comma 15 2 3" xfId="1817" xr:uid="{00000000-0005-0000-0000-0000E3030000}"/>
    <cellStyle name="Comma 15 2 3 2" xfId="3934" xr:uid="{00000000-0005-0000-0000-0000E4030000}"/>
    <cellStyle name="Comma 15 2 3 2 2" xfId="12401" xr:uid="{00000000-0005-0000-0000-0000E5030000}"/>
    <cellStyle name="Comma 15 2 3 2 3" xfId="8166" xr:uid="{00000000-0005-0000-0000-0000E6030000}"/>
    <cellStyle name="Comma 15 2 3 3" xfId="10285" xr:uid="{00000000-0005-0000-0000-0000E7030000}"/>
    <cellStyle name="Comma 15 2 3 4" xfId="6050" xr:uid="{00000000-0005-0000-0000-0000E8030000}"/>
    <cellStyle name="Comma 15 2 4" xfId="2876" xr:uid="{00000000-0005-0000-0000-0000E9030000}"/>
    <cellStyle name="Comma 15 2 4 2" xfId="11343" xr:uid="{00000000-0005-0000-0000-0000EA030000}"/>
    <cellStyle name="Comma 15 2 4 3" xfId="7108" xr:uid="{00000000-0005-0000-0000-0000EB030000}"/>
    <cellStyle name="Comma 15 2 5" xfId="9227" xr:uid="{00000000-0005-0000-0000-0000EC030000}"/>
    <cellStyle name="Comma 15 2 6" xfId="4992" xr:uid="{00000000-0005-0000-0000-0000ED030000}"/>
    <cellStyle name="Comma 15 3" xfId="964" xr:uid="{00000000-0005-0000-0000-0000EE030000}"/>
    <cellStyle name="Comma 15 3 2" xfId="2022" xr:uid="{00000000-0005-0000-0000-0000EF030000}"/>
    <cellStyle name="Comma 15 3 2 2" xfId="4139" xr:uid="{00000000-0005-0000-0000-0000F0030000}"/>
    <cellStyle name="Comma 15 3 2 2 2" xfId="12606" xr:uid="{00000000-0005-0000-0000-0000F1030000}"/>
    <cellStyle name="Comma 15 3 2 2 3" xfId="8371" xr:uid="{00000000-0005-0000-0000-0000F2030000}"/>
    <cellStyle name="Comma 15 3 2 3" xfId="10490" xr:uid="{00000000-0005-0000-0000-0000F3030000}"/>
    <cellStyle name="Comma 15 3 2 4" xfId="6255" xr:uid="{00000000-0005-0000-0000-0000F4030000}"/>
    <cellStyle name="Comma 15 3 3" xfId="3081" xr:uid="{00000000-0005-0000-0000-0000F5030000}"/>
    <cellStyle name="Comma 15 3 3 2" xfId="11548" xr:uid="{00000000-0005-0000-0000-0000F6030000}"/>
    <cellStyle name="Comma 15 3 3 3" xfId="7313" xr:uid="{00000000-0005-0000-0000-0000F7030000}"/>
    <cellStyle name="Comma 15 3 4" xfId="9432" xr:uid="{00000000-0005-0000-0000-0000F8030000}"/>
    <cellStyle name="Comma 15 3 5" xfId="5197" xr:uid="{00000000-0005-0000-0000-0000F9030000}"/>
    <cellStyle name="Comma 15 4" xfId="1516" xr:uid="{00000000-0005-0000-0000-0000FA030000}"/>
    <cellStyle name="Comma 15 4 2" xfId="3633" xr:uid="{00000000-0005-0000-0000-0000FB030000}"/>
    <cellStyle name="Comma 15 4 2 2" xfId="12100" xr:uid="{00000000-0005-0000-0000-0000FC030000}"/>
    <cellStyle name="Comma 15 4 2 3" xfId="7865" xr:uid="{00000000-0005-0000-0000-0000FD030000}"/>
    <cellStyle name="Comma 15 4 3" xfId="9984" xr:uid="{00000000-0005-0000-0000-0000FE030000}"/>
    <cellStyle name="Comma 15 4 4" xfId="5749" xr:uid="{00000000-0005-0000-0000-0000FF030000}"/>
    <cellStyle name="Comma 15 5" xfId="2575" xr:uid="{00000000-0005-0000-0000-000000040000}"/>
    <cellStyle name="Comma 15 5 2" xfId="11042" xr:uid="{00000000-0005-0000-0000-000001040000}"/>
    <cellStyle name="Comma 15 5 3" xfId="6807" xr:uid="{00000000-0005-0000-0000-000002040000}"/>
    <cellStyle name="Comma 15 6" xfId="8926" xr:uid="{00000000-0005-0000-0000-000003040000}"/>
    <cellStyle name="Comma 15 7" xfId="4691" xr:uid="{00000000-0005-0000-0000-000004040000}"/>
    <cellStyle name="Comma 16" xfId="407" xr:uid="{00000000-0005-0000-0000-000005040000}"/>
    <cellStyle name="Comma 16 2" xfId="720" xr:uid="{00000000-0005-0000-0000-000006040000}"/>
    <cellStyle name="Comma 16 2 2" xfId="1225" xr:uid="{00000000-0005-0000-0000-000007040000}"/>
    <cellStyle name="Comma 16 2 2 2" xfId="2283" xr:uid="{00000000-0005-0000-0000-000008040000}"/>
    <cellStyle name="Comma 16 2 2 2 2" xfId="4400" xr:uid="{00000000-0005-0000-0000-000009040000}"/>
    <cellStyle name="Comma 16 2 2 2 2 2" xfId="12867" xr:uid="{00000000-0005-0000-0000-00000A040000}"/>
    <cellStyle name="Comma 16 2 2 2 2 3" xfId="8632" xr:uid="{00000000-0005-0000-0000-00000B040000}"/>
    <cellStyle name="Comma 16 2 2 2 3" xfId="10751" xr:uid="{00000000-0005-0000-0000-00000C040000}"/>
    <cellStyle name="Comma 16 2 2 2 4" xfId="6516" xr:uid="{00000000-0005-0000-0000-00000D040000}"/>
    <cellStyle name="Comma 16 2 2 3" xfId="3342" xr:uid="{00000000-0005-0000-0000-00000E040000}"/>
    <cellStyle name="Comma 16 2 2 3 2" xfId="11809" xr:uid="{00000000-0005-0000-0000-00000F040000}"/>
    <cellStyle name="Comma 16 2 2 3 3" xfId="7574" xr:uid="{00000000-0005-0000-0000-000010040000}"/>
    <cellStyle name="Comma 16 2 2 4" xfId="9693" xr:uid="{00000000-0005-0000-0000-000011040000}"/>
    <cellStyle name="Comma 16 2 2 5" xfId="5458" xr:uid="{00000000-0005-0000-0000-000012040000}"/>
    <cellStyle name="Comma 16 2 3" xfId="1778" xr:uid="{00000000-0005-0000-0000-000013040000}"/>
    <cellStyle name="Comma 16 2 3 2" xfId="3895" xr:uid="{00000000-0005-0000-0000-000014040000}"/>
    <cellStyle name="Comma 16 2 3 2 2" xfId="12362" xr:uid="{00000000-0005-0000-0000-000015040000}"/>
    <cellStyle name="Comma 16 2 3 2 3" xfId="8127" xr:uid="{00000000-0005-0000-0000-000016040000}"/>
    <cellStyle name="Comma 16 2 3 3" xfId="10246" xr:uid="{00000000-0005-0000-0000-000017040000}"/>
    <cellStyle name="Comma 16 2 3 4" xfId="6011" xr:uid="{00000000-0005-0000-0000-000018040000}"/>
    <cellStyle name="Comma 16 2 4" xfId="2837" xr:uid="{00000000-0005-0000-0000-000019040000}"/>
    <cellStyle name="Comma 16 2 4 2" xfId="11304" xr:uid="{00000000-0005-0000-0000-00001A040000}"/>
    <cellStyle name="Comma 16 2 4 3" xfId="7069" xr:uid="{00000000-0005-0000-0000-00001B040000}"/>
    <cellStyle name="Comma 16 2 5" xfId="9188" xr:uid="{00000000-0005-0000-0000-00001C040000}"/>
    <cellStyle name="Comma 16 2 6" xfId="4953" xr:uid="{00000000-0005-0000-0000-00001D040000}"/>
    <cellStyle name="Comma 16 3" xfId="925" xr:uid="{00000000-0005-0000-0000-00001E040000}"/>
    <cellStyle name="Comma 16 3 2" xfId="1983" xr:uid="{00000000-0005-0000-0000-00001F040000}"/>
    <cellStyle name="Comma 16 3 2 2" xfId="4100" xr:uid="{00000000-0005-0000-0000-000020040000}"/>
    <cellStyle name="Comma 16 3 2 2 2" xfId="12567" xr:uid="{00000000-0005-0000-0000-000021040000}"/>
    <cellStyle name="Comma 16 3 2 2 3" xfId="8332" xr:uid="{00000000-0005-0000-0000-000022040000}"/>
    <cellStyle name="Comma 16 3 2 3" xfId="10451" xr:uid="{00000000-0005-0000-0000-000023040000}"/>
    <cellStyle name="Comma 16 3 2 4" xfId="6216" xr:uid="{00000000-0005-0000-0000-000024040000}"/>
    <cellStyle name="Comma 16 3 3" xfId="3042" xr:uid="{00000000-0005-0000-0000-000025040000}"/>
    <cellStyle name="Comma 16 3 3 2" xfId="11509" xr:uid="{00000000-0005-0000-0000-000026040000}"/>
    <cellStyle name="Comma 16 3 3 3" xfId="7274" xr:uid="{00000000-0005-0000-0000-000027040000}"/>
    <cellStyle name="Comma 16 3 4" xfId="9393" xr:uid="{00000000-0005-0000-0000-000028040000}"/>
    <cellStyle name="Comma 16 3 5" xfId="5158" xr:uid="{00000000-0005-0000-0000-000029040000}"/>
    <cellStyle name="Comma 16 4" xfId="1477" xr:uid="{00000000-0005-0000-0000-00002A040000}"/>
    <cellStyle name="Comma 16 4 2" xfId="3594" xr:uid="{00000000-0005-0000-0000-00002B040000}"/>
    <cellStyle name="Comma 16 4 2 2" xfId="12061" xr:uid="{00000000-0005-0000-0000-00002C040000}"/>
    <cellStyle name="Comma 16 4 2 3" xfId="7826" xr:uid="{00000000-0005-0000-0000-00002D040000}"/>
    <cellStyle name="Comma 16 4 3" xfId="9945" xr:uid="{00000000-0005-0000-0000-00002E040000}"/>
    <cellStyle name="Comma 16 4 4" xfId="5710" xr:uid="{00000000-0005-0000-0000-00002F040000}"/>
    <cellStyle name="Comma 16 5" xfId="2536" xr:uid="{00000000-0005-0000-0000-000030040000}"/>
    <cellStyle name="Comma 16 5 2" xfId="11003" xr:uid="{00000000-0005-0000-0000-000031040000}"/>
    <cellStyle name="Comma 16 5 3" xfId="6768" xr:uid="{00000000-0005-0000-0000-000032040000}"/>
    <cellStyle name="Comma 16 6" xfId="8887" xr:uid="{00000000-0005-0000-0000-000033040000}"/>
    <cellStyle name="Comma 16 7" xfId="4652" xr:uid="{00000000-0005-0000-0000-000034040000}"/>
    <cellStyle name="Comma 17" xfId="414" xr:uid="{00000000-0005-0000-0000-000035040000}"/>
    <cellStyle name="Comma 17 2" xfId="727" xr:uid="{00000000-0005-0000-0000-000036040000}"/>
    <cellStyle name="Comma 17 2 2" xfId="1232" xr:uid="{00000000-0005-0000-0000-000037040000}"/>
    <cellStyle name="Comma 17 2 2 2" xfId="2290" xr:uid="{00000000-0005-0000-0000-000038040000}"/>
    <cellStyle name="Comma 17 2 2 2 2" xfId="4407" xr:uid="{00000000-0005-0000-0000-000039040000}"/>
    <cellStyle name="Comma 17 2 2 2 2 2" xfId="12874" xr:uid="{00000000-0005-0000-0000-00003A040000}"/>
    <cellStyle name="Comma 17 2 2 2 2 3" xfId="8639" xr:uid="{00000000-0005-0000-0000-00003B040000}"/>
    <cellStyle name="Comma 17 2 2 2 3" xfId="10758" xr:uid="{00000000-0005-0000-0000-00003C040000}"/>
    <cellStyle name="Comma 17 2 2 2 4" xfId="6523" xr:uid="{00000000-0005-0000-0000-00003D040000}"/>
    <cellStyle name="Comma 17 2 2 3" xfId="3349" xr:uid="{00000000-0005-0000-0000-00003E040000}"/>
    <cellStyle name="Comma 17 2 2 3 2" xfId="11816" xr:uid="{00000000-0005-0000-0000-00003F040000}"/>
    <cellStyle name="Comma 17 2 2 3 3" xfId="7581" xr:uid="{00000000-0005-0000-0000-000040040000}"/>
    <cellStyle name="Comma 17 2 2 4" xfId="9700" xr:uid="{00000000-0005-0000-0000-000041040000}"/>
    <cellStyle name="Comma 17 2 2 5" xfId="5465" xr:uid="{00000000-0005-0000-0000-000042040000}"/>
    <cellStyle name="Comma 17 2 3" xfId="1785" xr:uid="{00000000-0005-0000-0000-000043040000}"/>
    <cellStyle name="Comma 17 2 3 2" xfId="3902" xr:uid="{00000000-0005-0000-0000-000044040000}"/>
    <cellStyle name="Comma 17 2 3 2 2" xfId="12369" xr:uid="{00000000-0005-0000-0000-000045040000}"/>
    <cellStyle name="Comma 17 2 3 2 3" xfId="8134" xr:uid="{00000000-0005-0000-0000-000046040000}"/>
    <cellStyle name="Comma 17 2 3 3" xfId="10253" xr:uid="{00000000-0005-0000-0000-000047040000}"/>
    <cellStyle name="Comma 17 2 3 4" xfId="6018" xr:uid="{00000000-0005-0000-0000-000048040000}"/>
    <cellStyle name="Comma 17 2 4" xfId="2844" xr:uid="{00000000-0005-0000-0000-000049040000}"/>
    <cellStyle name="Comma 17 2 4 2" xfId="11311" xr:uid="{00000000-0005-0000-0000-00004A040000}"/>
    <cellStyle name="Comma 17 2 4 3" xfId="7076" xr:uid="{00000000-0005-0000-0000-00004B040000}"/>
    <cellStyle name="Comma 17 2 5" xfId="9195" xr:uid="{00000000-0005-0000-0000-00004C040000}"/>
    <cellStyle name="Comma 17 2 6" xfId="4960" xr:uid="{00000000-0005-0000-0000-00004D040000}"/>
    <cellStyle name="Comma 17 3" xfId="932" xr:uid="{00000000-0005-0000-0000-00004E040000}"/>
    <cellStyle name="Comma 17 3 2" xfId="1990" xr:uid="{00000000-0005-0000-0000-00004F040000}"/>
    <cellStyle name="Comma 17 3 2 2" xfId="4107" xr:uid="{00000000-0005-0000-0000-000050040000}"/>
    <cellStyle name="Comma 17 3 2 2 2" xfId="12574" xr:uid="{00000000-0005-0000-0000-000051040000}"/>
    <cellStyle name="Comma 17 3 2 2 3" xfId="8339" xr:uid="{00000000-0005-0000-0000-000052040000}"/>
    <cellStyle name="Comma 17 3 2 3" xfId="10458" xr:uid="{00000000-0005-0000-0000-000053040000}"/>
    <cellStyle name="Comma 17 3 2 4" xfId="6223" xr:uid="{00000000-0005-0000-0000-000054040000}"/>
    <cellStyle name="Comma 17 3 3" xfId="3049" xr:uid="{00000000-0005-0000-0000-000055040000}"/>
    <cellStyle name="Comma 17 3 3 2" xfId="11516" xr:uid="{00000000-0005-0000-0000-000056040000}"/>
    <cellStyle name="Comma 17 3 3 3" xfId="7281" xr:uid="{00000000-0005-0000-0000-000057040000}"/>
    <cellStyle name="Comma 17 3 4" xfId="9400" xr:uid="{00000000-0005-0000-0000-000058040000}"/>
    <cellStyle name="Comma 17 3 5" xfId="5165" xr:uid="{00000000-0005-0000-0000-000059040000}"/>
    <cellStyle name="Comma 17 4" xfId="1484" xr:uid="{00000000-0005-0000-0000-00005A040000}"/>
    <cellStyle name="Comma 17 4 2" xfId="3601" xr:uid="{00000000-0005-0000-0000-00005B040000}"/>
    <cellStyle name="Comma 17 4 2 2" xfId="12068" xr:uid="{00000000-0005-0000-0000-00005C040000}"/>
    <cellStyle name="Comma 17 4 2 3" xfId="7833" xr:uid="{00000000-0005-0000-0000-00005D040000}"/>
    <cellStyle name="Comma 17 4 3" xfId="9952" xr:uid="{00000000-0005-0000-0000-00005E040000}"/>
    <cellStyle name="Comma 17 4 4" xfId="5717" xr:uid="{00000000-0005-0000-0000-00005F040000}"/>
    <cellStyle name="Comma 17 5" xfId="2543" xr:uid="{00000000-0005-0000-0000-000060040000}"/>
    <cellStyle name="Comma 17 5 2" xfId="11010" xr:uid="{00000000-0005-0000-0000-000061040000}"/>
    <cellStyle name="Comma 17 5 3" xfId="6775" xr:uid="{00000000-0005-0000-0000-000062040000}"/>
    <cellStyle name="Comma 17 6" xfId="8894" xr:uid="{00000000-0005-0000-0000-000063040000}"/>
    <cellStyle name="Comma 17 7" xfId="4659" xr:uid="{00000000-0005-0000-0000-000064040000}"/>
    <cellStyle name="Comma 18" xfId="444" xr:uid="{00000000-0005-0000-0000-000065040000}"/>
    <cellStyle name="Comma 18 2" xfId="757" xr:uid="{00000000-0005-0000-0000-000066040000}"/>
    <cellStyle name="Comma 18 2 2" xfId="1262" xr:uid="{00000000-0005-0000-0000-000067040000}"/>
    <cellStyle name="Comma 18 2 2 2" xfId="2320" xr:uid="{00000000-0005-0000-0000-000068040000}"/>
    <cellStyle name="Comma 18 2 2 2 2" xfId="4437" xr:uid="{00000000-0005-0000-0000-000069040000}"/>
    <cellStyle name="Comma 18 2 2 2 2 2" xfId="12904" xr:uid="{00000000-0005-0000-0000-00006A040000}"/>
    <cellStyle name="Comma 18 2 2 2 2 3" xfId="8669" xr:uid="{00000000-0005-0000-0000-00006B040000}"/>
    <cellStyle name="Comma 18 2 2 2 3" xfId="10788" xr:uid="{00000000-0005-0000-0000-00006C040000}"/>
    <cellStyle name="Comma 18 2 2 2 4" xfId="6553" xr:uid="{00000000-0005-0000-0000-00006D040000}"/>
    <cellStyle name="Comma 18 2 2 3" xfId="3379" xr:uid="{00000000-0005-0000-0000-00006E040000}"/>
    <cellStyle name="Comma 18 2 2 3 2" xfId="11846" xr:uid="{00000000-0005-0000-0000-00006F040000}"/>
    <cellStyle name="Comma 18 2 2 3 3" xfId="7611" xr:uid="{00000000-0005-0000-0000-000070040000}"/>
    <cellStyle name="Comma 18 2 2 4" xfId="9730" xr:uid="{00000000-0005-0000-0000-000071040000}"/>
    <cellStyle name="Comma 18 2 2 5" xfId="5495" xr:uid="{00000000-0005-0000-0000-000072040000}"/>
    <cellStyle name="Comma 18 2 3" xfId="1815" xr:uid="{00000000-0005-0000-0000-000073040000}"/>
    <cellStyle name="Comma 18 2 3 2" xfId="3932" xr:uid="{00000000-0005-0000-0000-000074040000}"/>
    <cellStyle name="Comma 18 2 3 2 2" xfId="12399" xr:uid="{00000000-0005-0000-0000-000075040000}"/>
    <cellStyle name="Comma 18 2 3 2 3" xfId="8164" xr:uid="{00000000-0005-0000-0000-000076040000}"/>
    <cellStyle name="Comma 18 2 3 3" xfId="10283" xr:uid="{00000000-0005-0000-0000-000077040000}"/>
    <cellStyle name="Comma 18 2 3 4" xfId="6048" xr:uid="{00000000-0005-0000-0000-000078040000}"/>
    <cellStyle name="Comma 18 2 4" xfId="2874" xr:uid="{00000000-0005-0000-0000-000079040000}"/>
    <cellStyle name="Comma 18 2 4 2" xfId="11341" xr:uid="{00000000-0005-0000-0000-00007A040000}"/>
    <cellStyle name="Comma 18 2 4 3" xfId="7106" xr:uid="{00000000-0005-0000-0000-00007B040000}"/>
    <cellStyle name="Comma 18 2 5" xfId="9225" xr:uid="{00000000-0005-0000-0000-00007C040000}"/>
    <cellStyle name="Comma 18 2 6" xfId="4990" xr:uid="{00000000-0005-0000-0000-00007D040000}"/>
    <cellStyle name="Comma 18 3" xfId="962" xr:uid="{00000000-0005-0000-0000-00007E040000}"/>
    <cellStyle name="Comma 18 3 2" xfId="2020" xr:uid="{00000000-0005-0000-0000-00007F040000}"/>
    <cellStyle name="Comma 18 3 2 2" xfId="4137" xr:uid="{00000000-0005-0000-0000-000080040000}"/>
    <cellStyle name="Comma 18 3 2 2 2" xfId="12604" xr:uid="{00000000-0005-0000-0000-000081040000}"/>
    <cellStyle name="Comma 18 3 2 2 3" xfId="8369" xr:uid="{00000000-0005-0000-0000-000082040000}"/>
    <cellStyle name="Comma 18 3 2 3" xfId="10488" xr:uid="{00000000-0005-0000-0000-000083040000}"/>
    <cellStyle name="Comma 18 3 2 4" xfId="6253" xr:uid="{00000000-0005-0000-0000-000084040000}"/>
    <cellStyle name="Comma 18 3 3" xfId="3079" xr:uid="{00000000-0005-0000-0000-000085040000}"/>
    <cellStyle name="Comma 18 3 3 2" xfId="11546" xr:uid="{00000000-0005-0000-0000-000086040000}"/>
    <cellStyle name="Comma 18 3 3 3" xfId="7311" xr:uid="{00000000-0005-0000-0000-000087040000}"/>
    <cellStyle name="Comma 18 3 4" xfId="9430" xr:uid="{00000000-0005-0000-0000-000088040000}"/>
    <cellStyle name="Comma 18 3 5" xfId="5195" xr:uid="{00000000-0005-0000-0000-000089040000}"/>
    <cellStyle name="Comma 18 4" xfId="1514" xr:uid="{00000000-0005-0000-0000-00008A040000}"/>
    <cellStyle name="Comma 18 4 2" xfId="3631" xr:uid="{00000000-0005-0000-0000-00008B040000}"/>
    <cellStyle name="Comma 18 4 2 2" xfId="12098" xr:uid="{00000000-0005-0000-0000-00008C040000}"/>
    <cellStyle name="Comma 18 4 2 3" xfId="7863" xr:uid="{00000000-0005-0000-0000-00008D040000}"/>
    <cellStyle name="Comma 18 4 3" xfId="9982" xr:uid="{00000000-0005-0000-0000-00008E040000}"/>
    <cellStyle name="Comma 18 4 4" xfId="5747" xr:uid="{00000000-0005-0000-0000-00008F040000}"/>
    <cellStyle name="Comma 18 5" xfId="2573" xr:uid="{00000000-0005-0000-0000-000090040000}"/>
    <cellStyle name="Comma 18 5 2" xfId="11040" xr:uid="{00000000-0005-0000-0000-000091040000}"/>
    <cellStyle name="Comma 18 5 3" xfId="6805" xr:uid="{00000000-0005-0000-0000-000092040000}"/>
    <cellStyle name="Comma 18 6" xfId="8924" xr:uid="{00000000-0005-0000-0000-000093040000}"/>
    <cellStyle name="Comma 18 7" xfId="4689" xr:uid="{00000000-0005-0000-0000-000094040000}"/>
    <cellStyle name="Comma 19" xfId="518" xr:uid="{00000000-0005-0000-0000-000095040000}"/>
    <cellStyle name="Comma 19 2" xfId="831" xr:uid="{00000000-0005-0000-0000-000096040000}"/>
    <cellStyle name="Comma 19 2 2" xfId="1336" xr:uid="{00000000-0005-0000-0000-000097040000}"/>
    <cellStyle name="Comma 19 2 2 2" xfId="2394" xr:uid="{00000000-0005-0000-0000-000098040000}"/>
    <cellStyle name="Comma 19 2 2 2 2" xfId="4511" xr:uid="{00000000-0005-0000-0000-000099040000}"/>
    <cellStyle name="Comma 19 2 2 2 2 2" xfId="12978" xr:uid="{00000000-0005-0000-0000-00009A040000}"/>
    <cellStyle name="Comma 19 2 2 2 2 3" xfId="8743" xr:uid="{00000000-0005-0000-0000-00009B040000}"/>
    <cellStyle name="Comma 19 2 2 2 3" xfId="10862" xr:uid="{00000000-0005-0000-0000-00009C040000}"/>
    <cellStyle name="Comma 19 2 2 2 4" xfId="6627" xr:uid="{00000000-0005-0000-0000-00009D040000}"/>
    <cellStyle name="Comma 19 2 2 3" xfId="3453" xr:uid="{00000000-0005-0000-0000-00009E040000}"/>
    <cellStyle name="Comma 19 2 2 3 2" xfId="11920" xr:uid="{00000000-0005-0000-0000-00009F040000}"/>
    <cellStyle name="Comma 19 2 2 3 3" xfId="7685" xr:uid="{00000000-0005-0000-0000-0000A0040000}"/>
    <cellStyle name="Comma 19 2 2 4" xfId="9804" xr:uid="{00000000-0005-0000-0000-0000A1040000}"/>
    <cellStyle name="Comma 19 2 2 5" xfId="5569" xr:uid="{00000000-0005-0000-0000-0000A2040000}"/>
    <cellStyle name="Comma 19 2 3" xfId="1889" xr:uid="{00000000-0005-0000-0000-0000A3040000}"/>
    <cellStyle name="Comma 19 2 3 2" xfId="4006" xr:uid="{00000000-0005-0000-0000-0000A4040000}"/>
    <cellStyle name="Comma 19 2 3 2 2" xfId="12473" xr:uid="{00000000-0005-0000-0000-0000A5040000}"/>
    <cellStyle name="Comma 19 2 3 2 3" xfId="8238" xr:uid="{00000000-0005-0000-0000-0000A6040000}"/>
    <cellStyle name="Comma 19 2 3 3" xfId="10357" xr:uid="{00000000-0005-0000-0000-0000A7040000}"/>
    <cellStyle name="Comma 19 2 3 4" xfId="6122" xr:uid="{00000000-0005-0000-0000-0000A8040000}"/>
    <cellStyle name="Comma 19 2 4" xfId="2948" xr:uid="{00000000-0005-0000-0000-0000A9040000}"/>
    <cellStyle name="Comma 19 2 4 2" xfId="11415" xr:uid="{00000000-0005-0000-0000-0000AA040000}"/>
    <cellStyle name="Comma 19 2 4 3" xfId="7180" xr:uid="{00000000-0005-0000-0000-0000AB040000}"/>
    <cellStyle name="Comma 19 2 5" xfId="9299" xr:uid="{00000000-0005-0000-0000-0000AC040000}"/>
    <cellStyle name="Comma 19 2 6" xfId="5064" xr:uid="{00000000-0005-0000-0000-0000AD040000}"/>
    <cellStyle name="Comma 19 3" xfId="1036" xr:uid="{00000000-0005-0000-0000-0000AE040000}"/>
    <cellStyle name="Comma 19 3 2" xfId="2094" xr:uid="{00000000-0005-0000-0000-0000AF040000}"/>
    <cellStyle name="Comma 19 3 2 2" xfId="4211" xr:uid="{00000000-0005-0000-0000-0000B0040000}"/>
    <cellStyle name="Comma 19 3 2 2 2" xfId="12678" xr:uid="{00000000-0005-0000-0000-0000B1040000}"/>
    <cellStyle name="Comma 19 3 2 2 3" xfId="8443" xr:uid="{00000000-0005-0000-0000-0000B2040000}"/>
    <cellStyle name="Comma 19 3 2 3" xfId="10562" xr:uid="{00000000-0005-0000-0000-0000B3040000}"/>
    <cellStyle name="Comma 19 3 2 4" xfId="6327" xr:uid="{00000000-0005-0000-0000-0000B4040000}"/>
    <cellStyle name="Comma 19 3 3" xfId="3153" xr:uid="{00000000-0005-0000-0000-0000B5040000}"/>
    <cellStyle name="Comma 19 3 3 2" xfId="11620" xr:uid="{00000000-0005-0000-0000-0000B6040000}"/>
    <cellStyle name="Comma 19 3 3 3" xfId="7385" xr:uid="{00000000-0005-0000-0000-0000B7040000}"/>
    <cellStyle name="Comma 19 3 4" xfId="9504" xr:uid="{00000000-0005-0000-0000-0000B8040000}"/>
    <cellStyle name="Comma 19 3 5" xfId="5269" xr:uid="{00000000-0005-0000-0000-0000B9040000}"/>
    <cellStyle name="Comma 19 4" xfId="1588" xr:uid="{00000000-0005-0000-0000-0000BA040000}"/>
    <cellStyle name="Comma 19 4 2" xfId="3705" xr:uid="{00000000-0005-0000-0000-0000BB040000}"/>
    <cellStyle name="Comma 19 4 2 2" xfId="12172" xr:uid="{00000000-0005-0000-0000-0000BC040000}"/>
    <cellStyle name="Comma 19 4 2 3" xfId="7937" xr:uid="{00000000-0005-0000-0000-0000BD040000}"/>
    <cellStyle name="Comma 19 4 3" xfId="10056" xr:uid="{00000000-0005-0000-0000-0000BE040000}"/>
    <cellStyle name="Comma 19 4 4" xfId="5821" xr:uid="{00000000-0005-0000-0000-0000BF040000}"/>
    <cellStyle name="Comma 19 5" xfId="2647" xr:uid="{00000000-0005-0000-0000-0000C0040000}"/>
    <cellStyle name="Comma 19 5 2" xfId="11114" xr:uid="{00000000-0005-0000-0000-0000C1040000}"/>
    <cellStyle name="Comma 19 5 3" xfId="6879" xr:uid="{00000000-0005-0000-0000-0000C2040000}"/>
    <cellStyle name="Comma 19 6" xfId="8998" xr:uid="{00000000-0005-0000-0000-0000C3040000}"/>
    <cellStyle name="Comma 19 7" xfId="4763" xr:uid="{00000000-0005-0000-0000-0000C4040000}"/>
    <cellStyle name="Comma 2" xfId="51" xr:uid="{00000000-0005-0000-0000-0000C5040000}"/>
    <cellStyle name="Comma 2 10" xfId="613" xr:uid="{00000000-0005-0000-0000-0000C6040000}"/>
    <cellStyle name="Comma 2 10 2" xfId="1130" xr:uid="{00000000-0005-0000-0000-0000C7040000}"/>
    <cellStyle name="Comma 2 10 2 2" xfId="2188" xr:uid="{00000000-0005-0000-0000-0000C8040000}"/>
    <cellStyle name="Comma 2 10 2 2 2" xfId="4305" xr:uid="{00000000-0005-0000-0000-0000C9040000}"/>
    <cellStyle name="Comma 2 10 2 2 2 2" xfId="12772" xr:uid="{00000000-0005-0000-0000-0000CA040000}"/>
    <cellStyle name="Comma 2 10 2 2 2 3" xfId="8537" xr:uid="{00000000-0005-0000-0000-0000CB040000}"/>
    <cellStyle name="Comma 2 10 2 2 3" xfId="10656" xr:uid="{00000000-0005-0000-0000-0000CC040000}"/>
    <cellStyle name="Comma 2 10 2 2 4" xfId="6421" xr:uid="{00000000-0005-0000-0000-0000CD040000}"/>
    <cellStyle name="Comma 2 10 2 3" xfId="3247" xr:uid="{00000000-0005-0000-0000-0000CE040000}"/>
    <cellStyle name="Comma 2 10 2 3 2" xfId="11714" xr:uid="{00000000-0005-0000-0000-0000CF040000}"/>
    <cellStyle name="Comma 2 10 2 3 3" xfId="7479" xr:uid="{00000000-0005-0000-0000-0000D0040000}"/>
    <cellStyle name="Comma 2 10 2 4" xfId="9598" xr:uid="{00000000-0005-0000-0000-0000D1040000}"/>
    <cellStyle name="Comma 2 10 2 5" xfId="5363" xr:uid="{00000000-0005-0000-0000-0000D2040000}"/>
    <cellStyle name="Comma 2 10 3" xfId="1683" xr:uid="{00000000-0005-0000-0000-0000D3040000}"/>
    <cellStyle name="Comma 2 10 3 2" xfId="3800" xr:uid="{00000000-0005-0000-0000-0000D4040000}"/>
    <cellStyle name="Comma 2 10 3 2 2" xfId="12267" xr:uid="{00000000-0005-0000-0000-0000D5040000}"/>
    <cellStyle name="Comma 2 10 3 2 3" xfId="8032" xr:uid="{00000000-0005-0000-0000-0000D6040000}"/>
    <cellStyle name="Comma 2 10 3 3" xfId="10151" xr:uid="{00000000-0005-0000-0000-0000D7040000}"/>
    <cellStyle name="Comma 2 10 3 4" xfId="5916" xr:uid="{00000000-0005-0000-0000-0000D8040000}"/>
    <cellStyle name="Comma 2 10 4" xfId="2742" xr:uid="{00000000-0005-0000-0000-0000D9040000}"/>
    <cellStyle name="Comma 2 10 4 2" xfId="11209" xr:uid="{00000000-0005-0000-0000-0000DA040000}"/>
    <cellStyle name="Comma 2 10 4 3" xfId="6974" xr:uid="{00000000-0005-0000-0000-0000DB040000}"/>
    <cellStyle name="Comma 2 10 5" xfId="9093" xr:uid="{00000000-0005-0000-0000-0000DC040000}"/>
    <cellStyle name="Comma 2 10 6" xfId="4858" xr:uid="{00000000-0005-0000-0000-0000DD040000}"/>
    <cellStyle name="Comma 2 11" xfId="519" xr:uid="{00000000-0005-0000-0000-0000DE040000}"/>
    <cellStyle name="Comma 2 11 2" xfId="1037" xr:uid="{00000000-0005-0000-0000-0000DF040000}"/>
    <cellStyle name="Comma 2 11 2 2" xfId="2095" xr:uid="{00000000-0005-0000-0000-0000E0040000}"/>
    <cellStyle name="Comma 2 11 2 2 2" xfId="4212" xr:uid="{00000000-0005-0000-0000-0000E1040000}"/>
    <cellStyle name="Comma 2 11 2 2 2 2" xfId="12679" xr:uid="{00000000-0005-0000-0000-0000E2040000}"/>
    <cellStyle name="Comma 2 11 2 2 2 3" xfId="8444" xr:uid="{00000000-0005-0000-0000-0000E3040000}"/>
    <cellStyle name="Comma 2 11 2 2 3" xfId="10563" xr:uid="{00000000-0005-0000-0000-0000E4040000}"/>
    <cellStyle name="Comma 2 11 2 2 4" xfId="6328" xr:uid="{00000000-0005-0000-0000-0000E5040000}"/>
    <cellStyle name="Comma 2 11 2 3" xfId="3154" xr:uid="{00000000-0005-0000-0000-0000E6040000}"/>
    <cellStyle name="Comma 2 11 2 3 2" xfId="11621" xr:uid="{00000000-0005-0000-0000-0000E7040000}"/>
    <cellStyle name="Comma 2 11 2 3 3" xfId="7386" xr:uid="{00000000-0005-0000-0000-0000E8040000}"/>
    <cellStyle name="Comma 2 11 2 4" xfId="9505" xr:uid="{00000000-0005-0000-0000-0000E9040000}"/>
    <cellStyle name="Comma 2 11 2 5" xfId="5270" xr:uid="{00000000-0005-0000-0000-0000EA040000}"/>
    <cellStyle name="Comma 2 11 3" xfId="1589" xr:uid="{00000000-0005-0000-0000-0000EB040000}"/>
    <cellStyle name="Comma 2 11 3 2" xfId="3706" xr:uid="{00000000-0005-0000-0000-0000EC040000}"/>
    <cellStyle name="Comma 2 11 3 2 2" xfId="12173" xr:uid="{00000000-0005-0000-0000-0000ED040000}"/>
    <cellStyle name="Comma 2 11 3 2 3" xfId="7938" xr:uid="{00000000-0005-0000-0000-0000EE040000}"/>
    <cellStyle name="Comma 2 11 3 3" xfId="10057" xr:uid="{00000000-0005-0000-0000-0000EF040000}"/>
    <cellStyle name="Comma 2 11 3 4" xfId="5822" xr:uid="{00000000-0005-0000-0000-0000F0040000}"/>
    <cellStyle name="Comma 2 11 4" xfId="2648" xr:uid="{00000000-0005-0000-0000-0000F1040000}"/>
    <cellStyle name="Comma 2 11 4 2" xfId="11115" xr:uid="{00000000-0005-0000-0000-0000F2040000}"/>
    <cellStyle name="Comma 2 11 4 3" xfId="6880" xr:uid="{00000000-0005-0000-0000-0000F3040000}"/>
    <cellStyle name="Comma 2 11 5" xfId="8999" xr:uid="{00000000-0005-0000-0000-0000F4040000}"/>
    <cellStyle name="Comma 2 11 6" xfId="4764" xr:uid="{00000000-0005-0000-0000-0000F5040000}"/>
    <cellStyle name="Comma 2 12" xfId="832" xr:uid="{00000000-0005-0000-0000-0000F6040000}"/>
    <cellStyle name="Comma 2 12 2" xfId="1890" xr:uid="{00000000-0005-0000-0000-0000F7040000}"/>
    <cellStyle name="Comma 2 12 2 2" xfId="4007" xr:uid="{00000000-0005-0000-0000-0000F8040000}"/>
    <cellStyle name="Comma 2 12 2 2 2" xfId="12474" xr:uid="{00000000-0005-0000-0000-0000F9040000}"/>
    <cellStyle name="Comma 2 12 2 2 3" xfId="8239" xr:uid="{00000000-0005-0000-0000-0000FA040000}"/>
    <cellStyle name="Comma 2 12 2 3" xfId="10358" xr:uid="{00000000-0005-0000-0000-0000FB040000}"/>
    <cellStyle name="Comma 2 12 2 4" xfId="6123" xr:uid="{00000000-0005-0000-0000-0000FC040000}"/>
    <cellStyle name="Comma 2 12 3" xfId="2949" xr:uid="{00000000-0005-0000-0000-0000FD040000}"/>
    <cellStyle name="Comma 2 12 3 2" xfId="11416" xr:uid="{00000000-0005-0000-0000-0000FE040000}"/>
    <cellStyle name="Comma 2 12 3 3" xfId="7181" xr:uid="{00000000-0005-0000-0000-0000FF040000}"/>
    <cellStyle name="Comma 2 12 4" xfId="9300" xr:uid="{00000000-0005-0000-0000-000000050000}"/>
    <cellStyle name="Comma 2 12 5" xfId="5065" xr:uid="{00000000-0005-0000-0000-000001050000}"/>
    <cellStyle name="Comma 2 13" xfId="1337" xr:uid="{00000000-0005-0000-0000-000002050000}"/>
    <cellStyle name="Comma 2 13 2" xfId="2395" xr:uid="{00000000-0005-0000-0000-000003050000}"/>
    <cellStyle name="Comma 2 13 2 2" xfId="4512" xr:uid="{00000000-0005-0000-0000-000004050000}"/>
    <cellStyle name="Comma 2 13 2 2 2" xfId="12979" xr:uid="{00000000-0005-0000-0000-000005050000}"/>
    <cellStyle name="Comma 2 13 2 2 3" xfId="8744" xr:uid="{00000000-0005-0000-0000-000006050000}"/>
    <cellStyle name="Comma 2 13 2 3" xfId="10863" xr:uid="{00000000-0005-0000-0000-000007050000}"/>
    <cellStyle name="Comma 2 13 2 4" xfId="6628" xr:uid="{00000000-0005-0000-0000-000008050000}"/>
    <cellStyle name="Comma 2 13 3" xfId="3454" xr:uid="{00000000-0005-0000-0000-000009050000}"/>
    <cellStyle name="Comma 2 13 3 2" xfId="11921" xr:uid="{00000000-0005-0000-0000-00000A050000}"/>
    <cellStyle name="Comma 2 13 3 3" xfId="7686" xr:uid="{00000000-0005-0000-0000-00000B050000}"/>
    <cellStyle name="Comma 2 13 4" xfId="9805" xr:uid="{00000000-0005-0000-0000-00000C050000}"/>
    <cellStyle name="Comma 2 13 5" xfId="5570" xr:uid="{00000000-0005-0000-0000-00000D050000}"/>
    <cellStyle name="Comma 2 14" xfId="1384" xr:uid="{00000000-0005-0000-0000-00000E050000}"/>
    <cellStyle name="Comma 2 14 2" xfId="3501" xr:uid="{00000000-0005-0000-0000-00000F050000}"/>
    <cellStyle name="Comma 2 14 2 2" xfId="11968" xr:uid="{00000000-0005-0000-0000-000010050000}"/>
    <cellStyle name="Comma 2 14 2 3" xfId="7733" xr:uid="{00000000-0005-0000-0000-000011050000}"/>
    <cellStyle name="Comma 2 14 3" xfId="9852" xr:uid="{00000000-0005-0000-0000-000012050000}"/>
    <cellStyle name="Comma 2 14 4" xfId="5617" xr:uid="{00000000-0005-0000-0000-000013050000}"/>
    <cellStyle name="Comma 2 15" xfId="2442" xr:uid="{00000000-0005-0000-0000-000014050000}"/>
    <cellStyle name="Comma 2 15 2" xfId="10910" xr:uid="{00000000-0005-0000-0000-000015050000}"/>
    <cellStyle name="Comma 2 15 3" xfId="6675" xr:uid="{00000000-0005-0000-0000-000016050000}"/>
    <cellStyle name="Comma 2 16" xfId="8793" xr:uid="{00000000-0005-0000-0000-000017050000}"/>
    <cellStyle name="Comma 2 17" xfId="4559" xr:uid="{00000000-0005-0000-0000-000018050000}"/>
    <cellStyle name="Comma 2 2" xfId="131" xr:uid="{00000000-0005-0000-0000-000019050000}"/>
    <cellStyle name="Comma 2 2 2" xfId="144" xr:uid="{00000000-0005-0000-0000-00001A050000}"/>
    <cellStyle name="Comma 2 2 2 10" xfId="2447" xr:uid="{00000000-0005-0000-0000-00001B050000}"/>
    <cellStyle name="Comma 2 2 2 10 2" xfId="10914" xr:uid="{00000000-0005-0000-0000-00001C050000}"/>
    <cellStyle name="Comma 2 2 2 10 3" xfId="6679" xr:uid="{00000000-0005-0000-0000-00001D050000}"/>
    <cellStyle name="Comma 2 2 2 11" xfId="8798" xr:uid="{00000000-0005-0000-0000-00001E050000}"/>
    <cellStyle name="Comma 2 2 2 12" xfId="4563" xr:uid="{00000000-0005-0000-0000-00001F050000}"/>
    <cellStyle name="Comma 2 2 2 2" xfId="348" xr:uid="{00000000-0005-0000-0000-000020050000}"/>
    <cellStyle name="Comma 2 2 2 2 10" xfId="8828" xr:uid="{00000000-0005-0000-0000-000021050000}"/>
    <cellStyle name="Comma 2 2 2 2 11" xfId="4593" xr:uid="{00000000-0005-0000-0000-000022050000}"/>
    <cellStyle name="Comma 2 2 2 2 2" xfId="394" xr:uid="{00000000-0005-0000-0000-000023050000}"/>
    <cellStyle name="Comma 2 2 2 2 2 2" xfId="500" xr:uid="{00000000-0005-0000-0000-000024050000}"/>
    <cellStyle name="Comma 2 2 2 2 2 2 2" xfId="813" xr:uid="{00000000-0005-0000-0000-000025050000}"/>
    <cellStyle name="Comma 2 2 2 2 2 2 2 2" xfId="1318" xr:uid="{00000000-0005-0000-0000-000026050000}"/>
    <cellStyle name="Comma 2 2 2 2 2 2 2 2 2" xfId="2376" xr:uid="{00000000-0005-0000-0000-000027050000}"/>
    <cellStyle name="Comma 2 2 2 2 2 2 2 2 2 2" xfId="4493" xr:uid="{00000000-0005-0000-0000-000028050000}"/>
    <cellStyle name="Comma 2 2 2 2 2 2 2 2 2 2 2" xfId="12960" xr:uid="{00000000-0005-0000-0000-000029050000}"/>
    <cellStyle name="Comma 2 2 2 2 2 2 2 2 2 2 3" xfId="8725" xr:uid="{00000000-0005-0000-0000-00002A050000}"/>
    <cellStyle name="Comma 2 2 2 2 2 2 2 2 2 3" xfId="10844" xr:uid="{00000000-0005-0000-0000-00002B050000}"/>
    <cellStyle name="Comma 2 2 2 2 2 2 2 2 2 4" xfId="6609" xr:uid="{00000000-0005-0000-0000-00002C050000}"/>
    <cellStyle name="Comma 2 2 2 2 2 2 2 2 3" xfId="3435" xr:uid="{00000000-0005-0000-0000-00002D050000}"/>
    <cellStyle name="Comma 2 2 2 2 2 2 2 2 3 2" xfId="11902" xr:uid="{00000000-0005-0000-0000-00002E050000}"/>
    <cellStyle name="Comma 2 2 2 2 2 2 2 2 3 3" xfId="7667" xr:uid="{00000000-0005-0000-0000-00002F050000}"/>
    <cellStyle name="Comma 2 2 2 2 2 2 2 2 4" xfId="9786" xr:uid="{00000000-0005-0000-0000-000030050000}"/>
    <cellStyle name="Comma 2 2 2 2 2 2 2 2 5" xfId="5551" xr:uid="{00000000-0005-0000-0000-000031050000}"/>
    <cellStyle name="Comma 2 2 2 2 2 2 2 3" xfId="1871" xr:uid="{00000000-0005-0000-0000-000032050000}"/>
    <cellStyle name="Comma 2 2 2 2 2 2 2 3 2" xfId="3988" xr:uid="{00000000-0005-0000-0000-000033050000}"/>
    <cellStyle name="Comma 2 2 2 2 2 2 2 3 2 2" xfId="12455" xr:uid="{00000000-0005-0000-0000-000034050000}"/>
    <cellStyle name="Comma 2 2 2 2 2 2 2 3 2 3" xfId="8220" xr:uid="{00000000-0005-0000-0000-000035050000}"/>
    <cellStyle name="Comma 2 2 2 2 2 2 2 3 3" xfId="10339" xr:uid="{00000000-0005-0000-0000-000036050000}"/>
    <cellStyle name="Comma 2 2 2 2 2 2 2 3 4" xfId="6104" xr:uid="{00000000-0005-0000-0000-000037050000}"/>
    <cellStyle name="Comma 2 2 2 2 2 2 2 4" xfId="2930" xr:uid="{00000000-0005-0000-0000-000038050000}"/>
    <cellStyle name="Comma 2 2 2 2 2 2 2 4 2" xfId="11397" xr:uid="{00000000-0005-0000-0000-000039050000}"/>
    <cellStyle name="Comma 2 2 2 2 2 2 2 4 3" xfId="7162" xr:uid="{00000000-0005-0000-0000-00003A050000}"/>
    <cellStyle name="Comma 2 2 2 2 2 2 2 5" xfId="9281" xr:uid="{00000000-0005-0000-0000-00003B050000}"/>
    <cellStyle name="Comma 2 2 2 2 2 2 2 6" xfId="5046" xr:uid="{00000000-0005-0000-0000-00003C050000}"/>
    <cellStyle name="Comma 2 2 2 2 2 2 3" xfId="1018" xr:uid="{00000000-0005-0000-0000-00003D050000}"/>
    <cellStyle name="Comma 2 2 2 2 2 2 3 2" xfId="2076" xr:uid="{00000000-0005-0000-0000-00003E050000}"/>
    <cellStyle name="Comma 2 2 2 2 2 2 3 2 2" xfId="4193" xr:uid="{00000000-0005-0000-0000-00003F050000}"/>
    <cellStyle name="Comma 2 2 2 2 2 2 3 2 2 2" xfId="12660" xr:uid="{00000000-0005-0000-0000-000040050000}"/>
    <cellStyle name="Comma 2 2 2 2 2 2 3 2 2 3" xfId="8425" xr:uid="{00000000-0005-0000-0000-000041050000}"/>
    <cellStyle name="Comma 2 2 2 2 2 2 3 2 3" xfId="10544" xr:uid="{00000000-0005-0000-0000-000042050000}"/>
    <cellStyle name="Comma 2 2 2 2 2 2 3 2 4" xfId="6309" xr:uid="{00000000-0005-0000-0000-000043050000}"/>
    <cellStyle name="Comma 2 2 2 2 2 2 3 3" xfId="3135" xr:uid="{00000000-0005-0000-0000-000044050000}"/>
    <cellStyle name="Comma 2 2 2 2 2 2 3 3 2" xfId="11602" xr:uid="{00000000-0005-0000-0000-000045050000}"/>
    <cellStyle name="Comma 2 2 2 2 2 2 3 3 3" xfId="7367" xr:uid="{00000000-0005-0000-0000-000046050000}"/>
    <cellStyle name="Comma 2 2 2 2 2 2 3 4" xfId="9486" xr:uid="{00000000-0005-0000-0000-000047050000}"/>
    <cellStyle name="Comma 2 2 2 2 2 2 3 5" xfId="5251" xr:uid="{00000000-0005-0000-0000-000048050000}"/>
    <cellStyle name="Comma 2 2 2 2 2 2 4" xfId="1570" xr:uid="{00000000-0005-0000-0000-000049050000}"/>
    <cellStyle name="Comma 2 2 2 2 2 2 4 2" xfId="3687" xr:uid="{00000000-0005-0000-0000-00004A050000}"/>
    <cellStyle name="Comma 2 2 2 2 2 2 4 2 2" xfId="12154" xr:uid="{00000000-0005-0000-0000-00004B050000}"/>
    <cellStyle name="Comma 2 2 2 2 2 2 4 2 3" xfId="7919" xr:uid="{00000000-0005-0000-0000-00004C050000}"/>
    <cellStyle name="Comma 2 2 2 2 2 2 4 3" xfId="10038" xr:uid="{00000000-0005-0000-0000-00004D050000}"/>
    <cellStyle name="Comma 2 2 2 2 2 2 4 4" xfId="5803" xr:uid="{00000000-0005-0000-0000-00004E050000}"/>
    <cellStyle name="Comma 2 2 2 2 2 2 5" xfId="2629" xr:uid="{00000000-0005-0000-0000-00004F050000}"/>
    <cellStyle name="Comma 2 2 2 2 2 2 5 2" xfId="11096" xr:uid="{00000000-0005-0000-0000-000050050000}"/>
    <cellStyle name="Comma 2 2 2 2 2 2 5 3" xfId="6861" xr:uid="{00000000-0005-0000-0000-000051050000}"/>
    <cellStyle name="Comma 2 2 2 2 2 2 6" xfId="8980" xr:uid="{00000000-0005-0000-0000-000052050000}"/>
    <cellStyle name="Comma 2 2 2 2 2 2 7" xfId="4745" xr:uid="{00000000-0005-0000-0000-000053050000}"/>
    <cellStyle name="Comma 2 2 2 2 2 3" xfId="707" xr:uid="{00000000-0005-0000-0000-000054050000}"/>
    <cellStyle name="Comma 2 2 2 2 2 3 2" xfId="1212" xr:uid="{00000000-0005-0000-0000-000055050000}"/>
    <cellStyle name="Comma 2 2 2 2 2 3 2 2" xfId="2270" xr:uid="{00000000-0005-0000-0000-000056050000}"/>
    <cellStyle name="Comma 2 2 2 2 2 3 2 2 2" xfId="4387" xr:uid="{00000000-0005-0000-0000-000057050000}"/>
    <cellStyle name="Comma 2 2 2 2 2 3 2 2 2 2" xfId="12854" xr:uid="{00000000-0005-0000-0000-000058050000}"/>
    <cellStyle name="Comma 2 2 2 2 2 3 2 2 2 3" xfId="8619" xr:uid="{00000000-0005-0000-0000-000059050000}"/>
    <cellStyle name="Comma 2 2 2 2 2 3 2 2 3" xfId="10738" xr:uid="{00000000-0005-0000-0000-00005A050000}"/>
    <cellStyle name="Comma 2 2 2 2 2 3 2 2 4" xfId="6503" xr:uid="{00000000-0005-0000-0000-00005B050000}"/>
    <cellStyle name="Comma 2 2 2 2 2 3 2 3" xfId="3329" xr:uid="{00000000-0005-0000-0000-00005C050000}"/>
    <cellStyle name="Comma 2 2 2 2 2 3 2 3 2" xfId="11796" xr:uid="{00000000-0005-0000-0000-00005D050000}"/>
    <cellStyle name="Comma 2 2 2 2 2 3 2 3 3" xfId="7561" xr:uid="{00000000-0005-0000-0000-00005E050000}"/>
    <cellStyle name="Comma 2 2 2 2 2 3 2 4" xfId="9680" xr:uid="{00000000-0005-0000-0000-00005F050000}"/>
    <cellStyle name="Comma 2 2 2 2 2 3 2 5" xfId="5445" xr:uid="{00000000-0005-0000-0000-000060050000}"/>
    <cellStyle name="Comma 2 2 2 2 2 3 3" xfId="1765" xr:uid="{00000000-0005-0000-0000-000061050000}"/>
    <cellStyle name="Comma 2 2 2 2 2 3 3 2" xfId="3882" xr:uid="{00000000-0005-0000-0000-000062050000}"/>
    <cellStyle name="Comma 2 2 2 2 2 3 3 2 2" xfId="12349" xr:uid="{00000000-0005-0000-0000-000063050000}"/>
    <cellStyle name="Comma 2 2 2 2 2 3 3 2 3" xfId="8114" xr:uid="{00000000-0005-0000-0000-000064050000}"/>
    <cellStyle name="Comma 2 2 2 2 2 3 3 3" xfId="10233" xr:uid="{00000000-0005-0000-0000-000065050000}"/>
    <cellStyle name="Comma 2 2 2 2 2 3 3 4" xfId="5998" xr:uid="{00000000-0005-0000-0000-000066050000}"/>
    <cellStyle name="Comma 2 2 2 2 2 3 4" xfId="2824" xr:uid="{00000000-0005-0000-0000-000067050000}"/>
    <cellStyle name="Comma 2 2 2 2 2 3 4 2" xfId="11291" xr:uid="{00000000-0005-0000-0000-000068050000}"/>
    <cellStyle name="Comma 2 2 2 2 2 3 4 3" xfId="7056" xr:uid="{00000000-0005-0000-0000-000069050000}"/>
    <cellStyle name="Comma 2 2 2 2 2 3 5" xfId="9175" xr:uid="{00000000-0005-0000-0000-00006A050000}"/>
    <cellStyle name="Comma 2 2 2 2 2 3 6" xfId="4940" xr:uid="{00000000-0005-0000-0000-00006B050000}"/>
    <cellStyle name="Comma 2 2 2 2 2 4" xfId="600" xr:uid="{00000000-0005-0000-0000-00006C050000}"/>
    <cellStyle name="Comma 2 2 2 2 2 4 2" xfId="1117" xr:uid="{00000000-0005-0000-0000-00006D050000}"/>
    <cellStyle name="Comma 2 2 2 2 2 4 2 2" xfId="2175" xr:uid="{00000000-0005-0000-0000-00006E050000}"/>
    <cellStyle name="Comma 2 2 2 2 2 4 2 2 2" xfId="4292" xr:uid="{00000000-0005-0000-0000-00006F050000}"/>
    <cellStyle name="Comma 2 2 2 2 2 4 2 2 2 2" xfId="12759" xr:uid="{00000000-0005-0000-0000-000070050000}"/>
    <cellStyle name="Comma 2 2 2 2 2 4 2 2 2 3" xfId="8524" xr:uid="{00000000-0005-0000-0000-000071050000}"/>
    <cellStyle name="Comma 2 2 2 2 2 4 2 2 3" xfId="10643" xr:uid="{00000000-0005-0000-0000-000072050000}"/>
    <cellStyle name="Comma 2 2 2 2 2 4 2 2 4" xfId="6408" xr:uid="{00000000-0005-0000-0000-000073050000}"/>
    <cellStyle name="Comma 2 2 2 2 2 4 2 3" xfId="3234" xr:uid="{00000000-0005-0000-0000-000074050000}"/>
    <cellStyle name="Comma 2 2 2 2 2 4 2 3 2" xfId="11701" xr:uid="{00000000-0005-0000-0000-000075050000}"/>
    <cellStyle name="Comma 2 2 2 2 2 4 2 3 3" xfId="7466" xr:uid="{00000000-0005-0000-0000-000076050000}"/>
    <cellStyle name="Comma 2 2 2 2 2 4 2 4" xfId="9585" xr:uid="{00000000-0005-0000-0000-000077050000}"/>
    <cellStyle name="Comma 2 2 2 2 2 4 2 5" xfId="5350" xr:uid="{00000000-0005-0000-0000-000078050000}"/>
    <cellStyle name="Comma 2 2 2 2 2 4 3" xfId="1670" xr:uid="{00000000-0005-0000-0000-000079050000}"/>
    <cellStyle name="Comma 2 2 2 2 2 4 3 2" xfId="3787" xr:uid="{00000000-0005-0000-0000-00007A050000}"/>
    <cellStyle name="Comma 2 2 2 2 2 4 3 2 2" xfId="12254" xr:uid="{00000000-0005-0000-0000-00007B050000}"/>
    <cellStyle name="Comma 2 2 2 2 2 4 3 2 3" xfId="8019" xr:uid="{00000000-0005-0000-0000-00007C050000}"/>
    <cellStyle name="Comma 2 2 2 2 2 4 3 3" xfId="10138" xr:uid="{00000000-0005-0000-0000-00007D050000}"/>
    <cellStyle name="Comma 2 2 2 2 2 4 3 4" xfId="5903" xr:uid="{00000000-0005-0000-0000-00007E050000}"/>
    <cellStyle name="Comma 2 2 2 2 2 4 4" xfId="2729" xr:uid="{00000000-0005-0000-0000-00007F050000}"/>
    <cellStyle name="Comma 2 2 2 2 2 4 4 2" xfId="11196" xr:uid="{00000000-0005-0000-0000-000080050000}"/>
    <cellStyle name="Comma 2 2 2 2 2 4 4 3" xfId="6961" xr:uid="{00000000-0005-0000-0000-000081050000}"/>
    <cellStyle name="Comma 2 2 2 2 2 4 5" xfId="9080" xr:uid="{00000000-0005-0000-0000-000082050000}"/>
    <cellStyle name="Comma 2 2 2 2 2 4 6" xfId="4845" xr:uid="{00000000-0005-0000-0000-000083050000}"/>
    <cellStyle name="Comma 2 2 2 2 2 5" xfId="912" xr:uid="{00000000-0005-0000-0000-000084050000}"/>
    <cellStyle name="Comma 2 2 2 2 2 5 2" xfId="1970" xr:uid="{00000000-0005-0000-0000-000085050000}"/>
    <cellStyle name="Comma 2 2 2 2 2 5 2 2" xfId="4087" xr:uid="{00000000-0005-0000-0000-000086050000}"/>
    <cellStyle name="Comma 2 2 2 2 2 5 2 2 2" xfId="12554" xr:uid="{00000000-0005-0000-0000-000087050000}"/>
    <cellStyle name="Comma 2 2 2 2 2 5 2 2 3" xfId="8319" xr:uid="{00000000-0005-0000-0000-000088050000}"/>
    <cellStyle name="Comma 2 2 2 2 2 5 2 3" xfId="10438" xr:uid="{00000000-0005-0000-0000-000089050000}"/>
    <cellStyle name="Comma 2 2 2 2 2 5 2 4" xfId="6203" xr:uid="{00000000-0005-0000-0000-00008A050000}"/>
    <cellStyle name="Comma 2 2 2 2 2 5 3" xfId="3029" xr:uid="{00000000-0005-0000-0000-00008B050000}"/>
    <cellStyle name="Comma 2 2 2 2 2 5 3 2" xfId="11496" xr:uid="{00000000-0005-0000-0000-00008C050000}"/>
    <cellStyle name="Comma 2 2 2 2 2 5 3 3" xfId="7261" xr:uid="{00000000-0005-0000-0000-00008D050000}"/>
    <cellStyle name="Comma 2 2 2 2 2 5 4" xfId="9380" xr:uid="{00000000-0005-0000-0000-00008E050000}"/>
    <cellStyle name="Comma 2 2 2 2 2 5 5" xfId="5145" xr:uid="{00000000-0005-0000-0000-00008F050000}"/>
    <cellStyle name="Comma 2 2 2 2 2 6" xfId="1464" xr:uid="{00000000-0005-0000-0000-000090050000}"/>
    <cellStyle name="Comma 2 2 2 2 2 6 2" xfId="3581" xr:uid="{00000000-0005-0000-0000-000091050000}"/>
    <cellStyle name="Comma 2 2 2 2 2 6 2 2" xfId="12048" xr:uid="{00000000-0005-0000-0000-000092050000}"/>
    <cellStyle name="Comma 2 2 2 2 2 6 2 3" xfId="7813" xr:uid="{00000000-0005-0000-0000-000093050000}"/>
    <cellStyle name="Comma 2 2 2 2 2 6 3" xfId="9932" xr:uid="{00000000-0005-0000-0000-000094050000}"/>
    <cellStyle name="Comma 2 2 2 2 2 6 4" xfId="5697" xr:uid="{00000000-0005-0000-0000-000095050000}"/>
    <cellStyle name="Comma 2 2 2 2 2 7" xfId="2523" xr:uid="{00000000-0005-0000-0000-000096050000}"/>
    <cellStyle name="Comma 2 2 2 2 2 7 2" xfId="10990" xr:uid="{00000000-0005-0000-0000-000097050000}"/>
    <cellStyle name="Comma 2 2 2 2 2 7 3" xfId="6755" xr:uid="{00000000-0005-0000-0000-000098050000}"/>
    <cellStyle name="Comma 2 2 2 2 2 8" xfId="8874" xr:uid="{00000000-0005-0000-0000-000099050000}"/>
    <cellStyle name="Comma 2 2 2 2 2 9" xfId="4639" xr:uid="{00000000-0005-0000-0000-00009A050000}"/>
    <cellStyle name="Comma 2 2 2 2 3" xfId="454" xr:uid="{00000000-0005-0000-0000-00009B050000}"/>
    <cellStyle name="Comma 2 2 2 2 3 2" xfId="767" xr:uid="{00000000-0005-0000-0000-00009C050000}"/>
    <cellStyle name="Comma 2 2 2 2 3 2 2" xfId="1272" xr:uid="{00000000-0005-0000-0000-00009D050000}"/>
    <cellStyle name="Comma 2 2 2 2 3 2 2 2" xfId="2330" xr:uid="{00000000-0005-0000-0000-00009E050000}"/>
    <cellStyle name="Comma 2 2 2 2 3 2 2 2 2" xfId="4447" xr:uid="{00000000-0005-0000-0000-00009F050000}"/>
    <cellStyle name="Comma 2 2 2 2 3 2 2 2 2 2" xfId="12914" xr:uid="{00000000-0005-0000-0000-0000A0050000}"/>
    <cellStyle name="Comma 2 2 2 2 3 2 2 2 2 3" xfId="8679" xr:uid="{00000000-0005-0000-0000-0000A1050000}"/>
    <cellStyle name="Comma 2 2 2 2 3 2 2 2 3" xfId="10798" xr:uid="{00000000-0005-0000-0000-0000A2050000}"/>
    <cellStyle name="Comma 2 2 2 2 3 2 2 2 4" xfId="6563" xr:uid="{00000000-0005-0000-0000-0000A3050000}"/>
    <cellStyle name="Comma 2 2 2 2 3 2 2 3" xfId="3389" xr:uid="{00000000-0005-0000-0000-0000A4050000}"/>
    <cellStyle name="Comma 2 2 2 2 3 2 2 3 2" xfId="11856" xr:uid="{00000000-0005-0000-0000-0000A5050000}"/>
    <cellStyle name="Comma 2 2 2 2 3 2 2 3 3" xfId="7621" xr:uid="{00000000-0005-0000-0000-0000A6050000}"/>
    <cellStyle name="Comma 2 2 2 2 3 2 2 4" xfId="9740" xr:uid="{00000000-0005-0000-0000-0000A7050000}"/>
    <cellStyle name="Comma 2 2 2 2 3 2 2 5" xfId="5505" xr:uid="{00000000-0005-0000-0000-0000A8050000}"/>
    <cellStyle name="Comma 2 2 2 2 3 2 3" xfId="1825" xr:uid="{00000000-0005-0000-0000-0000A9050000}"/>
    <cellStyle name="Comma 2 2 2 2 3 2 3 2" xfId="3942" xr:uid="{00000000-0005-0000-0000-0000AA050000}"/>
    <cellStyle name="Comma 2 2 2 2 3 2 3 2 2" xfId="12409" xr:uid="{00000000-0005-0000-0000-0000AB050000}"/>
    <cellStyle name="Comma 2 2 2 2 3 2 3 2 3" xfId="8174" xr:uid="{00000000-0005-0000-0000-0000AC050000}"/>
    <cellStyle name="Comma 2 2 2 2 3 2 3 3" xfId="10293" xr:uid="{00000000-0005-0000-0000-0000AD050000}"/>
    <cellStyle name="Comma 2 2 2 2 3 2 3 4" xfId="6058" xr:uid="{00000000-0005-0000-0000-0000AE050000}"/>
    <cellStyle name="Comma 2 2 2 2 3 2 4" xfId="2884" xr:uid="{00000000-0005-0000-0000-0000AF050000}"/>
    <cellStyle name="Comma 2 2 2 2 3 2 4 2" xfId="11351" xr:uid="{00000000-0005-0000-0000-0000B0050000}"/>
    <cellStyle name="Comma 2 2 2 2 3 2 4 3" xfId="7116" xr:uid="{00000000-0005-0000-0000-0000B1050000}"/>
    <cellStyle name="Comma 2 2 2 2 3 2 5" xfId="9235" xr:uid="{00000000-0005-0000-0000-0000B2050000}"/>
    <cellStyle name="Comma 2 2 2 2 3 2 6" xfId="5000" xr:uid="{00000000-0005-0000-0000-0000B3050000}"/>
    <cellStyle name="Comma 2 2 2 2 3 3" xfId="972" xr:uid="{00000000-0005-0000-0000-0000B4050000}"/>
    <cellStyle name="Comma 2 2 2 2 3 3 2" xfId="2030" xr:uid="{00000000-0005-0000-0000-0000B5050000}"/>
    <cellStyle name="Comma 2 2 2 2 3 3 2 2" xfId="4147" xr:uid="{00000000-0005-0000-0000-0000B6050000}"/>
    <cellStyle name="Comma 2 2 2 2 3 3 2 2 2" xfId="12614" xr:uid="{00000000-0005-0000-0000-0000B7050000}"/>
    <cellStyle name="Comma 2 2 2 2 3 3 2 2 3" xfId="8379" xr:uid="{00000000-0005-0000-0000-0000B8050000}"/>
    <cellStyle name="Comma 2 2 2 2 3 3 2 3" xfId="10498" xr:uid="{00000000-0005-0000-0000-0000B9050000}"/>
    <cellStyle name="Comma 2 2 2 2 3 3 2 4" xfId="6263" xr:uid="{00000000-0005-0000-0000-0000BA050000}"/>
    <cellStyle name="Comma 2 2 2 2 3 3 3" xfId="3089" xr:uid="{00000000-0005-0000-0000-0000BB050000}"/>
    <cellStyle name="Comma 2 2 2 2 3 3 3 2" xfId="11556" xr:uid="{00000000-0005-0000-0000-0000BC050000}"/>
    <cellStyle name="Comma 2 2 2 2 3 3 3 3" xfId="7321" xr:uid="{00000000-0005-0000-0000-0000BD050000}"/>
    <cellStyle name="Comma 2 2 2 2 3 3 4" xfId="9440" xr:uid="{00000000-0005-0000-0000-0000BE050000}"/>
    <cellStyle name="Comma 2 2 2 2 3 3 5" xfId="5205" xr:uid="{00000000-0005-0000-0000-0000BF050000}"/>
    <cellStyle name="Comma 2 2 2 2 3 4" xfId="1524" xr:uid="{00000000-0005-0000-0000-0000C0050000}"/>
    <cellStyle name="Comma 2 2 2 2 3 4 2" xfId="3641" xr:uid="{00000000-0005-0000-0000-0000C1050000}"/>
    <cellStyle name="Comma 2 2 2 2 3 4 2 2" xfId="12108" xr:uid="{00000000-0005-0000-0000-0000C2050000}"/>
    <cellStyle name="Comma 2 2 2 2 3 4 2 3" xfId="7873" xr:uid="{00000000-0005-0000-0000-0000C3050000}"/>
    <cellStyle name="Comma 2 2 2 2 3 4 3" xfId="9992" xr:uid="{00000000-0005-0000-0000-0000C4050000}"/>
    <cellStyle name="Comma 2 2 2 2 3 4 4" xfId="5757" xr:uid="{00000000-0005-0000-0000-0000C5050000}"/>
    <cellStyle name="Comma 2 2 2 2 3 5" xfId="2583" xr:uid="{00000000-0005-0000-0000-0000C6050000}"/>
    <cellStyle name="Comma 2 2 2 2 3 5 2" xfId="11050" xr:uid="{00000000-0005-0000-0000-0000C7050000}"/>
    <cellStyle name="Comma 2 2 2 2 3 5 3" xfId="6815" xr:uid="{00000000-0005-0000-0000-0000C8050000}"/>
    <cellStyle name="Comma 2 2 2 2 3 6" xfId="8934" xr:uid="{00000000-0005-0000-0000-0000C9050000}"/>
    <cellStyle name="Comma 2 2 2 2 3 7" xfId="4699" xr:uid="{00000000-0005-0000-0000-0000CA050000}"/>
    <cellStyle name="Comma 2 2 2 2 4" xfId="661" xr:uid="{00000000-0005-0000-0000-0000CB050000}"/>
    <cellStyle name="Comma 2 2 2 2 4 2" xfId="1166" xr:uid="{00000000-0005-0000-0000-0000CC050000}"/>
    <cellStyle name="Comma 2 2 2 2 4 2 2" xfId="2224" xr:uid="{00000000-0005-0000-0000-0000CD050000}"/>
    <cellStyle name="Comma 2 2 2 2 4 2 2 2" xfId="4341" xr:uid="{00000000-0005-0000-0000-0000CE050000}"/>
    <cellStyle name="Comma 2 2 2 2 4 2 2 2 2" xfId="12808" xr:uid="{00000000-0005-0000-0000-0000CF050000}"/>
    <cellStyle name="Comma 2 2 2 2 4 2 2 2 3" xfId="8573" xr:uid="{00000000-0005-0000-0000-0000D0050000}"/>
    <cellStyle name="Comma 2 2 2 2 4 2 2 3" xfId="10692" xr:uid="{00000000-0005-0000-0000-0000D1050000}"/>
    <cellStyle name="Comma 2 2 2 2 4 2 2 4" xfId="6457" xr:uid="{00000000-0005-0000-0000-0000D2050000}"/>
    <cellStyle name="Comma 2 2 2 2 4 2 3" xfId="3283" xr:uid="{00000000-0005-0000-0000-0000D3050000}"/>
    <cellStyle name="Comma 2 2 2 2 4 2 3 2" xfId="11750" xr:uid="{00000000-0005-0000-0000-0000D4050000}"/>
    <cellStyle name="Comma 2 2 2 2 4 2 3 3" xfId="7515" xr:uid="{00000000-0005-0000-0000-0000D5050000}"/>
    <cellStyle name="Comma 2 2 2 2 4 2 4" xfId="9634" xr:uid="{00000000-0005-0000-0000-0000D6050000}"/>
    <cellStyle name="Comma 2 2 2 2 4 2 5" xfId="5399" xr:uid="{00000000-0005-0000-0000-0000D7050000}"/>
    <cellStyle name="Comma 2 2 2 2 4 3" xfId="1719" xr:uid="{00000000-0005-0000-0000-0000D8050000}"/>
    <cellStyle name="Comma 2 2 2 2 4 3 2" xfId="3836" xr:uid="{00000000-0005-0000-0000-0000D9050000}"/>
    <cellStyle name="Comma 2 2 2 2 4 3 2 2" xfId="12303" xr:uid="{00000000-0005-0000-0000-0000DA050000}"/>
    <cellStyle name="Comma 2 2 2 2 4 3 2 3" xfId="8068" xr:uid="{00000000-0005-0000-0000-0000DB050000}"/>
    <cellStyle name="Comma 2 2 2 2 4 3 3" xfId="10187" xr:uid="{00000000-0005-0000-0000-0000DC050000}"/>
    <cellStyle name="Comma 2 2 2 2 4 3 4" xfId="5952" xr:uid="{00000000-0005-0000-0000-0000DD050000}"/>
    <cellStyle name="Comma 2 2 2 2 4 4" xfId="2778" xr:uid="{00000000-0005-0000-0000-0000DE050000}"/>
    <cellStyle name="Comma 2 2 2 2 4 4 2" xfId="11245" xr:uid="{00000000-0005-0000-0000-0000DF050000}"/>
    <cellStyle name="Comma 2 2 2 2 4 4 3" xfId="7010" xr:uid="{00000000-0005-0000-0000-0000E0050000}"/>
    <cellStyle name="Comma 2 2 2 2 4 5" xfId="9129" xr:uid="{00000000-0005-0000-0000-0000E1050000}"/>
    <cellStyle name="Comma 2 2 2 2 4 6" xfId="4894" xr:uid="{00000000-0005-0000-0000-0000E2050000}"/>
    <cellStyle name="Comma 2 2 2 2 5" xfId="554" xr:uid="{00000000-0005-0000-0000-0000E3050000}"/>
    <cellStyle name="Comma 2 2 2 2 5 2" xfId="1071" xr:uid="{00000000-0005-0000-0000-0000E4050000}"/>
    <cellStyle name="Comma 2 2 2 2 5 2 2" xfId="2129" xr:uid="{00000000-0005-0000-0000-0000E5050000}"/>
    <cellStyle name="Comma 2 2 2 2 5 2 2 2" xfId="4246" xr:uid="{00000000-0005-0000-0000-0000E6050000}"/>
    <cellStyle name="Comma 2 2 2 2 5 2 2 2 2" xfId="12713" xr:uid="{00000000-0005-0000-0000-0000E7050000}"/>
    <cellStyle name="Comma 2 2 2 2 5 2 2 2 3" xfId="8478" xr:uid="{00000000-0005-0000-0000-0000E8050000}"/>
    <cellStyle name="Comma 2 2 2 2 5 2 2 3" xfId="10597" xr:uid="{00000000-0005-0000-0000-0000E9050000}"/>
    <cellStyle name="Comma 2 2 2 2 5 2 2 4" xfId="6362" xr:uid="{00000000-0005-0000-0000-0000EA050000}"/>
    <cellStyle name="Comma 2 2 2 2 5 2 3" xfId="3188" xr:uid="{00000000-0005-0000-0000-0000EB050000}"/>
    <cellStyle name="Comma 2 2 2 2 5 2 3 2" xfId="11655" xr:uid="{00000000-0005-0000-0000-0000EC050000}"/>
    <cellStyle name="Comma 2 2 2 2 5 2 3 3" xfId="7420" xr:uid="{00000000-0005-0000-0000-0000ED050000}"/>
    <cellStyle name="Comma 2 2 2 2 5 2 4" xfId="9539" xr:uid="{00000000-0005-0000-0000-0000EE050000}"/>
    <cellStyle name="Comma 2 2 2 2 5 2 5" xfId="5304" xr:uid="{00000000-0005-0000-0000-0000EF050000}"/>
    <cellStyle name="Comma 2 2 2 2 5 3" xfId="1624" xr:uid="{00000000-0005-0000-0000-0000F0050000}"/>
    <cellStyle name="Comma 2 2 2 2 5 3 2" xfId="3741" xr:uid="{00000000-0005-0000-0000-0000F1050000}"/>
    <cellStyle name="Comma 2 2 2 2 5 3 2 2" xfId="12208" xr:uid="{00000000-0005-0000-0000-0000F2050000}"/>
    <cellStyle name="Comma 2 2 2 2 5 3 2 3" xfId="7973" xr:uid="{00000000-0005-0000-0000-0000F3050000}"/>
    <cellStyle name="Comma 2 2 2 2 5 3 3" xfId="10092" xr:uid="{00000000-0005-0000-0000-0000F4050000}"/>
    <cellStyle name="Comma 2 2 2 2 5 3 4" xfId="5857" xr:uid="{00000000-0005-0000-0000-0000F5050000}"/>
    <cellStyle name="Comma 2 2 2 2 5 4" xfId="2683" xr:uid="{00000000-0005-0000-0000-0000F6050000}"/>
    <cellStyle name="Comma 2 2 2 2 5 4 2" xfId="11150" xr:uid="{00000000-0005-0000-0000-0000F7050000}"/>
    <cellStyle name="Comma 2 2 2 2 5 4 3" xfId="6915" xr:uid="{00000000-0005-0000-0000-0000F8050000}"/>
    <cellStyle name="Comma 2 2 2 2 5 5" xfId="9034" xr:uid="{00000000-0005-0000-0000-0000F9050000}"/>
    <cellStyle name="Comma 2 2 2 2 5 6" xfId="4799" xr:uid="{00000000-0005-0000-0000-0000FA050000}"/>
    <cellStyle name="Comma 2 2 2 2 6" xfId="866" xr:uid="{00000000-0005-0000-0000-0000FB050000}"/>
    <cellStyle name="Comma 2 2 2 2 6 2" xfId="1924" xr:uid="{00000000-0005-0000-0000-0000FC050000}"/>
    <cellStyle name="Comma 2 2 2 2 6 2 2" xfId="4041" xr:uid="{00000000-0005-0000-0000-0000FD050000}"/>
    <cellStyle name="Comma 2 2 2 2 6 2 2 2" xfId="12508" xr:uid="{00000000-0005-0000-0000-0000FE050000}"/>
    <cellStyle name="Comma 2 2 2 2 6 2 2 3" xfId="8273" xr:uid="{00000000-0005-0000-0000-0000FF050000}"/>
    <cellStyle name="Comma 2 2 2 2 6 2 3" xfId="10392" xr:uid="{00000000-0005-0000-0000-000000060000}"/>
    <cellStyle name="Comma 2 2 2 2 6 2 4" xfId="6157" xr:uid="{00000000-0005-0000-0000-000001060000}"/>
    <cellStyle name="Comma 2 2 2 2 6 3" xfId="2983" xr:uid="{00000000-0005-0000-0000-000002060000}"/>
    <cellStyle name="Comma 2 2 2 2 6 3 2" xfId="11450" xr:uid="{00000000-0005-0000-0000-000003060000}"/>
    <cellStyle name="Comma 2 2 2 2 6 3 3" xfId="7215" xr:uid="{00000000-0005-0000-0000-000004060000}"/>
    <cellStyle name="Comma 2 2 2 2 6 4" xfId="9334" xr:uid="{00000000-0005-0000-0000-000005060000}"/>
    <cellStyle name="Comma 2 2 2 2 6 5" xfId="5099" xr:uid="{00000000-0005-0000-0000-000006060000}"/>
    <cellStyle name="Comma 2 2 2 2 7" xfId="1372" xr:uid="{00000000-0005-0000-0000-000007060000}"/>
    <cellStyle name="Comma 2 2 2 2 7 2" xfId="2430" xr:uid="{00000000-0005-0000-0000-000008060000}"/>
    <cellStyle name="Comma 2 2 2 2 7 2 2" xfId="4547" xr:uid="{00000000-0005-0000-0000-000009060000}"/>
    <cellStyle name="Comma 2 2 2 2 7 2 2 2" xfId="13014" xr:uid="{00000000-0005-0000-0000-00000A060000}"/>
    <cellStyle name="Comma 2 2 2 2 7 2 2 3" xfId="8779" xr:uid="{00000000-0005-0000-0000-00000B060000}"/>
    <cellStyle name="Comma 2 2 2 2 7 2 3" xfId="10898" xr:uid="{00000000-0005-0000-0000-00000C060000}"/>
    <cellStyle name="Comma 2 2 2 2 7 2 4" xfId="6663" xr:uid="{00000000-0005-0000-0000-00000D060000}"/>
    <cellStyle name="Comma 2 2 2 2 7 3" xfId="3489" xr:uid="{00000000-0005-0000-0000-00000E060000}"/>
    <cellStyle name="Comma 2 2 2 2 7 3 2" xfId="11956" xr:uid="{00000000-0005-0000-0000-00000F060000}"/>
    <cellStyle name="Comma 2 2 2 2 7 3 3" xfId="7721" xr:uid="{00000000-0005-0000-0000-000010060000}"/>
    <cellStyle name="Comma 2 2 2 2 7 4" xfId="9840" xr:uid="{00000000-0005-0000-0000-000011060000}"/>
    <cellStyle name="Comma 2 2 2 2 7 5" xfId="5605" xr:uid="{00000000-0005-0000-0000-000012060000}"/>
    <cellStyle name="Comma 2 2 2 2 8" xfId="1418" xr:uid="{00000000-0005-0000-0000-000013060000}"/>
    <cellStyle name="Comma 2 2 2 2 8 2" xfId="3535" xr:uid="{00000000-0005-0000-0000-000014060000}"/>
    <cellStyle name="Comma 2 2 2 2 8 2 2" xfId="12002" xr:uid="{00000000-0005-0000-0000-000015060000}"/>
    <cellStyle name="Comma 2 2 2 2 8 2 3" xfId="7767" xr:uid="{00000000-0005-0000-0000-000016060000}"/>
    <cellStyle name="Comma 2 2 2 2 8 3" xfId="9886" xr:uid="{00000000-0005-0000-0000-000017060000}"/>
    <cellStyle name="Comma 2 2 2 2 8 4" xfId="5651" xr:uid="{00000000-0005-0000-0000-000018060000}"/>
    <cellStyle name="Comma 2 2 2 2 9" xfId="2477" xr:uid="{00000000-0005-0000-0000-000019060000}"/>
    <cellStyle name="Comma 2 2 2 2 9 2" xfId="10944" xr:uid="{00000000-0005-0000-0000-00001A060000}"/>
    <cellStyle name="Comma 2 2 2 2 9 3" xfId="6709" xr:uid="{00000000-0005-0000-0000-00001B060000}"/>
    <cellStyle name="Comma 2 2 2 3" xfId="364" xr:uid="{00000000-0005-0000-0000-00001C060000}"/>
    <cellStyle name="Comma 2 2 2 3 2" xfId="470" xr:uid="{00000000-0005-0000-0000-00001D060000}"/>
    <cellStyle name="Comma 2 2 2 3 2 2" xfId="783" xr:uid="{00000000-0005-0000-0000-00001E060000}"/>
    <cellStyle name="Comma 2 2 2 3 2 2 2" xfId="1288" xr:uid="{00000000-0005-0000-0000-00001F060000}"/>
    <cellStyle name="Comma 2 2 2 3 2 2 2 2" xfId="2346" xr:uid="{00000000-0005-0000-0000-000020060000}"/>
    <cellStyle name="Comma 2 2 2 3 2 2 2 2 2" xfId="4463" xr:uid="{00000000-0005-0000-0000-000021060000}"/>
    <cellStyle name="Comma 2 2 2 3 2 2 2 2 2 2" xfId="12930" xr:uid="{00000000-0005-0000-0000-000022060000}"/>
    <cellStyle name="Comma 2 2 2 3 2 2 2 2 2 3" xfId="8695" xr:uid="{00000000-0005-0000-0000-000023060000}"/>
    <cellStyle name="Comma 2 2 2 3 2 2 2 2 3" xfId="10814" xr:uid="{00000000-0005-0000-0000-000024060000}"/>
    <cellStyle name="Comma 2 2 2 3 2 2 2 2 4" xfId="6579" xr:uid="{00000000-0005-0000-0000-000025060000}"/>
    <cellStyle name="Comma 2 2 2 3 2 2 2 3" xfId="3405" xr:uid="{00000000-0005-0000-0000-000026060000}"/>
    <cellStyle name="Comma 2 2 2 3 2 2 2 3 2" xfId="11872" xr:uid="{00000000-0005-0000-0000-000027060000}"/>
    <cellStyle name="Comma 2 2 2 3 2 2 2 3 3" xfId="7637" xr:uid="{00000000-0005-0000-0000-000028060000}"/>
    <cellStyle name="Comma 2 2 2 3 2 2 2 4" xfId="9756" xr:uid="{00000000-0005-0000-0000-000029060000}"/>
    <cellStyle name="Comma 2 2 2 3 2 2 2 5" xfId="5521" xr:uid="{00000000-0005-0000-0000-00002A060000}"/>
    <cellStyle name="Comma 2 2 2 3 2 2 3" xfId="1841" xr:uid="{00000000-0005-0000-0000-00002B060000}"/>
    <cellStyle name="Comma 2 2 2 3 2 2 3 2" xfId="3958" xr:uid="{00000000-0005-0000-0000-00002C060000}"/>
    <cellStyle name="Comma 2 2 2 3 2 2 3 2 2" xfId="12425" xr:uid="{00000000-0005-0000-0000-00002D060000}"/>
    <cellStyle name="Comma 2 2 2 3 2 2 3 2 3" xfId="8190" xr:uid="{00000000-0005-0000-0000-00002E060000}"/>
    <cellStyle name="Comma 2 2 2 3 2 2 3 3" xfId="10309" xr:uid="{00000000-0005-0000-0000-00002F060000}"/>
    <cellStyle name="Comma 2 2 2 3 2 2 3 4" xfId="6074" xr:uid="{00000000-0005-0000-0000-000030060000}"/>
    <cellStyle name="Comma 2 2 2 3 2 2 4" xfId="2900" xr:uid="{00000000-0005-0000-0000-000031060000}"/>
    <cellStyle name="Comma 2 2 2 3 2 2 4 2" xfId="11367" xr:uid="{00000000-0005-0000-0000-000032060000}"/>
    <cellStyle name="Comma 2 2 2 3 2 2 4 3" xfId="7132" xr:uid="{00000000-0005-0000-0000-000033060000}"/>
    <cellStyle name="Comma 2 2 2 3 2 2 5" xfId="9251" xr:uid="{00000000-0005-0000-0000-000034060000}"/>
    <cellStyle name="Comma 2 2 2 3 2 2 6" xfId="5016" xr:uid="{00000000-0005-0000-0000-000035060000}"/>
    <cellStyle name="Comma 2 2 2 3 2 3" xfId="988" xr:uid="{00000000-0005-0000-0000-000036060000}"/>
    <cellStyle name="Comma 2 2 2 3 2 3 2" xfId="2046" xr:uid="{00000000-0005-0000-0000-000037060000}"/>
    <cellStyle name="Comma 2 2 2 3 2 3 2 2" xfId="4163" xr:uid="{00000000-0005-0000-0000-000038060000}"/>
    <cellStyle name="Comma 2 2 2 3 2 3 2 2 2" xfId="12630" xr:uid="{00000000-0005-0000-0000-000039060000}"/>
    <cellStyle name="Comma 2 2 2 3 2 3 2 2 3" xfId="8395" xr:uid="{00000000-0005-0000-0000-00003A060000}"/>
    <cellStyle name="Comma 2 2 2 3 2 3 2 3" xfId="10514" xr:uid="{00000000-0005-0000-0000-00003B060000}"/>
    <cellStyle name="Comma 2 2 2 3 2 3 2 4" xfId="6279" xr:uid="{00000000-0005-0000-0000-00003C060000}"/>
    <cellStyle name="Comma 2 2 2 3 2 3 3" xfId="3105" xr:uid="{00000000-0005-0000-0000-00003D060000}"/>
    <cellStyle name="Comma 2 2 2 3 2 3 3 2" xfId="11572" xr:uid="{00000000-0005-0000-0000-00003E060000}"/>
    <cellStyle name="Comma 2 2 2 3 2 3 3 3" xfId="7337" xr:uid="{00000000-0005-0000-0000-00003F060000}"/>
    <cellStyle name="Comma 2 2 2 3 2 3 4" xfId="9456" xr:uid="{00000000-0005-0000-0000-000040060000}"/>
    <cellStyle name="Comma 2 2 2 3 2 3 5" xfId="5221" xr:uid="{00000000-0005-0000-0000-000041060000}"/>
    <cellStyle name="Comma 2 2 2 3 2 4" xfId="1540" xr:uid="{00000000-0005-0000-0000-000042060000}"/>
    <cellStyle name="Comma 2 2 2 3 2 4 2" xfId="3657" xr:uid="{00000000-0005-0000-0000-000043060000}"/>
    <cellStyle name="Comma 2 2 2 3 2 4 2 2" xfId="12124" xr:uid="{00000000-0005-0000-0000-000044060000}"/>
    <cellStyle name="Comma 2 2 2 3 2 4 2 3" xfId="7889" xr:uid="{00000000-0005-0000-0000-000045060000}"/>
    <cellStyle name="Comma 2 2 2 3 2 4 3" xfId="10008" xr:uid="{00000000-0005-0000-0000-000046060000}"/>
    <cellStyle name="Comma 2 2 2 3 2 4 4" xfId="5773" xr:uid="{00000000-0005-0000-0000-000047060000}"/>
    <cellStyle name="Comma 2 2 2 3 2 5" xfId="2599" xr:uid="{00000000-0005-0000-0000-000048060000}"/>
    <cellStyle name="Comma 2 2 2 3 2 5 2" xfId="11066" xr:uid="{00000000-0005-0000-0000-000049060000}"/>
    <cellStyle name="Comma 2 2 2 3 2 5 3" xfId="6831" xr:uid="{00000000-0005-0000-0000-00004A060000}"/>
    <cellStyle name="Comma 2 2 2 3 2 6" xfId="8950" xr:uid="{00000000-0005-0000-0000-00004B060000}"/>
    <cellStyle name="Comma 2 2 2 3 2 7" xfId="4715" xr:uid="{00000000-0005-0000-0000-00004C060000}"/>
    <cellStyle name="Comma 2 2 2 3 3" xfId="677" xr:uid="{00000000-0005-0000-0000-00004D060000}"/>
    <cellStyle name="Comma 2 2 2 3 3 2" xfId="1182" xr:uid="{00000000-0005-0000-0000-00004E060000}"/>
    <cellStyle name="Comma 2 2 2 3 3 2 2" xfId="2240" xr:uid="{00000000-0005-0000-0000-00004F060000}"/>
    <cellStyle name="Comma 2 2 2 3 3 2 2 2" xfId="4357" xr:uid="{00000000-0005-0000-0000-000050060000}"/>
    <cellStyle name="Comma 2 2 2 3 3 2 2 2 2" xfId="12824" xr:uid="{00000000-0005-0000-0000-000051060000}"/>
    <cellStyle name="Comma 2 2 2 3 3 2 2 2 3" xfId="8589" xr:uid="{00000000-0005-0000-0000-000052060000}"/>
    <cellStyle name="Comma 2 2 2 3 3 2 2 3" xfId="10708" xr:uid="{00000000-0005-0000-0000-000053060000}"/>
    <cellStyle name="Comma 2 2 2 3 3 2 2 4" xfId="6473" xr:uid="{00000000-0005-0000-0000-000054060000}"/>
    <cellStyle name="Comma 2 2 2 3 3 2 3" xfId="3299" xr:uid="{00000000-0005-0000-0000-000055060000}"/>
    <cellStyle name="Comma 2 2 2 3 3 2 3 2" xfId="11766" xr:uid="{00000000-0005-0000-0000-000056060000}"/>
    <cellStyle name="Comma 2 2 2 3 3 2 3 3" xfId="7531" xr:uid="{00000000-0005-0000-0000-000057060000}"/>
    <cellStyle name="Comma 2 2 2 3 3 2 4" xfId="9650" xr:uid="{00000000-0005-0000-0000-000058060000}"/>
    <cellStyle name="Comma 2 2 2 3 3 2 5" xfId="5415" xr:uid="{00000000-0005-0000-0000-000059060000}"/>
    <cellStyle name="Comma 2 2 2 3 3 3" xfId="1735" xr:uid="{00000000-0005-0000-0000-00005A060000}"/>
    <cellStyle name="Comma 2 2 2 3 3 3 2" xfId="3852" xr:uid="{00000000-0005-0000-0000-00005B060000}"/>
    <cellStyle name="Comma 2 2 2 3 3 3 2 2" xfId="12319" xr:uid="{00000000-0005-0000-0000-00005C060000}"/>
    <cellStyle name="Comma 2 2 2 3 3 3 2 3" xfId="8084" xr:uid="{00000000-0005-0000-0000-00005D060000}"/>
    <cellStyle name="Comma 2 2 2 3 3 3 3" xfId="10203" xr:uid="{00000000-0005-0000-0000-00005E060000}"/>
    <cellStyle name="Comma 2 2 2 3 3 3 4" xfId="5968" xr:uid="{00000000-0005-0000-0000-00005F060000}"/>
    <cellStyle name="Comma 2 2 2 3 3 4" xfId="2794" xr:uid="{00000000-0005-0000-0000-000060060000}"/>
    <cellStyle name="Comma 2 2 2 3 3 4 2" xfId="11261" xr:uid="{00000000-0005-0000-0000-000061060000}"/>
    <cellStyle name="Comma 2 2 2 3 3 4 3" xfId="7026" xr:uid="{00000000-0005-0000-0000-000062060000}"/>
    <cellStyle name="Comma 2 2 2 3 3 5" xfId="9145" xr:uid="{00000000-0005-0000-0000-000063060000}"/>
    <cellStyle name="Comma 2 2 2 3 3 6" xfId="4910" xr:uid="{00000000-0005-0000-0000-000064060000}"/>
    <cellStyle name="Comma 2 2 2 3 4" xfId="570" xr:uid="{00000000-0005-0000-0000-000065060000}"/>
    <cellStyle name="Comma 2 2 2 3 4 2" xfId="1087" xr:uid="{00000000-0005-0000-0000-000066060000}"/>
    <cellStyle name="Comma 2 2 2 3 4 2 2" xfId="2145" xr:uid="{00000000-0005-0000-0000-000067060000}"/>
    <cellStyle name="Comma 2 2 2 3 4 2 2 2" xfId="4262" xr:uid="{00000000-0005-0000-0000-000068060000}"/>
    <cellStyle name="Comma 2 2 2 3 4 2 2 2 2" xfId="12729" xr:uid="{00000000-0005-0000-0000-000069060000}"/>
    <cellStyle name="Comma 2 2 2 3 4 2 2 2 3" xfId="8494" xr:uid="{00000000-0005-0000-0000-00006A060000}"/>
    <cellStyle name="Comma 2 2 2 3 4 2 2 3" xfId="10613" xr:uid="{00000000-0005-0000-0000-00006B060000}"/>
    <cellStyle name="Comma 2 2 2 3 4 2 2 4" xfId="6378" xr:uid="{00000000-0005-0000-0000-00006C060000}"/>
    <cellStyle name="Comma 2 2 2 3 4 2 3" xfId="3204" xr:uid="{00000000-0005-0000-0000-00006D060000}"/>
    <cellStyle name="Comma 2 2 2 3 4 2 3 2" xfId="11671" xr:uid="{00000000-0005-0000-0000-00006E060000}"/>
    <cellStyle name="Comma 2 2 2 3 4 2 3 3" xfId="7436" xr:uid="{00000000-0005-0000-0000-00006F060000}"/>
    <cellStyle name="Comma 2 2 2 3 4 2 4" xfId="9555" xr:uid="{00000000-0005-0000-0000-000070060000}"/>
    <cellStyle name="Comma 2 2 2 3 4 2 5" xfId="5320" xr:uid="{00000000-0005-0000-0000-000071060000}"/>
    <cellStyle name="Comma 2 2 2 3 4 3" xfId="1640" xr:uid="{00000000-0005-0000-0000-000072060000}"/>
    <cellStyle name="Comma 2 2 2 3 4 3 2" xfId="3757" xr:uid="{00000000-0005-0000-0000-000073060000}"/>
    <cellStyle name="Comma 2 2 2 3 4 3 2 2" xfId="12224" xr:uid="{00000000-0005-0000-0000-000074060000}"/>
    <cellStyle name="Comma 2 2 2 3 4 3 2 3" xfId="7989" xr:uid="{00000000-0005-0000-0000-000075060000}"/>
    <cellStyle name="Comma 2 2 2 3 4 3 3" xfId="10108" xr:uid="{00000000-0005-0000-0000-000076060000}"/>
    <cellStyle name="Comma 2 2 2 3 4 3 4" xfId="5873" xr:uid="{00000000-0005-0000-0000-000077060000}"/>
    <cellStyle name="Comma 2 2 2 3 4 4" xfId="2699" xr:uid="{00000000-0005-0000-0000-000078060000}"/>
    <cellStyle name="Comma 2 2 2 3 4 4 2" xfId="11166" xr:uid="{00000000-0005-0000-0000-000079060000}"/>
    <cellStyle name="Comma 2 2 2 3 4 4 3" xfId="6931" xr:uid="{00000000-0005-0000-0000-00007A060000}"/>
    <cellStyle name="Comma 2 2 2 3 4 5" xfId="9050" xr:uid="{00000000-0005-0000-0000-00007B060000}"/>
    <cellStyle name="Comma 2 2 2 3 4 6" xfId="4815" xr:uid="{00000000-0005-0000-0000-00007C060000}"/>
    <cellStyle name="Comma 2 2 2 3 5" xfId="882" xr:uid="{00000000-0005-0000-0000-00007D060000}"/>
    <cellStyle name="Comma 2 2 2 3 5 2" xfId="1940" xr:uid="{00000000-0005-0000-0000-00007E060000}"/>
    <cellStyle name="Comma 2 2 2 3 5 2 2" xfId="4057" xr:uid="{00000000-0005-0000-0000-00007F060000}"/>
    <cellStyle name="Comma 2 2 2 3 5 2 2 2" xfId="12524" xr:uid="{00000000-0005-0000-0000-000080060000}"/>
    <cellStyle name="Comma 2 2 2 3 5 2 2 3" xfId="8289" xr:uid="{00000000-0005-0000-0000-000081060000}"/>
    <cellStyle name="Comma 2 2 2 3 5 2 3" xfId="10408" xr:uid="{00000000-0005-0000-0000-000082060000}"/>
    <cellStyle name="Comma 2 2 2 3 5 2 4" xfId="6173" xr:uid="{00000000-0005-0000-0000-000083060000}"/>
    <cellStyle name="Comma 2 2 2 3 5 3" xfId="2999" xr:uid="{00000000-0005-0000-0000-000084060000}"/>
    <cellStyle name="Comma 2 2 2 3 5 3 2" xfId="11466" xr:uid="{00000000-0005-0000-0000-000085060000}"/>
    <cellStyle name="Comma 2 2 2 3 5 3 3" xfId="7231" xr:uid="{00000000-0005-0000-0000-000086060000}"/>
    <cellStyle name="Comma 2 2 2 3 5 4" xfId="9350" xr:uid="{00000000-0005-0000-0000-000087060000}"/>
    <cellStyle name="Comma 2 2 2 3 5 5" xfId="5115" xr:uid="{00000000-0005-0000-0000-000088060000}"/>
    <cellStyle name="Comma 2 2 2 3 6" xfId="1434" xr:uid="{00000000-0005-0000-0000-000089060000}"/>
    <cellStyle name="Comma 2 2 2 3 6 2" xfId="3551" xr:uid="{00000000-0005-0000-0000-00008A060000}"/>
    <cellStyle name="Comma 2 2 2 3 6 2 2" xfId="12018" xr:uid="{00000000-0005-0000-0000-00008B060000}"/>
    <cellStyle name="Comma 2 2 2 3 6 2 3" xfId="7783" xr:uid="{00000000-0005-0000-0000-00008C060000}"/>
    <cellStyle name="Comma 2 2 2 3 6 3" xfId="9902" xr:uid="{00000000-0005-0000-0000-00008D060000}"/>
    <cellStyle name="Comma 2 2 2 3 6 4" xfId="5667" xr:uid="{00000000-0005-0000-0000-00008E060000}"/>
    <cellStyle name="Comma 2 2 2 3 7" xfId="2493" xr:uid="{00000000-0005-0000-0000-00008F060000}"/>
    <cellStyle name="Comma 2 2 2 3 7 2" xfId="10960" xr:uid="{00000000-0005-0000-0000-000090060000}"/>
    <cellStyle name="Comma 2 2 2 3 7 3" xfId="6725" xr:uid="{00000000-0005-0000-0000-000091060000}"/>
    <cellStyle name="Comma 2 2 2 3 8" xfId="8844" xr:uid="{00000000-0005-0000-0000-000092060000}"/>
    <cellStyle name="Comma 2 2 2 3 9" xfId="4609" xr:uid="{00000000-0005-0000-0000-000093060000}"/>
    <cellStyle name="Comma 2 2 2 4" xfId="415" xr:uid="{00000000-0005-0000-0000-000094060000}"/>
    <cellStyle name="Comma 2 2 2 4 2" xfId="728" xr:uid="{00000000-0005-0000-0000-000095060000}"/>
    <cellStyle name="Comma 2 2 2 4 2 2" xfId="1233" xr:uid="{00000000-0005-0000-0000-000096060000}"/>
    <cellStyle name="Comma 2 2 2 4 2 2 2" xfId="2291" xr:uid="{00000000-0005-0000-0000-000097060000}"/>
    <cellStyle name="Comma 2 2 2 4 2 2 2 2" xfId="4408" xr:uid="{00000000-0005-0000-0000-000098060000}"/>
    <cellStyle name="Comma 2 2 2 4 2 2 2 2 2" xfId="12875" xr:uid="{00000000-0005-0000-0000-000099060000}"/>
    <cellStyle name="Comma 2 2 2 4 2 2 2 2 3" xfId="8640" xr:uid="{00000000-0005-0000-0000-00009A060000}"/>
    <cellStyle name="Comma 2 2 2 4 2 2 2 3" xfId="10759" xr:uid="{00000000-0005-0000-0000-00009B060000}"/>
    <cellStyle name="Comma 2 2 2 4 2 2 2 4" xfId="6524" xr:uid="{00000000-0005-0000-0000-00009C060000}"/>
    <cellStyle name="Comma 2 2 2 4 2 2 3" xfId="3350" xr:uid="{00000000-0005-0000-0000-00009D060000}"/>
    <cellStyle name="Comma 2 2 2 4 2 2 3 2" xfId="11817" xr:uid="{00000000-0005-0000-0000-00009E060000}"/>
    <cellStyle name="Comma 2 2 2 4 2 2 3 3" xfId="7582" xr:uid="{00000000-0005-0000-0000-00009F060000}"/>
    <cellStyle name="Comma 2 2 2 4 2 2 4" xfId="9701" xr:uid="{00000000-0005-0000-0000-0000A0060000}"/>
    <cellStyle name="Comma 2 2 2 4 2 2 5" xfId="5466" xr:uid="{00000000-0005-0000-0000-0000A1060000}"/>
    <cellStyle name="Comma 2 2 2 4 2 3" xfId="1786" xr:uid="{00000000-0005-0000-0000-0000A2060000}"/>
    <cellStyle name="Comma 2 2 2 4 2 3 2" xfId="3903" xr:uid="{00000000-0005-0000-0000-0000A3060000}"/>
    <cellStyle name="Comma 2 2 2 4 2 3 2 2" xfId="12370" xr:uid="{00000000-0005-0000-0000-0000A4060000}"/>
    <cellStyle name="Comma 2 2 2 4 2 3 2 3" xfId="8135" xr:uid="{00000000-0005-0000-0000-0000A5060000}"/>
    <cellStyle name="Comma 2 2 2 4 2 3 3" xfId="10254" xr:uid="{00000000-0005-0000-0000-0000A6060000}"/>
    <cellStyle name="Comma 2 2 2 4 2 3 4" xfId="6019" xr:uid="{00000000-0005-0000-0000-0000A7060000}"/>
    <cellStyle name="Comma 2 2 2 4 2 4" xfId="2845" xr:uid="{00000000-0005-0000-0000-0000A8060000}"/>
    <cellStyle name="Comma 2 2 2 4 2 4 2" xfId="11312" xr:uid="{00000000-0005-0000-0000-0000A9060000}"/>
    <cellStyle name="Comma 2 2 2 4 2 4 3" xfId="7077" xr:uid="{00000000-0005-0000-0000-0000AA060000}"/>
    <cellStyle name="Comma 2 2 2 4 2 5" xfId="9196" xr:uid="{00000000-0005-0000-0000-0000AB060000}"/>
    <cellStyle name="Comma 2 2 2 4 2 6" xfId="4961" xr:uid="{00000000-0005-0000-0000-0000AC060000}"/>
    <cellStyle name="Comma 2 2 2 4 3" xfId="933" xr:uid="{00000000-0005-0000-0000-0000AD060000}"/>
    <cellStyle name="Comma 2 2 2 4 3 2" xfId="1991" xr:uid="{00000000-0005-0000-0000-0000AE060000}"/>
    <cellStyle name="Comma 2 2 2 4 3 2 2" xfId="4108" xr:uid="{00000000-0005-0000-0000-0000AF060000}"/>
    <cellStyle name="Comma 2 2 2 4 3 2 2 2" xfId="12575" xr:uid="{00000000-0005-0000-0000-0000B0060000}"/>
    <cellStyle name="Comma 2 2 2 4 3 2 2 3" xfId="8340" xr:uid="{00000000-0005-0000-0000-0000B1060000}"/>
    <cellStyle name="Comma 2 2 2 4 3 2 3" xfId="10459" xr:uid="{00000000-0005-0000-0000-0000B2060000}"/>
    <cellStyle name="Comma 2 2 2 4 3 2 4" xfId="6224" xr:uid="{00000000-0005-0000-0000-0000B3060000}"/>
    <cellStyle name="Comma 2 2 2 4 3 3" xfId="3050" xr:uid="{00000000-0005-0000-0000-0000B4060000}"/>
    <cellStyle name="Comma 2 2 2 4 3 3 2" xfId="11517" xr:uid="{00000000-0005-0000-0000-0000B5060000}"/>
    <cellStyle name="Comma 2 2 2 4 3 3 3" xfId="7282" xr:uid="{00000000-0005-0000-0000-0000B6060000}"/>
    <cellStyle name="Comma 2 2 2 4 3 4" xfId="9401" xr:uid="{00000000-0005-0000-0000-0000B7060000}"/>
    <cellStyle name="Comma 2 2 2 4 3 5" xfId="5166" xr:uid="{00000000-0005-0000-0000-0000B8060000}"/>
    <cellStyle name="Comma 2 2 2 4 4" xfId="1485" xr:uid="{00000000-0005-0000-0000-0000B9060000}"/>
    <cellStyle name="Comma 2 2 2 4 4 2" xfId="3602" xr:uid="{00000000-0005-0000-0000-0000BA060000}"/>
    <cellStyle name="Comma 2 2 2 4 4 2 2" xfId="12069" xr:uid="{00000000-0005-0000-0000-0000BB060000}"/>
    <cellStyle name="Comma 2 2 2 4 4 2 3" xfId="7834" xr:uid="{00000000-0005-0000-0000-0000BC060000}"/>
    <cellStyle name="Comma 2 2 2 4 4 3" xfId="9953" xr:uid="{00000000-0005-0000-0000-0000BD060000}"/>
    <cellStyle name="Comma 2 2 2 4 4 4" xfId="5718" xr:uid="{00000000-0005-0000-0000-0000BE060000}"/>
    <cellStyle name="Comma 2 2 2 4 5" xfId="2544" xr:uid="{00000000-0005-0000-0000-0000BF060000}"/>
    <cellStyle name="Comma 2 2 2 4 5 2" xfId="11011" xr:uid="{00000000-0005-0000-0000-0000C0060000}"/>
    <cellStyle name="Comma 2 2 2 4 5 3" xfId="6776" xr:uid="{00000000-0005-0000-0000-0000C1060000}"/>
    <cellStyle name="Comma 2 2 2 4 6" xfId="8895" xr:uid="{00000000-0005-0000-0000-0000C2060000}"/>
    <cellStyle name="Comma 2 2 2 4 7" xfId="4660" xr:uid="{00000000-0005-0000-0000-0000C3060000}"/>
    <cellStyle name="Comma 2 2 2 5" xfId="617" xr:uid="{00000000-0005-0000-0000-0000C4060000}"/>
    <cellStyle name="Comma 2 2 2 5 2" xfId="1134" xr:uid="{00000000-0005-0000-0000-0000C5060000}"/>
    <cellStyle name="Comma 2 2 2 5 2 2" xfId="2192" xr:uid="{00000000-0005-0000-0000-0000C6060000}"/>
    <cellStyle name="Comma 2 2 2 5 2 2 2" xfId="4309" xr:uid="{00000000-0005-0000-0000-0000C7060000}"/>
    <cellStyle name="Comma 2 2 2 5 2 2 2 2" xfId="12776" xr:uid="{00000000-0005-0000-0000-0000C8060000}"/>
    <cellStyle name="Comma 2 2 2 5 2 2 2 3" xfId="8541" xr:uid="{00000000-0005-0000-0000-0000C9060000}"/>
    <cellStyle name="Comma 2 2 2 5 2 2 3" xfId="10660" xr:uid="{00000000-0005-0000-0000-0000CA060000}"/>
    <cellStyle name="Comma 2 2 2 5 2 2 4" xfId="6425" xr:uid="{00000000-0005-0000-0000-0000CB060000}"/>
    <cellStyle name="Comma 2 2 2 5 2 3" xfId="3251" xr:uid="{00000000-0005-0000-0000-0000CC060000}"/>
    <cellStyle name="Comma 2 2 2 5 2 3 2" xfId="11718" xr:uid="{00000000-0005-0000-0000-0000CD060000}"/>
    <cellStyle name="Comma 2 2 2 5 2 3 3" xfId="7483" xr:uid="{00000000-0005-0000-0000-0000CE060000}"/>
    <cellStyle name="Comma 2 2 2 5 2 4" xfId="9602" xr:uid="{00000000-0005-0000-0000-0000CF060000}"/>
    <cellStyle name="Comma 2 2 2 5 2 5" xfId="5367" xr:uid="{00000000-0005-0000-0000-0000D0060000}"/>
    <cellStyle name="Comma 2 2 2 5 3" xfId="1687" xr:uid="{00000000-0005-0000-0000-0000D1060000}"/>
    <cellStyle name="Comma 2 2 2 5 3 2" xfId="3804" xr:uid="{00000000-0005-0000-0000-0000D2060000}"/>
    <cellStyle name="Comma 2 2 2 5 3 2 2" xfId="12271" xr:uid="{00000000-0005-0000-0000-0000D3060000}"/>
    <cellStyle name="Comma 2 2 2 5 3 2 3" xfId="8036" xr:uid="{00000000-0005-0000-0000-0000D4060000}"/>
    <cellStyle name="Comma 2 2 2 5 3 3" xfId="10155" xr:uid="{00000000-0005-0000-0000-0000D5060000}"/>
    <cellStyle name="Comma 2 2 2 5 3 4" xfId="5920" xr:uid="{00000000-0005-0000-0000-0000D6060000}"/>
    <cellStyle name="Comma 2 2 2 5 4" xfId="2746" xr:uid="{00000000-0005-0000-0000-0000D7060000}"/>
    <cellStyle name="Comma 2 2 2 5 4 2" xfId="11213" xr:uid="{00000000-0005-0000-0000-0000D8060000}"/>
    <cellStyle name="Comma 2 2 2 5 4 3" xfId="6978" xr:uid="{00000000-0005-0000-0000-0000D9060000}"/>
    <cellStyle name="Comma 2 2 2 5 5" xfId="9097" xr:uid="{00000000-0005-0000-0000-0000DA060000}"/>
    <cellStyle name="Comma 2 2 2 5 6" xfId="4862" xr:uid="{00000000-0005-0000-0000-0000DB060000}"/>
    <cellStyle name="Comma 2 2 2 6" xfId="523" xr:uid="{00000000-0005-0000-0000-0000DC060000}"/>
    <cellStyle name="Comma 2 2 2 6 2" xfId="1041" xr:uid="{00000000-0005-0000-0000-0000DD060000}"/>
    <cellStyle name="Comma 2 2 2 6 2 2" xfId="2099" xr:uid="{00000000-0005-0000-0000-0000DE060000}"/>
    <cellStyle name="Comma 2 2 2 6 2 2 2" xfId="4216" xr:uid="{00000000-0005-0000-0000-0000DF060000}"/>
    <cellStyle name="Comma 2 2 2 6 2 2 2 2" xfId="12683" xr:uid="{00000000-0005-0000-0000-0000E0060000}"/>
    <cellStyle name="Comma 2 2 2 6 2 2 2 3" xfId="8448" xr:uid="{00000000-0005-0000-0000-0000E1060000}"/>
    <cellStyle name="Comma 2 2 2 6 2 2 3" xfId="10567" xr:uid="{00000000-0005-0000-0000-0000E2060000}"/>
    <cellStyle name="Comma 2 2 2 6 2 2 4" xfId="6332" xr:uid="{00000000-0005-0000-0000-0000E3060000}"/>
    <cellStyle name="Comma 2 2 2 6 2 3" xfId="3158" xr:uid="{00000000-0005-0000-0000-0000E4060000}"/>
    <cellStyle name="Comma 2 2 2 6 2 3 2" xfId="11625" xr:uid="{00000000-0005-0000-0000-0000E5060000}"/>
    <cellStyle name="Comma 2 2 2 6 2 3 3" xfId="7390" xr:uid="{00000000-0005-0000-0000-0000E6060000}"/>
    <cellStyle name="Comma 2 2 2 6 2 4" xfId="9509" xr:uid="{00000000-0005-0000-0000-0000E7060000}"/>
    <cellStyle name="Comma 2 2 2 6 2 5" xfId="5274" xr:uid="{00000000-0005-0000-0000-0000E8060000}"/>
    <cellStyle name="Comma 2 2 2 6 3" xfId="1593" xr:uid="{00000000-0005-0000-0000-0000E9060000}"/>
    <cellStyle name="Comma 2 2 2 6 3 2" xfId="3710" xr:uid="{00000000-0005-0000-0000-0000EA060000}"/>
    <cellStyle name="Comma 2 2 2 6 3 2 2" xfId="12177" xr:uid="{00000000-0005-0000-0000-0000EB060000}"/>
    <cellStyle name="Comma 2 2 2 6 3 2 3" xfId="7942" xr:uid="{00000000-0005-0000-0000-0000EC060000}"/>
    <cellStyle name="Comma 2 2 2 6 3 3" xfId="10061" xr:uid="{00000000-0005-0000-0000-0000ED060000}"/>
    <cellStyle name="Comma 2 2 2 6 3 4" xfId="5826" xr:uid="{00000000-0005-0000-0000-0000EE060000}"/>
    <cellStyle name="Comma 2 2 2 6 4" xfId="2652" xr:uid="{00000000-0005-0000-0000-0000EF060000}"/>
    <cellStyle name="Comma 2 2 2 6 4 2" xfId="11119" xr:uid="{00000000-0005-0000-0000-0000F0060000}"/>
    <cellStyle name="Comma 2 2 2 6 4 3" xfId="6884" xr:uid="{00000000-0005-0000-0000-0000F1060000}"/>
    <cellStyle name="Comma 2 2 2 6 5" xfId="9003" xr:uid="{00000000-0005-0000-0000-0000F2060000}"/>
    <cellStyle name="Comma 2 2 2 6 6" xfId="4768" xr:uid="{00000000-0005-0000-0000-0000F3060000}"/>
    <cellStyle name="Comma 2 2 2 7" xfId="836" xr:uid="{00000000-0005-0000-0000-0000F4060000}"/>
    <cellStyle name="Comma 2 2 2 7 2" xfId="1894" xr:uid="{00000000-0005-0000-0000-0000F5060000}"/>
    <cellStyle name="Comma 2 2 2 7 2 2" xfId="4011" xr:uid="{00000000-0005-0000-0000-0000F6060000}"/>
    <cellStyle name="Comma 2 2 2 7 2 2 2" xfId="12478" xr:uid="{00000000-0005-0000-0000-0000F7060000}"/>
    <cellStyle name="Comma 2 2 2 7 2 2 3" xfId="8243" xr:uid="{00000000-0005-0000-0000-0000F8060000}"/>
    <cellStyle name="Comma 2 2 2 7 2 3" xfId="10362" xr:uid="{00000000-0005-0000-0000-0000F9060000}"/>
    <cellStyle name="Comma 2 2 2 7 2 4" xfId="6127" xr:uid="{00000000-0005-0000-0000-0000FA060000}"/>
    <cellStyle name="Comma 2 2 2 7 3" xfId="2953" xr:uid="{00000000-0005-0000-0000-0000FB060000}"/>
    <cellStyle name="Comma 2 2 2 7 3 2" xfId="11420" xr:uid="{00000000-0005-0000-0000-0000FC060000}"/>
    <cellStyle name="Comma 2 2 2 7 3 3" xfId="7185" xr:uid="{00000000-0005-0000-0000-0000FD060000}"/>
    <cellStyle name="Comma 2 2 2 7 4" xfId="9304" xr:uid="{00000000-0005-0000-0000-0000FE060000}"/>
    <cellStyle name="Comma 2 2 2 7 5" xfId="5069" xr:uid="{00000000-0005-0000-0000-0000FF060000}"/>
    <cellStyle name="Comma 2 2 2 8" xfId="1341" xr:uid="{00000000-0005-0000-0000-000000070000}"/>
    <cellStyle name="Comma 2 2 2 8 2" xfId="2399" xr:uid="{00000000-0005-0000-0000-000001070000}"/>
    <cellStyle name="Comma 2 2 2 8 2 2" xfId="4516" xr:uid="{00000000-0005-0000-0000-000002070000}"/>
    <cellStyle name="Comma 2 2 2 8 2 2 2" xfId="12983" xr:uid="{00000000-0005-0000-0000-000003070000}"/>
    <cellStyle name="Comma 2 2 2 8 2 2 3" xfId="8748" xr:uid="{00000000-0005-0000-0000-000004070000}"/>
    <cellStyle name="Comma 2 2 2 8 2 3" xfId="10867" xr:uid="{00000000-0005-0000-0000-000005070000}"/>
    <cellStyle name="Comma 2 2 2 8 2 4" xfId="6632" xr:uid="{00000000-0005-0000-0000-000006070000}"/>
    <cellStyle name="Comma 2 2 2 8 3" xfId="3458" xr:uid="{00000000-0005-0000-0000-000007070000}"/>
    <cellStyle name="Comma 2 2 2 8 3 2" xfId="11925" xr:uid="{00000000-0005-0000-0000-000008070000}"/>
    <cellStyle name="Comma 2 2 2 8 3 3" xfId="7690" xr:uid="{00000000-0005-0000-0000-000009070000}"/>
    <cellStyle name="Comma 2 2 2 8 4" xfId="9809" xr:uid="{00000000-0005-0000-0000-00000A070000}"/>
    <cellStyle name="Comma 2 2 2 8 5" xfId="5574" xr:uid="{00000000-0005-0000-0000-00000B070000}"/>
    <cellStyle name="Comma 2 2 2 9" xfId="1388" xr:uid="{00000000-0005-0000-0000-00000C070000}"/>
    <cellStyle name="Comma 2 2 2 9 2" xfId="3505" xr:uid="{00000000-0005-0000-0000-00000D070000}"/>
    <cellStyle name="Comma 2 2 2 9 2 2" xfId="11972" xr:uid="{00000000-0005-0000-0000-00000E070000}"/>
    <cellStyle name="Comma 2 2 2 9 2 3" xfId="7737" xr:uid="{00000000-0005-0000-0000-00000F070000}"/>
    <cellStyle name="Comma 2 2 2 9 3" xfId="9856" xr:uid="{00000000-0005-0000-0000-000010070000}"/>
    <cellStyle name="Comma 2 2 2 9 4" xfId="5621" xr:uid="{00000000-0005-0000-0000-000011070000}"/>
    <cellStyle name="Comma 2 3" xfId="145" xr:uid="{00000000-0005-0000-0000-000012070000}"/>
    <cellStyle name="Comma 2 3 10" xfId="8799" xr:uid="{00000000-0005-0000-0000-000013070000}"/>
    <cellStyle name="Comma 2 3 11" xfId="4564" xr:uid="{00000000-0005-0000-0000-000014070000}"/>
    <cellStyle name="Comma 2 3 2" xfId="365" xr:uid="{00000000-0005-0000-0000-000015070000}"/>
    <cellStyle name="Comma 2 3 2 2" xfId="471" xr:uid="{00000000-0005-0000-0000-000016070000}"/>
    <cellStyle name="Comma 2 3 2 2 2" xfId="784" xr:uid="{00000000-0005-0000-0000-000017070000}"/>
    <cellStyle name="Comma 2 3 2 2 2 2" xfId="1289" xr:uid="{00000000-0005-0000-0000-000018070000}"/>
    <cellStyle name="Comma 2 3 2 2 2 2 2" xfId="2347" xr:uid="{00000000-0005-0000-0000-000019070000}"/>
    <cellStyle name="Comma 2 3 2 2 2 2 2 2" xfId="4464" xr:uid="{00000000-0005-0000-0000-00001A070000}"/>
    <cellStyle name="Comma 2 3 2 2 2 2 2 2 2" xfId="12931" xr:uid="{00000000-0005-0000-0000-00001B070000}"/>
    <cellStyle name="Comma 2 3 2 2 2 2 2 2 3" xfId="8696" xr:uid="{00000000-0005-0000-0000-00001C070000}"/>
    <cellStyle name="Comma 2 3 2 2 2 2 2 3" xfId="10815" xr:uid="{00000000-0005-0000-0000-00001D070000}"/>
    <cellStyle name="Comma 2 3 2 2 2 2 2 4" xfId="6580" xr:uid="{00000000-0005-0000-0000-00001E070000}"/>
    <cellStyle name="Comma 2 3 2 2 2 2 3" xfId="3406" xr:uid="{00000000-0005-0000-0000-00001F070000}"/>
    <cellStyle name="Comma 2 3 2 2 2 2 3 2" xfId="11873" xr:uid="{00000000-0005-0000-0000-000020070000}"/>
    <cellStyle name="Comma 2 3 2 2 2 2 3 3" xfId="7638" xr:uid="{00000000-0005-0000-0000-000021070000}"/>
    <cellStyle name="Comma 2 3 2 2 2 2 4" xfId="9757" xr:uid="{00000000-0005-0000-0000-000022070000}"/>
    <cellStyle name="Comma 2 3 2 2 2 2 5" xfId="5522" xr:uid="{00000000-0005-0000-0000-000023070000}"/>
    <cellStyle name="Comma 2 3 2 2 2 3" xfId="1842" xr:uid="{00000000-0005-0000-0000-000024070000}"/>
    <cellStyle name="Comma 2 3 2 2 2 3 2" xfId="3959" xr:uid="{00000000-0005-0000-0000-000025070000}"/>
    <cellStyle name="Comma 2 3 2 2 2 3 2 2" xfId="12426" xr:uid="{00000000-0005-0000-0000-000026070000}"/>
    <cellStyle name="Comma 2 3 2 2 2 3 2 3" xfId="8191" xr:uid="{00000000-0005-0000-0000-000027070000}"/>
    <cellStyle name="Comma 2 3 2 2 2 3 3" xfId="10310" xr:uid="{00000000-0005-0000-0000-000028070000}"/>
    <cellStyle name="Comma 2 3 2 2 2 3 4" xfId="6075" xr:uid="{00000000-0005-0000-0000-000029070000}"/>
    <cellStyle name="Comma 2 3 2 2 2 4" xfId="2901" xr:uid="{00000000-0005-0000-0000-00002A070000}"/>
    <cellStyle name="Comma 2 3 2 2 2 4 2" xfId="11368" xr:uid="{00000000-0005-0000-0000-00002B070000}"/>
    <cellStyle name="Comma 2 3 2 2 2 4 3" xfId="7133" xr:uid="{00000000-0005-0000-0000-00002C070000}"/>
    <cellStyle name="Comma 2 3 2 2 2 5" xfId="9252" xr:uid="{00000000-0005-0000-0000-00002D070000}"/>
    <cellStyle name="Comma 2 3 2 2 2 6" xfId="5017" xr:uid="{00000000-0005-0000-0000-00002E070000}"/>
    <cellStyle name="Comma 2 3 2 2 3" xfId="989" xr:uid="{00000000-0005-0000-0000-00002F070000}"/>
    <cellStyle name="Comma 2 3 2 2 3 2" xfId="2047" xr:uid="{00000000-0005-0000-0000-000030070000}"/>
    <cellStyle name="Comma 2 3 2 2 3 2 2" xfId="4164" xr:uid="{00000000-0005-0000-0000-000031070000}"/>
    <cellStyle name="Comma 2 3 2 2 3 2 2 2" xfId="12631" xr:uid="{00000000-0005-0000-0000-000032070000}"/>
    <cellStyle name="Comma 2 3 2 2 3 2 2 3" xfId="8396" xr:uid="{00000000-0005-0000-0000-000033070000}"/>
    <cellStyle name="Comma 2 3 2 2 3 2 3" xfId="10515" xr:uid="{00000000-0005-0000-0000-000034070000}"/>
    <cellStyle name="Comma 2 3 2 2 3 2 4" xfId="6280" xr:uid="{00000000-0005-0000-0000-000035070000}"/>
    <cellStyle name="Comma 2 3 2 2 3 3" xfId="3106" xr:uid="{00000000-0005-0000-0000-000036070000}"/>
    <cellStyle name="Comma 2 3 2 2 3 3 2" xfId="11573" xr:uid="{00000000-0005-0000-0000-000037070000}"/>
    <cellStyle name="Comma 2 3 2 2 3 3 3" xfId="7338" xr:uid="{00000000-0005-0000-0000-000038070000}"/>
    <cellStyle name="Comma 2 3 2 2 3 4" xfId="9457" xr:uid="{00000000-0005-0000-0000-000039070000}"/>
    <cellStyle name="Comma 2 3 2 2 3 5" xfId="5222" xr:uid="{00000000-0005-0000-0000-00003A070000}"/>
    <cellStyle name="Comma 2 3 2 2 4" xfId="1541" xr:uid="{00000000-0005-0000-0000-00003B070000}"/>
    <cellStyle name="Comma 2 3 2 2 4 2" xfId="3658" xr:uid="{00000000-0005-0000-0000-00003C070000}"/>
    <cellStyle name="Comma 2 3 2 2 4 2 2" xfId="12125" xr:uid="{00000000-0005-0000-0000-00003D070000}"/>
    <cellStyle name="Comma 2 3 2 2 4 2 3" xfId="7890" xr:uid="{00000000-0005-0000-0000-00003E070000}"/>
    <cellStyle name="Comma 2 3 2 2 4 3" xfId="10009" xr:uid="{00000000-0005-0000-0000-00003F070000}"/>
    <cellStyle name="Comma 2 3 2 2 4 4" xfId="5774" xr:uid="{00000000-0005-0000-0000-000040070000}"/>
    <cellStyle name="Comma 2 3 2 2 5" xfId="2600" xr:uid="{00000000-0005-0000-0000-000041070000}"/>
    <cellStyle name="Comma 2 3 2 2 5 2" xfId="11067" xr:uid="{00000000-0005-0000-0000-000042070000}"/>
    <cellStyle name="Comma 2 3 2 2 5 3" xfId="6832" xr:uid="{00000000-0005-0000-0000-000043070000}"/>
    <cellStyle name="Comma 2 3 2 2 6" xfId="8951" xr:uid="{00000000-0005-0000-0000-000044070000}"/>
    <cellStyle name="Comma 2 3 2 2 7" xfId="4716" xr:uid="{00000000-0005-0000-0000-000045070000}"/>
    <cellStyle name="Comma 2 3 2 3" xfId="678" xr:uid="{00000000-0005-0000-0000-000046070000}"/>
    <cellStyle name="Comma 2 3 2 3 2" xfId="1183" xr:uid="{00000000-0005-0000-0000-000047070000}"/>
    <cellStyle name="Comma 2 3 2 3 2 2" xfId="2241" xr:uid="{00000000-0005-0000-0000-000048070000}"/>
    <cellStyle name="Comma 2 3 2 3 2 2 2" xfId="4358" xr:uid="{00000000-0005-0000-0000-000049070000}"/>
    <cellStyle name="Comma 2 3 2 3 2 2 2 2" xfId="12825" xr:uid="{00000000-0005-0000-0000-00004A070000}"/>
    <cellStyle name="Comma 2 3 2 3 2 2 2 3" xfId="8590" xr:uid="{00000000-0005-0000-0000-00004B070000}"/>
    <cellStyle name="Comma 2 3 2 3 2 2 3" xfId="10709" xr:uid="{00000000-0005-0000-0000-00004C070000}"/>
    <cellStyle name="Comma 2 3 2 3 2 2 4" xfId="6474" xr:uid="{00000000-0005-0000-0000-00004D070000}"/>
    <cellStyle name="Comma 2 3 2 3 2 3" xfId="3300" xr:uid="{00000000-0005-0000-0000-00004E070000}"/>
    <cellStyle name="Comma 2 3 2 3 2 3 2" xfId="11767" xr:uid="{00000000-0005-0000-0000-00004F070000}"/>
    <cellStyle name="Comma 2 3 2 3 2 3 3" xfId="7532" xr:uid="{00000000-0005-0000-0000-000050070000}"/>
    <cellStyle name="Comma 2 3 2 3 2 4" xfId="9651" xr:uid="{00000000-0005-0000-0000-000051070000}"/>
    <cellStyle name="Comma 2 3 2 3 2 5" xfId="5416" xr:uid="{00000000-0005-0000-0000-000052070000}"/>
    <cellStyle name="Comma 2 3 2 3 3" xfId="1736" xr:uid="{00000000-0005-0000-0000-000053070000}"/>
    <cellStyle name="Comma 2 3 2 3 3 2" xfId="3853" xr:uid="{00000000-0005-0000-0000-000054070000}"/>
    <cellStyle name="Comma 2 3 2 3 3 2 2" xfId="12320" xr:uid="{00000000-0005-0000-0000-000055070000}"/>
    <cellStyle name="Comma 2 3 2 3 3 2 3" xfId="8085" xr:uid="{00000000-0005-0000-0000-000056070000}"/>
    <cellStyle name="Comma 2 3 2 3 3 3" xfId="10204" xr:uid="{00000000-0005-0000-0000-000057070000}"/>
    <cellStyle name="Comma 2 3 2 3 3 4" xfId="5969" xr:uid="{00000000-0005-0000-0000-000058070000}"/>
    <cellStyle name="Comma 2 3 2 3 4" xfId="2795" xr:uid="{00000000-0005-0000-0000-000059070000}"/>
    <cellStyle name="Comma 2 3 2 3 4 2" xfId="11262" xr:uid="{00000000-0005-0000-0000-00005A070000}"/>
    <cellStyle name="Comma 2 3 2 3 4 3" xfId="7027" xr:uid="{00000000-0005-0000-0000-00005B070000}"/>
    <cellStyle name="Comma 2 3 2 3 5" xfId="9146" xr:uid="{00000000-0005-0000-0000-00005C070000}"/>
    <cellStyle name="Comma 2 3 2 3 6" xfId="4911" xr:uid="{00000000-0005-0000-0000-00005D070000}"/>
    <cellStyle name="Comma 2 3 2 4" xfId="571" xr:uid="{00000000-0005-0000-0000-00005E070000}"/>
    <cellStyle name="Comma 2 3 2 4 2" xfId="1088" xr:uid="{00000000-0005-0000-0000-00005F070000}"/>
    <cellStyle name="Comma 2 3 2 4 2 2" xfId="2146" xr:uid="{00000000-0005-0000-0000-000060070000}"/>
    <cellStyle name="Comma 2 3 2 4 2 2 2" xfId="4263" xr:uid="{00000000-0005-0000-0000-000061070000}"/>
    <cellStyle name="Comma 2 3 2 4 2 2 2 2" xfId="12730" xr:uid="{00000000-0005-0000-0000-000062070000}"/>
    <cellStyle name="Comma 2 3 2 4 2 2 2 3" xfId="8495" xr:uid="{00000000-0005-0000-0000-000063070000}"/>
    <cellStyle name="Comma 2 3 2 4 2 2 3" xfId="10614" xr:uid="{00000000-0005-0000-0000-000064070000}"/>
    <cellStyle name="Comma 2 3 2 4 2 2 4" xfId="6379" xr:uid="{00000000-0005-0000-0000-000065070000}"/>
    <cellStyle name="Comma 2 3 2 4 2 3" xfId="3205" xr:uid="{00000000-0005-0000-0000-000066070000}"/>
    <cellStyle name="Comma 2 3 2 4 2 3 2" xfId="11672" xr:uid="{00000000-0005-0000-0000-000067070000}"/>
    <cellStyle name="Comma 2 3 2 4 2 3 3" xfId="7437" xr:uid="{00000000-0005-0000-0000-000068070000}"/>
    <cellStyle name="Comma 2 3 2 4 2 4" xfId="9556" xr:uid="{00000000-0005-0000-0000-000069070000}"/>
    <cellStyle name="Comma 2 3 2 4 2 5" xfId="5321" xr:uid="{00000000-0005-0000-0000-00006A070000}"/>
    <cellStyle name="Comma 2 3 2 4 3" xfId="1641" xr:uid="{00000000-0005-0000-0000-00006B070000}"/>
    <cellStyle name="Comma 2 3 2 4 3 2" xfId="3758" xr:uid="{00000000-0005-0000-0000-00006C070000}"/>
    <cellStyle name="Comma 2 3 2 4 3 2 2" xfId="12225" xr:uid="{00000000-0005-0000-0000-00006D070000}"/>
    <cellStyle name="Comma 2 3 2 4 3 2 3" xfId="7990" xr:uid="{00000000-0005-0000-0000-00006E070000}"/>
    <cellStyle name="Comma 2 3 2 4 3 3" xfId="10109" xr:uid="{00000000-0005-0000-0000-00006F070000}"/>
    <cellStyle name="Comma 2 3 2 4 3 4" xfId="5874" xr:uid="{00000000-0005-0000-0000-000070070000}"/>
    <cellStyle name="Comma 2 3 2 4 4" xfId="2700" xr:uid="{00000000-0005-0000-0000-000071070000}"/>
    <cellStyle name="Comma 2 3 2 4 4 2" xfId="11167" xr:uid="{00000000-0005-0000-0000-000072070000}"/>
    <cellStyle name="Comma 2 3 2 4 4 3" xfId="6932" xr:uid="{00000000-0005-0000-0000-000073070000}"/>
    <cellStyle name="Comma 2 3 2 4 5" xfId="9051" xr:uid="{00000000-0005-0000-0000-000074070000}"/>
    <cellStyle name="Comma 2 3 2 4 6" xfId="4816" xr:uid="{00000000-0005-0000-0000-000075070000}"/>
    <cellStyle name="Comma 2 3 2 5" xfId="883" xr:uid="{00000000-0005-0000-0000-000076070000}"/>
    <cellStyle name="Comma 2 3 2 5 2" xfId="1941" xr:uid="{00000000-0005-0000-0000-000077070000}"/>
    <cellStyle name="Comma 2 3 2 5 2 2" xfId="4058" xr:uid="{00000000-0005-0000-0000-000078070000}"/>
    <cellStyle name="Comma 2 3 2 5 2 2 2" xfId="12525" xr:uid="{00000000-0005-0000-0000-000079070000}"/>
    <cellStyle name="Comma 2 3 2 5 2 2 3" xfId="8290" xr:uid="{00000000-0005-0000-0000-00007A070000}"/>
    <cellStyle name="Comma 2 3 2 5 2 3" xfId="10409" xr:uid="{00000000-0005-0000-0000-00007B070000}"/>
    <cellStyle name="Comma 2 3 2 5 2 4" xfId="6174" xr:uid="{00000000-0005-0000-0000-00007C070000}"/>
    <cellStyle name="Comma 2 3 2 5 3" xfId="3000" xr:uid="{00000000-0005-0000-0000-00007D070000}"/>
    <cellStyle name="Comma 2 3 2 5 3 2" xfId="11467" xr:uid="{00000000-0005-0000-0000-00007E070000}"/>
    <cellStyle name="Comma 2 3 2 5 3 3" xfId="7232" xr:uid="{00000000-0005-0000-0000-00007F070000}"/>
    <cellStyle name="Comma 2 3 2 5 4" xfId="9351" xr:uid="{00000000-0005-0000-0000-000080070000}"/>
    <cellStyle name="Comma 2 3 2 5 5" xfId="5116" xr:uid="{00000000-0005-0000-0000-000081070000}"/>
    <cellStyle name="Comma 2 3 2 6" xfId="1435" xr:uid="{00000000-0005-0000-0000-000082070000}"/>
    <cellStyle name="Comma 2 3 2 6 2" xfId="3552" xr:uid="{00000000-0005-0000-0000-000083070000}"/>
    <cellStyle name="Comma 2 3 2 6 2 2" xfId="12019" xr:uid="{00000000-0005-0000-0000-000084070000}"/>
    <cellStyle name="Comma 2 3 2 6 2 3" xfId="7784" xr:uid="{00000000-0005-0000-0000-000085070000}"/>
    <cellStyle name="Comma 2 3 2 6 3" xfId="9903" xr:uid="{00000000-0005-0000-0000-000086070000}"/>
    <cellStyle name="Comma 2 3 2 6 4" xfId="5668" xr:uid="{00000000-0005-0000-0000-000087070000}"/>
    <cellStyle name="Comma 2 3 2 7" xfId="2494" xr:uid="{00000000-0005-0000-0000-000088070000}"/>
    <cellStyle name="Comma 2 3 2 7 2" xfId="10961" xr:uid="{00000000-0005-0000-0000-000089070000}"/>
    <cellStyle name="Comma 2 3 2 7 3" xfId="6726" xr:uid="{00000000-0005-0000-0000-00008A070000}"/>
    <cellStyle name="Comma 2 3 2 8" xfId="8845" xr:uid="{00000000-0005-0000-0000-00008B070000}"/>
    <cellStyle name="Comma 2 3 2 9" xfId="4610" xr:uid="{00000000-0005-0000-0000-00008C070000}"/>
    <cellStyle name="Comma 2 3 3" xfId="416" xr:uid="{00000000-0005-0000-0000-00008D070000}"/>
    <cellStyle name="Comma 2 3 3 2" xfId="729" xr:uid="{00000000-0005-0000-0000-00008E070000}"/>
    <cellStyle name="Comma 2 3 3 2 2" xfId="1234" xr:uid="{00000000-0005-0000-0000-00008F070000}"/>
    <cellStyle name="Comma 2 3 3 2 2 2" xfId="2292" xr:uid="{00000000-0005-0000-0000-000090070000}"/>
    <cellStyle name="Comma 2 3 3 2 2 2 2" xfId="4409" xr:uid="{00000000-0005-0000-0000-000091070000}"/>
    <cellStyle name="Comma 2 3 3 2 2 2 2 2" xfId="12876" xr:uid="{00000000-0005-0000-0000-000092070000}"/>
    <cellStyle name="Comma 2 3 3 2 2 2 2 3" xfId="8641" xr:uid="{00000000-0005-0000-0000-000093070000}"/>
    <cellStyle name="Comma 2 3 3 2 2 2 3" xfId="10760" xr:uid="{00000000-0005-0000-0000-000094070000}"/>
    <cellStyle name="Comma 2 3 3 2 2 2 4" xfId="6525" xr:uid="{00000000-0005-0000-0000-000095070000}"/>
    <cellStyle name="Comma 2 3 3 2 2 3" xfId="3351" xr:uid="{00000000-0005-0000-0000-000096070000}"/>
    <cellStyle name="Comma 2 3 3 2 2 3 2" xfId="11818" xr:uid="{00000000-0005-0000-0000-000097070000}"/>
    <cellStyle name="Comma 2 3 3 2 2 3 3" xfId="7583" xr:uid="{00000000-0005-0000-0000-000098070000}"/>
    <cellStyle name="Comma 2 3 3 2 2 4" xfId="9702" xr:uid="{00000000-0005-0000-0000-000099070000}"/>
    <cellStyle name="Comma 2 3 3 2 2 5" xfId="5467" xr:uid="{00000000-0005-0000-0000-00009A070000}"/>
    <cellStyle name="Comma 2 3 3 2 3" xfId="1787" xr:uid="{00000000-0005-0000-0000-00009B070000}"/>
    <cellStyle name="Comma 2 3 3 2 3 2" xfId="3904" xr:uid="{00000000-0005-0000-0000-00009C070000}"/>
    <cellStyle name="Comma 2 3 3 2 3 2 2" xfId="12371" xr:uid="{00000000-0005-0000-0000-00009D070000}"/>
    <cellStyle name="Comma 2 3 3 2 3 2 3" xfId="8136" xr:uid="{00000000-0005-0000-0000-00009E070000}"/>
    <cellStyle name="Comma 2 3 3 2 3 3" xfId="10255" xr:uid="{00000000-0005-0000-0000-00009F070000}"/>
    <cellStyle name="Comma 2 3 3 2 3 4" xfId="6020" xr:uid="{00000000-0005-0000-0000-0000A0070000}"/>
    <cellStyle name="Comma 2 3 3 2 4" xfId="2846" xr:uid="{00000000-0005-0000-0000-0000A1070000}"/>
    <cellStyle name="Comma 2 3 3 2 4 2" xfId="11313" xr:uid="{00000000-0005-0000-0000-0000A2070000}"/>
    <cellStyle name="Comma 2 3 3 2 4 3" xfId="7078" xr:uid="{00000000-0005-0000-0000-0000A3070000}"/>
    <cellStyle name="Comma 2 3 3 2 5" xfId="9197" xr:uid="{00000000-0005-0000-0000-0000A4070000}"/>
    <cellStyle name="Comma 2 3 3 2 6" xfId="4962" xr:uid="{00000000-0005-0000-0000-0000A5070000}"/>
    <cellStyle name="Comma 2 3 3 3" xfId="934" xr:uid="{00000000-0005-0000-0000-0000A6070000}"/>
    <cellStyle name="Comma 2 3 3 3 2" xfId="1992" xr:uid="{00000000-0005-0000-0000-0000A7070000}"/>
    <cellStyle name="Comma 2 3 3 3 2 2" xfId="4109" xr:uid="{00000000-0005-0000-0000-0000A8070000}"/>
    <cellStyle name="Comma 2 3 3 3 2 2 2" xfId="12576" xr:uid="{00000000-0005-0000-0000-0000A9070000}"/>
    <cellStyle name="Comma 2 3 3 3 2 2 3" xfId="8341" xr:uid="{00000000-0005-0000-0000-0000AA070000}"/>
    <cellStyle name="Comma 2 3 3 3 2 3" xfId="10460" xr:uid="{00000000-0005-0000-0000-0000AB070000}"/>
    <cellStyle name="Comma 2 3 3 3 2 4" xfId="6225" xr:uid="{00000000-0005-0000-0000-0000AC070000}"/>
    <cellStyle name="Comma 2 3 3 3 3" xfId="3051" xr:uid="{00000000-0005-0000-0000-0000AD070000}"/>
    <cellStyle name="Comma 2 3 3 3 3 2" xfId="11518" xr:uid="{00000000-0005-0000-0000-0000AE070000}"/>
    <cellStyle name="Comma 2 3 3 3 3 3" xfId="7283" xr:uid="{00000000-0005-0000-0000-0000AF070000}"/>
    <cellStyle name="Comma 2 3 3 3 4" xfId="9402" xr:uid="{00000000-0005-0000-0000-0000B0070000}"/>
    <cellStyle name="Comma 2 3 3 3 5" xfId="5167" xr:uid="{00000000-0005-0000-0000-0000B1070000}"/>
    <cellStyle name="Comma 2 3 3 4" xfId="1486" xr:uid="{00000000-0005-0000-0000-0000B2070000}"/>
    <cellStyle name="Comma 2 3 3 4 2" xfId="3603" xr:uid="{00000000-0005-0000-0000-0000B3070000}"/>
    <cellStyle name="Comma 2 3 3 4 2 2" xfId="12070" xr:uid="{00000000-0005-0000-0000-0000B4070000}"/>
    <cellStyle name="Comma 2 3 3 4 2 3" xfId="7835" xr:uid="{00000000-0005-0000-0000-0000B5070000}"/>
    <cellStyle name="Comma 2 3 3 4 3" xfId="9954" xr:uid="{00000000-0005-0000-0000-0000B6070000}"/>
    <cellStyle name="Comma 2 3 3 4 4" xfId="5719" xr:uid="{00000000-0005-0000-0000-0000B7070000}"/>
    <cellStyle name="Comma 2 3 3 5" xfId="2545" xr:uid="{00000000-0005-0000-0000-0000B8070000}"/>
    <cellStyle name="Comma 2 3 3 5 2" xfId="11012" xr:uid="{00000000-0005-0000-0000-0000B9070000}"/>
    <cellStyle name="Comma 2 3 3 5 3" xfId="6777" xr:uid="{00000000-0005-0000-0000-0000BA070000}"/>
    <cellStyle name="Comma 2 3 3 6" xfId="8896" xr:uid="{00000000-0005-0000-0000-0000BB070000}"/>
    <cellStyle name="Comma 2 3 3 7" xfId="4661" xr:uid="{00000000-0005-0000-0000-0000BC070000}"/>
    <cellStyle name="Comma 2 3 4" xfId="618" xr:uid="{00000000-0005-0000-0000-0000BD070000}"/>
    <cellStyle name="Comma 2 3 4 2" xfId="1135" xr:uid="{00000000-0005-0000-0000-0000BE070000}"/>
    <cellStyle name="Comma 2 3 4 2 2" xfId="2193" xr:uid="{00000000-0005-0000-0000-0000BF070000}"/>
    <cellStyle name="Comma 2 3 4 2 2 2" xfId="4310" xr:uid="{00000000-0005-0000-0000-0000C0070000}"/>
    <cellStyle name="Comma 2 3 4 2 2 2 2" xfId="12777" xr:uid="{00000000-0005-0000-0000-0000C1070000}"/>
    <cellStyle name="Comma 2 3 4 2 2 2 3" xfId="8542" xr:uid="{00000000-0005-0000-0000-0000C2070000}"/>
    <cellStyle name="Comma 2 3 4 2 2 3" xfId="10661" xr:uid="{00000000-0005-0000-0000-0000C3070000}"/>
    <cellStyle name="Comma 2 3 4 2 2 4" xfId="6426" xr:uid="{00000000-0005-0000-0000-0000C4070000}"/>
    <cellStyle name="Comma 2 3 4 2 3" xfId="3252" xr:uid="{00000000-0005-0000-0000-0000C5070000}"/>
    <cellStyle name="Comma 2 3 4 2 3 2" xfId="11719" xr:uid="{00000000-0005-0000-0000-0000C6070000}"/>
    <cellStyle name="Comma 2 3 4 2 3 3" xfId="7484" xr:uid="{00000000-0005-0000-0000-0000C7070000}"/>
    <cellStyle name="Comma 2 3 4 2 4" xfId="9603" xr:uid="{00000000-0005-0000-0000-0000C8070000}"/>
    <cellStyle name="Comma 2 3 4 2 5" xfId="5368" xr:uid="{00000000-0005-0000-0000-0000C9070000}"/>
    <cellStyle name="Comma 2 3 4 3" xfId="1688" xr:uid="{00000000-0005-0000-0000-0000CA070000}"/>
    <cellStyle name="Comma 2 3 4 3 2" xfId="3805" xr:uid="{00000000-0005-0000-0000-0000CB070000}"/>
    <cellStyle name="Comma 2 3 4 3 2 2" xfId="12272" xr:uid="{00000000-0005-0000-0000-0000CC070000}"/>
    <cellStyle name="Comma 2 3 4 3 2 3" xfId="8037" xr:uid="{00000000-0005-0000-0000-0000CD070000}"/>
    <cellStyle name="Comma 2 3 4 3 3" xfId="10156" xr:uid="{00000000-0005-0000-0000-0000CE070000}"/>
    <cellStyle name="Comma 2 3 4 3 4" xfId="5921" xr:uid="{00000000-0005-0000-0000-0000CF070000}"/>
    <cellStyle name="Comma 2 3 4 4" xfId="2747" xr:uid="{00000000-0005-0000-0000-0000D0070000}"/>
    <cellStyle name="Comma 2 3 4 4 2" xfId="11214" xr:uid="{00000000-0005-0000-0000-0000D1070000}"/>
    <cellStyle name="Comma 2 3 4 4 3" xfId="6979" xr:uid="{00000000-0005-0000-0000-0000D2070000}"/>
    <cellStyle name="Comma 2 3 4 5" xfId="9098" xr:uid="{00000000-0005-0000-0000-0000D3070000}"/>
    <cellStyle name="Comma 2 3 4 6" xfId="4863" xr:uid="{00000000-0005-0000-0000-0000D4070000}"/>
    <cellStyle name="Comma 2 3 5" xfId="524" xr:uid="{00000000-0005-0000-0000-0000D5070000}"/>
    <cellStyle name="Comma 2 3 5 2" xfId="1042" xr:uid="{00000000-0005-0000-0000-0000D6070000}"/>
    <cellStyle name="Comma 2 3 5 2 2" xfId="2100" xr:uid="{00000000-0005-0000-0000-0000D7070000}"/>
    <cellStyle name="Comma 2 3 5 2 2 2" xfId="4217" xr:uid="{00000000-0005-0000-0000-0000D8070000}"/>
    <cellStyle name="Comma 2 3 5 2 2 2 2" xfId="12684" xr:uid="{00000000-0005-0000-0000-0000D9070000}"/>
    <cellStyle name="Comma 2 3 5 2 2 2 3" xfId="8449" xr:uid="{00000000-0005-0000-0000-0000DA070000}"/>
    <cellStyle name="Comma 2 3 5 2 2 3" xfId="10568" xr:uid="{00000000-0005-0000-0000-0000DB070000}"/>
    <cellStyle name="Comma 2 3 5 2 2 4" xfId="6333" xr:uid="{00000000-0005-0000-0000-0000DC070000}"/>
    <cellStyle name="Comma 2 3 5 2 3" xfId="3159" xr:uid="{00000000-0005-0000-0000-0000DD070000}"/>
    <cellStyle name="Comma 2 3 5 2 3 2" xfId="11626" xr:uid="{00000000-0005-0000-0000-0000DE070000}"/>
    <cellStyle name="Comma 2 3 5 2 3 3" xfId="7391" xr:uid="{00000000-0005-0000-0000-0000DF070000}"/>
    <cellStyle name="Comma 2 3 5 2 4" xfId="9510" xr:uid="{00000000-0005-0000-0000-0000E0070000}"/>
    <cellStyle name="Comma 2 3 5 2 5" xfId="5275" xr:uid="{00000000-0005-0000-0000-0000E1070000}"/>
    <cellStyle name="Comma 2 3 5 3" xfId="1594" xr:uid="{00000000-0005-0000-0000-0000E2070000}"/>
    <cellStyle name="Comma 2 3 5 3 2" xfId="3711" xr:uid="{00000000-0005-0000-0000-0000E3070000}"/>
    <cellStyle name="Comma 2 3 5 3 2 2" xfId="12178" xr:uid="{00000000-0005-0000-0000-0000E4070000}"/>
    <cellStyle name="Comma 2 3 5 3 2 3" xfId="7943" xr:uid="{00000000-0005-0000-0000-0000E5070000}"/>
    <cellStyle name="Comma 2 3 5 3 3" xfId="10062" xr:uid="{00000000-0005-0000-0000-0000E6070000}"/>
    <cellStyle name="Comma 2 3 5 3 4" xfId="5827" xr:uid="{00000000-0005-0000-0000-0000E7070000}"/>
    <cellStyle name="Comma 2 3 5 4" xfId="2653" xr:uid="{00000000-0005-0000-0000-0000E8070000}"/>
    <cellStyle name="Comma 2 3 5 4 2" xfId="11120" xr:uid="{00000000-0005-0000-0000-0000E9070000}"/>
    <cellStyle name="Comma 2 3 5 4 3" xfId="6885" xr:uid="{00000000-0005-0000-0000-0000EA070000}"/>
    <cellStyle name="Comma 2 3 5 5" xfId="9004" xr:uid="{00000000-0005-0000-0000-0000EB070000}"/>
    <cellStyle name="Comma 2 3 5 6" xfId="4769" xr:uid="{00000000-0005-0000-0000-0000EC070000}"/>
    <cellStyle name="Comma 2 3 6" xfId="837" xr:uid="{00000000-0005-0000-0000-0000ED070000}"/>
    <cellStyle name="Comma 2 3 6 2" xfId="1895" xr:uid="{00000000-0005-0000-0000-0000EE070000}"/>
    <cellStyle name="Comma 2 3 6 2 2" xfId="4012" xr:uid="{00000000-0005-0000-0000-0000EF070000}"/>
    <cellStyle name="Comma 2 3 6 2 2 2" xfId="12479" xr:uid="{00000000-0005-0000-0000-0000F0070000}"/>
    <cellStyle name="Comma 2 3 6 2 2 3" xfId="8244" xr:uid="{00000000-0005-0000-0000-0000F1070000}"/>
    <cellStyle name="Comma 2 3 6 2 3" xfId="10363" xr:uid="{00000000-0005-0000-0000-0000F2070000}"/>
    <cellStyle name="Comma 2 3 6 2 4" xfId="6128" xr:uid="{00000000-0005-0000-0000-0000F3070000}"/>
    <cellStyle name="Comma 2 3 6 3" xfId="2954" xr:uid="{00000000-0005-0000-0000-0000F4070000}"/>
    <cellStyle name="Comma 2 3 6 3 2" xfId="11421" xr:uid="{00000000-0005-0000-0000-0000F5070000}"/>
    <cellStyle name="Comma 2 3 6 3 3" xfId="7186" xr:uid="{00000000-0005-0000-0000-0000F6070000}"/>
    <cellStyle name="Comma 2 3 6 4" xfId="9305" xr:uid="{00000000-0005-0000-0000-0000F7070000}"/>
    <cellStyle name="Comma 2 3 6 5" xfId="5070" xr:uid="{00000000-0005-0000-0000-0000F8070000}"/>
    <cellStyle name="Comma 2 3 7" xfId="1342" xr:uid="{00000000-0005-0000-0000-0000F9070000}"/>
    <cellStyle name="Comma 2 3 7 2" xfId="2400" xr:uid="{00000000-0005-0000-0000-0000FA070000}"/>
    <cellStyle name="Comma 2 3 7 2 2" xfId="4517" xr:uid="{00000000-0005-0000-0000-0000FB070000}"/>
    <cellStyle name="Comma 2 3 7 2 2 2" xfId="12984" xr:uid="{00000000-0005-0000-0000-0000FC070000}"/>
    <cellStyle name="Comma 2 3 7 2 2 3" xfId="8749" xr:uid="{00000000-0005-0000-0000-0000FD070000}"/>
    <cellStyle name="Comma 2 3 7 2 3" xfId="10868" xr:uid="{00000000-0005-0000-0000-0000FE070000}"/>
    <cellStyle name="Comma 2 3 7 2 4" xfId="6633" xr:uid="{00000000-0005-0000-0000-0000FF070000}"/>
    <cellStyle name="Comma 2 3 7 3" xfId="3459" xr:uid="{00000000-0005-0000-0000-000000080000}"/>
    <cellStyle name="Comma 2 3 7 3 2" xfId="11926" xr:uid="{00000000-0005-0000-0000-000001080000}"/>
    <cellStyle name="Comma 2 3 7 3 3" xfId="7691" xr:uid="{00000000-0005-0000-0000-000002080000}"/>
    <cellStyle name="Comma 2 3 7 4" xfId="9810" xr:uid="{00000000-0005-0000-0000-000003080000}"/>
    <cellStyle name="Comma 2 3 7 5" xfId="5575" xr:uid="{00000000-0005-0000-0000-000004080000}"/>
    <cellStyle name="Comma 2 3 8" xfId="1389" xr:uid="{00000000-0005-0000-0000-000005080000}"/>
    <cellStyle name="Comma 2 3 8 2" xfId="3506" xr:uid="{00000000-0005-0000-0000-000006080000}"/>
    <cellStyle name="Comma 2 3 8 2 2" xfId="11973" xr:uid="{00000000-0005-0000-0000-000007080000}"/>
    <cellStyle name="Comma 2 3 8 2 3" xfId="7738" xr:uid="{00000000-0005-0000-0000-000008080000}"/>
    <cellStyle name="Comma 2 3 8 3" xfId="9857" xr:uid="{00000000-0005-0000-0000-000009080000}"/>
    <cellStyle name="Comma 2 3 8 4" xfId="5622" xr:uid="{00000000-0005-0000-0000-00000A080000}"/>
    <cellStyle name="Comma 2 3 9" xfId="2448" xr:uid="{00000000-0005-0000-0000-00000B080000}"/>
    <cellStyle name="Comma 2 3 9 2" xfId="10915" xr:uid="{00000000-0005-0000-0000-00000C080000}"/>
    <cellStyle name="Comma 2 3 9 3" xfId="6680" xr:uid="{00000000-0005-0000-0000-00000D080000}"/>
    <cellStyle name="Comma 2 4" xfId="146" xr:uid="{00000000-0005-0000-0000-00000E080000}"/>
    <cellStyle name="Comma 2 4 10" xfId="2449" xr:uid="{00000000-0005-0000-0000-00000F080000}"/>
    <cellStyle name="Comma 2 4 10 2" xfId="10916" xr:uid="{00000000-0005-0000-0000-000010080000}"/>
    <cellStyle name="Comma 2 4 10 3" xfId="6681" xr:uid="{00000000-0005-0000-0000-000011080000}"/>
    <cellStyle name="Comma 2 4 11" xfId="8800" xr:uid="{00000000-0005-0000-0000-000012080000}"/>
    <cellStyle name="Comma 2 4 12" xfId="4565" xr:uid="{00000000-0005-0000-0000-000013080000}"/>
    <cellStyle name="Comma 2 4 2" xfId="147" xr:uid="{00000000-0005-0000-0000-000014080000}"/>
    <cellStyle name="Comma 2 4 2 10" xfId="2450" xr:uid="{00000000-0005-0000-0000-000015080000}"/>
    <cellStyle name="Comma 2 4 2 10 2" xfId="10917" xr:uid="{00000000-0005-0000-0000-000016080000}"/>
    <cellStyle name="Comma 2 4 2 10 3" xfId="6682" xr:uid="{00000000-0005-0000-0000-000017080000}"/>
    <cellStyle name="Comma 2 4 2 11" xfId="8801" xr:uid="{00000000-0005-0000-0000-000018080000}"/>
    <cellStyle name="Comma 2 4 2 12" xfId="4566" xr:uid="{00000000-0005-0000-0000-000019080000}"/>
    <cellStyle name="Comma 2 4 2 2" xfId="349" xr:uid="{00000000-0005-0000-0000-00001A080000}"/>
    <cellStyle name="Comma 2 4 2 2 10" xfId="8829" xr:uid="{00000000-0005-0000-0000-00001B080000}"/>
    <cellStyle name="Comma 2 4 2 2 11" xfId="4594" xr:uid="{00000000-0005-0000-0000-00001C080000}"/>
    <cellStyle name="Comma 2 4 2 2 2" xfId="395" xr:uid="{00000000-0005-0000-0000-00001D080000}"/>
    <cellStyle name="Comma 2 4 2 2 2 2" xfId="501" xr:uid="{00000000-0005-0000-0000-00001E080000}"/>
    <cellStyle name="Comma 2 4 2 2 2 2 2" xfId="814" xr:uid="{00000000-0005-0000-0000-00001F080000}"/>
    <cellStyle name="Comma 2 4 2 2 2 2 2 2" xfId="1319" xr:uid="{00000000-0005-0000-0000-000020080000}"/>
    <cellStyle name="Comma 2 4 2 2 2 2 2 2 2" xfId="2377" xr:uid="{00000000-0005-0000-0000-000021080000}"/>
    <cellStyle name="Comma 2 4 2 2 2 2 2 2 2 2" xfId="4494" xr:uid="{00000000-0005-0000-0000-000022080000}"/>
    <cellStyle name="Comma 2 4 2 2 2 2 2 2 2 2 2" xfId="12961" xr:uid="{00000000-0005-0000-0000-000023080000}"/>
    <cellStyle name="Comma 2 4 2 2 2 2 2 2 2 2 3" xfId="8726" xr:uid="{00000000-0005-0000-0000-000024080000}"/>
    <cellStyle name="Comma 2 4 2 2 2 2 2 2 2 3" xfId="10845" xr:uid="{00000000-0005-0000-0000-000025080000}"/>
    <cellStyle name="Comma 2 4 2 2 2 2 2 2 2 4" xfId="6610" xr:uid="{00000000-0005-0000-0000-000026080000}"/>
    <cellStyle name="Comma 2 4 2 2 2 2 2 2 3" xfId="3436" xr:uid="{00000000-0005-0000-0000-000027080000}"/>
    <cellStyle name="Comma 2 4 2 2 2 2 2 2 3 2" xfId="11903" xr:uid="{00000000-0005-0000-0000-000028080000}"/>
    <cellStyle name="Comma 2 4 2 2 2 2 2 2 3 3" xfId="7668" xr:uid="{00000000-0005-0000-0000-000029080000}"/>
    <cellStyle name="Comma 2 4 2 2 2 2 2 2 4" xfId="9787" xr:uid="{00000000-0005-0000-0000-00002A080000}"/>
    <cellStyle name="Comma 2 4 2 2 2 2 2 2 5" xfId="5552" xr:uid="{00000000-0005-0000-0000-00002B080000}"/>
    <cellStyle name="Comma 2 4 2 2 2 2 2 3" xfId="1872" xr:uid="{00000000-0005-0000-0000-00002C080000}"/>
    <cellStyle name="Comma 2 4 2 2 2 2 2 3 2" xfId="3989" xr:uid="{00000000-0005-0000-0000-00002D080000}"/>
    <cellStyle name="Comma 2 4 2 2 2 2 2 3 2 2" xfId="12456" xr:uid="{00000000-0005-0000-0000-00002E080000}"/>
    <cellStyle name="Comma 2 4 2 2 2 2 2 3 2 3" xfId="8221" xr:uid="{00000000-0005-0000-0000-00002F080000}"/>
    <cellStyle name="Comma 2 4 2 2 2 2 2 3 3" xfId="10340" xr:uid="{00000000-0005-0000-0000-000030080000}"/>
    <cellStyle name="Comma 2 4 2 2 2 2 2 3 4" xfId="6105" xr:uid="{00000000-0005-0000-0000-000031080000}"/>
    <cellStyle name="Comma 2 4 2 2 2 2 2 4" xfId="2931" xr:uid="{00000000-0005-0000-0000-000032080000}"/>
    <cellStyle name="Comma 2 4 2 2 2 2 2 4 2" xfId="11398" xr:uid="{00000000-0005-0000-0000-000033080000}"/>
    <cellStyle name="Comma 2 4 2 2 2 2 2 4 3" xfId="7163" xr:uid="{00000000-0005-0000-0000-000034080000}"/>
    <cellStyle name="Comma 2 4 2 2 2 2 2 5" xfId="9282" xr:uid="{00000000-0005-0000-0000-000035080000}"/>
    <cellStyle name="Comma 2 4 2 2 2 2 2 6" xfId="5047" xr:uid="{00000000-0005-0000-0000-000036080000}"/>
    <cellStyle name="Comma 2 4 2 2 2 2 3" xfId="1019" xr:uid="{00000000-0005-0000-0000-000037080000}"/>
    <cellStyle name="Comma 2 4 2 2 2 2 3 2" xfId="2077" xr:uid="{00000000-0005-0000-0000-000038080000}"/>
    <cellStyle name="Comma 2 4 2 2 2 2 3 2 2" xfId="4194" xr:uid="{00000000-0005-0000-0000-000039080000}"/>
    <cellStyle name="Comma 2 4 2 2 2 2 3 2 2 2" xfId="12661" xr:uid="{00000000-0005-0000-0000-00003A080000}"/>
    <cellStyle name="Comma 2 4 2 2 2 2 3 2 2 3" xfId="8426" xr:uid="{00000000-0005-0000-0000-00003B080000}"/>
    <cellStyle name="Comma 2 4 2 2 2 2 3 2 3" xfId="10545" xr:uid="{00000000-0005-0000-0000-00003C080000}"/>
    <cellStyle name="Comma 2 4 2 2 2 2 3 2 4" xfId="6310" xr:uid="{00000000-0005-0000-0000-00003D080000}"/>
    <cellStyle name="Comma 2 4 2 2 2 2 3 3" xfId="3136" xr:uid="{00000000-0005-0000-0000-00003E080000}"/>
    <cellStyle name="Comma 2 4 2 2 2 2 3 3 2" xfId="11603" xr:uid="{00000000-0005-0000-0000-00003F080000}"/>
    <cellStyle name="Comma 2 4 2 2 2 2 3 3 3" xfId="7368" xr:uid="{00000000-0005-0000-0000-000040080000}"/>
    <cellStyle name="Comma 2 4 2 2 2 2 3 4" xfId="9487" xr:uid="{00000000-0005-0000-0000-000041080000}"/>
    <cellStyle name="Comma 2 4 2 2 2 2 3 5" xfId="5252" xr:uid="{00000000-0005-0000-0000-000042080000}"/>
    <cellStyle name="Comma 2 4 2 2 2 2 4" xfId="1571" xr:uid="{00000000-0005-0000-0000-000043080000}"/>
    <cellStyle name="Comma 2 4 2 2 2 2 4 2" xfId="3688" xr:uid="{00000000-0005-0000-0000-000044080000}"/>
    <cellStyle name="Comma 2 4 2 2 2 2 4 2 2" xfId="12155" xr:uid="{00000000-0005-0000-0000-000045080000}"/>
    <cellStyle name="Comma 2 4 2 2 2 2 4 2 3" xfId="7920" xr:uid="{00000000-0005-0000-0000-000046080000}"/>
    <cellStyle name="Comma 2 4 2 2 2 2 4 3" xfId="10039" xr:uid="{00000000-0005-0000-0000-000047080000}"/>
    <cellStyle name="Comma 2 4 2 2 2 2 4 4" xfId="5804" xr:uid="{00000000-0005-0000-0000-000048080000}"/>
    <cellStyle name="Comma 2 4 2 2 2 2 5" xfId="2630" xr:uid="{00000000-0005-0000-0000-000049080000}"/>
    <cellStyle name="Comma 2 4 2 2 2 2 5 2" xfId="11097" xr:uid="{00000000-0005-0000-0000-00004A080000}"/>
    <cellStyle name="Comma 2 4 2 2 2 2 5 3" xfId="6862" xr:uid="{00000000-0005-0000-0000-00004B080000}"/>
    <cellStyle name="Comma 2 4 2 2 2 2 6" xfId="8981" xr:uid="{00000000-0005-0000-0000-00004C080000}"/>
    <cellStyle name="Comma 2 4 2 2 2 2 7" xfId="4746" xr:uid="{00000000-0005-0000-0000-00004D080000}"/>
    <cellStyle name="Comma 2 4 2 2 2 3" xfId="708" xr:uid="{00000000-0005-0000-0000-00004E080000}"/>
    <cellStyle name="Comma 2 4 2 2 2 3 2" xfId="1213" xr:uid="{00000000-0005-0000-0000-00004F080000}"/>
    <cellStyle name="Comma 2 4 2 2 2 3 2 2" xfId="2271" xr:uid="{00000000-0005-0000-0000-000050080000}"/>
    <cellStyle name="Comma 2 4 2 2 2 3 2 2 2" xfId="4388" xr:uid="{00000000-0005-0000-0000-000051080000}"/>
    <cellStyle name="Comma 2 4 2 2 2 3 2 2 2 2" xfId="12855" xr:uid="{00000000-0005-0000-0000-000052080000}"/>
    <cellStyle name="Comma 2 4 2 2 2 3 2 2 2 3" xfId="8620" xr:uid="{00000000-0005-0000-0000-000053080000}"/>
    <cellStyle name="Comma 2 4 2 2 2 3 2 2 3" xfId="10739" xr:uid="{00000000-0005-0000-0000-000054080000}"/>
    <cellStyle name="Comma 2 4 2 2 2 3 2 2 4" xfId="6504" xr:uid="{00000000-0005-0000-0000-000055080000}"/>
    <cellStyle name="Comma 2 4 2 2 2 3 2 3" xfId="3330" xr:uid="{00000000-0005-0000-0000-000056080000}"/>
    <cellStyle name="Comma 2 4 2 2 2 3 2 3 2" xfId="11797" xr:uid="{00000000-0005-0000-0000-000057080000}"/>
    <cellStyle name="Comma 2 4 2 2 2 3 2 3 3" xfId="7562" xr:uid="{00000000-0005-0000-0000-000058080000}"/>
    <cellStyle name="Comma 2 4 2 2 2 3 2 4" xfId="9681" xr:uid="{00000000-0005-0000-0000-000059080000}"/>
    <cellStyle name="Comma 2 4 2 2 2 3 2 5" xfId="5446" xr:uid="{00000000-0005-0000-0000-00005A080000}"/>
    <cellStyle name="Comma 2 4 2 2 2 3 3" xfId="1766" xr:uid="{00000000-0005-0000-0000-00005B080000}"/>
    <cellStyle name="Comma 2 4 2 2 2 3 3 2" xfId="3883" xr:uid="{00000000-0005-0000-0000-00005C080000}"/>
    <cellStyle name="Comma 2 4 2 2 2 3 3 2 2" xfId="12350" xr:uid="{00000000-0005-0000-0000-00005D080000}"/>
    <cellStyle name="Comma 2 4 2 2 2 3 3 2 3" xfId="8115" xr:uid="{00000000-0005-0000-0000-00005E080000}"/>
    <cellStyle name="Comma 2 4 2 2 2 3 3 3" xfId="10234" xr:uid="{00000000-0005-0000-0000-00005F080000}"/>
    <cellStyle name="Comma 2 4 2 2 2 3 3 4" xfId="5999" xr:uid="{00000000-0005-0000-0000-000060080000}"/>
    <cellStyle name="Comma 2 4 2 2 2 3 4" xfId="2825" xr:uid="{00000000-0005-0000-0000-000061080000}"/>
    <cellStyle name="Comma 2 4 2 2 2 3 4 2" xfId="11292" xr:uid="{00000000-0005-0000-0000-000062080000}"/>
    <cellStyle name="Comma 2 4 2 2 2 3 4 3" xfId="7057" xr:uid="{00000000-0005-0000-0000-000063080000}"/>
    <cellStyle name="Comma 2 4 2 2 2 3 5" xfId="9176" xr:uid="{00000000-0005-0000-0000-000064080000}"/>
    <cellStyle name="Comma 2 4 2 2 2 3 6" xfId="4941" xr:uid="{00000000-0005-0000-0000-000065080000}"/>
    <cellStyle name="Comma 2 4 2 2 2 4" xfId="601" xr:uid="{00000000-0005-0000-0000-000066080000}"/>
    <cellStyle name="Comma 2 4 2 2 2 4 2" xfId="1118" xr:uid="{00000000-0005-0000-0000-000067080000}"/>
    <cellStyle name="Comma 2 4 2 2 2 4 2 2" xfId="2176" xr:uid="{00000000-0005-0000-0000-000068080000}"/>
    <cellStyle name="Comma 2 4 2 2 2 4 2 2 2" xfId="4293" xr:uid="{00000000-0005-0000-0000-000069080000}"/>
    <cellStyle name="Comma 2 4 2 2 2 4 2 2 2 2" xfId="12760" xr:uid="{00000000-0005-0000-0000-00006A080000}"/>
    <cellStyle name="Comma 2 4 2 2 2 4 2 2 2 3" xfId="8525" xr:uid="{00000000-0005-0000-0000-00006B080000}"/>
    <cellStyle name="Comma 2 4 2 2 2 4 2 2 3" xfId="10644" xr:uid="{00000000-0005-0000-0000-00006C080000}"/>
    <cellStyle name="Comma 2 4 2 2 2 4 2 2 4" xfId="6409" xr:uid="{00000000-0005-0000-0000-00006D080000}"/>
    <cellStyle name="Comma 2 4 2 2 2 4 2 3" xfId="3235" xr:uid="{00000000-0005-0000-0000-00006E080000}"/>
    <cellStyle name="Comma 2 4 2 2 2 4 2 3 2" xfId="11702" xr:uid="{00000000-0005-0000-0000-00006F080000}"/>
    <cellStyle name="Comma 2 4 2 2 2 4 2 3 3" xfId="7467" xr:uid="{00000000-0005-0000-0000-000070080000}"/>
    <cellStyle name="Comma 2 4 2 2 2 4 2 4" xfId="9586" xr:uid="{00000000-0005-0000-0000-000071080000}"/>
    <cellStyle name="Comma 2 4 2 2 2 4 2 5" xfId="5351" xr:uid="{00000000-0005-0000-0000-000072080000}"/>
    <cellStyle name="Comma 2 4 2 2 2 4 3" xfId="1671" xr:uid="{00000000-0005-0000-0000-000073080000}"/>
    <cellStyle name="Comma 2 4 2 2 2 4 3 2" xfId="3788" xr:uid="{00000000-0005-0000-0000-000074080000}"/>
    <cellStyle name="Comma 2 4 2 2 2 4 3 2 2" xfId="12255" xr:uid="{00000000-0005-0000-0000-000075080000}"/>
    <cellStyle name="Comma 2 4 2 2 2 4 3 2 3" xfId="8020" xr:uid="{00000000-0005-0000-0000-000076080000}"/>
    <cellStyle name="Comma 2 4 2 2 2 4 3 3" xfId="10139" xr:uid="{00000000-0005-0000-0000-000077080000}"/>
    <cellStyle name="Comma 2 4 2 2 2 4 3 4" xfId="5904" xr:uid="{00000000-0005-0000-0000-000078080000}"/>
    <cellStyle name="Comma 2 4 2 2 2 4 4" xfId="2730" xr:uid="{00000000-0005-0000-0000-000079080000}"/>
    <cellStyle name="Comma 2 4 2 2 2 4 4 2" xfId="11197" xr:uid="{00000000-0005-0000-0000-00007A080000}"/>
    <cellStyle name="Comma 2 4 2 2 2 4 4 3" xfId="6962" xr:uid="{00000000-0005-0000-0000-00007B080000}"/>
    <cellStyle name="Comma 2 4 2 2 2 4 5" xfId="9081" xr:uid="{00000000-0005-0000-0000-00007C080000}"/>
    <cellStyle name="Comma 2 4 2 2 2 4 6" xfId="4846" xr:uid="{00000000-0005-0000-0000-00007D080000}"/>
    <cellStyle name="Comma 2 4 2 2 2 5" xfId="913" xr:uid="{00000000-0005-0000-0000-00007E080000}"/>
    <cellStyle name="Comma 2 4 2 2 2 5 2" xfId="1971" xr:uid="{00000000-0005-0000-0000-00007F080000}"/>
    <cellStyle name="Comma 2 4 2 2 2 5 2 2" xfId="4088" xr:uid="{00000000-0005-0000-0000-000080080000}"/>
    <cellStyle name="Comma 2 4 2 2 2 5 2 2 2" xfId="12555" xr:uid="{00000000-0005-0000-0000-000081080000}"/>
    <cellStyle name="Comma 2 4 2 2 2 5 2 2 3" xfId="8320" xr:uid="{00000000-0005-0000-0000-000082080000}"/>
    <cellStyle name="Comma 2 4 2 2 2 5 2 3" xfId="10439" xr:uid="{00000000-0005-0000-0000-000083080000}"/>
    <cellStyle name="Comma 2 4 2 2 2 5 2 4" xfId="6204" xr:uid="{00000000-0005-0000-0000-000084080000}"/>
    <cellStyle name="Comma 2 4 2 2 2 5 3" xfId="3030" xr:uid="{00000000-0005-0000-0000-000085080000}"/>
    <cellStyle name="Comma 2 4 2 2 2 5 3 2" xfId="11497" xr:uid="{00000000-0005-0000-0000-000086080000}"/>
    <cellStyle name="Comma 2 4 2 2 2 5 3 3" xfId="7262" xr:uid="{00000000-0005-0000-0000-000087080000}"/>
    <cellStyle name="Comma 2 4 2 2 2 5 4" xfId="9381" xr:uid="{00000000-0005-0000-0000-000088080000}"/>
    <cellStyle name="Comma 2 4 2 2 2 5 5" xfId="5146" xr:uid="{00000000-0005-0000-0000-000089080000}"/>
    <cellStyle name="Comma 2 4 2 2 2 6" xfId="1465" xr:uid="{00000000-0005-0000-0000-00008A080000}"/>
    <cellStyle name="Comma 2 4 2 2 2 6 2" xfId="3582" xr:uid="{00000000-0005-0000-0000-00008B080000}"/>
    <cellStyle name="Comma 2 4 2 2 2 6 2 2" xfId="12049" xr:uid="{00000000-0005-0000-0000-00008C080000}"/>
    <cellStyle name="Comma 2 4 2 2 2 6 2 3" xfId="7814" xr:uid="{00000000-0005-0000-0000-00008D080000}"/>
    <cellStyle name="Comma 2 4 2 2 2 6 3" xfId="9933" xr:uid="{00000000-0005-0000-0000-00008E080000}"/>
    <cellStyle name="Comma 2 4 2 2 2 6 4" xfId="5698" xr:uid="{00000000-0005-0000-0000-00008F080000}"/>
    <cellStyle name="Comma 2 4 2 2 2 7" xfId="2524" xr:uid="{00000000-0005-0000-0000-000090080000}"/>
    <cellStyle name="Comma 2 4 2 2 2 7 2" xfId="10991" xr:uid="{00000000-0005-0000-0000-000091080000}"/>
    <cellStyle name="Comma 2 4 2 2 2 7 3" xfId="6756" xr:uid="{00000000-0005-0000-0000-000092080000}"/>
    <cellStyle name="Comma 2 4 2 2 2 8" xfId="8875" xr:uid="{00000000-0005-0000-0000-000093080000}"/>
    <cellStyle name="Comma 2 4 2 2 2 9" xfId="4640" xr:uid="{00000000-0005-0000-0000-000094080000}"/>
    <cellStyle name="Comma 2 4 2 2 3" xfId="455" xr:uid="{00000000-0005-0000-0000-000095080000}"/>
    <cellStyle name="Comma 2 4 2 2 3 2" xfId="768" xr:uid="{00000000-0005-0000-0000-000096080000}"/>
    <cellStyle name="Comma 2 4 2 2 3 2 2" xfId="1273" xr:uid="{00000000-0005-0000-0000-000097080000}"/>
    <cellStyle name="Comma 2 4 2 2 3 2 2 2" xfId="2331" xr:uid="{00000000-0005-0000-0000-000098080000}"/>
    <cellStyle name="Comma 2 4 2 2 3 2 2 2 2" xfId="4448" xr:uid="{00000000-0005-0000-0000-000099080000}"/>
    <cellStyle name="Comma 2 4 2 2 3 2 2 2 2 2" xfId="12915" xr:uid="{00000000-0005-0000-0000-00009A080000}"/>
    <cellStyle name="Comma 2 4 2 2 3 2 2 2 2 3" xfId="8680" xr:uid="{00000000-0005-0000-0000-00009B080000}"/>
    <cellStyle name="Comma 2 4 2 2 3 2 2 2 3" xfId="10799" xr:uid="{00000000-0005-0000-0000-00009C080000}"/>
    <cellStyle name="Comma 2 4 2 2 3 2 2 2 4" xfId="6564" xr:uid="{00000000-0005-0000-0000-00009D080000}"/>
    <cellStyle name="Comma 2 4 2 2 3 2 2 3" xfId="3390" xr:uid="{00000000-0005-0000-0000-00009E080000}"/>
    <cellStyle name="Comma 2 4 2 2 3 2 2 3 2" xfId="11857" xr:uid="{00000000-0005-0000-0000-00009F080000}"/>
    <cellStyle name="Comma 2 4 2 2 3 2 2 3 3" xfId="7622" xr:uid="{00000000-0005-0000-0000-0000A0080000}"/>
    <cellStyle name="Comma 2 4 2 2 3 2 2 4" xfId="9741" xr:uid="{00000000-0005-0000-0000-0000A1080000}"/>
    <cellStyle name="Comma 2 4 2 2 3 2 2 5" xfId="5506" xr:uid="{00000000-0005-0000-0000-0000A2080000}"/>
    <cellStyle name="Comma 2 4 2 2 3 2 3" xfId="1826" xr:uid="{00000000-0005-0000-0000-0000A3080000}"/>
    <cellStyle name="Comma 2 4 2 2 3 2 3 2" xfId="3943" xr:uid="{00000000-0005-0000-0000-0000A4080000}"/>
    <cellStyle name="Comma 2 4 2 2 3 2 3 2 2" xfId="12410" xr:uid="{00000000-0005-0000-0000-0000A5080000}"/>
    <cellStyle name="Comma 2 4 2 2 3 2 3 2 3" xfId="8175" xr:uid="{00000000-0005-0000-0000-0000A6080000}"/>
    <cellStyle name="Comma 2 4 2 2 3 2 3 3" xfId="10294" xr:uid="{00000000-0005-0000-0000-0000A7080000}"/>
    <cellStyle name="Comma 2 4 2 2 3 2 3 4" xfId="6059" xr:uid="{00000000-0005-0000-0000-0000A8080000}"/>
    <cellStyle name="Comma 2 4 2 2 3 2 4" xfId="2885" xr:uid="{00000000-0005-0000-0000-0000A9080000}"/>
    <cellStyle name="Comma 2 4 2 2 3 2 4 2" xfId="11352" xr:uid="{00000000-0005-0000-0000-0000AA080000}"/>
    <cellStyle name="Comma 2 4 2 2 3 2 4 3" xfId="7117" xr:uid="{00000000-0005-0000-0000-0000AB080000}"/>
    <cellStyle name="Comma 2 4 2 2 3 2 5" xfId="9236" xr:uid="{00000000-0005-0000-0000-0000AC080000}"/>
    <cellStyle name="Comma 2 4 2 2 3 2 6" xfId="5001" xr:uid="{00000000-0005-0000-0000-0000AD080000}"/>
    <cellStyle name="Comma 2 4 2 2 3 3" xfId="973" xr:uid="{00000000-0005-0000-0000-0000AE080000}"/>
    <cellStyle name="Comma 2 4 2 2 3 3 2" xfId="2031" xr:uid="{00000000-0005-0000-0000-0000AF080000}"/>
    <cellStyle name="Comma 2 4 2 2 3 3 2 2" xfId="4148" xr:uid="{00000000-0005-0000-0000-0000B0080000}"/>
    <cellStyle name="Comma 2 4 2 2 3 3 2 2 2" xfId="12615" xr:uid="{00000000-0005-0000-0000-0000B1080000}"/>
    <cellStyle name="Comma 2 4 2 2 3 3 2 2 3" xfId="8380" xr:uid="{00000000-0005-0000-0000-0000B2080000}"/>
    <cellStyle name="Comma 2 4 2 2 3 3 2 3" xfId="10499" xr:uid="{00000000-0005-0000-0000-0000B3080000}"/>
    <cellStyle name="Comma 2 4 2 2 3 3 2 4" xfId="6264" xr:uid="{00000000-0005-0000-0000-0000B4080000}"/>
    <cellStyle name="Comma 2 4 2 2 3 3 3" xfId="3090" xr:uid="{00000000-0005-0000-0000-0000B5080000}"/>
    <cellStyle name="Comma 2 4 2 2 3 3 3 2" xfId="11557" xr:uid="{00000000-0005-0000-0000-0000B6080000}"/>
    <cellStyle name="Comma 2 4 2 2 3 3 3 3" xfId="7322" xr:uid="{00000000-0005-0000-0000-0000B7080000}"/>
    <cellStyle name="Comma 2 4 2 2 3 3 4" xfId="9441" xr:uid="{00000000-0005-0000-0000-0000B8080000}"/>
    <cellStyle name="Comma 2 4 2 2 3 3 5" xfId="5206" xr:uid="{00000000-0005-0000-0000-0000B9080000}"/>
    <cellStyle name="Comma 2 4 2 2 3 4" xfId="1525" xr:uid="{00000000-0005-0000-0000-0000BA080000}"/>
    <cellStyle name="Comma 2 4 2 2 3 4 2" xfId="3642" xr:uid="{00000000-0005-0000-0000-0000BB080000}"/>
    <cellStyle name="Comma 2 4 2 2 3 4 2 2" xfId="12109" xr:uid="{00000000-0005-0000-0000-0000BC080000}"/>
    <cellStyle name="Comma 2 4 2 2 3 4 2 3" xfId="7874" xr:uid="{00000000-0005-0000-0000-0000BD080000}"/>
    <cellStyle name="Comma 2 4 2 2 3 4 3" xfId="9993" xr:uid="{00000000-0005-0000-0000-0000BE080000}"/>
    <cellStyle name="Comma 2 4 2 2 3 4 4" xfId="5758" xr:uid="{00000000-0005-0000-0000-0000BF080000}"/>
    <cellStyle name="Comma 2 4 2 2 3 5" xfId="2584" xr:uid="{00000000-0005-0000-0000-0000C0080000}"/>
    <cellStyle name="Comma 2 4 2 2 3 5 2" xfId="11051" xr:uid="{00000000-0005-0000-0000-0000C1080000}"/>
    <cellStyle name="Comma 2 4 2 2 3 5 3" xfId="6816" xr:uid="{00000000-0005-0000-0000-0000C2080000}"/>
    <cellStyle name="Comma 2 4 2 2 3 6" xfId="8935" xr:uid="{00000000-0005-0000-0000-0000C3080000}"/>
    <cellStyle name="Comma 2 4 2 2 3 7" xfId="4700" xr:uid="{00000000-0005-0000-0000-0000C4080000}"/>
    <cellStyle name="Comma 2 4 2 2 4" xfId="662" xr:uid="{00000000-0005-0000-0000-0000C5080000}"/>
    <cellStyle name="Comma 2 4 2 2 4 2" xfId="1167" xr:uid="{00000000-0005-0000-0000-0000C6080000}"/>
    <cellStyle name="Comma 2 4 2 2 4 2 2" xfId="2225" xr:uid="{00000000-0005-0000-0000-0000C7080000}"/>
    <cellStyle name="Comma 2 4 2 2 4 2 2 2" xfId="4342" xr:uid="{00000000-0005-0000-0000-0000C8080000}"/>
    <cellStyle name="Comma 2 4 2 2 4 2 2 2 2" xfId="12809" xr:uid="{00000000-0005-0000-0000-0000C9080000}"/>
    <cellStyle name="Comma 2 4 2 2 4 2 2 2 3" xfId="8574" xr:uid="{00000000-0005-0000-0000-0000CA080000}"/>
    <cellStyle name="Comma 2 4 2 2 4 2 2 3" xfId="10693" xr:uid="{00000000-0005-0000-0000-0000CB080000}"/>
    <cellStyle name="Comma 2 4 2 2 4 2 2 4" xfId="6458" xr:uid="{00000000-0005-0000-0000-0000CC080000}"/>
    <cellStyle name="Comma 2 4 2 2 4 2 3" xfId="3284" xr:uid="{00000000-0005-0000-0000-0000CD080000}"/>
    <cellStyle name="Comma 2 4 2 2 4 2 3 2" xfId="11751" xr:uid="{00000000-0005-0000-0000-0000CE080000}"/>
    <cellStyle name="Comma 2 4 2 2 4 2 3 3" xfId="7516" xr:uid="{00000000-0005-0000-0000-0000CF080000}"/>
    <cellStyle name="Comma 2 4 2 2 4 2 4" xfId="9635" xr:uid="{00000000-0005-0000-0000-0000D0080000}"/>
    <cellStyle name="Comma 2 4 2 2 4 2 5" xfId="5400" xr:uid="{00000000-0005-0000-0000-0000D1080000}"/>
    <cellStyle name="Comma 2 4 2 2 4 3" xfId="1720" xr:uid="{00000000-0005-0000-0000-0000D2080000}"/>
    <cellStyle name="Comma 2 4 2 2 4 3 2" xfId="3837" xr:uid="{00000000-0005-0000-0000-0000D3080000}"/>
    <cellStyle name="Comma 2 4 2 2 4 3 2 2" xfId="12304" xr:uid="{00000000-0005-0000-0000-0000D4080000}"/>
    <cellStyle name="Comma 2 4 2 2 4 3 2 3" xfId="8069" xr:uid="{00000000-0005-0000-0000-0000D5080000}"/>
    <cellStyle name="Comma 2 4 2 2 4 3 3" xfId="10188" xr:uid="{00000000-0005-0000-0000-0000D6080000}"/>
    <cellStyle name="Comma 2 4 2 2 4 3 4" xfId="5953" xr:uid="{00000000-0005-0000-0000-0000D7080000}"/>
    <cellStyle name="Comma 2 4 2 2 4 4" xfId="2779" xr:uid="{00000000-0005-0000-0000-0000D8080000}"/>
    <cellStyle name="Comma 2 4 2 2 4 4 2" xfId="11246" xr:uid="{00000000-0005-0000-0000-0000D9080000}"/>
    <cellStyle name="Comma 2 4 2 2 4 4 3" xfId="7011" xr:uid="{00000000-0005-0000-0000-0000DA080000}"/>
    <cellStyle name="Comma 2 4 2 2 4 5" xfId="9130" xr:uid="{00000000-0005-0000-0000-0000DB080000}"/>
    <cellStyle name="Comma 2 4 2 2 4 6" xfId="4895" xr:uid="{00000000-0005-0000-0000-0000DC080000}"/>
    <cellStyle name="Comma 2 4 2 2 5" xfId="555" xr:uid="{00000000-0005-0000-0000-0000DD080000}"/>
    <cellStyle name="Comma 2 4 2 2 5 2" xfId="1072" xr:uid="{00000000-0005-0000-0000-0000DE080000}"/>
    <cellStyle name="Comma 2 4 2 2 5 2 2" xfId="2130" xr:uid="{00000000-0005-0000-0000-0000DF080000}"/>
    <cellStyle name="Comma 2 4 2 2 5 2 2 2" xfId="4247" xr:uid="{00000000-0005-0000-0000-0000E0080000}"/>
    <cellStyle name="Comma 2 4 2 2 5 2 2 2 2" xfId="12714" xr:uid="{00000000-0005-0000-0000-0000E1080000}"/>
    <cellStyle name="Comma 2 4 2 2 5 2 2 2 3" xfId="8479" xr:uid="{00000000-0005-0000-0000-0000E2080000}"/>
    <cellStyle name="Comma 2 4 2 2 5 2 2 3" xfId="10598" xr:uid="{00000000-0005-0000-0000-0000E3080000}"/>
    <cellStyle name="Comma 2 4 2 2 5 2 2 4" xfId="6363" xr:uid="{00000000-0005-0000-0000-0000E4080000}"/>
    <cellStyle name="Comma 2 4 2 2 5 2 3" xfId="3189" xr:uid="{00000000-0005-0000-0000-0000E5080000}"/>
    <cellStyle name="Comma 2 4 2 2 5 2 3 2" xfId="11656" xr:uid="{00000000-0005-0000-0000-0000E6080000}"/>
    <cellStyle name="Comma 2 4 2 2 5 2 3 3" xfId="7421" xr:uid="{00000000-0005-0000-0000-0000E7080000}"/>
    <cellStyle name="Comma 2 4 2 2 5 2 4" xfId="9540" xr:uid="{00000000-0005-0000-0000-0000E8080000}"/>
    <cellStyle name="Comma 2 4 2 2 5 2 5" xfId="5305" xr:uid="{00000000-0005-0000-0000-0000E9080000}"/>
    <cellStyle name="Comma 2 4 2 2 5 3" xfId="1625" xr:uid="{00000000-0005-0000-0000-0000EA080000}"/>
    <cellStyle name="Comma 2 4 2 2 5 3 2" xfId="3742" xr:uid="{00000000-0005-0000-0000-0000EB080000}"/>
    <cellStyle name="Comma 2 4 2 2 5 3 2 2" xfId="12209" xr:uid="{00000000-0005-0000-0000-0000EC080000}"/>
    <cellStyle name="Comma 2 4 2 2 5 3 2 3" xfId="7974" xr:uid="{00000000-0005-0000-0000-0000ED080000}"/>
    <cellStyle name="Comma 2 4 2 2 5 3 3" xfId="10093" xr:uid="{00000000-0005-0000-0000-0000EE080000}"/>
    <cellStyle name="Comma 2 4 2 2 5 3 4" xfId="5858" xr:uid="{00000000-0005-0000-0000-0000EF080000}"/>
    <cellStyle name="Comma 2 4 2 2 5 4" xfId="2684" xr:uid="{00000000-0005-0000-0000-0000F0080000}"/>
    <cellStyle name="Comma 2 4 2 2 5 4 2" xfId="11151" xr:uid="{00000000-0005-0000-0000-0000F1080000}"/>
    <cellStyle name="Comma 2 4 2 2 5 4 3" xfId="6916" xr:uid="{00000000-0005-0000-0000-0000F2080000}"/>
    <cellStyle name="Comma 2 4 2 2 5 5" xfId="9035" xr:uid="{00000000-0005-0000-0000-0000F3080000}"/>
    <cellStyle name="Comma 2 4 2 2 5 6" xfId="4800" xr:uid="{00000000-0005-0000-0000-0000F4080000}"/>
    <cellStyle name="Comma 2 4 2 2 6" xfId="867" xr:uid="{00000000-0005-0000-0000-0000F5080000}"/>
    <cellStyle name="Comma 2 4 2 2 6 2" xfId="1925" xr:uid="{00000000-0005-0000-0000-0000F6080000}"/>
    <cellStyle name="Comma 2 4 2 2 6 2 2" xfId="4042" xr:uid="{00000000-0005-0000-0000-0000F7080000}"/>
    <cellStyle name="Comma 2 4 2 2 6 2 2 2" xfId="12509" xr:uid="{00000000-0005-0000-0000-0000F8080000}"/>
    <cellStyle name="Comma 2 4 2 2 6 2 2 3" xfId="8274" xr:uid="{00000000-0005-0000-0000-0000F9080000}"/>
    <cellStyle name="Comma 2 4 2 2 6 2 3" xfId="10393" xr:uid="{00000000-0005-0000-0000-0000FA080000}"/>
    <cellStyle name="Comma 2 4 2 2 6 2 4" xfId="6158" xr:uid="{00000000-0005-0000-0000-0000FB080000}"/>
    <cellStyle name="Comma 2 4 2 2 6 3" xfId="2984" xr:uid="{00000000-0005-0000-0000-0000FC080000}"/>
    <cellStyle name="Comma 2 4 2 2 6 3 2" xfId="11451" xr:uid="{00000000-0005-0000-0000-0000FD080000}"/>
    <cellStyle name="Comma 2 4 2 2 6 3 3" xfId="7216" xr:uid="{00000000-0005-0000-0000-0000FE080000}"/>
    <cellStyle name="Comma 2 4 2 2 6 4" xfId="9335" xr:uid="{00000000-0005-0000-0000-0000FF080000}"/>
    <cellStyle name="Comma 2 4 2 2 6 5" xfId="5100" xr:uid="{00000000-0005-0000-0000-000000090000}"/>
    <cellStyle name="Comma 2 4 2 2 7" xfId="1373" xr:uid="{00000000-0005-0000-0000-000001090000}"/>
    <cellStyle name="Comma 2 4 2 2 7 2" xfId="2431" xr:uid="{00000000-0005-0000-0000-000002090000}"/>
    <cellStyle name="Comma 2 4 2 2 7 2 2" xfId="4548" xr:uid="{00000000-0005-0000-0000-000003090000}"/>
    <cellStyle name="Comma 2 4 2 2 7 2 2 2" xfId="13015" xr:uid="{00000000-0005-0000-0000-000004090000}"/>
    <cellStyle name="Comma 2 4 2 2 7 2 2 3" xfId="8780" xr:uid="{00000000-0005-0000-0000-000005090000}"/>
    <cellStyle name="Comma 2 4 2 2 7 2 3" xfId="10899" xr:uid="{00000000-0005-0000-0000-000006090000}"/>
    <cellStyle name="Comma 2 4 2 2 7 2 4" xfId="6664" xr:uid="{00000000-0005-0000-0000-000007090000}"/>
    <cellStyle name="Comma 2 4 2 2 7 3" xfId="3490" xr:uid="{00000000-0005-0000-0000-000008090000}"/>
    <cellStyle name="Comma 2 4 2 2 7 3 2" xfId="11957" xr:uid="{00000000-0005-0000-0000-000009090000}"/>
    <cellStyle name="Comma 2 4 2 2 7 3 3" xfId="7722" xr:uid="{00000000-0005-0000-0000-00000A090000}"/>
    <cellStyle name="Comma 2 4 2 2 7 4" xfId="9841" xr:uid="{00000000-0005-0000-0000-00000B090000}"/>
    <cellStyle name="Comma 2 4 2 2 7 5" xfId="5606" xr:uid="{00000000-0005-0000-0000-00000C090000}"/>
    <cellStyle name="Comma 2 4 2 2 8" xfId="1419" xr:uid="{00000000-0005-0000-0000-00000D090000}"/>
    <cellStyle name="Comma 2 4 2 2 8 2" xfId="3536" xr:uid="{00000000-0005-0000-0000-00000E090000}"/>
    <cellStyle name="Comma 2 4 2 2 8 2 2" xfId="12003" xr:uid="{00000000-0005-0000-0000-00000F090000}"/>
    <cellStyle name="Comma 2 4 2 2 8 2 3" xfId="7768" xr:uid="{00000000-0005-0000-0000-000010090000}"/>
    <cellStyle name="Comma 2 4 2 2 8 3" xfId="9887" xr:uid="{00000000-0005-0000-0000-000011090000}"/>
    <cellStyle name="Comma 2 4 2 2 8 4" xfId="5652" xr:uid="{00000000-0005-0000-0000-000012090000}"/>
    <cellStyle name="Comma 2 4 2 2 9" xfId="2478" xr:uid="{00000000-0005-0000-0000-000013090000}"/>
    <cellStyle name="Comma 2 4 2 2 9 2" xfId="10945" xr:uid="{00000000-0005-0000-0000-000014090000}"/>
    <cellStyle name="Comma 2 4 2 2 9 3" xfId="6710" xr:uid="{00000000-0005-0000-0000-000015090000}"/>
    <cellStyle name="Comma 2 4 2 3" xfId="367" xr:uid="{00000000-0005-0000-0000-000016090000}"/>
    <cellStyle name="Comma 2 4 2 3 2" xfId="473" xr:uid="{00000000-0005-0000-0000-000017090000}"/>
    <cellStyle name="Comma 2 4 2 3 2 2" xfId="786" xr:uid="{00000000-0005-0000-0000-000018090000}"/>
    <cellStyle name="Comma 2 4 2 3 2 2 2" xfId="1291" xr:uid="{00000000-0005-0000-0000-000019090000}"/>
    <cellStyle name="Comma 2 4 2 3 2 2 2 2" xfId="2349" xr:uid="{00000000-0005-0000-0000-00001A090000}"/>
    <cellStyle name="Comma 2 4 2 3 2 2 2 2 2" xfId="4466" xr:uid="{00000000-0005-0000-0000-00001B090000}"/>
    <cellStyle name="Comma 2 4 2 3 2 2 2 2 2 2" xfId="12933" xr:uid="{00000000-0005-0000-0000-00001C090000}"/>
    <cellStyle name="Comma 2 4 2 3 2 2 2 2 2 3" xfId="8698" xr:uid="{00000000-0005-0000-0000-00001D090000}"/>
    <cellStyle name="Comma 2 4 2 3 2 2 2 2 3" xfId="10817" xr:uid="{00000000-0005-0000-0000-00001E090000}"/>
    <cellStyle name="Comma 2 4 2 3 2 2 2 2 4" xfId="6582" xr:uid="{00000000-0005-0000-0000-00001F090000}"/>
    <cellStyle name="Comma 2 4 2 3 2 2 2 3" xfId="3408" xr:uid="{00000000-0005-0000-0000-000020090000}"/>
    <cellStyle name="Comma 2 4 2 3 2 2 2 3 2" xfId="11875" xr:uid="{00000000-0005-0000-0000-000021090000}"/>
    <cellStyle name="Comma 2 4 2 3 2 2 2 3 3" xfId="7640" xr:uid="{00000000-0005-0000-0000-000022090000}"/>
    <cellStyle name="Comma 2 4 2 3 2 2 2 4" xfId="9759" xr:uid="{00000000-0005-0000-0000-000023090000}"/>
    <cellStyle name="Comma 2 4 2 3 2 2 2 5" xfId="5524" xr:uid="{00000000-0005-0000-0000-000024090000}"/>
    <cellStyle name="Comma 2 4 2 3 2 2 3" xfId="1844" xr:uid="{00000000-0005-0000-0000-000025090000}"/>
    <cellStyle name="Comma 2 4 2 3 2 2 3 2" xfId="3961" xr:uid="{00000000-0005-0000-0000-000026090000}"/>
    <cellStyle name="Comma 2 4 2 3 2 2 3 2 2" xfId="12428" xr:uid="{00000000-0005-0000-0000-000027090000}"/>
    <cellStyle name="Comma 2 4 2 3 2 2 3 2 3" xfId="8193" xr:uid="{00000000-0005-0000-0000-000028090000}"/>
    <cellStyle name="Comma 2 4 2 3 2 2 3 3" xfId="10312" xr:uid="{00000000-0005-0000-0000-000029090000}"/>
    <cellStyle name="Comma 2 4 2 3 2 2 3 4" xfId="6077" xr:uid="{00000000-0005-0000-0000-00002A090000}"/>
    <cellStyle name="Comma 2 4 2 3 2 2 4" xfId="2903" xr:uid="{00000000-0005-0000-0000-00002B090000}"/>
    <cellStyle name="Comma 2 4 2 3 2 2 4 2" xfId="11370" xr:uid="{00000000-0005-0000-0000-00002C090000}"/>
    <cellStyle name="Comma 2 4 2 3 2 2 4 3" xfId="7135" xr:uid="{00000000-0005-0000-0000-00002D090000}"/>
    <cellStyle name="Comma 2 4 2 3 2 2 5" xfId="9254" xr:uid="{00000000-0005-0000-0000-00002E090000}"/>
    <cellStyle name="Comma 2 4 2 3 2 2 6" xfId="5019" xr:uid="{00000000-0005-0000-0000-00002F090000}"/>
    <cellStyle name="Comma 2 4 2 3 2 3" xfId="991" xr:uid="{00000000-0005-0000-0000-000030090000}"/>
    <cellStyle name="Comma 2 4 2 3 2 3 2" xfId="2049" xr:uid="{00000000-0005-0000-0000-000031090000}"/>
    <cellStyle name="Comma 2 4 2 3 2 3 2 2" xfId="4166" xr:uid="{00000000-0005-0000-0000-000032090000}"/>
    <cellStyle name="Comma 2 4 2 3 2 3 2 2 2" xfId="12633" xr:uid="{00000000-0005-0000-0000-000033090000}"/>
    <cellStyle name="Comma 2 4 2 3 2 3 2 2 3" xfId="8398" xr:uid="{00000000-0005-0000-0000-000034090000}"/>
    <cellStyle name="Comma 2 4 2 3 2 3 2 3" xfId="10517" xr:uid="{00000000-0005-0000-0000-000035090000}"/>
    <cellStyle name="Comma 2 4 2 3 2 3 2 4" xfId="6282" xr:uid="{00000000-0005-0000-0000-000036090000}"/>
    <cellStyle name="Comma 2 4 2 3 2 3 3" xfId="3108" xr:uid="{00000000-0005-0000-0000-000037090000}"/>
    <cellStyle name="Comma 2 4 2 3 2 3 3 2" xfId="11575" xr:uid="{00000000-0005-0000-0000-000038090000}"/>
    <cellStyle name="Comma 2 4 2 3 2 3 3 3" xfId="7340" xr:uid="{00000000-0005-0000-0000-000039090000}"/>
    <cellStyle name="Comma 2 4 2 3 2 3 4" xfId="9459" xr:uid="{00000000-0005-0000-0000-00003A090000}"/>
    <cellStyle name="Comma 2 4 2 3 2 3 5" xfId="5224" xr:uid="{00000000-0005-0000-0000-00003B090000}"/>
    <cellStyle name="Comma 2 4 2 3 2 4" xfId="1543" xr:uid="{00000000-0005-0000-0000-00003C090000}"/>
    <cellStyle name="Comma 2 4 2 3 2 4 2" xfId="3660" xr:uid="{00000000-0005-0000-0000-00003D090000}"/>
    <cellStyle name="Comma 2 4 2 3 2 4 2 2" xfId="12127" xr:uid="{00000000-0005-0000-0000-00003E090000}"/>
    <cellStyle name="Comma 2 4 2 3 2 4 2 3" xfId="7892" xr:uid="{00000000-0005-0000-0000-00003F090000}"/>
    <cellStyle name="Comma 2 4 2 3 2 4 3" xfId="10011" xr:uid="{00000000-0005-0000-0000-000040090000}"/>
    <cellStyle name="Comma 2 4 2 3 2 4 4" xfId="5776" xr:uid="{00000000-0005-0000-0000-000041090000}"/>
    <cellStyle name="Comma 2 4 2 3 2 5" xfId="2602" xr:uid="{00000000-0005-0000-0000-000042090000}"/>
    <cellStyle name="Comma 2 4 2 3 2 5 2" xfId="11069" xr:uid="{00000000-0005-0000-0000-000043090000}"/>
    <cellStyle name="Comma 2 4 2 3 2 5 3" xfId="6834" xr:uid="{00000000-0005-0000-0000-000044090000}"/>
    <cellStyle name="Comma 2 4 2 3 2 6" xfId="8953" xr:uid="{00000000-0005-0000-0000-000045090000}"/>
    <cellStyle name="Comma 2 4 2 3 2 7" xfId="4718" xr:uid="{00000000-0005-0000-0000-000046090000}"/>
    <cellStyle name="Comma 2 4 2 3 3" xfId="680" xr:uid="{00000000-0005-0000-0000-000047090000}"/>
    <cellStyle name="Comma 2 4 2 3 3 2" xfId="1185" xr:uid="{00000000-0005-0000-0000-000048090000}"/>
    <cellStyle name="Comma 2 4 2 3 3 2 2" xfId="2243" xr:uid="{00000000-0005-0000-0000-000049090000}"/>
    <cellStyle name="Comma 2 4 2 3 3 2 2 2" xfId="4360" xr:uid="{00000000-0005-0000-0000-00004A090000}"/>
    <cellStyle name="Comma 2 4 2 3 3 2 2 2 2" xfId="12827" xr:uid="{00000000-0005-0000-0000-00004B090000}"/>
    <cellStyle name="Comma 2 4 2 3 3 2 2 2 3" xfId="8592" xr:uid="{00000000-0005-0000-0000-00004C090000}"/>
    <cellStyle name="Comma 2 4 2 3 3 2 2 3" xfId="10711" xr:uid="{00000000-0005-0000-0000-00004D090000}"/>
    <cellStyle name="Comma 2 4 2 3 3 2 2 4" xfId="6476" xr:uid="{00000000-0005-0000-0000-00004E090000}"/>
    <cellStyle name="Comma 2 4 2 3 3 2 3" xfId="3302" xr:uid="{00000000-0005-0000-0000-00004F090000}"/>
    <cellStyle name="Comma 2 4 2 3 3 2 3 2" xfId="11769" xr:uid="{00000000-0005-0000-0000-000050090000}"/>
    <cellStyle name="Comma 2 4 2 3 3 2 3 3" xfId="7534" xr:uid="{00000000-0005-0000-0000-000051090000}"/>
    <cellStyle name="Comma 2 4 2 3 3 2 4" xfId="9653" xr:uid="{00000000-0005-0000-0000-000052090000}"/>
    <cellStyle name="Comma 2 4 2 3 3 2 5" xfId="5418" xr:uid="{00000000-0005-0000-0000-000053090000}"/>
    <cellStyle name="Comma 2 4 2 3 3 3" xfId="1738" xr:uid="{00000000-0005-0000-0000-000054090000}"/>
    <cellStyle name="Comma 2 4 2 3 3 3 2" xfId="3855" xr:uid="{00000000-0005-0000-0000-000055090000}"/>
    <cellStyle name="Comma 2 4 2 3 3 3 2 2" xfId="12322" xr:uid="{00000000-0005-0000-0000-000056090000}"/>
    <cellStyle name="Comma 2 4 2 3 3 3 2 3" xfId="8087" xr:uid="{00000000-0005-0000-0000-000057090000}"/>
    <cellStyle name="Comma 2 4 2 3 3 3 3" xfId="10206" xr:uid="{00000000-0005-0000-0000-000058090000}"/>
    <cellStyle name="Comma 2 4 2 3 3 3 4" xfId="5971" xr:uid="{00000000-0005-0000-0000-000059090000}"/>
    <cellStyle name="Comma 2 4 2 3 3 4" xfId="2797" xr:uid="{00000000-0005-0000-0000-00005A090000}"/>
    <cellStyle name="Comma 2 4 2 3 3 4 2" xfId="11264" xr:uid="{00000000-0005-0000-0000-00005B090000}"/>
    <cellStyle name="Comma 2 4 2 3 3 4 3" xfId="7029" xr:uid="{00000000-0005-0000-0000-00005C090000}"/>
    <cellStyle name="Comma 2 4 2 3 3 5" xfId="9148" xr:uid="{00000000-0005-0000-0000-00005D090000}"/>
    <cellStyle name="Comma 2 4 2 3 3 6" xfId="4913" xr:uid="{00000000-0005-0000-0000-00005E090000}"/>
    <cellStyle name="Comma 2 4 2 3 4" xfId="573" xr:uid="{00000000-0005-0000-0000-00005F090000}"/>
    <cellStyle name="Comma 2 4 2 3 4 2" xfId="1090" xr:uid="{00000000-0005-0000-0000-000060090000}"/>
    <cellStyle name="Comma 2 4 2 3 4 2 2" xfId="2148" xr:uid="{00000000-0005-0000-0000-000061090000}"/>
    <cellStyle name="Comma 2 4 2 3 4 2 2 2" xfId="4265" xr:uid="{00000000-0005-0000-0000-000062090000}"/>
    <cellStyle name="Comma 2 4 2 3 4 2 2 2 2" xfId="12732" xr:uid="{00000000-0005-0000-0000-000063090000}"/>
    <cellStyle name="Comma 2 4 2 3 4 2 2 2 3" xfId="8497" xr:uid="{00000000-0005-0000-0000-000064090000}"/>
    <cellStyle name="Comma 2 4 2 3 4 2 2 3" xfId="10616" xr:uid="{00000000-0005-0000-0000-000065090000}"/>
    <cellStyle name="Comma 2 4 2 3 4 2 2 4" xfId="6381" xr:uid="{00000000-0005-0000-0000-000066090000}"/>
    <cellStyle name="Comma 2 4 2 3 4 2 3" xfId="3207" xr:uid="{00000000-0005-0000-0000-000067090000}"/>
    <cellStyle name="Comma 2 4 2 3 4 2 3 2" xfId="11674" xr:uid="{00000000-0005-0000-0000-000068090000}"/>
    <cellStyle name="Comma 2 4 2 3 4 2 3 3" xfId="7439" xr:uid="{00000000-0005-0000-0000-000069090000}"/>
    <cellStyle name="Comma 2 4 2 3 4 2 4" xfId="9558" xr:uid="{00000000-0005-0000-0000-00006A090000}"/>
    <cellStyle name="Comma 2 4 2 3 4 2 5" xfId="5323" xr:uid="{00000000-0005-0000-0000-00006B090000}"/>
    <cellStyle name="Comma 2 4 2 3 4 3" xfId="1643" xr:uid="{00000000-0005-0000-0000-00006C090000}"/>
    <cellStyle name="Comma 2 4 2 3 4 3 2" xfId="3760" xr:uid="{00000000-0005-0000-0000-00006D090000}"/>
    <cellStyle name="Comma 2 4 2 3 4 3 2 2" xfId="12227" xr:uid="{00000000-0005-0000-0000-00006E090000}"/>
    <cellStyle name="Comma 2 4 2 3 4 3 2 3" xfId="7992" xr:uid="{00000000-0005-0000-0000-00006F090000}"/>
    <cellStyle name="Comma 2 4 2 3 4 3 3" xfId="10111" xr:uid="{00000000-0005-0000-0000-000070090000}"/>
    <cellStyle name="Comma 2 4 2 3 4 3 4" xfId="5876" xr:uid="{00000000-0005-0000-0000-000071090000}"/>
    <cellStyle name="Comma 2 4 2 3 4 4" xfId="2702" xr:uid="{00000000-0005-0000-0000-000072090000}"/>
    <cellStyle name="Comma 2 4 2 3 4 4 2" xfId="11169" xr:uid="{00000000-0005-0000-0000-000073090000}"/>
    <cellStyle name="Comma 2 4 2 3 4 4 3" xfId="6934" xr:uid="{00000000-0005-0000-0000-000074090000}"/>
    <cellStyle name="Comma 2 4 2 3 4 5" xfId="9053" xr:uid="{00000000-0005-0000-0000-000075090000}"/>
    <cellStyle name="Comma 2 4 2 3 4 6" xfId="4818" xr:uid="{00000000-0005-0000-0000-000076090000}"/>
    <cellStyle name="Comma 2 4 2 3 5" xfId="885" xr:uid="{00000000-0005-0000-0000-000077090000}"/>
    <cellStyle name="Comma 2 4 2 3 5 2" xfId="1943" xr:uid="{00000000-0005-0000-0000-000078090000}"/>
    <cellStyle name="Comma 2 4 2 3 5 2 2" xfId="4060" xr:uid="{00000000-0005-0000-0000-000079090000}"/>
    <cellStyle name="Comma 2 4 2 3 5 2 2 2" xfId="12527" xr:uid="{00000000-0005-0000-0000-00007A090000}"/>
    <cellStyle name="Comma 2 4 2 3 5 2 2 3" xfId="8292" xr:uid="{00000000-0005-0000-0000-00007B090000}"/>
    <cellStyle name="Comma 2 4 2 3 5 2 3" xfId="10411" xr:uid="{00000000-0005-0000-0000-00007C090000}"/>
    <cellStyle name="Comma 2 4 2 3 5 2 4" xfId="6176" xr:uid="{00000000-0005-0000-0000-00007D090000}"/>
    <cellStyle name="Comma 2 4 2 3 5 3" xfId="3002" xr:uid="{00000000-0005-0000-0000-00007E090000}"/>
    <cellStyle name="Comma 2 4 2 3 5 3 2" xfId="11469" xr:uid="{00000000-0005-0000-0000-00007F090000}"/>
    <cellStyle name="Comma 2 4 2 3 5 3 3" xfId="7234" xr:uid="{00000000-0005-0000-0000-000080090000}"/>
    <cellStyle name="Comma 2 4 2 3 5 4" xfId="9353" xr:uid="{00000000-0005-0000-0000-000081090000}"/>
    <cellStyle name="Comma 2 4 2 3 5 5" xfId="5118" xr:uid="{00000000-0005-0000-0000-000082090000}"/>
    <cellStyle name="Comma 2 4 2 3 6" xfId="1437" xr:uid="{00000000-0005-0000-0000-000083090000}"/>
    <cellStyle name="Comma 2 4 2 3 6 2" xfId="3554" xr:uid="{00000000-0005-0000-0000-000084090000}"/>
    <cellStyle name="Comma 2 4 2 3 6 2 2" xfId="12021" xr:uid="{00000000-0005-0000-0000-000085090000}"/>
    <cellStyle name="Comma 2 4 2 3 6 2 3" xfId="7786" xr:uid="{00000000-0005-0000-0000-000086090000}"/>
    <cellStyle name="Comma 2 4 2 3 6 3" xfId="9905" xr:uid="{00000000-0005-0000-0000-000087090000}"/>
    <cellStyle name="Comma 2 4 2 3 6 4" xfId="5670" xr:uid="{00000000-0005-0000-0000-000088090000}"/>
    <cellStyle name="Comma 2 4 2 3 7" xfId="2496" xr:uid="{00000000-0005-0000-0000-000089090000}"/>
    <cellStyle name="Comma 2 4 2 3 7 2" xfId="10963" xr:uid="{00000000-0005-0000-0000-00008A090000}"/>
    <cellStyle name="Comma 2 4 2 3 7 3" xfId="6728" xr:uid="{00000000-0005-0000-0000-00008B090000}"/>
    <cellStyle name="Comma 2 4 2 3 8" xfId="8847" xr:uid="{00000000-0005-0000-0000-00008C090000}"/>
    <cellStyle name="Comma 2 4 2 3 9" xfId="4612" xr:uid="{00000000-0005-0000-0000-00008D090000}"/>
    <cellStyle name="Comma 2 4 2 4" xfId="418" xr:uid="{00000000-0005-0000-0000-00008E090000}"/>
    <cellStyle name="Comma 2 4 2 4 2" xfId="731" xr:uid="{00000000-0005-0000-0000-00008F090000}"/>
    <cellStyle name="Comma 2 4 2 4 2 2" xfId="1236" xr:uid="{00000000-0005-0000-0000-000090090000}"/>
    <cellStyle name="Comma 2 4 2 4 2 2 2" xfId="2294" xr:uid="{00000000-0005-0000-0000-000091090000}"/>
    <cellStyle name="Comma 2 4 2 4 2 2 2 2" xfId="4411" xr:uid="{00000000-0005-0000-0000-000092090000}"/>
    <cellStyle name="Comma 2 4 2 4 2 2 2 2 2" xfId="12878" xr:uid="{00000000-0005-0000-0000-000093090000}"/>
    <cellStyle name="Comma 2 4 2 4 2 2 2 2 3" xfId="8643" xr:uid="{00000000-0005-0000-0000-000094090000}"/>
    <cellStyle name="Comma 2 4 2 4 2 2 2 3" xfId="10762" xr:uid="{00000000-0005-0000-0000-000095090000}"/>
    <cellStyle name="Comma 2 4 2 4 2 2 2 4" xfId="6527" xr:uid="{00000000-0005-0000-0000-000096090000}"/>
    <cellStyle name="Comma 2 4 2 4 2 2 3" xfId="3353" xr:uid="{00000000-0005-0000-0000-000097090000}"/>
    <cellStyle name="Comma 2 4 2 4 2 2 3 2" xfId="11820" xr:uid="{00000000-0005-0000-0000-000098090000}"/>
    <cellStyle name="Comma 2 4 2 4 2 2 3 3" xfId="7585" xr:uid="{00000000-0005-0000-0000-000099090000}"/>
    <cellStyle name="Comma 2 4 2 4 2 2 4" xfId="9704" xr:uid="{00000000-0005-0000-0000-00009A090000}"/>
    <cellStyle name="Comma 2 4 2 4 2 2 5" xfId="5469" xr:uid="{00000000-0005-0000-0000-00009B090000}"/>
    <cellStyle name="Comma 2 4 2 4 2 3" xfId="1789" xr:uid="{00000000-0005-0000-0000-00009C090000}"/>
    <cellStyle name="Comma 2 4 2 4 2 3 2" xfId="3906" xr:uid="{00000000-0005-0000-0000-00009D090000}"/>
    <cellStyle name="Comma 2 4 2 4 2 3 2 2" xfId="12373" xr:uid="{00000000-0005-0000-0000-00009E090000}"/>
    <cellStyle name="Comma 2 4 2 4 2 3 2 3" xfId="8138" xr:uid="{00000000-0005-0000-0000-00009F090000}"/>
    <cellStyle name="Comma 2 4 2 4 2 3 3" xfId="10257" xr:uid="{00000000-0005-0000-0000-0000A0090000}"/>
    <cellStyle name="Comma 2 4 2 4 2 3 4" xfId="6022" xr:uid="{00000000-0005-0000-0000-0000A1090000}"/>
    <cellStyle name="Comma 2 4 2 4 2 4" xfId="2848" xr:uid="{00000000-0005-0000-0000-0000A2090000}"/>
    <cellStyle name="Comma 2 4 2 4 2 4 2" xfId="11315" xr:uid="{00000000-0005-0000-0000-0000A3090000}"/>
    <cellStyle name="Comma 2 4 2 4 2 4 3" xfId="7080" xr:uid="{00000000-0005-0000-0000-0000A4090000}"/>
    <cellStyle name="Comma 2 4 2 4 2 5" xfId="9199" xr:uid="{00000000-0005-0000-0000-0000A5090000}"/>
    <cellStyle name="Comma 2 4 2 4 2 6" xfId="4964" xr:uid="{00000000-0005-0000-0000-0000A6090000}"/>
    <cellStyle name="Comma 2 4 2 4 3" xfId="936" xr:uid="{00000000-0005-0000-0000-0000A7090000}"/>
    <cellStyle name="Comma 2 4 2 4 3 2" xfId="1994" xr:uid="{00000000-0005-0000-0000-0000A8090000}"/>
    <cellStyle name="Comma 2 4 2 4 3 2 2" xfId="4111" xr:uid="{00000000-0005-0000-0000-0000A9090000}"/>
    <cellStyle name="Comma 2 4 2 4 3 2 2 2" xfId="12578" xr:uid="{00000000-0005-0000-0000-0000AA090000}"/>
    <cellStyle name="Comma 2 4 2 4 3 2 2 3" xfId="8343" xr:uid="{00000000-0005-0000-0000-0000AB090000}"/>
    <cellStyle name="Comma 2 4 2 4 3 2 3" xfId="10462" xr:uid="{00000000-0005-0000-0000-0000AC090000}"/>
    <cellStyle name="Comma 2 4 2 4 3 2 4" xfId="6227" xr:uid="{00000000-0005-0000-0000-0000AD090000}"/>
    <cellStyle name="Comma 2 4 2 4 3 3" xfId="3053" xr:uid="{00000000-0005-0000-0000-0000AE090000}"/>
    <cellStyle name="Comma 2 4 2 4 3 3 2" xfId="11520" xr:uid="{00000000-0005-0000-0000-0000AF090000}"/>
    <cellStyle name="Comma 2 4 2 4 3 3 3" xfId="7285" xr:uid="{00000000-0005-0000-0000-0000B0090000}"/>
    <cellStyle name="Comma 2 4 2 4 3 4" xfId="9404" xr:uid="{00000000-0005-0000-0000-0000B1090000}"/>
    <cellStyle name="Comma 2 4 2 4 3 5" xfId="5169" xr:uid="{00000000-0005-0000-0000-0000B2090000}"/>
    <cellStyle name="Comma 2 4 2 4 4" xfId="1488" xr:uid="{00000000-0005-0000-0000-0000B3090000}"/>
    <cellStyle name="Comma 2 4 2 4 4 2" xfId="3605" xr:uid="{00000000-0005-0000-0000-0000B4090000}"/>
    <cellStyle name="Comma 2 4 2 4 4 2 2" xfId="12072" xr:uid="{00000000-0005-0000-0000-0000B5090000}"/>
    <cellStyle name="Comma 2 4 2 4 4 2 3" xfId="7837" xr:uid="{00000000-0005-0000-0000-0000B6090000}"/>
    <cellStyle name="Comma 2 4 2 4 4 3" xfId="9956" xr:uid="{00000000-0005-0000-0000-0000B7090000}"/>
    <cellStyle name="Comma 2 4 2 4 4 4" xfId="5721" xr:uid="{00000000-0005-0000-0000-0000B8090000}"/>
    <cellStyle name="Comma 2 4 2 4 5" xfId="2547" xr:uid="{00000000-0005-0000-0000-0000B9090000}"/>
    <cellStyle name="Comma 2 4 2 4 5 2" xfId="11014" xr:uid="{00000000-0005-0000-0000-0000BA090000}"/>
    <cellStyle name="Comma 2 4 2 4 5 3" xfId="6779" xr:uid="{00000000-0005-0000-0000-0000BB090000}"/>
    <cellStyle name="Comma 2 4 2 4 6" xfId="8898" xr:uid="{00000000-0005-0000-0000-0000BC090000}"/>
    <cellStyle name="Comma 2 4 2 4 7" xfId="4663" xr:uid="{00000000-0005-0000-0000-0000BD090000}"/>
    <cellStyle name="Comma 2 4 2 5" xfId="620" xr:uid="{00000000-0005-0000-0000-0000BE090000}"/>
    <cellStyle name="Comma 2 4 2 5 2" xfId="1137" xr:uid="{00000000-0005-0000-0000-0000BF090000}"/>
    <cellStyle name="Comma 2 4 2 5 2 2" xfId="2195" xr:uid="{00000000-0005-0000-0000-0000C0090000}"/>
    <cellStyle name="Comma 2 4 2 5 2 2 2" xfId="4312" xr:uid="{00000000-0005-0000-0000-0000C1090000}"/>
    <cellStyle name="Comma 2 4 2 5 2 2 2 2" xfId="12779" xr:uid="{00000000-0005-0000-0000-0000C2090000}"/>
    <cellStyle name="Comma 2 4 2 5 2 2 2 3" xfId="8544" xr:uid="{00000000-0005-0000-0000-0000C3090000}"/>
    <cellStyle name="Comma 2 4 2 5 2 2 3" xfId="10663" xr:uid="{00000000-0005-0000-0000-0000C4090000}"/>
    <cellStyle name="Comma 2 4 2 5 2 2 4" xfId="6428" xr:uid="{00000000-0005-0000-0000-0000C5090000}"/>
    <cellStyle name="Comma 2 4 2 5 2 3" xfId="3254" xr:uid="{00000000-0005-0000-0000-0000C6090000}"/>
    <cellStyle name="Comma 2 4 2 5 2 3 2" xfId="11721" xr:uid="{00000000-0005-0000-0000-0000C7090000}"/>
    <cellStyle name="Comma 2 4 2 5 2 3 3" xfId="7486" xr:uid="{00000000-0005-0000-0000-0000C8090000}"/>
    <cellStyle name="Comma 2 4 2 5 2 4" xfId="9605" xr:uid="{00000000-0005-0000-0000-0000C9090000}"/>
    <cellStyle name="Comma 2 4 2 5 2 5" xfId="5370" xr:uid="{00000000-0005-0000-0000-0000CA090000}"/>
    <cellStyle name="Comma 2 4 2 5 3" xfId="1690" xr:uid="{00000000-0005-0000-0000-0000CB090000}"/>
    <cellStyle name="Comma 2 4 2 5 3 2" xfId="3807" xr:uid="{00000000-0005-0000-0000-0000CC090000}"/>
    <cellStyle name="Comma 2 4 2 5 3 2 2" xfId="12274" xr:uid="{00000000-0005-0000-0000-0000CD090000}"/>
    <cellStyle name="Comma 2 4 2 5 3 2 3" xfId="8039" xr:uid="{00000000-0005-0000-0000-0000CE090000}"/>
    <cellStyle name="Comma 2 4 2 5 3 3" xfId="10158" xr:uid="{00000000-0005-0000-0000-0000CF090000}"/>
    <cellStyle name="Comma 2 4 2 5 3 4" xfId="5923" xr:uid="{00000000-0005-0000-0000-0000D0090000}"/>
    <cellStyle name="Comma 2 4 2 5 4" xfId="2749" xr:uid="{00000000-0005-0000-0000-0000D1090000}"/>
    <cellStyle name="Comma 2 4 2 5 4 2" xfId="11216" xr:uid="{00000000-0005-0000-0000-0000D2090000}"/>
    <cellStyle name="Comma 2 4 2 5 4 3" xfId="6981" xr:uid="{00000000-0005-0000-0000-0000D3090000}"/>
    <cellStyle name="Comma 2 4 2 5 5" xfId="9100" xr:uid="{00000000-0005-0000-0000-0000D4090000}"/>
    <cellStyle name="Comma 2 4 2 5 6" xfId="4865" xr:uid="{00000000-0005-0000-0000-0000D5090000}"/>
    <cellStyle name="Comma 2 4 2 6" xfId="526" xr:uid="{00000000-0005-0000-0000-0000D6090000}"/>
    <cellStyle name="Comma 2 4 2 6 2" xfId="1044" xr:uid="{00000000-0005-0000-0000-0000D7090000}"/>
    <cellStyle name="Comma 2 4 2 6 2 2" xfId="2102" xr:uid="{00000000-0005-0000-0000-0000D8090000}"/>
    <cellStyle name="Comma 2 4 2 6 2 2 2" xfId="4219" xr:uid="{00000000-0005-0000-0000-0000D9090000}"/>
    <cellStyle name="Comma 2 4 2 6 2 2 2 2" xfId="12686" xr:uid="{00000000-0005-0000-0000-0000DA090000}"/>
    <cellStyle name="Comma 2 4 2 6 2 2 2 3" xfId="8451" xr:uid="{00000000-0005-0000-0000-0000DB090000}"/>
    <cellStyle name="Comma 2 4 2 6 2 2 3" xfId="10570" xr:uid="{00000000-0005-0000-0000-0000DC090000}"/>
    <cellStyle name="Comma 2 4 2 6 2 2 4" xfId="6335" xr:uid="{00000000-0005-0000-0000-0000DD090000}"/>
    <cellStyle name="Comma 2 4 2 6 2 3" xfId="3161" xr:uid="{00000000-0005-0000-0000-0000DE090000}"/>
    <cellStyle name="Comma 2 4 2 6 2 3 2" xfId="11628" xr:uid="{00000000-0005-0000-0000-0000DF090000}"/>
    <cellStyle name="Comma 2 4 2 6 2 3 3" xfId="7393" xr:uid="{00000000-0005-0000-0000-0000E0090000}"/>
    <cellStyle name="Comma 2 4 2 6 2 4" xfId="9512" xr:uid="{00000000-0005-0000-0000-0000E1090000}"/>
    <cellStyle name="Comma 2 4 2 6 2 5" xfId="5277" xr:uid="{00000000-0005-0000-0000-0000E2090000}"/>
    <cellStyle name="Comma 2 4 2 6 3" xfId="1596" xr:uid="{00000000-0005-0000-0000-0000E3090000}"/>
    <cellStyle name="Comma 2 4 2 6 3 2" xfId="3713" xr:uid="{00000000-0005-0000-0000-0000E4090000}"/>
    <cellStyle name="Comma 2 4 2 6 3 2 2" xfId="12180" xr:uid="{00000000-0005-0000-0000-0000E5090000}"/>
    <cellStyle name="Comma 2 4 2 6 3 2 3" xfId="7945" xr:uid="{00000000-0005-0000-0000-0000E6090000}"/>
    <cellStyle name="Comma 2 4 2 6 3 3" xfId="10064" xr:uid="{00000000-0005-0000-0000-0000E7090000}"/>
    <cellStyle name="Comma 2 4 2 6 3 4" xfId="5829" xr:uid="{00000000-0005-0000-0000-0000E8090000}"/>
    <cellStyle name="Comma 2 4 2 6 4" xfId="2655" xr:uid="{00000000-0005-0000-0000-0000E9090000}"/>
    <cellStyle name="Comma 2 4 2 6 4 2" xfId="11122" xr:uid="{00000000-0005-0000-0000-0000EA090000}"/>
    <cellStyle name="Comma 2 4 2 6 4 3" xfId="6887" xr:uid="{00000000-0005-0000-0000-0000EB090000}"/>
    <cellStyle name="Comma 2 4 2 6 5" xfId="9006" xr:uid="{00000000-0005-0000-0000-0000EC090000}"/>
    <cellStyle name="Comma 2 4 2 6 6" xfId="4771" xr:uid="{00000000-0005-0000-0000-0000ED090000}"/>
    <cellStyle name="Comma 2 4 2 7" xfId="839" xr:uid="{00000000-0005-0000-0000-0000EE090000}"/>
    <cellStyle name="Comma 2 4 2 7 2" xfId="1897" xr:uid="{00000000-0005-0000-0000-0000EF090000}"/>
    <cellStyle name="Comma 2 4 2 7 2 2" xfId="4014" xr:uid="{00000000-0005-0000-0000-0000F0090000}"/>
    <cellStyle name="Comma 2 4 2 7 2 2 2" xfId="12481" xr:uid="{00000000-0005-0000-0000-0000F1090000}"/>
    <cellStyle name="Comma 2 4 2 7 2 2 3" xfId="8246" xr:uid="{00000000-0005-0000-0000-0000F2090000}"/>
    <cellStyle name="Comma 2 4 2 7 2 3" xfId="10365" xr:uid="{00000000-0005-0000-0000-0000F3090000}"/>
    <cellStyle name="Comma 2 4 2 7 2 4" xfId="6130" xr:uid="{00000000-0005-0000-0000-0000F4090000}"/>
    <cellStyle name="Comma 2 4 2 7 3" xfId="2956" xr:uid="{00000000-0005-0000-0000-0000F5090000}"/>
    <cellStyle name="Comma 2 4 2 7 3 2" xfId="11423" xr:uid="{00000000-0005-0000-0000-0000F6090000}"/>
    <cellStyle name="Comma 2 4 2 7 3 3" xfId="7188" xr:uid="{00000000-0005-0000-0000-0000F7090000}"/>
    <cellStyle name="Comma 2 4 2 7 4" xfId="9307" xr:uid="{00000000-0005-0000-0000-0000F8090000}"/>
    <cellStyle name="Comma 2 4 2 7 5" xfId="5072" xr:uid="{00000000-0005-0000-0000-0000F9090000}"/>
    <cellStyle name="Comma 2 4 2 8" xfId="1344" xr:uid="{00000000-0005-0000-0000-0000FA090000}"/>
    <cellStyle name="Comma 2 4 2 8 2" xfId="2402" xr:uid="{00000000-0005-0000-0000-0000FB090000}"/>
    <cellStyle name="Comma 2 4 2 8 2 2" xfId="4519" xr:uid="{00000000-0005-0000-0000-0000FC090000}"/>
    <cellStyle name="Comma 2 4 2 8 2 2 2" xfId="12986" xr:uid="{00000000-0005-0000-0000-0000FD090000}"/>
    <cellStyle name="Comma 2 4 2 8 2 2 3" xfId="8751" xr:uid="{00000000-0005-0000-0000-0000FE090000}"/>
    <cellStyle name="Comma 2 4 2 8 2 3" xfId="10870" xr:uid="{00000000-0005-0000-0000-0000FF090000}"/>
    <cellStyle name="Comma 2 4 2 8 2 4" xfId="6635" xr:uid="{00000000-0005-0000-0000-0000000A0000}"/>
    <cellStyle name="Comma 2 4 2 8 3" xfId="3461" xr:uid="{00000000-0005-0000-0000-0000010A0000}"/>
    <cellStyle name="Comma 2 4 2 8 3 2" xfId="11928" xr:uid="{00000000-0005-0000-0000-0000020A0000}"/>
    <cellStyle name="Comma 2 4 2 8 3 3" xfId="7693" xr:uid="{00000000-0005-0000-0000-0000030A0000}"/>
    <cellStyle name="Comma 2 4 2 8 4" xfId="9812" xr:uid="{00000000-0005-0000-0000-0000040A0000}"/>
    <cellStyle name="Comma 2 4 2 8 5" xfId="5577" xr:uid="{00000000-0005-0000-0000-0000050A0000}"/>
    <cellStyle name="Comma 2 4 2 9" xfId="1391" xr:uid="{00000000-0005-0000-0000-0000060A0000}"/>
    <cellStyle name="Comma 2 4 2 9 2" xfId="3508" xr:uid="{00000000-0005-0000-0000-0000070A0000}"/>
    <cellStyle name="Comma 2 4 2 9 2 2" xfId="11975" xr:uid="{00000000-0005-0000-0000-0000080A0000}"/>
    <cellStyle name="Comma 2 4 2 9 2 3" xfId="7740" xr:uid="{00000000-0005-0000-0000-0000090A0000}"/>
    <cellStyle name="Comma 2 4 2 9 3" xfId="9859" xr:uid="{00000000-0005-0000-0000-00000A0A0000}"/>
    <cellStyle name="Comma 2 4 2 9 4" xfId="5624" xr:uid="{00000000-0005-0000-0000-00000B0A0000}"/>
    <cellStyle name="Comma 2 4 3" xfId="366" xr:uid="{00000000-0005-0000-0000-00000C0A0000}"/>
    <cellStyle name="Comma 2 4 3 2" xfId="472" xr:uid="{00000000-0005-0000-0000-00000D0A0000}"/>
    <cellStyle name="Comma 2 4 3 2 2" xfId="785" xr:uid="{00000000-0005-0000-0000-00000E0A0000}"/>
    <cellStyle name="Comma 2 4 3 2 2 2" xfId="1290" xr:uid="{00000000-0005-0000-0000-00000F0A0000}"/>
    <cellStyle name="Comma 2 4 3 2 2 2 2" xfId="2348" xr:uid="{00000000-0005-0000-0000-0000100A0000}"/>
    <cellStyle name="Comma 2 4 3 2 2 2 2 2" xfId="4465" xr:uid="{00000000-0005-0000-0000-0000110A0000}"/>
    <cellStyle name="Comma 2 4 3 2 2 2 2 2 2" xfId="12932" xr:uid="{00000000-0005-0000-0000-0000120A0000}"/>
    <cellStyle name="Comma 2 4 3 2 2 2 2 2 3" xfId="8697" xr:uid="{00000000-0005-0000-0000-0000130A0000}"/>
    <cellStyle name="Comma 2 4 3 2 2 2 2 3" xfId="10816" xr:uid="{00000000-0005-0000-0000-0000140A0000}"/>
    <cellStyle name="Comma 2 4 3 2 2 2 2 4" xfId="6581" xr:uid="{00000000-0005-0000-0000-0000150A0000}"/>
    <cellStyle name="Comma 2 4 3 2 2 2 3" xfId="3407" xr:uid="{00000000-0005-0000-0000-0000160A0000}"/>
    <cellStyle name="Comma 2 4 3 2 2 2 3 2" xfId="11874" xr:uid="{00000000-0005-0000-0000-0000170A0000}"/>
    <cellStyle name="Comma 2 4 3 2 2 2 3 3" xfId="7639" xr:uid="{00000000-0005-0000-0000-0000180A0000}"/>
    <cellStyle name="Comma 2 4 3 2 2 2 4" xfId="9758" xr:uid="{00000000-0005-0000-0000-0000190A0000}"/>
    <cellStyle name="Comma 2 4 3 2 2 2 5" xfId="5523" xr:uid="{00000000-0005-0000-0000-00001A0A0000}"/>
    <cellStyle name="Comma 2 4 3 2 2 3" xfId="1843" xr:uid="{00000000-0005-0000-0000-00001B0A0000}"/>
    <cellStyle name="Comma 2 4 3 2 2 3 2" xfId="3960" xr:uid="{00000000-0005-0000-0000-00001C0A0000}"/>
    <cellStyle name="Comma 2 4 3 2 2 3 2 2" xfId="12427" xr:uid="{00000000-0005-0000-0000-00001D0A0000}"/>
    <cellStyle name="Comma 2 4 3 2 2 3 2 3" xfId="8192" xr:uid="{00000000-0005-0000-0000-00001E0A0000}"/>
    <cellStyle name="Comma 2 4 3 2 2 3 3" xfId="10311" xr:uid="{00000000-0005-0000-0000-00001F0A0000}"/>
    <cellStyle name="Comma 2 4 3 2 2 3 4" xfId="6076" xr:uid="{00000000-0005-0000-0000-0000200A0000}"/>
    <cellStyle name="Comma 2 4 3 2 2 4" xfId="2902" xr:uid="{00000000-0005-0000-0000-0000210A0000}"/>
    <cellStyle name="Comma 2 4 3 2 2 4 2" xfId="11369" xr:uid="{00000000-0005-0000-0000-0000220A0000}"/>
    <cellStyle name="Comma 2 4 3 2 2 4 3" xfId="7134" xr:uid="{00000000-0005-0000-0000-0000230A0000}"/>
    <cellStyle name="Comma 2 4 3 2 2 5" xfId="9253" xr:uid="{00000000-0005-0000-0000-0000240A0000}"/>
    <cellStyle name="Comma 2 4 3 2 2 6" xfId="5018" xr:uid="{00000000-0005-0000-0000-0000250A0000}"/>
    <cellStyle name="Comma 2 4 3 2 3" xfId="990" xr:uid="{00000000-0005-0000-0000-0000260A0000}"/>
    <cellStyle name="Comma 2 4 3 2 3 2" xfId="2048" xr:uid="{00000000-0005-0000-0000-0000270A0000}"/>
    <cellStyle name="Comma 2 4 3 2 3 2 2" xfId="4165" xr:uid="{00000000-0005-0000-0000-0000280A0000}"/>
    <cellStyle name="Comma 2 4 3 2 3 2 2 2" xfId="12632" xr:uid="{00000000-0005-0000-0000-0000290A0000}"/>
    <cellStyle name="Comma 2 4 3 2 3 2 2 3" xfId="8397" xr:uid="{00000000-0005-0000-0000-00002A0A0000}"/>
    <cellStyle name="Comma 2 4 3 2 3 2 3" xfId="10516" xr:uid="{00000000-0005-0000-0000-00002B0A0000}"/>
    <cellStyle name="Comma 2 4 3 2 3 2 4" xfId="6281" xr:uid="{00000000-0005-0000-0000-00002C0A0000}"/>
    <cellStyle name="Comma 2 4 3 2 3 3" xfId="3107" xr:uid="{00000000-0005-0000-0000-00002D0A0000}"/>
    <cellStyle name="Comma 2 4 3 2 3 3 2" xfId="11574" xr:uid="{00000000-0005-0000-0000-00002E0A0000}"/>
    <cellStyle name="Comma 2 4 3 2 3 3 3" xfId="7339" xr:uid="{00000000-0005-0000-0000-00002F0A0000}"/>
    <cellStyle name="Comma 2 4 3 2 3 4" xfId="9458" xr:uid="{00000000-0005-0000-0000-0000300A0000}"/>
    <cellStyle name="Comma 2 4 3 2 3 5" xfId="5223" xr:uid="{00000000-0005-0000-0000-0000310A0000}"/>
    <cellStyle name="Comma 2 4 3 2 4" xfId="1542" xr:uid="{00000000-0005-0000-0000-0000320A0000}"/>
    <cellStyle name="Comma 2 4 3 2 4 2" xfId="3659" xr:uid="{00000000-0005-0000-0000-0000330A0000}"/>
    <cellStyle name="Comma 2 4 3 2 4 2 2" xfId="12126" xr:uid="{00000000-0005-0000-0000-0000340A0000}"/>
    <cellStyle name="Comma 2 4 3 2 4 2 3" xfId="7891" xr:uid="{00000000-0005-0000-0000-0000350A0000}"/>
    <cellStyle name="Comma 2 4 3 2 4 3" xfId="10010" xr:uid="{00000000-0005-0000-0000-0000360A0000}"/>
    <cellStyle name="Comma 2 4 3 2 4 4" xfId="5775" xr:uid="{00000000-0005-0000-0000-0000370A0000}"/>
    <cellStyle name="Comma 2 4 3 2 5" xfId="2601" xr:uid="{00000000-0005-0000-0000-0000380A0000}"/>
    <cellStyle name="Comma 2 4 3 2 5 2" xfId="11068" xr:uid="{00000000-0005-0000-0000-0000390A0000}"/>
    <cellStyle name="Comma 2 4 3 2 5 3" xfId="6833" xr:uid="{00000000-0005-0000-0000-00003A0A0000}"/>
    <cellStyle name="Comma 2 4 3 2 6" xfId="8952" xr:uid="{00000000-0005-0000-0000-00003B0A0000}"/>
    <cellStyle name="Comma 2 4 3 2 7" xfId="4717" xr:uid="{00000000-0005-0000-0000-00003C0A0000}"/>
    <cellStyle name="Comma 2 4 3 3" xfId="679" xr:uid="{00000000-0005-0000-0000-00003D0A0000}"/>
    <cellStyle name="Comma 2 4 3 3 2" xfId="1184" xr:uid="{00000000-0005-0000-0000-00003E0A0000}"/>
    <cellStyle name="Comma 2 4 3 3 2 2" xfId="2242" xr:uid="{00000000-0005-0000-0000-00003F0A0000}"/>
    <cellStyle name="Comma 2 4 3 3 2 2 2" xfId="4359" xr:uid="{00000000-0005-0000-0000-0000400A0000}"/>
    <cellStyle name="Comma 2 4 3 3 2 2 2 2" xfId="12826" xr:uid="{00000000-0005-0000-0000-0000410A0000}"/>
    <cellStyle name="Comma 2 4 3 3 2 2 2 3" xfId="8591" xr:uid="{00000000-0005-0000-0000-0000420A0000}"/>
    <cellStyle name="Comma 2 4 3 3 2 2 3" xfId="10710" xr:uid="{00000000-0005-0000-0000-0000430A0000}"/>
    <cellStyle name="Comma 2 4 3 3 2 2 4" xfId="6475" xr:uid="{00000000-0005-0000-0000-0000440A0000}"/>
    <cellStyle name="Comma 2 4 3 3 2 3" xfId="3301" xr:uid="{00000000-0005-0000-0000-0000450A0000}"/>
    <cellStyle name="Comma 2 4 3 3 2 3 2" xfId="11768" xr:uid="{00000000-0005-0000-0000-0000460A0000}"/>
    <cellStyle name="Comma 2 4 3 3 2 3 3" xfId="7533" xr:uid="{00000000-0005-0000-0000-0000470A0000}"/>
    <cellStyle name="Comma 2 4 3 3 2 4" xfId="9652" xr:uid="{00000000-0005-0000-0000-0000480A0000}"/>
    <cellStyle name="Comma 2 4 3 3 2 5" xfId="5417" xr:uid="{00000000-0005-0000-0000-0000490A0000}"/>
    <cellStyle name="Comma 2 4 3 3 3" xfId="1737" xr:uid="{00000000-0005-0000-0000-00004A0A0000}"/>
    <cellStyle name="Comma 2 4 3 3 3 2" xfId="3854" xr:uid="{00000000-0005-0000-0000-00004B0A0000}"/>
    <cellStyle name="Comma 2 4 3 3 3 2 2" xfId="12321" xr:uid="{00000000-0005-0000-0000-00004C0A0000}"/>
    <cellStyle name="Comma 2 4 3 3 3 2 3" xfId="8086" xr:uid="{00000000-0005-0000-0000-00004D0A0000}"/>
    <cellStyle name="Comma 2 4 3 3 3 3" xfId="10205" xr:uid="{00000000-0005-0000-0000-00004E0A0000}"/>
    <cellStyle name="Comma 2 4 3 3 3 4" xfId="5970" xr:uid="{00000000-0005-0000-0000-00004F0A0000}"/>
    <cellStyle name="Comma 2 4 3 3 4" xfId="2796" xr:uid="{00000000-0005-0000-0000-0000500A0000}"/>
    <cellStyle name="Comma 2 4 3 3 4 2" xfId="11263" xr:uid="{00000000-0005-0000-0000-0000510A0000}"/>
    <cellStyle name="Comma 2 4 3 3 4 3" xfId="7028" xr:uid="{00000000-0005-0000-0000-0000520A0000}"/>
    <cellStyle name="Comma 2 4 3 3 5" xfId="9147" xr:uid="{00000000-0005-0000-0000-0000530A0000}"/>
    <cellStyle name="Comma 2 4 3 3 6" xfId="4912" xr:uid="{00000000-0005-0000-0000-0000540A0000}"/>
    <cellStyle name="Comma 2 4 3 4" xfId="572" xr:uid="{00000000-0005-0000-0000-0000550A0000}"/>
    <cellStyle name="Comma 2 4 3 4 2" xfId="1089" xr:uid="{00000000-0005-0000-0000-0000560A0000}"/>
    <cellStyle name="Comma 2 4 3 4 2 2" xfId="2147" xr:uid="{00000000-0005-0000-0000-0000570A0000}"/>
    <cellStyle name="Comma 2 4 3 4 2 2 2" xfId="4264" xr:uid="{00000000-0005-0000-0000-0000580A0000}"/>
    <cellStyle name="Comma 2 4 3 4 2 2 2 2" xfId="12731" xr:uid="{00000000-0005-0000-0000-0000590A0000}"/>
    <cellStyle name="Comma 2 4 3 4 2 2 2 3" xfId="8496" xr:uid="{00000000-0005-0000-0000-00005A0A0000}"/>
    <cellStyle name="Comma 2 4 3 4 2 2 3" xfId="10615" xr:uid="{00000000-0005-0000-0000-00005B0A0000}"/>
    <cellStyle name="Comma 2 4 3 4 2 2 4" xfId="6380" xr:uid="{00000000-0005-0000-0000-00005C0A0000}"/>
    <cellStyle name="Comma 2 4 3 4 2 3" xfId="3206" xr:uid="{00000000-0005-0000-0000-00005D0A0000}"/>
    <cellStyle name="Comma 2 4 3 4 2 3 2" xfId="11673" xr:uid="{00000000-0005-0000-0000-00005E0A0000}"/>
    <cellStyle name="Comma 2 4 3 4 2 3 3" xfId="7438" xr:uid="{00000000-0005-0000-0000-00005F0A0000}"/>
    <cellStyle name="Comma 2 4 3 4 2 4" xfId="9557" xr:uid="{00000000-0005-0000-0000-0000600A0000}"/>
    <cellStyle name="Comma 2 4 3 4 2 5" xfId="5322" xr:uid="{00000000-0005-0000-0000-0000610A0000}"/>
    <cellStyle name="Comma 2 4 3 4 3" xfId="1642" xr:uid="{00000000-0005-0000-0000-0000620A0000}"/>
    <cellStyle name="Comma 2 4 3 4 3 2" xfId="3759" xr:uid="{00000000-0005-0000-0000-0000630A0000}"/>
    <cellStyle name="Comma 2 4 3 4 3 2 2" xfId="12226" xr:uid="{00000000-0005-0000-0000-0000640A0000}"/>
    <cellStyle name="Comma 2 4 3 4 3 2 3" xfId="7991" xr:uid="{00000000-0005-0000-0000-0000650A0000}"/>
    <cellStyle name="Comma 2 4 3 4 3 3" xfId="10110" xr:uid="{00000000-0005-0000-0000-0000660A0000}"/>
    <cellStyle name="Comma 2 4 3 4 3 4" xfId="5875" xr:uid="{00000000-0005-0000-0000-0000670A0000}"/>
    <cellStyle name="Comma 2 4 3 4 4" xfId="2701" xr:uid="{00000000-0005-0000-0000-0000680A0000}"/>
    <cellStyle name="Comma 2 4 3 4 4 2" xfId="11168" xr:uid="{00000000-0005-0000-0000-0000690A0000}"/>
    <cellStyle name="Comma 2 4 3 4 4 3" xfId="6933" xr:uid="{00000000-0005-0000-0000-00006A0A0000}"/>
    <cellStyle name="Comma 2 4 3 4 5" xfId="9052" xr:uid="{00000000-0005-0000-0000-00006B0A0000}"/>
    <cellStyle name="Comma 2 4 3 4 6" xfId="4817" xr:uid="{00000000-0005-0000-0000-00006C0A0000}"/>
    <cellStyle name="Comma 2 4 3 5" xfId="884" xr:uid="{00000000-0005-0000-0000-00006D0A0000}"/>
    <cellStyle name="Comma 2 4 3 5 2" xfId="1942" xr:uid="{00000000-0005-0000-0000-00006E0A0000}"/>
    <cellStyle name="Comma 2 4 3 5 2 2" xfId="4059" xr:uid="{00000000-0005-0000-0000-00006F0A0000}"/>
    <cellStyle name="Comma 2 4 3 5 2 2 2" xfId="12526" xr:uid="{00000000-0005-0000-0000-0000700A0000}"/>
    <cellStyle name="Comma 2 4 3 5 2 2 3" xfId="8291" xr:uid="{00000000-0005-0000-0000-0000710A0000}"/>
    <cellStyle name="Comma 2 4 3 5 2 3" xfId="10410" xr:uid="{00000000-0005-0000-0000-0000720A0000}"/>
    <cellStyle name="Comma 2 4 3 5 2 4" xfId="6175" xr:uid="{00000000-0005-0000-0000-0000730A0000}"/>
    <cellStyle name="Comma 2 4 3 5 3" xfId="3001" xr:uid="{00000000-0005-0000-0000-0000740A0000}"/>
    <cellStyle name="Comma 2 4 3 5 3 2" xfId="11468" xr:uid="{00000000-0005-0000-0000-0000750A0000}"/>
    <cellStyle name="Comma 2 4 3 5 3 3" xfId="7233" xr:uid="{00000000-0005-0000-0000-0000760A0000}"/>
    <cellStyle name="Comma 2 4 3 5 4" xfId="9352" xr:uid="{00000000-0005-0000-0000-0000770A0000}"/>
    <cellStyle name="Comma 2 4 3 5 5" xfId="5117" xr:uid="{00000000-0005-0000-0000-0000780A0000}"/>
    <cellStyle name="Comma 2 4 3 6" xfId="1436" xr:uid="{00000000-0005-0000-0000-0000790A0000}"/>
    <cellStyle name="Comma 2 4 3 6 2" xfId="3553" xr:uid="{00000000-0005-0000-0000-00007A0A0000}"/>
    <cellStyle name="Comma 2 4 3 6 2 2" xfId="12020" xr:uid="{00000000-0005-0000-0000-00007B0A0000}"/>
    <cellStyle name="Comma 2 4 3 6 2 3" xfId="7785" xr:uid="{00000000-0005-0000-0000-00007C0A0000}"/>
    <cellStyle name="Comma 2 4 3 6 3" xfId="9904" xr:uid="{00000000-0005-0000-0000-00007D0A0000}"/>
    <cellStyle name="Comma 2 4 3 6 4" xfId="5669" xr:uid="{00000000-0005-0000-0000-00007E0A0000}"/>
    <cellStyle name="Comma 2 4 3 7" xfId="2495" xr:uid="{00000000-0005-0000-0000-00007F0A0000}"/>
    <cellStyle name="Comma 2 4 3 7 2" xfId="10962" xr:uid="{00000000-0005-0000-0000-0000800A0000}"/>
    <cellStyle name="Comma 2 4 3 7 3" xfId="6727" xr:uid="{00000000-0005-0000-0000-0000810A0000}"/>
    <cellStyle name="Comma 2 4 3 8" xfId="8846" xr:uid="{00000000-0005-0000-0000-0000820A0000}"/>
    <cellStyle name="Comma 2 4 3 9" xfId="4611" xr:uid="{00000000-0005-0000-0000-0000830A0000}"/>
    <cellStyle name="Comma 2 4 4" xfId="417" xr:uid="{00000000-0005-0000-0000-0000840A0000}"/>
    <cellStyle name="Comma 2 4 4 2" xfId="730" xr:uid="{00000000-0005-0000-0000-0000850A0000}"/>
    <cellStyle name="Comma 2 4 4 2 2" xfId="1235" xr:uid="{00000000-0005-0000-0000-0000860A0000}"/>
    <cellStyle name="Comma 2 4 4 2 2 2" xfId="2293" xr:uid="{00000000-0005-0000-0000-0000870A0000}"/>
    <cellStyle name="Comma 2 4 4 2 2 2 2" xfId="4410" xr:uid="{00000000-0005-0000-0000-0000880A0000}"/>
    <cellStyle name="Comma 2 4 4 2 2 2 2 2" xfId="12877" xr:uid="{00000000-0005-0000-0000-0000890A0000}"/>
    <cellStyle name="Comma 2 4 4 2 2 2 2 3" xfId="8642" xr:uid="{00000000-0005-0000-0000-00008A0A0000}"/>
    <cellStyle name="Comma 2 4 4 2 2 2 3" xfId="10761" xr:uid="{00000000-0005-0000-0000-00008B0A0000}"/>
    <cellStyle name="Comma 2 4 4 2 2 2 4" xfId="6526" xr:uid="{00000000-0005-0000-0000-00008C0A0000}"/>
    <cellStyle name="Comma 2 4 4 2 2 3" xfId="3352" xr:uid="{00000000-0005-0000-0000-00008D0A0000}"/>
    <cellStyle name="Comma 2 4 4 2 2 3 2" xfId="11819" xr:uid="{00000000-0005-0000-0000-00008E0A0000}"/>
    <cellStyle name="Comma 2 4 4 2 2 3 3" xfId="7584" xr:uid="{00000000-0005-0000-0000-00008F0A0000}"/>
    <cellStyle name="Comma 2 4 4 2 2 4" xfId="9703" xr:uid="{00000000-0005-0000-0000-0000900A0000}"/>
    <cellStyle name="Comma 2 4 4 2 2 5" xfId="5468" xr:uid="{00000000-0005-0000-0000-0000910A0000}"/>
    <cellStyle name="Comma 2 4 4 2 3" xfId="1788" xr:uid="{00000000-0005-0000-0000-0000920A0000}"/>
    <cellStyle name="Comma 2 4 4 2 3 2" xfId="3905" xr:uid="{00000000-0005-0000-0000-0000930A0000}"/>
    <cellStyle name="Comma 2 4 4 2 3 2 2" xfId="12372" xr:uid="{00000000-0005-0000-0000-0000940A0000}"/>
    <cellStyle name="Comma 2 4 4 2 3 2 3" xfId="8137" xr:uid="{00000000-0005-0000-0000-0000950A0000}"/>
    <cellStyle name="Comma 2 4 4 2 3 3" xfId="10256" xr:uid="{00000000-0005-0000-0000-0000960A0000}"/>
    <cellStyle name="Comma 2 4 4 2 3 4" xfId="6021" xr:uid="{00000000-0005-0000-0000-0000970A0000}"/>
    <cellStyle name="Comma 2 4 4 2 4" xfId="2847" xr:uid="{00000000-0005-0000-0000-0000980A0000}"/>
    <cellStyle name="Comma 2 4 4 2 4 2" xfId="11314" xr:uid="{00000000-0005-0000-0000-0000990A0000}"/>
    <cellStyle name="Comma 2 4 4 2 4 3" xfId="7079" xr:uid="{00000000-0005-0000-0000-00009A0A0000}"/>
    <cellStyle name="Comma 2 4 4 2 5" xfId="9198" xr:uid="{00000000-0005-0000-0000-00009B0A0000}"/>
    <cellStyle name="Comma 2 4 4 2 6" xfId="4963" xr:uid="{00000000-0005-0000-0000-00009C0A0000}"/>
    <cellStyle name="Comma 2 4 4 3" xfId="935" xr:uid="{00000000-0005-0000-0000-00009D0A0000}"/>
    <cellStyle name="Comma 2 4 4 3 2" xfId="1993" xr:uid="{00000000-0005-0000-0000-00009E0A0000}"/>
    <cellStyle name="Comma 2 4 4 3 2 2" xfId="4110" xr:uid="{00000000-0005-0000-0000-00009F0A0000}"/>
    <cellStyle name="Comma 2 4 4 3 2 2 2" xfId="12577" xr:uid="{00000000-0005-0000-0000-0000A00A0000}"/>
    <cellStyle name="Comma 2 4 4 3 2 2 3" xfId="8342" xr:uid="{00000000-0005-0000-0000-0000A10A0000}"/>
    <cellStyle name="Comma 2 4 4 3 2 3" xfId="10461" xr:uid="{00000000-0005-0000-0000-0000A20A0000}"/>
    <cellStyle name="Comma 2 4 4 3 2 4" xfId="6226" xr:uid="{00000000-0005-0000-0000-0000A30A0000}"/>
    <cellStyle name="Comma 2 4 4 3 3" xfId="3052" xr:uid="{00000000-0005-0000-0000-0000A40A0000}"/>
    <cellStyle name="Comma 2 4 4 3 3 2" xfId="11519" xr:uid="{00000000-0005-0000-0000-0000A50A0000}"/>
    <cellStyle name="Comma 2 4 4 3 3 3" xfId="7284" xr:uid="{00000000-0005-0000-0000-0000A60A0000}"/>
    <cellStyle name="Comma 2 4 4 3 4" xfId="9403" xr:uid="{00000000-0005-0000-0000-0000A70A0000}"/>
    <cellStyle name="Comma 2 4 4 3 5" xfId="5168" xr:uid="{00000000-0005-0000-0000-0000A80A0000}"/>
    <cellStyle name="Comma 2 4 4 4" xfId="1487" xr:uid="{00000000-0005-0000-0000-0000A90A0000}"/>
    <cellStyle name="Comma 2 4 4 4 2" xfId="3604" xr:uid="{00000000-0005-0000-0000-0000AA0A0000}"/>
    <cellStyle name="Comma 2 4 4 4 2 2" xfId="12071" xr:uid="{00000000-0005-0000-0000-0000AB0A0000}"/>
    <cellStyle name="Comma 2 4 4 4 2 3" xfId="7836" xr:uid="{00000000-0005-0000-0000-0000AC0A0000}"/>
    <cellStyle name="Comma 2 4 4 4 3" xfId="9955" xr:uid="{00000000-0005-0000-0000-0000AD0A0000}"/>
    <cellStyle name="Comma 2 4 4 4 4" xfId="5720" xr:uid="{00000000-0005-0000-0000-0000AE0A0000}"/>
    <cellStyle name="Comma 2 4 4 5" xfId="2546" xr:uid="{00000000-0005-0000-0000-0000AF0A0000}"/>
    <cellStyle name="Comma 2 4 4 5 2" xfId="11013" xr:uid="{00000000-0005-0000-0000-0000B00A0000}"/>
    <cellStyle name="Comma 2 4 4 5 3" xfId="6778" xr:uid="{00000000-0005-0000-0000-0000B10A0000}"/>
    <cellStyle name="Comma 2 4 4 6" xfId="8897" xr:uid="{00000000-0005-0000-0000-0000B20A0000}"/>
    <cellStyle name="Comma 2 4 4 7" xfId="4662" xr:uid="{00000000-0005-0000-0000-0000B30A0000}"/>
    <cellStyle name="Comma 2 4 5" xfId="619" xr:uid="{00000000-0005-0000-0000-0000B40A0000}"/>
    <cellStyle name="Comma 2 4 5 2" xfId="1136" xr:uid="{00000000-0005-0000-0000-0000B50A0000}"/>
    <cellStyle name="Comma 2 4 5 2 2" xfId="2194" xr:uid="{00000000-0005-0000-0000-0000B60A0000}"/>
    <cellStyle name="Comma 2 4 5 2 2 2" xfId="4311" xr:uid="{00000000-0005-0000-0000-0000B70A0000}"/>
    <cellStyle name="Comma 2 4 5 2 2 2 2" xfId="12778" xr:uid="{00000000-0005-0000-0000-0000B80A0000}"/>
    <cellStyle name="Comma 2 4 5 2 2 2 3" xfId="8543" xr:uid="{00000000-0005-0000-0000-0000B90A0000}"/>
    <cellStyle name="Comma 2 4 5 2 2 3" xfId="10662" xr:uid="{00000000-0005-0000-0000-0000BA0A0000}"/>
    <cellStyle name="Comma 2 4 5 2 2 4" xfId="6427" xr:uid="{00000000-0005-0000-0000-0000BB0A0000}"/>
    <cellStyle name="Comma 2 4 5 2 3" xfId="3253" xr:uid="{00000000-0005-0000-0000-0000BC0A0000}"/>
    <cellStyle name="Comma 2 4 5 2 3 2" xfId="11720" xr:uid="{00000000-0005-0000-0000-0000BD0A0000}"/>
    <cellStyle name="Comma 2 4 5 2 3 3" xfId="7485" xr:uid="{00000000-0005-0000-0000-0000BE0A0000}"/>
    <cellStyle name="Comma 2 4 5 2 4" xfId="9604" xr:uid="{00000000-0005-0000-0000-0000BF0A0000}"/>
    <cellStyle name="Comma 2 4 5 2 5" xfId="5369" xr:uid="{00000000-0005-0000-0000-0000C00A0000}"/>
    <cellStyle name="Comma 2 4 5 3" xfId="1689" xr:uid="{00000000-0005-0000-0000-0000C10A0000}"/>
    <cellStyle name="Comma 2 4 5 3 2" xfId="3806" xr:uid="{00000000-0005-0000-0000-0000C20A0000}"/>
    <cellStyle name="Comma 2 4 5 3 2 2" xfId="12273" xr:uid="{00000000-0005-0000-0000-0000C30A0000}"/>
    <cellStyle name="Comma 2 4 5 3 2 3" xfId="8038" xr:uid="{00000000-0005-0000-0000-0000C40A0000}"/>
    <cellStyle name="Comma 2 4 5 3 3" xfId="10157" xr:uid="{00000000-0005-0000-0000-0000C50A0000}"/>
    <cellStyle name="Comma 2 4 5 3 4" xfId="5922" xr:uid="{00000000-0005-0000-0000-0000C60A0000}"/>
    <cellStyle name="Comma 2 4 5 4" xfId="2748" xr:uid="{00000000-0005-0000-0000-0000C70A0000}"/>
    <cellStyle name="Comma 2 4 5 4 2" xfId="11215" xr:uid="{00000000-0005-0000-0000-0000C80A0000}"/>
    <cellStyle name="Comma 2 4 5 4 3" xfId="6980" xr:uid="{00000000-0005-0000-0000-0000C90A0000}"/>
    <cellStyle name="Comma 2 4 5 5" xfId="9099" xr:uid="{00000000-0005-0000-0000-0000CA0A0000}"/>
    <cellStyle name="Comma 2 4 5 6" xfId="4864" xr:uid="{00000000-0005-0000-0000-0000CB0A0000}"/>
    <cellStyle name="Comma 2 4 6" xfId="525" xr:uid="{00000000-0005-0000-0000-0000CC0A0000}"/>
    <cellStyle name="Comma 2 4 6 2" xfId="1043" xr:uid="{00000000-0005-0000-0000-0000CD0A0000}"/>
    <cellStyle name="Comma 2 4 6 2 2" xfId="2101" xr:uid="{00000000-0005-0000-0000-0000CE0A0000}"/>
    <cellStyle name="Comma 2 4 6 2 2 2" xfId="4218" xr:uid="{00000000-0005-0000-0000-0000CF0A0000}"/>
    <cellStyle name="Comma 2 4 6 2 2 2 2" xfId="12685" xr:uid="{00000000-0005-0000-0000-0000D00A0000}"/>
    <cellStyle name="Comma 2 4 6 2 2 2 3" xfId="8450" xr:uid="{00000000-0005-0000-0000-0000D10A0000}"/>
    <cellStyle name="Comma 2 4 6 2 2 3" xfId="10569" xr:uid="{00000000-0005-0000-0000-0000D20A0000}"/>
    <cellStyle name="Comma 2 4 6 2 2 4" xfId="6334" xr:uid="{00000000-0005-0000-0000-0000D30A0000}"/>
    <cellStyle name="Comma 2 4 6 2 3" xfId="3160" xr:uid="{00000000-0005-0000-0000-0000D40A0000}"/>
    <cellStyle name="Comma 2 4 6 2 3 2" xfId="11627" xr:uid="{00000000-0005-0000-0000-0000D50A0000}"/>
    <cellStyle name="Comma 2 4 6 2 3 3" xfId="7392" xr:uid="{00000000-0005-0000-0000-0000D60A0000}"/>
    <cellStyle name="Comma 2 4 6 2 4" xfId="9511" xr:uid="{00000000-0005-0000-0000-0000D70A0000}"/>
    <cellStyle name="Comma 2 4 6 2 5" xfId="5276" xr:uid="{00000000-0005-0000-0000-0000D80A0000}"/>
    <cellStyle name="Comma 2 4 6 3" xfId="1595" xr:uid="{00000000-0005-0000-0000-0000D90A0000}"/>
    <cellStyle name="Comma 2 4 6 3 2" xfId="3712" xr:uid="{00000000-0005-0000-0000-0000DA0A0000}"/>
    <cellStyle name="Comma 2 4 6 3 2 2" xfId="12179" xr:uid="{00000000-0005-0000-0000-0000DB0A0000}"/>
    <cellStyle name="Comma 2 4 6 3 2 3" xfId="7944" xr:uid="{00000000-0005-0000-0000-0000DC0A0000}"/>
    <cellStyle name="Comma 2 4 6 3 3" xfId="10063" xr:uid="{00000000-0005-0000-0000-0000DD0A0000}"/>
    <cellStyle name="Comma 2 4 6 3 4" xfId="5828" xr:uid="{00000000-0005-0000-0000-0000DE0A0000}"/>
    <cellStyle name="Comma 2 4 6 4" xfId="2654" xr:uid="{00000000-0005-0000-0000-0000DF0A0000}"/>
    <cellStyle name="Comma 2 4 6 4 2" xfId="11121" xr:uid="{00000000-0005-0000-0000-0000E00A0000}"/>
    <cellStyle name="Comma 2 4 6 4 3" xfId="6886" xr:uid="{00000000-0005-0000-0000-0000E10A0000}"/>
    <cellStyle name="Comma 2 4 6 5" xfId="9005" xr:uid="{00000000-0005-0000-0000-0000E20A0000}"/>
    <cellStyle name="Comma 2 4 6 6" xfId="4770" xr:uid="{00000000-0005-0000-0000-0000E30A0000}"/>
    <cellStyle name="Comma 2 4 7" xfId="838" xr:uid="{00000000-0005-0000-0000-0000E40A0000}"/>
    <cellStyle name="Comma 2 4 7 2" xfId="1896" xr:uid="{00000000-0005-0000-0000-0000E50A0000}"/>
    <cellStyle name="Comma 2 4 7 2 2" xfId="4013" xr:uid="{00000000-0005-0000-0000-0000E60A0000}"/>
    <cellStyle name="Comma 2 4 7 2 2 2" xfId="12480" xr:uid="{00000000-0005-0000-0000-0000E70A0000}"/>
    <cellStyle name="Comma 2 4 7 2 2 3" xfId="8245" xr:uid="{00000000-0005-0000-0000-0000E80A0000}"/>
    <cellStyle name="Comma 2 4 7 2 3" xfId="10364" xr:uid="{00000000-0005-0000-0000-0000E90A0000}"/>
    <cellStyle name="Comma 2 4 7 2 4" xfId="6129" xr:uid="{00000000-0005-0000-0000-0000EA0A0000}"/>
    <cellStyle name="Comma 2 4 7 3" xfId="2955" xr:uid="{00000000-0005-0000-0000-0000EB0A0000}"/>
    <cellStyle name="Comma 2 4 7 3 2" xfId="11422" xr:uid="{00000000-0005-0000-0000-0000EC0A0000}"/>
    <cellStyle name="Comma 2 4 7 3 3" xfId="7187" xr:uid="{00000000-0005-0000-0000-0000ED0A0000}"/>
    <cellStyle name="Comma 2 4 7 4" xfId="9306" xr:uid="{00000000-0005-0000-0000-0000EE0A0000}"/>
    <cellStyle name="Comma 2 4 7 5" xfId="5071" xr:uid="{00000000-0005-0000-0000-0000EF0A0000}"/>
    <cellStyle name="Comma 2 4 8" xfId="1343" xr:uid="{00000000-0005-0000-0000-0000F00A0000}"/>
    <cellStyle name="Comma 2 4 8 2" xfId="2401" xr:uid="{00000000-0005-0000-0000-0000F10A0000}"/>
    <cellStyle name="Comma 2 4 8 2 2" xfId="4518" xr:uid="{00000000-0005-0000-0000-0000F20A0000}"/>
    <cellStyle name="Comma 2 4 8 2 2 2" xfId="12985" xr:uid="{00000000-0005-0000-0000-0000F30A0000}"/>
    <cellStyle name="Comma 2 4 8 2 2 3" xfId="8750" xr:uid="{00000000-0005-0000-0000-0000F40A0000}"/>
    <cellStyle name="Comma 2 4 8 2 3" xfId="10869" xr:uid="{00000000-0005-0000-0000-0000F50A0000}"/>
    <cellStyle name="Comma 2 4 8 2 4" xfId="6634" xr:uid="{00000000-0005-0000-0000-0000F60A0000}"/>
    <cellStyle name="Comma 2 4 8 3" xfId="3460" xr:uid="{00000000-0005-0000-0000-0000F70A0000}"/>
    <cellStyle name="Comma 2 4 8 3 2" xfId="11927" xr:uid="{00000000-0005-0000-0000-0000F80A0000}"/>
    <cellStyle name="Comma 2 4 8 3 3" xfId="7692" xr:uid="{00000000-0005-0000-0000-0000F90A0000}"/>
    <cellStyle name="Comma 2 4 8 4" xfId="9811" xr:uid="{00000000-0005-0000-0000-0000FA0A0000}"/>
    <cellStyle name="Comma 2 4 8 5" xfId="5576" xr:uid="{00000000-0005-0000-0000-0000FB0A0000}"/>
    <cellStyle name="Comma 2 4 9" xfId="1390" xr:uid="{00000000-0005-0000-0000-0000FC0A0000}"/>
    <cellStyle name="Comma 2 4 9 2" xfId="3507" xr:uid="{00000000-0005-0000-0000-0000FD0A0000}"/>
    <cellStyle name="Comma 2 4 9 2 2" xfId="11974" xr:uid="{00000000-0005-0000-0000-0000FE0A0000}"/>
    <cellStyle name="Comma 2 4 9 2 3" xfId="7739" xr:uid="{00000000-0005-0000-0000-0000FF0A0000}"/>
    <cellStyle name="Comma 2 4 9 3" xfId="9858" xr:uid="{00000000-0005-0000-0000-0000000B0000}"/>
    <cellStyle name="Comma 2 4 9 4" xfId="5623" xr:uid="{00000000-0005-0000-0000-0000010B0000}"/>
    <cellStyle name="Comma 2 5" xfId="136" xr:uid="{00000000-0005-0000-0000-0000020B0000}"/>
    <cellStyle name="Comma 2 5 10" xfId="8797" xr:uid="{00000000-0005-0000-0000-0000030B0000}"/>
    <cellStyle name="Comma 2 5 11" xfId="4562" xr:uid="{00000000-0005-0000-0000-0000040B0000}"/>
    <cellStyle name="Comma 2 5 2" xfId="363" xr:uid="{00000000-0005-0000-0000-0000050B0000}"/>
    <cellStyle name="Comma 2 5 2 2" xfId="469" xr:uid="{00000000-0005-0000-0000-0000060B0000}"/>
    <cellStyle name="Comma 2 5 2 2 2" xfId="782" xr:uid="{00000000-0005-0000-0000-0000070B0000}"/>
    <cellStyle name="Comma 2 5 2 2 2 2" xfId="1287" xr:uid="{00000000-0005-0000-0000-0000080B0000}"/>
    <cellStyle name="Comma 2 5 2 2 2 2 2" xfId="2345" xr:uid="{00000000-0005-0000-0000-0000090B0000}"/>
    <cellStyle name="Comma 2 5 2 2 2 2 2 2" xfId="4462" xr:uid="{00000000-0005-0000-0000-00000A0B0000}"/>
    <cellStyle name="Comma 2 5 2 2 2 2 2 2 2" xfId="12929" xr:uid="{00000000-0005-0000-0000-00000B0B0000}"/>
    <cellStyle name="Comma 2 5 2 2 2 2 2 2 3" xfId="8694" xr:uid="{00000000-0005-0000-0000-00000C0B0000}"/>
    <cellStyle name="Comma 2 5 2 2 2 2 2 3" xfId="10813" xr:uid="{00000000-0005-0000-0000-00000D0B0000}"/>
    <cellStyle name="Comma 2 5 2 2 2 2 2 4" xfId="6578" xr:uid="{00000000-0005-0000-0000-00000E0B0000}"/>
    <cellStyle name="Comma 2 5 2 2 2 2 3" xfId="3404" xr:uid="{00000000-0005-0000-0000-00000F0B0000}"/>
    <cellStyle name="Comma 2 5 2 2 2 2 3 2" xfId="11871" xr:uid="{00000000-0005-0000-0000-0000100B0000}"/>
    <cellStyle name="Comma 2 5 2 2 2 2 3 3" xfId="7636" xr:uid="{00000000-0005-0000-0000-0000110B0000}"/>
    <cellStyle name="Comma 2 5 2 2 2 2 4" xfId="9755" xr:uid="{00000000-0005-0000-0000-0000120B0000}"/>
    <cellStyle name="Comma 2 5 2 2 2 2 5" xfId="5520" xr:uid="{00000000-0005-0000-0000-0000130B0000}"/>
    <cellStyle name="Comma 2 5 2 2 2 3" xfId="1840" xr:uid="{00000000-0005-0000-0000-0000140B0000}"/>
    <cellStyle name="Comma 2 5 2 2 2 3 2" xfId="3957" xr:uid="{00000000-0005-0000-0000-0000150B0000}"/>
    <cellStyle name="Comma 2 5 2 2 2 3 2 2" xfId="12424" xr:uid="{00000000-0005-0000-0000-0000160B0000}"/>
    <cellStyle name="Comma 2 5 2 2 2 3 2 3" xfId="8189" xr:uid="{00000000-0005-0000-0000-0000170B0000}"/>
    <cellStyle name="Comma 2 5 2 2 2 3 3" xfId="10308" xr:uid="{00000000-0005-0000-0000-0000180B0000}"/>
    <cellStyle name="Comma 2 5 2 2 2 3 4" xfId="6073" xr:uid="{00000000-0005-0000-0000-0000190B0000}"/>
    <cellStyle name="Comma 2 5 2 2 2 4" xfId="2899" xr:uid="{00000000-0005-0000-0000-00001A0B0000}"/>
    <cellStyle name="Comma 2 5 2 2 2 4 2" xfId="11366" xr:uid="{00000000-0005-0000-0000-00001B0B0000}"/>
    <cellStyle name="Comma 2 5 2 2 2 4 3" xfId="7131" xr:uid="{00000000-0005-0000-0000-00001C0B0000}"/>
    <cellStyle name="Comma 2 5 2 2 2 5" xfId="9250" xr:uid="{00000000-0005-0000-0000-00001D0B0000}"/>
    <cellStyle name="Comma 2 5 2 2 2 6" xfId="5015" xr:uid="{00000000-0005-0000-0000-00001E0B0000}"/>
    <cellStyle name="Comma 2 5 2 2 3" xfId="987" xr:uid="{00000000-0005-0000-0000-00001F0B0000}"/>
    <cellStyle name="Comma 2 5 2 2 3 2" xfId="2045" xr:uid="{00000000-0005-0000-0000-0000200B0000}"/>
    <cellStyle name="Comma 2 5 2 2 3 2 2" xfId="4162" xr:uid="{00000000-0005-0000-0000-0000210B0000}"/>
    <cellStyle name="Comma 2 5 2 2 3 2 2 2" xfId="12629" xr:uid="{00000000-0005-0000-0000-0000220B0000}"/>
    <cellStyle name="Comma 2 5 2 2 3 2 2 3" xfId="8394" xr:uid="{00000000-0005-0000-0000-0000230B0000}"/>
    <cellStyle name="Comma 2 5 2 2 3 2 3" xfId="10513" xr:uid="{00000000-0005-0000-0000-0000240B0000}"/>
    <cellStyle name="Comma 2 5 2 2 3 2 4" xfId="6278" xr:uid="{00000000-0005-0000-0000-0000250B0000}"/>
    <cellStyle name="Comma 2 5 2 2 3 3" xfId="3104" xr:uid="{00000000-0005-0000-0000-0000260B0000}"/>
    <cellStyle name="Comma 2 5 2 2 3 3 2" xfId="11571" xr:uid="{00000000-0005-0000-0000-0000270B0000}"/>
    <cellStyle name="Comma 2 5 2 2 3 3 3" xfId="7336" xr:uid="{00000000-0005-0000-0000-0000280B0000}"/>
    <cellStyle name="Comma 2 5 2 2 3 4" xfId="9455" xr:uid="{00000000-0005-0000-0000-0000290B0000}"/>
    <cellStyle name="Comma 2 5 2 2 3 5" xfId="5220" xr:uid="{00000000-0005-0000-0000-00002A0B0000}"/>
    <cellStyle name="Comma 2 5 2 2 4" xfId="1539" xr:uid="{00000000-0005-0000-0000-00002B0B0000}"/>
    <cellStyle name="Comma 2 5 2 2 4 2" xfId="3656" xr:uid="{00000000-0005-0000-0000-00002C0B0000}"/>
    <cellStyle name="Comma 2 5 2 2 4 2 2" xfId="12123" xr:uid="{00000000-0005-0000-0000-00002D0B0000}"/>
    <cellStyle name="Comma 2 5 2 2 4 2 3" xfId="7888" xr:uid="{00000000-0005-0000-0000-00002E0B0000}"/>
    <cellStyle name="Comma 2 5 2 2 4 3" xfId="10007" xr:uid="{00000000-0005-0000-0000-00002F0B0000}"/>
    <cellStyle name="Comma 2 5 2 2 4 4" xfId="5772" xr:uid="{00000000-0005-0000-0000-0000300B0000}"/>
    <cellStyle name="Comma 2 5 2 2 5" xfId="2598" xr:uid="{00000000-0005-0000-0000-0000310B0000}"/>
    <cellStyle name="Comma 2 5 2 2 5 2" xfId="11065" xr:uid="{00000000-0005-0000-0000-0000320B0000}"/>
    <cellStyle name="Comma 2 5 2 2 5 3" xfId="6830" xr:uid="{00000000-0005-0000-0000-0000330B0000}"/>
    <cellStyle name="Comma 2 5 2 2 6" xfId="8949" xr:uid="{00000000-0005-0000-0000-0000340B0000}"/>
    <cellStyle name="Comma 2 5 2 2 7" xfId="4714" xr:uid="{00000000-0005-0000-0000-0000350B0000}"/>
    <cellStyle name="Comma 2 5 2 3" xfId="676" xr:uid="{00000000-0005-0000-0000-0000360B0000}"/>
    <cellStyle name="Comma 2 5 2 3 2" xfId="1181" xr:uid="{00000000-0005-0000-0000-0000370B0000}"/>
    <cellStyle name="Comma 2 5 2 3 2 2" xfId="2239" xr:uid="{00000000-0005-0000-0000-0000380B0000}"/>
    <cellStyle name="Comma 2 5 2 3 2 2 2" xfId="4356" xr:uid="{00000000-0005-0000-0000-0000390B0000}"/>
    <cellStyle name="Comma 2 5 2 3 2 2 2 2" xfId="12823" xr:uid="{00000000-0005-0000-0000-00003A0B0000}"/>
    <cellStyle name="Comma 2 5 2 3 2 2 2 3" xfId="8588" xr:uid="{00000000-0005-0000-0000-00003B0B0000}"/>
    <cellStyle name="Comma 2 5 2 3 2 2 3" xfId="10707" xr:uid="{00000000-0005-0000-0000-00003C0B0000}"/>
    <cellStyle name="Comma 2 5 2 3 2 2 4" xfId="6472" xr:uid="{00000000-0005-0000-0000-00003D0B0000}"/>
    <cellStyle name="Comma 2 5 2 3 2 3" xfId="3298" xr:uid="{00000000-0005-0000-0000-00003E0B0000}"/>
    <cellStyle name="Comma 2 5 2 3 2 3 2" xfId="11765" xr:uid="{00000000-0005-0000-0000-00003F0B0000}"/>
    <cellStyle name="Comma 2 5 2 3 2 3 3" xfId="7530" xr:uid="{00000000-0005-0000-0000-0000400B0000}"/>
    <cellStyle name="Comma 2 5 2 3 2 4" xfId="9649" xr:uid="{00000000-0005-0000-0000-0000410B0000}"/>
    <cellStyle name="Comma 2 5 2 3 2 5" xfId="5414" xr:uid="{00000000-0005-0000-0000-0000420B0000}"/>
    <cellStyle name="Comma 2 5 2 3 3" xfId="1734" xr:uid="{00000000-0005-0000-0000-0000430B0000}"/>
    <cellStyle name="Comma 2 5 2 3 3 2" xfId="3851" xr:uid="{00000000-0005-0000-0000-0000440B0000}"/>
    <cellStyle name="Comma 2 5 2 3 3 2 2" xfId="12318" xr:uid="{00000000-0005-0000-0000-0000450B0000}"/>
    <cellStyle name="Comma 2 5 2 3 3 2 3" xfId="8083" xr:uid="{00000000-0005-0000-0000-0000460B0000}"/>
    <cellStyle name="Comma 2 5 2 3 3 3" xfId="10202" xr:uid="{00000000-0005-0000-0000-0000470B0000}"/>
    <cellStyle name="Comma 2 5 2 3 3 4" xfId="5967" xr:uid="{00000000-0005-0000-0000-0000480B0000}"/>
    <cellStyle name="Comma 2 5 2 3 4" xfId="2793" xr:uid="{00000000-0005-0000-0000-0000490B0000}"/>
    <cellStyle name="Comma 2 5 2 3 4 2" xfId="11260" xr:uid="{00000000-0005-0000-0000-00004A0B0000}"/>
    <cellStyle name="Comma 2 5 2 3 4 3" xfId="7025" xr:uid="{00000000-0005-0000-0000-00004B0B0000}"/>
    <cellStyle name="Comma 2 5 2 3 5" xfId="9144" xr:uid="{00000000-0005-0000-0000-00004C0B0000}"/>
    <cellStyle name="Comma 2 5 2 3 6" xfId="4909" xr:uid="{00000000-0005-0000-0000-00004D0B0000}"/>
    <cellStyle name="Comma 2 5 2 4" xfId="569" xr:uid="{00000000-0005-0000-0000-00004E0B0000}"/>
    <cellStyle name="Comma 2 5 2 4 2" xfId="1086" xr:uid="{00000000-0005-0000-0000-00004F0B0000}"/>
    <cellStyle name="Comma 2 5 2 4 2 2" xfId="2144" xr:uid="{00000000-0005-0000-0000-0000500B0000}"/>
    <cellStyle name="Comma 2 5 2 4 2 2 2" xfId="4261" xr:uid="{00000000-0005-0000-0000-0000510B0000}"/>
    <cellStyle name="Comma 2 5 2 4 2 2 2 2" xfId="12728" xr:uid="{00000000-0005-0000-0000-0000520B0000}"/>
    <cellStyle name="Comma 2 5 2 4 2 2 2 3" xfId="8493" xr:uid="{00000000-0005-0000-0000-0000530B0000}"/>
    <cellStyle name="Comma 2 5 2 4 2 2 3" xfId="10612" xr:uid="{00000000-0005-0000-0000-0000540B0000}"/>
    <cellStyle name="Comma 2 5 2 4 2 2 4" xfId="6377" xr:uid="{00000000-0005-0000-0000-0000550B0000}"/>
    <cellStyle name="Comma 2 5 2 4 2 3" xfId="3203" xr:uid="{00000000-0005-0000-0000-0000560B0000}"/>
    <cellStyle name="Comma 2 5 2 4 2 3 2" xfId="11670" xr:uid="{00000000-0005-0000-0000-0000570B0000}"/>
    <cellStyle name="Comma 2 5 2 4 2 3 3" xfId="7435" xr:uid="{00000000-0005-0000-0000-0000580B0000}"/>
    <cellStyle name="Comma 2 5 2 4 2 4" xfId="9554" xr:uid="{00000000-0005-0000-0000-0000590B0000}"/>
    <cellStyle name="Comma 2 5 2 4 2 5" xfId="5319" xr:uid="{00000000-0005-0000-0000-00005A0B0000}"/>
    <cellStyle name="Comma 2 5 2 4 3" xfId="1639" xr:uid="{00000000-0005-0000-0000-00005B0B0000}"/>
    <cellStyle name="Comma 2 5 2 4 3 2" xfId="3756" xr:uid="{00000000-0005-0000-0000-00005C0B0000}"/>
    <cellStyle name="Comma 2 5 2 4 3 2 2" xfId="12223" xr:uid="{00000000-0005-0000-0000-00005D0B0000}"/>
    <cellStyle name="Comma 2 5 2 4 3 2 3" xfId="7988" xr:uid="{00000000-0005-0000-0000-00005E0B0000}"/>
    <cellStyle name="Comma 2 5 2 4 3 3" xfId="10107" xr:uid="{00000000-0005-0000-0000-00005F0B0000}"/>
    <cellStyle name="Comma 2 5 2 4 3 4" xfId="5872" xr:uid="{00000000-0005-0000-0000-0000600B0000}"/>
    <cellStyle name="Comma 2 5 2 4 4" xfId="2698" xr:uid="{00000000-0005-0000-0000-0000610B0000}"/>
    <cellStyle name="Comma 2 5 2 4 4 2" xfId="11165" xr:uid="{00000000-0005-0000-0000-0000620B0000}"/>
    <cellStyle name="Comma 2 5 2 4 4 3" xfId="6930" xr:uid="{00000000-0005-0000-0000-0000630B0000}"/>
    <cellStyle name="Comma 2 5 2 4 5" xfId="9049" xr:uid="{00000000-0005-0000-0000-0000640B0000}"/>
    <cellStyle name="Comma 2 5 2 4 6" xfId="4814" xr:uid="{00000000-0005-0000-0000-0000650B0000}"/>
    <cellStyle name="Comma 2 5 2 5" xfId="881" xr:uid="{00000000-0005-0000-0000-0000660B0000}"/>
    <cellStyle name="Comma 2 5 2 5 2" xfId="1939" xr:uid="{00000000-0005-0000-0000-0000670B0000}"/>
    <cellStyle name="Comma 2 5 2 5 2 2" xfId="4056" xr:uid="{00000000-0005-0000-0000-0000680B0000}"/>
    <cellStyle name="Comma 2 5 2 5 2 2 2" xfId="12523" xr:uid="{00000000-0005-0000-0000-0000690B0000}"/>
    <cellStyle name="Comma 2 5 2 5 2 2 3" xfId="8288" xr:uid="{00000000-0005-0000-0000-00006A0B0000}"/>
    <cellStyle name="Comma 2 5 2 5 2 3" xfId="10407" xr:uid="{00000000-0005-0000-0000-00006B0B0000}"/>
    <cellStyle name="Comma 2 5 2 5 2 4" xfId="6172" xr:uid="{00000000-0005-0000-0000-00006C0B0000}"/>
    <cellStyle name="Comma 2 5 2 5 3" xfId="2998" xr:uid="{00000000-0005-0000-0000-00006D0B0000}"/>
    <cellStyle name="Comma 2 5 2 5 3 2" xfId="11465" xr:uid="{00000000-0005-0000-0000-00006E0B0000}"/>
    <cellStyle name="Comma 2 5 2 5 3 3" xfId="7230" xr:uid="{00000000-0005-0000-0000-00006F0B0000}"/>
    <cellStyle name="Comma 2 5 2 5 4" xfId="9349" xr:uid="{00000000-0005-0000-0000-0000700B0000}"/>
    <cellStyle name="Comma 2 5 2 5 5" xfId="5114" xr:uid="{00000000-0005-0000-0000-0000710B0000}"/>
    <cellStyle name="Comma 2 5 2 6" xfId="1433" xr:uid="{00000000-0005-0000-0000-0000720B0000}"/>
    <cellStyle name="Comma 2 5 2 6 2" xfId="3550" xr:uid="{00000000-0005-0000-0000-0000730B0000}"/>
    <cellStyle name="Comma 2 5 2 6 2 2" xfId="12017" xr:uid="{00000000-0005-0000-0000-0000740B0000}"/>
    <cellStyle name="Comma 2 5 2 6 2 3" xfId="7782" xr:uid="{00000000-0005-0000-0000-0000750B0000}"/>
    <cellStyle name="Comma 2 5 2 6 3" xfId="9901" xr:uid="{00000000-0005-0000-0000-0000760B0000}"/>
    <cellStyle name="Comma 2 5 2 6 4" xfId="5666" xr:uid="{00000000-0005-0000-0000-0000770B0000}"/>
    <cellStyle name="Comma 2 5 2 7" xfId="2492" xr:uid="{00000000-0005-0000-0000-0000780B0000}"/>
    <cellStyle name="Comma 2 5 2 7 2" xfId="10959" xr:uid="{00000000-0005-0000-0000-0000790B0000}"/>
    <cellStyle name="Comma 2 5 2 7 3" xfId="6724" xr:uid="{00000000-0005-0000-0000-00007A0B0000}"/>
    <cellStyle name="Comma 2 5 2 8" xfId="8843" xr:uid="{00000000-0005-0000-0000-00007B0B0000}"/>
    <cellStyle name="Comma 2 5 2 9" xfId="4608" xr:uid="{00000000-0005-0000-0000-00007C0B0000}"/>
    <cellStyle name="Comma 2 5 3" xfId="413" xr:uid="{00000000-0005-0000-0000-00007D0B0000}"/>
    <cellStyle name="Comma 2 5 3 2" xfId="726" xr:uid="{00000000-0005-0000-0000-00007E0B0000}"/>
    <cellStyle name="Comma 2 5 3 2 2" xfId="1231" xr:uid="{00000000-0005-0000-0000-00007F0B0000}"/>
    <cellStyle name="Comma 2 5 3 2 2 2" xfId="2289" xr:uid="{00000000-0005-0000-0000-0000800B0000}"/>
    <cellStyle name="Comma 2 5 3 2 2 2 2" xfId="4406" xr:uid="{00000000-0005-0000-0000-0000810B0000}"/>
    <cellStyle name="Comma 2 5 3 2 2 2 2 2" xfId="12873" xr:uid="{00000000-0005-0000-0000-0000820B0000}"/>
    <cellStyle name="Comma 2 5 3 2 2 2 2 3" xfId="8638" xr:uid="{00000000-0005-0000-0000-0000830B0000}"/>
    <cellStyle name="Comma 2 5 3 2 2 2 3" xfId="10757" xr:uid="{00000000-0005-0000-0000-0000840B0000}"/>
    <cellStyle name="Comma 2 5 3 2 2 2 4" xfId="6522" xr:uid="{00000000-0005-0000-0000-0000850B0000}"/>
    <cellStyle name="Comma 2 5 3 2 2 3" xfId="3348" xr:uid="{00000000-0005-0000-0000-0000860B0000}"/>
    <cellStyle name="Comma 2 5 3 2 2 3 2" xfId="11815" xr:uid="{00000000-0005-0000-0000-0000870B0000}"/>
    <cellStyle name="Comma 2 5 3 2 2 3 3" xfId="7580" xr:uid="{00000000-0005-0000-0000-0000880B0000}"/>
    <cellStyle name="Comma 2 5 3 2 2 4" xfId="9699" xr:uid="{00000000-0005-0000-0000-0000890B0000}"/>
    <cellStyle name="Comma 2 5 3 2 2 5" xfId="5464" xr:uid="{00000000-0005-0000-0000-00008A0B0000}"/>
    <cellStyle name="Comma 2 5 3 2 3" xfId="1784" xr:uid="{00000000-0005-0000-0000-00008B0B0000}"/>
    <cellStyle name="Comma 2 5 3 2 3 2" xfId="3901" xr:uid="{00000000-0005-0000-0000-00008C0B0000}"/>
    <cellStyle name="Comma 2 5 3 2 3 2 2" xfId="12368" xr:uid="{00000000-0005-0000-0000-00008D0B0000}"/>
    <cellStyle name="Comma 2 5 3 2 3 2 3" xfId="8133" xr:uid="{00000000-0005-0000-0000-00008E0B0000}"/>
    <cellStyle name="Comma 2 5 3 2 3 3" xfId="10252" xr:uid="{00000000-0005-0000-0000-00008F0B0000}"/>
    <cellStyle name="Comma 2 5 3 2 3 4" xfId="6017" xr:uid="{00000000-0005-0000-0000-0000900B0000}"/>
    <cellStyle name="Comma 2 5 3 2 4" xfId="2843" xr:uid="{00000000-0005-0000-0000-0000910B0000}"/>
    <cellStyle name="Comma 2 5 3 2 4 2" xfId="11310" xr:uid="{00000000-0005-0000-0000-0000920B0000}"/>
    <cellStyle name="Comma 2 5 3 2 4 3" xfId="7075" xr:uid="{00000000-0005-0000-0000-0000930B0000}"/>
    <cellStyle name="Comma 2 5 3 2 5" xfId="9194" xr:uid="{00000000-0005-0000-0000-0000940B0000}"/>
    <cellStyle name="Comma 2 5 3 2 6" xfId="4959" xr:uid="{00000000-0005-0000-0000-0000950B0000}"/>
    <cellStyle name="Comma 2 5 3 3" xfId="931" xr:uid="{00000000-0005-0000-0000-0000960B0000}"/>
    <cellStyle name="Comma 2 5 3 3 2" xfId="1989" xr:uid="{00000000-0005-0000-0000-0000970B0000}"/>
    <cellStyle name="Comma 2 5 3 3 2 2" xfId="4106" xr:uid="{00000000-0005-0000-0000-0000980B0000}"/>
    <cellStyle name="Comma 2 5 3 3 2 2 2" xfId="12573" xr:uid="{00000000-0005-0000-0000-0000990B0000}"/>
    <cellStyle name="Comma 2 5 3 3 2 2 3" xfId="8338" xr:uid="{00000000-0005-0000-0000-00009A0B0000}"/>
    <cellStyle name="Comma 2 5 3 3 2 3" xfId="10457" xr:uid="{00000000-0005-0000-0000-00009B0B0000}"/>
    <cellStyle name="Comma 2 5 3 3 2 4" xfId="6222" xr:uid="{00000000-0005-0000-0000-00009C0B0000}"/>
    <cellStyle name="Comma 2 5 3 3 3" xfId="3048" xr:uid="{00000000-0005-0000-0000-00009D0B0000}"/>
    <cellStyle name="Comma 2 5 3 3 3 2" xfId="11515" xr:uid="{00000000-0005-0000-0000-00009E0B0000}"/>
    <cellStyle name="Comma 2 5 3 3 3 3" xfId="7280" xr:uid="{00000000-0005-0000-0000-00009F0B0000}"/>
    <cellStyle name="Comma 2 5 3 3 4" xfId="9399" xr:uid="{00000000-0005-0000-0000-0000A00B0000}"/>
    <cellStyle name="Comma 2 5 3 3 5" xfId="5164" xr:uid="{00000000-0005-0000-0000-0000A10B0000}"/>
    <cellStyle name="Comma 2 5 3 4" xfId="1483" xr:uid="{00000000-0005-0000-0000-0000A20B0000}"/>
    <cellStyle name="Comma 2 5 3 4 2" xfId="3600" xr:uid="{00000000-0005-0000-0000-0000A30B0000}"/>
    <cellStyle name="Comma 2 5 3 4 2 2" xfId="12067" xr:uid="{00000000-0005-0000-0000-0000A40B0000}"/>
    <cellStyle name="Comma 2 5 3 4 2 3" xfId="7832" xr:uid="{00000000-0005-0000-0000-0000A50B0000}"/>
    <cellStyle name="Comma 2 5 3 4 3" xfId="9951" xr:uid="{00000000-0005-0000-0000-0000A60B0000}"/>
    <cellStyle name="Comma 2 5 3 4 4" xfId="5716" xr:uid="{00000000-0005-0000-0000-0000A70B0000}"/>
    <cellStyle name="Comma 2 5 3 5" xfId="2542" xr:uid="{00000000-0005-0000-0000-0000A80B0000}"/>
    <cellStyle name="Comma 2 5 3 5 2" xfId="11009" xr:uid="{00000000-0005-0000-0000-0000A90B0000}"/>
    <cellStyle name="Comma 2 5 3 5 3" xfId="6774" xr:uid="{00000000-0005-0000-0000-0000AA0B0000}"/>
    <cellStyle name="Comma 2 5 3 6" xfId="8893" xr:uid="{00000000-0005-0000-0000-0000AB0B0000}"/>
    <cellStyle name="Comma 2 5 3 7" xfId="4658" xr:uid="{00000000-0005-0000-0000-0000AC0B0000}"/>
    <cellStyle name="Comma 2 5 4" xfId="616" xr:uid="{00000000-0005-0000-0000-0000AD0B0000}"/>
    <cellStyle name="Comma 2 5 4 2" xfId="1133" xr:uid="{00000000-0005-0000-0000-0000AE0B0000}"/>
    <cellStyle name="Comma 2 5 4 2 2" xfId="2191" xr:uid="{00000000-0005-0000-0000-0000AF0B0000}"/>
    <cellStyle name="Comma 2 5 4 2 2 2" xfId="4308" xr:uid="{00000000-0005-0000-0000-0000B00B0000}"/>
    <cellStyle name="Comma 2 5 4 2 2 2 2" xfId="12775" xr:uid="{00000000-0005-0000-0000-0000B10B0000}"/>
    <cellStyle name="Comma 2 5 4 2 2 2 3" xfId="8540" xr:uid="{00000000-0005-0000-0000-0000B20B0000}"/>
    <cellStyle name="Comma 2 5 4 2 2 3" xfId="10659" xr:uid="{00000000-0005-0000-0000-0000B30B0000}"/>
    <cellStyle name="Comma 2 5 4 2 2 4" xfId="6424" xr:uid="{00000000-0005-0000-0000-0000B40B0000}"/>
    <cellStyle name="Comma 2 5 4 2 3" xfId="3250" xr:uid="{00000000-0005-0000-0000-0000B50B0000}"/>
    <cellStyle name="Comma 2 5 4 2 3 2" xfId="11717" xr:uid="{00000000-0005-0000-0000-0000B60B0000}"/>
    <cellStyle name="Comma 2 5 4 2 3 3" xfId="7482" xr:uid="{00000000-0005-0000-0000-0000B70B0000}"/>
    <cellStyle name="Comma 2 5 4 2 4" xfId="9601" xr:uid="{00000000-0005-0000-0000-0000B80B0000}"/>
    <cellStyle name="Comma 2 5 4 2 5" xfId="5366" xr:uid="{00000000-0005-0000-0000-0000B90B0000}"/>
    <cellStyle name="Comma 2 5 4 3" xfId="1686" xr:uid="{00000000-0005-0000-0000-0000BA0B0000}"/>
    <cellStyle name="Comma 2 5 4 3 2" xfId="3803" xr:uid="{00000000-0005-0000-0000-0000BB0B0000}"/>
    <cellStyle name="Comma 2 5 4 3 2 2" xfId="12270" xr:uid="{00000000-0005-0000-0000-0000BC0B0000}"/>
    <cellStyle name="Comma 2 5 4 3 2 3" xfId="8035" xr:uid="{00000000-0005-0000-0000-0000BD0B0000}"/>
    <cellStyle name="Comma 2 5 4 3 3" xfId="10154" xr:uid="{00000000-0005-0000-0000-0000BE0B0000}"/>
    <cellStyle name="Comma 2 5 4 3 4" xfId="5919" xr:uid="{00000000-0005-0000-0000-0000BF0B0000}"/>
    <cellStyle name="Comma 2 5 4 4" xfId="2745" xr:uid="{00000000-0005-0000-0000-0000C00B0000}"/>
    <cellStyle name="Comma 2 5 4 4 2" xfId="11212" xr:uid="{00000000-0005-0000-0000-0000C10B0000}"/>
    <cellStyle name="Comma 2 5 4 4 3" xfId="6977" xr:uid="{00000000-0005-0000-0000-0000C20B0000}"/>
    <cellStyle name="Comma 2 5 4 5" xfId="9096" xr:uid="{00000000-0005-0000-0000-0000C30B0000}"/>
    <cellStyle name="Comma 2 5 4 6" xfId="4861" xr:uid="{00000000-0005-0000-0000-0000C40B0000}"/>
    <cellStyle name="Comma 2 5 5" xfId="522" xr:uid="{00000000-0005-0000-0000-0000C50B0000}"/>
    <cellStyle name="Comma 2 5 5 2" xfId="1040" xr:uid="{00000000-0005-0000-0000-0000C60B0000}"/>
    <cellStyle name="Comma 2 5 5 2 2" xfId="2098" xr:uid="{00000000-0005-0000-0000-0000C70B0000}"/>
    <cellStyle name="Comma 2 5 5 2 2 2" xfId="4215" xr:uid="{00000000-0005-0000-0000-0000C80B0000}"/>
    <cellStyle name="Comma 2 5 5 2 2 2 2" xfId="12682" xr:uid="{00000000-0005-0000-0000-0000C90B0000}"/>
    <cellStyle name="Comma 2 5 5 2 2 2 3" xfId="8447" xr:uid="{00000000-0005-0000-0000-0000CA0B0000}"/>
    <cellStyle name="Comma 2 5 5 2 2 3" xfId="10566" xr:uid="{00000000-0005-0000-0000-0000CB0B0000}"/>
    <cellStyle name="Comma 2 5 5 2 2 4" xfId="6331" xr:uid="{00000000-0005-0000-0000-0000CC0B0000}"/>
    <cellStyle name="Comma 2 5 5 2 3" xfId="3157" xr:uid="{00000000-0005-0000-0000-0000CD0B0000}"/>
    <cellStyle name="Comma 2 5 5 2 3 2" xfId="11624" xr:uid="{00000000-0005-0000-0000-0000CE0B0000}"/>
    <cellStyle name="Comma 2 5 5 2 3 3" xfId="7389" xr:uid="{00000000-0005-0000-0000-0000CF0B0000}"/>
    <cellStyle name="Comma 2 5 5 2 4" xfId="9508" xr:uid="{00000000-0005-0000-0000-0000D00B0000}"/>
    <cellStyle name="Comma 2 5 5 2 5" xfId="5273" xr:uid="{00000000-0005-0000-0000-0000D10B0000}"/>
    <cellStyle name="Comma 2 5 5 3" xfId="1592" xr:uid="{00000000-0005-0000-0000-0000D20B0000}"/>
    <cellStyle name="Comma 2 5 5 3 2" xfId="3709" xr:uid="{00000000-0005-0000-0000-0000D30B0000}"/>
    <cellStyle name="Comma 2 5 5 3 2 2" xfId="12176" xr:uid="{00000000-0005-0000-0000-0000D40B0000}"/>
    <cellStyle name="Comma 2 5 5 3 2 3" xfId="7941" xr:uid="{00000000-0005-0000-0000-0000D50B0000}"/>
    <cellStyle name="Comma 2 5 5 3 3" xfId="10060" xr:uid="{00000000-0005-0000-0000-0000D60B0000}"/>
    <cellStyle name="Comma 2 5 5 3 4" xfId="5825" xr:uid="{00000000-0005-0000-0000-0000D70B0000}"/>
    <cellStyle name="Comma 2 5 5 4" xfId="2651" xr:uid="{00000000-0005-0000-0000-0000D80B0000}"/>
    <cellStyle name="Comma 2 5 5 4 2" xfId="11118" xr:uid="{00000000-0005-0000-0000-0000D90B0000}"/>
    <cellStyle name="Comma 2 5 5 4 3" xfId="6883" xr:uid="{00000000-0005-0000-0000-0000DA0B0000}"/>
    <cellStyle name="Comma 2 5 5 5" xfId="9002" xr:uid="{00000000-0005-0000-0000-0000DB0B0000}"/>
    <cellStyle name="Comma 2 5 5 6" xfId="4767" xr:uid="{00000000-0005-0000-0000-0000DC0B0000}"/>
    <cellStyle name="Comma 2 5 6" xfId="835" xr:uid="{00000000-0005-0000-0000-0000DD0B0000}"/>
    <cellStyle name="Comma 2 5 6 2" xfId="1893" xr:uid="{00000000-0005-0000-0000-0000DE0B0000}"/>
    <cellStyle name="Comma 2 5 6 2 2" xfId="4010" xr:uid="{00000000-0005-0000-0000-0000DF0B0000}"/>
    <cellStyle name="Comma 2 5 6 2 2 2" xfId="12477" xr:uid="{00000000-0005-0000-0000-0000E00B0000}"/>
    <cellStyle name="Comma 2 5 6 2 2 3" xfId="8242" xr:uid="{00000000-0005-0000-0000-0000E10B0000}"/>
    <cellStyle name="Comma 2 5 6 2 3" xfId="10361" xr:uid="{00000000-0005-0000-0000-0000E20B0000}"/>
    <cellStyle name="Comma 2 5 6 2 4" xfId="6126" xr:uid="{00000000-0005-0000-0000-0000E30B0000}"/>
    <cellStyle name="Comma 2 5 6 3" xfId="2952" xr:uid="{00000000-0005-0000-0000-0000E40B0000}"/>
    <cellStyle name="Comma 2 5 6 3 2" xfId="11419" xr:uid="{00000000-0005-0000-0000-0000E50B0000}"/>
    <cellStyle name="Comma 2 5 6 3 3" xfId="7184" xr:uid="{00000000-0005-0000-0000-0000E60B0000}"/>
    <cellStyle name="Comma 2 5 6 4" xfId="9303" xr:uid="{00000000-0005-0000-0000-0000E70B0000}"/>
    <cellStyle name="Comma 2 5 6 5" xfId="5068" xr:uid="{00000000-0005-0000-0000-0000E80B0000}"/>
    <cellStyle name="Comma 2 5 7" xfId="1340" xr:uid="{00000000-0005-0000-0000-0000E90B0000}"/>
    <cellStyle name="Comma 2 5 7 2" xfId="2398" xr:uid="{00000000-0005-0000-0000-0000EA0B0000}"/>
    <cellStyle name="Comma 2 5 7 2 2" xfId="4515" xr:uid="{00000000-0005-0000-0000-0000EB0B0000}"/>
    <cellStyle name="Comma 2 5 7 2 2 2" xfId="12982" xr:uid="{00000000-0005-0000-0000-0000EC0B0000}"/>
    <cellStyle name="Comma 2 5 7 2 2 3" xfId="8747" xr:uid="{00000000-0005-0000-0000-0000ED0B0000}"/>
    <cellStyle name="Comma 2 5 7 2 3" xfId="10866" xr:uid="{00000000-0005-0000-0000-0000EE0B0000}"/>
    <cellStyle name="Comma 2 5 7 2 4" xfId="6631" xr:uid="{00000000-0005-0000-0000-0000EF0B0000}"/>
    <cellStyle name="Comma 2 5 7 3" xfId="3457" xr:uid="{00000000-0005-0000-0000-0000F00B0000}"/>
    <cellStyle name="Comma 2 5 7 3 2" xfId="11924" xr:uid="{00000000-0005-0000-0000-0000F10B0000}"/>
    <cellStyle name="Comma 2 5 7 3 3" xfId="7689" xr:uid="{00000000-0005-0000-0000-0000F20B0000}"/>
    <cellStyle name="Comma 2 5 7 4" xfId="9808" xr:uid="{00000000-0005-0000-0000-0000F30B0000}"/>
    <cellStyle name="Comma 2 5 7 5" xfId="5573" xr:uid="{00000000-0005-0000-0000-0000F40B0000}"/>
    <cellStyle name="Comma 2 5 8" xfId="1387" xr:uid="{00000000-0005-0000-0000-0000F50B0000}"/>
    <cellStyle name="Comma 2 5 8 2" xfId="3504" xr:uid="{00000000-0005-0000-0000-0000F60B0000}"/>
    <cellStyle name="Comma 2 5 8 2 2" xfId="11971" xr:uid="{00000000-0005-0000-0000-0000F70B0000}"/>
    <cellStyle name="Comma 2 5 8 2 3" xfId="7736" xr:uid="{00000000-0005-0000-0000-0000F80B0000}"/>
    <cellStyle name="Comma 2 5 8 3" xfId="9855" xr:uid="{00000000-0005-0000-0000-0000F90B0000}"/>
    <cellStyle name="Comma 2 5 8 4" xfId="5620" xr:uid="{00000000-0005-0000-0000-0000FA0B0000}"/>
    <cellStyle name="Comma 2 5 9" xfId="2445" xr:uid="{00000000-0005-0000-0000-0000FB0B0000}"/>
    <cellStyle name="Comma 2 5 9 2" xfId="10913" xr:uid="{00000000-0005-0000-0000-0000FC0B0000}"/>
    <cellStyle name="Comma 2 5 9 3" xfId="6678" xr:uid="{00000000-0005-0000-0000-0000FD0B0000}"/>
    <cellStyle name="Comma 2 6" xfId="148" xr:uid="{00000000-0005-0000-0000-0000FE0B0000}"/>
    <cellStyle name="Comma 2 6 10" xfId="8802" xr:uid="{00000000-0005-0000-0000-0000FF0B0000}"/>
    <cellStyle name="Comma 2 6 11" xfId="4567" xr:uid="{00000000-0005-0000-0000-0000000C0000}"/>
    <cellStyle name="Comma 2 6 2" xfId="368" xr:uid="{00000000-0005-0000-0000-0000010C0000}"/>
    <cellStyle name="Comma 2 6 2 2" xfId="474" xr:uid="{00000000-0005-0000-0000-0000020C0000}"/>
    <cellStyle name="Comma 2 6 2 2 2" xfId="787" xr:uid="{00000000-0005-0000-0000-0000030C0000}"/>
    <cellStyle name="Comma 2 6 2 2 2 2" xfId="1292" xr:uid="{00000000-0005-0000-0000-0000040C0000}"/>
    <cellStyle name="Comma 2 6 2 2 2 2 2" xfId="2350" xr:uid="{00000000-0005-0000-0000-0000050C0000}"/>
    <cellStyle name="Comma 2 6 2 2 2 2 2 2" xfId="4467" xr:uid="{00000000-0005-0000-0000-0000060C0000}"/>
    <cellStyle name="Comma 2 6 2 2 2 2 2 2 2" xfId="12934" xr:uid="{00000000-0005-0000-0000-0000070C0000}"/>
    <cellStyle name="Comma 2 6 2 2 2 2 2 2 3" xfId="8699" xr:uid="{00000000-0005-0000-0000-0000080C0000}"/>
    <cellStyle name="Comma 2 6 2 2 2 2 2 3" xfId="10818" xr:uid="{00000000-0005-0000-0000-0000090C0000}"/>
    <cellStyle name="Comma 2 6 2 2 2 2 2 4" xfId="6583" xr:uid="{00000000-0005-0000-0000-00000A0C0000}"/>
    <cellStyle name="Comma 2 6 2 2 2 2 3" xfId="3409" xr:uid="{00000000-0005-0000-0000-00000B0C0000}"/>
    <cellStyle name="Comma 2 6 2 2 2 2 3 2" xfId="11876" xr:uid="{00000000-0005-0000-0000-00000C0C0000}"/>
    <cellStyle name="Comma 2 6 2 2 2 2 3 3" xfId="7641" xr:uid="{00000000-0005-0000-0000-00000D0C0000}"/>
    <cellStyle name="Comma 2 6 2 2 2 2 4" xfId="9760" xr:uid="{00000000-0005-0000-0000-00000E0C0000}"/>
    <cellStyle name="Comma 2 6 2 2 2 2 5" xfId="5525" xr:uid="{00000000-0005-0000-0000-00000F0C0000}"/>
    <cellStyle name="Comma 2 6 2 2 2 3" xfId="1845" xr:uid="{00000000-0005-0000-0000-0000100C0000}"/>
    <cellStyle name="Comma 2 6 2 2 2 3 2" xfId="3962" xr:uid="{00000000-0005-0000-0000-0000110C0000}"/>
    <cellStyle name="Comma 2 6 2 2 2 3 2 2" xfId="12429" xr:uid="{00000000-0005-0000-0000-0000120C0000}"/>
    <cellStyle name="Comma 2 6 2 2 2 3 2 3" xfId="8194" xr:uid="{00000000-0005-0000-0000-0000130C0000}"/>
    <cellStyle name="Comma 2 6 2 2 2 3 3" xfId="10313" xr:uid="{00000000-0005-0000-0000-0000140C0000}"/>
    <cellStyle name="Comma 2 6 2 2 2 3 4" xfId="6078" xr:uid="{00000000-0005-0000-0000-0000150C0000}"/>
    <cellStyle name="Comma 2 6 2 2 2 4" xfId="2904" xr:uid="{00000000-0005-0000-0000-0000160C0000}"/>
    <cellStyle name="Comma 2 6 2 2 2 4 2" xfId="11371" xr:uid="{00000000-0005-0000-0000-0000170C0000}"/>
    <cellStyle name="Comma 2 6 2 2 2 4 3" xfId="7136" xr:uid="{00000000-0005-0000-0000-0000180C0000}"/>
    <cellStyle name="Comma 2 6 2 2 2 5" xfId="9255" xr:uid="{00000000-0005-0000-0000-0000190C0000}"/>
    <cellStyle name="Comma 2 6 2 2 2 6" xfId="5020" xr:uid="{00000000-0005-0000-0000-00001A0C0000}"/>
    <cellStyle name="Comma 2 6 2 2 3" xfId="992" xr:uid="{00000000-0005-0000-0000-00001B0C0000}"/>
    <cellStyle name="Comma 2 6 2 2 3 2" xfId="2050" xr:uid="{00000000-0005-0000-0000-00001C0C0000}"/>
    <cellStyle name="Comma 2 6 2 2 3 2 2" xfId="4167" xr:uid="{00000000-0005-0000-0000-00001D0C0000}"/>
    <cellStyle name="Comma 2 6 2 2 3 2 2 2" xfId="12634" xr:uid="{00000000-0005-0000-0000-00001E0C0000}"/>
    <cellStyle name="Comma 2 6 2 2 3 2 2 3" xfId="8399" xr:uid="{00000000-0005-0000-0000-00001F0C0000}"/>
    <cellStyle name="Comma 2 6 2 2 3 2 3" xfId="10518" xr:uid="{00000000-0005-0000-0000-0000200C0000}"/>
    <cellStyle name="Comma 2 6 2 2 3 2 4" xfId="6283" xr:uid="{00000000-0005-0000-0000-0000210C0000}"/>
    <cellStyle name="Comma 2 6 2 2 3 3" xfId="3109" xr:uid="{00000000-0005-0000-0000-0000220C0000}"/>
    <cellStyle name="Comma 2 6 2 2 3 3 2" xfId="11576" xr:uid="{00000000-0005-0000-0000-0000230C0000}"/>
    <cellStyle name="Comma 2 6 2 2 3 3 3" xfId="7341" xr:uid="{00000000-0005-0000-0000-0000240C0000}"/>
    <cellStyle name="Comma 2 6 2 2 3 4" xfId="9460" xr:uid="{00000000-0005-0000-0000-0000250C0000}"/>
    <cellStyle name="Comma 2 6 2 2 3 5" xfId="5225" xr:uid="{00000000-0005-0000-0000-0000260C0000}"/>
    <cellStyle name="Comma 2 6 2 2 4" xfId="1544" xr:uid="{00000000-0005-0000-0000-0000270C0000}"/>
    <cellStyle name="Comma 2 6 2 2 4 2" xfId="3661" xr:uid="{00000000-0005-0000-0000-0000280C0000}"/>
    <cellStyle name="Comma 2 6 2 2 4 2 2" xfId="12128" xr:uid="{00000000-0005-0000-0000-0000290C0000}"/>
    <cellStyle name="Comma 2 6 2 2 4 2 3" xfId="7893" xr:uid="{00000000-0005-0000-0000-00002A0C0000}"/>
    <cellStyle name="Comma 2 6 2 2 4 3" xfId="10012" xr:uid="{00000000-0005-0000-0000-00002B0C0000}"/>
    <cellStyle name="Comma 2 6 2 2 4 4" xfId="5777" xr:uid="{00000000-0005-0000-0000-00002C0C0000}"/>
    <cellStyle name="Comma 2 6 2 2 5" xfId="2603" xr:uid="{00000000-0005-0000-0000-00002D0C0000}"/>
    <cellStyle name="Comma 2 6 2 2 5 2" xfId="11070" xr:uid="{00000000-0005-0000-0000-00002E0C0000}"/>
    <cellStyle name="Comma 2 6 2 2 5 3" xfId="6835" xr:uid="{00000000-0005-0000-0000-00002F0C0000}"/>
    <cellStyle name="Comma 2 6 2 2 6" xfId="8954" xr:uid="{00000000-0005-0000-0000-0000300C0000}"/>
    <cellStyle name="Comma 2 6 2 2 7" xfId="4719" xr:uid="{00000000-0005-0000-0000-0000310C0000}"/>
    <cellStyle name="Comma 2 6 2 3" xfId="681" xr:uid="{00000000-0005-0000-0000-0000320C0000}"/>
    <cellStyle name="Comma 2 6 2 3 2" xfId="1186" xr:uid="{00000000-0005-0000-0000-0000330C0000}"/>
    <cellStyle name="Comma 2 6 2 3 2 2" xfId="2244" xr:uid="{00000000-0005-0000-0000-0000340C0000}"/>
    <cellStyle name="Comma 2 6 2 3 2 2 2" xfId="4361" xr:uid="{00000000-0005-0000-0000-0000350C0000}"/>
    <cellStyle name="Comma 2 6 2 3 2 2 2 2" xfId="12828" xr:uid="{00000000-0005-0000-0000-0000360C0000}"/>
    <cellStyle name="Comma 2 6 2 3 2 2 2 3" xfId="8593" xr:uid="{00000000-0005-0000-0000-0000370C0000}"/>
    <cellStyle name="Comma 2 6 2 3 2 2 3" xfId="10712" xr:uid="{00000000-0005-0000-0000-0000380C0000}"/>
    <cellStyle name="Comma 2 6 2 3 2 2 4" xfId="6477" xr:uid="{00000000-0005-0000-0000-0000390C0000}"/>
    <cellStyle name="Comma 2 6 2 3 2 3" xfId="3303" xr:uid="{00000000-0005-0000-0000-00003A0C0000}"/>
    <cellStyle name="Comma 2 6 2 3 2 3 2" xfId="11770" xr:uid="{00000000-0005-0000-0000-00003B0C0000}"/>
    <cellStyle name="Comma 2 6 2 3 2 3 3" xfId="7535" xr:uid="{00000000-0005-0000-0000-00003C0C0000}"/>
    <cellStyle name="Comma 2 6 2 3 2 4" xfId="9654" xr:uid="{00000000-0005-0000-0000-00003D0C0000}"/>
    <cellStyle name="Comma 2 6 2 3 2 5" xfId="5419" xr:uid="{00000000-0005-0000-0000-00003E0C0000}"/>
    <cellStyle name="Comma 2 6 2 3 3" xfId="1739" xr:uid="{00000000-0005-0000-0000-00003F0C0000}"/>
    <cellStyle name="Comma 2 6 2 3 3 2" xfId="3856" xr:uid="{00000000-0005-0000-0000-0000400C0000}"/>
    <cellStyle name="Comma 2 6 2 3 3 2 2" xfId="12323" xr:uid="{00000000-0005-0000-0000-0000410C0000}"/>
    <cellStyle name="Comma 2 6 2 3 3 2 3" xfId="8088" xr:uid="{00000000-0005-0000-0000-0000420C0000}"/>
    <cellStyle name="Comma 2 6 2 3 3 3" xfId="10207" xr:uid="{00000000-0005-0000-0000-0000430C0000}"/>
    <cellStyle name="Comma 2 6 2 3 3 4" xfId="5972" xr:uid="{00000000-0005-0000-0000-0000440C0000}"/>
    <cellStyle name="Comma 2 6 2 3 4" xfId="2798" xr:uid="{00000000-0005-0000-0000-0000450C0000}"/>
    <cellStyle name="Comma 2 6 2 3 4 2" xfId="11265" xr:uid="{00000000-0005-0000-0000-0000460C0000}"/>
    <cellStyle name="Comma 2 6 2 3 4 3" xfId="7030" xr:uid="{00000000-0005-0000-0000-0000470C0000}"/>
    <cellStyle name="Comma 2 6 2 3 5" xfId="9149" xr:uid="{00000000-0005-0000-0000-0000480C0000}"/>
    <cellStyle name="Comma 2 6 2 3 6" xfId="4914" xr:uid="{00000000-0005-0000-0000-0000490C0000}"/>
    <cellStyle name="Comma 2 6 2 4" xfId="574" xr:uid="{00000000-0005-0000-0000-00004A0C0000}"/>
    <cellStyle name="Comma 2 6 2 4 2" xfId="1091" xr:uid="{00000000-0005-0000-0000-00004B0C0000}"/>
    <cellStyle name="Comma 2 6 2 4 2 2" xfId="2149" xr:uid="{00000000-0005-0000-0000-00004C0C0000}"/>
    <cellStyle name="Comma 2 6 2 4 2 2 2" xfId="4266" xr:uid="{00000000-0005-0000-0000-00004D0C0000}"/>
    <cellStyle name="Comma 2 6 2 4 2 2 2 2" xfId="12733" xr:uid="{00000000-0005-0000-0000-00004E0C0000}"/>
    <cellStyle name="Comma 2 6 2 4 2 2 2 3" xfId="8498" xr:uid="{00000000-0005-0000-0000-00004F0C0000}"/>
    <cellStyle name="Comma 2 6 2 4 2 2 3" xfId="10617" xr:uid="{00000000-0005-0000-0000-0000500C0000}"/>
    <cellStyle name="Comma 2 6 2 4 2 2 4" xfId="6382" xr:uid="{00000000-0005-0000-0000-0000510C0000}"/>
    <cellStyle name="Comma 2 6 2 4 2 3" xfId="3208" xr:uid="{00000000-0005-0000-0000-0000520C0000}"/>
    <cellStyle name="Comma 2 6 2 4 2 3 2" xfId="11675" xr:uid="{00000000-0005-0000-0000-0000530C0000}"/>
    <cellStyle name="Comma 2 6 2 4 2 3 3" xfId="7440" xr:uid="{00000000-0005-0000-0000-0000540C0000}"/>
    <cellStyle name="Comma 2 6 2 4 2 4" xfId="9559" xr:uid="{00000000-0005-0000-0000-0000550C0000}"/>
    <cellStyle name="Comma 2 6 2 4 2 5" xfId="5324" xr:uid="{00000000-0005-0000-0000-0000560C0000}"/>
    <cellStyle name="Comma 2 6 2 4 3" xfId="1644" xr:uid="{00000000-0005-0000-0000-0000570C0000}"/>
    <cellStyle name="Comma 2 6 2 4 3 2" xfId="3761" xr:uid="{00000000-0005-0000-0000-0000580C0000}"/>
    <cellStyle name="Comma 2 6 2 4 3 2 2" xfId="12228" xr:uid="{00000000-0005-0000-0000-0000590C0000}"/>
    <cellStyle name="Comma 2 6 2 4 3 2 3" xfId="7993" xr:uid="{00000000-0005-0000-0000-00005A0C0000}"/>
    <cellStyle name="Comma 2 6 2 4 3 3" xfId="10112" xr:uid="{00000000-0005-0000-0000-00005B0C0000}"/>
    <cellStyle name="Comma 2 6 2 4 3 4" xfId="5877" xr:uid="{00000000-0005-0000-0000-00005C0C0000}"/>
    <cellStyle name="Comma 2 6 2 4 4" xfId="2703" xr:uid="{00000000-0005-0000-0000-00005D0C0000}"/>
    <cellStyle name="Comma 2 6 2 4 4 2" xfId="11170" xr:uid="{00000000-0005-0000-0000-00005E0C0000}"/>
    <cellStyle name="Comma 2 6 2 4 4 3" xfId="6935" xr:uid="{00000000-0005-0000-0000-00005F0C0000}"/>
    <cellStyle name="Comma 2 6 2 4 5" xfId="9054" xr:uid="{00000000-0005-0000-0000-0000600C0000}"/>
    <cellStyle name="Comma 2 6 2 4 6" xfId="4819" xr:uid="{00000000-0005-0000-0000-0000610C0000}"/>
    <cellStyle name="Comma 2 6 2 5" xfId="886" xr:uid="{00000000-0005-0000-0000-0000620C0000}"/>
    <cellStyle name="Comma 2 6 2 5 2" xfId="1944" xr:uid="{00000000-0005-0000-0000-0000630C0000}"/>
    <cellStyle name="Comma 2 6 2 5 2 2" xfId="4061" xr:uid="{00000000-0005-0000-0000-0000640C0000}"/>
    <cellStyle name="Comma 2 6 2 5 2 2 2" xfId="12528" xr:uid="{00000000-0005-0000-0000-0000650C0000}"/>
    <cellStyle name="Comma 2 6 2 5 2 2 3" xfId="8293" xr:uid="{00000000-0005-0000-0000-0000660C0000}"/>
    <cellStyle name="Comma 2 6 2 5 2 3" xfId="10412" xr:uid="{00000000-0005-0000-0000-0000670C0000}"/>
    <cellStyle name="Comma 2 6 2 5 2 4" xfId="6177" xr:uid="{00000000-0005-0000-0000-0000680C0000}"/>
    <cellStyle name="Comma 2 6 2 5 3" xfId="3003" xr:uid="{00000000-0005-0000-0000-0000690C0000}"/>
    <cellStyle name="Comma 2 6 2 5 3 2" xfId="11470" xr:uid="{00000000-0005-0000-0000-00006A0C0000}"/>
    <cellStyle name="Comma 2 6 2 5 3 3" xfId="7235" xr:uid="{00000000-0005-0000-0000-00006B0C0000}"/>
    <cellStyle name="Comma 2 6 2 5 4" xfId="9354" xr:uid="{00000000-0005-0000-0000-00006C0C0000}"/>
    <cellStyle name="Comma 2 6 2 5 5" xfId="5119" xr:uid="{00000000-0005-0000-0000-00006D0C0000}"/>
    <cellStyle name="Comma 2 6 2 6" xfId="1438" xr:uid="{00000000-0005-0000-0000-00006E0C0000}"/>
    <cellStyle name="Comma 2 6 2 6 2" xfId="3555" xr:uid="{00000000-0005-0000-0000-00006F0C0000}"/>
    <cellStyle name="Comma 2 6 2 6 2 2" xfId="12022" xr:uid="{00000000-0005-0000-0000-0000700C0000}"/>
    <cellStyle name="Comma 2 6 2 6 2 3" xfId="7787" xr:uid="{00000000-0005-0000-0000-0000710C0000}"/>
    <cellStyle name="Comma 2 6 2 6 3" xfId="9906" xr:uid="{00000000-0005-0000-0000-0000720C0000}"/>
    <cellStyle name="Comma 2 6 2 6 4" xfId="5671" xr:uid="{00000000-0005-0000-0000-0000730C0000}"/>
    <cellStyle name="Comma 2 6 2 7" xfId="2497" xr:uid="{00000000-0005-0000-0000-0000740C0000}"/>
    <cellStyle name="Comma 2 6 2 7 2" xfId="10964" xr:uid="{00000000-0005-0000-0000-0000750C0000}"/>
    <cellStyle name="Comma 2 6 2 7 3" xfId="6729" xr:uid="{00000000-0005-0000-0000-0000760C0000}"/>
    <cellStyle name="Comma 2 6 2 8" xfId="8848" xr:uid="{00000000-0005-0000-0000-0000770C0000}"/>
    <cellStyle name="Comma 2 6 2 9" xfId="4613" xr:uid="{00000000-0005-0000-0000-0000780C0000}"/>
    <cellStyle name="Comma 2 6 3" xfId="419" xr:uid="{00000000-0005-0000-0000-0000790C0000}"/>
    <cellStyle name="Comma 2 6 3 2" xfId="732" xr:uid="{00000000-0005-0000-0000-00007A0C0000}"/>
    <cellStyle name="Comma 2 6 3 2 2" xfId="1237" xr:uid="{00000000-0005-0000-0000-00007B0C0000}"/>
    <cellStyle name="Comma 2 6 3 2 2 2" xfId="2295" xr:uid="{00000000-0005-0000-0000-00007C0C0000}"/>
    <cellStyle name="Comma 2 6 3 2 2 2 2" xfId="4412" xr:uid="{00000000-0005-0000-0000-00007D0C0000}"/>
    <cellStyle name="Comma 2 6 3 2 2 2 2 2" xfId="12879" xr:uid="{00000000-0005-0000-0000-00007E0C0000}"/>
    <cellStyle name="Comma 2 6 3 2 2 2 2 3" xfId="8644" xr:uid="{00000000-0005-0000-0000-00007F0C0000}"/>
    <cellStyle name="Comma 2 6 3 2 2 2 3" xfId="10763" xr:uid="{00000000-0005-0000-0000-0000800C0000}"/>
    <cellStyle name="Comma 2 6 3 2 2 2 4" xfId="6528" xr:uid="{00000000-0005-0000-0000-0000810C0000}"/>
    <cellStyle name="Comma 2 6 3 2 2 3" xfId="3354" xr:uid="{00000000-0005-0000-0000-0000820C0000}"/>
    <cellStyle name="Comma 2 6 3 2 2 3 2" xfId="11821" xr:uid="{00000000-0005-0000-0000-0000830C0000}"/>
    <cellStyle name="Comma 2 6 3 2 2 3 3" xfId="7586" xr:uid="{00000000-0005-0000-0000-0000840C0000}"/>
    <cellStyle name="Comma 2 6 3 2 2 4" xfId="9705" xr:uid="{00000000-0005-0000-0000-0000850C0000}"/>
    <cellStyle name="Comma 2 6 3 2 2 5" xfId="5470" xr:uid="{00000000-0005-0000-0000-0000860C0000}"/>
    <cellStyle name="Comma 2 6 3 2 3" xfId="1790" xr:uid="{00000000-0005-0000-0000-0000870C0000}"/>
    <cellStyle name="Comma 2 6 3 2 3 2" xfId="3907" xr:uid="{00000000-0005-0000-0000-0000880C0000}"/>
    <cellStyle name="Comma 2 6 3 2 3 2 2" xfId="12374" xr:uid="{00000000-0005-0000-0000-0000890C0000}"/>
    <cellStyle name="Comma 2 6 3 2 3 2 3" xfId="8139" xr:uid="{00000000-0005-0000-0000-00008A0C0000}"/>
    <cellStyle name="Comma 2 6 3 2 3 3" xfId="10258" xr:uid="{00000000-0005-0000-0000-00008B0C0000}"/>
    <cellStyle name="Comma 2 6 3 2 3 4" xfId="6023" xr:uid="{00000000-0005-0000-0000-00008C0C0000}"/>
    <cellStyle name="Comma 2 6 3 2 4" xfId="2849" xr:uid="{00000000-0005-0000-0000-00008D0C0000}"/>
    <cellStyle name="Comma 2 6 3 2 4 2" xfId="11316" xr:uid="{00000000-0005-0000-0000-00008E0C0000}"/>
    <cellStyle name="Comma 2 6 3 2 4 3" xfId="7081" xr:uid="{00000000-0005-0000-0000-00008F0C0000}"/>
    <cellStyle name="Comma 2 6 3 2 5" xfId="9200" xr:uid="{00000000-0005-0000-0000-0000900C0000}"/>
    <cellStyle name="Comma 2 6 3 2 6" xfId="4965" xr:uid="{00000000-0005-0000-0000-0000910C0000}"/>
    <cellStyle name="Comma 2 6 3 3" xfId="937" xr:uid="{00000000-0005-0000-0000-0000920C0000}"/>
    <cellStyle name="Comma 2 6 3 3 2" xfId="1995" xr:uid="{00000000-0005-0000-0000-0000930C0000}"/>
    <cellStyle name="Comma 2 6 3 3 2 2" xfId="4112" xr:uid="{00000000-0005-0000-0000-0000940C0000}"/>
    <cellStyle name="Comma 2 6 3 3 2 2 2" xfId="12579" xr:uid="{00000000-0005-0000-0000-0000950C0000}"/>
    <cellStyle name="Comma 2 6 3 3 2 2 3" xfId="8344" xr:uid="{00000000-0005-0000-0000-0000960C0000}"/>
    <cellStyle name="Comma 2 6 3 3 2 3" xfId="10463" xr:uid="{00000000-0005-0000-0000-0000970C0000}"/>
    <cellStyle name="Comma 2 6 3 3 2 4" xfId="6228" xr:uid="{00000000-0005-0000-0000-0000980C0000}"/>
    <cellStyle name="Comma 2 6 3 3 3" xfId="3054" xr:uid="{00000000-0005-0000-0000-0000990C0000}"/>
    <cellStyle name="Comma 2 6 3 3 3 2" xfId="11521" xr:uid="{00000000-0005-0000-0000-00009A0C0000}"/>
    <cellStyle name="Comma 2 6 3 3 3 3" xfId="7286" xr:uid="{00000000-0005-0000-0000-00009B0C0000}"/>
    <cellStyle name="Comma 2 6 3 3 4" xfId="9405" xr:uid="{00000000-0005-0000-0000-00009C0C0000}"/>
    <cellStyle name="Comma 2 6 3 3 5" xfId="5170" xr:uid="{00000000-0005-0000-0000-00009D0C0000}"/>
    <cellStyle name="Comma 2 6 3 4" xfId="1489" xr:uid="{00000000-0005-0000-0000-00009E0C0000}"/>
    <cellStyle name="Comma 2 6 3 4 2" xfId="3606" xr:uid="{00000000-0005-0000-0000-00009F0C0000}"/>
    <cellStyle name="Comma 2 6 3 4 2 2" xfId="12073" xr:uid="{00000000-0005-0000-0000-0000A00C0000}"/>
    <cellStyle name="Comma 2 6 3 4 2 3" xfId="7838" xr:uid="{00000000-0005-0000-0000-0000A10C0000}"/>
    <cellStyle name="Comma 2 6 3 4 3" xfId="9957" xr:uid="{00000000-0005-0000-0000-0000A20C0000}"/>
    <cellStyle name="Comma 2 6 3 4 4" xfId="5722" xr:uid="{00000000-0005-0000-0000-0000A30C0000}"/>
    <cellStyle name="Comma 2 6 3 5" xfId="2548" xr:uid="{00000000-0005-0000-0000-0000A40C0000}"/>
    <cellStyle name="Comma 2 6 3 5 2" xfId="11015" xr:uid="{00000000-0005-0000-0000-0000A50C0000}"/>
    <cellStyle name="Comma 2 6 3 5 3" xfId="6780" xr:uid="{00000000-0005-0000-0000-0000A60C0000}"/>
    <cellStyle name="Comma 2 6 3 6" xfId="8899" xr:uid="{00000000-0005-0000-0000-0000A70C0000}"/>
    <cellStyle name="Comma 2 6 3 7" xfId="4664" xr:uid="{00000000-0005-0000-0000-0000A80C0000}"/>
    <cellStyle name="Comma 2 6 4" xfId="621" xr:uid="{00000000-0005-0000-0000-0000A90C0000}"/>
    <cellStyle name="Comma 2 6 4 2" xfId="1138" xr:uid="{00000000-0005-0000-0000-0000AA0C0000}"/>
    <cellStyle name="Comma 2 6 4 2 2" xfId="2196" xr:uid="{00000000-0005-0000-0000-0000AB0C0000}"/>
    <cellStyle name="Comma 2 6 4 2 2 2" xfId="4313" xr:uid="{00000000-0005-0000-0000-0000AC0C0000}"/>
    <cellStyle name="Comma 2 6 4 2 2 2 2" xfId="12780" xr:uid="{00000000-0005-0000-0000-0000AD0C0000}"/>
    <cellStyle name="Comma 2 6 4 2 2 2 3" xfId="8545" xr:uid="{00000000-0005-0000-0000-0000AE0C0000}"/>
    <cellStyle name="Comma 2 6 4 2 2 3" xfId="10664" xr:uid="{00000000-0005-0000-0000-0000AF0C0000}"/>
    <cellStyle name="Comma 2 6 4 2 2 4" xfId="6429" xr:uid="{00000000-0005-0000-0000-0000B00C0000}"/>
    <cellStyle name="Comma 2 6 4 2 3" xfId="3255" xr:uid="{00000000-0005-0000-0000-0000B10C0000}"/>
    <cellStyle name="Comma 2 6 4 2 3 2" xfId="11722" xr:uid="{00000000-0005-0000-0000-0000B20C0000}"/>
    <cellStyle name="Comma 2 6 4 2 3 3" xfId="7487" xr:uid="{00000000-0005-0000-0000-0000B30C0000}"/>
    <cellStyle name="Comma 2 6 4 2 4" xfId="9606" xr:uid="{00000000-0005-0000-0000-0000B40C0000}"/>
    <cellStyle name="Comma 2 6 4 2 5" xfId="5371" xr:uid="{00000000-0005-0000-0000-0000B50C0000}"/>
    <cellStyle name="Comma 2 6 4 3" xfId="1691" xr:uid="{00000000-0005-0000-0000-0000B60C0000}"/>
    <cellStyle name="Comma 2 6 4 3 2" xfId="3808" xr:uid="{00000000-0005-0000-0000-0000B70C0000}"/>
    <cellStyle name="Comma 2 6 4 3 2 2" xfId="12275" xr:uid="{00000000-0005-0000-0000-0000B80C0000}"/>
    <cellStyle name="Comma 2 6 4 3 2 3" xfId="8040" xr:uid="{00000000-0005-0000-0000-0000B90C0000}"/>
    <cellStyle name="Comma 2 6 4 3 3" xfId="10159" xr:uid="{00000000-0005-0000-0000-0000BA0C0000}"/>
    <cellStyle name="Comma 2 6 4 3 4" xfId="5924" xr:uid="{00000000-0005-0000-0000-0000BB0C0000}"/>
    <cellStyle name="Comma 2 6 4 4" xfId="2750" xr:uid="{00000000-0005-0000-0000-0000BC0C0000}"/>
    <cellStyle name="Comma 2 6 4 4 2" xfId="11217" xr:uid="{00000000-0005-0000-0000-0000BD0C0000}"/>
    <cellStyle name="Comma 2 6 4 4 3" xfId="6982" xr:uid="{00000000-0005-0000-0000-0000BE0C0000}"/>
    <cellStyle name="Comma 2 6 4 5" xfId="9101" xr:uid="{00000000-0005-0000-0000-0000BF0C0000}"/>
    <cellStyle name="Comma 2 6 4 6" xfId="4866" xr:uid="{00000000-0005-0000-0000-0000C00C0000}"/>
    <cellStyle name="Comma 2 6 5" xfId="527" xr:uid="{00000000-0005-0000-0000-0000C10C0000}"/>
    <cellStyle name="Comma 2 6 5 2" xfId="1045" xr:uid="{00000000-0005-0000-0000-0000C20C0000}"/>
    <cellStyle name="Comma 2 6 5 2 2" xfId="2103" xr:uid="{00000000-0005-0000-0000-0000C30C0000}"/>
    <cellStyle name="Comma 2 6 5 2 2 2" xfId="4220" xr:uid="{00000000-0005-0000-0000-0000C40C0000}"/>
    <cellStyle name="Comma 2 6 5 2 2 2 2" xfId="12687" xr:uid="{00000000-0005-0000-0000-0000C50C0000}"/>
    <cellStyle name="Comma 2 6 5 2 2 2 3" xfId="8452" xr:uid="{00000000-0005-0000-0000-0000C60C0000}"/>
    <cellStyle name="Comma 2 6 5 2 2 3" xfId="10571" xr:uid="{00000000-0005-0000-0000-0000C70C0000}"/>
    <cellStyle name="Comma 2 6 5 2 2 4" xfId="6336" xr:uid="{00000000-0005-0000-0000-0000C80C0000}"/>
    <cellStyle name="Comma 2 6 5 2 3" xfId="3162" xr:uid="{00000000-0005-0000-0000-0000C90C0000}"/>
    <cellStyle name="Comma 2 6 5 2 3 2" xfId="11629" xr:uid="{00000000-0005-0000-0000-0000CA0C0000}"/>
    <cellStyle name="Comma 2 6 5 2 3 3" xfId="7394" xr:uid="{00000000-0005-0000-0000-0000CB0C0000}"/>
    <cellStyle name="Comma 2 6 5 2 4" xfId="9513" xr:uid="{00000000-0005-0000-0000-0000CC0C0000}"/>
    <cellStyle name="Comma 2 6 5 2 5" xfId="5278" xr:uid="{00000000-0005-0000-0000-0000CD0C0000}"/>
    <cellStyle name="Comma 2 6 5 3" xfId="1597" xr:uid="{00000000-0005-0000-0000-0000CE0C0000}"/>
    <cellStyle name="Comma 2 6 5 3 2" xfId="3714" xr:uid="{00000000-0005-0000-0000-0000CF0C0000}"/>
    <cellStyle name="Comma 2 6 5 3 2 2" xfId="12181" xr:uid="{00000000-0005-0000-0000-0000D00C0000}"/>
    <cellStyle name="Comma 2 6 5 3 2 3" xfId="7946" xr:uid="{00000000-0005-0000-0000-0000D10C0000}"/>
    <cellStyle name="Comma 2 6 5 3 3" xfId="10065" xr:uid="{00000000-0005-0000-0000-0000D20C0000}"/>
    <cellStyle name="Comma 2 6 5 3 4" xfId="5830" xr:uid="{00000000-0005-0000-0000-0000D30C0000}"/>
    <cellStyle name="Comma 2 6 5 4" xfId="2656" xr:uid="{00000000-0005-0000-0000-0000D40C0000}"/>
    <cellStyle name="Comma 2 6 5 4 2" xfId="11123" xr:uid="{00000000-0005-0000-0000-0000D50C0000}"/>
    <cellStyle name="Comma 2 6 5 4 3" xfId="6888" xr:uid="{00000000-0005-0000-0000-0000D60C0000}"/>
    <cellStyle name="Comma 2 6 5 5" xfId="9007" xr:uid="{00000000-0005-0000-0000-0000D70C0000}"/>
    <cellStyle name="Comma 2 6 5 6" xfId="4772" xr:uid="{00000000-0005-0000-0000-0000D80C0000}"/>
    <cellStyle name="Comma 2 6 6" xfId="840" xr:uid="{00000000-0005-0000-0000-0000D90C0000}"/>
    <cellStyle name="Comma 2 6 6 2" xfId="1898" xr:uid="{00000000-0005-0000-0000-0000DA0C0000}"/>
    <cellStyle name="Comma 2 6 6 2 2" xfId="4015" xr:uid="{00000000-0005-0000-0000-0000DB0C0000}"/>
    <cellStyle name="Comma 2 6 6 2 2 2" xfId="12482" xr:uid="{00000000-0005-0000-0000-0000DC0C0000}"/>
    <cellStyle name="Comma 2 6 6 2 2 3" xfId="8247" xr:uid="{00000000-0005-0000-0000-0000DD0C0000}"/>
    <cellStyle name="Comma 2 6 6 2 3" xfId="10366" xr:uid="{00000000-0005-0000-0000-0000DE0C0000}"/>
    <cellStyle name="Comma 2 6 6 2 4" xfId="6131" xr:uid="{00000000-0005-0000-0000-0000DF0C0000}"/>
    <cellStyle name="Comma 2 6 6 3" xfId="2957" xr:uid="{00000000-0005-0000-0000-0000E00C0000}"/>
    <cellStyle name="Comma 2 6 6 3 2" xfId="11424" xr:uid="{00000000-0005-0000-0000-0000E10C0000}"/>
    <cellStyle name="Comma 2 6 6 3 3" xfId="7189" xr:uid="{00000000-0005-0000-0000-0000E20C0000}"/>
    <cellStyle name="Comma 2 6 6 4" xfId="9308" xr:uid="{00000000-0005-0000-0000-0000E30C0000}"/>
    <cellStyle name="Comma 2 6 6 5" xfId="5073" xr:uid="{00000000-0005-0000-0000-0000E40C0000}"/>
    <cellStyle name="Comma 2 6 7" xfId="1345" xr:uid="{00000000-0005-0000-0000-0000E50C0000}"/>
    <cellStyle name="Comma 2 6 7 2" xfId="2403" xr:uid="{00000000-0005-0000-0000-0000E60C0000}"/>
    <cellStyle name="Comma 2 6 7 2 2" xfId="4520" xr:uid="{00000000-0005-0000-0000-0000E70C0000}"/>
    <cellStyle name="Comma 2 6 7 2 2 2" xfId="12987" xr:uid="{00000000-0005-0000-0000-0000E80C0000}"/>
    <cellStyle name="Comma 2 6 7 2 2 3" xfId="8752" xr:uid="{00000000-0005-0000-0000-0000E90C0000}"/>
    <cellStyle name="Comma 2 6 7 2 3" xfId="10871" xr:uid="{00000000-0005-0000-0000-0000EA0C0000}"/>
    <cellStyle name="Comma 2 6 7 2 4" xfId="6636" xr:uid="{00000000-0005-0000-0000-0000EB0C0000}"/>
    <cellStyle name="Comma 2 6 7 3" xfId="3462" xr:uid="{00000000-0005-0000-0000-0000EC0C0000}"/>
    <cellStyle name="Comma 2 6 7 3 2" xfId="11929" xr:uid="{00000000-0005-0000-0000-0000ED0C0000}"/>
    <cellStyle name="Comma 2 6 7 3 3" xfId="7694" xr:uid="{00000000-0005-0000-0000-0000EE0C0000}"/>
    <cellStyle name="Comma 2 6 7 4" xfId="9813" xr:uid="{00000000-0005-0000-0000-0000EF0C0000}"/>
    <cellStyle name="Comma 2 6 7 5" xfId="5578" xr:uid="{00000000-0005-0000-0000-0000F00C0000}"/>
    <cellStyle name="Comma 2 6 8" xfId="1392" xr:uid="{00000000-0005-0000-0000-0000F10C0000}"/>
    <cellStyle name="Comma 2 6 8 2" xfId="3509" xr:uid="{00000000-0005-0000-0000-0000F20C0000}"/>
    <cellStyle name="Comma 2 6 8 2 2" xfId="11976" xr:uid="{00000000-0005-0000-0000-0000F30C0000}"/>
    <cellStyle name="Comma 2 6 8 2 3" xfId="7741" xr:uid="{00000000-0005-0000-0000-0000F40C0000}"/>
    <cellStyle name="Comma 2 6 8 3" xfId="9860" xr:uid="{00000000-0005-0000-0000-0000F50C0000}"/>
    <cellStyle name="Comma 2 6 8 4" xfId="5625" xr:uid="{00000000-0005-0000-0000-0000F60C0000}"/>
    <cellStyle name="Comma 2 6 9" xfId="2451" xr:uid="{00000000-0005-0000-0000-0000F70C0000}"/>
    <cellStyle name="Comma 2 6 9 2" xfId="10918" xr:uid="{00000000-0005-0000-0000-0000F80C0000}"/>
    <cellStyle name="Comma 2 6 9 3" xfId="6683" xr:uid="{00000000-0005-0000-0000-0000F90C0000}"/>
    <cellStyle name="Comma 2 7" xfId="149" xr:uid="{00000000-0005-0000-0000-0000FA0C0000}"/>
    <cellStyle name="Comma 2 7 10" xfId="8803" xr:uid="{00000000-0005-0000-0000-0000FB0C0000}"/>
    <cellStyle name="Comma 2 7 11" xfId="4568" xr:uid="{00000000-0005-0000-0000-0000FC0C0000}"/>
    <cellStyle name="Comma 2 7 2" xfId="369" xr:uid="{00000000-0005-0000-0000-0000FD0C0000}"/>
    <cellStyle name="Comma 2 7 2 2" xfId="475" xr:uid="{00000000-0005-0000-0000-0000FE0C0000}"/>
    <cellStyle name="Comma 2 7 2 2 2" xfId="788" xr:uid="{00000000-0005-0000-0000-0000FF0C0000}"/>
    <cellStyle name="Comma 2 7 2 2 2 2" xfId="1293" xr:uid="{00000000-0005-0000-0000-0000000D0000}"/>
    <cellStyle name="Comma 2 7 2 2 2 2 2" xfId="2351" xr:uid="{00000000-0005-0000-0000-0000010D0000}"/>
    <cellStyle name="Comma 2 7 2 2 2 2 2 2" xfId="4468" xr:uid="{00000000-0005-0000-0000-0000020D0000}"/>
    <cellStyle name="Comma 2 7 2 2 2 2 2 2 2" xfId="12935" xr:uid="{00000000-0005-0000-0000-0000030D0000}"/>
    <cellStyle name="Comma 2 7 2 2 2 2 2 2 3" xfId="8700" xr:uid="{00000000-0005-0000-0000-0000040D0000}"/>
    <cellStyle name="Comma 2 7 2 2 2 2 2 3" xfId="10819" xr:uid="{00000000-0005-0000-0000-0000050D0000}"/>
    <cellStyle name="Comma 2 7 2 2 2 2 2 4" xfId="6584" xr:uid="{00000000-0005-0000-0000-0000060D0000}"/>
    <cellStyle name="Comma 2 7 2 2 2 2 3" xfId="3410" xr:uid="{00000000-0005-0000-0000-0000070D0000}"/>
    <cellStyle name="Comma 2 7 2 2 2 2 3 2" xfId="11877" xr:uid="{00000000-0005-0000-0000-0000080D0000}"/>
    <cellStyle name="Comma 2 7 2 2 2 2 3 3" xfId="7642" xr:uid="{00000000-0005-0000-0000-0000090D0000}"/>
    <cellStyle name="Comma 2 7 2 2 2 2 4" xfId="9761" xr:uid="{00000000-0005-0000-0000-00000A0D0000}"/>
    <cellStyle name="Comma 2 7 2 2 2 2 5" xfId="5526" xr:uid="{00000000-0005-0000-0000-00000B0D0000}"/>
    <cellStyle name="Comma 2 7 2 2 2 3" xfId="1846" xr:uid="{00000000-0005-0000-0000-00000C0D0000}"/>
    <cellStyle name="Comma 2 7 2 2 2 3 2" xfId="3963" xr:uid="{00000000-0005-0000-0000-00000D0D0000}"/>
    <cellStyle name="Comma 2 7 2 2 2 3 2 2" xfId="12430" xr:uid="{00000000-0005-0000-0000-00000E0D0000}"/>
    <cellStyle name="Comma 2 7 2 2 2 3 2 3" xfId="8195" xr:uid="{00000000-0005-0000-0000-00000F0D0000}"/>
    <cellStyle name="Comma 2 7 2 2 2 3 3" xfId="10314" xr:uid="{00000000-0005-0000-0000-0000100D0000}"/>
    <cellStyle name="Comma 2 7 2 2 2 3 4" xfId="6079" xr:uid="{00000000-0005-0000-0000-0000110D0000}"/>
    <cellStyle name="Comma 2 7 2 2 2 4" xfId="2905" xr:uid="{00000000-0005-0000-0000-0000120D0000}"/>
    <cellStyle name="Comma 2 7 2 2 2 4 2" xfId="11372" xr:uid="{00000000-0005-0000-0000-0000130D0000}"/>
    <cellStyle name="Comma 2 7 2 2 2 4 3" xfId="7137" xr:uid="{00000000-0005-0000-0000-0000140D0000}"/>
    <cellStyle name="Comma 2 7 2 2 2 5" xfId="9256" xr:uid="{00000000-0005-0000-0000-0000150D0000}"/>
    <cellStyle name="Comma 2 7 2 2 2 6" xfId="5021" xr:uid="{00000000-0005-0000-0000-0000160D0000}"/>
    <cellStyle name="Comma 2 7 2 2 3" xfId="993" xr:uid="{00000000-0005-0000-0000-0000170D0000}"/>
    <cellStyle name="Comma 2 7 2 2 3 2" xfId="2051" xr:uid="{00000000-0005-0000-0000-0000180D0000}"/>
    <cellStyle name="Comma 2 7 2 2 3 2 2" xfId="4168" xr:uid="{00000000-0005-0000-0000-0000190D0000}"/>
    <cellStyle name="Comma 2 7 2 2 3 2 2 2" xfId="12635" xr:uid="{00000000-0005-0000-0000-00001A0D0000}"/>
    <cellStyle name="Comma 2 7 2 2 3 2 2 3" xfId="8400" xr:uid="{00000000-0005-0000-0000-00001B0D0000}"/>
    <cellStyle name="Comma 2 7 2 2 3 2 3" xfId="10519" xr:uid="{00000000-0005-0000-0000-00001C0D0000}"/>
    <cellStyle name="Comma 2 7 2 2 3 2 4" xfId="6284" xr:uid="{00000000-0005-0000-0000-00001D0D0000}"/>
    <cellStyle name="Comma 2 7 2 2 3 3" xfId="3110" xr:uid="{00000000-0005-0000-0000-00001E0D0000}"/>
    <cellStyle name="Comma 2 7 2 2 3 3 2" xfId="11577" xr:uid="{00000000-0005-0000-0000-00001F0D0000}"/>
    <cellStyle name="Comma 2 7 2 2 3 3 3" xfId="7342" xr:uid="{00000000-0005-0000-0000-0000200D0000}"/>
    <cellStyle name="Comma 2 7 2 2 3 4" xfId="9461" xr:uid="{00000000-0005-0000-0000-0000210D0000}"/>
    <cellStyle name="Comma 2 7 2 2 3 5" xfId="5226" xr:uid="{00000000-0005-0000-0000-0000220D0000}"/>
    <cellStyle name="Comma 2 7 2 2 4" xfId="1545" xr:uid="{00000000-0005-0000-0000-0000230D0000}"/>
    <cellStyle name="Comma 2 7 2 2 4 2" xfId="3662" xr:uid="{00000000-0005-0000-0000-0000240D0000}"/>
    <cellStyle name="Comma 2 7 2 2 4 2 2" xfId="12129" xr:uid="{00000000-0005-0000-0000-0000250D0000}"/>
    <cellStyle name="Comma 2 7 2 2 4 2 3" xfId="7894" xr:uid="{00000000-0005-0000-0000-0000260D0000}"/>
    <cellStyle name="Comma 2 7 2 2 4 3" xfId="10013" xr:uid="{00000000-0005-0000-0000-0000270D0000}"/>
    <cellStyle name="Comma 2 7 2 2 4 4" xfId="5778" xr:uid="{00000000-0005-0000-0000-0000280D0000}"/>
    <cellStyle name="Comma 2 7 2 2 5" xfId="2604" xr:uid="{00000000-0005-0000-0000-0000290D0000}"/>
    <cellStyle name="Comma 2 7 2 2 5 2" xfId="11071" xr:uid="{00000000-0005-0000-0000-00002A0D0000}"/>
    <cellStyle name="Comma 2 7 2 2 5 3" xfId="6836" xr:uid="{00000000-0005-0000-0000-00002B0D0000}"/>
    <cellStyle name="Comma 2 7 2 2 6" xfId="8955" xr:uid="{00000000-0005-0000-0000-00002C0D0000}"/>
    <cellStyle name="Comma 2 7 2 2 7" xfId="4720" xr:uid="{00000000-0005-0000-0000-00002D0D0000}"/>
    <cellStyle name="Comma 2 7 2 3" xfId="682" xr:uid="{00000000-0005-0000-0000-00002E0D0000}"/>
    <cellStyle name="Comma 2 7 2 3 2" xfId="1187" xr:uid="{00000000-0005-0000-0000-00002F0D0000}"/>
    <cellStyle name="Comma 2 7 2 3 2 2" xfId="2245" xr:uid="{00000000-0005-0000-0000-0000300D0000}"/>
    <cellStyle name="Comma 2 7 2 3 2 2 2" xfId="4362" xr:uid="{00000000-0005-0000-0000-0000310D0000}"/>
    <cellStyle name="Comma 2 7 2 3 2 2 2 2" xfId="12829" xr:uid="{00000000-0005-0000-0000-0000320D0000}"/>
    <cellStyle name="Comma 2 7 2 3 2 2 2 3" xfId="8594" xr:uid="{00000000-0005-0000-0000-0000330D0000}"/>
    <cellStyle name="Comma 2 7 2 3 2 2 3" xfId="10713" xr:uid="{00000000-0005-0000-0000-0000340D0000}"/>
    <cellStyle name="Comma 2 7 2 3 2 2 4" xfId="6478" xr:uid="{00000000-0005-0000-0000-0000350D0000}"/>
    <cellStyle name="Comma 2 7 2 3 2 3" xfId="3304" xr:uid="{00000000-0005-0000-0000-0000360D0000}"/>
    <cellStyle name="Comma 2 7 2 3 2 3 2" xfId="11771" xr:uid="{00000000-0005-0000-0000-0000370D0000}"/>
    <cellStyle name="Comma 2 7 2 3 2 3 3" xfId="7536" xr:uid="{00000000-0005-0000-0000-0000380D0000}"/>
    <cellStyle name="Comma 2 7 2 3 2 4" xfId="9655" xr:uid="{00000000-0005-0000-0000-0000390D0000}"/>
    <cellStyle name="Comma 2 7 2 3 2 5" xfId="5420" xr:uid="{00000000-0005-0000-0000-00003A0D0000}"/>
    <cellStyle name="Comma 2 7 2 3 3" xfId="1740" xr:uid="{00000000-0005-0000-0000-00003B0D0000}"/>
    <cellStyle name="Comma 2 7 2 3 3 2" xfId="3857" xr:uid="{00000000-0005-0000-0000-00003C0D0000}"/>
    <cellStyle name="Comma 2 7 2 3 3 2 2" xfId="12324" xr:uid="{00000000-0005-0000-0000-00003D0D0000}"/>
    <cellStyle name="Comma 2 7 2 3 3 2 3" xfId="8089" xr:uid="{00000000-0005-0000-0000-00003E0D0000}"/>
    <cellStyle name="Comma 2 7 2 3 3 3" xfId="10208" xr:uid="{00000000-0005-0000-0000-00003F0D0000}"/>
    <cellStyle name="Comma 2 7 2 3 3 4" xfId="5973" xr:uid="{00000000-0005-0000-0000-0000400D0000}"/>
    <cellStyle name="Comma 2 7 2 3 4" xfId="2799" xr:uid="{00000000-0005-0000-0000-0000410D0000}"/>
    <cellStyle name="Comma 2 7 2 3 4 2" xfId="11266" xr:uid="{00000000-0005-0000-0000-0000420D0000}"/>
    <cellStyle name="Comma 2 7 2 3 4 3" xfId="7031" xr:uid="{00000000-0005-0000-0000-0000430D0000}"/>
    <cellStyle name="Comma 2 7 2 3 5" xfId="9150" xr:uid="{00000000-0005-0000-0000-0000440D0000}"/>
    <cellStyle name="Comma 2 7 2 3 6" xfId="4915" xr:uid="{00000000-0005-0000-0000-0000450D0000}"/>
    <cellStyle name="Comma 2 7 2 4" xfId="575" xr:uid="{00000000-0005-0000-0000-0000460D0000}"/>
    <cellStyle name="Comma 2 7 2 4 2" xfId="1092" xr:uid="{00000000-0005-0000-0000-0000470D0000}"/>
    <cellStyle name="Comma 2 7 2 4 2 2" xfId="2150" xr:uid="{00000000-0005-0000-0000-0000480D0000}"/>
    <cellStyle name="Comma 2 7 2 4 2 2 2" xfId="4267" xr:uid="{00000000-0005-0000-0000-0000490D0000}"/>
    <cellStyle name="Comma 2 7 2 4 2 2 2 2" xfId="12734" xr:uid="{00000000-0005-0000-0000-00004A0D0000}"/>
    <cellStyle name="Comma 2 7 2 4 2 2 2 3" xfId="8499" xr:uid="{00000000-0005-0000-0000-00004B0D0000}"/>
    <cellStyle name="Comma 2 7 2 4 2 2 3" xfId="10618" xr:uid="{00000000-0005-0000-0000-00004C0D0000}"/>
    <cellStyle name="Comma 2 7 2 4 2 2 4" xfId="6383" xr:uid="{00000000-0005-0000-0000-00004D0D0000}"/>
    <cellStyle name="Comma 2 7 2 4 2 3" xfId="3209" xr:uid="{00000000-0005-0000-0000-00004E0D0000}"/>
    <cellStyle name="Comma 2 7 2 4 2 3 2" xfId="11676" xr:uid="{00000000-0005-0000-0000-00004F0D0000}"/>
    <cellStyle name="Comma 2 7 2 4 2 3 3" xfId="7441" xr:uid="{00000000-0005-0000-0000-0000500D0000}"/>
    <cellStyle name="Comma 2 7 2 4 2 4" xfId="9560" xr:uid="{00000000-0005-0000-0000-0000510D0000}"/>
    <cellStyle name="Comma 2 7 2 4 2 5" xfId="5325" xr:uid="{00000000-0005-0000-0000-0000520D0000}"/>
    <cellStyle name="Comma 2 7 2 4 3" xfId="1645" xr:uid="{00000000-0005-0000-0000-0000530D0000}"/>
    <cellStyle name="Comma 2 7 2 4 3 2" xfId="3762" xr:uid="{00000000-0005-0000-0000-0000540D0000}"/>
    <cellStyle name="Comma 2 7 2 4 3 2 2" xfId="12229" xr:uid="{00000000-0005-0000-0000-0000550D0000}"/>
    <cellStyle name="Comma 2 7 2 4 3 2 3" xfId="7994" xr:uid="{00000000-0005-0000-0000-0000560D0000}"/>
    <cellStyle name="Comma 2 7 2 4 3 3" xfId="10113" xr:uid="{00000000-0005-0000-0000-0000570D0000}"/>
    <cellStyle name="Comma 2 7 2 4 3 4" xfId="5878" xr:uid="{00000000-0005-0000-0000-0000580D0000}"/>
    <cellStyle name="Comma 2 7 2 4 4" xfId="2704" xr:uid="{00000000-0005-0000-0000-0000590D0000}"/>
    <cellStyle name="Comma 2 7 2 4 4 2" xfId="11171" xr:uid="{00000000-0005-0000-0000-00005A0D0000}"/>
    <cellStyle name="Comma 2 7 2 4 4 3" xfId="6936" xr:uid="{00000000-0005-0000-0000-00005B0D0000}"/>
    <cellStyle name="Comma 2 7 2 4 5" xfId="9055" xr:uid="{00000000-0005-0000-0000-00005C0D0000}"/>
    <cellStyle name="Comma 2 7 2 4 6" xfId="4820" xr:uid="{00000000-0005-0000-0000-00005D0D0000}"/>
    <cellStyle name="Comma 2 7 2 5" xfId="887" xr:uid="{00000000-0005-0000-0000-00005E0D0000}"/>
    <cellStyle name="Comma 2 7 2 5 2" xfId="1945" xr:uid="{00000000-0005-0000-0000-00005F0D0000}"/>
    <cellStyle name="Comma 2 7 2 5 2 2" xfId="4062" xr:uid="{00000000-0005-0000-0000-0000600D0000}"/>
    <cellStyle name="Comma 2 7 2 5 2 2 2" xfId="12529" xr:uid="{00000000-0005-0000-0000-0000610D0000}"/>
    <cellStyle name="Comma 2 7 2 5 2 2 3" xfId="8294" xr:uid="{00000000-0005-0000-0000-0000620D0000}"/>
    <cellStyle name="Comma 2 7 2 5 2 3" xfId="10413" xr:uid="{00000000-0005-0000-0000-0000630D0000}"/>
    <cellStyle name="Comma 2 7 2 5 2 4" xfId="6178" xr:uid="{00000000-0005-0000-0000-0000640D0000}"/>
    <cellStyle name="Comma 2 7 2 5 3" xfId="3004" xr:uid="{00000000-0005-0000-0000-0000650D0000}"/>
    <cellStyle name="Comma 2 7 2 5 3 2" xfId="11471" xr:uid="{00000000-0005-0000-0000-0000660D0000}"/>
    <cellStyle name="Comma 2 7 2 5 3 3" xfId="7236" xr:uid="{00000000-0005-0000-0000-0000670D0000}"/>
    <cellStyle name="Comma 2 7 2 5 4" xfId="9355" xr:uid="{00000000-0005-0000-0000-0000680D0000}"/>
    <cellStyle name="Comma 2 7 2 5 5" xfId="5120" xr:uid="{00000000-0005-0000-0000-0000690D0000}"/>
    <cellStyle name="Comma 2 7 2 6" xfId="1439" xr:uid="{00000000-0005-0000-0000-00006A0D0000}"/>
    <cellStyle name="Comma 2 7 2 6 2" xfId="3556" xr:uid="{00000000-0005-0000-0000-00006B0D0000}"/>
    <cellStyle name="Comma 2 7 2 6 2 2" xfId="12023" xr:uid="{00000000-0005-0000-0000-00006C0D0000}"/>
    <cellStyle name="Comma 2 7 2 6 2 3" xfId="7788" xr:uid="{00000000-0005-0000-0000-00006D0D0000}"/>
    <cellStyle name="Comma 2 7 2 6 3" xfId="9907" xr:uid="{00000000-0005-0000-0000-00006E0D0000}"/>
    <cellStyle name="Comma 2 7 2 6 4" xfId="5672" xr:uid="{00000000-0005-0000-0000-00006F0D0000}"/>
    <cellStyle name="Comma 2 7 2 7" xfId="2498" xr:uid="{00000000-0005-0000-0000-0000700D0000}"/>
    <cellStyle name="Comma 2 7 2 7 2" xfId="10965" xr:uid="{00000000-0005-0000-0000-0000710D0000}"/>
    <cellStyle name="Comma 2 7 2 7 3" xfId="6730" xr:uid="{00000000-0005-0000-0000-0000720D0000}"/>
    <cellStyle name="Comma 2 7 2 8" xfId="8849" xr:uid="{00000000-0005-0000-0000-0000730D0000}"/>
    <cellStyle name="Comma 2 7 2 9" xfId="4614" xr:uid="{00000000-0005-0000-0000-0000740D0000}"/>
    <cellStyle name="Comma 2 7 3" xfId="420" xr:uid="{00000000-0005-0000-0000-0000750D0000}"/>
    <cellStyle name="Comma 2 7 3 2" xfId="733" xr:uid="{00000000-0005-0000-0000-0000760D0000}"/>
    <cellStyle name="Comma 2 7 3 2 2" xfId="1238" xr:uid="{00000000-0005-0000-0000-0000770D0000}"/>
    <cellStyle name="Comma 2 7 3 2 2 2" xfId="2296" xr:uid="{00000000-0005-0000-0000-0000780D0000}"/>
    <cellStyle name="Comma 2 7 3 2 2 2 2" xfId="4413" xr:uid="{00000000-0005-0000-0000-0000790D0000}"/>
    <cellStyle name="Comma 2 7 3 2 2 2 2 2" xfId="12880" xr:uid="{00000000-0005-0000-0000-00007A0D0000}"/>
    <cellStyle name="Comma 2 7 3 2 2 2 2 3" xfId="8645" xr:uid="{00000000-0005-0000-0000-00007B0D0000}"/>
    <cellStyle name="Comma 2 7 3 2 2 2 3" xfId="10764" xr:uid="{00000000-0005-0000-0000-00007C0D0000}"/>
    <cellStyle name="Comma 2 7 3 2 2 2 4" xfId="6529" xr:uid="{00000000-0005-0000-0000-00007D0D0000}"/>
    <cellStyle name="Comma 2 7 3 2 2 3" xfId="3355" xr:uid="{00000000-0005-0000-0000-00007E0D0000}"/>
    <cellStyle name="Comma 2 7 3 2 2 3 2" xfId="11822" xr:uid="{00000000-0005-0000-0000-00007F0D0000}"/>
    <cellStyle name="Comma 2 7 3 2 2 3 3" xfId="7587" xr:uid="{00000000-0005-0000-0000-0000800D0000}"/>
    <cellStyle name="Comma 2 7 3 2 2 4" xfId="9706" xr:uid="{00000000-0005-0000-0000-0000810D0000}"/>
    <cellStyle name="Comma 2 7 3 2 2 5" xfId="5471" xr:uid="{00000000-0005-0000-0000-0000820D0000}"/>
    <cellStyle name="Comma 2 7 3 2 3" xfId="1791" xr:uid="{00000000-0005-0000-0000-0000830D0000}"/>
    <cellStyle name="Comma 2 7 3 2 3 2" xfId="3908" xr:uid="{00000000-0005-0000-0000-0000840D0000}"/>
    <cellStyle name="Comma 2 7 3 2 3 2 2" xfId="12375" xr:uid="{00000000-0005-0000-0000-0000850D0000}"/>
    <cellStyle name="Comma 2 7 3 2 3 2 3" xfId="8140" xr:uid="{00000000-0005-0000-0000-0000860D0000}"/>
    <cellStyle name="Comma 2 7 3 2 3 3" xfId="10259" xr:uid="{00000000-0005-0000-0000-0000870D0000}"/>
    <cellStyle name="Comma 2 7 3 2 3 4" xfId="6024" xr:uid="{00000000-0005-0000-0000-0000880D0000}"/>
    <cellStyle name="Comma 2 7 3 2 4" xfId="2850" xr:uid="{00000000-0005-0000-0000-0000890D0000}"/>
    <cellStyle name="Comma 2 7 3 2 4 2" xfId="11317" xr:uid="{00000000-0005-0000-0000-00008A0D0000}"/>
    <cellStyle name="Comma 2 7 3 2 4 3" xfId="7082" xr:uid="{00000000-0005-0000-0000-00008B0D0000}"/>
    <cellStyle name="Comma 2 7 3 2 5" xfId="9201" xr:uid="{00000000-0005-0000-0000-00008C0D0000}"/>
    <cellStyle name="Comma 2 7 3 2 6" xfId="4966" xr:uid="{00000000-0005-0000-0000-00008D0D0000}"/>
    <cellStyle name="Comma 2 7 3 3" xfId="938" xr:uid="{00000000-0005-0000-0000-00008E0D0000}"/>
    <cellStyle name="Comma 2 7 3 3 2" xfId="1996" xr:uid="{00000000-0005-0000-0000-00008F0D0000}"/>
    <cellStyle name="Comma 2 7 3 3 2 2" xfId="4113" xr:uid="{00000000-0005-0000-0000-0000900D0000}"/>
    <cellStyle name="Comma 2 7 3 3 2 2 2" xfId="12580" xr:uid="{00000000-0005-0000-0000-0000910D0000}"/>
    <cellStyle name="Comma 2 7 3 3 2 2 3" xfId="8345" xr:uid="{00000000-0005-0000-0000-0000920D0000}"/>
    <cellStyle name="Comma 2 7 3 3 2 3" xfId="10464" xr:uid="{00000000-0005-0000-0000-0000930D0000}"/>
    <cellStyle name="Comma 2 7 3 3 2 4" xfId="6229" xr:uid="{00000000-0005-0000-0000-0000940D0000}"/>
    <cellStyle name="Comma 2 7 3 3 3" xfId="3055" xr:uid="{00000000-0005-0000-0000-0000950D0000}"/>
    <cellStyle name="Comma 2 7 3 3 3 2" xfId="11522" xr:uid="{00000000-0005-0000-0000-0000960D0000}"/>
    <cellStyle name="Comma 2 7 3 3 3 3" xfId="7287" xr:uid="{00000000-0005-0000-0000-0000970D0000}"/>
    <cellStyle name="Comma 2 7 3 3 4" xfId="9406" xr:uid="{00000000-0005-0000-0000-0000980D0000}"/>
    <cellStyle name="Comma 2 7 3 3 5" xfId="5171" xr:uid="{00000000-0005-0000-0000-0000990D0000}"/>
    <cellStyle name="Comma 2 7 3 4" xfId="1490" xr:uid="{00000000-0005-0000-0000-00009A0D0000}"/>
    <cellStyle name="Comma 2 7 3 4 2" xfId="3607" xr:uid="{00000000-0005-0000-0000-00009B0D0000}"/>
    <cellStyle name="Comma 2 7 3 4 2 2" xfId="12074" xr:uid="{00000000-0005-0000-0000-00009C0D0000}"/>
    <cellStyle name="Comma 2 7 3 4 2 3" xfId="7839" xr:uid="{00000000-0005-0000-0000-00009D0D0000}"/>
    <cellStyle name="Comma 2 7 3 4 3" xfId="9958" xr:uid="{00000000-0005-0000-0000-00009E0D0000}"/>
    <cellStyle name="Comma 2 7 3 4 4" xfId="5723" xr:uid="{00000000-0005-0000-0000-00009F0D0000}"/>
    <cellStyle name="Comma 2 7 3 5" xfId="2549" xr:uid="{00000000-0005-0000-0000-0000A00D0000}"/>
    <cellStyle name="Comma 2 7 3 5 2" xfId="11016" xr:uid="{00000000-0005-0000-0000-0000A10D0000}"/>
    <cellStyle name="Comma 2 7 3 5 3" xfId="6781" xr:uid="{00000000-0005-0000-0000-0000A20D0000}"/>
    <cellStyle name="Comma 2 7 3 6" xfId="8900" xr:uid="{00000000-0005-0000-0000-0000A30D0000}"/>
    <cellStyle name="Comma 2 7 3 7" xfId="4665" xr:uid="{00000000-0005-0000-0000-0000A40D0000}"/>
    <cellStyle name="Comma 2 7 4" xfId="622" xr:uid="{00000000-0005-0000-0000-0000A50D0000}"/>
    <cellStyle name="Comma 2 7 4 2" xfId="1139" xr:uid="{00000000-0005-0000-0000-0000A60D0000}"/>
    <cellStyle name="Comma 2 7 4 2 2" xfId="2197" xr:uid="{00000000-0005-0000-0000-0000A70D0000}"/>
    <cellStyle name="Comma 2 7 4 2 2 2" xfId="4314" xr:uid="{00000000-0005-0000-0000-0000A80D0000}"/>
    <cellStyle name="Comma 2 7 4 2 2 2 2" xfId="12781" xr:uid="{00000000-0005-0000-0000-0000A90D0000}"/>
    <cellStyle name="Comma 2 7 4 2 2 2 3" xfId="8546" xr:uid="{00000000-0005-0000-0000-0000AA0D0000}"/>
    <cellStyle name="Comma 2 7 4 2 2 3" xfId="10665" xr:uid="{00000000-0005-0000-0000-0000AB0D0000}"/>
    <cellStyle name="Comma 2 7 4 2 2 4" xfId="6430" xr:uid="{00000000-0005-0000-0000-0000AC0D0000}"/>
    <cellStyle name="Comma 2 7 4 2 3" xfId="3256" xr:uid="{00000000-0005-0000-0000-0000AD0D0000}"/>
    <cellStyle name="Comma 2 7 4 2 3 2" xfId="11723" xr:uid="{00000000-0005-0000-0000-0000AE0D0000}"/>
    <cellStyle name="Comma 2 7 4 2 3 3" xfId="7488" xr:uid="{00000000-0005-0000-0000-0000AF0D0000}"/>
    <cellStyle name="Comma 2 7 4 2 4" xfId="9607" xr:uid="{00000000-0005-0000-0000-0000B00D0000}"/>
    <cellStyle name="Comma 2 7 4 2 5" xfId="5372" xr:uid="{00000000-0005-0000-0000-0000B10D0000}"/>
    <cellStyle name="Comma 2 7 4 3" xfId="1692" xr:uid="{00000000-0005-0000-0000-0000B20D0000}"/>
    <cellStyle name="Comma 2 7 4 3 2" xfId="3809" xr:uid="{00000000-0005-0000-0000-0000B30D0000}"/>
    <cellStyle name="Comma 2 7 4 3 2 2" xfId="12276" xr:uid="{00000000-0005-0000-0000-0000B40D0000}"/>
    <cellStyle name="Comma 2 7 4 3 2 3" xfId="8041" xr:uid="{00000000-0005-0000-0000-0000B50D0000}"/>
    <cellStyle name="Comma 2 7 4 3 3" xfId="10160" xr:uid="{00000000-0005-0000-0000-0000B60D0000}"/>
    <cellStyle name="Comma 2 7 4 3 4" xfId="5925" xr:uid="{00000000-0005-0000-0000-0000B70D0000}"/>
    <cellStyle name="Comma 2 7 4 4" xfId="2751" xr:uid="{00000000-0005-0000-0000-0000B80D0000}"/>
    <cellStyle name="Comma 2 7 4 4 2" xfId="11218" xr:uid="{00000000-0005-0000-0000-0000B90D0000}"/>
    <cellStyle name="Comma 2 7 4 4 3" xfId="6983" xr:uid="{00000000-0005-0000-0000-0000BA0D0000}"/>
    <cellStyle name="Comma 2 7 4 5" xfId="9102" xr:uid="{00000000-0005-0000-0000-0000BB0D0000}"/>
    <cellStyle name="Comma 2 7 4 6" xfId="4867" xr:uid="{00000000-0005-0000-0000-0000BC0D0000}"/>
    <cellStyle name="Comma 2 7 5" xfId="528" xr:uid="{00000000-0005-0000-0000-0000BD0D0000}"/>
    <cellStyle name="Comma 2 7 5 2" xfId="1046" xr:uid="{00000000-0005-0000-0000-0000BE0D0000}"/>
    <cellStyle name="Comma 2 7 5 2 2" xfId="2104" xr:uid="{00000000-0005-0000-0000-0000BF0D0000}"/>
    <cellStyle name="Comma 2 7 5 2 2 2" xfId="4221" xr:uid="{00000000-0005-0000-0000-0000C00D0000}"/>
    <cellStyle name="Comma 2 7 5 2 2 2 2" xfId="12688" xr:uid="{00000000-0005-0000-0000-0000C10D0000}"/>
    <cellStyle name="Comma 2 7 5 2 2 2 3" xfId="8453" xr:uid="{00000000-0005-0000-0000-0000C20D0000}"/>
    <cellStyle name="Comma 2 7 5 2 2 3" xfId="10572" xr:uid="{00000000-0005-0000-0000-0000C30D0000}"/>
    <cellStyle name="Comma 2 7 5 2 2 4" xfId="6337" xr:uid="{00000000-0005-0000-0000-0000C40D0000}"/>
    <cellStyle name="Comma 2 7 5 2 3" xfId="3163" xr:uid="{00000000-0005-0000-0000-0000C50D0000}"/>
    <cellStyle name="Comma 2 7 5 2 3 2" xfId="11630" xr:uid="{00000000-0005-0000-0000-0000C60D0000}"/>
    <cellStyle name="Comma 2 7 5 2 3 3" xfId="7395" xr:uid="{00000000-0005-0000-0000-0000C70D0000}"/>
    <cellStyle name="Comma 2 7 5 2 4" xfId="9514" xr:uid="{00000000-0005-0000-0000-0000C80D0000}"/>
    <cellStyle name="Comma 2 7 5 2 5" xfId="5279" xr:uid="{00000000-0005-0000-0000-0000C90D0000}"/>
    <cellStyle name="Comma 2 7 5 3" xfId="1598" xr:uid="{00000000-0005-0000-0000-0000CA0D0000}"/>
    <cellStyle name="Comma 2 7 5 3 2" xfId="3715" xr:uid="{00000000-0005-0000-0000-0000CB0D0000}"/>
    <cellStyle name="Comma 2 7 5 3 2 2" xfId="12182" xr:uid="{00000000-0005-0000-0000-0000CC0D0000}"/>
    <cellStyle name="Comma 2 7 5 3 2 3" xfId="7947" xr:uid="{00000000-0005-0000-0000-0000CD0D0000}"/>
    <cellStyle name="Comma 2 7 5 3 3" xfId="10066" xr:uid="{00000000-0005-0000-0000-0000CE0D0000}"/>
    <cellStyle name="Comma 2 7 5 3 4" xfId="5831" xr:uid="{00000000-0005-0000-0000-0000CF0D0000}"/>
    <cellStyle name="Comma 2 7 5 4" xfId="2657" xr:uid="{00000000-0005-0000-0000-0000D00D0000}"/>
    <cellStyle name="Comma 2 7 5 4 2" xfId="11124" xr:uid="{00000000-0005-0000-0000-0000D10D0000}"/>
    <cellStyle name="Comma 2 7 5 4 3" xfId="6889" xr:uid="{00000000-0005-0000-0000-0000D20D0000}"/>
    <cellStyle name="Comma 2 7 5 5" xfId="9008" xr:uid="{00000000-0005-0000-0000-0000D30D0000}"/>
    <cellStyle name="Comma 2 7 5 6" xfId="4773" xr:uid="{00000000-0005-0000-0000-0000D40D0000}"/>
    <cellStyle name="Comma 2 7 6" xfId="841" xr:uid="{00000000-0005-0000-0000-0000D50D0000}"/>
    <cellStyle name="Comma 2 7 6 2" xfId="1899" xr:uid="{00000000-0005-0000-0000-0000D60D0000}"/>
    <cellStyle name="Comma 2 7 6 2 2" xfId="4016" xr:uid="{00000000-0005-0000-0000-0000D70D0000}"/>
    <cellStyle name="Comma 2 7 6 2 2 2" xfId="12483" xr:uid="{00000000-0005-0000-0000-0000D80D0000}"/>
    <cellStyle name="Comma 2 7 6 2 2 3" xfId="8248" xr:uid="{00000000-0005-0000-0000-0000D90D0000}"/>
    <cellStyle name="Comma 2 7 6 2 3" xfId="10367" xr:uid="{00000000-0005-0000-0000-0000DA0D0000}"/>
    <cellStyle name="Comma 2 7 6 2 4" xfId="6132" xr:uid="{00000000-0005-0000-0000-0000DB0D0000}"/>
    <cellStyle name="Comma 2 7 6 3" xfId="2958" xr:uid="{00000000-0005-0000-0000-0000DC0D0000}"/>
    <cellStyle name="Comma 2 7 6 3 2" xfId="11425" xr:uid="{00000000-0005-0000-0000-0000DD0D0000}"/>
    <cellStyle name="Comma 2 7 6 3 3" xfId="7190" xr:uid="{00000000-0005-0000-0000-0000DE0D0000}"/>
    <cellStyle name="Comma 2 7 6 4" xfId="9309" xr:uid="{00000000-0005-0000-0000-0000DF0D0000}"/>
    <cellStyle name="Comma 2 7 6 5" xfId="5074" xr:uid="{00000000-0005-0000-0000-0000E00D0000}"/>
    <cellStyle name="Comma 2 7 7" xfId="1346" xr:uid="{00000000-0005-0000-0000-0000E10D0000}"/>
    <cellStyle name="Comma 2 7 7 2" xfId="2404" xr:uid="{00000000-0005-0000-0000-0000E20D0000}"/>
    <cellStyle name="Comma 2 7 7 2 2" xfId="4521" xr:uid="{00000000-0005-0000-0000-0000E30D0000}"/>
    <cellStyle name="Comma 2 7 7 2 2 2" xfId="12988" xr:uid="{00000000-0005-0000-0000-0000E40D0000}"/>
    <cellStyle name="Comma 2 7 7 2 2 3" xfId="8753" xr:uid="{00000000-0005-0000-0000-0000E50D0000}"/>
    <cellStyle name="Comma 2 7 7 2 3" xfId="10872" xr:uid="{00000000-0005-0000-0000-0000E60D0000}"/>
    <cellStyle name="Comma 2 7 7 2 4" xfId="6637" xr:uid="{00000000-0005-0000-0000-0000E70D0000}"/>
    <cellStyle name="Comma 2 7 7 3" xfId="3463" xr:uid="{00000000-0005-0000-0000-0000E80D0000}"/>
    <cellStyle name="Comma 2 7 7 3 2" xfId="11930" xr:uid="{00000000-0005-0000-0000-0000E90D0000}"/>
    <cellStyle name="Comma 2 7 7 3 3" xfId="7695" xr:uid="{00000000-0005-0000-0000-0000EA0D0000}"/>
    <cellStyle name="Comma 2 7 7 4" xfId="9814" xr:uid="{00000000-0005-0000-0000-0000EB0D0000}"/>
    <cellStyle name="Comma 2 7 7 5" xfId="5579" xr:uid="{00000000-0005-0000-0000-0000EC0D0000}"/>
    <cellStyle name="Comma 2 7 8" xfId="1393" xr:uid="{00000000-0005-0000-0000-0000ED0D0000}"/>
    <cellStyle name="Comma 2 7 8 2" xfId="3510" xr:uid="{00000000-0005-0000-0000-0000EE0D0000}"/>
    <cellStyle name="Comma 2 7 8 2 2" xfId="11977" xr:uid="{00000000-0005-0000-0000-0000EF0D0000}"/>
    <cellStyle name="Comma 2 7 8 2 3" xfId="7742" xr:uid="{00000000-0005-0000-0000-0000F00D0000}"/>
    <cellStyle name="Comma 2 7 8 3" xfId="9861" xr:uid="{00000000-0005-0000-0000-0000F10D0000}"/>
    <cellStyle name="Comma 2 7 8 4" xfId="5626" xr:uid="{00000000-0005-0000-0000-0000F20D0000}"/>
    <cellStyle name="Comma 2 7 9" xfId="2452" xr:uid="{00000000-0005-0000-0000-0000F30D0000}"/>
    <cellStyle name="Comma 2 7 9 2" xfId="10919" xr:uid="{00000000-0005-0000-0000-0000F40D0000}"/>
    <cellStyle name="Comma 2 7 9 3" xfId="6684" xr:uid="{00000000-0005-0000-0000-0000F50D0000}"/>
    <cellStyle name="Comma 2 8" xfId="360" xr:uid="{00000000-0005-0000-0000-0000F60D0000}"/>
    <cellStyle name="Comma 2 8 2" xfId="466" xr:uid="{00000000-0005-0000-0000-0000F70D0000}"/>
    <cellStyle name="Comma 2 8 2 2" xfId="779" xr:uid="{00000000-0005-0000-0000-0000F80D0000}"/>
    <cellStyle name="Comma 2 8 2 2 2" xfId="1284" xr:uid="{00000000-0005-0000-0000-0000F90D0000}"/>
    <cellStyle name="Comma 2 8 2 2 2 2" xfId="2342" xr:uid="{00000000-0005-0000-0000-0000FA0D0000}"/>
    <cellStyle name="Comma 2 8 2 2 2 2 2" xfId="4459" xr:uid="{00000000-0005-0000-0000-0000FB0D0000}"/>
    <cellStyle name="Comma 2 8 2 2 2 2 2 2" xfId="12926" xr:uid="{00000000-0005-0000-0000-0000FC0D0000}"/>
    <cellStyle name="Comma 2 8 2 2 2 2 2 3" xfId="8691" xr:uid="{00000000-0005-0000-0000-0000FD0D0000}"/>
    <cellStyle name="Comma 2 8 2 2 2 2 3" xfId="10810" xr:uid="{00000000-0005-0000-0000-0000FE0D0000}"/>
    <cellStyle name="Comma 2 8 2 2 2 2 4" xfId="6575" xr:uid="{00000000-0005-0000-0000-0000FF0D0000}"/>
    <cellStyle name="Comma 2 8 2 2 2 3" xfId="3401" xr:uid="{00000000-0005-0000-0000-0000000E0000}"/>
    <cellStyle name="Comma 2 8 2 2 2 3 2" xfId="11868" xr:uid="{00000000-0005-0000-0000-0000010E0000}"/>
    <cellStyle name="Comma 2 8 2 2 2 3 3" xfId="7633" xr:uid="{00000000-0005-0000-0000-0000020E0000}"/>
    <cellStyle name="Comma 2 8 2 2 2 4" xfId="9752" xr:uid="{00000000-0005-0000-0000-0000030E0000}"/>
    <cellStyle name="Comma 2 8 2 2 2 5" xfId="5517" xr:uid="{00000000-0005-0000-0000-0000040E0000}"/>
    <cellStyle name="Comma 2 8 2 2 3" xfId="1837" xr:uid="{00000000-0005-0000-0000-0000050E0000}"/>
    <cellStyle name="Comma 2 8 2 2 3 2" xfId="3954" xr:uid="{00000000-0005-0000-0000-0000060E0000}"/>
    <cellStyle name="Comma 2 8 2 2 3 2 2" xfId="12421" xr:uid="{00000000-0005-0000-0000-0000070E0000}"/>
    <cellStyle name="Comma 2 8 2 2 3 2 3" xfId="8186" xr:uid="{00000000-0005-0000-0000-0000080E0000}"/>
    <cellStyle name="Comma 2 8 2 2 3 3" xfId="10305" xr:uid="{00000000-0005-0000-0000-0000090E0000}"/>
    <cellStyle name="Comma 2 8 2 2 3 4" xfId="6070" xr:uid="{00000000-0005-0000-0000-00000A0E0000}"/>
    <cellStyle name="Comma 2 8 2 2 4" xfId="2896" xr:uid="{00000000-0005-0000-0000-00000B0E0000}"/>
    <cellStyle name="Comma 2 8 2 2 4 2" xfId="11363" xr:uid="{00000000-0005-0000-0000-00000C0E0000}"/>
    <cellStyle name="Comma 2 8 2 2 4 3" xfId="7128" xr:uid="{00000000-0005-0000-0000-00000D0E0000}"/>
    <cellStyle name="Comma 2 8 2 2 5" xfId="9247" xr:uid="{00000000-0005-0000-0000-00000E0E0000}"/>
    <cellStyle name="Comma 2 8 2 2 6" xfId="5012" xr:uid="{00000000-0005-0000-0000-00000F0E0000}"/>
    <cellStyle name="Comma 2 8 2 3" xfId="984" xr:uid="{00000000-0005-0000-0000-0000100E0000}"/>
    <cellStyle name="Comma 2 8 2 3 2" xfId="2042" xr:uid="{00000000-0005-0000-0000-0000110E0000}"/>
    <cellStyle name="Comma 2 8 2 3 2 2" xfId="4159" xr:uid="{00000000-0005-0000-0000-0000120E0000}"/>
    <cellStyle name="Comma 2 8 2 3 2 2 2" xfId="12626" xr:uid="{00000000-0005-0000-0000-0000130E0000}"/>
    <cellStyle name="Comma 2 8 2 3 2 2 3" xfId="8391" xr:uid="{00000000-0005-0000-0000-0000140E0000}"/>
    <cellStyle name="Comma 2 8 2 3 2 3" xfId="10510" xr:uid="{00000000-0005-0000-0000-0000150E0000}"/>
    <cellStyle name="Comma 2 8 2 3 2 4" xfId="6275" xr:uid="{00000000-0005-0000-0000-0000160E0000}"/>
    <cellStyle name="Comma 2 8 2 3 3" xfId="3101" xr:uid="{00000000-0005-0000-0000-0000170E0000}"/>
    <cellStyle name="Comma 2 8 2 3 3 2" xfId="11568" xr:uid="{00000000-0005-0000-0000-0000180E0000}"/>
    <cellStyle name="Comma 2 8 2 3 3 3" xfId="7333" xr:uid="{00000000-0005-0000-0000-0000190E0000}"/>
    <cellStyle name="Comma 2 8 2 3 4" xfId="9452" xr:uid="{00000000-0005-0000-0000-00001A0E0000}"/>
    <cellStyle name="Comma 2 8 2 3 5" xfId="5217" xr:uid="{00000000-0005-0000-0000-00001B0E0000}"/>
    <cellStyle name="Comma 2 8 2 4" xfId="1536" xr:uid="{00000000-0005-0000-0000-00001C0E0000}"/>
    <cellStyle name="Comma 2 8 2 4 2" xfId="3653" xr:uid="{00000000-0005-0000-0000-00001D0E0000}"/>
    <cellStyle name="Comma 2 8 2 4 2 2" xfId="12120" xr:uid="{00000000-0005-0000-0000-00001E0E0000}"/>
    <cellStyle name="Comma 2 8 2 4 2 3" xfId="7885" xr:uid="{00000000-0005-0000-0000-00001F0E0000}"/>
    <cellStyle name="Comma 2 8 2 4 3" xfId="10004" xr:uid="{00000000-0005-0000-0000-0000200E0000}"/>
    <cellStyle name="Comma 2 8 2 4 4" xfId="5769" xr:uid="{00000000-0005-0000-0000-0000210E0000}"/>
    <cellStyle name="Comma 2 8 2 5" xfId="2595" xr:uid="{00000000-0005-0000-0000-0000220E0000}"/>
    <cellStyle name="Comma 2 8 2 5 2" xfId="11062" xr:uid="{00000000-0005-0000-0000-0000230E0000}"/>
    <cellStyle name="Comma 2 8 2 5 3" xfId="6827" xr:uid="{00000000-0005-0000-0000-0000240E0000}"/>
    <cellStyle name="Comma 2 8 2 6" xfId="8946" xr:uid="{00000000-0005-0000-0000-0000250E0000}"/>
    <cellStyle name="Comma 2 8 2 7" xfId="4711" xr:uid="{00000000-0005-0000-0000-0000260E0000}"/>
    <cellStyle name="Comma 2 8 3" xfId="673" xr:uid="{00000000-0005-0000-0000-0000270E0000}"/>
    <cellStyle name="Comma 2 8 3 2" xfId="1178" xr:uid="{00000000-0005-0000-0000-0000280E0000}"/>
    <cellStyle name="Comma 2 8 3 2 2" xfId="2236" xr:uid="{00000000-0005-0000-0000-0000290E0000}"/>
    <cellStyle name="Comma 2 8 3 2 2 2" xfId="4353" xr:uid="{00000000-0005-0000-0000-00002A0E0000}"/>
    <cellStyle name="Comma 2 8 3 2 2 2 2" xfId="12820" xr:uid="{00000000-0005-0000-0000-00002B0E0000}"/>
    <cellStyle name="Comma 2 8 3 2 2 2 3" xfId="8585" xr:uid="{00000000-0005-0000-0000-00002C0E0000}"/>
    <cellStyle name="Comma 2 8 3 2 2 3" xfId="10704" xr:uid="{00000000-0005-0000-0000-00002D0E0000}"/>
    <cellStyle name="Comma 2 8 3 2 2 4" xfId="6469" xr:uid="{00000000-0005-0000-0000-00002E0E0000}"/>
    <cellStyle name="Comma 2 8 3 2 3" xfId="3295" xr:uid="{00000000-0005-0000-0000-00002F0E0000}"/>
    <cellStyle name="Comma 2 8 3 2 3 2" xfId="11762" xr:uid="{00000000-0005-0000-0000-0000300E0000}"/>
    <cellStyle name="Comma 2 8 3 2 3 3" xfId="7527" xr:uid="{00000000-0005-0000-0000-0000310E0000}"/>
    <cellStyle name="Comma 2 8 3 2 4" xfId="9646" xr:uid="{00000000-0005-0000-0000-0000320E0000}"/>
    <cellStyle name="Comma 2 8 3 2 5" xfId="5411" xr:uid="{00000000-0005-0000-0000-0000330E0000}"/>
    <cellStyle name="Comma 2 8 3 3" xfId="1731" xr:uid="{00000000-0005-0000-0000-0000340E0000}"/>
    <cellStyle name="Comma 2 8 3 3 2" xfId="3848" xr:uid="{00000000-0005-0000-0000-0000350E0000}"/>
    <cellStyle name="Comma 2 8 3 3 2 2" xfId="12315" xr:uid="{00000000-0005-0000-0000-0000360E0000}"/>
    <cellStyle name="Comma 2 8 3 3 2 3" xfId="8080" xr:uid="{00000000-0005-0000-0000-0000370E0000}"/>
    <cellStyle name="Comma 2 8 3 3 3" xfId="10199" xr:uid="{00000000-0005-0000-0000-0000380E0000}"/>
    <cellStyle name="Comma 2 8 3 3 4" xfId="5964" xr:uid="{00000000-0005-0000-0000-0000390E0000}"/>
    <cellStyle name="Comma 2 8 3 4" xfId="2790" xr:uid="{00000000-0005-0000-0000-00003A0E0000}"/>
    <cellStyle name="Comma 2 8 3 4 2" xfId="11257" xr:uid="{00000000-0005-0000-0000-00003B0E0000}"/>
    <cellStyle name="Comma 2 8 3 4 3" xfId="7022" xr:uid="{00000000-0005-0000-0000-00003C0E0000}"/>
    <cellStyle name="Comma 2 8 3 5" xfId="9141" xr:uid="{00000000-0005-0000-0000-00003D0E0000}"/>
    <cellStyle name="Comma 2 8 3 6" xfId="4906" xr:uid="{00000000-0005-0000-0000-00003E0E0000}"/>
    <cellStyle name="Comma 2 8 4" xfId="566" xr:uid="{00000000-0005-0000-0000-00003F0E0000}"/>
    <cellStyle name="Comma 2 8 4 2" xfId="1083" xr:uid="{00000000-0005-0000-0000-0000400E0000}"/>
    <cellStyle name="Comma 2 8 4 2 2" xfId="2141" xr:uid="{00000000-0005-0000-0000-0000410E0000}"/>
    <cellStyle name="Comma 2 8 4 2 2 2" xfId="4258" xr:uid="{00000000-0005-0000-0000-0000420E0000}"/>
    <cellStyle name="Comma 2 8 4 2 2 2 2" xfId="12725" xr:uid="{00000000-0005-0000-0000-0000430E0000}"/>
    <cellStyle name="Comma 2 8 4 2 2 2 3" xfId="8490" xr:uid="{00000000-0005-0000-0000-0000440E0000}"/>
    <cellStyle name="Comma 2 8 4 2 2 3" xfId="10609" xr:uid="{00000000-0005-0000-0000-0000450E0000}"/>
    <cellStyle name="Comma 2 8 4 2 2 4" xfId="6374" xr:uid="{00000000-0005-0000-0000-0000460E0000}"/>
    <cellStyle name="Comma 2 8 4 2 3" xfId="3200" xr:uid="{00000000-0005-0000-0000-0000470E0000}"/>
    <cellStyle name="Comma 2 8 4 2 3 2" xfId="11667" xr:uid="{00000000-0005-0000-0000-0000480E0000}"/>
    <cellStyle name="Comma 2 8 4 2 3 3" xfId="7432" xr:uid="{00000000-0005-0000-0000-0000490E0000}"/>
    <cellStyle name="Comma 2 8 4 2 4" xfId="9551" xr:uid="{00000000-0005-0000-0000-00004A0E0000}"/>
    <cellStyle name="Comma 2 8 4 2 5" xfId="5316" xr:uid="{00000000-0005-0000-0000-00004B0E0000}"/>
    <cellStyle name="Comma 2 8 4 3" xfId="1636" xr:uid="{00000000-0005-0000-0000-00004C0E0000}"/>
    <cellStyle name="Comma 2 8 4 3 2" xfId="3753" xr:uid="{00000000-0005-0000-0000-00004D0E0000}"/>
    <cellStyle name="Comma 2 8 4 3 2 2" xfId="12220" xr:uid="{00000000-0005-0000-0000-00004E0E0000}"/>
    <cellStyle name="Comma 2 8 4 3 2 3" xfId="7985" xr:uid="{00000000-0005-0000-0000-00004F0E0000}"/>
    <cellStyle name="Comma 2 8 4 3 3" xfId="10104" xr:uid="{00000000-0005-0000-0000-0000500E0000}"/>
    <cellStyle name="Comma 2 8 4 3 4" xfId="5869" xr:uid="{00000000-0005-0000-0000-0000510E0000}"/>
    <cellStyle name="Comma 2 8 4 4" xfId="2695" xr:uid="{00000000-0005-0000-0000-0000520E0000}"/>
    <cellStyle name="Comma 2 8 4 4 2" xfId="11162" xr:uid="{00000000-0005-0000-0000-0000530E0000}"/>
    <cellStyle name="Comma 2 8 4 4 3" xfId="6927" xr:uid="{00000000-0005-0000-0000-0000540E0000}"/>
    <cellStyle name="Comma 2 8 4 5" xfId="9046" xr:uid="{00000000-0005-0000-0000-0000550E0000}"/>
    <cellStyle name="Comma 2 8 4 6" xfId="4811" xr:uid="{00000000-0005-0000-0000-0000560E0000}"/>
    <cellStyle name="Comma 2 8 5" xfId="878" xr:uid="{00000000-0005-0000-0000-0000570E0000}"/>
    <cellStyle name="Comma 2 8 5 2" xfId="1936" xr:uid="{00000000-0005-0000-0000-0000580E0000}"/>
    <cellStyle name="Comma 2 8 5 2 2" xfId="4053" xr:uid="{00000000-0005-0000-0000-0000590E0000}"/>
    <cellStyle name="Comma 2 8 5 2 2 2" xfId="12520" xr:uid="{00000000-0005-0000-0000-00005A0E0000}"/>
    <cellStyle name="Comma 2 8 5 2 2 3" xfId="8285" xr:uid="{00000000-0005-0000-0000-00005B0E0000}"/>
    <cellStyle name="Comma 2 8 5 2 3" xfId="10404" xr:uid="{00000000-0005-0000-0000-00005C0E0000}"/>
    <cellStyle name="Comma 2 8 5 2 4" xfId="6169" xr:uid="{00000000-0005-0000-0000-00005D0E0000}"/>
    <cellStyle name="Comma 2 8 5 3" xfId="2995" xr:uid="{00000000-0005-0000-0000-00005E0E0000}"/>
    <cellStyle name="Comma 2 8 5 3 2" xfId="11462" xr:uid="{00000000-0005-0000-0000-00005F0E0000}"/>
    <cellStyle name="Comma 2 8 5 3 3" xfId="7227" xr:uid="{00000000-0005-0000-0000-0000600E0000}"/>
    <cellStyle name="Comma 2 8 5 4" xfId="9346" xr:uid="{00000000-0005-0000-0000-0000610E0000}"/>
    <cellStyle name="Comma 2 8 5 5" xfId="5111" xr:uid="{00000000-0005-0000-0000-0000620E0000}"/>
    <cellStyle name="Comma 2 8 6" xfId="1430" xr:uid="{00000000-0005-0000-0000-0000630E0000}"/>
    <cellStyle name="Comma 2 8 6 2" xfId="3547" xr:uid="{00000000-0005-0000-0000-0000640E0000}"/>
    <cellStyle name="Comma 2 8 6 2 2" xfId="12014" xr:uid="{00000000-0005-0000-0000-0000650E0000}"/>
    <cellStyle name="Comma 2 8 6 2 3" xfId="7779" xr:uid="{00000000-0005-0000-0000-0000660E0000}"/>
    <cellStyle name="Comma 2 8 6 3" xfId="9898" xr:uid="{00000000-0005-0000-0000-0000670E0000}"/>
    <cellStyle name="Comma 2 8 6 4" xfId="5663" xr:uid="{00000000-0005-0000-0000-0000680E0000}"/>
    <cellStyle name="Comma 2 8 7" xfId="2489" xr:uid="{00000000-0005-0000-0000-0000690E0000}"/>
    <cellStyle name="Comma 2 8 7 2" xfId="10956" xr:uid="{00000000-0005-0000-0000-00006A0E0000}"/>
    <cellStyle name="Comma 2 8 7 3" xfId="6721" xr:uid="{00000000-0005-0000-0000-00006B0E0000}"/>
    <cellStyle name="Comma 2 8 8" xfId="8840" xr:uid="{00000000-0005-0000-0000-00006C0E0000}"/>
    <cellStyle name="Comma 2 8 9" xfId="4605" xr:uid="{00000000-0005-0000-0000-00006D0E0000}"/>
    <cellStyle name="Comma 2 9" xfId="406" xr:uid="{00000000-0005-0000-0000-00006E0E0000}"/>
    <cellStyle name="Comma 2 9 2" xfId="719" xr:uid="{00000000-0005-0000-0000-00006F0E0000}"/>
    <cellStyle name="Comma 2 9 2 2" xfId="1224" xr:uid="{00000000-0005-0000-0000-0000700E0000}"/>
    <cellStyle name="Comma 2 9 2 2 2" xfId="2282" xr:uid="{00000000-0005-0000-0000-0000710E0000}"/>
    <cellStyle name="Comma 2 9 2 2 2 2" xfId="4399" xr:uid="{00000000-0005-0000-0000-0000720E0000}"/>
    <cellStyle name="Comma 2 9 2 2 2 2 2" xfId="12866" xr:uid="{00000000-0005-0000-0000-0000730E0000}"/>
    <cellStyle name="Comma 2 9 2 2 2 2 3" xfId="8631" xr:uid="{00000000-0005-0000-0000-0000740E0000}"/>
    <cellStyle name="Comma 2 9 2 2 2 3" xfId="10750" xr:uid="{00000000-0005-0000-0000-0000750E0000}"/>
    <cellStyle name="Comma 2 9 2 2 2 4" xfId="6515" xr:uid="{00000000-0005-0000-0000-0000760E0000}"/>
    <cellStyle name="Comma 2 9 2 2 3" xfId="3341" xr:uid="{00000000-0005-0000-0000-0000770E0000}"/>
    <cellStyle name="Comma 2 9 2 2 3 2" xfId="11808" xr:uid="{00000000-0005-0000-0000-0000780E0000}"/>
    <cellStyle name="Comma 2 9 2 2 3 3" xfId="7573" xr:uid="{00000000-0005-0000-0000-0000790E0000}"/>
    <cellStyle name="Comma 2 9 2 2 4" xfId="9692" xr:uid="{00000000-0005-0000-0000-00007A0E0000}"/>
    <cellStyle name="Comma 2 9 2 2 5" xfId="5457" xr:uid="{00000000-0005-0000-0000-00007B0E0000}"/>
    <cellStyle name="Comma 2 9 2 3" xfId="1777" xr:uid="{00000000-0005-0000-0000-00007C0E0000}"/>
    <cellStyle name="Comma 2 9 2 3 2" xfId="3894" xr:uid="{00000000-0005-0000-0000-00007D0E0000}"/>
    <cellStyle name="Comma 2 9 2 3 2 2" xfId="12361" xr:uid="{00000000-0005-0000-0000-00007E0E0000}"/>
    <cellStyle name="Comma 2 9 2 3 2 3" xfId="8126" xr:uid="{00000000-0005-0000-0000-00007F0E0000}"/>
    <cellStyle name="Comma 2 9 2 3 3" xfId="10245" xr:uid="{00000000-0005-0000-0000-0000800E0000}"/>
    <cellStyle name="Comma 2 9 2 3 4" xfId="6010" xr:uid="{00000000-0005-0000-0000-0000810E0000}"/>
    <cellStyle name="Comma 2 9 2 4" xfId="2836" xr:uid="{00000000-0005-0000-0000-0000820E0000}"/>
    <cellStyle name="Comma 2 9 2 4 2" xfId="11303" xr:uid="{00000000-0005-0000-0000-0000830E0000}"/>
    <cellStyle name="Comma 2 9 2 4 3" xfId="7068" xr:uid="{00000000-0005-0000-0000-0000840E0000}"/>
    <cellStyle name="Comma 2 9 2 5" xfId="9187" xr:uid="{00000000-0005-0000-0000-0000850E0000}"/>
    <cellStyle name="Comma 2 9 2 6" xfId="4952" xr:uid="{00000000-0005-0000-0000-0000860E0000}"/>
    <cellStyle name="Comma 2 9 3" xfId="924" xr:uid="{00000000-0005-0000-0000-0000870E0000}"/>
    <cellStyle name="Comma 2 9 3 2" xfId="1982" xr:uid="{00000000-0005-0000-0000-0000880E0000}"/>
    <cellStyle name="Comma 2 9 3 2 2" xfId="4099" xr:uid="{00000000-0005-0000-0000-0000890E0000}"/>
    <cellStyle name="Comma 2 9 3 2 2 2" xfId="12566" xr:uid="{00000000-0005-0000-0000-00008A0E0000}"/>
    <cellStyle name="Comma 2 9 3 2 2 3" xfId="8331" xr:uid="{00000000-0005-0000-0000-00008B0E0000}"/>
    <cellStyle name="Comma 2 9 3 2 3" xfId="10450" xr:uid="{00000000-0005-0000-0000-00008C0E0000}"/>
    <cellStyle name="Comma 2 9 3 2 4" xfId="6215" xr:uid="{00000000-0005-0000-0000-00008D0E0000}"/>
    <cellStyle name="Comma 2 9 3 3" xfId="3041" xr:uid="{00000000-0005-0000-0000-00008E0E0000}"/>
    <cellStyle name="Comma 2 9 3 3 2" xfId="11508" xr:uid="{00000000-0005-0000-0000-00008F0E0000}"/>
    <cellStyle name="Comma 2 9 3 3 3" xfId="7273" xr:uid="{00000000-0005-0000-0000-0000900E0000}"/>
    <cellStyle name="Comma 2 9 3 4" xfId="9392" xr:uid="{00000000-0005-0000-0000-0000910E0000}"/>
    <cellStyle name="Comma 2 9 3 5" xfId="5157" xr:uid="{00000000-0005-0000-0000-0000920E0000}"/>
    <cellStyle name="Comma 2 9 4" xfId="1476" xr:uid="{00000000-0005-0000-0000-0000930E0000}"/>
    <cellStyle name="Comma 2 9 4 2" xfId="3593" xr:uid="{00000000-0005-0000-0000-0000940E0000}"/>
    <cellStyle name="Comma 2 9 4 2 2" xfId="12060" xr:uid="{00000000-0005-0000-0000-0000950E0000}"/>
    <cellStyle name="Comma 2 9 4 2 3" xfId="7825" xr:uid="{00000000-0005-0000-0000-0000960E0000}"/>
    <cellStyle name="Comma 2 9 4 3" xfId="9944" xr:uid="{00000000-0005-0000-0000-0000970E0000}"/>
    <cellStyle name="Comma 2 9 4 4" xfId="5709" xr:uid="{00000000-0005-0000-0000-0000980E0000}"/>
    <cellStyle name="Comma 2 9 5" xfId="2535" xr:uid="{00000000-0005-0000-0000-0000990E0000}"/>
    <cellStyle name="Comma 2 9 5 2" xfId="11002" xr:uid="{00000000-0005-0000-0000-00009A0E0000}"/>
    <cellStyle name="Comma 2 9 5 3" xfId="6767" xr:uid="{00000000-0005-0000-0000-00009B0E0000}"/>
    <cellStyle name="Comma 2 9 6" xfId="8886" xr:uid="{00000000-0005-0000-0000-00009C0E0000}"/>
    <cellStyle name="Comma 2 9 7" xfId="4651" xr:uid="{00000000-0005-0000-0000-00009D0E0000}"/>
    <cellStyle name="Comma 20" xfId="410" xr:uid="{00000000-0005-0000-0000-00009E0E0000}"/>
    <cellStyle name="Comma 20 2" xfId="723" xr:uid="{00000000-0005-0000-0000-00009F0E0000}"/>
    <cellStyle name="Comma 20 2 2" xfId="1228" xr:uid="{00000000-0005-0000-0000-0000A00E0000}"/>
    <cellStyle name="Comma 20 2 2 2" xfId="2286" xr:uid="{00000000-0005-0000-0000-0000A10E0000}"/>
    <cellStyle name="Comma 20 2 2 2 2" xfId="4403" xr:uid="{00000000-0005-0000-0000-0000A20E0000}"/>
    <cellStyle name="Comma 20 2 2 2 2 2" xfId="12870" xr:uid="{00000000-0005-0000-0000-0000A30E0000}"/>
    <cellStyle name="Comma 20 2 2 2 2 3" xfId="8635" xr:uid="{00000000-0005-0000-0000-0000A40E0000}"/>
    <cellStyle name="Comma 20 2 2 2 3" xfId="10754" xr:uid="{00000000-0005-0000-0000-0000A50E0000}"/>
    <cellStyle name="Comma 20 2 2 2 4" xfId="6519" xr:uid="{00000000-0005-0000-0000-0000A60E0000}"/>
    <cellStyle name="Comma 20 2 2 3" xfId="3345" xr:uid="{00000000-0005-0000-0000-0000A70E0000}"/>
    <cellStyle name="Comma 20 2 2 3 2" xfId="11812" xr:uid="{00000000-0005-0000-0000-0000A80E0000}"/>
    <cellStyle name="Comma 20 2 2 3 3" xfId="7577" xr:uid="{00000000-0005-0000-0000-0000A90E0000}"/>
    <cellStyle name="Comma 20 2 2 4" xfId="9696" xr:uid="{00000000-0005-0000-0000-0000AA0E0000}"/>
    <cellStyle name="Comma 20 2 2 5" xfId="5461" xr:uid="{00000000-0005-0000-0000-0000AB0E0000}"/>
    <cellStyle name="Comma 20 2 3" xfId="1781" xr:uid="{00000000-0005-0000-0000-0000AC0E0000}"/>
    <cellStyle name="Comma 20 2 3 2" xfId="3898" xr:uid="{00000000-0005-0000-0000-0000AD0E0000}"/>
    <cellStyle name="Comma 20 2 3 2 2" xfId="12365" xr:uid="{00000000-0005-0000-0000-0000AE0E0000}"/>
    <cellStyle name="Comma 20 2 3 2 3" xfId="8130" xr:uid="{00000000-0005-0000-0000-0000AF0E0000}"/>
    <cellStyle name="Comma 20 2 3 3" xfId="10249" xr:uid="{00000000-0005-0000-0000-0000B00E0000}"/>
    <cellStyle name="Comma 20 2 3 4" xfId="6014" xr:uid="{00000000-0005-0000-0000-0000B10E0000}"/>
    <cellStyle name="Comma 20 2 4" xfId="2840" xr:uid="{00000000-0005-0000-0000-0000B20E0000}"/>
    <cellStyle name="Comma 20 2 4 2" xfId="11307" xr:uid="{00000000-0005-0000-0000-0000B30E0000}"/>
    <cellStyle name="Comma 20 2 4 3" xfId="7072" xr:uid="{00000000-0005-0000-0000-0000B40E0000}"/>
    <cellStyle name="Comma 20 2 5" xfId="9191" xr:uid="{00000000-0005-0000-0000-0000B50E0000}"/>
    <cellStyle name="Comma 20 2 6" xfId="4956" xr:uid="{00000000-0005-0000-0000-0000B60E0000}"/>
    <cellStyle name="Comma 20 3" xfId="928" xr:uid="{00000000-0005-0000-0000-0000B70E0000}"/>
    <cellStyle name="Comma 20 3 2" xfId="1986" xr:uid="{00000000-0005-0000-0000-0000B80E0000}"/>
    <cellStyle name="Comma 20 3 2 2" xfId="4103" xr:uid="{00000000-0005-0000-0000-0000B90E0000}"/>
    <cellStyle name="Comma 20 3 2 2 2" xfId="12570" xr:uid="{00000000-0005-0000-0000-0000BA0E0000}"/>
    <cellStyle name="Comma 20 3 2 2 3" xfId="8335" xr:uid="{00000000-0005-0000-0000-0000BB0E0000}"/>
    <cellStyle name="Comma 20 3 2 3" xfId="10454" xr:uid="{00000000-0005-0000-0000-0000BC0E0000}"/>
    <cellStyle name="Comma 20 3 2 4" xfId="6219" xr:uid="{00000000-0005-0000-0000-0000BD0E0000}"/>
    <cellStyle name="Comma 20 3 3" xfId="3045" xr:uid="{00000000-0005-0000-0000-0000BE0E0000}"/>
    <cellStyle name="Comma 20 3 3 2" xfId="11512" xr:uid="{00000000-0005-0000-0000-0000BF0E0000}"/>
    <cellStyle name="Comma 20 3 3 3" xfId="7277" xr:uid="{00000000-0005-0000-0000-0000C00E0000}"/>
    <cellStyle name="Comma 20 3 4" xfId="9396" xr:uid="{00000000-0005-0000-0000-0000C10E0000}"/>
    <cellStyle name="Comma 20 3 5" xfId="5161" xr:uid="{00000000-0005-0000-0000-0000C20E0000}"/>
    <cellStyle name="Comma 20 4" xfId="1480" xr:uid="{00000000-0005-0000-0000-0000C30E0000}"/>
    <cellStyle name="Comma 20 4 2" xfId="3597" xr:uid="{00000000-0005-0000-0000-0000C40E0000}"/>
    <cellStyle name="Comma 20 4 2 2" xfId="12064" xr:uid="{00000000-0005-0000-0000-0000C50E0000}"/>
    <cellStyle name="Comma 20 4 2 3" xfId="7829" xr:uid="{00000000-0005-0000-0000-0000C60E0000}"/>
    <cellStyle name="Comma 20 4 3" xfId="9948" xr:uid="{00000000-0005-0000-0000-0000C70E0000}"/>
    <cellStyle name="Comma 20 4 4" xfId="5713" xr:uid="{00000000-0005-0000-0000-0000C80E0000}"/>
    <cellStyle name="Comma 20 5" xfId="2539" xr:uid="{00000000-0005-0000-0000-0000C90E0000}"/>
    <cellStyle name="Comma 20 5 2" xfId="11006" xr:uid="{00000000-0005-0000-0000-0000CA0E0000}"/>
    <cellStyle name="Comma 20 5 3" xfId="6771" xr:uid="{00000000-0005-0000-0000-0000CB0E0000}"/>
    <cellStyle name="Comma 20 6" xfId="8890" xr:uid="{00000000-0005-0000-0000-0000CC0E0000}"/>
    <cellStyle name="Comma 20 7" xfId="4655" xr:uid="{00000000-0005-0000-0000-0000CD0E0000}"/>
    <cellStyle name="Comma 21" xfId="409" xr:uid="{00000000-0005-0000-0000-0000CE0E0000}"/>
    <cellStyle name="Comma 21 2" xfId="722" xr:uid="{00000000-0005-0000-0000-0000CF0E0000}"/>
    <cellStyle name="Comma 21 2 2" xfId="1227" xr:uid="{00000000-0005-0000-0000-0000D00E0000}"/>
    <cellStyle name="Comma 21 2 2 2" xfId="2285" xr:uid="{00000000-0005-0000-0000-0000D10E0000}"/>
    <cellStyle name="Comma 21 2 2 2 2" xfId="4402" xr:uid="{00000000-0005-0000-0000-0000D20E0000}"/>
    <cellStyle name="Comma 21 2 2 2 2 2" xfId="12869" xr:uid="{00000000-0005-0000-0000-0000D30E0000}"/>
    <cellStyle name="Comma 21 2 2 2 2 3" xfId="8634" xr:uid="{00000000-0005-0000-0000-0000D40E0000}"/>
    <cellStyle name="Comma 21 2 2 2 3" xfId="10753" xr:uid="{00000000-0005-0000-0000-0000D50E0000}"/>
    <cellStyle name="Comma 21 2 2 2 4" xfId="6518" xr:uid="{00000000-0005-0000-0000-0000D60E0000}"/>
    <cellStyle name="Comma 21 2 2 3" xfId="3344" xr:uid="{00000000-0005-0000-0000-0000D70E0000}"/>
    <cellStyle name="Comma 21 2 2 3 2" xfId="11811" xr:uid="{00000000-0005-0000-0000-0000D80E0000}"/>
    <cellStyle name="Comma 21 2 2 3 3" xfId="7576" xr:uid="{00000000-0005-0000-0000-0000D90E0000}"/>
    <cellStyle name="Comma 21 2 2 4" xfId="9695" xr:uid="{00000000-0005-0000-0000-0000DA0E0000}"/>
    <cellStyle name="Comma 21 2 2 5" xfId="5460" xr:uid="{00000000-0005-0000-0000-0000DB0E0000}"/>
    <cellStyle name="Comma 21 2 3" xfId="1780" xr:uid="{00000000-0005-0000-0000-0000DC0E0000}"/>
    <cellStyle name="Comma 21 2 3 2" xfId="3897" xr:uid="{00000000-0005-0000-0000-0000DD0E0000}"/>
    <cellStyle name="Comma 21 2 3 2 2" xfId="12364" xr:uid="{00000000-0005-0000-0000-0000DE0E0000}"/>
    <cellStyle name="Comma 21 2 3 2 3" xfId="8129" xr:uid="{00000000-0005-0000-0000-0000DF0E0000}"/>
    <cellStyle name="Comma 21 2 3 3" xfId="10248" xr:uid="{00000000-0005-0000-0000-0000E00E0000}"/>
    <cellStyle name="Comma 21 2 3 4" xfId="6013" xr:uid="{00000000-0005-0000-0000-0000E10E0000}"/>
    <cellStyle name="Comma 21 2 4" xfId="2839" xr:uid="{00000000-0005-0000-0000-0000E20E0000}"/>
    <cellStyle name="Comma 21 2 4 2" xfId="11306" xr:uid="{00000000-0005-0000-0000-0000E30E0000}"/>
    <cellStyle name="Comma 21 2 4 3" xfId="7071" xr:uid="{00000000-0005-0000-0000-0000E40E0000}"/>
    <cellStyle name="Comma 21 2 5" xfId="9190" xr:uid="{00000000-0005-0000-0000-0000E50E0000}"/>
    <cellStyle name="Comma 21 2 6" xfId="4955" xr:uid="{00000000-0005-0000-0000-0000E60E0000}"/>
    <cellStyle name="Comma 21 3" xfId="927" xr:uid="{00000000-0005-0000-0000-0000E70E0000}"/>
    <cellStyle name="Comma 21 3 2" xfId="1985" xr:uid="{00000000-0005-0000-0000-0000E80E0000}"/>
    <cellStyle name="Comma 21 3 2 2" xfId="4102" xr:uid="{00000000-0005-0000-0000-0000E90E0000}"/>
    <cellStyle name="Comma 21 3 2 2 2" xfId="12569" xr:uid="{00000000-0005-0000-0000-0000EA0E0000}"/>
    <cellStyle name="Comma 21 3 2 2 3" xfId="8334" xr:uid="{00000000-0005-0000-0000-0000EB0E0000}"/>
    <cellStyle name="Comma 21 3 2 3" xfId="10453" xr:uid="{00000000-0005-0000-0000-0000EC0E0000}"/>
    <cellStyle name="Comma 21 3 2 4" xfId="6218" xr:uid="{00000000-0005-0000-0000-0000ED0E0000}"/>
    <cellStyle name="Comma 21 3 3" xfId="3044" xr:uid="{00000000-0005-0000-0000-0000EE0E0000}"/>
    <cellStyle name="Comma 21 3 3 2" xfId="11511" xr:uid="{00000000-0005-0000-0000-0000EF0E0000}"/>
    <cellStyle name="Comma 21 3 3 3" xfId="7276" xr:uid="{00000000-0005-0000-0000-0000F00E0000}"/>
    <cellStyle name="Comma 21 3 4" xfId="9395" xr:uid="{00000000-0005-0000-0000-0000F10E0000}"/>
    <cellStyle name="Comma 21 3 5" xfId="5160" xr:uid="{00000000-0005-0000-0000-0000F20E0000}"/>
    <cellStyle name="Comma 21 4" xfId="1479" xr:uid="{00000000-0005-0000-0000-0000F30E0000}"/>
    <cellStyle name="Comma 21 4 2" xfId="3596" xr:uid="{00000000-0005-0000-0000-0000F40E0000}"/>
    <cellStyle name="Comma 21 4 2 2" xfId="12063" xr:uid="{00000000-0005-0000-0000-0000F50E0000}"/>
    <cellStyle name="Comma 21 4 2 3" xfId="7828" xr:uid="{00000000-0005-0000-0000-0000F60E0000}"/>
    <cellStyle name="Comma 21 4 3" xfId="9947" xr:uid="{00000000-0005-0000-0000-0000F70E0000}"/>
    <cellStyle name="Comma 21 4 4" xfId="5712" xr:uid="{00000000-0005-0000-0000-0000F80E0000}"/>
    <cellStyle name="Comma 21 5" xfId="2538" xr:uid="{00000000-0005-0000-0000-0000F90E0000}"/>
    <cellStyle name="Comma 21 5 2" xfId="11005" xr:uid="{00000000-0005-0000-0000-0000FA0E0000}"/>
    <cellStyle name="Comma 21 5 3" xfId="6770" xr:uid="{00000000-0005-0000-0000-0000FB0E0000}"/>
    <cellStyle name="Comma 21 6" xfId="8889" xr:uid="{00000000-0005-0000-0000-0000FC0E0000}"/>
    <cellStyle name="Comma 21 7" xfId="4654" xr:uid="{00000000-0005-0000-0000-0000FD0E0000}"/>
    <cellStyle name="Comma 22" xfId="516" xr:uid="{00000000-0005-0000-0000-0000FE0E0000}"/>
    <cellStyle name="Comma 22 2" xfId="829" xr:uid="{00000000-0005-0000-0000-0000FF0E0000}"/>
    <cellStyle name="Comma 22 2 2" xfId="1334" xr:uid="{00000000-0005-0000-0000-0000000F0000}"/>
    <cellStyle name="Comma 22 2 2 2" xfId="2392" xr:uid="{00000000-0005-0000-0000-0000010F0000}"/>
    <cellStyle name="Comma 22 2 2 2 2" xfId="4509" xr:uid="{00000000-0005-0000-0000-0000020F0000}"/>
    <cellStyle name="Comma 22 2 2 2 2 2" xfId="12976" xr:uid="{00000000-0005-0000-0000-0000030F0000}"/>
    <cellStyle name="Comma 22 2 2 2 2 3" xfId="8741" xr:uid="{00000000-0005-0000-0000-0000040F0000}"/>
    <cellStyle name="Comma 22 2 2 2 3" xfId="10860" xr:uid="{00000000-0005-0000-0000-0000050F0000}"/>
    <cellStyle name="Comma 22 2 2 2 4" xfId="6625" xr:uid="{00000000-0005-0000-0000-0000060F0000}"/>
    <cellStyle name="Comma 22 2 2 3" xfId="3451" xr:uid="{00000000-0005-0000-0000-0000070F0000}"/>
    <cellStyle name="Comma 22 2 2 3 2" xfId="11918" xr:uid="{00000000-0005-0000-0000-0000080F0000}"/>
    <cellStyle name="Comma 22 2 2 3 3" xfId="7683" xr:uid="{00000000-0005-0000-0000-0000090F0000}"/>
    <cellStyle name="Comma 22 2 2 4" xfId="9802" xr:uid="{00000000-0005-0000-0000-00000A0F0000}"/>
    <cellStyle name="Comma 22 2 2 5" xfId="5567" xr:uid="{00000000-0005-0000-0000-00000B0F0000}"/>
    <cellStyle name="Comma 22 2 3" xfId="1887" xr:uid="{00000000-0005-0000-0000-00000C0F0000}"/>
    <cellStyle name="Comma 22 2 3 2" xfId="4004" xr:uid="{00000000-0005-0000-0000-00000D0F0000}"/>
    <cellStyle name="Comma 22 2 3 2 2" xfId="12471" xr:uid="{00000000-0005-0000-0000-00000E0F0000}"/>
    <cellStyle name="Comma 22 2 3 2 3" xfId="8236" xr:uid="{00000000-0005-0000-0000-00000F0F0000}"/>
    <cellStyle name="Comma 22 2 3 3" xfId="10355" xr:uid="{00000000-0005-0000-0000-0000100F0000}"/>
    <cellStyle name="Comma 22 2 3 4" xfId="6120" xr:uid="{00000000-0005-0000-0000-0000110F0000}"/>
    <cellStyle name="Comma 22 2 4" xfId="2946" xr:uid="{00000000-0005-0000-0000-0000120F0000}"/>
    <cellStyle name="Comma 22 2 4 2" xfId="11413" xr:uid="{00000000-0005-0000-0000-0000130F0000}"/>
    <cellStyle name="Comma 22 2 4 3" xfId="7178" xr:uid="{00000000-0005-0000-0000-0000140F0000}"/>
    <cellStyle name="Comma 22 2 5" xfId="9297" xr:uid="{00000000-0005-0000-0000-0000150F0000}"/>
    <cellStyle name="Comma 22 2 6" xfId="5062" xr:uid="{00000000-0005-0000-0000-0000160F0000}"/>
    <cellStyle name="Comma 22 3" xfId="1034" xr:uid="{00000000-0005-0000-0000-0000170F0000}"/>
    <cellStyle name="Comma 22 3 2" xfId="2092" xr:uid="{00000000-0005-0000-0000-0000180F0000}"/>
    <cellStyle name="Comma 22 3 2 2" xfId="4209" xr:uid="{00000000-0005-0000-0000-0000190F0000}"/>
    <cellStyle name="Comma 22 3 2 2 2" xfId="12676" xr:uid="{00000000-0005-0000-0000-00001A0F0000}"/>
    <cellStyle name="Comma 22 3 2 2 3" xfId="8441" xr:uid="{00000000-0005-0000-0000-00001B0F0000}"/>
    <cellStyle name="Comma 22 3 2 3" xfId="10560" xr:uid="{00000000-0005-0000-0000-00001C0F0000}"/>
    <cellStyle name="Comma 22 3 2 4" xfId="6325" xr:uid="{00000000-0005-0000-0000-00001D0F0000}"/>
    <cellStyle name="Comma 22 3 3" xfId="3151" xr:uid="{00000000-0005-0000-0000-00001E0F0000}"/>
    <cellStyle name="Comma 22 3 3 2" xfId="11618" xr:uid="{00000000-0005-0000-0000-00001F0F0000}"/>
    <cellStyle name="Comma 22 3 3 3" xfId="7383" xr:uid="{00000000-0005-0000-0000-0000200F0000}"/>
    <cellStyle name="Comma 22 3 4" xfId="9502" xr:uid="{00000000-0005-0000-0000-0000210F0000}"/>
    <cellStyle name="Comma 22 3 5" xfId="5267" xr:uid="{00000000-0005-0000-0000-0000220F0000}"/>
    <cellStyle name="Comma 22 4" xfId="1586" xr:uid="{00000000-0005-0000-0000-0000230F0000}"/>
    <cellStyle name="Comma 22 4 2" xfId="3703" xr:uid="{00000000-0005-0000-0000-0000240F0000}"/>
    <cellStyle name="Comma 22 4 2 2" xfId="12170" xr:uid="{00000000-0005-0000-0000-0000250F0000}"/>
    <cellStyle name="Comma 22 4 2 3" xfId="7935" xr:uid="{00000000-0005-0000-0000-0000260F0000}"/>
    <cellStyle name="Comma 22 4 3" xfId="10054" xr:uid="{00000000-0005-0000-0000-0000270F0000}"/>
    <cellStyle name="Comma 22 4 4" xfId="5819" xr:uid="{00000000-0005-0000-0000-0000280F0000}"/>
    <cellStyle name="Comma 22 5" xfId="2645" xr:uid="{00000000-0005-0000-0000-0000290F0000}"/>
    <cellStyle name="Comma 22 5 2" xfId="11112" xr:uid="{00000000-0005-0000-0000-00002A0F0000}"/>
    <cellStyle name="Comma 22 5 3" xfId="6877" xr:uid="{00000000-0005-0000-0000-00002B0F0000}"/>
    <cellStyle name="Comma 22 6" xfId="8996" xr:uid="{00000000-0005-0000-0000-00002C0F0000}"/>
    <cellStyle name="Comma 22 7" xfId="4761" xr:uid="{00000000-0005-0000-0000-00002D0F0000}"/>
    <cellStyle name="Comma 23" xfId="517" xr:uid="{00000000-0005-0000-0000-00002E0F0000}"/>
    <cellStyle name="Comma 23 2" xfId="830" xr:uid="{00000000-0005-0000-0000-00002F0F0000}"/>
    <cellStyle name="Comma 23 2 2" xfId="1335" xr:uid="{00000000-0005-0000-0000-0000300F0000}"/>
    <cellStyle name="Comma 23 2 2 2" xfId="2393" xr:uid="{00000000-0005-0000-0000-0000310F0000}"/>
    <cellStyle name="Comma 23 2 2 2 2" xfId="4510" xr:uid="{00000000-0005-0000-0000-0000320F0000}"/>
    <cellStyle name="Comma 23 2 2 2 2 2" xfId="12977" xr:uid="{00000000-0005-0000-0000-0000330F0000}"/>
    <cellStyle name="Comma 23 2 2 2 2 3" xfId="8742" xr:uid="{00000000-0005-0000-0000-0000340F0000}"/>
    <cellStyle name="Comma 23 2 2 2 3" xfId="10861" xr:uid="{00000000-0005-0000-0000-0000350F0000}"/>
    <cellStyle name="Comma 23 2 2 2 4" xfId="6626" xr:uid="{00000000-0005-0000-0000-0000360F0000}"/>
    <cellStyle name="Comma 23 2 2 3" xfId="3452" xr:uid="{00000000-0005-0000-0000-0000370F0000}"/>
    <cellStyle name="Comma 23 2 2 3 2" xfId="11919" xr:uid="{00000000-0005-0000-0000-0000380F0000}"/>
    <cellStyle name="Comma 23 2 2 3 3" xfId="7684" xr:uid="{00000000-0005-0000-0000-0000390F0000}"/>
    <cellStyle name="Comma 23 2 2 4" xfId="9803" xr:uid="{00000000-0005-0000-0000-00003A0F0000}"/>
    <cellStyle name="Comma 23 2 2 5" xfId="5568" xr:uid="{00000000-0005-0000-0000-00003B0F0000}"/>
    <cellStyle name="Comma 23 2 3" xfId="1888" xr:uid="{00000000-0005-0000-0000-00003C0F0000}"/>
    <cellStyle name="Comma 23 2 3 2" xfId="4005" xr:uid="{00000000-0005-0000-0000-00003D0F0000}"/>
    <cellStyle name="Comma 23 2 3 2 2" xfId="12472" xr:uid="{00000000-0005-0000-0000-00003E0F0000}"/>
    <cellStyle name="Comma 23 2 3 2 3" xfId="8237" xr:uid="{00000000-0005-0000-0000-00003F0F0000}"/>
    <cellStyle name="Comma 23 2 3 3" xfId="10356" xr:uid="{00000000-0005-0000-0000-0000400F0000}"/>
    <cellStyle name="Comma 23 2 3 4" xfId="6121" xr:uid="{00000000-0005-0000-0000-0000410F0000}"/>
    <cellStyle name="Comma 23 2 4" xfId="2947" xr:uid="{00000000-0005-0000-0000-0000420F0000}"/>
    <cellStyle name="Comma 23 2 4 2" xfId="11414" xr:uid="{00000000-0005-0000-0000-0000430F0000}"/>
    <cellStyle name="Comma 23 2 4 3" xfId="7179" xr:uid="{00000000-0005-0000-0000-0000440F0000}"/>
    <cellStyle name="Comma 23 2 5" xfId="9298" xr:uid="{00000000-0005-0000-0000-0000450F0000}"/>
    <cellStyle name="Comma 23 2 6" xfId="5063" xr:uid="{00000000-0005-0000-0000-0000460F0000}"/>
    <cellStyle name="Comma 23 3" xfId="1035" xr:uid="{00000000-0005-0000-0000-0000470F0000}"/>
    <cellStyle name="Comma 23 3 2" xfId="2093" xr:uid="{00000000-0005-0000-0000-0000480F0000}"/>
    <cellStyle name="Comma 23 3 2 2" xfId="4210" xr:uid="{00000000-0005-0000-0000-0000490F0000}"/>
    <cellStyle name="Comma 23 3 2 2 2" xfId="12677" xr:uid="{00000000-0005-0000-0000-00004A0F0000}"/>
    <cellStyle name="Comma 23 3 2 2 3" xfId="8442" xr:uid="{00000000-0005-0000-0000-00004B0F0000}"/>
    <cellStyle name="Comma 23 3 2 3" xfId="10561" xr:uid="{00000000-0005-0000-0000-00004C0F0000}"/>
    <cellStyle name="Comma 23 3 2 4" xfId="6326" xr:uid="{00000000-0005-0000-0000-00004D0F0000}"/>
    <cellStyle name="Comma 23 3 3" xfId="3152" xr:uid="{00000000-0005-0000-0000-00004E0F0000}"/>
    <cellStyle name="Comma 23 3 3 2" xfId="11619" xr:uid="{00000000-0005-0000-0000-00004F0F0000}"/>
    <cellStyle name="Comma 23 3 3 3" xfId="7384" xr:uid="{00000000-0005-0000-0000-0000500F0000}"/>
    <cellStyle name="Comma 23 3 4" xfId="9503" xr:uid="{00000000-0005-0000-0000-0000510F0000}"/>
    <cellStyle name="Comma 23 3 5" xfId="5268" xr:uid="{00000000-0005-0000-0000-0000520F0000}"/>
    <cellStyle name="Comma 23 4" xfId="1587" xr:uid="{00000000-0005-0000-0000-0000530F0000}"/>
    <cellStyle name="Comma 23 4 2" xfId="3704" xr:uid="{00000000-0005-0000-0000-0000540F0000}"/>
    <cellStyle name="Comma 23 4 2 2" xfId="12171" xr:uid="{00000000-0005-0000-0000-0000550F0000}"/>
    <cellStyle name="Comma 23 4 2 3" xfId="7936" xr:uid="{00000000-0005-0000-0000-0000560F0000}"/>
    <cellStyle name="Comma 23 4 3" xfId="10055" xr:uid="{00000000-0005-0000-0000-0000570F0000}"/>
    <cellStyle name="Comma 23 4 4" xfId="5820" xr:uid="{00000000-0005-0000-0000-0000580F0000}"/>
    <cellStyle name="Comma 23 5" xfId="2646" xr:uid="{00000000-0005-0000-0000-0000590F0000}"/>
    <cellStyle name="Comma 23 5 2" xfId="11113" xr:uid="{00000000-0005-0000-0000-00005A0F0000}"/>
    <cellStyle name="Comma 23 5 3" xfId="6878" xr:uid="{00000000-0005-0000-0000-00005B0F0000}"/>
    <cellStyle name="Comma 23 6" xfId="8997" xr:uid="{00000000-0005-0000-0000-00005C0F0000}"/>
    <cellStyle name="Comma 23 7" xfId="4762" xr:uid="{00000000-0005-0000-0000-00005D0F0000}"/>
    <cellStyle name="Comma 24" xfId="448" xr:uid="{00000000-0005-0000-0000-00005E0F0000}"/>
    <cellStyle name="Comma 24 2" xfId="761" xr:uid="{00000000-0005-0000-0000-00005F0F0000}"/>
    <cellStyle name="Comma 24 2 2" xfId="1266" xr:uid="{00000000-0005-0000-0000-0000600F0000}"/>
    <cellStyle name="Comma 24 2 2 2" xfId="2324" xr:uid="{00000000-0005-0000-0000-0000610F0000}"/>
    <cellStyle name="Comma 24 2 2 2 2" xfId="4441" xr:uid="{00000000-0005-0000-0000-0000620F0000}"/>
    <cellStyle name="Comma 24 2 2 2 2 2" xfId="12908" xr:uid="{00000000-0005-0000-0000-0000630F0000}"/>
    <cellStyle name="Comma 24 2 2 2 2 3" xfId="8673" xr:uid="{00000000-0005-0000-0000-0000640F0000}"/>
    <cellStyle name="Comma 24 2 2 2 3" xfId="10792" xr:uid="{00000000-0005-0000-0000-0000650F0000}"/>
    <cellStyle name="Comma 24 2 2 2 4" xfId="6557" xr:uid="{00000000-0005-0000-0000-0000660F0000}"/>
    <cellStyle name="Comma 24 2 2 3" xfId="3383" xr:uid="{00000000-0005-0000-0000-0000670F0000}"/>
    <cellStyle name="Comma 24 2 2 3 2" xfId="11850" xr:uid="{00000000-0005-0000-0000-0000680F0000}"/>
    <cellStyle name="Comma 24 2 2 3 3" xfId="7615" xr:uid="{00000000-0005-0000-0000-0000690F0000}"/>
    <cellStyle name="Comma 24 2 2 4" xfId="9734" xr:uid="{00000000-0005-0000-0000-00006A0F0000}"/>
    <cellStyle name="Comma 24 2 2 5" xfId="5499" xr:uid="{00000000-0005-0000-0000-00006B0F0000}"/>
    <cellStyle name="Comma 24 2 3" xfId="1819" xr:uid="{00000000-0005-0000-0000-00006C0F0000}"/>
    <cellStyle name="Comma 24 2 3 2" xfId="3936" xr:uid="{00000000-0005-0000-0000-00006D0F0000}"/>
    <cellStyle name="Comma 24 2 3 2 2" xfId="12403" xr:uid="{00000000-0005-0000-0000-00006E0F0000}"/>
    <cellStyle name="Comma 24 2 3 2 3" xfId="8168" xr:uid="{00000000-0005-0000-0000-00006F0F0000}"/>
    <cellStyle name="Comma 24 2 3 3" xfId="10287" xr:uid="{00000000-0005-0000-0000-0000700F0000}"/>
    <cellStyle name="Comma 24 2 3 4" xfId="6052" xr:uid="{00000000-0005-0000-0000-0000710F0000}"/>
    <cellStyle name="Comma 24 2 4" xfId="2878" xr:uid="{00000000-0005-0000-0000-0000720F0000}"/>
    <cellStyle name="Comma 24 2 4 2" xfId="11345" xr:uid="{00000000-0005-0000-0000-0000730F0000}"/>
    <cellStyle name="Comma 24 2 4 3" xfId="7110" xr:uid="{00000000-0005-0000-0000-0000740F0000}"/>
    <cellStyle name="Comma 24 2 5" xfId="9229" xr:uid="{00000000-0005-0000-0000-0000750F0000}"/>
    <cellStyle name="Comma 24 2 6" xfId="4994" xr:uid="{00000000-0005-0000-0000-0000760F0000}"/>
    <cellStyle name="Comma 24 3" xfId="966" xr:uid="{00000000-0005-0000-0000-0000770F0000}"/>
    <cellStyle name="Comma 24 3 2" xfId="2024" xr:uid="{00000000-0005-0000-0000-0000780F0000}"/>
    <cellStyle name="Comma 24 3 2 2" xfId="4141" xr:uid="{00000000-0005-0000-0000-0000790F0000}"/>
    <cellStyle name="Comma 24 3 2 2 2" xfId="12608" xr:uid="{00000000-0005-0000-0000-00007A0F0000}"/>
    <cellStyle name="Comma 24 3 2 2 3" xfId="8373" xr:uid="{00000000-0005-0000-0000-00007B0F0000}"/>
    <cellStyle name="Comma 24 3 2 3" xfId="10492" xr:uid="{00000000-0005-0000-0000-00007C0F0000}"/>
    <cellStyle name="Comma 24 3 2 4" xfId="6257" xr:uid="{00000000-0005-0000-0000-00007D0F0000}"/>
    <cellStyle name="Comma 24 3 3" xfId="3083" xr:uid="{00000000-0005-0000-0000-00007E0F0000}"/>
    <cellStyle name="Comma 24 3 3 2" xfId="11550" xr:uid="{00000000-0005-0000-0000-00007F0F0000}"/>
    <cellStyle name="Comma 24 3 3 3" xfId="7315" xr:uid="{00000000-0005-0000-0000-0000800F0000}"/>
    <cellStyle name="Comma 24 3 4" xfId="9434" xr:uid="{00000000-0005-0000-0000-0000810F0000}"/>
    <cellStyle name="Comma 24 3 5" xfId="5199" xr:uid="{00000000-0005-0000-0000-0000820F0000}"/>
    <cellStyle name="Comma 24 4" xfId="1518" xr:uid="{00000000-0005-0000-0000-0000830F0000}"/>
    <cellStyle name="Comma 24 4 2" xfId="3635" xr:uid="{00000000-0005-0000-0000-0000840F0000}"/>
    <cellStyle name="Comma 24 4 2 2" xfId="12102" xr:uid="{00000000-0005-0000-0000-0000850F0000}"/>
    <cellStyle name="Comma 24 4 2 3" xfId="7867" xr:uid="{00000000-0005-0000-0000-0000860F0000}"/>
    <cellStyle name="Comma 24 4 3" xfId="9986" xr:uid="{00000000-0005-0000-0000-0000870F0000}"/>
    <cellStyle name="Comma 24 4 4" xfId="5751" xr:uid="{00000000-0005-0000-0000-0000880F0000}"/>
    <cellStyle name="Comma 24 5" xfId="2577" xr:uid="{00000000-0005-0000-0000-0000890F0000}"/>
    <cellStyle name="Comma 24 5 2" xfId="11044" xr:uid="{00000000-0005-0000-0000-00008A0F0000}"/>
    <cellStyle name="Comma 24 5 3" xfId="6809" xr:uid="{00000000-0005-0000-0000-00008B0F0000}"/>
    <cellStyle name="Comma 24 6" xfId="8928" xr:uid="{00000000-0005-0000-0000-00008C0F0000}"/>
    <cellStyle name="Comma 24 7" xfId="4693" xr:uid="{00000000-0005-0000-0000-00008D0F0000}"/>
    <cellStyle name="Comma 25" xfId="408" xr:uid="{00000000-0005-0000-0000-00008E0F0000}"/>
    <cellStyle name="Comma 25 2" xfId="721" xr:uid="{00000000-0005-0000-0000-00008F0F0000}"/>
    <cellStyle name="Comma 25 2 2" xfId="1226" xr:uid="{00000000-0005-0000-0000-0000900F0000}"/>
    <cellStyle name="Comma 25 2 2 2" xfId="2284" xr:uid="{00000000-0005-0000-0000-0000910F0000}"/>
    <cellStyle name="Comma 25 2 2 2 2" xfId="4401" xr:uid="{00000000-0005-0000-0000-0000920F0000}"/>
    <cellStyle name="Comma 25 2 2 2 2 2" xfId="12868" xr:uid="{00000000-0005-0000-0000-0000930F0000}"/>
    <cellStyle name="Comma 25 2 2 2 2 3" xfId="8633" xr:uid="{00000000-0005-0000-0000-0000940F0000}"/>
    <cellStyle name="Comma 25 2 2 2 3" xfId="10752" xr:uid="{00000000-0005-0000-0000-0000950F0000}"/>
    <cellStyle name="Comma 25 2 2 2 4" xfId="6517" xr:uid="{00000000-0005-0000-0000-0000960F0000}"/>
    <cellStyle name="Comma 25 2 2 3" xfId="3343" xr:uid="{00000000-0005-0000-0000-0000970F0000}"/>
    <cellStyle name="Comma 25 2 2 3 2" xfId="11810" xr:uid="{00000000-0005-0000-0000-0000980F0000}"/>
    <cellStyle name="Comma 25 2 2 3 3" xfId="7575" xr:uid="{00000000-0005-0000-0000-0000990F0000}"/>
    <cellStyle name="Comma 25 2 2 4" xfId="9694" xr:uid="{00000000-0005-0000-0000-00009A0F0000}"/>
    <cellStyle name="Comma 25 2 2 5" xfId="5459" xr:uid="{00000000-0005-0000-0000-00009B0F0000}"/>
    <cellStyle name="Comma 25 2 3" xfId="1779" xr:uid="{00000000-0005-0000-0000-00009C0F0000}"/>
    <cellStyle name="Comma 25 2 3 2" xfId="3896" xr:uid="{00000000-0005-0000-0000-00009D0F0000}"/>
    <cellStyle name="Comma 25 2 3 2 2" xfId="12363" xr:uid="{00000000-0005-0000-0000-00009E0F0000}"/>
    <cellStyle name="Comma 25 2 3 2 3" xfId="8128" xr:uid="{00000000-0005-0000-0000-00009F0F0000}"/>
    <cellStyle name="Comma 25 2 3 3" xfId="10247" xr:uid="{00000000-0005-0000-0000-0000A00F0000}"/>
    <cellStyle name="Comma 25 2 3 4" xfId="6012" xr:uid="{00000000-0005-0000-0000-0000A10F0000}"/>
    <cellStyle name="Comma 25 2 4" xfId="2838" xr:uid="{00000000-0005-0000-0000-0000A20F0000}"/>
    <cellStyle name="Comma 25 2 4 2" xfId="11305" xr:uid="{00000000-0005-0000-0000-0000A30F0000}"/>
    <cellStyle name="Comma 25 2 4 3" xfId="7070" xr:uid="{00000000-0005-0000-0000-0000A40F0000}"/>
    <cellStyle name="Comma 25 2 5" xfId="9189" xr:uid="{00000000-0005-0000-0000-0000A50F0000}"/>
    <cellStyle name="Comma 25 2 6" xfId="4954" xr:uid="{00000000-0005-0000-0000-0000A60F0000}"/>
    <cellStyle name="Comma 25 3" xfId="926" xr:uid="{00000000-0005-0000-0000-0000A70F0000}"/>
    <cellStyle name="Comma 25 3 2" xfId="1984" xr:uid="{00000000-0005-0000-0000-0000A80F0000}"/>
    <cellStyle name="Comma 25 3 2 2" xfId="4101" xr:uid="{00000000-0005-0000-0000-0000A90F0000}"/>
    <cellStyle name="Comma 25 3 2 2 2" xfId="12568" xr:uid="{00000000-0005-0000-0000-0000AA0F0000}"/>
    <cellStyle name="Comma 25 3 2 2 3" xfId="8333" xr:uid="{00000000-0005-0000-0000-0000AB0F0000}"/>
    <cellStyle name="Comma 25 3 2 3" xfId="10452" xr:uid="{00000000-0005-0000-0000-0000AC0F0000}"/>
    <cellStyle name="Comma 25 3 2 4" xfId="6217" xr:uid="{00000000-0005-0000-0000-0000AD0F0000}"/>
    <cellStyle name="Comma 25 3 3" xfId="3043" xr:uid="{00000000-0005-0000-0000-0000AE0F0000}"/>
    <cellStyle name="Comma 25 3 3 2" xfId="11510" xr:uid="{00000000-0005-0000-0000-0000AF0F0000}"/>
    <cellStyle name="Comma 25 3 3 3" xfId="7275" xr:uid="{00000000-0005-0000-0000-0000B00F0000}"/>
    <cellStyle name="Comma 25 3 4" xfId="9394" xr:uid="{00000000-0005-0000-0000-0000B10F0000}"/>
    <cellStyle name="Comma 25 3 5" xfId="5159" xr:uid="{00000000-0005-0000-0000-0000B20F0000}"/>
    <cellStyle name="Comma 25 4" xfId="1478" xr:uid="{00000000-0005-0000-0000-0000B30F0000}"/>
    <cellStyle name="Comma 25 4 2" xfId="3595" xr:uid="{00000000-0005-0000-0000-0000B40F0000}"/>
    <cellStyle name="Comma 25 4 2 2" xfId="12062" xr:uid="{00000000-0005-0000-0000-0000B50F0000}"/>
    <cellStyle name="Comma 25 4 2 3" xfId="7827" xr:uid="{00000000-0005-0000-0000-0000B60F0000}"/>
    <cellStyle name="Comma 25 4 3" xfId="9946" xr:uid="{00000000-0005-0000-0000-0000B70F0000}"/>
    <cellStyle name="Comma 25 4 4" xfId="5711" xr:uid="{00000000-0005-0000-0000-0000B80F0000}"/>
    <cellStyle name="Comma 25 5" xfId="2537" xr:uid="{00000000-0005-0000-0000-0000B90F0000}"/>
    <cellStyle name="Comma 25 5 2" xfId="11004" xr:uid="{00000000-0005-0000-0000-0000BA0F0000}"/>
    <cellStyle name="Comma 25 5 3" xfId="6769" xr:uid="{00000000-0005-0000-0000-0000BB0F0000}"/>
    <cellStyle name="Comma 25 6" xfId="8888" xr:uid="{00000000-0005-0000-0000-0000BC0F0000}"/>
    <cellStyle name="Comma 25 7" xfId="4653" xr:uid="{00000000-0005-0000-0000-0000BD0F0000}"/>
    <cellStyle name="Comma 26" xfId="445" xr:uid="{00000000-0005-0000-0000-0000BE0F0000}"/>
    <cellStyle name="Comma 26 2" xfId="758" xr:uid="{00000000-0005-0000-0000-0000BF0F0000}"/>
    <cellStyle name="Comma 26 2 2" xfId="1263" xr:uid="{00000000-0005-0000-0000-0000C00F0000}"/>
    <cellStyle name="Comma 26 2 2 2" xfId="2321" xr:uid="{00000000-0005-0000-0000-0000C10F0000}"/>
    <cellStyle name="Comma 26 2 2 2 2" xfId="4438" xr:uid="{00000000-0005-0000-0000-0000C20F0000}"/>
    <cellStyle name="Comma 26 2 2 2 2 2" xfId="12905" xr:uid="{00000000-0005-0000-0000-0000C30F0000}"/>
    <cellStyle name="Comma 26 2 2 2 2 3" xfId="8670" xr:uid="{00000000-0005-0000-0000-0000C40F0000}"/>
    <cellStyle name="Comma 26 2 2 2 3" xfId="10789" xr:uid="{00000000-0005-0000-0000-0000C50F0000}"/>
    <cellStyle name="Comma 26 2 2 2 4" xfId="6554" xr:uid="{00000000-0005-0000-0000-0000C60F0000}"/>
    <cellStyle name="Comma 26 2 2 3" xfId="3380" xr:uid="{00000000-0005-0000-0000-0000C70F0000}"/>
    <cellStyle name="Comma 26 2 2 3 2" xfId="11847" xr:uid="{00000000-0005-0000-0000-0000C80F0000}"/>
    <cellStyle name="Comma 26 2 2 3 3" xfId="7612" xr:uid="{00000000-0005-0000-0000-0000C90F0000}"/>
    <cellStyle name="Comma 26 2 2 4" xfId="9731" xr:uid="{00000000-0005-0000-0000-0000CA0F0000}"/>
    <cellStyle name="Comma 26 2 2 5" xfId="5496" xr:uid="{00000000-0005-0000-0000-0000CB0F0000}"/>
    <cellStyle name="Comma 26 2 3" xfId="1816" xr:uid="{00000000-0005-0000-0000-0000CC0F0000}"/>
    <cellStyle name="Comma 26 2 3 2" xfId="3933" xr:uid="{00000000-0005-0000-0000-0000CD0F0000}"/>
    <cellStyle name="Comma 26 2 3 2 2" xfId="12400" xr:uid="{00000000-0005-0000-0000-0000CE0F0000}"/>
    <cellStyle name="Comma 26 2 3 2 3" xfId="8165" xr:uid="{00000000-0005-0000-0000-0000CF0F0000}"/>
    <cellStyle name="Comma 26 2 3 3" xfId="10284" xr:uid="{00000000-0005-0000-0000-0000D00F0000}"/>
    <cellStyle name="Comma 26 2 3 4" xfId="6049" xr:uid="{00000000-0005-0000-0000-0000D10F0000}"/>
    <cellStyle name="Comma 26 2 4" xfId="2875" xr:uid="{00000000-0005-0000-0000-0000D20F0000}"/>
    <cellStyle name="Comma 26 2 4 2" xfId="11342" xr:uid="{00000000-0005-0000-0000-0000D30F0000}"/>
    <cellStyle name="Comma 26 2 4 3" xfId="7107" xr:uid="{00000000-0005-0000-0000-0000D40F0000}"/>
    <cellStyle name="Comma 26 2 5" xfId="9226" xr:uid="{00000000-0005-0000-0000-0000D50F0000}"/>
    <cellStyle name="Comma 26 2 6" xfId="4991" xr:uid="{00000000-0005-0000-0000-0000D60F0000}"/>
    <cellStyle name="Comma 26 3" xfId="963" xr:uid="{00000000-0005-0000-0000-0000D70F0000}"/>
    <cellStyle name="Comma 26 3 2" xfId="2021" xr:uid="{00000000-0005-0000-0000-0000D80F0000}"/>
    <cellStyle name="Comma 26 3 2 2" xfId="4138" xr:uid="{00000000-0005-0000-0000-0000D90F0000}"/>
    <cellStyle name="Comma 26 3 2 2 2" xfId="12605" xr:uid="{00000000-0005-0000-0000-0000DA0F0000}"/>
    <cellStyle name="Comma 26 3 2 2 3" xfId="8370" xr:uid="{00000000-0005-0000-0000-0000DB0F0000}"/>
    <cellStyle name="Comma 26 3 2 3" xfId="10489" xr:uid="{00000000-0005-0000-0000-0000DC0F0000}"/>
    <cellStyle name="Comma 26 3 2 4" xfId="6254" xr:uid="{00000000-0005-0000-0000-0000DD0F0000}"/>
    <cellStyle name="Comma 26 3 3" xfId="3080" xr:uid="{00000000-0005-0000-0000-0000DE0F0000}"/>
    <cellStyle name="Comma 26 3 3 2" xfId="11547" xr:uid="{00000000-0005-0000-0000-0000DF0F0000}"/>
    <cellStyle name="Comma 26 3 3 3" xfId="7312" xr:uid="{00000000-0005-0000-0000-0000E00F0000}"/>
    <cellStyle name="Comma 26 3 4" xfId="9431" xr:uid="{00000000-0005-0000-0000-0000E10F0000}"/>
    <cellStyle name="Comma 26 3 5" xfId="5196" xr:uid="{00000000-0005-0000-0000-0000E20F0000}"/>
    <cellStyle name="Comma 26 4" xfId="1515" xr:uid="{00000000-0005-0000-0000-0000E30F0000}"/>
    <cellStyle name="Comma 26 4 2" xfId="3632" xr:uid="{00000000-0005-0000-0000-0000E40F0000}"/>
    <cellStyle name="Comma 26 4 2 2" xfId="12099" xr:uid="{00000000-0005-0000-0000-0000E50F0000}"/>
    <cellStyle name="Comma 26 4 2 3" xfId="7864" xr:uid="{00000000-0005-0000-0000-0000E60F0000}"/>
    <cellStyle name="Comma 26 4 3" xfId="9983" xr:uid="{00000000-0005-0000-0000-0000E70F0000}"/>
    <cellStyle name="Comma 26 4 4" xfId="5748" xr:uid="{00000000-0005-0000-0000-0000E80F0000}"/>
    <cellStyle name="Comma 26 5" xfId="2574" xr:uid="{00000000-0005-0000-0000-0000E90F0000}"/>
    <cellStyle name="Comma 26 5 2" xfId="11041" xr:uid="{00000000-0005-0000-0000-0000EA0F0000}"/>
    <cellStyle name="Comma 26 5 3" xfId="6806" xr:uid="{00000000-0005-0000-0000-0000EB0F0000}"/>
    <cellStyle name="Comma 26 6" xfId="8925" xr:uid="{00000000-0005-0000-0000-0000EC0F0000}"/>
    <cellStyle name="Comma 26 7" xfId="4690" xr:uid="{00000000-0005-0000-0000-0000ED0F0000}"/>
    <cellStyle name="Comma 27" xfId="513" xr:uid="{00000000-0005-0000-0000-0000EE0F0000}"/>
    <cellStyle name="Comma 27 2" xfId="826" xr:uid="{00000000-0005-0000-0000-0000EF0F0000}"/>
    <cellStyle name="Comma 27 2 2" xfId="1331" xr:uid="{00000000-0005-0000-0000-0000F00F0000}"/>
    <cellStyle name="Comma 27 2 2 2" xfId="2389" xr:uid="{00000000-0005-0000-0000-0000F10F0000}"/>
    <cellStyle name="Comma 27 2 2 2 2" xfId="4506" xr:uid="{00000000-0005-0000-0000-0000F20F0000}"/>
    <cellStyle name="Comma 27 2 2 2 2 2" xfId="12973" xr:uid="{00000000-0005-0000-0000-0000F30F0000}"/>
    <cellStyle name="Comma 27 2 2 2 2 3" xfId="8738" xr:uid="{00000000-0005-0000-0000-0000F40F0000}"/>
    <cellStyle name="Comma 27 2 2 2 3" xfId="10857" xr:uid="{00000000-0005-0000-0000-0000F50F0000}"/>
    <cellStyle name="Comma 27 2 2 2 4" xfId="6622" xr:uid="{00000000-0005-0000-0000-0000F60F0000}"/>
    <cellStyle name="Comma 27 2 2 3" xfId="3448" xr:uid="{00000000-0005-0000-0000-0000F70F0000}"/>
    <cellStyle name="Comma 27 2 2 3 2" xfId="11915" xr:uid="{00000000-0005-0000-0000-0000F80F0000}"/>
    <cellStyle name="Comma 27 2 2 3 3" xfId="7680" xr:uid="{00000000-0005-0000-0000-0000F90F0000}"/>
    <cellStyle name="Comma 27 2 2 4" xfId="9799" xr:uid="{00000000-0005-0000-0000-0000FA0F0000}"/>
    <cellStyle name="Comma 27 2 2 5" xfId="5564" xr:uid="{00000000-0005-0000-0000-0000FB0F0000}"/>
    <cellStyle name="Comma 27 2 3" xfId="1884" xr:uid="{00000000-0005-0000-0000-0000FC0F0000}"/>
    <cellStyle name="Comma 27 2 3 2" xfId="4001" xr:uid="{00000000-0005-0000-0000-0000FD0F0000}"/>
    <cellStyle name="Comma 27 2 3 2 2" xfId="12468" xr:uid="{00000000-0005-0000-0000-0000FE0F0000}"/>
    <cellStyle name="Comma 27 2 3 2 3" xfId="8233" xr:uid="{00000000-0005-0000-0000-0000FF0F0000}"/>
    <cellStyle name="Comma 27 2 3 3" xfId="10352" xr:uid="{00000000-0005-0000-0000-000000100000}"/>
    <cellStyle name="Comma 27 2 3 4" xfId="6117" xr:uid="{00000000-0005-0000-0000-000001100000}"/>
    <cellStyle name="Comma 27 2 4" xfId="2943" xr:uid="{00000000-0005-0000-0000-000002100000}"/>
    <cellStyle name="Comma 27 2 4 2" xfId="11410" xr:uid="{00000000-0005-0000-0000-000003100000}"/>
    <cellStyle name="Comma 27 2 4 3" xfId="7175" xr:uid="{00000000-0005-0000-0000-000004100000}"/>
    <cellStyle name="Comma 27 2 5" xfId="9294" xr:uid="{00000000-0005-0000-0000-000005100000}"/>
    <cellStyle name="Comma 27 2 6" xfId="5059" xr:uid="{00000000-0005-0000-0000-000006100000}"/>
    <cellStyle name="Comma 27 3" xfId="1031" xr:uid="{00000000-0005-0000-0000-000007100000}"/>
    <cellStyle name="Comma 27 3 2" xfId="2089" xr:uid="{00000000-0005-0000-0000-000008100000}"/>
    <cellStyle name="Comma 27 3 2 2" xfId="4206" xr:uid="{00000000-0005-0000-0000-000009100000}"/>
    <cellStyle name="Comma 27 3 2 2 2" xfId="12673" xr:uid="{00000000-0005-0000-0000-00000A100000}"/>
    <cellStyle name="Comma 27 3 2 2 3" xfId="8438" xr:uid="{00000000-0005-0000-0000-00000B100000}"/>
    <cellStyle name="Comma 27 3 2 3" xfId="10557" xr:uid="{00000000-0005-0000-0000-00000C100000}"/>
    <cellStyle name="Comma 27 3 2 4" xfId="6322" xr:uid="{00000000-0005-0000-0000-00000D100000}"/>
    <cellStyle name="Comma 27 3 3" xfId="3148" xr:uid="{00000000-0005-0000-0000-00000E100000}"/>
    <cellStyle name="Comma 27 3 3 2" xfId="11615" xr:uid="{00000000-0005-0000-0000-00000F100000}"/>
    <cellStyle name="Comma 27 3 3 3" xfId="7380" xr:uid="{00000000-0005-0000-0000-000010100000}"/>
    <cellStyle name="Comma 27 3 4" xfId="9499" xr:uid="{00000000-0005-0000-0000-000011100000}"/>
    <cellStyle name="Comma 27 3 5" xfId="5264" xr:uid="{00000000-0005-0000-0000-000012100000}"/>
    <cellStyle name="Comma 27 4" xfId="1583" xr:uid="{00000000-0005-0000-0000-000013100000}"/>
    <cellStyle name="Comma 27 4 2" xfId="3700" xr:uid="{00000000-0005-0000-0000-000014100000}"/>
    <cellStyle name="Comma 27 4 2 2" xfId="12167" xr:uid="{00000000-0005-0000-0000-000015100000}"/>
    <cellStyle name="Comma 27 4 2 3" xfId="7932" xr:uid="{00000000-0005-0000-0000-000016100000}"/>
    <cellStyle name="Comma 27 4 3" xfId="10051" xr:uid="{00000000-0005-0000-0000-000017100000}"/>
    <cellStyle name="Comma 27 4 4" xfId="5816" xr:uid="{00000000-0005-0000-0000-000018100000}"/>
    <cellStyle name="Comma 27 5" xfId="2642" xr:uid="{00000000-0005-0000-0000-000019100000}"/>
    <cellStyle name="Comma 27 5 2" xfId="11109" xr:uid="{00000000-0005-0000-0000-00001A100000}"/>
    <cellStyle name="Comma 27 5 3" xfId="6874" xr:uid="{00000000-0005-0000-0000-00001B100000}"/>
    <cellStyle name="Comma 27 6" xfId="8993" xr:uid="{00000000-0005-0000-0000-00001C100000}"/>
    <cellStyle name="Comma 27 7" xfId="4758" xr:uid="{00000000-0005-0000-0000-00001D100000}"/>
    <cellStyle name="Comma 28" xfId="447" xr:uid="{00000000-0005-0000-0000-00001E100000}"/>
    <cellStyle name="Comma 28 2" xfId="760" xr:uid="{00000000-0005-0000-0000-00001F100000}"/>
    <cellStyle name="Comma 28 2 2" xfId="1265" xr:uid="{00000000-0005-0000-0000-000020100000}"/>
    <cellStyle name="Comma 28 2 2 2" xfId="2323" xr:uid="{00000000-0005-0000-0000-000021100000}"/>
    <cellStyle name="Comma 28 2 2 2 2" xfId="4440" xr:uid="{00000000-0005-0000-0000-000022100000}"/>
    <cellStyle name="Comma 28 2 2 2 2 2" xfId="12907" xr:uid="{00000000-0005-0000-0000-000023100000}"/>
    <cellStyle name="Comma 28 2 2 2 2 3" xfId="8672" xr:uid="{00000000-0005-0000-0000-000024100000}"/>
    <cellStyle name="Comma 28 2 2 2 3" xfId="10791" xr:uid="{00000000-0005-0000-0000-000025100000}"/>
    <cellStyle name="Comma 28 2 2 2 4" xfId="6556" xr:uid="{00000000-0005-0000-0000-000026100000}"/>
    <cellStyle name="Comma 28 2 2 3" xfId="3382" xr:uid="{00000000-0005-0000-0000-000027100000}"/>
    <cellStyle name="Comma 28 2 2 3 2" xfId="11849" xr:uid="{00000000-0005-0000-0000-000028100000}"/>
    <cellStyle name="Comma 28 2 2 3 3" xfId="7614" xr:uid="{00000000-0005-0000-0000-000029100000}"/>
    <cellStyle name="Comma 28 2 2 4" xfId="9733" xr:uid="{00000000-0005-0000-0000-00002A100000}"/>
    <cellStyle name="Comma 28 2 2 5" xfId="5498" xr:uid="{00000000-0005-0000-0000-00002B100000}"/>
    <cellStyle name="Comma 28 2 3" xfId="1818" xr:uid="{00000000-0005-0000-0000-00002C100000}"/>
    <cellStyle name="Comma 28 2 3 2" xfId="3935" xr:uid="{00000000-0005-0000-0000-00002D100000}"/>
    <cellStyle name="Comma 28 2 3 2 2" xfId="12402" xr:uid="{00000000-0005-0000-0000-00002E100000}"/>
    <cellStyle name="Comma 28 2 3 2 3" xfId="8167" xr:uid="{00000000-0005-0000-0000-00002F100000}"/>
    <cellStyle name="Comma 28 2 3 3" xfId="10286" xr:uid="{00000000-0005-0000-0000-000030100000}"/>
    <cellStyle name="Comma 28 2 3 4" xfId="6051" xr:uid="{00000000-0005-0000-0000-000031100000}"/>
    <cellStyle name="Comma 28 2 4" xfId="2877" xr:uid="{00000000-0005-0000-0000-000032100000}"/>
    <cellStyle name="Comma 28 2 4 2" xfId="11344" xr:uid="{00000000-0005-0000-0000-000033100000}"/>
    <cellStyle name="Comma 28 2 4 3" xfId="7109" xr:uid="{00000000-0005-0000-0000-000034100000}"/>
    <cellStyle name="Comma 28 2 5" xfId="9228" xr:uid="{00000000-0005-0000-0000-000035100000}"/>
    <cellStyle name="Comma 28 2 6" xfId="4993" xr:uid="{00000000-0005-0000-0000-000036100000}"/>
    <cellStyle name="Comma 28 3" xfId="965" xr:uid="{00000000-0005-0000-0000-000037100000}"/>
    <cellStyle name="Comma 28 3 2" xfId="2023" xr:uid="{00000000-0005-0000-0000-000038100000}"/>
    <cellStyle name="Comma 28 3 2 2" xfId="4140" xr:uid="{00000000-0005-0000-0000-000039100000}"/>
    <cellStyle name="Comma 28 3 2 2 2" xfId="12607" xr:uid="{00000000-0005-0000-0000-00003A100000}"/>
    <cellStyle name="Comma 28 3 2 2 3" xfId="8372" xr:uid="{00000000-0005-0000-0000-00003B100000}"/>
    <cellStyle name="Comma 28 3 2 3" xfId="10491" xr:uid="{00000000-0005-0000-0000-00003C100000}"/>
    <cellStyle name="Comma 28 3 2 4" xfId="6256" xr:uid="{00000000-0005-0000-0000-00003D100000}"/>
    <cellStyle name="Comma 28 3 3" xfId="3082" xr:uid="{00000000-0005-0000-0000-00003E100000}"/>
    <cellStyle name="Comma 28 3 3 2" xfId="11549" xr:uid="{00000000-0005-0000-0000-00003F100000}"/>
    <cellStyle name="Comma 28 3 3 3" xfId="7314" xr:uid="{00000000-0005-0000-0000-000040100000}"/>
    <cellStyle name="Comma 28 3 4" xfId="9433" xr:uid="{00000000-0005-0000-0000-000041100000}"/>
    <cellStyle name="Comma 28 3 5" xfId="5198" xr:uid="{00000000-0005-0000-0000-000042100000}"/>
    <cellStyle name="Comma 28 4" xfId="1517" xr:uid="{00000000-0005-0000-0000-000043100000}"/>
    <cellStyle name="Comma 28 4 2" xfId="3634" xr:uid="{00000000-0005-0000-0000-000044100000}"/>
    <cellStyle name="Comma 28 4 2 2" xfId="12101" xr:uid="{00000000-0005-0000-0000-000045100000}"/>
    <cellStyle name="Comma 28 4 2 3" xfId="7866" xr:uid="{00000000-0005-0000-0000-000046100000}"/>
    <cellStyle name="Comma 28 4 3" xfId="9985" xr:uid="{00000000-0005-0000-0000-000047100000}"/>
    <cellStyle name="Comma 28 4 4" xfId="5750" xr:uid="{00000000-0005-0000-0000-000048100000}"/>
    <cellStyle name="Comma 28 5" xfId="2576" xr:uid="{00000000-0005-0000-0000-000049100000}"/>
    <cellStyle name="Comma 28 5 2" xfId="11043" xr:uid="{00000000-0005-0000-0000-00004A100000}"/>
    <cellStyle name="Comma 28 5 3" xfId="6808" xr:uid="{00000000-0005-0000-0000-00004B100000}"/>
    <cellStyle name="Comma 28 6" xfId="8927" xr:uid="{00000000-0005-0000-0000-00004C100000}"/>
    <cellStyle name="Comma 28 7" xfId="4692" xr:uid="{00000000-0005-0000-0000-00004D100000}"/>
    <cellStyle name="Comma 29" xfId="449" xr:uid="{00000000-0005-0000-0000-00004E100000}"/>
    <cellStyle name="Comma 29 2" xfId="762" xr:uid="{00000000-0005-0000-0000-00004F100000}"/>
    <cellStyle name="Comma 29 2 2" xfId="1267" xr:uid="{00000000-0005-0000-0000-000050100000}"/>
    <cellStyle name="Comma 29 2 2 2" xfId="2325" xr:uid="{00000000-0005-0000-0000-000051100000}"/>
    <cellStyle name="Comma 29 2 2 2 2" xfId="4442" xr:uid="{00000000-0005-0000-0000-000052100000}"/>
    <cellStyle name="Comma 29 2 2 2 2 2" xfId="12909" xr:uid="{00000000-0005-0000-0000-000053100000}"/>
    <cellStyle name="Comma 29 2 2 2 2 3" xfId="8674" xr:uid="{00000000-0005-0000-0000-000054100000}"/>
    <cellStyle name="Comma 29 2 2 2 3" xfId="10793" xr:uid="{00000000-0005-0000-0000-000055100000}"/>
    <cellStyle name="Comma 29 2 2 2 4" xfId="6558" xr:uid="{00000000-0005-0000-0000-000056100000}"/>
    <cellStyle name="Comma 29 2 2 3" xfId="3384" xr:uid="{00000000-0005-0000-0000-000057100000}"/>
    <cellStyle name="Comma 29 2 2 3 2" xfId="11851" xr:uid="{00000000-0005-0000-0000-000058100000}"/>
    <cellStyle name="Comma 29 2 2 3 3" xfId="7616" xr:uid="{00000000-0005-0000-0000-000059100000}"/>
    <cellStyle name="Comma 29 2 2 4" xfId="9735" xr:uid="{00000000-0005-0000-0000-00005A100000}"/>
    <cellStyle name="Comma 29 2 2 5" xfId="5500" xr:uid="{00000000-0005-0000-0000-00005B100000}"/>
    <cellStyle name="Comma 29 2 3" xfId="1820" xr:uid="{00000000-0005-0000-0000-00005C100000}"/>
    <cellStyle name="Comma 29 2 3 2" xfId="3937" xr:uid="{00000000-0005-0000-0000-00005D100000}"/>
    <cellStyle name="Comma 29 2 3 2 2" xfId="12404" xr:uid="{00000000-0005-0000-0000-00005E100000}"/>
    <cellStyle name="Comma 29 2 3 2 3" xfId="8169" xr:uid="{00000000-0005-0000-0000-00005F100000}"/>
    <cellStyle name="Comma 29 2 3 3" xfId="10288" xr:uid="{00000000-0005-0000-0000-000060100000}"/>
    <cellStyle name="Comma 29 2 3 4" xfId="6053" xr:uid="{00000000-0005-0000-0000-000061100000}"/>
    <cellStyle name="Comma 29 2 4" xfId="2879" xr:uid="{00000000-0005-0000-0000-000062100000}"/>
    <cellStyle name="Comma 29 2 4 2" xfId="11346" xr:uid="{00000000-0005-0000-0000-000063100000}"/>
    <cellStyle name="Comma 29 2 4 3" xfId="7111" xr:uid="{00000000-0005-0000-0000-000064100000}"/>
    <cellStyle name="Comma 29 2 5" xfId="9230" xr:uid="{00000000-0005-0000-0000-000065100000}"/>
    <cellStyle name="Comma 29 2 6" xfId="4995" xr:uid="{00000000-0005-0000-0000-000066100000}"/>
    <cellStyle name="Comma 29 3" xfId="967" xr:uid="{00000000-0005-0000-0000-000067100000}"/>
    <cellStyle name="Comma 29 3 2" xfId="2025" xr:uid="{00000000-0005-0000-0000-000068100000}"/>
    <cellStyle name="Comma 29 3 2 2" xfId="4142" xr:uid="{00000000-0005-0000-0000-000069100000}"/>
    <cellStyle name="Comma 29 3 2 2 2" xfId="12609" xr:uid="{00000000-0005-0000-0000-00006A100000}"/>
    <cellStyle name="Comma 29 3 2 2 3" xfId="8374" xr:uid="{00000000-0005-0000-0000-00006B100000}"/>
    <cellStyle name="Comma 29 3 2 3" xfId="10493" xr:uid="{00000000-0005-0000-0000-00006C100000}"/>
    <cellStyle name="Comma 29 3 2 4" xfId="6258" xr:uid="{00000000-0005-0000-0000-00006D100000}"/>
    <cellStyle name="Comma 29 3 3" xfId="3084" xr:uid="{00000000-0005-0000-0000-00006E100000}"/>
    <cellStyle name="Comma 29 3 3 2" xfId="11551" xr:uid="{00000000-0005-0000-0000-00006F100000}"/>
    <cellStyle name="Comma 29 3 3 3" xfId="7316" xr:uid="{00000000-0005-0000-0000-000070100000}"/>
    <cellStyle name="Comma 29 3 4" xfId="9435" xr:uid="{00000000-0005-0000-0000-000071100000}"/>
    <cellStyle name="Comma 29 3 5" xfId="5200" xr:uid="{00000000-0005-0000-0000-000072100000}"/>
    <cellStyle name="Comma 29 4" xfId="1519" xr:uid="{00000000-0005-0000-0000-000073100000}"/>
    <cellStyle name="Comma 29 4 2" xfId="3636" xr:uid="{00000000-0005-0000-0000-000074100000}"/>
    <cellStyle name="Comma 29 4 2 2" xfId="12103" xr:uid="{00000000-0005-0000-0000-000075100000}"/>
    <cellStyle name="Comma 29 4 2 3" xfId="7868" xr:uid="{00000000-0005-0000-0000-000076100000}"/>
    <cellStyle name="Comma 29 4 3" xfId="9987" xr:uid="{00000000-0005-0000-0000-000077100000}"/>
    <cellStyle name="Comma 29 4 4" xfId="5752" xr:uid="{00000000-0005-0000-0000-000078100000}"/>
    <cellStyle name="Comma 29 5" xfId="2578" xr:uid="{00000000-0005-0000-0000-000079100000}"/>
    <cellStyle name="Comma 29 5 2" xfId="11045" xr:uid="{00000000-0005-0000-0000-00007A100000}"/>
    <cellStyle name="Comma 29 5 3" xfId="6810" xr:uid="{00000000-0005-0000-0000-00007B100000}"/>
    <cellStyle name="Comma 29 6" xfId="8929" xr:uid="{00000000-0005-0000-0000-00007C100000}"/>
    <cellStyle name="Comma 29 7" xfId="4694" xr:uid="{00000000-0005-0000-0000-00007D100000}"/>
    <cellStyle name="Comma 3" xfId="150" xr:uid="{00000000-0005-0000-0000-00007E100000}"/>
    <cellStyle name="Comma 3 10" xfId="8804" xr:uid="{00000000-0005-0000-0000-00007F100000}"/>
    <cellStyle name="Comma 3 11" xfId="4569" xr:uid="{00000000-0005-0000-0000-000080100000}"/>
    <cellStyle name="Comma 3 2" xfId="370" xr:uid="{00000000-0005-0000-0000-000081100000}"/>
    <cellStyle name="Comma 3 2 2" xfId="476" xr:uid="{00000000-0005-0000-0000-000082100000}"/>
    <cellStyle name="Comma 3 2 2 2" xfId="789" xr:uid="{00000000-0005-0000-0000-000083100000}"/>
    <cellStyle name="Comma 3 2 2 2 2" xfId="1294" xr:uid="{00000000-0005-0000-0000-000084100000}"/>
    <cellStyle name="Comma 3 2 2 2 2 2" xfId="2352" xr:uid="{00000000-0005-0000-0000-000085100000}"/>
    <cellStyle name="Comma 3 2 2 2 2 2 2" xfId="4469" xr:uid="{00000000-0005-0000-0000-000086100000}"/>
    <cellStyle name="Comma 3 2 2 2 2 2 2 2" xfId="12936" xr:uid="{00000000-0005-0000-0000-000087100000}"/>
    <cellStyle name="Comma 3 2 2 2 2 2 2 3" xfId="8701" xr:uid="{00000000-0005-0000-0000-000088100000}"/>
    <cellStyle name="Comma 3 2 2 2 2 2 3" xfId="10820" xr:uid="{00000000-0005-0000-0000-000089100000}"/>
    <cellStyle name="Comma 3 2 2 2 2 2 4" xfId="6585" xr:uid="{00000000-0005-0000-0000-00008A100000}"/>
    <cellStyle name="Comma 3 2 2 2 2 3" xfId="3411" xr:uid="{00000000-0005-0000-0000-00008B100000}"/>
    <cellStyle name="Comma 3 2 2 2 2 3 2" xfId="11878" xr:uid="{00000000-0005-0000-0000-00008C100000}"/>
    <cellStyle name="Comma 3 2 2 2 2 3 3" xfId="7643" xr:uid="{00000000-0005-0000-0000-00008D100000}"/>
    <cellStyle name="Comma 3 2 2 2 2 4" xfId="9762" xr:uid="{00000000-0005-0000-0000-00008E100000}"/>
    <cellStyle name="Comma 3 2 2 2 2 5" xfId="5527" xr:uid="{00000000-0005-0000-0000-00008F100000}"/>
    <cellStyle name="Comma 3 2 2 2 3" xfId="1847" xr:uid="{00000000-0005-0000-0000-000090100000}"/>
    <cellStyle name="Comma 3 2 2 2 3 2" xfId="3964" xr:uid="{00000000-0005-0000-0000-000091100000}"/>
    <cellStyle name="Comma 3 2 2 2 3 2 2" xfId="12431" xr:uid="{00000000-0005-0000-0000-000092100000}"/>
    <cellStyle name="Comma 3 2 2 2 3 2 3" xfId="8196" xr:uid="{00000000-0005-0000-0000-000093100000}"/>
    <cellStyle name="Comma 3 2 2 2 3 3" xfId="10315" xr:uid="{00000000-0005-0000-0000-000094100000}"/>
    <cellStyle name="Comma 3 2 2 2 3 4" xfId="6080" xr:uid="{00000000-0005-0000-0000-000095100000}"/>
    <cellStyle name="Comma 3 2 2 2 4" xfId="2906" xr:uid="{00000000-0005-0000-0000-000096100000}"/>
    <cellStyle name="Comma 3 2 2 2 4 2" xfId="11373" xr:uid="{00000000-0005-0000-0000-000097100000}"/>
    <cellStyle name="Comma 3 2 2 2 4 3" xfId="7138" xr:uid="{00000000-0005-0000-0000-000098100000}"/>
    <cellStyle name="Comma 3 2 2 2 5" xfId="9257" xr:uid="{00000000-0005-0000-0000-000099100000}"/>
    <cellStyle name="Comma 3 2 2 2 6" xfId="5022" xr:uid="{00000000-0005-0000-0000-00009A100000}"/>
    <cellStyle name="Comma 3 2 2 3" xfId="994" xr:uid="{00000000-0005-0000-0000-00009B100000}"/>
    <cellStyle name="Comma 3 2 2 3 2" xfId="2052" xr:uid="{00000000-0005-0000-0000-00009C100000}"/>
    <cellStyle name="Comma 3 2 2 3 2 2" xfId="4169" xr:uid="{00000000-0005-0000-0000-00009D100000}"/>
    <cellStyle name="Comma 3 2 2 3 2 2 2" xfId="12636" xr:uid="{00000000-0005-0000-0000-00009E100000}"/>
    <cellStyle name="Comma 3 2 2 3 2 2 3" xfId="8401" xr:uid="{00000000-0005-0000-0000-00009F100000}"/>
    <cellStyle name="Comma 3 2 2 3 2 3" xfId="10520" xr:uid="{00000000-0005-0000-0000-0000A0100000}"/>
    <cellStyle name="Comma 3 2 2 3 2 4" xfId="6285" xr:uid="{00000000-0005-0000-0000-0000A1100000}"/>
    <cellStyle name="Comma 3 2 2 3 3" xfId="3111" xr:uid="{00000000-0005-0000-0000-0000A2100000}"/>
    <cellStyle name="Comma 3 2 2 3 3 2" xfId="11578" xr:uid="{00000000-0005-0000-0000-0000A3100000}"/>
    <cellStyle name="Comma 3 2 2 3 3 3" xfId="7343" xr:uid="{00000000-0005-0000-0000-0000A4100000}"/>
    <cellStyle name="Comma 3 2 2 3 4" xfId="9462" xr:uid="{00000000-0005-0000-0000-0000A5100000}"/>
    <cellStyle name="Comma 3 2 2 3 5" xfId="5227" xr:uid="{00000000-0005-0000-0000-0000A6100000}"/>
    <cellStyle name="Comma 3 2 2 4" xfId="1546" xr:uid="{00000000-0005-0000-0000-0000A7100000}"/>
    <cellStyle name="Comma 3 2 2 4 2" xfId="3663" xr:uid="{00000000-0005-0000-0000-0000A8100000}"/>
    <cellStyle name="Comma 3 2 2 4 2 2" xfId="12130" xr:uid="{00000000-0005-0000-0000-0000A9100000}"/>
    <cellStyle name="Comma 3 2 2 4 2 3" xfId="7895" xr:uid="{00000000-0005-0000-0000-0000AA100000}"/>
    <cellStyle name="Comma 3 2 2 4 3" xfId="10014" xr:uid="{00000000-0005-0000-0000-0000AB100000}"/>
    <cellStyle name="Comma 3 2 2 4 4" xfId="5779" xr:uid="{00000000-0005-0000-0000-0000AC100000}"/>
    <cellStyle name="Comma 3 2 2 5" xfId="2605" xr:uid="{00000000-0005-0000-0000-0000AD100000}"/>
    <cellStyle name="Comma 3 2 2 5 2" xfId="11072" xr:uid="{00000000-0005-0000-0000-0000AE100000}"/>
    <cellStyle name="Comma 3 2 2 5 3" xfId="6837" xr:uid="{00000000-0005-0000-0000-0000AF100000}"/>
    <cellStyle name="Comma 3 2 2 6" xfId="8956" xr:uid="{00000000-0005-0000-0000-0000B0100000}"/>
    <cellStyle name="Comma 3 2 2 7" xfId="4721" xr:uid="{00000000-0005-0000-0000-0000B1100000}"/>
    <cellStyle name="Comma 3 2 3" xfId="683" xr:uid="{00000000-0005-0000-0000-0000B2100000}"/>
    <cellStyle name="Comma 3 2 3 2" xfId="1188" xr:uid="{00000000-0005-0000-0000-0000B3100000}"/>
    <cellStyle name="Comma 3 2 3 2 2" xfId="2246" xr:uid="{00000000-0005-0000-0000-0000B4100000}"/>
    <cellStyle name="Comma 3 2 3 2 2 2" xfId="4363" xr:uid="{00000000-0005-0000-0000-0000B5100000}"/>
    <cellStyle name="Comma 3 2 3 2 2 2 2" xfId="12830" xr:uid="{00000000-0005-0000-0000-0000B6100000}"/>
    <cellStyle name="Comma 3 2 3 2 2 2 3" xfId="8595" xr:uid="{00000000-0005-0000-0000-0000B7100000}"/>
    <cellStyle name="Comma 3 2 3 2 2 3" xfId="10714" xr:uid="{00000000-0005-0000-0000-0000B8100000}"/>
    <cellStyle name="Comma 3 2 3 2 2 4" xfId="6479" xr:uid="{00000000-0005-0000-0000-0000B9100000}"/>
    <cellStyle name="Comma 3 2 3 2 3" xfId="3305" xr:uid="{00000000-0005-0000-0000-0000BA100000}"/>
    <cellStyle name="Comma 3 2 3 2 3 2" xfId="11772" xr:uid="{00000000-0005-0000-0000-0000BB100000}"/>
    <cellStyle name="Comma 3 2 3 2 3 3" xfId="7537" xr:uid="{00000000-0005-0000-0000-0000BC100000}"/>
    <cellStyle name="Comma 3 2 3 2 4" xfId="9656" xr:uid="{00000000-0005-0000-0000-0000BD100000}"/>
    <cellStyle name="Comma 3 2 3 2 5" xfId="5421" xr:uid="{00000000-0005-0000-0000-0000BE100000}"/>
    <cellStyle name="Comma 3 2 3 3" xfId="1741" xr:uid="{00000000-0005-0000-0000-0000BF100000}"/>
    <cellStyle name="Comma 3 2 3 3 2" xfId="3858" xr:uid="{00000000-0005-0000-0000-0000C0100000}"/>
    <cellStyle name="Comma 3 2 3 3 2 2" xfId="12325" xr:uid="{00000000-0005-0000-0000-0000C1100000}"/>
    <cellStyle name="Comma 3 2 3 3 2 3" xfId="8090" xr:uid="{00000000-0005-0000-0000-0000C2100000}"/>
    <cellStyle name="Comma 3 2 3 3 3" xfId="10209" xr:uid="{00000000-0005-0000-0000-0000C3100000}"/>
    <cellStyle name="Comma 3 2 3 3 4" xfId="5974" xr:uid="{00000000-0005-0000-0000-0000C4100000}"/>
    <cellStyle name="Comma 3 2 3 4" xfId="2800" xr:uid="{00000000-0005-0000-0000-0000C5100000}"/>
    <cellStyle name="Comma 3 2 3 4 2" xfId="11267" xr:uid="{00000000-0005-0000-0000-0000C6100000}"/>
    <cellStyle name="Comma 3 2 3 4 3" xfId="7032" xr:uid="{00000000-0005-0000-0000-0000C7100000}"/>
    <cellStyle name="Comma 3 2 3 5" xfId="9151" xr:uid="{00000000-0005-0000-0000-0000C8100000}"/>
    <cellStyle name="Comma 3 2 3 6" xfId="4916" xr:uid="{00000000-0005-0000-0000-0000C9100000}"/>
    <cellStyle name="Comma 3 2 4" xfId="576" xr:uid="{00000000-0005-0000-0000-0000CA100000}"/>
    <cellStyle name="Comma 3 2 4 2" xfId="1093" xr:uid="{00000000-0005-0000-0000-0000CB100000}"/>
    <cellStyle name="Comma 3 2 4 2 2" xfId="2151" xr:uid="{00000000-0005-0000-0000-0000CC100000}"/>
    <cellStyle name="Comma 3 2 4 2 2 2" xfId="4268" xr:uid="{00000000-0005-0000-0000-0000CD100000}"/>
    <cellStyle name="Comma 3 2 4 2 2 2 2" xfId="12735" xr:uid="{00000000-0005-0000-0000-0000CE100000}"/>
    <cellStyle name="Comma 3 2 4 2 2 2 3" xfId="8500" xr:uid="{00000000-0005-0000-0000-0000CF100000}"/>
    <cellStyle name="Comma 3 2 4 2 2 3" xfId="10619" xr:uid="{00000000-0005-0000-0000-0000D0100000}"/>
    <cellStyle name="Comma 3 2 4 2 2 4" xfId="6384" xr:uid="{00000000-0005-0000-0000-0000D1100000}"/>
    <cellStyle name="Comma 3 2 4 2 3" xfId="3210" xr:uid="{00000000-0005-0000-0000-0000D2100000}"/>
    <cellStyle name="Comma 3 2 4 2 3 2" xfId="11677" xr:uid="{00000000-0005-0000-0000-0000D3100000}"/>
    <cellStyle name="Comma 3 2 4 2 3 3" xfId="7442" xr:uid="{00000000-0005-0000-0000-0000D4100000}"/>
    <cellStyle name="Comma 3 2 4 2 4" xfId="9561" xr:uid="{00000000-0005-0000-0000-0000D5100000}"/>
    <cellStyle name="Comma 3 2 4 2 5" xfId="5326" xr:uid="{00000000-0005-0000-0000-0000D6100000}"/>
    <cellStyle name="Comma 3 2 4 3" xfId="1646" xr:uid="{00000000-0005-0000-0000-0000D7100000}"/>
    <cellStyle name="Comma 3 2 4 3 2" xfId="3763" xr:uid="{00000000-0005-0000-0000-0000D8100000}"/>
    <cellStyle name="Comma 3 2 4 3 2 2" xfId="12230" xr:uid="{00000000-0005-0000-0000-0000D9100000}"/>
    <cellStyle name="Comma 3 2 4 3 2 3" xfId="7995" xr:uid="{00000000-0005-0000-0000-0000DA100000}"/>
    <cellStyle name="Comma 3 2 4 3 3" xfId="10114" xr:uid="{00000000-0005-0000-0000-0000DB100000}"/>
    <cellStyle name="Comma 3 2 4 3 4" xfId="5879" xr:uid="{00000000-0005-0000-0000-0000DC100000}"/>
    <cellStyle name="Comma 3 2 4 4" xfId="2705" xr:uid="{00000000-0005-0000-0000-0000DD100000}"/>
    <cellStyle name="Comma 3 2 4 4 2" xfId="11172" xr:uid="{00000000-0005-0000-0000-0000DE100000}"/>
    <cellStyle name="Comma 3 2 4 4 3" xfId="6937" xr:uid="{00000000-0005-0000-0000-0000DF100000}"/>
    <cellStyle name="Comma 3 2 4 5" xfId="9056" xr:uid="{00000000-0005-0000-0000-0000E0100000}"/>
    <cellStyle name="Comma 3 2 4 6" xfId="4821" xr:uid="{00000000-0005-0000-0000-0000E1100000}"/>
    <cellStyle name="Comma 3 2 5" xfId="888" xr:uid="{00000000-0005-0000-0000-0000E2100000}"/>
    <cellStyle name="Comma 3 2 5 2" xfId="1946" xr:uid="{00000000-0005-0000-0000-0000E3100000}"/>
    <cellStyle name="Comma 3 2 5 2 2" xfId="4063" xr:uid="{00000000-0005-0000-0000-0000E4100000}"/>
    <cellStyle name="Comma 3 2 5 2 2 2" xfId="12530" xr:uid="{00000000-0005-0000-0000-0000E5100000}"/>
    <cellStyle name="Comma 3 2 5 2 2 3" xfId="8295" xr:uid="{00000000-0005-0000-0000-0000E6100000}"/>
    <cellStyle name="Comma 3 2 5 2 3" xfId="10414" xr:uid="{00000000-0005-0000-0000-0000E7100000}"/>
    <cellStyle name="Comma 3 2 5 2 4" xfId="6179" xr:uid="{00000000-0005-0000-0000-0000E8100000}"/>
    <cellStyle name="Comma 3 2 5 3" xfId="3005" xr:uid="{00000000-0005-0000-0000-0000E9100000}"/>
    <cellStyle name="Comma 3 2 5 3 2" xfId="11472" xr:uid="{00000000-0005-0000-0000-0000EA100000}"/>
    <cellStyle name="Comma 3 2 5 3 3" xfId="7237" xr:uid="{00000000-0005-0000-0000-0000EB100000}"/>
    <cellStyle name="Comma 3 2 5 4" xfId="9356" xr:uid="{00000000-0005-0000-0000-0000EC100000}"/>
    <cellStyle name="Comma 3 2 5 5" xfId="5121" xr:uid="{00000000-0005-0000-0000-0000ED100000}"/>
    <cellStyle name="Comma 3 2 6" xfId="1440" xr:uid="{00000000-0005-0000-0000-0000EE100000}"/>
    <cellStyle name="Comma 3 2 6 2" xfId="3557" xr:uid="{00000000-0005-0000-0000-0000EF100000}"/>
    <cellStyle name="Comma 3 2 6 2 2" xfId="12024" xr:uid="{00000000-0005-0000-0000-0000F0100000}"/>
    <cellStyle name="Comma 3 2 6 2 3" xfId="7789" xr:uid="{00000000-0005-0000-0000-0000F1100000}"/>
    <cellStyle name="Comma 3 2 6 3" xfId="9908" xr:uid="{00000000-0005-0000-0000-0000F2100000}"/>
    <cellStyle name="Comma 3 2 6 4" xfId="5673" xr:uid="{00000000-0005-0000-0000-0000F3100000}"/>
    <cellStyle name="Comma 3 2 7" xfId="2499" xr:uid="{00000000-0005-0000-0000-0000F4100000}"/>
    <cellStyle name="Comma 3 2 7 2" xfId="10966" xr:uid="{00000000-0005-0000-0000-0000F5100000}"/>
    <cellStyle name="Comma 3 2 7 3" xfId="6731" xr:uid="{00000000-0005-0000-0000-0000F6100000}"/>
    <cellStyle name="Comma 3 2 8" xfId="8850" xr:uid="{00000000-0005-0000-0000-0000F7100000}"/>
    <cellStyle name="Comma 3 2 9" xfId="4615" xr:uid="{00000000-0005-0000-0000-0000F8100000}"/>
    <cellStyle name="Comma 3 3" xfId="421" xr:uid="{00000000-0005-0000-0000-0000F9100000}"/>
    <cellStyle name="Comma 3 3 2" xfId="734" xr:uid="{00000000-0005-0000-0000-0000FA100000}"/>
    <cellStyle name="Comma 3 3 2 2" xfId="1239" xr:uid="{00000000-0005-0000-0000-0000FB100000}"/>
    <cellStyle name="Comma 3 3 2 2 2" xfId="2297" xr:uid="{00000000-0005-0000-0000-0000FC100000}"/>
    <cellStyle name="Comma 3 3 2 2 2 2" xfId="4414" xr:uid="{00000000-0005-0000-0000-0000FD100000}"/>
    <cellStyle name="Comma 3 3 2 2 2 2 2" xfId="12881" xr:uid="{00000000-0005-0000-0000-0000FE100000}"/>
    <cellStyle name="Comma 3 3 2 2 2 2 3" xfId="8646" xr:uid="{00000000-0005-0000-0000-0000FF100000}"/>
    <cellStyle name="Comma 3 3 2 2 2 3" xfId="10765" xr:uid="{00000000-0005-0000-0000-000000110000}"/>
    <cellStyle name="Comma 3 3 2 2 2 4" xfId="6530" xr:uid="{00000000-0005-0000-0000-000001110000}"/>
    <cellStyle name="Comma 3 3 2 2 3" xfId="3356" xr:uid="{00000000-0005-0000-0000-000002110000}"/>
    <cellStyle name="Comma 3 3 2 2 3 2" xfId="11823" xr:uid="{00000000-0005-0000-0000-000003110000}"/>
    <cellStyle name="Comma 3 3 2 2 3 3" xfId="7588" xr:uid="{00000000-0005-0000-0000-000004110000}"/>
    <cellStyle name="Comma 3 3 2 2 4" xfId="9707" xr:uid="{00000000-0005-0000-0000-000005110000}"/>
    <cellStyle name="Comma 3 3 2 2 5" xfId="5472" xr:uid="{00000000-0005-0000-0000-000006110000}"/>
    <cellStyle name="Comma 3 3 2 3" xfId="1792" xr:uid="{00000000-0005-0000-0000-000007110000}"/>
    <cellStyle name="Comma 3 3 2 3 2" xfId="3909" xr:uid="{00000000-0005-0000-0000-000008110000}"/>
    <cellStyle name="Comma 3 3 2 3 2 2" xfId="12376" xr:uid="{00000000-0005-0000-0000-000009110000}"/>
    <cellStyle name="Comma 3 3 2 3 2 3" xfId="8141" xr:uid="{00000000-0005-0000-0000-00000A110000}"/>
    <cellStyle name="Comma 3 3 2 3 3" xfId="10260" xr:uid="{00000000-0005-0000-0000-00000B110000}"/>
    <cellStyle name="Comma 3 3 2 3 4" xfId="6025" xr:uid="{00000000-0005-0000-0000-00000C110000}"/>
    <cellStyle name="Comma 3 3 2 4" xfId="2851" xr:uid="{00000000-0005-0000-0000-00000D110000}"/>
    <cellStyle name="Comma 3 3 2 4 2" xfId="11318" xr:uid="{00000000-0005-0000-0000-00000E110000}"/>
    <cellStyle name="Comma 3 3 2 4 3" xfId="7083" xr:uid="{00000000-0005-0000-0000-00000F110000}"/>
    <cellStyle name="Comma 3 3 2 5" xfId="9202" xr:uid="{00000000-0005-0000-0000-000010110000}"/>
    <cellStyle name="Comma 3 3 2 6" xfId="4967" xr:uid="{00000000-0005-0000-0000-000011110000}"/>
    <cellStyle name="Comma 3 3 3" xfId="939" xr:uid="{00000000-0005-0000-0000-000012110000}"/>
    <cellStyle name="Comma 3 3 3 2" xfId="1997" xr:uid="{00000000-0005-0000-0000-000013110000}"/>
    <cellStyle name="Comma 3 3 3 2 2" xfId="4114" xr:uid="{00000000-0005-0000-0000-000014110000}"/>
    <cellStyle name="Comma 3 3 3 2 2 2" xfId="12581" xr:uid="{00000000-0005-0000-0000-000015110000}"/>
    <cellStyle name="Comma 3 3 3 2 2 3" xfId="8346" xr:uid="{00000000-0005-0000-0000-000016110000}"/>
    <cellStyle name="Comma 3 3 3 2 3" xfId="10465" xr:uid="{00000000-0005-0000-0000-000017110000}"/>
    <cellStyle name="Comma 3 3 3 2 4" xfId="6230" xr:uid="{00000000-0005-0000-0000-000018110000}"/>
    <cellStyle name="Comma 3 3 3 3" xfId="3056" xr:uid="{00000000-0005-0000-0000-000019110000}"/>
    <cellStyle name="Comma 3 3 3 3 2" xfId="11523" xr:uid="{00000000-0005-0000-0000-00001A110000}"/>
    <cellStyle name="Comma 3 3 3 3 3" xfId="7288" xr:uid="{00000000-0005-0000-0000-00001B110000}"/>
    <cellStyle name="Comma 3 3 3 4" xfId="9407" xr:uid="{00000000-0005-0000-0000-00001C110000}"/>
    <cellStyle name="Comma 3 3 3 5" xfId="5172" xr:uid="{00000000-0005-0000-0000-00001D110000}"/>
    <cellStyle name="Comma 3 3 4" xfId="1491" xr:uid="{00000000-0005-0000-0000-00001E110000}"/>
    <cellStyle name="Comma 3 3 4 2" xfId="3608" xr:uid="{00000000-0005-0000-0000-00001F110000}"/>
    <cellStyle name="Comma 3 3 4 2 2" xfId="12075" xr:uid="{00000000-0005-0000-0000-000020110000}"/>
    <cellStyle name="Comma 3 3 4 2 3" xfId="7840" xr:uid="{00000000-0005-0000-0000-000021110000}"/>
    <cellStyle name="Comma 3 3 4 3" xfId="9959" xr:uid="{00000000-0005-0000-0000-000022110000}"/>
    <cellStyle name="Comma 3 3 4 4" xfId="5724" xr:uid="{00000000-0005-0000-0000-000023110000}"/>
    <cellStyle name="Comma 3 3 5" xfId="2550" xr:uid="{00000000-0005-0000-0000-000024110000}"/>
    <cellStyle name="Comma 3 3 5 2" xfId="11017" xr:uid="{00000000-0005-0000-0000-000025110000}"/>
    <cellStyle name="Comma 3 3 5 3" xfId="6782" xr:uid="{00000000-0005-0000-0000-000026110000}"/>
    <cellStyle name="Comma 3 3 6" xfId="8901" xr:uid="{00000000-0005-0000-0000-000027110000}"/>
    <cellStyle name="Comma 3 3 7" xfId="4666" xr:uid="{00000000-0005-0000-0000-000028110000}"/>
    <cellStyle name="Comma 3 4" xfId="623" xr:uid="{00000000-0005-0000-0000-000029110000}"/>
    <cellStyle name="Comma 3 4 2" xfId="1140" xr:uid="{00000000-0005-0000-0000-00002A110000}"/>
    <cellStyle name="Comma 3 4 2 2" xfId="2198" xr:uid="{00000000-0005-0000-0000-00002B110000}"/>
    <cellStyle name="Comma 3 4 2 2 2" xfId="4315" xr:uid="{00000000-0005-0000-0000-00002C110000}"/>
    <cellStyle name="Comma 3 4 2 2 2 2" xfId="12782" xr:uid="{00000000-0005-0000-0000-00002D110000}"/>
    <cellStyle name="Comma 3 4 2 2 2 3" xfId="8547" xr:uid="{00000000-0005-0000-0000-00002E110000}"/>
    <cellStyle name="Comma 3 4 2 2 3" xfId="10666" xr:uid="{00000000-0005-0000-0000-00002F110000}"/>
    <cellStyle name="Comma 3 4 2 2 4" xfId="6431" xr:uid="{00000000-0005-0000-0000-000030110000}"/>
    <cellStyle name="Comma 3 4 2 3" xfId="3257" xr:uid="{00000000-0005-0000-0000-000031110000}"/>
    <cellStyle name="Comma 3 4 2 3 2" xfId="11724" xr:uid="{00000000-0005-0000-0000-000032110000}"/>
    <cellStyle name="Comma 3 4 2 3 3" xfId="7489" xr:uid="{00000000-0005-0000-0000-000033110000}"/>
    <cellStyle name="Comma 3 4 2 4" xfId="9608" xr:uid="{00000000-0005-0000-0000-000034110000}"/>
    <cellStyle name="Comma 3 4 2 5" xfId="5373" xr:uid="{00000000-0005-0000-0000-000035110000}"/>
    <cellStyle name="Comma 3 4 3" xfId="1693" xr:uid="{00000000-0005-0000-0000-000036110000}"/>
    <cellStyle name="Comma 3 4 3 2" xfId="3810" xr:uid="{00000000-0005-0000-0000-000037110000}"/>
    <cellStyle name="Comma 3 4 3 2 2" xfId="12277" xr:uid="{00000000-0005-0000-0000-000038110000}"/>
    <cellStyle name="Comma 3 4 3 2 3" xfId="8042" xr:uid="{00000000-0005-0000-0000-000039110000}"/>
    <cellStyle name="Comma 3 4 3 3" xfId="10161" xr:uid="{00000000-0005-0000-0000-00003A110000}"/>
    <cellStyle name="Comma 3 4 3 4" xfId="5926" xr:uid="{00000000-0005-0000-0000-00003B110000}"/>
    <cellStyle name="Comma 3 4 4" xfId="2752" xr:uid="{00000000-0005-0000-0000-00003C110000}"/>
    <cellStyle name="Comma 3 4 4 2" xfId="11219" xr:uid="{00000000-0005-0000-0000-00003D110000}"/>
    <cellStyle name="Comma 3 4 4 3" xfId="6984" xr:uid="{00000000-0005-0000-0000-00003E110000}"/>
    <cellStyle name="Comma 3 4 5" xfId="9103" xr:uid="{00000000-0005-0000-0000-00003F110000}"/>
    <cellStyle name="Comma 3 4 6" xfId="4868" xr:uid="{00000000-0005-0000-0000-000040110000}"/>
    <cellStyle name="Comma 3 5" xfId="529" xr:uid="{00000000-0005-0000-0000-000041110000}"/>
    <cellStyle name="Comma 3 5 2" xfId="1047" xr:uid="{00000000-0005-0000-0000-000042110000}"/>
    <cellStyle name="Comma 3 5 2 2" xfId="2105" xr:uid="{00000000-0005-0000-0000-000043110000}"/>
    <cellStyle name="Comma 3 5 2 2 2" xfId="4222" xr:uid="{00000000-0005-0000-0000-000044110000}"/>
    <cellStyle name="Comma 3 5 2 2 2 2" xfId="12689" xr:uid="{00000000-0005-0000-0000-000045110000}"/>
    <cellStyle name="Comma 3 5 2 2 2 3" xfId="8454" xr:uid="{00000000-0005-0000-0000-000046110000}"/>
    <cellStyle name="Comma 3 5 2 2 3" xfId="10573" xr:uid="{00000000-0005-0000-0000-000047110000}"/>
    <cellStyle name="Comma 3 5 2 2 4" xfId="6338" xr:uid="{00000000-0005-0000-0000-000048110000}"/>
    <cellStyle name="Comma 3 5 2 3" xfId="3164" xr:uid="{00000000-0005-0000-0000-000049110000}"/>
    <cellStyle name="Comma 3 5 2 3 2" xfId="11631" xr:uid="{00000000-0005-0000-0000-00004A110000}"/>
    <cellStyle name="Comma 3 5 2 3 3" xfId="7396" xr:uid="{00000000-0005-0000-0000-00004B110000}"/>
    <cellStyle name="Comma 3 5 2 4" xfId="9515" xr:uid="{00000000-0005-0000-0000-00004C110000}"/>
    <cellStyle name="Comma 3 5 2 5" xfId="5280" xr:uid="{00000000-0005-0000-0000-00004D110000}"/>
    <cellStyle name="Comma 3 5 3" xfId="1599" xr:uid="{00000000-0005-0000-0000-00004E110000}"/>
    <cellStyle name="Comma 3 5 3 2" xfId="3716" xr:uid="{00000000-0005-0000-0000-00004F110000}"/>
    <cellStyle name="Comma 3 5 3 2 2" xfId="12183" xr:uid="{00000000-0005-0000-0000-000050110000}"/>
    <cellStyle name="Comma 3 5 3 2 3" xfId="7948" xr:uid="{00000000-0005-0000-0000-000051110000}"/>
    <cellStyle name="Comma 3 5 3 3" xfId="10067" xr:uid="{00000000-0005-0000-0000-000052110000}"/>
    <cellStyle name="Comma 3 5 3 4" xfId="5832" xr:uid="{00000000-0005-0000-0000-000053110000}"/>
    <cellStyle name="Comma 3 5 4" xfId="2658" xr:uid="{00000000-0005-0000-0000-000054110000}"/>
    <cellStyle name="Comma 3 5 4 2" xfId="11125" xr:uid="{00000000-0005-0000-0000-000055110000}"/>
    <cellStyle name="Comma 3 5 4 3" xfId="6890" xr:uid="{00000000-0005-0000-0000-000056110000}"/>
    <cellStyle name="Comma 3 5 5" xfId="9009" xr:uid="{00000000-0005-0000-0000-000057110000}"/>
    <cellStyle name="Comma 3 5 6" xfId="4774" xr:uid="{00000000-0005-0000-0000-000058110000}"/>
    <cellStyle name="Comma 3 6" xfId="842" xr:uid="{00000000-0005-0000-0000-000059110000}"/>
    <cellStyle name="Comma 3 6 2" xfId="1900" xr:uid="{00000000-0005-0000-0000-00005A110000}"/>
    <cellStyle name="Comma 3 6 2 2" xfId="4017" xr:uid="{00000000-0005-0000-0000-00005B110000}"/>
    <cellStyle name="Comma 3 6 2 2 2" xfId="12484" xr:uid="{00000000-0005-0000-0000-00005C110000}"/>
    <cellStyle name="Comma 3 6 2 2 3" xfId="8249" xr:uid="{00000000-0005-0000-0000-00005D110000}"/>
    <cellStyle name="Comma 3 6 2 3" xfId="10368" xr:uid="{00000000-0005-0000-0000-00005E110000}"/>
    <cellStyle name="Comma 3 6 2 4" xfId="6133" xr:uid="{00000000-0005-0000-0000-00005F110000}"/>
    <cellStyle name="Comma 3 6 3" xfId="2959" xr:uid="{00000000-0005-0000-0000-000060110000}"/>
    <cellStyle name="Comma 3 6 3 2" xfId="11426" xr:uid="{00000000-0005-0000-0000-000061110000}"/>
    <cellStyle name="Comma 3 6 3 3" xfId="7191" xr:uid="{00000000-0005-0000-0000-000062110000}"/>
    <cellStyle name="Comma 3 6 4" xfId="9310" xr:uid="{00000000-0005-0000-0000-000063110000}"/>
    <cellStyle name="Comma 3 6 5" xfId="5075" xr:uid="{00000000-0005-0000-0000-000064110000}"/>
    <cellStyle name="Comma 3 7" xfId="1347" xr:uid="{00000000-0005-0000-0000-000065110000}"/>
    <cellStyle name="Comma 3 7 2" xfId="2405" xr:uid="{00000000-0005-0000-0000-000066110000}"/>
    <cellStyle name="Comma 3 7 2 2" xfId="4522" xr:uid="{00000000-0005-0000-0000-000067110000}"/>
    <cellStyle name="Comma 3 7 2 2 2" xfId="12989" xr:uid="{00000000-0005-0000-0000-000068110000}"/>
    <cellStyle name="Comma 3 7 2 2 3" xfId="8754" xr:uid="{00000000-0005-0000-0000-000069110000}"/>
    <cellStyle name="Comma 3 7 2 3" xfId="10873" xr:uid="{00000000-0005-0000-0000-00006A110000}"/>
    <cellStyle name="Comma 3 7 2 4" xfId="6638" xr:uid="{00000000-0005-0000-0000-00006B110000}"/>
    <cellStyle name="Comma 3 7 3" xfId="3464" xr:uid="{00000000-0005-0000-0000-00006C110000}"/>
    <cellStyle name="Comma 3 7 3 2" xfId="11931" xr:uid="{00000000-0005-0000-0000-00006D110000}"/>
    <cellStyle name="Comma 3 7 3 3" xfId="7696" xr:uid="{00000000-0005-0000-0000-00006E110000}"/>
    <cellStyle name="Comma 3 7 4" xfId="9815" xr:uid="{00000000-0005-0000-0000-00006F110000}"/>
    <cellStyle name="Comma 3 7 5" xfId="5580" xr:uid="{00000000-0005-0000-0000-000070110000}"/>
    <cellStyle name="Comma 3 8" xfId="1394" xr:uid="{00000000-0005-0000-0000-000071110000}"/>
    <cellStyle name="Comma 3 8 2" xfId="3511" xr:uid="{00000000-0005-0000-0000-000072110000}"/>
    <cellStyle name="Comma 3 8 2 2" xfId="11978" xr:uid="{00000000-0005-0000-0000-000073110000}"/>
    <cellStyle name="Comma 3 8 2 3" xfId="7743" xr:uid="{00000000-0005-0000-0000-000074110000}"/>
    <cellStyle name="Comma 3 8 3" xfId="9862" xr:uid="{00000000-0005-0000-0000-000075110000}"/>
    <cellStyle name="Comma 3 8 4" xfId="5627" xr:uid="{00000000-0005-0000-0000-000076110000}"/>
    <cellStyle name="Comma 3 9" xfId="2453" xr:uid="{00000000-0005-0000-0000-000077110000}"/>
    <cellStyle name="Comma 3 9 2" xfId="10920" xr:uid="{00000000-0005-0000-0000-000078110000}"/>
    <cellStyle name="Comma 3 9 3" xfId="6685" xr:uid="{00000000-0005-0000-0000-000079110000}"/>
    <cellStyle name="Comma 30" xfId="515" xr:uid="{00000000-0005-0000-0000-00007A110000}"/>
    <cellStyle name="Comma 30 2" xfId="828" xr:uid="{00000000-0005-0000-0000-00007B110000}"/>
    <cellStyle name="Comma 30 2 2" xfId="1333" xr:uid="{00000000-0005-0000-0000-00007C110000}"/>
    <cellStyle name="Comma 30 2 2 2" xfId="2391" xr:uid="{00000000-0005-0000-0000-00007D110000}"/>
    <cellStyle name="Comma 30 2 2 2 2" xfId="4508" xr:uid="{00000000-0005-0000-0000-00007E110000}"/>
    <cellStyle name="Comma 30 2 2 2 2 2" xfId="12975" xr:uid="{00000000-0005-0000-0000-00007F110000}"/>
    <cellStyle name="Comma 30 2 2 2 2 3" xfId="8740" xr:uid="{00000000-0005-0000-0000-000080110000}"/>
    <cellStyle name="Comma 30 2 2 2 3" xfId="10859" xr:uid="{00000000-0005-0000-0000-000081110000}"/>
    <cellStyle name="Comma 30 2 2 2 4" xfId="6624" xr:uid="{00000000-0005-0000-0000-000082110000}"/>
    <cellStyle name="Comma 30 2 2 3" xfId="3450" xr:uid="{00000000-0005-0000-0000-000083110000}"/>
    <cellStyle name="Comma 30 2 2 3 2" xfId="11917" xr:uid="{00000000-0005-0000-0000-000084110000}"/>
    <cellStyle name="Comma 30 2 2 3 3" xfId="7682" xr:uid="{00000000-0005-0000-0000-000085110000}"/>
    <cellStyle name="Comma 30 2 2 4" xfId="9801" xr:uid="{00000000-0005-0000-0000-000086110000}"/>
    <cellStyle name="Comma 30 2 2 5" xfId="5566" xr:uid="{00000000-0005-0000-0000-000087110000}"/>
    <cellStyle name="Comma 30 2 3" xfId="1886" xr:uid="{00000000-0005-0000-0000-000088110000}"/>
    <cellStyle name="Comma 30 2 3 2" xfId="4003" xr:uid="{00000000-0005-0000-0000-000089110000}"/>
    <cellStyle name="Comma 30 2 3 2 2" xfId="12470" xr:uid="{00000000-0005-0000-0000-00008A110000}"/>
    <cellStyle name="Comma 30 2 3 2 3" xfId="8235" xr:uid="{00000000-0005-0000-0000-00008B110000}"/>
    <cellStyle name="Comma 30 2 3 3" xfId="10354" xr:uid="{00000000-0005-0000-0000-00008C110000}"/>
    <cellStyle name="Comma 30 2 3 4" xfId="6119" xr:uid="{00000000-0005-0000-0000-00008D110000}"/>
    <cellStyle name="Comma 30 2 4" xfId="2945" xr:uid="{00000000-0005-0000-0000-00008E110000}"/>
    <cellStyle name="Comma 30 2 4 2" xfId="11412" xr:uid="{00000000-0005-0000-0000-00008F110000}"/>
    <cellStyle name="Comma 30 2 4 3" xfId="7177" xr:uid="{00000000-0005-0000-0000-000090110000}"/>
    <cellStyle name="Comma 30 2 5" xfId="9296" xr:uid="{00000000-0005-0000-0000-000091110000}"/>
    <cellStyle name="Comma 30 2 6" xfId="5061" xr:uid="{00000000-0005-0000-0000-000092110000}"/>
    <cellStyle name="Comma 30 3" xfId="1033" xr:uid="{00000000-0005-0000-0000-000093110000}"/>
    <cellStyle name="Comma 30 3 2" xfId="2091" xr:uid="{00000000-0005-0000-0000-000094110000}"/>
    <cellStyle name="Comma 30 3 2 2" xfId="4208" xr:uid="{00000000-0005-0000-0000-000095110000}"/>
    <cellStyle name="Comma 30 3 2 2 2" xfId="12675" xr:uid="{00000000-0005-0000-0000-000096110000}"/>
    <cellStyle name="Comma 30 3 2 2 3" xfId="8440" xr:uid="{00000000-0005-0000-0000-000097110000}"/>
    <cellStyle name="Comma 30 3 2 3" xfId="10559" xr:uid="{00000000-0005-0000-0000-000098110000}"/>
    <cellStyle name="Comma 30 3 2 4" xfId="6324" xr:uid="{00000000-0005-0000-0000-000099110000}"/>
    <cellStyle name="Comma 30 3 3" xfId="3150" xr:uid="{00000000-0005-0000-0000-00009A110000}"/>
    <cellStyle name="Comma 30 3 3 2" xfId="11617" xr:uid="{00000000-0005-0000-0000-00009B110000}"/>
    <cellStyle name="Comma 30 3 3 3" xfId="7382" xr:uid="{00000000-0005-0000-0000-00009C110000}"/>
    <cellStyle name="Comma 30 3 4" xfId="9501" xr:uid="{00000000-0005-0000-0000-00009D110000}"/>
    <cellStyle name="Comma 30 3 5" xfId="5266" xr:uid="{00000000-0005-0000-0000-00009E110000}"/>
    <cellStyle name="Comma 30 4" xfId="1585" xr:uid="{00000000-0005-0000-0000-00009F110000}"/>
    <cellStyle name="Comma 30 4 2" xfId="3702" xr:uid="{00000000-0005-0000-0000-0000A0110000}"/>
    <cellStyle name="Comma 30 4 2 2" xfId="12169" xr:uid="{00000000-0005-0000-0000-0000A1110000}"/>
    <cellStyle name="Comma 30 4 2 3" xfId="7934" xr:uid="{00000000-0005-0000-0000-0000A2110000}"/>
    <cellStyle name="Comma 30 4 3" xfId="10053" xr:uid="{00000000-0005-0000-0000-0000A3110000}"/>
    <cellStyle name="Comma 30 4 4" xfId="5818" xr:uid="{00000000-0005-0000-0000-0000A4110000}"/>
    <cellStyle name="Comma 30 5" xfId="2644" xr:uid="{00000000-0005-0000-0000-0000A5110000}"/>
    <cellStyle name="Comma 30 5 2" xfId="11111" xr:uid="{00000000-0005-0000-0000-0000A6110000}"/>
    <cellStyle name="Comma 30 5 3" xfId="6876" xr:uid="{00000000-0005-0000-0000-0000A7110000}"/>
    <cellStyle name="Comma 30 6" xfId="8995" xr:uid="{00000000-0005-0000-0000-0000A8110000}"/>
    <cellStyle name="Comma 30 7" xfId="4760" xr:uid="{00000000-0005-0000-0000-0000A9110000}"/>
    <cellStyle name="Comma 31" xfId="450" xr:uid="{00000000-0005-0000-0000-0000AA110000}"/>
    <cellStyle name="Comma 31 2" xfId="763" xr:uid="{00000000-0005-0000-0000-0000AB110000}"/>
    <cellStyle name="Comma 31 2 2" xfId="1268" xr:uid="{00000000-0005-0000-0000-0000AC110000}"/>
    <cellStyle name="Comma 31 2 2 2" xfId="2326" xr:uid="{00000000-0005-0000-0000-0000AD110000}"/>
    <cellStyle name="Comma 31 2 2 2 2" xfId="4443" xr:uid="{00000000-0005-0000-0000-0000AE110000}"/>
    <cellStyle name="Comma 31 2 2 2 2 2" xfId="12910" xr:uid="{00000000-0005-0000-0000-0000AF110000}"/>
    <cellStyle name="Comma 31 2 2 2 2 3" xfId="8675" xr:uid="{00000000-0005-0000-0000-0000B0110000}"/>
    <cellStyle name="Comma 31 2 2 2 3" xfId="10794" xr:uid="{00000000-0005-0000-0000-0000B1110000}"/>
    <cellStyle name="Comma 31 2 2 2 4" xfId="6559" xr:uid="{00000000-0005-0000-0000-0000B2110000}"/>
    <cellStyle name="Comma 31 2 2 3" xfId="3385" xr:uid="{00000000-0005-0000-0000-0000B3110000}"/>
    <cellStyle name="Comma 31 2 2 3 2" xfId="11852" xr:uid="{00000000-0005-0000-0000-0000B4110000}"/>
    <cellStyle name="Comma 31 2 2 3 3" xfId="7617" xr:uid="{00000000-0005-0000-0000-0000B5110000}"/>
    <cellStyle name="Comma 31 2 2 4" xfId="9736" xr:uid="{00000000-0005-0000-0000-0000B6110000}"/>
    <cellStyle name="Comma 31 2 2 5" xfId="5501" xr:uid="{00000000-0005-0000-0000-0000B7110000}"/>
    <cellStyle name="Comma 31 2 3" xfId="1821" xr:uid="{00000000-0005-0000-0000-0000B8110000}"/>
    <cellStyle name="Comma 31 2 3 2" xfId="3938" xr:uid="{00000000-0005-0000-0000-0000B9110000}"/>
    <cellStyle name="Comma 31 2 3 2 2" xfId="12405" xr:uid="{00000000-0005-0000-0000-0000BA110000}"/>
    <cellStyle name="Comma 31 2 3 2 3" xfId="8170" xr:uid="{00000000-0005-0000-0000-0000BB110000}"/>
    <cellStyle name="Comma 31 2 3 3" xfId="10289" xr:uid="{00000000-0005-0000-0000-0000BC110000}"/>
    <cellStyle name="Comma 31 2 3 4" xfId="6054" xr:uid="{00000000-0005-0000-0000-0000BD110000}"/>
    <cellStyle name="Comma 31 2 4" xfId="2880" xr:uid="{00000000-0005-0000-0000-0000BE110000}"/>
    <cellStyle name="Comma 31 2 4 2" xfId="11347" xr:uid="{00000000-0005-0000-0000-0000BF110000}"/>
    <cellStyle name="Comma 31 2 4 3" xfId="7112" xr:uid="{00000000-0005-0000-0000-0000C0110000}"/>
    <cellStyle name="Comma 31 2 5" xfId="9231" xr:uid="{00000000-0005-0000-0000-0000C1110000}"/>
    <cellStyle name="Comma 31 2 6" xfId="4996" xr:uid="{00000000-0005-0000-0000-0000C2110000}"/>
    <cellStyle name="Comma 31 3" xfId="968" xr:uid="{00000000-0005-0000-0000-0000C3110000}"/>
    <cellStyle name="Comma 31 3 2" xfId="2026" xr:uid="{00000000-0005-0000-0000-0000C4110000}"/>
    <cellStyle name="Comma 31 3 2 2" xfId="4143" xr:uid="{00000000-0005-0000-0000-0000C5110000}"/>
    <cellStyle name="Comma 31 3 2 2 2" xfId="12610" xr:uid="{00000000-0005-0000-0000-0000C6110000}"/>
    <cellStyle name="Comma 31 3 2 2 3" xfId="8375" xr:uid="{00000000-0005-0000-0000-0000C7110000}"/>
    <cellStyle name="Comma 31 3 2 3" xfId="10494" xr:uid="{00000000-0005-0000-0000-0000C8110000}"/>
    <cellStyle name="Comma 31 3 2 4" xfId="6259" xr:uid="{00000000-0005-0000-0000-0000C9110000}"/>
    <cellStyle name="Comma 31 3 3" xfId="3085" xr:uid="{00000000-0005-0000-0000-0000CA110000}"/>
    <cellStyle name="Comma 31 3 3 2" xfId="11552" xr:uid="{00000000-0005-0000-0000-0000CB110000}"/>
    <cellStyle name="Comma 31 3 3 3" xfId="7317" xr:uid="{00000000-0005-0000-0000-0000CC110000}"/>
    <cellStyle name="Comma 31 3 4" xfId="9436" xr:uid="{00000000-0005-0000-0000-0000CD110000}"/>
    <cellStyle name="Comma 31 3 5" xfId="5201" xr:uid="{00000000-0005-0000-0000-0000CE110000}"/>
    <cellStyle name="Comma 31 4" xfId="1520" xr:uid="{00000000-0005-0000-0000-0000CF110000}"/>
    <cellStyle name="Comma 31 4 2" xfId="3637" xr:uid="{00000000-0005-0000-0000-0000D0110000}"/>
    <cellStyle name="Comma 31 4 2 2" xfId="12104" xr:uid="{00000000-0005-0000-0000-0000D1110000}"/>
    <cellStyle name="Comma 31 4 2 3" xfId="7869" xr:uid="{00000000-0005-0000-0000-0000D2110000}"/>
    <cellStyle name="Comma 31 4 3" xfId="9988" xr:uid="{00000000-0005-0000-0000-0000D3110000}"/>
    <cellStyle name="Comma 31 4 4" xfId="5753" xr:uid="{00000000-0005-0000-0000-0000D4110000}"/>
    <cellStyle name="Comma 31 5" xfId="2579" xr:uid="{00000000-0005-0000-0000-0000D5110000}"/>
    <cellStyle name="Comma 31 5 2" xfId="11046" xr:uid="{00000000-0005-0000-0000-0000D6110000}"/>
    <cellStyle name="Comma 31 5 3" xfId="6811" xr:uid="{00000000-0005-0000-0000-0000D7110000}"/>
    <cellStyle name="Comma 31 6" xfId="8930" xr:uid="{00000000-0005-0000-0000-0000D8110000}"/>
    <cellStyle name="Comma 31 7" xfId="4695" xr:uid="{00000000-0005-0000-0000-0000D9110000}"/>
    <cellStyle name="Comma 32" xfId="443" xr:uid="{00000000-0005-0000-0000-0000DA110000}"/>
    <cellStyle name="Comma 32 2" xfId="756" xr:uid="{00000000-0005-0000-0000-0000DB110000}"/>
    <cellStyle name="Comma 32 2 2" xfId="1261" xr:uid="{00000000-0005-0000-0000-0000DC110000}"/>
    <cellStyle name="Comma 32 2 2 2" xfId="2319" xr:uid="{00000000-0005-0000-0000-0000DD110000}"/>
    <cellStyle name="Comma 32 2 2 2 2" xfId="4436" xr:uid="{00000000-0005-0000-0000-0000DE110000}"/>
    <cellStyle name="Comma 32 2 2 2 2 2" xfId="12903" xr:uid="{00000000-0005-0000-0000-0000DF110000}"/>
    <cellStyle name="Comma 32 2 2 2 2 3" xfId="8668" xr:uid="{00000000-0005-0000-0000-0000E0110000}"/>
    <cellStyle name="Comma 32 2 2 2 3" xfId="10787" xr:uid="{00000000-0005-0000-0000-0000E1110000}"/>
    <cellStyle name="Comma 32 2 2 2 4" xfId="6552" xr:uid="{00000000-0005-0000-0000-0000E2110000}"/>
    <cellStyle name="Comma 32 2 2 3" xfId="3378" xr:uid="{00000000-0005-0000-0000-0000E3110000}"/>
    <cellStyle name="Comma 32 2 2 3 2" xfId="11845" xr:uid="{00000000-0005-0000-0000-0000E4110000}"/>
    <cellStyle name="Comma 32 2 2 3 3" xfId="7610" xr:uid="{00000000-0005-0000-0000-0000E5110000}"/>
    <cellStyle name="Comma 32 2 2 4" xfId="9729" xr:uid="{00000000-0005-0000-0000-0000E6110000}"/>
    <cellStyle name="Comma 32 2 2 5" xfId="5494" xr:uid="{00000000-0005-0000-0000-0000E7110000}"/>
    <cellStyle name="Comma 32 2 3" xfId="1814" xr:uid="{00000000-0005-0000-0000-0000E8110000}"/>
    <cellStyle name="Comma 32 2 3 2" xfId="3931" xr:uid="{00000000-0005-0000-0000-0000E9110000}"/>
    <cellStyle name="Comma 32 2 3 2 2" xfId="12398" xr:uid="{00000000-0005-0000-0000-0000EA110000}"/>
    <cellStyle name="Comma 32 2 3 2 3" xfId="8163" xr:uid="{00000000-0005-0000-0000-0000EB110000}"/>
    <cellStyle name="Comma 32 2 3 3" xfId="10282" xr:uid="{00000000-0005-0000-0000-0000EC110000}"/>
    <cellStyle name="Comma 32 2 3 4" xfId="6047" xr:uid="{00000000-0005-0000-0000-0000ED110000}"/>
    <cellStyle name="Comma 32 2 4" xfId="2873" xr:uid="{00000000-0005-0000-0000-0000EE110000}"/>
    <cellStyle name="Comma 32 2 4 2" xfId="11340" xr:uid="{00000000-0005-0000-0000-0000EF110000}"/>
    <cellStyle name="Comma 32 2 4 3" xfId="7105" xr:uid="{00000000-0005-0000-0000-0000F0110000}"/>
    <cellStyle name="Comma 32 2 5" xfId="9224" xr:uid="{00000000-0005-0000-0000-0000F1110000}"/>
    <cellStyle name="Comma 32 2 6" xfId="4989" xr:uid="{00000000-0005-0000-0000-0000F2110000}"/>
    <cellStyle name="Comma 32 3" xfId="961" xr:uid="{00000000-0005-0000-0000-0000F3110000}"/>
    <cellStyle name="Comma 32 3 2" xfId="2019" xr:uid="{00000000-0005-0000-0000-0000F4110000}"/>
    <cellStyle name="Comma 32 3 2 2" xfId="4136" xr:uid="{00000000-0005-0000-0000-0000F5110000}"/>
    <cellStyle name="Comma 32 3 2 2 2" xfId="12603" xr:uid="{00000000-0005-0000-0000-0000F6110000}"/>
    <cellStyle name="Comma 32 3 2 2 3" xfId="8368" xr:uid="{00000000-0005-0000-0000-0000F7110000}"/>
    <cellStyle name="Comma 32 3 2 3" xfId="10487" xr:uid="{00000000-0005-0000-0000-0000F8110000}"/>
    <cellStyle name="Comma 32 3 2 4" xfId="6252" xr:uid="{00000000-0005-0000-0000-0000F9110000}"/>
    <cellStyle name="Comma 32 3 3" xfId="3078" xr:uid="{00000000-0005-0000-0000-0000FA110000}"/>
    <cellStyle name="Comma 32 3 3 2" xfId="11545" xr:uid="{00000000-0005-0000-0000-0000FB110000}"/>
    <cellStyle name="Comma 32 3 3 3" xfId="7310" xr:uid="{00000000-0005-0000-0000-0000FC110000}"/>
    <cellStyle name="Comma 32 3 4" xfId="9429" xr:uid="{00000000-0005-0000-0000-0000FD110000}"/>
    <cellStyle name="Comma 32 3 5" xfId="5194" xr:uid="{00000000-0005-0000-0000-0000FE110000}"/>
    <cellStyle name="Comma 32 4" xfId="1513" xr:uid="{00000000-0005-0000-0000-0000FF110000}"/>
    <cellStyle name="Comma 32 4 2" xfId="3630" xr:uid="{00000000-0005-0000-0000-000000120000}"/>
    <cellStyle name="Comma 32 4 2 2" xfId="12097" xr:uid="{00000000-0005-0000-0000-000001120000}"/>
    <cellStyle name="Comma 32 4 2 3" xfId="7862" xr:uid="{00000000-0005-0000-0000-000002120000}"/>
    <cellStyle name="Comma 32 4 3" xfId="9981" xr:uid="{00000000-0005-0000-0000-000003120000}"/>
    <cellStyle name="Comma 32 4 4" xfId="5746" xr:uid="{00000000-0005-0000-0000-000004120000}"/>
    <cellStyle name="Comma 32 5" xfId="2572" xr:uid="{00000000-0005-0000-0000-000005120000}"/>
    <cellStyle name="Comma 32 5 2" xfId="11039" xr:uid="{00000000-0005-0000-0000-000006120000}"/>
    <cellStyle name="Comma 32 5 3" xfId="6804" xr:uid="{00000000-0005-0000-0000-000007120000}"/>
    <cellStyle name="Comma 32 6" xfId="8923" xr:uid="{00000000-0005-0000-0000-000008120000}"/>
    <cellStyle name="Comma 32 7" xfId="4688" xr:uid="{00000000-0005-0000-0000-000009120000}"/>
    <cellStyle name="Comma 33" xfId="451" xr:uid="{00000000-0005-0000-0000-00000A120000}"/>
    <cellStyle name="Comma 33 2" xfId="764" xr:uid="{00000000-0005-0000-0000-00000B120000}"/>
    <cellStyle name="Comma 33 2 2" xfId="1269" xr:uid="{00000000-0005-0000-0000-00000C120000}"/>
    <cellStyle name="Comma 33 2 2 2" xfId="2327" xr:uid="{00000000-0005-0000-0000-00000D120000}"/>
    <cellStyle name="Comma 33 2 2 2 2" xfId="4444" xr:uid="{00000000-0005-0000-0000-00000E120000}"/>
    <cellStyle name="Comma 33 2 2 2 2 2" xfId="12911" xr:uid="{00000000-0005-0000-0000-00000F120000}"/>
    <cellStyle name="Comma 33 2 2 2 2 3" xfId="8676" xr:uid="{00000000-0005-0000-0000-000010120000}"/>
    <cellStyle name="Comma 33 2 2 2 3" xfId="10795" xr:uid="{00000000-0005-0000-0000-000011120000}"/>
    <cellStyle name="Comma 33 2 2 2 4" xfId="6560" xr:uid="{00000000-0005-0000-0000-000012120000}"/>
    <cellStyle name="Comma 33 2 2 3" xfId="3386" xr:uid="{00000000-0005-0000-0000-000013120000}"/>
    <cellStyle name="Comma 33 2 2 3 2" xfId="11853" xr:uid="{00000000-0005-0000-0000-000014120000}"/>
    <cellStyle name="Comma 33 2 2 3 3" xfId="7618" xr:uid="{00000000-0005-0000-0000-000015120000}"/>
    <cellStyle name="Comma 33 2 2 4" xfId="9737" xr:uid="{00000000-0005-0000-0000-000016120000}"/>
    <cellStyle name="Comma 33 2 2 5" xfId="5502" xr:uid="{00000000-0005-0000-0000-000017120000}"/>
    <cellStyle name="Comma 33 2 3" xfId="1822" xr:uid="{00000000-0005-0000-0000-000018120000}"/>
    <cellStyle name="Comma 33 2 3 2" xfId="3939" xr:uid="{00000000-0005-0000-0000-000019120000}"/>
    <cellStyle name="Comma 33 2 3 2 2" xfId="12406" xr:uid="{00000000-0005-0000-0000-00001A120000}"/>
    <cellStyle name="Comma 33 2 3 2 3" xfId="8171" xr:uid="{00000000-0005-0000-0000-00001B120000}"/>
    <cellStyle name="Comma 33 2 3 3" xfId="10290" xr:uid="{00000000-0005-0000-0000-00001C120000}"/>
    <cellStyle name="Comma 33 2 3 4" xfId="6055" xr:uid="{00000000-0005-0000-0000-00001D120000}"/>
    <cellStyle name="Comma 33 2 4" xfId="2881" xr:uid="{00000000-0005-0000-0000-00001E120000}"/>
    <cellStyle name="Comma 33 2 4 2" xfId="11348" xr:uid="{00000000-0005-0000-0000-00001F120000}"/>
    <cellStyle name="Comma 33 2 4 3" xfId="7113" xr:uid="{00000000-0005-0000-0000-000020120000}"/>
    <cellStyle name="Comma 33 2 5" xfId="9232" xr:uid="{00000000-0005-0000-0000-000021120000}"/>
    <cellStyle name="Comma 33 2 6" xfId="4997" xr:uid="{00000000-0005-0000-0000-000022120000}"/>
    <cellStyle name="Comma 33 3" xfId="969" xr:uid="{00000000-0005-0000-0000-000023120000}"/>
    <cellStyle name="Comma 33 3 2" xfId="2027" xr:uid="{00000000-0005-0000-0000-000024120000}"/>
    <cellStyle name="Comma 33 3 2 2" xfId="4144" xr:uid="{00000000-0005-0000-0000-000025120000}"/>
    <cellStyle name="Comma 33 3 2 2 2" xfId="12611" xr:uid="{00000000-0005-0000-0000-000026120000}"/>
    <cellStyle name="Comma 33 3 2 2 3" xfId="8376" xr:uid="{00000000-0005-0000-0000-000027120000}"/>
    <cellStyle name="Comma 33 3 2 3" xfId="10495" xr:uid="{00000000-0005-0000-0000-000028120000}"/>
    <cellStyle name="Comma 33 3 2 4" xfId="6260" xr:uid="{00000000-0005-0000-0000-000029120000}"/>
    <cellStyle name="Comma 33 3 3" xfId="3086" xr:uid="{00000000-0005-0000-0000-00002A120000}"/>
    <cellStyle name="Comma 33 3 3 2" xfId="11553" xr:uid="{00000000-0005-0000-0000-00002B120000}"/>
    <cellStyle name="Comma 33 3 3 3" xfId="7318" xr:uid="{00000000-0005-0000-0000-00002C120000}"/>
    <cellStyle name="Comma 33 3 4" xfId="9437" xr:uid="{00000000-0005-0000-0000-00002D120000}"/>
    <cellStyle name="Comma 33 3 5" xfId="5202" xr:uid="{00000000-0005-0000-0000-00002E120000}"/>
    <cellStyle name="Comma 33 4" xfId="1521" xr:uid="{00000000-0005-0000-0000-00002F120000}"/>
    <cellStyle name="Comma 33 4 2" xfId="3638" xr:uid="{00000000-0005-0000-0000-000030120000}"/>
    <cellStyle name="Comma 33 4 2 2" xfId="12105" xr:uid="{00000000-0005-0000-0000-000031120000}"/>
    <cellStyle name="Comma 33 4 2 3" xfId="7870" xr:uid="{00000000-0005-0000-0000-000032120000}"/>
    <cellStyle name="Comma 33 4 3" xfId="9989" xr:uid="{00000000-0005-0000-0000-000033120000}"/>
    <cellStyle name="Comma 33 4 4" xfId="5754" xr:uid="{00000000-0005-0000-0000-000034120000}"/>
    <cellStyle name="Comma 33 5" xfId="2580" xr:uid="{00000000-0005-0000-0000-000035120000}"/>
    <cellStyle name="Comma 33 5 2" xfId="11047" xr:uid="{00000000-0005-0000-0000-000036120000}"/>
    <cellStyle name="Comma 33 5 3" xfId="6812" xr:uid="{00000000-0005-0000-0000-000037120000}"/>
    <cellStyle name="Comma 33 6" xfId="8931" xr:uid="{00000000-0005-0000-0000-000038120000}"/>
    <cellStyle name="Comma 33 7" xfId="4696" xr:uid="{00000000-0005-0000-0000-000039120000}"/>
    <cellStyle name="Comma 34" xfId="512" xr:uid="{00000000-0005-0000-0000-00003A120000}"/>
    <cellStyle name="Comma 34 2" xfId="825" xr:uid="{00000000-0005-0000-0000-00003B120000}"/>
    <cellStyle name="Comma 34 2 2" xfId="1330" xr:uid="{00000000-0005-0000-0000-00003C120000}"/>
    <cellStyle name="Comma 34 2 2 2" xfId="2388" xr:uid="{00000000-0005-0000-0000-00003D120000}"/>
    <cellStyle name="Comma 34 2 2 2 2" xfId="4505" xr:uid="{00000000-0005-0000-0000-00003E120000}"/>
    <cellStyle name="Comma 34 2 2 2 2 2" xfId="12972" xr:uid="{00000000-0005-0000-0000-00003F120000}"/>
    <cellStyle name="Comma 34 2 2 2 2 3" xfId="8737" xr:uid="{00000000-0005-0000-0000-000040120000}"/>
    <cellStyle name="Comma 34 2 2 2 3" xfId="10856" xr:uid="{00000000-0005-0000-0000-000041120000}"/>
    <cellStyle name="Comma 34 2 2 2 4" xfId="6621" xr:uid="{00000000-0005-0000-0000-000042120000}"/>
    <cellStyle name="Comma 34 2 2 3" xfId="3447" xr:uid="{00000000-0005-0000-0000-000043120000}"/>
    <cellStyle name="Comma 34 2 2 3 2" xfId="11914" xr:uid="{00000000-0005-0000-0000-000044120000}"/>
    <cellStyle name="Comma 34 2 2 3 3" xfId="7679" xr:uid="{00000000-0005-0000-0000-000045120000}"/>
    <cellStyle name="Comma 34 2 2 4" xfId="9798" xr:uid="{00000000-0005-0000-0000-000046120000}"/>
    <cellStyle name="Comma 34 2 2 5" xfId="5563" xr:uid="{00000000-0005-0000-0000-000047120000}"/>
    <cellStyle name="Comma 34 2 3" xfId="1883" xr:uid="{00000000-0005-0000-0000-000048120000}"/>
    <cellStyle name="Comma 34 2 3 2" xfId="4000" xr:uid="{00000000-0005-0000-0000-000049120000}"/>
    <cellStyle name="Comma 34 2 3 2 2" xfId="12467" xr:uid="{00000000-0005-0000-0000-00004A120000}"/>
    <cellStyle name="Comma 34 2 3 2 3" xfId="8232" xr:uid="{00000000-0005-0000-0000-00004B120000}"/>
    <cellStyle name="Comma 34 2 3 3" xfId="10351" xr:uid="{00000000-0005-0000-0000-00004C120000}"/>
    <cellStyle name="Comma 34 2 3 4" xfId="6116" xr:uid="{00000000-0005-0000-0000-00004D120000}"/>
    <cellStyle name="Comma 34 2 4" xfId="2942" xr:uid="{00000000-0005-0000-0000-00004E120000}"/>
    <cellStyle name="Comma 34 2 4 2" xfId="11409" xr:uid="{00000000-0005-0000-0000-00004F120000}"/>
    <cellStyle name="Comma 34 2 4 3" xfId="7174" xr:uid="{00000000-0005-0000-0000-000050120000}"/>
    <cellStyle name="Comma 34 2 5" xfId="9293" xr:uid="{00000000-0005-0000-0000-000051120000}"/>
    <cellStyle name="Comma 34 2 6" xfId="5058" xr:uid="{00000000-0005-0000-0000-000052120000}"/>
    <cellStyle name="Comma 34 3" xfId="1030" xr:uid="{00000000-0005-0000-0000-000053120000}"/>
    <cellStyle name="Comma 34 3 2" xfId="2088" xr:uid="{00000000-0005-0000-0000-000054120000}"/>
    <cellStyle name="Comma 34 3 2 2" xfId="4205" xr:uid="{00000000-0005-0000-0000-000055120000}"/>
    <cellStyle name="Comma 34 3 2 2 2" xfId="12672" xr:uid="{00000000-0005-0000-0000-000056120000}"/>
    <cellStyle name="Comma 34 3 2 2 3" xfId="8437" xr:uid="{00000000-0005-0000-0000-000057120000}"/>
    <cellStyle name="Comma 34 3 2 3" xfId="10556" xr:uid="{00000000-0005-0000-0000-000058120000}"/>
    <cellStyle name="Comma 34 3 2 4" xfId="6321" xr:uid="{00000000-0005-0000-0000-000059120000}"/>
    <cellStyle name="Comma 34 3 3" xfId="3147" xr:uid="{00000000-0005-0000-0000-00005A120000}"/>
    <cellStyle name="Comma 34 3 3 2" xfId="11614" xr:uid="{00000000-0005-0000-0000-00005B120000}"/>
    <cellStyle name="Comma 34 3 3 3" xfId="7379" xr:uid="{00000000-0005-0000-0000-00005C120000}"/>
    <cellStyle name="Comma 34 3 4" xfId="9498" xr:uid="{00000000-0005-0000-0000-00005D120000}"/>
    <cellStyle name="Comma 34 3 5" xfId="5263" xr:uid="{00000000-0005-0000-0000-00005E120000}"/>
    <cellStyle name="Comma 34 4" xfId="1582" xr:uid="{00000000-0005-0000-0000-00005F120000}"/>
    <cellStyle name="Comma 34 4 2" xfId="3699" xr:uid="{00000000-0005-0000-0000-000060120000}"/>
    <cellStyle name="Comma 34 4 2 2" xfId="12166" xr:uid="{00000000-0005-0000-0000-000061120000}"/>
    <cellStyle name="Comma 34 4 2 3" xfId="7931" xr:uid="{00000000-0005-0000-0000-000062120000}"/>
    <cellStyle name="Comma 34 4 3" xfId="10050" xr:uid="{00000000-0005-0000-0000-000063120000}"/>
    <cellStyle name="Comma 34 4 4" xfId="5815" xr:uid="{00000000-0005-0000-0000-000064120000}"/>
    <cellStyle name="Comma 34 5" xfId="2641" xr:uid="{00000000-0005-0000-0000-000065120000}"/>
    <cellStyle name="Comma 34 5 2" xfId="11108" xr:uid="{00000000-0005-0000-0000-000066120000}"/>
    <cellStyle name="Comma 34 5 3" xfId="6873" xr:uid="{00000000-0005-0000-0000-000067120000}"/>
    <cellStyle name="Comma 34 6" xfId="8992" xr:uid="{00000000-0005-0000-0000-000068120000}"/>
    <cellStyle name="Comma 34 7" xfId="4757" xr:uid="{00000000-0005-0000-0000-000069120000}"/>
    <cellStyle name="Comma 35" xfId="514" xr:uid="{00000000-0005-0000-0000-00006A120000}"/>
    <cellStyle name="Comma 35 2" xfId="827" xr:uid="{00000000-0005-0000-0000-00006B120000}"/>
    <cellStyle name="Comma 35 2 2" xfId="1332" xr:uid="{00000000-0005-0000-0000-00006C120000}"/>
    <cellStyle name="Comma 35 2 2 2" xfId="2390" xr:uid="{00000000-0005-0000-0000-00006D120000}"/>
    <cellStyle name="Comma 35 2 2 2 2" xfId="4507" xr:uid="{00000000-0005-0000-0000-00006E120000}"/>
    <cellStyle name="Comma 35 2 2 2 2 2" xfId="12974" xr:uid="{00000000-0005-0000-0000-00006F120000}"/>
    <cellStyle name="Comma 35 2 2 2 2 3" xfId="8739" xr:uid="{00000000-0005-0000-0000-000070120000}"/>
    <cellStyle name="Comma 35 2 2 2 3" xfId="10858" xr:uid="{00000000-0005-0000-0000-000071120000}"/>
    <cellStyle name="Comma 35 2 2 2 4" xfId="6623" xr:uid="{00000000-0005-0000-0000-000072120000}"/>
    <cellStyle name="Comma 35 2 2 3" xfId="3449" xr:uid="{00000000-0005-0000-0000-000073120000}"/>
    <cellStyle name="Comma 35 2 2 3 2" xfId="11916" xr:uid="{00000000-0005-0000-0000-000074120000}"/>
    <cellStyle name="Comma 35 2 2 3 3" xfId="7681" xr:uid="{00000000-0005-0000-0000-000075120000}"/>
    <cellStyle name="Comma 35 2 2 4" xfId="9800" xr:uid="{00000000-0005-0000-0000-000076120000}"/>
    <cellStyle name="Comma 35 2 2 5" xfId="5565" xr:uid="{00000000-0005-0000-0000-000077120000}"/>
    <cellStyle name="Comma 35 2 3" xfId="1885" xr:uid="{00000000-0005-0000-0000-000078120000}"/>
    <cellStyle name="Comma 35 2 3 2" xfId="4002" xr:uid="{00000000-0005-0000-0000-000079120000}"/>
    <cellStyle name="Comma 35 2 3 2 2" xfId="12469" xr:uid="{00000000-0005-0000-0000-00007A120000}"/>
    <cellStyle name="Comma 35 2 3 2 3" xfId="8234" xr:uid="{00000000-0005-0000-0000-00007B120000}"/>
    <cellStyle name="Comma 35 2 3 3" xfId="10353" xr:uid="{00000000-0005-0000-0000-00007C120000}"/>
    <cellStyle name="Comma 35 2 3 4" xfId="6118" xr:uid="{00000000-0005-0000-0000-00007D120000}"/>
    <cellStyle name="Comma 35 2 4" xfId="2944" xr:uid="{00000000-0005-0000-0000-00007E120000}"/>
    <cellStyle name="Comma 35 2 4 2" xfId="11411" xr:uid="{00000000-0005-0000-0000-00007F120000}"/>
    <cellStyle name="Comma 35 2 4 3" xfId="7176" xr:uid="{00000000-0005-0000-0000-000080120000}"/>
    <cellStyle name="Comma 35 2 5" xfId="9295" xr:uid="{00000000-0005-0000-0000-000081120000}"/>
    <cellStyle name="Comma 35 2 6" xfId="5060" xr:uid="{00000000-0005-0000-0000-000082120000}"/>
    <cellStyle name="Comma 35 3" xfId="1032" xr:uid="{00000000-0005-0000-0000-000083120000}"/>
    <cellStyle name="Comma 35 3 2" xfId="2090" xr:uid="{00000000-0005-0000-0000-000084120000}"/>
    <cellStyle name="Comma 35 3 2 2" xfId="4207" xr:uid="{00000000-0005-0000-0000-000085120000}"/>
    <cellStyle name="Comma 35 3 2 2 2" xfId="12674" xr:uid="{00000000-0005-0000-0000-000086120000}"/>
    <cellStyle name="Comma 35 3 2 2 3" xfId="8439" xr:uid="{00000000-0005-0000-0000-000087120000}"/>
    <cellStyle name="Comma 35 3 2 3" xfId="10558" xr:uid="{00000000-0005-0000-0000-000088120000}"/>
    <cellStyle name="Comma 35 3 2 4" xfId="6323" xr:uid="{00000000-0005-0000-0000-000089120000}"/>
    <cellStyle name="Comma 35 3 3" xfId="3149" xr:uid="{00000000-0005-0000-0000-00008A120000}"/>
    <cellStyle name="Comma 35 3 3 2" xfId="11616" xr:uid="{00000000-0005-0000-0000-00008B120000}"/>
    <cellStyle name="Comma 35 3 3 3" xfId="7381" xr:uid="{00000000-0005-0000-0000-00008C120000}"/>
    <cellStyle name="Comma 35 3 4" xfId="9500" xr:uid="{00000000-0005-0000-0000-00008D120000}"/>
    <cellStyle name="Comma 35 3 5" xfId="5265" xr:uid="{00000000-0005-0000-0000-00008E120000}"/>
    <cellStyle name="Comma 35 4" xfId="1584" xr:uid="{00000000-0005-0000-0000-00008F120000}"/>
    <cellStyle name="Comma 35 4 2" xfId="3701" xr:uid="{00000000-0005-0000-0000-000090120000}"/>
    <cellStyle name="Comma 35 4 2 2" xfId="12168" xr:uid="{00000000-0005-0000-0000-000091120000}"/>
    <cellStyle name="Comma 35 4 2 3" xfId="7933" xr:uid="{00000000-0005-0000-0000-000092120000}"/>
    <cellStyle name="Comma 35 4 3" xfId="10052" xr:uid="{00000000-0005-0000-0000-000093120000}"/>
    <cellStyle name="Comma 35 4 4" xfId="5817" xr:uid="{00000000-0005-0000-0000-000094120000}"/>
    <cellStyle name="Comma 35 5" xfId="2643" xr:uid="{00000000-0005-0000-0000-000095120000}"/>
    <cellStyle name="Comma 35 5 2" xfId="11110" xr:uid="{00000000-0005-0000-0000-000096120000}"/>
    <cellStyle name="Comma 35 5 3" xfId="6875" xr:uid="{00000000-0005-0000-0000-000097120000}"/>
    <cellStyle name="Comma 35 6" xfId="8994" xr:uid="{00000000-0005-0000-0000-000098120000}"/>
    <cellStyle name="Comma 35 7" xfId="4759" xr:uid="{00000000-0005-0000-0000-000099120000}"/>
    <cellStyle name="Comma 36" xfId="614" xr:uid="{00000000-0005-0000-0000-00009A120000}"/>
    <cellStyle name="Comma 36 2" xfId="1131" xr:uid="{00000000-0005-0000-0000-00009B120000}"/>
    <cellStyle name="Comma 36 2 2" xfId="2189" xr:uid="{00000000-0005-0000-0000-00009C120000}"/>
    <cellStyle name="Comma 36 2 2 2" xfId="4306" xr:uid="{00000000-0005-0000-0000-00009D120000}"/>
    <cellStyle name="Comma 36 2 2 2 2" xfId="12773" xr:uid="{00000000-0005-0000-0000-00009E120000}"/>
    <cellStyle name="Comma 36 2 2 2 3" xfId="8538" xr:uid="{00000000-0005-0000-0000-00009F120000}"/>
    <cellStyle name="Comma 36 2 2 3" xfId="10657" xr:uid="{00000000-0005-0000-0000-0000A0120000}"/>
    <cellStyle name="Comma 36 2 2 4" xfId="6422" xr:uid="{00000000-0005-0000-0000-0000A1120000}"/>
    <cellStyle name="Comma 36 2 3" xfId="3248" xr:uid="{00000000-0005-0000-0000-0000A2120000}"/>
    <cellStyle name="Comma 36 2 3 2" xfId="11715" xr:uid="{00000000-0005-0000-0000-0000A3120000}"/>
    <cellStyle name="Comma 36 2 3 3" xfId="7480" xr:uid="{00000000-0005-0000-0000-0000A4120000}"/>
    <cellStyle name="Comma 36 2 4" xfId="9599" xr:uid="{00000000-0005-0000-0000-0000A5120000}"/>
    <cellStyle name="Comma 36 2 5" xfId="5364" xr:uid="{00000000-0005-0000-0000-0000A6120000}"/>
    <cellStyle name="Comma 36 3" xfId="1684" xr:uid="{00000000-0005-0000-0000-0000A7120000}"/>
    <cellStyle name="Comma 36 3 2" xfId="3801" xr:uid="{00000000-0005-0000-0000-0000A8120000}"/>
    <cellStyle name="Comma 36 3 2 2" xfId="12268" xr:uid="{00000000-0005-0000-0000-0000A9120000}"/>
    <cellStyle name="Comma 36 3 2 3" xfId="8033" xr:uid="{00000000-0005-0000-0000-0000AA120000}"/>
    <cellStyle name="Comma 36 3 3" xfId="10152" xr:uid="{00000000-0005-0000-0000-0000AB120000}"/>
    <cellStyle name="Comma 36 3 4" xfId="5917" xr:uid="{00000000-0005-0000-0000-0000AC120000}"/>
    <cellStyle name="Comma 36 4" xfId="2743" xr:uid="{00000000-0005-0000-0000-0000AD120000}"/>
    <cellStyle name="Comma 36 4 2" xfId="11210" xr:uid="{00000000-0005-0000-0000-0000AE120000}"/>
    <cellStyle name="Comma 36 4 3" xfId="6975" xr:uid="{00000000-0005-0000-0000-0000AF120000}"/>
    <cellStyle name="Comma 36 5" xfId="9094" xr:uid="{00000000-0005-0000-0000-0000B0120000}"/>
    <cellStyle name="Comma 36 6" xfId="4859" xr:uid="{00000000-0005-0000-0000-0000B1120000}"/>
    <cellStyle name="Comma 37" xfId="650" xr:uid="{00000000-0005-0000-0000-0000B2120000}"/>
    <cellStyle name="Comma 37 2" xfId="1162" xr:uid="{00000000-0005-0000-0000-0000B3120000}"/>
    <cellStyle name="Comma 37 2 2" xfId="2220" xr:uid="{00000000-0005-0000-0000-0000B4120000}"/>
    <cellStyle name="Comma 37 2 2 2" xfId="4337" xr:uid="{00000000-0005-0000-0000-0000B5120000}"/>
    <cellStyle name="Comma 37 2 2 2 2" xfId="12804" xr:uid="{00000000-0005-0000-0000-0000B6120000}"/>
    <cellStyle name="Comma 37 2 2 2 3" xfId="8569" xr:uid="{00000000-0005-0000-0000-0000B7120000}"/>
    <cellStyle name="Comma 37 2 2 3" xfId="10688" xr:uid="{00000000-0005-0000-0000-0000B8120000}"/>
    <cellStyle name="Comma 37 2 2 4" xfId="6453" xr:uid="{00000000-0005-0000-0000-0000B9120000}"/>
    <cellStyle name="Comma 37 2 3" xfId="3279" xr:uid="{00000000-0005-0000-0000-0000BA120000}"/>
    <cellStyle name="Comma 37 2 3 2" xfId="11746" xr:uid="{00000000-0005-0000-0000-0000BB120000}"/>
    <cellStyle name="Comma 37 2 3 3" xfId="7511" xr:uid="{00000000-0005-0000-0000-0000BC120000}"/>
    <cellStyle name="Comma 37 2 4" xfId="9630" xr:uid="{00000000-0005-0000-0000-0000BD120000}"/>
    <cellStyle name="Comma 37 2 5" xfId="5395" xr:uid="{00000000-0005-0000-0000-0000BE120000}"/>
    <cellStyle name="Comma 37 3" xfId="1715" xr:uid="{00000000-0005-0000-0000-0000BF120000}"/>
    <cellStyle name="Comma 37 3 2" xfId="3832" xr:uid="{00000000-0005-0000-0000-0000C0120000}"/>
    <cellStyle name="Comma 37 3 2 2" xfId="12299" xr:uid="{00000000-0005-0000-0000-0000C1120000}"/>
    <cellStyle name="Comma 37 3 2 3" xfId="8064" xr:uid="{00000000-0005-0000-0000-0000C2120000}"/>
    <cellStyle name="Comma 37 3 3" xfId="10183" xr:uid="{00000000-0005-0000-0000-0000C3120000}"/>
    <cellStyle name="Comma 37 3 4" xfId="5948" xr:uid="{00000000-0005-0000-0000-0000C4120000}"/>
    <cellStyle name="Comma 37 4" xfId="2774" xr:uid="{00000000-0005-0000-0000-0000C5120000}"/>
    <cellStyle name="Comma 37 4 2" xfId="11241" xr:uid="{00000000-0005-0000-0000-0000C6120000}"/>
    <cellStyle name="Comma 37 4 3" xfId="7006" xr:uid="{00000000-0005-0000-0000-0000C7120000}"/>
    <cellStyle name="Comma 37 5" xfId="9125" xr:uid="{00000000-0005-0000-0000-0000C8120000}"/>
    <cellStyle name="Comma 37 6" xfId="4890" xr:uid="{00000000-0005-0000-0000-0000C9120000}"/>
    <cellStyle name="Comma 38" xfId="652" xr:uid="{00000000-0005-0000-0000-0000CA120000}"/>
    <cellStyle name="Comma 38 2" xfId="1163" xr:uid="{00000000-0005-0000-0000-0000CB120000}"/>
    <cellStyle name="Comma 38 2 2" xfId="2221" xr:uid="{00000000-0005-0000-0000-0000CC120000}"/>
    <cellStyle name="Comma 38 2 2 2" xfId="4338" xr:uid="{00000000-0005-0000-0000-0000CD120000}"/>
    <cellStyle name="Comma 38 2 2 2 2" xfId="12805" xr:uid="{00000000-0005-0000-0000-0000CE120000}"/>
    <cellStyle name="Comma 38 2 2 2 3" xfId="8570" xr:uid="{00000000-0005-0000-0000-0000CF120000}"/>
    <cellStyle name="Comma 38 2 2 3" xfId="10689" xr:uid="{00000000-0005-0000-0000-0000D0120000}"/>
    <cellStyle name="Comma 38 2 2 4" xfId="6454" xr:uid="{00000000-0005-0000-0000-0000D1120000}"/>
    <cellStyle name="Comma 38 2 3" xfId="3280" xr:uid="{00000000-0005-0000-0000-0000D2120000}"/>
    <cellStyle name="Comma 38 2 3 2" xfId="11747" xr:uid="{00000000-0005-0000-0000-0000D3120000}"/>
    <cellStyle name="Comma 38 2 3 3" xfId="7512" xr:uid="{00000000-0005-0000-0000-0000D4120000}"/>
    <cellStyle name="Comma 38 2 4" xfId="9631" xr:uid="{00000000-0005-0000-0000-0000D5120000}"/>
    <cellStyle name="Comma 38 2 5" xfId="5396" xr:uid="{00000000-0005-0000-0000-0000D6120000}"/>
    <cellStyle name="Comma 38 3" xfId="1716" xr:uid="{00000000-0005-0000-0000-0000D7120000}"/>
    <cellStyle name="Comma 38 3 2" xfId="3833" xr:uid="{00000000-0005-0000-0000-0000D8120000}"/>
    <cellStyle name="Comma 38 3 2 2" xfId="12300" xr:uid="{00000000-0005-0000-0000-0000D9120000}"/>
    <cellStyle name="Comma 38 3 2 3" xfId="8065" xr:uid="{00000000-0005-0000-0000-0000DA120000}"/>
    <cellStyle name="Comma 38 3 3" xfId="10184" xr:uid="{00000000-0005-0000-0000-0000DB120000}"/>
    <cellStyle name="Comma 38 3 4" xfId="5949" xr:uid="{00000000-0005-0000-0000-0000DC120000}"/>
    <cellStyle name="Comma 38 4" xfId="2775" xr:uid="{00000000-0005-0000-0000-0000DD120000}"/>
    <cellStyle name="Comma 38 4 2" xfId="11242" xr:uid="{00000000-0005-0000-0000-0000DE120000}"/>
    <cellStyle name="Comma 38 4 3" xfId="7007" xr:uid="{00000000-0005-0000-0000-0000DF120000}"/>
    <cellStyle name="Comma 38 5" xfId="9126" xr:uid="{00000000-0005-0000-0000-0000E0120000}"/>
    <cellStyle name="Comma 38 6" xfId="4891" xr:uid="{00000000-0005-0000-0000-0000E1120000}"/>
    <cellStyle name="Comma 39" xfId="612" xr:uid="{00000000-0005-0000-0000-0000E2120000}"/>
    <cellStyle name="Comma 39 2" xfId="1129" xr:uid="{00000000-0005-0000-0000-0000E3120000}"/>
    <cellStyle name="Comma 39 2 2" xfId="2187" xr:uid="{00000000-0005-0000-0000-0000E4120000}"/>
    <cellStyle name="Comma 39 2 2 2" xfId="4304" xr:uid="{00000000-0005-0000-0000-0000E5120000}"/>
    <cellStyle name="Comma 39 2 2 2 2" xfId="12771" xr:uid="{00000000-0005-0000-0000-0000E6120000}"/>
    <cellStyle name="Comma 39 2 2 2 3" xfId="8536" xr:uid="{00000000-0005-0000-0000-0000E7120000}"/>
    <cellStyle name="Comma 39 2 2 3" xfId="10655" xr:uid="{00000000-0005-0000-0000-0000E8120000}"/>
    <cellStyle name="Comma 39 2 2 4" xfId="6420" xr:uid="{00000000-0005-0000-0000-0000E9120000}"/>
    <cellStyle name="Comma 39 2 3" xfId="3246" xr:uid="{00000000-0005-0000-0000-0000EA120000}"/>
    <cellStyle name="Comma 39 2 3 2" xfId="11713" xr:uid="{00000000-0005-0000-0000-0000EB120000}"/>
    <cellStyle name="Comma 39 2 3 3" xfId="7478" xr:uid="{00000000-0005-0000-0000-0000EC120000}"/>
    <cellStyle name="Comma 39 2 4" xfId="9597" xr:uid="{00000000-0005-0000-0000-0000ED120000}"/>
    <cellStyle name="Comma 39 2 5" xfId="5362" xr:uid="{00000000-0005-0000-0000-0000EE120000}"/>
    <cellStyle name="Comma 39 3" xfId="1682" xr:uid="{00000000-0005-0000-0000-0000EF120000}"/>
    <cellStyle name="Comma 39 3 2" xfId="3799" xr:uid="{00000000-0005-0000-0000-0000F0120000}"/>
    <cellStyle name="Comma 39 3 2 2" xfId="12266" xr:uid="{00000000-0005-0000-0000-0000F1120000}"/>
    <cellStyle name="Comma 39 3 2 3" xfId="8031" xr:uid="{00000000-0005-0000-0000-0000F2120000}"/>
    <cellStyle name="Comma 39 3 3" xfId="10150" xr:uid="{00000000-0005-0000-0000-0000F3120000}"/>
    <cellStyle name="Comma 39 3 4" xfId="5915" xr:uid="{00000000-0005-0000-0000-0000F4120000}"/>
    <cellStyle name="Comma 39 4" xfId="2741" xr:uid="{00000000-0005-0000-0000-0000F5120000}"/>
    <cellStyle name="Comma 39 4 2" xfId="11208" xr:uid="{00000000-0005-0000-0000-0000F6120000}"/>
    <cellStyle name="Comma 39 4 3" xfId="6973" xr:uid="{00000000-0005-0000-0000-0000F7120000}"/>
    <cellStyle name="Comma 39 5" xfId="9092" xr:uid="{00000000-0005-0000-0000-0000F8120000}"/>
    <cellStyle name="Comma 39 6" xfId="4857" xr:uid="{00000000-0005-0000-0000-0000F9120000}"/>
    <cellStyle name="Comma 4" xfId="151" xr:uid="{00000000-0005-0000-0000-0000FA120000}"/>
    <cellStyle name="Comma 4 10" xfId="1348" xr:uid="{00000000-0005-0000-0000-0000FB120000}"/>
    <cellStyle name="Comma 4 10 2" xfId="2406" xr:uid="{00000000-0005-0000-0000-0000FC120000}"/>
    <cellStyle name="Comma 4 10 2 2" xfId="4523" xr:uid="{00000000-0005-0000-0000-0000FD120000}"/>
    <cellStyle name="Comma 4 10 2 2 2" xfId="12990" xr:uid="{00000000-0005-0000-0000-0000FE120000}"/>
    <cellStyle name="Comma 4 10 2 2 3" xfId="8755" xr:uid="{00000000-0005-0000-0000-0000FF120000}"/>
    <cellStyle name="Comma 4 10 2 3" xfId="10874" xr:uid="{00000000-0005-0000-0000-000000130000}"/>
    <cellStyle name="Comma 4 10 2 4" xfId="6639" xr:uid="{00000000-0005-0000-0000-000001130000}"/>
    <cellStyle name="Comma 4 10 3" xfId="3465" xr:uid="{00000000-0005-0000-0000-000002130000}"/>
    <cellStyle name="Comma 4 10 3 2" xfId="11932" xr:uid="{00000000-0005-0000-0000-000003130000}"/>
    <cellStyle name="Comma 4 10 3 3" xfId="7697" xr:uid="{00000000-0005-0000-0000-000004130000}"/>
    <cellStyle name="Comma 4 10 4" xfId="9816" xr:uid="{00000000-0005-0000-0000-000005130000}"/>
    <cellStyle name="Comma 4 10 5" xfId="5581" xr:uid="{00000000-0005-0000-0000-000006130000}"/>
    <cellStyle name="Comma 4 11" xfId="1395" xr:uid="{00000000-0005-0000-0000-000007130000}"/>
    <cellStyle name="Comma 4 11 2" xfId="3512" xr:uid="{00000000-0005-0000-0000-000008130000}"/>
    <cellStyle name="Comma 4 11 2 2" xfId="11979" xr:uid="{00000000-0005-0000-0000-000009130000}"/>
    <cellStyle name="Comma 4 11 2 3" xfId="7744" xr:uid="{00000000-0005-0000-0000-00000A130000}"/>
    <cellStyle name="Comma 4 11 3" xfId="9863" xr:uid="{00000000-0005-0000-0000-00000B130000}"/>
    <cellStyle name="Comma 4 11 4" xfId="5628" xr:uid="{00000000-0005-0000-0000-00000C130000}"/>
    <cellStyle name="Comma 4 12" xfId="2454" xr:uid="{00000000-0005-0000-0000-00000D130000}"/>
    <cellStyle name="Comma 4 12 2" xfId="10921" xr:uid="{00000000-0005-0000-0000-00000E130000}"/>
    <cellStyle name="Comma 4 12 3" xfId="6686" xr:uid="{00000000-0005-0000-0000-00000F130000}"/>
    <cellStyle name="Comma 4 13" xfId="8805" xr:uid="{00000000-0005-0000-0000-000010130000}"/>
    <cellStyle name="Comma 4 14" xfId="4570" xr:uid="{00000000-0005-0000-0000-000011130000}"/>
    <cellStyle name="Comma 4 2" xfId="152" xr:uid="{00000000-0005-0000-0000-000012130000}"/>
    <cellStyle name="Comma 4 2 10" xfId="8806" xr:uid="{00000000-0005-0000-0000-000013130000}"/>
    <cellStyle name="Comma 4 2 11" xfId="4571" xr:uid="{00000000-0005-0000-0000-000014130000}"/>
    <cellStyle name="Comma 4 2 2" xfId="372" xr:uid="{00000000-0005-0000-0000-000015130000}"/>
    <cellStyle name="Comma 4 2 2 2" xfId="478" xr:uid="{00000000-0005-0000-0000-000016130000}"/>
    <cellStyle name="Comma 4 2 2 2 2" xfId="791" xr:uid="{00000000-0005-0000-0000-000017130000}"/>
    <cellStyle name="Comma 4 2 2 2 2 2" xfId="1296" xr:uid="{00000000-0005-0000-0000-000018130000}"/>
    <cellStyle name="Comma 4 2 2 2 2 2 2" xfId="2354" xr:uid="{00000000-0005-0000-0000-000019130000}"/>
    <cellStyle name="Comma 4 2 2 2 2 2 2 2" xfId="4471" xr:uid="{00000000-0005-0000-0000-00001A130000}"/>
    <cellStyle name="Comma 4 2 2 2 2 2 2 2 2" xfId="12938" xr:uid="{00000000-0005-0000-0000-00001B130000}"/>
    <cellStyle name="Comma 4 2 2 2 2 2 2 2 3" xfId="8703" xr:uid="{00000000-0005-0000-0000-00001C130000}"/>
    <cellStyle name="Comma 4 2 2 2 2 2 2 3" xfId="10822" xr:uid="{00000000-0005-0000-0000-00001D130000}"/>
    <cellStyle name="Comma 4 2 2 2 2 2 2 4" xfId="6587" xr:uid="{00000000-0005-0000-0000-00001E130000}"/>
    <cellStyle name="Comma 4 2 2 2 2 2 3" xfId="3413" xr:uid="{00000000-0005-0000-0000-00001F130000}"/>
    <cellStyle name="Comma 4 2 2 2 2 2 3 2" xfId="11880" xr:uid="{00000000-0005-0000-0000-000020130000}"/>
    <cellStyle name="Comma 4 2 2 2 2 2 3 3" xfId="7645" xr:uid="{00000000-0005-0000-0000-000021130000}"/>
    <cellStyle name="Comma 4 2 2 2 2 2 4" xfId="9764" xr:uid="{00000000-0005-0000-0000-000022130000}"/>
    <cellStyle name="Comma 4 2 2 2 2 2 5" xfId="5529" xr:uid="{00000000-0005-0000-0000-000023130000}"/>
    <cellStyle name="Comma 4 2 2 2 2 3" xfId="1849" xr:uid="{00000000-0005-0000-0000-000024130000}"/>
    <cellStyle name="Comma 4 2 2 2 2 3 2" xfId="3966" xr:uid="{00000000-0005-0000-0000-000025130000}"/>
    <cellStyle name="Comma 4 2 2 2 2 3 2 2" xfId="12433" xr:uid="{00000000-0005-0000-0000-000026130000}"/>
    <cellStyle name="Comma 4 2 2 2 2 3 2 3" xfId="8198" xr:uid="{00000000-0005-0000-0000-000027130000}"/>
    <cellStyle name="Comma 4 2 2 2 2 3 3" xfId="10317" xr:uid="{00000000-0005-0000-0000-000028130000}"/>
    <cellStyle name="Comma 4 2 2 2 2 3 4" xfId="6082" xr:uid="{00000000-0005-0000-0000-000029130000}"/>
    <cellStyle name="Comma 4 2 2 2 2 4" xfId="2908" xr:uid="{00000000-0005-0000-0000-00002A130000}"/>
    <cellStyle name="Comma 4 2 2 2 2 4 2" xfId="11375" xr:uid="{00000000-0005-0000-0000-00002B130000}"/>
    <cellStyle name="Comma 4 2 2 2 2 4 3" xfId="7140" xr:uid="{00000000-0005-0000-0000-00002C130000}"/>
    <cellStyle name="Comma 4 2 2 2 2 5" xfId="9259" xr:uid="{00000000-0005-0000-0000-00002D130000}"/>
    <cellStyle name="Comma 4 2 2 2 2 6" xfId="5024" xr:uid="{00000000-0005-0000-0000-00002E130000}"/>
    <cellStyle name="Comma 4 2 2 2 3" xfId="996" xr:uid="{00000000-0005-0000-0000-00002F130000}"/>
    <cellStyle name="Comma 4 2 2 2 3 2" xfId="2054" xr:uid="{00000000-0005-0000-0000-000030130000}"/>
    <cellStyle name="Comma 4 2 2 2 3 2 2" xfId="4171" xr:uid="{00000000-0005-0000-0000-000031130000}"/>
    <cellStyle name="Comma 4 2 2 2 3 2 2 2" xfId="12638" xr:uid="{00000000-0005-0000-0000-000032130000}"/>
    <cellStyle name="Comma 4 2 2 2 3 2 2 3" xfId="8403" xr:uid="{00000000-0005-0000-0000-000033130000}"/>
    <cellStyle name="Comma 4 2 2 2 3 2 3" xfId="10522" xr:uid="{00000000-0005-0000-0000-000034130000}"/>
    <cellStyle name="Comma 4 2 2 2 3 2 4" xfId="6287" xr:uid="{00000000-0005-0000-0000-000035130000}"/>
    <cellStyle name="Comma 4 2 2 2 3 3" xfId="3113" xr:uid="{00000000-0005-0000-0000-000036130000}"/>
    <cellStyle name="Comma 4 2 2 2 3 3 2" xfId="11580" xr:uid="{00000000-0005-0000-0000-000037130000}"/>
    <cellStyle name="Comma 4 2 2 2 3 3 3" xfId="7345" xr:uid="{00000000-0005-0000-0000-000038130000}"/>
    <cellStyle name="Comma 4 2 2 2 3 4" xfId="9464" xr:uid="{00000000-0005-0000-0000-000039130000}"/>
    <cellStyle name="Comma 4 2 2 2 3 5" xfId="5229" xr:uid="{00000000-0005-0000-0000-00003A130000}"/>
    <cellStyle name="Comma 4 2 2 2 4" xfId="1548" xr:uid="{00000000-0005-0000-0000-00003B130000}"/>
    <cellStyle name="Comma 4 2 2 2 4 2" xfId="3665" xr:uid="{00000000-0005-0000-0000-00003C130000}"/>
    <cellStyle name="Comma 4 2 2 2 4 2 2" xfId="12132" xr:uid="{00000000-0005-0000-0000-00003D130000}"/>
    <cellStyle name="Comma 4 2 2 2 4 2 3" xfId="7897" xr:uid="{00000000-0005-0000-0000-00003E130000}"/>
    <cellStyle name="Comma 4 2 2 2 4 3" xfId="10016" xr:uid="{00000000-0005-0000-0000-00003F130000}"/>
    <cellStyle name="Comma 4 2 2 2 4 4" xfId="5781" xr:uid="{00000000-0005-0000-0000-000040130000}"/>
    <cellStyle name="Comma 4 2 2 2 5" xfId="2607" xr:uid="{00000000-0005-0000-0000-000041130000}"/>
    <cellStyle name="Comma 4 2 2 2 5 2" xfId="11074" xr:uid="{00000000-0005-0000-0000-000042130000}"/>
    <cellStyle name="Comma 4 2 2 2 5 3" xfId="6839" xr:uid="{00000000-0005-0000-0000-000043130000}"/>
    <cellStyle name="Comma 4 2 2 2 6" xfId="8958" xr:uid="{00000000-0005-0000-0000-000044130000}"/>
    <cellStyle name="Comma 4 2 2 2 7" xfId="4723" xr:uid="{00000000-0005-0000-0000-000045130000}"/>
    <cellStyle name="Comma 4 2 2 3" xfId="685" xr:uid="{00000000-0005-0000-0000-000046130000}"/>
    <cellStyle name="Comma 4 2 2 3 2" xfId="1190" xr:uid="{00000000-0005-0000-0000-000047130000}"/>
    <cellStyle name="Comma 4 2 2 3 2 2" xfId="2248" xr:uid="{00000000-0005-0000-0000-000048130000}"/>
    <cellStyle name="Comma 4 2 2 3 2 2 2" xfId="4365" xr:uid="{00000000-0005-0000-0000-000049130000}"/>
    <cellStyle name="Comma 4 2 2 3 2 2 2 2" xfId="12832" xr:uid="{00000000-0005-0000-0000-00004A130000}"/>
    <cellStyle name="Comma 4 2 2 3 2 2 2 3" xfId="8597" xr:uid="{00000000-0005-0000-0000-00004B130000}"/>
    <cellStyle name="Comma 4 2 2 3 2 2 3" xfId="10716" xr:uid="{00000000-0005-0000-0000-00004C130000}"/>
    <cellStyle name="Comma 4 2 2 3 2 2 4" xfId="6481" xr:uid="{00000000-0005-0000-0000-00004D130000}"/>
    <cellStyle name="Comma 4 2 2 3 2 3" xfId="3307" xr:uid="{00000000-0005-0000-0000-00004E130000}"/>
    <cellStyle name="Comma 4 2 2 3 2 3 2" xfId="11774" xr:uid="{00000000-0005-0000-0000-00004F130000}"/>
    <cellStyle name="Comma 4 2 2 3 2 3 3" xfId="7539" xr:uid="{00000000-0005-0000-0000-000050130000}"/>
    <cellStyle name="Comma 4 2 2 3 2 4" xfId="9658" xr:uid="{00000000-0005-0000-0000-000051130000}"/>
    <cellStyle name="Comma 4 2 2 3 2 5" xfId="5423" xr:uid="{00000000-0005-0000-0000-000052130000}"/>
    <cellStyle name="Comma 4 2 2 3 3" xfId="1743" xr:uid="{00000000-0005-0000-0000-000053130000}"/>
    <cellStyle name="Comma 4 2 2 3 3 2" xfId="3860" xr:uid="{00000000-0005-0000-0000-000054130000}"/>
    <cellStyle name="Comma 4 2 2 3 3 2 2" xfId="12327" xr:uid="{00000000-0005-0000-0000-000055130000}"/>
    <cellStyle name="Comma 4 2 2 3 3 2 3" xfId="8092" xr:uid="{00000000-0005-0000-0000-000056130000}"/>
    <cellStyle name="Comma 4 2 2 3 3 3" xfId="10211" xr:uid="{00000000-0005-0000-0000-000057130000}"/>
    <cellStyle name="Comma 4 2 2 3 3 4" xfId="5976" xr:uid="{00000000-0005-0000-0000-000058130000}"/>
    <cellStyle name="Comma 4 2 2 3 4" xfId="2802" xr:uid="{00000000-0005-0000-0000-000059130000}"/>
    <cellStyle name="Comma 4 2 2 3 4 2" xfId="11269" xr:uid="{00000000-0005-0000-0000-00005A130000}"/>
    <cellStyle name="Comma 4 2 2 3 4 3" xfId="7034" xr:uid="{00000000-0005-0000-0000-00005B130000}"/>
    <cellStyle name="Comma 4 2 2 3 5" xfId="9153" xr:uid="{00000000-0005-0000-0000-00005C130000}"/>
    <cellStyle name="Comma 4 2 2 3 6" xfId="4918" xr:uid="{00000000-0005-0000-0000-00005D130000}"/>
    <cellStyle name="Comma 4 2 2 4" xfId="578" xr:uid="{00000000-0005-0000-0000-00005E130000}"/>
    <cellStyle name="Comma 4 2 2 4 2" xfId="1095" xr:uid="{00000000-0005-0000-0000-00005F130000}"/>
    <cellStyle name="Comma 4 2 2 4 2 2" xfId="2153" xr:uid="{00000000-0005-0000-0000-000060130000}"/>
    <cellStyle name="Comma 4 2 2 4 2 2 2" xfId="4270" xr:uid="{00000000-0005-0000-0000-000061130000}"/>
    <cellStyle name="Comma 4 2 2 4 2 2 2 2" xfId="12737" xr:uid="{00000000-0005-0000-0000-000062130000}"/>
    <cellStyle name="Comma 4 2 2 4 2 2 2 3" xfId="8502" xr:uid="{00000000-0005-0000-0000-000063130000}"/>
    <cellStyle name="Comma 4 2 2 4 2 2 3" xfId="10621" xr:uid="{00000000-0005-0000-0000-000064130000}"/>
    <cellStyle name="Comma 4 2 2 4 2 2 4" xfId="6386" xr:uid="{00000000-0005-0000-0000-000065130000}"/>
    <cellStyle name="Comma 4 2 2 4 2 3" xfId="3212" xr:uid="{00000000-0005-0000-0000-000066130000}"/>
    <cellStyle name="Comma 4 2 2 4 2 3 2" xfId="11679" xr:uid="{00000000-0005-0000-0000-000067130000}"/>
    <cellStyle name="Comma 4 2 2 4 2 3 3" xfId="7444" xr:uid="{00000000-0005-0000-0000-000068130000}"/>
    <cellStyle name="Comma 4 2 2 4 2 4" xfId="9563" xr:uid="{00000000-0005-0000-0000-000069130000}"/>
    <cellStyle name="Comma 4 2 2 4 2 5" xfId="5328" xr:uid="{00000000-0005-0000-0000-00006A130000}"/>
    <cellStyle name="Comma 4 2 2 4 3" xfId="1648" xr:uid="{00000000-0005-0000-0000-00006B130000}"/>
    <cellStyle name="Comma 4 2 2 4 3 2" xfId="3765" xr:uid="{00000000-0005-0000-0000-00006C130000}"/>
    <cellStyle name="Comma 4 2 2 4 3 2 2" xfId="12232" xr:uid="{00000000-0005-0000-0000-00006D130000}"/>
    <cellStyle name="Comma 4 2 2 4 3 2 3" xfId="7997" xr:uid="{00000000-0005-0000-0000-00006E130000}"/>
    <cellStyle name="Comma 4 2 2 4 3 3" xfId="10116" xr:uid="{00000000-0005-0000-0000-00006F130000}"/>
    <cellStyle name="Comma 4 2 2 4 3 4" xfId="5881" xr:uid="{00000000-0005-0000-0000-000070130000}"/>
    <cellStyle name="Comma 4 2 2 4 4" xfId="2707" xr:uid="{00000000-0005-0000-0000-000071130000}"/>
    <cellStyle name="Comma 4 2 2 4 4 2" xfId="11174" xr:uid="{00000000-0005-0000-0000-000072130000}"/>
    <cellStyle name="Comma 4 2 2 4 4 3" xfId="6939" xr:uid="{00000000-0005-0000-0000-000073130000}"/>
    <cellStyle name="Comma 4 2 2 4 5" xfId="9058" xr:uid="{00000000-0005-0000-0000-000074130000}"/>
    <cellStyle name="Comma 4 2 2 4 6" xfId="4823" xr:uid="{00000000-0005-0000-0000-000075130000}"/>
    <cellStyle name="Comma 4 2 2 5" xfId="890" xr:uid="{00000000-0005-0000-0000-000076130000}"/>
    <cellStyle name="Comma 4 2 2 5 2" xfId="1948" xr:uid="{00000000-0005-0000-0000-000077130000}"/>
    <cellStyle name="Comma 4 2 2 5 2 2" xfId="4065" xr:uid="{00000000-0005-0000-0000-000078130000}"/>
    <cellStyle name="Comma 4 2 2 5 2 2 2" xfId="12532" xr:uid="{00000000-0005-0000-0000-000079130000}"/>
    <cellStyle name="Comma 4 2 2 5 2 2 3" xfId="8297" xr:uid="{00000000-0005-0000-0000-00007A130000}"/>
    <cellStyle name="Comma 4 2 2 5 2 3" xfId="10416" xr:uid="{00000000-0005-0000-0000-00007B130000}"/>
    <cellStyle name="Comma 4 2 2 5 2 4" xfId="6181" xr:uid="{00000000-0005-0000-0000-00007C130000}"/>
    <cellStyle name="Comma 4 2 2 5 3" xfId="3007" xr:uid="{00000000-0005-0000-0000-00007D130000}"/>
    <cellStyle name="Comma 4 2 2 5 3 2" xfId="11474" xr:uid="{00000000-0005-0000-0000-00007E130000}"/>
    <cellStyle name="Comma 4 2 2 5 3 3" xfId="7239" xr:uid="{00000000-0005-0000-0000-00007F130000}"/>
    <cellStyle name="Comma 4 2 2 5 4" xfId="9358" xr:uid="{00000000-0005-0000-0000-000080130000}"/>
    <cellStyle name="Comma 4 2 2 5 5" xfId="5123" xr:uid="{00000000-0005-0000-0000-000081130000}"/>
    <cellStyle name="Comma 4 2 2 6" xfId="1442" xr:uid="{00000000-0005-0000-0000-000082130000}"/>
    <cellStyle name="Comma 4 2 2 6 2" xfId="3559" xr:uid="{00000000-0005-0000-0000-000083130000}"/>
    <cellStyle name="Comma 4 2 2 6 2 2" xfId="12026" xr:uid="{00000000-0005-0000-0000-000084130000}"/>
    <cellStyle name="Comma 4 2 2 6 2 3" xfId="7791" xr:uid="{00000000-0005-0000-0000-000085130000}"/>
    <cellStyle name="Comma 4 2 2 6 3" xfId="9910" xr:uid="{00000000-0005-0000-0000-000086130000}"/>
    <cellStyle name="Comma 4 2 2 6 4" xfId="5675" xr:uid="{00000000-0005-0000-0000-000087130000}"/>
    <cellStyle name="Comma 4 2 2 7" xfId="2501" xr:uid="{00000000-0005-0000-0000-000088130000}"/>
    <cellStyle name="Comma 4 2 2 7 2" xfId="10968" xr:uid="{00000000-0005-0000-0000-000089130000}"/>
    <cellStyle name="Comma 4 2 2 7 3" xfId="6733" xr:uid="{00000000-0005-0000-0000-00008A130000}"/>
    <cellStyle name="Comma 4 2 2 8" xfId="8852" xr:uid="{00000000-0005-0000-0000-00008B130000}"/>
    <cellStyle name="Comma 4 2 2 9" xfId="4617" xr:uid="{00000000-0005-0000-0000-00008C130000}"/>
    <cellStyle name="Comma 4 2 3" xfId="423" xr:uid="{00000000-0005-0000-0000-00008D130000}"/>
    <cellStyle name="Comma 4 2 3 2" xfId="736" xr:uid="{00000000-0005-0000-0000-00008E130000}"/>
    <cellStyle name="Comma 4 2 3 2 2" xfId="1241" xr:uid="{00000000-0005-0000-0000-00008F130000}"/>
    <cellStyle name="Comma 4 2 3 2 2 2" xfId="2299" xr:uid="{00000000-0005-0000-0000-000090130000}"/>
    <cellStyle name="Comma 4 2 3 2 2 2 2" xfId="4416" xr:uid="{00000000-0005-0000-0000-000091130000}"/>
    <cellStyle name="Comma 4 2 3 2 2 2 2 2" xfId="12883" xr:uid="{00000000-0005-0000-0000-000092130000}"/>
    <cellStyle name="Comma 4 2 3 2 2 2 2 3" xfId="8648" xr:uid="{00000000-0005-0000-0000-000093130000}"/>
    <cellStyle name="Comma 4 2 3 2 2 2 3" xfId="10767" xr:uid="{00000000-0005-0000-0000-000094130000}"/>
    <cellStyle name="Comma 4 2 3 2 2 2 4" xfId="6532" xr:uid="{00000000-0005-0000-0000-000095130000}"/>
    <cellStyle name="Comma 4 2 3 2 2 3" xfId="3358" xr:uid="{00000000-0005-0000-0000-000096130000}"/>
    <cellStyle name="Comma 4 2 3 2 2 3 2" xfId="11825" xr:uid="{00000000-0005-0000-0000-000097130000}"/>
    <cellStyle name="Comma 4 2 3 2 2 3 3" xfId="7590" xr:uid="{00000000-0005-0000-0000-000098130000}"/>
    <cellStyle name="Comma 4 2 3 2 2 4" xfId="9709" xr:uid="{00000000-0005-0000-0000-000099130000}"/>
    <cellStyle name="Comma 4 2 3 2 2 5" xfId="5474" xr:uid="{00000000-0005-0000-0000-00009A130000}"/>
    <cellStyle name="Comma 4 2 3 2 3" xfId="1794" xr:uid="{00000000-0005-0000-0000-00009B130000}"/>
    <cellStyle name="Comma 4 2 3 2 3 2" xfId="3911" xr:uid="{00000000-0005-0000-0000-00009C130000}"/>
    <cellStyle name="Comma 4 2 3 2 3 2 2" xfId="12378" xr:uid="{00000000-0005-0000-0000-00009D130000}"/>
    <cellStyle name="Comma 4 2 3 2 3 2 3" xfId="8143" xr:uid="{00000000-0005-0000-0000-00009E130000}"/>
    <cellStyle name="Comma 4 2 3 2 3 3" xfId="10262" xr:uid="{00000000-0005-0000-0000-00009F130000}"/>
    <cellStyle name="Comma 4 2 3 2 3 4" xfId="6027" xr:uid="{00000000-0005-0000-0000-0000A0130000}"/>
    <cellStyle name="Comma 4 2 3 2 4" xfId="2853" xr:uid="{00000000-0005-0000-0000-0000A1130000}"/>
    <cellStyle name="Comma 4 2 3 2 4 2" xfId="11320" xr:uid="{00000000-0005-0000-0000-0000A2130000}"/>
    <cellStyle name="Comma 4 2 3 2 4 3" xfId="7085" xr:uid="{00000000-0005-0000-0000-0000A3130000}"/>
    <cellStyle name="Comma 4 2 3 2 5" xfId="9204" xr:uid="{00000000-0005-0000-0000-0000A4130000}"/>
    <cellStyle name="Comma 4 2 3 2 6" xfId="4969" xr:uid="{00000000-0005-0000-0000-0000A5130000}"/>
    <cellStyle name="Comma 4 2 3 3" xfId="941" xr:uid="{00000000-0005-0000-0000-0000A6130000}"/>
    <cellStyle name="Comma 4 2 3 3 2" xfId="1999" xr:uid="{00000000-0005-0000-0000-0000A7130000}"/>
    <cellStyle name="Comma 4 2 3 3 2 2" xfId="4116" xr:uid="{00000000-0005-0000-0000-0000A8130000}"/>
    <cellStyle name="Comma 4 2 3 3 2 2 2" xfId="12583" xr:uid="{00000000-0005-0000-0000-0000A9130000}"/>
    <cellStyle name="Comma 4 2 3 3 2 2 3" xfId="8348" xr:uid="{00000000-0005-0000-0000-0000AA130000}"/>
    <cellStyle name="Comma 4 2 3 3 2 3" xfId="10467" xr:uid="{00000000-0005-0000-0000-0000AB130000}"/>
    <cellStyle name="Comma 4 2 3 3 2 4" xfId="6232" xr:uid="{00000000-0005-0000-0000-0000AC130000}"/>
    <cellStyle name="Comma 4 2 3 3 3" xfId="3058" xr:uid="{00000000-0005-0000-0000-0000AD130000}"/>
    <cellStyle name="Comma 4 2 3 3 3 2" xfId="11525" xr:uid="{00000000-0005-0000-0000-0000AE130000}"/>
    <cellStyle name="Comma 4 2 3 3 3 3" xfId="7290" xr:uid="{00000000-0005-0000-0000-0000AF130000}"/>
    <cellStyle name="Comma 4 2 3 3 4" xfId="9409" xr:uid="{00000000-0005-0000-0000-0000B0130000}"/>
    <cellStyle name="Comma 4 2 3 3 5" xfId="5174" xr:uid="{00000000-0005-0000-0000-0000B1130000}"/>
    <cellStyle name="Comma 4 2 3 4" xfId="1493" xr:uid="{00000000-0005-0000-0000-0000B2130000}"/>
    <cellStyle name="Comma 4 2 3 4 2" xfId="3610" xr:uid="{00000000-0005-0000-0000-0000B3130000}"/>
    <cellStyle name="Comma 4 2 3 4 2 2" xfId="12077" xr:uid="{00000000-0005-0000-0000-0000B4130000}"/>
    <cellStyle name="Comma 4 2 3 4 2 3" xfId="7842" xr:uid="{00000000-0005-0000-0000-0000B5130000}"/>
    <cellStyle name="Comma 4 2 3 4 3" xfId="9961" xr:uid="{00000000-0005-0000-0000-0000B6130000}"/>
    <cellStyle name="Comma 4 2 3 4 4" xfId="5726" xr:uid="{00000000-0005-0000-0000-0000B7130000}"/>
    <cellStyle name="Comma 4 2 3 5" xfId="2552" xr:uid="{00000000-0005-0000-0000-0000B8130000}"/>
    <cellStyle name="Comma 4 2 3 5 2" xfId="11019" xr:uid="{00000000-0005-0000-0000-0000B9130000}"/>
    <cellStyle name="Comma 4 2 3 5 3" xfId="6784" xr:uid="{00000000-0005-0000-0000-0000BA130000}"/>
    <cellStyle name="Comma 4 2 3 6" xfId="8903" xr:uid="{00000000-0005-0000-0000-0000BB130000}"/>
    <cellStyle name="Comma 4 2 3 7" xfId="4668" xr:uid="{00000000-0005-0000-0000-0000BC130000}"/>
    <cellStyle name="Comma 4 2 4" xfId="625" xr:uid="{00000000-0005-0000-0000-0000BD130000}"/>
    <cellStyle name="Comma 4 2 4 2" xfId="1142" xr:uid="{00000000-0005-0000-0000-0000BE130000}"/>
    <cellStyle name="Comma 4 2 4 2 2" xfId="2200" xr:uid="{00000000-0005-0000-0000-0000BF130000}"/>
    <cellStyle name="Comma 4 2 4 2 2 2" xfId="4317" xr:uid="{00000000-0005-0000-0000-0000C0130000}"/>
    <cellStyle name="Comma 4 2 4 2 2 2 2" xfId="12784" xr:uid="{00000000-0005-0000-0000-0000C1130000}"/>
    <cellStyle name="Comma 4 2 4 2 2 2 3" xfId="8549" xr:uid="{00000000-0005-0000-0000-0000C2130000}"/>
    <cellStyle name="Comma 4 2 4 2 2 3" xfId="10668" xr:uid="{00000000-0005-0000-0000-0000C3130000}"/>
    <cellStyle name="Comma 4 2 4 2 2 4" xfId="6433" xr:uid="{00000000-0005-0000-0000-0000C4130000}"/>
    <cellStyle name="Comma 4 2 4 2 3" xfId="3259" xr:uid="{00000000-0005-0000-0000-0000C5130000}"/>
    <cellStyle name="Comma 4 2 4 2 3 2" xfId="11726" xr:uid="{00000000-0005-0000-0000-0000C6130000}"/>
    <cellStyle name="Comma 4 2 4 2 3 3" xfId="7491" xr:uid="{00000000-0005-0000-0000-0000C7130000}"/>
    <cellStyle name="Comma 4 2 4 2 4" xfId="9610" xr:uid="{00000000-0005-0000-0000-0000C8130000}"/>
    <cellStyle name="Comma 4 2 4 2 5" xfId="5375" xr:uid="{00000000-0005-0000-0000-0000C9130000}"/>
    <cellStyle name="Comma 4 2 4 3" xfId="1695" xr:uid="{00000000-0005-0000-0000-0000CA130000}"/>
    <cellStyle name="Comma 4 2 4 3 2" xfId="3812" xr:uid="{00000000-0005-0000-0000-0000CB130000}"/>
    <cellStyle name="Comma 4 2 4 3 2 2" xfId="12279" xr:uid="{00000000-0005-0000-0000-0000CC130000}"/>
    <cellStyle name="Comma 4 2 4 3 2 3" xfId="8044" xr:uid="{00000000-0005-0000-0000-0000CD130000}"/>
    <cellStyle name="Comma 4 2 4 3 3" xfId="10163" xr:uid="{00000000-0005-0000-0000-0000CE130000}"/>
    <cellStyle name="Comma 4 2 4 3 4" xfId="5928" xr:uid="{00000000-0005-0000-0000-0000CF130000}"/>
    <cellStyle name="Comma 4 2 4 4" xfId="2754" xr:uid="{00000000-0005-0000-0000-0000D0130000}"/>
    <cellStyle name="Comma 4 2 4 4 2" xfId="11221" xr:uid="{00000000-0005-0000-0000-0000D1130000}"/>
    <cellStyle name="Comma 4 2 4 4 3" xfId="6986" xr:uid="{00000000-0005-0000-0000-0000D2130000}"/>
    <cellStyle name="Comma 4 2 4 5" xfId="9105" xr:uid="{00000000-0005-0000-0000-0000D3130000}"/>
    <cellStyle name="Comma 4 2 4 6" xfId="4870" xr:uid="{00000000-0005-0000-0000-0000D4130000}"/>
    <cellStyle name="Comma 4 2 5" xfId="531" xr:uid="{00000000-0005-0000-0000-0000D5130000}"/>
    <cellStyle name="Comma 4 2 5 2" xfId="1049" xr:uid="{00000000-0005-0000-0000-0000D6130000}"/>
    <cellStyle name="Comma 4 2 5 2 2" xfId="2107" xr:uid="{00000000-0005-0000-0000-0000D7130000}"/>
    <cellStyle name="Comma 4 2 5 2 2 2" xfId="4224" xr:uid="{00000000-0005-0000-0000-0000D8130000}"/>
    <cellStyle name="Comma 4 2 5 2 2 2 2" xfId="12691" xr:uid="{00000000-0005-0000-0000-0000D9130000}"/>
    <cellStyle name="Comma 4 2 5 2 2 2 3" xfId="8456" xr:uid="{00000000-0005-0000-0000-0000DA130000}"/>
    <cellStyle name="Comma 4 2 5 2 2 3" xfId="10575" xr:uid="{00000000-0005-0000-0000-0000DB130000}"/>
    <cellStyle name="Comma 4 2 5 2 2 4" xfId="6340" xr:uid="{00000000-0005-0000-0000-0000DC130000}"/>
    <cellStyle name="Comma 4 2 5 2 3" xfId="3166" xr:uid="{00000000-0005-0000-0000-0000DD130000}"/>
    <cellStyle name="Comma 4 2 5 2 3 2" xfId="11633" xr:uid="{00000000-0005-0000-0000-0000DE130000}"/>
    <cellStyle name="Comma 4 2 5 2 3 3" xfId="7398" xr:uid="{00000000-0005-0000-0000-0000DF130000}"/>
    <cellStyle name="Comma 4 2 5 2 4" xfId="9517" xr:uid="{00000000-0005-0000-0000-0000E0130000}"/>
    <cellStyle name="Comma 4 2 5 2 5" xfId="5282" xr:uid="{00000000-0005-0000-0000-0000E1130000}"/>
    <cellStyle name="Comma 4 2 5 3" xfId="1601" xr:uid="{00000000-0005-0000-0000-0000E2130000}"/>
    <cellStyle name="Comma 4 2 5 3 2" xfId="3718" xr:uid="{00000000-0005-0000-0000-0000E3130000}"/>
    <cellStyle name="Comma 4 2 5 3 2 2" xfId="12185" xr:uid="{00000000-0005-0000-0000-0000E4130000}"/>
    <cellStyle name="Comma 4 2 5 3 2 3" xfId="7950" xr:uid="{00000000-0005-0000-0000-0000E5130000}"/>
    <cellStyle name="Comma 4 2 5 3 3" xfId="10069" xr:uid="{00000000-0005-0000-0000-0000E6130000}"/>
    <cellStyle name="Comma 4 2 5 3 4" xfId="5834" xr:uid="{00000000-0005-0000-0000-0000E7130000}"/>
    <cellStyle name="Comma 4 2 5 4" xfId="2660" xr:uid="{00000000-0005-0000-0000-0000E8130000}"/>
    <cellStyle name="Comma 4 2 5 4 2" xfId="11127" xr:uid="{00000000-0005-0000-0000-0000E9130000}"/>
    <cellStyle name="Comma 4 2 5 4 3" xfId="6892" xr:uid="{00000000-0005-0000-0000-0000EA130000}"/>
    <cellStyle name="Comma 4 2 5 5" xfId="9011" xr:uid="{00000000-0005-0000-0000-0000EB130000}"/>
    <cellStyle name="Comma 4 2 5 6" xfId="4776" xr:uid="{00000000-0005-0000-0000-0000EC130000}"/>
    <cellStyle name="Comma 4 2 6" xfId="844" xr:uid="{00000000-0005-0000-0000-0000ED130000}"/>
    <cellStyle name="Comma 4 2 6 2" xfId="1902" xr:uid="{00000000-0005-0000-0000-0000EE130000}"/>
    <cellStyle name="Comma 4 2 6 2 2" xfId="4019" xr:uid="{00000000-0005-0000-0000-0000EF130000}"/>
    <cellStyle name="Comma 4 2 6 2 2 2" xfId="12486" xr:uid="{00000000-0005-0000-0000-0000F0130000}"/>
    <cellStyle name="Comma 4 2 6 2 2 3" xfId="8251" xr:uid="{00000000-0005-0000-0000-0000F1130000}"/>
    <cellStyle name="Comma 4 2 6 2 3" xfId="10370" xr:uid="{00000000-0005-0000-0000-0000F2130000}"/>
    <cellStyle name="Comma 4 2 6 2 4" xfId="6135" xr:uid="{00000000-0005-0000-0000-0000F3130000}"/>
    <cellStyle name="Comma 4 2 6 3" xfId="2961" xr:uid="{00000000-0005-0000-0000-0000F4130000}"/>
    <cellStyle name="Comma 4 2 6 3 2" xfId="11428" xr:uid="{00000000-0005-0000-0000-0000F5130000}"/>
    <cellStyle name="Comma 4 2 6 3 3" xfId="7193" xr:uid="{00000000-0005-0000-0000-0000F6130000}"/>
    <cellStyle name="Comma 4 2 6 4" xfId="9312" xr:uid="{00000000-0005-0000-0000-0000F7130000}"/>
    <cellStyle name="Comma 4 2 6 5" xfId="5077" xr:uid="{00000000-0005-0000-0000-0000F8130000}"/>
    <cellStyle name="Comma 4 2 7" xfId="1349" xr:uid="{00000000-0005-0000-0000-0000F9130000}"/>
    <cellStyle name="Comma 4 2 7 2" xfId="2407" xr:uid="{00000000-0005-0000-0000-0000FA130000}"/>
    <cellStyle name="Comma 4 2 7 2 2" xfId="4524" xr:uid="{00000000-0005-0000-0000-0000FB130000}"/>
    <cellStyle name="Comma 4 2 7 2 2 2" xfId="12991" xr:uid="{00000000-0005-0000-0000-0000FC130000}"/>
    <cellStyle name="Comma 4 2 7 2 2 3" xfId="8756" xr:uid="{00000000-0005-0000-0000-0000FD130000}"/>
    <cellStyle name="Comma 4 2 7 2 3" xfId="10875" xr:uid="{00000000-0005-0000-0000-0000FE130000}"/>
    <cellStyle name="Comma 4 2 7 2 4" xfId="6640" xr:uid="{00000000-0005-0000-0000-0000FF130000}"/>
    <cellStyle name="Comma 4 2 7 3" xfId="3466" xr:uid="{00000000-0005-0000-0000-000000140000}"/>
    <cellStyle name="Comma 4 2 7 3 2" xfId="11933" xr:uid="{00000000-0005-0000-0000-000001140000}"/>
    <cellStyle name="Comma 4 2 7 3 3" xfId="7698" xr:uid="{00000000-0005-0000-0000-000002140000}"/>
    <cellStyle name="Comma 4 2 7 4" xfId="9817" xr:uid="{00000000-0005-0000-0000-000003140000}"/>
    <cellStyle name="Comma 4 2 7 5" xfId="5582" xr:uid="{00000000-0005-0000-0000-000004140000}"/>
    <cellStyle name="Comma 4 2 8" xfId="1396" xr:uid="{00000000-0005-0000-0000-000005140000}"/>
    <cellStyle name="Comma 4 2 8 2" xfId="3513" xr:uid="{00000000-0005-0000-0000-000006140000}"/>
    <cellStyle name="Comma 4 2 8 2 2" xfId="11980" xr:uid="{00000000-0005-0000-0000-000007140000}"/>
    <cellStyle name="Comma 4 2 8 2 3" xfId="7745" xr:uid="{00000000-0005-0000-0000-000008140000}"/>
    <cellStyle name="Comma 4 2 8 3" xfId="9864" xr:uid="{00000000-0005-0000-0000-000009140000}"/>
    <cellStyle name="Comma 4 2 8 4" xfId="5629" xr:uid="{00000000-0005-0000-0000-00000A140000}"/>
    <cellStyle name="Comma 4 2 9" xfId="2455" xr:uid="{00000000-0005-0000-0000-00000B140000}"/>
    <cellStyle name="Comma 4 2 9 2" xfId="10922" xr:uid="{00000000-0005-0000-0000-00000C140000}"/>
    <cellStyle name="Comma 4 2 9 3" xfId="6687" xr:uid="{00000000-0005-0000-0000-00000D140000}"/>
    <cellStyle name="Comma 4 3" xfId="153" xr:uid="{00000000-0005-0000-0000-00000E140000}"/>
    <cellStyle name="Comma 4 3 10" xfId="2456" xr:uid="{00000000-0005-0000-0000-00000F140000}"/>
    <cellStyle name="Comma 4 3 10 2" xfId="10923" xr:uid="{00000000-0005-0000-0000-000010140000}"/>
    <cellStyle name="Comma 4 3 10 3" xfId="6688" xr:uid="{00000000-0005-0000-0000-000011140000}"/>
    <cellStyle name="Comma 4 3 11" xfId="8807" xr:uid="{00000000-0005-0000-0000-000012140000}"/>
    <cellStyle name="Comma 4 3 12" xfId="4572" xr:uid="{00000000-0005-0000-0000-000013140000}"/>
    <cellStyle name="Comma 4 3 2" xfId="154" xr:uid="{00000000-0005-0000-0000-000014140000}"/>
    <cellStyle name="Comma 4 3 2 10" xfId="2457" xr:uid="{00000000-0005-0000-0000-000015140000}"/>
    <cellStyle name="Comma 4 3 2 10 2" xfId="10924" xr:uid="{00000000-0005-0000-0000-000016140000}"/>
    <cellStyle name="Comma 4 3 2 10 3" xfId="6689" xr:uid="{00000000-0005-0000-0000-000017140000}"/>
    <cellStyle name="Comma 4 3 2 11" xfId="8808" xr:uid="{00000000-0005-0000-0000-000018140000}"/>
    <cellStyle name="Comma 4 3 2 12" xfId="4573" xr:uid="{00000000-0005-0000-0000-000019140000}"/>
    <cellStyle name="Comma 4 3 2 2" xfId="350" xr:uid="{00000000-0005-0000-0000-00001A140000}"/>
    <cellStyle name="Comma 4 3 2 2 10" xfId="8830" xr:uid="{00000000-0005-0000-0000-00001B140000}"/>
    <cellStyle name="Comma 4 3 2 2 11" xfId="4595" xr:uid="{00000000-0005-0000-0000-00001C140000}"/>
    <cellStyle name="Comma 4 3 2 2 2" xfId="396" xr:uid="{00000000-0005-0000-0000-00001D140000}"/>
    <cellStyle name="Comma 4 3 2 2 2 2" xfId="502" xr:uid="{00000000-0005-0000-0000-00001E140000}"/>
    <cellStyle name="Comma 4 3 2 2 2 2 2" xfId="815" xr:uid="{00000000-0005-0000-0000-00001F140000}"/>
    <cellStyle name="Comma 4 3 2 2 2 2 2 2" xfId="1320" xr:uid="{00000000-0005-0000-0000-000020140000}"/>
    <cellStyle name="Comma 4 3 2 2 2 2 2 2 2" xfId="2378" xr:uid="{00000000-0005-0000-0000-000021140000}"/>
    <cellStyle name="Comma 4 3 2 2 2 2 2 2 2 2" xfId="4495" xr:uid="{00000000-0005-0000-0000-000022140000}"/>
    <cellStyle name="Comma 4 3 2 2 2 2 2 2 2 2 2" xfId="12962" xr:uid="{00000000-0005-0000-0000-000023140000}"/>
    <cellStyle name="Comma 4 3 2 2 2 2 2 2 2 2 3" xfId="8727" xr:uid="{00000000-0005-0000-0000-000024140000}"/>
    <cellStyle name="Comma 4 3 2 2 2 2 2 2 2 3" xfId="10846" xr:uid="{00000000-0005-0000-0000-000025140000}"/>
    <cellStyle name="Comma 4 3 2 2 2 2 2 2 2 4" xfId="6611" xr:uid="{00000000-0005-0000-0000-000026140000}"/>
    <cellStyle name="Comma 4 3 2 2 2 2 2 2 3" xfId="3437" xr:uid="{00000000-0005-0000-0000-000027140000}"/>
    <cellStyle name="Comma 4 3 2 2 2 2 2 2 3 2" xfId="11904" xr:uid="{00000000-0005-0000-0000-000028140000}"/>
    <cellStyle name="Comma 4 3 2 2 2 2 2 2 3 3" xfId="7669" xr:uid="{00000000-0005-0000-0000-000029140000}"/>
    <cellStyle name="Comma 4 3 2 2 2 2 2 2 4" xfId="9788" xr:uid="{00000000-0005-0000-0000-00002A140000}"/>
    <cellStyle name="Comma 4 3 2 2 2 2 2 2 5" xfId="5553" xr:uid="{00000000-0005-0000-0000-00002B140000}"/>
    <cellStyle name="Comma 4 3 2 2 2 2 2 3" xfId="1873" xr:uid="{00000000-0005-0000-0000-00002C140000}"/>
    <cellStyle name="Comma 4 3 2 2 2 2 2 3 2" xfId="3990" xr:uid="{00000000-0005-0000-0000-00002D140000}"/>
    <cellStyle name="Comma 4 3 2 2 2 2 2 3 2 2" xfId="12457" xr:uid="{00000000-0005-0000-0000-00002E140000}"/>
    <cellStyle name="Comma 4 3 2 2 2 2 2 3 2 3" xfId="8222" xr:uid="{00000000-0005-0000-0000-00002F140000}"/>
    <cellStyle name="Comma 4 3 2 2 2 2 2 3 3" xfId="10341" xr:uid="{00000000-0005-0000-0000-000030140000}"/>
    <cellStyle name="Comma 4 3 2 2 2 2 2 3 4" xfId="6106" xr:uid="{00000000-0005-0000-0000-000031140000}"/>
    <cellStyle name="Comma 4 3 2 2 2 2 2 4" xfId="2932" xr:uid="{00000000-0005-0000-0000-000032140000}"/>
    <cellStyle name="Comma 4 3 2 2 2 2 2 4 2" xfId="11399" xr:uid="{00000000-0005-0000-0000-000033140000}"/>
    <cellStyle name="Comma 4 3 2 2 2 2 2 4 3" xfId="7164" xr:uid="{00000000-0005-0000-0000-000034140000}"/>
    <cellStyle name="Comma 4 3 2 2 2 2 2 5" xfId="9283" xr:uid="{00000000-0005-0000-0000-000035140000}"/>
    <cellStyle name="Comma 4 3 2 2 2 2 2 6" xfId="5048" xr:uid="{00000000-0005-0000-0000-000036140000}"/>
    <cellStyle name="Comma 4 3 2 2 2 2 3" xfId="1020" xr:uid="{00000000-0005-0000-0000-000037140000}"/>
    <cellStyle name="Comma 4 3 2 2 2 2 3 2" xfId="2078" xr:uid="{00000000-0005-0000-0000-000038140000}"/>
    <cellStyle name="Comma 4 3 2 2 2 2 3 2 2" xfId="4195" xr:uid="{00000000-0005-0000-0000-000039140000}"/>
    <cellStyle name="Comma 4 3 2 2 2 2 3 2 2 2" xfId="12662" xr:uid="{00000000-0005-0000-0000-00003A140000}"/>
    <cellStyle name="Comma 4 3 2 2 2 2 3 2 2 3" xfId="8427" xr:uid="{00000000-0005-0000-0000-00003B140000}"/>
    <cellStyle name="Comma 4 3 2 2 2 2 3 2 3" xfId="10546" xr:uid="{00000000-0005-0000-0000-00003C140000}"/>
    <cellStyle name="Comma 4 3 2 2 2 2 3 2 4" xfId="6311" xr:uid="{00000000-0005-0000-0000-00003D140000}"/>
    <cellStyle name="Comma 4 3 2 2 2 2 3 3" xfId="3137" xr:uid="{00000000-0005-0000-0000-00003E140000}"/>
    <cellStyle name="Comma 4 3 2 2 2 2 3 3 2" xfId="11604" xr:uid="{00000000-0005-0000-0000-00003F140000}"/>
    <cellStyle name="Comma 4 3 2 2 2 2 3 3 3" xfId="7369" xr:uid="{00000000-0005-0000-0000-000040140000}"/>
    <cellStyle name="Comma 4 3 2 2 2 2 3 4" xfId="9488" xr:uid="{00000000-0005-0000-0000-000041140000}"/>
    <cellStyle name="Comma 4 3 2 2 2 2 3 5" xfId="5253" xr:uid="{00000000-0005-0000-0000-000042140000}"/>
    <cellStyle name="Comma 4 3 2 2 2 2 4" xfId="1572" xr:uid="{00000000-0005-0000-0000-000043140000}"/>
    <cellStyle name="Comma 4 3 2 2 2 2 4 2" xfId="3689" xr:uid="{00000000-0005-0000-0000-000044140000}"/>
    <cellStyle name="Comma 4 3 2 2 2 2 4 2 2" xfId="12156" xr:uid="{00000000-0005-0000-0000-000045140000}"/>
    <cellStyle name="Comma 4 3 2 2 2 2 4 2 3" xfId="7921" xr:uid="{00000000-0005-0000-0000-000046140000}"/>
    <cellStyle name="Comma 4 3 2 2 2 2 4 3" xfId="10040" xr:uid="{00000000-0005-0000-0000-000047140000}"/>
    <cellStyle name="Comma 4 3 2 2 2 2 4 4" xfId="5805" xr:uid="{00000000-0005-0000-0000-000048140000}"/>
    <cellStyle name="Comma 4 3 2 2 2 2 5" xfId="2631" xr:uid="{00000000-0005-0000-0000-000049140000}"/>
    <cellStyle name="Comma 4 3 2 2 2 2 5 2" xfId="11098" xr:uid="{00000000-0005-0000-0000-00004A140000}"/>
    <cellStyle name="Comma 4 3 2 2 2 2 5 3" xfId="6863" xr:uid="{00000000-0005-0000-0000-00004B140000}"/>
    <cellStyle name="Comma 4 3 2 2 2 2 6" xfId="8982" xr:uid="{00000000-0005-0000-0000-00004C140000}"/>
    <cellStyle name="Comma 4 3 2 2 2 2 7" xfId="4747" xr:uid="{00000000-0005-0000-0000-00004D140000}"/>
    <cellStyle name="Comma 4 3 2 2 2 3" xfId="709" xr:uid="{00000000-0005-0000-0000-00004E140000}"/>
    <cellStyle name="Comma 4 3 2 2 2 3 2" xfId="1214" xr:uid="{00000000-0005-0000-0000-00004F140000}"/>
    <cellStyle name="Comma 4 3 2 2 2 3 2 2" xfId="2272" xr:uid="{00000000-0005-0000-0000-000050140000}"/>
    <cellStyle name="Comma 4 3 2 2 2 3 2 2 2" xfId="4389" xr:uid="{00000000-0005-0000-0000-000051140000}"/>
    <cellStyle name="Comma 4 3 2 2 2 3 2 2 2 2" xfId="12856" xr:uid="{00000000-0005-0000-0000-000052140000}"/>
    <cellStyle name="Comma 4 3 2 2 2 3 2 2 2 3" xfId="8621" xr:uid="{00000000-0005-0000-0000-000053140000}"/>
    <cellStyle name="Comma 4 3 2 2 2 3 2 2 3" xfId="10740" xr:uid="{00000000-0005-0000-0000-000054140000}"/>
    <cellStyle name="Comma 4 3 2 2 2 3 2 2 4" xfId="6505" xr:uid="{00000000-0005-0000-0000-000055140000}"/>
    <cellStyle name="Comma 4 3 2 2 2 3 2 3" xfId="3331" xr:uid="{00000000-0005-0000-0000-000056140000}"/>
    <cellStyle name="Comma 4 3 2 2 2 3 2 3 2" xfId="11798" xr:uid="{00000000-0005-0000-0000-000057140000}"/>
    <cellStyle name="Comma 4 3 2 2 2 3 2 3 3" xfId="7563" xr:uid="{00000000-0005-0000-0000-000058140000}"/>
    <cellStyle name="Comma 4 3 2 2 2 3 2 4" xfId="9682" xr:uid="{00000000-0005-0000-0000-000059140000}"/>
    <cellStyle name="Comma 4 3 2 2 2 3 2 5" xfId="5447" xr:uid="{00000000-0005-0000-0000-00005A140000}"/>
    <cellStyle name="Comma 4 3 2 2 2 3 3" xfId="1767" xr:uid="{00000000-0005-0000-0000-00005B140000}"/>
    <cellStyle name="Comma 4 3 2 2 2 3 3 2" xfId="3884" xr:uid="{00000000-0005-0000-0000-00005C140000}"/>
    <cellStyle name="Comma 4 3 2 2 2 3 3 2 2" xfId="12351" xr:uid="{00000000-0005-0000-0000-00005D140000}"/>
    <cellStyle name="Comma 4 3 2 2 2 3 3 2 3" xfId="8116" xr:uid="{00000000-0005-0000-0000-00005E140000}"/>
    <cellStyle name="Comma 4 3 2 2 2 3 3 3" xfId="10235" xr:uid="{00000000-0005-0000-0000-00005F140000}"/>
    <cellStyle name="Comma 4 3 2 2 2 3 3 4" xfId="6000" xr:uid="{00000000-0005-0000-0000-000060140000}"/>
    <cellStyle name="Comma 4 3 2 2 2 3 4" xfId="2826" xr:uid="{00000000-0005-0000-0000-000061140000}"/>
    <cellStyle name="Comma 4 3 2 2 2 3 4 2" xfId="11293" xr:uid="{00000000-0005-0000-0000-000062140000}"/>
    <cellStyle name="Comma 4 3 2 2 2 3 4 3" xfId="7058" xr:uid="{00000000-0005-0000-0000-000063140000}"/>
    <cellStyle name="Comma 4 3 2 2 2 3 5" xfId="9177" xr:uid="{00000000-0005-0000-0000-000064140000}"/>
    <cellStyle name="Comma 4 3 2 2 2 3 6" xfId="4942" xr:uid="{00000000-0005-0000-0000-000065140000}"/>
    <cellStyle name="Comma 4 3 2 2 2 4" xfId="602" xr:uid="{00000000-0005-0000-0000-000066140000}"/>
    <cellStyle name="Comma 4 3 2 2 2 4 2" xfId="1119" xr:uid="{00000000-0005-0000-0000-000067140000}"/>
    <cellStyle name="Comma 4 3 2 2 2 4 2 2" xfId="2177" xr:uid="{00000000-0005-0000-0000-000068140000}"/>
    <cellStyle name="Comma 4 3 2 2 2 4 2 2 2" xfId="4294" xr:uid="{00000000-0005-0000-0000-000069140000}"/>
    <cellStyle name="Comma 4 3 2 2 2 4 2 2 2 2" xfId="12761" xr:uid="{00000000-0005-0000-0000-00006A140000}"/>
    <cellStyle name="Comma 4 3 2 2 2 4 2 2 2 3" xfId="8526" xr:uid="{00000000-0005-0000-0000-00006B140000}"/>
    <cellStyle name="Comma 4 3 2 2 2 4 2 2 3" xfId="10645" xr:uid="{00000000-0005-0000-0000-00006C140000}"/>
    <cellStyle name="Comma 4 3 2 2 2 4 2 2 4" xfId="6410" xr:uid="{00000000-0005-0000-0000-00006D140000}"/>
    <cellStyle name="Comma 4 3 2 2 2 4 2 3" xfId="3236" xr:uid="{00000000-0005-0000-0000-00006E140000}"/>
    <cellStyle name="Comma 4 3 2 2 2 4 2 3 2" xfId="11703" xr:uid="{00000000-0005-0000-0000-00006F140000}"/>
    <cellStyle name="Comma 4 3 2 2 2 4 2 3 3" xfId="7468" xr:uid="{00000000-0005-0000-0000-000070140000}"/>
    <cellStyle name="Comma 4 3 2 2 2 4 2 4" xfId="9587" xr:uid="{00000000-0005-0000-0000-000071140000}"/>
    <cellStyle name="Comma 4 3 2 2 2 4 2 5" xfId="5352" xr:uid="{00000000-0005-0000-0000-000072140000}"/>
    <cellStyle name="Comma 4 3 2 2 2 4 3" xfId="1672" xr:uid="{00000000-0005-0000-0000-000073140000}"/>
    <cellStyle name="Comma 4 3 2 2 2 4 3 2" xfId="3789" xr:uid="{00000000-0005-0000-0000-000074140000}"/>
    <cellStyle name="Comma 4 3 2 2 2 4 3 2 2" xfId="12256" xr:uid="{00000000-0005-0000-0000-000075140000}"/>
    <cellStyle name="Comma 4 3 2 2 2 4 3 2 3" xfId="8021" xr:uid="{00000000-0005-0000-0000-000076140000}"/>
    <cellStyle name="Comma 4 3 2 2 2 4 3 3" xfId="10140" xr:uid="{00000000-0005-0000-0000-000077140000}"/>
    <cellStyle name="Comma 4 3 2 2 2 4 3 4" xfId="5905" xr:uid="{00000000-0005-0000-0000-000078140000}"/>
    <cellStyle name="Comma 4 3 2 2 2 4 4" xfId="2731" xr:uid="{00000000-0005-0000-0000-000079140000}"/>
    <cellStyle name="Comma 4 3 2 2 2 4 4 2" xfId="11198" xr:uid="{00000000-0005-0000-0000-00007A140000}"/>
    <cellStyle name="Comma 4 3 2 2 2 4 4 3" xfId="6963" xr:uid="{00000000-0005-0000-0000-00007B140000}"/>
    <cellStyle name="Comma 4 3 2 2 2 4 5" xfId="9082" xr:uid="{00000000-0005-0000-0000-00007C140000}"/>
    <cellStyle name="Comma 4 3 2 2 2 4 6" xfId="4847" xr:uid="{00000000-0005-0000-0000-00007D140000}"/>
    <cellStyle name="Comma 4 3 2 2 2 5" xfId="914" xr:uid="{00000000-0005-0000-0000-00007E140000}"/>
    <cellStyle name="Comma 4 3 2 2 2 5 2" xfId="1972" xr:uid="{00000000-0005-0000-0000-00007F140000}"/>
    <cellStyle name="Comma 4 3 2 2 2 5 2 2" xfId="4089" xr:uid="{00000000-0005-0000-0000-000080140000}"/>
    <cellStyle name="Comma 4 3 2 2 2 5 2 2 2" xfId="12556" xr:uid="{00000000-0005-0000-0000-000081140000}"/>
    <cellStyle name="Comma 4 3 2 2 2 5 2 2 3" xfId="8321" xr:uid="{00000000-0005-0000-0000-000082140000}"/>
    <cellStyle name="Comma 4 3 2 2 2 5 2 3" xfId="10440" xr:uid="{00000000-0005-0000-0000-000083140000}"/>
    <cellStyle name="Comma 4 3 2 2 2 5 2 4" xfId="6205" xr:uid="{00000000-0005-0000-0000-000084140000}"/>
    <cellStyle name="Comma 4 3 2 2 2 5 3" xfId="3031" xr:uid="{00000000-0005-0000-0000-000085140000}"/>
    <cellStyle name="Comma 4 3 2 2 2 5 3 2" xfId="11498" xr:uid="{00000000-0005-0000-0000-000086140000}"/>
    <cellStyle name="Comma 4 3 2 2 2 5 3 3" xfId="7263" xr:uid="{00000000-0005-0000-0000-000087140000}"/>
    <cellStyle name="Comma 4 3 2 2 2 5 4" xfId="9382" xr:uid="{00000000-0005-0000-0000-000088140000}"/>
    <cellStyle name="Comma 4 3 2 2 2 5 5" xfId="5147" xr:uid="{00000000-0005-0000-0000-000089140000}"/>
    <cellStyle name="Comma 4 3 2 2 2 6" xfId="1466" xr:uid="{00000000-0005-0000-0000-00008A140000}"/>
    <cellStyle name="Comma 4 3 2 2 2 6 2" xfId="3583" xr:uid="{00000000-0005-0000-0000-00008B140000}"/>
    <cellStyle name="Comma 4 3 2 2 2 6 2 2" xfId="12050" xr:uid="{00000000-0005-0000-0000-00008C140000}"/>
    <cellStyle name="Comma 4 3 2 2 2 6 2 3" xfId="7815" xr:uid="{00000000-0005-0000-0000-00008D140000}"/>
    <cellStyle name="Comma 4 3 2 2 2 6 3" xfId="9934" xr:uid="{00000000-0005-0000-0000-00008E140000}"/>
    <cellStyle name="Comma 4 3 2 2 2 6 4" xfId="5699" xr:uid="{00000000-0005-0000-0000-00008F140000}"/>
    <cellStyle name="Comma 4 3 2 2 2 7" xfId="2525" xr:uid="{00000000-0005-0000-0000-000090140000}"/>
    <cellStyle name="Comma 4 3 2 2 2 7 2" xfId="10992" xr:uid="{00000000-0005-0000-0000-000091140000}"/>
    <cellStyle name="Comma 4 3 2 2 2 7 3" xfId="6757" xr:uid="{00000000-0005-0000-0000-000092140000}"/>
    <cellStyle name="Comma 4 3 2 2 2 8" xfId="8876" xr:uid="{00000000-0005-0000-0000-000093140000}"/>
    <cellStyle name="Comma 4 3 2 2 2 9" xfId="4641" xr:uid="{00000000-0005-0000-0000-000094140000}"/>
    <cellStyle name="Comma 4 3 2 2 3" xfId="456" xr:uid="{00000000-0005-0000-0000-000095140000}"/>
    <cellStyle name="Comma 4 3 2 2 3 2" xfId="769" xr:uid="{00000000-0005-0000-0000-000096140000}"/>
    <cellStyle name="Comma 4 3 2 2 3 2 2" xfId="1274" xr:uid="{00000000-0005-0000-0000-000097140000}"/>
    <cellStyle name="Comma 4 3 2 2 3 2 2 2" xfId="2332" xr:uid="{00000000-0005-0000-0000-000098140000}"/>
    <cellStyle name="Comma 4 3 2 2 3 2 2 2 2" xfId="4449" xr:uid="{00000000-0005-0000-0000-000099140000}"/>
    <cellStyle name="Comma 4 3 2 2 3 2 2 2 2 2" xfId="12916" xr:uid="{00000000-0005-0000-0000-00009A140000}"/>
    <cellStyle name="Comma 4 3 2 2 3 2 2 2 2 3" xfId="8681" xr:uid="{00000000-0005-0000-0000-00009B140000}"/>
    <cellStyle name="Comma 4 3 2 2 3 2 2 2 3" xfId="10800" xr:uid="{00000000-0005-0000-0000-00009C140000}"/>
    <cellStyle name="Comma 4 3 2 2 3 2 2 2 4" xfId="6565" xr:uid="{00000000-0005-0000-0000-00009D140000}"/>
    <cellStyle name="Comma 4 3 2 2 3 2 2 3" xfId="3391" xr:uid="{00000000-0005-0000-0000-00009E140000}"/>
    <cellStyle name="Comma 4 3 2 2 3 2 2 3 2" xfId="11858" xr:uid="{00000000-0005-0000-0000-00009F140000}"/>
    <cellStyle name="Comma 4 3 2 2 3 2 2 3 3" xfId="7623" xr:uid="{00000000-0005-0000-0000-0000A0140000}"/>
    <cellStyle name="Comma 4 3 2 2 3 2 2 4" xfId="9742" xr:uid="{00000000-0005-0000-0000-0000A1140000}"/>
    <cellStyle name="Comma 4 3 2 2 3 2 2 5" xfId="5507" xr:uid="{00000000-0005-0000-0000-0000A2140000}"/>
    <cellStyle name="Comma 4 3 2 2 3 2 3" xfId="1827" xr:uid="{00000000-0005-0000-0000-0000A3140000}"/>
    <cellStyle name="Comma 4 3 2 2 3 2 3 2" xfId="3944" xr:uid="{00000000-0005-0000-0000-0000A4140000}"/>
    <cellStyle name="Comma 4 3 2 2 3 2 3 2 2" xfId="12411" xr:uid="{00000000-0005-0000-0000-0000A5140000}"/>
    <cellStyle name="Comma 4 3 2 2 3 2 3 2 3" xfId="8176" xr:uid="{00000000-0005-0000-0000-0000A6140000}"/>
    <cellStyle name="Comma 4 3 2 2 3 2 3 3" xfId="10295" xr:uid="{00000000-0005-0000-0000-0000A7140000}"/>
    <cellStyle name="Comma 4 3 2 2 3 2 3 4" xfId="6060" xr:uid="{00000000-0005-0000-0000-0000A8140000}"/>
    <cellStyle name="Comma 4 3 2 2 3 2 4" xfId="2886" xr:uid="{00000000-0005-0000-0000-0000A9140000}"/>
    <cellStyle name="Comma 4 3 2 2 3 2 4 2" xfId="11353" xr:uid="{00000000-0005-0000-0000-0000AA140000}"/>
    <cellStyle name="Comma 4 3 2 2 3 2 4 3" xfId="7118" xr:uid="{00000000-0005-0000-0000-0000AB140000}"/>
    <cellStyle name="Comma 4 3 2 2 3 2 5" xfId="9237" xr:uid="{00000000-0005-0000-0000-0000AC140000}"/>
    <cellStyle name="Comma 4 3 2 2 3 2 6" xfId="5002" xr:uid="{00000000-0005-0000-0000-0000AD140000}"/>
    <cellStyle name="Comma 4 3 2 2 3 3" xfId="974" xr:uid="{00000000-0005-0000-0000-0000AE140000}"/>
    <cellStyle name="Comma 4 3 2 2 3 3 2" xfId="2032" xr:uid="{00000000-0005-0000-0000-0000AF140000}"/>
    <cellStyle name="Comma 4 3 2 2 3 3 2 2" xfId="4149" xr:uid="{00000000-0005-0000-0000-0000B0140000}"/>
    <cellStyle name="Comma 4 3 2 2 3 3 2 2 2" xfId="12616" xr:uid="{00000000-0005-0000-0000-0000B1140000}"/>
    <cellStyle name="Comma 4 3 2 2 3 3 2 2 3" xfId="8381" xr:uid="{00000000-0005-0000-0000-0000B2140000}"/>
    <cellStyle name="Comma 4 3 2 2 3 3 2 3" xfId="10500" xr:uid="{00000000-0005-0000-0000-0000B3140000}"/>
    <cellStyle name="Comma 4 3 2 2 3 3 2 4" xfId="6265" xr:uid="{00000000-0005-0000-0000-0000B4140000}"/>
    <cellStyle name="Comma 4 3 2 2 3 3 3" xfId="3091" xr:uid="{00000000-0005-0000-0000-0000B5140000}"/>
    <cellStyle name="Comma 4 3 2 2 3 3 3 2" xfId="11558" xr:uid="{00000000-0005-0000-0000-0000B6140000}"/>
    <cellStyle name="Comma 4 3 2 2 3 3 3 3" xfId="7323" xr:uid="{00000000-0005-0000-0000-0000B7140000}"/>
    <cellStyle name="Comma 4 3 2 2 3 3 4" xfId="9442" xr:uid="{00000000-0005-0000-0000-0000B8140000}"/>
    <cellStyle name="Comma 4 3 2 2 3 3 5" xfId="5207" xr:uid="{00000000-0005-0000-0000-0000B9140000}"/>
    <cellStyle name="Comma 4 3 2 2 3 4" xfId="1526" xr:uid="{00000000-0005-0000-0000-0000BA140000}"/>
    <cellStyle name="Comma 4 3 2 2 3 4 2" xfId="3643" xr:uid="{00000000-0005-0000-0000-0000BB140000}"/>
    <cellStyle name="Comma 4 3 2 2 3 4 2 2" xfId="12110" xr:uid="{00000000-0005-0000-0000-0000BC140000}"/>
    <cellStyle name="Comma 4 3 2 2 3 4 2 3" xfId="7875" xr:uid="{00000000-0005-0000-0000-0000BD140000}"/>
    <cellStyle name="Comma 4 3 2 2 3 4 3" xfId="9994" xr:uid="{00000000-0005-0000-0000-0000BE140000}"/>
    <cellStyle name="Comma 4 3 2 2 3 4 4" xfId="5759" xr:uid="{00000000-0005-0000-0000-0000BF140000}"/>
    <cellStyle name="Comma 4 3 2 2 3 5" xfId="2585" xr:uid="{00000000-0005-0000-0000-0000C0140000}"/>
    <cellStyle name="Comma 4 3 2 2 3 5 2" xfId="11052" xr:uid="{00000000-0005-0000-0000-0000C1140000}"/>
    <cellStyle name="Comma 4 3 2 2 3 5 3" xfId="6817" xr:uid="{00000000-0005-0000-0000-0000C2140000}"/>
    <cellStyle name="Comma 4 3 2 2 3 6" xfId="8936" xr:uid="{00000000-0005-0000-0000-0000C3140000}"/>
    <cellStyle name="Comma 4 3 2 2 3 7" xfId="4701" xr:uid="{00000000-0005-0000-0000-0000C4140000}"/>
    <cellStyle name="Comma 4 3 2 2 4" xfId="663" xr:uid="{00000000-0005-0000-0000-0000C5140000}"/>
    <cellStyle name="Comma 4 3 2 2 4 2" xfId="1168" xr:uid="{00000000-0005-0000-0000-0000C6140000}"/>
    <cellStyle name="Comma 4 3 2 2 4 2 2" xfId="2226" xr:uid="{00000000-0005-0000-0000-0000C7140000}"/>
    <cellStyle name="Comma 4 3 2 2 4 2 2 2" xfId="4343" xr:uid="{00000000-0005-0000-0000-0000C8140000}"/>
    <cellStyle name="Comma 4 3 2 2 4 2 2 2 2" xfId="12810" xr:uid="{00000000-0005-0000-0000-0000C9140000}"/>
    <cellStyle name="Comma 4 3 2 2 4 2 2 2 3" xfId="8575" xr:uid="{00000000-0005-0000-0000-0000CA140000}"/>
    <cellStyle name="Comma 4 3 2 2 4 2 2 3" xfId="10694" xr:uid="{00000000-0005-0000-0000-0000CB140000}"/>
    <cellStyle name="Comma 4 3 2 2 4 2 2 4" xfId="6459" xr:uid="{00000000-0005-0000-0000-0000CC140000}"/>
    <cellStyle name="Comma 4 3 2 2 4 2 3" xfId="3285" xr:uid="{00000000-0005-0000-0000-0000CD140000}"/>
    <cellStyle name="Comma 4 3 2 2 4 2 3 2" xfId="11752" xr:uid="{00000000-0005-0000-0000-0000CE140000}"/>
    <cellStyle name="Comma 4 3 2 2 4 2 3 3" xfId="7517" xr:uid="{00000000-0005-0000-0000-0000CF140000}"/>
    <cellStyle name="Comma 4 3 2 2 4 2 4" xfId="9636" xr:uid="{00000000-0005-0000-0000-0000D0140000}"/>
    <cellStyle name="Comma 4 3 2 2 4 2 5" xfId="5401" xr:uid="{00000000-0005-0000-0000-0000D1140000}"/>
    <cellStyle name="Comma 4 3 2 2 4 3" xfId="1721" xr:uid="{00000000-0005-0000-0000-0000D2140000}"/>
    <cellStyle name="Comma 4 3 2 2 4 3 2" xfId="3838" xr:uid="{00000000-0005-0000-0000-0000D3140000}"/>
    <cellStyle name="Comma 4 3 2 2 4 3 2 2" xfId="12305" xr:uid="{00000000-0005-0000-0000-0000D4140000}"/>
    <cellStyle name="Comma 4 3 2 2 4 3 2 3" xfId="8070" xr:uid="{00000000-0005-0000-0000-0000D5140000}"/>
    <cellStyle name="Comma 4 3 2 2 4 3 3" xfId="10189" xr:uid="{00000000-0005-0000-0000-0000D6140000}"/>
    <cellStyle name="Comma 4 3 2 2 4 3 4" xfId="5954" xr:uid="{00000000-0005-0000-0000-0000D7140000}"/>
    <cellStyle name="Comma 4 3 2 2 4 4" xfId="2780" xr:uid="{00000000-0005-0000-0000-0000D8140000}"/>
    <cellStyle name="Comma 4 3 2 2 4 4 2" xfId="11247" xr:uid="{00000000-0005-0000-0000-0000D9140000}"/>
    <cellStyle name="Comma 4 3 2 2 4 4 3" xfId="7012" xr:uid="{00000000-0005-0000-0000-0000DA140000}"/>
    <cellStyle name="Comma 4 3 2 2 4 5" xfId="9131" xr:uid="{00000000-0005-0000-0000-0000DB140000}"/>
    <cellStyle name="Comma 4 3 2 2 4 6" xfId="4896" xr:uid="{00000000-0005-0000-0000-0000DC140000}"/>
    <cellStyle name="Comma 4 3 2 2 5" xfId="556" xr:uid="{00000000-0005-0000-0000-0000DD140000}"/>
    <cellStyle name="Comma 4 3 2 2 5 2" xfId="1073" xr:uid="{00000000-0005-0000-0000-0000DE140000}"/>
    <cellStyle name="Comma 4 3 2 2 5 2 2" xfId="2131" xr:uid="{00000000-0005-0000-0000-0000DF140000}"/>
    <cellStyle name="Comma 4 3 2 2 5 2 2 2" xfId="4248" xr:uid="{00000000-0005-0000-0000-0000E0140000}"/>
    <cellStyle name="Comma 4 3 2 2 5 2 2 2 2" xfId="12715" xr:uid="{00000000-0005-0000-0000-0000E1140000}"/>
    <cellStyle name="Comma 4 3 2 2 5 2 2 2 3" xfId="8480" xr:uid="{00000000-0005-0000-0000-0000E2140000}"/>
    <cellStyle name="Comma 4 3 2 2 5 2 2 3" xfId="10599" xr:uid="{00000000-0005-0000-0000-0000E3140000}"/>
    <cellStyle name="Comma 4 3 2 2 5 2 2 4" xfId="6364" xr:uid="{00000000-0005-0000-0000-0000E4140000}"/>
    <cellStyle name="Comma 4 3 2 2 5 2 3" xfId="3190" xr:uid="{00000000-0005-0000-0000-0000E5140000}"/>
    <cellStyle name="Comma 4 3 2 2 5 2 3 2" xfId="11657" xr:uid="{00000000-0005-0000-0000-0000E6140000}"/>
    <cellStyle name="Comma 4 3 2 2 5 2 3 3" xfId="7422" xr:uid="{00000000-0005-0000-0000-0000E7140000}"/>
    <cellStyle name="Comma 4 3 2 2 5 2 4" xfId="9541" xr:uid="{00000000-0005-0000-0000-0000E8140000}"/>
    <cellStyle name="Comma 4 3 2 2 5 2 5" xfId="5306" xr:uid="{00000000-0005-0000-0000-0000E9140000}"/>
    <cellStyle name="Comma 4 3 2 2 5 3" xfId="1626" xr:uid="{00000000-0005-0000-0000-0000EA140000}"/>
    <cellStyle name="Comma 4 3 2 2 5 3 2" xfId="3743" xr:uid="{00000000-0005-0000-0000-0000EB140000}"/>
    <cellStyle name="Comma 4 3 2 2 5 3 2 2" xfId="12210" xr:uid="{00000000-0005-0000-0000-0000EC140000}"/>
    <cellStyle name="Comma 4 3 2 2 5 3 2 3" xfId="7975" xr:uid="{00000000-0005-0000-0000-0000ED140000}"/>
    <cellStyle name="Comma 4 3 2 2 5 3 3" xfId="10094" xr:uid="{00000000-0005-0000-0000-0000EE140000}"/>
    <cellStyle name="Comma 4 3 2 2 5 3 4" xfId="5859" xr:uid="{00000000-0005-0000-0000-0000EF140000}"/>
    <cellStyle name="Comma 4 3 2 2 5 4" xfId="2685" xr:uid="{00000000-0005-0000-0000-0000F0140000}"/>
    <cellStyle name="Comma 4 3 2 2 5 4 2" xfId="11152" xr:uid="{00000000-0005-0000-0000-0000F1140000}"/>
    <cellStyle name="Comma 4 3 2 2 5 4 3" xfId="6917" xr:uid="{00000000-0005-0000-0000-0000F2140000}"/>
    <cellStyle name="Comma 4 3 2 2 5 5" xfId="9036" xr:uid="{00000000-0005-0000-0000-0000F3140000}"/>
    <cellStyle name="Comma 4 3 2 2 5 6" xfId="4801" xr:uid="{00000000-0005-0000-0000-0000F4140000}"/>
    <cellStyle name="Comma 4 3 2 2 6" xfId="868" xr:uid="{00000000-0005-0000-0000-0000F5140000}"/>
    <cellStyle name="Comma 4 3 2 2 6 2" xfId="1926" xr:uid="{00000000-0005-0000-0000-0000F6140000}"/>
    <cellStyle name="Comma 4 3 2 2 6 2 2" xfId="4043" xr:uid="{00000000-0005-0000-0000-0000F7140000}"/>
    <cellStyle name="Comma 4 3 2 2 6 2 2 2" xfId="12510" xr:uid="{00000000-0005-0000-0000-0000F8140000}"/>
    <cellStyle name="Comma 4 3 2 2 6 2 2 3" xfId="8275" xr:uid="{00000000-0005-0000-0000-0000F9140000}"/>
    <cellStyle name="Comma 4 3 2 2 6 2 3" xfId="10394" xr:uid="{00000000-0005-0000-0000-0000FA140000}"/>
    <cellStyle name="Comma 4 3 2 2 6 2 4" xfId="6159" xr:uid="{00000000-0005-0000-0000-0000FB140000}"/>
    <cellStyle name="Comma 4 3 2 2 6 3" xfId="2985" xr:uid="{00000000-0005-0000-0000-0000FC140000}"/>
    <cellStyle name="Comma 4 3 2 2 6 3 2" xfId="11452" xr:uid="{00000000-0005-0000-0000-0000FD140000}"/>
    <cellStyle name="Comma 4 3 2 2 6 3 3" xfId="7217" xr:uid="{00000000-0005-0000-0000-0000FE140000}"/>
    <cellStyle name="Comma 4 3 2 2 6 4" xfId="9336" xr:uid="{00000000-0005-0000-0000-0000FF140000}"/>
    <cellStyle name="Comma 4 3 2 2 6 5" xfId="5101" xr:uid="{00000000-0005-0000-0000-000000150000}"/>
    <cellStyle name="Comma 4 3 2 2 7" xfId="1374" xr:uid="{00000000-0005-0000-0000-000001150000}"/>
    <cellStyle name="Comma 4 3 2 2 7 2" xfId="2432" xr:uid="{00000000-0005-0000-0000-000002150000}"/>
    <cellStyle name="Comma 4 3 2 2 7 2 2" xfId="4549" xr:uid="{00000000-0005-0000-0000-000003150000}"/>
    <cellStyle name="Comma 4 3 2 2 7 2 2 2" xfId="13016" xr:uid="{00000000-0005-0000-0000-000004150000}"/>
    <cellStyle name="Comma 4 3 2 2 7 2 2 3" xfId="8781" xr:uid="{00000000-0005-0000-0000-000005150000}"/>
    <cellStyle name="Comma 4 3 2 2 7 2 3" xfId="10900" xr:uid="{00000000-0005-0000-0000-000006150000}"/>
    <cellStyle name="Comma 4 3 2 2 7 2 4" xfId="6665" xr:uid="{00000000-0005-0000-0000-000007150000}"/>
    <cellStyle name="Comma 4 3 2 2 7 3" xfId="3491" xr:uid="{00000000-0005-0000-0000-000008150000}"/>
    <cellStyle name="Comma 4 3 2 2 7 3 2" xfId="11958" xr:uid="{00000000-0005-0000-0000-000009150000}"/>
    <cellStyle name="Comma 4 3 2 2 7 3 3" xfId="7723" xr:uid="{00000000-0005-0000-0000-00000A150000}"/>
    <cellStyle name="Comma 4 3 2 2 7 4" xfId="9842" xr:uid="{00000000-0005-0000-0000-00000B150000}"/>
    <cellStyle name="Comma 4 3 2 2 7 5" xfId="5607" xr:uid="{00000000-0005-0000-0000-00000C150000}"/>
    <cellStyle name="Comma 4 3 2 2 8" xfId="1420" xr:uid="{00000000-0005-0000-0000-00000D150000}"/>
    <cellStyle name="Comma 4 3 2 2 8 2" xfId="3537" xr:uid="{00000000-0005-0000-0000-00000E150000}"/>
    <cellStyle name="Comma 4 3 2 2 8 2 2" xfId="12004" xr:uid="{00000000-0005-0000-0000-00000F150000}"/>
    <cellStyle name="Comma 4 3 2 2 8 2 3" xfId="7769" xr:uid="{00000000-0005-0000-0000-000010150000}"/>
    <cellStyle name="Comma 4 3 2 2 8 3" xfId="9888" xr:uid="{00000000-0005-0000-0000-000011150000}"/>
    <cellStyle name="Comma 4 3 2 2 8 4" xfId="5653" xr:uid="{00000000-0005-0000-0000-000012150000}"/>
    <cellStyle name="Comma 4 3 2 2 9" xfId="2479" xr:uid="{00000000-0005-0000-0000-000013150000}"/>
    <cellStyle name="Comma 4 3 2 2 9 2" xfId="10946" xr:uid="{00000000-0005-0000-0000-000014150000}"/>
    <cellStyle name="Comma 4 3 2 2 9 3" xfId="6711" xr:uid="{00000000-0005-0000-0000-000015150000}"/>
    <cellStyle name="Comma 4 3 2 3" xfId="374" xr:uid="{00000000-0005-0000-0000-000016150000}"/>
    <cellStyle name="Comma 4 3 2 3 2" xfId="480" xr:uid="{00000000-0005-0000-0000-000017150000}"/>
    <cellStyle name="Comma 4 3 2 3 2 2" xfId="793" xr:uid="{00000000-0005-0000-0000-000018150000}"/>
    <cellStyle name="Comma 4 3 2 3 2 2 2" xfId="1298" xr:uid="{00000000-0005-0000-0000-000019150000}"/>
    <cellStyle name="Comma 4 3 2 3 2 2 2 2" xfId="2356" xr:uid="{00000000-0005-0000-0000-00001A150000}"/>
    <cellStyle name="Comma 4 3 2 3 2 2 2 2 2" xfId="4473" xr:uid="{00000000-0005-0000-0000-00001B150000}"/>
    <cellStyle name="Comma 4 3 2 3 2 2 2 2 2 2" xfId="12940" xr:uid="{00000000-0005-0000-0000-00001C150000}"/>
    <cellStyle name="Comma 4 3 2 3 2 2 2 2 2 3" xfId="8705" xr:uid="{00000000-0005-0000-0000-00001D150000}"/>
    <cellStyle name="Comma 4 3 2 3 2 2 2 2 3" xfId="10824" xr:uid="{00000000-0005-0000-0000-00001E150000}"/>
    <cellStyle name="Comma 4 3 2 3 2 2 2 2 4" xfId="6589" xr:uid="{00000000-0005-0000-0000-00001F150000}"/>
    <cellStyle name="Comma 4 3 2 3 2 2 2 3" xfId="3415" xr:uid="{00000000-0005-0000-0000-000020150000}"/>
    <cellStyle name="Comma 4 3 2 3 2 2 2 3 2" xfId="11882" xr:uid="{00000000-0005-0000-0000-000021150000}"/>
    <cellStyle name="Comma 4 3 2 3 2 2 2 3 3" xfId="7647" xr:uid="{00000000-0005-0000-0000-000022150000}"/>
    <cellStyle name="Comma 4 3 2 3 2 2 2 4" xfId="9766" xr:uid="{00000000-0005-0000-0000-000023150000}"/>
    <cellStyle name="Comma 4 3 2 3 2 2 2 5" xfId="5531" xr:uid="{00000000-0005-0000-0000-000024150000}"/>
    <cellStyle name="Comma 4 3 2 3 2 2 3" xfId="1851" xr:uid="{00000000-0005-0000-0000-000025150000}"/>
    <cellStyle name="Comma 4 3 2 3 2 2 3 2" xfId="3968" xr:uid="{00000000-0005-0000-0000-000026150000}"/>
    <cellStyle name="Comma 4 3 2 3 2 2 3 2 2" xfId="12435" xr:uid="{00000000-0005-0000-0000-000027150000}"/>
    <cellStyle name="Comma 4 3 2 3 2 2 3 2 3" xfId="8200" xr:uid="{00000000-0005-0000-0000-000028150000}"/>
    <cellStyle name="Comma 4 3 2 3 2 2 3 3" xfId="10319" xr:uid="{00000000-0005-0000-0000-000029150000}"/>
    <cellStyle name="Comma 4 3 2 3 2 2 3 4" xfId="6084" xr:uid="{00000000-0005-0000-0000-00002A150000}"/>
    <cellStyle name="Comma 4 3 2 3 2 2 4" xfId="2910" xr:uid="{00000000-0005-0000-0000-00002B150000}"/>
    <cellStyle name="Comma 4 3 2 3 2 2 4 2" xfId="11377" xr:uid="{00000000-0005-0000-0000-00002C150000}"/>
    <cellStyle name="Comma 4 3 2 3 2 2 4 3" xfId="7142" xr:uid="{00000000-0005-0000-0000-00002D150000}"/>
    <cellStyle name="Comma 4 3 2 3 2 2 5" xfId="9261" xr:uid="{00000000-0005-0000-0000-00002E150000}"/>
    <cellStyle name="Comma 4 3 2 3 2 2 6" xfId="5026" xr:uid="{00000000-0005-0000-0000-00002F150000}"/>
    <cellStyle name="Comma 4 3 2 3 2 3" xfId="998" xr:uid="{00000000-0005-0000-0000-000030150000}"/>
    <cellStyle name="Comma 4 3 2 3 2 3 2" xfId="2056" xr:uid="{00000000-0005-0000-0000-000031150000}"/>
    <cellStyle name="Comma 4 3 2 3 2 3 2 2" xfId="4173" xr:uid="{00000000-0005-0000-0000-000032150000}"/>
    <cellStyle name="Comma 4 3 2 3 2 3 2 2 2" xfId="12640" xr:uid="{00000000-0005-0000-0000-000033150000}"/>
    <cellStyle name="Comma 4 3 2 3 2 3 2 2 3" xfId="8405" xr:uid="{00000000-0005-0000-0000-000034150000}"/>
    <cellStyle name="Comma 4 3 2 3 2 3 2 3" xfId="10524" xr:uid="{00000000-0005-0000-0000-000035150000}"/>
    <cellStyle name="Comma 4 3 2 3 2 3 2 4" xfId="6289" xr:uid="{00000000-0005-0000-0000-000036150000}"/>
    <cellStyle name="Comma 4 3 2 3 2 3 3" xfId="3115" xr:uid="{00000000-0005-0000-0000-000037150000}"/>
    <cellStyle name="Comma 4 3 2 3 2 3 3 2" xfId="11582" xr:uid="{00000000-0005-0000-0000-000038150000}"/>
    <cellStyle name="Comma 4 3 2 3 2 3 3 3" xfId="7347" xr:uid="{00000000-0005-0000-0000-000039150000}"/>
    <cellStyle name="Comma 4 3 2 3 2 3 4" xfId="9466" xr:uid="{00000000-0005-0000-0000-00003A150000}"/>
    <cellStyle name="Comma 4 3 2 3 2 3 5" xfId="5231" xr:uid="{00000000-0005-0000-0000-00003B150000}"/>
    <cellStyle name="Comma 4 3 2 3 2 4" xfId="1550" xr:uid="{00000000-0005-0000-0000-00003C150000}"/>
    <cellStyle name="Comma 4 3 2 3 2 4 2" xfId="3667" xr:uid="{00000000-0005-0000-0000-00003D150000}"/>
    <cellStyle name="Comma 4 3 2 3 2 4 2 2" xfId="12134" xr:uid="{00000000-0005-0000-0000-00003E150000}"/>
    <cellStyle name="Comma 4 3 2 3 2 4 2 3" xfId="7899" xr:uid="{00000000-0005-0000-0000-00003F150000}"/>
    <cellStyle name="Comma 4 3 2 3 2 4 3" xfId="10018" xr:uid="{00000000-0005-0000-0000-000040150000}"/>
    <cellStyle name="Comma 4 3 2 3 2 4 4" xfId="5783" xr:uid="{00000000-0005-0000-0000-000041150000}"/>
    <cellStyle name="Comma 4 3 2 3 2 5" xfId="2609" xr:uid="{00000000-0005-0000-0000-000042150000}"/>
    <cellStyle name="Comma 4 3 2 3 2 5 2" xfId="11076" xr:uid="{00000000-0005-0000-0000-000043150000}"/>
    <cellStyle name="Comma 4 3 2 3 2 5 3" xfId="6841" xr:uid="{00000000-0005-0000-0000-000044150000}"/>
    <cellStyle name="Comma 4 3 2 3 2 6" xfId="8960" xr:uid="{00000000-0005-0000-0000-000045150000}"/>
    <cellStyle name="Comma 4 3 2 3 2 7" xfId="4725" xr:uid="{00000000-0005-0000-0000-000046150000}"/>
    <cellStyle name="Comma 4 3 2 3 3" xfId="687" xr:uid="{00000000-0005-0000-0000-000047150000}"/>
    <cellStyle name="Comma 4 3 2 3 3 2" xfId="1192" xr:uid="{00000000-0005-0000-0000-000048150000}"/>
    <cellStyle name="Comma 4 3 2 3 3 2 2" xfId="2250" xr:uid="{00000000-0005-0000-0000-000049150000}"/>
    <cellStyle name="Comma 4 3 2 3 3 2 2 2" xfId="4367" xr:uid="{00000000-0005-0000-0000-00004A150000}"/>
    <cellStyle name="Comma 4 3 2 3 3 2 2 2 2" xfId="12834" xr:uid="{00000000-0005-0000-0000-00004B150000}"/>
    <cellStyle name="Comma 4 3 2 3 3 2 2 2 3" xfId="8599" xr:uid="{00000000-0005-0000-0000-00004C150000}"/>
    <cellStyle name="Comma 4 3 2 3 3 2 2 3" xfId="10718" xr:uid="{00000000-0005-0000-0000-00004D150000}"/>
    <cellStyle name="Comma 4 3 2 3 3 2 2 4" xfId="6483" xr:uid="{00000000-0005-0000-0000-00004E150000}"/>
    <cellStyle name="Comma 4 3 2 3 3 2 3" xfId="3309" xr:uid="{00000000-0005-0000-0000-00004F150000}"/>
    <cellStyle name="Comma 4 3 2 3 3 2 3 2" xfId="11776" xr:uid="{00000000-0005-0000-0000-000050150000}"/>
    <cellStyle name="Comma 4 3 2 3 3 2 3 3" xfId="7541" xr:uid="{00000000-0005-0000-0000-000051150000}"/>
    <cellStyle name="Comma 4 3 2 3 3 2 4" xfId="9660" xr:uid="{00000000-0005-0000-0000-000052150000}"/>
    <cellStyle name="Comma 4 3 2 3 3 2 5" xfId="5425" xr:uid="{00000000-0005-0000-0000-000053150000}"/>
    <cellStyle name="Comma 4 3 2 3 3 3" xfId="1745" xr:uid="{00000000-0005-0000-0000-000054150000}"/>
    <cellStyle name="Comma 4 3 2 3 3 3 2" xfId="3862" xr:uid="{00000000-0005-0000-0000-000055150000}"/>
    <cellStyle name="Comma 4 3 2 3 3 3 2 2" xfId="12329" xr:uid="{00000000-0005-0000-0000-000056150000}"/>
    <cellStyle name="Comma 4 3 2 3 3 3 2 3" xfId="8094" xr:uid="{00000000-0005-0000-0000-000057150000}"/>
    <cellStyle name="Comma 4 3 2 3 3 3 3" xfId="10213" xr:uid="{00000000-0005-0000-0000-000058150000}"/>
    <cellStyle name="Comma 4 3 2 3 3 3 4" xfId="5978" xr:uid="{00000000-0005-0000-0000-000059150000}"/>
    <cellStyle name="Comma 4 3 2 3 3 4" xfId="2804" xr:uid="{00000000-0005-0000-0000-00005A150000}"/>
    <cellStyle name="Comma 4 3 2 3 3 4 2" xfId="11271" xr:uid="{00000000-0005-0000-0000-00005B150000}"/>
    <cellStyle name="Comma 4 3 2 3 3 4 3" xfId="7036" xr:uid="{00000000-0005-0000-0000-00005C150000}"/>
    <cellStyle name="Comma 4 3 2 3 3 5" xfId="9155" xr:uid="{00000000-0005-0000-0000-00005D150000}"/>
    <cellStyle name="Comma 4 3 2 3 3 6" xfId="4920" xr:uid="{00000000-0005-0000-0000-00005E150000}"/>
    <cellStyle name="Comma 4 3 2 3 4" xfId="580" xr:uid="{00000000-0005-0000-0000-00005F150000}"/>
    <cellStyle name="Comma 4 3 2 3 4 2" xfId="1097" xr:uid="{00000000-0005-0000-0000-000060150000}"/>
    <cellStyle name="Comma 4 3 2 3 4 2 2" xfId="2155" xr:uid="{00000000-0005-0000-0000-000061150000}"/>
    <cellStyle name="Comma 4 3 2 3 4 2 2 2" xfId="4272" xr:uid="{00000000-0005-0000-0000-000062150000}"/>
    <cellStyle name="Comma 4 3 2 3 4 2 2 2 2" xfId="12739" xr:uid="{00000000-0005-0000-0000-000063150000}"/>
    <cellStyle name="Comma 4 3 2 3 4 2 2 2 3" xfId="8504" xr:uid="{00000000-0005-0000-0000-000064150000}"/>
    <cellStyle name="Comma 4 3 2 3 4 2 2 3" xfId="10623" xr:uid="{00000000-0005-0000-0000-000065150000}"/>
    <cellStyle name="Comma 4 3 2 3 4 2 2 4" xfId="6388" xr:uid="{00000000-0005-0000-0000-000066150000}"/>
    <cellStyle name="Comma 4 3 2 3 4 2 3" xfId="3214" xr:uid="{00000000-0005-0000-0000-000067150000}"/>
    <cellStyle name="Comma 4 3 2 3 4 2 3 2" xfId="11681" xr:uid="{00000000-0005-0000-0000-000068150000}"/>
    <cellStyle name="Comma 4 3 2 3 4 2 3 3" xfId="7446" xr:uid="{00000000-0005-0000-0000-000069150000}"/>
    <cellStyle name="Comma 4 3 2 3 4 2 4" xfId="9565" xr:uid="{00000000-0005-0000-0000-00006A150000}"/>
    <cellStyle name="Comma 4 3 2 3 4 2 5" xfId="5330" xr:uid="{00000000-0005-0000-0000-00006B150000}"/>
    <cellStyle name="Comma 4 3 2 3 4 3" xfId="1650" xr:uid="{00000000-0005-0000-0000-00006C150000}"/>
    <cellStyle name="Comma 4 3 2 3 4 3 2" xfId="3767" xr:uid="{00000000-0005-0000-0000-00006D150000}"/>
    <cellStyle name="Comma 4 3 2 3 4 3 2 2" xfId="12234" xr:uid="{00000000-0005-0000-0000-00006E150000}"/>
    <cellStyle name="Comma 4 3 2 3 4 3 2 3" xfId="7999" xr:uid="{00000000-0005-0000-0000-00006F150000}"/>
    <cellStyle name="Comma 4 3 2 3 4 3 3" xfId="10118" xr:uid="{00000000-0005-0000-0000-000070150000}"/>
    <cellStyle name="Comma 4 3 2 3 4 3 4" xfId="5883" xr:uid="{00000000-0005-0000-0000-000071150000}"/>
    <cellStyle name="Comma 4 3 2 3 4 4" xfId="2709" xr:uid="{00000000-0005-0000-0000-000072150000}"/>
    <cellStyle name="Comma 4 3 2 3 4 4 2" xfId="11176" xr:uid="{00000000-0005-0000-0000-000073150000}"/>
    <cellStyle name="Comma 4 3 2 3 4 4 3" xfId="6941" xr:uid="{00000000-0005-0000-0000-000074150000}"/>
    <cellStyle name="Comma 4 3 2 3 4 5" xfId="9060" xr:uid="{00000000-0005-0000-0000-000075150000}"/>
    <cellStyle name="Comma 4 3 2 3 4 6" xfId="4825" xr:uid="{00000000-0005-0000-0000-000076150000}"/>
    <cellStyle name="Comma 4 3 2 3 5" xfId="892" xr:uid="{00000000-0005-0000-0000-000077150000}"/>
    <cellStyle name="Comma 4 3 2 3 5 2" xfId="1950" xr:uid="{00000000-0005-0000-0000-000078150000}"/>
    <cellStyle name="Comma 4 3 2 3 5 2 2" xfId="4067" xr:uid="{00000000-0005-0000-0000-000079150000}"/>
    <cellStyle name="Comma 4 3 2 3 5 2 2 2" xfId="12534" xr:uid="{00000000-0005-0000-0000-00007A150000}"/>
    <cellStyle name="Comma 4 3 2 3 5 2 2 3" xfId="8299" xr:uid="{00000000-0005-0000-0000-00007B150000}"/>
    <cellStyle name="Comma 4 3 2 3 5 2 3" xfId="10418" xr:uid="{00000000-0005-0000-0000-00007C150000}"/>
    <cellStyle name="Comma 4 3 2 3 5 2 4" xfId="6183" xr:uid="{00000000-0005-0000-0000-00007D150000}"/>
    <cellStyle name="Comma 4 3 2 3 5 3" xfId="3009" xr:uid="{00000000-0005-0000-0000-00007E150000}"/>
    <cellStyle name="Comma 4 3 2 3 5 3 2" xfId="11476" xr:uid="{00000000-0005-0000-0000-00007F150000}"/>
    <cellStyle name="Comma 4 3 2 3 5 3 3" xfId="7241" xr:uid="{00000000-0005-0000-0000-000080150000}"/>
    <cellStyle name="Comma 4 3 2 3 5 4" xfId="9360" xr:uid="{00000000-0005-0000-0000-000081150000}"/>
    <cellStyle name="Comma 4 3 2 3 5 5" xfId="5125" xr:uid="{00000000-0005-0000-0000-000082150000}"/>
    <cellStyle name="Comma 4 3 2 3 6" xfId="1444" xr:uid="{00000000-0005-0000-0000-000083150000}"/>
    <cellStyle name="Comma 4 3 2 3 6 2" xfId="3561" xr:uid="{00000000-0005-0000-0000-000084150000}"/>
    <cellStyle name="Comma 4 3 2 3 6 2 2" xfId="12028" xr:uid="{00000000-0005-0000-0000-000085150000}"/>
    <cellStyle name="Comma 4 3 2 3 6 2 3" xfId="7793" xr:uid="{00000000-0005-0000-0000-000086150000}"/>
    <cellStyle name="Comma 4 3 2 3 6 3" xfId="9912" xr:uid="{00000000-0005-0000-0000-000087150000}"/>
    <cellStyle name="Comma 4 3 2 3 6 4" xfId="5677" xr:uid="{00000000-0005-0000-0000-000088150000}"/>
    <cellStyle name="Comma 4 3 2 3 7" xfId="2503" xr:uid="{00000000-0005-0000-0000-000089150000}"/>
    <cellStyle name="Comma 4 3 2 3 7 2" xfId="10970" xr:uid="{00000000-0005-0000-0000-00008A150000}"/>
    <cellStyle name="Comma 4 3 2 3 7 3" xfId="6735" xr:uid="{00000000-0005-0000-0000-00008B150000}"/>
    <cellStyle name="Comma 4 3 2 3 8" xfId="8854" xr:uid="{00000000-0005-0000-0000-00008C150000}"/>
    <cellStyle name="Comma 4 3 2 3 9" xfId="4619" xr:uid="{00000000-0005-0000-0000-00008D150000}"/>
    <cellStyle name="Comma 4 3 2 4" xfId="425" xr:uid="{00000000-0005-0000-0000-00008E150000}"/>
    <cellStyle name="Comma 4 3 2 4 2" xfId="738" xr:uid="{00000000-0005-0000-0000-00008F150000}"/>
    <cellStyle name="Comma 4 3 2 4 2 2" xfId="1243" xr:uid="{00000000-0005-0000-0000-000090150000}"/>
    <cellStyle name="Comma 4 3 2 4 2 2 2" xfId="2301" xr:uid="{00000000-0005-0000-0000-000091150000}"/>
    <cellStyle name="Comma 4 3 2 4 2 2 2 2" xfId="4418" xr:uid="{00000000-0005-0000-0000-000092150000}"/>
    <cellStyle name="Comma 4 3 2 4 2 2 2 2 2" xfId="12885" xr:uid="{00000000-0005-0000-0000-000093150000}"/>
    <cellStyle name="Comma 4 3 2 4 2 2 2 2 3" xfId="8650" xr:uid="{00000000-0005-0000-0000-000094150000}"/>
    <cellStyle name="Comma 4 3 2 4 2 2 2 3" xfId="10769" xr:uid="{00000000-0005-0000-0000-000095150000}"/>
    <cellStyle name="Comma 4 3 2 4 2 2 2 4" xfId="6534" xr:uid="{00000000-0005-0000-0000-000096150000}"/>
    <cellStyle name="Comma 4 3 2 4 2 2 3" xfId="3360" xr:uid="{00000000-0005-0000-0000-000097150000}"/>
    <cellStyle name="Comma 4 3 2 4 2 2 3 2" xfId="11827" xr:uid="{00000000-0005-0000-0000-000098150000}"/>
    <cellStyle name="Comma 4 3 2 4 2 2 3 3" xfId="7592" xr:uid="{00000000-0005-0000-0000-000099150000}"/>
    <cellStyle name="Comma 4 3 2 4 2 2 4" xfId="9711" xr:uid="{00000000-0005-0000-0000-00009A150000}"/>
    <cellStyle name="Comma 4 3 2 4 2 2 5" xfId="5476" xr:uid="{00000000-0005-0000-0000-00009B150000}"/>
    <cellStyle name="Comma 4 3 2 4 2 3" xfId="1796" xr:uid="{00000000-0005-0000-0000-00009C150000}"/>
    <cellStyle name="Comma 4 3 2 4 2 3 2" xfId="3913" xr:uid="{00000000-0005-0000-0000-00009D150000}"/>
    <cellStyle name="Comma 4 3 2 4 2 3 2 2" xfId="12380" xr:uid="{00000000-0005-0000-0000-00009E150000}"/>
    <cellStyle name="Comma 4 3 2 4 2 3 2 3" xfId="8145" xr:uid="{00000000-0005-0000-0000-00009F150000}"/>
    <cellStyle name="Comma 4 3 2 4 2 3 3" xfId="10264" xr:uid="{00000000-0005-0000-0000-0000A0150000}"/>
    <cellStyle name="Comma 4 3 2 4 2 3 4" xfId="6029" xr:uid="{00000000-0005-0000-0000-0000A1150000}"/>
    <cellStyle name="Comma 4 3 2 4 2 4" xfId="2855" xr:uid="{00000000-0005-0000-0000-0000A2150000}"/>
    <cellStyle name="Comma 4 3 2 4 2 4 2" xfId="11322" xr:uid="{00000000-0005-0000-0000-0000A3150000}"/>
    <cellStyle name="Comma 4 3 2 4 2 4 3" xfId="7087" xr:uid="{00000000-0005-0000-0000-0000A4150000}"/>
    <cellStyle name="Comma 4 3 2 4 2 5" xfId="9206" xr:uid="{00000000-0005-0000-0000-0000A5150000}"/>
    <cellStyle name="Comma 4 3 2 4 2 6" xfId="4971" xr:uid="{00000000-0005-0000-0000-0000A6150000}"/>
    <cellStyle name="Comma 4 3 2 4 3" xfId="943" xr:uid="{00000000-0005-0000-0000-0000A7150000}"/>
    <cellStyle name="Comma 4 3 2 4 3 2" xfId="2001" xr:uid="{00000000-0005-0000-0000-0000A8150000}"/>
    <cellStyle name="Comma 4 3 2 4 3 2 2" xfId="4118" xr:uid="{00000000-0005-0000-0000-0000A9150000}"/>
    <cellStyle name="Comma 4 3 2 4 3 2 2 2" xfId="12585" xr:uid="{00000000-0005-0000-0000-0000AA150000}"/>
    <cellStyle name="Comma 4 3 2 4 3 2 2 3" xfId="8350" xr:uid="{00000000-0005-0000-0000-0000AB150000}"/>
    <cellStyle name="Comma 4 3 2 4 3 2 3" xfId="10469" xr:uid="{00000000-0005-0000-0000-0000AC150000}"/>
    <cellStyle name="Comma 4 3 2 4 3 2 4" xfId="6234" xr:uid="{00000000-0005-0000-0000-0000AD150000}"/>
    <cellStyle name="Comma 4 3 2 4 3 3" xfId="3060" xr:uid="{00000000-0005-0000-0000-0000AE150000}"/>
    <cellStyle name="Comma 4 3 2 4 3 3 2" xfId="11527" xr:uid="{00000000-0005-0000-0000-0000AF150000}"/>
    <cellStyle name="Comma 4 3 2 4 3 3 3" xfId="7292" xr:uid="{00000000-0005-0000-0000-0000B0150000}"/>
    <cellStyle name="Comma 4 3 2 4 3 4" xfId="9411" xr:uid="{00000000-0005-0000-0000-0000B1150000}"/>
    <cellStyle name="Comma 4 3 2 4 3 5" xfId="5176" xr:uid="{00000000-0005-0000-0000-0000B2150000}"/>
    <cellStyle name="Comma 4 3 2 4 4" xfId="1495" xr:uid="{00000000-0005-0000-0000-0000B3150000}"/>
    <cellStyle name="Comma 4 3 2 4 4 2" xfId="3612" xr:uid="{00000000-0005-0000-0000-0000B4150000}"/>
    <cellStyle name="Comma 4 3 2 4 4 2 2" xfId="12079" xr:uid="{00000000-0005-0000-0000-0000B5150000}"/>
    <cellStyle name="Comma 4 3 2 4 4 2 3" xfId="7844" xr:uid="{00000000-0005-0000-0000-0000B6150000}"/>
    <cellStyle name="Comma 4 3 2 4 4 3" xfId="9963" xr:uid="{00000000-0005-0000-0000-0000B7150000}"/>
    <cellStyle name="Comma 4 3 2 4 4 4" xfId="5728" xr:uid="{00000000-0005-0000-0000-0000B8150000}"/>
    <cellStyle name="Comma 4 3 2 4 5" xfId="2554" xr:uid="{00000000-0005-0000-0000-0000B9150000}"/>
    <cellStyle name="Comma 4 3 2 4 5 2" xfId="11021" xr:uid="{00000000-0005-0000-0000-0000BA150000}"/>
    <cellStyle name="Comma 4 3 2 4 5 3" xfId="6786" xr:uid="{00000000-0005-0000-0000-0000BB150000}"/>
    <cellStyle name="Comma 4 3 2 4 6" xfId="8905" xr:uid="{00000000-0005-0000-0000-0000BC150000}"/>
    <cellStyle name="Comma 4 3 2 4 7" xfId="4670" xr:uid="{00000000-0005-0000-0000-0000BD150000}"/>
    <cellStyle name="Comma 4 3 2 5" xfId="627" xr:uid="{00000000-0005-0000-0000-0000BE150000}"/>
    <cellStyle name="Comma 4 3 2 5 2" xfId="1144" xr:uid="{00000000-0005-0000-0000-0000BF150000}"/>
    <cellStyle name="Comma 4 3 2 5 2 2" xfId="2202" xr:uid="{00000000-0005-0000-0000-0000C0150000}"/>
    <cellStyle name="Comma 4 3 2 5 2 2 2" xfId="4319" xr:uid="{00000000-0005-0000-0000-0000C1150000}"/>
    <cellStyle name="Comma 4 3 2 5 2 2 2 2" xfId="12786" xr:uid="{00000000-0005-0000-0000-0000C2150000}"/>
    <cellStyle name="Comma 4 3 2 5 2 2 2 3" xfId="8551" xr:uid="{00000000-0005-0000-0000-0000C3150000}"/>
    <cellStyle name="Comma 4 3 2 5 2 2 3" xfId="10670" xr:uid="{00000000-0005-0000-0000-0000C4150000}"/>
    <cellStyle name="Comma 4 3 2 5 2 2 4" xfId="6435" xr:uid="{00000000-0005-0000-0000-0000C5150000}"/>
    <cellStyle name="Comma 4 3 2 5 2 3" xfId="3261" xr:uid="{00000000-0005-0000-0000-0000C6150000}"/>
    <cellStyle name="Comma 4 3 2 5 2 3 2" xfId="11728" xr:uid="{00000000-0005-0000-0000-0000C7150000}"/>
    <cellStyle name="Comma 4 3 2 5 2 3 3" xfId="7493" xr:uid="{00000000-0005-0000-0000-0000C8150000}"/>
    <cellStyle name="Comma 4 3 2 5 2 4" xfId="9612" xr:uid="{00000000-0005-0000-0000-0000C9150000}"/>
    <cellStyle name="Comma 4 3 2 5 2 5" xfId="5377" xr:uid="{00000000-0005-0000-0000-0000CA150000}"/>
    <cellStyle name="Comma 4 3 2 5 3" xfId="1697" xr:uid="{00000000-0005-0000-0000-0000CB150000}"/>
    <cellStyle name="Comma 4 3 2 5 3 2" xfId="3814" xr:uid="{00000000-0005-0000-0000-0000CC150000}"/>
    <cellStyle name="Comma 4 3 2 5 3 2 2" xfId="12281" xr:uid="{00000000-0005-0000-0000-0000CD150000}"/>
    <cellStyle name="Comma 4 3 2 5 3 2 3" xfId="8046" xr:uid="{00000000-0005-0000-0000-0000CE150000}"/>
    <cellStyle name="Comma 4 3 2 5 3 3" xfId="10165" xr:uid="{00000000-0005-0000-0000-0000CF150000}"/>
    <cellStyle name="Comma 4 3 2 5 3 4" xfId="5930" xr:uid="{00000000-0005-0000-0000-0000D0150000}"/>
    <cellStyle name="Comma 4 3 2 5 4" xfId="2756" xr:uid="{00000000-0005-0000-0000-0000D1150000}"/>
    <cellStyle name="Comma 4 3 2 5 4 2" xfId="11223" xr:uid="{00000000-0005-0000-0000-0000D2150000}"/>
    <cellStyle name="Comma 4 3 2 5 4 3" xfId="6988" xr:uid="{00000000-0005-0000-0000-0000D3150000}"/>
    <cellStyle name="Comma 4 3 2 5 5" xfId="9107" xr:uid="{00000000-0005-0000-0000-0000D4150000}"/>
    <cellStyle name="Comma 4 3 2 5 6" xfId="4872" xr:uid="{00000000-0005-0000-0000-0000D5150000}"/>
    <cellStyle name="Comma 4 3 2 6" xfId="533" xr:uid="{00000000-0005-0000-0000-0000D6150000}"/>
    <cellStyle name="Comma 4 3 2 6 2" xfId="1051" xr:uid="{00000000-0005-0000-0000-0000D7150000}"/>
    <cellStyle name="Comma 4 3 2 6 2 2" xfId="2109" xr:uid="{00000000-0005-0000-0000-0000D8150000}"/>
    <cellStyle name="Comma 4 3 2 6 2 2 2" xfId="4226" xr:uid="{00000000-0005-0000-0000-0000D9150000}"/>
    <cellStyle name="Comma 4 3 2 6 2 2 2 2" xfId="12693" xr:uid="{00000000-0005-0000-0000-0000DA150000}"/>
    <cellStyle name="Comma 4 3 2 6 2 2 2 3" xfId="8458" xr:uid="{00000000-0005-0000-0000-0000DB150000}"/>
    <cellStyle name="Comma 4 3 2 6 2 2 3" xfId="10577" xr:uid="{00000000-0005-0000-0000-0000DC150000}"/>
    <cellStyle name="Comma 4 3 2 6 2 2 4" xfId="6342" xr:uid="{00000000-0005-0000-0000-0000DD150000}"/>
    <cellStyle name="Comma 4 3 2 6 2 3" xfId="3168" xr:uid="{00000000-0005-0000-0000-0000DE150000}"/>
    <cellStyle name="Comma 4 3 2 6 2 3 2" xfId="11635" xr:uid="{00000000-0005-0000-0000-0000DF150000}"/>
    <cellStyle name="Comma 4 3 2 6 2 3 3" xfId="7400" xr:uid="{00000000-0005-0000-0000-0000E0150000}"/>
    <cellStyle name="Comma 4 3 2 6 2 4" xfId="9519" xr:uid="{00000000-0005-0000-0000-0000E1150000}"/>
    <cellStyle name="Comma 4 3 2 6 2 5" xfId="5284" xr:uid="{00000000-0005-0000-0000-0000E2150000}"/>
    <cellStyle name="Comma 4 3 2 6 3" xfId="1603" xr:uid="{00000000-0005-0000-0000-0000E3150000}"/>
    <cellStyle name="Comma 4 3 2 6 3 2" xfId="3720" xr:uid="{00000000-0005-0000-0000-0000E4150000}"/>
    <cellStyle name="Comma 4 3 2 6 3 2 2" xfId="12187" xr:uid="{00000000-0005-0000-0000-0000E5150000}"/>
    <cellStyle name="Comma 4 3 2 6 3 2 3" xfId="7952" xr:uid="{00000000-0005-0000-0000-0000E6150000}"/>
    <cellStyle name="Comma 4 3 2 6 3 3" xfId="10071" xr:uid="{00000000-0005-0000-0000-0000E7150000}"/>
    <cellStyle name="Comma 4 3 2 6 3 4" xfId="5836" xr:uid="{00000000-0005-0000-0000-0000E8150000}"/>
    <cellStyle name="Comma 4 3 2 6 4" xfId="2662" xr:uid="{00000000-0005-0000-0000-0000E9150000}"/>
    <cellStyle name="Comma 4 3 2 6 4 2" xfId="11129" xr:uid="{00000000-0005-0000-0000-0000EA150000}"/>
    <cellStyle name="Comma 4 3 2 6 4 3" xfId="6894" xr:uid="{00000000-0005-0000-0000-0000EB150000}"/>
    <cellStyle name="Comma 4 3 2 6 5" xfId="9013" xr:uid="{00000000-0005-0000-0000-0000EC150000}"/>
    <cellStyle name="Comma 4 3 2 6 6" xfId="4778" xr:uid="{00000000-0005-0000-0000-0000ED150000}"/>
    <cellStyle name="Comma 4 3 2 7" xfId="846" xr:uid="{00000000-0005-0000-0000-0000EE150000}"/>
    <cellStyle name="Comma 4 3 2 7 2" xfId="1904" xr:uid="{00000000-0005-0000-0000-0000EF150000}"/>
    <cellStyle name="Comma 4 3 2 7 2 2" xfId="4021" xr:uid="{00000000-0005-0000-0000-0000F0150000}"/>
    <cellStyle name="Comma 4 3 2 7 2 2 2" xfId="12488" xr:uid="{00000000-0005-0000-0000-0000F1150000}"/>
    <cellStyle name="Comma 4 3 2 7 2 2 3" xfId="8253" xr:uid="{00000000-0005-0000-0000-0000F2150000}"/>
    <cellStyle name="Comma 4 3 2 7 2 3" xfId="10372" xr:uid="{00000000-0005-0000-0000-0000F3150000}"/>
    <cellStyle name="Comma 4 3 2 7 2 4" xfId="6137" xr:uid="{00000000-0005-0000-0000-0000F4150000}"/>
    <cellStyle name="Comma 4 3 2 7 3" xfId="2963" xr:uid="{00000000-0005-0000-0000-0000F5150000}"/>
    <cellStyle name="Comma 4 3 2 7 3 2" xfId="11430" xr:uid="{00000000-0005-0000-0000-0000F6150000}"/>
    <cellStyle name="Comma 4 3 2 7 3 3" xfId="7195" xr:uid="{00000000-0005-0000-0000-0000F7150000}"/>
    <cellStyle name="Comma 4 3 2 7 4" xfId="9314" xr:uid="{00000000-0005-0000-0000-0000F8150000}"/>
    <cellStyle name="Comma 4 3 2 7 5" xfId="5079" xr:uid="{00000000-0005-0000-0000-0000F9150000}"/>
    <cellStyle name="Comma 4 3 2 8" xfId="1351" xr:uid="{00000000-0005-0000-0000-0000FA150000}"/>
    <cellStyle name="Comma 4 3 2 8 2" xfId="2409" xr:uid="{00000000-0005-0000-0000-0000FB150000}"/>
    <cellStyle name="Comma 4 3 2 8 2 2" xfId="4526" xr:uid="{00000000-0005-0000-0000-0000FC150000}"/>
    <cellStyle name="Comma 4 3 2 8 2 2 2" xfId="12993" xr:uid="{00000000-0005-0000-0000-0000FD150000}"/>
    <cellStyle name="Comma 4 3 2 8 2 2 3" xfId="8758" xr:uid="{00000000-0005-0000-0000-0000FE150000}"/>
    <cellStyle name="Comma 4 3 2 8 2 3" xfId="10877" xr:uid="{00000000-0005-0000-0000-0000FF150000}"/>
    <cellStyle name="Comma 4 3 2 8 2 4" xfId="6642" xr:uid="{00000000-0005-0000-0000-000000160000}"/>
    <cellStyle name="Comma 4 3 2 8 3" xfId="3468" xr:uid="{00000000-0005-0000-0000-000001160000}"/>
    <cellStyle name="Comma 4 3 2 8 3 2" xfId="11935" xr:uid="{00000000-0005-0000-0000-000002160000}"/>
    <cellStyle name="Comma 4 3 2 8 3 3" xfId="7700" xr:uid="{00000000-0005-0000-0000-000003160000}"/>
    <cellStyle name="Comma 4 3 2 8 4" xfId="9819" xr:uid="{00000000-0005-0000-0000-000004160000}"/>
    <cellStyle name="Comma 4 3 2 8 5" xfId="5584" xr:uid="{00000000-0005-0000-0000-000005160000}"/>
    <cellStyle name="Comma 4 3 2 9" xfId="1398" xr:uid="{00000000-0005-0000-0000-000006160000}"/>
    <cellStyle name="Comma 4 3 2 9 2" xfId="3515" xr:uid="{00000000-0005-0000-0000-000007160000}"/>
    <cellStyle name="Comma 4 3 2 9 2 2" xfId="11982" xr:uid="{00000000-0005-0000-0000-000008160000}"/>
    <cellStyle name="Comma 4 3 2 9 2 3" xfId="7747" xr:uid="{00000000-0005-0000-0000-000009160000}"/>
    <cellStyle name="Comma 4 3 2 9 3" xfId="9866" xr:uid="{00000000-0005-0000-0000-00000A160000}"/>
    <cellStyle name="Comma 4 3 2 9 4" xfId="5631" xr:uid="{00000000-0005-0000-0000-00000B160000}"/>
    <cellStyle name="Comma 4 3 3" xfId="373" xr:uid="{00000000-0005-0000-0000-00000C160000}"/>
    <cellStyle name="Comma 4 3 3 2" xfId="479" xr:uid="{00000000-0005-0000-0000-00000D160000}"/>
    <cellStyle name="Comma 4 3 3 2 2" xfId="792" xr:uid="{00000000-0005-0000-0000-00000E160000}"/>
    <cellStyle name="Comma 4 3 3 2 2 2" xfId="1297" xr:uid="{00000000-0005-0000-0000-00000F160000}"/>
    <cellStyle name="Comma 4 3 3 2 2 2 2" xfId="2355" xr:uid="{00000000-0005-0000-0000-000010160000}"/>
    <cellStyle name="Comma 4 3 3 2 2 2 2 2" xfId="4472" xr:uid="{00000000-0005-0000-0000-000011160000}"/>
    <cellStyle name="Comma 4 3 3 2 2 2 2 2 2" xfId="12939" xr:uid="{00000000-0005-0000-0000-000012160000}"/>
    <cellStyle name="Comma 4 3 3 2 2 2 2 2 3" xfId="8704" xr:uid="{00000000-0005-0000-0000-000013160000}"/>
    <cellStyle name="Comma 4 3 3 2 2 2 2 3" xfId="10823" xr:uid="{00000000-0005-0000-0000-000014160000}"/>
    <cellStyle name="Comma 4 3 3 2 2 2 2 4" xfId="6588" xr:uid="{00000000-0005-0000-0000-000015160000}"/>
    <cellStyle name="Comma 4 3 3 2 2 2 3" xfId="3414" xr:uid="{00000000-0005-0000-0000-000016160000}"/>
    <cellStyle name="Comma 4 3 3 2 2 2 3 2" xfId="11881" xr:uid="{00000000-0005-0000-0000-000017160000}"/>
    <cellStyle name="Comma 4 3 3 2 2 2 3 3" xfId="7646" xr:uid="{00000000-0005-0000-0000-000018160000}"/>
    <cellStyle name="Comma 4 3 3 2 2 2 4" xfId="9765" xr:uid="{00000000-0005-0000-0000-000019160000}"/>
    <cellStyle name="Comma 4 3 3 2 2 2 5" xfId="5530" xr:uid="{00000000-0005-0000-0000-00001A160000}"/>
    <cellStyle name="Comma 4 3 3 2 2 3" xfId="1850" xr:uid="{00000000-0005-0000-0000-00001B160000}"/>
    <cellStyle name="Comma 4 3 3 2 2 3 2" xfId="3967" xr:uid="{00000000-0005-0000-0000-00001C160000}"/>
    <cellStyle name="Comma 4 3 3 2 2 3 2 2" xfId="12434" xr:uid="{00000000-0005-0000-0000-00001D160000}"/>
    <cellStyle name="Comma 4 3 3 2 2 3 2 3" xfId="8199" xr:uid="{00000000-0005-0000-0000-00001E160000}"/>
    <cellStyle name="Comma 4 3 3 2 2 3 3" xfId="10318" xr:uid="{00000000-0005-0000-0000-00001F160000}"/>
    <cellStyle name="Comma 4 3 3 2 2 3 4" xfId="6083" xr:uid="{00000000-0005-0000-0000-000020160000}"/>
    <cellStyle name="Comma 4 3 3 2 2 4" xfId="2909" xr:uid="{00000000-0005-0000-0000-000021160000}"/>
    <cellStyle name="Comma 4 3 3 2 2 4 2" xfId="11376" xr:uid="{00000000-0005-0000-0000-000022160000}"/>
    <cellStyle name="Comma 4 3 3 2 2 4 3" xfId="7141" xr:uid="{00000000-0005-0000-0000-000023160000}"/>
    <cellStyle name="Comma 4 3 3 2 2 5" xfId="9260" xr:uid="{00000000-0005-0000-0000-000024160000}"/>
    <cellStyle name="Comma 4 3 3 2 2 6" xfId="5025" xr:uid="{00000000-0005-0000-0000-000025160000}"/>
    <cellStyle name="Comma 4 3 3 2 3" xfId="997" xr:uid="{00000000-0005-0000-0000-000026160000}"/>
    <cellStyle name="Comma 4 3 3 2 3 2" xfId="2055" xr:uid="{00000000-0005-0000-0000-000027160000}"/>
    <cellStyle name="Comma 4 3 3 2 3 2 2" xfId="4172" xr:uid="{00000000-0005-0000-0000-000028160000}"/>
    <cellStyle name="Comma 4 3 3 2 3 2 2 2" xfId="12639" xr:uid="{00000000-0005-0000-0000-000029160000}"/>
    <cellStyle name="Comma 4 3 3 2 3 2 2 3" xfId="8404" xr:uid="{00000000-0005-0000-0000-00002A160000}"/>
    <cellStyle name="Comma 4 3 3 2 3 2 3" xfId="10523" xr:uid="{00000000-0005-0000-0000-00002B160000}"/>
    <cellStyle name="Comma 4 3 3 2 3 2 4" xfId="6288" xr:uid="{00000000-0005-0000-0000-00002C160000}"/>
    <cellStyle name="Comma 4 3 3 2 3 3" xfId="3114" xr:uid="{00000000-0005-0000-0000-00002D160000}"/>
    <cellStyle name="Comma 4 3 3 2 3 3 2" xfId="11581" xr:uid="{00000000-0005-0000-0000-00002E160000}"/>
    <cellStyle name="Comma 4 3 3 2 3 3 3" xfId="7346" xr:uid="{00000000-0005-0000-0000-00002F160000}"/>
    <cellStyle name="Comma 4 3 3 2 3 4" xfId="9465" xr:uid="{00000000-0005-0000-0000-000030160000}"/>
    <cellStyle name="Comma 4 3 3 2 3 5" xfId="5230" xr:uid="{00000000-0005-0000-0000-000031160000}"/>
    <cellStyle name="Comma 4 3 3 2 4" xfId="1549" xr:uid="{00000000-0005-0000-0000-000032160000}"/>
    <cellStyle name="Comma 4 3 3 2 4 2" xfId="3666" xr:uid="{00000000-0005-0000-0000-000033160000}"/>
    <cellStyle name="Comma 4 3 3 2 4 2 2" xfId="12133" xr:uid="{00000000-0005-0000-0000-000034160000}"/>
    <cellStyle name="Comma 4 3 3 2 4 2 3" xfId="7898" xr:uid="{00000000-0005-0000-0000-000035160000}"/>
    <cellStyle name="Comma 4 3 3 2 4 3" xfId="10017" xr:uid="{00000000-0005-0000-0000-000036160000}"/>
    <cellStyle name="Comma 4 3 3 2 4 4" xfId="5782" xr:uid="{00000000-0005-0000-0000-000037160000}"/>
    <cellStyle name="Comma 4 3 3 2 5" xfId="2608" xr:uid="{00000000-0005-0000-0000-000038160000}"/>
    <cellStyle name="Comma 4 3 3 2 5 2" xfId="11075" xr:uid="{00000000-0005-0000-0000-000039160000}"/>
    <cellStyle name="Comma 4 3 3 2 5 3" xfId="6840" xr:uid="{00000000-0005-0000-0000-00003A160000}"/>
    <cellStyle name="Comma 4 3 3 2 6" xfId="8959" xr:uid="{00000000-0005-0000-0000-00003B160000}"/>
    <cellStyle name="Comma 4 3 3 2 7" xfId="4724" xr:uid="{00000000-0005-0000-0000-00003C160000}"/>
    <cellStyle name="Comma 4 3 3 3" xfId="686" xr:uid="{00000000-0005-0000-0000-00003D160000}"/>
    <cellStyle name="Comma 4 3 3 3 2" xfId="1191" xr:uid="{00000000-0005-0000-0000-00003E160000}"/>
    <cellStyle name="Comma 4 3 3 3 2 2" xfId="2249" xr:uid="{00000000-0005-0000-0000-00003F160000}"/>
    <cellStyle name="Comma 4 3 3 3 2 2 2" xfId="4366" xr:uid="{00000000-0005-0000-0000-000040160000}"/>
    <cellStyle name="Comma 4 3 3 3 2 2 2 2" xfId="12833" xr:uid="{00000000-0005-0000-0000-000041160000}"/>
    <cellStyle name="Comma 4 3 3 3 2 2 2 3" xfId="8598" xr:uid="{00000000-0005-0000-0000-000042160000}"/>
    <cellStyle name="Comma 4 3 3 3 2 2 3" xfId="10717" xr:uid="{00000000-0005-0000-0000-000043160000}"/>
    <cellStyle name="Comma 4 3 3 3 2 2 4" xfId="6482" xr:uid="{00000000-0005-0000-0000-000044160000}"/>
    <cellStyle name="Comma 4 3 3 3 2 3" xfId="3308" xr:uid="{00000000-0005-0000-0000-000045160000}"/>
    <cellStyle name="Comma 4 3 3 3 2 3 2" xfId="11775" xr:uid="{00000000-0005-0000-0000-000046160000}"/>
    <cellStyle name="Comma 4 3 3 3 2 3 3" xfId="7540" xr:uid="{00000000-0005-0000-0000-000047160000}"/>
    <cellStyle name="Comma 4 3 3 3 2 4" xfId="9659" xr:uid="{00000000-0005-0000-0000-000048160000}"/>
    <cellStyle name="Comma 4 3 3 3 2 5" xfId="5424" xr:uid="{00000000-0005-0000-0000-000049160000}"/>
    <cellStyle name="Comma 4 3 3 3 3" xfId="1744" xr:uid="{00000000-0005-0000-0000-00004A160000}"/>
    <cellStyle name="Comma 4 3 3 3 3 2" xfId="3861" xr:uid="{00000000-0005-0000-0000-00004B160000}"/>
    <cellStyle name="Comma 4 3 3 3 3 2 2" xfId="12328" xr:uid="{00000000-0005-0000-0000-00004C160000}"/>
    <cellStyle name="Comma 4 3 3 3 3 2 3" xfId="8093" xr:uid="{00000000-0005-0000-0000-00004D160000}"/>
    <cellStyle name="Comma 4 3 3 3 3 3" xfId="10212" xr:uid="{00000000-0005-0000-0000-00004E160000}"/>
    <cellStyle name="Comma 4 3 3 3 3 4" xfId="5977" xr:uid="{00000000-0005-0000-0000-00004F160000}"/>
    <cellStyle name="Comma 4 3 3 3 4" xfId="2803" xr:uid="{00000000-0005-0000-0000-000050160000}"/>
    <cellStyle name="Comma 4 3 3 3 4 2" xfId="11270" xr:uid="{00000000-0005-0000-0000-000051160000}"/>
    <cellStyle name="Comma 4 3 3 3 4 3" xfId="7035" xr:uid="{00000000-0005-0000-0000-000052160000}"/>
    <cellStyle name="Comma 4 3 3 3 5" xfId="9154" xr:uid="{00000000-0005-0000-0000-000053160000}"/>
    <cellStyle name="Comma 4 3 3 3 6" xfId="4919" xr:uid="{00000000-0005-0000-0000-000054160000}"/>
    <cellStyle name="Comma 4 3 3 4" xfId="579" xr:uid="{00000000-0005-0000-0000-000055160000}"/>
    <cellStyle name="Comma 4 3 3 4 2" xfId="1096" xr:uid="{00000000-0005-0000-0000-000056160000}"/>
    <cellStyle name="Comma 4 3 3 4 2 2" xfId="2154" xr:uid="{00000000-0005-0000-0000-000057160000}"/>
    <cellStyle name="Comma 4 3 3 4 2 2 2" xfId="4271" xr:uid="{00000000-0005-0000-0000-000058160000}"/>
    <cellStyle name="Comma 4 3 3 4 2 2 2 2" xfId="12738" xr:uid="{00000000-0005-0000-0000-000059160000}"/>
    <cellStyle name="Comma 4 3 3 4 2 2 2 3" xfId="8503" xr:uid="{00000000-0005-0000-0000-00005A160000}"/>
    <cellStyle name="Comma 4 3 3 4 2 2 3" xfId="10622" xr:uid="{00000000-0005-0000-0000-00005B160000}"/>
    <cellStyle name="Comma 4 3 3 4 2 2 4" xfId="6387" xr:uid="{00000000-0005-0000-0000-00005C160000}"/>
    <cellStyle name="Comma 4 3 3 4 2 3" xfId="3213" xr:uid="{00000000-0005-0000-0000-00005D160000}"/>
    <cellStyle name="Comma 4 3 3 4 2 3 2" xfId="11680" xr:uid="{00000000-0005-0000-0000-00005E160000}"/>
    <cellStyle name="Comma 4 3 3 4 2 3 3" xfId="7445" xr:uid="{00000000-0005-0000-0000-00005F160000}"/>
    <cellStyle name="Comma 4 3 3 4 2 4" xfId="9564" xr:uid="{00000000-0005-0000-0000-000060160000}"/>
    <cellStyle name="Comma 4 3 3 4 2 5" xfId="5329" xr:uid="{00000000-0005-0000-0000-000061160000}"/>
    <cellStyle name="Comma 4 3 3 4 3" xfId="1649" xr:uid="{00000000-0005-0000-0000-000062160000}"/>
    <cellStyle name="Comma 4 3 3 4 3 2" xfId="3766" xr:uid="{00000000-0005-0000-0000-000063160000}"/>
    <cellStyle name="Comma 4 3 3 4 3 2 2" xfId="12233" xr:uid="{00000000-0005-0000-0000-000064160000}"/>
    <cellStyle name="Comma 4 3 3 4 3 2 3" xfId="7998" xr:uid="{00000000-0005-0000-0000-000065160000}"/>
    <cellStyle name="Comma 4 3 3 4 3 3" xfId="10117" xr:uid="{00000000-0005-0000-0000-000066160000}"/>
    <cellStyle name="Comma 4 3 3 4 3 4" xfId="5882" xr:uid="{00000000-0005-0000-0000-000067160000}"/>
    <cellStyle name="Comma 4 3 3 4 4" xfId="2708" xr:uid="{00000000-0005-0000-0000-000068160000}"/>
    <cellStyle name="Comma 4 3 3 4 4 2" xfId="11175" xr:uid="{00000000-0005-0000-0000-000069160000}"/>
    <cellStyle name="Comma 4 3 3 4 4 3" xfId="6940" xr:uid="{00000000-0005-0000-0000-00006A160000}"/>
    <cellStyle name="Comma 4 3 3 4 5" xfId="9059" xr:uid="{00000000-0005-0000-0000-00006B160000}"/>
    <cellStyle name="Comma 4 3 3 4 6" xfId="4824" xr:uid="{00000000-0005-0000-0000-00006C160000}"/>
    <cellStyle name="Comma 4 3 3 5" xfId="891" xr:uid="{00000000-0005-0000-0000-00006D160000}"/>
    <cellStyle name="Comma 4 3 3 5 2" xfId="1949" xr:uid="{00000000-0005-0000-0000-00006E160000}"/>
    <cellStyle name="Comma 4 3 3 5 2 2" xfId="4066" xr:uid="{00000000-0005-0000-0000-00006F160000}"/>
    <cellStyle name="Comma 4 3 3 5 2 2 2" xfId="12533" xr:uid="{00000000-0005-0000-0000-000070160000}"/>
    <cellStyle name="Comma 4 3 3 5 2 2 3" xfId="8298" xr:uid="{00000000-0005-0000-0000-000071160000}"/>
    <cellStyle name="Comma 4 3 3 5 2 3" xfId="10417" xr:uid="{00000000-0005-0000-0000-000072160000}"/>
    <cellStyle name="Comma 4 3 3 5 2 4" xfId="6182" xr:uid="{00000000-0005-0000-0000-000073160000}"/>
    <cellStyle name="Comma 4 3 3 5 3" xfId="3008" xr:uid="{00000000-0005-0000-0000-000074160000}"/>
    <cellStyle name="Comma 4 3 3 5 3 2" xfId="11475" xr:uid="{00000000-0005-0000-0000-000075160000}"/>
    <cellStyle name="Comma 4 3 3 5 3 3" xfId="7240" xr:uid="{00000000-0005-0000-0000-000076160000}"/>
    <cellStyle name="Comma 4 3 3 5 4" xfId="9359" xr:uid="{00000000-0005-0000-0000-000077160000}"/>
    <cellStyle name="Comma 4 3 3 5 5" xfId="5124" xr:uid="{00000000-0005-0000-0000-000078160000}"/>
    <cellStyle name="Comma 4 3 3 6" xfId="1443" xr:uid="{00000000-0005-0000-0000-000079160000}"/>
    <cellStyle name="Comma 4 3 3 6 2" xfId="3560" xr:uid="{00000000-0005-0000-0000-00007A160000}"/>
    <cellStyle name="Comma 4 3 3 6 2 2" xfId="12027" xr:uid="{00000000-0005-0000-0000-00007B160000}"/>
    <cellStyle name="Comma 4 3 3 6 2 3" xfId="7792" xr:uid="{00000000-0005-0000-0000-00007C160000}"/>
    <cellStyle name="Comma 4 3 3 6 3" xfId="9911" xr:uid="{00000000-0005-0000-0000-00007D160000}"/>
    <cellStyle name="Comma 4 3 3 6 4" xfId="5676" xr:uid="{00000000-0005-0000-0000-00007E160000}"/>
    <cellStyle name="Comma 4 3 3 7" xfId="2502" xr:uid="{00000000-0005-0000-0000-00007F160000}"/>
    <cellStyle name="Comma 4 3 3 7 2" xfId="10969" xr:uid="{00000000-0005-0000-0000-000080160000}"/>
    <cellStyle name="Comma 4 3 3 7 3" xfId="6734" xr:uid="{00000000-0005-0000-0000-000081160000}"/>
    <cellStyle name="Comma 4 3 3 8" xfId="8853" xr:uid="{00000000-0005-0000-0000-000082160000}"/>
    <cellStyle name="Comma 4 3 3 9" xfId="4618" xr:uid="{00000000-0005-0000-0000-000083160000}"/>
    <cellStyle name="Comma 4 3 4" xfId="424" xr:uid="{00000000-0005-0000-0000-000084160000}"/>
    <cellStyle name="Comma 4 3 4 2" xfId="737" xr:uid="{00000000-0005-0000-0000-000085160000}"/>
    <cellStyle name="Comma 4 3 4 2 2" xfId="1242" xr:uid="{00000000-0005-0000-0000-000086160000}"/>
    <cellStyle name="Comma 4 3 4 2 2 2" xfId="2300" xr:uid="{00000000-0005-0000-0000-000087160000}"/>
    <cellStyle name="Comma 4 3 4 2 2 2 2" xfId="4417" xr:uid="{00000000-0005-0000-0000-000088160000}"/>
    <cellStyle name="Comma 4 3 4 2 2 2 2 2" xfId="12884" xr:uid="{00000000-0005-0000-0000-000089160000}"/>
    <cellStyle name="Comma 4 3 4 2 2 2 2 3" xfId="8649" xr:uid="{00000000-0005-0000-0000-00008A160000}"/>
    <cellStyle name="Comma 4 3 4 2 2 2 3" xfId="10768" xr:uid="{00000000-0005-0000-0000-00008B160000}"/>
    <cellStyle name="Comma 4 3 4 2 2 2 4" xfId="6533" xr:uid="{00000000-0005-0000-0000-00008C160000}"/>
    <cellStyle name="Comma 4 3 4 2 2 3" xfId="3359" xr:uid="{00000000-0005-0000-0000-00008D160000}"/>
    <cellStyle name="Comma 4 3 4 2 2 3 2" xfId="11826" xr:uid="{00000000-0005-0000-0000-00008E160000}"/>
    <cellStyle name="Comma 4 3 4 2 2 3 3" xfId="7591" xr:uid="{00000000-0005-0000-0000-00008F160000}"/>
    <cellStyle name="Comma 4 3 4 2 2 4" xfId="9710" xr:uid="{00000000-0005-0000-0000-000090160000}"/>
    <cellStyle name="Comma 4 3 4 2 2 5" xfId="5475" xr:uid="{00000000-0005-0000-0000-000091160000}"/>
    <cellStyle name="Comma 4 3 4 2 3" xfId="1795" xr:uid="{00000000-0005-0000-0000-000092160000}"/>
    <cellStyle name="Comma 4 3 4 2 3 2" xfId="3912" xr:uid="{00000000-0005-0000-0000-000093160000}"/>
    <cellStyle name="Comma 4 3 4 2 3 2 2" xfId="12379" xr:uid="{00000000-0005-0000-0000-000094160000}"/>
    <cellStyle name="Comma 4 3 4 2 3 2 3" xfId="8144" xr:uid="{00000000-0005-0000-0000-000095160000}"/>
    <cellStyle name="Comma 4 3 4 2 3 3" xfId="10263" xr:uid="{00000000-0005-0000-0000-000096160000}"/>
    <cellStyle name="Comma 4 3 4 2 3 4" xfId="6028" xr:uid="{00000000-0005-0000-0000-000097160000}"/>
    <cellStyle name="Comma 4 3 4 2 4" xfId="2854" xr:uid="{00000000-0005-0000-0000-000098160000}"/>
    <cellStyle name="Comma 4 3 4 2 4 2" xfId="11321" xr:uid="{00000000-0005-0000-0000-000099160000}"/>
    <cellStyle name="Comma 4 3 4 2 4 3" xfId="7086" xr:uid="{00000000-0005-0000-0000-00009A160000}"/>
    <cellStyle name="Comma 4 3 4 2 5" xfId="9205" xr:uid="{00000000-0005-0000-0000-00009B160000}"/>
    <cellStyle name="Comma 4 3 4 2 6" xfId="4970" xr:uid="{00000000-0005-0000-0000-00009C160000}"/>
    <cellStyle name="Comma 4 3 4 3" xfId="942" xr:uid="{00000000-0005-0000-0000-00009D160000}"/>
    <cellStyle name="Comma 4 3 4 3 2" xfId="2000" xr:uid="{00000000-0005-0000-0000-00009E160000}"/>
    <cellStyle name="Comma 4 3 4 3 2 2" xfId="4117" xr:uid="{00000000-0005-0000-0000-00009F160000}"/>
    <cellStyle name="Comma 4 3 4 3 2 2 2" xfId="12584" xr:uid="{00000000-0005-0000-0000-0000A0160000}"/>
    <cellStyle name="Comma 4 3 4 3 2 2 3" xfId="8349" xr:uid="{00000000-0005-0000-0000-0000A1160000}"/>
    <cellStyle name="Comma 4 3 4 3 2 3" xfId="10468" xr:uid="{00000000-0005-0000-0000-0000A2160000}"/>
    <cellStyle name="Comma 4 3 4 3 2 4" xfId="6233" xr:uid="{00000000-0005-0000-0000-0000A3160000}"/>
    <cellStyle name="Comma 4 3 4 3 3" xfId="3059" xr:uid="{00000000-0005-0000-0000-0000A4160000}"/>
    <cellStyle name="Comma 4 3 4 3 3 2" xfId="11526" xr:uid="{00000000-0005-0000-0000-0000A5160000}"/>
    <cellStyle name="Comma 4 3 4 3 3 3" xfId="7291" xr:uid="{00000000-0005-0000-0000-0000A6160000}"/>
    <cellStyle name="Comma 4 3 4 3 4" xfId="9410" xr:uid="{00000000-0005-0000-0000-0000A7160000}"/>
    <cellStyle name="Comma 4 3 4 3 5" xfId="5175" xr:uid="{00000000-0005-0000-0000-0000A8160000}"/>
    <cellStyle name="Comma 4 3 4 4" xfId="1494" xr:uid="{00000000-0005-0000-0000-0000A9160000}"/>
    <cellStyle name="Comma 4 3 4 4 2" xfId="3611" xr:uid="{00000000-0005-0000-0000-0000AA160000}"/>
    <cellStyle name="Comma 4 3 4 4 2 2" xfId="12078" xr:uid="{00000000-0005-0000-0000-0000AB160000}"/>
    <cellStyle name="Comma 4 3 4 4 2 3" xfId="7843" xr:uid="{00000000-0005-0000-0000-0000AC160000}"/>
    <cellStyle name="Comma 4 3 4 4 3" xfId="9962" xr:uid="{00000000-0005-0000-0000-0000AD160000}"/>
    <cellStyle name="Comma 4 3 4 4 4" xfId="5727" xr:uid="{00000000-0005-0000-0000-0000AE160000}"/>
    <cellStyle name="Comma 4 3 4 5" xfId="2553" xr:uid="{00000000-0005-0000-0000-0000AF160000}"/>
    <cellStyle name="Comma 4 3 4 5 2" xfId="11020" xr:uid="{00000000-0005-0000-0000-0000B0160000}"/>
    <cellStyle name="Comma 4 3 4 5 3" xfId="6785" xr:uid="{00000000-0005-0000-0000-0000B1160000}"/>
    <cellStyle name="Comma 4 3 4 6" xfId="8904" xr:uid="{00000000-0005-0000-0000-0000B2160000}"/>
    <cellStyle name="Comma 4 3 4 7" xfId="4669" xr:uid="{00000000-0005-0000-0000-0000B3160000}"/>
    <cellStyle name="Comma 4 3 5" xfId="626" xr:uid="{00000000-0005-0000-0000-0000B4160000}"/>
    <cellStyle name="Comma 4 3 5 2" xfId="1143" xr:uid="{00000000-0005-0000-0000-0000B5160000}"/>
    <cellStyle name="Comma 4 3 5 2 2" xfId="2201" xr:uid="{00000000-0005-0000-0000-0000B6160000}"/>
    <cellStyle name="Comma 4 3 5 2 2 2" xfId="4318" xr:uid="{00000000-0005-0000-0000-0000B7160000}"/>
    <cellStyle name="Comma 4 3 5 2 2 2 2" xfId="12785" xr:uid="{00000000-0005-0000-0000-0000B8160000}"/>
    <cellStyle name="Comma 4 3 5 2 2 2 3" xfId="8550" xr:uid="{00000000-0005-0000-0000-0000B9160000}"/>
    <cellStyle name="Comma 4 3 5 2 2 3" xfId="10669" xr:uid="{00000000-0005-0000-0000-0000BA160000}"/>
    <cellStyle name="Comma 4 3 5 2 2 4" xfId="6434" xr:uid="{00000000-0005-0000-0000-0000BB160000}"/>
    <cellStyle name="Comma 4 3 5 2 3" xfId="3260" xr:uid="{00000000-0005-0000-0000-0000BC160000}"/>
    <cellStyle name="Comma 4 3 5 2 3 2" xfId="11727" xr:uid="{00000000-0005-0000-0000-0000BD160000}"/>
    <cellStyle name="Comma 4 3 5 2 3 3" xfId="7492" xr:uid="{00000000-0005-0000-0000-0000BE160000}"/>
    <cellStyle name="Comma 4 3 5 2 4" xfId="9611" xr:uid="{00000000-0005-0000-0000-0000BF160000}"/>
    <cellStyle name="Comma 4 3 5 2 5" xfId="5376" xr:uid="{00000000-0005-0000-0000-0000C0160000}"/>
    <cellStyle name="Comma 4 3 5 3" xfId="1696" xr:uid="{00000000-0005-0000-0000-0000C1160000}"/>
    <cellStyle name="Comma 4 3 5 3 2" xfId="3813" xr:uid="{00000000-0005-0000-0000-0000C2160000}"/>
    <cellStyle name="Comma 4 3 5 3 2 2" xfId="12280" xr:uid="{00000000-0005-0000-0000-0000C3160000}"/>
    <cellStyle name="Comma 4 3 5 3 2 3" xfId="8045" xr:uid="{00000000-0005-0000-0000-0000C4160000}"/>
    <cellStyle name="Comma 4 3 5 3 3" xfId="10164" xr:uid="{00000000-0005-0000-0000-0000C5160000}"/>
    <cellStyle name="Comma 4 3 5 3 4" xfId="5929" xr:uid="{00000000-0005-0000-0000-0000C6160000}"/>
    <cellStyle name="Comma 4 3 5 4" xfId="2755" xr:uid="{00000000-0005-0000-0000-0000C7160000}"/>
    <cellStyle name="Comma 4 3 5 4 2" xfId="11222" xr:uid="{00000000-0005-0000-0000-0000C8160000}"/>
    <cellStyle name="Comma 4 3 5 4 3" xfId="6987" xr:uid="{00000000-0005-0000-0000-0000C9160000}"/>
    <cellStyle name="Comma 4 3 5 5" xfId="9106" xr:uid="{00000000-0005-0000-0000-0000CA160000}"/>
    <cellStyle name="Comma 4 3 5 6" xfId="4871" xr:uid="{00000000-0005-0000-0000-0000CB160000}"/>
    <cellStyle name="Comma 4 3 6" xfId="532" xr:uid="{00000000-0005-0000-0000-0000CC160000}"/>
    <cellStyle name="Comma 4 3 6 2" xfId="1050" xr:uid="{00000000-0005-0000-0000-0000CD160000}"/>
    <cellStyle name="Comma 4 3 6 2 2" xfId="2108" xr:uid="{00000000-0005-0000-0000-0000CE160000}"/>
    <cellStyle name="Comma 4 3 6 2 2 2" xfId="4225" xr:uid="{00000000-0005-0000-0000-0000CF160000}"/>
    <cellStyle name="Comma 4 3 6 2 2 2 2" xfId="12692" xr:uid="{00000000-0005-0000-0000-0000D0160000}"/>
    <cellStyle name="Comma 4 3 6 2 2 2 3" xfId="8457" xr:uid="{00000000-0005-0000-0000-0000D1160000}"/>
    <cellStyle name="Comma 4 3 6 2 2 3" xfId="10576" xr:uid="{00000000-0005-0000-0000-0000D2160000}"/>
    <cellStyle name="Comma 4 3 6 2 2 4" xfId="6341" xr:uid="{00000000-0005-0000-0000-0000D3160000}"/>
    <cellStyle name="Comma 4 3 6 2 3" xfId="3167" xr:uid="{00000000-0005-0000-0000-0000D4160000}"/>
    <cellStyle name="Comma 4 3 6 2 3 2" xfId="11634" xr:uid="{00000000-0005-0000-0000-0000D5160000}"/>
    <cellStyle name="Comma 4 3 6 2 3 3" xfId="7399" xr:uid="{00000000-0005-0000-0000-0000D6160000}"/>
    <cellStyle name="Comma 4 3 6 2 4" xfId="9518" xr:uid="{00000000-0005-0000-0000-0000D7160000}"/>
    <cellStyle name="Comma 4 3 6 2 5" xfId="5283" xr:uid="{00000000-0005-0000-0000-0000D8160000}"/>
    <cellStyle name="Comma 4 3 6 3" xfId="1602" xr:uid="{00000000-0005-0000-0000-0000D9160000}"/>
    <cellStyle name="Comma 4 3 6 3 2" xfId="3719" xr:uid="{00000000-0005-0000-0000-0000DA160000}"/>
    <cellStyle name="Comma 4 3 6 3 2 2" xfId="12186" xr:uid="{00000000-0005-0000-0000-0000DB160000}"/>
    <cellStyle name="Comma 4 3 6 3 2 3" xfId="7951" xr:uid="{00000000-0005-0000-0000-0000DC160000}"/>
    <cellStyle name="Comma 4 3 6 3 3" xfId="10070" xr:uid="{00000000-0005-0000-0000-0000DD160000}"/>
    <cellStyle name="Comma 4 3 6 3 4" xfId="5835" xr:uid="{00000000-0005-0000-0000-0000DE160000}"/>
    <cellStyle name="Comma 4 3 6 4" xfId="2661" xr:uid="{00000000-0005-0000-0000-0000DF160000}"/>
    <cellStyle name="Comma 4 3 6 4 2" xfId="11128" xr:uid="{00000000-0005-0000-0000-0000E0160000}"/>
    <cellStyle name="Comma 4 3 6 4 3" xfId="6893" xr:uid="{00000000-0005-0000-0000-0000E1160000}"/>
    <cellStyle name="Comma 4 3 6 5" xfId="9012" xr:uid="{00000000-0005-0000-0000-0000E2160000}"/>
    <cellStyle name="Comma 4 3 6 6" xfId="4777" xr:uid="{00000000-0005-0000-0000-0000E3160000}"/>
    <cellStyle name="Comma 4 3 7" xfId="845" xr:uid="{00000000-0005-0000-0000-0000E4160000}"/>
    <cellStyle name="Comma 4 3 7 2" xfId="1903" xr:uid="{00000000-0005-0000-0000-0000E5160000}"/>
    <cellStyle name="Comma 4 3 7 2 2" xfId="4020" xr:uid="{00000000-0005-0000-0000-0000E6160000}"/>
    <cellStyle name="Comma 4 3 7 2 2 2" xfId="12487" xr:uid="{00000000-0005-0000-0000-0000E7160000}"/>
    <cellStyle name="Comma 4 3 7 2 2 3" xfId="8252" xr:uid="{00000000-0005-0000-0000-0000E8160000}"/>
    <cellStyle name="Comma 4 3 7 2 3" xfId="10371" xr:uid="{00000000-0005-0000-0000-0000E9160000}"/>
    <cellStyle name="Comma 4 3 7 2 4" xfId="6136" xr:uid="{00000000-0005-0000-0000-0000EA160000}"/>
    <cellStyle name="Comma 4 3 7 3" xfId="2962" xr:uid="{00000000-0005-0000-0000-0000EB160000}"/>
    <cellStyle name="Comma 4 3 7 3 2" xfId="11429" xr:uid="{00000000-0005-0000-0000-0000EC160000}"/>
    <cellStyle name="Comma 4 3 7 3 3" xfId="7194" xr:uid="{00000000-0005-0000-0000-0000ED160000}"/>
    <cellStyle name="Comma 4 3 7 4" xfId="9313" xr:uid="{00000000-0005-0000-0000-0000EE160000}"/>
    <cellStyle name="Comma 4 3 7 5" xfId="5078" xr:uid="{00000000-0005-0000-0000-0000EF160000}"/>
    <cellStyle name="Comma 4 3 8" xfId="1350" xr:uid="{00000000-0005-0000-0000-0000F0160000}"/>
    <cellStyle name="Comma 4 3 8 2" xfId="2408" xr:uid="{00000000-0005-0000-0000-0000F1160000}"/>
    <cellStyle name="Comma 4 3 8 2 2" xfId="4525" xr:uid="{00000000-0005-0000-0000-0000F2160000}"/>
    <cellStyle name="Comma 4 3 8 2 2 2" xfId="12992" xr:uid="{00000000-0005-0000-0000-0000F3160000}"/>
    <cellStyle name="Comma 4 3 8 2 2 3" xfId="8757" xr:uid="{00000000-0005-0000-0000-0000F4160000}"/>
    <cellStyle name="Comma 4 3 8 2 3" xfId="10876" xr:uid="{00000000-0005-0000-0000-0000F5160000}"/>
    <cellStyle name="Comma 4 3 8 2 4" xfId="6641" xr:uid="{00000000-0005-0000-0000-0000F6160000}"/>
    <cellStyle name="Comma 4 3 8 3" xfId="3467" xr:uid="{00000000-0005-0000-0000-0000F7160000}"/>
    <cellStyle name="Comma 4 3 8 3 2" xfId="11934" xr:uid="{00000000-0005-0000-0000-0000F8160000}"/>
    <cellStyle name="Comma 4 3 8 3 3" xfId="7699" xr:uid="{00000000-0005-0000-0000-0000F9160000}"/>
    <cellStyle name="Comma 4 3 8 4" xfId="9818" xr:uid="{00000000-0005-0000-0000-0000FA160000}"/>
    <cellStyle name="Comma 4 3 8 5" xfId="5583" xr:uid="{00000000-0005-0000-0000-0000FB160000}"/>
    <cellStyle name="Comma 4 3 9" xfId="1397" xr:uid="{00000000-0005-0000-0000-0000FC160000}"/>
    <cellStyle name="Comma 4 3 9 2" xfId="3514" xr:uid="{00000000-0005-0000-0000-0000FD160000}"/>
    <cellStyle name="Comma 4 3 9 2 2" xfId="11981" xr:uid="{00000000-0005-0000-0000-0000FE160000}"/>
    <cellStyle name="Comma 4 3 9 2 3" xfId="7746" xr:uid="{00000000-0005-0000-0000-0000FF160000}"/>
    <cellStyle name="Comma 4 3 9 3" xfId="9865" xr:uid="{00000000-0005-0000-0000-000000170000}"/>
    <cellStyle name="Comma 4 3 9 4" xfId="5630" xr:uid="{00000000-0005-0000-0000-000001170000}"/>
    <cellStyle name="Comma 4 4" xfId="155" xr:uid="{00000000-0005-0000-0000-000002170000}"/>
    <cellStyle name="Comma 4 4 10" xfId="2458" xr:uid="{00000000-0005-0000-0000-000003170000}"/>
    <cellStyle name="Comma 4 4 10 2" xfId="10925" xr:uid="{00000000-0005-0000-0000-000004170000}"/>
    <cellStyle name="Comma 4 4 10 3" xfId="6690" xr:uid="{00000000-0005-0000-0000-000005170000}"/>
    <cellStyle name="Comma 4 4 11" xfId="8809" xr:uid="{00000000-0005-0000-0000-000006170000}"/>
    <cellStyle name="Comma 4 4 12" xfId="4574" xr:uid="{00000000-0005-0000-0000-000007170000}"/>
    <cellStyle name="Comma 4 4 2" xfId="351" xr:uid="{00000000-0005-0000-0000-000008170000}"/>
    <cellStyle name="Comma 4 4 2 10" xfId="8831" xr:uid="{00000000-0005-0000-0000-000009170000}"/>
    <cellStyle name="Comma 4 4 2 11" xfId="4596" xr:uid="{00000000-0005-0000-0000-00000A170000}"/>
    <cellStyle name="Comma 4 4 2 2" xfId="397" xr:uid="{00000000-0005-0000-0000-00000B170000}"/>
    <cellStyle name="Comma 4 4 2 2 2" xfId="503" xr:uid="{00000000-0005-0000-0000-00000C170000}"/>
    <cellStyle name="Comma 4 4 2 2 2 2" xfId="816" xr:uid="{00000000-0005-0000-0000-00000D170000}"/>
    <cellStyle name="Comma 4 4 2 2 2 2 2" xfId="1321" xr:uid="{00000000-0005-0000-0000-00000E170000}"/>
    <cellStyle name="Comma 4 4 2 2 2 2 2 2" xfId="2379" xr:uid="{00000000-0005-0000-0000-00000F170000}"/>
    <cellStyle name="Comma 4 4 2 2 2 2 2 2 2" xfId="4496" xr:uid="{00000000-0005-0000-0000-000010170000}"/>
    <cellStyle name="Comma 4 4 2 2 2 2 2 2 2 2" xfId="12963" xr:uid="{00000000-0005-0000-0000-000011170000}"/>
    <cellStyle name="Comma 4 4 2 2 2 2 2 2 2 3" xfId="8728" xr:uid="{00000000-0005-0000-0000-000012170000}"/>
    <cellStyle name="Comma 4 4 2 2 2 2 2 2 3" xfId="10847" xr:uid="{00000000-0005-0000-0000-000013170000}"/>
    <cellStyle name="Comma 4 4 2 2 2 2 2 2 4" xfId="6612" xr:uid="{00000000-0005-0000-0000-000014170000}"/>
    <cellStyle name="Comma 4 4 2 2 2 2 2 3" xfId="3438" xr:uid="{00000000-0005-0000-0000-000015170000}"/>
    <cellStyle name="Comma 4 4 2 2 2 2 2 3 2" xfId="11905" xr:uid="{00000000-0005-0000-0000-000016170000}"/>
    <cellStyle name="Comma 4 4 2 2 2 2 2 3 3" xfId="7670" xr:uid="{00000000-0005-0000-0000-000017170000}"/>
    <cellStyle name="Comma 4 4 2 2 2 2 2 4" xfId="9789" xr:uid="{00000000-0005-0000-0000-000018170000}"/>
    <cellStyle name="Comma 4 4 2 2 2 2 2 5" xfId="5554" xr:uid="{00000000-0005-0000-0000-000019170000}"/>
    <cellStyle name="Comma 4 4 2 2 2 2 3" xfId="1874" xr:uid="{00000000-0005-0000-0000-00001A170000}"/>
    <cellStyle name="Comma 4 4 2 2 2 2 3 2" xfId="3991" xr:uid="{00000000-0005-0000-0000-00001B170000}"/>
    <cellStyle name="Comma 4 4 2 2 2 2 3 2 2" xfId="12458" xr:uid="{00000000-0005-0000-0000-00001C170000}"/>
    <cellStyle name="Comma 4 4 2 2 2 2 3 2 3" xfId="8223" xr:uid="{00000000-0005-0000-0000-00001D170000}"/>
    <cellStyle name="Comma 4 4 2 2 2 2 3 3" xfId="10342" xr:uid="{00000000-0005-0000-0000-00001E170000}"/>
    <cellStyle name="Comma 4 4 2 2 2 2 3 4" xfId="6107" xr:uid="{00000000-0005-0000-0000-00001F170000}"/>
    <cellStyle name="Comma 4 4 2 2 2 2 4" xfId="2933" xr:uid="{00000000-0005-0000-0000-000020170000}"/>
    <cellStyle name="Comma 4 4 2 2 2 2 4 2" xfId="11400" xr:uid="{00000000-0005-0000-0000-000021170000}"/>
    <cellStyle name="Comma 4 4 2 2 2 2 4 3" xfId="7165" xr:uid="{00000000-0005-0000-0000-000022170000}"/>
    <cellStyle name="Comma 4 4 2 2 2 2 5" xfId="9284" xr:uid="{00000000-0005-0000-0000-000023170000}"/>
    <cellStyle name="Comma 4 4 2 2 2 2 6" xfId="5049" xr:uid="{00000000-0005-0000-0000-000024170000}"/>
    <cellStyle name="Comma 4 4 2 2 2 3" xfId="1021" xr:uid="{00000000-0005-0000-0000-000025170000}"/>
    <cellStyle name="Comma 4 4 2 2 2 3 2" xfId="2079" xr:uid="{00000000-0005-0000-0000-000026170000}"/>
    <cellStyle name="Comma 4 4 2 2 2 3 2 2" xfId="4196" xr:uid="{00000000-0005-0000-0000-000027170000}"/>
    <cellStyle name="Comma 4 4 2 2 2 3 2 2 2" xfId="12663" xr:uid="{00000000-0005-0000-0000-000028170000}"/>
    <cellStyle name="Comma 4 4 2 2 2 3 2 2 3" xfId="8428" xr:uid="{00000000-0005-0000-0000-000029170000}"/>
    <cellStyle name="Comma 4 4 2 2 2 3 2 3" xfId="10547" xr:uid="{00000000-0005-0000-0000-00002A170000}"/>
    <cellStyle name="Comma 4 4 2 2 2 3 2 4" xfId="6312" xr:uid="{00000000-0005-0000-0000-00002B170000}"/>
    <cellStyle name="Comma 4 4 2 2 2 3 3" xfId="3138" xr:uid="{00000000-0005-0000-0000-00002C170000}"/>
    <cellStyle name="Comma 4 4 2 2 2 3 3 2" xfId="11605" xr:uid="{00000000-0005-0000-0000-00002D170000}"/>
    <cellStyle name="Comma 4 4 2 2 2 3 3 3" xfId="7370" xr:uid="{00000000-0005-0000-0000-00002E170000}"/>
    <cellStyle name="Comma 4 4 2 2 2 3 4" xfId="9489" xr:uid="{00000000-0005-0000-0000-00002F170000}"/>
    <cellStyle name="Comma 4 4 2 2 2 3 5" xfId="5254" xr:uid="{00000000-0005-0000-0000-000030170000}"/>
    <cellStyle name="Comma 4 4 2 2 2 4" xfId="1573" xr:uid="{00000000-0005-0000-0000-000031170000}"/>
    <cellStyle name="Comma 4 4 2 2 2 4 2" xfId="3690" xr:uid="{00000000-0005-0000-0000-000032170000}"/>
    <cellStyle name="Comma 4 4 2 2 2 4 2 2" xfId="12157" xr:uid="{00000000-0005-0000-0000-000033170000}"/>
    <cellStyle name="Comma 4 4 2 2 2 4 2 3" xfId="7922" xr:uid="{00000000-0005-0000-0000-000034170000}"/>
    <cellStyle name="Comma 4 4 2 2 2 4 3" xfId="10041" xr:uid="{00000000-0005-0000-0000-000035170000}"/>
    <cellStyle name="Comma 4 4 2 2 2 4 4" xfId="5806" xr:uid="{00000000-0005-0000-0000-000036170000}"/>
    <cellStyle name="Comma 4 4 2 2 2 5" xfId="2632" xr:uid="{00000000-0005-0000-0000-000037170000}"/>
    <cellStyle name="Comma 4 4 2 2 2 5 2" xfId="11099" xr:uid="{00000000-0005-0000-0000-000038170000}"/>
    <cellStyle name="Comma 4 4 2 2 2 5 3" xfId="6864" xr:uid="{00000000-0005-0000-0000-000039170000}"/>
    <cellStyle name="Comma 4 4 2 2 2 6" xfId="8983" xr:uid="{00000000-0005-0000-0000-00003A170000}"/>
    <cellStyle name="Comma 4 4 2 2 2 7" xfId="4748" xr:uid="{00000000-0005-0000-0000-00003B170000}"/>
    <cellStyle name="Comma 4 4 2 2 3" xfId="710" xr:uid="{00000000-0005-0000-0000-00003C170000}"/>
    <cellStyle name="Comma 4 4 2 2 3 2" xfId="1215" xr:uid="{00000000-0005-0000-0000-00003D170000}"/>
    <cellStyle name="Comma 4 4 2 2 3 2 2" xfId="2273" xr:uid="{00000000-0005-0000-0000-00003E170000}"/>
    <cellStyle name="Comma 4 4 2 2 3 2 2 2" xfId="4390" xr:uid="{00000000-0005-0000-0000-00003F170000}"/>
    <cellStyle name="Comma 4 4 2 2 3 2 2 2 2" xfId="12857" xr:uid="{00000000-0005-0000-0000-000040170000}"/>
    <cellStyle name="Comma 4 4 2 2 3 2 2 2 3" xfId="8622" xr:uid="{00000000-0005-0000-0000-000041170000}"/>
    <cellStyle name="Comma 4 4 2 2 3 2 2 3" xfId="10741" xr:uid="{00000000-0005-0000-0000-000042170000}"/>
    <cellStyle name="Comma 4 4 2 2 3 2 2 4" xfId="6506" xr:uid="{00000000-0005-0000-0000-000043170000}"/>
    <cellStyle name="Comma 4 4 2 2 3 2 3" xfId="3332" xr:uid="{00000000-0005-0000-0000-000044170000}"/>
    <cellStyle name="Comma 4 4 2 2 3 2 3 2" xfId="11799" xr:uid="{00000000-0005-0000-0000-000045170000}"/>
    <cellStyle name="Comma 4 4 2 2 3 2 3 3" xfId="7564" xr:uid="{00000000-0005-0000-0000-000046170000}"/>
    <cellStyle name="Comma 4 4 2 2 3 2 4" xfId="9683" xr:uid="{00000000-0005-0000-0000-000047170000}"/>
    <cellStyle name="Comma 4 4 2 2 3 2 5" xfId="5448" xr:uid="{00000000-0005-0000-0000-000048170000}"/>
    <cellStyle name="Comma 4 4 2 2 3 3" xfId="1768" xr:uid="{00000000-0005-0000-0000-000049170000}"/>
    <cellStyle name="Comma 4 4 2 2 3 3 2" xfId="3885" xr:uid="{00000000-0005-0000-0000-00004A170000}"/>
    <cellStyle name="Comma 4 4 2 2 3 3 2 2" xfId="12352" xr:uid="{00000000-0005-0000-0000-00004B170000}"/>
    <cellStyle name="Comma 4 4 2 2 3 3 2 3" xfId="8117" xr:uid="{00000000-0005-0000-0000-00004C170000}"/>
    <cellStyle name="Comma 4 4 2 2 3 3 3" xfId="10236" xr:uid="{00000000-0005-0000-0000-00004D170000}"/>
    <cellStyle name="Comma 4 4 2 2 3 3 4" xfId="6001" xr:uid="{00000000-0005-0000-0000-00004E170000}"/>
    <cellStyle name="Comma 4 4 2 2 3 4" xfId="2827" xr:uid="{00000000-0005-0000-0000-00004F170000}"/>
    <cellStyle name="Comma 4 4 2 2 3 4 2" xfId="11294" xr:uid="{00000000-0005-0000-0000-000050170000}"/>
    <cellStyle name="Comma 4 4 2 2 3 4 3" xfId="7059" xr:uid="{00000000-0005-0000-0000-000051170000}"/>
    <cellStyle name="Comma 4 4 2 2 3 5" xfId="9178" xr:uid="{00000000-0005-0000-0000-000052170000}"/>
    <cellStyle name="Comma 4 4 2 2 3 6" xfId="4943" xr:uid="{00000000-0005-0000-0000-000053170000}"/>
    <cellStyle name="Comma 4 4 2 2 4" xfId="603" xr:uid="{00000000-0005-0000-0000-000054170000}"/>
    <cellStyle name="Comma 4 4 2 2 4 2" xfId="1120" xr:uid="{00000000-0005-0000-0000-000055170000}"/>
    <cellStyle name="Comma 4 4 2 2 4 2 2" xfId="2178" xr:uid="{00000000-0005-0000-0000-000056170000}"/>
    <cellStyle name="Comma 4 4 2 2 4 2 2 2" xfId="4295" xr:uid="{00000000-0005-0000-0000-000057170000}"/>
    <cellStyle name="Comma 4 4 2 2 4 2 2 2 2" xfId="12762" xr:uid="{00000000-0005-0000-0000-000058170000}"/>
    <cellStyle name="Comma 4 4 2 2 4 2 2 2 3" xfId="8527" xr:uid="{00000000-0005-0000-0000-000059170000}"/>
    <cellStyle name="Comma 4 4 2 2 4 2 2 3" xfId="10646" xr:uid="{00000000-0005-0000-0000-00005A170000}"/>
    <cellStyle name="Comma 4 4 2 2 4 2 2 4" xfId="6411" xr:uid="{00000000-0005-0000-0000-00005B170000}"/>
    <cellStyle name="Comma 4 4 2 2 4 2 3" xfId="3237" xr:uid="{00000000-0005-0000-0000-00005C170000}"/>
    <cellStyle name="Comma 4 4 2 2 4 2 3 2" xfId="11704" xr:uid="{00000000-0005-0000-0000-00005D170000}"/>
    <cellStyle name="Comma 4 4 2 2 4 2 3 3" xfId="7469" xr:uid="{00000000-0005-0000-0000-00005E170000}"/>
    <cellStyle name="Comma 4 4 2 2 4 2 4" xfId="9588" xr:uid="{00000000-0005-0000-0000-00005F170000}"/>
    <cellStyle name="Comma 4 4 2 2 4 2 5" xfId="5353" xr:uid="{00000000-0005-0000-0000-000060170000}"/>
    <cellStyle name="Comma 4 4 2 2 4 3" xfId="1673" xr:uid="{00000000-0005-0000-0000-000061170000}"/>
    <cellStyle name="Comma 4 4 2 2 4 3 2" xfId="3790" xr:uid="{00000000-0005-0000-0000-000062170000}"/>
    <cellStyle name="Comma 4 4 2 2 4 3 2 2" xfId="12257" xr:uid="{00000000-0005-0000-0000-000063170000}"/>
    <cellStyle name="Comma 4 4 2 2 4 3 2 3" xfId="8022" xr:uid="{00000000-0005-0000-0000-000064170000}"/>
    <cellStyle name="Comma 4 4 2 2 4 3 3" xfId="10141" xr:uid="{00000000-0005-0000-0000-000065170000}"/>
    <cellStyle name="Comma 4 4 2 2 4 3 4" xfId="5906" xr:uid="{00000000-0005-0000-0000-000066170000}"/>
    <cellStyle name="Comma 4 4 2 2 4 4" xfId="2732" xr:uid="{00000000-0005-0000-0000-000067170000}"/>
    <cellStyle name="Comma 4 4 2 2 4 4 2" xfId="11199" xr:uid="{00000000-0005-0000-0000-000068170000}"/>
    <cellStyle name="Comma 4 4 2 2 4 4 3" xfId="6964" xr:uid="{00000000-0005-0000-0000-000069170000}"/>
    <cellStyle name="Comma 4 4 2 2 4 5" xfId="9083" xr:uid="{00000000-0005-0000-0000-00006A170000}"/>
    <cellStyle name="Comma 4 4 2 2 4 6" xfId="4848" xr:uid="{00000000-0005-0000-0000-00006B170000}"/>
    <cellStyle name="Comma 4 4 2 2 5" xfId="915" xr:uid="{00000000-0005-0000-0000-00006C170000}"/>
    <cellStyle name="Comma 4 4 2 2 5 2" xfId="1973" xr:uid="{00000000-0005-0000-0000-00006D170000}"/>
    <cellStyle name="Comma 4 4 2 2 5 2 2" xfId="4090" xr:uid="{00000000-0005-0000-0000-00006E170000}"/>
    <cellStyle name="Comma 4 4 2 2 5 2 2 2" xfId="12557" xr:uid="{00000000-0005-0000-0000-00006F170000}"/>
    <cellStyle name="Comma 4 4 2 2 5 2 2 3" xfId="8322" xr:uid="{00000000-0005-0000-0000-000070170000}"/>
    <cellStyle name="Comma 4 4 2 2 5 2 3" xfId="10441" xr:uid="{00000000-0005-0000-0000-000071170000}"/>
    <cellStyle name="Comma 4 4 2 2 5 2 4" xfId="6206" xr:uid="{00000000-0005-0000-0000-000072170000}"/>
    <cellStyle name="Comma 4 4 2 2 5 3" xfId="3032" xr:uid="{00000000-0005-0000-0000-000073170000}"/>
    <cellStyle name="Comma 4 4 2 2 5 3 2" xfId="11499" xr:uid="{00000000-0005-0000-0000-000074170000}"/>
    <cellStyle name="Comma 4 4 2 2 5 3 3" xfId="7264" xr:uid="{00000000-0005-0000-0000-000075170000}"/>
    <cellStyle name="Comma 4 4 2 2 5 4" xfId="9383" xr:uid="{00000000-0005-0000-0000-000076170000}"/>
    <cellStyle name="Comma 4 4 2 2 5 5" xfId="5148" xr:uid="{00000000-0005-0000-0000-000077170000}"/>
    <cellStyle name="Comma 4 4 2 2 6" xfId="1467" xr:uid="{00000000-0005-0000-0000-000078170000}"/>
    <cellStyle name="Comma 4 4 2 2 6 2" xfId="3584" xr:uid="{00000000-0005-0000-0000-000079170000}"/>
    <cellStyle name="Comma 4 4 2 2 6 2 2" xfId="12051" xr:uid="{00000000-0005-0000-0000-00007A170000}"/>
    <cellStyle name="Comma 4 4 2 2 6 2 3" xfId="7816" xr:uid="{00000000-0005-0000-0000-00007B170000}"/>
    <cellStyle name="Comma 4 4 2 2 6 3" xfId="9935" xr:uid="{00000000-0005-0000-0000-00007C170000}"/>
    <cellStyle name="Comma 4 4 2 2 6 4" xfId="5700" xr:uid="{00000000-0005-0000-0000-00007D170000}"/>
    <cellStyle name="Comma 4 4 2 2 7" xfId="2526" xr:uid="{00000000-0005-0000-0000-00007E170000}"/>
    <cellStyle name="Comma 4 4 2 2 7 2" xfId="10993" xr:uid="{00000000-0005-0000-0000-00007F170000}"/>
    <cellStyle name="Comma 4 4 2 2 7 3" xfId="6758" xr:uid="{00000000-0005-0000-0000-000080170000}"/>
    <cellStyle name="Comma 4 4 2 2 8" xfId="8877" xr:uid="{00000000-0005-0000-0000-000081170000}"/>
    <cellStyle name="Comma 4 4 2 2 9" xfId="4642" xr:uid="{00000000-0005-0000-0000-000082170000}"/>
    <cellStyle name="Comma 4 4 2 3" xfId="457" xr:uid="{00000000-0005-0000-0000-000083170000}"/>
    <cellStyle name="Comma 4 4 2 3 2" xfId="770" xr:uid="{00000000-0005-0000-0000-000084170000}"/>
    <cellStyle name="Comma 4 4 2 3 2 2" xfId="1275" xr:uid="{00000000-0005-0000-0000-000085170000}"/>
    <cellStyle name="Comma 4 4 2 3 2 2 2" xfId="2333" xr:uid="{00000000-0005-0000-0000-000086170000}"/>
    <cellStyle name="Comma 4 4 2 3 2 2 2 2" xfId="4450" xr:uid="{00000000-0005-0000-0000-000087170000}"/>
    <cellStyle name="Comma 4 4 2 3 2 2 2 2 2" xfId="12917" xr:uid="{00000000-0005-0000-0000-000088170000}"/>
    <cellStyle name="Comma 4 4 2 3 2 2 2 2 3" xfId="8682" xr:uid="{00000000-0005-0000-0000-000089170000}"/>
    <cellStyle name="Comma 4 4 2 3 2 2 2 3" xfId="10801" xr:uid="{00000000-0005-0000-0000-00008A170000}"/>
    <cellStyle name="Comma 4 4 2 3 2 2 2 4" xfId="6566" xr:uid="{00000000-0005-0000-0000-00008B170000}"/>
    <cellStyle name="Comma 4 4 2 3 2 2 3" xfId="3392" xr:uid="{00000000-0005-0000-0000-00008C170000}"/>
    <cellStyle name="Comma 4 4 2 3 2 2 3 2" xfId="11859" xr:uid="{00000000-0005-0000-0000-00008D170000}"/>
    <cellStyle name="Comma 4 4 2 3 2 2 3 3" xfId="7624" xr:uid="{00000000-0005-0000-0000-00008E170000}"/>
    <cellStyle name="Comma 4 4 2 3 2 2 4" xfId="9743" xr:uid="{00000000-0005-0000-0000-00008F170000}"/>
    <cellStyle name="Comma 4 4 2 3 2 2 5" xfId="5508" xr:uid="{00000000-0005-0000-0000-000090170000}"/>
    <cellStyle name="Comma 4 4 2 3 2 3" xfId="1828" xr:uid="{00000000-0005-0000-0000-000091170000}"/>
    <cellStyle name="Comma 4 4 2 3 2 3 2" xfId="3945" xr:uid="{00000000-0005-0000-0000-000092170000}"/>
    <cellStyle name="Comma 4 4 2 3 2 3 2 2" xfId="12412" xr:uid="{00000000-0005-0000-0000-000093170000}"/>
    <cellStyle name="Comma 4 4 2 3 2 3 2 3" xfId="8177" xr:uid="{00000000-0005-0000-0000-000094170000}"/>
    <cellStyle name="Comma 4 4 2 3 2 3 3" xfId="10296" xr:uid="{00000000-0005-0000-0000-000095170000}"/>
    <cellStyle name="Comma 4 4 2 3 2 3 4" xfId="6061" xr:uid="{00000000-0005-0000-0000-000096170000}"/>
    <cellStyle name="Comma 4 4 2 3 2 4" xfId="2887" xr:uid="{00000000-0005-0000-0000-000097170000}"/>
    <cellStyle name="Comma 4 4 2 3 2 4 2" xfId="11354" xr:uid="{00000000-0005-0000-0000-000098170000}"/>
    <cellStyle name="Comma 4 4 2 3 2 4 3" xfId="7119" xr:uid="{00000000-0005-0000-0000-000099170000}"/>
    <cellStyle name="Comma 4 4 2 3 2 5" xfId="9238" xr:uid="{00000000-0005-0000-0000-00009A170000}"/>
    <cellStyle name="Comma 4 4 2 3 2 6" xfId="5003" xr:uid="{00000000-0005-0000-0000-00009B170000}"/>
    <cellStyle name="Comma 4 4 2 3 3" xfId="975" xr:uid="{00000000-0005-0000-0000-00009C170000}"/>
    <cellStyle name="Comma 4 4 2 3 3 2" xfId="2033" xr:uid="{00000000-0005-0000-0000-00009D170000}"/>
    <cellStyle name="Comma 4 4 2 3 3 2 2" xfId="4150" xr:uid="{00000000-0005-0000-0000-00009E170000}"/>
    <cellStyle name="Comma 4 4 2 3 3 2 2 2" xfId="12617" xr:uid="{00000000-0005-0000-0000-00009F170000}"/>
    <cellStyle name="Comma 4 4 2 3 3 2 2 3" xfId="8382" xr:uid="{00000000-0005-0000-0000-0000A0170000}"/>
    <cellStyle name="Comma 4 4 2 3 3 2 3" xfId="10501" xr:uid="{00000000-0005-0000-0000-0000A1170000}"/>
    <cellStyle name="Comma 4 4 2 3 3 2 4" xfId="6266" xr:uid="{00000000-0005-0000-0000-0000A2170000}"/>
    <cellStyle name="Comma 4 4 2 3 3 3" xfId="3092" xr:uid="{00000000-0005-0000-0000-0000A3170000}"/>
    <cellStyle name="Comma 4 4 2 3 3 3 2" xfId="11559" xr:uid="{00000000-0005-0000-0000-0000A4170000}"/>
    <cellStyle name="Comma 4 4 2 3 3 3 3" xfId="7324" xr:uid="{00000000-0005-0000-0000-0000A5170000}"/>
    <cellStyle name="Comma 4 4 2 3 3 4" xfId="9443" xr:uid="{00000000-0005-0000-0000-0000A6170000}"/>
    <cellStyle name="Comma 4 4 2 3 3 5" xfId="5208" xr:uid="{00000000-0005-0000-0000-0000A7170000}"/>
    <cellStyle name="Comma 4 4 2 3 4" xfId="1527" xr:uid="{00000000-0005-0000-0000-0000A8170000}"/>
    <cellStyle name="Comma 4 4 2 3 4 2" xfId="3644" xr:uid="{00000000-0005-0000-0000-0000A9170000}"/>
    <cellStyle name="Comma 4 4 2 3 4 2 2" xfId="12111" xr:uid="{00000000-0005-0000-0000-0000AA170000}"/>
    <cellStyle name="Comma 4 4 2 3 4 2 3" xfId="7876" xr:uid="{00000000-0005-0000-0000-0000AB170000}"/>
    <cellStyle name="Comma 4 4 2 3 4 3" xfId="9995" xr:uid="{00000000-0005-0000-0000-0000AC170000}"/>
    <cellStyle name="Comma 4 4 2 3 4 4" xfId="5760" xr:uid="{00000000-0005-0000-0000-0000AD170000}"/>
    <cellStyle name="Comma 4 4 2 3 5" xfId="2586" xr:uid="{00000000-0005-0000-0000-0000AE170000}"/>
    <cellStyle name="Comma 4 4 2 3 5 2" xfId="11053" xr:uid="{00000000-0005-0000-0000-0000AF170000}"/>
    <cellStyle name="Comma 4 4 2 3 5 3" xfId="6818" xr:uid="{00000000-0005-0000-0000-0000B0170000}"/>
    <cellStyle name="Comma 4 4 2 3 6" xfId="8937" xr:uid="{00000000-0005-0000-0000-0000B1170000}"/>
    <cellStyle name="Comma 4 4 2 3 7" xfId="4702" xr:uid="{00000000-0005-0000-0000-0000B2170000}"/>
    <cellStyle name="Comma 4 4 2 4" xfId="664" xr:uid="{00000000-0005-0000-0000-0000B3170000}"/>
    <cellStyle name="Comma 4 4 2 4 2" xfId="1169" xr:uid="{00000000-0005-0000-0000-0000B4170000}"/>
    <cellStyle name="Comma 4 4 2 4 2 2" xfId="2227" xr:uid="{00000000-0005-0000-0000-0000B5170000}"/>
    <cellStyle name="Comma 4 4 2 4 2 2 2" xfId="4344" xr:uid="{00000000-0005-0000-0000-0000B6170000}"/>
    <cellStyle name="Comma 4 4 2 4 2 2 2 2" xfId="12811" xr:uid="{00000000-0005-0000-0000-0000B7170000}"/>
    <cellStyle name="Comma 4 4 2 4 2 2 2 3" xfId="8576" xr:uid="{00000000-0005-0000-0000-0000B8170000}"/>
    <cellStyle name="Comma 4 4 2 4 2 2 3" xfId="10695" xr:uid="{00000000-0005-0000-0000-0000B9170000}"/>
    <cellStyle name="Comma 4 4 2 4 2 2 4" xfId="6460" xr:uid="{00000000-0005-0000-0000-0000BA170000}"/>
    <cellStyle name="Comma 4 4 2 4 2 3" xfId="3286" xr:uid="{00000000-0005-0000-0000-0000BB170000}"/>
    <cellStyle name="Comma 4 4 2 4 2 3 2" xfId="11753" xr:uid="{00000000-0005-0000-0000-0000BC170000}"/>
    <cellStyle name="Comma 4 4 2 4 2 3 3" xfId="7518" xr:uid="{00000000-0005-0000-0000-0000BD170000}"/>
    <cellStyle name="Comma 4 4 2 4 2 4" xfId="9637" xr:uid="{00000000-0005-0000-0000-0000BE170000}"/>
    <cellStyle name="Comma 4 4 2 4 2 5" xfId="5402" xr:uid="{00000000-0005-0000-0000-0000BF170000}"/>
    <cellStyle name="Comma 4 4 2 4 3" xfId="1722" xr:uid="{00000000-0005-0000-0000-0000C0170000}"/>
    <cellStyle name="Comma 4 4 2 4 3 2" xfId="3839" xr:uid="{00000000-0005-0000-0000-0000C1170000}"/>
    <cellStyle name="Comma 4 4 2 4 3 2 2" xfId="12306" xr:uid="{00000000-0005-0000-0000-0000C2170000}"/>
    <cellStyle name="Comma 4 4 2 4 3 2 3" xfId="8071" xr:uid="{00000000-0005-0000-0000-0000C3170000}"/>
    <cellStyle name="Comma 4 4 2 4 3 3" xfId="10190" xr:uid="{00000000-0005-0000-0000-0000C4170000}"/>
    <cellStyle name="Comma 4 4 2 4 3 4" xfId="5955" xr:uid="{00000000-0005-0000-0000-0000C5170000}"/>
    <cellStyle name="Comma 4 4 2 4 4" xfId="2781" xr:uid="{00000000-0005-0000-0000-0000C6170000}"/>
    <cellStyle name="Comma 4 4 2 4 4 2" xfId="11248" xr:uid="{00000000-0005-0000-0000-0000C7170000}"/>
    <cellStyle name="Comma 4 4 2 4 4 3" xfId="7013" xr:uid="{00000000-0005-0000-0000-0000C8170000}"/>
    <cellStyle name="Comma 4 4 2 4 5" xfId="9132" xr:uid="{00000000-0005-0000-0000-0000C9170000}"/>
    <cellStyle name="Comma 4 4 2 4 6" xfId="4897" xr:uid="{00000000-0005-0000-0000-0000CA170000}"/>
    <cellStyle name="Comma 4 4 2 5" xfId="557" xr:uid="{00000000-0005-0000-0000-0000CB170000}"/>
    <cellStyle name="Comma 4 4 2 5 2" xfId="1074" xr:uid="{00000000-0005-0000-0000-0000CC170000}"/>
    <cellStyle name="Comma 4 4 2 5 2 2" xfId="2132" xr:uid="{00000000-0005-0000-0000-0000CD170000}"/>
    <cellStyle name="Comma 4 4 2 5 2 2 2" xfId="4249" xr:uid="{00000000-0005-0000-0000-0000CE170000}"/>
    <cellStyle name="Comma 4 4 2 5 2 2 2 2" xfId="12716" xr:uid="{00000000-0005-0000-0000-0000CF170000}"/>
    <cellStyle name="Comma 4 4 2 5 2 2 2 3" xfId="8481" xr:uid="{00000000-0005-0000-0000-0000D0170000}"/>
    <cellStyle name="Comma 4 4 2 5 2 2 3" xfId="10600" xr:uid="{00000000-0005-0000-0000-0000D1170000}"/>
    <cellStyle name="Comma 4 4 2 5 2 2 4" xfId="6365" xr:uid="{00000000-0005-0000-0000-0000D2170000}"/>
    <cellStyle name="Comma 4 4 2 5 2 3" xfId="3191" xr:uid="{00000000-0005-0000-0000-0000D3170000}"/>
    <cellStyle name="Comma 4 4 2 5 2 3 2" xfId="11658" xr:uid="{00000000-0005-0000-0000-0000D4170000}"/>
    <cellStyle name="Comma 4 4 2 5 2 3 3" xfId="7423" xr:uid="{00000000-0005-0000-0000-0000D5170000}"/>
    <cellStyle name="Comma 4 4 2 5 2 4" xfId="9542" xr:uid="{00000000-0005-0000-0000-0000D6170000}"/>
    <cellStyle name="Comma 4 4 2 5 2 5" xfId="5307" xr:uid="{00000000-0005-0000-0000-0000D7170000}"/>
    <cellStyle name="Comma 4 4 2 5 3" xfId="1627" xr:uid="{00000000-0005-0000-0000-0000D8170000}"/>
    <cellStyle name="Comma 4 4 2 5 3 2" xfId="3744" xr:uid="{00000000-0005-0000-0000-0000D9170000}"/>
    <cellStyle name="Comma 4 4 2 5 3 2 2" xfId="12211" xr:uid="{00000000-0005-0000-0000-0000DA170000}"/>
    <cellStyle name="Comma 4 4 2 5 3 2 3" xfId="7976" xr:uid="{00000000-0005-0000-0000-0000DB170000}"/>
    <cellStyle name="Comma 4 4 2 5 3 3" xfId="10095" xr:uid="{00000000-0005-0000-0000-0000DC170000}"/>
    <cellStyle name="Comma 4 4 2 5 3 4" xfId="5860" xr:uid="{00000000-0005-0000-0000-0000DD170000}"/>
    <cellStyle name="Comma 4 4 2 5 4" xfId="2686" xr:uid="{00000000-0005-0000-0000-0000DE170000}"/>
    <cellStyle name="Comma 4 4 2 5 4 2" xfId="11153" xr:uid="{00000000-0005-0000-0000-0000DF170000}"/>
    <cellStyle name="Comma 4 4 2 5 4 3" xfId="6918" xr:uid="{00000000-0005-0000-0000-0000E0170000}"/>
    <cellStyle name="Comma 4 4 2 5 5" xfId="9037" xr:uid="{00000000-0005-0000-0000-0000E1170000}"/>
    <cellStyle name="Comma 4 4 2 5 6" xfId="4802" xr:uid="{00000000-0005-0000-0000-0000E2170000}"/>
    <cellStyle name="Comma 4 4 2 6" xfId="869" xr:uid="{00000000-0005-0000-0000-0000E3170000}"/>
    <cellStyle name="Comma 4 4 2 6 2" xfId="1927" xr:uid="{00000000-0005-0000-0000-0000E4170000}"/>
    <cellStyle name="Comma 4 4 2 6 2 2" xfId="4044" xr:uid="{00000000-0005-0000-0000-0000E5170000}"/>
    <cellStyle name="Comma 4 4 2 6 2 2 2" xfId="12511" xr:uid="{00000000-0005-0000-0000-0000E6170000}"/>
    <cellStyle name="Comma 4 4 2 6 2 2 3" xfId="8276" xr:uid="{00000000-0005-0000-0000-0000E7170000}"/>
    <cellStyle name="Comma 4 4 2 6 2 3" xfId="10395" xr:uid="{00000000-0005-0000-0000-0000E8170000}"/>
    <cellStyle name="Comma 4 4 2 6 2 4" xfId="6160" xr:uid="{00000000-0005-0000-0000-0000E9170000}"/>
    <cellStyle name="Comma 4 4 2 6 3" xfId="2986" xr:uid="{00000000-0005-0000-0000-0000EA170000}"/>
    <cellStyle name="Comma 4 4 2 6 3 2" xfId="11453" xr:uid="{00000000-0005-0000-0000-0000EB170000}"/>
    <cellStyle name="Comma 4 4 2 6 3 3" xfId="7218" xr:uid="{00000000-0005-0000-0000-0000EC170000}"/>
    <cellStyle name="Comma 4 4 2 6 4" xfId="9337" xr:uid="{00000000-0005-0000-0000-0000ED170000}"/>
    <cellStyle name="Comma 4 4 2 6 5" xfId="5102" xr:uid="{00000000-0005-0000-0000-0000EE170000}"/>
    <cellStyle name="Comma 4 4 2 7" xfId="1375" xr:uid="{00000000-0005-0000-0000-0000EF170000}"/>
    <cellStyle name="Comma 4 4 2 7 2" xfId="2433" xr:uid="{00000000-0005-0000-0000-0000F0170000}"/>
    <cellStyle name="Comma 4 4 2 7 2 2" xfId="4550" xr:uid="{00000000-0005-0000-0000-0000F1170000}"/>
    <cellStyle name="Comma 4 4 2 7 2 2 2" xfId="13017" xr:uid="{00000000-0005-0000-0000-0000F2170000}"/>
    <cellStyle name="Comma 4 4 2 7 2 2 3" xfId="8782" xr:uid="{00000000-0005-0000-0000-0000F3170000}"/>
    <cellStyle name="Comma 4 4 2 7 2 3" xfId="10901" xr:uid="{00000000-0005-0000-0000-0000F4170000}"/>
    <cellStyle name="Comma 4 4 2 7 2 4" xfId="6666" xr:uid="{00000000-0005-0000-0000-0000F5170000}"/>
    <cellStyle name="Comma 4 4 2 7 3" xfId="3492" xr:uid="{00000000-0005-0000-0000-0000F6170000}"/>
    <cellStyle name="Comma 4 4 2 7 3 2" xfId="11959" xr:uid="{00000000-0005-0000-0000-0000F7170000}"/>
    <cellStyle name="Comma 4 4 2 7 3 3" xfId="7724" xr:uid="{00000000-0005-0000-0000-0000F8170000}"/>
    <cellStyle name="Comma 4 4 2 7 4" xfId="9843" xr:uid="{00000000-0005-0000-0000-0000F9170000}"/>
    <cellStyle name="Comma 4 4 2 7 5" xfId="5608" xr:uid="{00000000-0005-0000-0000-0000FA170000}"/>
    <cellStyle name="Comma 4 4 2 8" xfId="1421" xr:uid="{00000000-0005-0000-0000-0000FB170000}"/>
    <cellStyle name="Comma 4 4 2 8 2" xfId="3538" xr:uid="{00000000-0005-0000-0000-0000FC170000}"/>
    <cellStyle name="Comma 4 4 2 8 2 2" xfId="12005" xr:uid="{00000000-0005-0000-0000-0000FD170000}"/>
    <cellStyle name="Comma 4 4 2 8 2 3" xfId="7770" xr:uid="{00000000-0005-0000-0000-0000FE170000}"/>
    <cellStyle name="Comma 4 4 2 8 3" xfId="9889" xr:uid="{00000000-0005-0000-0000-0000FF170000}"/>
    <cellStyle name="Comma 4 4 2 8 4" xfId="5654" xr:uid="{00000000-0005-0000-0000-000000180000}"/>
    <cellStyle name="Comma 4 4 2 9" xfId="2480" xr:uid="{00000000-0005-0000-0000-000001180000}"/>
    <cellStyle name="Comma 4 4 2 9 2" xfId="10947" xr:uid="{00000000-0005-0000-0000-000002180000}"/>
    <cellStyle name="Comma 4 4 2 9 3" xfId="6712" xr:uid="{00000000-0005-0000-0000-000003180000}"/>
    <cellStyle name="Comma 4 4 3" xfId="375" xr:uid="{00000000-0005-0000-0000-000004180000}"/>
    <cellStyle name="Comma 4 4 3 2" xfId="481" xr:uid="{00000000-0005-0000-0000-000005180000}"/>
    <cellStyle name="Comma 4 4 3 2 2" xfId="794" xr:uid="{00000000-0005-0000-0000-000006180000}"/>
    <cellStyle name="Comma 4 4 3 2 2 2" xfId="1299" xr:uid="{00000000-0005-0000-0000-000007180000}"/>
    <cellStyle name="Comma 4 4 3 2 2 2 2" xfId="2357" xr:uid="{00000000-0005-0000-0000-000008180000}"/>
    <cellStyle name="Comma 4 4 3 2 2 2 2 2" xfId="4474" xr:uid="{00000000-0005-0000-0000-000009180000}"/>
    <cellStyle name="Comma 4 4 3 2 2 2 2 2 2" xfId="12941" xr:uid="{00000000-0005-0000-0000-00000A180000}"/>
    <cellStyle name="Comma 4 4 3 2 2 2 2 2 3" xfId="8706" xr:uid="{00000000-0005-0000-0000-00000B180000}"/>
    <cellStyle name="Comma 4 4 3 2 2 2 2 3" xfId="10825" xr:uid="{00000000-0005-0000-0000-00000C180000}"/>
    <cellStyle name="Comma 4 4 3 2 2 2 2 4" xfId="6590" xr:uid="{00000000-0005-0000-0000-00000D180000}"/>
    <cellStyle name="Comma 4 4 3 2 2 2 3" xfId="3416" xr:uid="{00000000-0005-0000-0000-00000E180000}"/>
    <cellStyle name="Comma 4 4 3 2 2 2 3 2" xfId="11883" xr:uid="{00000000-0005-0000-0000-00000F180000}"/>
    <cellStyle name="Comma 4 4 3 2 2 2 3 3" xfId="7648" xr:uid="{00000000-0005-0000-0000-000010180000}"/>
    <cellStyle name="Comma 4 4 3 2 2 2 4" xfId="9767" xr:uid="{00000000-0005-0000-0000-000011180000}"/>
    <cellStyle name="Comma 4 4 3 2 2 2 5" xfId="5532" xr:uid="{00000000-0005-0000-0000-000012180000}"/>
    <cellStyle name="Comma 4 4 3 2 2 3" xfId="1852" xr:uid="{00000000-0005-0000-0000-000013180000}"/>
    <cellStyle name="Comma 4 4 3 2 2 3 2" xfId="3969" xr:uid="{00000000-0005-0000-0000-000014180000}"/>
    <cellStyle name="Comma 4 4 3 2 2 3 2 2" xfId="12436" xr:uid="{00000000-0005-0000-0000-000015180000}"/>
    <cellStyle name="Comma 4 4 3 2 2 3 2 3" xfId="8201" xr:uid="{00000000-0005-0000-0000-000016180000}"/>
    <cellStyle name="Comma 4 4 3 2 2 3 3" xfId="10320" xr:uid="{00000000-0005-0000-0000-000017180000}"/>
    <cellStyle name="Comma 4 4 3 2 2 3 4" xfId="6085" xr:uid="{00000000-0005-0000-0000-000018180000}"/>
    <cellStyle name="Comma 4 4 3 2 2 4" xfId="2911" xr:uid="{00000000-0005-0000-0000-000019180000}"/>
    <cellStyle name="Comma 4 4 3 2 2 4 2" xfId="11378" xr:uid="{00000000-0005-0000-0000-00001A180000}"/>
    <cellStyle name="Comma 4 4 3 2 2 4 3" xfId="7143" xr:uid="{00000000-0005-0000-0000-00001B180000}"/>
    <cellStyle name="Comma 4 4 3 2 2 5" xfId="9262" xr:uid="{00000000-0005-0000-0000-00001C180000}"/>
    <cellStyle name="Comma 4 4 3 2 2 6" xfId="5027" xr:uid="{00000000-0005-0000-0000-00001D180000}"/>
    <cellStyle name="Comma 4 4 3 2 3" xfId="999" xr:uid="{00000000-0005-0000-0000-00001E180000}"/>
    <cellStyle name="Comma 4 4 3 2 3 2" xfId="2057" xr:uid="{00000000-0005-0000-0000-00001F180000}"/>
    <cellStyle name="Comma 4 4 3 2 3 2 2" xfId="4174" xr:uid="{00000000-0005-0000-0000-000020180000}"/>
    <cellStyle name="Comma 4 4 3 2 3 2 2 2" xfId="12641" xr:uid="{00000000-0005-0000-0000-000021180000}"/>
    <cellStyle name="Comma 4 4 3 2 3 2 2 3" xfId="8406" xr:uid="{00000000-0005-0000-0000-000022180000}"/>
    <cellStyle name="Comma 4 4 3 2 3 2 3" xfId="10525" xr:uid="{00000000-0005-0000-0000-000023180000}"/>
    <cellStyle name="Comma 4 4 3 2 3 2 4" xfId="6290" xr:uid="{00000000-0005-0000-0000-000024180000}"/>
    <cellStyle name="Comma 4 4 3 2 3 3" xfId="3116" xr:uid="{00000000-0005-0000-0000-000025180000}"/>
    <cellStyle name="Comma 4 4 3 2 3 3 2" xfId="11583" xr:uid="{00000000-0005-0000-0000-000026180000}"/>
    <cellStyle name="Comma 4 4 3 2 3 3 3" xfId="7348" xr:uid="{00000000-0005-0000-0000-000027180000}"/>
    <cellStyle name="Comma 4 4 3 2 3 4" xfId="9467" xr:uid="{00000000-0005-0000-0000-000028180000}"/>
    <cellStyle name="Comma 4 4 3 2 3 5" xfId="5232" xr:uid="{00000000-0005-0000-0000-000029180000}"/>
    <cellStyle name="Comma 4 4 3 2 4" xfId="1551" xr:uid="{00000000-0005-0000-0000-00002A180000}"/>
    <cellStyle name="Comma 4 4 3 2 4 2" xfId="3668" xr:uid="{00000000-0005-0000-0000-00002B180000}"/>
    <cellStyle name="Comma 4 4 3 2 4 2 2" xfId="12135" xr:uid="{00000000-0005-0000-0000-00002C180000}"/>
    <cellStyle name="Comma 4 4 3 2 4 2 3" xfId="7900" xr:uid="{00000000-0005-0000-0000-00002D180000}"/>
    <cellStyle name="Comma 4 4 3 2 4 3" xfId="10019" xr:uid="{00000000-0005-0000-0000-00002E180000}"/>
    <cellStyle name="Comma 4 4 3 2 4 4" xfId="5784" xr:uid="{00000000-0005-0000-0000-00002F180000}"/>
    <cellStyle name="Comma 4 4 3 2 5" xfId="2610" xr:uid="{00000000-0005-0000-0000-000030180000}"/>
    <cellStyle name="Comma 4 4 3 2 5 2" xfId="11077" xr:uid="{00000000-0005-0000-0000-000031180000}"/>
    <cellStyle name="Comma 4 4 3 2 5 3" xfId="6842" xr:uid="{00000000-0005-0000-0000-000032180000}"/>
    <cellStyle name="Comma 4 4 3 2 6" xfId="8961" xr:uid="{00000000-0005-0000-0000-000033180000}"/>
    <cellStyle name="Comma 4 4 3 2 7" xfId="4726" xr:uid="{00000000-0005-0000-0000-000034180000}"/>
    <cellStyle name="Comma 4 4 3 3" xfId="688" xr:uid="{00000000-0005-0000-0000-000035180000}"/>
    <cellStyle name="Comma 4 4 3 3 2" xfId="1193" xr:uid="{00000000-0005-0000-0000-000036180000}"/>
    <cellStyle name="Comma 4 4 3 3 2 2" xfId="2251" xr:uid="{00000000-0005-0000-0000-000037180000}"/>
    <cellStyle name="Comma 4 4 3 3 2 2 2" xfId="4368" xr:uid="{00000000-0005-0000-0000-000038180000}"/>
    <cellStyle name="Comma 4 4 3 3 2 2 2 2" xfId="12835" xr:uid="{00000000-0005-0000-0000-000039180000}"/>
    <cellStyle name="Comma 4 4 3 3 2 2 2 3" xfId="8600" xr:uid="{00000000-0005-0000-0000-00003A180000}"/>
    <cellStyle name="Comma 4 4 3 3 2 2 3" xfId="10719" xr:uid="{00000000-0005-0000-0000-00003B180000}"/>
    <cellStyle name="Comma 4 4 3 3 2 2 4" xfId="6484" xr:uid="{00000000-0005-0000-0000-00003C180000}"/>
    <cellStyle name="Comma 4 4 3 3 2 3" xfId="3310" xr:uid="{00000000-0005-0000-0000-00003D180000}"/>
    <cellStyle name="Comma 4 4 3 3 2 3 2" xfId="11777" xr:uid="{00000000-0005-0000-0000-00003E180000}"/>
    <cellStyle name="Comma 4 4 3 3 2 3 3" xfId="7542" xr:uid="{00000000-0005-0000-0000-00003F180000}"/>
    <cellStyle name="Comma 4 4 3 3 2 4" xfId="9661" xr:uid="{00000000-0005-0000-0000-000040180000}"/>
    <cellStyle name="Comma 4 4 3 3 2 5" xfId="5426" xr:uid="{00000000-0005-0000-0000-000041180000}"/>
    <cellStyle name="Comma 4 4 3 3 3" xfId="1746" xr:uid="{00000000-0005-0000-0000-000042180000}"/>
    <cellStyle name="Comma 4 4 3 3 3 2" xfId="3863" xr:uid="{00000000-0005-0000-0000-000043180000}"/>
    <cellStyle name="Comma 4 4 3 3 3 2 2" xfId="12330" xr:uid="{00000000-0005-0000-0000-000044180000}"/>
    <cellStyle name="Comma 4 4 3 3 3 2 3" xfId="8095" xr:uid="{00000000-0005-0000-0000-000045180000}"/>
    <cellStyle name="Comma 4 4 3 3 3 3" xfId="10214" xr:uid="{00000000-0005-0000-0000-000046180000}"/>
    <cellStyle name="Comma 4 4 3 3 3 4" xfId="5979" xr:uid="{00000000-0005-0000-0000-000047180000}"/>
    <cellStyle name="Comma 4 4 3 3 4" xfId="2805" xr:uid="{00000000-0005-0000-0000-000048180000}"/>
    <cellStyle name="Comma 4 4 3 3 4 2" xfId="11272" xr:uid="{00000000-0005-0000-0000-000049180000}"/>
    <cellStyle name="Comma 4 4 3 3 4 3" xfId="7037" xr:uid="{00000000-0005-0000-0000-00004A180000}"/>
    <cellStyle name="Comma 4 4 3 3 5" xfId="9156" xr:uid="{00000000-0005-0000-0000-00004B180000}"/>
    <cellStyle name="Comma 4 4 3 3 6" xfId="4921" xr:uid="{00000000-0005-0000-0000-00004C180000}"/>
    <cellStyle name="Comma 4 4 3 4" xfId="581" xr:uid="{00000000-0005-0000-0000-00004D180000}"/>
    <cellStyle name="Comma 4 4 3 4 2" xfId="1098" xr:uid="{00000000-0005-0000-0000-00004E180000}"/>
    <cellStyle name="Comma 4 4 3 4 2 2" xfId="2156" xr:uid="{00000000-0005-0000-0000-00004F180000}"/>
    <cellStyle name="Comma 4 4 3 4 2 2 2" xfId="4273" xr:uid="{00000000-0005-0000-0000-000050180000}"/>
    <cellStyle name="Comma 4 4 3 4 2 2 2 2" xfId="12740" xr:uid="{00000000-0005-0000-0000-000051180000}"/>
    <cellStyle name="Comma 4 4 3 4 2 2 2 3" xfId="8505" xr:uid="{00000000-0005-0000-0000-000052180000}"/>
    <cellStyle name="Comma 4 4 3 4 2 2 3" xfId="10624" xr:uid="{00000000-0005-0000-0000-000053180000}"/>
    <cellStyle name="Comma 4 4 3 4 2 2 4" xfId="6389" xr:uid="{00000000-0005-0000-0000-000054180000}"/>
    <cellStyle name="Comma 4 4 3 4 2 3" xfId="3215" xr:uid="{00000000-0005-0000-0000-000055180000}"/>
    <cellStyle name="Comma 4 4 3 4 2 3 2" xfId="11682" xr:uid="{00000000-0005-0000-0000-000056180000}"/>
    <cellStyle name="Comma 4 4 3 4 2 3 3" xfId="7447" xr:uid="{00000000-0005-0000-0000-000057180000}"/>
    <cellStyle name="Comma 4 4 3 4 2 4" xfId="9566" xr:uid="{00000000-0005-0000-0000-000058180000}"/>
    <cellStyle name="Comma 4 4 3 4 2 5" xfId="5331" xr:uid="{00000000-0005-0000-0000-000059180000}"/>
    <cellStyle name="Comma 4 4 3 4 3" xfId="1651" xr:uid="{00000000-0005-0000-0000-00005A180000}"/>
    <cellStyle name="Comma 4 4 3 4 3 2" xfId="3768" xr:uid="{00000000-0005-0000-0000-00005B180000}"/>
    <cellStyle name="Comma 4 4 3 4 3 2 2" xfId="12235" xr:uid="{00000000-0005-0000-0000-00005C180000}"/>
    <cellStyle name="Comma 4 4 3 4 3 2 3" xfId="8000" xr:uid="{00000000-0005-0000-0000-00005D180000}"/>
    <cellStyle name="Comma 4 4 3 4 3 3" xfId="10119" xr:uid="{00000000-0005-0000-0000-00005E180000}"/>
    <cellStyle name="Comma 4 4 3 4 3 4" xfId="5884" xr:uid="{00000000-0005-0000-0000-00005F180000}"/>
    <cellStyle name="Comma 4 4 3 4 4" xfId="2710" xr:uid="{00000000-0005-0000-0000-000060180000}"/>
    <cellStyle name="Comma 4 4 3 4 4 2" xfId="11177" xr:uid="{00000000-0005-0000-0000-000061180000}"/>
    <cellStyle name="Comma 4 4 3 4 4 3" xfId="6942" xr:uid="{00000000-0005-0000-0000-000062180000}"/>
    <cellStyle name="Comma 4 4 3 4 5" xfId="9061" xr:uid="{00000000-0005-0000-0000-000063180000}"/>
    <cellStyle name="Comma 4 4 3 4 6" xfId="4826" xr:uid="{00000000-0005-0000-0000-000064180000}"/>
    <cellStyle name="Comma 4 4 3 5" xfId="893" xr:uid="{00000000-0005-0000-0000-000065180000}"/>
    <cellStyle name="Comma 4 4 3 5 2" xfId="1951" xr:uid="{00000000-0005-0000-0000-000066180000}"/>
    <cellStyle name="Comma 4 4 3 5 2 2" xfId="4068" xr:uid="{00000000-0005-0000-0000-000067180000}"/>
    <cellStyle name="Comma 4 4 3 5 2 2 2" xfId="12535" xr:uid="{00000000-0005-0000-0000-000068180000}"/>
    <cellStyle name="Comma 4 4 3 5 2 2 3" xfId="8300" xr:uid="{00000000-0005-0000-0000-000069180000}"/>
    <cellStyle name="Comma 4 4 3 5 2 3" xfId="10419" xr:uid="{00000000-0005-0000-0000-00006A180000}"/>
    <cellStyle name="Comma 4 4 3 5 2 4" xfId="6184" xr:uid="{00000000-0005-0000-0000-00006B180000}"/>
    <cellStyle name="Comma 4 4 3 5 3" xfId="3010" xr:uid="{00000000-0005-0000-0000-00006C180000}"/>
    <cellStyle name="Comma 4 4 3 5 3 2" xfId="11477" xr:uid="{00000000-0005-0000-0000-00006D180000}"/>
    <cellStyle name="Comma 4 4 3 5 3 3" xfId="7242" xr:uid="{00000000-0005-0000-0000-00006E180000}"/>
    <cellStyle name="Comma 4 4 3 5 4" xfId="9361" xr:uid="{00000000-0005-0000-0000-00006F180000}"/>
    <cellStyle name="Comma 4 4 3 5 5" xfId="5126" xr:uid="{00000000-0005-0000-0000-000070180000}"/>
    <cellStyle name="Comma 4 4 3 6" xfId="1445" xr:uid="{00000000-0005-0000-0000-000071180000}"/>
    <cellStyle name="Comma 4 4 3 6 2" xfId="3562" xr:uid="{00000000-0005-0000-0000-000072180000}"/>
    <cellStyle name="Comma 4 4 3 6 2 2" xfId="12029" xr:uid="{00000000-0005-0000-0000-000073180000}"/>
    <cellStyle name="Comma 4 4 3 6 2 3" xfId="7794" xr:uid="{00000000-0005-0000-0000-000074180000}"/>
    <cellStyle name="Comma 4 4 3 6 3" xfId="9913" xr:uid="{00000000-0005-0000-0000-000075180000}"/>
    <cellStyle name="Comma 4 4 3 6 4" xfId="5678" xr:uid="{00000000-0005-0000-0000-000076180000}"/>
    <cellStyle name="Comma 4 4 3 7" xfId="2504" xr:uid="{00000000-0005-0000-0000-000077180000}"/>
    <cellStyle name="Comma 4 4 3 7 2" xfId="10971" xr:uid="{00000000-0005-0000-0000-000078180000}"/>
    <cellStyle name="Comma 4 4 3 7 3" xfId="6736" xr:uid="{00000000-0005-0000-0000-000079180000}"/>
    <cellStyle name="Comma 4 4 3 8" xfId="8855" xr:uid="{00000000-0005-0000-0000-00007A180000}"/>
    <cellStyle name="Comma 4 4 3 9" xfId="4620" xr:uid="{00000000-0005-0000-0000-00007B180000}"/>
    <cellStyle name="Comma 4 4 4" xfId="426" xr:uid="{00000000-0005-0000-0000-00007C180000}"/>
    <cellStyle name="Comma 4 4 4 2" xfId="739" xr:uid="{00000000-0005-0000-0000-00007D180000}"/>
    <cellStyle name="Comma 4 4 4 2 2" xfId="1244" xr:uid="{00000000-0005-0000-0000-00007E180000}"/>
    <cellStyle name="Comma 4 4 4 2 2 2" xfId="2302" xr:uid="{00000000-0005-0000-0000-00007F180000}"/>
    <cellStyle name="Comma 4 4 4 2 2 2 2" xfId="4419" xr:uid="{00000000-0005-0000-0000-000080180000}"/>
    <cellStyle name="Comma 4 4 4 2 2 2 2 2" xfId="12886" xr:uid="{00000000-0005-0000-0000-000081180000}"/>
    <cellStyle name="Comma 4 4 4 2 2 2 2 3" xfId="8651" xr:uid="{00000000-0005-0000-0000-000082180000}"/>
    <cellStyle name="Comma 4 4 4 2 2 2 3" xfId="10770" xr:uid="{00000000-0005-0000-0000-000083180000}"/>
    <cellStyle name="Comma 4 4 4 2 2 2 4" xfId="6535" xr:uid="{00000000-0005-0000-0000-000084180000}"/>
    <cellStyle name="Comma 4 4 4 2 2 3" xfId="3361" xr:uid="{00000000-0005-0000-0000-000085180000}"/>
    <cellStyle name="Comma 4 4 4 2 2 3 2" xfId="11828" xr:uid="{00000000-0005-0000-0000-000086180000}"/>
    <cellStyle name="Comma 4 4 4 2 2 3 3" xfId="7593" xr:uid="{00000000-0005-0000-0000-000087180000}"/>
    <cellStyle name="Comma 4 4 4 2 2 4" xfId="9712" xr:uid="{00000000-0005-0000-0000-000088180000}"/>
    <cellStyle name="Comma 4 4 4 2 2 5" xfId="5477" xr:uid="{00000000-0005-0000-0000-000089180000}"/>
    <cellStyle name="Comma 4 4 4 2 3" xfId="1797" xr:uid="{00000000-0005-0000-0000-00008A180000}"/>
    <cellStyle name="Comma 4 4 4 2 3 2" xfId="3914" xr:uid="{00000000-0005-0000-0000-00008B180000}"/>
    <cellStyle name="Comma 4 4 4 2 3 2 2" xfId="12381" xr:uid="{00000000-0005-0000-0000-00008C180000}"/>
    <cellStyle name="Comma 4 4 4 2 3 2 3" xfId="8146" xr:uid="{00000000-0005-0000-0000-00008D180000}"/>
    <cellStyle name="Comma 4 4 4 2 3 3" xfId="10265" xr:uid="{00000000-0005-0000-0000-00008E180000}"/>
    <cellStyle name="Comma 4 4 4 2 3 4" xfId="6030" xr:uid="{00000000-0005-0000-0000-00008F180000}"/>
    <cellStyle name="Comma 4 4 4 2 4" xfId="2856" xr:uid="{00000000-0005-0000-0000-000090180000}"/>
    <cellStyle name="Comma 4 4 4 2 4 2" xfId="11323" xr:uid="{00000000-0005-0000-0000-000091180000}"/>
    <cellStyle name="Comma 4 4 4 2 4 3" xfId="7088" xr:uid="{00000000-0005-0000-0000-000092180000}"/>
    <cellStyle name="Comma 4 4 4 2 5" xfId="9207" xr:uid="{00000000-0005-0000-0000-000093180000}"/>
    <cellStyle name="Comma 4 4 4 2 6" xfId="4972" xr:uid="{00000000-0005-0000-0000-000094180000}"/>
    <cellStyle name="Comma 4 4 4 3" xfId="944" xr:uid="{00000000-0005-0000-0000-000095180000}"/>
    <cellStyle name="Comma 4 4 4 3 2" xfId="2002" xr:uid="{00000000-0005-0000-0000-000096180000}"/>
    <cellStyle name="Comma 4 4 4 3 2 2" xfId="4119" xr:uid="{00000000-0005-0000-0000-000097180000}"/>
    <cellStyle name="Comma 4 4 4 3 2 2 2" xfId="12586" xr:uid="{00000000-0005-0000-0000-000098180000}"/>
    <cellStyle name="Comma 4 4 4 3 2 2 3" xfId="8351" xr:uid="{00000000-0005-0000-0000-000099180000}"/>
    <cellStyle name="Comma 4 4 4 3 2 3" xfId="10470" xr:uid="{00000000-0005-0000-0000-00009A180000}"/>
    <cellStyle name="Comma 4 4 4 3 2 4" xfId="6235" xr:uid="{00000000-0005-0000-0000-00009B180000}"/>
    <cellStyle name="Comma 4 4 4 3 3" xfId="3061" xr:uid="{00000000-0005-0000-0000-00009C180000}"/>
    <cellStyle name="Comma 4 4 4 3 3 2" xfId="11528" xr:uid="{00000000-0005-0000-0000-00009D180000}"/>
    <cellStyle name="Comma 4 4 4 3 3 3" xfId="7293" xr:uid="{00000000-0005-0000-0000-00009E180000}"/>
    <cellStyle name="Comma 4 4 4 3 4" xfId="9412" xr:uid="{00000000-0005-0000-0000-00009F180000}"/>
    <cellStyle name="Comma 4 4 4 3 5" xfId="5177" xr:uid="{00000000-0005-0000-0000-0000A0180000}"/>
    <cellStyle name="Comma 4 4 4 4" xfId="1496" xr:uid="{00000000-0005-0000-0000-0000A1180000}"/>
    <cellStyle name="Comma 4 4 4 4 2" xfId="3613" xr:uid="{00000000-0005-0000-0000-0000A2180000}"/>
    <cellStyle name="Comma 4 4 4 4 2 2" xfId="12080" xr:uid="{00000000-0005-0000-0000-0000A3180000}"/>
    <cellStyle name="Comma 4 4 4 4 2 3" xfId="7845" xr:uid="{00000000-0005-0000-0000-0000A4180000}"/>
    <cellStyle name="Comma 4 4 4 4 3" xfId="9964" xr:uid="{00000000-0005-0000-0000-0000A5180000}"/>
    <cellStyle name="Comma 4 4 4 4 4" xfId="5729" xr:uid="{00000000-0005-0000-0000-0000A6180000}"/>
    <cellStyle name="Comma 4 4 4 5" xfId="2555" xr:uid="{00000000-0005-0000-0000-0000A7180000}"/>
    <cellStyle name="Comma 4 4 4 5 2" xfId="11022" xr:uid="{00000000-0005-0000-0000-0000A8180000}"/>
    <cellStyle name="Comma 4 4 4 5 3" xfId="6787" xr:uid="{00000000-0005-0000-0000-0000A9180000}"/>
    <cellStyle name="Comma 4 4 4 6" xfId="8906" xr:uid="{00000000-0005-0000-0000-0000AA180000}"/>
    <cellStyle name="Comma 4 4 4 7" xfId="4671" xr:uid="{00000000-0005-0000-0000-0000AB180000}"/>
    <cellStyle name="Comma 4 4 5" xfId="628" xr:uid="{00000000-0005-0000-0000-0000AC180000}"/>
    <cellStyle name="Comma 4 4 5 2" xfId="1145" xr:uid="{00000000-0005-0000-0000-0000AD180000}"/>
    <cellStyle name="Comma 4 4 5 2 2" xfId="2203" xr:uid="{00000000-0005-0000-0000-0000AE180000}"/>
    <cellStyle name="Comma 4 4 5 2 2 2" xfId="4320" xr:uid="{00000000-0005-0000-0000-0000AF180000}"/>
    <cellStyle name="Comma 4 4 5 2 2 2 2" xfId="12787" xr:uid="{00000000-0005-0000-0000-0000B0180000}"/>
    <cellStyle name="Comma 4 4 5 2 2 2 3" xfId="8552" xr:uid="{00000000-0005-0000-0000-0000B1180000}"/>
    <cellStyle name="Comma 4 4 5 2 2 3" xfId="10671" xr:uid="{00000000-0005-0000-0000-0000B2180000}"/>
    <cellStyle name="Comma 4 4 5 2 2 4" xfId="6436" xr:uid="{00000000-0005-0000-0000-0000B3180000}"/>
    <cellStyle name="Comma 4 4 5 2 3" xfId="3262" xr:uid="{00000000-0005-0000-0000-0000B4180000}"/>
    <cellStyle name="Comma 4 4 5 2 3 2" xfId="11729" xr:uid="{00000000-0005-0000-0000-0000B5180000}"/>
    <cellStyle name="Comma 4 4 5 2 3 3" xfId="7494" xr:uid="{00000000-0005-0000-0000-0000B6180000}"/>
    <cellStyle name="Comma 4 4 5 2 4" xfId="9613" xr:uid="{00000000-0005-0000-0000-0000B7180000}"/>
    <cellStyle name="Comma 4 4 5 2 5" xfId="5378" xr:uid="{00000000-0005-0000-0000-0000B8180000}"/>
    <cellStyle name="Comma 4 4 5 3" xfId="1698" xr:uid="{00000000-0005-0000-0000-0000B9180000}"/>
    <cellStyle name="Comma 4 4 5 3 2" xfId="3815" xr:uid="{00000000-0005-0000-0000-0000BA180000}"/>
    <cellStyle name="Comma 4 4 5 3 2 2" xfId="12282" xr:uid="{00000000-0005-0000-0000-0000BB180000}"/>
    <cellStyle name="Comma 4 4 5 3 2 3" xfId="8047" xr:uid="{00000000-0005-0000-0000-0000BC180000}"/>
    <cellStyle name="Comma 4 4 5 3 3" xfId="10166" xr:uid="{00000000-0005-0000-0000-0000BD180000}"/>
    <cellStyle name="Comma 4 4 5 3 4" xfId="5931" xr:uid="{00000000-0005-0000-0000-0000BE180000}"/>
    <cellStyle name="Comma 4 4 5 4" xfId="2757" xr:uid="{00000000-0005-0000-0000-0000BF180000}"/>
    <cellStyle name="Comma 4 4 5 4 2" xfId="11224" xr:uid="{00000000-0005-0000-0000-0000C0180000}"/>
    <cellStyle name="Comma 4 4 5 4 3" xfId="6989" xr:uid="{00000000-0005-0000-0000-0000C1180000}"/>
    <cellStyle name="Comma 4 4 5 5" xfId="9108" xr:uid="{00000000-0005-0000-0000-0000C2180000}"/>
    <cellStyle name="Comma 4 4 5 6" xfId="4873" xr:uid="{00000000-0005-0000-0000-0000C3180000}"/>
    <cellStyle name="Comma 4 4 6" xfId="534" xr:uid="{00000000-0005-0000-0000-0000C4180000}"/>
    <cellStyle name="Comma 4 4 6 2" xfId="1052" xr:uid="{00000000-0005-0000-0000-0000C5180000}"/>
    <cellStyle name="Comma 4 4 6 2 2" xfId="2110" xr:uid="{00000000-0005-0000-0000-0000C6180000}"/>
    <cellStyle name="Comma 4 4 6 2 2 2" xfId="4227" xr:uid="{00000000-0005-0000-0000-0000C7180000}"/>
    <cellStyle name="Comma 4 4 6 2 2 2 2" xfId="12694" xr:uid="{00000000-0005-0000-0000-0000C8180000}"/>
    <cellStyle name="Comma 4 4 6 2 2 2 3" xfId="8459" xr:uid="{00000000-0005-0000-0000-0000C9180000}"/>
    <cellStyle name="Comma 4 4 6 2 2 3" xfId="10578" xr:uid="{00000000-0005-0000-0000-0000CA180000}"/>
    <cellStyle name="Comma 4 4 6 2 2 4" xfId="6343" xr:uid="{00000000-0005-0000-0000-0000CB180000}"/>
    <cellStyle name="Comma 4 4 6 2 3" xfId="3169" xr:uid="{00000000-0005-0000-0000-0000CC180000}"/>
    <cellStyle name="Comma 4 4 6 2 3 2" xfId="11636" xr:uid="{00000000-0005-0000-0000-0000CD180000}"/>
    <cellStyle name="Comma 4 4 6 2 3 3" xfId="7401" xr:uid="{00000000-0005-0000-0000-0000CE180000}"/>
    <cellStyle name="Comma 4 4 6 2 4" xfId="9520" xr:uid="{00000000-0005-0000-0000-0000CF180000}"/>
    <cellStyle name="Comma 4 4 6 2 5" xfId="5285" xr:uid="{00000000-0005-0000-0000-0000D0180000}"/>
    <cellStyle name="Comma 4 4 6 3" xfId="1604" xr:uid="{00000000-0005-0000-0000-0000D1180000}"/>
    <cellStyle name="Comma 4 4 6 3 2" xfId="3721" xr:uid="{00000000-0005-0000-0000-0000D2180000}"/>
    <cellStyle name="Comma 4 4 6 3 2 2" xfId="12188" xr:uid="{00000000-0005-0000-0000-0000D3180000}"/>
    <cellStyle name="Comma 4 4 6 3 2 3" xfId="7953" xr:uid="{00000000-0005-0000-0000-0000D4180000}"/>
    <cellStyle name="Comma 4 4 6 3 3" xfId="10072" xr:uid="{00000000-0005-0000-0000-0000D5180000}"/>
    <cellStyle name="Comma 4 4 6 3 4" xfId="5837" xr:uid="{00000000-0005-0000-0000-0000D6180000}"/>
    <cellStyle name="Comma 4 4 6 4" xfId="2663" xr:uid="{00000000-0005-0000-0000-0000D7180000}"/>
    <cellStyle name="Comma 4 4 6 4 2" xfId="11130" xr:uid="{00000000-0005-0000-0000-0000D8180000}"/>
    <cellStyle name="Comma 4 4 6 4 3" xfId="6895" xr:uid="{00000000-0005-0000-0000-0000D9180000}"/>
    <cellStyle name="Comma 4 4 6 5" xfId="9014" xr:uid="{00000000-0005-0000-0000-0000DA180000}"/>
    <cellStyle name="Comma 4 4 6 6" xfId="4779" xr:uid="{00000000-0005-0000-0000-0000DB180000}"/>
    <cellStyle name="Comma 4 4 7" xfId="847" xr:uid="{00000000-0005-0000-0000-0000DC180000}"/>
    <cellStyle name="Comma 4 4 7 2" xfId="1905" xr:uid="{00000000-0005-0000-0000-0000DD180000}"/>
    <cellStyle name="Comma 4 4 7 2 2" xfId="4022" xr:uid="{00000000-0005-0000-0000-0000DE180000}"/>
    <cellStyle name="Comma 4 4 7 2 2 2" xfId="12489" xr:uid="{00000000-0005-0000-0000-0000DF180000}"/>
    <cellStyle name="Comma 4 4 7 2 2 3" xfId="8254" xr:uid="{00000000-0005-0000-0000-0000E0180000}"/>
    <cellStyle name="Comma 4 4 7 2 3" xfId="10373" xr:uid="{00000000-0005-0000-0000-0000E1180000}"/>
    <cellStyle name="Comma 4 4 7 2 4" xfId="6138" xr:uid="{00000000-0005-0000-0000-0000E2180000}"/>
    <cellStyle name="Comma 4 4 7 3" xfId="2964" xr:uid="{00000000-0005-0000-0000-0000E3180000}"/>
    <cellStyle name="Comma 4 4 7 3 2" xfId="11431" xr:uid="{00000000-0005-0000-0000-0000E4180000}"/>
    <cellStyle name="Comma 4 4 7 3 3" xfId="7196" xr:uid="{00000000-0005-0000-0000-0000E5180000}"/>
    <cellStyle name="Comma 4 4 7 4" xfId="9315" xr:uid="{00000000-0005-0000-0000-0000E6180000}"/>
    <cellStyle name="Comma 4 4 7 5" xfId="5080" xr:uid="{00000000-0005-0000-0000-0000E7180000}"/>
    <cellStyle name="Comma 4 4 8" xfId="1352" xr:uid="{00000000-0005-0000-0000-0000E8180000}"/>
    <cellStyle name="Comma 4 4 8 2" xfId="2410" xr:uid="{00000000-0005-0000-0000-0000E9180000}"/>
    <cellStyle name="Comma 4 4 8 2 2" xfId="4527" xr:uid="{00000000-0005-0000-0000-0000EA180000}"/>
    <cellStyle name="Comma 4 4 8 2 2 2" xfId="12994" xr:uid="{00000000-0005-0000-0000-0000EB180000}"/>
    <cellStyle name="Comma 4 4 8 2 2 3" xfId="8759" xr:uid="{00000000-0005-0000-0000-0000EC180000}"/>
    <cellStyle name="Comma 4 4 8 2 3" xfId="10878" xr:uid="{00000000-0005-0000-0000-0000ED180000}"/>
    <cellStyle name="Comma 4 4 8 2 4" xfId="6643" xr:uid="{00000000-0005-0000-0000-0000EE180000}"/>
    <cellStyle name="Comma 4 4 8 3" xfId="3469" xr:uid="{00000000-0005-0000-0000-0000EF180000}"/>
    <cellStyle name="Comma 4 4 8 3 2" xfId="11936" xr:uid="{00000000-0005-0000-0000-0000F0180000}"/>
    <cellStyle name="Comma 4 4 8 3 3" xfId="7701" xr:uid="{00000000-0005-0000-0000-0000F1180000}"/>
    <cellStyle name="Comma 4 4 8 4" xfId="9820" xr:uid="{00000000-0005-0000-0000-0000F2180000}"/>
    <cellStyle name="Comma 4 4 8 5" xfId="5585" xr:uid="{00000000-0005-0000-0000-0000F3180000}"/>
    <cellStyle name="Comma 4 4 9" xfId="1399" xr:uid="{00000000-0005-0000-0000-0000F4180000}"/>
    <cellStyle name="Comma 4 4 9 2" xfId="3516" xr:uid="{00000000-0005-0000-0000-0000F5180000}"/>
    <cellStyle name="Comma 4 4 9 2 2" xfId="11983" xr:uid="{00000000-0005-0000-0000-0000F6180000}"/>
    <cellStyle name="Comma 4 4 9 2 3" xfId="7748" xr:uid="{00000000-0005-0000-0000-0000F7180000}"/>
    <cellStyle name="Comma 4 4 9 3" xfId="9867" xr:uid="{00000000-0005-0000-0000-0000F8180000}"/>
    <cellStyle name="Comma 4 4 9 4" xfId="5632" xr:uid="{00000000-0005-0000-0000-0000F9180000}"/>
    <cellStyle name="Comma 4 5" xfId="371" xr:uid="{00000000-0005-0000-0000-0000FA180000}"/>
    <cellStyle name="Comma 4 5 2" xfId="477" xr:uid="{00000000-0005-0000-0000-0000FB180000}"/>
    <cellStyle name="Comma 4 5 2 2" xfId="790" xr:uid="{00000000-0005-0000-0000-0000FC180000}"/>
    <cellStyle name="Comma 4 5 2 2 2" xfId="1295" xr:uid="{00000000-0005-0000-0000-0000FD180000}"/>
    <cellStyle name="Comma 4 5 2 2 2 2" xfId="2353" xr:uid="{00000000-0005-0000-0000-0000FE180000}"/>
    <cellStyle name="Comma 4 5 2 2 2 2 2" xfId="4470" xr:uid="{00000000-0005-0000-0000-0000FF180000}"/>
    <cellStyle name="Comma 4 5 2 2 2 2 2 2" xfId="12937" xr:uid="{00000000-0005-0000-0000-000000190000}"/>
    <cellStyle name="Comma 4 5 2 2 2 2 2 3" xfId="8702" xr:uid="{00000000-0005-0000-0000-000001190000}"/>
    <cellStyle name="Comma 4 5 2 2 2 2 3" xfId="10821" xr:uid="{00000000-0005-0000-0000-000002190000}"/>
    <cellStyle name="Comma 4 5 2 2 2 2 4" xfId="6586" xr:uid="{00000000-0005-0000-0000-000003190000}"/>
    <cellStyle name="Comma 4 5 2 2 2 3" xfId="3412" xr:uid="{00000000-0005-0000-0000-000004190000}"/>
    <cellStyle name="Comma 4 5 2 2 2 3 2" xfId="11879" xr:uid="{00000000-0005-0000-0000-000005190000}"/>
    <cellStyle name="Comma 4 5 2 2 2 3 3" xfId="7644" xr:uid="{00000000-0005-0000-0000-000006190000}"/>
    <cellStyle name="Comma 4 5 2 2 2 4" xfId="9763" xr:uid="{00000000-0005-0000-0000-000007190000}"/>
    <cellStyle name="Comma 4 5 2 2 2 5" xfId="5528" xr:uid="{00000000-0005-0000-0000-000008190000}"/>
    <cellStyle name="Comma 4 5 2 2 3" xfId="1848" xr:uid="{00000000-0005-0000-0000-000009190000}"/>
    <cellStyle name="Comma 4 5 2 2 3 2" xfId="3965" xr:uid="{00000000-0005-0000-0000-00000A190000}"/>
    <cellStyle name="Comma 4 5 2 2 3 2 2" xfId="12432" xr:uid="{00000000-0005-0000-0000-00000B190000}"/>
    <cellStyle name="Comma 4 5 2 2 3 2 3" xfId="8197" xr:uid="{00000000-0005-0000-0000-00000C190000}"/>
    <cellStyle name="Comma 4 5 2 2 3 3" xfId="10316" xr:uid="{00000000-0005-0000-0000-00000D190000}"/>
    <cellStyle name="Comma 4 5 2 2 3 4" xfId="6081" xr:uid="{00000000-0005-0000-0000-00000E190000}"/>
    <cellStyle name="Comma 4 5 2 2 4" xfId="2907" xr:uid="{00000000-0005-0000-0000-00000F190000}"/>
    <cellStyle name="Comma 4 5 2 2 4 2" xfId="11374" xr:uid="{00000000-0005-0000-0000-000010190000}"/>
    <cellStyle name="Comma 4 5 2 2 4 3" xfId="7139" xr:uid="{00000000-0005-0000-0000-000011190000}"/>
    <cellStyle name="Comma 4 5 2 2 5" xfId="9258" xr:uid="{00000000-0005-0000-0000-000012190000}"/>
    <cellStyle name="Comma 4 5 2 2 6" xfId="5023" xr:uid="{00000000-0005-0000-0000-000013190000}"/>
    <cellStyle name="Comma 4 5 2 3" xfId="995" xr:uid="{00000000-0005-0000-0000-000014190000}"/>
    <cellStyle name="Comma 4 5 2 3 2" xfId="2053" xr:uid="{00000000-0005-0000-0000-000015190000}"/>
    <cellStyle name="Comma 4 5 2 3 2 2" xfId="4170" xr:uid="{00000000-0005-0000-0000-000016190000}"/>
    <cellStyle name="Comma 4 5 2 3 2 2 2" xfId="12637" xr:uid="{00000000-0005-0000-0000-000017190000}"/>
    <cellStyle name="Comma 4 5 2 3 2 2 3" xfId="8402" xr:uid="{00000000-0005-0000-0000-000018190000}"/>
    <cellStyle name="Comma 4 5 2 3 2 3" xfId="10521" xr:uid="{00000000-0005-0000-0000-000019190000}"/>
    <cellStyle name="Comma 4 5 2 3 2 4" xfId="6286" xr:uid="{00000000-0005-0000-0000-00001A190000}"/>
    <cellStyle name="Comma 4 5 2 3 3" xfId="3112" xr:uid="{00000000-0005-0000-0000-00001B190000}"/>
    <cellStyle name="Comma 4 5 2 3 3 2" xfId="11579" xr:uid="{00000000-0005-0000-0000-00001C190000}"/>
    <cellStyle name="Comma 4 5 2 3 3 3" xfId="7344" xr:uid="{00000000-0005-0000-0000-00001D190000}"/>
    <cellStyle name="Comma 4 5 2 3 4" xfId="9463" xr:uid="{00000000-0005-0000-0000-00001E190000}"/>
    <cellStyle name="Comma 4 5 2 3 5" xfId="5228" xr:uid="{00000000-0005-0000-0000-00001F190000}"/>
    <cellStyle name="Comma 4 5 2 4" xfId="1547" xr:uid="{00000000-0005-0000-0000-000020190000}"/>
    <cellStyle name="Comma 4 5 2 4 2" xfId="3664" xr:uid="{00000000-0005-0000-0000-000021190000}"/>
    <cellStyle name="Comma 4 5 2 4 2 2" xfId="12131" xr:uid="{00000000-0005-0000-0000-000022190000}"/>
    <cellStyle name="Comma 4 5 2 4 2 3" xfId="7896" xr:uid="{00000000-0005-0000-0000-000023190000}"/>
    <cellStyle name="Comma 4 5 2 4 3" xfId="10015" xr:uid="{00000000-0005-0000-0000-000024190000}"/>
    <cellStyle name="Comma 4 5 2 4 4" xfId="5780" xr:uid="{00000000-0005-0000-0000-000025190000}"/>
    <cellStyle name="Comma 4 5 2 5" xfId="2606" xr:uid="{00000000-0005-0000-0000-000026190000}"/>
    <cellStyle name="Comma 4 5 2 5 2" xfId="11073" xr:uid="{00000000-0005-0000-0000-000027190000}"/>
    <cellStyle name="Comma 4 5 2 5 3" xfId="6838" xr:uid="{00000000-0005-0000-0000-000028190000}"/>
    <cellStyle name="Comma 4 5 2 6" xfId="8957" xr:uid="{00000000-0005-0000-0000-000029190000}"/>
    <cellStyle name="Comma 4 5 2 7" xfId="4722" xr:uid="{00000000-0005-0000-0000-00002A190000}"/>
    <cellStyle name="Comma 4 5 3" xfId="684" xr:uid="{00000000-0005-0000-0000-00002B190000}"/>
    <cellStyle name="Comma 4 5 3 2" xfId="1189" xr:uid="{00000000-0005-0000-0000-00002C190000}"/>
    <cellStyle name="Comma 4 5 3 2 2" xfId="2247" xr:uid="{00000000-0005-0000-0000-00002D190000}"/>
    <cellStyle name="Comma 4 5 3 2 2 2" xfId="4364" xr:uid="{00000000-0005-0000-0000-00002E190000}"/>
    <cellStyle name="Comma 4 5 3 2 2 2 2" xfId="12831" xr:uid="{00000000-0005-0000-0000-00002F190000}"/>
    <cellStyle name="Comma 4 5 3 2 2 2 3" xfId="8596" xr:uid="{00000000-0005-0000-0000-000030190000}"/>
    <cellStyle name="Comma 4 5 3 2 2 3" xfId="10715" xr:uid="{00000000-0005-0000-0000-000031190000}"/>
    <cellStyle name="Comma 4 5 3 2 2 4" xfId="6480" xr:uid="{00000000-0005-0000-0000-000032190000}"/>
    <cellStyle name="Comma 4 5 3 2 3" xfId="3306" xr:uid="{00000000-0005-0000-0000-000033190000}"/>
    <cellStyle name="Comma 4 5 3 2 3 2" xfId="11773" xr:uid="{00000000-0005-0000-0000-000034190000}"/>
    <cellStyle name="Comma 4 5 3 2 3 3" xfId="7538" xr:uid="{00000000-0005-0000-0000-000035190000}"/>
    <cellStyle name="Comma 4 5 3 2 4" xfId="9657" xr:uid="{00000000-0005-0000-0000-000036190000}"/>
    <cellStyle name="Comma 4 5 3 2 5" xfId="5422" xr:uid="{00000000-0005-0000-0000-000037190000}"/>
    <cellStyle name="Comma 4 5 3 3" xfId="1742" xr:uid="{00000000-0005-0000-0000-000038190000}"/>
    <cellStyle name="Comma 4 5 3 3 2" xfId="3859" xr:uid="{00000000-0005-0000-0000-000039190000}"/>
    <cellStyle name="Comma 4 5 3 3 2 2" xfId="12326" xr:uid="{00000000-0005-0000-0000-00003A190000}"/>
    <cellStyle name="Comma 4 5 3 3 2 3" xfId="8091" xr:uid="{00000000-0005-0000-0000-00003B190000}"/>
    <cellStyle name="Comma 4 5 3 3 3" xfId="10210" xr:uid="{00000000-0005-0000-0000-00003C190000}"/>
    <cellStyle name="Comma 4 5 3 3 4" xfId="5975" xr:uid="{00000000-0005-0000-0000-00003D190000}"/>
    <cellStyle name="Comma 4 5 3 4" xfId="2801" xr:uid="{00000000-0005-0000-0000-00003E190000}"/>
    <cellStyle name="Comma 4 5 3 4 2" xfId="11268" xr:uid="{00000000-0005-0000-0000-00003F190000}"/>
    <cellStyle name="Comma 4 5 3 4 3" xfId="7033" xr:uid="{00000000-0005-0000-0000-000040190000}"/>
    <cellStyle name="Comma 4 5 3 5" xfId="9152" xr:uid="{00000000-0005-0000-0000-000041190000}"/>
    <cellStyle name="Comma 4 5 3 6" xfId="4917" xr:uid="{00000000-0005-0000-0000-000042190000}"/>
    <cellStyle name="Comma 4 5 4" xfId="577" xr:uid="{00000000-0005-0000-0000-000043190000}"/>
    <cellStyle name="Comma 4 5 4 2" xfId="1094" xr:uid="{00000000-0005-0000-0000-000044190000}"/>
    <cellStyle name="Comma 4 5 4 2 2" xfId="2152" xr:uid="{00000000-0005-0000-0000-000045190000}"/>
    <cellStyle name="Comma 4 5 4 2 2 2" xfId="4269" xr:uid="{00000000-0005-0000-0000-000046190000}"/>
    <cellStyle name="Comma 4 5 4 2 2 2 2" xfId="12736" xr:uid="{00000000-0005-0000-0000-000047190000}"/>
    <cellStyle name="Comma 4 5 4 2 2 2 3" xfId="8501" xr:uid="{00000000-0005-0000-0000-000048190000}"/>
    <cellStyle name="Comma 4 5 4 2 2 3" xfId="10620" xr:uid="{00000000-0005-0000-0000-000049190000}"/>
    <cellStyle name="Comma 4 5 4 2 2 4" xfId="6385" xr:uid="{00000000-0005-0000-0000-00004A190000}"/>
    <cellStyle name="Comma 4 5 4 2 3" xfId="3211" xr:uid="{00000000-0005-0000-0000-00004B190000}"/>
    <cellStyle name="Comma 4 5 4 2 3 2" xfId="11678" xr:uid="{00000000-0005-0000-0000-00004C190000}"/>
    <cellStyle name="Comma 4 5 4 2 3 3" xfId="7443" xr:uid="{00000000-0005-0000-0000-00004D190000}"/>
    <cellStyle name="Comma 4 5 4 2 4" xfId="9562" xr:uid="{00000000-0005-0000-0000-00004E190000}"/>
    <cellStyle name="Comma 4 5 4 2 5" xfId="5327" xr:uid="{00000000-0005-0000-0000-00004F190000}"/>
    <cellStyle name="Comma 4 5 4 3" xfId="1647" xr:uid="{00000000-0005-0000-0000-000050190000}"/>
    <cellStyle name="Comma 4 5 4 3 2" xfId="3764" xr:uid="{00000000-0005-0000-0000-000051190000}"/>
    <cellStyle name="Comma 4 5 4 3 2 2" xfId="12231" xr:uid="{00000000-0005-0000-0000-000052190000}"/>
    <cellStyle name="Comma 4 5 4 3 2 3" xfId="7996" xr:uid="{00000000-0005-0000-0000-000053190000}"/>
    <cellStyle name="Comma 4 5 4 3 3" xfId="10115" xr:uid="{00000000-0005-0000-0000-000054190000}"/>
    <cellStyle name="Comma 4 5 4 3 4" xfId="5880" xr:uid="{00000000-0005-0000-0000-000055190000}"/>
    <cellStyle name="Comma 4 5 4 4" xfId="2706" xr:uid="{00000000-0005-0000-0000-000056190000}"/>
    <cellStyle name="Comma 4 5 4 4 2" xfId="11173" xr:uid="{00000000-0005-0000-0000-000057190000}"/>
    <cellStyle name="Comma 4 5 4 4 3" xfId="6938" xr:uid="{00000000-0005-0000-0000-000058190000}"/>
    <cellStyle name="Comma 4 5 4 5" xfId="9057" xr:uid="{00000000-0005-0000-0000-000059190000}"/>
    <cellStyle name="Comma 4 5 4 6" xfId="4822" xr:uid="{00000000-0005-0000-0000-00005A190000}"/>
    <cellStyle name="Comma 4 5 5" xfId="889" xr:uid="{00000000-0005-0000-0000-00005B190000}"/>
    <cellStyle name="Comma 4 5 5 2" xfId="1947" xr:uid="{00000000-0005-0000-0000-00005C190000}"/>
    <cellStyle name="Comma 4 5 5 2 2" xfId="4064" xr:uid="{00000000-0005-0000-0000-00005D190000}"/>
    <cellStyle name="Comma 4 5 5 2 2 2" xfId="12531" xr:uid="{00000000-0005-0000-0000-00005E190000}"/>
    <cellStyle name="Comma 4 5 5 2 2 3" xfId="8296" xr:uid="{00000000-0005-0000-0000-00005F190000}"/>
    <cellStyle name="Comma 4 5 5 2 3" xfId="10415" xr:uid="{00000000-0005-0000-0000-000060190000}"/>
    <cellStyle name="Comma 4 5 5 2 4" xfId="6180" xr:uid="{00000000-0005-0000-0000-000061190000}"/>
    <cellStyle name="Comma 4 5 5 3" xfId="3006" xr:uid="{00000000-0005-0000-0000-000062190000}"/>
    <cellStyle name="Comma 4 5 5 3 2" xfId="11473" xr:uid="{00000000-0005-0000-0000-000063190000}"/>
    <cellStyle name="Comma 4 5 5 3 3" xfId="7238" xr:uid="{00000000-0005-0000-0000-000064190000}"/>
    <cellStyle name="Comma 4 5 5 4" xfId="9357" xr:uid="{00000000-0005-0000-0000-000065190000}"/>
    <cellStyle name="Comma 4 5 5 5" xfId="5122" xr:uid="{00000000-0005-0000-0000-000066190000}"/>
    <cellStyle name="Comma 4 5 6" xfId="1441" xr:uid="{00000000-0005-0000-0000-000067190000}"/>
    <cellStyle name="Comma 4 5 6 2" xfId="3558" xr:uid="{00000000-0005-0000-0000-000068190000}"/>
    <cellStyle name="Comma 4 5 6 2 2" xfId="12025" xr:uid="{00000000-0005-0000-0000-000069190000}"/>
    <cellStyle name="Comma 4 5 6 2 3" xfId="7790" xr:uid="{00000000-0005-0000-0000-00006A190000}"/>
    <cellStyle name="Comma 4 5 6 3" xfId="9909" xr:uid="{00000000-0005-0000-0000-00006B190000}"/>
    <cellStyle name="Comma 4 5 6 4" xfId="5674" xr:uid="{00000000-0005-0000-0000-00006C190000}"/>
    <cellStyle name="Comma 4 5 7" xfId="2500" xr:uid="{00000000-0005-0000-0000-00006D190000}"/>
    <cellStyle name="Comma 4 5 7 2" xfId="10967" xr:uid="{00000000-0005-0000-0000-00006E190000}"/>
    <cellStyle name="Comma 4 5 7 3" xfId="6732" xr:uid="{00000000-0005-0000-0000-00006F190000}"/>
    <cellStyle name="Comma 4 5 8" xfId="8851" xr:uid="{00000000-0005-0000-0000-000070190000}"/>
    <cellStyle name="Comma 4 5 9" xfId="4616" xr:uid="{00000000-0005-0000-0000-000071190000}"/>
    <cellStyle name="Comma 4 6" xfId="422" xr:uid="{00000000-0005-0000-0000-000072190000}"/>
    <cellStyle name="Comma 4 6 2" xfId="735" xr:uid="{00000000-0005-0000-0000-000073190000}"/>
    <cellStyle name="Comma 4 6 2 2" xfId="1240" xr:uid="{00000000-0005-0000-0000-000074190000}"/>
    <cellStyle name="Comma 4 6 2 2 2" xfId="2298" xr:uid="{00000000-0005-0000-0000-000075190000}"/>
    <cellStyle name="Comma 4 6 2 2 2 2" xfId="4415" xr:uid="{00000000-0005-0000-0000-000076190000}"/>
    <cellStyle name="Comma 4 6 2 2 2 2 2" xfId="12882" xr:uid="{00000000-0005-0000-0000-000077190000}"/>
    <cellStyle name="Comma 4 6 2 2 2 2 3" xfId="8647" xr:uid="{00000000-0005-0000-0000-000078190000}"/>
    <cellStyle name="Comma 4 6 2 2 2 3" xfId="10766" xr:uid="{00000000-0005-0000-0000-000079190000}"/>
    <cellStyle name="Comma 4 6 2 2 2 4" xfId="6531" xr:uid="{00000000-0005-0000-0000-00007A190000}"/>
    <cellStyle name="Comma 4 6 2 2 3" xfId="3357" xr:uid="{00000000-0005-0000-0000-00007B190000}"/>
    <cellStyle name="Comma 4 6 2 2 3 2" xfId="11824" xr:uid="{00000000-0005-0000-0000-00007C190000}"/>
    <cellStyle name="Comma 4 6 2 2 3 3" xfId="7589" xr:uid="{00000000-0005-0000-0000-00007D190000}"/>
    <cellStyle name="Comma 4 6 2 2 4" xfId="9708" xr:uid="{00000000-0005-0000-0000-00007E190000}"/>
    <cellStyle name="Comma 4 6 2 2 5" xfId="5473" xr:uid="{00000000-0005-0000-0000-00007F190000}"/>
    <cellStyle name="Comma 4 6 2 3" xfId="1793" xr:uid="{00000000-0005-0000-0000-000080190000}"/>
    <cellStyle name="Comma 4 6 2 3 2" xfId="3910" xr:uid="{00000000-0005-0000-0000-000081190000}"/>
    <cellStyle name="Comma 4 6 2 3 2 2" xfId="12377" xr:uid="{00000000-0005-0000-0000-000082190000}"/>
    <cellStyle name="Comma 4 6 2 3 2 3" xfId="8142" xr:uid="{00000000-0005-0000-0000-000083190000}"/>
    <cellStyle name="Comma 4 6 2 3 3" xfId="10261" xr:uid="{00000000-0005-0000-0000-000084190000}"/>
    <cellStyle name="Comma 4 6 2 3 4" xfId="6026" xr:uid="{00000000-0005-0000-0000-000085190000}"/>
    <cellStyle name="Comma 4 6 2 4" xfId="2852" xr:uid="{00000000-0005-0000-0000-000086190000}"/>
    <cellStyle name="Comma 4 6 2 4 2" xfId="11319" xr:uid="{00000000-0005-0000-0000-000087190000}"/>
    <cellStyle name="Comma 4 6 2 4 3" xfId="7084" xr:uid="{00000000-0005-0000-0000-000088190000}"/>
    <cellStyle name="Comma 4 6 2 5" xfId="9203" xr:uid="{00000000-0005-0000-0000-000089190000}"/>
    <cellStyle name="Comma 4 6 2 6" xfId="4968" xr:uid="{00000000-0005-0000-0000-00008A190000}"/>
    <cellStyle name="Comma 4 6 3" xfId="940" xr:uid="{00000000-0005-0000-0000-00008B190000}"/>
    <cellStyle name="Comma 4 6 3 2" xfId="1998" xr:uid="{00000000-0005-0000-0000-00008C190000}"/>
    <cellStyle name="Comma 4 6 3 2 2" xfId="4115" xr:uid="{00000000-0005-0000-0000-00008D190000}"/>
    <cellStyle name="Comma 4 6 3 2 2 2" xfId="12582" xr:uid="{00000000-0005-0000-0000-00008E190000}"/>
    <cellStyle name="Comma 4 6 3 2 2 3" xfId="8347" xr:uid="{00000000-0005-0000-0000-00008F190000}"/>
    <cellStyle name="Comma 4 6 3 2 3" xfId="10466" xr:uid="{00000000-0005-0000-0000-000090190000}"/>
    <cellStyle name="Comma 4 6 3 2 4" xfId="6231" xr:uid="{00000000-0005-0000-0000-000091190000}"/>
    <cellStyle name="Comma 4 6 3 3" xfId="3057" xr:uid="{00000000-0005-0000-0000-000092190000}"/>
    <cellStyle name="Comma 4 6 3 3 2" xfId="11524" xr:uid="{00000000-0005-0000-0000-000093190000}"/>
    <cellStyle name="Comma 4 6 3 3 3" xfId="7289" xr:uid="{00000000-0005-0000-0000-000094190000}"/>
    <cellStyle name="Comma 4 6 3 4" xfId="9408" xr:uid="{00000000-0005-0000-0000-000095190000}"/>
    <cellStyle name="Comma 4 6 3 5" xfId="5173" xr:uid="{00000000-0005-0000-0000-000096190000}"/>
    <cellStyle name="Comma 4 6 4" xfId="1492" xr:uid="{00000000-0005-0000-0000-000097190000}"/>
    <cellStyle name="Comma 4 6 4 2" xfId="3609" xr:uid="{00000000-0005-0000-0000-000098190000}"/>
    <cellStyle name="Comma 4 6 4 2 2" xfId="12076" xr:uid="{00000000-0005-0000-0000-000099190000}"/>
    <cellStyle name="Comma 4 6 4 2 3" xfId="7841" xr:uid="{00000000-0005-0000-0000-00009A190000}"/>
    <cellStyle name="Comma 4 6 4 3" xfId="9960" xr:uid="{00000000-0005-0000-0000-00009B190000}"/>
    <cellStyle name="Comma 4 6 4 4" xfId="5725" xr:uid="{00000000-0005-0000-0000-00009C190000}"/>
    <cellStyle name="Comma 4 6 5" xfId="2551" xr:uid="{00000000-0005-0000-0000-00009D190000}"/>
    <cellStyle name="Comma 4 6 5 2" xfId="11018" xr:uid="{00000000-0005-0000-0000-00009E190000}"/>
    <cellStyle name="Comma 4 6 5 3" xfId="6783" xr:uid="{00000000-0005-0000-0000-00009F190000}"/>
    <cellStyle name="Comma 4 6 6" xfId="8902" xr:uid="{00000000-0005-0000-0000-0000A0190000}"/>
    <cellStyle name="Comma 4 6 7" xfId="4667" xr:uid="{00000000-0005-0000-0000-0000A1190000}"/>
    <cellStyle name="Comma 4 7" xfId="624" xr:uid="{00000000-0005-0000-0000-0000A2190000}"/>
    <cellStyle name="Comma 4 7 2" xfId="1141" xr:uid="{00000000-0005-0000-0000-0000A3190000}"/>
    <cellStyle name="Comma 4 7 2 2" xfId="2199" xr:uid="{00000000-0005-0000-0000-0000A4190000}"/>
    <cellStyle name="Comma 4 7 2 2 2" xfId="4316" xr:uid="{00000000-0005-0000-0000-0000A5190000}"/>
    <cellStyle name="Comma 4 7 2 2 2 2" xfId="12783" xr:uid="{00000000-0005-0000-0000-0000A6190000}"/>
    <cellStyle name="Comma 4 7 2 2 2 3" xfId="8548" xr:uid="{00000000-0005-0000-0000-0000A7190000}"/>
    <cellStyle name="Comma 4 7 2 2 3" xfId="10667" xr:uid="{00000000-0005-0000-0000-0000A8190000}"/>
    <cellStyle name="Comma 4 7 2 2 4" xfId="6432" xr:uid="{00000000-0005-0000-0000-0000A9190000}"/>
    <cellStyle name="Comma 4 7 2 3" xfId="3258" xr:uid="{00000000-0005-0000-0000-0000AA190000}"/>
    <cellStyle name="Comma 4 7 2 3 2" xfId="11725" xr:uid="{00000000-0005-0000-0000-0000AB190000}"/>
    <cellStyle name="Comma 4 7 2 3 3" xfId="7490" xr:uid="{00000000-0005-0000-0000-0000AC190000}"/>
    <cellStyle name="Comma 4 7 2 4" xfId="9609" xr:uid="{00000000-0005-0000-0000-0000AD190000}"/>
    <cellStyle name="Comma 4 7 2 5" xfId="5374" xr:uid="{00000000-0005-0000-0000-0000AE190000}"/>
    <cellStyle name="Comma 4 7 3" xfId="1694" xr:uid="{00000000-0005-0000-0000-0000AF190000}"/>
    <cellStyle name="Comma 4 7 3 2" xfId="3811" xr:uid="{00000000-0005-0000-0000-0000B0190000}"/>
    <cellStyle name="Comma 4 7 3 2 2" xfId="12278" xr:uid="{00000000-0005-0000-0000-0000B1190000}"/>
    <cellStyle name="Comma 4 7 3 2 3" xfId="8043" xr:uid="{00000000-0005-0000-0000-0000B2190000}"/>
    <cellStyle name="Comma 4 7 3 3" xfId="10162" xr:uid="{00000000-0005-0000-0000-0000B3190000}"/>
    <cellStyle name="Comma 4 7 3 4" xfId="5927" xr:uid="{00000000-0005-0000-0000-0000B4190000}"/>
    <cellStyle name="Comma 4 7 4" xfId="2753" xr:uid="{00000000-0005-0000-0000-0000B5190000}"/>
    <cellStyle name="Comma 4 7 4 2" xfId="11220" xr:uid="{00000000-0005-0000-0000-0000B6190000}"/>
    <cellStyle name="Comma 4 7 4 3" xfId="6985" xr:uid="{00000000-0005-0000-0000-0000B7190000}"/>
    <cellStyle name="Comma 4 7 5" xfId="9104" xr:uid="{00000000-0005-0000-0000-0000B8190000}"/>
    <cellStyle name="Comma 4 7 6" xfId="4869" xr:uid="{00000000-0005-0000-0000-0000B9190000}"/>
    <cellStyle name="Comma 4 8" xfId="530" xr:uid="{00000000-0005-0000-0000-0000BA190000}"/>
    <cellStyle name="Comma 4 8 2" xfId="1048" xr:uid="{00000000-0005-0000-0000-0000BB190000}"/>
    <cellStyle name="Comma 4 8 2 2" xfId="2106" xr:uid="{00000000-0005-0000-0000-0000BC190000}"/>
    <cellStyle name="Comma 4 8 2 2 2" xfId="4223" xr:uid="{00000000-0005-0000-0000-0000BD190000}"/>
    <cellStyle name="Comma 4 8 2 2 2 2" xfId="12690" xr:uid="{00000000-0005-0000-0000-0000BE190000}"/>
    <cellStyle name="Comma 4 8 2 2 2 3" xfId="8455" xr:uid="{00000000-0005-0000-0000-0000BF190000}"/>
    <cellStyle name="Comma 4 8 2 2 3" xfId="10574" xr:uid="{00000000-0005-0000-0000-0000C0190000}"/>
    <cellStyle name="Comma 4 8 2 2 4" xfId="6339" xr:uid="{00000000-0005-0000-0000-0000C1190000}"/>
    <cellStyle name="Comma 4 8 2 3" xfId="3165" xr:uid="{00000000-0005-0000-0000-0000C2190000}"/>
    <cellStyle name="Comma 4 8 2 3 2" xfId="11632" xr:uid="{00000000-0005-0000-0000-0000C3190000}"/>
    <cellStyle name="Comma 4 8 2 3 3" xfId="7397" xr:uid="{00000000-0005-0000-0000-0000C4190000}"/>
    <cellStyle name="Comma 4 8 2 4" xfId="9516" xr:uid="{00000000-0005-0000-0000-0000C5190000}"/>
    <cellStyle name="Comma 4 8 2 5" xfId="5281" xr:uid="{00000000-0005-0000-0000-0000C6190000}"/>
    <cellStyle name="Comma 4 8 3" xfId="1600" xr:uid="{00000000-0005-0000-0000-0000C7190000}"/>
    <cellStyle name="Comma 4 8 3 2" xfId="3717" xr:uid="{00000000-0005-0000-0000-0000C8190000}"/>
    <cellStyle name="Comma 4 8 3 2 2" xfId="12184" xr:uid="{00000000-0005-0000-0000-0000C9190000}"/>
    <cellStyle name="Comma 4 8 3 2 3" xfId="7949" xr:uid="{00000000-0005-0000-0000-0000CA190000}"/>
    <cellStyle name="Comma 4 8 3 3" xfId="10068" xr:uid="{00000000-0005-0000-0000-0000CB190000}"/>
    <cellStyle name="Comma 4 8 3 4" xfId="5833" xr:uid="{00000000-0005-0000-0000-0000CC190000}"/>
    <cellStyle name="Comma 4 8 4" xfId="2659" xr:uid="{00000000-0005-0000-0000-0000CD190000}"/>
    <cellStyle name="Comma 4 8 4 2" xfId="11126" xr:uid="{00000000-0005-0000-0000-0000CE190000}"/>
    <cellStyle name="Comma 4 8 4 3" xfId="6891" xr:uid="{00000000-0005-0000-0000-0000CF190000}"/>
    <cellStyle name="Comma 4 8 5" xfId="9010" xr:uid="{00000000-0005-0000-0000-0000D0190000}"/>
    <cellStyle name="Comma 4 8 6" xfId="4775" xr:uid="{00000000-0005-0000-0000-0000D1190000}"/>
    <cellStyle name="Comma 4 9" xfId="843" xr:uid="{00000000-0005-0000-0000-0000D2190000}"/>
    <cellStyle name="Comma 4 9 2" xfId="1901" xr:uid="{00000000-0005-0000-0000-0000D3190000}"/>
    <cellStyle name="Comma 4 9 2 2" xfId="4018" xr:uid="{00000000-0005-0000-0000-0000D4190000}"/>
    <cellStyle name="Comma 4 9 2 2 2" xfId="12485" xr:uid="{00000000-0005-0000-0000-0000D5190000}"/>
    <cellStyle name="Comma 4 9 2 2 3" xfId="8250" xr:uid="{00000000-0005-0000-0000-0000D6190000}"/>
    <cellStyle name="Comma 4 9 2 3" xfId="10369" xr:uid="{00000000-0005-0000-0000-0000D7190000}"/>
    <cellStyle name="Comma 4 9 2 4" xfId="6134" xr:uid="{00000000-0005-0000-0000-0000D8190000}"/>
    <cellStyle name="Comma 4 9 3" xfId="2960" xr:uid="{00000000-0005-0000-0000-0000D9190000}"/>
    <cellStyle name="Comma 4 9 3 2" xfId="11427" xr:uid="{00000000-0005-0000-0000-0000DA190000}"/>
    <cellStyle name="Comma 4 9 3 3" xfId="7192" xr:uid="{00000000-0005-0000-0000-0000DB190000}"/>
    <cellStyle name="Comma 4 9 4" xfId="9311" xr:uid="{00000000-0005-0000-0000-0000DC190000}"/>
    <cellStyle name="Comma 4 9 5" xfId="5076" xr:uid="{00000000-0005-0000-0000-0000DD190000}"/>
    <cellStyle name="Comma 40" xfId="520" xr:uid="{00000000-0005-0000-0000-0000DE190000}"/>
    <cellStyle name="Comma 40 2" xfId="1038" xr:uid="{00000000-0005-0000-0000-0000DF190000}"/>
    <cellStyle name="Comma 40 2 2" xfId="2096" xr:uid="{00000000-0005-0000-0000-0000E0190000}"/>
    <cellStyle name="Comma 40 2 2 2" xfId="4213" xr:uid="{00000000-0005-0000-0000-0000E1190000}"/>
    <cellStyle name="Comma 40 2 2 2 2" xfId="12680" xr:uid="{00000000-0005-0000-0000-0000E2190000}"/>
    <cellStyle name="Comma 40 2 2 2 3" xfId="8445" xr:uid="{00000000-0005-0000-0000-0000E3190000}"/>
    <cellStyle name="Comma 40 2 2 3" xfId="10564" xr:uid="{00000000-0005-0000-0000-0000E4190000}"/>
    <cellStyle name="Comma 40 2 2 4" xfId="6329" xr:uid="{00000000-0005-0000-0000-0000E5190000}"/>
    <cellStyle name="Comma 40 2 3" xfId="3155" xr:uid="{00000000-0005-0000-0000-0000E6190000}"/>
    <cellStyle name="Comma 40 2 3 2" xfId="11622" xr:uid="{00000000-0005-0000-0000-0000E7190000}"/>
    <cellStyle name="Comma 40 2 3 3" xfId="7387" xr:uid="{00000000-0005-0000-0000-0000E8190000}"/>
    <cellStyle name="Comma 40 2 4" xfId="9506" xr:uid="{00000000-0005-0000-0000-0000E9190000}"/>
    <cellStyle name="Comma 40 2 5" xfId="5271" xr:uid="{00000000-0005-0000-0000-0000EA190000}"/>
    <cellStyle name="Comma 40 3" xfId="1590" xr:uid="{00000000-0005-0000-0000-0000EB190000}"/>
    <cellStyle name="Comma 40 3 2" xfId="3707" xr:uid="{00000000-0005-0000-0000-0000EC190000}"/>
    <cellStyle name="Comma 40 3 2 2" xfId="12174" xr:uid="{00000000-0005-0000-0000-0000ED190000}"/>
    <cellStyle name="Comma 40 3 2 3" xfId="7939" xr:uid="{00000000-0005-0000-0000-0000EE190000}"/>
    <cellStyle name="Comma 40 3 3" xfId="10058" xr:uid="{00000000-0005-0000-0000-0000EF190000}"/>
    <cellStyle name="Comma 40 3 4" xfId="5823" xr:uid="{00000000-0005-0000-0000-0000F0190000}"/>
    <cellStyle name="Comma 40 4" xfId="2649" xr:uid="{00000000-0005-0000-0000-0000F1190000}"/>
    <cellStyle name="Comma 40 4 2" xfId="11116" xr:uid="{00000000-0005-0000-0000-0000F2190000}"/>
    <cellStyle name="Comma 40 4 3" xfId="6881" xr:uid="{00000000-0005-0000-0000-0000F3190000}"/>
    <cellStyle name="Comma 40 5" xfId="9000" xr:uid="{00000000-0005-0000-0000-0000F4190000}"/>
    <cellStyle name="Comma 40 6" xfId="4765" xr:uid="{00000000-0005-0000-0000-0000F5190000}"/>
    <cellStyle name="Comma 41" xfId="833" xr:uid="{00000000-0005-0000-0000-0000F6190000}"/>
    <cellStyle name="Comma 41 2" xfId="1891" xr:uid="{00000000-0005-0000-0000-0000F7190000}"/>
    <cellStyle name="Comma 41 2 2" xfId="4008" xr:uid="{00000000-0005-0000-0000-0000F8190000}"/>
    <cellStyle name="Comma 41 2 2 2" xfId="12475" xr:uid="{00000000-0005-0000-0000-0000F9190000}"/>
    <cellStyle name="Comma 41 2 2 3" xfId="8240" xr:uid="{00000000-0005-0000-0000-0000FA190000}"/>
    <cellStyle name="Comma 41 2 3" xfId="10359" xr:uid="{00000000-0005-0000-0000-0000FB190000}"/>
    <cellStyle name="Comma 41 2 4" xfId="6124" xr:uid="{00000000-0005-0000-0000-0000FC190000}"/>
    <cellStyle name="Comma 41 3" xfId="2950" xr:uid="{00000000-0005-0000-0000-0000FD190000}"/>
    <cellStyle name="Comma 41 3 2" xfId="11417" xr:uid="{00000000-0005-0000-0000-0000FE190000}"/>
    <cellStyle name="Comma 41 3 3" xfId="7182" xr:uid="{00000000-0005-0000-0000-0000FF190000}"/>
    <cellStyle name="Comma 41 4" xfId="9301" xr:uid="{00000000-0005-0000-0000-0000001A0000}"/>
    <cellStyle name="Comma 41 5" xfId="5066" xr:uid="{00000000-0005-0000-0000-0000011A0000}"/>
    <cellStyle name="Comma 42" xfId="551" xr:uid="{00000000-0005-0000-0000-0000021A0000}"/>
    <cellStyle name="Comma 42 2" xfId="1621" xr:uid="{00000000-0005-0000-0000-0000031A0000}"/>
    <cellStyle name="Comma 42 2 2" xfId="3738" xr:uid="{00000000-0005-0000-0000-0000041A0000}"/>
    <cellStyle name="Comma 42 2 2 2" xfId="12205" xr:uid="{00000000-0005-0000-0000-0000051A0000}"/>
    <cellStyle name="Comma 42 2 2 3" xfId="7970" xr:uid="{00000000-0005-0000-0000-0000061A0000}"/>
    <cellStyle name="Comma 42 2 3" xfId="10089" xr:uid="{00000000-0005-0000-0000-0000071A0000}"/>
    <cellStyle name="Comma 42 2 4" xfId="5854" xr:uid="{00000000-0005-0000-0000-0000081A0000}"/>
    <cellStyle name="Comma 42 3" xfId="2680" xr:uid="{00000000-0005-0000-0000-0000091A0000}"/>
    <cellStyle name="Comma 42 3 2" xfId="11147" xr:uid="{00000000-0005-0000-0000-00000A1A0000}"/>
    <cellStyle name="Comma 42 3 3" xfId="6912" xr:uid="{00000000-0005-0000-0000-00000B1A0000}"/>
    <cellStyle name="Comma 42 4" xfId="9031" xr:uid="{00000000-0005-0000-0000-00000C1A0000}"/>
    <cellStyle name="Comma 42 5" xfId="4796" xr:uid="{00000000-0005-0000-0000-00000D1A0000}"/>
    <cellStyle name="Comma 43" xfId="1338" xr:uid="{00000000-0005-0000-0000-00000E1A0000}"/>
    <cellStyle name="Comma 43 2" xfId="2396" xr:uid="{00000000-0005-0000-0000-00000F1A0000}"/>
    <cellStyle name="Comma 43 2 2" xfId="4513" xr:uid="{00000000-0005-0000-0000-0000101A0000}"/>
    <cellStyle name="Comma 43 2 2 2" xfId="12980" xr:uid="{00000000-0005-0000-0000-0000111A0000}"/>
    <cellStyle name="Comma 43 2 2 3" xfId="8745" xr:uid="{00000000-0005-0000-0000-0000121A0000}"/>
    <cellStyle name="Comma 43 2 3" xfId="10864" xr:uid="{00000000-0005-0000-0000-0000131A0000}"/>
    <cellStyle name="Comma 43 2 4" xfId="6629" xr:uid="{00000000-0005-0000-0000-0000141A0000}"/>
    <cellStyle name="Comma 43 3" xfId="3455" xr:uid="{00000000-0005-0000-0000-0000151A0000}"/>
    <cellStyle name="Comma 43 3 2" xfId="11922" xr:uid="{00000000-0005-0000-0000-0000161A0000}"/>
    <cellStyle name="Comma 43 3 3" xfId="7687" xr:uid="{00000000-0005-0000-0000-0000171A0000}"/>
    <cellStyle name="Comma 43 4" xfId="9806" xr:uid="{00000000-0005-0000-0000-0000181A0000}"/>
    <cellStyle name="Comma 43 5" xfId="5571" xr:uid="{00000000-0005-0000-0000-0000191A0000}"/>
    <cellStyle name="Comma 44" xfId="1369" xr:uid="{00000000-0005-0000-0000-00001A1A0000}"/>
    <cellStyle name="Comma 44 2" xfId="2427" xr:uid="{00000000-0005-0000-0000-00001B1A0000}"/>
    <cellStyle name="Comma 44 2 2" xfId="4544" xr:uid="{00000000-0005-0000-0000-00001C1A0000}"/>
    <cellStyle name="Comma 44 2 2 2" xfId="13011" xr:uid="{00000000-0005-0000-0000-00001D1A0000}"/>
    <cellStyle name="Comma 44 2 2 3" xfId="8776" xr:uid="{00000000-0005-0000-0000-00001E1A0000}"/>
    <cellStyle name="Comma 44 2 3" xfId="10895" xr:uid="{00000000-0005-0000-0000-00001F1A0000}"/>
    <cellStyle name="Comma 44 2 4" xfId="6660" xr:uid="{00000000-0005-0000-0000-0000201A0000}"/>
    <cellStyle name="Comma 44 3" xfId="3486" xr:uid="{00000000-0005-0000-0000-0000211A0000}"/>
    <cellStyle name="Comma 44 3 2" xfId="11953" xr:uid="{00000000-0005-0000-0000-0000221A0000}"/>
    <cellStyle name="Comma 44 3 3" xfId="7718" xr:uid="{00000000-0005-0000-0000-0000231A0000}"/>
    <cellStyle name="Comma 44 4" xfId="9837" xr:uid="{00000000-0005-0000-0000-0000241A0000}"/>
    <cellStyle name="Comma 44 5" xfId="5602" xr:uid="{00000000-0005-0000-0000-0000251A0000}"/>
    <cellStyle name="Comma 45" xfId="1385" xr:uid="{00000000-0005-0000-0000-0000261A0000}"/>
    <cellStyle name="Comma 45 2" xfId="3502" xr:uid="{00000000-0005-0000-0000-0000271A0000}"/>
    <cellStyle name="Comma 45 2 2" xfId="11969" xr:uid="{00000000-0005-0000-0000-0000281A0000}"/>
    <cellStyle name="Comma 45 2 3" xfId="7734" xr:uid="{00000000-0005-0000-0000-0000291A0000}"/>
    <cellStyle name="Comma 45 3" xfId="9853" xr:uid="{00000000-0005-0000-0000-00002A1A0000}"/>
    <cellStyle name="Comma 45 4" xfId="5618" xr:uid="{00000000-0005-0000-0000-00002B1A0000}"/>
    <cellStyle name="Comma 46" xfId="2443" xr:uid="{00000000-0005-0000-0000-00002C1A0000}"/>
    <cellStyle name="Comma 46 2" xfId="10911" xr:uid="{00000000-0005-0000-0000-00002D1A0000}"/>
    <cellStyle name="Comma 46 3" xfId="6676" xr:uid="{00000000-0005-0000-0000-00002E1A0000}"/>
    <cellStyle name="Comma 47" xfId="8794" xr:uid="{00000000-0005-0000-0000-00002F1A0000}"/>
    <cellStyle name="Comma 48" xfId="8796" xr:uid="{00000000-0005-0000-0000-0000301A0000}"/>
    <cellStyle name="Comma 49" xfId="8792" xr:uid="{00000000-0005-0000-0000-0000311A0000}"/>
    <cellStyle name="Comma 5" xfId="156" xr:uid="{00000000-0005-0000-0000-0000321A0000}"/>
    <cellStyle name="Comma 5 10" xfId="1353" xr:uid="{00000000-0005-0000-0000-0000331A0000}"/>
    <cellStyle name="Comma 5 10 2" xfId="2411" xr:uid="{00000000-0005-0000-0000-0000341A0000}"/>
    <cellStyle name="Comma 5 10 2 2" xfId="4528" xr:uid="{00000000-0005-0000-0000-0000351A0000}"/>
    <cellStyle name="Comma 5 10 2 2 2" xfId="12995" xr:uid="{00000000-0005-0000-0000-0000361A0000}"/>
    <cellStyle name="Comma 5 10 2 2 3" xfId="8760" xr:uid="{00000000-0005-0000-0000-0000371A0000}"/>
    <cellStyle name="Comma 5 10 2 3" xfId="10879" xr:uid="{00000000-0005-0000-0000-0000381A0000}"/>
    <cellStyle name="Comma 5 10 2 4" xfId="6644" xr:uid="{00000000-0005-0000-0000-0000391A0000}"/>
    <cellStyle name="Comma 5 10 3" xfId="3470" xr:uid="{00000000-0005-0000-0000-00003A1A0000}"/>
    <cellStyle name="Comma 5 10 3 2" xfId="11937" xr:uid="{00000000-0005-0000-0000-00003B1A0000}"/>
    <cellStyle name="Comma 5 10 3 3" xfId="7702" xr:uid="{00000000-0005-0000-0000-00003C1A0000}"/>
    <cellStyle name="Comma 5 10 4" xfId="9821" xr:uid="{00000000-0005-0000-0000-00003D1A0000}"/>
    <cellStyle name="Comma 5 10 5" xfId="5586" xr:uid="{00000000-0005-0000-0000-00003E1A0000}"/>
    <cellStyle name="Comma 5 11" xfId="1400" xr:uid="{00000000-0005-0000-0000-00003F1A0000}"/>
    <cellStyle name="Comma 5 11 2" xfId="3517" xr:uid="{00000000-0005-0000-0000-0000401A0000}"/>
    <cellStyle name="Comma 5 11 2 2" xfId="11984" xr:uid="{00000000-0005-0000-0000-0000411A0000}"/>
    <cellStyle name="Comma 5 11 2 3" xfId="7749" xr:uid="{00000000-0005-0000-0000-0000421A0000}"/>
    <cellStyle name="Comma 5 11 3" xfId="9868" xr:uid="{00000000-0005-0000-0000-0000431A0000}"/>
    <cellStyle name="Comma 5 11 4" xfId="5633" xr:uid="{00000000-0005-0000-0000-0000441A0000}"/>
    <cellStyle name="Comma 5 12" xfId="2459" xr:uid="{00000000-0005-0000-0000-0000451A0000}"/>
    <cellStyle name="Comma 5 12 2" xfId="10926" xr:uid="{00000000-0005-0000-0000-0000461A0000}"/>
    <cellStyle name="Comma 5 12 3" xfId="6691" xr:uid="{00000000-0005-0000-0000-0000471A0000}"/>
    <cellStyle name="Comma 5 13" xfId="8810" xr:uid="{00000000-0005-0000-0000-0000481A0000}"/>
    <cellStyle name="Comma 5 14" xfId="4575" xr:uid="{00000000-0005-0000-0000-0000491A0000}"/>
    <cellStyle name="Comma 5 2" xfId="157" xr:uid="{00000000-0005-0000-0000-00004A1A0000}"/>
    <cellStyle name="Comma 5 2 10" xfId="2460" xr:uid="{00000000-0005-0000-0000-00004B1A0000}"/>
    <cellStyle name="Comma 5 2 10 2" xfId="10927" xr:uid="{00000000-0005-0000-0000-00004C1A0000}"/>
    <cellStyle name="Comma 5 2 10 3" xfId="6692" xr:uid="{00000000-0005-0000-0000-00004D1A0000}"/>
    <cellStyle name="Comma 5 2 11" xfId="8811" xr:uid="{00000000-0005-0000-0000-00004E1A0000}"/>
    <cellStyle name="Comma 5 2 12" xfId="4576" xr:uid="{00000000-0005-0000-0000-00004F1A0000}"/>
    <cellStyle name="Comma 5 2 2" xfId="158" xr:uid="{00000000-0005-0000-0000-0000501A0000}"/>
    <cellStyle name="Comma 5 2 2 10" xfId="2461" xr:uid="{00000000-0005-0000-0000-0000511A0000}"/>
    <cellStyle name="Comma 5 2 2 10 2" xfId="10928" xr:uid="{00000000-0005-0000-0000-0000521A0000}"/>
    <cellStyle name="Comma 5 2 2 10 3" xfId="6693" xr:uid="{00000000-0005-0000-0000-0000531A0000}"/>
    <cellStyle name="Comma 5 2 2 11" xfId="8812" xr:uid="{00000000-0005-0000-0000-0000541A0000}"/>
    <cellStyle name="Comma 5 2 2 12" xfId="4577" xr:uid="{00000000-0005-0000-0000-0000551A0000}"/>
    <cellStyle name="Comma 5 2 2 2" xfId="352" xr:uid="{00000000-0005-0000-0000-0000561A0000}"/>
    <cellStyle name="Comma 5 2 2 2 10" xfId="8832" xr:uid="{00000000-0005-0000-0000-0000571A0000}"/>
    <cellStyle name="Comma 5 2 2 2 11" xfId="4597" xr:uid="{00000000-0005-0000-0000-0000581A0000}"/>
    <cellStyle name="Comma 5 2 2 2 2" xfId="398" xr:uid="{00000000-0005-0000-0000-0000591A0000}"/>
    <cellStyle name="Comma 5 2 2 2 2 2" xfId="504" xr:uid="{00000000-0005-0000-0000-00005A1A0000}"/>
    <cellStyle name="Comma 5 2 2 2 2 2 2" xfId="817" xr:uid="{00000000-0005-0000-0000-00005B1A0000}"/>
    <cellStyle name="Comma 5 2 2 2 2 2 2 2" xfId="1322" xr:uid="{00000000-0005-0000-0000-00005C1A0000}"/>
    <cellStyle name="Comma 5 2 2 2 2 2 2 2 2" xfId="2380" xr:uid="{00000000-0005-0000-0000-00005D1A0000}"/>
    <cellStyle name="Comma 5 2 2 2 2 2 2 2 2 2" xfId="4497" xr:uid="{00000000-0005-0000-0000-00005E1A0000}"/>
    <cellStyle name="Comma 5 2 2 2 2 2 2 2 2 2 2" xfId="12964" xr:uid="{00000000-0005-0000-0000-00005F1A0000}"/>
    <cellStyle name="Comma 5 2 2 2 2 2 2 2 2 2 3" xfId="8729" xr:uid="{00000000-0005-0000-0000-0000601A0000}"/>
    <cellStyle name="Comma 5 2 2 2 2 2 2 2 2 3" xfId="10848" xr:uid="{00000000-0005-0000-0000-0000611A0000}"/>
    <cellStyle name="Comma 5 2 2 2 2 2 2 2 2 4" xfId="6613" xr:uid="{00000000-0005-0000-0000-0000621A0000}"/>
    <cellStyle name="Comma 5 2 2 2 2 2 2 2 3" xfId="3439" xr:uid="{00000000-0005-0000-0000-0000631A0000}"/>
    <cellStyle name="Comma 5 2 2 2 2 2 2 2 3 2" xfId="11906" xr:uid="{00000000-0005-0000-0000-0000641A0000}"/>
    <cellStyle name="Comma 5 2 2 2 2 2 2 2 3 3" xfId="7671" xr:uid="{00000000-0005-0000-0000-0000651A0000}"/>
    <cellStyle name="Comma 5 2 2 2 2 2 2 2 4" xfId="9790" xr:uid="{00000000-0005-0000-0000-0000661A0000}"/>
    <cellStyle name="Comma 5 2 2 2 2 2 2 2 5" xfId="5555" xr:uid="{00000000-0005-0000-0000-0000671A0000}"/>
    <cellStyle name="Comma 5 2 2 2 2 2 2 3" xfId="1875" xr:uid="{00000000-0005-0000-0000-0000681A0000}"/>
    <cellStyle name="Comma 5 2 2 2 2 2 2 3 2" xfId="3992" xr:uid="{00000000-0005-0000-0000-0000691A0000}"/>
    <cellStyle name="Comma 5 2 2 2 2 2 2 3 2 2" xfId="12459" xr:uid="{00000000-0005-0000-0000-00006A1A0000}"/>
    <cellStyle name="Comma 5 2 2 2 2 2 2 3 2 3" xfId="8224" xr:uid="{00000000-0005-0000-0000-00006B1A0000}"/>
    <cellStyle name="Comma 5 2 2 2 2 2 2 3 3" xfId="10343" xr:uid="{00000000-0005-0000-0000-00006C1A0000}"/>
    <cellStyle name="Comma 5 2 2 2 2 2 2 3 4" xfId="6108" xr:uid="{00000000-0005-0000-0000-00006D1A0000}"/>
    <cellStyle name="Comma 5 2 2 2 2 2 2 4" xfId="2934" xr:uid="{00000000-0005-0000-0000-00006E1A0000}"/>
    <cellStyle name="Comma 5 2 2 2 2 2 2 4 2" xfId="11401" xr:uid="{00000000-0005-0000-0000-00006F1A0000}"/>
    <cellStyle name="Comma 5 2 2 2 2 2 2 4 3" xfId="7166" xr:uid="{00000000-0005-0000-0000-0000701A0000}"/>
    <cellStyle name="Comma 5 2 2 2 2 2 2 5" xfId="9285" xr:uid="{00000000-0005-0000-0000-0000711A0000}"/>
    <cellStyle name="Comma 5 2 2 2 2 2 2 6" xfId="5050" xr:uid="{00000000-0005-0000-0000-0000721A0000}"/>
    <cellStyle name="Comma 5 2 2 2 2 2 3" xfId="1022" xr:uid="{00000000-0005-0000-0000-0000731A0000}"/>
    <cellStyle name="Comma 5 2 2 2 2 2 3 2" xfId="2080" xr:uid="{00000000-0005-0000-0000-0000741A0000}"/>
    <cellStyle name="Comma 5 2 2 2 2 2 3 2 2" xfId="4197" xr:uid="{00000000-0005-0000-0000-0000751A0000}"/>
    <cellStyle name="Comma 5 2 2 2 2 2 3 2 2 2" xfId="12664" xr:uid="{00000000-0005-0000-0000-0000761A0000}"/>
    <cellStyle name="Comma 5 2 2 2 2 2 3 2 2 3" xfId="8429" xr:uid="{00000000-0005-0000-0000-0000771A0000}"/>
    <cellStyle name="Comma 5 2 2 2 2 2 3 2 3" xfId="10548" xr:uid="{00000000-0005-0000-0000-0000781A0000}"/>
    <cellStyle name="Comma 5 2 2 2 2 2 3 2 4" xfId="6313" xr:uid="{00000000-0005-0000-0000-0000791A0000}"/>
    <cellStyle name="Comma 5 2 2 2 2 2 3 3" xfId="3139" xr:uid="{00000000-0005-0000-0000-00007A1A0000}"/>
    <cellStyle name="Comma 5 2 2 2 2 2 3 3 2" xfId="11606" xr:uid="{00000000-0005-0000-0000-00007B1A0000}"/>
    <cellStyle name="Comma 5 2 2 2 2 2 3 3 3" xfId="7371" xr:uid="{00000000-0005-0000-0000-00007C1A0000}"/>
    <cellStyle name="Comma 5 2 2 2 2 2 3 4" xfId="9490" xr:uid="{00000000-0005-0000-0000-00007D1A0000}"/>
    <cellStyle name="Comma 5 2 2 2 2 2 3 5" xfId="5255" xr:uid="{00000000-0005-0000-0000-00007E1A0000}"/>
    <cellStyle name="Comma 5 2 2 2 2 2 4" xfId="1574" xr:uid="{00000000-0005-0000-0000-00007F1A0000}"/>
    <cellStyle name="Comma 5 2 2 2 2 2 4 2" xfId="3691" xr:uid="{00000000-0005-0000-0000-0000801A0000}"/>
    <cellStyle name="Comma 5 2 2 2 2 2 4 2 2" xfId="12158" xr:uid="{00000000-0005-0000-0000-0000811A0000}"/>
    <cellStyle name="Comma 5 2 2 2 2 2 4 2 3" xfId="7923" xr:uid="{00000000-0005-0000-0000-0000821A0000}"/>
    <cellStyle name="Comma 5 2 2 2 2 2 4 3" xfId="10042" xr:uid="{00000000-0005-0000-0000-0000831A0000}"/>
    <cellStyle name="Comma 5 2 2 2 2 2 4 4" xfId="5807" xr:uid="{00000000-0005-0000-0000-0000841A0000}"/>
    <cellStyle name="Comma 5 2 2 2 2 2 5" xfId="2633" xr:uid="{00000000-0005-0000-0000-0000851A0000}"/>
    <cellStyle name="Comma 5 2 2 2 2 2 5 2" xfId="11100" xr:uid="{00000000-0005-0000-0000-0000861A0000}"/>
    <cellStyle name="Comma 5 2 2 2 2 2 5 3" xfId="6865" xr:uid="{00000000-0005-0000-0000-0000871A0000}"/>
    <cellStyle name="Comma 5 2 2 2 2 2 6" xfId="8984" xr:uid="{00000000-0005-0000-0000-0000881A0000}"/>
    <cellStyle name="Comma 5 2 2 2 2 2 7" xfId="4749" xr:uid="{00000000-0005-0000-0000-0000891A0000}"/>
    <cellStyle name="Comma 5 2 2 2 2 3" xfId="711" xr:uid="{00000000-0005-0000-0000-00008A1A0000}"/>
    <cellStyle name="Comma 5 2 2 2 2 3 2" xfId="1216" xr:uid="{00000000-0005-0000-0000-00008B1A0000}"/>
    <cellStyle name="Comma 5 2 2 2 2 3 2 2" xfId="2274" xr:uid="{00000000-0005-0000-0000-00008C1A0000}"/>
    <cellStyle name="Comma 5 2 2 2 2 3 2 2 2" xfId="4391" xr:uid="{00000000-0005-0000-0000-00008D1A0000}"/>
    <cellStyle name="Comma 5 2 2 2 2 3 2 2 2 2" xfId="12858" xr:uid="{00000000-0005-0000-0000-00008E1A0000}"/>
    <cellStyle name="Comma 5 2 2 2 2 3 2 2 2 3" xfId="8623" xr:uid="{00000000-0005-0000-0000-00008F1A0000}"/>
    <cellStyle name="Comma 5 2 2 2 2 3 2 2 3" xfId="10742" xr:uid="{00000000-0005-0000-0000-0000901A0000}"/>
    <cellStyle name="Comma 5 2 2 2 2 3 2 2 4" xfId="6507" xr:uid="{00000000-0005-0000-0000-0000911A0000}"/>
    <cellStyle name="Comma 5 2 2 2 2 3 2 3" xfId="3333" xr:uid="{00000000-0005-0000-0000-0000921A0000}"/>
    <cellStyle name="Comma 5 2 2 2 2 3 2 3 2" xfId="11800" xr:uid="{00000000-0005-0000-0000-0000931A0000}"/>
    <cellStyle name="Comma 5 2 2 2 2 3 2 3 3" xfId="7565" xr:uid="{00000000-0005-0000-0000-0000941A0000}"/>
    <cellStyle name="Comma 5 2 2 2 2 3 2 4" xfId="9684" xr:uid="{00000000-0005-0000-0000-0000951A0000}"/>
    <cellStyle name="Comma 5 2 2 2 2 3 2 5" xfId="5449" xr:uid="{00000000-0005-0000-0000-0000961A0000}"/>
    <cellStyle name="Comma 5 2 2 2 2 3 3" xfId="1769" xr:uid="{00000000-0005-0000-0000-0000971A0000}"/>
    <cellStyle name="Comma 5 2 2 2 2 3 3 2" xfId="3886" xr:uid="{00000000-0005-0000-0000-0000981A0000}"/>
    <cellStyle name="Comma 5 2 2 2 2 3 3 2 2" xfId="12353" xr:uid="{00000000-0005-0000-0000-0000991A0000}"/>
    <cellStyle name="Comma 5 2 2 2 2 3 3 2 3" xfId="8118" xr:uid="{00000000-0005-0000-0000-00009A1A0000}"/>
    <cellStyle name="Comma 5 2 2 2 2 3 3 3" xfId="10237" xr:uid="{00000000-0005-0000-0000-00009B1A0000}"/>
    <cellStyle name="Comma 5 2 2 2 2 3 3 4" xfId="6002" xr:uid="{00000000-0005-0000-0000-00009C1A0000}"/>
    <cellStyle name="Comma 5 2 2 2 2 3 4" xfId="2828" xr:uid="{00000000-0005-0000-0000-00009D1A0000}"/>
    <cellStyle name="Comma 5 2 2 2 2 3 4 2" xfId="11295" xr:uid="{00000000-0005-0000-0000-00009E1A0000}"/>
    <cellStyle name="Comma 5 2 2 2 2 3 4 3" xfId="7060" xr:uid="{00000000-0005-0000-0000-00009F1A0000}"/>
    <cellStyle name="Comma 5 2 2 2 2 3 5" xfId="9179" xr:uid="{00000000-0005-0000-0000-0000A01A0000}"/>
    <cellStyle name="Comma 5 2 2 2 2 3 6" xfId="4944" xr:uid="{00000000-0005-0000-0000-0000A11A0000}"/>
    <cellStyle name="Comma 5 2 2 2 2 4" xfId="604" xr:uid="{00000000-0005-0000-0000-0000A21A0000}"/>
    <cellStyle name="Comma 5 2 2 2 2 4 2" xfId="1121" xr:uid="{00000000-0005-0000-0000-0000A31A0000}"/>
    <cellStyle name="Comma 5 2 2 2 2 4 2 2" xfId="2179" xr:uid="{00000000-0005-0000-0000-0000A41A0000}"/>
    <cellStyle name="Comma 5 2 2 2 2 4 2 2 2" xfId="4296" xr:uid="{00000000-0005-0000-0000-0000A51A0000}"/>
    <cellStyle name="Comma 5 2 2 2 2 4 2 2 2 2" xfId="12763" xr:uid="{00000000-0005-0000-0000-0000A61A0000}"/>
    <cellStyle name="Comma 5 2 2 2 2 4 2 2 2 3" xfId="8528" xr:uid="{00000000-0005-0000-0000-0000A71A0000}"/>
    <cellStyle name="Comma 5 2 2 2 2 4 2 2 3" xfId="10647" xr:uid="{00000000-0005-0000-0000-0000A81A0000}"/>
    <cellStyle name="Comma 5 2 2 2 2 4 2 2 4" xfId="6412" xr:uid="{00000000-0005-0000-0000-0000A91A0000}"/>
    <cellStyle name="Comma 5 2 2 2 2 4 2 3" xfId="3238" xr:uid="{00000000-0005-0000-0000-0000AA1A0000}"/>
    <cellStyle name="Comma 5 2 2 2 2 4 2 3 2" xfId="11705" xr:uid="{00000000-0005-0000-0000-0000AB1A0000}"/>
    <cellStyle name="Comma 5 2 2 2 2 4 2 3 3" xfId="7470" xr:uid="{00000000-0005-0000-0000-0000AC1A0000}"/>
    <cellStyle name="Comma 5 2 2 2 2 4 2 4" xfId="9589" xr:uid="{00000000-0005-0000-0000-0000AD1A0000}"/>
    <cellStyle name="Comma 5 2 2 2 2 4 2 5" xfId="5354" xr:uid="{00000000-0005-0000-0000-0000AE1A0000}"/>
    <cellStyle name="Comma 5 2 2 2 2 4 3" xfId="1674" xr:uid="{00000000-0005-0000-0000-0000AF1A0000}"/>
    <cellStyle name="Comma 5 2 2 2 2 4 3 2" xfId="3791" xr:uid="{00000000-0005-0000-0000-0000B01A0000}"/>
    <cellStyle name="Comma 5 2 2 2 2 4 3 2 2" xfId="12258" xr:uid="{00000000-0005-0000-0000-0000B11A0000}"/>
    <cellStyle name="Comma 5 2 2 2 2 4 3 2 3" xfId="8023" xr:uid="{00000000-0005-0000-0000-0000B21A0000}"/>
    <cellStyle name="Comma 5 2 2 2 2 4 3 3" xfId="10142" xr:uid="{00000000-0005-0000-0000-0000B31A0000}"/>
    <cellStyle name="Comma 5 2 2 2 2 4 3 4" xfId="5907" xr:uid="{00000000-0005-0000-0000-0000B41A0000}"/>
    <cellStyle name="Comma 5 2 2 2 2 4 4" xfId="2733" xr:uid="{00000000-0005-0000-0000-0000B51A0000}"/>
    <cellStyle name="Comma 5 2 2 2 2 4 4 2" xfId="11200" xr:uid="{00000000-0005-0000-0000-0000B61A0000}"/>
    <cellStyle name="Comma 5 2 2 2 2 4 4 3" xfId="6965" xr:uid="{00000000-0005-0000-0000-0000B71A0000}"/>
    <cellStyle name="Comma 5 2 2 2 2 4 5" xfId="9084" xr:uid="{00000000-0005-0000-0000-0000B81A0000}"/>
    <cellStyle name="Comma 5 2 2 2 2 4 6" xfId="4849" xr:uid="{00000000-0005-0000-0000-0000B91A0000}"/>
    <cellStyle name="Comma 5 2 2 2 2 5" xfId="916" xr:uid="{00000000-0005-0000-0000-0000BA1A0000}"/>
    <cellStyle name="Comma 5 2 2 2 2 5 2" xfId="1974" xr:uid="{00000000-0005-0000-0000-0000BB1A0000}"/>
    <cellStyle name="Comma 5 2 2 2 2 5 2 2" xfId="4091" xr:uid="{00000000-0005-0000-0000-0000BC1A0000}"/>
    <cellStyle name="Comma 5 2 2 2 2 5 2 2 2" xfId="12558" xr:uid="{00000000-0005-0000-0000-0000BD1A0000}"/>
    <cellStyle name="Comma 5 2 2 2 2 5 2 2 3" xfId="8323" xr:uid="{00000000-0005-0000-0000-0000BE1A0000}"/>
    <cellStyle name="Comma 5 2 2 2 2 5 2 3" xfId="10442" xr:uid="{00000000-0005-0000-0000-0000BF1A0000}"/>
    <cellStyle name="Comma 5 2 2 2 2 5 2 4" xfId="6207" xr:uid="{00000000-0005-0000-0000-0000C01A0000}"/>
    <cellStyle name="Comma 5 2 2 2 2 5 3" xfId="3033" xr:uid="{00000000-0005-0000-0000-0000C11A0000}"/>
    <cellStyle name="Comma 5 2 2 2 2 5 3 2" xfId="11500" xr:uid="{00000000-0005-0000-0000-0000C21A0000}"/>
    <cellStyle name="Comma 5 2 2 2 2 5 3 3" xfId="7265" xr:uid="{00000000-0005-0000-0000-0000C31A0000}"/>
    <cellStyle name="Comma 5 2 2 2 2 5 4" xfId="9384" xr:uid="{00000000-0005-0000-0000-0000C41A0000}"/>
    <cellStyle name="Comma 5 2 2 2 2 5 5" xfId="5149" xr:uid="{00000000-0005-0000-0000-0000C51A0000}"/>
    <cellStyle name="Comma 5 2 2 2 2 6" xfId="1468" xr:uid="{00000000-0005-0000-0000-0000C61A0000}"/>
    <cellStyle name="Comma 5 2 2 2 2 6 2" xfId="3585" xr:uid="{00000000-0005-0000-0000-0000C71A0000}"/>
    <cellStyle name="Comma 5 2 2 2 2 6 2 2" xfId="12052" xr:uid="{00000000-0005-0000-0000-0000C81A0000}"/>
    <cellStyle name="Comma 5 2 2 2 2 6 2 3" xfId="7817" xr:uid="{00000000-0005-0000-0000-0000C91A0000}"/>
    <cellStyle name="Comma 5 2 2 2 2 6 3" xfId="9936" xr:uid="{00000000-0005-0000-0000-0000CA1A0000}"/>
    <cellStyle name="Comma 5 2 2 2 2 6 4" xfId="5701" xr:uid="{00000000-0005-0000-0000-0000CB1A0000}"/>
    <cellStyle name="Comma 5 2 2 2 2 7" xfId="2527" xr:uid="{00000000-0005-0000-0000-0000CC1A0000}"/>
    <cellStyle name="Comma 5 2 2 2 2 7 2" xfId="10994" xr:uid="{00000000-0005-0000-0000-0000CD1A0000}"/>
    <cellStyle name="Comma 5 2 2 2 2 7 3" xfId="6759" xr:uid="{00000000-0005-0000-0000-0000CE1A0000}"/>
    <cellStyle name="Comma 5 2 2 2 2 8" xfId="8878" xr:uid="{00000000-0005-0000-0000-0000CF1A0000}"/>
    <cellStyle name="Comma 5 2 2 2 2 9" xfId="4643" xr:uid="{00000000-0005-0000-0000-0000D01A0000}"/>
    <cellStyle name="Comma 5 2 2 2 3" xfId="458" xr:uid="{00000000-0005-0000-0000-0000D11A0000}"/>
    <cellStyle name="Comma 5 2 2 2 3 2" xfId="771" xr:uid="{00000000-0005-0000-0000-0000D21A0000}"/>
    <cellStyle name="Comma 5 2 2 2 3 2 2" xfId="1276" xr:uid="{00000000-0005-0000-0000-0000D31A0000}"/>
    <cellStyle name="Comma 5 2 2 2 3 2 2 2" xfId="2334" xr:uid="{00000000-0005-0000-0000-0000D41A0000}"/>
    <cellStyle name="Comma 5 2 2 2 3 2 2 2 2" xfId="4451" xr:uid="{00000000-0005-0000-0000-0000D51A0000}"/>
    <cellStyle name="Comma 5 2 2 2 3 2 2 2 2 2" xfId="12918" xr:uid="{00000000-0005-0000-0000-0000D61A0000}"/>
    <cellStyle name="Comma 5 2 2 2 3 2 2 2 2 3" xfId="8683" xr:uid="{00000000-0005-0000-0000-0000D71A0000}"/>
    <cellStyle name="Comma 5 2 2 2 3 2 2 2 3" xfId="10802" xr:uid="{00000000-0005-0000-0000-0000D81A0000}"/>
    <cellStyle name="Comma 5 2 2 2 3 2 2 2 4" xfId="6567" xr:uid="{00000000-0005-0000-0000-0000D91A0000}"/>
    <cellStyle name="Comma 5 2 2 2 3 2 2 3" xfId="3393" xr:uid="{00000000-0005-0000-0000-0000DA1A0000}"/>
    <cellStyle name="Comma 5 2 2 2 3 2 2 3 2" xfId="11860" xr:uid="{00000000-0005-0000-0000-0000DB1A0000}"/>
    <cellStyle name="Comma 5 2 2 2 3 2 2 3 3" xfId="7625" xr:uid="{00000000-0005-0000-0000-0000DC1A0000}"/>
    <cellStyle name="Comma 5 2 2 2 3 2 2 4" xfId="9744" xr:uid="{00000000-0005-0000-0000-0000DD1A0000}"/>
    <cellStyle name="Comma 5 2 2 2 3 2 2 5" xfId="5509" xr:uid="{00000000-0005-0000-0000-0000DE1A0000}"/>
    <cellStyle name="Comma 5 2 2 2 3 2 3" xfId="1829" xr:uid="{00000000-0005-0000-0000-0000DF1A0000}"/>
    <cellStyle name="Comma 5 2 2 2 3 2 3 2" xfId="3946" xr:uid="{00000000-0005-0000-0000-0000E01A0000}"/>
    <cellStyle name="Comma 5 2 2 2 3 2 3 2 2" xfId="12413" xr:uid="{00000000-0005-0000-0000-0000E11A0000}"/>
    <cellStyle name="Comma 5 2 2 2 3 2 3 2 3" xfId="8178" xr:uid="{00000000-0005-0000-0000-0000E21A0000}"/>
    <cellStyle name="Comma 5 2 2 2 3 2 3 3" xfId="10297" xr:uid="{00000000-0005-0000-0000-0000E31A0000}"/>
    <cellStyle name="Comma 5 2 2 2 3 2 3 4" xfId="6062" xr:uid="{00000000-0005-0000-0000-0000E41A0000}"/>
    <cellStyle name="Comma 5 2 2 2 3 2 4" xfId="2888" xr:uid="{00000000-0005-0000-0000-0000E51A0000}"/>
    <cellStyle name="Comma 5 2 2 2 3 2 4 2" xfId="11355" xr:uid="{00000000-0005-0000-0000-0000E61A0000}"/>
    <cellStyle name="Comma 5 2 2 2 3 2 4 3" xfId="7120" xr:uid="{00000000-0005-0000-0000-0000E71A0000}"/>
    <cellStyle name="Comma 5 2 2 2 3 2 5" xfId="9239" xr:uid="{00000000-0005-0000-0000-0000E81A0000}"/>
    <cellStyle name="Comma 5 2 2 2 3 2 6" xfId="5004" xr:uid="{00000000-0005-0000-0000-0000E91A0000}"/>
    <cellStyle name="Comma 5 2 2 2 3 3" xfId="976" xr:uid="{00000000-0005-0000-0000-0000EA1A0000}"/>
    <cellStyle name="Comma 5 2 2 2 3 3 2" xfId="2034" xr:uid="{00000000-0005-0000-0000-0000EB1A0000}"/>
    <cellStyle name="Comma 5 2 2 2 3 3 2 2" xfId="4151" xr:uid="{00000000-0005-0000-0000-0000EC1A0000}"/>
    <cellStyle name="Comma 5 2 2 2 3 3 2 2 2" xfId="12618" xr:uid="{00000000-0005-0000-0000-0000ED1A0000}"/>
    <cellStyle name="Comma 5 2 2 2 3 3 2 2 3" xfId="8383" xr:uid="{00000000-0005-0000-0000-0000EE1A0000}"/>
    <cellStyle name="Comma 5 2 2 2 3 3 2 3" xfId="10502" xr:uid="{00000000-0005-0000-0000-0000EF1A0000}"/>
    <cellStyle name="Comma 5 2 2 2 3 3 2 4" xfId="6267" xr:uid="{00000000-0005-0000-0000-0000F01A0000}"/>
    <cellStyle name="Comma 5 2 2 2 3 3 3" xfId="3093" xr:uid="{00000000-0005-0000-0000-0000F11A0000}"/>
    <cellStyle name="Comma 5 2 2 2 3 3 3 2" xfId="11560" xr:uid="{00000000-0005-0000-0000-0000F21A0000}"/>
    <cellStyle name="Comma 5 2 2 2 3 3 3 3" xfId="7325" xr:uid="{00000000-0005-0000-0000-0000F31A0000}"/>
    <cellStyle name="Comma 5 2 2 2 3 3 4" xfId="9444" xr:uid="{00000000-0005-0000-0000-0000F41A0000}"/>
    <cellStyle name="Comma 5 2 2 2 3 3 5" xfId="5209" xr:uid="{00000000-0005-0000-0000-0000F51A0000}"/>
    <cellStyle name="Comma 5 2 2 2 3 4" xfId="1528" xr:uid="{00000000-0005-0000-0000-0000F61A0000}"/>
    <cellStyle name="Comma 5 2 2 2 3 4 2" xfId="3645" xr:uid="{00000000-0005-0000-0000-0000F71A0000}"/>
    <cellStyle name="Comma 5 2 2 2 3 4 2 2" xfId="12112" xr:uid="{00000000-0005-0000-0000-0000F81A0000}"/>
    <cellStyle name="Comma 5 2 2 2 3 4 2 3" xfId="7877" xr:uid="{00000000-0005-0000-0000-0000F91A0000}"/>
    <cellStyle name="Comma 5 2 2 2 3 4 3" xfId="9996" xr:uid="{00000000-0005-0000-0000-0000FA1A0000}"/>
    <cellStyle name="Comma 5 2 2 2 3 4 4" xfId="5761" xr:uid="{00000000-0005-0000-0000-0000FB1A0000}"/>
    <cellStyle name="Comma 5 2 2 2 3 5" xfId="2587" xr:uid="{00000000-0005-0000-0000-0000FC1A0000}"/>
    <cellStyle name="Comma 5 2 2 2 3 5 2" xfId="11054" xr:uid="{00000000-0005-0000-0000-0000FD1A0000}"/>
    <cellStyle name="Comma 5 2 2 2 3 5 3" xfId="6819" xr:uid="{00000000-0005-0000-0000-0000FE1A0000}"/>
    <cellStyle name="Comma 5 2 2 2 3 6" xfId="8938" xr:uid="{00000000-0005-0000-0000-0000FF1A0000}"/>
    <cellStyle name="Comma 5 2 2 2 3 7" xfId="4703" xr:uid="{00000000-0005-0000-0000-0000001B0000}"/>
    <cellStyle name="Comma 5 2 2 2 4" xfId="665" xr:uid="{00000000-0005-0000-0000-0000011B0000}"/>
    <cellStyle name="Comma 5 2 2 2 4 2" xfId="1170" xr:uid="{00000000-0005-0000-0000-0000021B0000}"/>
    <cellStyle name="Comma 5 2 2 2 4 2 2" xfId="2228" xr:uid="{00000000-0005-0000-0000-0000031B0000}"/>
    <cellStyle name="Comma 5 2 2 2 4 2 2 2" xfId="4345" xr:uid="{00000000-0005-0000-0000-0000041B0000}"/>
    <cellStyle name="Comma 5 2 2 2 4 2 2 2 2" xfId="12812" xr:uid="{00000000-0005-0000-0000-0000051B0000}"/>
    <cellStyle name="Comma 5 2 2 2 4 2 2 2 3" xfId="8577" xr:uid="{00000000-0005-0000-0000-0000061B0000}"/>
    <cellStyle name="Comma 5 2 2 2 4 2 2 3" xfId="10696" xr:uid="{00000000-0005-0000-0000-0000071B0000}"/>
    <cellStyle name="Comma 5 2 2 2 4 2 2 4" xfId="6461" xr:uid="{00000000-0005-0000-0000-0000081B0000}"/>
    <cellStyle name="Comma 5 2 2 2 4 2 3" xfId="3287" xr:uid="{00000000-0005-0000-0000-0000091B0000}"/>
    <cellStyle name="Comma 5 2 2 2 4 2 3 2" xfId="11754" xr:uid="{00000000-0005-0000-0000-00000A1B0000}"/>
    <cellStyle name="Comma 5 2 2 2 4 2 3 3" xfId="7519" xr:uid="{00000000-0005-0000-0000-00000B1B0000}"/>
    <cellStyle name="Comma 5 2 2 2 4 2 4" xfId="9638" xr:uid="{00000000-0005-0000-0000-00000C1B0000}"/>
    <cellStyle name="Comma 5 2 2 2 4 2 5" xfId="5403" xr:uid="{00000000-0005-0000-0000-00000D1B0000}"/>
    <cellStyle name="Comma 5 2 2 2 4 3" xfId="1723" xr:uid="{00000000-0005-0000-0000-00000E1B0000}"/>
    <cellStyle name="Comma 5 2 2 2 4 3 2" xfId="3840" xr:uid="{00000000-0005-0000-0000-00000F1B0000}"/>
    <cellStyle name="Comma 5 2 2 2 4 3 2 2" xfId="12307" xr:uid="{00000000-0005-0000-0000-0000101B0000}"/>
    <cellStyle name="Comma 5 2 2 2 4 3 2 3" xfId="8072" xr:uid="{00000000-0005-0000-0000-0000111B0000}"/>
    <cellStyle name="Comma 5 2 2 2 4 3 3" xfId="10191" xr:uid="{00000000-0005-0000-0000-0000121B0000}"/>
    <cellStyle name="Comma 5 2 2 2 4 3 4" xfId="5956" xr:uid="{00000000-0005-0000-0000-0000131B0000}"/>
    <cellStyle name="Comma 5 2 2 2 4 4" xfId="2782" xr:uid="{00000000-0005-0000-0000-0000141B0000}"/>
    <cellStyle name="Comma 5 2 2 2 4 4 2" xfId="11249" xr:uid="{00000000-0005-0000-0000-0000151B0000}"/>
    <cellStyle name="Comma 5 2 2 2 4 4 3" xfId="7014" xr:uid="{00000000-0005-0000-0000-0000161B0000}"/>
    <cellStyle name="Comma 5 2 2 2 4 5" xfId="9133" xr:uid="{00000000-0005-0000-0000-0000171B0000}"/>
    <cellStyle name="Comma 5 2 2 2 4 6" xfId="4898" xr:uid="{00000000-0005-0000-0000-0000181B0000}"/>
    <cellStyle name="Comma 5 2 2 2 5" xfId="558" xr:uid="{00000000-0005-0000-0000-0000191B0000}"/>
    <cellStyle name="Comma 5 2 2 2 5 2" xfId="1075" xr:uid="{00000000-0005-0000-0000-00001A1B0000}"/>
    <cellStyle name="Comma 5 2 2 2 5 2 2" xfId="2133" xr:uid="{00000000-0005-0000-0000-00001B1B0000}"/>
    <cellStyle name="Comma 5 2 2 2 5 2 2 2" xfId="4250" xr:uid="{00000000-0005-0000-0000-00001C1B0000}"/>
    <cellStyle name="Comma 5 2 2 2 5 2 2 2 2" xfId="12717" xr:uid="{00000000-0005-0000-0000-00001D1B0000}"/>
    <cellStyle name="Comma 5 2 2 2 5 2 2 2 3" xfId="8482" xr:uid="{00000000-0005-0000-0000-00001E1B0000}"/>
    <cellStyle name="Comma 5 2 2 2 5 2 2 3" xfId="10601" xr:uid="{00000000-0005-0000-0000-00001F1B0000}"/>
    <cellStyle name="Comma 5 2 2 2 5 2 2 4" xfId="6366" xr:uid="{00000000-0005-0000-0000-0000201B0000}"/>
    <cellStyle name="Comma 5 2 2 2 5 2 3" xfId="3192" xr:uid="{00000000-0005-0000-0000-0000211B0000}"/>
    <cellStyle name="Comma 5 2 2 2 5 2 3 2" xfId="11659" xr:uid="{00000000-0005-0000-0000-0000221B0000}"/>
    <cellStyle name="Comma 5 2 2 2 5 2 3 3" xfId="7424" xr:uid="{00000000-0005-0000-0000-0000231B0000}"/>
    <cellStyle name="Comma 5 2 2 2 5 2 4" xfId="9543" xr:uid="{00000000-0005-0000-0000-0000241B0000}"/>
    <cellStyle name="Comma 5 2 2 2 5 2 5" xfId="5308" xr:uid="{00000000-0005-0000-0000-0000251B0000}"/>
    <cellStyle name="Comma 5 2 2 2 5 3" xfId="1628" xr:uid="{00000000-0005-0000-0000-0000261B0000}"/>
    <cellStyle name="Comma 5 2 2 2 5 3 2" xfId="3745" xr:uid="{00000000-0005-0000-0000-0000271B0000}"/>
    <cellStyle name="Comma 5 2 2 2 5 3 2 2" xfId="12212" xr:uid="{00000000-0005-0000-0000-0000281B0000}"/>
    <cellStyle name="Comma 5 2 2 2 5 3 2 3" xfId="7977" xr:uid="{00000000-0005-0000-0000-0000291B0000}"/>
    <cellStyle name="Comma 5 2 2 2 5 3 3" xfId="10096" xr:uid="{00000000-0005-0000-0000-00002A1B0000}"/>
    <cellStyle name="Comma 5 2 2 2 5 3 4" xfId="5861" xr:uid="{00000000-0005-0000-0000-00002B1B0000}"/>
    <cellStyle name="Comma 5 2 2 2 5 4" xfId="2687" xr:uid="{00000000-0005-0000-0000-00002C1B0000}"/>
    <cellStyle name="Comma 5 2 2 2 5 4 2" xfId="11154" xr:uid="{00000000-0005-0000-0000-00002D1B0000}"/>
    <cellStyle name="Comma 5 2 2 2 5 4 3" xfId="6919" xr:uid="{00000000-0005-0000-0000-00002E1B0000}"/>
    <cellStyle name="Comma 5 2 2 2 5 5" xfId="9038" xr:uid="{00000000-0005-0000-0000-00002F1B0000}"/>
    <cellStyle name="Comma 5 2 2 2 5 6" xfId="4803" xr:uid="{00000000-0005-0000-0000-0000301B0000}"/>
    <cellStyle name="Comma 5 2 2 2 6" xfId="870" xr:uid="{00000000-0005-0000-0000-0000311B0000}"/>
    <cellStyle name="Comma 5 2 2 2 6 2" xfId="1928" xr:uid="{00000000-0005-0000-0000-0000321B0000}"/>
    <cellStyle name="Comma 5 2 2 2 6 2 2" xfId="4045" xr:uid="{00000000-0005-0000-0000-0000331B0000}"/>
    <cellStyle name="Comma 5 2 2 2 6 2 2 2" xfId="12512" xr:uid="{00000000-0005-0000-0000-0000341B0000}"/>
    <cellStyle name="Comma 5 2 2 2 6 2 2 3" xfId="8277" xr:uid="{00000000-0005-0000-0000-0000351B0000}"/>
    <cellStyle name="Comma 5 2 2 2 6 2 3" xfId="10396" xr:uid="{00000000-0005-0000-0000-0000361B0000}"/>
    <cellStyle name="Comma 5 2 2 2 6 2 4" xfId="6161" xr:uid="{00000000-0005-0000-0000-0000371B0000}"/>
    <cellStyle name="Comma 5 2 2 2 6 3" xfId="2987" xr:uid="{00000000-0005-0000-0000-0000381B0000}"/>
    <cellStyle name="Comma 5 2 2 2 6 3 2" xfId="11454" xr:uid="{00000000-0005-0000-0000-0000391B0000}"/>
    <cellStyle name="Comma 5 2 2 2 6 3 3" xfId="7219" xr:uid="{00000000-0005-0000-0000-00003A1B0000}"/>
    <cellStyle name="Comma 5 2 2 2 6 4" xfId="9338" xr:uid="{00000000-0005-0000-0000-00003B1B0000}"/>
    <cellStyle name="Comma 5 2 2 2 6 5" xfId="5103" xr:uid="{00000000-0005-0000-0000-00003C1B0000}"/>
    <cellStyle name="Comma 5 2 2 2 7" xfId="1376" xr:uid="{00000000-0005-0000-0000-00003D1B0000}"/>
    <cellStyle name="Comma 5 2 2 2 7 2" xfId="2434" xr:uid="{00000000-0005-0000-0000-00003E1B0000}"/>
    <cellStyle name="Comma 5 2 2 2 7 2 2" xfId="4551" xr:uid="{00000000-0005-0000-0000-00003F1B0000}"/>
    <cellStyle name="Comma 5 2 2 2 7 2 2 2" xfId="13018" xr:uid="{00000000-0005-0000-0000-0000401B0000}"/>
    <cellStyle name="Comma 5 2 2 2 7 2 2 3" xfId="8783" xr:uid="{00000000-0005-0000-0000-0000411B0000}"/>
    <cellStyle name="Comma 5 2 2 2 7 2 3" xfId="10902" xr:uid="{00000000-0005-0000-0000-0000421B0000}"/>
    <cellStyle name="Comma 5 2 2 2 7 2 4" xfId="6667" xr:uid="{00000000-0005-0000-0000-0000431B0000}"/>
    <cellStyle name="Comma 5 2 2 2 7 3" xfId="3493" xr:uid="{00000000-0005-0000-0000-0000441B0000}"/>
    <cellStyle name="Comma 5 2 2 2 7 3 2" xfId="11960" xr:uid="{00000000-0005-0000-0000-0000451B0000}"/>
    <cellStyle name="Comma 5 2 2 2 7 3 3" xfId="7725" xr:uid="{00000000-0005-0000-0000-0000461B0000}"/>
    <cellStyle name="Comma 5 2 2 2 7 4" xfId="9844" xr:uid="{00000000-0005-0000-0000-0000471B0000}"/>
    <cellStyle name="Comma 5 2 2 2 7 5" xfId="5609" xr:uid="{00000000-0005-0000-0000-0000481B0000}"/>
    <cellStyle name="Comma 5 2 2 2 8" xfId="1422" xr:uid="{00000000-0005-0000-0000-0000491B0000}"/>
    <cellStyle name="Comma 5 2 2 2 8 2" xfId="3539" xr:uid="{00000000-0005-0000-0000-00004A1B0000}"/>
    <cellStyle name="Comma 5 2 2 2 8 2 2" xfId="12006" xr:uid="{00000000-0005-0000-0000-00004B1B0000}"/>
    <cellStyle name="Comma 5 2 2 2 8 2 3" xfId="7771" xr:uid="{00000000-0005-0000-0000-00004C1B0000}"/>
    <cellStyle name="Comma 5 2 2 2 8 3" xfId="9890" xr:uid="{00000000-0005-0000-0000-00004D1B0000}"/>
    <cellStyle name="Comma 5 2 2 2 8 4" xfId="5655" xr:uid="{00000000-0005-0000-0000-00004E1B0000}"/>
    <cellStyle name="Comma 5 2 2 2 9" xfId="2481" xr:uid="{00000000-0005-0000-0000-00004F1B0000}"/>
    <cellStyle name="Comma 5 2 2 2 9 2" xfId="10948" xr:uid="{00000000-0005-0000-0000-0000501B0000}"/>
    <cellStyle name="Comma 5 2 2 2 9 3" xfId="6713" xr:uid="{00000000-0005-0000-0000-0000511B0000}"/>
    <cellStyle name="Comma 5 2 2 3" xfId="378" xr:uid="{00000000-0005-0000-0000-0000521B0000}"/>
    <cellStyle name="Comma 5 2 2 3 2" xfId="484" xr:uid="{00000000-0005-0000-0000-0000531B0000}"/>
    <cellStyle name="Comma 5 2 2 3 2 2" xfId="797" xr:uid="{00000000-0005-0000-0000-0000541B0000}"/>
    <cellStyle name="Comma 5 2 2 3 2 2 2" xfId="1302" xr:uid="{00000000-0005-0000-0000-0000551B0000}"/>
    <cellStyle name="Comma 5 2 2 3 2 2 2 2" xfId="2360" xr:uid="{00000000-0005-0000-0000-0000561B0000}"/>
    <cellStyle name="Comma 5 2 2 3 2 2 2 2 2" xfId="4477" xr:uid="{00000000-0005-0000-0000-0000571B0000}"/>
    <cellStyle name="Comma 5 2 2 3 2 2 2 2 2 2" xfId="12944" xr:uid="{00000000-0005-0000-0000-0000581B0000}"/>
    <cellStyle name="Comma 5 2 2 3 2 2 2 2 2 3" xfId="8709" xr:uid="{00000000-0005-0000-0000-0000591B0000}"/>
    <cellStyle name="Comma 5 2 2 3 2 2 2 2 3" xfId="10828" xr:uid="{00000000-0005-0000-0000-00005A1B0000}"/>
    <cellStyle name="Comma 5 2 2 3 2 2 2 2 4" xfId="6593" xr:uid="{00000000-0005-0000-0000-00005B1B0000}"/>
    <cellStyle name="Comma 5 2 2 3 2 2 2 3" xfId="3419" xr:uid="{00000000-0005-0000-0000-00005C1B0000}"/>
    <cellStyle name="Comma 5 2 2 3 2 2 2 3 2" xfId="11886" xr:uid="{00000000-0005-0000-0000-00005D1B0000}"/>
    <cellStyle name="Comma 5 2 2 3 2 2 2 3 3" xfId="7651" xr:uid="{00000000-0005-0000-0000-00005E1B0000}"/>
    <cellStyle name="Comma 5 2 2 3 2 2 2 4" xfId="9770" xr:uid="{00000000-0005-0000-0000-00005F1B0000}"/>
    <cellStyle name="Comma 5 2 2 3 2 2 2 5" xfId="5535" xr:uid="{00000000-0005-0000-0000-0000601B0000}"/>
    <cellStyle name="Comma 5 2 2 3 2 2 3" xfId="1855" xr:uid="{00000000-0005-0000-0000-0000611B0000}"/>
    <cellStyle name="Comma 5 2 2 3 2 2 3 2" xfId="3972" xr:uid="{00000000-0005-0000-0000-0000621B0000}"/>
    <cellStyle name="Comma 5 2 2 3 2 2 3 2 2" xfId="12439" xr:uid="{00000000-0005-0000-0000-0000631B0000}"/>
    <cellStyle name="Comma 5 2 2 3 2 2 3 2 3" xfId="8204" xr:uid="{00000000-0005-0000-0000-0000641B0000}"/>
    <cellStyle name="Comma 5 2 2 3 2 2 3 3" xfId="10323" xr:uid="{00000000-0005-0000-0000-0000651B0000}"/>
    <cellStyle name="Comma 5 2 2 3 2 2 3 4" xfId="6088" xr:uid="{00000000-0005-0000-0000-0000661B0000}"/>
    <cellStyle name="Comma 5 2 2 3 2 2 4" xfId="2914" xr:uid="{00000000-0005-0000-0000-0000671B0000}"/>
    <cellStyle name="Comma 5 2 2 3 2 2 4 2" xfId="11381" xr:uid="{00000000-0005-0000-0000-0000681B0000}"/>
    <cellStyle name="Comma 5 2 2 3 2 2 4 3" xfId="7146" xr:uid="{00000000-0005-0000-0000-0000691B0000}"/>
    <cellStyle name="Comma 5 2 2 3 2 2 5" xfId="9265" xr:uid="{00000000-0005-0000-0000-00006A1B0000}"/>
    <cellStyle name="Comma 5 2 2 3 2 2 6" xfId="5030" xr:uid="{00000000-0005-0000-0000-00006B1B0000}"/>
    <cellStyle name="Comma 5 2 2 3 2 3" xfId="1002" xr:uid="{00000000-0005-0000-0000-00006C1B0000}"/>
    <cellStyle name="Comma 5 2 2 3 2 3 2" xfId="2060" xr:uid="{00000000-0005-0000-0000-00006D1B0000}"/>
    <cellStyle name="Comma 5 2 2 3 2 3 2 2" xfId="4177" xr:uid="{00000000-0005-0000-0000-00006E1B0000}"/>
    <cellStyle name="Comma 5 2 2 3 2 3 2 2 2" xfId="12644" xr:uid="{00000000-0005-0000-0000-00006F1B0000}"/>
    <cellStyle name="Comma 5 2 2 3 2 3 2 2 3" xfId="8409" xr:uid="{00000000-0005-0000-0000-0000701B0000}"/>
    <cellStyle name="Comma 5 2 2 3 2 3 2 3" xfId="10528" xr:uid="{00000000-0005-0000-0000-0000711B0000}"/>
    <cellStyle name="Comma 5 2 2 3 2 3 2 4" xfId="6293" xr:uid="{00000000-0005-0000-0000-0000721B0000}"/>
    <cellStyle name="Comma 5 2 2 3 2 3 3" xfId="3119" xr:uid="{00000000-0005-0000-0000-0000731B0000}"/>
    <cellStyle name="Comma 5 2 2 3 2 3 3 2" xfId="11586" xr:uid="{00000000-0005-0000-0000-0000741B0000}"/>
    <cellStyle name="Comma 5 2 2 3 2 3 3 3" xfId="7351" xr:uid="{00000000-0005-0000-0000-0000751B0000}"/>
    <cellStyle name="Comma 5 2 2 3 2 3 4" xfId="9470" xr:uid="{00000000-0005-0000-0000-0000761B0000}"/>
    <cellStyle name="Comma 5 2 2 3 2 3 5" xfId="5235" xr:uid="{00000000-0005-0000-0000-0000771B0000}"/>
    <cellStyle name="Comma 5 2 2 3 2 4" xfId="1554" xr:uid="{00000000-0005-0000-0000-0000781B0000}"/>
    <cellStyle name="Comma 5 2 2 3 2 4 2" xfId="3671" xr:uid="{00000000-0005-0000-0000-0000791B0000}"/>
    <cellStyle name="Comma 5 2 2 3 2 4 2 2" xfId="12138" xr:uid="{00000000-0005-0000-0000-00007A1B0000}"/>
    <cellStyle name="Comma 5 2 2 3 2 4 2 3" xfId="7903" xr:uid="{00000000-0005-0000-0000-00007B1B0000}"/>
    <cellStyle name="Comma 5 2 2 3 2 4 3" xfId="10022" xr:uid="{00000000-0005-0000-0000-00007C1B0000}"/>
    <cellStyle name="Comma 5 2 2 3 2 4 4" xfId="5787" xr:uid="{00000000-0005-0000-0000-00007D1B0000}"/>
    <cellStyle name="Comma 5 2 2 3 2 5" xfId="2613" xr:uid="{00000000-0005-0000-0000-00007E1B0000}"/>
    <cellStyle name="Comma 5 2 2 3 2 5 2" xfId="11080" xr:uid="{00000000-0005-0000-0000-00007F1B0000}"/>
    <cellStyle name="Comma 5 2 2 3 2 5 3" xfId="6845" xr:uid="{00000000-0005-0000-0000-0000801B0000}"/>
    <cellStyle name="Comma 5 2 2 3 2 6" xfId="8964" xr:uid="{00000000-0005-0000-0000-0000811B0000}"/>
    <cellStyle name="Comma 5 2 2 3 2 7" xfId="4729" xr:uid="{00000000-0005-0000-0000-0000821B0000}"/>
    <cellStyle name="Comma 5 2 2 3 3" xfId="691" xr:uid="{00000000-0005-0000-0000-0000831B0000}"/>
    <cellStyle name="Comma 5 2 2 3 3 2" xfId="1196" xr:uid="{00000000-0005-0000-0000-0000841B0000}"/>
    <cellStyle name="Comma 5 2 2 3 3 2 2" xfId="2254" xr:uid="{00000000-0005-0000-0000-0000851B0000}"/>
    <cellStyle name="Comma 5 2 2 3 3 2 2 2" xfId="4371" xr:uid="{00000000-0005-0000-0000-0000861B0000}"/>
    <cellStyle name="Comma 5 2 2 3 3 2 2 2 2" xfId="12838" xr:uid="{00000000-0005-0000-0000-0000871B0000}"/>
    <cellStyle name="Comma 5 2 2 3 3 2 2 2 3" xfId="8603" xr:uid="{00000000-0005-0000-0000-0000881B0000}"/>
    <cellStyle name="Comma 5 2 2 3 3 2 2 3" xfId="10722" xr:uid="{00000000-0005-0000-0000-0000891B0000}"/>
    <cellStyle name="Comma 5 2 2 3 3 2 2 4" xfId="6487" xr:uid="{00000000-0005-0000-0000-00008A1B0000}"/>
    <cellStyle name="Comma 5 2 2 3 3 2 3" xfId="3313" xr:uid="{00000000-0005-0000-0000-00008B1B0000}"/>
    <cellStyle name="Comma 5 2 2 3 3 2 3 2" xfId="11780" xr:uid="{00000000-0005-0000-0000-00008C1B0000}"/>
    <cellStyle name="Comma 5 2 2 3 3 2 3 3" xfId="7545" xr:uid="{00000000-0005-0000-0000-00008D1B0000}"/>
    <cellStyle name="Comma 5 2 2 3 3 2 4" xfId="9664" xr:uid="{00000000-0005-0000-0000-00008E1B0000}"/>
    <cellStyle name="Comma 5 2 2 3 3 2 5" xfId="5429" xr:uid="{00000000-0005-0000-0000-00008F1B0000}"/>
    <cellStyle name="Comma 5 2 2 3 3 3" xfId="1749" xr:uid="{00000000-0005-0000-0000-0000901B0000}"/>
    <cellStyle name="Comma 5 2 2 3 3 3 2" xfId="3866" xr:uid="{00000000-0005-0000-0000-0000911B0000}"/>
    <cellStyle name="Comma 5 2 2 3 3 3 2 2" xfId="12333" xr:uid="{00000000-0005-0000-0000-0000921B0000}"/>
    <cellStyle name="Comma 5 2 2 3 3 3 2 3" xfId="8098" xr:uid="{00000000-0005-0000-0000-0000931B0000}"/>
    <cellStyle name="Comma 5 2 2 3 3 3 3" xfId="10217" xr:uid="{00000000-0005-0000-0000-0000941B0000}"/>
    <cellStyle name="Comma 5 2 2 3 3 3 4" xfId="5982" xr:uid="{00000000-0005-0000-0000-0000951B0000}"/>
    <cellStyle name="Comma 5 2 2 3 3 4" xfId="2808" xr:uid="{00000000-0005-0000-0000-0000961B0000}"/>
    <cellStyle name="Comma 5 2 2 3 3 4 2" xfId="11275" xr:uid="{00000000-0005-0000-0000-0000971B0000}"/>
    <cellStyle name="Comma 5 2 2 3 3 4 3" xfId="7040" xr:uid="{00000000-0005-0000-0000-0000981B0000}"/>
    <cellStyle name="Comma 5 2 2 3 3 5" xfId="9159" xr:uid="{00000000-0005-0000-0000-0000991B0000}"/>
    <cellStyle name="Comma 5 2 2 3 3 6" xfId="4924" xr:uid="{00000000-0005-0000-0000-00009A1B0000}"/>
    <cellStyle name="Comma 5 2 2 3 4" xfId="584" xr:uid="{00000000-0005-0000-0000-00009B1B0000}"/>
    <cellStyle name="Comma 5 2 2 3 4 2" xfId="1101" xr:uid="{00000000-0005-0000-0000-00009C1B0000}"/>
    <cellStyle name="Comma 5 2 2 3 4 2 2" xfId="2159" xr:uid="{00000000-0005-0000-0000-00009D1B0000}"/>
    <cellStyle name="Comma 5 2 2 3 4 2 2 2" xfId="4276" xr:uid="{00000000-0005-0000-0000-00009E1B0000}"/>
    <cellStyle name="Comma 5 2 2 3 4 2 2 2 2" xfId="12743" xr:uid="{00000000-0005-0000-0000-00009F1B0000}"/>
    <cellStyle name="Comma 5 2 2 3 4 2 2 2 3" xfId="8508" xr:uid="{00000000-0005-0000-0000-0000A01B0000}"/>
    <cellStyle name="Comma 5 2 2 3 4 2 2 3" xfId="10627" xr:uid="{00000000-0005-0000-0000-0000A11B0000}"/>
    <cellStyle name="Comma 5 2 2 3 4 2 2 4" xfId="6392" xr:uid="{00000000-0005-0000-0000-0000A21B0000}"/>
    <cellStyle name="Comma 5 2 2 3 4 2 3" xfId="3218" xr:uid="{00000000-0005-0000-0000-0000A31B0000}"/>
    <cellStyle name="Comma 5 2 2 3 4 2 3 2" xfId="11685" xr:uid="{00000000-0005-0000-0000-0000A41B0000}"/>
    <cellStyle name="Comma 5 2 2 3 4 2 3 3" xfId="7450" xr:uid="{00000000-0005-0000-0000-0000A51B0000}"/>
    <cellStyle name="Comma 5 2 2 3 4 2 4" xfId="9569" xr:uid="{00000000-0005-0000-0000-0000A61B0000}"/>
    <cellStyle name="Comma 5 2 2 3 4 2 5" xfId="5334" xr:uid="{00000000-0005-0000-0000-0000A71B0000}"/>
    <cellStyle name="Comma 5 2 2 3 4 3" xfId="1654" xr:uid="{00000000-0005-0000-0000-0000A81B0000}"/>
    <cellStyle name="Comma 5 2 2 3 4 3 2" xfId="3771" xr:uid="{00000000-0005-0000-0000-0000A91B0000}"/>
    <cellStyle name="Comma 5 2 2 3 4 3 2 2" xfId="12238" xr:uid="{00000000-0005-0000-0000-0000AA1B0000}"/>
    <cellStyle name="Comma 5 2 2 3 4 3 2 3" xfId="8003" xr:uid="{00000000-0005-0000-0000-0000AB1B0000}"/>
    <cellStyle name="Comma 5 2 2 3 4 3 3" xfId="10122" xr:uid="{00000000-0005-0000-0000-0000AC1B0000}"/>
    <cellStyle name="Comma 5 2 2 3 4 3 4" xfId="5887" xr:uid="{00000000-0005-0000-0000-0000AD1B0000}"/>
    <cellStyle name="Comma 5 2 2 3 4 4" xfId="2713" xr:uid="{00000000-0005-0000-0000-0000AE1B0000}"/>
    <cellStyle name="Comma 5 2 2 3 4 4 2" xfId="11180" xr:uid="{00000000-0005-0000-0000-0000AF1B0000}"/>
    <cellStyle name="Comma 5 2 2 3 4 4 3" xfId="6945" xr:uid="{00000000-0005-0000-0000-0000B01B0000}"/>
    <cellStyle name="Comma 5 2 2 3 4 5" xfId="9064" xr:uid="{00000000-0005-0000-0000-0000B11B0000}"/>
    <cellStyle name="Comma 5 2 2 3 4 6" xfId="4829" xr:uid="{00000000-0005-0000-0000-0000B21B0000}"/>
    <cellStyle name="Comma 5 2 2 3 5" xfId="896" xr:uid="{00000000-0005-0000-0000-0000B31B0000}"/>
    <cellStyle name="Comma 5 2 2 3 5 2" xfId="1954" xr:uid="{00000000-0005-0000-0000-0000B41B0000}"/>
    <cellStyle name="Comma 5 2 2 3 5 2 2" xfId="4071" xr:uid="{00000000-0005-0000-0000-0000B51B0000}"/>
    <cellStyle name="Comma 5 2 2 3 5 2 2 2" xfId="12538" xr:uid="{00000000-0005-0000-0000-0000B61B0000}"/>
    <cellStyle name="Comma 5 2 2 3 5 2 2 3" xfId="8303" xr:uid="{00000000-0005-0000-0000-0000B71B0000}"/>
    <cellStyle name="Comma 5 2 2 3 5 2 3" xfId="10422" xr:uid="{00000000-0005-0000-0000-0000B81B0000}"/>
    <cellStyle name="Comma 5 2 2 3 5 2 4" xfId="6187" xr:uid="{00000000-0005-0000-0000-0000B91B0000}"/>
    <cellStyle name="Comma 5 2 2 3 5 3" xfId="3013" xr:uid="{00000000-0005-0000-0000-0000BA1B0000}"/>
    <cellStyle name="Comma 5 2 2 3 5 3 2" xfId="11480" xr:uid="{00000000-0005-0000-0000-0000BB1B0000}"/>
    <cellStyle name="Comma 5 2 2 3 5 3 3" xfId="7245" xr:uid="{00000000-0005-0000-0000-0000BC1B0000}"/>
    <cellStyle name="Comma 5 2 2 3 5 4" xfId="9364" xr:uid="{00000000-0005-0000-0000-0000BD1B0000}"/>
    <cellStyle name="Comma 5 2 2 3 5 5" xfId="5129" xr:uid="{00000000-0005-0000-0000-0000BE1B0000}"/>
    <cellStyle name="Comma 5 2 2 3 6" xfId="1448" xr:uid="{00000000-0005-0000-0000-0000BF1B0000}"/>
    <cellStyle name="Comma 5 2 2 3 6 2" xfId="3565" xr:uid="{00000000-0005-0000-0000-0000C01B0000}"/>
    <cellStyle name="Comma 5 2 2 3 6 2 2" xfId="12032" xr:uid="{00000000-0005-0000-0000-0000C11B0000}"/>
    <cellStyle name="Comma 5 2 2 3 6 2 3" xfId="7797" xr:uid="{00000000-0005-0000-0000-0000C21B0000}"/>
    <cellStyle name="Comma 5 2 2 3 6 3" xfId="9916" xr:uid="{00000000-0005-0000-0000-0000C31B0000}"/>
    <cellStyle name="Comma 5 2 2 3 6 4" xfId="5681" xr:uid="{00000000-0005-0000-0000-0000C41B0000}"/>
    <cellStyle name="Comma 5 2 2 3 7" xfId="2507" xr:uid="{00000000-0005-0000-0000-0000C51B0000}"/>
    <cellStyle name="Comma 5 2 2 3 7 2" xfId="10974" xr:uid="{00000000-0005-0000-0000-0000C61B0000}"/>
    <cellStyle name="Comma 5 2 2 3 7 3" xfId="6739" xr:uid="{00000000-0005-0000-0000-0000C71B0000}"/>
    <cellStyle name="Comma 5 2 2 3 8" xfId="8858" xr:uid="{00000000-0005-0000-0000-0000C81B0000}"/>
    <cellStyle name="Comma 5 2 2 3 9" xfId="4623" xr:uid="{00000000-0005-0000-0000-0000C91B0000}"/>
    <cellStyle name="Comma 5 2 2 4" xfId="429" xr:uid="{00000000-0005-0000-0000-0000CA1B0000}"/>
    <cellStyle name="Comma 5 2 2 4 2" xfId="742" xr:uid="{00000000-0005-0000-0000-0000CB1B0000}"/>
    <cellStyle name="Comma 5 2 2 4 2 2" xfId="1247" xr:uid="{00000000-0005-0000-0000-0000CC1B0000}"/>
    <cellStyle name="Comma 5 2 2 4 2 2 2" xfId="2305" xr:uid="{00000000-0005-0000-0000-0000CD1B0000}"/>
    <cellStyle name="Comma 5 2 2 4 2 2 2 2" xfId="4422" xr:uid="{00000000-0005-0000-0000-0000CE1B0000}"/>
    <cellStyle name="Comma 5 2 2 4 2 2 2 2 2" xfId="12889" xr:uid="{00000000-0005-0000-0000-0000CF1B0000}"/>
    <cellStyle name="Comma 5 2 2 4 2 2 2 2 3" xfId="8654" xr:uid="{00000000-0005-0000-0000-0000D01B0000}"/>
    <cellStyle name="Comma 5 2 2 4 2 2 2 3" xfId="10773" xr:uid="{00000000-0005-0000-0000-0000D11B0000}"/>
    <cellStyle name="Comma 5 2 2 4 2 2 2 4" xfId="6538" xr:uid="{00000000-0005-0000-0000-0000D21B0000}"/>
    <cellStyle name="Comma 5 2 2 4 2 2 3" xfId="3364" xr:uid="{00000000-0005-0000-0000-0000D31B0000}"/>
    <cellStyle name="Comma 5 2 2 4 2 2 3 2" xfId="11831" xr:uid="{00000000-0005-0000-0000-0000D41B0000}"/>
    <cellStyle name="Comma 5 2 2 4 2 2 3 3" xfId="7596" xr:uid="{00000000-0005-0000-0000-0000D51B0000}"/>
    <cellStyle name="Comma 5 2 2 4 2 2 4" xfId="9715" xr:uid="{00000000-0005-0000-0000-0000D61B0000}"/>
    <cellStyle name="Comma 5 2 2 4 2 2 5" xfId="5480" xr:uid="{00000000-0005-0000-0000-0000D71B0000}"/>
    <cellStyle name="Comma 5 2 2 4 2 3" xfId="1800" xr:uid="{00000000-0005-0000-0000-0000D81B0000}"/>
    <cellStyle name="Comma 5 2 2 4 2 3 2" xfId="3917" xr:uid="{00000000-0005-0000-0000-0000D91B0000}"/>
    <cellStyle name="Comma 5 2 2 4 2 3 2 2" xfId="12384" xr:uid="{00000000-0005-0000-0000-0000DA1B0000}"/>
    <cellStyle name="Comma 5 2 2 4 2 3 2 3" xfId="8149" xr:uid="{00000000-0005-0000-0000-0000DB1B0000}"/>
    <cellStyle name="Comma 5 2 2 4 2 3 3" xfId="10268" xr:uid="{00000000-0005-0000-0000-0000DC1B0000}"/>
    <cellStyle name="Comma 5 2 2 4 2 3 4" xfId="6033" xr:uid="{00000000-0005-0000-0000-0000DD1B0000}"/>
    <cellStyle name="Comma 5 2 2 4 2 4" xfId="2859" xr:uid="{00000000-0005-0000-0000-0000DE1B0000}"/>
    <cellStyle name="Comma 5 2 2 4 2 4 2" xfId="11326" xr:uid="{00000000-0005-0000-0000-0000DF1B0000}"/>
    <cellStyle name="Comma 5 2 2 4 2 4 3" xfId="7091" xr:uid="{00000000-0005-0000-0000-0000E01B0000}"/>
    <cellStyle name="Comma 5 2 2 4 2 5" xfId="9210" xr:uid="{00000000-0005-0000-0000-0000E11B0000}"/>
    <cellStyle name="Comma 5 2 2 4 2 6" xfId="4975" xr:uid="{00000000-0005-0000-0000-0000E21B0000}"/>
    <cellStyle name="Comma 5 2 2 4 3" xfId="947" xr:uid="{00000000-0005-0000-0000-0000E31B0000}"/>
    <cellStyle name="Comma 5 2 2 4 3 2" xfId="2005" xr:uid="{00000000-0005-0000-0000-0000E41B0000}"/>
    <cellStyle name="Comma 5 2 2 4 3 2 2" xfId="4122" xr:uid="{00000000-0005-0000-0000-0000E51B0000}"/>
    <cellStyle name="Comma 5 2 2 4 3 2 2 2" xfId="12589" xr:uid="{00000000-0005-0000-0000-0000E61B0000}"/>
    <cellStyle name="Comma 5 2 2 4 3 2 2 3" xfId="8354" xr:uid="{00000000-0005-0000-0000-0000E71B0000}"/>
    <cellStyle name="Comma 5 2 2 4 3 2 3" xfId="10473" xr:uid="{00000000-0005-0000-0000-0000E81B0000}"/>
    <cellStyle name="Comma 5 2 2 4 3 2 4" xfId="6238" xr:uid="{00000000-0005-0000-0000-0000E91B0000}"/>
    <cellStyle name="Comma 5 2 2 4 3 3" xfId="3064" xr:uid="{00000000-0005-0000-0000-0000EA1B0000}"/>
    <cellStyle name="Comma 5 2 2 4 3 3 2" xfId="11531" xr:uid="{00000000-0005-0000-0000-0000EB1B0000}"/>
    <cellStyle name="Comma 5 2 2 4 3 3 3" xfId="7296" xr:uid="{00000000-0005-0000-0000-0000EC1B0000}"/>
    <cellStyle name="Comma 5 2 2 4 3 4" xfId="9415" xr:uid="{00000000-0005-0000-0000-0000ED1B0000}"/>
    <cellStyle name="Comma 5 2 2 4 3 5" xfId="5180" xr:uid="{00000000-0005-0000-0000-0000EE1B0000}"/>
    <cellStyle name="Comma 5 2 2 4 4" xfId="1499" xr:uid="{00000000-0005-0000-0000-0000EF1B0000}"/>
    <cellStyle name="Comma 5 2 2 4 4 2" xfId="3616" xr:uid="{00000000-0005-0000-0000-0000F01B0000}"/>
    <cellStyle name="Comma 5 2 2 4 4 2 2" xfId="12083" xr:uid="{00000000-0005-0000-0000-0000F11B0000}"/>
    <cellStyle name="Comma 5 2 2 4 4 2 3" xfId="7848" xr:uid="{00000000-0005-0000-0000-0000F21B0000}"/>
    <cellStyle name="Comma 5 2 2 4 4 3" xfId="9967" xr:uid="{00000000-0005-0000-0000-0000F31B0000}"/>
    <cellStyle name="Comma 5 2 2 4 4 4" xfId="5732" xr:uid="{00000000-0005-0000-0000-0000F41B0000}"/>
    <cellStyle name="Comma 5 2 2 4 5" xfId="2558" xr:uid="{00000000-0005-0000-0000-0000F51B0000}"/>
    <cellStyle name="Comma 5 2 2 4 5 2" xfId="11025" xr:uid="{00000000-0005-0000-0000-0000F61B0000}"/>
    <cellStyle name="Comma 5 2 2 4 5 3" xfId="6790" xr:uid="{00000000-0005-0000-0000-0000F71B0000}"/>
    <cellStyle name="Comma 5 2 2 4 6" xfId="8909" xr:uid="{00000000-0005-0000-0000-0000F81B0000}"/>
    <cellStyle name="Comma 5 2 2 4 7" xfId="4674" xr:uid="{00000000-0005-0000-0000-0000F91B0000}"/>
    <cellStyle name="Comma 5 2 2 5" xfId="631" xr:uid="{00000000-0005-0000-0000-0000FA1B0000}"/>
    <cellStyle name="Comma 5 2 2 5 2" xfId="1148" xr:uid="{00000000-0005-0000-0000-0000FB1B0000}"/>
    <cellStyle name="Comma 5 2 2 5 2 2" xfId="2206" xr:uid="{00000000-0005-0000-0000-0000FC1B0000}"/>
    <cellStyle name="Comma 5 2 2 5 2 2 2" xfId="4323" xr:uid="{00000000-0005-0000-0000-0000FD1B0000}"/>
    <cellStyle name="Comma 5 2 2 5 2 2 2 2" xfId="12790" xr:uid="{00000000-0005-0000-0000-0000FE1B0000}"/>
    <cellStyle name="Comma 5 2 2 5 2 2 2 3" xfId="8555" xr:uid="{00000000-0005-0000-0000-0000FF1B0000}"/>
    <cellStyle name="Comma 5 2 2 5 2 2 3" xfId="10674" xr:uid="{00000000-0005-0000-0000-0000001C0000}"/>
    <cellStyle name="Comma 5 2 2 5 2 2 4" xfId="6439" xr:uid="{00000000-0005-0000-0000-0000011C0000}"/>
    <cellStyle name="Comma 5 2 2 5 2 3" xfId="3265" xr:uid="{00000000-0005-0000-0000-0000021C0000}"/>
    <cellStyle name="Comma 5 2 2 5 2 3 2" xfId="11732" xr:uid="{00000000-0005-0000-0000-0000031C0000}"/>
    <cellStyle name="Comma 5 2 2 5 2 3 3" xfId="7497" xr:uid="{00000000-0005-0000-0000-0000041C0000}"/>
    <cellStyle name="Comma 5 2 2 5 2 4" xfId="9616" xr:uid="{00000000-0005-0000-0000-0000051C0000}"/>
    <cellStyle name="Comma 5 2 2 5 2 5" xfId="5381" xr:uid="{00000000-0005-0000-0000-0000061C0000}"/>
    <cellStyle name="Comma 5 2 2 5 3" xfId="1701" xr:uid="{00000000-0005-0000-0000-0000071C0000}"/>
    <cellStyle name="Comma 5 2 2 5 3 2" xfId="3818" xr:uid="{00000000-0005-0000-0000-0000081C0000}"/>
    <cellStyle name="Comma 5 2 2 5 3 2 2" xfId="12285" xr:uid="{00000000-0005-0000-0000-0000091C0000}"/>
    <cellStyle name="Comma 5 2 2 5 3 2 3" xfId="8050" xr:uid="{00000000-0005-0000-0000-00000A1C0000}"/>
    <cellStyle name="Comma 5 2 2 5 3 3" xfId="10169" xr:uid="{00000000-0005-0000-0000-00000B1C0000}"/>
    <cellStyle name="Comma 5 2 2 5 3 4" xfId="5934" xr:uid="{00000000-0005-0000-0000-00000C1C0000}"/>
    <cellStyle name="Comma 5 2 2 5 4" xfId="2760" xr:uid="{00000000-0005-0000-0000-00000D1C0000}"/>
    <cellStyle name="Comma 5 2 2 5 4 2" xfId="11227" xr:uid="{00000000-0005-0000-0000-00000E1C0000}"/>
    <cellStyle name="Comma 5 2 2 5 4 3" xfId="6992" xr:uid="{00000000-0005-0000-0000-00000F1C0000}"/>
    <cellStyle name="Comma 5 2 2 5 5" xfId="9111" xr:uid="{00000000-0005-0000-0000-0000101C0000}"/>
    <cellStyle name="Comma 5 2 2 5 6" xfId="4876" xr:uid="{00000000-0005-0000-0000-0000111C0000}"/>
    <cellStyle name="Comma 5 2 2 6" xfId="537" xr:uid="{00000000-0005-0000-0000-0000121C0000}"/>
    <cellStyle name="Comma 5 2 2 6 2" xfId="1055" xr:uid="{00000000-0005-0000-0000-0000131C0000}"/>
    <cellStyle name="Comma 5 2 2 6 2 2" xfId="2113" xr:uid="{00000000-0005-0000-0000-0000141C0000}"/>
    <cellStyle name="Comma 5 2 2 6 2 2 2" xfId="4230" xr:uid="{00000000-0005-0000-0000-0000151C0000}"/>
    <cellStyle name="Comma 5 2 2 6 2 2 2 2" xfId="12697" xr:uid="{00000000-0005-0000-0000-0000161C0000}"/>
    <cellStyle name="Comma 5 2 2 6 2 2 2 3" xfId="8462" xr:uid="{00000000-0005-0000-0000-0000171C0000}"/>
    <cellStyle name="Comma 5 2 2 6 2 2 3" xfId="10581" xr:uid="{00000000-0005-0000-0000-0000181C0000}"/>
    <cellStyle name="Comma 5 2 2 6 2 2 4" xfId="6346" xr:uid="{00000000-0005-0000-0000-0000191C0000}"/>
    <cellStyle name="Comma 5 2 2 6 2 3" xfId="3172" xr:uid="{00000000-0005-0000-0000-00001A1C0000}"/>
    <cellStyle name="Comma 5 2 2 6 2 3 2" xfId="11639" xr:uid="{00000000-0005-0000-0000-00001B1C0000}"/>
    <cellStyle name="Comma 5 2 2 6 2 3 3" xfId="7404" xr:uid="{00000000-0005-0000-0000-00001C1C0000}"/>
    <cellStyle name="Comma 5 2 2 6 2 4" xfId="9523" xr:uid="{00000000-0005-0000-0000-00001D1C0000}"/>
    <cellStyle name="Comma 5 2 2 6 2 5" xfId="5288" xr:uid="{00000000-0005-0000-0000-00001E1C0000}"/>
    <cellStyle name="Comma 5 2 2 6 3" xfId="1607" xr:uid="{00000000-0005-0000-0000-00001F1C0000}"/>
    <cellStyle name="Comma 5 2 2 6 3 2" xfId="3724" xr:uid="{00000000-0005-0000-0000-0000201C0000}"/>
    <cellStyle name="Comma 5 2 2 6 3 2 2" xfId="12191" xr:uid="{00000000-0005-0000-0000-0000211C0000}"/>
    <cellStyle name="Comma 5 2 2 6 3 2 3" xfId="7956" xr:uid="{00000000-0005-0000-0000-0000221C0000}"/>
    <cellStyle name="Comma 5 2 2 6 3 3" xfId="10075" xr:uid="{00000000-0005-0000-0000-0000231C0000}"/>
    <cellStyle name="Comma 5 2 2 6 3 4" xfId="5840" xr:uid="{00000000-0005-0000-0000-0000241C0000}"/>
    <cellStyle name="Comma 5 2 2 6 4" xfId="2666" xr:uid="{00000000-0005-0000-0000-0000251C0000}"/>
    <cellStyle name="Comma 5 2 2 6 4 2" xfId="11133" xr:uid="{00000000-0005-0000-0000-0000261C0000}"/>
    <cellStyle name="Comma 5 2 2 6 4 3" xfId="6898" xr:uid="{00000000-0005-0000-0000-0000271C0000}"/>
    <cellStyle name="Comma 5 2 2 6 5" xfId="9017" xr:uid="{00000000-0005-0000-0000-0000281C0000}"/>
    <cellStyle name="Comma 5 2 2 6 6" xfId="4782" xr:uid="{00000000-0005-0000-0000-0000291C0000}"/>
    <cellStyle name="Comma 5 2 2 7" xfId="850" xr:uid="{00000000-0005-0000-0000-00002A1C0000}"/>
    <cellStyle name="Comma 5 2 2 7 2" xfId="1908" xr:uid="{00000000-0005-0000-0000-00002B1C0000}"/>
    <cellStyle name="Comma 5 2 2 7 2 2" xfId="4025" xr:uid="{00000000-0005-0000-0000-00002C1C0000}"/>
    <cellStyle name="Comma 5 2 2 7 2 2 2" xfId="12492" xr:uid="{00000000-0005-0000-0000-00002D1C0000}"/>
    <cellStyle name="Comma 5 2 2 7 2 2 3" xfId="8257" xr:uid="{00000000-0005-0000-0000-00002E1C0000}"/>
    <cellStyle name="Comma 5 2 2 7 2 3" xfId="10376" xr:uid="{00000000-0005-0000-0000-00002F1C0000}"/>
    <cellStyle name="Comma 5 2 2 7 2 4" xfId="6141" xr:uid="{00000000-0005-0000-0000-0000301C0000}"/>
    <cellStyle name="Comma 5 2 2 7 3" xfId="2967" xr:uid="{00000000-0005-0000-0000-0000311C0000}"/>
    <cellStyle name="Comma 5 2 2 7 3 2" xfId="11434" xr:uid="{00000000-0005-0000-0000-0000321C0000}"/>
    <cellStyle name="Comma 5 2 2 7 3 3" xfId="7199" xr:uid="{00000000-0005-0000-0000-0000331C0000}"/>
    <cellStyle name="Comma 5 2 2 7 4" xfId="9318" xr:uid="{00000000-0005-0000-0000-0000341C0000}"/>
    <cellStyle name="Comma 5 2 2 7 5" xfId="5083" xr:uid="{00000000-0005-0000-0000-0000351C0000}"/>
    <cellStyle name="Comma 5 2 2 8" xfId="1355" xr:uid="{00000000-0005-0000-0000-0000361C0000}"/>
    <cellStyle name="Comma 5 2 2 8 2" xfId="2413" xr:uid="{00000000-0005-0000-0000-0000371C0000}"/>
    <cellStyle name="Comma 5 2 2 8 2 2" xfId="4530" xr:uid="{00000000-0005-0000-0000-0000381C0000}"/>
    <cellStyle name="Comma 5 2 2 8 2 2 2" xfId="12997" xr:uid="{00000000-0005-0000-0000-0000391C0000}"/>
    <cellStyle name="Comma 5 2 2 8 2 2 3" xfId="8762" xr:uid="{00000000-0005-0000-0000-00003A1C0000}"/>
    <cellStyle name="Comma 5 2 2 8 2 3" xfId="10881" xr:uid="{00000000-0005-0000-0000-00003B1C0000}"/>
    <cellStyle name="Comma 5 2 2 8 2 4" xfId="6646" xr:uid="{00000000-0005-0000-0000-00003C1C0000}"/>
    <cellStyle name="Comma 5 2 2 8 3" xfId="3472" xr:uid="{00000000-0005-0000-0000-00003D1C0000}"/>
    <cellStyle name="Comma 5 2 2 8 3 2" xfId="11939" xr:uid="{00000000-0005-0000-0000-00003E1C0000}"/>
    <cellStyle name="Comma 5 2 2 8 3 3" xfId="7704" xr:uid="{00000000-0005-0000-0000-00003F1C0000}"/>
    <cellStyle name="Comma 5 2 2 8 4" xfId="9823" xr:uid="{00000000-0005-0000-0000-0000401C0000}"/>
    <cellStyle name="Comma 5 2 2 8 5" xfId="5588" xr:uid="{00000000-0005-0000-0000-0000411C0000}"/>
    <cellStyle name="Comma 5 2 2 9" xfId="1402" xr:uid="{00000000-0005-0000-0000-0000421C0000}"/>
    <cellStyle name="Comma 5 2 2 9 2" xfId="3519" xr:uid="{00000000-0005-0000-0000-0000431C0000}"/>
    <cellStyle name="Comma 5 2 2 9 2 2" xfId="11986" xr:uid="{00000000-0005-0000-0000-0000441C0000}"/>
    <cellStyle name="Comma 5 2 2 9 2 3" xfId="7751" xr:uid="{00000000-0005-0000-0000-0000451C0000}"/>
    <cellStyle name="Comma 5 2 2 9 3" xfId="9870" xr:uid="{00000000-0005-0000-0000-0000461C0000}"/>
    <cellStyle name="Comma 5 2 2 9 4" xfId="5635" xr:uid="{00000000-0005-0000-0000-0000471C0000}"/>
    <cellStyle name="Comma 5 2 3" xfId="377" xr:uid="{00000000-0005-0000-0000-0000481C0000}"/>
    <cellStyle name="Comma 5 2 3 2" xfId="483" xr:uid="{00000000-0005-0000-0000-0000491C0000}"/>
    <cellStyle name="Comma 5 2 3 2 2" xfId="796" xr:uid="{00000000-0005-0000-0000-00004A1C0000}"/>
    <cellStyle name="Comma 5 2 3 2 2 2" xfId="1301" xr:uid="{00000000-0005-0000-0000-00004B1C0000}"/>
    <cellStyle name="Comma 5 2 3 2 2 2 2" xfId="2359" xr:uid="{00000000-0005-0000-0000-00004C1C0000}"/>
    <cellStyle name="Comma 5 2 3 2 2 2 2 2" xfId="4476" xr:uid="{00000000-0005-0000-0000-00004D1C0000}"/>
    <cellStyle name="Comma 5 2 3 2 2 2 2 2 2" xfId="12943" xr:uid="{00000000-0005-0000-0000-00004E1C0000}"/>
    <cellStyle name="Comma 5 2 3 2 2 2 2 2 3" xfId="8708" xr:uid="{00000000-0005-0000-0000-00004F1C0000}"/>
    <cellStyle name="Comma 5 2 3 2 2 2 2 3" xfId="10827" xr:uid="{00000000-0005-0000-0000-0000501C0000}"/>
    <cellStyle name="Comma 5 2 3 2 2 2 2 4" xfId="6592" xr:uid="{00000000-0005-0000-0000-0000511C0000}"/>
    <cellStyle name="Comma 5 2 3 2 2 2 3" xfId="3418" xr:uid="{00000000-0005-0000-0000-0000521C0000}"/>
    <cellStyle name="Comma 5 2 3 2 2 2 3 2" xfId="11885" xr:uid="{00000000-0005-0000-0000-0000531C0000}"/>
    <cellStyle name="Comma 5 2 3 2 2 2 3 3" xfId="7650" xr:uid="{00000000-0005-0000-0000-0000541C0000}"/>
    <cellStyle name="Comma 5 2 3 2 2 2 4" xfId="9769" xr:uid="{00000000-0005-0000-0000-0000551C0000}"/>
    <cellStyle name="Comma 5 2 3 2 2 2 5" xfId="5534" xr:uid="{00000000-0005-0000-0000-0000561C0000}"/>
    <cellStyle name="Comma 5 2 3 2 2 3" xfId="1854" xr:uid="{00000000-0005-0000-0000-0000571C0000}"/>
    <cellStyle name="Comma 5 2 3 2 2 3 2" xfId="3971" xr:uid="{00000000-0005-0000-0000-0000581C0000}"/>
    <cellStyle name="Comma 5 2 3 2 2 3 2 2" xfId="12438" xr:uid="{00000000-0005-0000-0000-0000591C0000}"/>
    <cellStyle name="Comma 5 2 3 2 2 3 2 3" xfId="8203" xr:uid="{00000000-0005-0000-0000-00005A1C0000}"/>
    <cellStyle name="Comma 5 2 3 2 2 3 3" xfId="10322" xr:uid="{00000000-0005-0000-0000-00005B1C0000}"/>
    <cellStyle name="Comma 5 2 3 2 2 3 4" xfId="6087" xr:uid="{00000000-0005-0000-0000-00005C1C0000}"/>
    <cellStyle name="Comma 5 2 3 2 2 4" xfId="2913" xr:uid="{00000000-0005-0000-0000-00005D1C0000}"/>
    <cellStyle name="Comma 5 2 3 2 2 4 2" xfId="11380" xr:uid="{00000000-0005-0000-0000-00005E1C0000}"/>
    <cellStyle name="Comma 5 2 3 2 2 4 3" xfId="7145" xr:uid="{00000000-0005-0000-0000-00005F1C0000}"/>
    <cellStyle name="Comma 5 2 3 2 2 5" xfId="9264" xr:uid="{00000000-0005-0000-0000-0000601C0000}"/>
    <cellStyle name="Comma 5 2 3 2 2 6" xfId="5029" xr:uid="{00000000-0005-0000-0000-0000611C0000}"/>
    <cellStyle name="Comma 5 2 3 2 3" xfId="1001" xr:uid="{00000000-0005-0000-0000-0000621C0000}"/>
    <cellStyle name="Comma 5 2 3 2 3 2" xfId="2059" xr:uid="{00000000-0005-0000-0000-0000631C0000}"/>
    <cellStyle name="Comma 5 2 3 2 3 2 2" xfId="4176" xr:uid="{00000000-0005-0000-0000-0000641C0000}"/>
    <cellStyle name="Comma 5 2 3 2 3 2 2 2" xfId="12643" xr:uid="{00000000-0005-0000-0000-0000651C0000}"/>
    <cellStyle name="Comma 5 2 3 2 3 2 2 3" xfId="8408" xr:uid="{00000000-0005-0000-0000-0000661C0000}"/>
    <cellStyle name="Comma 5 2 3 2 3 2 3" xfId="10527" xr:uid="{00000000-0005-0000-0000-0000671C0000}"/>
    <cellStyle name="Comma 5 2 3 2 3 2 4" xfId="6292" xr:uid="{00000000-0005-0000-0000-0000681C0000}"/>
    <cellStyle name="Comma 5 2 3 2 3 3" xfId="3118" xr:uid="{00000000-0005-0000-0000-0000691C0000}"/>
    <cellStyle name="Comma 5 2 3 2 3 3 2" xfId="11585" xr:uid="{00000000-0005-0000-0000-00006A1C0000}"/>
    <cellStyle name="Comma 5 2 3 2 3 3 3" xfId="7350" xr:uid="{00000000-0005-0000-0000-00006B1C0000}"/>
    <cellStyle name="Comma 5 2 3 2 3 4" xfId="9469" xr:uid="{00000000-0005-0000-0000-00006C1C0000}"/>
    <cellStyle name="Comma 5 2 3 2 3 5" xfId="5234" xr:uid="{00000000-0005-0000-0000-00006D1C0000}"/>
    <cellStyle name="Comma 5 2 3 2 4" xfId="1553" xr:uid="{00000000-0005-0000-0000-00006E1C0000}"/>
    <cellStyle name="Comma 5 2 3 2 4 2" xfId="3670" xr:uid="{00000000-0005-0000-0000-00006F1C0000}"/>
    <cellStyle name="Comma 5 2 3 2 4 2 2" xfId="12137" xr:uid="{00000000-0005-0000-0000-0000701C0000}"/>
    <cellStyle name="Comma 5 2 3 2 4 2 3" xfId="7902" xr:uid="{00000000-0005-0000-0000-0000711C0000}"/>
    <cellStyle name="Comma 5 2 3 2 4 3" xfId="10021" xr:uid="{00000000-0005-0000-0000-0000721C0000}"/>
    <cellStyle name="Comma 5 2 3 2 4 4" xfId="5786" xr:uid="{00000000-0005-0000-0000-0000731C0000}"/>
    <cellStyle name="Comma 5 2 3 2 5" xfId="2612" xr:uid="{00000000-0005-0000-0000-0000741C0000}"/>
    <cellStyle name="Comma 5 2 3 2 5 2" xfId="11079" xr:uid="{00000000-0005-0000-0000-0000751C0000}"/>
    <cellStyle name="Comma 5 2 3 2 5 3" xfId="6844" xr:uid="{00000000-0005-0000-0000-0000761C0000}"/>
    <cellStyle name="Comma 5 2 3 2 6" xfId="8963" xr:uid="{00000000-0005-0000-0000-0000771C0000}"/>
    <cellStyle name="Comma 5 2 3 2 7" xfId="4728" xr:uid="{00000000-0005-0000-0000-0000781C0000}"/>
    <cellStyle name="Comma 5 2 3 3" xfId="690" xr:uid="{00000000-0005-0000-0000-0000791C0000}"/>
    <cellStyle name="Comma 5 2 3 3 2" xfId="1195" xr:uid="{00000000-0005-0000-0000-00007A1C0000}"/>
    <cellStyle name="Comma 5 2 3 3 2 2" xfId="2253" xr:uid="{00000000-0005-0000-0000-00007B1C0000}"/>
    <cellStyle name="Comma 5 2 3 3 2 2 2" xfId="4370" xr:uid="{00000000-0005-0000-0000-00007C1C0000}"/>
    <cellStyle name="Comma 5 2 3 3 2 2 2 2" xfId="12837" xr:uid="{00000000-0005-0000-0000-00007D1C0000}"/>
    <cellStyle name="Comma 5 2 3 3 2 2 2 3" xfId="8602" xr:uid="{00000000-0005-0000-0000-00007E1C0000}"/>
    <cellStyle name="Comma 5 2 3 3 2 2 3" xfId="10721" xr:uid="{00000000-0005-0000-0000-00007F1C0000}"/>
    <cellStyle name="Comma 5 2 3 3 2 2 4" xfId="6486" xr:uid="{00000000-0005-0000-0000-0000801C0000}"/>
    <cellStyle name="Comma 5 2 3 3 2 3" xfId="3312" xr:uid="{00000000-0005-0000-0000-0000811C0000}"/>
    <cellStyle name="Comma 5 2 3 3 2 3 2" xfId="11779" xr:uid="{00000000-0005-0000-0000-0000821C0000}"/>
    <cellStyle name="Comma 5 2 3 3 2 3 3" xfId="7544" xr:uid="{00000000-0005-0000-0000-0000831C0000}"/>
    <cellStyle name="Comma 5 2 3 3 2 4" xfId="9663" xr:uid="{00000000-0005-0000-0000-0000841C0000}"/>
    <cellStyle name="Comma 5 2 3 3 2 5" xfId="5428" xr:uid="{00000000-0005-0000-0000-0000851C0000}"/>
    <cellStyle name="Comma 5 2 3 3 3" xfId="1748" xr:uid="{00000000-0005-0000-0000-0000861C0000}"/>
    <cellStyle name="Comma 5 2 3 3 3 2" xfId="3865" xr:uid="{00000000-0005-0000-0000-0000871C0000}"/>
    <cellStyle name="Comma 5 2 3 3 3 2 2" xfId="12332" xr:uid="{00000000-0005-0000-0000-0000881C0000}"/>
    <cellStyle name="Comma 5 2 3 3 3 2 3" xfId="8097" xr:uid="{00000000-0005-0000-0000-0000891C0000}"/>
    <cellStyle name="Comma 5 2 3 3 3 3" xfId="10216" xr:uid="{00000000-0005-0000-0000-00008A1C0000}"/>
    <cellStyle name="Comma 5 2 3 3 3 4" xfId="5981" xr:uid="{00000000-0005-0000-0000-00008B1C0000}"/>
    <cellStyle name="Comma 5 2 3 3 4" xfId="2807" xr:uid="{00000000-0005-0000-0000-00008C1C0000}"/>
    <cellStyle name="Comma 5 2 3 3 4 2" xfId="11274" xr:uid="{00000000-0005-0000-0000-00008D1C0000}"/>
    <cellStyle name="Comma 5 2 3 3 4 3" xfId="7039" xr:uid="{00000000-0005-0000-0000-00008E1C0000}"/>
    <cellStyle name="Comma 5 2 3 3 5" xfId="9158" xr:uid="{00000000-0005-0000-0000-00008F1C0000}"/>
    <cellStyle name="Comma 5 2 3 3 6" xfId="4923" xr:uid="{00000000-0005-0000-0000-0000901C0000}"/>
    <cellStyle name="Comma 5 2 3 4" xfId="583" xr:uid="{00000000-0005-0000-0000-0000911C0000}"/>
    <cellStyle name="Comma 5 2 3 4 2" xfId="1100" xr:uid="{00000000-0005-0000-0000-0000921C0000}"/>
    <cellStyle name="Comma 5 2 3 4 2 2" xfId="2158" xr:uid="{00000000-0005-0000-0000-0000931C0000}"/>
    <cellStyle name="Comma 5 2 3 4 2 2 2" xfId="4275" xr:uid="{00000000-0005-0000-0000-0000941C0000}"/>
    <cellStyle name="Comma 5 2 3 4 2 2 2 2" xfId="12742" xr:uid="{00000000-0005-0000-0000-0000951C0000}"/>
    <cellStyle name="Comma 5 2 3 4 2 2 2 3" xfId="8507" xr:uid="{00000000-0005-0000-0000-0000961C0000}"/>
    <cellStyle name="Comma 5 2 3 4 2 2 3" xfId="10626" xr:uid="{00000000-0005-0000-0000-0000971C0000}"/>
    <cellStyle name="Comma 5 2 3 4 2 2 4" xfId="6391" xr:uid="{00000000-0005-0000-0000-0000981C0000}"/>
    <cellStyle name="Comma 5 2 3 4 2 3" xfId="3217" xr:uid="{00000000-0005-0000-0000-0000991C0000}"/>
    <cellStyle name="Comma 5 2 3 4 2 3 2" xfId="11684" xr:uid="{00000000-0005-0000-0000-00009A1C0000}"/>
    <cellStyle name="Comma 5 2 3 4 2 3 3" xfId="7449" xr:uid="{00000000-0005-0000-0000-00009B1C0000}"/>
    <cellStyle name="Comma 5 2 3 4 2 4" xfId="9568" xr:uid="{00000000-0005-0000-0000-00009C1C0000}"/>
    <cellStyle name="Comma 5 2 3 4 2 5" xfId="5333" xr:uid="{00000000-0005-0000-0000-00009D1C0000}"/>
    <cellStyle name="Comma 5 2 3 4 3" xfId="1653" xr:uid="{00000000-0005-0000-0000-00009E1C0000}"/>
    <cellStyle name="Comma 5 2 3 4 3 2" xfId="3770" xr:uid="{00000000-0005-0000-0000-00009F1C0000}"/>
    <cellStyle name="Comma 5 2 3 4 3 2 2" xfId="12237" xr:uid="{00000000-0005-0000-0000-0000A01C0000}"/>
    <cellStyle name="Comma 5 2 3 4 3 2 3" xfId="8002" xr:uid="{00000000-0005-0000-0000-0000A11C0000}"/>
    <cellStyle name="Comma 5 2 3 4 3 3" xfId="10121" xr:uid="{00000000-0005-0000-0000-0000A21C0000}"/>
    <cellStyle name="Comma 5 2 3 4 3 4" xfId="5886" xr:uid="{00000000-0005-0000-0000-0000A31C0000}"/>
    <cellStyle name="Comma 5 2 3 4 4" xfId="2712" xr:uid="{00000000-0005-0000-0000-0000A41C0000}"/>
    <cellStyle name="Comma 5 2 3 4 4 2" xfId="11179" xr:uid="{00000000-0005-0000-0000-0000A51C0000}"/>
    <cellStyle name="Comma 5 2 3 4 4 3" xfId="6944" xr:uid="{00000000-0005-0000-0000-0000A61C0000}"/>
    <cellStyle name="Comma 5 2 3 4 5" xfId="9063" xr:uid="{00000000-0005-0000-0000-0000A71C0000}"/>
    <cellStyle name="Comma 5 2 3 4 6" xfId="4828" xr:uid="{00000000-0005-0000-0000-0000A81C0000}"/>
    <cellStyle name="Comma 5 2 3 5" xfId="895" xr:uid="{00000000-0005-0000-0000-0000A91C0000}"/>
    <cellStyle name="Comma 5 2 3 5 2" xfId="1953" xr:uid="{00000000-0005-0000-0000-0000AA1C0000}"/>
    <cellStyle name="Comma 5 2 3 5 2 2" xfId="4070" xr:uid="{00000000-0005-0000-0000-0000AB1C0000}"/>
    <cellStyle name="Comma 5 2 3 5 2 2 2" xfId="12537" xr:uid="{00000000-0005-0000-0000-0000AC1C0000}"/>
    <cellStyle name="Comma 5 2 3 5 2 2 3" xfId="8302" xr:uid="{00000000-0005-0000-0000-0000AD1C0000}"/>
    <cellStyle name="Comma 5 2 3 5 2 3" xfId="10421" xr:uid="{00000000-0005-0000-0000-0000AE1C0000}"/>
    <cellStyle name="Comma 5 2 3 5 2 4" xfId="6186" xr:uid="{00000000-0005-0000-0000-0000AF1C0000}"/>
    <cellStyle name="Comma 5 2 3 5 3" xfId="3012" xr:uid="{00000000-0005-0000-0000-0000B01C0000}"/>
    <cellStyle name="Comma 5 2 3 5 3 2" xfId="11479" xr:uid="{00000000-0005-0000-0000-0000B11C0000}"/>
    <cellStyle name="Comma 5 2 3 5 3 3" xfId="7244" xr:uid="{00000000-0005-0000-0000-0000B21C0000}"/>
    <cellStyle name="Comma 5 2 3 5 4" xfId="9363" xr:uid="{00000000-0005-0000-0000-0000B31C0000}"/>
    <cellStyle name="Comma 5 2 3 5 5" xfId="5128" xr:uid="{00000000-0005-0000-0000-0000B41C0000}"/>
    <cellStyle name="Comma 5 2 3 6" xfId="1447" xr:uid="{00000000-0005-0000-0000-0000B51C0000}"/>
    <cellStyle name="Comma 5 2 3 6 2" xfId="3564" xr:uid="{00000000-0005-0000-0000-0000B61C0000}"/>
    <cellStyle name="Comma 5 2 3 6 2 2" xfId="12031" xr:uid="{00000000-0005-0000-0000-0000B71C0000}"/>
    <cellStyle name="Comma 5 2 3 6 2 3" xfId="7796" xr:uid="{00000000-0005-0000-0000-0000B81C0000}"/>
    <cellStyle name="Comma 5 2 3 6 3" xfId="9915" xr:uid="{00000000-0005-0000-0000-0000B91C0000}"/>
    <cellStyle name="Comma 5 2 3 6 4" xfId="5680" xr:uid="{00000000-0005-0000-0000-0000BA1C0000}"/>
    <cellStyle name="Comma 5 2 3 7" xfId="2506" xr:uid="{00000000-0005-0000-0000-0000BB1C0000}"/>
    <cellStyle name="Comma 5 2 3 7 2" xfId="10973" xr:uid="{00000000-0005-0000-0000-0000BC1C0000}"/>
    <cellStyle name="Comma 5 2 3 7 3" xfId="6738" xr:uid="{00000000-0005-0000-0000-0000BD1C0000}"/>
    <cellStyle name="Comma 5 2 3 8" xfId="8857" xr:uid="{00000000-0005-0000-0000-0000BE1C0000}"/>
    <cellStyle name="Comma 5 2 3 9" xfId="4622" xr:uid="{00000000-0005-0000-0000-0000BF1C0000}"/>
    <cellStyle name="Comma 5 2 4" xfId="428" xr:uid="{00000000-0005-0000-0000-0000C01C0000}"/>
    <cellStyle name="Comma 5 2 4 2" xfId="741" xr:uid="{00000000-0005-0000-0000-0000C11C0000}"/>
    <cellStyle name="Comma 5 2 4 2 2" xfId="1246" xr:uid="{00000000-0005-0000-0000-0000C21C0000}"/>
    <cellStyle name="Comma 5 2 4 2 2 2" xfId="2304" xr:uid="{00000000-0005-0000-0000-0000C31C0000}"/>
    <cellStyle name="Comma 5 2 4 2 2 2 2" xfId="4421" xr:uid="{00000000-0005-0000-0000-0000C41C0000}"/>
    <cellStyle name="Comma 5 2 4 2 2 2 2 2" xfId="12888" xr:uid="{00000000-0005-0000-0000-0000C51C0000}"/>
    <cellStyle name="Comma 5 2 4 2 2 2 2 3" xfId="8653" xr:uid="{00000000-0005-0000-0000-0000C61C0000}"/>
    <cellStyle name="Comma 5 2 4 2 2 2 3" xfId="10772" xr:uid="{00000000-0005-0000-0000-0000C71C0000}"/>
    <cellStyle name="Comma 5 2 4 2 2 2 4" xfId="6537" xr:uid="{00000000-0005-0000-0000-0000C81C0000}"/>
    <cellStyle name="Comma 5 2 4 2 2 3" xfId="3363" xr:uid="{00000000-0005-0000-0000-0000C91C0000}"/>
    <cellStyle name="Comma 5 2 4 2 2 3 2" xfId="11830" xr:uid="{00000000-0005-0000-0000-0000CA1C0000}"/>
    <cellStyle name="Comma 5 2 4 2 2 3 3" xfId="7595" xr:uid="{00000000-0005-0000-0000-0000CB1C0000}"/>
    <cellStyle name="Comma 5 2 4 2 2 4" xfId="9714" xr:uid="{00000000-0005-0000-0000-0000CC1C0000}"/>
    <cellStyle name="Comma 5 2 4 2 2 5" xfId="5479" xr:uid="{00000000-0005-0000-0000-0000CD1C0000}"/>
    <cellStyle name="Comma 5 2 4 2 3" xfId="1799" xr:uid="{00000000-0005-0000-0000-0000CE1C0000}"/>
    <cellStyle name="Comma 5 2 4 2 3 2" xfId="3916" xr:uid="{00000000-0005-0000-0000-0000CF1C0000}"/>
    <cellStyle name="Comma 5 2 4 2 3 2 2" xfId="12383" xr:uid="{00000000-0005-0000-0000-0000D01C0000}"/>
    <cellStyle name="Comma 5 2 4 2 3 2 3" xfId="8148" xr:uid="{00000000-0005-0000-0000-0000D11C0000}"/>
    <cellStyle name="Comma 5 2 4 2 3 3" xfId="10267" xr:uid="{00000000-0005-0000-0000-0000D21C0000}"/>
    <cellStyle name="Comma 5 2 4 2 3 4" xfId="6032" xr:uid="{00000000-0005-0000-0000-0000D31C0000}"/>
    <cellStyle name="Comma 5 2 4 2 4" xfId="2858" xr:uid="{00000000-0005-0000-0000-0000D41C0000}"/>
    <cellStyle name="Comma 5 2 4 2 4 2" xfId="11325" xr:uid="{00000000-0005-0000-0000-0000D51C0000}"/>
    <cellStyle name="Comma 5 2 4 2 4 3" xfId="7090" xr:uid="{00000000-0005-0000-0000-0000D61C0000}"/>
    <cellStyle name="Comma 5 2 4 2 5" xfId="9209" xr:uid="{00000000-0005-0000-0000-0000D71C0000}"/>
    <cellStyle name="Comma 5 2 4 2 6" xfId="4974" xr:uid="{00000000-0005-0000-0000-0000D81C0000}"/>
    <cellStyle name="Comma 5 2 4 3" xfId="946" xr:uid="{00000000-0005-0000-0000-0000D91C0000}"/>
    <cellStyle name="Comma 5 2 4 3 2" xfId="2004" xr:uid="{00000000-0005-0000-0000-0000DA1C0000}"/>
    <cellStyle name="Comma 5 2 4 3 2 2" xfId="4121" xr:uid="{00000000-0005-0000-0000-0000DB1C0000}"/>
    <cellStyle name="Comma 5 2 4 3 2 2 2" xfId="12588" xr:uid="{00000000-0005-0000-0000-0000DC1C0000}"/>
    <cellStyle name="Comma 5 2 4 3 2 2 3" xfId="8353" xr:uid="{00000000-0005-0000-0000-0000DD1C0000}"/>
    <cellStyle name="Comma 5 2 4 3 2 3" xfId="10472" xr:uid="{00000000-0005-0000-0000-0000DE1C0000}"/>
    <cellStyle name="Comma 5 2 4 3 2 4" xfId="6237" xr:uid="{00000000-0005-0000-0000-0000DF1C0000}"/>
    <cellStyle name="Comma 5 2 4 3 3" xfId="3063" xr:uid="{00000000-0005-0000-0000-0000E01C0000}"/>
    <cellStyle name="Comma 5 2 4 3 3 2" xfId="11530" xr:uid="{00000000-0005-0000-0000-0000E11C0000}"/>
    <cellStyle name="Comma 5 2 4 3 3 3" xfId="7295" xr:uid="{00000000-0005-0000-0000-0000E21C0000}"/>
    <cellStyle name="Comma 5 2 4 3 4" xfId="9414" xr:uid="{00000000-0005-0000-0000-0000E31C0000}"/>
    <cellStyle name="Comma 5 2 4 3 5" xfId="5179" xr:uid="{00000000-0005-0000-0000-0000E41C0000}"/>
    <cellStyle name="Comma 5 2 4 4" xfId="1498" xr:uid="{00000000-0005-0000-0000-0000E51C0000}"/>
    <cellStyle name="Comma 5 2 4 4 2" xfId="3615" xr:uid="{00000000-0005-0000-0000-0000E61C0000}"/>
    <cellStyle name="Comma 5 2 4 4 2 2" xfId="12082" xr:uid="{00000000-0005-0000-0000-0000E71C0000}"/>
    <cellStyle name="Comma 5 2 4 4 2 3" xfId="7847" xr:uid="{00000000-0005-0000-0000-0000E81C0000}"/>
    <cellStyle name="Comma 5 2 4 4 3" xfId="9966" xr:uid="{00000000-0005-0000-0000-0000E91C0000}"/>
    <cellStyle name="Comma 5 2 4 4 4" xfId="5731" xr:uid="{00000000-0005-0000-0000-0000EA1C0000}"/>
    <cellStyle name="Comma 5 2 4 5" xfId="2557" xr:uid="{00000000-0005-0000-0000-0000EB1C0000}"/>
    <cellStyle name="Comma 5 2 4 5 2" xfId="11024" xr:uid="{00000000-0005-0000-0000-0000EC1C0000}"/>
    <cellStyle name="Comma 5 2 4 5 3" xfId="6789" xr:uid="{00000000-0005-0000-0000-0000ED1C0000}"/>
    <cellStyle name="Comma 5 2 4 6" xfId="8908" xr:uid="{00000000-0005-0000-0000-0000EE1C0000}"/>
    <cellStyle name="Comma 5 2 4 7" xfId="4673" xr:uid="{00000000-0005-0000-0000-0000EF1C0000}"/>
    <cellStyle name="Comma 5 2 5" xfId="630" xr:uid="{00000000-0005-0000-0000-0000F01C0000}"/>
    <cellStyle name="Comma 5 2 5 2" xfId="1147" xr:uid="{00000000-0005-0000-0000-0000F11C0000}"/>
    <cellStyle name="Comma 5 2 5 2 2" xfId="2205" xr:uid="{00000000-0005-0000-0000-0000F21C0000}"/>
    <cellStyle name="Comma 5 2 5 2 2 2" xfId="4322" xr:uid="{00000000-0005-0000-0000-0000F31C0000}"/>
    <cellStyle name="Comma 5 2 5 2 2 2 2" xfId="12789" xr:uid="{00000000-0005-0000-0000-0000F41C0000}"/>
    <cellStyle name="Comma 5 2 5 2 2 2 3" xfId="8554" xr:uid="{00000000-0005-0000-0000-0000F51C0000}"/>
    <cellStyle name="Comma 5 2 5 2 2 3" xfId="10673" xr:uid="{00000000-0005-0000-0000-0000F61C0000}"/>
    <cellStyle name="Comma 5 2 5 2 2 4" xfId="6438" xr:uid="{00000000-0005-0000-0000-0000F71C0000}"/>
    <cellStyle name="Comma 5 2 5 2 3" xfId="3264" xr:uid="{00000000-0005-0000-0000-0000F81C0000}"/>
    <cellStyle name="Comma 5 2 5 2 3 2" xfId="11731" xr:uid="{00000000-0005-0000-0000-0000F91C0000}"/>
    <cellStyle name="Comma 5 2 5 2 3 3" xfId="7496" xr:uid="{00000000-0005-0000-0000-0000FA1C0000}"/>
    <cellStyle name="Comma 5 2 5 2 4" xfId="9615" xr:uid="{00000000-0005-0000-0000-0000FB1C0000}"/>
    <cellStyle name="Comma 5 2 5 2 5" xfId="5380" xr:uid="{00000000-0005-0000-0000-0000FC1C0000}"/>
    <cellStyle name="Comma 5 2 5 3" xfId="1700" xr:uid="{00000000-0005-0000-0000-0000FD1C0000}"/>
    <cellStyle name="Comma 5 2 5 3 2" xfId="3817" xr:uid="{00000000-0005-0000-0000-0000FE1C0000}"/>
    <cellStyle name="Comma 5 2 5 3 2 2" xfId="12284" xr:uid="{00000000-0005-0000-0000-0000FF1C0000}"/>
    <cellStyle name="Comma 5 2 5 3 2 3" xfId="8049" xr:uid="{00000000-0005-0000-0000-0000001D0000}"/>
    <cellStyle name="Comma 5 2 5 3 3" xfId="10168" xr:uid="{00000000-0005-0000-0000-0000011D0000}"/>
    <cellStyle name="Comma 5 2 5 3 4" xfId="5933" xr:uid="{00000000-0005-0000-0000-0000021D0000}"/>
    <cellStyle name="Comma 5 2 5 4" xfId="2759" xr:uid="{00000000-0005-0000-0000-0000031D0000}"/>
    <cellStyle name="Comma 5 2 5 4 2" xfId="11226" xr:uid="{00000000-0005-0000-0000-0000041D0000}"/>
    <cellStyle name="Comma 5 2 5 4 3" xfId="6991" xr:uid="{00000000-0005-0000-0000-0000051D0000}"/>
    <cellStyle name="Comma 5 2 5 5" xfId="9110" xr:uid="{00000000-0005-0000-0000-0000061D0000}"/>
    <cellStyle name="Comma 5 2 5 6" xfId="4875" xr:uid="{00000000-0005-0000-0000-0000071D0000}"/>
    <cellStyle name="Comma 5 2 6" xfId="536" xr:uid="{00000000-0005-0000-0000-0000081D0000}"/>
    <cellStyle name="Comma 5 2 6 2" xfId="1054" xr:uid="{00000000-0005-0000-0000-0000091D0000}"/>
    <cellStyle name="Comma 5 2 6 2 2" xfId="2112" xr:uid="{00000000-0005-0000-0000-00000A1D0000}"/>
    <cellStyle name="Comma 5 2 6 2 2 2" xfId="4229" xr:uid="{00000000-0005-0000-0000-00000B1D0000}"/>
    <cellStyle name="Comma 5 2 6 2 2 2 2" xfId="12696" xr:uid="{00000000-0005-0000-0000-00000C1D0000}"/>
    <cellStyle name="Comma 5 2 6 2 2 2 3" xfId="8461" xr:uid="{00000000-0005-0000-0000-00000D1D0000}"/>
    <cellStyle name="Comma 5 2 6 2 2 3" xfId="10580" xr:uid="{00000000-0005-0000-0000-00000E1D0000}"/>
    <cellStyle name="Comma 5 2 6 2 2 4" xfId="6345" xr:uid="{00000000-0005-0000-0000-00000F1D0000}"/>
    <cellStyle name="Comma 5 2 6 2 3" xfId="3171" xr:uid="{00000000-0005-0000-0000-0000101D0000}"/>
    <cellStyle name="Comma 5 2 6 2 3 2" xfId="11638" xr:uid="{00000000-0005-0000-0000-0000111D0000}"/>
    <cellStyle name="Comma 5 2 6 2 3 3" xfId="7403" xr:uid="{00000000-0005-0000-0000-0000121D0000}"/>
    <cellStyle name="Comma 5 2 6 2 4" xfId="9522" xr:uid="{00000000-0005-0000-0000-0000131D0000}"/>
    <cellStyle name="Comma 5 2 6 2 5" xfId="5287" xr:uid="{00000000-0005-0000-0000-0000141D0000}"/>
    <cellStyle name="Comma 5 2 6 3" xfId="1606" xr:uid="{00000000-0005-0000-0000-0000151D0000}"/>
    <cellStyle name="Comma 5 2 6 3 2" xfId="3723" xr:uid="{00000000-0005-0000-0000-0000161D0000}"/>
    <cellStyle name="Comma 5 2 6 3 2 2" xfId="12190" xr:uid="{00000000-0005-0000-0000-0000171D0000}"/>
    <cellStyle name="Comma 5 2 6 3 2 3" xfId="7955" xr:uid="{00000000-0005-0000-0000-0000181D0000}"/>
    <cellStyle name="Comma 5 2 6 3 3" xfId="10074" xr:uid="{00000000-0005-0000-0000-0000191D0000}"/>
    <cellStyle name="Comma 5 2 6 3 4" xfId="5839" xr:uid="{00000000-0005-0000-0000-00001A1D0000}"/>
    <cellStyle name="Comma 5 2 6 4" xfId="2665" xr:uid="{00000000-0005-0000-0000-00001B1D0000}"/>
    <cellStyle name="Comma 5 2 6 4 2" xfId="11132" xr:uid="{00000000-0005-0000-0000-00001C1D0000}"/>
    <cellStyle name="Comma 5 2 6 4 3" xfId="6897" xr:uid="{00000000-0005-0000-0000-00001D1D0000}"/>
    <cellStyle name="Comma 5 2 6 5" xfId="9016" xr:uid="{00000000-0005-0000-0000-00001E1D0000}"/>
    <cellStyle name="Comma 5 2 6 6" xfId="4781" xr:uid="{00000000-0005-0000-0000-00001F1D0000}"/>
    <cellStyle name="Comma 5 2 7" xfId="849" xr:uid="{00000000-0005-0000-0000-0000201D0000}"/>
    <cellStyle name="Comma 5 2 7 2" xfId="1907" xr:uid="{00000000-0005-0000-0000-0000211D0000}"/>
    <cellStyle name="Comma 5 2 7 2 2" xfId="4024" xr:uid="{00000000-0005-0000-0000-0000221D0000}"/>
    <cellStyle name="Comma 5 2 7 2 2 2" xfId="12491" xr:uid="{00000000-0005-0000-0000-0000231D0000}"/>
    <cellStyle name="Comma 5 2 7 2 2 3" xfId="8256" xr:uid="{00000000-0005-0000-0000-0000241D0000}"/>
    <cellStyle name="Comma 5 2 7 2 3" xfId="10375" xr:uid="{00000000-0005-0000-0000-0000251D0000}"/>
    <cellStyle name="Comma 5 2 7 2 4" xfId="6140" xr:uid="{00000000-0005-0000-0000-0000261D0000}"/>
    <cellStyle name="Comma 5 2 7 3" xfId="2966" xr:uid="{00000000-0005-0000-0000-0000271D0000}"/>
    <cellStyle name="Comma 5 2 7 3 2" xfId="11433" xr:uid="{00000000-0005-0000-0000-0000281D0000}"/>
    <cellStyle name="Comma 5 2 7 3 3" xfId="7198" xr:uid="{00000000-0005-0000-0000-0000291D0000}"/>
    <cellStyle name="Comma 5 2 7 4" xfId="9317" xr:uid="{00000000-0005-0000-0000-00002A1D0000}"/>
    <cellStyle name="Comma 5 2 7 5" xfId="5082" xr:uid="{00000000-0005-0000-0000-00002B1D0000}"/>
    <cellStyle name="Comma 5 2 8" xfId="1354" xr:uid="{00000000-0005-0000-0000-00002C1D0000}"/>
    <cellStyle name="Comma 5 2 8 2" xfId="2412" xr:uid="{00000000-0005-0000-0000-00002D1D0000}"/>
    <cellStyle name="Comma 5 2 8 2 2" xfId="4529" xr:uid="{00000000-0005-0000-0000-00002E1D0000}"/>
    <cellStyle name="Comma 5 2 8 2 2 2" xfId="12996" xr:uid="{00000000-0005-0000-0000-00002F1D0000}"/>
    <cellStyle name="Comma 5 2 8 2 2 3" xfId="8761" xr:uid="{00000000-0005-0000-0000-0000301D0000}"/>
    <cellStyle name="Comma 5 2 8 2 3" xfId="10880" xr:uid="{00000000-0005-0000-0000-0000311D0000}"/>
    <cellStyle name="Comma 5 2 8 2 4" xfId="6645" xr:uid="{00000000-0005-0000-0000-0000321D0000}"/>
    <cellStyle name="Comma 5 2 8 3" xfId="3471" xr:uid="{00000000-0005-0000-0000-0000331D0000}"/>
    <cellStyle name="Comma 5 2 8 3 2" xfId="11938" xr:uid="{00000000-0005-0000-0000-0000341D0000}"/>
    <cellStyle name="Comma 5 2 8 3 3" xfId="7703" xr:uid="{00000000-0005-0000-0000-0000351D0000}"/>
    <cellStyle name="Comma 5 2 8 4" xfId="9822" xr:uid="{00000000-0005-0000-0000-0000361D0000}"/>
    <cellStyle name="Comma 5 2 8 5" xfId="5587" xr:uid="{00000000-0005-0000-0000-0000371D0000}"/>
    <cellStyle name="Comma 5 2 9" xfId="1401" xr:uid="{00000000-0005-0000-0000-0000381D0000}"/>
    <cellStyle name="Comma 5 2 9 2" xfId="3518" xr:uid="{00000000-0005-0000-0000-0000391D0000}"/>
    <cellStyle name="Comma 5 2 9 2 2" xfId="11985" xr:uid="{00000000-0005-0000-0000-00003A1D0000}"/>
    <cellStyle name="Comma 5 2 9 2 3" xfId="7750" xr:uid="{00000000-0005-0000-0000-00003B1D0000}"/>
    <cellStyle name="Comma 5 2 9 3" xfId="9869" xr:uid="{00000000-0005-0000-0000-00003C1D0000}"/>
    <cellStyle name="Comma 5 2 9 4" xfId="5634" xr:uid="{00000000-0005-0000-0000-00003D1D0000}"/>
    <cellStyle name="Comma 5 3" xfId="159" xr:uid="{00000000-0005-0000-0000-00003E1D0000}"/>
    <cellStyle name="Comma 5 3 10" xfId="2462" xr:uid="{00000000-0005-0000-0000-00003F1D0000}"/>
    <cellStyle name="Comma 5 3 10 2" xfId="10929" xr:uid="{00000000-0005-0000-0000-0000401D0000}"/>
    <cellStyle name="Comma 5 3 10 3" xfId="6694" xr:uid="{00000000-0005-0000-0000-0000411D0000}"/>
    <cellStyle name="Comma 5 3 11" xfId="8813" xr:uid="{00000000-0005-0000-0000-0000421D0000}"/>
    <cellStyle name="Comma 5 3 12" xfId="4578" xr:uid="{00000000-0005-0000-0000-0000431D0000}"/>
    <cellStyle name="Comma 5 3 2" xfId="160" xr:uid="{00000000-0005-0000-0000-0000441D0000}"/>
    <cellStyle name="Comma 5 3 2 10" xfId="2463" xr:uid="{00000000-0005-0000-0000-0000451D0000}"/>
    <cellStyle name="Comma 5 3 2 10 2" xfId="10930" xr:uid="{00000000-0005-0000-0000-0000461D0000}"/>
    <cellStyle name="Comma 5 3 2 10 3" xfId="6695" xr:uid="{00000000-0005-0000-0000-0000471D0000}"/>
    <cellStyle name="Comma 5 3 2 11" xfId="8814" xr:uid="{00000000-0005-0000-0000-0000481D0000}"/>
    <cellStyle name="Comma 5 3 2 12" xfId="4579" xr:uid="{00000000-0005-0000-0000-0000491D0000}"/>
    <cellStyle name="Comma 5 3 2 2" xfId="353" xr:uid="{00000000-0005-0000-0000-00004A1D0000}"/>
    <cellStyle name="Comma 5 3 2 2 10" xfId="8833" xr:uid="{00000000-0005-0000-0000-00004B1D0000}"/>
    <cellStyle name="Comma 5 3 2 2 11" xfId="4598" xr:uid="{00000000-0005-0000-0000-00004C1D0000}"/>
    <cellStyle name="Comma 5 3 2 2 2" xfId="399" xr:uid="{00000000-0005-0000-0000-00004D1D0000}"/>
    <cellStyle name="Comma 5 3 2 2 2 2" xfId="505" xr:uid="{00000000-0005-0000-0000-00004E1D0000}"/>
    <cellStyle name="Comma 5 3 2 2 2 2 2" xfId="818" xr:uid="{00000000-0005-0000-0000-00004F1D0000}"/>
    <cellStyle name="Comma 5 3 2 2 2 2 2 2" xfId="1323" xr:uid="{00000000-0005-0000-0000-0000501D0000}"/>
    <cellStyle name="Comma 5 3 2 2 2 2 2 2 2" xfId="2381" xr:uid="{00000000-0005-0000-0000-0000511D0000}"/>
    <cellStyle name="Comma 5 3 2 2 2 2 2 2 2 2" xfId="4498" xr:uid="{00000000-0005-0000-0000-0000521D0000}"/>
    <cellStyle name="Comma 5 3 2 2 2 2 2 2 2 2 2" xfId="12965" xr:uid="{00000000-0005-0000-0000-0000531D0000}"/>
    <cellStyle name="Comma 5 3 2 2 2 2 2 2 2 2 3" xfId="8730" xr:uid="{00000000-0005-0000-0000-0000541D0000}"/>
    <cellStyle name="Comma 5 3 2 2 2 2 2 2 2 3" xfId="10849" xr:uid="{00000000-0005-0000-0000-0000551D0000}"/>
    <cellStyle name="Comma 5 3 2 2 2 2 2 2 2 4" xfId="6614" xr:uid="{00000000-0005-0000-0000-0000561D0000}"/>
    <cellStyle name="Comma 5 3 2 2 2 2 2 2 3" xfId="3440" xr:uid="{00000000-0005-0000-0000-0000571D0000}"/>
    <cellStyle name="Comma 5 3 2 2 2 2 2 2 3 2" xfId="11907" xr:uid="{00000000-0005-0000-0000-0000581D0000}"/>
    <cellStyle name="Comma 5 3 2 2 2 2 2 2 3 3" xfId="7672" xr:uid="{00000000-0005-0000-0000-0000591D0000}"/>
    <cellStyle name="Comma 5 3 2 2 2 2 2 2 4" xfId="9791" xr:uid="{00000000-0005-0000-0000-00005A1D0000}"/>
    <cellStyle name="Comma 5 3 2 2 2 2 2 2 5" xfId="5556" xr:uid="{00000000-0005-0000-0000-00005B1D0000}"/>
    <cellStyle name="Comma 5 3 2 2 2 2 2 3" xfId="1876" xr:uid="{00000000-0005-0000-0000-00005C1D0000}"/>
    <cellStyle name="Comma 5 3 2 2 2 2 2 3 2" xfId="3993" xr:uid="{00000000-0005-0000-0000-00005D1D0000}"/>
    <cellStyle name="Comma 5 3 2 2 2 2 2 3 2 2" xfId="12460" xr:uid="{00000000-0005-0000-0000-00005E1D0000}"/>
    <cellStyle name="Comma 5 3 2 2 2 2 2 3 2 3" xfId="8225" xr:uid="{00000000-0005-0000-0000-00005F1D0000}"/>
    <cellStyle name="Comma 5 3 2 2 2 2 2 3 3" xfId="10344" xr:uid="{00000000-0005-0000-0000-0000601D0000}"/>
    <cellStyle name="Comma 5 3 2 2 2 2 2 3 4" xfId="6109" xr:uid="{00000000-0005-0000-0000-0000611D0000}"/>
    <cellStyle name="Comma 5 3 2 2 2 2 2 4" xfId="2935" xr:uid="{00000000-0005-0000-0000-0000621D0000}"/>
    <cellStyle name="Comma 5 3 2 2 2 2 2 4 2" xfId="11402" xr:uid="{00000000-0005-0000-0000-0000631D0000}"/>
    <cellStyle name="Comma 5 3 2 2 2 2 2 4 3" xfId="7167" xr:uid="{00000000-0005-0000-0000-0000641D0000}"/>
    <cellStyle name="Comma 5 3 2 2 2 2 2 5" xfId="9286" xr:uid="{00000000-0005-0000-0000-0000651D0000}"/>
    <cellStyle name="Comma 5 3 2 2 2 2 2 6" xfId="5051" xr:uid="{00000000-0005-0000-0000-0000661D0000}"/>
    <cellStyle name="Comma 5 3 2 2 2 2 3" xfId="1023" xr:uid="{00000000-0005-0000-0000-0000671D0000}"/>
    <cellStyle name="Comma 5 3 2 2 2 2 3 2" xfId="2081" xr:uid="{00000000-0005-0000-0000-0000681D0000}"/>
    <cellStyle name="Comma 5 3 2 2 2 2 3 2 2" xfId="4198" xr:uid="{00000000-0005-0000-0000-0000691D0000}"/>
    <cellStyle name="Comma 5 3 2 2 2 2 3 2 2 2" xfId="12665" xr:uid="{00000000-0005-0000-0000-00006A1D0000}"/>
    <cellStyle name="Comma 5 3 2 2 2 2 3 2 2 3" xfId="8430" xr:uid="{00000000-0005-0000-0000-00006B1D0000}"/>
    <cellStyle name="Comma 5 3 2 2 2 2 3 2 3" xfId="10549" xr:uid="{00000000-0005-0000-0000-00006C1D0000}"/>
    <cellStyle name="Comma 5 3 2 2 2 2 3 2 4" xfId="6314" xr:uid="{00000000-0005-0000-0000-00006D1D0000}"/>
    <cellStyle name="Comma 5 3 2 2 2 2 3 3" xfId="3140" xr:uid="{00000000-0005-0000-0000-00006E1D0000}"/>
    <cellStyle name="Comma 5 3 2 2 2 2 3 3 2" xfId="11607" xr:uid="{00000000-0005-0000-0000-00006F1D0000}"/>
    <cellStyle name="Comma 5 3 2 2 2 2 3 3 3" xfId="7372" xr:uid="{00000000-0005-0000-0000-0000701D0000}"/>
    <cellStyle name="Comma 5 3 2 2 2 2 3 4" xfId="9491" xr:uid="{00000000-0005-0000-0000-0000711D0000}"/>
    <cellStyle name="Comma 5 3 2 2 2 2 3 5" xfId="5256" xr:uid="{00000000-0005-0000-0000-0000721D0000}"/>
    <cellStyle name="Comma 5 3 2 2 2 2 4" xfId="1575" xr:uid="{00000000-0005-0000-0000-0000731D0000}"/>
    <cellStyle name="Comma 5 3 2 2 2 2 4 2" xfId="3692" xr:uid="{00000000-0005-0000-0000-0000741D0000}"/>
    <cellStyle name="Comma 5 3 2 2 2 2 4 2 2" xfId="12159" xr:uid="{00000000-0005-0000-0000-0000751D0000}"/>
    <cellStyle name="Comma 5 3 2 2 2 2 4 2 3" xfId="7924" xr:uid="{00000000-0005-0000-0000-0000761D0000}"/>
    <cellStyle name="Comma 5 3 2 2 2 2 4 3" xfId="10043" xr:uid="{00000000-0005-0000-0000-0000771D0000}"/>
    <cellStyle name="Comma 5 3 2 2 2 2 4 4" xfId="5808" xr:uid="{00000000-0005-0000-0000-0000781D0000}"/>
    <cellStyle name="Comma 5 3 2 2 2 2 5" xfId="2634" xr:uid="{00000000-0005-0000-0000-0000791D0000}"/>
    <cellStyle name="Comma 5 3 2 2 2 2 5 2" xfId="11101" xr:uid="{00000000-0005-0000-0000-00007A1D0000}"/>
    <cellStyle name="Comma 5 3 2 2 2 2 5 3" xfId="6866" xr:uid="{00000000-0005-0000-0000-00007B1D0000}"/>
    <cellStyle name="Comma 5 3 2 2 2 2 6" xfId="8985" xr:uid="{00000000-0005-0000-0000-00007C1D0000}"/>
    <cellStyle name="Comma 5 3 2 2 2 2 7" xfId="4750" xr:uid="{00000000-0005-0000-0000-00007D1D0000}"/>
    <cellStyle name="Comma 5 3 2 2 2 3" xfId="712" xr:uid="{00000000-0005-0000-0000-00007E1D0000}"/>
    <cellStyle name="Comma 5 3 2 2 2 3 2" xfId="1217" xr:uid="{00000000-0005-0000-0000-00007F1D0000}"/>
    <cellStyle name="Comma 5 3 2 2 2 3 2 2" xfId="2275" xr:uid="{00000000-0005-0000-0000-0000801D0000}"/>
    <cellStyle name="Comma 5 3 2 2 2 3 2 2 2" xfId="4392" xr:uid="{00000000-0005-0000-0000-0000811D0000}"/>
    <cellStyle name="Comma 5 3 2 2 2 3 2 2 2 2" xfId="12859" xr:uid="{00000000-0005-0000-0000-0000821D0000}"/>
    <cellStyle name="Comma 5 3 2 2 2 3 2 2 2 3" xfId="8624" xr:uid="{00000000-0005-0000-0000-0000831D0000}"/>
    <cellStyle name="Comma 5 3 2 2 2 3 2 2 3" xfId="10743" xr:uid="{00000000-0005-0000-0000-0000841D0000}"/>
    <cellStyle name="Comma 5 3 2 2 2 3 2 2 4" xfId="6508" xr:uid="{00000000-0005-0000-0000-0000851D0000}"/>
    <cellStyle name="Comma 5 3 2 2 2 3 2 3" xfId="3334" xr:uid="{00000000-0005-0000-0000-0000861D0000}"/>
    <cellStyle name="Comma 5 3 2 2 2 3 2 3 2" xfId="11801" xr:uid="{00000000-0005-0000-0000-0000871D0000}"/>
    <cellStyle name="Comma 5 3 2 2 2 3 2 3 3" xfId="7566" xr:uid="{00000000-0005-0000-0000-0000881D0000}"/>
    <cellStyle name="Comma 5 3 2 2 2 3 2 4" xfId="9685" xr:uid="{00000000-0005-0000-0000-0000891D0000}"/>
    <cellStyle name="Comma 5 3 2 2 2 3 2 5" xfId="5450" xr:uid="{00000000-0005-0000-0000-00008A1D0000}"/>
    <cellStyle name="Comma 5 3 2 2 2 3 3" xfId="1770" xr:uid="{00000000-0005-0000-0000-00008B1D0000}"/>
    <cellStyle name="Comma 5 3 2 2 2 3 3 2" xfId="3887" xr:uid="{00000000-0005-0000-0000-00008C1D0000}"/>
    <cellStyle name="Comma 5 3 2 2 2 3 3 2 2" xfId="12354" xr:uid="{00000000-0005-0000-0000-00008D1D0000}"/>
    <cellStyle name="Comma 5 3 2 2 2 3 3 2 3" xfId="8119" xr:uid="{00000000-0005-0000-0000-00008E1D0000}"/>
    <cellStyle name="Comma 5 3 2 2 2 3 3 3" xfId="10238" xr:uid="{00000000-0005-0000-0000-00008F1D0000}"/>
    <cellStyle name="Comma 5 3 2 2 2 3 3 4" xfId="6003" xr:uid="{00000000-0005-0000-0000-0000901D0000}"/>
    <cellStyle name="Comma 5 3 2 2 2 3 4" xfId="2829" xr:uid="{00000000-0005-0000-0000-0000911D0000}"/>
    <cellStyle name="Comma 5 3 2 2 2 3 4 2" xfId="11296" xr:uid="{00000000-0005-0000-0000-0000921D0000}"/>
    <cellStyle name="Comma 5 3 2 2 2 3 4 3" xfId="7061" xr:uid="{00000000-0005-0000-0000-0000931D0000}"/>
    <cellStyle name="Comma 5 3 2 2 2 3 5" xfId="9180" xr:uid="{00000000-0005-0000-0000-0000941D0000}"/>
    <cellStyle name="Comma 5 3 2 2 2 3 6" xfId="4945" xr:uid="{00000000-0005-0000-0000-0000951D0000}"/>
    <cellStyle name="Comma 5 3 2 2 2 4" xfId="605" xr:uid="{00000000-0005-0000-0000-0000961D0000}"/>
    <cellStyle name="Comma 5 3 2 2 2 4 2" xfId="1122" xr:uid="{00000000-0005-0000-0000-0000971D0000}"/>
    <cellStyle name="Comma 5 3 2 2 2 4 2 2" xfId="2180" xr:uid="{00000000-0005-0000-0000-0000981D0000}"/>
    <cellStyle name="Comma 5 3 2 2 2 4 2 2 2" xfId="4297" xr:uid="{00000000-0005-0000-0000-0000991D0000}"/>
    <cellStyle name="Comma 5 3 2 2 2 4 2 2 2 2" xfId="12764" xr:uid="{00000000-0005-0000-0000-00009A1D0000}"/>
    <cellStyle name="Comma 5 3 2 2 2 4 2 2 2 3" xfId="8529" xr:uid="{00000000-0005-0000-0000-00009B1D0000}"/>
    <cellStyle name="Comma 5 3 2 2 2 4 2 2 3" xfId="10648" xr:uid="{00000000-0005-0000-0000-00009C1D0000}"/>
    <cellStyle name="Comma 5 3 2 2 2 4 2 2 4" xfId="6413" xr:uid="{00000000-0005-0000-0000-00009D1D0000}"/>
    <cellStyle name="Comma 5 3 2 2 2 4 2 3" xfId="3239" xr:uid="{00000000-0005-0000-0000-00009E1D0000}"/>
    <cellStyle name="Comma 5 3 2 2 2 4 2 3 2" xfId="11706" xr:uid="{00000000-0005-0000-0000-00009F1D0000}"/>
    <cellStyle name="Comma 5 3 2 2 2 4 2 3 3" xfId="7471" xr:uid="{00000000-0005-0000-0000-0000A01D0000}"/>
    <cellStyle name="Comma 5 3 2 2 2 4 2 4" xfId="9590" xr:uid="{00000000-0005-0000-0000-0000A11D0000}"/>
    <cellStyle name="Comma 5 3 2 2 2 4 2 5" xfId="5355" xr:uid="{00000000-0005-0000-0000-0000A21D0000}"/>
    <cellStyle name="Comma 5 3 2 2 2 4 3" xfId="1675" xr:uid="{00000000-0005-0000-0000-0000A31D0000}"/>
    <cellStyle name="Comma 5 3 2 2 2 4 3 2" xfId="3792" xr:uid="{00000000-0005-0000-0000-0000A41D0000}"/>
    <cellStyle name="Comma 5 3 2 2 2 4 3 2 2" xfId="12259" xr:uid="{00000000-0005-0000-0000-0000A51D0000}"/>
    <cellStyle name="Comma 5 3 2 2 2 4 3 2 3" xfId="8024" xr:uid="{00000000-0005-0000-0000-0000A61D0000}"/>
    <cellStyle name="Comma 5 3 2 2 2 4 3 3" xfId="10143" xr:uid="{00000000-0005-0000-0000-0000A71D0000}"/>
    <cellStyle name="Comma 5 3 2 2 2 4 3 4" xfId="5908" xr:uid="{00000000-0005-0000-0000-0000A81D0000}"/>
    <cellStyle name="Comma 5 3 2 2 2 4 4" xfId="2734" xr:uid="{00000000-0005-0000-0000-0000A91D0000}"/>
    <cellStyle name="Comma 5 3 2 2 2 4 4 2" xfId="11201" xr:uid="{00000000-0005-0000-0000-0000AA1D0000}"/>
    <cellStyle name="Comma 5 3 2 2 2 4 4 3" xfId="6966" xr:uid="{00000000-0005-0000-0000-0000AB1D0000}"/>
    <cellStyle name="Comma 5 3 2 2 2 4 5" xfId="9085" xr:uid="{00000000-0005-0000-0000-0000AC1D0000}"/>
    <cellStyle name="Comma 5 3 2 2 2 4 6" xfId="4850" xr:uid="{00000000-0005-0000-0000-0000AD1D0000}"/>
    <cellStyle name="Comma 5 3 2 2 2 5" xfId="917" xr:uid="{00000000-0005-0000-0000-0000AE1D0000}"/>
    <cellStyle name="Comma 5 3 2 2 2 5 2" xfId="1975" xr:uid="{00000000-0005-0000-0000-0000AF1D0000}"/>
    <cellStyle name="Comma 5 3 2 2 2 5 2 2" xfId="4092" xr:uid="{00000000-0005-0000-0000-0000B01D0000}"/>
    <cellStyle name="Comma 5 3 2 2 2 5 2 2 2" xfId="12559" xr:uid="{00000000-0005-0000-0000-0000B11D0000}"/>
    <cellStyle name="Comma 5 3 2 2 2 5 2 2 3" xfId="8324" xr:uid="{00000000-0005-0000-0000-0000B21D0000}"/>
    <cellStyle name="Comma 5 3 2 2 2 5 2 3" xfId="10443" xr:uid="{00000000-0005-0000-0000-0000B31D0000}"/>
    <cellStyle name="Comma 5 3 2 2 2 5 2 4" xfId="6208" xr:uid="{00000000-0005-0000-0000-0000B41D0000}"/>
    <cellStyle name="Comma 5 3 2 2 2 5 3" xfId="3034" xr:uid="{00000000-0005-0000-0000-0000B51D0000}"/>
    <cellStyle name="Comma 5 3 2 2 2 5 3 2" xfId="11501" xr:uid="{00000000-0005-0000-0000-0000B61D0000}"/>
    <cellStyle name="Comma 5 3 2 2 2 5 3 3" xfId="7266" xr:uid="{00000000-0005-0000-0000-0000B71D0000}"/>
    <cellStyle name="Comma 5 3 2 2 2 5 4" xfId="9385" xr:uid="{00000000-0005-0000-0000-0000B81D0000}"/>
    <cellStyle name="Comma 5 3 2 2 2 5 5" xfId="5150" xr:uid="{00000000-0005-0000-0000-0000B91D0000}"/>
    <cellStyle name="Comma 5 3 2 2 2 6" xfId="1469" xr:uid="{00000000-0005-0000-0000-0000BA1D0000}"/>
    <cellStyle name="Comma 5 3 2 2 2 6 2" xfId="3586" xr:uid="{00000000-0005-0000-0000-0000BB1D0000}"/>
    <cellStyle name="Comma 5 3 2 2 2 6 2 2" xfId="12053" xr:uid="{00000000-0005-0000-0000-0000BC1D0000}"/>
    <cellStyle name="Comma 5 3 2 2 2 6 2 3" xfId="7818" xr:uid="{00000000-0005-0000-0000-0000BD1D0000}"/>
    <cellStyle name="Comma 5 3 2 2 2 6 3" xfId="9937" xr:uid="{00000000-0005-0000-0000-0000BE1D0000}"/>
    <cellStyle name="Comma 5 3 2 2 2 6 4" xfId="5702" xr:uid="{00000000-0005-0000-0000-0000BF1D0000}"/>
    <cellStyle name="Comma 5 3 2 2 2 7" xfId="2528" xr:uid="{00000000-0005-0000-0000-0000C01D0000}"/>
    <cellStyle name="Comma 5 3 2 2 2 7 2" xfId="10995" xr:uid="{00000000-0005-0000-0000-0000C11D0000}"/>
    <cellStyle name="Comma 5 3 2 2 2 7 3" xfId="6760" xr:uid="{00000000-0005-0000-0000-0000C21D0000}"/>
    <cellStyle name="Comma 5 3 2 2 2 8" xfId="8879" xr:uid="{00000000-0005-0000-0000-0000C31D0000}"/>
    <cellStyle name="Comma 5 3 2 2 2 9" xfId="4644" xr:uid="{00000000-0005-0000-0000-0000C41D0000}"/>
    <cellStyle name="Comma 5 3 2 2 3" xfId="459" xr:uid="{00000000-0005-0000-0000-0000C51D0000}"/>
    <cellStyle name="Comma 5 3 2 2 3 2" xfId="772" xr:uid="{00000000-0005-0000-0000-0000C61D0000}"/>
    <cellStyle name="Comma 5 3 2 2 3 2 2" xfId="1277" xr:uid="{00000000-0005-0000-0000-0000C71D0000}"/>
    <cellStyle name="Comma 5 3 2 2 3 2 2 2" xfId="2335" xr:uid="{00000000-0005-0000-0000-0000C81D0000}"/>
    <cellStyle name="Comma 5 3 2 2 3 2 2 2 2" xfId="4452" xr:uid="{00000000-0005-0000-0000-0000C91D0000}"/>
    <cellStyle name="Comma 5 3 2 2 3 2 2 2 2 2" xfId="12919" xr:uid="{00000000-0005-0000-0000-0000CA1D0000}"/>
    <cellStyle name="Comma 5 3 2 2 3 2 2 2 2 3" xfId="8684" xr:uid="{00000000-0005-0000-0000-0000CB1D0000}"/>
    <cellStyle name="Comma 5 3 2 2 3 2 2 2 3" xfId="10803" xr:uid="{00000000-0005-0000-0000-0000CC1D0000}"/>
    <cellStyle name="Comma 5 3 2 2 3 2 2 2 4" xfId="6568" xr:uid="{00000000-0005-0000-0000-0000CD1D0000}"/>
    <cellStyle name="Comma 5 3 2 2 3 2 2 3" xfId="3394" xr:uid="{00000000-0005-0000-0000-0000CE1D0000}"/>
    <cellStyle name="Comma 5 3 2 2 3 2 2 3 2" xfId="11861" xr:uid="{00000000-0005-0000-0000-0000CF1D0000}"/>
    <cellStyle name="Comma 5 3 2 2 3 2 2 3 3" xfId="7626" xr:uid="{00000000-0005-0000-0000-0000D01D0000}"/>
    <cellStyle name="Comma 5 3 2 2 3 2 2 4" xfId="9745" xr:uid="{00000000-0005-0000-0000-0000D11D0000}"/>
    <cellStyle name="Comma 5 3 2 2 3 2 2 5" xfId="5510" xr:uid="{00000000-0005-0000-0000-0000D21D0000}"/>
    <cellStyle name="Comma 5 3 2 2 3 2 3" xfId="1830" xr:uid="{00000000-0005-0000-0000-0000D31D0000}"/>
    <cellStyle name="Comma 5 3 2 2 3 2 3 2" xfId="3947" xr:uid="{00000000-0005-0000-0000-0000D41D0000}"/>
    <cellStyle name="Comma 5 3 2 2 3 2 3 2 2" xfId="12414" xr:uid="{00000000-0005-0000-0000-0000D51D0000}"/>
    <cellStyle name="Comma 5 3 2 2 3 2 3 2 3" xfId="8179" xr:uid="{00000000-0005-0000-0000-0000D61D0000}"/>
    <cellStyle name="Comma 5 3 2 2 3 2 3 3" xfId="10298" xr:uid="{00000000-0005-0000-0000-0000D71D0000}"/>
    <cellStyle name="Comma 5 3 2 2 3 2 3 4" xfId="6063" xr:uid="{00000000-0005-0000-0000-0000D81D0000}"/>
    <cellStyle name="Comma 5 3 2 2 3 2 4" xfId="2889" xr:uid="{00000000-0005-0000-0000-0000D91D0000}"/>
    <cellStyle name="Comma 5 3 2 2 3 2 4 2" xfId="11356" xr:uid="{00000000-0005-0000-0000-0000DA1D0000}"/>
    <cellStyle name="Comma 5 3 2 2 3 2 4 3" xfId="7121" xr:uid="{00000000-0005-0000-0000-0000DB1D0000}"/>
    <cellStyle name="Comma 5 3 2 2 3 2 5" xfId="9240" xr:uid="{00000000-0005-0000-0000-0000DC1D0000}"/>
    <cellStyle name="Comma 5 3 2 2 3 2 6" xfId="5005" xr:uid="{00000000-0005-0000-0000-0000DD1D0000}"/>
    <cellStyle name="Comma 5 3 2 2 3 3" xfId="977" xr:uid="{00000000-0005-0000-0000-0000DE1D0000}"/>
    <cellStyle name="Comma 5 3 2 2 3 3 2" xfId="2035" xr:uid="{00000000-0005-0000-0000-0000DF1D0000}"/>
    <cellStyle name="Comma 5 3 2 2 3 3 2 2" xfId="4152" xr:uid="{00000000-0005-0000-0000-0000E01D0000}"/>
    <cellStyle name="Comma 5 3 2 2 3 3 2 2 2" xfId="12619" xr:uid="{00000000-0005-0000-0000-0000E11D0000}"/>
    <cellStyle name="Comma 5 3 2 2 3 3 2 2 3" xfId="8384" xr:uid="{00000000-0005-0000-0000-0000E21D0000}"/>
    <cellStyle name="Comma 5 3 2 2 3 3 2 3" xfId="10503" xr:uid="{00000000-0005-0000-0000-0000E31D0000}"/>
    <cellStyle name="Comma 5 3 2 2 3 3 2 4" xfId="6268" xr:uid="{00000000-0005-0000-0000-0000E41D0000}"/>
    <cellStyle name="Comma 5 3 2 2 3 3 3" xfId="3094" xr:uid="{00000000-0005-0000-0000-0000E51D0000}"/>
    <cellStyle name="Comma 5 3 2 2 3 3 3 2" xfId="11561" xr:uid="{00000000-0005-0000-0000-0000E61D0000}"/>
    <cellStyle name="Comma 5 3 2 2 3 3 3 3" xfId="7326" xr:uid="{00000000-0005-0000-0000-0000E71D0000}"/>
    <cellStyle name="Comma 5 3 2 2 3 3 4" xfId="9445" xr:uid="{00000000-0005-0000-0000-0000E81D0000}"/>
    <cellStyle name="Comma 5 3 2 2 3 3 5" xfId="5210" xr:uid="{00000000-0005-0000-0000-0000E91D0000}"/>
    <cellStyle name="Comma 5 3 2 2 3 4" xfId="1529" xr:uid="{00000000-0005-0000-0000-0000EA1D0000}"/>
    <cellStyle name="Comma 5 3 2 2 3 4 2" xfId="3646" xr:uid="{00000000-0005-0000-0000-0000EB1D0000}"/>
    <cellStyle name="Comma 5 3 2 2 3 4 2 2" xfId="12113" xr:uid="{00000000-0005-0000-0000-0000EC1D0000}"/>
    <cellStyle name="Comma 5 3 2 2 3 4 2 3" xfId="7878" xr:uid="{00000000-0005-0000-0000-0000ED1D0000}"/>
    <cellStyle name="Comma 5 3 2 2 3 4 3" xfId="9997" xr:uid="{00000000-0005-0000-0000-0000EE1D0000}"/>
    <cellStyle name="Comma 5 3 2 2 3 4 4" xfId="5762" xr:uid="{00000000-0005-0000-0000-0000EF1D0000}"/>
    <cellStyle name="Comma 5 3 2 2 3 5" xfId="2588" xr:uid="{00000000-0005-0000-0000-0000F01D0000}"/>
    <cellStyle name="Comma 5 3 2 2 3 5 2" xfId="11055" xr:uid="{00000000-0005-0000-0000-0000F11D0000}"/>
    <cellStyle name="Comma 5 3 2 2 3 5 3" xfId="6820" xr:uid="{00000000-0005-0000-0000-0000F21D0000}"/>
    <cellStyle name="Comma 5 3 2 2 3 6" xfId="8939" xr:uid="{00000000-0005-0000-0000-0000F31D0000}"/>
    <cellStyle name="Comma 5 3 2 2 3 7" xfId="4704" xr:uid="{00000000-0005-0000-0000-0000F41D0000}"/>
    <cellStyle name="Comma 5 3 2 2 4" xfId="666" xr:uid="{00000000-0005-0000-0000-0000F51D0000}"/>
    <cellStyle name="Comma 5 3 2 2 4 2" xfId="1171" xr:uid="{00000000-0005-0000-0000-0000F61D0000}"/>
    <cellStyle name="Comma 5 3 2 2 4 2 2" xfId="2229" xr:uid="{00000000-0005-0000-0000-0000F71D0000}"/>
    <cellStyle name="Comma 5 3 2 2 4 2 2 2" xfId="4346" xr:uid="{00000000-0005-0000-0000-0000F81D0000}"/>
    <cellStyle name="Comma 5 3 2 2 4 2 2 2 2" xfId="12813" xr:uid="{00000000-0005-0000-0000-0000F91D0000}"/>
    <cellStyle name="Comma 5 3 2 2 4 2 2 2 3" xfId="8578" xr:uid="{00000000-0005-0000-0000-0000FA1D0000}"/>
    <cellStyle name="Comma 5 3 2 2 4 2 2 3" xfId="10697" xr:uid="{00000000-0005-0000-0000-0000FB1D0000}"/>
    <cellStyle name="Comma 5 3 2 2 4 2 2 4" xfId="6462" xr:uid="{00000000-0005-0000-0000-0000FC1D0000}"/>
    <cellStyle name="Comma 5 3 2 2 4 2 3" xfId="3288" xr:uid="{00000000-0005-0000-0000-0000FD1D0000}"/>
    <cellStyle name="Comma 5 3 2 2 4 2 3 2" xfId="11755" xr:uid="{00000000-0005-0000-0000-0000FE1D0000}"/>
    <cellStyle name="Comma 5 3 2 2 4 2 3 3" xfId="7520" xr:uid="{00000000-0005-0000-0000-0000FF1D0000}"/>
    <cellStyle name="Comma 5 3 2 2 4 2 4" xfId="9639" xr:uid="{00000000-0005-0000-0000-0000001E0000}"/>
    <cellStyle name="Comma 5 3 2 2 4 2 5" xfId="5404" xr:uid="{00000000-0005-0000-0000-0000011E0000}"/>
    <cellStyle name="Comma 5 3 2 2 4 3" xfId="1724" xr:uid="{00000000-0005-0000-0000-0000021E0000}"/>
    <cellStyle name="Comma 5 3 2 2 4 3 2" xfId="3841" xr:uid="{00000000-0005-0000-0000-0000031E0000}"/>
    <cellStyle name="Comma 5 3 2 2 4 3 2 2" xfId="12308" xr:uid="{00000000-0005-0000-0000-0000041E0000}"/>
    <cellStyle name="Comma 5 3 2 2 4 3 2 3" xfId="8073" xr:uid="{00000000-0005-0000-0000-0000051E0000}"/>
    <cellStyle name="Comma 5 3 2 2 4 3 3" xfId="10192" xr:uid="{00000000-0005-0000-0000-0000061E0000}"/>
    <cellStyle name="Comma 5 3 2 2 4 3 4" xfId="5957" xr:uid="{00000000-0005-0000-0000-0000071E0000}"/>
    <cellStyle name="Comma 5 3 2 2 4 4" xfId="2783" xr:uid="{00000000-0005-0000-0000-0000081E0000}"/>
    <cellStyle name="Comma 5 3 2 2 4 4 2" xfId="11250" xr:uid="{00000000-0005-0000-0000-0000091E0000}"/>
    <cellStyle name="Comma 5 3 2 2 4 4 3" xfId="7015" xr:uid="{00000000-0005-0000-0000-00000A1E0000}"/>
    <cellStyle name="Comma 5 3 2 2 4 5" xfId="9134" xr:uid="{00000000-0005-0000-0000-00000B1E0000}"/>
    <cellStyle name="Comma 5 3 2 2 4 6" xfId="4899" xr:uid="{00000000-0005-0000-0000-00000C1E0000}"/>
    <cellStyle name="Comma 5 3 2 2 5" xfId="559" xr:uid="{00000000-0005-0000-0000-00000D1E0000}"/>
    <cellStyle name="Comma 5 3 2 2 5 2" xfId="1076" xr:uid="{00000000-0005-0000-0000-00000E1E0000}"/>
    <cellStyle name="Comma 5 3 2 2 5 2 2" xfId="2134" xr:uid="{00000000-0005-0000-0000-00000F1E0000}"/>
    <cellStyle name="Comma 5 3 2 2 5 2 2 2" xfId="4251" xr:uid="{00000000-0005-0000-0000-0000101E0000}"/>
    <cellStyle name="Comma 5 3 2 2 5 2 2 2 2" xfId="12718" xr:uid="{00000000-0005-0000-0000-0000111E0000}"/>
    <cellStyle name="Comma 5 3 2 2 5 2 2 2 3" xfId="8483" xr:uid="{00000000-0005-0000-0000-0000121E0000}"/>
    <cellStyle name="Comma 5 3 2 2 5 2 2 3" xfId="10602" xr:uid="{00000000-0005-0000-0000-0000131E0000}"/>
    <cellStyle name="Comma 5 3 2 2 5 2 2 4" xfId="6367" xr:uid="{00000000-0005-0000-0000-0000141E0000}"/>
    <cellStyle name="Comma 5 3 2 2 5 2 3" xfId="3193" xr:uid="{00000000-0005-0000-0000-0000151E0000}"/>
    <cellStyle name="Comma 5 3 2 2 5 2 3 2" xfId="11660" xr:uid="{00000000-0005-0000-0000-0000161E0000}"/>
    <cellStyle name="Comma 5 3 2 2 5 2 3 3" xfId="7425" xr:uid="{00000000-0005-0000-0000-0000171E0000}"/>
    <cellStyle name="Comma 5 3 2 2 5 2 4" xfId="9544" xr:uid="{00000000-0005-0000-0000-0000181E0000}"/>
    <cellStyle name="Comma 5 3 2 2 5 2 5" xfId="5309" xr:uid="{00000000-0005-0000-0000-0000191E0000}"/>
    <cellStyle name="Comma 5 3 2 2 5 3" xfId="1629" xr:uid="{00000000-0005-0000-0000-00001A1E0000}"/>
    <cellStyle name="Comma 5 3 2 2 5 3 2" xfId="3746" xr:uid="{00000000-0005-0000-0000-00001B1E0000}"/>
    <cellStyle name="Comma 5 3 2 2 5 3 2 2" xfId="12213" xr:uid="{00000000-0005-0000-0000-00001C1E0000}"/>
    <cellStyle name="Comma 5 3 2 2 5 3 2 3" xfId="7978" xr:uid="{00000000-0005-0000-0000-00001D1E0000}"/>
    <cellStyle name="Comma 5 3 2 2 5 3 3" xfId="10097" xr:uid="{00000000-0005-0000-0000-00001E1E0000}"/>
    <cellStyle name="Comma 5 3 2 2 5 3 4" xfId="5862" xr:uid="{00000000-0005-0000-0000-00001F1E0000}"/>
    <cellStyle name="Comma 5 3 2 2 5 4" xfId="2688" xr:uid="{00000000-0005-0000-0000-0000201E0000}"/>
    <cellStyle name="Comma 5 3 2 2 5 4 2" xfId="11155" xr:uid="{00000000-0005-0000-0000-0000211E0000}"/>
    <cellStyle name="Comma 5 3 2 2 5 4 3" xfId="6920" xr:uid="{00000000-0005-0000-0000-0000221E0000}"/>
    <cellStyle name="Comma 5 3 2 2 5 5" xfId="9039" xr:uid="{00000000-0005-0000-0000-0000231E0000}"/>
    <cellStyle name="Comma 5 3 2 2 5 6" xfId="4804" xr:uid="{00000000-0005-0000-0000-0000241E0000}"/>
    <cellStyle name="Comma 5 3 2 2 6" xfId="871" xr:uid="{00000000-0005-0000-0000-0000251E0000}"/>
    <cellStyle name="Comma 5 3 2 2 6 2" xfId="1929" xr:uid="{00000000-0005-0000-0000-0000261E0000}"/>
    <cellStyle name="Comma 5 3 2 2 6 2 2" xfId="4046" xr:uid="{00000000-0005-0000-0000-0000271E0000}"/>
    <cellStyle name="Comma 5 3 2 2 6 2 2 2" xfId="12513" xr:uid="{00000000-0005-0000-0000-0000281E0000}"/>
    <cellStyle name="Comma 5 3 2 2 6 2 2 3" xfId="8278" xr:uid="{00000000-0005-0000-0000-0000291E0000}"/>
    <cellStyle name="Comma 5 3 2 2 6 2 3" xfId="10397" xr:uid="{00000000-0005-0000-0000-00002A1E0000}"/>
    <cellStyle name="Comma 5 3 2 2 6 2 4" xfId="6162" xr:uid="{00000000-0005-0000-0000-00002B1E0000}"/>
    <cellStyle name="Comma 5 3 2 2 6 3" xfId="2988" xr:uid="{00000000-0005-0000-0000-00002C1E0000}"/>
    <cellStyle name="Comma 5 3 2 2 6 3 2" xfId="11455" xr:uid="{00000000-0005-0000-0000-00002D1E0000}"/>
    <cellStyle name="Comma 5 3 2 2 6 3 3" xfId="7220" xr:uid="{00000000-0005-0000-0000-00002E1E0000}"/>
    <cellStyle name="Comma 5 3 2 2 6 4" xfId="9339" xr:uid="{00000000-0005-0000-0000-00002F1E0000}"/>
    <cellStyle name="Comma 5 3 2 2 6 5" xfId="5104" xr:uid="{00000000-0005-0000-0000-0000301E0000}"/>
    <cellStyle name="Comma 5 3 2 2 7" xfId="1377" xr:uid="{00000000-0005-0000-0000-0000311E0000}"/>
    <cellStyle name="Comma 5 3 2 2 7 2" xfId="2435" xr:uid="{00000000-0005-0000-0000-0000321E0000}"/>
    <cellStyle name="Comma 5 3 2 2 7 2 2" xfId="4552" xr:uid="{00000000-0005-0000-0000-0000331E0000}"/>
    <cellStyle name="Comma 5 3 2 2 7 2 2 2" xfId="13019" xr:uid="{00000000-0005-0000-0000-0000341E0000}"/>
    <cellStyle name="Comma 5 3 2 2 7 2 2 3" xfId="8784" xr:uid="{00000000-0005-0000-0000-0000351E0000}"/>
    <cellStyle name="Comma 5 3 2 2 7 2 3" xfId="10903" xr:uid="{00000000-0005-0000-0000-0000361E0000}"/>
    <cellStyle name="Comma 5 3 2 2 7 2 4" xfId="6668" xr:uid="{00000000-0005-0000-0000-0000371E0000}"/>
    <cellStyle name="Comma 5 3 2 2 7 3" xfId="3494" xr:uid="{00000000-0005-0000-0000-0000381E0000}"/>
    <cellStyle name="Comma 5 3 2 2 7 3 2" xfId="11961" xr:uid="{00000000-0005-0000-0000-0000391E0000}"/>
    <cellStyle name="Comma 5 3 2 2 7 3 3" xfId="7726" xr:uid="{00000000-0005-0000-0000-00003A1E0000}"/>
    <cellStyle name="Comma 5 3 2 2 7 4" xfId="9845" xr:uid="{00000000-0005-0000-0000-00003B1E0000}"/>
    <cellStyle name="Comma 5 3 2 2 7 5" xfId="5610" xr:uid="{00000000-0005-0000-0000-00003C1E0000}"/>
    <cellStyle name="Comma 5 3 2 2 8" xfId="1423" xr:uid="{00000000-0005-0000-0000-00003D1E0000}"/>
    <cellStyle name="Comma 5 3 2 2 8 2" xfId="3540" xr:uid="{00000000-0005-0000-0000-00003E1E0000}"/>
    <cellStyle name="Comma 5 3 2 2 8 2 2" xfId="12007" xr:uid="{00000000-0005-0000-0000-00003F1E0000}"/>
    <cellStyle name="Comma 5 3 2 2 8 2 3" xfId="7772" xr:uid="{00000000-0005-0000-0000-0000401E0000}"/>
    <cellStyle name="Comma 5 3 2 2 8 3" xfId="9891" xr:uid="{00000000-0005-0000-0000-0000411E0000}"/>
    <cellStyle name="Comma 5 3 2 2 8 4" xfId="5656" xr:uid="{00000000-0005-0000-0000-0000421E0000}"/>
    <cellStyle name="Comma 5 3 2 2 9" xfId="2482" xr:uid="{00000000-0005-0000-0000-0000431E0000}"/>
    <cellStyle name="Comma 5 3 2 2 9 2" xfId="10949" xr:uid="{00000000-0005-0000-0000-0000441E0000}"/>
    <cellStyle name="Comma 5 3 2 2 9 3" xfId="6714" xr:uid="{00000000-0005-0000-0000-0000451E0000}"/>
    <cellStyle name="Comma 5 3 2 3" xfId="380" xr:uid="{00000000-0005-0000-0000-0000461E0000}"/>
    <cellStyle name="Comma 5 3 2 3 2" xfId="486" xr:uid="{00000000-0005-0000-0000-0000471E0000}"/>
    <cellStyle name="Comma 5 3 2 3 2 2" xfId="799" xr:uid="{00000000-0005-0000-0000-0000481E0000}"/>
    <cellStyle name="Comma 5 3 2 3 2 2 2" xfId="1304" xr:uid="{00000000-0005-0000-0000-0000491E0000}"/>
    <cellStyle name="Comma 5 3 2 3 2 2 2 2" xfId="2362" xr:uid="{00000000-0005-0000-0000-00004A1E0000}"/>
    <cellStyle name="Comma 5 3 2 3 2 2 2 2 2" xfId="4479" xr:uid="{00000000-0005-0000-0000-00004B1E0000}"/>
    <cellStyle name="Comma 5 3 2 3 2 2 2 2 2 2" xfId="12946" xr:uid="{00000000-0005-0000-0000-00004C1E0000}"/>
    <cellStyle name="Comma 5 3 2 3 2 2 2 2 2 3" xfId="8711" xr:uid="{00000000-0005-0000-0000-00004D1E0000}"/>
    <cellStyle name="Comma 5 3 2 3 2 2 2 2 3" xfId="10830" xr:uid="{00000000-0005-0000-0000-00004E1E0000}"/>
    <cellStyle name="Comma 5 3 2 3 2 2 2 2 4" xfId="6595" xr:uid="{00000000-0005-0000-0000-00004F1E0000}"/>
    <cellStyle name="Comma 5 3 2 3 2 2 2 3" xfId="3421" xr:uid="{00000000-0005-0000-0000-0000501E0000}"/>
    <cellStyle name="Comma 5 3 2 3 2 2 2 3 2" xfId="11888" xr:uid="{00000000-0005-0000-0000-0000511E0000}"/>
    <cellStyle name="Comma 5 3 2 3 2 2 2 3 3" xfId="7653" xr:uid="{00000000-0005-0000-0000-0000521E0000}"/>
    <cellStyle name="Comma 5 3 2 3 2 2 2 4" xfId="9772" xr:uid="{00000000-0005-0000-0000-0000531E0000}"/>
    <cellStyle name="Comma 5 3 2 3 2 2 2 5" xfId="5537" xr:uid="{00000000-0005-0000-0000-0000541E0000}"/>
    <cellStyle name="Comma 5 3 2 3 2 2 3" xfId="1857" xr:uid="{00000000-0005-0000-0000-0000551E0000}"/>
    <cellStyle name="Comma 5 3 2 3 2 2 3 2" xfId="3974" xr:uid="{00000000-0005-0000-0000-0000561E0000}"/>
    <cellStyle name="Comma 5 3 2 3 2 2 3 2 2" xfId="12441" xr:uid="{00000000-0005-0000-0000-0000571E0000}"/>
    <cellStyle name="Comma 5 3 2 3 2 2 3 2 3" xfId="8206" xr:uid="{00000000-0005-0000-0000-0000581E0000}"/>
    <cellStyle name="Comma 5 3 2 3 2 2 3 3" xfId="10325" xr:uid="{00000000-0005-0000-0000-0000591E0000}"/>
    <cellStyle name="Comma 5 3 2 3 2 2 3 4" xfId="6090" xr:uid="{00000000-0005-0000-0000-00005A1E0000}"/>
    <cellStyle name="Comma 5 3 2 3 2 2 4" xfId="2916" xr:uid="{00000000-0005-0000-0000-00005B1E0000}"/>
    <cellStyle name="Comma 5 3 2 3 2 2 4 2" xfId="11383" xr:uid="{00000000-0005-0000-0000-00005C1E0000}"/>
    <cellStyle name="Comma 5 3 2 3 2 2 4 3" xfId="7148" xr:uid="{00000000-0005-0000-0000-00005D1E0000}"/>
    <cellStyle name="Comma 5 3 2 3 2 2 5" xfId="9267" xr:uid="{00000000-0005-0000-0000-00005E1E0000}"/>
    <cellStyle name="Comma 5 3 2 3 2 2 6" xfId="5032" xr:uid="{00000000-0005-0000-0000-00005F1E0000}"/>
    <cellStyle name="Comma 5 3 2 3 2 3" xfId="1004" xr:uid="{00000000-0005-0000-0000-0000601E0000}"/>
    <cellStyle name="Comma 5 3 2 3 2 3 2" xfId="2062" xr:uid="{00000000-0005-0000-0000-0000611E0000}"/>
    <cellStyle name="Comma 5 3 2 3 2 3 2 2" xfId="4179" xr:uid="{00000000-0005-0000-0000-0000621E0000}"/>
    <cellStyle name="Comma 5 3 2 3 2 3 2 2 2" xfId="12646" xr:uid="{00000000-0005-0000-0000-0000631E0000}"/>
    <cellStyle name="Comma 5 3 2 3 2 3 2 2 3" xfId="8411" xr:uid="{00000000-0005-0000-0000-0000641E0000}"/>
    <cellStyle name="Comma 5 3 2 3 2 3 2 3" xfId="10530" xr:uid="{00000000-0005-0000-0000-0000651E0000}"/>
    <cellStyle name="Comma 5 3 2 3 2 3 2 4" xfId="6295" xr:uid="{00000000-0005-0000-0000-0000661E0000}"/>
    <cellStyle name="Comma 5 3 2 3 2 3 3" xfId="3121" xr:uid="{00000000-0005-0000-0000-0000671E0000}"/>
    <cellStyle name="Comma 5 3 2 3 2 3 3 2" xfId="11588" xr:uid="{00000000-0005-0000-0000-0000681E0000}"/>
    <cellStyle name="Comma 5 3 2 3 2 3 3 3" xfId="7353" xr:uid="{00000000-0005-0000-0000-0000691E0000}"/>
    <cellStyle name="Comma 5 3 2 3 2 3 4" xfId="9472" xr:uid="{00000000-0005-0000-0000-00006A1E0000}"/>
    <cellStyle name="Comma 5 3 2 3 2 3 5" xfId="5237" xr:uid="{00000000-0005-0000-0000-00006B1E0000}"/>
    <cellStyle name="Comma 5 3 2 3 2 4" xfId="1556" xr:uid="{00000000-0005-0000-0000-00006C1E0000}"/>
    <cellStyle name="Comma 5 3 2 3 2 4 2" xfId="3673" xr:uid="{00000000-0005-0000-0000-00006D1E0000}"/>
    <cellStyle name="Comma 5 3 2 3 2 4 2 2" xfId="12140" xr:uid="{00000000-0005-0000-0000-00006E1E0000}"/>
    <cellStyle name="Comma 5 3 2 3 2 4 2 3" xfId="7905" xr:uid="{00000000-0005-0000-0000-00006F1E0000}"/>
    <cellStyle name="Comma 5 3 2 3 2 4 3" xfId="10024" xr:uid="{00000000-0005-0000-0000-0000701E0000}"/>
    <cellStyle name="Comma 5 3 2 3 2 4 4" xfId="5789" xr:uid="{00000000-0005-0000-0000-0000711E0000}"/>
    <cellStyle name="Comma 5 3 2 3 2 5" xfId="2615" xr:uid="{00000000-0005-0000-0000-0000721E0000}"/>
    <cellStyle name="Comma 5 3 2 3 2 5 2" xfId="11082" xr:uid="{00000000-0005-0000-0000-0000731E0000}"/>
    <cellStyle name="Comma 5 3 2 3 2 5 3" xfId="6847" xr:uid="{00000000-0005-0000-0000-0000741E0000}"/>
    <cellStyle name="Comma 5 3 2 3 2 6" xfId="8966" xr:uid="{00000000-0005-0000-0000-0000751E0000}"/>
    <cellStyle name="Comma 5 3 2 3 2 7" xfId="4731" xr:uid="{00000000-0005-0000-0000-0000761E0000}"/>
    <cellStyle name="Comma 5 3 2 3 3" xfId="693" xr:uid="{00000000-0005-0000-0000-0000771E0000}"/>
    <cellStyle name="Comma 5 3 2 3 3 2" xfId="1198" xr:uid="{00000000-0005-0000-0000-0000781E0000}"/>
    <cellStyle name="Comma 5 3 2 3 3 2 2" xfId="2256" xr:uid="{00000000-0005-0000-0000-0000791E0000}"/>
    <cellStyle name="Comma 5 3 2 3 3 2 2 2" xfId="4373" xr:uid="{00000000-0005-0000-0000-00007A1E0000}"/>
    <cellStyle name="Comma 5 3 2 3 3 2 2 2 2" xfId="12840" xr:uid="{00000000-0005-0000-0000-00007B1E0000}"/>
    <cellStyle name="Comma 5 3 2 3 3 2 2 2 3" xfId="8605" xr:uid="{00000000-0005-0000-0000-00007C1E0000}"/>
    <cellStyle name="Comma 5 3 2 3 3 2 2 3" xfId="10724" xr:uid="{00000000-0005-0000-0000-00007D1E0000}"/>
    <cellStyle name="Comma 5 3 2 3 3 2 2 4" xfId="6489" xr:uid="{00000000-0005-0000-0000-00007E1E0000}"/>
    <cellStyle name="Comma 5 3 2 3 3 2 3" xfId="3315" xr:uid="{00000000-0005-0000-0000-00007F1E0000}"/>
    <cellStyle name="Comma 5 3 2 3 3 2 3 2" xfId="11782" xr:uid="{00000000-0005-0000-0000-0000801E0000}"/>
    <cellStyle name="Comma 5 3 2 3 3 2 3 3" xfId="7547" xr:uid="{00000000-0005-0000-0000-0000811E0000}"/>
    <cellStyle name="Comma 5 3 2 3 3 2 4" xfId="9666" xr:uid="{00000000-0005-0000-0000-0000821E0000}"/>
    <cellStyle name="Comma 5 3 2 3 3 2 5" xfId="5431" xr:uid="{00000000-0005-0000-0000-0000831E0000}"/>
    <cellStyle name="Comma 5 3 2 3 3 3" xfId="1751" xr:uid="{00000000-0005-0000-0000-0000841E0000}"/>
    <cellStyle name="Comma 5 3 2 3 3 3 2" xfId="3868" xr:uid="{00000000-0005-0000-0000-0000851E0000}"/>
    <cellStyle name="Comma 5 3 2 3 3 3 2 2" xfId="12335" xr:uid="{00000000-0005-0000-0000-0000861E0000}"/>
    <cellStyle name="Comma 5 3 2 3 3 3 2 3" xfId="8100" xr:uid="{00000000-0005-0000-0000-0000871E0000}"/>
    <cellStyle name="Comma 5 3 2 3 3 3 3" xfId="10219" xr:uid="{00000000-0005-0000-0000-0000881E0000}"/>
    <cellStyle name="Comma 5 3 2 3 3 3 4" xfId="5984" xr:uid="{00000000-0005-0000-0000-0000891E0000}"/>
    <cellStyle name="Comma 5 3 2 3 3 4" xfId="2810" xr:uid="{00000000-0005-0000-0000-00008A1E0000}"/>
    <cellStyle name="Comma 5 3 2 3 3 4 2" xfId="11277" xr:uid="{00000000-0005-0000-0000-00008B1E0000}"/>
    <cellStyle name="Comma 5 3 2 3 3 4 3" xfId="7042" xr:uid="{00000000-0005-0000-0000-00008C1E0000}"/>
    <cellStyle name="Comma 5 3 2 3 3 5" xfId="9161" xr:uid="{00000000-0005-0000-0000-00008D1E0000}"/>
    <cellStyle name="Comma 5 3 2 3 3 6" xfId="4926" xr:uid="{00000000-0005-0000-0000-00008E1E0000}"/>
    <cellStyle name="Comma 5 3 2 3 4" xfId="586" xr:uid="{00000000-0005-0000-0000-00008F1E0000}"/>
    <cellStyle name="Comma 5 3 2 3 4 2" xfId="1103" xr:uid="{00000000-0005-0000-0000-0000901E0000}"/>
    <cellStyle name="Comma 5 3 2 3 4 2 2" xfId="2161" xr:uid="{00000000-0005-0000-0000-0000911E0000}"/>
    <cellStyle name="Comma 5 3 2 3 4 2 2 2" xfId="4278" xr:uid="{00000000-0005-0000-0000-0000921E0000}"/>
    <cellStyle name="Comma 5 3 2 3 4 2 2 2 2" xfId="12745" xr:uid="{00000000-0005-0000-0000-0000931E0000}"/>
    <cellStyle name="Comma 5 3 2 3 4 2 2 2 3" xfId="8510" xr:uid="{00000000-0005-0000-0000-0000941E0000}"/>
    <cellStyle name="Comma 5 3 2 3 4 2 2 3" xfId="10629" xr:uid="{00000000-0005-0000-0000-0000951E0000}"/>
    <cellStyle name="Comma 5 3 2 3 4 2 2 4" xfId="6394" xr:uid="{00000000-0005-0000-0000-0000961E0000}"/>
    <cellStyle name="Comma 5 3 2 3 4 2 3" xfId="3220" xr:uid="{00000000-0005-0000-0000-0000971E0000}"/>
    <cellStyle name="Comma 5 3 2 3 4 2 3 2" xfId="11687" xr:uid="{00000000-0005-0000-0000-0000981E0000}"/>
    <cellStyle name="Comma 5 3 2 3 4 2 3 3" xfId="7452" xr:uid="{00000000-0005-0000-0000-0000991E0000}"/>
    <cellStyle name="Comma 5 3 2 3 4 2 4" xfId="9571" xr:uid="{00000000-0005-0000-0000-00009A1E0000}"/>
    <cellStyle name="Comma 5 3 2 3 4 2 5" xfId="5336" xr:uid="{00000000-0005-0000-0000-00009B1E0000}"/>
    <cellStyle name="Comma 5 3 2 3 4 3" xfId="1656" xr:uid="{00000000-0005-0000-0000-00009C1E0000}"/>
    <cellStyle name="Comma 5 3 2 3 4 3 2" xfId="3773" xr:uid="{00000000-0005-0000-0000-00009D1E0000}"/>
    <cellStyle name="Comma 5 3 2 3 4 3 2 2" xfId="12240" xr:uid="{00000000-0005-0000-0000-00009E1E0000}"/>
    <cellStyle name="Comma 5 3 2 3 4 3 2 3" xfId="8005" xr:uid="{00000000-0005-0000-0000-00009F1E0000}"/>
    <cellStyle name="Comma 5 3 2 3 4 3 3" xfId="10124" xr:uid="{00000000-0005-0000-0000-0000A01E0000}"/>
    <cellStyle name="Comma 5 3 2 3 4 3 4" xfId="5889" xr:uid="{00000000-0005-0000-0000-0000A11E0000}"/>
    <cellStyle name="Comma 5 3 2 3 4 4" xfId="2715" xr:uid="{00000000-0005-0000-0000-0000A21E0000}"/>
    <cellStyle name="Comma 5 3 2 3 4 4 2" xfId="11182" xr:uid="{00000000-0005-0000-0000-0000A31E0000}"/>
    <cellStyle name="Comma 5 3 2 3 4 4 3" xfId="6947" xr:uid="{00000000-0005-0000-0000-0000A41E0000}"/>
    <cellStyle name="Comma 5 3 2 3 4 5" xfId="9066" xr:uid="{00000000-0005-0000-0000-0000A51E0000}"/>
    <cellStyle name="Comma 5 3 2 3 4 6" xfId="4831" xr:uid="{00000000-0005-0000-0000-0000A61E0000}"/>
    <cellStyle name="Comma 5 3 2 3 5" xfId="898" xr:uid="{00000000-0005-0000-0000-0000A71E0000}"/>
    <cellStyle name="Comma 5 3 2 3 5 2" xfId="1956" xr:uid="{00000000-0005-0000-0000-0000A81E0000}"/>
    <cellStyle name="Comma 5 3 2 3 5 2 2" xfId="4073" xr:uid="{00000000-0005-0000-0000-0000A91E0000}"/>
    <cellStyle name="Comma 5 3 2 3 5 2 2 2" xfId="12540" xr:uid="{00000000-0005-0000-0000-0000AA1E0000}"/>
    <cellStyle name="Comma 5 3 2 3 5 2 2 3" xfId="8305" xr:uid="{00000000-0005-0000-0000-0000AB1E0000}"/>
    <cellStyle name="Comma 5 3 2 3 5 2 3" xfId="10424" xr:uid="{00000000-0005-0000-0000-0000AC1E0000}"/>
    <cellStyle name="Comma 5 3 2 3 5 2 4" xfId="6189" xr:uid="{00000000-0005-0000-0000-0000AD1E0000}"/>
    <cellStyle name="Comma 5 3 2 3 5 3" xfId="3015" xr:uid="{00000000-0005-0000-0000-0000AE1E0000}"/>
    <cellStyle name="Comma 5 3 2 3 5 3 2" xfId="11482" xr:uid="{00000000-0005-0000-0000-0000AF1E0000}"/>
    <cellStyle name="Comma 5 3 2 3 5 3 3" xfId="7247" xr:uid="{00000000-0005-0000-0000-0000B01E0000}"/>
    <cellStyle name="Comma 5 3 2 3 5 4" xfId="9366" xr:uid="{00000000-0005-0000-0000-0000B11E0000}"/>
    <cellStyle name="Comma 5 3 2 3 5 5" xfId="5131" xr:uid="{00000000-0005-0000-0000-0000B21E0000}"/>
    <cellStyle name="Comma 5 3 2 3 6" xfId="1450" xr:uid="{00000000-0005-0000-0000-0000B31E0000}"/>
    <cellStyle name="Comma 5 3 2 3 6 2" xfId="3567" xr:uid="{00000000-0005-0000-0000-0000B41E0000}"/>
    <cellStyle name="Comma 5 3 2 3 6 2 2" xfId="12034" xr:uid="{00000000-0005-0000-0000-0000B51E0000}"/>
    <cellStyle name="Comma 5 3 2 3 6 2 3" xfId="7799" xr:uid="{00000000-0005-0000-0000-0000B61E0000}"/>
    <cellStyle name="Comma 5 3 2 3 6 3" xfId="9918" xr:uid="{00000000-0005-0000-0000-0000B71E0000}"/>
    <cellStyle name="Comma 5 3 2 3 6 4" xfId="5683" xr:uid="{00000000-0005-0000-0000-0000B81E0000}"/>
    <cellStyle name="Comma 5 3 2 3 7" xfId="2509" xr:uid="{00000000-0005-0000-0000-0000B91E0000}"/>
    <cellStyle name="Comma 5 3 2 3 7 2" xfId="10976" xr:uid="{00000000-0005-0000-0000-0000BA1E0000}"/>
    <cellStyle name="Comma 5 3 2 3 7 3" xfId="6741" xr:uid="{00000000-0005-0000-0000-0000BB1E0000}"/>
    <cellStyle name="Comma 5 3 2 3 8" xfId="8860" xr:uid="{00000000-0005-0000-0000-0000BC1E0000}"/>
    <cellStyle name="Comma 5 3 2 3 9" xfId="4625" xr:uid="{00000000-0005-0000-0000-0000BD1E0000}"/>
    <cellStyle name="Comma 5 3 2 4" xfId="431" xr:uid="{00000000-0005-0000-0000-0000BE1E0000}"/>
    <cellStyle name="Comma 5 3 2 4 2" xfId="744" xr:uid="{00000000-0005-0000-0000-0000BF1E0000}"/>
    <cellStyle name="Comma 5 3 2 4 2 2" xfId="1249" xr:uid="{00000000-0005-0000-0000-0000C01E0000}"/>
    <cellStyle name="Comma 5 3 2 4 2 2 2" xfId="2307" xr:uid="{00000000-0005-0000-0000-0000C11E0000}"/>
    <cellStyle name="Comma 5 3 2 4 2 2 2 2" xfId="4424" xr:uid="{00000000-0005-0000-0000-0000C21E0000}"/>
    <cellStyle name="Comma 5 3 2 4 2 2 2 2 2" xfId="12891" xr:uid="{00000000-0005-0000-0000-0000C31E0000}"/>
    <cellStyle name="Comma 5 3 2 4 2 2 2 2 3" xfId="8656" xr:uid="{00000000-0005-0000-0000-0000C41E0000}"/>
    <cellStyle name="Comma 5 3 2 4 2 2 2 3" xfId="10775" xr:uid="{00000000-0005-0000-0000-0000C51E0000}"/>
    <cellStyle name="Comma 5 3 2 4 2 2 2 4" xfId="6540" xr:uid="{00000000-0005-0000-0000-0000C61E0000}"/>
    <cellStyle name="Comma 5 3 2 4 2 2 3" xfId="3366" xr:uid="{00000000-0005-0000-0000-0000C71E0000}"/>
    <cellStyle name="Comma 5 3 2 4 2 2 3 2" xfId="11833" xr:uid="{00000000-0005-0000-0000-0000C81E0000}"/>
    <cellStyle name="Comma 5 3 2 4 2 2 3 3" xfId="7598" xr:uid="{00000000-0005-0000-0000-0000C91E0000}"/>
    <cellStyle name="Comma 5 3 2 4 2 2 4" xfId="9717" xr:uid="{00000000-0005-0000-0000-0000CA1E0000}"/>
    <cellStyle name="Comma 5 3 2 4 2 2 5" xfId="5482" xr:uid="{00000000-0005-0000-0000-0000CB1E0000}"/>
    <cellStyle name="Comma 5 3 2 4 2 3" xfId="1802" xr:uid="{00000000-0005-0000-0000-0000CC1E0000}"/>
    <cellStyle name="Comma 5 3 2 4 2 3 2" xfId="3919" xr:uid="{00000000-0005-0000-0000-0000CD1E0000}"/>
    <cellStyle name="Comma 5 3 2 4 2 3 2 2" xfId="12386" xr:uid="{00000000-0005-0000-0000-0000CE1E0000}"/>
    <cellStyle name="Comma 5 3 2 4 2 3 2 3" xfId="8151" xr:uid="{00000000-0005-0000-0000-0000CF1E0000}"/>
    <cellStyle name="Comma 5 3 2 4 2 3 3" xfId="10270" xr:uid="{00000000-0005-0000-0000-0000D01E0000}"/>
    <cellStyle name="Comma 5 3 2 4 2 3 4" xfId="6035" xr:uid="{00000000-0005-0000-0000-0000D11E0000}"/>
    <cellStyle name="Comma 5 3 2 4 2 4" xfId="2861" xr:uid="{00000000-0005-0000-0000-0000D21E0000}"/>
    <cellStyle name="Comma 5 3 2 4 2 4 2" xfId="11328" xr:uid="{00000000-0005-0000-0000-0000D31E0000}"/>
    <cellStyle name="Comma 5 3 2 4 2 4 3" xfId="7093" xr:uid="{00000000-0005-0000-0000-0000D41E0000}"/>
    <cellStyle name="Comma 5 3 2 4 2 5" xfId="9212" xr:uid="{00000000-0005-0000-0000-0000D51E0000}"/>
    <cellStyle name="Comma 5 3 2 4 2 6" xfId="4977" xr:uid="{00000000-0005-0000-0000-0000D61E0000}"/>
    <cellStyle name="Comma 5 3 2 4 3" xfId="949" xr:uid="{00000000-0005-0000-0000-0000D71E0000}"/>
    <cellStyle name="Comma 5 3 2 4 3 2" xfId="2007" xr:uid="{00000000-0005-0000-0000-0000D81E0000}"/>
    <cellStyle name="Comma 5 3 2 4 3 2 2" xfId="4124" xr:uid="{00000000-0005-0000-0000-0000D91E0000}"/>
    <cellStyle name="Comma 5 3 2 4 3 2 2 2" xfId="12591" xr:uid="{00000000-0005-0000-0000-0000DA1E0000}"/>
    <cellStyle name="Comma 5 3 2 4 3 2 2 3" xfId="8356" xr:uid="{00000000-0005-0000-0000-0000DB1E0000}"/>
    <cellStyle name="Comma 5 3 2 4 3 2 3" xfId="10475" xr:uid="{00000000-0005-0000-0000-0000DC1E0000}"/>
    <cellStyle name="Comma 5 3 2 4 3 2 4" xfId="6240" xr:uid="{00000000-0005-0000-0000-0000DD1E0000}"/>
    <cellStyle name="Comma 5 3 2 4 3 3" xfId="3066" xr:uid="{00000000-0005-0000-0000-0000DE1E0000}"/>
    <cellStyle name="Comma 5 3 2 4 3 3 2" xfId="11533" xr:uid="{00000000-0005-0000-0000-0000DF1E0000}"/>
    <cellStyle name="Comma 5 3 2 4 3 3 3" xfId="7298" xr:uid="{00000000-0005-0000-0000-0000E01E0000}"/>
    <cellStyle name="Comma 5 3 2 4 3 4" xfId="9417" xr:uid="{00000000-0005-0000-0000-0000E11E0000}"/>
    <cellStyle name="Comma 5 3 2 4 3 5" xfId="5182" xr:uid="{00000000-0005-0000-0000-0000E21E0000}"/>
    <cellStyle name="Comma 5 3 2 4 4" xfId="1501" xr:uid="{00000000-0005-0000-0000-0000E31E0000}"/>
    <cellStyle name="Comma 5 3 2 4 4 2" xfId="3618" xr:uid="{00000000-0005-0000-0000-0000E41E0000}"/>
    <cellStyle name="Comma 5 3 2 4 4 2 2" xfId="12085" xr:uid="{00000000-0005-0000-0000-0000E51E0000}"/>
    <cellStyle name="Comma 5 3 2 4 4 2 3" xfId="7850" xr:uid="{00000000-0005-0000-0000-0000E61E0000}"/>
    <cellStyle name="Comma 5 3 2 4 4 3" xfId="9969" xr:uid="{00000000-0005-0000-0000-0000E71E0000}"/>
    <cellStyle name="Comma 5 3 2 4 4 4" xfId="5734" xr:uid="{00000000-0005-0000-0000-0000E81E0000}"/>
    <cellStyle name="Comma 5 3 2 4 5" xfId="2560" xr:uid="{00000000-0005-0000-0000-0000E91E0000}"/>
    <cellStyle name="Comma 5 3 2 4 5 2" xfId="11027" xr:uid="{00000000-0005-0000-0000-0000EA1E0000}"/>
    <cellStyle name="Comma 5 3 2 4 5 3" xfId="6792" xr:uid="{00000000-0005-0000-0000-0000EB1E0000}"/>
    <cellStyle name="Comma 5 3 2 4 6" xfId="8911" xr:uid="{00000000-0005-0000-0000-0000EC1E0000}"/>
    <cellStyle name="Comma 5 3 2 4 7" xfId="4676" xr:uid="{00000000-0005-0000-0000-0000ED1E0000}"/>
    <cellStyle name="Comma 5 3 2 5" xfId="633" xr:uid="{00000000-0005-0000-0000-0000EE1E0000}"/>
    <cellStyle name="Comma 5 3 2 5 2" xfId="1150" xr:uid="{00000000-0005-0000-0000-0000EF1E0000}"/>
    <cellStyle name="Comma 5 3 2 5 2 2" xfId="2208" xr:uid="{00000000-0005-0000-0000-0000F01E0000}"/>
    <cellStyle name="Comma 5 3 2 5 2 2 2" xfId="4325" xr:uid="{00000000-0005-0000-0000-0000F11E0000}"/>
    <cellStyle name="Comma 5 3 2 5 2 2 2 2" xfId="12792" xr:uid="{00000000-0005-0000-0000-0000F21E0000}"/>
    <cellStyle name="Comma 5 3 2 5 2 2 2 3" xfId="8557" xr:uid="{00000000-0005-0000-0000-0000F31E0000}"/>
    <cellStyle name="Comma 5 3 2 5 2 2 3" xfId="10676" xr:uid="{00000000-0005-0000-0000-0000F41E0000}"/>
    <cellStyle name="Comma 5 3 2 5 2 2 4" xfId="6441" xr:uid="{00000000-0005-0000-0000-0000F51E0000}"/>
    <cellStyle name="Comma 5 3 2 5 2 3" xfId="3267" xr:uid="{00000000-0005-0000-0000-0000F61E0000}"/>
    <cellStyle name="Comma 5 3 2 5 2 3 2" xfId="11734" xr:uid="{00000000-0005-0000-0000-0000F71E0000}"/>
    <cellStyle name="Comma 5 3 2 5 2 3 3" xfId="7499" xr:uid="{00000000-0005-0000-0000-0000F81E0000}"/>
    <cellStyle name="Comma 5 3 2 5 2 4" xfId="9618" xr:uid="{00000000-0005-0000-0000-0000F91E0000}"/>
    <cellStyle name="Comma 5 3 2 5 2 5" xfId="5383" xr:uid="{00000000-0005-0000-0000-0000FA1E0000}"/>
    <cellStyle name="Comma 5 3 2 5 3" xfId="1703" xr:uid="{00000000-0005-0000-0000-0000FB1E0000}"/>
    <cellStyle name="Comma 5 3 2 5 3 2" xfId="3820" xr:uid="{00000000-0005-0000-0000-0000FC1E0000}"/>
    <cellStyle name="Comma 5 3 2 5 3 2 2" xfId="12287" xr:uid="{00000000-0005-0000-0000-0000FD1E0000}"/>
    <cellStyle name="Comma 5 3 2 5 3 2 3" xfId="8052" xr:uid="{00000000-0005-0000-0000-0000FE1E0000}"/>
    <cellStyle name="Comma 5 3 2 5 3 3" xfId="10171" xr:uid="{00000000-0005-0000-0000-0000FF1E0000}"/>
    <cellStyle name="Comma 5 3 2 5 3 4" xfId="5936" xr:uid="{00000000-0005-0000-0000-0000001F0000}"/>
    <cellStyle name="Comma 5 3 2 5 4" xfId="2762" xr:uid="{00000000-0005-0000-0000-0000011F0000}"/>
    <cellStyle name="Comma 5 3 2 5 4 2" xfId="11229" xr:uid="{00000000-0005-0000-0000-0000021F0000}"/>
    <cellStyle name="Comma 5 3 2 5 4 3" xfId="6994" xr:uid="{00000000-0005-0000-0000-0000031F0000}"/>
    <cellStyle name="Comma 5 3 2 5 5" xfId="9113" xr:uid="{00000000-0005-0000-0000-0000041F0000}"/>
    <cellStyle name="Comma 5 3 2 5 6" xfId="4878" xr:uid="{00000000-0005-0000-0000-0000051F0000}"/>
    <cellStyle name="Comma 5 3 2 6" xfId="539" xr:uid="{00000000-0005-0000-0000-0000061F0000}"/>
    <cellStyle name="Comma 5 3 2 6 2" xfId="1057" xr:uid="{00000000-0005-0000-0000-0000071F0000}"/>
    <cellStyle name="Comma 5 3 2 6 2 2" xfId="2115" xr:uid="{00000000-0005-0000-0000-0000081F0000}"/>
    <cellStyle name="Comma 5 3 2 6 2 2 2" xfId="4232" xr:uid="{00000000-0005-0000-0000-0000091F0000}"/>
    <cellStyle name="Comma 5 3 2 6 2 2 2 2" xfId="12699" xr:uid="{00000000-0005-0000-0000-00000A1F0000}"/>
    <cellStyle name="Comma 5 3 2 6 2 2 2 3" xfId="8464" xr:uid="{00000000-0005-0000-0000-00000B1F0000}"/>
    <cellStyle name="Comma 5 3 2 6 2 2 3" xfId="10583" xr:uid="{00000000-0005-0000-0000-00000C1F0000}"/>
    <cellStyle name="Comma 5 3 2 6 2 2 4" xfId="6348" xr:uid="{00000000-0005-0000-0000-00000D1F0000}"/>
    <cellStyle name="Comma 5 3 2 6 2 3" xfId="3174" xr:uid="{00000000-0005-0000-0000-00000E1F0000}"/>
    <cellStyle name="Comma 5 3 2 6 2 3 2" xfId="11641" xr:uid="{00000000-0005-0000-0000-00000F1F0000}"/>
    <cellStyle name="Comma 5 3 2 6 2 3 3" xfId="7406" xr:uid="{00000000-0005-0000-0000-0000101F0000}"/>
    <cellStyle name="Comma 5 3 2 6 2 4" xfId="9525" xr:uid="{00000000-0005-0000-0000-0000111F0000}"/>
    <cellStyle name="Comma 5 3 2 6 2 5" xfId="5290" xr:uid="{00000000-0005-0000-0000-0000121F0000}"/>
    <cellStyle name="Comma 5 3 2 6 3" xfId="1609" xr:uid="{00000000-0005-0000-0000-0000131F0000}"/>
    <cellStyle name="Comma 5 3 2 6 3 2" xfId="3726" xr:uid="{00000000-0005-0000-0000-0000141F0000}"/>
    <cellStyle name="Comma 5 3 2 6 3 2 2" xfId="12193" xr:uid="{00000000-0005-0000-0000-0000151F0000}"/>
    <cellStyle name="Comma 5 3 2 6 3 2 3" xfId="7958" xr:uid="{00000000-0005-0000-0000-0000161F0000}"/>
    <cellStyle name="Comma 5 3 2 6 3 3" xfId="10077" xr:uid="{00000000-0005-0000-0000-0000171F0000}"/>
    <cellStyle name="Comma 5 3 2 6 3 4" xfId="5842" xr:uid="{00000000-0005-0000-0000-0000181F0000}"/>
    <cellStyle name="Comma 5 3 2 6 4" xfId="2668" xr:uid="{00000000-0005-0000-0000-0000191F0000}"/>
    <cellStyle name="Comma 5 3 2 6 4 2" xfId="11135" xr:uid="{00000000-0005-0000-0000-00001A1F0000}"/>
    <cellStyle name="Comma 5 3 2 6 4 3" xfId="6900" xr:uid="{00000000-0005-0000-0000-00001B1F0000}"/>
    <cellStyle name="Comma 5 3 2 6 5" xfId="9019" xr:uid="{00000000-0005-0000-0000-00001C1F0000}"/>
    <cellStyle name="Comma 5 3 2 6 6" xfId="4784" xr:uid="{00000000-0005-0000-0000-00001D1F0000}"/>
    <cellStyle name="Comma 5 3 2 7" xfId="852" xr:uid="{00000000-0005-0000-0000-00001E1F0000}"/>
    <cellStyle name="Comma 5 3 2 7 2" xfId="1910" xr:uid="{00000000-0005-0000-0000-00001F1F0000}"/>
    <cellStyle name="Comma 5 3 2 7 2 2" xfId="4027" xr:uid="{00000000-0005-0000-0000-0000201F0000}"/>
    <cellStyle name="Comma 5 3 2 7 2 2 2" xfId="12494" xr:uid="{00000000-0005-0000-0000-0000211F0000}"/>
    <cellStyle name="Comma 5 3 2 7 2 2 3" xfId="8259" xr:uid="{00000000-0005-0000-0000-0000221F0000}"/>
    <cellStyle name="Comma 5 3 2 7 2 3" xfId="10378" xr:uid="{00000000-0005-0000-0000-0000231F0000}"/>
    <cellStyle name="Comma 5 3 2 7 2 4" xfId="6143" xr:uid="{00000000-0005-0000-0000-0000241F0000}"/>
    <cellStyle name="Comma 5 3 2 7 3" xfId="2969" xr:uid="{00000000-0005-0000-0000-0000251F0000}"/>
    <cellStyle name="Comma 5 3 2 7 3 2" xfId="11436" xr:uid="{00000000-0005-0000-0000-0000261F0000}"/>
    <cellStyle name="Comma 5 3 2 7 3 3" xfId="7201" xr:uid="{00000000-0005-0000-0000-0000271F0000}"/>
    <cellStyle name="Comma 5 3 2 7 4" xfId="9320" xr:uid="{00000000-0005-0000-0000-0000281F0000}"/>
    <cellStyle name="Comma 5 3 2 7 5" xfId="5085" xr:uid="{00000000-0005-0000-0000-0000291F0000}"/>
    <cellStyle name="Comma 5 3 2 8" xfId="1357" xr:uid="{00000000-0005-0000-0000-00002A1F0000}"/>
    <cellStyle name="Comma 5 3 2 8 2" xfId="2415" xr:uid="{00000000-0005-0000-0000-00002B1F0000}"/>
    <cellStyle name="Comma 5 3 2 8 2 2" xfId="4532" xr:uid="{00000000-0005-0000-0000-00002C1F0000}"/>
    <cellStyle name="Comma 5 3 2 8 2 2 2" xfId="12999" xr:uid="{00000000-0005-0000-0000-00002D1F0000}"/>
    <cellStyle name="Comma 5 3 2 8 2 2 3" xfId="8764" xr:uid="{00000000-0005-0000-0000-00002E1F0000}"/>
    <cellStyle name="Comma 5 3 2 8 2 3" xfId="10883" xr:uid="{00000000-0005-0000-0000-00002F1F0000}"/>
    <cellStyle name="Comma 5 3 2 8 2 4" xfId="6648" xr:uid="{00000000-0005-0000-0000-0000301F0000}"/>
    <cellStyle name="Comma 5 3 2 8 3" xfId="3474" xr:uid="{00000000-0005-0000-0000-0000311F0000}"/>
    <cellStyle name="Comma 5 3 2 8 3 2" xfId="11941" xr:uid="{00000000-0005-0000-0000-0000321F0000}"/>
    <cellStyle name="Comma 5 3 2 8 3 3" xfId="7706" xr:uid="{00000000-0005-0000-0000-0000331F0000}"/>
    <cellStyle name="Comma 5 3 2 8 4" xfId="9825" xr:uid="{00000000-0005-0000-0000-0000341F0000}"/>
    <cellStyle name="Comma 5 3 2 8 5" xfId="5590" xr:uid="{00000000-0005-0000-0000-0000351F0000}"/>
    <cellStyle name="Comma 5 3 2 9" xfId="1404" xr:uid="{00000000-0005-0000-0000-0000361F0000}"/>
    <cellStyle name="Comma 5 3 2 9 2" xfId="3521" xr:uid="{00000000-0005-0000-0000-0000371F0000}"/>
    <cellStyle name="Comma 5 3 2 9 2 2" xfId="11988" xr:uid="{00000000-0005-0000-0000-0000381F0000}"/>
    <cellStyle name="Comma 5 3 2 9 2 3" xfId="7753" xr:uid="{00000000-0005-0000-0000-0000391F0000}"/>
    <cellStyle name="Comma 5 3 2 9 3" xfId="9872" xr:uid="{00000000-0005-0000-0000-00003A1F0000}"/>
    <cellStyle name="Comma 5 3 2 9 4" xfId="5637" xr:uid="{00000000-0005-0000-0000-00003B1F0000}"/>
    <cellStyle name="Comma 5 3 3" xfId="379" xr:uid="{00000000-0005-0000-0000-00003C1F0000}"/>
    <cellStyle name="Comma 5 3 3 2" xfId="485" xr:uid="{00000000-0005-0000-0000-00003D1F0000}"/>
    <cellStyle name="Comma 5 3 3 2 2" xfId="798" xr:uid="{00000000-0005-0000-0000-00003E1F0000}"/>
    <cellStyle name="Comma 5 3 3 2 2 2" xfId="1303" xr:uid="{00000000-0005-0000-0000-00003F1F0000}"/>
    <cellStyle name="Comma 5 3 3 2 2 2 2" xfId="2361" xr:uid="{00000000-0005-0000-0000-0000401F0000}"/>
    <cellStyle name="Comma 5 3 3 2 2 2 2 2" xfId="4478" xr:uid="{00000000-0005-0000-0000-0000411F0000}"/>
    <cellStyle name="Comma 5 3 3 2 2 2 2 2 2" xfId="12945" xr:uid="{00000000-0005-0000-0000-0000421F0000}"/>
    <cellStyle name="Comma 5 3 3 2 2 2 2 2 3" xfId="8710" xr:uid="{00000000-0005-0000-0000-0000431F0000}"/>
    <cellStyle name="Comma 5 3 3 2 2 2 2 3" xfId="10829" xr:uid="{00000000-0005-0000-0000-0000441F0000}"/>
    <cellStyle name="Comma 5 3 3 2 2 2 2 4" xfId="6594" xr:uid="{00000000-0005-0000-0000-0000451F0000}"/>
    <cellStyle name="Comma 5 3 3 2 2 2 3" xfId="3420" xr:uid="{00000000-0005-0000-0000-0000461F0000}"/>
    <cellStyle name="Comma 5 3 3 2 2 2 3 2" xfId="11887" xr:uid="{00000000-0005-0000-0000-0000471F0000}"/>
    <cellStyle name="Comma 5 3 3 2 2 2 3 3" xfId="7652" xr:uid="{00000000-0005-0000-0000-0000481F0000}"/>
    <cellStyle name="Comma 5 3 3 2 2 2 4" xfId="9771" xr:uid="{00000000-0005-0000-0000-0000491F0000}"/>
    <cellStyle name="Comma 5 3 3 2 2 2 5" xfId="5536" xr:uid="{00000000-0005-0000-0000-00004A1F0000}"/>
    <cellStyle name="Comma 5 3 3 2 2 3" xfId="1856" xr:uid="{00000000-0005-0000-0000-00004B1F0000}"/>
    <cellStyle name="Comma 5 3 3 2 2 3 2" xfId="3973" xr:uid="{00000000-0005-0000-0000-00004C1F0000}"/>
    <cellStyle name="Comma 5 3 3 2 2 3 2 2" xfId="12440" xr:uid="{00000000-0005-0000-0000-00004D1F0000}"/>
    <cellStyle name="Comma 5 3 3 2 2 3 2 3" xfId="8205" xr:uid="{00000000-0005-0000-0000-00004E1F0000}"/>
    <cellStyle name="Comma 5 3 3 2 2 3 3" xfId="10324" xr:uid="{00000000-0005-0000-0000-00004F1F0000}"/>
    <cellStyle name="Comma 5 3 3 2 2 3 4" xfId="6089" xr:uid="{00000000-0005-0000-0000-0000501F0000}"/>
    <cellStyle name="Comma 5 3 3 2 2 4" xfId="2915" xr:uid="{00000000-0005-0000-0000-0000511F0000}"/>
    <cellStyle name="Comma 5 3 3 2 2 4 2" xfId="11382" xr:uid="{00000000-0005-0000-0000-0000521F0000}"/>
    <cellStyle name="Comma 5 3 3 2 2 4 3" xfId="7147" xr:uid="{00000000-0005-0000-0000-0000531F0000}"/>
    <cellStyle name="Comma 5 3 3 2 2 5" xfId="9266" xr:uid="{00000000-0005-0000-0000-0000541F0000}"/>
    <cellStyle name="Comma 5 3 3 2 2 6" xfId="5031" xr:uid="{00000000-0005-0000-0000-0000551F0000}"/>
    <cellStyle name="Comma 5 3 3 2 3" xfId="1003" xr:uid="{00000000-0005-0000-0000-0000561F0000}"/>
    <cellStyle name="Comma 5 3 3 2 3 2" xfId="2061" xr:uid="{00000000-0005-0000-0000-0000571F0000}"/>
    <cellStyle name="Comma 5 3 3 2 3 2 2" xfId="4178" xr:uid="{00000000-0005-0000-0000-0000581F0000}"/>
    <cellStyle name="Comma 5 3 3 2 3 2 2 2" xfId="12645" xr:uid="{00000000-0005-0000-0000-0000591F0000}"/>
    <cellStyle name="Comma 5 3 3 2 3 2 2 3" xfId="8410" xr:uid="{00000000-0005-0000-0000-00005A1F0000}"/>
    <cellStyle name="Comma 5 3 3 2 3 2 3" xfId="10529" xr:uid="{00000000-0005-0000-0000-00005B1F0000}"/>
    <cellStyle name="Comma 5 3 3 2 3 2 4" xfId="6294" xr:uid="{00000000-0005-0000-0000-00005C1F0000}"/>
    <cellStyle name="Comma 5 3 3 2 3 3" xfId="3120" xr:uid="{00000000-0005-0000-0000-00005D1F0000}"/>
    <cellStyle name="Comma 5 3 3 2 3 3 2" xfId="11587" xr:uid="{00000000-0005-0000-0000-00005E1F0000}"/>
    <cellStyle name="Comma 5 3 3 2 3 3 3" xfId="7352" xr:uid="{00000000-0005-0000-0000-00005F1F0000}"/>
    <cellStyle name="Comma 5 3 3 2 3 4" xfId="9471" xr:uid="{00000000-0005-0000-0000-0000601F0000}"/>
    <cellStyle name="Comma 5 3 3 2 3 5" xfId="5236" xr:uid="{00000000-0005-0000-0000-0000611F0000}"/>
    <cellStyle name="Comma 5 3 3 2 4" xfId="1555" xr:uid="{00000000-0005-0000-0000-0000621F0000}"/>
    <cellStyle name="Comma 5 3 3 2 4 2" xfId="3672" xr:uid="{00000000-0005-0000-0000-0000631F0000}"/>
    <cellStyle name="Comma 5 3 3 2 4 2 2" xfId="12139" xr:uid="{00000000-0005-0000-0000-0000641F0000}"/>
    <cellStyle name="Comma 5 3 3 2 4 2 3" xfId="7904" xr:uid="{00000000-0005-0000-0000-0000651F0000}"/>
    <cellStyle name="Comma 5 3 3 2 4 3" xfId="10023" xr:uid="{00000000-0005-0000-0000-0000661F0000}"/>
    <cellStyle name="Comma 5 3 3 2 4 4" xfId="5788" xr:uid="{00000000-0005-0000-0000-0000671F0000}"/>
    <cellStyle name="Comma 5 3 3 2 5" xfId="2614" xr:uid="{00000000-0005-0000-0000-0000681F0000}"/>
    <cellStyle name="Comma 5 3 3 2 5 2" xfId="11081" xr:uid="{00000000-0005-0000-0000-0000691F0000}"/>
    <cellStyle name="Comma 5 3 3 2 5 3" xfId="6846" xr:uid="{00000000-0005-0000-0000-00006A1F0000}"/>
    <cellStyle name="Comma 5 3 3 2 6" xfId="8965" xr:uid="{00000000-0005-0000-0000-00006B1F0000}"/>
    <cellStyle name="Comma 5 3 3 2 7" xfId="4730" xr:uid="{00000000-0005-0000-0000-00006C1F0000}"/>
    <cellStyle name="Comma 5 3 3 3" xfId="692" xr:uid="{00000000-0005-0000-0000-00006D1F0000}"/>
    <cellStyle name="Comma 5 3 3 3 2" xfId="1197" xr:uid="{00000000-0005-0000-0000-00006E1F0000}"/>
    <cellStyle name="Comma 5 3 3 3 2 2" xfId="2255" xr:uid="{00000000-0005-0000-0000-00006F1F0000}"/>
    <cellStyle name="Comma 5 3 3 3 2 2 2" xfId="4372" xr:uid="{00000000-0005-0000-0000-0000701F0000}"/>
    <cellStyle name="Comma 5 3 3 3 2 2 2 2" xfId="12839" xr:uid="{00000000-0005-0000-0000-0000711F0000}"/>
    <cellStyle name="Comma 5 3 3 3 2 2 2 3" xfId="8604" xr:uid="{00000000-0005-0000-0000-0000721F0000}"/>
    <cellStyle name="Comma 5 3 3 3 2 2 3" xfId="10723" xr:uid="{00000000-0005-0000-0000-0000731F0000}"/>
    <cellStyle name="Comma 5 3 3 3 2 2 4" xfId="6488" xr:uid="{00000000-0005-0000-0000-0000741F0000}"/>
    <cellStyle name="Comma 5 3 3 3 2 3" xfId="3314" xr:uid="{00000000-0005-0000-0000-0000751F0000}"/>
    <cellStyle name="Comma 5 3 3 3 2 3 2" xfId="11781" xr:uid="{00000000-0005-0000-0000-0000761F0000}"/>
    <cellStyle name="Comma 5 3 3 3 2 3 3" xfId="7546" xr:uid="{00000000-0005-0000-0000-0000771F0000}"/>
    <cellStyle name="Comma 5 3 3 3 2 4" xfId="9665" xr:uid="{00000000-0005-0000-0000-0000781F0000}"/>
    <cellStyle name="Comma 5 3 3 3 2 5" xfId="5430" xr:uid="{00000000-0005-0000-0000-0000791F0000}"/>
    <cellStyle name="Comma 5 3 3 3 3" xfId="1750" xr:uid="{00000000-0005-0000-0000-00007A1F0000}"/>
    <cellStyle name="Comma 5 3 3 3 3 2" xfId="3867" xr:uid="{00000000-0005-0000-0000-00007B1F0000}"/>
    <cellStyle name="Comma 5 3 3 3 3 2 2" xfId="12334" xr:uid="{00000000-0005-0000-0000-00007C1F0000}"/>
    <cellStyle name="Comma 5 3 3 3 3 2 3" xfId="8099" xr:uid="{00000000-0005-0000-0000-00007D1F0000}"/>
    <cellStyle name="Comma 5 3 3 3 3 3" xfId="10218" xr:uid="{00000000-0005-0000-0000-00007E1F0000}"/>
    <cellStyle name="Comma 5 3 3 3 3 4" xfId="5983" xr:uid="{00000000-0005-0000-0000-00007F1F0000}"/>
    <cellStyle name="Comma 5 3 3 3 4" xfId="2809" xr:uid="{00000000-0005-0000-0000-0000801F0000}"/>
    <cellStyle name="Comma 5 3 3 3 4 2" xfId="11276" xr:uid="{00000000-0005-0000-0000-0000811F0000}"/>
    <cellStyle name="Comma 5 3 3 3 4 3" xfId="7041" xr:uid="{00000000-0005-0000-0000-0000821F0000}"/>
    <cellStyle name="Comma 5 3 3 3 5" xfId="9160" xr:uid="{00000000-0005-0000-0000-0000831F0000}"/>
    <cellStyle name="Comma 5 3 3 3 6" xfId="4925" xr:uid="{00000000-0005-0000-0000-0000841F0000}"/>
    <cellStyle name="Comma 5 3 3 4" xfId="585" xr:uid="{00000000-0005-0000-0000-0000851F0000}"/>
    <cellStyle name="Comma 5 3 3 4 2" xfId="1102" xr:uid="{00000000-0005-0000-0000-0000861F0000}"/>
    <cellStyle name="Comma 5 3 3 4 2 2" xfId="2160" xr:uid="{00000000-0005-0000-0000-0000871F0000}"/>
    <cellStyle name="Comma 5 3 3 4 2 2 2" xfId="4277" xr:uid="{00000000-0005-0000-0000-0000881F0000}"/>
    <cellStyle name="Comma 5 3 3 4 2 2 2 2" xfId="12744" xr:uid="{00000000-0005-0000-0000-0000891F0000}"/>
    <cellStyle name="Comma 5 3 3 4 2 2 2 3" xfId="8509" xr:uid="{00000000-0005-0000-0000-00008A1F0000}"/>
    <cellStyle name="Comma 5 3 3 4 2 2 3" xfId="10628" xr:uid="{00000000-0005-0000-0000-00008B1F0000}"/>
    <cellStyle name="Comma 5 3 3 4 2 2 4" xfId="6393" xr:uid="{00000000-0005-0000-0000-00008C1F0000}"/>
    <cellStyle name="Comma 5 3 3 4 2 3" xfId="3219" xr:uid="{00000000-0005-0000-0000-00008D1F0000}"/>
    <cellStyle name="Comma 5 3 3 4 2 3 2" xfId="11686" xr:uid="{00000000-0005-0000-0000-00008E1F0000}"/>
    <cellStyle name="Comma 5 3 3 4 2 3 3" xfId="7451" xr:uid="{00000000-0005-0000-0000-00008F1F0000}"/>
    <cellStyle name="Comma 5 3 3 4 2 4" xfId="9570" xr:uid="{00000000-0005-0000-0000-0000901F0000}"/>
    <cellStyle name="Comma 5 3 3 4 2 5" xfId="5335" xr:uid="{00000000-0005-0000-0000-0000911F0000}"/>
    <cellStyle name="Comma 5 3 3 4 3" xfId="1655" xr:uid="{00000000-0005-0000-0000-0000921F0000}"/>
    <cellStyle name="Comma 5 3 3 4 3 2" xfId="3772" xr:uid="{00000000-0005-0000-0000-0000931F0000}"/>
    <cellStyle name="Comma 5 3 3 4 3 2 2" xfId="12239" xr:uid="{00000000-0005-0000-0000-0000941F0000}"/>
    <cellStyle name="Comma 5 3 3 4 3 2 3" xfId="8004" xr:uid="{00000000-0005-0000-0000-0000951F0000}"/>
    <cellStyle name="Comma 5 3 3 4 3 3" xfId="10123" xr:uid="{00000000-0005-0000-0000-0000961F0000}"/>
    <cellStyle name="Comma 5 3 3 4 3 4" xfId="5888" xr:uid="{00000000-0005-0000-0000-0000971F0000}"/>
    <cellStyle name="Comma 5 3 3 4 4" xfId="2714" xr:uid="{00000000-0005-0000-0000-0000981F0000}"/>
    <cellStyle name="Comma 5 3 3 4 4 2" xfId="11181" xr:uid="{00000000-0005-0000-0000-0000991F0000}"/>
    <cellStyle name="Comma 5 3 3 4 4 3" xfId="6946" xr:uid="{00000000-0005-0000-0000-00009A1F0000}"/>
    <cellStyle name="Comma 5 3 3 4 5" xfId="9065" xr:uid="{00000000-0005-0000-0000-00009B1F0000}"/>
    <cellStyle name="Comma 5 3 3 4 6" xfId="4830" xr:uid="{00000000-0005-0000-0000-00009C1F0000}"/>
    <cellStyle name="Comma 5 3 3 5" xfId="897" xr:uid="{00000000-0005-0000-0000-00009D1F0000}"/>
    <cellStyle name="Comma 5 3 3 5 2" xfId="1955" xr:uid="{00000000-0005-0000-0000-00009E1F0000}"/>
    <cellStyle name="Comma 5 3 3 5 2 2" xfId="4072" xr:uid="{00000000-0005-0000-0000-00009F1F0000}"/>
    <cellStyle name="Comma 5 3 3 5 2 2 2" xfId="12539" xr:uid="{00000000-0005-0000-0000-0000A01F0000}"/>
    <cellStyle name="Comma 5 3 3 5 2 2 3" xfId="8304" xr:uid="{00000000-0005-0000-0000-0000A11F0000}"/>
    <cellStyle name="Comma 5 3 3 5 2 3" xfId="10423" xr:uid="{00000000-0005-0000-0000-0000A21F0000}"/>
    <cellStyle name="Comma 5 3 3 5 2 4" xfId="6188" xr:uid="{00000000-0005-0000-0000-0000A31F0000}"/>
    <cellStyle name="Comma 5 3 3 5 3" xfId="3014" xr:uid="{00000000-0005-0000-0000-0000A41F0000}"/>
    <cellStyle name="Comma 5 3 3 5 3 2" xfId="11481" xr:uid="{00000000-0005-0000-0000-0000A51F0000}"/>
    <cellStyle name="Comma 5 3 3 5 3 3" xfId="7246" xr:uid="{00000000-0005-0000-0000-0000A61F0000}"/>
    <cellStyle name="Comma 5 3 3 5 4" xfId="9365" xr:uid="{00000000-0005-0000-0000-0000A71F0000}"/>
    <cellStyle name="Comma 5 3 3 5 5" xfId="5130" xr:uid="{00000000-0005-0000-0000-0000A81F0000}"/>
    <cellStyle name="Comma 5 3 3 6" xfId="1449" xr:uid="{00000000-0005-0000-0000-0000A91F0000}"/>
    <cellStyle name="Comma 5 3 3 6 2" xfId="3566" xr:uid="{00000000-0005-0000-0000-0000AA1F0000}"/>
    <cellStyle name="Comma 5 3 3 6 2 2" xfId="12033" xr:uid="{00000000-0005-0000-0000-0000AB1F0000}"/>
    <cellStyle name="Comma 5 3 3 6 2 3" xfId="7798" xr:uid="{00000000-0005-0000-0000-0000AC1F0000}"/>
    <cellStyle name="Comma 5 3 3 6 3" xfId="9917" xr:uid="{00000000-0005-0000-0000-0000AD1F0000}"/>
    <cellStyle name="Comma 5 3 3 6 4" xfId="5682" xr:uid="{00000000-0005-0000-0000-0000AE1F0000}"/>
    <cellStyle name="Comma 5 3 3 7" xfId="2508" xr:uid="{00000000-0005-0000-0000-0000AF1F0000}"/>
    <cellStyle name="Comma 5 3 3 7 2" xfId="10975" xr:uid="{00000000-0005-0000-0000-0000B01F0000}"/>
    <cellStyle name="Comma 5 3 3 7 3" xfId="6740" xr:uid="{00000000-0005-0000-0000-0000B11F0000}"/>
    <cellStyle name="Comma 5 3 3 8" xfId="8859" xr:uid="{00000000-0005-0000-0000-0000B21F0000}"/>
    <cellStyle name="Comma 5 3 3 9" xfId="4624" xr:uid="{00000000-0005-0000-0000-0000B31F0000}"/>
    <cellStyle name="Comma 5 3 4" xfId="430" xr:uid="{00000000-0005-0000-0000-0000B41F0000}"/>
    <cellStyle name="Comma 5 3 4 2" xfId="743" xr:uid="{00000000-0005-0000-0000-0000B51F0000}"/>
    <cellStyle name="Comma 5 3 4 2 2" xfId="1248" xr:uid="{00000000-0005-0000-0000-0000B61F0000}"/>
    <cellStyle name="Comma 5 3 4 2 2 2" xfId="2306" xr:uid="{00000000-0005-0000-0000-0000B71F0000}"/>
    <cellStyle name="Comma 5 3 4 2 2 2 2" xfId="4423" xr:uid="{00000000-0005-0000-0000-0000B81F0000}"/>
    <cellStyle name="Comma 5 3 4 2 2 2 2 2" xfId="12890" xr:uid="{00000000-0005-0000-0000-0000B91F0000}"/>
    <cellStyle name="Comma 5 3 4 2 2 2 2 3" xfId="8655" xr:uid="{00000000-0005-0000-0000-0000BA1F0000}"/>
    <cellStyle name="Comma 5 3 4 2 2 2 3" xfId="10774" xr:uid="{00000000-0005-0000-0000-0000BB1F0000}"/>
    <cellStyle name="Comma 5 3 4 2 2 2 4" xfId="6539" xr:uid="{00000000-0005-0000-0000-0000BC1F0000}"/>
    <cellStyle name="Comma 5 3 4 2 2 3" xfId="3365" xr:uid="{00000000-0005-0000-0000-0000BD1F0000}"/>
    <cellStyle name="Comma 5 3 4 2 2 3 2" xfId="11832" xr:uid="{00000000-0005-0000-0000-0000BE1F0000}"/>
    <cellStyle name="Comma 5 3 4 2 2 3 3" xfId="7597" xr:uid="{00000000-0005-0000-0000-0000BF1F0000}"/>
    <cellStyle name="Comma 5 3 4 2 2 4" xfId="9716" xr:uid="{00000000-0005-0000-0000-0000C01F0000}"/>
    <cellStyle name="Comma 5 3 4 2 2 5" xfId="5481" xr:uid="{00000000-0005-0000-0000-0000C11F0000}"/>
    <cellStyle name="Comma 5 3 4 2 3" xfId="1801" xr:uid="{00000000-0005-0000-0000-0000C21F0000}"/>
    <cellStyle name="Comma 5 3 4 2 3 2" xfId="3918" xr:uid="{00000000-0005-0000-0000-0000C31F0000}"/>
    <cellStyle name="Comma 5 3 4 2 3 2 2" xfId="12385" xr:uid="{00000000-0005-0000-0000-0000C41F0000}"/>
    <cellStyle name="Comma 5 3 4 2 3 2 3" xfId="8150" xr:uid="{00000000-0005-0000-0000-0000C51F0000}"/>
    <cellStyle name="Comma 5 3 4 2 3 3" xfId="10269" xr:uid="{00000000-0005-0000-0000-0000C61F0000}"/>
    <cellStyle name="Comma 5 3 4 2 3 4" xfId="6034" xr:uid="{00000000-0005-0000-0000-0000C71F0000}"/>
    <cellStyle name="Comma 5 3 4 2 4" xfId="2860" xr:uid="{00000000-0005-0000-0000-0000C81F0000}"/>
    <cellStyle name="Comma 5 3 4 2 4 2" xfId="11327" xr:uid="{00000000-0005-0000-0000-0000C91F0000}"/>
    <cellStyle name="Comma 5 3 4 2 4 3" xfId="7092" xr:uid="{00000000-0005-0000-0000-0000CA1F0000}"/>
    <cellStyle name="Comma 5 3 4 2 5" xfId="9211" xr:uid="{00000000-0005-0000-0000-0000CB1F0000}"/>
    <cellStyle name="Comma 5 3 4 2 6" xfId="4976" xr:uid="{00000000-0005-0000-0000-0000CC1F0000}"/>
    <cellStyle name="Comma 5 3 4 3" xfId="948" xr:uid="{00000000-0005-0000-0000-0000CD1F0000}"/>
    <cellStyle name="Comma 5 3 4 3 2" xfId="2006" xr:uid="{00000000-0005-0000-0000-0000CE1F0000}"/>
    <cellStyle name="Comma 5 3 4 3 2 2" xfId="4123" xr:uid="{00000000-0005-0000-0000-0000CF1F0000}"/>
    <cellStyle name="Comma 5 3 4 3 2 2 2" xfId="12590" xr:uid="{00000000-0005-0000-0000-0000D01F0000}"/>
    <cellStyle name="Comma 5 3 4 3 2 2 3" xfId="8355" xr:uid="{00000000-0005-0000-0000-0000D11F0000}"/>
    <cellStyle name="Comma 5 3 4 3 2 3" xfId="10474" xr:uid="{00000000-0005-0000-0000-0000D21F0000}"/>
    <cellStyle name="Comma 5 3 4 3 2 4" xfId="6239" xr:uid="{00000000-0005-0000-0000-0000D31F0000}"/>
    <cellStyle name="Comma 5 3 4 3 3" xfId="3065" xr:uid="{00000000-0005-0000-0000-0000D41F0000}"/>
    <cellStyle name="Comma 5 3 4 3 3 2" xfId="11532" xr:uid="{00000000-0005-0000-0000-0000D51F0000}"/>
    <cellStyle name="Comma 5 3 4 3 3 3" xfId="7297" xr:uid="{00000000-0005-0000-0000-0000D61F0000}"/>
    <cellStyle name="Comma 5 3 4 3 4" xfId="9416" xr:uid="{00000000-0005-0000-0000-0000D71F0000}"/>
    <cellStyle name="Comma 5 3 4 3 5" xfId="5181" xr:uid="{00000000-0005-0000-0000-0000D81F0000}"/>
    <cellStyle name="Comma 5 3 4 4" xfId="1500" xr:uid="{00000000-0005-0000-0000-0000D91F0000}"/>
    <cellStyle name="Comma 5 3 4 4 2" xfId="3617" xr:uid="{00000000-0005-0000-0000-0000DA1F0000}"/>
    <cellStyle name="Comma 5 3 4 4 2 2" xfId="12084" xr:uid="{00000000-0005-0000-0000-0000DB1F0000}"/>
    <cellStyle name="Comma 5 3 4 4 2 3" xfId="7849" xr:uid="{00000000-0005-0000-0000-0000DC1F0000}"/>
    <cellStyle name="Comma 5 3 4 4 3" xfId="9968" xr:uid="{00000000-0005-0000-0000-0000DD1F0000}"/>
    <cellStyle name="Comma 5 3 4 4 4" xfId="5733" xr:uid="{00000000-0005-0000-0000-0000DE1F0000}"/>
    <cellStyle name="Comma 5 3 4 5" xfId="2559" xr:uid="{00000000-0005-0000-0000-0000DF1F0000}"/>
    <cellStyle name="Comma 5 3 4 5 2" xfId="11026" xr:uid="{00000000-0005-0000-0000-0000E01F0000}"/>
    <cellStyle name="Comma 5 3 4 5 3" xfId="6791" xr:uid="{00000000-0005-0000-0000-0000E11F0000}"/>
    <cellStyle name="Comma 5 3 4 6" xfId="8910" xr:uid="{00000000-0005-0000-0000-0000E21F0000}"/>
    <cellStyle name="Comma 5 3 4 7" xfId="4675" xr:uid="{00000000-0005-0000-0000-0000E31F0000}"/>
    <cellStyle name="Comma 5 3 5" xfId="632" xr:uid="{00000000-0005-0000-0000-0000E41F0000}"/>
    <cellStyle name="Comma 5 3 5 2" xfId="1149" xr:uid="{00000000-0005-0000-0000-0000E51F0000}"/>
    <cellStyle name="Comma 5 3 5 2 2" xfId="2207" xr:uid="{00000000-0005-0000-0000-0000E61F0000}"/>
    <cellStyle name="Comma 5 3 5 2 2 2" xfId="4324" xr:uid="{00000000-0005-0000-0000-0000E71F0000}"/>
    <cellStyle name="Comma 5 3 5 2 2 2 2" xfId="12791" xr:uid="{00000000-0005-0000-0000-0000E81F0000}"/>
    <cellStyle name="Comma 5 3 5 2 2 2 3" xfId="8556" xr:uid="{00000000-0005-0000-0000-0000E91F0000}"/>
    <cellStyle name="Comma 5 3 5 2 2 3" xfId="10675" xr:uid="{00000000-0005-0000-0000-0000EA1F0000}"/>
    <cellStyle name="Comma 5 3 5 2 2 4" xfId="6440" xr:uid="{00000000-0005-0000-0000-0000EB1F0000}"/>
    <cellStyle name="Comma 5 3 5 2 3" xfId="3266" xr:uid="{00000000-0005-0000-0000-0000EC1F0000}"/>
    <cellStyle name="Comma 5 3 5 2 3 2" xfId="11733" xr:uid="{00000000-0005-0000-0000-0000ED1F0000}"/>
    <cellStyle name="Comma 5 3 5 2 3 3" xfId="7498" xr:uid="{00000000-0005-0000-0000-0000EE1F0000}"/>
    <cellStyle name="Comma 5 3 5 2 4" xfId="9617" xr:uid="{00000000-0005-0000-0000-0000EF1F0000}"/>
    <cellStyle name="Comma 5 3 5 2 5" xfId="5382" xr:uid="{00000000-0005-0000-0000-0000F01F0000}"/>
    <cellStyle name="Comma 5 3 5 3" xfId="1702" xr:uid="{00000000-0005-0000-0000-0000F11F0000}"/>
    <cellStyle name="Comma 5 3 5 3 2" xfId="3819" xr:uid="{00000000-0005-0000-0000-0000F21F0000}"/>
    <cellStyle name="Comma 5 3 5 3 2 2" xfId="12286" xr:uid="{00000000-0005-0000-0000-0000F31F0000}"/>
    <cellStyle name="Comma 5 3 5 3 2 3" xfId="8051" xr:uid="{00000000-0005-0000-0000-0000F41F0000}"/>
    <cellStyle name="Comma 5 3 5 3 3" xfId="10170" xr:uid="{00000000-0005-0000-0000-0000F51F0000}"/>
    <cellStyle name="Comma 5 3 5 3 4" xfId="5935" xr:uid="{00000000-0005-0000-0000-0000F61F0000}"/>
    <cellStyle name="Comma 5 3 5 4" xfId="2761" xr:uid="{00000000-0005-0000-0000-0000F71F0000}"/>
    <cellStyle name="Comma 5 3 5 4 2" xfId="11228" xr:uid="{00000000-0005-0000-0000-0000F81F0000}"/>
    <cellStyle name="Comma 5 3 5 4 3" xfId="6993" xr:uid="{00000000-0005-0000-0000-0000F91F0000}"/>
    <cellStyle name="Comma 5 3 5 5" xfId="9112" xr:uid="{00000000-0005-0000-0000-0000FA1F0000}"/>
    <cellStyle name="Comma 5 3 5 6" xfId="4877" xr:uid="{00000000-0005-0000-0000-0000FB1F0000}"/>
    <cellStyle name="Comma 5 3 6" xfId="538" xr:uid="{00000000-0005-0000-0000-0000FC1F0000}"/>
    <cellStyle name="Comma 5 3 6 2" xfId="1056" xr:uid="{00000000-0005-0000-0000-0000FD1F0000}"/>
    <cellStyle name="Comma 5 3 6 2 2" xfId="2114" xr:uid="{00000000-0005-0000-0000-0000FE1F0000}"/>
    <cellStyle name="Comma 5 3 6 2 2 2" xfId="4231" xr:uid="{00000000-0005-0000-0000-0000FF1F0000}"/>
    <cellStyle name="Comma 5 3 6 2 2 2 2" xfId="12698" xr:uid="{00000000-0005-0000-0000-000000200000}"/>
    <cellStyle name="Comma 5 3 6 2 2 2 3" xfId="8463" xr:uid="{00000000-0005-0000-0000-000001200000}"/>
    <cellStyle name="Comma 5 3 6 2 2 3" xfId="10582" xr:uid="{00000000-0005-0000-0000-000002200000}"/>
    <cellStyle name="Comma 5 3 6 2 2 4" xfId="6347" xr:uid="{00000000-0005-0000-0000-000003200000}"/>
    <cellStyle name="Comma 5 3 6 2 3" xfId="3173" xr:uid="{00000000-0005-0000-0000-000004200000}"/>
    <cellStyle name="Comma 5 3 6 2 3 2" xfId="11640" xr:uid="{00000000-0005-0000-0000-000005200000}"/>
    <cellStyle name="Comma 5 3 6 2 3 3" xfId="7405" xr:uid="{00000000-0005-0000-0000-000006200000}"/>
    <cellStyle name="Comma 5 3 6 2 4" xfId="9524" xr:uid="{00000000-0005-0000-0000-000007200000}"/>
    <cellStyle name="Comma 5 3 6 2 5" xfId="5289" xr:uid="{00000000-0005-0000-0000-000008200000}"/>
    <cellStyle name="Comma 5 3 6 3" xfId="1608" xr:uid="{00000000-0005-0000-0000-000009200000}"/>
    <cellStyle name="Comma 5 3 6 3 2" xfId="3725" xr:uid="{00000000-0005-0000-0000-00000A200000}"/>
    <cellStyle name="Comma 5 3 6 3 2 2" xfId="12192" xr:uid="{00000000-0005-0000-0000-00000B200000}"/>
    <cellStyle name="Comma 5 3 6 3 2 3" xfId="7957" xr:uid="{00000000-0005-0000-0000-00000C200000}"/>
    <cellStyle name="Comma 5 3 6 3 3" xfId="10076" xr:uid="{00000000-0005-0000-0000-00000D200000}"/>
    <cellStyle name="Comma 5 3 6 3 4" xfId="5841" xr:uid="{00000000-0005-0000-0000-00000E200000}"/>
    <cellStyle name="Comma 5 3 6 4" xfId="2667" xr:uid="{00000000-0005-0000-0000-00000F200000}"/>
    <cellStyle name="Comma 5 3 6 4 2" xfId="11134" xr:uid="{00000000-0005-0000-0000-000010200000}"/>
    <cellStyle name="Comma 5 3 6 4 3" xfId="6899" xr:uid="{00000000-0005-0000-0000-000011200000}"/>
    <cellStyle name="Comma 5 3 6 5" xfId="9018" xr:uid="{00000000-0005-0000-0000-000012200000}"/>
    <cellStyle name="Comma 5 3 6 6" xfId="4783" xr:uid="{00000000-0005-0000-0000-000013200000}"/>
    <cellStyle name="Comma 5 3 7" xfId="851" xr:uid="{00000000-0005-0000-0000-000014200000}"/>
    <cellStyle name="Comma 5 3 7 2" xfId="1909" xr:uid="{00000000-0005-0000-0000-000015200000}"/>
    <cellStyle name="Comma 5 3 7 2 2" xfId="4026" xr:uid="{00000000-0005-0000-0000-000016200000}"/>
    <cellStyle name="Comma 5 3 7 2 2 2" xfId="12493" xr:uid="{00000000-0005-0000-0000-000017200000}"/>
    <cellStyle name="Comma 5 3 7 2 2 3" xfId="8258" xr:uid="{00000000-0005-0000-0000-000018200000}"/>
    <cellStyle name="Comma 5 3 7 2 3" xfId="10377" xr:uid="{00000000-0005-0000-0000-000019200000}"/>
    <cellStyle name="Comma 5 3 7 2 4" xfId="6142" xr:uid="{00000000-0005-0000-0000-00001A200000}"/>
    <cellStyle name="Comma 5 3 7 3" xfId="2968" xr:uid="{00000000-0005-0000-0000-00001B200000}"/>
    <cellStyle name="Comma 5 3 7 3 2" xfId="11435" xr:uid="{00000000-0005-0000-0000-00001C200000}"/>
    <cellStyle name="Comma 5 3 7 3 3" xfId="7200" xr:uid="{00000000-0005-0000-0000-00001D200000}"/>
    <cellStyle name="Comma 5 3 7 4" xfId="9319" xr:uid="{00000000-0005-0000-0000-00001E200000}"/>
    <cellStyle name="Comma 5 3 7 5" xfId="5084" xr:uid="{00000000-0005-0000-0000-00001F200000}"/>
    <cellStyle name="Comma 5 3 8" xfId="1356" xr:uid="{00000000-0005-0000-0000-000020200000}"/>
    <cellStyle name="Comma 5 3 8 2" xfId="2414" xr:uid="{00000000-0005-0000-0000-000021200000}"/>
    <cellStyle name="Comma 5 3 8 2 2" xfId="4531" xr:uid="{00000000-0005-0000-0000-000022200000}"/>
    <cellStyle name="Comma 5 3 8 2 2 2" xfId="12998" xr:uid="{00000000-0005-0000-0000-000023200000}"/>
    <cellStyle name="Comma 5 3 8 2 2 3" xfId="8763" xr:uid="{00000000-0005-0000-0000-000024200000}"/>
    <cellStyle name="Comma 5 3 8 2 3" xfId="10882" xr:uid="{00000000-0005-0000-0000-000025200000}"/>
    <cellStyle name="Comma 5 3 8 2 4" xfId="6647" xr:uid="{00000000-0005-0000-0000-000026200000}"/>
    <cellStyle name="Comma 5 3 8 3" xfId="3473" xr:uid="{00000000-0005-0000-0000-000027200000}"/>
    <cellStyle name="Comma 5 3 8 3 2" xfId="11940" xr:uid="{00000000-0005-0000-0000-000028200000}"/>
    <cellStyle name="Comma 5 3 8 3 3" xfId="7705" xr:uid="{00000000-0005-0000-0000-000029200000}"/>
    <cellStyle name="Comma 5 3 8 4" xfId="9824" xr:uid="{00000000-0005-0000-0000-00002A200000}"/>
    <cellStyle name="Comma 5 3 8 5" xfId="5589" xr:uid="{00000000-0005-0000-0000-00002B200000}"/>
    <cellStyle name="Comma 5 3 9" xfId="1403" xr:uid="{00000000-0005-0000-0000-00002C200000}"/>
    <cellStyle name="Comma 5 3 9 2" xfId="3520" xr:uid="{00000000-0005-0000-0000-00002D200000}"/>
    <cellStyle name="Comma 5 3 9 2 2" xfId="11987" xr:uid="{00000000-0005-0000-0000-00002E200000}"/>
    <cellStyle name="Comma 5 3 9 2 3" xfId="7752" xr:uid="{00000000-0005-0000-0000-00002F200000}"/>
    <cellStyle name="Comma 5 3 9 3" xfId="9871" xr:uid="{00000000-0005-0000-0000-000030200000}"/>
    <cellStyle name="Comma 5 3 9 4" xfId="5636" xr:uid="{00000000-0005-0000-0000-000031200000}"/>
    <cellStyle name="Comma 5 4" xfId="161" xr:uid="{00000000-0005-0000-0000-000032200000}"/>
    <cellStyle name="Comma 5 4 10" xfId="2464" xr:uid="{00000000-0005-0000-0000-000033200000}"/>
    <cellStyle name="Comma 5 4 10 2" xfId="10931" xr:uid="{00000000-0005-0000-0000-000034200000}"/>
    <cellStyle name="Comma 5 4 10 3" xfId="6696" xr:uid="{00000000-0005-0000-0000-000035200000}"/>
    <cellStyle name="Comma 5 4 11" xfId="8815" xr:uid="{00000000-0005-0000-0000-000036200000}"/>
    <cellStyle name="Comma 5 4 12" xfId="4580" xr:uid="{00000000-0005-0000-0000-000037200000}"/>
    <cellStyle name="Comma 5 4 2" xfId="354" xr:uid="{00000000-0005-0000-0000-000038200000}"/>
    <cellStyle name="Comma 5 4 2 10" xfId="8834" xr:uid="{00000000-0005-0000-0000-000039200000}"/>
    <cellStyle name="Comma 5 4 2 11" xfId="4599" xr:uid="{00000000-0005-0000-0000-00003A200000}"/>
    <cellStyle name="Comma 5 4 2 2" xfId="400" xr:uid="{00000000-0005-0000-0000-00003B200000}"/>
    <cellStyle name="Comma 5 4 2 2 2" xfId="506" xr:uid="{00000000-0005-0000-0000-00003C200000}"/>
    <cellStyle name="Comma 5 4 2 2 2 2" xfId="819" xr:uid="{00000000-0005-0000-0000-00003D200000}"/>
    <cellStyle name="Comma 5 4 2 2 2 2 2" xfId="1324" xr:uid="{00000000-0005-0000-0000-00003E200000}"/>
    <cellStyle name="Comma 5 4 2 2 2 2 2 2" xfId="2382" xr:uid="{00000000-0005-0000-0000-00003F200000}"/>
    <cellStyle name="Comma 5 4 2 2 2 2 2 2 2" xfId="4499" xr:uid="{00000000-0005-0000-0000-000040200000}"/>
    <cellStyle name="Comma 5 4 2 2 2 2 2 2 2 2" xfId="12966" xr:uid="{00000000-0005-0000-0000-000041200000}"/>
    <cellStyle name="Comma 5 4 2 2 2 2 2 2 2 3" xfId="8731" xr:uid="{00000000-0005-0000-0000-000042200000}"/>
    <cellStyle name="Comma 5 4 2 2 2 2 2 2 3" xfId="10850" xr:uid="{00000000-0005-0000-0000-000043200000}"/>
    <cellStyle name="Comma 5 4 2 2 2 2 2 2 4" xfId="6615" xr:uid="{00000000-0005-0000-0000-000044200000}"/>
    <cellStyle name="Comma 5 4 2 2 2 2 2 3" xfId="3441" xr:uid="{00000000-0005-0000-0000-000045200000}"/>
    <cellStyle name="Comma 5 4 2 2 2 2 2 3 2" xfId="11908" xr:uid="{00000000-0005-0000-0000-000046200000}"/>
    <cellStyle name="Comma 5 4 2 2 2 2 2 3 3" xfId="7673" xr:uid="{00000000-0005-0000-0000-000047200000}"/>
    <cellStyle name="Comma 5 4 2 2 2 2 2 4" xfId="9792" xr:uid="{00000000-0005-0000-0000-000048200000}"/>
    <cellStyle name="Comma 5 4 2 2 2 2 2 5" xfId="5557" xr:uid="{00000000-0005-0000-0000-000049200000}"/>
    <cellStyle name="Comma 5 4 2 2 2 2 3" xfId="1877" xr:uid="{00000000-0005-0000-0000-00004A200000}"/>
    <cellStyle name="Comma 5 4 2 2 2 2 3 2" xfId="3994" xr:uid="{00000000-0005-0000-0000-00004B200000}"/>
    <cellStyle name="Comma 5 4 2 2 2 2 3 2 2" xfId="12461" xr:uid="{00000000-0005-0000-0000-00004C200000}"/>
    <cellStyle name="Comma 5 4 2 2 2 2 3 2 3" xfId="8226" xr:uid="{00000000-0005-0000-0000-00004D200000}"/>
    <cellStyle name="Comma 5 4 2 2 2 2 3 3" xfId="10345" xr:uid="{00000000-0005-0000-0000-00004E200000}"/>
    <cellStyle name="Comma 5 4 2 2 2 2 3 4" xfId="6110" xr:uid="{00000000-0005-0000-0000-00004F200000}"/>
    <cellStyle name="Comma 5 4 2 2 2 2 4" xfId="2936" xr:uid="{00000000-0005-0000-0000-000050200000}"/>
    <cellStyle name="Comma 5 4 2 2 2 2 4 2" xfId="11403" xr:uid="{00000000-0005-0000-0000-000051200000}"/>
    <cellStyle name="Comma 5 4 2 2 2 2 4 3" xfId="7168" xr:uid="{00000000-0005-0000-0000-000052200000}"/>
    <cellStyle name="Comma 5 4 2 2 2 2 5" xfId="9287" xr:uid="{00000000-0005-0000-0000-000053200000}"/>
    <cellStyle name="Comma 5 4 2 2 2 2 6" xfId="5052" xr:uid="{00000000-0005-0000-0000-000054200000}"/>
    <cellStyle name="Comma 5 4 2 2 2 3" xfId="1024" xr:uid="{00000000-0005-0000-0000-000055200000}"/>
    <cellStyle name="Comma 5 4 2 2 2 3 2" xfId="2082" xr:uid="{00000000-0005-0000-0000-000056200000}"/>
    <cellStyle name="Comma 5 4 2 2 2 3 2 2" xfId="4199" xr:uid="{00000000-0005-0000-0000-000057200000}"/>
    <cellStyle name="Comma 5 4 2 2 2 3 2 2 2" xfId="12666" xr:uid="{00000000-0005-0000-0000-000058200000}"/>
    <cellStyle name="Comma 5 4 2 2 2 3 2 2 3" xfId="8431" xr:uid="{00000000-0005-0000-0000-000059200000}"/>
    <cellStyle name="Comma 5 4 2 2 2 3 2 3" xfId="10550" xr:uid="{00000000-0005-0000-0000-00005A200000}"/>
    <cellStyle name="Comma 5 4 2 2 2 3 2 4" xfId="6315" xr:uid="{00000000-0005-0000-0000-00005B200000}"/>
    <cellStyle name="Comma 5 4 2 2 2 3 3" xfId="3141" xr:uid="{00000000-0005-0000-0000-00005C200000}"/>
    <cellStyle name="Comma 5 4 2 2 2 3 3 2" xfId="11608" xr:uid="{00000000-0005-0000-0000-00005D200000}"/>
    <cellStyle name="Comma 5 4 2 2 2 3 3 3" xfId="7373" xr:uid="{00000000-0005-0000-0000-00005E200000}"/>
    <cellStyle name="Comma 5 4 2 2 2 3 4" xfId="9492" xr:uid="{00000000-0005-0000-0000-00005F200000}"/>
    <cellStyle name="Comma 5 4 2 2 2 3 5" xfId="5257" xr:uid="{00000000-0005-0000-0000-000060200000}"/>
    <cellStyle name="Comma 5 4 2 2 2 4" xfId="1576" xr:uid="{00000000-0005-0000-0000-000061200000}"/>
    <cellStyle name="Comma 5 4 2 2 2 4 2" xfId="3693" xr:uid="{00000000-0005-0000-0000-000062200000}"/>
    <cellStyle name="Comma 5 4 2 2 2 4 2 2" xfId="12160" xr:uid="{00000000-0005-0000-0000-000063200000}"/>
    <cellStyle name="Comma 5 4 2 2 2 4 2 3" xfId="7925" xr:uid="{00000000-0005-0000-0000-000064200000}"/>
    <cellStyle name="Comma 5 4 2 2 2 4 3" xfId="10044" xr:uid="{00000000-0005-0000-0000-000065200000}"/>
    <cellStyle name="Comma 5 4 2 2 2 4 4" xfId="5809" xr:uid="{00000000-0005-0000-0000-000066200000}"/>
    <cellStyle name="Comma 5 4 2 2 2 5" xfId="2635" xr:uid="{00000000-0005-0000-0000-000067200000}"/>
    <cellStyle name="Comma 5 4 2 2 2 5 2" xfId="11102" xr:uid="{00000000-0005-0000-0000-000068200000}"/>
    <cellStyle name="Comma 5 4 2 2 2 5 3" xfId="6867" xr:uid="{00000000-0005-0000-0000-000069200000}"/>
    <cellStyle name="Comma 5 4 2 2 2 6" xfId="8986" xr:uid="{00000000-0005-0000-0000-00006A200000}"/>
    <cellStyle name="Comma 5 4 2 2 2 7" xfId="4751" xr:uid="{00000000-0005-0000-0000-00006B200000}"/>
    <cellStyle name="Comma 5 4 2 2 3" xfId="713" xr:uid="{00000000-0005-0000-0000-00006C200000}"/>
    <cellStyle name="Comma 5 4 2 2 3 2" xfId="1218" xr:uid="{00000000-0005-0000-0000-00006D200000}"/>
    <cellStyle name="Comma 5 4 2 2 3 2 2" xfId="2276" xr:uid="{00000000-0005-0000-0000-00006E200000}"/>
    <cellStyle name="Comma 5 4 2 2 3 2 2 2" xfId="4393" xr:uid="{00000000-0005-0000-0000-00006F200000}"/>
    <cellStyle name="Comma 5 4 2 2 3 2 2 2 2" xfId="12860" xr:uid="{00000000-0005-0000-0000-000070200000}"/>
    <cellStyle name="Comma 5 4 2 2 3 2 2 2 3" xfId="8625" xr:uid="{00000000-0005-0000-0000-000071200000}"/>
    <cellStyle name="Comma 5 4 2 2 3 2 2 3" xfId="10744" xr:uid="{00000000-0005-0000-0000-000072200000}"/>
    <cellStyle name="Comma 5 4 2 2 3 2 2 4" xfId="6509" xr:uid="{00000000-0005-0000-0000-000073200000}"/>
    <cellStyle name="Comma 5 4 2 2 3 2 3" xfId="3335" xr:uid="{00000000-0005-0000-0000-000074200000}"/>
    <cellStyle name="Comma 5 4 2 2 3 2 3 2" xfId="11802" xr:uid="{00000000-0005-0000-0000-000075200000}"/>
    <cellStyle name="Comma 5 4 2 2 3 2 3 3" xfId="7567" xr:uid="{00000000-0005-0000-0000-000076200000}"/>
    <cellStyle name="Comma 5 4 2 2 3 2 4" xfId="9686" xr:uid="{00000000-0005-0000-0000-000077200000}"/>
    <cellStyle name="Comma 5 4 2 2 3 2 5" xfId="5451" xr:uid="{00000000-0005-0000-0000-000078200000}"/>
    <cellStyle name="Comma 5 4 2 2 3 3" xfId="1771" xr:uid="{00000000-0005-0000-0000-000079200000}"/>
    <cellStyle name="Comma 5 4 2 2 3 3 2" xfId="3888" xr:uid="{00000000-0005-0000-0000-00007A200000}"/>
    <cellStyle name="Comma 5 4 2 2 3 3 2 2" xfId="12355" xr:uid="{00000000-0005-0000-0000-00007B200000}"/>
    <cellStyle name="Comma 5 4 2 2 3 3 2 3" xfId="8120" xr:uid="{00000000-0005-0000-0000-00007C200000}"/>
    <cellStyle name="Comma 5 4 2 2 3 3 3" xfId="10239" xr:uid="{00000000-0005-0000-0000-00007D200000}"/>
    <cellStyle name="Comma 5 4 2 2 3 3 4" xfId="6004" xr:uid="{00000000-0005-0000-0000-00007E200000}"/>
    <cellStyle name="Comma 5 4 2 2 3 4" xfId="2830" xr:uid="{00000000-0005-0000-0000-00007F200000}"/>
    <cellStyle name="Comma 5 4 2 2 3 4 2" xfId="11297" xr:uid="{00000000-0005-0000-0000-000080200000}"/>
    <cellStyle name="Comma 5 4 2 2 3 4 3" xfId="7062" xr:uid="{00000000-0005-0000-0000-000081200000}"/>
    <cellStyle name="Comma 5 4 2 2 3 5" xfId="9181" xr:uid="{00000000-0005-0000-0000-000082200000}"/>
    <cellStyle name="Comma 5 4 2 2 3 6" xfId="4946" xr:uid="{00000000-0005-0000-0000-000083200000}"/>
    <cellStyle name="Comma 5 4 2 2 4" xfId="606" xr:uid="{00000000-0005-0000-0000-000084200000}"/>
    <cellStyle name="Comma 5 4 2 2 4 2" xfId="1123" xr:uid="{00000000-0005-0000-0000-000085200000}"/>
    <cellStyle name="Comma 5 4 2 2 4 2 2" xfId="2181" xr:uid="{00000000-0005-0000-0000-000086200000}"/>
    <cellStyle name="Comma 5 4 2 2 4 2 2 2" xfId="4298" xr:uid="{00000000-0005-0000-0000-000087200000}"/>
    <cellStyle name="Comma 5 4 2 2 4 2 2 2 2" xfId="12765" xr:uid="{00000000-0005-0000-0000-000088200000}"/>
    <cellStyle name="Comma 5 4 2 2 4 2 2 2 3" xfId="8530" xr:uid="{00000000-0005-0000-0000-000089200000}"/>
    <cellStyle name="Comma 5 4 2 2 4 2 2 3" xfId="10649" xr:uid="{00000000-0005-0000-0000-00008A200000}"/>
    <cellStyle name="Comma 5 4 2 2 4 2 2 4" xfId="6414" xr:uid="{00000000-0005-0000-0000-00008B200000}"/>
    <cellStyle name="Comma 5 4 2 2 4 2 3" xfId="3240" xr:uid="{00000000-0005-0000-0000-00008C200000}"/>
    <cellStyle name="Comma 5 4 2 2 4 2 3 2" xfId="11707" xr:uid="{00000000-0005-0000-0000-00008D200000}"/>
    <cellStyle name="Comma 5 4 2 2 4 2 3 3" xfId="7472" xr:uid="{00000000-0005-0000-0000-00008E200000}"/>
    <cellStyle name="Comma 5 4 2 2 4 2 4" xfId="9591" xr:uid="{00000000-0005-0000-0000-00008F200000}"/>
    <cellStyle name="Comma 5 4 2 2 4 2 5" xfId="5356" xr:uid="{00000000-0005-0000-0000-000090200000}"/>
    <cellStyle name="Comma 5 4 2 2 4 3" xfId="1676" xr:uid="{00000000-0005-0000-0000-000091200000}"/>
    <cellStyle name="Comma 5 4 2 2 4 3 2" xfId="3793" xr:uid="{00000000-0005-0000-0000-000092200000}"/>
    <cellStyle name="Comma 5 4 2 2 4 3 2 2" xfId="12260" xr:uid="{00000000-0005-0000-0000-000093200000}"/>
    <cellStyle name="Comma 5 4 2 2 4 3 2 3" xfId="8025" xr:uid="{00000000-0005-0000-0000-000094200000}"/>
    <cellStyle name="Comma 5 4 2 2 4 3 3" xfId="10144" xr:uid="{00000000-0005-0000-0000-000095200000}"/>
    <cellStyle name="Comma 5 4 2 2 4 3 4" xfId="5909" xr:uid="{00000000-0005-0000-0000-000096200000}"/>
    <cellStyle name="Comma 5 4 2 2 4 4" xfId="2735" xr:uid="{00000000-0005-0000-0000-000097200000}"/>
    <cellStyle name="Comma 5 4 2 2 4 4 2" xfId="11202" xr:uid="{00000000-0005-0000-0000-000098200000}"/>
    <cellStyle name="Comma 5 4 2 2 4 4 3" xfId="6967" xr:uid="{00000000-0005-0000-0000-000099200000}"/>
    <cellStyle name="Comma 5 4 2 2 4 5" xfId="9086" xr:uid="{00000000-0005-0000-0000-00009A200000}"/>
    <cellStyle name="Comma 5 4 2 2 4 6" xfId="4851" xr:uid="{00000000-0005-0000-0000-00009B200000}"/>
    <cellStyle name="Comma 5 4 2 2 5" xfId="918" xr:uid="{00000000-0005-0000-0000-00009C200000}"/>
    <cellStyle name="Comma 5 4 2 2 5 2" xfId="1976" xr:uid="{00000000-0005-0000-0000-00009D200000}"/>
    <cellStyle name="Comma 5 4 2 2 5 2 2" xfId="4093" xr:uid="{00000000-0005-0000-0000-00009E200000}"/>
    <cellStyle name="Comma 5 4 2 2 5 2 2 2" xfId="12560" xr:uid="{00000000-0005-0000-0000-00009F200000}"/>
    <cellStyle name="Comma 5 4 2 2 5 2 2 3" xfId="8325" xr:uid="{00000000-0005-0000-0000-0000A0200000}"/>
    <cellStyle name="Comma 5 4 2 2 5 2 3" xfId="10444" xr:uid="{00000000-0005-0000-0000-0000A1200000}"/>
    <cellStyle name="Comma 5 4 2 2 5 2 4" xfId="6209" xr:uid="{00000000-0005-0000-0000-0000A2200000}"/>
    <cellStyle name="Comma 5 4 2 2 5 3" xfId="3035" xr:uid="{00000000-0005-0000-0000-0000A3200000}"/>
    <cellStyle name="Comma 5 4 2 2 5 3 2" xfId="11502" xr:uid="{00000000-0005-0000-0000-0000A4200000}"/>
    <cellStyle name="Comma 5 4 2 2 5 3 3" xfId="7267" xr:uid="{00000000-0005-0000-0000-0000A5200000}"/>
    <cellStyle name="Comma 5 4 2 2 5 4" xfId="9386" xr:uid="{00000000-0005-0000-0000-0000A6200000}"/>
    <cellStyle name="Comma 5 4 2 2 5 5" xfId="5151" xr:uid="{00000000-0005-0000-0000-0000A7200000}"/>
    <cellStyle name="Comma 5 4 2 2 6" xfId="1470" xr:uid="{00000000-0005-0000-0000-0000A8200000}"/>
    <cellStyle name="Comma 5 4 2 2 6 2" xfId="3587" xr:uid="{00000000-0005-0000-0000-0000A9200000}"/>
    <cellStyle name="Comma 5 4 2 2 6 2 2" xfId="12054" xr:uid="{00000000-0005-0000-0000-0000AA200000}"/>
    <cellStyle name="Comma 5 4 2 2 6 2 3" xfId="7819" xr:uid="{00000000-0005-0000-0000-0000AB200000}"/>
    <cellStyle name="Comma 5 4 2 2 6 3" xfId="9938" xr:uid="{00000000-0005-0000-0000-0000AC200000}"/>
    <cellStyle name="Comma 5 4 2 2 6 4" xfId="5703" xr:uid="{00000000-0005-0000-0000-0000AD200000}"/>
    <cellStyle name="Comma 5 4 2 2 7" xfId="2529" xr:uid="{00000000-0005-0000-0000-0000AE200000}"/>
    <cellStyle name="Comma 5 4 2 2 7 2" xfId="10996" xr:uid="{00000000-0005-0000-0000-0000AF200000}"/>
    <cellStyle name="Comma 5 4 2 2 7 3" xfId="6761" xr:uid="{00000000-0005-0000-0000-0000B0200000}"/>
    <cellStyle name="Comma 5 4 2 2 8" xfId="8880" xr:uid="{00000000-0005-0000-0000-0000B1200000}"/>
    <cellStyle name="Comma 5 4 2 2 9" xfId="4645" xr:uid="{00000000-0005-0000-0000-0000B2200000}"/>
    <cellStyle name="Comma 5 4 2 3" xfId="460" xr:uid="{00000000-0005-0000-0000-0000B3200000}"/>
    <cellStyle name="Comma 5 4 2 3 2" xfId="773" xr:uid="{00000000-0005-0000-0000-0000B4200000}"/>
    <cellStyle name="Comma 5 4 2 3 2 2" xfId="1278" xr:uid="{00000000-0005-0000-0000-0000B5200000}"/>
    <cellStyle name="Comma 5 4 2 3 2 2 2" xfId="2336" xr:uid="{00000000-0005-0000-0000-0000B6200000}"/>
    <cellStyle name="Comma 5 4 2 3 2 2 2 2" xfId="4453" xr:uid="{00000000-0005-0000-0000-0000B7200000}"/>
    <cellStyle name="Comma 5 4 2 3 2 2 2 2 2" xfId="12920" xr:uid="{00000000-0005-0000-0000-0000B8200000}"/>
    <cellStyle name="Comma 5 4 2 3 2 2 2 2 3" xfId="8685" xr:uid="{00000000-0005-0000-0000-0000B9200000}"/>
    <cellStyle name="Comma 5 4 2 3 2 2 2 3" xfId="10804" xr:uid="{00000000-0005-0000-0000-0000BA200000}"/>
    <cellStyle name="Comma 5 4 2 3 2 2 2 4" xfId="6569" xr:uid="{00000000-0005-0000-0000-0000BB200000}"/>
    <cellStyle name="Comma 5 4 2 3 2 2 3" xfId="3395" xr:uid="{00000000-0005-0000-0000-0000BC200000}"/>
    <cellStyle name="Comma 5 4 2 3 2 2 3 2" xfId="11862" xr:uid="{00000000-0005-0000-0000-0000BD200000}"/>
    <cellStyle name="Comma 5 4 2 3 2 2 3 3" xfId="7627" xr:uid="{00000000-0005-0000-0000-0000BE200000}"/>
    <cellStyle name="Comma 5 4 2 3 2 2 4" xfId="9746" xr:uid="{00000000-0005-0000-0000-0000BF200000}"/>
    <cellStyle name="Comma 5 4 2 3 2 2 5" xfId="5511" xr:uid="{00000000-0005-0000-0000-0000C0200000}"/>
    <cellStyle name="Comma 5 4 2 3 2 3" xfId="1831" xr:uid="{00000000-0005-0000-0000-0000C1200000}"/>
    <cellStyle name="Comma 5 4 2 3 2 3 2" xfId="3948" xr:uid="{00000000-0005-0000-0000-0000C2200000}"/>
    <cellStyle name="Comma 5 4 2 3 2 3 2 2" xfId="12415" xr:uid="{00000000-0005-0000-0000-0000C3200000}"/>
    <cellStyle name="Comma 5 4 2 3 2 3 2 3" xfId="8180" xr:uid="{00000000-0005-0000-0000-0000C4200000}"/>
    <cellStyle name="Comma 5 4 2 3 2 3 3" xfId="10299" xr:uid="{00000000-0005-0000-0000-0000C5200000}"/>
    <cellStyle name="Comma 5 4 2 3 2 3 4" xfId="6064" xr:uid="{00000000-0005-0000-0000-0000C6200000}"/>
    <cellStyle name="Comma 5 4 2 3 2 4" xfId="2890" xr:uid="{00000000-0005-0000-0000-0000C7200000}"/>
    <cellStyle name="Comma 5 4 2 3 2 4 2" xfId="11357" xr:uid="{00000000-0005-0000-0000-0000C8200000}"/>
    <cellStyle name="Comma 5 4 2 3 2 4 3" xfId="7122" xr:uid="{00000000-0005-0000-0000-0000C9200000}"/>
    <cellStyle name="Comma 5 4 2 3 2 5" xfId="9241" xr:uid="{00000000-0005-0000-0000-0000CA200000}"/>
    <cellStyle name="Comma 5 4 2 3 2 6" xfId="5006" xr:uid="{00000000-0005-0000-0000-0000CB200000}"/>
    <cellStyle name="Comma 5 4 2 3 3" xfId="978" xr:uid="{00000000-0005-0000-0000-0000CC200000}"/>
    <cellStyle name="Comma 5 4 2 3 3 2" xfId="2036" xr:uid="{00000000-0005-0000-0000-0000CD200000}"/>
    <cellStyle name="Comma 5 4 2 3 3 2 2" xfId="4153" xr:uid="{00000000-0005-0000-0000-0000CE200000}"/>
    <cellStyle name="Comma 5 4 2 3 3 2 2 2" xfId="12620" xr:uid="{00000000-0005-0000-0000-0000CF200000}"/>
    <cellStyle name="Comma 5 4 2 3 3 2 2 3" xfId="8385" xr:uid="{00000000-0005-0000-0000-0000D0200000}"/>
    <cellStyle name="Comma 5 4 2 3 3 2 3" xfId="10504" xr:uid="{00000000-0005-0000-0000-0000D1200000}"/>
    <cellStyle name="Comma 5 4 2 3 3 2 4" xfId="6269" xr:uid="{00000000-0005-0000-0000-0000D2200000}"/>
    <cellStyle name="Comma 5 4 2 3 3 3" xfId="3095" xr:uid="{00000000-0005-0000-0000-0000D3200000}"/>
    <cellStyle name="Comma 5 4 2 3 3 3 2" xfId="11562" xr:uid="{00000000-0005-0000-0000-0000D4200000}"/>
    <cellStyle name="Comma 5 4 2 3 3 3 3" xfId="7327" xr:uid="{00000000-0005-0000-0000-0000D5200000}"/>
    <cellStyle name="Comma 5 4 2 3 3 4" xfId="9446" xr:uid="{00000000-0005-0000-0000-0000D6200000}"/>
    <cellStyle name="Comma 5 4 2 3 3 5" xfId="5211" xr:uid="{00000000-0005-0000-0000-0000D7200000}"/>
    <cellStyle name="Comma 5 4 2 3 4" xfId="1530" xr:uid="{00000000-0005-0000-0000-0000D8200000}"/>
    <cellStyle name="Comma 5 4 2 3 4 2" xfId="3647" xr:uid="{00000000-0005-0000-0000-0000D9200000}"/>
    <cellStyle name="Comma 5 4 2 3 4 2 2" xfId="12114" xr:uid="{00000000-0005-0000-0000-0000DA200000}"/>
    <cellStyle name="Comma 5 4 2 3 4 2 3" xfId="7879" xr:uid="{00000000-0005-0000-0000-0000DB200000}"/>
    <cellStyle name="Comma 5 4 2 3 4 3" xfId="9998" xr:uid="{00000000-0005-0000-0000-0000DC200000}"/>
    <cellStyle name="Comma 5 4 2 3 4 4" xfId="5763" xr:uid="{00000000-0005-0000-0000-0000DD200000}"/>
    <cellStyle name="Comma 5 4 2 3 5" xfId="2589" xr:uid="{00000000-0005-0000-0000-0000DE200000}"/>
    <cellStyle name="Comma 5 4 2 3 5 2" xfId="11056" xr:uid="{00000000-0005-0000-0000-0000DF200000}"/>
    <cellStyle name="Comma 5 4 2 3 5 3" xfId="6821" xr:uid="{00000000-0005-0000-0000-0000E0200000}"/>
    <cellStyle name="Comma 5 4 2 3 6" xfId="8940" xr:uid="{00000000-0005-0000-0000-0000E1200000}"/>
    <cellStyle name="Comma 5 4 2 3 7" xfId="4705" xr:uid="{00000000-0005-0000-0000-0000E2200000}"/>
    <cellStyle name="Comma 5 4 2 4" xfId="667" xr:uid="{00000000-0005-0000-0000-0000E3200000}"/>
    <cellStyle name="Comma 5 4 2 4 2" xfId="1172" xr:uid="{00000000-0005-0000-0000-0000E4200000}"/>
    <cellStyle name="Comma 5 4 2 4 2 2" xfId="2230" xr:uid="{00000000-0005-0000-0000-0000E5200000}"/>
    <cellStyle name="Comma 5 4 2 4 2 2 2" xfId="4347" xr:uid="{00000000-0005-0000-0000-0000E6200000}"/>
    <cellStyle name="Comma 5 4 2 4 2 2 2 2" xfId="12814" xr:uid="{00000000-0005-0000-0000-0000E7200000}"/>
    <cellStyle name="Comma 5 4 2 4 2 2 2 3" xfId="8579" xr:uid="{00000000-0005-0000-0000-0000E8200000}"/>
    <cellStyle name="Comma 5 4 2 4 2 2 3" xfId="10698" xr:uid="{00000000-0005-0000-0000-0000E9200000}"/>
    <cellStyle name="Comma 5 4 2 4 2 2 4" xfId="6463" xr:uid="{00000000-0005-0000-0000-0000EA200000}"/>
    <cellStyle name="Comma 5 4 2 4 2 3" xfId="3289" xr:uid="{00000000-0005-0000-0000-0000EB200000}"/>
    <cellStyle name="Comma 5 4 2 4 2 3 2" xfId="11756" xr:uid="{00000000-0005-0000-0000-0000EC200000}"/>
    <cellStyle name="Comma 5 4 2 4 2 3 3" xfId="7521" xr:uid="{00000000-0005-0000-0000-0000ED200000}"/>
    <cellStyle name="Comma 5 4 2 4 2 4" xfId="9640" xr:uid="{00000000-0005-0000-0000-0000EE200000}"/>
    <cellStyle name="Comma 5 4 2 4 2 5" xfId="5405" xr:uid="{00000000-0005-0000-0000-0000EF200000}"/>
    <cellStyle name="Comma 5 4 2 4 3" xfId="1725" xr:uid="{00000000-0005-0000-0000-0000F0200000}"/>
    <cellStyle name="Comma 5 4 2 4 3 2" xfId="3842" xr:uid="{00000000-0005-0000-0000-0000F1200000}"/>
    <cellStyle name="Comma 5 4 2 4 3 2 2" xfId="12309" xr:uid="{00000000-0005-0000-0000-0000F2200000}"/>
    <cellStyle name="Comma 5 4 2 4 3 2 3" xfId="8074" xr:uid="{00000000-0005-0000-0000-0000F3200000}"/>
    <cellStyle name="Comma 5 4 2 4 3 3" xfId="10193" xr:uid="{00000000-0005-0000-0000-0000F4200000}"/>
    <cellStyle name="Comma 5 4 2 4 3 4" xfId="5958" xr:uid="{00000000-0005-0000-0000-0000F5200000}"/>
    <cellStyle name="Comma 5 4 2 4 4" xfId="2784" xr:uid="{00000000-0005-0000-0000-0000F6200000}"/>
    <cellStyle name="Comma 5 4 2 4 4 2" xfId="11251" xr:uid="{00000000-0005-0000-0000-0000F7200000}"/>
    <cellStyle name="Comma 5 4 2 4 4 3" xfId="7016" xr:uid="{00000000-0005-0000-0000-0000F8200000}"/>
    <cellStyle name="Comma 5 4 2 4 5" xfId="9135" xr:uid="{00000000-0005-0000-0000-0000F9200000}"/>
    <cellStyle name="Comma 5 4 2 4 6" xfId="4900" xr:uid="{00000000-0005-0000-0000-0000FA200000}"/>
    <cellStyle name="Comma 5 4 2 5" xfId="560" xr:uid="{00000000-0005-0000-0000-0000FB200000}"/>
    <cellStyle name="Comma 5 4 2 5 2" xfId="1077" xr:uid="{00000000-0005-0000-0000-0000FC200000}"/>
    <cellStyle name="Comma 5 4 2 5 2 2" xfId="2135" xr:uid="{00000000-0005-0000-0000-0000FD200000}"/>
    <cellStyle name="Comma 5 4 2 5 2 2 2" xfId="4252" xr:uid="{00000000-0005-0000-0000-0000FE200000}"/>
    <cellStyle name="Comma 5 4 2 5 2 2 2 2" xfId="12719" xr:uid="{00000000-0005-0000-0000-0000FF200000}"/>
    <cellStyle name="Comma 5 4 2 5 2 2 2 3" xfId="8484" xr:uid="{00000000-0005-0000-0000-000000210000}"/>
    <cellStyle name="Comma 5 4 2 5 2 2 3" xfId="10603" xr:uid="{00000000-0005-0000-0000-000001210000}"/>
    <cellStyle name="Comma 5 4 2 5 2 2 4" xfId="6368" xr:uid="{00000000-0005-0000-0000-000002210000}"/>
    <cellStyle name="Comma 5 4 2 5 2 3" xfId="3194" xr:uid="{00000000-0005-0000-0000-000003210000}"/>
    <cellStyle name="Comma 5 4 2 5 2 3 2" xfId="11661" xr:uid="{00000000-0005-0000-0000-000004210000}"/>
    <cellStyle name="Comma 5 4 2 5 2 3 3" xfId="7426" xr:uid="{00000000-0005-0000-0000-000005210000}"/>
    <cellStyle name="Comma 5 4 2 5 2 4" xfId="9545" xr:uid="{00000000-0005-0000-0000-000006210000}"/>
    <cellStyle name="Comma 5 4 2 5 2 5" xfId="5310" xr:uid="{00000000-0005-0000-0000-000007210000}"/>
    <cellStyle name="Comma 5 4 2 5 3" xfId="1630" xr:uid="{00000000-0005-0000-0000-000008210000}"/>
    <cellStyle name="Comma 5 4 2 5 3 2" xfId="3747" xr:uid="{00000000-0005-0000-0000-000009210000}"/>
    <cellStyle name="Comma 5 4 2 5 3 2 2" xfId="12214" xr:uid="{00000000-0005-0000-0000-00000A210000}"/>
    <cellStyle name="Comma 5 4 2 5 3 2 3" xfId="7979" xr:uid="{00000000-0005-0000-0000-00000B210000}"/>
    <cellStyle name="Comma 5 4 2 5 3 3" xfId="10098" xr:uid="{00000000-0005-0000-0000-00000C210000}"/>
    <cellStyle name="Comma 5 4 2 5 3 4" xfId="5863" xr:uid="{00000000-0005-0000-0000-00000D210000}"/>
    <cellStyle name="Comma 5 4 2 5 4" xfId="2689" xr:uid="{00000000-0005-0000-0000-00000E210000}"/>
    <cellStyle name="Comma 5 4 2 5 4 2" xfId="11156" xr:uid="{00000000-0005-0000-0000-00000F210000}"/>
    <cellStyle name="Comma 5 4 2 5 4 3" xfId="6921" xr:uid="{00000000-0005-0000-0000-000010210000}"/>
    <cellStyle name="Comma 5 4 2 5 5" xfId="9040" xr:uid="{00000000-0005-0000-0000-000011210000}"/>
    <cellStyle name="Comma 5 4 2 5 6" xfId="4805" xr:uid="{00000000-0005-0000-0000-000012210000}"/>
    <cellStyle name="Comma 5 4 2 6" xfId="872" xr:uid="{00000000-0005-0000-0000-000013210000}"/>
    <cellStyle name="Comma 5 4 2 6 2" xfId="1930" xr:uid="{00000000-0005-0000-0000-000014210000}"/>
    <cellStyle name="Comma 5 4 2 6 2 2" xfId="4047" xr:uid="{00000000-0005-0000-0000-000015210000}"/>
    <cellStyle name="Comma 5 4 2 6 2 2 2" xfId="12514" xr:uid="{00000000-0005-0000-0000-000016210000}"/>
    <cellStyle name="Comma 5 4 2 6 2 2 3" xfId="8279" xr:uid="{00000000-0005-0000-0000-000017210000}"/>
    <cellStyle name="Comma 5 4 2 6 2 3" xfId="10398" xr:uid="{00000000-0005-0000-0000-000018210000}"/>
    <cellStyle name="Comma 5 4 2 6 2 4" xfId="6163" xr:uid="{00000000-0005-0000-0000-000019210000}"/>
    <cellStyle name="Comma 5 4 2 6 3" xfId="2989" xr:uid="{00000000-0005-0000-0000-00001A210000}"/>
    <cellStyle name="Comma 5 4 2 6 3 2" xfId="11456" xr:uid="{00000000-0005-0000-0000-00001B210000}"/>
    <cellStyle name="Comma 5 4 2 6 3 3" xfId="7221" xr:uid="{00000000-0005-0000-0000-00001C210000}"/>
    <cellStyle name="Comma 5 4 2 6 4" xfId="9340" xr:uid="{00000000-0005-0000-0000-00001D210000}"/>
    <cellStyle name="Comma 5 4 2 6 5" xfId="5105" xr:uid="{00000000-0005-0000-0000-00001E210000}"/>
    <cellStyle name="Comma 5 4 2 7" xfId="1378" xr:uid="{00000000-0005-0000-0000-00001F210000}"/>
    <cellStyle name="Comma 5 4 2 7 2" xfId="2436" xr:uid="{00000000-0005-0000-0000-000020210000}"/>
    <cellStyle name="Comma 5 4 2 7 2 2" xfId="4553" xr:uid="{00000000-0005-0000-0000-000021210000}"/>
    <cellStyle name="Comma 5 4 2 7 2 2 2" xfId="13020" xr:uid="{00000000-0005-0000-0000-000022210000}"/>
    <cellStyle name="Comma 5 4 2 7 2 2 3" xfId="8785" xr:uid="{00000000-0005-0000-0000-000023210000}"/>
    <cellStyle name="Comma 5 4 2 7 2 3" xfId="10904" xr:uid="{00000000-0005-0000-0000-000024210000}"/>
    <cellStyle name="Comma 5 4 2 7 2 4" xfId="6669" xr:uid="{00000000-0005-0000-0000-000025210000}"/>
    <cellStyle name="Comma 5 4 2 7 3" xfId="3495" xr:uid="{00000000-0005-0000-0000-000026210000}"/>
    <cellStyle name="Comma 5 4 2 7 3 2" xfId="11962" xr:uid="{00000000-0005-0000-0000-000027210000}"/>
    <cellStyle name="Comma 5 4 2 7 3 3" xfId="7727" xr:uid="{00000000-0005-0000-0000-000028210000}"/>
    <cellStyle name="Comma 5 4 2 7 4" xfId="9846" xr:uid="{00000000-0005-0000-0000-000029210000}"/>
    <cellStyle name="Comma 5 4 2 7 5" xfId="5611" xr:uid="{00000000-0005-0000-0000-00002A210000}"/>
    <cellStyle name="Comma 5 4 2 8" xfId="1424" xr:uid="{00000000-0005-0000-0000-00002B210000}"/>
    <cellStyle name="Comma 5 4 2 8 2" xfId="3541" xr:uid="{00000000-0005-0000-0000-00002C210000}"/>
    <cellStyle name="Comma 5 4 2 8 2 2" xfId="12008" xr:uid="{00000000-0005-0000-0000-00002D210000}"/>
    <cellStyle name="Comma 5 4 2 8 2 3" xfId="7773" xr:uid="{00000000-0005-0000-0000-00002E210000}"/>
    <cellStyle name="Comma 5 4 2 8 3" xfId="9892" xr:uid="{00000000-0005-0000-0000-00002F210000}"/>
    <cellStyle name="Comma 5 4 2 8 4" xfId="5657" xr:uid="{00000000-0005-0000-0000-000030210000}"/>
    <cellStyle name="Comma 5 4 2 9" xfId="2483" xr:uid="{00000000-0005-0000-0000-000031210000}"/>
    <cellStyle name="Comma 5 4 2 9 2" xfId="10950" xr:uid="{00000000-0005-0000-0000-000032210000}"/>
    <cellStyle name="Comma 5 4 2 9 3" xfId="6715" xr:uid="{00000000-0005-0000-0000-000033210000}"/>
    <cellStyle name="Comma 5 4 3" xfId="381" xr:uid="{00000000-0005-0000-0000-000034210000}"/>
    <cellStyle name="Comma 5 4 3 2" xfId="487" xr:uid="{00000000-0005-0000-0000-000035210000}"/>
    <cellStyle name="Comma 5 4 3 2 2" xfId="800" xr:uid="{00000000-0005-0000-0000-000036210000}"/>
    <cellStyle name="Comma 5 4 3 2 2 2" xfId="1305" xr:uid="{00000000-0005-0000-0000-000037210000}"/>
    <cellStyle name="Comma 5 4 3 2 2 2 2" xfId="2363" xr:uid="{00000000-0005-0000-0000-000038210000}"/>
    <cellStyle name="Comma 5 4 3 2 2 2 2 2" xfId="4480" xr:uid="{00000000-0005-0000-0000-000039210000}"/>
    <cellStyle name="Comma 5 4 3 2 2 2 2 2 2" xfId="12947" xr:uid="{00000000-0005-0000-0000-00003A210000}"/>
    <cellStyle name="Comma 5 4 3 2 2 2 2 2 3" xfId="8712" xr:uid="{00000000-0005-0000-0000-00003B210000}"/>
    <cellStyle name="Comma 5 4 3 2 2 2 2 3" xfId="10831" xr:uid="{00000000-0005-0000-0000-00003C210000}"/>
    <cellStyle name="Comma 5 4 3 2 2 2 2 4" xfId="6596" xr:uid="{00000000-0005-0000-0000-00003D210000}"/>
    <cellStyle name="Comma 5 4 3 2 2 2 3" xfId="3422" xr:uid="{00000000-0005-0000-0000-00003E210000}"/>
    <cellStyle name="Comma 5 4 3 2 2 2 3 2" xfId="11889" xr:uid="{00000000-0005-0000-0000-00003F210000}"/>
    <cellStyle name="Comma 5 4 3 2 2 2 3 3" xfId="7654" xr:uid="{00000000-0005-0000-0000-000040210000}"/>
    <cellStyle name="Comma 5 4 3 2 2 2 4" xfId="9773" xr:uid="{00000000-0005-0000-0000-000041210000}"/>
    <cellStyle name="Comma 5 4 3 2 2 2 5" xfId="5538" xr:uid="{00000000-0005-0000-0000-000042210000}"/>
    <cellStyle name="Comma 5 4 3 2 2 3" xfId="1858" xr:uid="{00000000-0005-0000-0000-000043210000}"/>
    <cellStyle name="Comma 5 4 3 2 2 3 2" xfId="3975" xr:uid="{00000000-0005-0000-0000-000044210000}"/>
    <cellStyle name="Comma 5 4 3 2 2 3 2 2" xfId="12442" xr:uid="{00000000-0005-0000-0000-000045210000}"/>
    <cellStyle name="Comma 5 4 3 2 2 3 2 3" xfId="8207" xr:uid="{00000000-0005-0000-0000-000046210000}"/>
    <cellStyle name="Comma 5 4 3 2 2 3 3" xfId="10326" xr:uid="{00000000-0005-0000-0000-000047210000}"/>
    <cellStyle name="Comma 5 4 3 2 2 3 4" xfId="6091" xr:uid="{00000000-0005-0000-0000-000048210000}"/>
    <cellStyle name="Comma 5 4 3 2 2 4" xfId="2917" xr:uid="{00000000-0005-0000-0000-000049210000}"/>
    <cellStyle name="Comma 5 4 3 2 2 4 2" xfId="11384" xr:uid="{00000000-0005-0000-0000-00004A210000}"/>
    <cellStyle name="Comma 5 4 3 2 2 4 3" xfId="7149" xr:uid="{00000000-0005-0000-0000-00004B210000}"/>
    <cellStyle name="Comma 5 4 3 2 2 5" xfId="9268" xr:uid="{00000000-0005-0000-0000-00004C210000}"/>
    <cellStyle name="Comma 5 4 3 2 2 6" xfId="5033" xr:uid="{00000000-0005-0000-0000-00004D210000}"/>
    <cellStyle name="Comma 5 4 3 2 3" xfId="1005" xr:uid="{00000000-0005-0000-0000-00004E210000}"/>
    <cellStyle name="Comma 5 4 3 2 3 2" xfId="2063" xr:uid="{00000000-0005-0000-0000-00004F210000}"/>
    <cellStyle name="Comma 5 4 3 2 3 2 2" xfId="4180" xr:uid="{00000000-0005-0000-0000-000050210000}"/>
    <cellStyle name="Comma 5 4 3 2 3 2 2 2" xfId="12647" xr:uid="{00000000-0005-0000-0000-000051210000}"/>
    <cellStyle name="Comma 5 4 3 2 3 2 2 3" xfId="8412" xr:uid="{00000000-0005-0000-0000-000052210000}"/>
    <cellStyle name="Comma 5 4 3 2 3 2 3" xfId="10531" xr:uid="{00000000-0005-0000-0000-000053210000}"/>
    <cellStyle name="Comma 5 4 3 2 3 2 4" xfId="6296" xr:uid="{00000000-0005-0000-0000-000054210000}"/>
    <cellStyle name="Comma 5 4 3 2 3 3" xfId="3122" xr:uid="{00000000-0005-0000-0000-000055210000}"/>
    <cellStyle name="Comma 5 4 3 2 3 3 2" xfId="11589" xr:uid="{00000000-0005-0000-0000-000056210000}"/>
    <cellStyle name="Comma 5 4 3 2 3 3 3" xfId="7354" xr:uid="{00000000-0005-0000-0000-000057210000}"/>
    <cellStyle name="Comma 5 4 3 2 3 4" xfId="9473" xr:uid="{00000000-0005-0000-0000-000058210000}"/>
    <cellStyle name="Comma 5 4 3 2 3 5" xfId="5238" xr:uid="{00000000-0005-0000-0000-000059210000}"/>
    <cellStyle name="Comma 5 4 3 2 4" xfId="1557" xr:uid="{00000000-0005-0000-0000-00005A210000}"/>
    <cellStyle name="Comma 5 4 3 2 4 2" xfId="3674" xr:uid="{00000000-0005-0000-0000-00005B210000}"/>
    <cellStyle name="Comma 5 4 3 2 4 2 2" xfId="12141" xr:uid="{00000000-0005-0000-0000-00005C210000}"/>
    <cellStyle name="Comma 5 4 3 2 4 2 3" xfId="7906" xr:uid="{00000000-0005-0000-0000-00005D210000}"/>
    <cellStyle name="Comma 5 4 3 2 4 3" xfId="10025" xr:uid="{00000000-0005-0000-0000-00005E210000}"/>
    <cellStyle name="Comma 5 4 3 2 4 4" xfId="5790" xr:uid="{00000000-0005-0000-0000-00005F210000}"/>
    <cellStyle name="Comma 5 4 3 2 5" xfId="2616" xr:uid="{00000000-0005-0000-0000-000060210000}"/>
    <cellStyle name="Comma 5 4 3 2 5 2" xfId="11083" xr:uid="{00000000-0005-0000-0000-000061210000}"/>
    <cellStyle name="Comma 5 4 3 2 5 3" xfId="6848" xr:uid="{00000000-0005-0000-0000-000062210000}"/>
    <cellStyle name="Comma 5 4 3 2 6" xfId="8967" xr:uid="{00000000-0005-0000-0000-000063210000}"/>
    <cellStyle name="Comma 5 4 3 2 7" xfId="4732" xr:uid="{00000000-0005-0000-0000-000064210000}"/>
    <cellStyle name="Comma 5 4 3 3" xfId="694" xr:uid="{00000000-0005-0000-0000-000065210000}"/>
    <cellStyle name="Comma 5 4 3 3 2" xfId="1199" xr:uid="{00000000-0005-0000-0000-000066210000}"/>
    <cellStyle name="Comma 5 4 3 3 2 2" xfId="2257" xr:uid="{00000000-0005-0000-0000-000067210000}"/>
    <cellStyle name="Comma 5 4 3 3 2 2 2" xfId="4374" xr:uid="{00000000-0005-0000-0000-000068210000}"/>
    <cellStyle name="Comma 5 4 3 3 2 2 2 2" xfId="12841" xr:uid="{00000000-0005-0000-0000-000069210000}"/>
    <cellStyle name="Comma 5 4 3 3 2 2 2 3" xfId="8606" xr:uid="{00000000-0005-0000-0000-00006A210000}"/>
    <cellStyle name="Comma 5 4 3 3 2 2 3" xfId="10725" xr:uid="{00000000-0005-0000-0000-00006B210000}"/>
    <cellStyle name="Comma 5 4 3 3 2 2 4" xfId="6490" xr:uid="{00000000-0005-0000-0000-00006C210000}"/>
    <cellStyle name="Comma 5 4 3 3 2 3" xfId="3316" xr:uid="{00000000-0005-0000-0000-00006D210000}"/>
    <cellStyle name="Comma 5 4 3 3 2 3 2" xfId="11783" xr:uid="{00000000-0005-0000-0000-00006E210000}"/>
    <cellStyle name="Comma 5 4 3 3 2 3 3" xfId="7548" xr:uid="{00000000-0005-0000-0000-00006F210000}"/>
    <cellStyle name="Comma 5 4 3 3 2 4" xfId="9667" xr:uid="{00000000-0005-0000-0000-000070210000}"/>
    <cellStyle name="Comma 5 4 3 3 2 5" xfId="5432" xr:uid="{00000000-0005-0000-0000-000071210000}"/>
    <cellStyle name="Comma 5 4 3 3 3" xfId="1752" xr:uid="{00000000-0005-0000-0000-000072210000}"/>
    <cellStyle name="Comma 5 4 3 3 3 2" xfId="3869" xr:uid="{00000000-0005-0000-0000-000073210000}"/>
    <cellStyle name="Comma 5 4 3 3 3 2 2" xfId="12336" xr:uid="{00000000-0005-0000-0000-000074210000}"/>
    <cellStyle name="Comma 5 4 3 3 3 2 3" xfId="8101" xr:uid="{00000000-0005-0000-0000-000075210000}"/>
    <cellStyle name="Comma 5 4 3 3 3 3" xfId="10220" xr:uid="{00000000-0005-0000-0000-000076210000}"/>
    <cellStyle name="Comma 5 4 3 3 3 4" xfId="5985" xr:uid="{00000000-0005-0000-0000-000077210000}"/>
    <cellStyle name="Comma 5 4 3 3 4" xfId="2811" xr:uid="{00000000-0005-0000-0000-000078210000}"/>
    <cellStyle name="Comma 5 4 3 3 4 2" xfId="11278" xr:uid="{00000000-0005-0000-0000-000079210000}"/>
    <cellStyle name="Comma 5 4 3 3 4 3" xfId="7043" xr:uid="{00000000-0005-0000-0000-00007A210000}"/>
    <cellStyle name="Comma 5 4 3 3 5" xfId="9162" xr:uid="{00000000-0005-0000-0000-00007B210000}"/>
    <cellStyle name="Comma 5 4 3 3 6" xfId="4927" xr:uid="{00000000-0005-0000-0000-00007C210000}"/>
    <cellStyle name="Comma 5 4 3 4" xfId="587" xr:uid="{00000000-0005-0000-0000-00007D210000}"/>
    <cellStyle name="Comma 5 4 3 4 2" xfId="1104" xr:uid="{00000000-0005-0000-0000-00007E210000}"/>
    <cellStyle name="Comma 5 4 3 4 2 2" xfId="2162" xr:uid="{00000000-0005-0000-0000-00007F210000}"/>
    <cellStyle name="Comma 5 4 3 4 2 2 2" xfId="4279" xr:uid="{00000000-0005-0000-0000-000080210000}"/>
    <cellStyle name="Comma 5 4 3 4 2 2 2 2" xfId="12746" xr:uid="{00000000-0005-0000-0000-000081210000}"/>
    <cellStyle name="Comma 5 4 3 4 2 2 2 3" xfId="8511" xr:uid="{00000000-0005-0000-0000-000082210000}"/>
    <cellStyle name="Comma 5 4 3 4 2 2 3" xfId="10630" xr:uid="{00000000-0005-0000-0000-000083210000}"/>
    <cellStyle name="Comma 5 4 3 4 2 2 4" xfId="6395" xr:uid="{00000000-0005-0000-0000-000084210000}"/>
    <cellStyle name="Comma 5 4 3 4 2 3" xfId="3221" xr:uid="{00000000-0005-0000-0000-000085210000}"/>
    <cellStyle name="Comma 5 4 3 4 2 3 2" xfId="11688" xr:uid="{00000000-0005-0000-0000-000086210000}"/>
    <cellStyle name="Comma 5 4 3 4 2 3 3" xfId="7453" xr:uid="{00000000-0005-0000-0000-000087210000}"/>
    <cellStyle name="Comma 5 4 3 4 2 4" xfId="9572" xr:uid="{00000000-0005-0000-0000-000088210000}"/>
    <cellStyle name="Comma 5 4 3 4 2 5" xfId="5337" xr:uid="{00000000-0005-0000-0000-000089210000}"/>
    <cellStyle name="Comma 5 4 3 4 3" xfId="1657" xr:uid="{00000000-0005-0000-0000-00008A210000}"/>
    <cellStyle name="Comma 5 4 3 4 3 2" xfId="3774" xr:uid="{00000000-0005-0000-0000-00008B210000}"/>
    <cellStyle name="Comma 5 4 3 4 3 2 2" xfId="12241" xr:uid="{00000000-0005-0000-0000-00008C210000}"/>
    <cellStyle name="Comma 5 4 3 4 3 2 3" xfId="8006" xr:uid="{00000000-0005-0000-0000-00008D210000}"/>
    <cellStyle name="Comma 5 4 3 4 3 3" xfId="10125" xr:uid="{00000000-0005-0000-0000-00008E210000}"/>
    <cellStyle name="Comma 5 4 3 4 3 4" xfId="5890" xr:uid="{00000000-0005-0000-0000-00008F210000}"/>
    <cellStyle name="Comma 5 4 3 4 4" xfId="2716" xr:uid="{00000000-0005-0000-0000-000090210000}"/>
    <cellStyle name="Comma 5 4 3 4 4 2" xfId="11183" xr:uid="{00000000-0005-0000-0000-000091210000}"/>
    <cellStyle name="Comma 5 4 3 4 4 3" xfId="6948" xr:uid="{00000000-0005-0000-0000-000092210000}"/>
    <cellStyle name="Comma 5 4 3 4 5" xfId="9067" xr:uid="{00000000-0005-0000-0000-000093210000}"/>
    <cellStyle name="Comma 5 4 3 4 6" xfId="4832" xr:uid="{00000000-0005-0000-0000-000094210000}"/>
    <cellStyle name="Comma 5 4 3 5" xfId="899" xr:uid="{00000000-0005-0000-0000-000095210000}"/>
    <cellStyle name="Comma 5 4 3 5 2" xfId="1957" xr:uid="{00000000-0005-0000-0000-000096210000}"/>
    <cellStyle name="Comma 5 4 3 5 2 2" xfId="4074" xr:uid="{00000000-0005-0000-0000-000097210000}"/>
    <cellStyle name="Comma 5 4 3 5 2 2 2" xfId="12541" xr:uid="{00000000-0005-0000-0000-000098210000}"/>
    <cellStyle name="Comma 5 4 3 5 2 2 3" xfId="8306" xr:uid="{00000000-0005-0000-0000-000099210000}"/>
    <cellStyle name="Comma 5 4 3 5 2 3" xfId="10425" xr:uid="{00000000-0005-0000-0000-00009A210000}"/>
    <cellStyle name="Comma 5 4 3 5 2 4" xfId="6190" xr:uid="{00000000-0005-0000-0000-00009B210000}"/>
    <cellStyle name="Comma 5 4 3 5 3" xfId="3016" xr:uid="{00000000-0005-0000-0000-00009C210000}"/>
    <cellStyle name="Comma 5 4 3 5 3 2" xfId="11483" xr:uid="{00000000-0005-0000-0000-00009D210000}"/>
    <cellStyle name="Comma 5 4 3 5 3 3" xfId="7248" xr:uid="{00000000-0005-0000-0000-00009E210000}"/>
    <cellStyle name="Comma 5 4 3 5 4" xfId="9367" xr:uid="{00000000-0005-0000-0000-00009F210000}"/>
    <cellStyle name="Comma 5 4 3 5 5" xfId="5132" xr:uid="{00000000-0005-0000-0000-0000A0210000}"/>
    <cellStyle name="Comma 5 4 3 6" xfId="1451" xr:uid="{00000000-0005-0000-0000-0000A1210000}"/>
    <cellStyle name="Comma 5 4 3 6 2" xfId="3568" xr:uid="{00000000-0005-0000-0000-0000A2210000}"/>
    <cellStyle name="Comma 5 4 3 6 2 2" xfId="12035" xr:uid="{00000000-0005-0000-0000-0000A3210000}"/>
    <cellStyle name="Comma 5 4 3 6 2 3" xfId="7800" xr:uid="{00000000-0005-0000-0000-0000A4210000}"/>
    <cellStyle name="Comma 5 4 3 6 3" xfId="9919" xr:uid="{00000000-0005-0000-0000-0000A5210000}"/>
    <cellStyle name="Comma 5 4 3 6 4" xfId="5684" xr:uid="{00000000-0005-0000-0000-0000A6210000}"/>
    <cellStyle name="Comma 5 4 3 7" xfId="2510" xr:uid="{00000000-0005-0000-0000-0000A7210000}"/>
    <cellStyle name="Comma 5 4 3 7 2" xfId="10977" xr:uid="{00000000-0005-0000-0000-0000A8210000}"/>
    <cellStyle name="Comma 5 4 3 7 3" xfId="6742" xr:uid="{00000000-0005-0000-0000-0000A9210000}"/>
    <cellStyle name="Comma 5 4 3 8" xfId="8861" xr:uid="{00000000-0005-0000-0000-0000AA210000}"/>
    <cellStyle name="Comma 5 4 3 9" xfId="4626" xr:uid="{00000000-0005-0000-0000-0000AB210000}"/>
    <cellStyle name="Comma 5 4 4" xfId="432" xr:uid="{00000000-0005-0000-0000-0000AC210000}"/>
    <cellStyle name="Comma 5 4 4 2" xfId="745" xr:uid="{00000000-0005-0000-0000-0000AD210000}"/>
    <cellStyle name="Comma 5 4 4 2 2" xfId="1250" xr:uid="{00000000-0005-0000-0000-0000AE210000}"/>
    <cellStyle name="Comma 5 4 4 2 2 2" xfId="2308" xr:uid="{00000000-0005-0000-0000-0000AF210000}"/>
    <cellStyle name="Comma 5 4 4 2 2 2 2" xfId="4425" xr:uid="{00000000-0005-0000-0000-0000B0210000}"/>
    <cellStyle name="Comma 5 4 4 2 2 2 2 2" xfId="12892" xr:uid="{00000000-0005-0000-0000-0000B1210000}"/>
    <cellStyle name="Comma 5 4 4 2 2 2 2 3" xfId="8657" xr:uid="{00000000-0005-0000-0000-0000B2210000}"/>
    <cellStyle name="Comma 5 4 4 2 2 2 3" xfId="10776" xr:uid="{00000000-0005-0000-0000-0000B3210000}"/>
    <cellStyle name="Comma 5 4 4 2 2 2 4" xfId="6541" xr:uid="{00000000-0005-0000-0000-0000B4210000}"/>
    <cellStyle name="Comma 5 4 4 2 2 3" xfId="3367" xr:uid="{00000000-0005-0000-0000-0000B5210000}"/>
    <cellStyle name="Comma 5 4 4 2 2 3 2" xfId="11834" xr:uid="{00000000-0005-0000-0000-0000B6210000}"/>
    <cellStyle name="Comma 5 4 4 2 2 3 3" xfId="7599" xr:uid="{00000000-0005-0000-0000-0000B7210000}"/>
    <cellStyle name="Comma 5 4 4 2 2 4" xfId="9718" xr:uid="{00000000-0005-0000-0000-0000B8210000}"/>
    <cellStyle name="Comma 5 4 4 2 2 5" xfId="5483" xr:uid="{00000000-0005-0000-0000-0000B9210000}"/>
    <cellStyle name="Comma 5 4 4 2 3" xfId="1803" xr:uid="{00000000-0005-0000-0000-0000BA210000}"/>
    <cellStyle name="Comma 5 4 4 2 3 2" xfId="3920" xr:uid="{00000000-0005-0000-0000-0000BB210000}"/>
    <cellStyle name="Comma 5 4 4 2 3 2 2" xfId="12387" xr:uid="{00000000-0005-0000-0000-0000BC210000}"/>
    <cellStyle name="Comma 5 4 4 2 3 2 3" xfId="8152" xr:uid="{00000000-0005-0000-0000-0000BD210000}"/>
    <cellStyle name="Comma 5 4 4 2 3 3" xfId="10271" xr:uid="{00000000-0005-0000-0000-0000BE210000}"/>
    <cellStyle name="Comma 5 4 4 2 3 4" xfId="6036" xr:uid="{00000000-0005-0000-0000-0000BF210000}"/>
    <cellStyle name="Comma 5 4 4 2 4" xfId="2862" xr:uid="{00000000-0005-0000-0000-0000C0210000}"/>
    <cellStyle name="Comma 5 4 4 2 4 2" xfId="11329" xr:uid="{00000000-0005-0000-0000-0000C1210000}"/>
    <cellStyle name="Comma 5 4 4 2 4 3" xfId="7094" xr:uid="{00000000-0005-0000-0000-0000C2210000}"/>
    <cellStyle name="Comma 5 4 4 2 5" xfId="9213" xr:uid="{00000000-0005-0000-0000-0000C3210000}"/>
    <cellStyle name="Comma 5 4 4 2 6" xfId="4978" xr:uid="{00000000-0005-0000-0000-0000C4210000}"/>
    <cellStyle name="Comma 5 4 4 3" xfId="950" xr:uid="{00000000-0005-0000-0000-0000C5210000}"/>
    <cellStyle name="Comma 5 4 4 3 2" xfId="2008" xr:uid="{00000000-0005-0000-0000-0000C6210000}"/>
    <cellStyle name="Comma 5 4 4 3 2 2" xfId="4125" xr:uid="{00000000-0005-0000-0000-0000C7210000}"/>
    <cellStyle name="Comma 5 4 4 3 2 2 2" xfId="12592" xr:uid="{00000000-0005-0000-0000-0000C8210000}"/>
    <cellStyle name="Comma 5 4 4 3 2 2 3" xfId="8357" xr:uid="{00000000-0005-0000-0000-0000C9210000}"/>
    <cellStyle name="Comma 5 4 4 3 2 3" xfId="10476" xr:uid="{00000000-0005-0000-0000-0000CA210000}"/>
    <cellStyle name="Comma 5 4 4 3 2 4" xfId="6241" xr:uid="{00000000-0005-0000-0000-0000CB210000}"/>
    <cellStyle name="Comma 5 4 4 3 3" xfId="3067" xr:uid="{00000000-0005-0000-0000-0000CC210000}"/>
    <cellStyle name="Comma 5 4 4 3 3 2" xfId="11534" xr:uid="{00000000-0005-0000-0000-0000CD210000}"/>
    <cellStyle name="Comma 5 4 4 3 3 3" xfId="7299" xr:uid="{00000000-0005-0000-0000-0000CE210000}"/>
    <cellStyle name="Comma 5 4 4 3 4" xfId="9418" xr:uid="{00000000-0005-0000-0000-0000CF210000}"/>
    <cellStyle name="Comma 5 4 4 3 5" xfId="5183" xr:uid="{00000000-0005-0000-0000-0000D0210000}"/>
    <cellStyle name="Comma 5 4 4 4" xfId="1502" xr:uid="{00000000-0005-0000-0000-0000D1210000}"/>
    <cellStyle name="Comma 5 4 4 4 2" xfId="3619" xr:uid="{00000000-0005-0000-0000-0000D2210000}"/>
    <cellStyle name="Comma 5 4 4 4 2 2" xfId="12086" xr:uid="{00000000-0005-0000-0000-0000D3210000}"/>
    <cellStyle name="Comma 5 4 4 4 2 3" xfId="7851" xr:uid="{00000000-0005-0000-0000-0000D4210000}"/>
    <cellStyle name="Comma 5 4 4 4 3" xfId="9970" xr:uid="{00000000-0005-0000-0000-0000D5210000}"/>
    <cellStyle name="Comma 5 4 4 4 4" xfId="5735" xr:uid="{00000000-0005-0000-0000-0000D6210000}"/>
    <cellStyle name="Comma 5 4 4 5" xfId="2561" xr:uid="{00000000-0005-0000-0000-0000D7210000}"/>
    <cellStyle name="Comma 5 4 4 5 2" xfId="11028" xr:uid="{00000000-0005-0000-0000-0000D8210000}"/>
    <cellStyle name="Comma 5 4 4 5 3" xfId="6793" xr:uid="{00000000-0005-0000-0000-0000D9210000}"/>
    <cellStyle name="Comma 5 4 4 6" xfId="8912" xr:uid="{00000000-0005-0000-0000-0000DA210000}"/>
    <cellStyle name="Comma 5 4 4 7" xfId="4677" xr:uid="{00000000-0005-0000-0000-0000DB210000}"/>
    <cellStyle name="Comma 5 4 5" xfId="634" xr:uid="{00000000-0005-0000-0000-0000DC210000}"/>
    <cellStyle name="Comma 5 4 5 2" xfId="1151" xr:uid="{00000000-0005-0000-0000-0000DD210000}"/>
    <cellStyle name="Comma 5 4 5 2 2" xfId="2209" xr:uid="{00000000-0005-0000-0000-0000DE210000}"/>
    <cellStyle name="Comma 5 4 5 2 2 2" xfId="4326" xr:uid="{00000000-0005-0000-0000-0000DF210000}"/>
    <cellStyle name="Comma 5 4 5 2 2 2 2" xfId="12793" xr:uid="{00000000-0005-0000-0000-0000E0210000}"/>
    <cellStyle name="Comma 5 4 5 2 2 2 3" xfId="8558" xr:uid="{00000000-0005-0000-0000-0000E1210000}"/>
    <cellStyle name="Comma 5 4 5 2 2 3" xfId="10677" xr:uid="{00000000-0005-0000-0000-0000E2210000}"/>
    <cellStyle name="Comma 5 4 5 2 2 4" xfId="6442" xr:uid="{00000000-0005-0000-0000-0000E3210000}"/>
    <cellStyle name="Comma 5 4 5 2 3" xfId="3268" xr:uid="{00000000-0005-0000-0000-0000E4210000}"/>
    <cellStyle name="Comma 5 4 5 2 3 2" xfId="11735" xr:uid="{00000000-0005-0000-0000-0000E5210000}"/>
    <cellStyle name="Comma 5 4 5 2 3 3" xfId="7500" xr:uid="{00000000-0005-0000-0000-0000E6210000}"/>
    <cellStyle name="Comma 5 4 5 2 4" xfId="9619" xr:uid="{00000000-0005-0000-0000-0000E7210000}"/>
    <cellStyle name="Comma 5 4 5 2 5" xfId="5384" xr:uid="{00000000-0005-0000-0000-0000E8210000}"/>
    <cellStyle name="Comma 5 4 5 3" xfId="1704" xr:uid="{00000000-0005-0000-0000-0000E9210000}"/>
    <cellStyle name="Comma 5 4 5 3 2" xfId="3821" xr:uid="{00000000-0005-0000-0000-0000EA210000}"/>
    <cellStyle name="Comma 5 4 5 3 2 2" xfId="12288" xr:uid="{00000000-0005-0000-0000-0000EB210000}"/>
    <cellStyle name="Comma 5 4 5 3 2 3" xfId="8053" xr:uid="{00000000-0005-0000-0000-0000EC210000}"/>
    <cellStyle name="Comma 5 4 5 3 3" xfId="10172" xr:uid="{00000000-0005-0000-0000-0000ED210000}"/>
    <cellStyle name="Comma 5 4 5 3 4" xfId="5937" xr:uid="{00000000-0005-0000-0000-0000EE210000}"/>
    <cellStyle name="Comma 5 4 5 4" xfId="2763" xr:uid="{00000000-0005-0000-0000-0000EF210000}"/>
    <cellStyle name="Comma 5 4 5 4 2" xfId="11230" xr:uid="{00000000-0005-0000-0000-0000F0210000}"/>
    <cellStyle name="Comma 5 4 5 4 3" xfId="6995" xr:uid="{00000000-0005-0000-0000-0000F1210000}"/>
    <cellStyle name="Comma 5 4 5 5" xfId="9114" xr:uid="{00000000-0005-0000-0000-0000F2210000}"/>
    <cellStyle name="Comma 5 4 5 6" xfId="4879" xr:uid="{00000000-0005-0000-0000-0000F3210000}"/>
    <cellStyle name="Comma 5 4 6" xfId="540" xr:uid="{00000000-0005-0000-0000-0000F4210000}"/>
    <cellStyle name="Comma 5 4 6 2" xfId="1058" xr:uid="{00000000-0005-0000-0000-0000F5210000}"/>
    <cellStyle name="Comma 5 4 6 2 2" xfId="2116" xr:uid="{00000000-0005-0000-0000-0000F6210000}"/>
    <cellStyle name="Comma 5 4 6 2 2 2" xfId="4233" xr:uid="{00000000-0005-0000-0000-0000F7210000}"/>
    <cellStyle name="Comma 5 4 6 2 2 2 2" xfId="12700" xr:uid="{00000000-0005-0000-0000-0000F8210000}"/>
    <cellStyle name="Comma 5 4 6 2 2 2 3" xfId="8465" xr:uid="{00000000-0005-0000-0000-0000F9210000}"/>
    <cellStyle name="Comma 5 4 6 2 2 3" xfId="10584" xr:uid="{00000000-0005-0000-0000-0000FA210000}"/>
    <cellStyle name="Comma 5 4 6 2 2 4" xfId="6349" xr:uid="{00000000-0005-0000-0000-0000FB210000}"/>
    <cellStyle name="Comma 5 4 6 2 3" xfId="3175" xr:uid="{00000000-0005-0000-0000-0000FC210000}"/>
    <cellStyle name="Comma 5 4 6 2 3 2" xfId="11642" xr:uid="{00000000-0005-0000-0000-0000FD210000}"/>
    <cellStyle name="Comma 5 4 6 2 3 3" xfId="7407" xr:uid="{00000000-0005-0000-0000-0000FE210000}"/>
    <cellStyle name="Comma 5 4 6 2 4" xfId="9526" xr:uid="{00000000-0005-0000-0000-0000FF210000}"/>
    <cellStyle name="Comma 5 4 6 2 5" xfId="5291" xr:uid="{00000000-0005-0000-0000-000000220000}"/>
    <cellStyle name="Comma 5 4 6 3" xfId="1610" xr:uid="{00000000-0005-0000-0000-000001220000}"/>
    <cellStyle name="Comma 5 4 6 3 2" xfId="3727" xr:uid="{00000000-0005-0000-0000-000002220000}"/>
    <cellStyle name="Comma 5 4 6 3 2 2" xfId="12194" xr:uid="{00000000-0005-0000-0000-000003220000}"/>
    <cellStyle name="Comma 5 4 6 3 2 3" xfId="7959" xr:uid="{00000000-0005-0000-0000-000004220000}"/>
    <cellStyle name="Comma 5 4 6 3 3" xfId="10078" xr:uid="{00000000-0005-0000-0000-000005220000}"/>
    <cellStyle name="Comma 5 4 6 3 4" xfId="5843" xr:uid="{00000000-0005-0000-0000-000006220000}"/>
    <cellStyle name="Comma 5 4 6 4" xfId="2669" xr:uid="{00000000-0005-0000-0000-000007220000}"/>
    <cellStyle name="Comma 5 4 6 4 2" xfId="11136" xr:uid="{00000000-0005-0000-0000-000008220000}"/>
    <cellStyle name="Comma 5 4 6 4 3" xfId="6901" xr:uid="{00000000-0005-0000-0000-000009220000}"/>
    <cellStyle name="Comma 5 4 6 5" xfId="9020" xr:uid="{00000000-0005-0000-0000-00000A220000}"/>
    <cellStyle name="Comma 5 4 6 6" xfId="4785" xr:uid="{00000000-0005-0000-0000-00000B220000}"/>
    <cellStyle name="Comma 5 4 7" xfId="853" xr:uid="{00000000-0005-0000-0000-00000C220000}"/>
    <cellStyle name="Comma 5 4 7 2" xfId="1911" xr:uid="{00000000-0005-0000-0000-00000D220000}"/>
    <cellStyle name="Comma 5 4 7 2 2" xfId="4028" xr:uid="{00000000-0005-0000-0000-00000E220000}"/>
    <cellStyle name="Comma 5 4 7 2 2 2" xfId="12495" xr:uid="{00000000-0005-0000-0000-00000F220000}"/>
    <cellStyle name="Comma 5 4 7 2 2 3" xfId="8260" xr:uid="{00000000-0005-0000-0000-000010220000}"/>
    <cellStyle name="Comma 5 4 7 2 3" xfId="10379" xr:uid="{00000000-0005-0000-0000-000011220000}"/>
    <cellStyle name="Comma 5 4 7 2 4" xfId="6144" xr:uid="{00000000-0005-0000-0000-000012220000}"/>
    <cellStyle name="Comma 5 4 7 3" xfId="2970" xr:uid="{00000000-0005-0000-0000-000013220000}"/>
    <cellStyle name="Comma 5 4 7 3 2" xfId="11437" xr:uid="{00000000-0005-0000-0000-000014220000}"/>
    <cellStyle name="Comma 5 4 7 3 3" xfId="7202" xr:uid="{00000000-0005-0000-0000-000015220000}"/>
    <cellStyle name="Comma 5 4 7 4" xfId="9321" xr:uid="{00000000-0005-0000-0000-000016220000}"/>
    <cellStyle name="Comma 5 4 7 5" xfId="5086" xr:uid="{00000000-0005-0000-0000-000017220000}"/>
    <cellStyle name="Comma 5 4 8" xfId="1358" xr:uid="{00000000-0005-0000-0000-000018220000}"/>
    <cellStyle name="Comma 5 4 8 2" xfId="2416" xr:uid="{00000000-0005-0000-0000-000019220000}"/>
    <cellStyle name="Comma 5 4 8 2 2" xfId="4533" xr:uid="{00000000-0005-0000-0000-00001A220000}"/>
    <cellStyle name="Comma 5 4 8 2 2 2" xfId="13000" xr:uid="{00000000-0005-0000-0000-00001B220000}"/>
    <cellStyle name="Comma 5 4 8 2 2 3" xfId="8765" xr:uid="{00000000-0005-0000-0000-00001C220000}"/>
    <cellStyle name="Comma 5 4 8 2 3" xfId="10884" xr:uid="{00000000-0005-0000-0000-00001D220000}"/>
    <cellStyle name="Comma 5 4 8 2 4" xfId="6649" xr:uid="{00000000-0005-0000-0000-00001E220000}"/>
    <cellStyle name="Comma 5 4 8 3" xfId="3475" xr:uid="{00000000-0005-0000-0000-00001F220000}"/>
    <cellStyle name="Comma 5 4 8 3 2" xfId="11942" xr:uid="{00000000-0005-0000-0000-000020220000}"/>
    <cellStyle name="Comma 5 4 8 3 3" xfId="7707" xr:uid="{00000000-0005-0000-0000-000021220000}"/>
    <cellStyle name="Comma 5 4 8 4" xfId="9826" xr:uid="{00000000-0005-0000-0000-000022220000}"/>
    <cellStyle name="Comma 5 4 8 5" xfId="5591" xr:uid="{00000000-0005-0000-0000-000023220000}"/>
    <cellStyle name="Comma 5 4 9" xfId="1405" xr:uid="{00000000-0005-0000-0000-000024220000}"/>
    <cellStyle name="Comma 5 4 9 2" xfId="3522" xr:uid="{00000000-0005-0000-0000-000025220000}"/>
    <cellStyle name="Comma 5 4 9 2 2" xfId="11989" xr:uid="{00000000-0005-0000-0000-000026220000}"/>
    <cellStyle name="Comma 5 4 9 2 3" xfId="7754" xr:uid="{00000000-0005-0000-0000-000027220000}"/>
    <cellStyle name="Comma 5 4 9 3" xfId="9873" xr:uid="{00000000-0005-0000-0000-000028220000}"/>
    <cellStyle name="Comma 5 4 9 4" xfId="5638" xr:uid="{00000000-0005-0000-0000-000029220000}"/>
    <cellStyle name="Comma 5 5" xfId="376" xr:uid="{00000000-0005-0000-0000-00002A220000}"/>
    <cellStyle name="Comma 5 5 2" xfId="482" xr:uid="{00000000-0005-0000-0000-00002B220000}"/>
    <cellStyle name="Comma 5 5 2 2" xfId="795" xr:uid="{00000000-0005-0000-0000-00002C220000}"/>
    <cellStyle name="Comma 5 5 2 2 2" xfId="1300" xr:uid="{00000000-0005-0000-0000-00002D220000}"/>
    <cellStyle name="Comma 5 5 2 2 2 2" xfId="2358" xr:uid="{00000000-0005-0000-0000-00002E220000}"/>
    <cellStyle name="Comma 5 5 2 2 2 2 2" xfId="4475" xr:uid="{00000000-0005-0000-0000-00002F220000}"/>
    <cellStyle name="Comma 5 5 2 2 2 2 2 2" xfId="12942" xr:uid="{00000000-0005-0000-0000-000030220000}"/>
    <cellStyle name="Comma 5 5 2 2 2 2 2 3" xfId="8707" xr:uid="{00000000-0005-0000-0000-000031220000}"/>
    <cellStyle name="Comma 5 5 2 2 2 2 3" xfId="10826" xr:uid="{00000000-0005-0000-0000-000032220000}"/>
    <cellStyle name="Comma 5 5 2 2 2 2 4" xfId="6591" xr:uid="{00000000-0005-0000-0000-000033220000}"/>
    <cellStyle name="Comma 5 5 2 2 2 3" xfId="3417" xr:uid="{00000000-0005-0000-0000-000034220000}"/>
    <cellStyle name="Comma 5 5 2 2 2 3 2" xfId="11884" xr:uid="{00000000-0005-0000-0000-000035220000}"/>
    <cellStyle name="Comma 5 5 2 2 2 3 3" xfId="7649" xr:uid="{00000000-0005-0000-0000-000036220000}"/>
    <cellStyle name="Comma 5 5 2 2 2 4" xfId="9768" xr:uid="{00000000-0005-0000-0000-000037220000}"/>
    <cellStyle name="Comma 5 5 2 2 2 5" xfId="5533" xr:uid="{00000000-0005-0000-0000-000038220000}"/>
    <cellStyle name="Comma 5 5 2 2 3" xfId="1853" xr:uid="{00000000-0005-0000-0000-000039220000}"/>
    <cellStyle name="Comma 5 5 2 2 3 2" xfId="3970" xr:uid="{00000000-0005-0000-0000-00003A220000}"/>
    <cellStyle name="Comma 5 5 2 2 3 2 2" xfId="12437" xr:uid="{00000000-0005-0000-0000-00003B220000}"/>
    <cellStyle name="Comma 5 5 2 2 3 2 3" xfId="8202" xr:uid="{00000000-0005-0000-0000-00003C220000}"/>
    <cellStyle name="Comma 5 5 2 2 3 3" xfId="10321" xr:uid="{00000000-0005-0000-0000-00003D220000}"/>
    <cellStyle name="Comma 5 5 2 2 3 4" xfId="6086" xr:uid="{00000000-0005-0000-0000-00003E220000}"/>
    <cellStyle name="Comma 5 5 2 2 4" xfId="2912" xr:uid="{00000000-0005-0000-0000-00003F220000}"/>
    <cellStyle name="Comma 5 5 2 2 4 2" xfId="11379" xr:uid="{00000000-0005-0000-0000-000040220000}"/>
    <cellStyle name="Comma 5 5 2 2 4 3" xfId="7144" xr:uid="{00000000-0005-0000-0000-000041220000}"/>
    <cellStyle name="Comma 5 5 2 2 5" xfId="9263" xr:uid="{00000000-0005-0000-0000-000042220000}"/>
    <cellStyle name="Comma 5 5 2 2 6" xfId="5028" xr:uid="{00000000-0005-0000-0000-000043220000}"/>
    <cellStyle name="Comma 5 5 2 3" xfId="1000" xr:uid="{00000000-0005-0000-0000-000044220000}"/>
    <cellStyle name="Comma 5 5 2 3 2" xfId="2058" xr:uid="{00000000-0005-0000-0000-000045220000}"/>
    <cellStyle name="Comma 5 5 2 3 2 2" xfId="4175" xr:uid="{00000000-0005-0000-0000-000046220000}"/>
    <cellStyle name="Comma 5 5 2 3 2 2 2" xfId="12642" xr:uid="{00000000-0005-0000-0000-000047220000}"/>
    <cellStyle name="Comma 5 5 2 3 2 2 3" xfId="8407" xr:uid="{00000000-0005-0000-0000-000048220000}"/>
    <cellStyle name="Comma 5 5 2 3 2 3" xfId="10526" xr:uid="{00000000-0005-0000-0000-000049220000}"/>
    <cellStyle name="Comma 5 5 2 3 2 4" xfId="6291" xr:uid="{00000000-0005-0000-0000-00004A220000}"/>
    <cellStyle name="Comma 5 5 2 3 3" xfId="3117" xr:uid="{00000000-0005-0000-0000-00004B220000}"/>
    <cellStyle name="Comma 5 5 2 3 3 2" xfId="11584" xr:uid="{00000000-0005-0000-0000-00004C220000}"/>
    <cellStyle name="Comma 5 5 2 3 3 3" xfId="7349" xr:uid="{00000000-0005-0000-0000-00004D220000}"/>
    <cellStyle name="Comma 5 5 2 3 4" xfId="9468" xr:uid="{00000000-0005-0000-0000-00004E220000}"/>
    <cellStyle name="Comma 5 5 2 3 5" xfId="5233" xr:uid="{00000000-0005-0000-0000-00004F220000}"/>
    <cellStyle name="Comma 5 5 2 4" xfId="1552" xr:uid="{00000000-0005-0000-0000-000050220000}"/>
    <cellStyle name="Comma 5 5 2 4 2" xfId="3669" xr:uid="{00000000-0005-0000-0000-000051220000}"/>
    <cellStyle name="Comma 5 5 2 4 2 2" xfId="12136" xr:uid="{00000000-0005-0000-0000-000052220000}"/>
    <cellStyle name="Comma 5 5 2 4 2 3" xfId="7901" xr:uid="{00000000-0005-0000-0000-000053220000}"/>
    <cellStyle name="Comma 5 5 2 4 3" xfId="10020" xr:uid="{00000000-0005-0000-0000-000054220000}"/>
    <cellStyle name="Comma 5 5 2 4 4" xfId="5785" xr:uid="{00000000-0005-0000-0000-000055220000}"/>
    <cellStyle name="Comma 5 5 2 5" xfId="2611" xr:uid="{00000000-0005-0000-0000-000056220000}"/>
    <cellStyle name="Comma 5 5 2 5 2" xfId="11078" xr:uid="{00000000-0005-0000-0000-000057220000}"/>
    <cellStyle name="Comma 5 5 2 5 3" xfId="6843" xr:uid="{00000000-0005-0000-0000-000058220000}"/>
    <cellStyle name="Comma 5 5 2 6" xfId="8962" xr:uid="{00000000-0005-0000-0000-000059220000}"/>
    <cellStyle name="Comma 5 5 2 7" xfId="4727" xr:uid="{00000000-0005-0000-0000-00005A220000}"/>
    <cellStyle name="Comma 5 5 3" xfId="689" xr:uid="{00000000-0005-0000-0000-00005B220000}"/>
    <cellStyle name="Comma 5 5 3 2" xfId="1194" xr:uid="{00000000-0005-0000-0000-00005C220000}"/>
    <cellStyle name="Comma 5 5 3 2 2" xfId="2252" xr:uid="{00000000-0005-0000-0000-00005D220000}"/>
    <cellStyle name="Comma 5 5 3 2 2 2" xfId="4369" xr:uid="{00000000-0005-0000-0000-00005E220000}"/>
    <cellStyle name="Comma 5 5 3 2 2 2 2" xfId="12836" xr:uid="{00000000-0005-0000-0000-00005F220000}"/>
    <cellStyle name="Comma 5 5 3 2 2 2 3" xfId="8601" xr:uid="{00000000-0005-0000-0000-000060220000}"/>
    <cellStyle name="Comma 5 5 3 2 2 3" xfId="10720" xr:uid="{00000000-0005-0000-0000-000061220000}"/>
    <cellStyle name="Comma 5 5 3 2 2 4" xfId="6485" xr:uid="{00000000-0005-0000-0000-000062220000}"/>
    <cellStyle name="Comma 5 5 3 2 3" xfId="3311" xr:uid="{00000000-0005-0000-0000-000063220000}"/>
    <cellStyle name="Comma 5 5 3 2 3 2" xfId="11778" xr:uid="{00000000-0005-0000-0000-000064220000}"/>
    <cellStyle name="Comma 5 5 3 2 3 3" xfId="7543" xr:uid="{00000000-0005-0000-0000-000065220000}"/>
    <cellStyle name="Comma 5 5 3 2 4" xfId="9662" xr:uid="{00000000-0005-0000-0000-000066220000}"/>
    <cellStyle name="Comma 5 5 3 2 5" xfId="5427" xr:uid="{00000000-0005-0000-0000-000067220000}"/>
    <cellStyle name="Comma 5 5 3 3" xfId="1747" xr:uid="{00000000-0005-0000-0000-000068220000}"/>
    <cellStyle name="Comma 5 5 3 3 2" xfId="3864" xr:uid="{00000000-0005-0000-0000-000069220000}"/>
    <cellStyle name="Comma 5 5 3 3 2 2" xfId="12331" xr:uid="{00000000-0005-0000-0000-00006A220000}"/>
    <cellStyle name="Comma 5 5 3 3 2 3" xfId="8096" xr:uid="{00000000-0005-0000-0000-00006B220000}"/>
    <cellStyle name="Comma 5 5 3 3 3" xfId="10215" xr:uid="{00000000-0005-0000-0000-00006C220000}"/>
    <cellStyle name="Comma 5 5 3 3 4" xfId="5980" xr:uid="{00000000-0005-0000-0000-00006D220000}"/>
    <cellStyle name="Comma 5 5 3 4" xfId="2806" xr:uid="{00000000-0005-0000-0000-00006E220000}"/>
    <cellStyle name="Comma 5 5 3 4 2" xfId="11273" xr:uid="{00000000-0005-0000-0000-00006F220000}"/>
    <cellStyle name="Comma 5 5 3 4 3" xfId="7038" xr:uid="{00000000-0005-0000-0000-000070220000}"/>
    <cellStyle name="Comma 5 5 3 5" xfId="9157" xr:uid="{00000000-0005-0000-0000-000071220000}"/>
    <cellStyle name="Comma 5 5 3 6" xfId="4922" xr:uid="{00000000-0005-0000-0000-000072220000}"/>
    <cellStyle name="Comma 5 5 4" xfId="582" xr:uid="{00000000-0005-0000-0000-000073220000}"/>
    <cellStyle name="Comma 5 5 4 2" xfId="1099" xr:uid="{00000000-0005-0000-0000-000074220000}"/>
    <cellStyle name="Comma 5 5 4 2 2" xfId="2157" xr:uid="{00000000-0005-0000-0000-000075220000}"/>
    <cellStyle name="Comma 5 5 4 2 2 2" xfId="4274" xr:uid="{00000000-0005-0000-0000-000076220000}"/>
    <cellStyle name="Comma 5 5 4 2 2 2 2" xfId="12741" xr:uid="{00000000-0005-0000-0000-000077220000}"/>
    <cellStyle name="Comma 5 5 4 2 2 2 3" xfId="8506" xr:uid="{00000000-0005-0000-0000-000078220000}"/>
    <cellStyle name="Comma 5 5 4 2 2 3" xfId="10625" xr:uid="{00000000-0005-0000-0000-000079220000}"/>
    <cellStyle name="Comma 5 5 4 2 2 4" xfId="6390" xr:uid="{00000000-0005-0000-0000-00007A220000}"/>
    <cellStyle name="Comma 5 5 4 2 3" xfId="3216" xr:uid="{00000000-0005-0000-0000-00007B220000}"/>
    <cellStyle name="Comma 5 5 4 2 3 2" xfId="11683" xr:uid="{00000000-0005-0000-0000-00007C220000}"/>
    <cellStyle name="Comma 5 5 4 2 3 3" xfId="7448" xr:uid="{00000000-0005-0000-0000-00007D220000}"/>
    <cellStyle name="Comma 5 5 4 2 4" xfId="9567" xr:uid="{00000000-0005-0000-0000-00007E220000}"/>
    <cellStyle name="Comma 5 5 4 2 5" xfId="5332" xr:uid="{00000000-0005-0000-0000-00007F220000}"/>
    <cellStyle name="Comma 5 5 4 3" xfId="1652" xr:uid="{00000000-0005-0000-0000-000080220000}"/>
    <cellStyle name="Comma 5 5 4 3 2" xfId="3769" xr:uid="{00000000-0005-0000-0000-000081220000}"/>
    <cellStyle name="Comma 5 5 4 3 2 2" xfId="12236" xr:uid="{00000000-0005-0000-0000-000082220000}"/>
    <cellStyle name="Comma 5 5 4 3 2 3" xfId="8001" xr:uid="{00000000-0005-0000-0000-000083220000}"/>
    <cellStyle name="Comma 5 5 4 3 3" xfId="10120" xr:uid="{00000000-0005-0000-0000-000084220000}"/>
    <cellStyle name="Comma 5 5 4 3 4" xfId="5885" xr:uid="{00000000-0005-0000-0000-000085220000}"/>
    <cellStyle name="Comma 5 5 4 4" xfId="2711" xr:uid="{00000000-0005-0000-0000-000086220000}"/>
    <cellStyle name="Comma 5 5 4 4 2" xfId="11178" xr:uid="{00000000-0005-0000-0000-000087220000}"/>
    <cellStyle name="Comma 5 5 4 4 3" xfId="6943" xr:uid="{00000000-0005-0000-0000-000088220000}"/>
    <cellStyle name="Comma 5 5 4 5" xfId="9062" xr:uid="{00000000-0005-0000-0000-000089220000}"/>
    <cellStyle name="Comma 5 5 4 6" xfId="4827" xr:uid="{00000000-0005-0000-0000-00008A220000}"/>
    <cellStyle name="Comma 5 5 5" xfId="894" xr:uid="{00000000-0005-0000-0000-00008B220000}"/>
    <cellStyle name="Comma 5 5 5 2" xfId="1952" xr:uid="{00000000-0005-0000-0000-00008C220000}"/>
    <cellStyle name="Comma 5 5 5 2 2" xfId="4069" xr:uid="{00000000-0005-0000-0000-00008D220000}"/>
    <cellStyle name="Comma 5 5 5 2 2 2" xfId="12536" xr:uid="{00000000-0005-0000-0000-00008E220000}"/>
    <cellStyle name="Comma 5 5 5 2 2 3" xfId="8301" xr:uid="{00000000-0005-0000-0000-00008F220000}"/>
    <cellStyle name="Comma 5 5 5 2 3" xfId="10420" xr:uid="{00000000-0005-0000-0000-000090220000}"/>
    <cellStyle name="Comma 5 5 5 2 4" xfId="6185" xr:uid="{00000000-0005-0000-0000-000091220000}"/>
    <cellStyle name="Comma 5 5 5 3" xfId="3011" xr:uid="{00000000-0005-0000-0000-000092220000}"/>
    <cellStyle name="Comma 5 5 5 3 2" xfId="11478" xr:uid="{00000000-0005-0000-0000-000093220000}"/>
    <cellStyle name="Comma 5 5 5 3 3" xfId="7243" xr:uid="{00000000-0005-0000-0000-000094220000}"/>
    <cellStyle name="Comma 5 5 5 4" xfId="9362" xr:uid="{00000000-0005-0000-0000-000095220000}"/>
    <cellStyle name="Comma 5 5 5 5" xfId="5127" xr:uid="{00000000-0005-0000-0000-000096220000}"/>
    <cellStyle name="Comma 5 5 6" xfId="1446" xr:uid="{00000000-0005-0000-0000-000097220000}"/>
    <cellStyle name="Comma 5 5 6 2" xfId="3563" xr:uid="{00000000-0005-0000-0000-000098220000}"/>
    <cellStyle name="Comma 5 5 6 2 2" xfId="12030" xr:uid="{00000000-0005-0000-0000-000099220000}"/>
    <cellStyle name="Comma 5 5 6 2 3" xfId="7795" xr:uid="{00000000-0005-0000-0000-00009A220000}"/>
    <cellStyle name="Comma 5 5 6 3" xfId="9914" xr:uid="{00000000-0005-0000-0000-00009B220000}"/>
    <cellStyle name="Comma 5 5 6 4" xfId="5679" xr:uid="{00000000-0005-0000-0000-00009C220000}"/>
    <cellStyle name="Comma 5 5 7" xfId="2505" xr:uid="{00000000-0005-0000-0000-00009D220000}"/>
    <cellStyle name="Comma 5 5 7 2" xfId="10972" xr:uid="{00000000-0005-0000-0000-00009E220000}"/>
    <cellStyle name="Comma 5 5 7 3" xfId="6737" xr:uid="{00000000-0005-0000-0000-00009F220000}"/>
    <cellStyle name="Comma 5 5 8" xfId="8856" xr:uid="{00000000-0005-0000-0000-0000A0220000}"/>
    <cellStyle name="Comma 5 5 9" xfId="4621" xr:uid="{00000000-0005-0000-0000-0000A1220000}"/>
    <cellStyle name="Comma 5 6" xfId="427" xr:uid="{00000000-0005-0000-0000-0000A2220000}"/>
    <cellStyle name="Comma 5 6 2" xfId="740" xr:uid="{00000000-0005-0000-0000-0000A3220000}"/>
    <cellStyle name="Comma 5 6 2 2" xfId="1245" xr:uid="{00000000-0005-0000-0000-0000A4220000}"/>
    <cellStyle name="Comma 5 6 2 2 2" xfId="2303" xr:uid="{00000000-0005-0000-0000-0000A5220000}"/>
    <cellStyle name="Comma 5 6 2 2 2 2" xfId="4420" xr:uid="{00000000-0005-0000-0000-0000A6220000}"/>
    <cellStyle name="Comma 5 6 2 2 2 2 2" xfId="12887" xr:uid="{00000000-0005-0000-0000-0000A7220000}"/>
    <cellStyle name="Comma 5 6 2 2 2 2 3" xfId="8652" xr:uid="{00000000-0005-0000-0000-0000A8220000}"/>
    <cellStyle name="Comma 5 6 2 2 2 3" xfId="10771" xr:uid="{00000000-0005-0000-0000-0000A9220000}"/>
    <cellStyle name="Comma 5 6 2 2 2 4" xfId="6536" xr:uid="{00000000-0005-0000-0000-0000AA220000}"/>
    <cellStyle name="Comma 5 6 2 2 3" xfId="3362" xr:uid="{00000000-0005-0000-0000-0000AB220000}"/>
    <cellStyle name="Comma 5 6 2 2 3 2" xfId="11829" xr:uid="{00000000-0005-0000-0000-0000AC220000}"/>
    <cellStyle name="Comma 5 6 2 2 3 3" xfId="7594" xr:uid="{00000000-0005-0000-0000-0000AD220000}"/>
    <cellStyle name="Comma 5 6 2 2 4" xfId="9713" xr:uid="{00000000-0005-0000-0000-0000AE220000}"/>
    <cellStyle name="Comma 5 6 2 2 5" xfId="5478" xr:uid="{00000000-0005-0000-0000-0000AF220000}"/>
    <cellStyle name="Comma 5 6 2 3" xfId="1798" xr:uid="{00000000-0005-0000-0000-0000B0220000}"/>
    <cellStyle name="Comma 5 6 2 3 2" xfId="3915" xr:uid="{00000000-0005-0000-0000-0000B1220000}"/>
    <cellStyle name="Comma 5 6 2 3 2 2" xfId="12382" xr:uid="{00000000-0005-0000-0000-0000B2220000}"/>
    <cellStyle name="Comma 5 6 2 3 2 3" xfId="8147" xr:uid="{00000000-0005-0000-0000-0000B3220000}"/>
    <cellStyle name="Comma 5 6 2 3 3" xfId="10266" xr:uid="{00000000-0005-0000-0000-0000B4220000}"/>
    <cellStyle name="Comma 5 6 2 3 4" xfId="6031" xr:uid="{00000000-0005-0000-0000-0000B5220000}"/>
    <cellStyle name="Comma 5 6 2 4" xfId="2857" xr:uid="{00000000-0005-0000-0000-0000B6220000}"/>
    <cellStyle name="Comma 5 6 2 4 2" xfId="11324" xr:uid="{00000000-0005-0000-0000-0000B7220000}"/>
    <cellStyle name="Comma 5 6 2 4 3" xfId="7089" xr:uid="{00000000-0005-0000-0000-0000B8220000}"/>
    <cellStyle name="Comma 5 6 2 5" xfId="9208" xr:uid="{00000000-0005-0000-0000-0000B9220000}"/>
    <cellStyle name="Comma 5 6 2 6" xfId="4973" xr:uid="{00000000-0005-0000-0000-0000BA220000}"/>
    <cellStyle name="Comma 5 6 3" xfId="945" xr:uid="{00000000-0005-0000-0000-0000BB220000}"/>
    <cellStyle name="Comma 5 6 3 2" xfId="2003" xr:uid="{00000000-0005-0000-0000-0000BC220000}"/>
    <cellStyle name="Comma 5 6 3 2 2" xfId="4120" xr:uid="{00000000-0005-0000-0000-0000BD220000}"/>
    <cellStyle name="Comma 5 6 3 2 2 2" xfId="12587" xr:uid="{00000000-0005-0000-0000-0000BE220000}"/>
    <cellStyle name="Comma 5 6 3 2 2 3" xfId="8352" xr:uid="{00000000-0005-0000-0000-0000BF220000}"/>
    <cellStyle name="Comma 5 6 3 2 3" xfId="10471" xr:uid="{00000000-0005-0000-0000-0000C0220000}"/>
    <cellStyle name="Comma 5 6 3 2 4" xfId="6236" xr:uid="{00000000-0005-0000-0000-0000C1220000}"/>
    <cellStyle name="Comma 5 6 3 3" xfId="3062" xr:uid="{00000000-0005-0000-0000-0000C2220000}"/>
    <cellStyle name="Comma 5 6 3 3 2" xfId="11529" xr:uid="{00000000-0005-0000-0000-0000C3220000}"/>
    <cellStyle name="Comma 5 6 3 3 3" xfId="7294" xr:uid="{00000000-0005-0000-0000-0000C4220000}"/>
    <cellStyle name="Comma 5 6 3 4" xfId="9413" xr:uid="{00000000-0005-0000-0000-0000C5220000}"/>
    <cellStyle name="Comma 5 6 3 5" xfId="5178" xr:uid="{00000000-0005-0000-0000-0000C6220000}"/>
    <cellStyle name="Comma 5 6 4" xfId="1497" xr:uid="{00000000-0005-0000-0000-0000C7220000}"/>
    <cellStyle name="Comma 5 6 4 2" xfId="3614" xr:uid="{00000000-0005-0000-0000-0000C8220000}"/>
    <cellStyle name="Comma 5 6 4 2 2" xfId="12081" xr:uid="{00000000-0005-0000-0000-0000C9220000}"/>
    <cellStyle name="Comma 5 6 4 2 3" xfId="7846" xr:uid="{00000000-0005-0000-0000-0000CA220000}"/>
    <cellStyle name="Comma 5 6 4 3" xfId="9965" xr:uid="{00000000-0005-0000-0000-0000CB220000}"/>
    <cellStyle name="Comma 5 6 4 4" xfId="5730" xr:uid="{00000000-0005-0000-0000-0000CC220000}"/>
    <cellStyle name="Comma 5 6 5" xfId="2556" xr:uid="{00000000-0005-0000-0000-0000CD220000}"/>
    <cellStyle name="Comma 5 6 5 2" xfId="11023" xr:uid="{00000000-0005-0000-0000-0000CE220000}"/>
    <cellStyle name="Comma 5 6 5 3" xfId="6788" xr:uid="{00000000-0005-0000-0000-0000CF220000}"/>
    <cellStyle name="Comma 5 6 6" xfId="8907" xr:uid="{00000000-0005-0000-0000-0000D0220000}"/>
    <cellStyle name="Comma 5 6 7" xfId="4672" xr:uid="{00000000-0005-0000-0000-0000D1220000}"/>
    <cellStyle name="Comma 5 7" xfId="629" xr:uid="{00000000-0005-0000-0000-0000D2220000}"/>
    <cellStyle name="Comma 5 7 2" xfId="1146" xr:uid="{00000000-0005-0000-0000-0000D3220000}"/>
    <cellStyle name="Comma 5 7 2 2" xfId="2204" xr:uid="{00000000-0005-0000-0000-0000D4220000}"/>
    <cellStyle name="Comma 5 7 2 2 2" xfId="4321" xr:uid="{00000000-0005-0000-0000-0000D5220000}"/>
    <cellStyle name="Comma 5 7 2 2 2 2" xfId="12788" xr:uid="{00000000-0005-0000-0000-0000D6220000}"/>
    <cellStyle name="Comma 5 7 2 2 2 3" xfId="8553" xr:uid="{00000000-0005-0000-0000-0000D7220000}"/>
    <cellStyle name="Comma 5 7 2 2 3" xfId="10672" xr:uid="{00000000-0005-0000-0000-0000D8220000}"/>
    <cellStyle name="Comma 5 7 2 2 4" xfId="6437" xr:uid="{00000000-0005-0000-0000-0000D9220000}"/>
    <cellStyle name="Comma 5 7 2 3" xfId="3263" xr:uid="{00000000-0005-0000-0000-0000DA220000}"/>
    <cellStyle name="Comma 5 7 2 3 2" xfId="11730" xr:uid="{00000000-0005-0000-0000-0000DB220000}"/>
    <cellStyle name="Comma 5 7 2 3 3" xfId="7495" xr:uid="{00000000-0005-0000-0000-0000DC220000}"/>
    <cellStyle name="Comma 5 7 2 4" xfId="9614" xr:uid="{00000000-0005-0000-0000-0000DD220000}"/>
    <cellStyle name="Comma 5 7 2 5" xfId="5379" xr:uid="{00000000-0005-0000-0000-0000DE220000}"/>
    <cellStyle name="Comma 5 7 3" xfId="1699" xr:uid="{00000000-0005-0000-0000-0000DF220000}"/>
    <cellStyle name="Comma 5 7 3 2" xfId="3816" xr:uid="{00000000-0005-0000-0000-0000E0220000}"/>
    <cellStyle name="Comma 5 7 3 2 2" xfId="12283" xr:uid="{00000000-0005-0000-0000-0000E1220000}"/>
    <cellStyle name="Comma 5 7 3 2 3" xfId="8048" xr:uid="{00000000-0005-0000-0000-0000E2220000}"/>
    <cellStyle name="Comma 5 7 3 3" xfId="10167" xr:uid="{00000000-0005-0000-0000-0000E3220000}"/>
    <cellStyle name="Comma 5 7 3 4" xfId="5932" xr:uid="{00000000-0005-0000-0000-0000E4220000}"/>
    <cellStyle name="Comma 5 7 4" xfId="2758" xr:uid="{00000000-0005-0000-0000-0000E5220000}"/>
    <cellStyle name="Comma 5 7 4 2" xfId="11225" xr:uid="{00000000-0005-0000-0000-0000E6220000}"/>
    <cellStyle name="Comma 5 7 4 3" xfId="6990" xr:uid="{00000000-0005-0000-0000-0000E7220000}"/>
    <cellStyle name="Comma 5 7 5" xfId="9109" xr:uid="{00000000-0005-0000-0000-0000E8220000}"/>
    <cellStyle name="Comma 5 7 6" xfId="4874" xr:uid="{00000000-0005-0000-0000-0000E9220000}"/>
    <cellStyle name="Comma 5 8" xfId="535" xr:uid="{00000000-0005-0000-0000-0000EA220000}"/>
    <cellStyle name="Comma 5 8 2" xfId="1053" xr:uid="{00000000-0005-0000-0000-0000EB220000}"/>
    <cellStyle name="Comma 5 8 2 2" xfId="2111" xr:uid="{00000000-0005-0000-0000-0000EC220000}"/>
    <cellStyle name="Comma 5 8 2 2 2" xfId="4228" xr:uid="{00000000-0005-0000-0000-0000ED220000}"/>
    <cellStyle name="Comma 5 8 2 2 2 2" xfId="12695" xr:uid="{00000000-0005-0000-0000-0000EE220000}"/>
    <cellStyle name="Comma 5 8 2 2 2 3" xfId="8460" xr:uid="{00000000-0005-0000-0000-0000EF220000}"/>
    <cellStyle name="Comma 5 8 2 2 3" xfId="10579" xr:uid="{00000000-0005-0000-0000-0000F0220000}"/>
    <cellStyle name="Comma 5 8 2 2 4" xfId="6344" xr:uid="{00000000-0005-0000-0000-0000F1220000}"/>
    <cellStyle name="Comma 5 8 2 3" xfId="3170" xr:uid="{00000000-0005-0000-0000-0000F2220000}"/>
    <cellStyle name="Comma 5 8 2 3 2" xfId="11637" xr:uid="{00000000-0005-0000-0000-0000F3220000}"/>
    <cellStyle name="Comma 5 8 2 3 3" xfId="7402" xr:uid="{00000000-0005-0000-0000-0000F4220000}"/>
    <cellStyle name="Comma 5 8 2 4" xfId="9521" xr:uid="{00000000-0005-0000-0000-0000F5220000}"/>
    <cellStyle name="Comma 5 8 2 5" xfId="5286" xr:uid="{00000000-0005-0000-0000-0000F6220000}"/>
    <cellStyle name="Comma 5 8 3" xfId="1605" xr:uid="{00000000-0005-0000-0000-0000F7220000}"/>
    <cellStyle name="Comma 5 8 3 2" xfId="3722" xr:uid="{00000000-0005-0000-0000-0000F8220000}"/>
    <cellStyle name="Comma 5 8 3 2 2" xfId="12189" xr:uid="{00000000-0005-0000-0000-0000F9220000}"/>
    <cellStyle name="Comma 5 8 3 2 3" xfId="7954" xr:uid="{00000000-0005-0000-0000-0000FA220000}"/>
    <cellStyle name="Comma 5 8 3 3" xfId="10073" xr:uid="{00000000-0005-0000-0000-0000FB220000}"/>
    <cellStyle name="Comma 5 8 3 4" xfId="5838" xr:uid="{00000000-0005-0000-0000-0000FC220000}"/>
    <cellStyle name="Comma 5 8 4" xfId="2664" xr:uid="{00000000-0005-0000-0000-0000FD220000}"/>
    <cellStyle name="Comma 5 8 4 2" xfId="11131" xr:uid="{00000000-0005-0000-0000-0000FE220000}"/>
    <cellStyle name="Comma 5 8 4 3" xfId="6896" xr:uid="{00000000-0005-0000-0000-0000FF220000}"/>
    <cellStyle name="Comma 5 8 5" xfId="9015" xr:uid="{00000000-0005-0000-0000-000000230000}"/>
    <cellStyle name="Comma 5 8 6" xfId="4780" xr:uid="{00000000-0005-0000-0000-000001230000}"/>
    <cellStyle name="Comma 5 9" xfId="848" xr:uid="{00000000-0005-0000-0000-000002230000}"/>
    <cellStyle name="Comma 5 9 2" xfId="1906" xr:uid="{00000000-0005-0000-0000-000003230000}"/>
    <cellStyle name="Comma 5 9 2 2" xfId="4023" xr:uid="{00000000-0005-0000-0000-000004230000}"/>
    <cellStyle name="Comma 5 9 2 2 2" xfId="12490" xr:uid="{00000000-0005-0000-0000-000005230000}"/>
    <cellStyle name="Comma 5 9 2 2 3" xfId="8255" xr:uid="{00000000-0005-0000-0000-000006230000}"/>
    <cellStyle name="Comma 5 9 2 3" xfId="10374" xr:uid="{00000000-0005-0000-0000-000007230000}"/>
    <cellStyle name="Comma 5 9 2 4" xfId="6139" xr:uid="{00000000-0005-0000-0000-000008230000}"/>
    <cellStyle name="Comma 5 9 3" xfId="2965" xr:uid="{00000000-0005-0000-0000-000009230000}"/>
    <cellStyle name="Comma 5 9 3 2" xfId="11432" xr:uid="{00000000-0005-0000-0000-00000A230000}"/>
    <cellStyle name="Comma 5 9 3 3" xfId="7197" xr:uid="{00000000-0005-0000-0000-00000B230000}"/>
    <cellStyle name="Comma 5 9 4" xfId="9316" xr:uid="{00000000-0005-0000-0000-00000C230000}"/>
    <cellStyle name="Comma 5 9 5" xfId="5081" xr:uid="{00000000-0005-0000-0000-00000D230000}"/>
    <cellStyle name="Comma 50" xfId="8791" xr:uid="{00000000-0005-0000-0000-00000E230000}"/>
    <cellStyle name="Comma 51" xfId="13026" xr:uid="{00000000-0005-0000-0000-00000F230000}"/>
    <cellStyle name="Comma 52" xfId="13028" xr:uid="{00000000-0005-0000-0000-000010230000}"/>
    <cellStyle name="Comma 53" xfId="13027" xr:uid="{00000000-0005-0000-0000-000011230000}"/>
    <cellStyle name="Comma 54" xfId="13029" xr:uid="{00000000-0005-0000-0000-000012230000}"/>
    <cellStyle name="Comma 55" xfId="4560" xr:uid="{00000000-0005-0000-0000-000013230000}"/>
    <cellStyle name="Comma 6" xfId="162" xr:uid="{00000000-0005-0000-0000-000014230000}"/>
    <cellStyle name="Comma 6 10" xfId="2465" xr:uid="{00000000-0005-0000-0000-000015230000}"/>
    <cellStyle name="Comma 6 10 2" xfId="10932" xr:uid="{00000000-0005-0000-0000-000016230000}"/>
    <cellStyle name="Comma 6 10 3" xfId="6697" xr:uid="{00000000-0005-0000-0000-000017230000}"/>
    <cellStyle name="Comma 6 11" xfId="8816" xr:uid="{00000000-0005-0000-0000-000018230000}"/>
    <cellStyle name="Comma 6 12" xfId="4581" xr:uid="{00000000-0005-0000-0000-000019230000}"/>
    <cellStyle name="Comma 6 2" xfId="163" xr:uid="{00000000-0005-0000-0000-00001A230000}"/>
    <cellStyle name="Comma 6 2 10" xfId="2466" xr:uid="{00000000-0005-0000-0000-00001B230000}"/>
    <cellStyle name="Comma 6 2 10 2" xfId="10933" xr:uid="{00000000-0005-0000-0000-00001C230000}"/>
    <cellStyle name="Comma 6 2 10 3" xfId="6698" xr:uid="{00000000-0005-0000-0000-00001D230000}"/>
    <cellStyle name="Comma 6 2 11" xfId="8817" xr:uid="{00000000-0005-0000-0000-00001E230000}"/>
    <cellStyle name="Comma 6 2 12" xfId="4582" xr:uid="{00000000-0005-0000-0000-00001F230000}"/>
    <cellStyle name="Comma 6 2 2" xfId="355" xr:uid="{00000000-0005-0000-0000-000020230000}"/>
    <cellStyle name="Comma 6 2 2 10" xfId="8835" xr:uid="{00000000-0005-0000-0000-000021230000}"/>
    <cellStyle name="Comma 6 2 2 11" xfId="4600" xr:uid="{00000000-0005-0000-0000-000022230000}"/>
    <cellStyle name="Comma 6 2 2 2" xfId="401" xr:uid="{00000000-0005-0000-0000-000023230000}"/>
    <cellStyle name="Comma 6 2 2 2 2" xfId="507" xr:uid="{00000000-0005-0000-0000-000024230000}"/>
    <cellStyle name="Comma 6 2 2 2 2 2" xfId="820" xr:uid="{00000000-0005-0000-0000-000025230000}"/>
    <cellStyle name="Comma 6 2 2 2 2 2 2" xfId="1325" xr:uid="{00000000-0005-0000-0000-000026230000}"/>
    <cellStyle name="Comma 6 2 2 2 2 2 2 2" xfId="2383" xr:uid="{00000000-0005-0000-0000-000027230000}"/>
    <cellStyle name="Comma 6 2 2 2 2 2 2 2 2" xfId="4500" xr:uid="{00000000-0005-0000-0000-000028230000}"/>
    <cellStyle name="Comma 6 2 2 2 2 2 2 2 2 2" xfId="12967" xr:uid="{00000000-0005-0000-0000-000029230000}"/>
    <cellStyle name="Comma 6 2 2 2 2 2 2 2 2 3" xfId="8732" xr:uid="{00000000-0005-0000-0000-00002A230000}"/>
    <cellStyle name="Comma 6 2 2 2 2 2 2 2 3" xfId="10851" xr:uid="{00000000-0005-0000-0000-00002B230000}"/>
    <cellStyle name="Comma 6 2 2 2 2 2 2 2 4" xfId="6616" xr:uid="{00000000-0005-0000-0000-00002C230000}"/>
    <cellStyle name="Comma 6 2 2 2 2 2 2 3" xfId="3442" xr:uid="{00000000-0005-0000-0000-00002D230000}"/>
    <cellStyle name="Comma 6 2 2 2 2 2 2 3 2" xfId="11909" xr:uid="{00000000-0005-0000-0000-00002E230000}"/>
    <cellStyle name="Comma 6 2 2 2 2 2 2 3 3" xfId="7674" xr:uid="{00000000-0005-0000-0000-00002F230000}"/>
    <cellStyle name="Comma 6 2 2 2 2 2 2 4" xfId="9793" xr:uid="{00000000-0005-0000-0000-000030230000}"/>
    <cellStyle name="Comma 6 2 2 2 2 2 2 5" xfId="5558" xr:uid="{00000000-0005-0000-0000-000031230000}"/>
    <cellStyle name="Comma 6 2 2 2 2 2 3" xfId="1878" xr:uid="{00000000-0005-0000-0000-000032230000}"/>
    <cellStyle name="Comma 6 2 2 2 2 2 3 2" xfId="3995" xr:uid="{00000000-0005-0000-0000-000033230000}"/>
    <cellStyle name="Comma 6 2 2 2 2 2 3 2 2" xfId="12462" xr:uid="{00000000-0005-0000-0000-000034230000}"/>
    <cellStyle name="Comma 6 2 2 2 2 2 3 2 3" xfId="8227" xr:uid="{00000000-0005-0000-0000-000035230000}"/>
    <cellStyle name="Comma 6 2 2 2 2 2 3 3" xfId="10346" xr:uid="{00000000-0005-0000-0000-000036230000}"/>
    <cellStyle name="Comma 6 2 2 2 2 2 3 4" xfId="6111" xr:uid="{00000000-0005-0000-0000-000037230000}"/>
    <cellStyle name="Comma 6 2 2 2 2 2 4" xfId="2937" xr:uid="{00000000-0005-0000-0000-000038230000}"/>
    <cellStyle name="Comma 6 2 2 2 2 2 4 2" xfId="11404" xr:uid="{00000000-0005-0000-0000-000039230000}"/>
    <cellStyle name="Comma 6 2 2 2 2 2 4 3" xfId="7169" xr:uid="{00000000-0005-0000-0000-00003A230000}"/>
    <cellStyle name="Comma 6 2 2 2 2 2 5" xfId="9288" xr:uid="{00000000-0005-0000-0000-00003B230000}"/>
    <cellStyle name="Comma 6 2 2 2 2 2 6" xfId="5053" xr:uid="{00000000-0005-0000-0000-00003C230000}"/>
    <cellStyle name="Comma 6 2 2 2 2 3" xfId="1025" xr:uid="{00000000-0005-0000-0000-00003D230000}"/>
    <cellStyle name="Comma 6 2 2 2 2 3 2" xfId="2083" xr:uid="{00000000-0005-0000-0000-00003E230000}"/>
    <cellStyle name="Comma 6 2 2 2 2 3 2 2" xfId="4200" xr:uid="{00000000-0005-0000-0000-00003F230000}"/>
    <cellStyle name="Comma 6 2 2 2 2 3 2 2 2" xfId="12667" xr:uid="{00000000-0005-0000-0000-000040230000}"/>
    <cellStyle name="Comma 6 2 2 2 2 3 2 2 3" xfId="8432" xr:uid="{00000000-0005-0000-0000-000041230000}"/>
    <cellStyle name="Comma 6 2 2 2 2 3 2 3" xfId="10551" xr:uid="{00000000-0005-0000-0000-000042230000}"/>
    <cellStyle name="Comma 6 2 2 2 2 3 2 4" xfId="6316" xr:uid="{00000000-0005-0000-0000-000043230000}"/>
    <cellStyle name="Comma 6 2 2 2 2 3 3" xfId="3142" xr:uid="{00000000-0005-0000-0000-000044230000}"/>
    <cellStyle name="Comma 6 2 2 2 2 3 3 2" xfId="11609" xr:uid="{00000000-0005-0000-0000-000045230000}"/>
    <cellStyle name="Comma 6 2 2 2 2 3 3 3" xfId="7374" xr:uid="{00000000-0005-0000-0000-000046230000}"/>
    <cellStyle name="Comma 6 2 2 2 2 3 4" xfId="9493" xr:uid="{00000000-0005-0000-0000-000047230000}"/>
    <cellStyle name="Comma 6 2 2 2 2 3 5" xfId="5258" xr:uid="{00000000-0005-0000-0000-000048230000}"/>
    <cellStyle name="Comma 6 2 2 2 2 4" xfId="1577" xr:uid="{00000000-0005-0000-0000-000049230000}"/>
    <cellStyle name="Comma 6 2 2 2 2 4 2" xfId="3694" xr:uid="{00000000-0005-0000-0000-00004A230000}"/>
    <cellStyle name="Comma 6 2 2 2 2 4 2 2" xfId="12161" xr:uid="{00000000-0005-0000-0000-00004B230000}"/>
    <cellStyle name="Comma 6 2 2 2 2 4 2 3" xfId="7926" xr:uid="{00000000-0005-0000-0000-00004C230000}"/>
    <cellStyle name="Comma 6 2 2 2 2 4 3" xfId="10045" xr:uid="{00000000-0005-0000-0000-00004D230000}"/>
    <cellStyle name="Comma 6 2 2 2 2 4 4" xfId="5810" xr:uid="{00000000-0005-0000-0000-00004E230000}"/>
    <cellStyle name="Comma 6 2 2 2 2 5" xfId="2636" xr:uid="{00000000-0005-0000-0000-00004F230000}"/>
    <cellStyle name="Comma 6 2 2 2 2 5 2" xfId="11103" xr:uid="{00000000-0005-0000-0000-000050230000}"/>
    <cellStyle name="Comma 6 2 2 2 2 5 3" xfId="6868" xr:uid="{00000000-0005-0000-0000-000051230000}"/>
    <cellStyle name="Comma 6 2 2 2 2 6" xfId="8987" xr:uid="{00000000-0005-0000-0000-000052230000}"/>
    <cellStyle name="Comma 6 2 2 2 2 7" xfId="4752" xr:uid="{00000000-0005-0000-0000-000053230000}"/>
    <cellStyle name="Comma 6 2 2 2 3" xfId="714" xr:uid="{00000000-0005-0000-0000-000054230000}"/>
    <cellStyle name="Comma 6 2 2 2 3 2" xfId="1219" xr:uid="{00000000-0005-0000-0000-000055230000}"/>
    <cellStyle name="Comma 6 2 2 2 3 2 2" xfId="2277" xr:uid="{00000000-0005-0000-0000-000056230000}"/>
    <cellStyle name="Comma 6 2 2 2 3 2 2 2" xfId="4394" xr:uid="{00000000-0005-0000-0000-000057230000}"/>
    <cellStyle name="Comma 6 2 2 2 3 2 2 2 2" xfId="12861" xr:uid="{00000000-0005-0000-0000-000058230000}"/>
    <cellStyle name="Comma 6 2 2 2 3 2 2 2 3" xfId="8626" xr:uid="{00000000-0005-0000-0000-000059230000}"/>
    <cellStyle name="Comma 6 2 2 2 3 2 2 3" xfId="10745" xr:uid="{00000000-0005-0000-0000-00005A230000}"/>
    <cellStyle name="Comma 6 2 2 2 3 2 2 4" xfId="6510" xr:uid="{00000000-0005-0000-0000-00005B230000}"/>
    <cellStyle name="Comma 6 2 2 2 3 2 3" xfId="3336" xr:uid="{00000000-0005-0000-0000-00005C230000}"/>
    <cellStyle name="Comma 6 2 2 2 3 2 3 2" xfId="11803" xr:uid="{00000000-0005-0000-0000-00005D230000}"/>
    <cellStyle name="Comma 6 2 2 2 3 2 3 3" xfId="7568" xr:uid="{00000000-0005-0000-0000-00005E230000}"/>
    <cellStyle name="Comma 6 2 2 2 3 2 4" xfId="9687" xr:uid="{00000000-0005-0000-0000-00005F230000}"/>
    <cellStyle name="Comma 6 2 2 2 3 2 5" xfId="5452" xr:uid="{00000000-0005-0000-0000-000060230000}"/>
    <cellStyle name="Comma 6 2 2 2 3 3" xfId="1772" xr:uid="{00000000-0005-0000-0000-000061230000}"/>
    <cellStyle name="Comma 6 2 2 2 3 3 2" xfId="3889" xr:uid="{00000000-0005-0000-0000-000062230000}"/>
    <cellStyle name="Comma 6 2 2 2 3 3 2 2" xfId="12356" xr:uid="{00000000-0005-0000-0000-000063230000}"/>
    <cellStyle name="Comma 6 2 2 2 3 3 2 3" xfId="8121" xr:uid="{00000000-0005-0000-0000-000064230000}"/>
    <cellStyle name="Comma 6 2 2 2 3 3 3" xfId="10240" xr:uid="{00000000-0005-0000-0000-000065230000}"/>
    <cellStyle name="Comma 6 2 2 2 3 3 4" xfId="6005" xr:uid="{00000000-0005-0000-0000-000066230000}"/>
    <cellStyle name="Comma 6 2 2 2 3 4" xfId="2831" xr:uid="{00000000-0005-0000-0000-000067230000}"/>
    <cellStyle name="Comma 6 2 2 2 3 4 2" xfId="11298" xr:uid="{00000000-0005-0000-0000-000068230000}"/>
    <cellStyle name="Comma 6 2 2 2 3 4 3" xfId="7063" xr:uid="{00000000-0005-0000-0000-000069230000}"/>
    <cellStyle name="Comma 6 2 2 2 3 5" xfId="9182" xr:uid="{00000000-0005-0000-0000-00006A230000}"/>
    <cellStyle name="Comma 6 2 2 2 3 6" xfId="4947" xr:uid="{00000000-0005-0000-0000-00006B230000}"/>
    <cellStyle name="Comma 6 2 2 2 4" xfId="607" xr:uid="{00000000-0005-0000-0000-00006C230000}"/>
    <cellStyle name="Comma 6 2 2 2 4 2" xfId="1124" xr:uid="{00000000-0005-0000-0000-00006D230000}"/>
    <cellStyle name="Comma 6 2 2 2 4 2 2" xfId="2182" xr:uid="{00000000-0005-0000-0000-00006E230000}"/>
    <cellStyle name="Comma 6 2 2 2 4 2 2 2" xfId="4299" xr:uid="{00000000-0005-0000-0000-00006F230000}"/>
    <cellStyle name="Comma 6 2 2 2 4 2 2 2 2" xfId="12766" xr:uid="{00000000-0005-0000-0000-000070230000}"/>
    <cellStyle name="Comma 6 2 2 2 4 2 2 2 3" xfId="8531" xr:uid="{00000000-0005-0000-0000-000071230000}"/>
    <cellStyle name="Comma 6 2 2 2 4 2 2 3" xfId="10650" xr:uid="{00000000-0005-0000-0000-000072230000}"/>
    <cellStyle name="Comma 6 2 2 2 4 2 2 4" xfId="6415" xr:uid="{00000000-0005-0000-0000-000073230000}"/>
    <cellStyle name="Comma 6 2 2 2 4 2 3" xfId="3241" xr:uid="{00000000-0005-0000-0000-000074230000}"/>
    <cellStyle name="Comma 6 2 2 2 4 2 3 2" xfId="11708" xr:uid="{00000000-0005-0000-0000-000075230000}"/>
    <cellStyle name="Comma 6 2 2 2 4 2 3 3" xfId="7473" xr:uid="{00000000-0005-0000-0000-000076230000}"/>
    <cellStyle name="Comma 6 2 2 2 4 2 4" xfId="9592" xr:uid="{00000000-0005-0000-0000-000077230000}"/>
    <cellStyle name="Comma 6 2 2 2 4 2 5" xfId="5357" xr:uid="{00000000-0005-0000-0000-000078230000}"/>
    <cellStyle name="Comma 6 2 2 2 4 3" xfId="1677" xr:uid="{00000000-0005-0000-0000-000079230000}"/>
    <cellStyle name="Comma 6 2 2 2 4 3 2" xfId="3794" xr:uid="{00000000-0005-0000-0000-00007A230000}"/>
    <cellStyle name="Comma 6 2 2 2 4 3 2 2" xfId="12261" xr:uid="{00000000-0005-0000-0000-00007B230000}"/>
    <cellStyle name="Comma 6 2 2 2 4 3 2 3" xfId="8026" xr:uid="{00000000-0005-0000-0000-00007C230000}"/>
    <cellStyle name="Comma 6 2 2 2 4 3 3" xfId="10145" xr:uid="{00000000-0005-0000-0000-00007D230000}"/>
    <cellStyle name="Comma 6 2 2 2 4 3 4" xfId="5910" xr:uid="{00000000-0005-0000-0000-00007E230000}"/>
    <cellStyle name="Comma 6 2 2 2 4 4" xfId="2736" xr:uid="{00000000-0005-0000-0000-00007F230000}"/>
    <cellStyle name="Comma 6 2 2 2 4 4 2" xfId="11203" xr:uid="{00000000-0005-0000-0000-000080230000}"/>
    <cellStyle name="Comma 6 2 2 2 4 4 3" xfId="6968" xr:uid="{00000000-0005-0000-0000-000081230000}"/>
    <cellStyle name="Comma 6 2 2 2 4 5" xfId="9087" xr:uid="{00000000-0005-0000-0000-000082230000}"/>
    <cellStyle name="Comma 6 2 2 2 4 6" xfId="4852" xr:uid="{00000000-0005-0000-0000-000083230000}"/>
    <cellStyle name="Comma 6 2 2 2 5" xfId="919" xr:uid="{00000000-0005-0000-0000-000084230000}"/>
    <cellStyle name="Comma 6 2 2 2 5 2" xfId="1977" xr:uid="{00000000-0005-0000-0000-000085230000}"/>
    <cellStyle name="Comma 6 2 2 2 5 2 2" xfId="4094" xr:uid="{00000000-0005-0000-0000-000086230000}"/>
    <cellStyle name="Comma 6 2 2 2 5 2 2 2" xfId="12561" xr:uid="{00000000-0005-0000-0000-000087230000}"/>
    <cellStyle name="Comma 6 2 2 2 5 2 2 3" xfId="8326" xr:uid="{00000000-0005-0000-0000-000088230000}"/>
    <cellStyle name="Comma 6 2 2 2 5 2 3" xfId="10445" xr:uid="{00000000-0005-0000-0000-000089230000}"/>
    <cellStyle name="Comma 6 2 2 2 5 2 4" xfId="6210" xr:uid="{00000000-0005-0000-0000-00008A230000}"/>
    <cellStyle name="Comma 6 2 2 2 5 3" xfId="3036" xr:uid="{00000000-0005-0000-0000-00008B230000}"/>
    <cellStyle name="Comma 6 2 2 2 5 3 2" xfId="11503" xr:uid="{00000000-0005-0000-0000-00008C230000}"/>
    <cellStyle name="Comma 6 2 2 2 5 3 3" xfId="7268" xr:uid="{00000000-0005-0000-0000-00008D230000}"/>
    <cellStyle name="Comma 6 2 2 2 5 4" xfId="9387" xr:uid="{00000000-0005-0000-0000-00008E230000}"/>
    <cellStyle name="Comma 6 2 2 2 5 5" xfId="5152" xr:uid="{00000000-0005-0000-0000-00008F230000}"/>
    <cellStyle name="Comma 6 2 2 2 6" xfId="1471" xr:uid="{00000000-0005-0000-0000-000090230000}"/>
    <cellStyle name="Comma 6 2 2 2 6 2" xfId="3588" xr:uid="{00000000-0005-0000-0000-000091230000}"/>
    <cellStyle name="Comma 6 2 2 2 6 2 2" xfId="12055" xr:uid="{00000000-0005-0000-0000-000092230000}"/>
    <cellStyle name="Comma 6 2 2 2 6 2 3" xfId="7820" xr:uid="{00000000-0005-0000-0000-000093230000}"/>
    <cellStyle name="Comma 6 2 2 2 6 3" xfId="9939" xr:uid="{00000000-0005-0000-0000-000094230000}"/>
    <cellStyle name="Comma 6 2 2 2 6 4" xfId="5704" xr:uid="{00000000-0005-0000-0000-000095230000}"/>
    <cellStyle name="Comma 6 2 2 2 7" xfId="2530" xr:uid="{00000000-0005-0000-0000-000096230000}"/>
    <cellStyle name="Comma 6 2 2 2 7 2" xfId="10997" xr:uid="{00000000-0005-0000-0000-000097230000}"/>
    <cellStyle name="Comma 6 2 2 2 7 3" xfId="6762" xr:uid="{00000000-0005-0000-0000-000098230000}"/>
    <cellStyle name="Comma 6 2 2 2 8" xfId="8881" xr:uid="{00000000-0005-0000-0000-000099230000}"/>
    <cellStyle name="Comma 6 2 2 2 9" xfId="4646" xr:uid="{00000000-0005-0000-0000-00009A230000}"/>
    <cellStyle name="Comma 6 2 2 3" xfId="461" xr:uid="{00000000-0005-0000-0000-00009B230000}"/>
    <cellStyle name="Comma 6 2 2 3 2" xfId="774" xr:uid="{00000000-0005-0000-0000-00009C230000}"/>
    <cellStyle name="Comma 6 2 2 3 2 2" xfId="1279" xr:uid="{00000000-0005-0000-0000-00009D230000}"/>
    <cellStyle name="Comma 6 2 2 3 2 2 2" xfId="2337" xr:uid="{00000000-0005-0000-0000-00009E230000}"/>
    <cellStyle name="Comma 6 2 2 3 2 2 2 2" xfId="4454" xr:uid="{00000000-0005-0000-0000-00009F230000}"/>
    <cellStyle name="Comma 6 2 2 3 2 2 2 2 2" xfId="12921" xr:uid="{00000000-0005-0000-0000-0000A0230000}"/>
    <cellStyle name="Comma 6 2 2 3 2 2 2 2 3" xfId="8686" xr:uid="{00000000-0005-0000-0000-0000A1230000}"/>
    <cellStyle name="Comma 6 2 2 3 2 2 2 3" xfId="10805" xr:uid="{00000000-0005-0000-0000-0000A2230000}"/>
    <cellStyle name="Comma 6 2 2 3 2 2 2 4" xfId="6570" xr:uid="{00000000-0005-0000-0000-0000A3230000}"/>
    <cellStyle name="Comma 6 2 2 3 2 2 3" xfId="3396" xr:uid="{00000000-0005-0000-0000-0000A4230000}"/>
    <cellStyle name="Comma 6 2 2 3 2 2 3 2" xfId="11863" xr:uid="{00000000-0005-0000-0000-0000A5230000}"/>
    <cellStyle name="Comma 6 2 2 3 2 2 3 3" xfId="7628" xr:uid="{00000000-0005-0000-0000-0000A6230000}"/>
    <cellStyle name="Comma 6 2 2 3 2 2 4" xfId="9747" xr:uid="{00000000-0005-0000-0000-0000A7230000}"/>
    <cellStyle name="Comma 6 2 2 3 2 2 5" xfId="5512" xr:uid="{00000000-0005-0000-0000-0000A8230000}"/>
    <cellStyle name="Comma 6 2 2 3 2 3" xfId="1832" xr:uid="{00000000-0005-0000-0000-0000A9230000}"/>
    <cellStyle name="Comma 6 2 2 3 2 3 2" xfId="3949" xr:uid="{00000000-0005-0000-0000-0000AA230000}"/>
    <cellStyle name="Comma 6 2 2 3 2 3 2 2" xfId="12416" xr:uid="{00000000-0005-0000-0000-0000AB230000}"/>
    <cellStyle name="Comma 6 2 2 3 2 3 2 3" xfId="8181" xr:uid="{00000000-0005-0000-0000-0000AC230000}"/>
    <cellStyle name="Comma 6 2 2 3 2 3 3" xfId="10300" xr:uid="{00000000-0005-0000-0000-0000AD230000}"/>
    <cellStyle name="Comma 6 2 2 3 2 3 4" xfId="6065" xr:uid="{00000000-0005-0000-0000-0000AE230000}"/>
    <cellStyle name="Comma 6 2 2 3 2 4" xfId="2891" xr:uid="{00000000-0005-0000-0000-0000AF230000}"/>
    <cellStyle name="Comma 6 2 2 3 2 4 2" xfId="11358" xr:uid="{00000000-0005-0000-0000-0000B0230000}"/>
    <cellStyle name="Comma 6 2 2 3 2 4 3" xfId="7123" xr:uid="{00000000-0005-0000-0000-0000B1230000}"/>
    <cellStyle name="Comma 6 2 2 3 2 5" xfId="9242" xr:uid="{00000000-0005-0000-0000-0000B2230000}"/>
    <cellStyle name="Comma 6 2 2 3 2 6" xfId="5007" xr:uid="{00000000-0005-0000-0000-0000B3230000}"/>
    <cellStyle name="Comma 6 2 2 3 3" xfId="979" xr:uid="{00000000-0005-0000-0000-0000B4230000}"/>
    <cellStyle name="Comma 6 2 2 3 3 2" xfId="2037" xr:uid="{00000000-0005-0000-0000-0000B5230000}"/>
    <cellStyle name="Comma 6 2 2 3 3 2 2" xfId="4154" xr:uid="{00000000-0005-0000-0000-0000B6230000}"/>
    <cellStyle name="Comma 6 2 2 3 3 2 2 2" xfId="12621" xr:uid="{00000000-0005-0000-0000-0000B7230000}"/>
    <cellStyle name="Comma 6 2 2 3 3 2 2 3" xfId="8386" xr:uid="{00000000-0005-0000-0000-0000B8230000}"/>
    <cellStyle name="Comma 6 2 2 3 3 2 3" xfId="10505" xr:uid="{00000000-0005-0000-0000-0000B9230000}"/>
    <cellStyle name="Comma 6 2 2 3 3 2 4" xfId="6270" xr:uid="{00000000-0005-0000-0000-0000BA230000}"/>
    <cellStyle name="Comma 6 2 2 3 3 3" xfId="3096" xr:uid="{00000000-0005-0000-0000-0000BB230000}"/>
    <cellStyle name="Comma 6 2 2 3 3 3 2" xfId="11563" xr:uid="{00000000-0005-0000-0000-0000BC230000}"/>
    <cellStyle name="Comma 6 2 2 3 3 3 3" xfId="7328" xr:uid="{00000000-0005-0000-0000-0000BD230000}"/>
    <cellStyle name="Comma 6 2 2 3 3 4" xfId="9447" xr:uid="{00000000-0005-0000-0000-0000BE230000}"/>
    <cellStyle name="Comma 6 2 2 3 3 5" xfId="5212" xr:uid="{00000000-0005-0000-0000-0000BF230000}"/>
    <cellStyle name="Comma 6 2 2 3 4" xfId="1531" xr:uid="{00000000-0005-0000-0000-0000C0230000}"/>
    <cellStyle name="Comma 6 2 2 3 4 2" xfId="3648" xr:uid="{00000000-0005-0000-0000-0000C1230000}"/>
    <cellStyle name="Comma 6 2 2 3 4 2 2" xfId="12115" xr:uid="{00000000-0005-0000-0000-0000C2230000}"/>
    <cellStyle name="Comma 6 2 2 3 4 2 3" xfId="7880" xr:uid="{00000000-0005-0000-0000-0000C3230000}"/>
    <cellStyle name="Comma 6 2 2 3 4 3" xfId="9999" xr:uid="{00000000-0005-0000-0000-0000C4230000}"/>
    <cellStyle name="Comma 6 2 2 3 4 4" xfId="5764" xr:uid="{00000000-0005-0000-0000-0000C5230000}"/>
    <cellStyle name="Comma 6 2 2 3 5" xfId="2590" xr:uid="{00000000-0005-0000-0000-0000C6230000}"/>
    <cellStyle name="Comma 6 2 2 3 5 2" xfId="11057" xr:uid="{00000000-0005-0000-0000-0000C7230000}"/>
    <cellStyle name="Comma 6 2 2 3 5 3" xfId="6822" xr:uid="{00000000-0005-0000-0000-0000C8230000}"/>
    <cellStyle name="Comma 6 2 2 3 6" xfId="8941" xr:uid="{00000000-0005-0000-0000-0000C9230000}"/>
    <cellStyle name="Comma 6 2 2 3 7" xfId="4706" xr:uid="{00000000-0005-0000-0000-0000CA230000}"/>
    <cellStyle name="Comma 6 2 2 4" xfId="668" xr:uid="{00000000-0005-0000-0000-0000CB230000}"/>
    <cellStyle name="Comma 6 2 2 4 2" xfId="1173" xr:uid="{00000000-0005-0000-0000-0000CC230000}"/>
    <cellStyle name="Comma 6 2 2 4 2 2" xfId="2231" xr:uid="{00000000-0005-0000-0000-0000CD230000}"/>
    <cellStyle name="Comma 6 2 2 4 2 2 2" xfId="4348" xr:uid="{00000000-0005-0000-0000-0000CE230000}"/>
    <cellStyle name="Comma 6 2 2 4 2 2 2 2" xfId="12815" xr:uid="{00000000-0005-0000-0000-0000CF230000}"/>
    <cellStyle name="Comma 6 2 2 4 2 2 2 3" xfId="8580" xr:uid="{00000000-0005-0000-0000-0000D0230000}"/>
    <cellStyle name="Comma 6 2 2 4 2 2 3" xfId="10699" xr:uid="{00000000-0005-0000-0000-0000D1230000}"/>
    <cellStyle name="Comma 6 2 2 4 2 2 4" xfId="6464" xr:uid="{00000000-0005-0000-0000-0000D2230000}"/>
    <cellStyle name="Comma 6 2 2 4 2 3" xfId="3290" xr:uid="{00000000-0005-0000-0000-0000D3230000}"/>
    <cellStyle name="Comma 6 2 2 4 2 3 2" xfId="11757" xr:uid="{00000000-0005-0000-0000-0000D4230000}"/>
    <cellStyle name="Comma 6 2 2 4 2 3 3" xfId="7522" xr:uid="{00000000-0005-0000-0000-0000D5230000}"/>
    <cellStyle name="Comma 6 2 2 4 2 4" xfId="9641" xr:uid="{00000000-0005-0000-0000-0000D6230000}"/>
    <cellStyle name="Comma 6 2 2 4 2 5" xfId="5406" xr:uid="{00000000-0005-0000-0000-0000D7230000}"/>
    <cellStyle name="Comma 6 2 2 4 3" xfId="1726" xr:uid="{00000000-0005-0000-0000-0000D8230000}"/>
    <cellStyle name="Comma 6 2 2 4 3 2" xfId="3843" xr:uid="{00000000-0005-0000-0000-0000D9230000}"/>
    <cellStyle name="Comma 6 2 2 4 3 2 2" xfId="12310" xr:uid="{00000000-0005-0000-0000-0000DA230000}"/>
    <cellStyle name="Comma 6 2 2 4 3 2 3" xfId="8075" xr:uid="{00000000-0005-0000-0000-0000DB230000}"/>
    <cellStyle name="Comma 6 2 2 4 3 3" xfId="10194" xr:uid="{00000000-0005-0000-0000-0000DC230000}"/>
    <cellStyle name="Comma 6 2 2 4 3 4" xfId="5959" xr:uid="{00000000-0005-0000-0000-0000DD230000}"/>
    <cellStyle name="Comma 6 2 2 4 4" xfId="2785" xr:uid="{00000000-0005-0000-0000-0000DE230000}"/>
    <cellStyle name="Comma 6 2 2 4 4 2" xfId="11252" xr:uid="{00000000-0005-0000-0000-0000DF230000}"/>
    <cellStyle name="Comma 6 2 2 4 4 3" xfId="7017" xr:uid="{00000000-0005-0000-0000-0000E0230000}"/>
    <cellStyle name="Comma 6 2 2 4 5" xfId="9136" xr:uid="{00000000-0005-0000-0000-0000E1230000}"/>
    <cellStyle name="Comma 6 2 2 4 6" xfId="4901" xr:uid="{00000000-0005-0000-0000-0000E2230000}"/>
    <cellStyle name="Comma 6 2 2 5" xfId="561" xr:uid="{00000000-0005-0000-0000-0000E3230000}"/>
    <cellStyle name="Comma 6 2 2 5 2" xfId="1078" xr:uid="{00000000-0005-0000-0000-0000E4230000}"/>
    <cellStyle name="Comma 6 2 2 5 2 2" xfId="2136" xr:uid="{00000000-0005-0000-0000-0000E5230000}"/>
    <cellStyle name="Comma 6 2 2 5 2 2 2" xfId="4253" xr:uid="{00000000-0005-0000-0000-0000E6230000}"/>
    <cellStyle name="Comma 6 2 2 5 2 2 2 2" xfId="12720" xr:uid="{00000000-0005-0000-0000-0000E7230000}"/>
    <cellStyle name="Comma 6 2 2 5 2 2 2 3" xfId="8485" xr:uid="{00000000-0005-0000-0000-0000E8230000}"/>
    <cellStyle name="Comma 6 2 2 5 2 2 3" xfId="10604" xr:uid="{00000000-0005-0000-0000-0000E9230000}"/>
    <cellStyle name="Comma 6 2 2 5 2 2 4" xfId="6369" xr:uid="{00000000-0005-0000-0000-0000EA230000}"/>
    <cellStyle name="Comma 6 2 2 5 2 3" xfId="3195" xr:uid="{00000000-0005-0000-0000-0000EB230000}"/>
    <cellStyle name="Comma 6 2 2 5 2 3 2" xfId="11662" xr:uid="{00000000-0005-0000-0000-0000EC230000}"/>
    <cellStyle name="Comma 6 2 2 5 2 3 3" xfId="7427" xr:uid="{00000000-0005-0000-0000-0000ED230000}"/>
    <cellStyle name="Comma 6 2 2 5 2 4" xfId="9546" xr:uid="{00000000-0005-0000-0000-0000EE230000}"/>
    <cellStyle name="Comma 6 2 2 5 2 5" xfId="5311" xr:uid="{00000000-0005-0000-0000-0000EF230000}"/>
    <cellStyle name="Comma 6 2 2 5 3" xfId="1631" xr:uid="{00000000-0005-0000-0000-0000F0230000}"/>
    <cellStyle name="Comma 6 2 2 5 3 2" xfId="3748" xr:uid="{00000000-0005-0000-0000-0000F1230000}"/>
    <cellStyle name="Comma 6 2 2 5 3 2 2" xfId="12215" xr:uid="{00000000-0005-0000-0000-0000F2230000}"/>
    <cellStyle name="Comma 6 2 2 5 3 2 3" xfId="7980" xr:uid="{00000000-0005-0000-0000-0000F3230000}"/>
    <cellStyle name="Comma 6 2 2 5 3 3" xfId="10099" xr:uid="{00000000-0005-0000-0000-0000F4230000}"/>
    <cellStyle name="Comma 6 2 2 5 3 4" xfId="5864" xr:uid="{00000000-0005-0000-0000-0000F5230000}"/>
    <cellStyle name="Comma 6 2 2 5 4" xfId="2690" xr:uid="{00000000-0005-0000-0000-0000F6230000}"/>
    <cellStyle name="Comma 6 2 2 5 4 2" xfId="11157" xr:uid="{00000000-0005-0000-0000-0000F7230000}"/>
    <cellStyle name="Comma 6 2 2 5 4 3" xfId="6922" xr:uid="{00000000-0005-0000-0000-0000F8230000}"/>
    <cellStyle name="Comma 6 2 2 5 5" xfId="9041" xr:uid="{00000000-0005-0000-0000-0000F9230000}"/>
    <cellStyle name="Comma 6 2 2 5 6" xfId="4806" xr:uid="{00000000-0005-0000-0000-0000FA230000}"/>
    <cellStyle name="Comma 6 2 2 6" xfId="873" xr:uid="{00000000-0005-0000-0000-0000FB230000}"/>
    <cellStyle name="Comma 6 2 2 6 2" xfId="1931" xr:uid="{00000000-0005-0000-0000-0000FC230000}"/>
    <cellStyle name="Comma 6 2 2 6 2 2" xfId="4048" xr:uid="{00000000-0005-0000-0000-0000FD230000}"/>
    <cellStyle name="Comma 6 2 2 6 2 2 2" xfId="12515" xr:uid="{00000000-0005-0000-0000-0000FE230000}"/>
    <cellStyle name="Comma 6 2 2 6 2 2 3" xfId="8280" xr:uid="{00000000-0005-0000-0000-0000FF230000}"/>
    <cellStyle name="Comma 6 2 2 6 2 3" xfId="10399" xr:uid="{00000000-0005-0000-0000-000000240000}"/>
    <cellStyle name="Comma 6 2 2 6 2 4" xfId="6164" xr:uid="{00000000-0005-0000-0000-000001240000}"/>
    <cellStyle name="Comma 6 2 2 6 3" xfId="2990" xr:uid="{00000000-0005-0000-0000-000002240000}"/>
    <cellStyle name="Comma 6 2 2 6 3 2" xfId="11457" xr:uid="{00000000-0005-0000-0000-000003240000}"/>
    <cellStyle name="Comma 6 2 2 6 3 3" xfId="7222" xr:uid="{00000000-0005-0000-0000-000004240000}"/>
    <cellStyle name="Comma 6 2 2 6 4" xfId="9341" xr:uid="{00000000-0005-0000-0000-000005240000}"/>
    <cellStyle name="Comma 6 2 2 6 5" xfId="5106" xr:uid="{00000000-0005-0000-0000-000006240000}"/>
    <cellStyle name="Comma 6 2 2 7" xfId="1379" xr:uid="{00000000-0005-0000-0000-000007240000}"/>
    <cellStyle name="Comma 6 2 2 7 2" xfId="2437" xr:uid="{00000000-0005-0000-0000-000008240000}"/>
    <cellStyle name="Comma 6 2 2 7 2 2" xfId="4554" xr:uid="{00000000-0005-0000-0000-000009240000}"/>
    <cellStyle name="Comma 6 2 2 7 2 2 2" xfId="13021" xr:uid="{00000000-0005-0000-0000-00000A240000}"/>
    <cellStyle name="Comma 6 2 2 7 2 2 3" xfId="8786" xr:uid="{00000000-0005-0000-0000-00000B240000}"/>
    <cellStyle name="Comma 6 2 2 7 2 3" xfId="10905" xr:uid="{00000000-0005-0000-0000-00000C240000}"/>
    <cellStyle name="Comma 6 2 2 7 2 4" xfId="6670" xr:uid="{00000000-0005-0000-0000-00000D240000}"/>
    <cellStyle name="Comma 6 2 2 7 3" xfId="3496" xr:uid="{00000000-0005-0000-0000-00000E240000}"/>
    <cellStyle name="Comma 6 2 2 7 3 2" xfId="11963" xr:uid="{00000000-0005-0000-0000-00000F240000}"/>
    <cellStyle name="Comma 6 2 2 7 3 3" xfId="7728" xr:uid="{00000000-0005-0000-0000-000010240000}"/>
    <cellStyle name="Comma 6 2 2 7 4" xfId="9847" xr:uid="{00000000-0005-0000-0000-000011240000}"/>
    <cellStyle name="Comma 6 2 2 7 5" xfId="5612" xr:uid="{00000000-0005-0000-0000-000012240000}"/>
    <cellStyle name="Comma 6 2 2 8" xfId="1425" xr:uid="{00000000-0005-0000-0000-000013240000}"/>
    <cellStyle name="Comma 6 2 2 8 2" xfId="3542" xr:uid="{00000000-0005-0000-0000-000014240000}"/>
    <cellStyle name="Comma 6 2 2 8 2 2" xfId="12009" xr:uid="{00000000-0005-0000-0000-000015240000}"/>
    <cellStyle name="Comma 6 2 2 8 2 3" xfId="7774" xr:uid="{00000000-0005-0000-0000-000016240000}"/>
    <cellStyle name="Comma 6 2 2 8 3" xfId="9893" xr:uid="{00000000-0005-0000-0000-000017240000}"/>
    <cellStyle name="Comma 6 2 2 8 4" xfId="5658" xr:uid="{00000000-0005-0000-0000-000018240000}"/>
    <cellStyle name="Comma 6 2 2 9" xfId="2484" xr:uid="{00000000-0005-0000-0000-000019240000}"/>
    <cellStyle name="Comma 6 2 2 9 2" xfId="10951" xr:uid="{00000000-0005-0000-0000-00001A240000}"/>
    <cellStyle name="Comma 6 2 2 9 3" xfId="6716" xr:uid="{00000000-0005-0000-0000-00001B240000}"/>
    <cellStyle name="Comma 6 2 3" xfId="383" xr:uid="{00000000-0005-0000-0000-00001C240000}"/>
    <cellStyle name="Comma 6 2 3 2" xfId="489" xr:uid="{00000000-0005-0000-0000-00001D240000}"/>
    <cellStyle name="Comma 6 2 3 2 2" xfId="802" xr:uid="{00000000-0005-0000-0000-00001E240000}"/>
    <cellStyle name="Comma 6 2 3 2 2 2" xfId="1307" xr:uid="{00000000-0005-0000-0000-00001F240000}"/>
    <cellStyle name="Comma 6 2 3 2 2 2 2" xfId="2365" xr:uid="{00000000-0005-0000-0000-000020240000}"/>
    <cellStyle name="Comma 6 2 3 2 2 2 2 2" xfId="4482" xr:uid="{00000000-0005-0000-0000-000021240000}"/>
    <cellStyle name="Comma 6 2 3 2 2 2 2 2 2" xfId="12949" xr:uid="{00000000-0005-0000-0000-000022240000}"/>
    <cellStyle name="Comma 6 2 3 2 2 2 2 2 3" xfId="8714" xr:uid="{00000000-0005-0000-0000-000023240000}"/>
    <cellStyle name="Comma 6 2 3 2 2 2 2 3" xfId="10833" xr:uid="{00000000-0005-0000-0000-000024240000}"/>
    <cellStyle name="Comma 6 2 3 2 2 2 2 4" xfId="6598" xr:uid="{00000000-0005-0000-0000-000025240000}"/>
    <cellStyle name="Comma 6 2 3 2 2 2 3" xfId="3424" xr:uid="{00000000-0005-0000-0000-000026240000}"/>
    <cellStyle name="Comma 6 2 3 2 2 2 3 2" xfId="11891" xr:uid="{00000000-0005-0000-0000-000027240000}"/>
    <cellStyle name="Comma 6 2 3 2 2 2 3 3" xfId="7656" xr:uid="{00000000-0005-0000-0000-000028240000}"/>
    <cellStyle name="Comma 6 2 3 2 2 2 4" xfId="9775" xr:uid="{00000000-0005-0000-0000-000029240000}"/>
    <cellStyle name="Comma 6 2 3 2 2 2 5" xfId="5540" xr:uid="{00000000-0005-0000-0000-00002A240000}"/>
    <cellStyle name="Comma 6 2 3 2 2 3" xfId="1860" xr:uid="{00000000-0005-0000-0000-00002B240000}"/>
    <cellStyle name="Comma 6 2 3 2 2 3 2" xfId="3977" xr:uid="{00000000-0005-0000-0000-00002C240000}"/>
    <cellStyle name="Comma 6 2 3 2 2 3 2 2" xfId="12444" xr:uid="{00000000-0005-0000-0000-00002D240000}"/>
    <cellStyle name="Comma 6 2 3 2 2 3 2 3" xfId="8209" xr:uid="{00000000-0005-0000-0000-00002E240000}"/>
    <cellStyle name="Comma 6 2 3 2 2 3 3" xfId="10328" xr:uid="{00000000-0005-0000-0000-00002F240000}"/>
    <cellStyle name="Comma 6 2 3 2 2 3 4" xfId="6093" xr:uid="{00000000-0005-0000-0000-000030240000}"/>
    <cellStyle name="Comma 6 2 3 2 2 4" xfId="2919" xr:uid="{00000000-0005-0000-0000-000031240000}"/>
    <cellStyle name="Comma 6 2 3 2 2 4 2" xfId="11386" xr:uid="{00000000-0005-0000-0000-000032240000}"/>
    <cellStyle name="Comma 6 2 3 2 2 4 3" xfId="7151" xr:uid="{00000000-0005-0000-0000-000033240000}"/>
    <cellStyle name="Comma 6 2 3 2 2 5" xfId="9270" xr:uid="{00000000-0005-0000-0000-000034240000}"/>
    <cellStyle name="Comma 6 2 3 2 2 6" xfId="5035" xr:uid="{00000000-0005-0000-0000-000035240000}"/>
    <cellStyle name="Comma 6 2 3 2 3" xfId="1007" xr:uid="{00000000-0005-0000-0000-000036240000}"/>
    <cellStyle name="Comma 6 2 3 2 3 2" xfId="2065" xr:uid="{00000000-0005-0000-0000-000037240000}"/>
    <cellStyle name="Comma 6 2 3 2 3 2 2" xfId="4182" xr:uid="{00000000-0005-0000-0000-000038240000}"/>
    <cellStyle name="Comma 6 2 3 2 3 2 2 2" xfId="12649" xr:uid="{00000000-0005-0000-0000-000039240000}"/>
    <cellStyle name="Comma 6 2 3 2 3 2 2 3" xfId="8414" xr:uid="{00000000-0005-0000-0000-00003A240000}"/>
    <cellStyle name="Comma 6 2 3 2 3 2 3" xfId="10533" xr:uid="{00000000-0005-0000-0000-00003B240000}"/>
    <cellStyle name="Comma 6 2 3 2 3 2 4" xfId="6298" xr:uid="{00000000-0005-0000-0000-00003C240000}"/>
    <cellStyle name="Comma 6 2 3 2 3 3" xfId="3124" xr:uid="{00000000-0005-0000-0000-00003D240000}"/>
    <cellStyle name="Comma 6 2 3 2 3 3 2" xfId="11591" xr:uid="{00000000-0005-0000-0000-00003E240000}"/>
    <cellStyle name="Comma 6 2 3 2 3 3 3" xfId="7356" xr:uid="{00000000-0005-0000-0000-00003F240000}"/>
    <cellStyle name="Comma 6 2 3 2 3 4" xfId="9475" xr:uid="{00000000-0005-0000-0000-000040240000}"/>
    <cellStyle name="Comma 6 2 3 2 3 5" xfId="5240" xr:uid="{00000000-0005-0000-0000-000041240000}"/>
    <cellStyle name="Comma 6 2 3 2 4" xfId="1559" xr:uid="{00000000-0005-0000-0000-000042240000}"/>
    <cellStyle name="Comma 6 2 3 2 4 2" xfId="3676" xr:uid="{00000000-0005-0000-0000-000043240000}"/>
    <cellStyle name="Comma 6 2 3 2 4 2 2" xfId="12143" xr:uid="{00000000-0005-0000-0000-000044240000}"/>
    <cellStyle name="Comma 6 2 3 2 4 2 3" xfId="7908" xr:uid="{00000000-0005-0000-0000-000045240000}"/>
    <cellStyle name="Comma 6 2 3 2 4 3" xfId="10027" xr:uid="{00000000-0005-0000-0000-000046240000}"/>
    <cellStyle name="Comma 6 2 3 2 4 4" xfId="5792" xr:uid="{00000000-0005-0000-0000-000047240000}"/>
    <cellStyle name="Comma 6 2 3 2 5" xfId="2618" xr:uid="{00000000-0005-0000-0000-000048240000}"/>
    <cellStyle name="Comma 6 2 3 2 5 2" xfId="11085" xr:uid="{00000000-0005-0000-0000-000049240000}"/>
    <cellStyle name="Comma 6 2 3 2 5 3" xfId="6850" xr:uid="{00000000-0005-0000-0000-00004A240000}"/>
    <cellStyle name="Comma 6 2 3 2 6" xfId="8969" xr:uid="{00000000-0005-0000-0000-00004B240000}"/>
    <cellStyle name="Comma 6 2 3 2 7" xfId="4734" xr:uid="{00000000-0005-0000-0000-00004C240000}"/>
    <cellStyle name="Comma 6 2 3 3" xfId="696" xr:uid="{00000000-0005-0000-0000-00004D240000}"/>
    <cellStyle name="Comma 6 2 3 3 2" xfId="1201" xr:uid="{00000000-0005-0000-0000-00004E240000}"/>
    <cellStyle name="Comma 6 2 3 3 2 2" xfId="2259" xr:uid="{00000000-0005-0000-0000-00004F240000}"/>
    <cellStyle name="Comma 6 2 3 3 2 2 2" xfId="4376" xr:uid="{00000000-0005-0000-0000-000050240000}"/>
    <cellStyle name="Comma 6 2 3 3 2 2 2 2" xfId="12843" xr:uid="{00000000-0005-0000-0000-000051240000}"/>
    <cellStyle name="Comma 6 2 3 3 2 2 2 3" xfId="8608" xr:uid="{00000000-0005-0000-0000-000052240000}"/>
    <cellStyle name="Comma 6 2 3 3 2 2 3" xfId="10727" xr:uid="{00000000-0005-0000-0000-000053240000}"/>
    <cellStyle name="Comma 6 2 3 3 2 2 4" xfId="6492" xr:uid="{00000000-0005-0000-0000-000054240000}"/>
    <cellStyle name="Comma 6 2 3 3 2 3" xfId="3318" xr:uid="{00000000-0005-0000-0000-000055240000}"/>
    <cellStyle name="Comma 6 2 3 3 2 3 2" xfId="11785" xr:uid="{00000000-0005-0000-0000-000056240000}"/>
    <cellStyle name="Comma 6 2 3 3 2 3 3" xfId="7550" xr:uid="{00000000-0005-0000-0000-000057240000}"/>
    <cellStyle name="Comma 6 2 3 3 2 4" xfId="9669" xr:uid="{00000000-0005-0000-0000-000058240000}"/>
    <cellStyle name="Comma 6 2 3 3 2 5" xfId="5434" xr:uid="{00000000-0005-0000-0000-000059240000}"/>
    <cellStyle name="Comma 6 2 3 3 3" xfId="1754" xr:uid="{00000000-0005-0000-0000-00005A240000}"/>
    <cellStyle name="Comma 6 2 3 3 3 2" xfId="3871" xr:uid="{00000000-0005-0000-0000-00005B240000}"/>
    <cellStyle name="Comma 6 2 3 3 3 2 2" xfId="12338" xr:uid="{00000000-0005-0000-0000-00005C240000}"/>
    <cellStyle name="Comma 6 2 3 3 3 2 3" xfId="8103" xr:uid="{00000000-0005-0000-0000-00005D240000}"/>
    <cellStyle name="Comma 6 2 3 3 3 3" xfId="10222" xr:uid="{00000000-0005-0000-0000-00005E240000}"/>
    <cellStyle name="Comma 6 2 3 3 3 4" xfId="5987" xr:uid="{00000000-0005-0000-0000-00005F240000}"/>
    <cellStyle name="Comma 6 2 3 3 4" xfId="2813" xr:uid="{00000000-0005-0000-0000-000060240000}"/>
    <cellStyle name="Comma 6 2 3 3 4 2" xfId="11280" xr:uid="{00000000-0005-0000-0000-000061240000}"/>
    <cellStyle name="Comma 6 2 3 3 4 3" xfId="7045" xr:uid="{00000000-0005-0000-0000-000062240000}"/>
    <cellStyle name="Comma 6 2 3 3 5" xfId="9164" xr:uid="{00000000-0005-0000-0000-000063240000}"/>
    <cellStyle name="Comma 6 2 3 3 6" xfId="4929" xr:uid="{00000000-0005-0000-0000-000064240000}"/>
    <cellStyle name="Comma 6 2 3 4" xfId="589" xr:uid="{00000000-0005-0000-0000-000065240000}"/>
    <cellStyle name="Comma 6 2 3 4 2" xfId="1106" xr:uid="{00000000-0005-0000-0000-000066240000}"/>
    <cellStyle name="Comma 6 2 3 4 2 2" xfId="2164" xr:uid="{00000000-0005-0000-0000-000067240000}"/>
    <cellStyle name="Comma 6 2 3 4 2 2 2" xfId="4281" xr:uid="{00000000-0005-0000-0000-000068240000}"/>
    <cellStyle name="Comma 6 2 3 4 2 2 2 2" xfId="12748" xr:uid="{00000000-0005-0000-0000-000069240000}"/>
    <cellStyle name="Comma 6 2 3 4 2 2 2 3" xfId="8513" xr:uid="{00000000-0005-0000-0000-00006A240000}"/>
    <cellStyle name="Comma 6 2 3 4 2 2 3" xfId="10632" xr:uid="{00000000-0005-0000-0000-00006B240000}"/>
    <cellStyle name="Comma 6 2 3 4 2 2 4" xfId="6397" xr:uid="{00000000-0005-0000-0000-00006C240000}"/>
    <cellStyle name="Comma 6 2 3 4 2 3" xfId="3223" xr:uid="{00000000-0005-0000-0000-00006D240000}"/>
    <cellStyle name="Comma 6 2 3 4 2 3 2" xfId="11690" xr:uid="{00000000-0005-0000-0000-00006E240000}"/>
    <cellStyle name="Comma 6 2 3 4 2 3 3" xfId="7455" xr:uid="{00000000-0005-0000-0000-00006F240000}"/>
    <cellStyle name="Comma 6 2 3 4 2 4" xfId="9574" xr:uid="{00000000-0005-0000-0000-000070240000}"/>
    <cellStyle name="Comma 6 2 3 4 2 5" xfId="5339" xr:uid="{00000000-0005-0000-0000-000071240000}"/>
    <cellStyle name="Comma 6 2 3 4 3" xfId="1659" xr:uid="{00000000-0005-0000-0000-000072240000}"/>
    <cellStyle name="Comma 6 2 3 4 3 2" xfId="3776" xr:uid="{00000000-0005-0000-0000-000073240000}"/>
    <cellStyle name="Comma 6 2 3 4 3 2 2" xfId="12243" xr:uid="{00000000-0005-0000-0000-000074240000}"/>
    <cellStyle name="Comma 6 2 3 4 3 2 3" xfId="8008" xr:uid="{00000000-0005-0000-0000-000075240000}"/>
    <cellStyle name="Comma 6 2 3 4 3 3" xfId="10127" xr:uid="{00000000-0005-0000-0000-000076240000}"/>
    <cellStyle name="Comma 6 2 3 4 3 4" xfId="5892" xr:uid="{00000000-0005-0000-0000-000077240000}"/>
    <cellStyle name="Comma 6 2 3 4 4" xfId="2718" xr:uid="{00000000-0005-0000-0000-000078240000}"/>
    <cellStyle name="Comma 6 2 3 4 4 2" xfId="11185" xr:uid="{00000000-0005-0000-0000-000079240000}"/>
    <cellStyle name="Comma 6 2 3 4 4 3" xfId="6950" xr:uid="{00000000-0005-0000-0000-00007A240000}"/>
    <cellStyle name="Comma 6 2 3 4 5" xfId="9069" xr:uid="{00000000-0005-0000-0000-00007B240000}"/>
    <cellStyle name="Comma 6 2 3 4 6" xfId="4834" xr:uid="{00000000-0005-0000-0000-00007C240000}"/>
    <cellStyle name="Comma 6 2 3 5" xfId="901" xr:uid="{00000000-0005-0000-0000-00007D240000}"/>
    <cellStyle name="Comma 6 2 3 5 2" xfId="1959" xr:uid="{00000000-0005-0000-0000-00007E240000}"/>
    <cellStyle name="Comma 6 2 3 5 2 2" xfId="4076" xr:uid="{00000000-0005-0000-0000-00007F240000}"/>
    <cellStyle name="Comma 6 2 3 5 2 2 2" xfId="12543" xr:uid="{00000000-0005-0000-0000-000080240000}"/>
    <cellStyle name="Comma 6 2 3 5 2 2 3" xfId="8308" xr:uid="{00000000-0005-0000-0000-000081240000}"/>
    <cellStyle name="Comma 6 2 3 5 2 3" xfId="10427" xr:uid="{00000000-0005-0000-0000-000082240000}"/>
    <cellStyle name="Comma 6 2 3 5 2 4" xfId="6192" xr:uid="{00000000-0005-0000-0000-000083240000}"/>
    <cellStyle name="Comma 6 2 3 5 3" xfId="3018" xr:uid="{00000000-0005-0000-0000-000084240000}"/>
    <cellStyle name="Comma 6 2 3 5 3 2" xfId="11485" xr:uid="{00000000-0005-0000-0000-000085240000}"/>
    <cellStyle name="Comma 6 2 3 5 3 3" xfId="7250" xr:uid="{00000000-0005-0000-0000-000086240000}"/>
    <cellStyle name="Comma 6 2 3 5 4" xfId="9369" xr:uid="{00000000-0005-0000-0000-000087240000}"/>
    <cellStyle name="Comma 6 2 3 5 5" xfId="5134" xr:uid="{00000000-0005-0000-0000-000088240000}"/>
    <cellStyle name="Comma 6 2 3 6" xfId="1453" xr:uid="{00000000-0005-0000-0000-000089240000}"/>
    <cellStyle name="Comma 6 2 3 6 2" xfId="3570" xr:uid="{00000000-0005-0000-0000-00008A240000}"/>
    <cellStyle name="Comma 6 2 3 6 2 2" xfId="12037" xr:uid="{00000000-0005-0000-0000-00008B240000}"/>
    <cellStyle name="Comma 6 2 3 6 2 3" xfId="7802" xr:uid="{00000000-0005-0000-0000-00008C240000}"/>
    <cellStyle name="Comma 6 2 3 6 3" xfId="9921" xr:uid="{00000000-0005-0000-0000-00008D240000}"/>
    <cellStyle name="Comma 6 2 3 6 4" xfId="5686" xr:uid="{00000000-0005-0000-0000-00008E240000}"/>
    <cellStyle name="Comma 6 2 3 7" xfId="2512" xr:uid="{00000000-0005-0000-0000-00008F240000}"/>
    <cellStyle name="Comma 6 2 3 7 2" xfId="10979" xr:uid="{00000000-0005-0000-0000-000090240000}"/>
    <cellStyle name="Comma 6 2 3 7 3" xfId="6744" xr:uid="{00000000-0005-0000-0000-000091240000}"/>
    <cellStyle name="Comma 6 2 3 8" xfId="8863" xr:uid="{00000000-0005-0000-0000-000092240000}"/>
    <cellStyle name="Comma 6 2 3 9" xfId="4628" xr:uid="{00000000-0005-0000-0000-000093240000}"/>
    <cellStyle name="Comma 6 2 4" xfId="434" xr:uid="{00000000-0005-0000-0000-000094240000}"/>
    <cellStyle name="Comma 6 2 4 2" xfId="747" xr:uid="{00000000-0005-0000-0000-000095240000}"/>
    <cellStyle name="Comma 6 2 4 2 2" xfId="1252" xr:uid="{00000000-0005-0000-0000-000096240000}"/>
    <cellStyle name="Comma 6 2 4 2 2 2" xfId="2310" xr:uid="{00000000-0005-0000-0000-000097240000}"/>
    <cellStyle name="Comma 6 2 4 2 2 2 2" xfId="4427" xr:uid="{00000000-0005-0000-0000-000098240000}"/>
    <cellStyle name="Comma 6 2 4 2 2 2 2 2" xfId="12894" xr:uid="{00000000-0005-0000-0000-000099240000}"/>
    <cellStyle name="Comma 6 2 4 2 2 2 2 3" xfId="8659" xr:uid="{00000000-0005-0000-0000-00009A240000}"/>
    <cellStyle name="Comma 6 2 4 2 2 2 3" xfId="10778" xr:uid="{00000000-0005-0000-0000-00009B240000}"/>
    <cellStyle name="Comma 6 2 4 2 2 2 4" xfId="6543" xr:uid="{00000000-0005-0000-0000-00009C240000}"/>
    <cellStyle name="Comma 6 2 4 2 2 3" xfId="3369" xr:uid="{00000000-0005-0000-0000-00009D240000}"/>
    <cellStyle name="Comma 6 2 4 2 2 3 2" xfId="11836" xr:uid="{00000000-0005-0000-0000-00009E240000}"/>
    <cellStyle name="Comma 6 2 4 2 2 3 3" xfId="7601" xr:uid="{00000000-0005-0000-0000-00009F240000}"/>
    <cellStyle name="Comma 6 2 4 2 2 4" xfId="9720" xr:uid="{00000000-0005-0000-0000-0000A0240000}"/>
    <cellStyle name="Comma 6 2 4 2 2 5" xfId="5485" xr:uid="{00000000-0005-0000-0000-0000A1240000}"/>
    <cellStyle name="Comma 6 2 4 2 3" xfId="1805" xr:uid="{00000000-0005-0000-0000-0000A2240000}"/>
    <cellStyle name="Comma 6 2 4 2 3 2" xfId="3922" xr:uid="{00000000-0005-0000-0000-0000A3240000}"/>
    <cellStyle name="Comma 6 2 4 2 3 2 2" xfId="12389" xr:uid="{00000000-0005-0000-0000-0000A4240000}"/>
    <cellStyle name="Comma 6 2 4 2 3 2 3" xfId="8154" xr:uid="{00000000-0005-0000-0000-0000A5240000}"/>
    <cellStyle name="Comma 6 2 4 2 3 3" xfId="10273" xr:uid="{00000000-0005-0000-0000-0000A6240000}"/>
    <cellStyle name="Comma 6 2 4 2 3 4" xfId="6038" xr:uid="{00000000-0005-0000-0000-0000A7240000}"/>
    <cellStyle name="Comma 6 2 4 2 4" xfId="2864" xr:uid="{00000000-0005-0000-0000-0000A8240000}"/>
    <cellStyle name="Comma 6 2 4 2 4 2" xfId="11331" xr:uid="{00000000-0005-0000-0000-0000A9240000}"/>
    <cellStyle name="Comma 6 2 4 2 4 3" xfId="7096" xr:uid="{00000000-0005-0000-0000-0000AA240000}"/>
    <cellStyle name="Comma 6 2 4 2 5" xfId="9215" xr:uid="{00000000-0005-0000-0000-0000AB240000}"/>
    <cellStyle name="Comma 6 2 4 2 6" xfId="4980" xr:uid="{00000000-0005-0000-0000-0000AC240000}"/>
    <cellStyle name="Comma 6 2 4 3" xfId="952" xr:uid="{00000000-0005-0000-0000-0000AD240000}"/>
    <cellStyle name="Comma 6 2 4 3 2" xfId="2010" xr:uid="{00000000-0005-0000-0000-0000AE240000}"/>
    <cellStyle name="Comma 6 2 4 3 2 2" xfId="4127" xr:uid="{00000000-0005-0000-0000-0000AF240000}"/>
    <cellStyle name="Comma 6 2 4 3 2 2 2" xfId="12594" xr:uid="{00000000-0005-0000-0000-0000B0240000}"/>
    <cellStyle name="Comma 6 2 4 3 2 2 3" xfId="8359" xr:uid="{00000000-0005-0000-0000-0000B1240000}"/>
    <cellStyle name="Comma 6 2 4 3 2 3" xfId="10478" xr:uid="{00000000-0005-0000-0000-0000B2240000}"/>
    <cellStyle name="Comma 6 2 4 3 2 4" xfId="6243" xr:uid="{00000000-0005-0000-0000-0000B3240000}"/>
    <cellStyle name="Comma 6 2 4 3 3" xfId="3069" xr:uid="{00000000-0005-0000-0000-0000B4240000}"/>
    <cellStyle name="Comma 6 2 4 3 3 2" xfId="11536" xr:uid="{00000000-0005-0000-0000-0000B5240000}"/>
    <cellStyle name="Comma 6 2 4 3 3 3" xfId="7301" xr:uid="{00000000-0005-0000-0000-0000B6240000}"/>
    <cellStyle name="Comma 6 2 4 3 4" xfId="9420" xr:uid="{00000000-0005-0000-0000-0000B7240000}"/>
    <cellStyle name="Comma 6 2 4 3 5" xfId="5185" xr:uid="{00000000-0005-0000-0000-0000B8240000}"/>
    <cellStyle name="Comma 6 2 4 4" xfId="1504" xr:uid="{00000000-0005-0000-0000-0000B9240000}"/>
    <cellStyle name="Comma 6 2 4 4 2" xfId="3621" xr:uid="{00000000-0005-0000-0000-0000BA240000}"/>
    <cellStyle name="Comma 6 2 4 4 2 2" xfId="12088" xr:uid="{00000000-0005-0000-0000-0000BB240000}"/>
    <cellStyle name="Comma 6 2 4 4 2 3" xfId="7853" xr:uid="{00000000-0005-0000-0000-0000BC240000}"/>
    <cellStyle name="Comma 6 2 4 4 3" xfId="9972" xr:uid="{00000000-0005-0000-0000-0000BD240000}"/>
    <cellStyle name="Comma 6 2 4 4 4" xfId="5737" xr:uid="{00000000-0005-0000-0000-0000BE240000}"/>
    <cellStyle name="Comma 6 2 4 5" xfId="2563" xr:uid="{00000000-0005-0000-0000-0000BF240000}"/>
    <cellStyle name="Comma 6 2 4 5 2" xfId="11030" xr:uid="{00000000-0005-0000-0000-0000C0240000}"/>
    <cellStyle name="Comma 6 2 4 5 3" xfId="6795" xr:uid="{00000000-0005-0000-0000-0000C1240000}"/>
    <cellStyle name="Comma 6 2 4 6" xfId="8914" xr:uid="{00000000-0005-0000-0000-0000C2240000}"/>
    <cellStyle name="Comma 6 2 4 7" xfId="4679" xr:uid="{00000000-0005-0000-0000-0000C3240000}"/>
    <cellStyle name="Comma 6 2 5" xfId="636" xr:uid="{00000000-0005-0000-0000-0000C4240000}"/>
    <cellStyle name="Comma 6 2 5 2" xfId="1153" xr:uid="{00000000-0005-0000-0000-0000C5240000}"/>
    <cellStyle name="Comma 6 2 5 2 2" xfId="2211" xr:uid="{00000000-0005-0000-0000-0000C6240000}"/>
    <cellStyle name="Comma 6 2 5 2 2 2" xfId="4328" xr:uid="{00000000-0005-0000-0000-0000C7240000}"/>
    <cellStyle name="Comma 6 2 5 2 2 2 2" xfId="12795" xr:uid="{00000000-0005-0000-0000-0000C8240000}"/>
    <cellStyle name="Comma 6 2 5 2 2 2 3" xfId="8560" xr:uid="{00000000-0005-0000-0000-0000C9240000}"/>
    <cellStyle name="Comma 6 2 5 2 2 3" xfId="10679" xr:uid="{00000000-0005-0000-0000-0000CA240000}"/>
    <cellStyle name="Comma 6 2 5 2 2 4" xfId="6444" xr:uid="{00000000-0005-0000-0000-0000CB240000}"/>
    <cellStyle name="Comma 6 2 5 2 3" xfId="3270" xr:uid="{00000000-0005-0000-0000-0000CC240000}"/>
    <cellStyle name="Comma 6 2 5 2 3 2" xfId="11737" xr:uid="{00000000-0005-0000-0000-0000CD240000}"/>
    <cellStyle name="Comma 6 2 5 2 3 3" xfId="7502" xr:uid="{00000000-0005-0000-0000-0000CE240000}"/>
    <cellStyle name="Comma 6 2 5 2 4" xfId="9621" xr:uid="{00000000-0005-0000-0000-0000CF240000}"/>
    <cellStyle name="Comma 6 2 5 2 5" xfId="5386" xr:uid="{00000000-0005-0000-0000-0000D0240000}"/>
    <cellStyle name="Comma 6 2 5 3" xfId="1706" xr:uid="{00000000-0005-0000-0000-0000D1240000}"/>
    <cellStyle name="Comma 6 2 5 3 2" xfId="3823" xr:uid="{00000000-0005-0000-0000-0000D2240000}"/>
    <cellStyle name="Comma 6 2 5 3 2 2" xfId="12290" xr:uid="{00000000-0005-0000-0000-0000D3240000}"/>
    <cellStyle name="Comma 6 2 5 3 2 3" xfId="8055" xr:uid="{00000000-0005-0000-0000-0000D4240000}"/>
    <cellStyle name="Comma 6 2 5 3 3" xfId="10174" xr:uid="{00000000-0005-0000-0000-0000D5240000}"/>
    <cellStyle name="Comma 6 2 5 3 4" xfId="5939" xr:uid="{00000000-0005-0000-0000-0000D6240000}"/>
    <cellStyle name="Comma 6 2 5 4" xfId="2765" xr:uid="{00000000-0005-0000-0000-0000D7240000}"/>
    <cellStyle name="Comma 6 2 5 4 2" xfId="11232" xr:uid="{00000000-0005-0000-0000-0000D8240000}"/>
    <cellStyle name="Comma 6 2 5 4 3" xfId="6997" xr:uid="{00000000-0005-0000-0000-0000D9240000}"/>
    <cellStyle name="Comma 6 2 5 5" xfId="9116" xr:uid="{00000000-0005-0000-0000-0000DA240000}"/>
    <cellStyle name="Comma 6 2 5 6" xfId="4881" xr:uid="{00000000-0005-0000-0000-0000DB240000}"/>
    <cellStyle name="Comma 6 2 6" xfId="542" xr:uid="{00000000-0005-0000-0000-0000DC240000}"/>
    <cellStyle name="Comma 6 2 6 2" xfId="1060" xr:uid="{00000000-0005-0000-0000-0000DD240000}"/>
    <cellStyle name="Comma 6 2 6 2 2" xfId="2118" xr:uid="{00000000-0005-0000-0000-0000DE240000}"/>
    <cellStyle name="Comma 6 2 6 2 2 2" xfId="4235" xr:uid="{00000000-0005-0000-0000-0000DF240000}"/>
    <cellStyle name="Comma 6 2 6 2 2 2 2" xfId="12702" xr:uid="{00000000-0005-0000-0000-0000E0240000}"/>
    <cellStyle name="Comma 6 2 6 2 2 2 3" xfId="8467" xr:uid="{00000000-0005-0000-0000-0000E1240000}"/>
    <cellStyle name="Comma 6 2 6 2 2 3" xfId="10586" xr:uid="{00000000-0005-0000-0000-0000E2240000}"/>
    <cellStyle name="Comma 6 2 6 2 2 4" xfId="6351" xr:uid="{00000000-0005-0000-0000-0000E3240000}"/>
    <cellStyle name="Comma 6 2 6 2 3" xfId="3177" xr:uid="{00000000-0005-0000-0000-0000E4240000}"/>
    <cellStyle name="Comma 6 2 6 2 3 2" xfId="11644" xr:uid="{00000000-0005-0000-0000-0000E5240000}"/>
    <cellStyle name="Comma 6 2 6 2 3 3" xfId="7409" xr:uid="{00000000-0005-0000-0000-0000E6240000}"/>
    <cellStyle name="Comma 6 2 6 2 4" xfId="9528" xr:uid="{00000000-0005-0000-0000-0000E7240000}"/>
    <cellStyle name="Comma 6 2 6 2 5" xfId="5293" xr:uid="{00000000-0005-0000-0000-0000E8240000}"/>
    <cellStyle name="Comma 6 2 6 3" xfId="1612" xr:uid="{00000000-0005-0000-0000-0000E9240000}"/>
    <cellStyle name="Comma 6 2 6 3 2" xfId="3729" xr:uid="{00000000-0005-0000-0000-0000EA240000}"/>
    <cellStyle name="Comma 6 2 6 3 2 2" xfId="12196" xr:uid="{00000000-0005-0000-0000-0000EB240000}"/>
    <cellStyle name="Comma 6 2 6 3 2 3" xfId="7961" xr:uid="{00000000-0005-0000-0000-0000EC240000}"/>
    <cellStyle name="Comma 6 2 6 3 3" xfId="10080" xr:uid="{00000000-0005-0000-0000-0000ED240000}"/>
    <cellStyle name="Comma 6 2 6 3 4" xfId="5845" xr:uid="{00000000-0005-0000-0000-0000EE240000}"/>
    <cellStyle name="Comma 6 2 6 4" xfId="2671" xr:uid="{00000000-0005-0000-0000-0000EF240000}"/>
    <cellStyle name="Comma 6 2 6 4 2" xfId="11138" xr:uid="{00000000-0005-0000-0000-0000F0240000}"/>
    <cellStyle name="Comma 6 2 6 4 3" xfId="6903" xr:uid="{00000000-0005-0000-0000-0000F1240000}"/>
    <cellStyle name="Comma 6 2 6 5" xfId="9022" xr:uid="{00000000-0005-0000-0000-0000F2240000}"/>
    <cellStyle name="Comma 6 2 6 6" xfId="4787" xr:uid="{00000000-0005-0000-0000-0000F3240000}"/>
    <cellStyle name="Comma 6 2 7" xfId="855" xr:uid="{00000000-0005-0000-0000-0000F4240000}"/>
    <cellStyle name="Comma 6 2 7 2" xfId="1913" xr:uid="{00000000-0005-0000-0000-0000F5240000}"/>
    <cellStyle name="Comma 6 2 7 2 2" xfId="4030" xr:uid="{00000000-0005-0000-0000-0000F6240000}"/>
    <cellStyle name="Comma 6 2 7 2 2 2" xfId="12497" xr:uid="{00000000-0005-0000-0000-0000F7240000}"/>
    <cellStyle name="Comma 6 2 7 2 2 3" xfId="8262" xr:uid="{00000000-0005-0000-0000-0000F8240000}"/>
    <cellStyle name="Comma 6 2 7 2 3" xfId="10381" xr:uid="{00000000-0005-0000-0000-0000F9240000}"/>
    <cellStyle name="Comma 6 2 7 2 4" xfId="6146" xr:uid="{00000000-0005-0000-0000-0000FA240000}"/>
    <cellStyle name="Comma 6 2 7 3" xfId="2972" xr:uid="{00000000-0005-0000-0000-0000FB240000}"/>
    <cellStyle name="Comma 6 2 7 3 2" xfId="11439" xr:uid="{00000000-0005-0000-0000-0000FC240000}"/>
    <cellStyle name="Comma 6 2 7 3 3" xfId="7204" xr:uid="{00000000-0005-0000-0000-0000FD240000}"/>
    <cellStyle name="Comma 6 2 7 4" xfId="9323" xr:uid="{00000000-0005-0000-0000-0000FE240000}"/>
    <cellStyle name="Comma 6 2 7 5" xfId="5088" xr:uid="{00000000-0005-0000-0000-0000FF240000}"/>
    <cellStyle name="Comma 6 2 8" xfId="1360" xr:uid="{00000000-0005-0000-0000-000000250000}"/>
    <cellStyle name="Comma 6 2 8 2" xfId="2418" xr:uid="{00000000-0005-0000-0000-000001250000}"/>
    <cellStyle name="Comma 6 2 8 2 2" xfId="4535" xr:uid="{00000000-0005-0000-0000-000002250000}"/>
    <cellStyle name="Comma 6 2 8 2 2 2" xfId="13002" xr:uid="{00000000-0005-0000-0000-000003250000}"/>
    <cellStyle name="Comma 6 2 8 2 2 3" xfId="8767" xr:uid="{00000000-0005-0000-0000-000004250000}"/>
    <cellStyle name="Comma 6 2 8 2 3" xfId="10886" xr:uid="{00000000-0005-0000-0000-000005250000}"/>
    <cellStyle name="Comma 6 2 8 2 4" xfId="6651" xr:uid="{00000000-0005-0000-0000-000006250000}"/>
    <cellStyle name="Comma 6 2 8 3" xfId="3477" xr:uid="{00000000-0005-0000-0000-000007250000}"/>
    <cellStyle name="Comma 6 2 8 3 2" xfId="11944" xr:uid="{00000000-0005-0000-0000-000008250000}"/>
    <cellStyle name="Comma 6 2 8 3 3" xfId="7709" xr:uid="{00000000-0005-0000-0000-000009250000}"/>
    <cellStyle name="Comma 6 2 8 4" xfId="9828" xr:uid="{00000000-0005-0000-0000-00000A250000}"/>
    <cellStyle name="Comma 6 2 8 5" xfId="5593" xr:uid="{00000000-0005-0000-0000-00000B250000}"/>
    <cellStyle name="Comma 6 2 9" xfId="1407" xr:uid="{00000000-0005-0000-0000-00000C250000}"/>
    <cellStyle name="Comma 6 2 9 2" xfId="3524" xr:uid="{00000000-0005-0000-0000-00000D250000}"/>
    <cellStyle name="Comma 6 2 9 2 2" xfId="11991" xr:uid="{00000000-0005-0000-0000-00000E250000}"/>
    <cellStyle name="Comma 6 2 9 2 3" xfId="7756" xr:uid="{00000000-0005-0000-0000-00000F250000}"/>
    <cellStyle name="Comma 6 2 9 3" xfId="9875" xr:uid="{00000000-0005-0000-0000-000010250000}"/>
    <cellStyle name="Comma 6 2 9 4" xfId="5640" xr:uid="{00000000-0005-0000-0000-000011250000}"/>
    <cellStyle name="Comma 6 3" xfId="382" xr:uid="{00000000-0005-0000-0000-000012250000}"/>
    <cellStyle name="Comma 6 3 2" xfId="488" xr:uid="{00000000-0005-0000-0000-000013250000}"/>
    <cellStyle name="Comma 6 3 2 2" xfId="801" xr:uid="{00000000-0005-0000-0000-000014250000}"/>
    <cellStyle name="Comma 6 3 2 2 2" xfId="1306" xr:uid="{00000000-0005-0000-0000-000015250000}"/>
    <cellStyle name="Comma 6 3 2 2 2 2" xfId="2364" xr:uid="{00000000-0005-0000-0000-000016250000}"/>
    <cellStyle name="Comma 6 3 2 2 2 2 2" xfId="4481" xr:uid="{00000000-0005-0000-0000-000017250000}"/>
    <cellStyle name="Comma 6 3 2 2 2 2 2 2" xfId="12948" xr:uid="{00000000-0005-0000-0000-000018250000}"/>
    <cellStyle name="Comma 6 3 2 2 2 2 2 3" xfId="8713" xr:uid="{00000000-0005-0000-0000-000019250000}"/>
    <cellStyle name="Comma 6 3 2 2 2 2 3" xfId="10832" xr:uid="{00000000-0005-0000-0000-00001A250000}"/>
    <cellStyle name="Comma 6 3 2 2 2 2 4" xfId="6597" xr:uid="{00000000-0005-0000-0000-00001B250000}"/>
    <cellStyle name="Comma 6 3 2 2 2 3" xfId="3423" xr:uid="{00000000-0005-0000-0000-00001C250000}"/>
    <cellStyle name="Comma 6 3 2 2 2 3 2" xfId="11890" xr:uid="{00000000-0005-0000-0000-00001D250000}"/>
    <cellStyle name="Comma 6 3 2 2 2 3 3" xfId="7655" xr:uid="{00000000-0005-0000-0000-00001E250000}"/>
    <cellStyle name="Comma 6 3 2 2 2 4" xfId="9774" xr:uid="{00000000-0005-0000-0000-00001F250000}"/>
    <cellStyle name="Comma 6 3 2 2 2 5" xfId="5539" xr:uid="{00000000-0005-0000-0000-000020250000}"/>
    <cellStyle name="Comma 6 3 2 2 3" xfId="1859" xr:uid="{00000000-0005-0000-0000-000021250000}"/>
    <cellStyle name="Comma 6 3 2 2 3 2" xfId="3976" xr:uid="{00000000-0005-0000-0000-000022250000}"/>
    <cellStyle name="Comma 6 3 2 2 3 2 2" xfId="12443" xr:uid="{00000000-0005-0000-0000-000023250000}"/>
    <cellStyle name="Comma 6 3 2 2 3 2 3" xfId="8208" xr:uid="{00000000-0005-0000-0000-000024250000}"/>
    <cellStyle name="Comma 6 3 2 2 3 3" xfId="10327" xr:uid="{00000000-0005-0000-0000-000025250000}"/>
    <cellStyle name="Comma 6 3 2 2 3 4" xfId="6092" xr:uid="{00000000-0005-0000-0000-000026250000}"/>
    <cellStyle name="Comma 6 3 2 2 4" xfId="2918" xr:uid="{00000000-0005-0000-0000-000027250000}"/>
    <cellStyle name="Comma 6 3 2 2 4 2" xfId="11385" xr:uid="{00000000-0005-0000-0000-000028250000}"/>
    <cellStyle name="Comma 6 3 2 2 4 3" xfId="7150" xr:uid="{00000000-0005-0000-0000-000029250000}"/>
    <cellStyle name="Comma 6 3 2 2 5" xfId="9269" xr:uid="{00000000-0005-0000-0000-00002A250000}"/>
    <cellStyle name="Comma 6 3 2 2 6" xfId="5034" xr:uid="{00000000-0005-0000-0000-00002B250000}"/>
    <cellStyle name="Comma 6 3 2 3" xfId="1006" xr:uid="{00000000-0005-0000-0000-00002C250000}"/>
    <cellStyle name="Comma 6 3 2 3 2" xfId="2064" xr:uid="{00000000-0005-0000-0000-00002D250000}"/>
    <cellStyle name="Comma 6 3 2 3 2 2" xfId="4181" xr:uid="{00000000-0005-0000-0000-00002E250000}"/>
    <cellStyle name="Comma 6 3 2 3 2 2 2" xfId="12648" xr:uid="{00000000-0005-0000-0000-00002F250000}"/>
    <cellStyle name="Comma 6 3 2 3 2 2 3" xfId="8413" xr:uid="{00000000-0005-0000-0000-000030250000}"/>
    <cellStyle name="Comma 6 3 2 3 2 3" xfId="10532" xr:uid="{00000000-0005-0000-0000-000031250000}"/>
    <cellStyle name="Comma 6 3 2 3 2 4" xfId="6297" xr:uid="{00000000-0005-0000-0000-000032250000}"/>
    <cellStyle name="Comma 6 3 2 3 3" xfId="3123" xr:uid="{00000000-0005-0000-0000-000033250000}"/>
    <cellStyle name="Comma 6 3 2 3 3 2" xfId="11590" xr:uid="{00000000-0005-0000-0000-000034250000}"/>
    <cellStyle name="Comma 6 3 2 3 3 3" xfId="7355" xr:uid="{00000000-0005-0000-0000-000035250000}"/>
    <cellStyle name="Comma 6 3 2 3 4" xfId="9474" xr:uid="{00000000-0005-0000-0000-000036250000}"/>
    <cellStyle name="Comma 6 3 2 3 5" xfId="5239" xr:uid="{00000000-0005-0000-0000-000037250000}"/>
    <cellStyle name="Comma 6 3 2 4" xfId="1558" xr:uid="{00000000-0005-0000-0000-000038250000}"/>
    <cellStyle name="Comma 6 3 2 4 2" xfId="3675" xr:uid="{00000000-0005-0000-0000-000039250000}"/>
    <cellStyle name="Comma 6 3 2 4 2 2" xfId="12142" xr:uid="{00000000-0005-0000-0000-00003A250000}"/>
    <cellStyle name="Comma 6 3 2 4 2 3" xfId="7907" xr:uid="{00000000-0005-0000-0000-00003B250000}"/>
    <cellStyle name="Comma 6 3 2 4 3" xfId="10026" xr:uid="{00000000-0005-0000-0000-00003C250000}"/>
    <cellStyle name="Comma 6 3 2 4 4" xfId="5791" xr:uid="{00000000-0005-0000-0000-00003D250000}"/>
    <cellStyle name="Comma 6 3 2 5" xfId="2617" xr:uid="{00000000-0005-0000-0000-00003E250000}"/>
    <cellStyle name="Comma 6 3 2 5 2" xfId="11084" xr:uid="{00000000-0005-0000-0000-00003F250000}"/>
    <cellStyle name="Comma 6 3 2 5 3" xfId="6849" xr:uid="{00000000-0005-0000-0000-000040250000}"/>
    <cellStyle name="Comma 6 3 2 6" xfId="8968" xr:uid="{00000000-0005-0000-0000-000041250000}"/>
    <cellStyle name="Comma 6 3 2 7" xfId="4733" xr:uid="{00000000-0005-0000-0000-000042250000}"/>
    <cellStyle name="Comma 6 3 3" xfId="695" xr:uid="{00000000-0005-0000-0000-000043250000}"/>
    <cellStyle name="Comma 6 3 3 2" xfId="1200" xr:uid="{00000000-0005-0000-0000-000044250000}"/>
    <cellStyle name="Comma 6 3 3 2 2" xfId="2258" xr:uid="{00000000-0005-0000-0000-000045250000}"/>
    <cellStyle name="Comma 6 3 3 2 2 2" xfId="4375" xr:uid="{00000000-0005-0000-0000-000046250000}"/>
    <cellStyle name="Comma 6 3 3 2 2 2 2" xfId="12842" xr:uid="{00000000-0005-0000-0000-000047250000}"/>
    <cellStyle name="Comma 6 3 3 2 2 2 3" xfId="8607" xr:uid="{00000000-0005-0000-0000-000048250000}"/>
    <cellStyle name="Comma 6 3 3 2 2 3" xfId="10726" xr:uid="{00000000-0005-0000-0000-000049250000}"/>
    <cellStyle name="Comma 6 3 3 2 2 4" xfId="6491" xr:uid="{00000000-0005-0000-0000-00004A250000}"/>
    <cellStyle name="Comma 6 3 3 2 3" xfId="3317" xr:uid="{00000000-0005-0000-0000-00004B250000}"/>
    <cellStyle name="Comma 6 3 3 2 3 2" xfId="11784" xr:uid="{00000000-0005-0000-0000-00004C250000}"/>
    <cellStyle name="Comma 6 3 3 2 3 3" xfId="7549" xr:uid="{00000000-0005-0000-0000-00004D250000}"/>
    <cellStyle name="Comma 6 3 3 2 4" xfId="9668" xr:uid="{00000000-0005-0000-0000-00004E250000}"/>
    <cellStyle name="Comma 6 3 3 2 5" xfId="5433" xr:uid="{00000000-0005-0000-0000-00004F250000}"/>
    <cellStyle name="Comma 6 3 3 3" xfId="1753" xr:uid="{00000000-0005-0000-0000-000050250000}"/>
    <cellStyle name="Comma 6 3 3 3 2" xfId="3870" xr:uid="{00000000-0005-0000-0000-000051250000}"/>
    <cellStyle name="Comma 6 3 3 3 2 2" xfId="12337" xr:uid="{00000000-0005-0000-0000-000052250000}"/>
    <cellStyle name="Comma 6 3 3 3 2 3" xfId="8102" xr:uid="{00000000-0005-0000-0000-000053250000}"/>
    <cellStyle name="Comma 6 3 3 3 3" xfId="10221" xr:uid="{00000000-0005-0000-0000-000054250000}"/>
    <cellStyle name="Comma 6 3 3 3 4" xfId="5986" xr:uid="{00000000-0005-0000-0000-000055250000}"/>
    <cellStyle name="Comma 6 3 3 4" xfId="2812" xr:uid="{00000000-0005-0000-0000-000056250000}"/>
    <cellStyle name="Comma 6 3 3 4 2" xfId="11279" xr:uid="{00000000-0005-0000-0000-000057250000}"/>
    <cellStyle name="Comma 6 3 3 4 3" xfId="7044" xr:uid="{00000000-0005-0000-0000-000058250000}"/>
    <cellStyle name="Comma 6 3 3 5" xfId="9163" xr:uid="{00000000-0005-0000-0000-000059250000}"/>
    <cellStyle name="Comma 6 3 3 6" xfId="4928" xr:uid="{00000000-0005-0000-0000-00005A250000}"/>
    <cellStyle name="Comma 6 3 4" xfId="588" xr:uid="{00000000-0005-0000-0000-00005B250000}"/>
    <cellStyle name="Comma 6 3 4 2" xfId="1105" xr:uid="{00000000-0005-0000-0000-00005C250000}"/>
    <cellStyle name="Comma 6 3 4 2 2" xfId="2163" xr:uid="{00000000-0005-0000-0000-00005D250000}"/>
    <cellStyle name="Comma 6 3 4 2 2 2" xfId="4280" xr:uid="{00000000-0005-0000-0000-00005E250000}"/>
    <cellStyle name="Comma 6 3 4 2 2 2 2" xfId="12747" xr:uid="{00000000-0005-0000-0000-00005F250000}"/>
    <cellStyle name="Comma 6 3 4 2 2 2 3" xfId="8512" xr:uid="{00000000-0005-0000-0000-000060250000}"/>
    <cellStyle name="Comma 6 3 4 2 2 3" xfId="10631" xr:uid="{00000000-0005-0000-0000-000061250000}"/>
    <cellStyle name="Comma 6 3 4 2 2 4" xfId="6396" xr:uid="{00000000-0005-0000-0000-000062250000}"/>
    <cellStyle name="Comma 6 3 4 2 3" xfId="3222" xr:uid="{00000000-0005-0000-0000-000063250000}"/>
    <cellStyle name="Comma 6 3 4 2 3 2" xfId="11689" xr:uid="{00000000-0005-0000-0000-000064250000}"/>
    <cellStyle name="Comma 6 3 4 2 3 3" xfId="7454" xr:uid="{00000000-0005-0000-0000-000065250000}"/>
    <cellStyle name="Comma 6 3 4 2 4" xfId="9573" xr:uid="{00000000-0005-0000-0000-000066250000}"/>
    <cellStyle name="Comma 6 3 4 2 5" xfId="5338" xr:uid="{00000000-0005-0000-0000-000067250000}"/>
    <cellStyle name="Comma 6 3 4 3" xfId="1658" xr:uid="{00000000-0005-0000-0000-000068250000}"/>
    <cellStyle name="Comma 6 3 4 3 2" xfId="3775" xr:uid="{00000000-0005-0000-0000-000069250000}"/>
    <cellStyle name="Comma 6 3 4 3 2 2" xfId="12242" xr:uid="{00000000-0005-0000-0000-00006A250000}"/>
    <cellStyle name="Comma 6 3 4 3 2 3" xfId="8007" xr:uid="{00000000-0005-0000-0000-00006B250000}"/>
    <cellStyle name="Comma 6 3 4 3 3" xfId="10126" xr:uid="{00000000-0005-0000-0000-00006C250000}"/>
    <cellStyle name="Comma 6 3 4 3 4" xfId="5891" xr:uid="{00000000-0005-0000-0000-00006D250000}"/>
    <cellStyle name="Comma 6 3 4 4" xfId="2717" xr:uid="{00000000-0005-0000-0000-00006E250000}"/>
    <cellStyle name="Comma 6 3 4 4 2" xfId="11184" xr:uid="{00000000-0005-0000-0000-00006F250000}"/>
    <cellStyle name="Comma 6 3 4 4 3" xfId="6949" xr:uid="{00000000-0005-0000-0000-000070250000}"/>
    <cellStyle name="Comma 6 3 4 5" xfId="9068" xr:uid="{00000000-0005-0000-0000-000071250000}"/>
    <cellStyle name="Comma 6 3 4 6" xfId="4833" xr:uid="{00000000-0005-0000-0000-000072250000}"/>
    <cellStyle name="Comma 6 3 5" xfId="900" xr:uid="{00000000-0005-0000-0000-000073250000}"/>
    <cellStyle name="Comma 6 3 5 2" xfId="1958" xr:uid="{00000000-0005-0000-0000-000074250000}"/>
    <cellStyle name="Comma 6 3 5 2 2" xfId="4075" xr:uid="{00000000-0005-0000-0000-000075250000}"/>
    <cellStyle name="Comma 6 3 5 2 2 2" xfId="12542" xr:uid="{00000000-0005-0000-0000-000076250000}"/>
    <cellStyle name="Comma 6 3 5 2 2 3" xfId="8307" xr:uid="{00000000-0005-0000-0000-000077250000}"/>
    <cellStyle name="Comma 6 3 5 2 3" xfId="10426" xr:uid="{00000000-0005-0000-0000-000078250000}"/>
    <cellStyle name="Comma 6 3 5 2 4" xfId="6191" xr:uid="{00000000-0005-0000-0000-000079250000}"/>
    <cellStyle name="Comma 6 3 5 3" xfId="3017" xr:uid="{00000000-0005-0000-0000-00007A250000}"/>
    <cellStyle name="Comma 6 3 5 3 2" xfId="11484" xr:uid="{00000000-0005-0000-0000-00007B250000}"/>
    <cellStyle name="Comma 6 3 5 3 3" xfId="7249" xr:uid="{00000000-0005-0000-0000-00007C250000}"/>
    <cellStyle name="Comma 6 3 5 4" xfId="9368" xr:uid="{00000000-0005-0000-0000-00007D250000}"/>
    <cellStyle name="Comma 6 3 5 5" xfId="5133" xr:uid="{00000000-0005-0000-0000-00007E250000}"/>
    <cellStyle name="Comma 6 3 6" xfId="1452" xr:uid="{00000000-0005-0000-0000-00007F250000}"/>
    <cellStyle name="Comma 6 3 6 2" xfId="3569" xr:uid="{00000000-0005-0000-0000-000080250000}"/>
    <cellStyle name="Comma 6 3 6 2 2" xfId="12036" xr:uid="{00000000-0005-0000-0000-000081250000}"/>
    <cellStyle name="Comma 6 3 6 2 3" xfId="7801" xr:uid="{00000000-0005-0000-0000-000082250000}"/>
    <cellStyle name="Comma 6 3 6 3" xfId="9920" xr:uid="{00000000-0005-0000-0000-000083250000}"/>
    <cellStyle name="Comma 6 3 6 4" xfId="5685" xr:uid="{00000000-0005-0000-0000-000084250000}"/>
    <cellStyle name="Comma 6 3 7" xfId="2511" xr:uid="{00000000-0005-0000-0000-000085250000}"/>
    <cellStyle name="Comma 6 3 7 2" xfId="10978" xr:uid="{00000000-0005-0000-0000-000086250000}"/>
    <cellStyle name="Comma 6 3 7 3" xfId="6743" xr:uid="{00000000-0005-0000-0000-000087250000}"/>
    <cellStyle name="Comma 6 3 8" xfId="8862" xr:uid="{00000000-0005-0000-0000-000088250000}"/>
    <cellStyle name="Comma 6 3 9" xfId="4627" xr:uid="{00000000-0005-0000-0000-000089250000}"/>
    <cellStyle name="Comma 6 4" xfId="433" xr:uid="{00000000-0005-0000-0000-00008A250000}"/>
    <cellStyle name="Comma 6 4 2" xfId="746" xr:uid="{00000000-0005-0000-0000-00008B250000}"/>
    <cellStyle name="Comma 6 4 2 2" xfId="1251" xr:uid="{00000000-0005-0000-0000-00008C250000}"/>
    <cellStyle name="Comma 6 4 2 2 2" xfId="2309" xr:uid="{00000000-0005-0000-0000-00008D250000}"/>
    <cellStyle name="Comma 6 4 2 2 2 2" xfId="4426" xr:uid="{00000000-0005-0000-0000-00008E250000}"/>
    <cellStyle name="Comma 6 4 2 2 2 2 2" xfId="12893" xr:uid="{00000000-0005-0000-0000-00008F250000}"/>
    <cellStyle name="Comma 6 4 2 2 2 2 3" xfId="8658" xr:uid="{00000000-0005-0000-0000-000090250000}"/>
    <cellStyle name="Comma 6 4 2 2 2 3" xfId="10777" xr:uid="{00000000-0005-0000-0000-000091250000}"/>
    <cellStyle name="Comma 6 4 2 2 2 4" xfId="6542" xr:uid="{00000000-0005-0000-0000-000092250000}"/>
    <cellStyle name="Comma 6 4 2 2 3" xfId="3368" xr:uid="{00000000-0005-0000-0000-000093250000}"/>
    <cellStyle name="Comma 6 4 2 2 3 2" xfId="11835" xr:uid="{00000000-0005-0000-0000-000094250000}"/>
    <cellStyle name="Comma 6 4 2 2 3 3" xfId="7600" xr:uid="{00000000-0005-0000-0000-000095250000}"/>
    <cellStyle name="Comma 6 4 2 2 4" xfId="9719" xr:uid="{00000000-0005-0000-0000-000096250000}"/>
    <cellStyle name="Comma 6 4 2 2 5" xfId="5484" xr:uid="{00000000-0005-0000-0000-000097250000}"/>
    <cellStyle name="Comma 6 4 2 3" xfId="1804" xr:uid="{00000000-0005-0000-0000-000098250000}"/>
    <cellStyle name="Comma 6 4 2 3 2" xfId="3921" xr:uid="{00000000-0005-0000-0000-000099250000}"/>
    <cellStyle name="Comma 6 4 2 3 2 2" xfId="12388" xr:uid="{00000000-0005-0000-0000-00009A250000}"/>
    <cellStyle name="Comma 6 4 2 3 2 3" xfId="8153" xr:uid="{00000000-0005-0000-0000-00009B250000}"/>
    <cellStyle name="Comma 6 4 2 3 3" xfId="10272" xr:uid="{00000000-0005-0000-0000-00009C250000}"/>
    <cellStyle name="Comma 6 4 2 3 4" xfId="6037" xr:uid="{00000000-0005-0000-0000-00009D250000}"/>
    <cellStyle name="Comma 6 4 2 4" xfId="2863" xr:uid="{00000000-0005-0000-0000-00009E250000}"/>
    <cellStyle name="Comma 6 4 2 4 2" xfId="11330" xr:uid="{00000000-0005-0000-0000-00009F250000}"/>
    <cellStyle name="Comma 6 4 2 4 3" xfId="7095" xr:uid="{00000000-0005-0000-0000-0000A0250000}"/>
    <cellStyle name="Comma 6 4 2 5" xfId="9214" xr:uid="{00000000-0005-0000-0000-0000A1250000}"/>
    <cellStyle name="Comma 6 4 2 6" xfId="4979" xr:uid="{00000000-0005-0000-0000-0000A2250000}"/>
    <cellStyle name="Comma 6 4 3" xfId="951" xr:uid="{00000000-0005-0000-0000-0000A3250000}"/>
    <cellStyle name="Comma 6 4 3 2" xfId="2009" xr:uid="{00000000-0005-0000-0000-0000A4250000}"/>
    <cellStyle name="Comma 6 4 3 2 2" xfId="4126" xr:uid="{00000000-0005-0000-0000-0000A5250000}"/>
    <cellStyle name="Comma 6 4 3 2 2 2" xfId="12593" xr:uid="{00000000-0005-0000-0000-0000A6250000}"/>
    <cellStyle name="Comma 6 4 3 2 2 3" xfId="8358" xr:uid="{00000000-0005-0000-0000-0000A7250000}"/>
    <cellStyle name="Comma 6 4 3 2 3" xfId="10477" xr:uid="{00000000-0005-0000-0000-0000A8250000}"/>
    <cellStyle name="Comma 6 4 3 2 4" xfId="6242" xr:uid="{00000000-0005-0000-0000-0000A9250000}"/>
    <cellStyle name="Comma 6 4 3 3" xfId="3068" xr:uid="{00000000-0005-0000-0000-0000AA250000}"/>
    <cellStyle name="Comma 6 4 3 3 2" xfId="11535" xr:uid="{00000000-0005-0000-0000-0000AB250000}"/>
    <cellStyle name="Comma 6 4 3 3 3" xfId="7300" xr:uid="{00000000-0005-0000-0000-0000AC250000}"/>
    <cellStyle name="Comma 6 4 3 4" xfId="9419" xr:uid="{00000000-0005-0000-0000-0000AD250000}"/>
    <cellStyle name="Comma 6 4 3 5" xfId="5184" xr:uid="{00000000-0005-0000-0000-0000AE250000}"/>
    <cellStyle name="Comma 6 4 4" xfId="1503" xr:uid="{00000000-0005-0000-0000-0000AF250000}"/>
    <cellStyle name="Comma 6 4 4 2" xfId="3620" xr:uid="{00000000-0005-0000-0000-0000B0250000}"/>
    <cellStyle name="Comma 6 4 4 2 2" xfId="12087" xr:uid="{00000000-0005-0000-0000-0000B1250000}"/>
    <cellStyle name="Comma 6 4 4 2 3" xfId="7852" xr:uid="{00000000-0005-0000-0000-0000B2250000}"/>
    <cellStyle name="Comma 6 4 4 3" xfId="9971" xr:uid="{00000000-0005-0000-0000-0000B3250000}"/>
    <cellStyle name="Comma 6 4 4 4" xfId="5736" xr:uid="{00000000-0005-0000-0000-0000B4250000}"/>
    <cellStyle name="Comma 6 4 5" xfId="2562" xr:uid="{00000000-0005-0000-0000-0000B5250000}"/>
    <cellStyle name="Comma 6 4 5 2" xfId="11029" xr:uid="{00000000-0005-0000-0000-0000B6250000}"/>
    <cellStyle name="Comma 6 4 5 3" xfId="6794" xr:uid="{00000000-0005-0000-0000-0000B7250000}"/>
    <cellStyle name="Comma 6 4 6" xfId="8913" xr:uid="{00000000-0005-0000-0000-0000B8250000}"/>
    <cellStyle name="Comma 6 4 7" xfId="4678" xr:uid="{00000000-0005-0000-0000-0000B9250000}"/>
    <cellStyle name="Comma 6 5" xfId="635" xr:uid="{00000000-0005-0000-0000-0000BA250000}"/>
    <cellStyle name="Comma 6 5 2" xfId="1152" xr:uid="{00000000-0005-0000-0000-0000BB250000}"/>
    <cellStyle name="Comma 6 5 2 2" xfId="2210" xr:uid="{00000000-0005-0000-0000-0000BC250000}"/>
    <cellStyle name="Comma 6 5 2 2 2" xfId="4327" xr:uid="{00000000-0005-0000-0000-0000BD250000}"/>
    <cellStyle name="Comma 6 5 2 2 2 2" xfId="12794" xr:uid="{00000000-0005-0000-0000-0000BE250000}"/>
    <cellStyle name="Comma 6 5 2 2 2 3" xfId="8559" xr:uid="{00000000-0005-0000-0000-0000BF250000}"/>
    <cellStyle name="Comma 6 5 2 2 3" xfId="10678" xr:uid="{00000000-0005-0000-0000-0000C0250000}"/>
    <cellStyle name="Comma 6 5 2 2 4" xfId="6443" xr:uid="{00000000-0005-0000-0000-0000C1250000}"/>
    <cellStyle name="Comma 6 5 2 3" xfId="3269" xr:uid="{00000000-0005-0000-0000-0000C2250000}"/>
    <cellStyle name="Comma 6 5 2 3 2" xfId="11736" xr:uid="{00000000-0005-0000-0000-0000C3250000}"/>
    <cellStyle name="Comma 6 5 2 3 3" xfId="7501" xr:uid="{00000000-0005-0000-0000-0000C4250000}"/>
    <cellStyle name="Comma 6 5 2 4" xfId="9620" xr:uid="{00000000-0005-0000-0000-0000C5250000}"/>
    <cellStyle name="Comma 6 5 2 5" xfId="5385" xr:uid="{00000000-0005-0000-0000-0000C6250000}"/>
    <cellStyle name="Comma 6 5 3" xfId="1705" xr:uid="{00000000-0005-0000-0000-0000C7250000}"/>
    <cellStyle name="Comma 6 5 3 2" xfId="3822" xr:uid="{00000000-0005-0000-0000-0000C8250000}"/>
    <cellStyle name="Comma 6 5 3 2 2" xfId="12289" xr:uid="{00000000-0005-0000-0000-0000C9250000}"/>
    <cellStyle name="Comma 6 5 3 2 3" xfId="8054" xr:uid="{00000000-0005-0000-0000-0000CA250000}"/>
    <cellStyle name="Comma 6 5 3 3" xfId="10173" xr:uid="{00000000-0005-0000-0000-0000CB250000}"/>
    <cellStyle name="Comma 6 5 3 4" xfId="5938" xr:uid="{00000000-0005-0000-0000-0000CC250000}"/>
    <cellStyle name="Comma 6 5 4" xfId="2764" xr:uid="{00000000-0005-0000-0000-0000CD250000}"/>
    <cellStyle name="Comma 6 5 4 2" xfId="11231" xr:uid="{00000000-0005-0000-0000-0000CE250000}"/>
    <cellStyle name="Comma 6 5 4 3" xfId="6996" xr:uid="{00000000-0005-0000-0000-0000CF250000}"/>
    <cellStyle name="Comma 6 5 5" xfId="9115" xr:uid="{00000000-0005-0000-0000-0000D0250000}"/>
    <cellStyle name="Comma 6 5 6" xfId="4880" xr:uid="{00000000-0005-0000-0000-0000D1250000}"/>
    <cellStyle name="Comma 6 6" xfId="541" xr:uid="{00000000-0005-0000-0000-0000D2250000}"/>
    <cellStyle name="Comma 6 6 2" xfId="1059" xr:uid="{00000000-0005-0000-0000-0000D3250000}"/>
    <cellStyle name="Comma 6 6 2 2" xfId="2117" xr:uid="{00000000-0005-0000-0000-0000D4250000}"/>
    <cellStyle name="Comma 6 6 2 2 2" xfId="4234" xr:uid="{00000000-0005-0000-0000-0000D5250000}"/>
    <cellStyle name="Comma 6 6 2 2 2 2" xfId="12701" xr:uid="{00000000-0005-0000-0000-0000D6250000}"/>
    <cellStyle name="Comma 6 6 2 2 2 3" xfId="8466" xr:uid="{00000000-0005-0000-0000-0000D7250000}"/>
    <cellStyle name="Comma 6 6 2 2 3" xfId="10585" xr:uid="{00000000-0005-0000-0000-0000D8250000}"/>
    <cellStyle name="Comma 6 6 2 2 4" xfId="6350" xr:uid="{00000000-0005-0000-0000-0000D9250000}"/>
    <cellStyle name="Comma 6 6 2 3" xfId="3176" xr:uid="{00000000-0005-0000-0000-0000DA250000}"/>
    <cellStyle name="Comma 6 6 2 3 2" xfId="11643" xr:uid="{00000000-0005-0000-0000-0000DB250000}"/>
    <cellStyle name="Comma 6 6 2 3 3" xfId="7408" xr:uid="{00000000-0005-0000-0000-0000DC250000}"/>
    <cellStyle name="Comma 6 6 2 4" xfId="9527" xr:uid="{00000000-0005-0000-0000-0000DD250000}"/>
    <cellStyle name="Comma 6 6 2 5" xfId="5292" xr:uid="{00000000-0005-0000-0000-0000DE250000}"/>
    <cellStyle name="Comma 6 6 3" xfId="1611" xr:uid="{00000000-0005-0000-0000-0000DF250000}"/>
    <cellStyle name="Comma 6 6 3 2" xfId="3728" xr:uid="{00000000-0005-0000-0000-0000E0250000}"/>
    <cellStyle name="Comma 6 6 3 2 2" xfId="12195" xr:uid="{00000000-0005-0000-0000-0000E1250000}"/>
    <cellStyle name="Comma 6 6 3 2 3" xfId="7960" xr:uid="{00000000-0005-0000-0000-0000E2250000}"/>
    <cellStyle name="Comma 6 6 3 3" xfId="10079" xr:uid="{00000000-0005-0000-0000-0000E3250000}"/>
    <cellStyle name="Comma 6 6 3 4" xfId="5844" xr:uid="{00000000-0005-0000-0000-0000E4250000}"/>
    <cellStyle name="Comma 6 6 4" xfId="2670" xr:uid="{00000000-0005-0000-0000-0000E5250000}"/>
    <cellStyle name="Comma 6 6 4 2" xfId="11137" xr:uid="{00000000-0005-0000-0000-0000E6250000}"/>
    <cellStyle name="Comma 6 6 4 3" xfId="6902" xr:uid="{00000000-0005-0000-0000-0000E7250000}"/>
    <cellStyle name="Comma 6 6 5" xfId="9021" xr:uid="{00000000-0005-0000-0000-0000E8250000}"/>
    <cellStyle name="Comma 6 6 6" xfId="4786" xr:uid="{00000000-0005-0000-0000-0000E9250000}"/>
    <cellStyle name="Comma 6 7" xfId="854" xr:uid="{00000000-0005-0000-0000-0000EA250000}"/>
    <cellStyle name="Comma 6 7 2" xfId="1912" xr:uid="{00000000-0005-0000-0000-0000EB250000}"/>
    <cellStyle name="Comma 6 7 2 2" xfId="4029" xr:uid="{00000000-0005-0000-0000-0000EC250000}"/>
    <cellStyle name="Comma 6 7 2 2 2" xfId="12496" xr:uid="{00000000-0005-0000-0000-0000ED250000}"/>
    <cellStyle name="Comma 6 7 2 2 3" xfId="8261" xr:uid="{00000000-0005-0000-0000-0000EE250000}"/>
    <cellStyle name="Comma 6 7 2 3" xfId="10380" xr:uid="{00000000-0005-0000-0000-0000EF250000}"/>
    <cellStyle name="Comma 6 7 2 4" xfId="6145" xr:uid="{00000000-0005-0000-0000-0000F0250000}"/>
    <cellStyle name="Comma 6 7 3" xfId="2971" xr:uid="{00000000-0005-0000-0000-0000F1250000}"/>
    <cellStyle name="Comma 6 7 3 2" xfId="11438" xr:uid="{00000000-0005-0000-0000-0000F2250000}"/>
    <cellStyle name="Comma 6 7 3 3" xfId="7203" xr:uid="{00000000-0005-0000-0000-0000F3250000}"/>
    <cellStyle name="Comma 6 7 4" xfId="9322" xr:uid="{00000000-0005-0000-0000-0000F4250000}"/>
    <cellStyle name="Comma 6 7 5" xfId="5087" xr:uid="{00000000-0005-0000-0000-0000F5250000}"/>
    <cellStyle name="Comma 6 8" xfId="1359" xr:uid="{00000000-0005-0000-0000-0000F6250000}"/>
    <cellStyle name="Comma 6 8 2" xfId="2417" xr:uid="{00000000-0005-0000-0000-0000F7250000}"/>
    <cellStyle name="Comma 6 8 2 2" xfId="4534" xr:uid="{00000000-0005-0000-0000-0000F8250000}"/>
    <cellStyle name="Comma 6 8 2 2 2" xfId="13001" xr:uid="{00000000-0005-0000-0000-0000F9250000}"/>
    <cellStyle name="Comma 6 8 2 2 3" xfId="8766" xr:uid="{00000000-0005-0000-0000-0000FA250000}"/>
    <cellStyle name="Comma 6 8 2 3" xfId="10885" xr:uid="{00000000-0005-0000-0000-0000FB250000}"/>
    <cellStyle name="Comma 6 8 2 4" xfId="6650" xr:uid="{00000000-0005-0000-0000-0000FC250000}"/>
    <cellStyle name="Comma 6 8 3" xfId="3476" xr:uid="{00000000-0005-0000-0000-0000FD250000}"/>
    <cellStyle name="Comma 6 8 3 2" xfId="11943" xr:uid="{00000000-0005-0000-0000-0000FE250000}"/>
    <cellStyle name="Comma 6 8 3 3" xfId="7708" xr:uid="{00000000-0005-0000-0000-0000FF250000}"/>
    <cellStyle name="Comma 6 8 4" xfId="9827" xr:uid="{00000000-0005-0000-0000-000000260000}"/>
    <cellStyle name="Comma 6 8 5" xfId="5592" xr:uid="{00000000-0005-0000-0000-000001260000}"/>
    <cellStyle name="Comma 6 9" xfId="1406" xr:uid="{00000000-0005-0000-0000-000002260000}"/>
    <cellStyle name="Comma 6 9 2" xfId="3523" xr:uid="{00000000-0005-0000-0000-000003260000}"/>
    <cellStyle name="Comma 6 9 2 2" xfId="11990" xr:uid="{00000000-0005-0000-0000-000004260000}"/>
    <cellStyle name="Comma 6 9 2 3" xfId="7755" xr:uid="{00000000-0005-0000-0000-000005260000}"/>
    <cellStyle name="Comma 6 9 3" xfId="9874" xr:uid="{00000000-0005-0000-0000-000006260000}"/>
    <cellStyle name="Comma 6 9 4" xfId="5639" xr:uid="{00000000-0005-0000-0000-000007260000}"/>
    <cellStyle name="Comma 7" xfId="164" xr:uid="{00000000-0005-0000-0000-000008260000}"/>
    <cellStyle name="Comma 7 10" xfId="2467" xr:uid="{00000000-0005-0000-0000-000009260000}"/>
    <cellStyle name="Comma 7 10 2" xfId="10934" xr:uid="{00000000-0005-0000-0000-00000A260000}"/>
    <cellStyle name="Comma 7 10 3" xfId="6699" xr:uid="{00000000-0005-0000-0000-00000B260000}"/>
    <cellStyle name="Comma 7 11" xfId="8818" xr:uid="{00000000-0005-0000-0000-00000C260000}"/>
    <cellStyle name="Comma 7 12" xfId="4583" xr:uid="{00000000-0005-0000-0000-00000D260000}"/>
    <cellStyle name="Comma 7 2" xfId="165" xr:uid="{00000000-0005-0000-0000-00000E260000}"/>
    <cellStyle name="Comma 7 2 10" xfId="2468" xr:uid="{00000000-0005-0000-0000-00000F260000}"/>
    <cellStyle name="Comma 7 2 10 2" xfId="10935" xr:uid="{00000000-0005-0000-0000-000010260000}"/>
    <cellStyle name="Comma 7 2 10 3" xfId="6700" xr:uid="{00000000-0005-0000-0000-000011260000}"/>
    <cellStyle name="Comma 7 2 11" xfId="8819" xr:uid="{00000000-0005-0000-0000-000012260000}"/>
    <cellStyle name="Comma 7 2 12" xfId="4584" xr:uid="{00000000-0005-0000-0000-000013260000}"/>
    <cellStyle name="Comma 7 2 2" xfId="356" xr:uid="{00000000-0005-0000-0000-000014260000}"/>
    <cellStyle name="Comma 7 2 2 10" xfId="8836" xr:uid="{00000000-0005-0000-0000-000015260000}"/>
    <cellStyle name="Comma 7 2 2 11" xfId="4601" xr:uid="{00000000-0005-0000-0000-000016260000}"/>
    <cellStyle name="Comma 7 2 2 2" xfId="402" xr:uid="{00000000-0005-0000-0000-000017260000}"/>
    <cellStyle name="Comma 7 2 2 2 2" xfId="508" xr:uid="{00000000-0005-0000-0000-000018260000}"/>
    <cellStyle name="Comma 7 2 2 2 2 2" xfId="821" xr:uid="{00000000-0005-0000-0000-000019260000}"/>
    <cellStyle name="Comma 7 2 2 2 2 2 2" xfId="1326" xr:uid="{00000000-0005-0000-0000-00001A260000}"/>
    <cellStyle name="Comma 7 2 2 2 2 2 2 2" xfId="2384" xr:uid="{00000000-0005-0000-0000-00001B260000}"/>
    <cellStyle name="Comma 7 2 2 2 2 2 2 2 2" xfId="4501" xr:uid="{00000000-0005-0000-0000-00001C260000}"/>
    <cellStyle name="Comma 7 2 2 2 2 2 2 2 2 2" xfId="12968" xr:uid="{00000000-0005-0000-0000-00001D260000}"/>
    <cellStyle name="Comma 7 2 2 2 2 2 2 2 2 3" xfId="8733" xr:uid="{00000000-0005-0000-0000-00001E260000}"/>
    <cellStyle name="Comma 7 2 2 2 2 2 2 2 3" xfId="10852" xr:uid="{00000000-0005-0000-0000-00001F260000}"/>
    <cellStyle name="Comma 7 2 2 2 2 2 2 2 4" xfId="6617" xr:uid="{00000000-0005-0000-0000-000020260000}"/>
    <cellStyle name="Comma 7 2 2 2 2 2 2 3" xfId="3443" xr:uid="{00000000-0005-0000-0000-000021260000}"/>
    <cellStyle name="Comma 7 2 2 2 2 2 2 3 2" xfId="11910" xr:uid="{00000000-0005-0000-0000-000022260000}"/>
    <cellStyle name="Comma 7 2 2 2 2 2 2 3 3" xfId="7675" xr:uid="{00000000-0005-0000-0000-000023260000}"/>
    <cellStyle name="Comma 7 2 2 2 2 2 2 4" xfId="9794" xr:uid="{00000000-0005-0000-0000-000024260000}"/>
    <cellStyle name="Comma 7 2 2 2 2 2 2 5" xfId="5559" xr:uid="{00000000-0005-0000-0000-000025260000}"/>
    <cellStyle name="Comma 7 2 2 2 2 2 3" xfId="1879" xr:uid="{00000000-0005-0000-0000-000026260000}"/>
    <cellStyle name="Comma 7 2 2 2 2 2 3 2" xfId="3996" xr:uid="{00000000-0005-0000-0000-000027260000}"/>
    <cellStyle name="Comma 7 2 2 2 2 2 3 2 2" xfId="12463" xr:uid="{00000000-0005-0000-0000-000028260000}"/>
    <cellStyle name="Comma 7 2 2 2 2 2 3 2 3" xfId="8228" xr:uid="{00000000-0005-0000-0000-000029260000}"/>
    <cellStyle name="Comma 7 2 2 2 2 2 3 3" xfId="10347" xr:uid="{00000000-0005-0000-0000-00002A260000}"/>
    <cellStyle name="Comma 7 2 2 2 2 2 3 4" xfId="6112" xr:uid="{00000000-0005-0000-0000-00002B260000}"/>
    <cellStyle name="Comma 7 2 2 2 2 2 4" xfId="2938" xr:uid="{00000000-0005-0000-0000-00002C260000}"/>
    <cellStyle name="Comma 7 2 2 2 2 2 4 2" xfId="11405" xr:uid="{00000000-0005-0000-0000-00002D260000}"/>
    <cellStyle name="Comma 7 2 2 2 2 2 4 3" xfId="7170" xr:uid="{00000000-0005-0000-0000-00002E260000}"/>
    <cellStyle name="Comma 7 2 2 2 2 2 5" xfId="9289" xr:uid="{00000000-0005-0000-0000-00002F260000}"/>
    <cellStyle name="Comma 7 2 2 2 2 2 6" xfId="5054" xr:uid="{00000000-0005-0000-0000-000030260000}"/>
    <cellStyle name="Comma 7 2 2 2 2 3" xfId="1026" xr:uid="{00000000-0005-0000-0000-000031260000}"/>
    <cellStyle name="Comma 7 2 2 2 2 3 2" xfId="2084" xr:uid="{00000000-0005-0000-0000-000032260000}"/>
    <cellStyle name="Comma 7 2 2 2 2 3 2 2" xfId="4201" xr:uid="{00000000-0005-0000-0000-000033260000}"/>
    <cellStyle name="Comma 7 2 2 2 2 3 2 2 2" xfId="12668" xr:uid="{00000000-0005-0000-0000-000034260000}"/>
    <cellStyle name="Comma 7 2 2 2 2 3 2 2 3" xfId="8433" xr:uid="{00000000-0005-0000-0000-000035260000}"/>
    <cellStyle name="Comma 7 2 2 2 2 3 2 3" xfId="10552" xr:uid="{00000000-0005-0000-0000-000036260000}"/>
    <cellStyle name="Comma 7 2 2 2 2 3 2 4" xfId="6317" xr:uid="{00000000-0005-0000-0000-000037260000}"/>
    <cellStyle name="Comma 7 2 2 2 2 3 3" xfId="3143" xr:uid="{00000000-0005-0000-0000-000038260000}"/>
    <cellStyle name="Comma 7 2 2 2 2 3 3 2" xfId="11610" xr:uid="{00000000-0005-0000-0000-000039260000}"/>
    <cellStyle name="Comma 7 2 2 2 2 3 3 3" xfId="7375" xr:uid="{00000000-0005-0000-0000-00003A260000}"/>
    <cellStyle name="Comma 7 2 2 2 2 3 4" xfId="9494" xr:uid="{00000000-0005-0000-0000-00003B260000}"/>
    <cellStyle name="Comma 7 2 2 2 2 3 5" xfId="5259" xr:uid="{00000000-0005-0000-0000-00003C260000}"/>
    <cellStyle name="Comma 7 2 2 2 2 4" xfId="1578" xr:uid="{00000000-0005-0000-0000-00003D260000}"/>
    <cellStyle name="Comma 7 2 2 2 2 4 2" xfId="3695" xr:uid="{00000000-0005-0000-0000-00003E260000}"/>
    <cellStyle name="Comma 7 2 2 2 2 4 2 2" xfId="12162" xr:uid="{00000000-0005-0000-0000-00003F260000}"/>
    <cellStyle name="Comma 7 2 2 2 2 4 2 3" xfId="7927" xr:uid="{00000000-0005-0000-0000-000040260000}"/>
    <cellStyle name="Comma 7 2 2 2 2 4 3" xfId="10046" xr:uid="{00000000-0005-0000-0000-000041260000}"/>
    <cellStyle name="Comma 7 2 2 2 2 4 4" xfId="5811" xr:uid="{00000000-0005-0000-0000-000042260000}"/>
    <cellStyle name="Comma 7 2 2 2 2 5" xfId="2637" xr:uid="{00000000-0005-0000-0000-000043260000}"/>
    <cellStyle name="Comma 7 2 2 2 2 5 2" xfId="11104" xr:uid="{00000000-0005-0000-0000-000044260000}"/>
    <cellStyle name="Comma 7 2 2 2 2 5 3" xfId="6869" xr:uid="{00000000-0005-0000-0000-000045260000}"/>
    <cellStyle name="Comma 7 2 2 2 2 6" xfId="8988" xr:uid="{00000000-0005-0000-0000-000046260000}"/>
    <cellStyle name="Comma 7 2 2 2 2 7" xfId="4753" xr:uid="{00000000-0005-0000-0000-000047260000}"/>
    <cellStyle name="Comma 7 2 2 2 3" xfId="715" xr:uid="{00000000-0005-0000-0000-000048260000}"/>
    <cellStyle name="Comma 7 2 2 2 3 2" xfId="1220" xr:uid="{00000000-0005-0000-0000-000049260000}"/>
    <cellStyle name="Comma 7 2 2 2 3 2 2" xfId="2278" xr:uid="{00000000-0005-0000-0000-00004A260000}"/>
    <cellStyle name="Comma 7 2 2 2 3 2 2 2" xfId="4395" xr:uid="{00000000-0005-0000-0000-00004B260000}"/>
    <cellStyle name="Comma 7 2 2 2 3 2 2 2 2" xfId="12862" xr:uid="{00000000-0005-0000-0000-00004C260000}"/>
    <cellStyle name="Comma 7 2 2 2 3 2 2 2 3" xfId="8627" xr:uid="{00000000-0005-0000-0000-00004D260000}"/>
    <cellStyle name="Comma 7 2 2 2 3 2 2 3" xfId="10746" xr:uid="{00000000-0005-0000-0000-00004E260000}"/>
    <cellStyle name="Comma 7 2 2 2 3 2 2 4" xfId="6511" xr:uid="{00000000-0005-0000-0000-00004F260000}"/>
    <cellStyle name="Comma 7 2 2 2 3 2 3" xfId="3337" xr:uid="{00000000-0005-0000-0000-000050260000}"/>
    <cellStyle name="Comma 7 2 2 2 3 2 3 2" xfId="11804" xr:uid="{00000000-0005-0000-0000-000051260000}"/>
    <cellStyle name="Comma 7 2 2 2 3 2 3 3" xfId="7569" xr:uid="{00000000-0005-0000-0000-000052260000}"/>
    <cellStyle name="Comma 7 2 2 2 3 2 4" xfId="9688" xr:uid="{00000000-0005-0000-0000-000053260000}"/>
    <cellStyle name="Comma 7 2 2 2 3 2 5" xfId="5453" xr:uid="{00000000-0005-0000-0000-000054260000}"/>
    <cellStyle name="Comma 7 2 2 2 3 3" xfId="1773" xr:uid="{00000000-0005-0000-0000-000055260000}"/>
    <cellStyle name="Comma 7 2 2 2 3 3 2" xfId="3890" xr:uid="{00000000-0005-0000-0000-000056260000}"/>
    <cellStyle name="Comma 7 2 2 2 3 3 2 2" xfId="12357" xr:uid="{00000000-0005-0000-0000-000057260000}"/>
    <cellStyle name="Comma 7 2 2 2 3 3 2 3" xfId="8122" xr:uid="{00000000-0005-0000-0000-000058260000}"/>
    <cellStyle name="Comma 7 2 2 2 3 3 3" xfId="10241" xr:uid="{00000000-0005-0000-0000-000059260000}"/>
    <cellStyle name="Comma 7 2 2 2 3 3 4" xfId="6006" xr:uid="{00000000-0005-0000-0000-00005A260000}"/>
    <cellStyle name="Comma 7 2 2 2 3 4" xfId="2832" xr:uid="{00000000-0005-0000-0000-00005B260000}"/>
    <cellStyle name="Comma 7 2 2 2 3 4 2" xfId="11299" xr:uid="{00000000-0005-0000-0000-00005C260000}"/>
    <cellStyle name="Comma 7 2 2 2 3 4 3" xfId="7064" xr:uid="{00000000-0005-0000-0000-00005D260000}"/>
    <cellStyle name="Comma 7 2 2 2 3 5" xfId="9183" xr:uid="{00000000-0005-0000-0000-00005E260000}"/>
    <cellStyle name="Comma 7 2 2 2 3 6" xfId="4948" xr:uid="{00000000-0005-0000-0000-00005F260000}"/>
    <cellStyle name="Comma 7 2 2 2 4" xfId="608" xr:uid="{00000000-0005-0000-0000-000060260000}"/>
    <cellStyle name="Comma 7 2 2 2 4 2" xfId="1125" xr:uid="{00000000-0005-0000-0000-000061260000}"/>
    <cellStyle name="Comma 7 2 2 2 4 2 2" xfId="2183" xr:uid="{00000000-0005-0000-0000-000062260000}"/>
    <cellStyle name="Comma 7 2 2 2 4 2 2 2" xfId="4300" xr:uid="{00000000-0005-0000-0000-000063260000}"/>
    <cellStyle name="Comma 7 2 2 2 4 2 2 2 2" xfId="12767" xr:uid="{00000000-0005-0000-0000-000064260000}"/>
    <cellStyle name="Comma 7 2 2 2 4 2 2 2 3" xfId="8532" xr:uid="{00000000-0005-0000-0000-000065260000}"/>
    <cellStyle name="Comma 7 2 2 2 4 2 2 3" xfId="10651" xr:uid="{00000000-0005-0000-0000-000066260000}"/>
    <cellStyle name="Comma 7 2 2 2 4 2 2 4" xfId="6416" xr:uid="{00000000-0005-0000-0000-000067260000}"/>
    <cellStyle name="Comma 7 2 2 2 4 2 3" xfId="3242" xr:uid="{00000000-0005-0000-0000-000068260000}"/>
    <cellStyle name="Comma 7 2 2 2 4 2 3 2" xfId="11709" xr:uid="{00000000-0005-0000-0000-000069260000}"/>
    <cellStyle name="Comma 7 2 2 2 4 2 3 3" xfId="7474" xr:uid="{00000000-0005-0000-0000-00006A260000}"/>
    <cellStyle name="Comma 7 2 2 2 4 2 4" xfId="9593" xr:uid="{00000000-0005-0000-0000-00006B260000}"/>
    <cellStyle name="Comma 7 2 2 2 4 2 5" xfId="5358" xr:uid="{00000000-0005-0000-0000-00006C260000}"/>
    <cellStyle name="Comma 7 2 2 2 4 3" xfId="1678" xr:uid="{00000000-0005-0000-0000-00006D260000}"/>
    <cellStyle name="Comma 7 2 2 2 4 3 2" xfId="3795" xr:uid="{00000000-0005-0000-0000-00006E260000}"/>
    <cellStyle name="Comma 7 2 2 2 4 3 2 2" xfId="12262" xr:uid="{00000000-0005-0000-0000-00006F260000}"/>
    <cellStyle name="Comma 7 2 2 2 4 3 2 3" xfId="8027" xr:uid="{00000000-0005-0000-0000-000070260000}"/>
    <cellStyle name="Comma 7 2 2 2 4 3 3" xfId="10146" xr:uid="{00000000-0005-0000-0000-000071260000}"/>
    <cellStyle name="Comma 7 2 2 2 4 3 4" xfId="5911" xr:uid="{00000000-0005-0000-0000-000072260000}"/>
    <cellStyle name="Comma 7 2 2 2 4 4" xfId="2737" xr:uid="{00000000-0005-0000-0000-000073260000}"/>
    <cellStyle name="Comma 7 2 2 2 4 4 2" xfId="11204" xr:uid="{00000000-0005-0000-0000-000074260000}"/>
    <cellStyle name="Comma 7 2 2 2 4 4 3" xfId="6969" xr:uid="{00000000-0005-0000-0000-000075260000}"/>
    <cellStyle name="Comma 7 2 2 2 4 5" xfId="9088" xr:uid="{00000000-0005-0000-0000-000076260000}"/>
    <cellStyle name="Comma 7 2 2 2 4 6" xfId="4853" xr:uid="{00000000-0005-0000-0000-000077260000}"/>
    <cellStyle name="Comma 7 2 2 2 5" xfId="920" xr:uid="{00000000-0005-0000-0000-000078260000}"/>
    <cellStyle name="Comma 7 2 2 2 5 2" xfId="1978" xr:uid="{00000000-0005-0000-0000-000079260000}"/>
    <cellStyle name="Comma 7 2 2 2 5 2 2" xfId="4095" xr:uid="{00000000-0005-0000-0000-00007A260000}"/>
    <cellStyle name="Comma 7 2 2 2 5 2 2 2" xfId="12562" xr:uid="{00000000-0005-0000-0000-00007B260000}"/>
    <cellStyle name="Comma 7 2 2 2 5 2 2 3" xfId="8327" xr:uid="{00000000-0005-0000-0000-00007C260000}"/>
    <cellStyle name="Comma 7 2 2 2 5 2 3" xfId="10446" xr:uid="{00000000-0005-0000-0000-00007D260000}"/>
    <cellStyle name="Comma 7 2 2 2 5 2 4" xfId="6211" xr:uid="{00000000-0005-0000-0000-00007E260000}"/>
    <cellStyle name="Comma 7 2 2 2 5 3" xfId="3037" xr:uid="{00000000-0005-0000-0000-00007F260000}"/>
    <cellStyle name="Comma 7 2 2 2 5 3 2" xfId="11504" xr:uid="{00000000-0005-0000-0000-000080260000}"/>
    <cellStyle name="Comma 7 2 2 2 5 3 3" xfId="7269" xr:uid="{00000000-0005-0000-0000-000081260000}"/>
    <cellStyle name="Comma 7 2 2 2 5 4" xfId="9388" xr:uid="{00000000-0005-0000-0000-000082260000}"/>
    <cellStyle name="Comma 7 2 2 2 5 5" xfId="5153" xr:uid="{00000000-0005-0000-0000-000083260000}"/>
    <cellStyle name="Comma 7 2 2 2 6" xfId="1472" xr:uid="{00000000-0005-0000-0000-000084260000}"/>
    <cellStyle name="Comma 7 2 2 2 6 2" xfId="3589" xr:uid="{00000000-0005-0000-0000-000085260000}"/>
    <cellStyle name="Comma 7 2 2 2 6 2 2" xfId="12056" xr:uid="{00000000-0005-0000-0000-000086260000}"/>
    <cellStyle name="Comma 7 2 2 2 6 2 3" xfId="7821" xr:uid="{00000000-0005-0000-0000-000087260000}"/>
    <cellStyle name="Comma 7 2 2 2 6 3" xfId="9940" xr:uid="{00000000-0005-0000-0000-000088260000}"/>
    <cellStyle name="Comma 7 2 2 2 6 4" xfId="5705" xr:uid="{00000000-0005-0000-0000-000089260000}"/>
    <cellStyle name="Comma 7 2 2 2 7" xfId="2531" xr:uid="{00000000-0005-0000-0000-00008A260000}"/>
    <cellStyle name="Comma 7 2 2 2 7 2" xfId="10998" xr:uid="{00000000-0005-0000-0000-00008B260000}"/>
    <cellStyle name="Comma 7 2 2 2 7 3" xfId="6763" xr:uid="{00000000-0005-0000-0000-00008C260000}"/>
    <cellStyle name="Comma 7 2 2 2 8" xfId="8882" xr:uid="{00000000-0005-0000-0000-00008D260000}"/>
    <cellStyle name="Comma 7 2 2 2 9" xfId="4647" xr:uid="{00000000-0005-0000-0000-00008E260000}"/>
    <cellStyle name="Comma 7 2 2 3" xfId="462" xr:uid="{00000000-0005-0000-0000-00008F260000}"/>
    <cellStyle name="Comma 7 2 2 3 2" xfId="775" xr:uid="{00000000-0005-0000-0000-000090260000}"/>
    <cellStyle name="Comma 7 2 2 3 2 2" xfId="1280" xr:uid="{00000000-0005-0000-0000-000091260000}"/>
    <cellStyle name="Comma 7 2 2 3 2 2 2" xfId="2338" xr:uid="{00000000-0005-0000-0000-000092260000}"/>
    <cellStyle name="Comma 7 2 2 3 2 2 2 2" xfId="4455" xr:uid="{00000000-0005-0000-0000-000093260000}"/>
    <cellStyle name="Comma 7 2 2 3 2 2 2 2 2" xfId="12922" xr:uid="{00000000-0005-0000-0000-000094260000}"/>
    <cellStyle name="Comma 7 2 2 3 2 2 2 2 3" xfId="8687" xr:uid="{00000000-0005-0000-0000-000095260000}"/>
    <cellStyle name="Comma 7 2 2 3 2 2 2 3" xfId="10806" xr:uid="{00000000-0005-0000-0000-000096260000}"/>
    <cellStyle name="Comma 7 2 2 3 2 2 2 4" xfId="6571" xr:uid="{00000000-0005-0000-0000-000097260000}"/>
    <cellStyle name="Comma 7 2 2 3 2 2 3" xfId="3397" xr:uid="{00000000-0005-0000-0000-000098260000}"/>
    <cellStyle name="Comma 7 2 2 3 2 2 3 2" xfId="11864" xr:uid="{00000000-0005-0000-0000-000099260000}"/>
    <cellStyle name="Comma 7 2 2 3 2 2 3 3" xfId="7629" xr:uid="{00000000-0005-0000-0000-00009A260000}"/>
    <cellStyle name="Comma 7 2 2 3 2 2 4" xfId="9748" xr:uid="{00000000-0005-0000-0000-00009B260000}"/>
    <cellStyle name="Comma 7 2 2 3 2 2 5" xfId="5513" xr:uid="{00000000-0005-0000-0000-00009C260000}"/>
    <cellStyle name="Comma 7 2 2 3 2 3" xfId="1833" xr:uid="{00000000-0005-0000-0000-00009D260000}"/>
    <cellStyle name="Comma 7 2 2 3 2 3 2" xfId="3950" xr:uid="{00000000-0005-0000-0000-00009E260000}"/>
    <cellStyle name="Comma 7 2 2 3 2 3 2 2" xfId="12417" xr:uid="{00000000-0005-0000-0000-00009F260000}"/>
    <cellStyle name="Comma 7 2 2 3 2 3 2 3" xfId="8182" xr:uid="{00000000-0005-0000-0000-0000A0260000}"/>
    <cellStyle name="Comma 7 2 2 3 2 3 3" xfId="10301" xr:uid="{00000000-0005-0000-0000-0000A1260000}"/>
    <cellStyle name="Comma 7 2 2 3 2 3 4" xfId="6066" xr:uid="{00000000-0005-0000-0000-0000A2260000}"/>
    <cellStyle name="Comma 7 2 2 3 2 4" xfId="2892" xr:uid="{00000000-0005-0000-0000-0000A3260000}"/>
    <cellStyle name="Comma 7 2 2 3 2 4 2" xfId="11359" xr:uid="{00000000-0005-0000-0000-0000A4260000}"/>
    <cellStyle name="Comma 7 2 2 3 2 4 3" xfId="7124" xr:uid="{00000000-0005-0000-0000-0000A5260000}"/>
    <cellStyle name="Comma 7 2 2 3 2 5" xfId="9243" xr:uid="{00000000-0005-0000-0000-0000A6260000}"/>
    <cellStyle name="Comma 7 2 2 3 2 6" xfId="5008" xr:uid="{00000000-0005-0000-0000-0000A7260000}"/>
    <cellStyle name="Comma 7 2 2 3 3" xfId="980" xr:uid="{00000000-0005-0000-0000-0000A8260000}"/>
    <cellStyle name="Comma 7 2 2 3 3 2" xfId="2038" xr:uid="{00000000-0005-0000-0000-0000A9260000}"/>
    <cellStyle name="Comma 7 2 2 3 3 2 2" xfId="4155" xr:uid="{00000000-0005-0000-0000-0000AA260000}"/>
    <cellStyle name="Comma 7 2 2 3 3 2 2 2" xfId="12622" xr:uid="{00000000-0005-0000-0000-0000AB260000}"/>
    <cellStyle name="Comma 7 2 2 3 3 2 2 3" xfId="8387" xr:uid="{00000000-0005-0000-0000-0000AC260000}"/>
    <cellStyle name="Comma 7 2 2 3 3 2 3" xfId="10506" xr:uid="{00000000-0005-0000-0000-0000AD260000}"/>
    <cellStyle name="Comma 7 2 2 3 3 2 4" xfId="6271" xr:uid="{00000000-0005-0000-0000-0000AE260000}"/>
    <cellStyle name="Comma 7 2 2 3 3 3" xfId="3097" xr:uid="{00000000-0005-0000-0000-0000AF260000}"/>
    <cellStyle name="Comma 7 2 2 3 3 3 2" xfId="11564" xr:uid="{00000000-0005-0000-0000-0000B0260000}"/>
    <cellStyle name="Comma 7 2 2 3 3 3 3" xfId="7329" xr:uid="{00000000-0005-0000-0000-0000B1260000}"/>
    <cellStyle name="Comma 7 2 2 3 3 4" xfId="9448" xr:uid="{00000000-0005-0000-0000-0000B2260000}"/>
    <cellStyle name="Comma 7 2 2 3 3 5" xfId="5213" xr:uid="{00000000-0005-0000-0000-0000B3260000}"/>
    <cellStyle name="Comma 7 2 2 3 4" xfId="1532" xr:uid="{00000000-0005-0000-0000-0000B4260000}"/>
    <cellStyle name="Comma 7 2 2 3 4 2" xfId="3649" xr:uid="{00000000-0005-0000-0000-0000B5260000}"/>
    <cellStyle name="Comma 7 2 2 3 4 2 2" xfId="12116" xr:uid="{00000000-0005-0000-0000-0000B6260000}"/>
    <cellStyle name="Comma 7 2 2 3 4 2 3" xfId="7881" xr:uid="{00000000-0005-0000-0000-0000B7260000}"/>
    <cellStyle name="Comma 7 2 2 3 4 3" xfId="10000" xr:uid="{00000000-0005-0000-0000-0000B8260000}"/>
    <cellStyle name="Comma 7 2 2 3 4 4" xfId="5765" xr:uid="{00000000-0005-0000-0000-0000B9260000}"/>
    <cellStyle name="Comma 7 2 2 3 5" xfId="2591" xr:uid="{00000000-0005-0000-0000-0000BA260000}"/>
    <cellStyle name="Comma 7 2 2 3 5 2" xfId="11058" xr:uid="{00000000-0005-0000-0000-0000BB260000}"/>
    <cellStyle name="Comma 7 2 2 3 5 3" xfId="6823" xr:uid="{00000000-0005-0000-0000-0000BC260000}"/>
    <cellStyle name="Comma 7 2 2 3 6" xfId="8942" xr:uid="{00000000-0005-0000-0000-0000BD260000}"/>
    <cellStyle name="Comma 7 2 2 3 7" xfId="4707" xr:uid="{00000000-0005-0000-0000-0000BE260000}"/>
    <cellStyle name="Comma 7 2 2 4" xfId="669" xr:uid="{00000000-0005-0000-0000-0000BF260000}"/>
    <cellStyle name="Comma 7 2 2 4 2" xfId="1174" xr:uid="{00000000-0005-0000-0000-0000C0260000}"/>
    <cellStyle name="Comma 7 2 2 4 2 2" xfId="2232" xr:uid="{00000000-0005-0000-0000-0000C1260000}"/>
    <cellStyle name="Comma 7 2 2 4 2 2 2" xfId="4349" xr:uid="{00000000-0005-0000-0000-0000C2260000}"/>
    <cellStyle name="Comma 7 2 2 4 2 2 2 2" xfId="12816" xr:uid="{00000000-0005-0000-0000-0000C3260000}"/>
    <cellStyle name="Comma 7 2 2 4 2 2 2 3" xfId="8581" xr:uid="{00000000-0005-0000-0000-0000C4260000}"/>
    <cellStyle name="Comma 7 2 2 4 2 2 3" xfId="10700" xr:uid="{00000000-0005-0000-0000-0000C5260000}"/>
    <cellStyle name="Comma 7 2 2 4 2 2 4" xfId="6465" xr:uid="{00000000-0005-0000-0000-0000C6260000}"/>
    <cellStyle name="Comma 7 2 2 4 2 3" xfId="3291" xr:uid="{00000000-0005-0000-0000-0000C7260000}"/>
    <cellStyle name="Comma 7 2 2 4 2 3 2" xfId="11758" xr:uid="{00000000-0005-0000-0000-0000C8260000}"/>
    <cellStyle name="Comma 7 2 2 4 2 3 3" xfId="7523" xr:uid="{00000000-0005-0000-0000-0000C9260000}"/>
    <cellStyle name="Comma 7 2 2 4 2 4" xfId="9642" xr:uid="{00000000-0005-0000-0000-0000CA260000}"/>
    <cellStyle name="Comma 7 2 2 4 2 5" xfId="5407" xr:uid="{00000000-0005-0000-0000-0000CB260000}"/>
    <cellStyle name="Comma 7 2 2 4 3" xfId="1727" xr:uid="{00000000-0005-0000-0000-0000CC260000}"/>
    <cellStyle name="Comma 7 2 2 4 3 2" xfId="3844" xr:uid="{00000000-0005-0000-0000-0000CD260000}"/>
    <cellStyle name="Comma 7 2 2 4 3 2 2" xfId="12311" xr:uid="{00000000-0005-0000-0000-0000CE260000}"/>
    <cellStyle name="Comma 7 2 2 4 3 2 3" xfId="8076" xr:uid="{00000000-0005-0000-0000-0000CF260000}"/>
    <cellStyle name="Comma 7 2 2 4 3 3" xfId="10195" xr:uid="{00000000-0005-0000-0000-0000D0260000}"/>
    <cellStyle name="Comma 7 2 2 4 3 4" xfId="5960" xr:uid="{00000000-0005-0000-0000-0000D1260000}"/>
    <cellStyle name="Comma 7 2 2 4 4" xfId="2786" xr:uid="{00000000-0005-0000-0000-0000D2260000}"/>
    <cellStyle name="Comma 7 2 2 4 4 2" xfId="11253" xr:uid="{00000000-0005-0000-0000-0000D3260000}"/>
    <cellStyle name="Comma 7 2 2 4 4 3" xfId="7018" xr:uid="{00000000-0005-0000-0000-0000D4260000}"/>
    <cellStyle name="Comma 7 2 2 4 5" xfId="9137" xr:uid="{00000000-0005-0000-0000-0000D5260000}"/>
    <cellStyle name="Comma 7 2 2 4 6" xfId="4902" xr:uid="{00000000-0005-0000-0000-0000D6260000}"/>
    <cellStyle name="Comma 7 2 2 5" xfId="562" xr:uid="{00000000-0005-0000-0000-0000D7260000}"/>
    <cellStyle name="Comma 7 2 2 5 2" xfId="1079" xr:uid="{00000000-0005-0000-0000-0000D8260000}"/>
    <cellStyle name="Comma 7 2 2 5 2 2" xfId="2137" xr:uid="{00000000-0005-0000-0000-0000D9260000}"/>
    <cellStyle name="Comma 7 2 2 5 2 2 2" xfId="4254" xr:uid="{00000000-0005-0000-0000-0000DA260000}"/>
    <cellStyle name="Comma 7 2 2 5 2 2 2 2" xfId="12721" xr:uid="{00000000-0005-0000-0000-0000DB260000}"/>
    <cellStyle name="Comma 7 2 2 5 2 2 2 3" xfId="8486" xr:uid="{00000000-0005-0000-0000-0000DC260000}"/>
    <cellStyle name="Comma 7 2 2 5 2 2 3" xfId="10605" xr:uid="{00000000-0005-0000-0000-0000DD260000}"/>
    <cellStyle name="Comma 7 2 2 5 2 2 4" xfId="6370" xr:uid="{00000000-0005-0000-0000-0000DE260000}"/>
    <cellStyle name="Comma 7 2 2 5 2 3" xfId="3196" xr:uid="{00000000-0005-0000-0000-0000DF260000}"/>
    <cellStyle name="Comma 7 2 2 5 2 3 2" xfId="11663" xr:uid="{00000000-0005-0000-0000-0000E0260000}"/>
    <cellStyle name="Comma 7 2 2 5 2 3 3" xfId="7428" xr:uid="{00000000-0005-0000-0000-0000E1260000}"/>
    <cellStyle name="Comma 7 2 2 5 2 4" xfId="9547" xr:uid="{00000000-0005-0000-0000-0000E2260000}"/>
    <cellStyle name="Comma 7 2 2 5 2 5" xfId="5312" xr:uid="{00000000-0005-0000-0000-0000E3260000}"/>
    <cellStyle name="Comma 7 2 2 5 3" xfId="1632" xr:uid="{00000000-0005-0000-0000-0000E4260000}"/>
    <cellStyle name="Comma 7 2 2 5 3 2" xfId="3749" xr:uid="{00000000-0005-0000-0000-0000E5260000}"/>
    <cellStyle name="Comma 7 2 2 5 3 2 2" xfId="12216" xr:uid="{00000000-0005-0000-0000-0000E6260000}"/>
    <cellStyle name="Comma 7 2 2 5 3 2 3" xfId="7981" xr:uid="{00000000-0005-0000-0000-0000E7260000}"/>
    <cellStyle name="Comma 7 2 2 5 3 3" xfId="10100" xr:uid="{00000000-0005-0000-0000-0000E8260000}"/>
    <cellStyle name="Comma 7 2 2 5 3 4" xfId="5865" xr:uid="{00000000-0005-0000-0000-0000E9260000}"/>
    <cellStyle name="Comma 7 2 2 5 4" xfId="2691" xr:uid="{00000000-0005-0000-0000-0000EA260000}"/>
    <cellStyle name="Comma 7 2 2 5 4 2" xfId="11158" xr:uid="{00000000-0005-0000-0000-0000EB260000}"/>
    <cellStyle name="Comma 7 2 2 5 4 3" xfId="6923" xr:uid="{00000000-0005-0000-0000-0000EC260000}"/>
    <cellStyle name="Comma 7 2 2 5 5" xfId="9042" xr:uid="{00000000-0005-0000-0000-0000ED260000}"/>
    <cellStyle name="Comma 7 2 2 5 6" xfId="4807" xr:uid="{00000000-0005-0000-0000-0000EE260000}"/>
    <cellStyle name="Comma 7 2 2 6" xfId="874" xr:uid="{00000000-0005-0000-0000-0000EF260000}"/>
    <cellStyle name="Comma 7 2 2 6 2" xfId="1932" xr:uid="{00000000-0005-0000-0000-0000F0260000}"/>
    <cellStyle name="Comma 7 2 2 6 2 2" xfId="4049" xr:uid="{00000000-0005-0000-0000-0000F1260000}"/>
    <cellStyle name="Comma 7 2 2 6 2 2 2" xfId="12516" xr:uid="{00000000-0005-0000-0000-0000F2260000}"/>
    <cellStyle name="Comma 7 2 2 6 2 2 3" xfId="8281" xr:uid="{00000000-0005-0000-0000-0000F3260000}"/>
    <cellStyle name="Comma 7 2 2 6 2 3" xfId="10400" xr:uid="{00000000-0005-0000-0000-0000F4260000}"/>
    <cellStyle name="Comma 7 2 2 6 2 4" xfId="6165" xr:uid="{00000000-0005-0000-0000-0000F5260000}"/>
    <cellStyle name="Comma 7 2 2 6 3" xfId="2991" xr:uid="{00000000-0005-0000-0000-0000F6260000}"/>
    <cellStyle name="Comma 7 2 2 6 3 2" xfId="11458" xr:uid="{00000000-0005-0000-0000-0000F7260000}"/>
    <cellStyle name="Comma 7 2 2 6 3 3" xfId="7223" xr:uid="{00000000-0005-0000-0000-0000F8260000}"/>
    <cellStyle name="Comma 7 2 2 6 4" xfId="9342" xr:uid="{00000000-0005-0000-0000-0000F9260000}"/>
    <cellStyle name="Comma 7 2 2 6 5" xfId="5107" xr:uid="{00000000-0005-0000-0000-0000FA260000}"/>
    <cellStyle name="Comma 7 2 2 7" xfId="1380" xr:uid="{00000000-0005-0000-0000-0000FB260000}"/>
    <cellStyle name="Comma 7 2 2 7 2" xfId="2438" xr:uid="{00000000-0005-0000-0000-0000FC260000}"/>
    <cellStyle name="Comma 7 2 2 7 2 2" xfId="4555" xr:uid="{00000000-0005-0000-0000-0000FD260000}"/>
    <cellStyle name="Comma 7 2 2 7 2 2 2" xfId="13022" xr:uid="{00000000-0005-0000-0000-0000FE260000}"/>
    <cellStyle name="Comma 7 2 2 7 2 2 3" xfId="8787" xr:uid="{00000000-0005-0000-0000-0000FF260000}"/>
    <cellStyle name="Comma 7 2 2 7 2 3" xfId="10906" xr:uid="{00000000-0005-0000-0000-000000270000}"/>
    <cellStyle name="Comma 7 2 2 7 2 4" xfId="6671" xr:uid="{00000000-0005-0000-0000-000001270000}"/>
    <cellStyle name="Comma 7 2 2 7 3" xfId="3497" xr:uid="{00000000-0005-0000-0000-000002270000}"/>
    <cellStyle name="Comma 7 2 2 7 3 2" xfId="11964" xr:uid="{00000000-0005-0000-0000-000003270000}"/>
    <cellStyle name="Comma 7 2 2 7 3 3" xfId="7729" xr:uid="{00000000-0005-0000-0000-000004270000}"/>
    <cellStyle name="Comma 7 2 2 7 4" xfId="9848" xr:uid="{00000000-0005-0000-0000-000005270000}"/>
    <cellStyle name="Comma 7 2 2 7 5" xfId="5613" xr:uid="{00000000-0005-0000-0000-000006270000}"/>
    <cellStyle name="Comma 7 2 2 8" xfId="1426" xr:uid="{00000000-0005-0000-0000-000007270000}"/>
    <cellStyle name="Comma 7 2 2 8 2" xfId="3543" xr:uid="{00000000-0005-0000-0000-000008270000}"/>
    <cellStyle name="Comma 7 2 2 8 2 2" xfId="12010" xr:uid="{00000000-0005-0000-0000-000009270000}"/>
    <cellStyle name="Comma 7 2 2 8 2 3" xfId="7775" xr:uid="{00000000-0005-0000-0000-00000A270000}"/>
    <cellStyle name="Comma 7 2 2 8 3" xfId="9894" xr:uid="{00000000-0005-0000-0000-00000B270000}"/>
    <cellStyle name="Comma 7 2 2 8 4" xfId="5659" xr:uid="{00000000-0005-0000-0000-00000C270000}"/>
    <cellStyle name="Comma 7 2 2 9" xfId="2485" xr:uid="{00000000-0005-0000-0000-00000D270000}"/>
    <cellStyle name="Comma 7 2 2 9 2" xfId="10952" xr:uid="{00000000-0005-0000-0000-00000E270000}"/>
    <cellStyle name="Comma 7 2 2 9 3" xfId="6717" xr:uid="{00000000-0005-0000-0000-00000F270000}"/>
    <cellStyle name="Comma 7 2 3" xfId="385" xr:uid="{00000000-0005-0000-0000-000010270000}"/>
    <cellStyle name="Comma 7 2 3 2" xfId="491" xr:uid="{00000000-0005-0000-0000-000011270000}"/>
    <cellStyle name="Comma 7 2 3 2 2" xfId="804" xr:uid="{00000000-0005-0000-0000-000012270000}"/>
    <cellStyle name="Comma 7 2 3 2 2 2" xfId="1309" xr:uid="{00000000-0005-0000-0000-000013270000}"/>
    <cellStyle name="Comma 7 2 3 2 2 2 2" xfId="2367" xr:uid="{00000000-0005-0000-0000-000014270000}"/>
    <cellStyle name="Comma 7 2 3 2 2 2 2 2" xfId="4484" xr:uid="{00000000-0005-0000-0000-000015270000}"/>
    <cellStyle name="Comma 7 2 3 2 2 2 2 2 2" xfId="12951" xr:uid="{00000000-0005-0000-0000-000016270000}"/>
    <cellStyle name="Comma 7 2 3 2 2 2 2 2 3" xfId="8716" xr:uid="{00000000-0005-0000-0000-000017270000}"/>
    <cellStyle name="Comma 7 2 3 2 2 2 2 3" xfId="10835" xr:uid="{00000000-0005-0000-0000-000018270000}"/>
    <cellStyle name="Comma 7 2 3 2 2 2 2 4" xfId="6600" xr:uid="{00000000-0005-0000-0000-000019270000}"/>
    <cellStyle name="Comma 7 2 3 2 2 2 3" xfId="3426" xr:uid="{00000000-0005-0000-0000-00001A270000}"/>
    <cellStyle name="Comma 7 2 3 2 2 2 3 2" xfId="11893" xr:uid="{00000000-0005-0000-0000-00001B270000}"/>
    <cellStyle name="Comma 7 2 3 2 2 2 3 3" xfId="7658" xr:uid="{00000000-0005-0000-0000-00001C270000}"/>
    <cellStyle name="Comma 7 2 3 2 2 2 4" xfId="9777" xr:uid="{00000000-0005-0000-0000-00001D270000}"/>
    <cellStyle name="Comma 7 2 3 2 2 2 5" xfId="5542" xr:uid="{00000000-0005-0000-0000-00001E270000}"/>
    <cellStyle name="Comma 7 2 3 2 2 3" xfId="1862" xr:uid="{00000000-0005-0000-0000-00001F270000}"/>
    <cellStyle name="Comma 7 2 3 2 2 3 2" xfId="3979" xr:uid="{00000000-0005-0000-0000-000020270000}"/>
    <cellStyle name="Comma 7 2 3 2 2 3 2 2" xfId="12446" xr:uid="{00000000-0005-0000-0000-000021270000}"/>
    <cellStyle name="Comma 7 2 3 2 2 3 2 3" xfId="8211" xr:uid="{00000000-0005-0000-0000-000022270000}"/>
    <cellStyle name="Comma 7 2 3 2 2 3 3" xfId="10330" xr:uid="{00000000-0005-0000-0000-000023270000}"/>
    <cellStyle name="Comma 7 2 3 2 2 3 4" xfId="6095" xr:uid="{00000000-0005-0000-0000-000024270000}"/>
    <cellStyle name="Comma 7 2 3 2 2 4" xfId="2921" xr:uid="{00000000-0005-0000-0000-000025270000}"/>
    <cellStyle name="Comma 7 2 3 2 2 4 2" xfId="11388" xr:uid="{00000000-0005-0000-0000-000026270000}"/>
    <cellStyle name="Comma 7 2 3 2 2 4 3" xfId="7153" xr:uid="{00000000-0005-0000-0000-000027270000}"/>
    <cellStyle name="Comma 7 2 3 2 2 5" xfId="9272" xr:uid="{00000000-0005-0000-0000-000028270000}"/>
    <cellStyle name="Comma 7 2 3 2 2 6" xfId="5037" xr:uid="{00000000-0005-0000-0000-000029270000}"/>
    <cellStyle name="Comma 7 2 3 2 3" xfId="1009" xr:uid="{00000000-0005-0000-0000-00002A270000}"/>
    <cellStyle name="Comma 7 2 3 2 3 2" xfId="2067" xr:uid="{00000000-0005-0000-0000-00002B270000}"/>
    <cellStyle name="Comma 7 2 3 2 3 2 2" xfId="4184" xr:uid="{00000000-0005-0000-0000-00002C270000}"/>
    <cellStyle name="Comma 7 2 3 2 3 2 2 2" xfId="12651" xr:uid="{00000000-0005-0000-0000-00002D270000}"/>
    <cellStyle name="Comma 7 2 3 2 3 2 2 3" xfId="8416" xr:uid="{00000000-0005-0000-0000-00002E270000}"/>
    <cellStyle name="Comma 7 2 3 2 3 2 3" xfId="10535" xr:uid="{00000000-0005-0000-0000-00002F270000}"/>
    <cellStyle name="Comma 7 2 3 2 3 2 4" xfId="6300" xr:uid="{00000000-0005-0000-0000-000030270000}"/>
    <cellStyle name="Comma 7 2 3 2 3 3" xfId="3126" xr:uid="{00000000-0005-0000-0000-000031270000}"/>
    <cellStyle name="Comma 7 2 3 2 3 3 2" xfId="11593" xr:uid="{00000000-0005-0000-0000-000032270000}"/>
    <cellStyle name="Comma 7 2 3 2 3 3 3" xfId="7358" xr:uid="{00000000-0005-0000-0000-000033270000}"/>
    <cellStyle name="Comma 7 2 3 2 3 4" xfId="9477" xr:uid="{00000000-0005-0000-0000-000034270000}"/>
    <cellStyle name="Comma 7 2 3 2 3 5" xfId="5242" xr:uid="{00000000-0005-0000-0000-000035270000}"/>
    <cellStyle name="Comma 7 2 3 2 4" xfId="1561" xr:uid="{00000000-0005-0000-0000-000036270000}"/>
    <cellStyle name="Comma 7 2 3 2 4 2" xfId="3678" xr:uid="{00000000-0005-0000-0000-000037270000}"/>
    <cellStyle name="Comma 7 2 3 2 4 2 2" xfId="12145" xr:uid="{00000000-0005-0000-0000-000038270000}"/>
    <cellStyle name="Comma 7 2 3 2 4 2 3" xfId="7910" xr:uid="{00000000-0005-0000-0000-000039270000}"/>
    <cellStyle name="Comma 7 2 3 2 4 3" xfId="10029" xr:uid="{00000000-0005-0000-0000-00003A270000}"/>
    <cellStyle name="Comma 7 2 3 2 4 4" xfId="5794" xr:uid="{00000000-0005-0000-0000-00003B270000}"/>
    <cellStyle name="Comma 7 2 3 2 5" xfId="2620" xr:uid="{00000000-0005-0000-0000-00003C270000}"/>
    <cellStyle name="Comma 7 2 3 2 5 2" xfId="11087" xr:uid="{00000000-0005-0000-0000-00003D270000}"/>
    <cellStyle name="Comma 7 2 3 2 5 3" xfId="6852" xr:uid="{00000000-0005-0000-0000-00003E270000}"/>
    <cellStyle name="Comma 7 2 3 2 6" xfId="8971" xr:uid="{00000000-0005-0000-0000-00003F270000}"/>
    <cellStyle name="Comma 7 2 3 2 7" xfId="4736" xr:uid="{00000000-0005-0000-0000-000040270000}"/>
    <cellStyle name="Comma 7 2 3 3" xfId="698" xr:uid="{00000000-0005-0000-0000-000041270000}"/>
    <cellStyle name="Comma 7 2 3 3 2" xfId="1203" xr:uid="{00000000-0005-0000-0000-000042270000}"/>
    <cellStyle name="Comma 7 2 3 3 2 2" xfId="2261" xr:uid="{00000000-0005-0000-0000-000043270000}"/>
    <cellStyle name="Comma 7 2 3 3 2 2 2" xfId="4378" xr:uid="{00000000-0005-0000-0000-000044270000}"/>
    <cellStyle name="Comma 7 2 3 3 2 2 2 2" xfId="12845" xr:uid="{00000000-0005-0000-0000-000045270000}"/>
    <cellStyle name="Comma 7 2 3 3 2 2 2 3" xfId="8610" xr:uid="{00000000-0005-0000-0000-000046270000}"/>
    <cellStyle name="Comma 7 2 3 3 2 2 3" xfId="10729" xr:uid="{00000000-0005-0000-0000-000047270000}"/>
    <cellStyle name="Comma 7 2 3 3 2 2 4" xfId="6494" xr:uid="{00000000-0005-0000-0000-000048270000}"/>
    <cellStyle name="Comma 7 2 3 3 2 3" xfId="3320" xr:uid="{00000000-0005-0000-0000-000049270000}"/>
    <cellStyle name="Comma 7 2 3 3 2 3 2" xfId="11787" xr:uid="{00000000-0005-0000-0000-00004A270000}"/>
    <cellStyle name="Comma 7 2 3 3 2 3 3" xfId="7552" xr:uid="{00000000-0005-0000-0000-00004B270000}"/>
    <cellStyle name="Comma 7 2 3 3 2 4" xfId="9671" xr:uid="{00000000-0005-0000-0000-00004C270000}"/>
    <cellStyle name="Comma 7 2 3 3 2 5" xfId="5436" xr:uid="{00000000-0005-0000-0000-00004D270000}"/>
    <cellStyle name="Comma 7 2 3 3 3" xfId="1756" xr:uid="{00000000-0005-0000-0000-00004E270000}"/>
    <cellStyle name="Comma 7 2 3 3 3 2" xfId="3873" xr:uid="{00000000-0005-0000-0000-00004F270000}"/>
    <cellStyle name="Comma 7 2 3 3 3 2 2" xfId="12340" xr:uid="{00000000-0005-0000-0000-000050270000}"/>
    <cellStyle name="Comma 7 2 3 3 3 2 3" xfId="8105" xr:uid="{00000000-0005-0000-0000-000051270000}"/>
    <cellStyle name="Comma 7 2 3 3 3 3" xfId="10224" xr:uid="{00000000-0005-0000-0000-000052270000}"/>
    <cellStyle name="Comma 7 2 3 3 3 4" xfId="5989" xr:uid="{00000000-0005-0000-0000-000053270000}"/>
    <cellStyle name="Comma 7 2 3 3 4" xfId="2815" xr:uid="{00000000-0005-0000-0000-000054270000}"/>
    <cellStyle name="Comma 7 2 3 3 4 2" xfId="11282" xr:uid="{00000000-0005-0000-0000-000055270000}"/>
    <cellStyle name="Comma 7 2 3 3 4 3" xfId="7047" xr:uid="{00000000-0005-0000-0000-000056270000}"/>
    <cellStyle name="Comma 7 2 3 3 5" xfId="9166" xr:uid="{00000000-0005-0000-0000-000057270000}"/>
    <cellStyle name="Comma 7 2 3 3 6" xfId="4931" xr:uid="{00000000-0005-0000-0000-000058270000}"/>
    <cellStyle name="Comma 7 2 3 4" xfId="591" xr:uid="{00000000-0005-0000-0000-000059270000}"/>
    <cellStyle name="Comma 7 2 3 4 2" xfId="1108" xr:uid="{00000000-0005-0000-0000-00005A270000}"/>
    <cellStyle name="Comma 7 2 3 4 2 2" xfId="2166" xr:uid="{00000000-0005-0000-0000-00005B270000}"/>
    <cellStyle name="Comma 7 2 3 4 2 2 2" xfId="4283" xr:uid="{00000000-0005-0000-0000-00005C270000}"/>
    <cellStyle name="Comma 7 2 3 4 2 2 2 2" xfId="12750" xr:uid="{00000000-0005-0000-0000-00005D270000}"/>
    <cellStyle name="Comma 7 2 3 4 2 2 2 3" xfId="8515" xr:uid="{00000000-0005-0000-0000-00005E270000}"/>
    <cellStyle name="Comma 7 2 3 4 2 2 3" xfId="10634" xr:uid="{00000000-0005-0000-0000-00005F270000}"/>
    <cellStyle name="Comma 7 2 3 4 2 2 4" xfId="6399" xr:uid="{00000000-0005-0000-0000-000060270000}"/>
    <cellStyle name="Comma 7 2 3 4 2 3" xfId="3225" xr:uid="{00000000-0005-0000-0000-000061270000}"/>
    <cellStyle name="Comma 7 2 3 4 2 3 2" xfId="11692" xr:uid="{00000000-0005-0000-0000-000062270000}"/>
    <cellStyle name="Comma 7 2 3 4 2 3 3" xfId="7457" xr:uid="{00000000-0005-0000-0000-000063270000}"/>
    <cellStyle name="Comma 7 2 3 4 2 4" xfId="9576" xr:uid="{00000000-0005-0000-0000-000064270000}"/>
    <cellStyle name="Comma 7 2 3 4 2 5" xfId="5341" xr:uid="{00000000-0005-0000-0000-000065270000}"/>
    <cellStyle name="Comma 7 2 3 4 3" xfId="1661" xr:uid="{00000000-0005-0000-0000-000066270000}"/>
    <cellStyle name="Comma 7 2 3 4 3 2" xfId="3778" xr:uid="{00000000-0005-0000-0000-000067270000}"/>
    <cellStyle name="Comma 7 2 3 4 3 2 2" xfId="12245" xr:uid="{00000000-0005-0000-0000-000068270000}"/>
    <cellStyle name="Comma 7 2 3 4 3 2 3" xfId="8010" xr:uid="{00000000-0005-0000-0000-000069270000}"/>
    <cellStyle name="Comma 7 2 3 4 3 3" xfId="10129" xr:uid="{00000000-0005-0000-0000-00006A270000}"/>
    <cellStyle name="Comma 7 2 3 4 3 4" xfId="5894" xr:uid="{00000000-0005-0000-0000-00006B270000}"/>
    <cellStyle name="Comma 7 2 3 4 4" xfId="2720" xr:uid="{00000000-0005-0000-0000-00006C270000}"/>
    <cellStyle name="Comma 7 2 3 4 4 2" xfId="11187" xr:uid="{00000000-0005-0000-0000-00006D270000}"/>
    <cellStyle name="Comma 7 2 3 4 4 3" xfId="6952" xr:uid="{00000000-0005-0000-0000-00006E270000}"/>
    <cellStyle name="Comma 7 2 3 4 5" xfId="9071" xr:uid="{00000000-0005-0000-0000-00006F270000}"/>
    <cellStyle name="Comma 7 2 3 4 6" xfId="4836" xr:uid="{00000000-0005-0000-0000-000070270000}"/>
    <cellStyle name="Comma 7 2 3 5" xfId="903" xr:uid="{00000000-0005-0000-0000-000071270000}"/>
    <cellStyle name="Comma 7 2 3 5 2" xfId="1961" xr:uid="{00000000-0005-0000-0000-000072270000}"/>
    <cellStyle name="Comma 7 2 3 5 2 2" xfId="4078" xr:uid="{00000000-0005-0000-0000-000073270000}"/>
    <cellStyle name="Comma 7 2 3 5 2 2 2" xfId="12545" xr:uid="{00000000-0005-0000-0000-000074270000}"/>
    <cellStyle name="Comma 7 2 3 5 2 2 3" xfId="8310" xr:uid="{00000000-0005-0000-0000-000075270000}"/>
    <cellStyle name="Comma 7 2 3 5 2 3" xfId="10429" xr:uid="{00000000-0005-0000-0000-000076270000}"/>
    <cellStyle name="Comma 7 2 3 5 2 4" xfId="6194" xr:uid="{00000000-0005-0000-0000-000077270000}"/>
    <cellStyle name="Comma 7 2 3 5 3" xfId="3020" xr:uid="{00000000-0005-0000-0000-000078270000}"/>
    <cellStyle name="Comma 7 2 3 5 3 2" xfId="11487" xr:uid="{00000000-0005-0000-0000-000079270000}"/>
    <cellStyle name="Comma 7 2 3 5 3 3" xfId="7252" xr:uid="{00000000-0005-0000-0000-00007A270000}"/>
    <cellStyle name="Comma 7 2 3 5 4" xfId="9371" xr:uid="{00000000-0005-0000-0000-00007B270000}"/>
    <cellStyle name="Comma 7 2 3 5 5" xfId="5136" xr:uid="{00000000-0005-0000-0000-00007C270000}"/>
    <cellStyle name="Comma 7 2 3 6" xfId="1455" xr:uid="{00000000-0005-0000-0000-00007D270000}"/>
    <cellStyle name="Comma 7 2 3 6 2" xfId="3572" xr:uid="{00000000-0005-0000-0000-00007E270000}"/>
    <cellStyle name="Comma 7 2 3 6 2 2" xfId="12039" xr:uid="{00000000-0005-0000-0000-00007F270000}"/>
    <cellStyle name="Comma 7 2 3 6 2 3" xfId="7804" xr:uid="{00000000-0005-0000-0000-000080270000}"/>
    <cellStyle name="Comma 7 2 3 6 3" xfId="9923" xr:uid="{00000000-0005-0000-0000-000081270000}"/>
    <cellStyle name="Comma 7 2 3 6 4" xfId="5688" xr:uid="{00000000-0005-0000-0000-000082270000}"/>
    <cellStyle name="Comma 7 2 3 7" xfId="2514" xr:uid="{00000000-0005-0000-0000-000083270000}"/>
    <cellStyle name="Comma 7 2 3 7 2" xfId="10981" xr:uid="{00000000-0005-0000-0000-000084270000}"/>
    <cellStyle name="Comma 7 2 3 7 3" xfId="6746" xr:uid="{00000000-0005-0000-0000-000085270000}"/>
    <cellStyle name="Comma 7 2 3 8" xfId="8865" xr:uid="{00000000-0005-0000-0000-000086270000}"/>
    <cellStyle name="Comma 7 2 3 9" xfId="4630" xr:uid="{00000000-0005-0000-0000-000087270000}"/>
    <cellStyle name="Comma 7 2 4" xfId="436" xr:uid="{00000000-0005-0000-0000-000088270000}"/>
    <cellStyle name="Comma 7 2 4 2" xfId="749" xr:uid="{00000000-0005-0000-0000-000089270000}"/>
    <cellStyle name="Comma 7 2 4 2 2" xfId="1254" xr:uid="{00000000-0005-0000-0000-00008A270000}"/>
    <cellStyle name="Comma 7 2 4 2 2 2" xfId="2312" xr:uid="{00000000-0005-0000-0000-00008B270000}"/>
    <cellStyle name="Comma 7 2 4 2 2 2 2" xfId="4429" xr:uid="{00000000-0005-0000-0000-00008C270000}"/>
    <cellStyle name="Comma 7 2 4 2 2 2 2 2" xfId="12896" xr:uid="{00000000-0005-0000-0000-00008D270000}"/>
    <cellStyle name="Comma 7 2 4 2 2 2 2 3" xfId="8661" xr:uid="{00000000-0005-0000-0000-00008E270000}"/>
    <cellStyle name="Comma 7 2 4 2 2 2 3" xfId="10780" xr:uid="{00000000-0005-0000-0000-00008F270000}"/>
    <cellStyle name="Comma 7 2 4 2 2 2 4" xfId="6545" xr:uid="{00000000-0005-0000-0000-000090270000}"/>
    <cellStyle name="Comma 7 2 4 2 2 3" xfId="3371" xr:uid="{00000000-0005-0000-0000-000091270000}"/>
    <cellStyle name="Comma 7 2 4 2 2 3 2" xfId="11838" xr:uid="{00000000-0005-0000-0000-000092270000}"/>
    <cellStyle name="Comma 7 2 4 2 2 3 3" xfId="7603" xr:uid="{00000000-0005-0000-0000-000093270000}"/>
    <cellStyle name="Comma 7 2 4 2 2 4" xfId="9722" xr:uid="{00000000-0005-0000-0000-000094270000}"/>
    <cellStyle name="Comma 7 2 4 2 2 5" xfId="5487" xr:uid="{00000000-0005-0000-0000-000095270000}"/>
    <cellStyle name="Comma 7 2 4 2 3" xfId="1807" xr:uid="{00000000-0005-0000-0000-000096270000}"/>
    <cellStyle name="Comma 7 2 4 2 3 2" xfId="3924" xr:uid="{00000000-0005-0000-0000-000097270000}"/>
    <cellStyle name="Comma 7 2 4 2 3 2 2" xfId="12391" xr:uid="{00000000-0005-0000-0000-000098270000}"/>
    <cellStyle name="Comma 7 2 4 2 3 2 3" xfId="8156" xr:uid="{00000000-0005-0000-0000-000099270000}"/>
    <cellStyle name="Comma 7 2 4 2 3 3" xfId="10275" xr:uid="{00000000-0005-0000-0000-00009A270000}"/>
    <cellStyle name="Comma 7 2 4 2 3 4" xfId="6040" xr:uid="{00000000-0005-0000-0000-00009B270000}"/>
    <cellStyle name="Comma 7 2 4 2 4" xfId="2866" xr:uid="{00000000-0005-0000-0000-00009C270000}"/>
    <cellStyle name="Comma 7 2 4 2 4 2" xfId="11333" xr:uid="{00000000-0005-0000-0000-00009D270000}"/>
    <cellStyle name="Comma 7 2 4 2 4 3" xfId="7098" xr:uid="{00000000-0005-0000-0000-00009E270000}"/>
    <cellStyle name="Comma 7 2 4 2 5" xfId="9217" xr:uid="{00000000-0005-0000-0000-00009F270000}"/>
    <cellStyle name="Comma 7 2 4 2 6" xfId="4982" xr:uid="{00000000-0005-0000-0000-0000A0270000}"/>
    <cellStyle name="Comma 7 2 4 3" xfId="954" xr:uid="{00000000-0005-0000-0000-0000A1270000}"/>
    <cellStyle name="Comma 7 2 4 3 2" xfId="2012" xr:uid="{00000000-0005-0000-0000-0000A2270000}"/>
    <cellStyle name="Comma 7 2 4 3 2 2" xfId="4129" xr:uid="{00000000-0005-0000-0000-0000A3270000}"/>
    <cellStyle name="Comma 7 2 4 3 2 2 2" xfId="12596" xr:uid="{00000000-0005-0000-0000-0000A4270000}"/>
    <cellStyle name="Comma 7 2 4 3 2 2 3" xfId="8361" xr:uid="{00000000-0005-0000-0000-0000A5270000}"/>
    <cellStyle name="Comma 7 2 4 3 2 3" xfId="10480" xr:uid="{00000000-0005-0000-0000-0000A6270000}"/>
    <cellStyle name="Comma 7 2 4 3 2 4" xfId="6245" xr:uid="{00000000-0005-0000-0000-0000A7270000}"/>
    <cellStyle name="Comma 7 2 4 3 3" xfId="3071" xr:uid="{00000000-0005-0000-0000-0000A8270000}"/>
    <cellStyle name="Comma 7 2 4 3 3 2" xfId="11538" xr:uid="{00000000-0005-0000-0000-0000A9270000}"/>
    <cellStyle name="Comma 7 2 4 3 3 3" xfId="7303" xr:uid="{00000000-0005-0000-0000-0000AA270000}"/>
    <cellStyle name="Comma 7 2 4 3 4" xfId="9422" xr:uid="{00000000-0005-0000-0000-0000AB270000}"/>
    <cellStyle name="Comma 7 2 4 3 5" xfId="5187" xr:uid="{00000000-0005-0000-0000-0000AC270000}"/>
    <cellStyle name="Comma 7 2 4 4" xfId="1506" xr:uid="{00000000-0005-0000-0000-0000AD270000}"/>
    <cellStyle name="Comma 7 2 4 4 2" xfId="3623" xr:uid="{00000000-0005-0000-0000-0000AE270000}"/>
    <cellStyle name="Comma 7 2 4 4 2 2" xfId="12090" xr:uid="{00000000-0005-0000-0000-0000AF270000}"/>
    <cellStyle name="Comma 7 2 4 4 2 3" xfId="7855" xr:uid="{00000000-0005-0000-0000-0000B0270000}"/>
    <cellStyle name="Comma 7 2 4 4 3" xfId="9974" xr:uid="{00000000-0005-0000-0000-0000B1270000}"/>
    <cellStyle name="Comma 7 2 4 4 4" xfId="5739" xr:uid="{00000000-0005-0000-0000-0000B2270000}"/>
    <cellStyle name="Comma 7 2 4 5" xfId="2565" xr:uid="{00000000-0005-0000-0000-0000B3270000}"/>
    <cellStyle name="Comma 7 2 4 5 2" xfId="11032" xr:uid="{00000000-0005-0000-0000-0000B4270000}"/>
    <cellStyle name="Comma 7 2 4 5 3" xfId="6797" xr:uid="{00000000-0005-0000-0000-0000B5270000}"/>
    <cellStyle name="Comma 7 2 4 6" xfId="8916" xr:uid="{00000000-0005-0000-0000-0000B6270000}"/>
    <cellStyle name="Comma 7 2 4 7" xfId="4681" xr:uid="{00000000-0005-0000-0000-0000B7270000}"/>
    <cellStyle name="Comma 7 2 5" xfId="638" xr:uid="{00000000-0005-0000-0000-0000B8270000}"/>
    <cellStyle name="Comma 7 2 5 2" xfId="1155" xr:uid="{00000000-0005-0000-0000-0000B9270000}"/>
    <cellStyle name="Comma 7 2 5 2 2" xfId="2213" xr:uid="{00000000-0005-0000-0000-0000BA270000}"/>
    <cellStyle name="Comma 7 2 5 2 2 2" xfId="4330" xr:uid="{00000000-0005-0000-0000-0000BB270000}"/>
    <cellStyle name="Comma 7 2 5 2 2 2 2" xfId="12797" xr:uid="{00000000-0005-0000-0000-0000BC270000}"/>
    <cellStyle name="Comma 7 2 5 2 2 2 3" xfId="8562" xr:uid="{00000000-0005-0000-0000-0000BD270000}"/>
    <cellStyle name="Comma 7 2 5 2 2 3" xfId="10681" xr:uid="{00000000-0005-0000-0000-0000BE270000}"/>
    <cellStyle name="Comma 7 2 5 2 2 4" xfId="6446" xr:uid="{00000000-0005-0000-0000-0000BF270000}"/>
    <cellStyle name="Comma 7 2 5 2 3" xfId="3272" xr:uid="{00000000-0005-0000-0000-0000C0270000}"/>
    <cellStyle name="Comma 7 2 5 2 3 2" xfId="11739" xr:uid="{00000000-0005-0000-0000-0000C1270000}"/>
    <cellStyle name="Comma 7 2 5 2 3 3" xfId="7504" xr:uid="{00000000-0005-0000-0000-0000C2270000}"/>
    <cellStyle name="Comma 7 2 5 2 4" xfId="9623" xr:uid="{00000000-0005-0000-0000-0000C3270000}"/>
    <cellStyle name="Comma 7 2 5 2 5" xfId="5388" xr:uid="{00000000-0005-0000-0000-0000C4270000}"/>
    <cellStyle name="Comma 7 2 5 3" xfId="1708" xr:uid="{00000000-0005-0000-0000-0000C5270000}"/>
    <cellStyle name="Comma 7 2 5 3 2" xfId="3825" xr:uid="{00000000-0005-0000-0000-0000C6270000}"/>
    <cellStyle name="Comma 7 2 5 3 2 2" xfId="12292" xr:uid="{00000000-0005-0000-0000-0000C7270000}"/>
    <cellStyle name="Comma 7 2 5 3 2 3" xfId="8057" xr:uid="{00000000-0005-0000-0000-0000C8270000}"/>
    <cellStyle name="Comma 7 2 5 3 3" xfId="10176" xr:uid="{00000000-0005-0000-0000-0000C9270000}"/>
    <cellStyle name="Comma 7 2 5 3 4" xfId="5941" xr:uid="{00000000-0005-0000-0000-0000CA270000}"/>
    <cellStyle name="Comma 7 2 5 4" xfId="2767" xr:uid="{00000000-0005-0000-0000-0000CB270000}"/>
    <cellStyle name="Comma 7 2 5 4 2" xfId="11234" xr:uid="{00000000-0005-0000-0000-0000CC270000}"/>
    <cellStyle name="Comma 7 2 5 4 3" xfId="6999" xr:uid="{00000000-0005-0000-0000-0000CD270000}"/>
    <cellStyle name="Comma 7 2 5 5" xfId="9118" xr:uid="{00000000-0005-0000-0000-0000CE270000}"/>
    <cellStyle name="Comma 7 2 5 6" xfId="4883" xr:uid="{00000000-0005-0000-0000-0000CF270000}"/>
    <cellStyle name="Comma 7 2 6" xfId="544" xr:uid="{00000000-0005-0000-0000-0000D0270000}"/>
    <cellStyle name="Comma 7 2 6 2" xfId="1062" xr:uid="{00000000-0005-0000-0000-0000D1270000}"/>
    <cellStyle name="Comma 7 2 6 2 2" xfId="2120" xr:uid="{00000000-0005-0000-0000-0000D2270000}"/>
    <cellStyle name="Comma 7 2 6 2 2 2" xfId="4237" xr:uid="{00000000-0005-0000-0000-0000D3270000}"/>
    <cellStyle name="Comma 7 2 6 2 2 2 2" xfId="12704" xr:uid="{00000000-0005-0000-0000-0000D4270000}"/>
    <cellStyle name="Comma 7 2 6 2 2 2 3" xfId="8469" xr:uid="{00000000-0005-0000-0000-0000D5270000}"/>
    <cellStyle name="Comma 7 2 6 2 2 3" xfId="10588" xr:uid="{00000000-0005-0000-0000-0000D6270000}"/>
    <cellStyle name="Comma 7 2 6 2 2 4" xfId="6353" xr:uid="{00000000-0005-0000-0000-0000D7270000}"/>
    <cellStyle name="Comma 7 2 6 2 3" xfId="3179" xr:uid="{00000000-0005-0000-0000-0000D8270000}"/>
    <cellStyle name="Comma 7 2 6 2 3 2" xfId="11646" xr:uid="{00000000-0005-0000-0000-0000D9270000}"/>
    <cellStyle name="Comma 7 2 6 2 3 3" xfId="7411" xr:uid="{00000000-0005-0000-0000-0000DA270000}"/>
    <cellStyle name="Comma 7 2 6 2 4" xfId="9530" xr:uid="{00000000-0005-0000-0000-0000DB270000}"/>
    <cellStyle name="Comma 7 2 6 2 5" xfId="5295" xr:uid="{00000000-0005-0000-0000-0000DC270000}"/>
    <cellStyle name="Comma 7 2 6 3" xfId="1614" xr:uid="{00000000-0005-0000-0000-0000DD270000}"/>
    <cellStyle name="Comma 7 2 6 3 2" xfId="3731" xr:uid="{00000000-0005-0000-0000-0000DE270000}"/>
    <cellStyle name="Comma 7 2 6 3 2 2" xfId="12198" xr:uid="{00000000-0005-0000-0000-0000DF270000}"/>
    <cellStyle name="Comma 7 2 6 3 2 3" xfId="7963" xr:uid="{00000000-0005-0000-0000-0000E0270000}"/>
    <cellStyle name="Comma 7 2 6 3 3" xfId="10082" xr:uid="{00000000-0005-0000-0000-0000E1270000}"/>
    <cellStyle name="Comma 7 2 6 3 4" xfId="5847" xr:uid="{00000000-0005-0000-0000-0000E2270000}"/>
    <cellStyle name="Comma 7 2 6 4" xfId="2673" xr:uid="{00000000-0005-0000-0000-0000E3270000}"/>
    <cellStyle name="Comma 7 2 6 4 2" xfId="11140" xr:uid="{00000000-0005-0000-0000-0000E4270000}"/>
    <cellStyle name="Comma 7 2 6 4 3" xfId="6905" xr:uid="{00000000-0005-0000-0000-0000E5270000}"/>
    <cellStyle name="Comma 7 2 6 5" xfId="9024" xr:uid="{00000000-0005-0000-0000-0000E6270000}"/>
    <cellStyle name="Comma 7 2 6 6" xfId="4789" xr:uid="{00000000-0005-0000-0000-0000E7270000}"/>
    <cellStyle name="Comma 7 2 7" xfId="857" xr:uid="{00000000-0005-0000-0000-0000E8270000}"/>
    <cellStyle name="Comma 7 2 7 2" xfId="1915" xr:uid="{00000000-0005-0000-0000-0000E9270000}"/>
    <cellStyle name="Comma 7 2 7 2 2" xfId="4032" xr:uid="{00000000-0005-0000-0000-0000EA270000}"/>
    <cellStyle name="Comma 7 2 7 2 2 2" xfId="12499" xr:uid="{00000000-0005-0000-0000-0000EB270000}"/>
    <cellStyle name="Comma 7 2 7 2 2 3" xfId="8264" xr:uid="{00000000-0005-0000-0000-0000EC270000}"/>
    <cellStyle name="Comma 7 2 7 2 3" xfId="10383" xr:uid="{00000000-0005-0000-0000-0000ED270000}"/>
    <cellStyle name="Comma 7 2 7 2 4" xfId="6148" xr:uid="{00000000-0005-0000-0000-0000EE270000}"/>
    <cellStyle name="Comma 7 2 7 3" xfId="2974" xr:uid="{00000000-0005-0000-0000-0000EF270000}"/>
    <cellStyle name="Comma 7 2 7 3 2" xfId="11441" xr:uid="{00000000-0005-0000-0000-0000F0270000}"/>
    <cellStyle name="Comma 7 2 7 3 3" xfId="7206" xr:uid="{00000000-0005-0000-0000-0000F1270000}"/>
    <cellStyle name="Comma 7 2 7 4" xfId="9325" xr:uid="{00000000-0005-0000-0000-0000F2270000}"/>
    <cellStyle name="Comma 7 2 7 5" xfId="5090" xr:uid="{00000000-0005-0000-0000-0000F3270000}"/>
    <cellStyle name="Comma 7 2 8" xfId="1362" xr:uid="{00000000-0005-0000-0000-0000F4270000}"/>
    <cellStyle name="Comma 7 2 8 2" xfId="2420" xr:uid="{00000000-0005-0000-0000-0000F5270000}"/>
    <cellStyle name="Comma 7 2 8 2 2" xfId="4537" xr:uid="{00000000-0005-0000-0000-0000F6270000}"/>
    <cellStyle name="Comma 7 2 8 2 2 2" xfId="13004" xr:uid="{00000000-0005-0000-0000-0000F7270000}"/>
    <cellStyle name="Comma 7 2 8 2 2 3" xfId="8769" xr:uid="{00000000-0005-0000-0000-0000F8270000}"/>
    <cellStyle name="Comma 7 2 8 2 3" xfId="10888" xr:uid="{00000000-0005-0000-0000-0000F9270000}"/>
    <cellStyle name="Comma 7 2 8 2 4" xfId="6653" xr:uid="{00000000-0005-0000-0000-0000FA270000}"/>
    <cellStyle name="Comma 7 2 8 3" xfId="3479" xr:uid="{00000000-0005-0000-0000-0000FB270000}"/>
    <cellStyle name="Comma 7 2 8 3 2" xfId="11946" xr:uid="{00000000-0005-0000-0000-0000FC270000}"/>
    <cellStyle name="Comma 7 2 8 3 3" xfId="7711" xr:uid="{00000000-0005-0000-0000-0000FD270000}"/>
    <cellStyle name="Comma 7 2 8 4" xfId="9830" xr:uid="{00000000-0005-0000-0000-0000FE270000}"/>
    <cellStyle name="Comma 7 2 8 5" xfId="5595" xr:uid="{00000000-0005-0000-0000-0000FF270000}"/>
    <cellStyle name="Comma 7 2 9" xfId="1409" xr:uid="{00000000-0005-0000-0000-000000280000}"/>
    <cellStyle name="Comma 7 2 9 2" xfId="3526" xr:uid="{00000000-0005-0000-0000-000001280000}"/>
    <cellStyle name="Comma 7 2 9 2 2" xfId="11993" xr:uid="{00000000-0005-0000-0000-000002280000}"/>
    <cellStyle name="Comma 7 2 9 2 3" xfId="7758" xr:uid="{00000000-0005-0000-0000-000003280000}"/>
    <cellStyle name="Comma 7 2 9 3" xfId="9877" xr:uid="{00000000-0005-0000-0000-000004280000}"/>
    <cellStyle name="Comma 7 2 9 4" xfId="5642" xr:uid="{00000000-0005-0000-0000-000005280000}"/>
    <cellStyle name="Comma 7 3" xfId="384" xr:uid="{00000000-0005-0000-0000-000006280000}"/>
    <cellStyle name="Comma 7 3 2" xfId="490" xr:uid="{00000000-0005-0000-0000-000007280000}"/>
    <cellStyle name="Comma 7 3 2 2" xfId="803" xr:uid="{00000000-0005-0000-0000-000008280000}"/>
    <cellStyle name="Comma 7 3 2 2 2" xfId="1308" xr:uid="{00000000-0005-0000-0000-000009280000}"/>
    <cellStyle name="Comma 7 3 2 2 2 2" xfId="2366" xr:uid="{00000000-0005-0000-0000-00000A280000}"/>
    <cellStyle name="Comma 7 3 2 2 2 2 2" xfId="4483" xr:uid="{00000000-0005-0000-0000-00000B280000}"/>
    <cellStyle name="Comma 7 3 2 2 2 2 2 2" xfId="12950" xr:uid="{00000000-0005-0000-0000-00000C280000}"/>
    <cellStyle name="Comma 7 3 2 2 2 2 2 3" xfId="8715" xr:uid="{00000000-0005-0000-0000-00000D280000}"/>
    <cellStyle name="Comma 7 3 2 2 2 2 3" xfId="10834" xr:uid="{00000000-0005-0000-0000-00000E280000}"/>
    <cellStyle name="Comma 7 3 2 2 2 2 4" xfId="6599" xr:uid="{00000000-0005-0000-0000-00000F280000}"/>
    <cellStyle name="Comma 7 3 2 2 2 3" xfId="3425" xr:uid="{00000000-0005-0000-0000-000010280000}"/>
    <cellStyle name="Comma 7 3 2 2 2 3 2" xfId="11892" xr:uid="{00000000-0005-0000-0000-000011280000}"/>
    <cellStyle name="Comma 7 3 2 2 2 3 3" xfId="7657" xr:uid="{00000000-0005-0000-0000-000012280000}"/>
    <cellStyle name="Comma 7 3 2 2 2 4" xfId="9776" xr:uid="{00000000-0005-0000-0000-000013280000}"/>
    <cellStyle name="Comma 7 3 2 2 2 5" xfId="5541" xr:uid="{00000000-0005-0000-0000-000014280000}"/>
    <cellStyle name="Comma 7 3 2 2 3" xfId="1861" xr:uid="{00000000-0005-0000-0000-000015280000}"/>
    <cellStyle name="Comma 7 3 2 2 3 2" xfId="3978" xr:uid="{00000000-0005-0000-0000-000016280000}"/>
    <cellStyle name="Comma 7 3 2 2 3 2 2" xfId="12445" xr:uid="{00000000-0005-0000-0000-000017280000}"/>
    <cellStyle name="Comma 7 3 2 2 3 2 3" xfId="8210" xr:uid="{00000000-0005-0000-0000-000018280000}"/>
    <cellStyle name="Comma 7 3 2 2 3 3" xfId="10329" xr:uid="{00000000-0005-0000-0000-000019280000}"/>
    <cellStyle name="Comma 7 3 2 2 3 4" xfId="6094" xr:uid="{00000000-0005-0000-0000-00001A280000}"/>
    <cellStyle name="Comma 7 3 2 2 4" xfId="2920" xr:uid="{00000000-0005-0000-0000-00001B280000}"/>
    <cellStyle name="Comma 7 3 2 2 4 2" xfId="11387" xr:uid="{00000000-0005-0000-0000-00001C280000}"/>
    <cellStyle name="Comma 7 3 2 2 4 3" xfId="7152" xr:uid="{00000000-0005-0000-0000-00001D280000}"/>
    <cellStyle name="Comma 7 3 2 2 5" xfId="9271" xr:uid="{00000000-0005-0000-0000-00001E280000}"/>
    <cellStyle name="Comma 7 3 2 2 6" xfId="5036" xr:uid="{00000000-0005-0000-0000-00001F280000}"/>
    <cellStyle name="Comma 7 3 2 3" xfId="1008" xr:uid="{00000000-0005-0000-0000-000020280000}"/>
    <cellStyle name="Comma 7 3 2 3 2" xfId="2066" xr:uid="{00000000-0005-0000-0000-000021280000}"/>
    <cellStyle name="Comma 7 3 2 3 2 2" xfId="4183" xr:uid="{00000000-0005-0000-0000-000022280000}"/>
    <cellStyle name="Comma 7 3 2 3 2 2 2" xfId="12650" xr:uid="{00000000-0005-0000-0000-000023280000}"/>
    <cellStyle name="Comma 7 3 2 3 2 2 3" xfId="8415" xr:uid="{00000000-0005-0000-0000-000024280000}"/>
    <cellStyle name="Comma 7 3 2 3 2 3" xfId="10534" xr:uid="{00000000-0005-0000-0000-000025280000}"/>
    <cellStyle name="Comma 7 3 2 3 2 4" xfId="6299" xr:uid="{00000000-0005-0000-0000-000026280000}"/>
    <cellStyle name="Comma 7 3 2 3 3" xfId="3125" xr:uid="{00000000-0005-0000-0000-000027280000}"/>
    <cellStyle name="Comma 7 3 2 3 3 2" xfId="11592" xr:uid="{00000000-0005-0000-0000-000028280000}"/>
    <cellStyle name="Comma 7 3 2 3 3 3" xfId="7357" xr:uid="{00000000-0005-0000-0000-000029280000}"/>
    <cellStyle name="Comma 7 3 2 3 4" xfId="9476" xr:uid="{00000000-0005-0000-0000-00002A280000}"/>
    <cellStyle name="Comma 7 3 2 3 5" xfId="5241" xr:uid="{00000000-0005-0000-0000-00002B280000}"/>
    <cellStyle name="Comma 7 3 2 4" xfId="1560" xr:uid="{00000000-0005-0000-0000-00002C280000}"/>
    <cellStyle name="Comma 7 3 2 4 2" xfId="3677" xr:uid="{00000000-0005-0000-0000-00002D280000}"/>
    <cellStyle name="Comma 7 3 2 4 2 2" xfId="12144" xr:uid="{00000000-0005-0000-0000-00002E280000}"/>
    <cellStyle name="Comma 7 3 2 4 2 3" xfId="7909" xr:uid="{00000000-0005-0000-0000-00002F280000}"/>
    <cellStyle name="Comma 7 3 2 4 3" xfId="10028" xr:uid="{00000000-0005-0000-0000-000030280000}"/>
    <cellStyle name="Comma 7 3 2 4 4" xfId="5793" xr:uid="{00000000-0005-0000-0000-000031280000}"/>
    <cellStyle name="Comma 7 3 2 5" xfId="2619" xr:uid="{00000000-0005-0000-0000-000032280000}"/>
    <cellStyle name="Comma 7 3 2 5 2" xfId="11086" xr:uid="{00000000-0005-0000-0000-000033280000}"/>
    <cellStyle name="Comma 7 3 2 5 3" xfId="6851" xr:uid="{00000000-0005-0000-0000-000034280000}"/>
    <cellStyle name="Comma 7 3 2 6" xfId="8970" xr:uid="{00000000-0005-0000-0000-000035280000}"/>
    <cellStyle name="Comma 7 3 2 7" xfId="4735" xr:uid="{00000000-0005-0000-0000-000036280000}"/>
    <cellStyle name="Comma 7 3 3" xfId="697" xr:uid="{00000000-0005-0000-0000-000037280000}"/>
    <cellStyle name="Comma 7 3 3 2" xfId="1202" xr:uid="{00000000-0005-0000-0000-000038280000}"/>
    <cellStyle name="Comma 7 3 3 2 2" xfId="2260" xr:uid="{00000000-0005-0000-0000-000039280000}"/>
    <cellStyle name="Comma 7 3 3 2 2 2" xfId="4377" xr:uid="{00000000-0005-0000-0000-00003A280000}"/>
    <cellStyle name="Comma 7 3 3 2 2 2 2" xfId="12844" xr:uid="{00000000-0005-0000-0000-00003B280000}"/>
    <cellStyle name="Comma 7 3 3 2 2 2 3" xfId="8609" xr:uid="{00000000-0005-0000-0000-00003C280000}"/>
    <cellStyle name="Comma 7 3 3 2 2 3" xfId="10728" xr:uid="{00000000-0005-0000-0000-00003D280000}"/>
    <cellStyle name="Comma 7 3 3 2 2 4" xfId="6493" xr:uid="{00000000-0005-0000-0000-00003E280000}"/>
    <cellStyle name="Comma 7 3 3 2 3" xfId="3319" xr:uid="{00000000-0005-0000-0000-00003F280000}"/>
    <cellStyle name="Comma 7 3 3 2 3 2" xfId="11786" xr:uid="{00000000-0005-0000-0000-000040280000}"/>
    <cellStyle name="Comma 7 3 3 2 3 3" xfId="7551" xr:uid="{00000000-0005-0000-0000-000041280000}"/>
    <cellStyle name="Comma 7 3 3 2 4" xfId="9670" xr:uid="{00000000-0005-0000-0000-000042280000}"/>
    <cellStyle name="Comma 7 3 3 2 5" xfId="5435" xr:uid="{00000000-0005-0000-0000-000043280000}"/>
    <cellStyle name="Comma 7 3 3 3" xfId="1755" xr:uid="{00000000-0005-0000-0000-000044280000}"/>
    <cellStyle name="Comma 7 3 3 3 2" xfId="3872" xr:uid="{00000000-0005-0000-0000-000045280000}"/>
    <cellStyle name="Comma 7 3 3 3 2 2" xfId="12339" xr:uid="{00000000-0005-0000-0000-000046280000}"/>
    <cellStyle name="Comma 7 3 3 3 2 3" xfId="8104" xr:uid="{00000000-0005-0000-0000-000047280000}"/>
    <cellStyle name="Comma 7 3 3 3 3" xfId="10223" xr:uid="{00000000-0005-0000-0000-000048280000}"/>
    <cellStyle name="Comma 7 3 3 3 4" xfId="5988" xr:uid="{00000000-0005-0000-0000-000049280000}"/>
    <cellStyle name="Comma 7 3 3 4" xfId="2814" xr:uid="{00000000-0005-0000-0000-00004A280000}"/>
    <cellStyle name="Comma 7 3 3 4 2" xfId="11281" xr:uid="{00000000-0005-0000-0000-00004B280000}"/>
    <cellStyle name="Comma 7 3 3 4 3" xfId="7046" xr:uid="{00000000-0005-0000-0000-00004C280000}"/>
    <cellStyle name="Comma 7 3 3 5" xfId="9165" xr:uid="{00000000-0005-0000-0000-00004D280000}"/>
    <cellStyle name="Comma 7 3 3 6" xfId="4930" xr:uid="{00000000-0005-0000-0000-00004E280000}"/>
    <cellStyle name="Comma 7 3 4" xfId="590" xr:uid="{00000000-0005-0000-0000-00004F280000}"/>
    <cellStyle name="Comma 7 3 4 2" xfId="1107" xr:uid="{00000000-0005-0000-0000-000050280000}"/>
    <cellStyle name="Comma 7 3 4 2 2" xfId="2165" xr:uid="{00000000-0005-0000-0000-000051280000}"/>
    <cellStyle name="Comma 7 3 4 2 2 2" xfId="4282" xr:uid="{00000000-0005-0000-0000-000052280000}"/>
    <cellStyle name="Comma 7 3 4 2 2 2 2" xfId="12749" xr:uid="{00000000-0005-0000-0000-000053280000}"/>
    <cellStyle name="Comma 7 3 4 2 2 2 3" xfId="8514" xr:uid="{00000000-0005-0000-0000-000054280000}"/>
    <cellStyle name="Comma 7 3 4 2 2 3" xfId="10633" xr:uid="{00000000-0005-0000-0000-000055280000}"/>
    <cellStyle name="Comma 7 3 4 2 2 4" xfId="6398" xr:uid="{00000000-0005-0000-0000-000056280000}"/>
    <cellStyle name="Comma 7 3 4 2 3" xfId="3224" xr:uid="{00000000-0005-0000-0000-000057280000}"/>
    <cellStyle name="Comma 7 3 4 2 3 2" xfId="11691" xr:uid="{00000000-0005-0000-0000-000058280000}"/>
    <cellStyle name="Comma 7 3 4 2 3 3" xfId="7456" xr:uid="{00000000-0005-0000-0000-000059280000}"/>
    <cellStyle name="Comma 7 3 4 2 4" xfId="9575" xr:uid="{00000000-0005-0000-0000-00005A280000}"/>
    <cellStyle name="Comma 7 3 4 2 5" xfId="5340" xr:uid="{00000000-0005-0000-0000-00005B280000}"/>
    <cellStyle name="Comma 7 3 4 3" xfId="1660" xr:uid="{00000000-0005-0000-0000-00005C280000}"/>
    <cellStyle name="Comma 7 3 4 3 2" xfId="3777" xr:uid="{00000000-0005-0000-0000-00005D280000}"/>
    <cellStyle name="Comma 7 3 4 3 2 2" xfId="12244" xr:uid="{00000000-0005-0000-0000-00005E280000}"/>
    <cellStyle name="Comma 7 3 4 3 2 3" xfId="8009" xr:uid="{00000000-0005-0000-0000-00005F280000}"/>
    <cellStyle name="Comma 7 3 4 3 3" xfId="10128" xr:uid="{00000000-0005-0000-0000-000060280000}"/>
    <cellStyle name="Comma 7 3 4 3 4" xfId="5893" xr:uid="{00000000-0005-0000-0000-000061280000}"/>
    <cellStyle name="Comma 7 3 4 4" xfId="2719" xr:uid="{00000000-0005-0000-0000-000062280000}"/>
    <cellStyle name="Comma 7 3 4 4 2" xfId="11186" xr:uid="{00000000-0005-0000-0000-000063280000}"/>
    <cellStyle name="Comma 7 3 4 4 3" xfId="6951" xr:uid="{00000000-0005-0000-0000-000064280000}"/>
    <cellStyle name="Comma 7 3 4 5" xfId="9070" xr:uid="{00000000-0005-0000-0000-000065280000}"/>
    <cellStyle name="Comma 7 3 4 6" xfId="4835" xr:uid="{00000000-0005-0000-0000-000066280000}"/>
    <cellStyle name="Comma 7 3 5" xfId="902" xr:uid="{00000000-0005-0000-0000-000067280000}"/>
    <cellStyle name="Comma 7 3 5 2" xfId="1960" xr:uid="{00000000-0005-0000-0000-000068280000}"/>
    <cellStyle name="Comma 7 3 5 2 2" xfId="4077" xr:uid="{00000000-0005-0000-0000-000069280000}"/>
    <cellStyle name="Comma 7 3 5 2 2 2" xfId="12544" xr:uid="{00000000-0005-0000-0000-00006A280000}"/>
    <cellStyle name="Comma 7 3 5 2 2 3" xfId="8309" xr:uid="{00000000-0005-0000-0000-00006B280000}"/>
    <cellStyle name="Comma 7 3 5 2 3" xfId="10428" xr:uid="{00000000-0005-0000-0000-00006C280000}"/>
    <cellStyle name="Comma 7 3 5 2 4" xfId="6193" xr:uid="{00000000-0005-0000-0000-00006D280000}"/>
    <cellStyle name="Comma 7 3 5 3" xfId="3019" xr:uid="{00000000-0005-0000-0000-00006E280000}"/>
    <cellStyle name="Comma 7 3 5 3 2" xfId="11486" xr:uid="{00000000-0005-0000-0000-00006F280000}"/>
    <cellStyle name="Comma 7 3 5 3 3" xfId="7251" xr:uid="{00000000-0005-0000-0000-000070280000}"/>
    <cellStyle name="Comma 7 3 5 4" xfId="9370" xr:uid="{00000000-0005-0000-0000-000071280000}"/>
    <cellStyle name="Comma 7 3 5 5" xfId="5135" xr:uid="{00000000-0005-0000-0000-000072280000}"/>
    <cellStyle name="Comma 7 3 6" xfId="1454" xr:uid="{00000000-0005-0000-0000-000073280000}"/>
    <cellStyle name="Comma 7 3 6 2" xfId="3571" xr:uid="{00000000-0005-0000-0000-000074280000}"/>
    <cellStyle name="Comma 7 3 6 2 2" xfId="12038" xr:uid="{00000000-0005-0000-0000-000075280000}"/>
    <cellStyle name="Comma 7 3 6 2 3" xfId="7803" xr:uid="{00000000-0005-0000-0000-000076280000}"/>
    <cellStyle name="Comma 7 3 6 3" xfId="9922" xr:uid="{00000000-0005-0000-0000-000077280000}"/>
    <cellStyle name="Comma 7 3 6 4" xfId="5687" xr:uid="{00000000-0005-0000-0000-000078280000}"/>
    <cellStyle name="Comma 7 3 7" xfId="2513" xr:uid="{00000000-0005-0000-0000-000079280000}"/>
    <cellStyle name="Comma 7 3 7 2" xfId="10980" xr:uid="{00000000-0005-0000-0000-00007A280000}"/>
    <cellStyle name="Comma 7 3 7 3" xfId="6745" xr:uid="{00000000-0005-0000-0000-00007B280000}"/>
    <cellStyle name="Comma 7 3 8" xfId="8864" xr:uid="{00000000-0005-0000-0000-00007C280000}"/>
    <cellStyle name="Comma 7 3 9" xfId="4629" xr:uid="{00000000-0005-0000-0000-00007D280000}"/>
    <cellStyle name="Comma 7 4" xfId="435" xr:uid="{00000000-0005-0000-0000-00007E280000}"/>
    <cellStyle name="Comma 7 4 2" xfId="748" xr:uid="{00000000-0005-0000-0000-00007F280000}"/>
    <cellStyle name="Comma 7 4 2 2" xfId="1253" xr:uid="{00000000-0005-0000-0000-000080280000}"/>
    <cellStyle name="Comma 7 4 2 2 2" xfId="2311" xr:uid="{00000000-0005-0000-0000-000081280000}"/>
    <cellStyle name="Comma 7 4 2 2 2 2" xfId="4428" xr:uid="{00000000-0005-0000-0000-000082280000}"/>
    <cellStyle name="Comma 7 4 2 2 2 2 2" xfId="12895" xr:uid="{00000000-0005-0000-0000-000083280000}"/>
    <cellStyle name="Comma 7 4 2 2 2 2 3" xfId="8660" xr:uid="{00000000-0005-0000-0000-000084280000}"/>
    <cellStyle name="Comma 7 4 2 2 2 3" xfId="10779" xr:uid="{00000000-0005-0000-0000-000085280000}"/>
    <cellStyle name="Comma 7 4 2 2 2 4" xfId="6544" xr:uid="{00000000-0005-0000-0000-000086280000}"/>
    <cellStyle name="Comma 7 4 2 2 3" xfId="3370" xr:uid="{00000000-0005-0000-0000-000087280000}"/>
    <cellStyle name="Comma 7 4 2 2 3 2" xfId="11837" xr:uid="{00000000-0005-0000-0000-000088280000}"/>
    <cellStyle name="Comma 7 4 2 2 3 3" xfId="7602" xr:uid="{00000000-0005-0000-0000-000089280000}"/>
    <cellStyle name="Comma 7 4 2 2 4" xfId="9721" xr:uid="{00000000-0005-0000-0000-00008A280000}"/>
    <cellStyle name="Comma 7 4 2 2 5" xfId="5486" xr:uid="{00000000-0005-0000-0000-00008B280000}"/>
    <cellStyle name="Comma 7 4 2 3" xfId="1806" xr:uid="{00000000-0005-0000-0000-00008C280000}"/>
    <cellStyle name="Comma 7 4 2 3 2" xfId="3923" xr:uid="{00000000-0005-0000-0000-00008D280000}"/>
    <cellStyle name="Comma 7 4 2 3 2 2" xfId="12390" xr:uid="{00000000-0005-0000-0000-00008E280000}"/>
    <cellStyle name="Comma 7 4 2 3 2 3" xfId="8155" xr:uid="{00000000-0005-0000-0000-00008F280000}"/>
    <cellStyle name="Comma 7 4 2 3 3" xfId="10274" xr:uid="{00000000-0005-0000-0000-000090280000}"/>
    <cellStyle name="Comma 7 4 2 3 4" xfId="6039" xr:uid="{00000000-0005-0000-0000-000091280000}"/>
    <cellStyle name="Comma 7 4 2 4" xfId="2865" xr:uid="{00000000-0005-0000-0000-000092280000}"/>
    <cellStyle name="Comma 7 4 2 4 2" xfId="11332" xr:uid="{00000000-0005-0000-0000-000093280000}"/>
    <cellStyle name="Comma 7 4 2 4 3" xfId="7097" xr:uid="{00000000-0005-0000-0000-000094280000}"/>
    <cellStyle name="Comma 7 4 2 5" xfId="9216" xr:uid="{00000000-0005-0000-0000-000095280000}"/>
    <cellStyle name="Comma 7 4 2 6" xfId="4981" xr:uid="{00000000-0005-0000-0000-000096280000}"/>
    <cellStyle name="Comma 7 4 3" xfId="953" xr:uid="{00000000-0005-0000-0000-000097280000}"/>
    <cellStyle name="Comma 7 4 3 2" xfId="2011" xr:uid="{00000000-0005-0000-0000-000098280000}"/>
    <cellStyle name="Comma 7 4 3 2 2" xfId="4128" xr:uid="{00000000-0005-0000-0000-000099280000}"/>
    <cellStyle name="Comma 7 4 3 2 2 2" xfId="12595" xr:uid="{00000000-0005-0000-0000-00009A280000}"/>
    <cellStyle name="Comma 7 4 3 2 2 3" xfId="8360" xr:uid="{00000000-0005-0000-0000-00009B280000}"/>
    <cellStyle name="Comma 7 4 3 2 3" xfId="10479" xr:uid="{00000000-0005-0000-0000-00009C280000}"/>
    <cellStyle name="Comma 7 4 3 2 4" xfId="6244" xr:uid="{00000000-0005-0000-0000-00009D280000}"/>
    <cellStyle name="Comma 7 4 3 3" xfId="3070" xr:uid="{00000000-0005-0000-0000-00009E280000}"/>
    <cellStyle name="Comma 7 4 3 3 2" xfId="11537" xr:uid="{00000000-0005-0000-0000-00009F280000}"/>
    <cellStyle name="Comma 7 4 3 3 3" xfId="7302" xr:uid="{00000000-0005-0000-0000-0000A0280000}"/>
    <cellStyle name="Comma 7 4 3 4" xfId="9421" xr:uid="{00000000-0005-0000-0000-0000A1280000}"/>
    <cellStyle name="Comma 7 4 3 5" xfId="5186" xr:uid="{00000000-0005-0000-0000-0000A2280000}"/>
    <cellStyle name="Comma 7 4 4" xfId="1505" xr:uid="{00000000-0005-0000-0000-0000A3280000}"/>
    <cellStyle name="Comma 7 4 4 2" xfId="3622" xr:uid="{00000000-0005-0000-0000-0000A4280000}"/>
    <cellStyle name="Comma 7 4 4 2 2" xfId="12089" xr:uid="{00000000-0005-0000-0000-0000A5280000}"/>
    <cellStyle name="Comma 7 4 4 2 3" xfId="7854" xr:uid="{00000000-0005-0000-0000-0000A6280000}"/>
    <cellStyle name="Comma 7 4 4 3" xfId="9973" xr:uid="{00000000-0005-0000-0000-0000A7280000}"/>
    <cellStyle name="Comma 7 4 4 4" xfId="5738" xr:uid="{00000000-0005-0000-0000-0000A8280000}"/>
    <cellStyle name="Comma 7 4 5" xfId="2564" xr:uid="{00000000-0005-0000-0000-0000A9280000}"/>
    <cellStyle name="Comma 7 4 5 2" xfId="11031" xr:uid="{00000000-0005-0000-0000-0000AA280000}"/>
    <cellStyle name="Comma 7 4 5 3" xfId="6796" xr:uid="{00000000-0005-0000-0000-0000AB280000}"/>
    <cellStyle name="Comma 7 4 6" xfId="8915" xr:uid="{00000000-0005-0000-0000-0000AC280000}"/>
    <cellStyle name="Comma 7 4 7" xfId="4680" xr:uid="{00000000-0005-0000-0000-0000AD280000}"/>
    <cellStyle name="Comma 7 5" xfId="637" xr:uid="{00000000-0005-0000-0000-0000AE280000}"/>
    <cellStyle name="Comma 7 5 2" xfId="1154" xr:uid="{00000000-0005-0000-0000-0000AF280000}"/>
    <cellStyle name="Comma 7 5 2 2" xfId="2212" xr:uid="{00000000-0005-0000-0000-0000B0280000}"/>
    <cellStyle name="Comma 7 5 2 2 2" xfId="4329" xr:uid="{00000000-0005-0000-0000-0000B1280000}"/>
    <cellStyle name="Comma 7 5 2 2 2 2" xfId="12796" xr:uid="{00000000-0005-0000-0000-0000B2280000}"/>
    <cellStyle name="Comma 7 5 2 2 2 3" xfId="8561" xr:uid="{00000000-0005-0000-0000-0000B3280000}"/>
    <cellStyle name="Comma 7 5 2 2 3" xfId="10680" xr:uid="{00000000-0005-0000-0000-0000B4280000}"/>
    <cellStyle name="Comma 7 5 2 2 4" xfId="6445" xr:uid="{00000000-0005-0000-0000-0000B5280000}"/>
    <cellStyle name="Comma 7 5 2 3" xfId="3271" xr:uid="{00000000-0005-0000-0000-0000B6280000}"/>
    <cellStyle name="Comma 7 5 2 3 2" xfId="11738" xr:uid="{00000000-0005-0000-0000-0000B7280000}"/>
    <cellStyle name="Comma 7 5 2 3 3" xfId="7503" xr:uid="{00000000-0005-0000-0000-0000B8280000}"/>
    <cellStyle name="Comma 7 5 2 4" xfId="9622" xr:uid="{00000000-0005-0000-0000-0000B9280000}"/>
    <cellStyle name="Comma 7 5 2 5" xfId="5387" xr:uid="{00000000-0005-0000-0000-0000BA280000}"/>
    <cellStyle name="Comma 7 5 3" xfId="1707" xr:uid="{00000000-0005-0000-0000-0000BB280000}"/>
    <cellStyle name="Comma 7 5 3 2" xfId="3824" xr:uid="{00000000-0005-0000-0000-0000BC280000}"/>
    <cellStyle name="Comma 7 5 3 2 2" xfId="12291" xr:uid="{00000000-0005-0000-0000-0000BD280000}"/>
    <cellStyle name="Comma 7 5 3 2 3" xfId="8056" xr:uid="{00000000-0005-0000-0000-0000BE280000}"/>
    <cellStyle name="Comma 7 5 3 3" xfId="10175" xr:uid="{00000000-0005-0000-0000-0000BF280000}"/>
    <cellStyle name="Comma 7 5 3 4" xfId="5940" xr:uid="{00000000-0005-0000-0000-0000C0280000}"/>
    <cellStyle name="Comma 7 5 4" xfId="2766" xr:uid="{00000000-0005-0000-0000-0000C1280000}"/>
    <cellStyle name="Comma 7 5 4 2" xfId="11233" xr:uid="{00000000-0005-0000-0000-0000C2280000}"/>
    <cellStyle name="Comma 7 5 4 3" xfId="6998" xr:uid="{00000000-0005-0000-0000-0000C3280000}"/>
    <cellStyle name="Comma 7 5 5" xfId="9117" xr:uid="{00000000-0005-0000-0000-0000C4280000}"/>
    <cellStyle name="Comma 7 5 6" xfId="4882" xr:uid="{00000000-0005-0000-0000-0000C5280000}"/>
    <cellStyle name="Comma 7 6" xfId="543" xr:uid="{00000000-0005-0000-0000-0000C6280000}"/>
    <cellStyle name="Comma 7 6 2" xfId="1061" xr:uid="{00000000-0005-0000-0000-0000C7280000}"/>
    <cellStyle name="Comma 7 6 2 2" xfId="2119" xr:uid="{00000000-0005-0000-0000-0000C8280000}"/>
    <cellStyle name="Comma 7 6 2 2 2" xfId="4236" xr:uid="{00000000-0005-0000-0000-0000C9280000}"/>
    <cellStyle name="Comma 7 6 2 2 2 2" xfId="12703" xr:uid="{00000000-0005-0000-0000-0000CA280000}"/>
    <cellStyle name="Comma 7 6 2 2 2 3" xfId="8468" xr:uid="{00000000-0005-0000-0000-0000CB280000}"/>
    <cellStyle name="Comma 7 6 2 2 3" xfId="10587" xr:uid="{00000000-0005-0000-0000-0000CC280000}"/>
    <cellStyle name="Comma 7 6 2 2 4" xfId="6352" xr:uid="{00000000-0005-0000-0000-0000CD280000}"/>
    <cellStyle name="Comma 7 6 2 3" xfId="3178" xr:uid="{00000000-0005-0000-0000-0000CE280000}"/>
    <cellStyle name="Comma 7 6 2 3 2" xfId="11645" xr:uid="{00000000-0005-0000-0000-0000CF280000}"/>
    <cellStyle name="Comma 7 6 2 3 3" xfId="7410" xr:uid="{00000000-0005-0000-0000-0000D0280000}"/>
    <cellStyle name="Comma 7 6 2 4" xfId="9529" xr:uid="{00000000-0005-0000-0000-0000D1280000}"/>
    <cellStyle name="Comma 7 6 2 5" xfId="5294" xr:uid="{00000000-0005-0000-0000-0000D2280000}"/>
    <cellStyle name="Comma 7 6 3" xfId="1613" xr:uid="{00000000-0005-0000-0000-0000D3280000}"/>
    <cellStyle name="Comma 7 6 3 2" xfId="3730" xr:uid="{00000000-0005-0000-0000-0000D4280000}"/>
    <cellStyle name="Comma 7 6 3 2 2" xfId="12197" xr:uid="{00000000-0005-0000-0000-0000D5280000}"/>
    <cellStyle name="Comma 7 6 3 2 3" xfId="7962" xr:uid="{00000000-0005-0000-0000-0000D6280000}"/>
    <cellStyle name="Comma 7 6 3 3" xfId="10081" xr:uid="{00000000-0005-0000-0000-0000D7280000}"/>
    <cellStyle name="Comma 7 6 3 4" xfId="5846" xr:uid="{00000000-0005-0000-0000-0000D8280000}"/>
    <cellStyle name="Comma 7 6 4" xfId="2672" xr:uid="{00000000-0005-0000-0000-0000D9280000}"/>
    <cellStyle name="Comma 7 6 4 2" xfId="11139" xr:uid="{00000000-0005-0000-0000-0000DA280000}"/>
    <cellStyle name="Comma 7 6 4 3" xfId="6904" xr:uid="{00000000-0005-0000-0000-0000DB280000}"/>
    <cellStyle name="Comma 7 6 5" xfId="9023" xr:uid="{00000000-0005-0000-0000-0000DC280000}"/>
    <cellStyle name="Comma 7 6 6" xfId="4788" xr:uid="{00000000-0005-0000-0000-0000DD280000}"/>
    <cellStyle name="Comma 7 7" xfId="856" xr:uid="{00000000-0005-0000-0000-0000DE280000}"/>
    <cellStyle name="Comma 7 7 2" xfId="1914" xr:uid="{00000000-0005-0000-0000-0000DF280000}"/>
    <cellStyle name="Comma 7 7 2 2" xfId="4031" xr:uid="{00000000-0005-0000-0000-0000E0280000}"/>
    <cellStyle name="Comma 7 7 2 2 2" xfId="12498" xr:uid="{00000000-0005-0000-0000-0000E1280000}"/>
    <cellStyle name="Comma 7 7 2 2 3" xfId="8263" xr:uid="{00000000-0005-0000-0000-0000E2280000}"/>
    <cellStyle name="Comma 7 7 2 3" xfId="10382" xr:uid="{00000000-0005-0000-0000-0000E3280000}"/>
    <cellStyle name="Comma 7 7 2 4" xfId="6147" xr:uid="{00000000-0005-0000-0000-0000E4280000}"/>
    <cellStyle name="Comma 7 7 3" xfId="2973" xr:uid="{00000000-0005-0000-0000-0000E5280000}"/>
    <cellStyle name="Comma 7 7 3 2" xfId="11440" xr:uid="{00000000-0005-0000-0000-0000E6280000}"/>
    <cellStyle name="Comma 7 7 3 3" xfId="7205" xr:uid="{00000000-0005-0000-0000-0000E7280000}"/>
    <cellStyle name="Comma 7 7 4" xfId="9324" xr:uid="{00000000-0005-0000-0000-0000E8280000}"/>
    <cellStyle name="Comma 7 7 5" xfId="5089" xr:uid="{00000000-0005-0000-0000-0000E9280000}"/>
    <cellStyle name="Comma 7 8" xfId="1361" xr:uid="{00000000-0005-0000-0000-0000EA280000}"/>
    <cellStyle name="Comma 7 8 2" xfId="2419" xr:uid="{00000000-0005-0000-0000-0000EB280000}"/>
    <cellStyle name="Comma 7 8 2 2" xfId="4536" xr:uid="{00000000-0005-0000-0000-0000EC280000}"/>
    <cellStyle name="Comma 7 8 2 2 2" xfId="13003" xr:uid="{00000000-0005-0000-0000-0000ED280000}"/>
    <cellStyle name="Comma 7 8 2 2 3" xfId="8768" xr:uid="{00000000-0005-0000-0000-0000EE280000}"/>
    <cellStyle name="Comma 7 8 2 3" xfId="10887" xr:uid="{00000000-0005-0000-0000-0000EF280000}"/>
    <cellStyle name="Comma 7 8 2 4" xfId="6652" xr:uid="{00000000-0005-0000-0000-0000F0280000}"/>
    <cellStyle name="Comma 7 8 3" xfId="3478" xr:uid="{00000000-0005-0000-0000-0000F1280000}"/>
    <cellStyle name="Comma 7 8 3 2" xfId="11945" xr:uid="{00000000-0005-0000-0000-0000F2280000}"/>
    <cellStyle name="Comma 7 8 3 3" xfId="7710" xr:uid="{00000000-0005-0000-0000-0000F3280000}"/>
    <cellStyle name="Comma 7 8 4" xfId="9829" xr:uid="{00000000-0005-0000-0000-0000F4280000}"/>
    <cellStyle name="Comma 7 8 5" xfId="5594" xr:uid="{00000000-0005-0000-0000-0000F5280000}"/>
    <cellStyle name="Comma 7 9" xfId="1408" xr:uid="{00000000-0005-0000-0000-0000F6280000}"/>
    <cellStyle name="Comma 7 9 2" xfId="3525" xr:uid="{00000000-0005-0000-0000-0000F7280000}"/>
    <cellStyle name="Comma 7 9 2 2" xfId="11992" xr:uid="{00000000-0005-0000-0000-0000F8280000}"/>
    <cellStyle name="Comma 7 9 2 3" xfId="7757" xr:uid="{00000000-0005-0000-0000-0000F9280000}"/>
    <cellStyle name="Comma 7 9 3" xfId="9876" xr:uid="{00000000-0005-0000-0000-0000FA280000}"/>
    <cellStyle name="Comma 7 9 4" xfId="5641" xr:uid="{00000000-0005-0000-0000-0000FB280000}"/>
    <cellStyle name="Comma 8" xfId="166" xr:uid="{00000000-0005-0000-0000-0000FC280000}"/>
    <cellStyle name="Comma 8 10" xfId="1410" xr:uid="{00000000-0005-0000-0000-0000FD280000}"/>
    <cellStyle name="Comma 8 10 2" xfId="3527" xr:uid="{00000000-0005-0000-0000-0000FE280000}"/>
    <cellStyle name="Comma 8 10 2 2" xfId="11994" xr:uid="{00000000-0005-0000-0000-0000FF280000}"/>
    <cellStyle name="Comma 8 10 2 3" xfId="7759" xr:uid="{00000000-0005-0000-0000-000000290000}"/>
    <cellStyle name="Comma 8 10 3" xfId="9878" xr:uid="{00000000-0005-0000-0000-000001290000}"/>
    <cellStyle name="Comma 8 10 4" xfId="5643" xr:uid="{00000000-0005-0000-0000-000002290000}"/>
    <cellStyle name="Comma 8 11" xfId="2469" xr:uid="{00000000-0005-0000-0000-000003290000}"/>
    <cellStyle name="Comma 8 11 2" xfId="10936" xr:uid="{00000000-0005-0000-0000-000004290000}"/>
    <cellStyle name="Comma 8 11 3" xfId="6701" xr:uid="{00000000-0005-0000-0000-000005290000}"/>
    <cellStyle name="Comma 8 12" xfId="8820" xr:uid="{00000000-0005-0000-0000-000006290000}"/>
    <cellStyle name="Comma 8 13" xfId="4585" xr:uid="{00000000-0005-0000-0000-000007290000}"/>
    <cellStyle name="Comma 8 2" xfId="167" xr:uid="{00000000-0005-0000-0000-000008290000}"/>
    <cellStyle name="Comma 8 2 10" xfId="2470" xr:uid="{00000000-0005-0000-0000-000009290000}"/>
    <cellStyle name="Comma 8 2 10 2" xfId="10937" xr:uid="{00000000-0005-0000-0000-00000A290000}"/>
    <cellStyle name="Comma 8 2 10 3" xfId="6702" xr:uid="{00000000-0005-0000-0000-00000B290000}"/>
    <cellStyle name="Comma 8 2 11" xfId="8821" xr:uid="{00000000-0005-0000-0000-00000C290000}"/>
    <cellStyle name="Comma 8 2 12" xfId="4586" xr:uid="{00000000-0005-0000-0000-00000D290000}"/>
    <cellStyle name="Comma 8 2 2" xfId="168" xr:uid="{00000000-0005-0000-0000-00000E290000}"/>
    <cellStyle name="Comma 8 2 2 10" xfId="2471" xr:uid="{00000000-0005-0000-0000-00000F290000}"/>
    <cellStyle name="Comma 8 2 2 10 2" xfId="10938" xr:uid="{00000000-0005-0000-0000-000010290000}"/>
    <cellStyle name="Comma 8 2 2 10 3" xfId="6703" xr:uid="{00000000-0005-0000-0000-000011290000}"/>
    <cellStyle name="Comma 8 2 2 11" xfId="8822" xr:uid="{00000000-0005-0000-0000-000012290000}"/>
    <cellStyle name="Comma 8 2 2 12" xfId="4587" xr:uid="{00000000-0005-0000-0000-000013290000}"/>
    <cellStyle name="Comma 8 2 2 2" xfId="357" xr:uid="{00000000-0005-0000-0000-000014290000}"/>
    <cellStyle name="Comma 8 2 2 2 10" xfId="8837" xr:uid="{00000000-0005-0000-0000-000015290000}"/>
    <cellStyle name="Comma 8 2 2 2 11" xfId="4602" xr:uid="{00000000-0005-0000-0000-000016290000}"/>
    <cellStyle name="Comma 8 2 2 2 2" xfId="403" xr:uid="{00000000-0005-0000-0000-000017290000}"/>
    <cellStyle name="Comma 8 2 2 2 2 2" xfId="509" xr:uid="{00000000-0005-0000-0000-000018290000}"/>
    <cellStyle name="Comma 8 2 2 2 2 2 2" xfId="822" xr:uid="{00000000-0005-0000-0000-000019290000}"/>
    <cellStyle name="Comma 8 2 2 2 2 2 2 2" xfId="1327" xr:uid="{00000000-0005-0000-0000-00001A290000}"/>
    <cellStyle name="Comma 8 2 2 2 2 2 2 2 2" xfId="2385" xr:uid="{00000000-0005-0000-0000-00001B290000}"/>
    <cellStyle name="Comma 8 2 2 2 2 2 2 2 2 2" xfId="4502" xr:uid="{00000000-0005-0000-0000-00001C290000}"/>
    <cellStyle name="Comma 8 2 2 2 2 2 2 2 2 2 2" xfId="12969" xr:uid="{00000000-0005-0000-0000-00001D290000}"/>
    <cellStyle name="Comma 8 2 2 2 2 2 2 2 2 2 3" xfId="8734" xr:uid="{00000000-0005-0000-0000-00001E290000}"/>
    <cellStyle name="Comma 8 2 2 2 2 2 2 2 2 3" xfId="10853" xr:uid="{00000000-0005-0000-0000-00001F290000}"/>
    <cellStyle name="Comma 8 2 2 2 2 2 2 2 2 4" xfId="6618" xr:uid="{00000000-0005-0000-0000-000020290000}"/>
    <cellStyle name="Comma 8 2 2 2 2 2 2 2 3" xfId="3444" xr:uid="{00000000-0005-0000-0000-000021290000}"/>
    <cellStyle name="Comma 8 2 2 2 2 2 2 2 3 2" xfId="11911" xr:uid="{00000000-0005-0000-0000-000022290000}"/>
    <cellStyle name="Comma 8 2 2 2 2 2 2 2 3 3" xfId="7676" xr:uid="{00000000-0005-0000-0000-000023290000}"/>
    <cellStyle name="Comma 8 2 2 2 2 2 2 2 4" xfId="9795" xr:uid="{00000000-0005-0000-0000-000024290000}"/>
    <cellStyle name="Comma 8 2 2 2 2 2 2 2 5" xfId="5560" xr:uid="{00000000-0005-0000-0000-000025290000}"/>
    <cellStyle name="Comma 8 2 2 2 2 2 2 3" xfId="1880" xr:uid="{00000000-0005-0000-0000-000026290000}"/>
    <cellStyle name="Comma 8 2 2 2 2 2 2 3 2" xfId="3997" xr:uid="{00000000-0005-0000-0000-000027290000}"/>
    <cellStyle name="Comma 8 2 2 2 2 2 2 3 2 2" xfId="12464" xr:uid="{00000000-0005-0000-0000-000028290000}"/>
    <cellStyle name="Comma 8 2 2 2 2 2 2 3 2 3" xfId="8229" xr:uid="{00000000-0005-0000-0000-000029290000}"/>
    <cellStyle name="Comma 8 2 2 2 2 2 2 3 3" xfId="10348" xr:uid="{00000000-0005-0000-0000-00002A290000}"/>
    <cellStyle name="Comma 8 2 2 2 2 2 2 3 4" xfId="6113" xr:uid="{00000000-0005-0000-0000-00002B290000}"/>
    <cellStyle name="Comma 8 2 2 2 2 2 2 4" xfId="2939" xr:uid="{00000000-0005-0000-0000-00002C290000}"/>
    <cellStyle name="Comma 8 2 2 2 2 2 2 4 2" xfId="11406" xr:uid="{00000000-0005-0000-0000-00002D290000}"/>
    <cellStyle name="Comma 8 2 2 2 2 2 2 4 3" xfId="7171" xr:uid="{00000000-0005-0000-0000-00002E290000}"/>
    <cellStyle name="Comma 8 2 2 2 2 2 2 5" xfId="9290" xr:uid="{00000000-0005-0000-0000-00002F290000}"/>
    <cellStyle name="Comma 8 2 2 2 2 2 2 6" xfId="5055" xr:uid="{00000000-0005-0000-0000-000030290000}"/>
    <cellStyle name="Comma 8 2 2 2 2 2 3" xfId="1027" xr:uid="{00000000-0005-0000-0000-000031290000}"/>
    <cellStyle name="Comma 8 2 2 2 2 2 3 2" xfId="2085" xr:uid="{00000000-0005-0000-0000-000032290000}"/>
    <cellStyle name="Comma 8 2 2 2 2 2 3 2 2" xfId="4202" xr:uid="{00000000-0005-0000-0000-000033290000}"/>
    <cellStyle name="Comma 8 2 2 2 2 2 3 2 2 2" xfId="12669" xr:uid="{00000000-0005-0000-0000-000034290000}"/>
    <cellStyle name="Comma 8 2 2 2 2 2 3 2 2 3" xfId="8434" xr:uid="{00000000-0005-0000-0000-000035290000}"/>
    <cellStyle name="Comma 8 2 2 2 2 2 3 2 3" xfId="10553" xr:uid="{00000000-0005-0000-0000-000036290000}"/>
    <cellStyle name="Comma 8 2 2 2 2 2 3 2 4" xfId="6318" xr:uid="{00000000-0005-0000-0000-000037290000}"/>
    <cellStyle name="Comma 8 2 2 2 2 2 3 3" xfId="3144" xr:uid="{00000000-0005-0000-0000-000038290000}"/>
    <cellStyle name="Comma 8 2 2 2 2 2 3 3 2" xfId="11611" xr:uid="{00000000-0005-0000-0000-000039290000}"/>
    <cellStyle name="Comma 8 2 2 2 2 2 3 3 3" xfId="7376" xr:uid="{00000000-0005-0000-0000-00003A290000}"/>
    <cellStyle name="Comma 8 2 2 2 2 2 3 4" xfId="9495" xr:uid="{00000000-0005-0000-0000-00003B290000}"/>
    <cellStyle name="Comma 8 2 2 2 2 2 3 5" xfId="5260" xr:uid="{00000000-0005-0000-0000-00003C290000}"/>
    <cellStyle name="Comma 8 2 2 2 2 2 4" xfId="1579" xr:uid="{00000000-0005-0000-0000-00003D290000}"/>
    <cellStyle name="Comma 8 2 2 2 2 2 4 2" xfId="3696" xr:uid="{00000000-0005-0000-0000-00003E290000}"/>
    <cellStyle name="Comma 8 2 2 2 2 2 4 2 2" xfId="12163" xr:uid="{00000000-0005-0000-0000-00003F290000}"/>
    <cellStyle name="Comma 8 2 2 2 2 2 4 2 3" xfId="7928" xr:uid="{00000000-0005-0000-0000-000040290000}"/>
    <cellStyle name="Comma 8 2 2 2 2 2 4 3" xfId="10047" xr:uid="{00000000-0005-0000-0000-000041290000}"/>
    <cellStyle name="Comma 8 2 2 2 2 2 4 4" xfId="5812" xr:uid="{00000000-0005-0000-0000-000042290000}"/>
    <cellStyle name="Comma 8 2 2 2 2 2 5" xfId="2638" xr:uid="{00000000-0005-0000-0000-000043290000}"/>
    <cellStyle name="Comma 8 2 2 2 2 2 5 2" xfId="11105" xr:uid="{00000000-0005-0000-0000-000044290000}"/>
    <cellStyle name="Comma 8 2 2 2 2 2 5 3" xfId="6870" xr:uid="{00000000-0005-0000-0000-000045290000}"/>
    <cellStyle name="Comma 8 2 2 2 2 2 6" xfId="8989" xr:uid="{00000000-0005-0000-0000-000046290000}"/>
    <cellStyle name="Comma 8 2 2 2 2 2 7" xfId="4754" xr:uid="{00000000-0005-0000-0000-000047290000}"/>
    <cellStyle name="Comma 8 2 2 2 2 3" xfId="716" xr:uid="{00000000-0005-0000-0000-000048290000}"/>
    <cellStyle name="Comma 8 2 2 2 2 3 2" xfId="1221" xr:uid="{00000000-0005-0000-0000-000049290000}"/>
    <cellStyle name="Comma 8 2 2 2 2 3 2 2" xfId="2279" xr:uid="{00000000-0005-0000-0000-00004A290000}"/>
    <cellStyle name="Comma 8 2 2 2 2 3 2 2 2" xfId="4396" xr:uid="{00000000-0005-0000-0000-00004B290000}"/>
    <cellStyle name="Comma 8 2 2 2 2 3 2 2 2 2" xfId="12863" xr:uid="{00000000-0005-0000-0000-00004C290000}"/>
    <cellStyle name="Comma 8 2 2 2 2 3 2 2 2 3" xfId="8628" xr:uid="{00000000-0005-0000-0000-00004D290000}"/>
    <cellStyle name="Comma 8 2 2 2 2 3 2 2 3" xfId="10747" xr:uid="{00000000-0005-0000-0000-00004E290000}"/>
    <cellStyle name="Comma 8 2 2 2 2 3 2 2 4" xfId="6512" xr:uid="{00000000-0005-0000-0000-00004F290000}"/>
    <cellStyle name="Comma 8 2 2 2 2 3 2 3" xfId="3338" xr:uid="{00000000-0005-0000-0000-000050290000}"/>
    <cellStyle name="Comma 8 2 2 2 2 3 2 3 2" xfId="11805" xr:uid="{00000000-0005-0000-0000-000051290000}"/>
    <cellStyle name="Comma 8 2 2 2 2 3 2 3 3" xfId="7570" xr:uid="{00000000-0005-0000-0000-000052290000}"/>
    <cellStyle name="Comma 8 2 2 2 2 3 2 4" xfId="9689" xr:uid="{00000000-0005-0000-0000-000053290000}"/>
    <cellStyle name="Comma 8 2 2 2 2 3 2 5" xfId="5454" xr:uid="{00000000-0005-0000-0000-000054290000}"/>
    <cellStyle name="Comma 8 2 2 2 2 3 3" xfId="1774" xr:uid="{00000000-0005-0000-0000-000055290000}"/>
    <cellStyle name="Comma 8 2 2 2 2 3 3 2" xfId="3891" xr:uid="{00000000-0005-0000-0000-000056290000}"/>
    <cellStyle name="Comma 8 2 2 2 2 3 3 2 2" xfId="12358" xr:uid="{00000000-0005-0000-0000-000057290000}"/>
    <cellStyle name="Comma 8 2 2 2 2 3 3 2 3" xfId="8123" xr:uid="{00000000-0005-0000-0000-000058290000}"/>
    <cellStyle name="Comma 8 2 2 2 2 3 3 3" xfId="10242" xr:uid="{00000000-0005-0000-0000-000059290000}"/>
    <cellStyle name="Comma 8 2 2 2 2 3 3 4" xfId="6007" xr:uid="{00000000-0005-0000-0000-00005A290000}"/>
    <cellStyle name="Comma 8 2 2 2 2 3 4" xfId="2833" xr:uid="{00000000-0005-0000-0000-00005B290000}"/>
    <cellStyle name="Comma 8 2 2 2 2 3 4 2" xfId="11300" xr:uid="{00000000-0005-0000-0000-00005C290000}"/>
    <cellStyle name="Comma 8 2 2 2 2 3 4 3" xfId="7065" xr:uid="{00000000-0005-0000-0000-00005D290000}"/>
    <cellStyle name="Comma 8 2 2 2 2 3 5" xfId="9184" xr:uid="{00000000-0005-0000-0000-00005E290000}"/>
    <cellStyle name="Comma 8 2 2 2 2 3 6" xfId="4949" xr:uid="{00000000-0005-0000-0000-00005F290000}"/>
    <cellStyle name="Comma 8 2 2 2 2 4" xfId="609" xr:uid="{00000000-0005-0000-0000-000060290000}"/>
    <cellStyle name="Comma 8 2 2 2 2 4 2" xfId="1126" xr:uid="{00000000-0005-0000-0000-000061290000}"/>
    <cellStyle name="Comma 8 2 2 2 2 4 2 2" xfId="2184" xr:uid="{00000000-0005-0000-0000-000062290000}"/>
    <cellStyle name="Comma 8 2 2 2 2 4 2 2 2" xfId="4301" xr:uid="{00000000-0005-0000-0000-000063290000}"/>
    <cellStyle name="Comma 8 2 2 2 2 4 2 2 2 2" xfId="12768" xr:uid="{00000000-0005-0000-0000-000064290000}"/>
    <cellStyle name="Comma 8 2 2 2 2 4 2 2 2 3" xfId="8533" xr:uid="{00000000-0005-0000-0000-000065290000}"/>
    <cellStyle name="Comma 8 2 2 2 2 4 2 2 3" xfId="10652" xr:uid="{00000000-0005-0000-0000-000066290000}"/>
    <cellStyle name="Comma 8 2 2 2 2 4 2 2 4" xfId="6417" xr:uid="{00000000-0005-0000-0000-000067290000}"/>
    <cellStyle name="Comma 8 2 2 2 2 4 2 3" xfId="3243" xr:uid="{00000000-0005-0000-0000-000068290000}"/>
    <cellStyle name="Comma 8 2 2 2 2 4 2 3 2" xfId="11710" xr:uid="{00000000-0005-0000-0000-000069290000}"/>
    <cellStyle name="Comma 8 2 2 2 2 4 2 3 3" xfId="7475" xr:uid="{00000000-0005-0000-0000-00006A290000}"/>
    <cellStyle name="Comma 8 2 2 2 2 4 2 4" xfId="9594" xr:uid="{00000000-0005-0000-0000-00006B290000}"/>
    <cellStyle name="Comma 8 2 2 2 2 4 2 5" xfId="5359" xr:uid="{00000000-0005-0000-0000-00006C290000}"/>
    <cellStyle name="Comma 8 2 2 2 2 4 3" xfId="1679" xr:uid="{00000000-0005-0000-0000-00006D290000}"/>
    <cellStyle name="Comma 8 2 2 2 2 4 3 2" xfId="3796" xr:uid="{00000000-0005-0000-0000-00006E290000}"/>
    <cellStyle name="Comma 8 2 2 2 2 4 3 2 2" xfId="12263" xr:uid="{00000000-0005-0000-0000-00006F290000}"/>
    <cellStyle name="Comma 8 2 2 2 2 4 3 2 3" xfId="8028" xr:uid="{00000000-0005-0000-0000-000070290000}"/>
    <cellStyle name="Comma 8 2 2 2 2 4 3 3" xfId="10147" xr:uid="{00000000-0005-0000-0000-000071290000}"/>
    <cellStyle name="Comma 8 2 2 2 2 4 3 4" xfId="5912" xr:uid="{00000000-0005-0000-0000-000072290000}"/>
    <cellStyle name="Comma 8 2 2 2 2 4 4" xfId="2738" xr:uid="{00000000-0005-0000-0000-000073290000}"/>
    <cellStyle name="Comma 8 2 2 2 2 4 4 2" xfId="11205" xr:uid="{00000000-0005-0000-0000-000074290000}"/>
    <cellStyle name="Comma 8 2 2 2 2 4 4 3" xfId="6970" xr:uid="{00000000-0005-0000-0000-000075290000}"/>
    <cellStyle name="Comma 8 2 2 2 2 4 5" xfId="9089" xr:uid="{00000000-0005-0000-0000-000076290000}"/>
    <cellStyle name="Comma 8 2 2 2 2 4 6" xfId="4854" xr:uid="{00000000-0005-0000-0000-000077290000}"/>
    <cellStyle name="Comma 8 2 2 2 2 5" xfId="921" xr:uid="{00000000-0005-0000-0000-000078290000}"/>
    <cellStyle name="Comma 8 2 2 2 2 5 2" xfId="1979" xr:uid="{00000000-0005-0000-0000-000079290000}"/>
    <cellStyle name="Comma 8 2 2 2 2 5 2 2" xfId="4096" xr:uid="{00000000-0005-0000-0000-00007A290000}"/>
    <cellStyle name="Comma 8 2 2 2 2 5 2 2 2" xfId="12563" xr:uid="{00000000-0005-0000-0000-00007B290000}"/>
    <cellStyle name="Comma 8 2 2 2 2 5 2 2 3" xfId="8328" xr:uid="{00000000-0005-0000-0000-00007C290000}"/>
    <cellStyle name="Comma 8 2 2 2 2 5 2 3" xfId="10447" xr:uid="{00000000-0005-0000-0000-00007D290000}"/>
    <cellStyle name="Comma 8 2 2 2 2 5 2 4" xfId="6212" xr:uid="{00000000-0005-0000-0000-00007E290000}"/>
    <cellStyle name="Comma 8 2 2 2 2 5 3" xfId="3038" xr:uid="{00000000-0005-0000-0000-00007F290000}"/>
    <cellStyle name="Comma 8 2 2 2 2 5 3 2" xfId="11505" xr:uid="{00000000-0005-0000-0000-000080290000}"/>
    <cellStyle name="Comma 8 2 2 2 2 5 3 3" xfId="7270" xr:uid="{00000000-0005-0000-0000-000081290000}"/>
    <cellStyle name="Comma 8 2 2 2 2 5 4" xfId="9389" xr:uid="{00000000-0005-0000-0000-000082290000}"/>
    <cellStyle name="Comma 8 2 2 2 2 5 5" xfId="5154" xr:uid="{00000000-0005-0000-0000-000083290000}"/>
    <cellStyle name="Comma 8 2 2 2 2 6" xfId="1473" xr:uid="{00000000-0005-0000-0000-000084290000}"/>
    <cellStyle name="Comma 8 2 2 2 2 6 2" xfId="3590" xr:uid="{00000000-0005-0000-0000-000085290000}"/>
    <cellStyle name="Comma 8 2 2 2 2 6 2 2" xfId="12057" xr:uid="{00000000-0005-0000-0000-000086290000}"/>
    <cellStyle name="Comma 8 2 2 2 2 6 2 3" xfId="7822" xr:uid="{00000000-0005-0000-0000-000087290000}"/>
    <cellStyle name="Comma 8 2 2 2 2 6 3" xfId="9941" xr:uid="{00000000-0005-0000-0000-000088290000}"/>
    <cellStyle name="Comma 8 2 2 2 2 6 4" xfId="5706" xr:uid="{00000000-0005-0000-0000-000089290000}"/>
    <cellStyle name="Comma 8 2 2 2 2 7" xfId="2532" xr:uid="{00000000-0005-0000-0000-00008A290000}"/>
    <cellStyle name="Comma 8 2 2 2 2 7 2" xfId="10999" xr:uid="{00000000-0005-0000-0000-00008B290000}"/>
    <cellStyle name="Comma 8 2 2 2 2 7 3" xfId="6764" xr:uid="{00000000-0005-0000-0000-00008C290000}"/>
    <cellStyle name="Comma 8 2 2 2 2 8" xfId="8883" xr:uid="{00000000-0005-0000-0000-00008D290000}"/>
    <cellStyle name="Comma 8 2 2 2 2 9" xfId="4648" xr:uid="{00000000-0005-0000-0000-00008E290000}"/>
    <cellStyle name="Comma 8 2 2 2 3" xfId="463" xr:uid="{00000000-0005-0000-0000-00008F290000}"/>
    <cellStyle name="Comma 8 2 2 2 3 2" xfId="776" xr:uid="{00000000-0005-0000-0000-000090290000}"/>
    <cellStyle name="Comma 8 2 2 2 3 2 2" xfId="1281" xr:uid="{00000000-0005-0000-0000-000091290000}"/>
    <cellStyle name="Comma 8 2 2 2 3 2 2 2" xfId="2339" xr:uid="{00000000-0005-0000-0000-000092290000}"/>
    <cellStyle name="Comma 8 2 2 2 3 2 2 2 2" xfId="4456" xr:uid="{00000000-0005-0000-0000-000093290000}"/>
    <cellStyle name="Comma 8 2 2 2 3 2 2 2 2 2" xfId="12923" xr:uid="{00000000-0005-0000-0000-000094290000}"/>
    <cellStyle name="Comma 8 2 2 2 3 2 2 2 2 3" xfId="8688" xr:uid="{00000000-0005-0000-0000-000095290000}"/>
    <cellStyle name="Comma 8 2 2 2 3 2 2 2 3" xfId="10807" xr:uid="{00000000-0005-0000-0000-000096290000}"/>
    <cellStyle name="Comma 8 2 2 2 3 2 2 2 4" xfId="6572" xr:uid="{00000000-0005-0000-0000-000097290000}"/>
    <cellStyle name="Comma 8 2 2 2 3 2 2 3" xfId="3398" xr:uid="{00000000-0005-0000-0000-000098290000}"/>
    <cellStyle name="Comma 8 2 2 2 3 2 2 3 2" xfId="11865" xr:uid="{00000000-0005-0000-0000-000099290000}"/>
    <cellStyle name="Comma 8 2 2 2 3 2 2 3 3" xfId="7630" xr:uid="{00000000-0005-0000-0000-00009A290000}"/>
    <cellStyle name="Comma 8 2 2 2 3 2 2 4" xfId="9749" xr:uid="{00000000-0005-0000-0000-00009B290000}"/>
    <cellStyle name="Comma 8 2 2 2 3 2 2 5" xfId="5514" xr:uid="{00000000-0005-0000-0000-00009C290000}"/>
    <cellStyle name="Comma 8 2 2 2 3 2 3" xfId="1834" xr:uid="{00000000-0005-0000-0000-00009D290000}"/>
    <cellStyle name="Comma 8 2 2 2 3 2 3 2" xfId="3951" xr:uid="{00000000-0005-0000-0000-00009E290000}"/>
    <cellStyle name="Comma 8 2 2 2 3 2 3 2 2" xfId="12418" xr:uid="{00000000-0005-0000-0000-00009F290000}"/>
    <cellStyle name="Comma 8 2 2 2 3 2 3 2 3" xfId="8183" xr:uid="{00000000-0005-0000-0000-0000A0290000}"/>
    <cellStyle name="Comma 8 2 2 2 3 2 3 3" xfId="10302" xr:uid="{00000000-0005-0000-0000-0000A1290000}"/>
    <cellStyle name="Comma 8 2 2 2 3 2 3 4" xfId="6067" xr:uid="{00000000-0005-0000-0000-0000A2290000}"/>
    <cellStyle name="Comma 8 2 2 2 3 2 4" xfId="2893" xr:uid="{00000000-0005-0000-0000-0000A3290000}"/>
    <cellStyle name="Comma 8 2 2 2 3 2 4 2" xfId="11360" xr:uid="{00000000-0005-0000-0000-0000A4290000}"/>
    <cellStyle name="Comma 8 2 2 2 3 2 4 3" xfId="7125" xr:uid="{00000000-0005-0000-0000-0000A5290000}"/>
    <cellStyle name="Comma 8 2 2 2 3 2 5" xfId="9244" xr:uid="{00000000-0005-0000-0000-0000A6290000}"/>
    <cellStyle name="Comma 8 2 2 2 3 2 6" xfId="5009" xr:uid="{00000000-0005-0000-0000-0000A7290000}"/>
    <cellStyle name="Comma 8 2 2 2 3 3" xfId="981" xr:uid="{00000000-0005-0000-0000-0000A8290000}"/>
    <cellStyle name="Comma 8 2 2 2 3 3 2" xfId="2039" xr:uid="{00000000-0005-0000-0000-0000A9290000}"/>
    <cellStyle name="Comma 8 2 2 2 3 3 2 2" xfId="4156" xr:uid="{00000000-0005-0000-0000-0000AA290000}"/>
    <cellStyle name="Comma 8 2 2 2 3 3 2 2 2" xfId="12623" xr:uid="{00000000-0005-0000-0000-0000AB290000}"/>
    <cellStyle name="Comma 8 2 2 2 3 3 2 2 3" xfId="8388" xr:uid="{00000000-0005-0000-0000-0000AC290000}"/>
    <cellStyle name="Comma 8 2 2 2 3 3 2 3" xfId="10507" xr:uid="{00000000-0005-0000-0000-0000AD290000}"/>
    <cellStyle name="Comma 8 2 2 2 3 3 2 4" xfId="6272" xr:uid="{00000000-0005-0000-0000-0000AE290000}"/>
    <cellStyle name="Comma 8 2 2 2 3 3 3" xfId="3098" xr:uid="{00000000-0005-0000-0000-0000AF290000}"/>
    <cellStyle name="Comma 8 2 2 2 3 3 3 2" xfId="11565" xr:uid="{00000000-0005-0000-0000-0000B0290000}"/>
    <cellStyle name="Comma 8 2 2 2 3 3 3 3" xfId="7330" xr:uid="{00000000-0005-0000-0000-0000B1290000}"/>
    <cellStyle name="Comma 8 2 2 2 3 3 4" xfId="9449" xr:uid="{00000000-0005-0000-0000-0000B2290000}"/>
    <cellStyle name="Comma 8 2 2 2 3 3 5" xfId="5214" xr:uid="{00000000-0005-0000-0000-0000B3290000}"/>
    <cellStyle name="Comma 8 2 2 2 3 4" xfId="1533" xr:uid="{00000000-0005-0000-0000-0000B4290000}"/>
    <cellStyle name="Comma 8 2 2 2 3 4 2" xfId="3650" xr:uid="{00000000-0005-0000-0000-0000B5290000}"/>
    <cellStyle name="Comma 8 2 2 2 3 4 2 2" xfId="12117" xr:uid="{00000000-0005-0000-0000-0000B6290000}"/>
    <cellStyle name="Comma 8 2 2 2 3 4 2 3" xfId="7882" xr:uid="{00000000-0005-0000-0000-0000B7290000}"/>
    <cellStyle name="Comma 8 2 2 2 3 4 3" xfId="10001" xr:uid="{00000000-0005-0000-0000-0000B8290000}"/>
    <cellStyle name="Comma 8 2 2 2 3 4 4" xfId="5766" xr:uid="{00000000-0005-0000-0000-0000B9290000}"/>
    <cellStyle name="Comma 8 2 2 2 3 5" xfId="2592" xr:uid="{00000000-0005-0000-0000-0000BA290000}"/>
    <cellStyle name="Comma 8 2 2 2 3 5 2" xfId="11059" xr:uid="{00000000-0005-0000-0000-0000BB290000}"/>
    <cellStyle name="Comma 8 2 2 2 3 5 3" xfId="6824" xr:uid="{00000000-0005-0000-0000-0000BC290000}"/>
    <cellStyle name="Comma 8 2 2 2 3 6" xfId="8943" xr:uid="{00000000-0005-0000-0000-0000BD290000}"/>
    <cellStyle name="Comma 8 2 2 2 3 7" xfId="4708" xr:uid="{00000000-0005-0000-0000-0000BE290000}"/>
    <cellStyle name="Comma 8 2 2 2 4" xfId="670" xr:uid="{00000000-0005-0000-0000-0000BF290000}"/>
    <cellStyle name="Comma 8 2 2 2 4 2" xfId="1175" xr:uid="{00000000-0005-0000-0000-0000C0290000}"/>
    <cellStyle name="Comma 8 2 2 2 4 2 2" xfId="2233" xr:uid="{00000000-0005-0000-0000-0000C1290000}"/>
    <cellStyle name="Comma 8 2 2 2 4 2 2 2" xfId="4350" xr:uid="{00000000-0005-0000-0000-0000C2290000}"/>
    <cellStyle name="Comma 8 2 2 2 4 2 2 2 2" xfId="12817" xr:uid="{00000000-0005-0000-0000-0000C3290000}"/>
    <cellStyle name="Comma 8 2 2 2 4 2 2 2 3" xfId="8582" xr:uid="{00000000-0005-0000-0000-0000C4290000}"/>
    <cellStyle name="Comma 8 2 2 2 4 2 2 3" xfId="10701" xr:uid="{00000000-0005-0000-0000-0000C5290000}"/>
    <cellStyle name="Comma 8 2 2 2 4 2 2 4" xfId="6466" xr:uid="{00000000-0005-0000-0000-0000C6290000}"/>
    <cellStyle name="Comma 8 2 2 2 4 2 3" xfId="3292" xr:uid="{00000000-0005-0000-0000-0000C7290000}"/>
    <cellStyle name="Comma 8 2 2 2 4 2 3 2" xfId="11759" xr:uid="{00000000-0005-0000-0000-0000C8290000}"/>
    <cellStyle name="Comma 8 2 2 2 4 2 3 3" xfId="7524" xr:uid="{00000000-0005-0000-0000-0000C9290000}"/>
    <cellStyle name="Comma 8 2 2 2 4 2 4" xfId="9643" xr:uid="{00000000-0005-0000-0000-0000CA290000}"/>
    <cellStyle name="Comma 8 2 2 2 4 2 5" xfId="5408" xr:uid="{00000000-0005-0000-0000-0000CB290000}"/>
    <cellStyle name="Comma 8 2 2 2 4 3" xfId="1728" xr:uid="{00000000-0005-0000-0000-0000CC290000}"/>
    <cellStyle name="Comma 8 2 2 2 4 3 2" xfId="3845" xr:uid="{00000000-0005-0000-0000-0000CD290000}"/>
    <cellStyle name="Comma 8 2 2 2 4 3 2 2" xfId="12312" xr:uid="{00000000-0005-0000-0000-0000CE290000}"/>
    <cellStyle name="Comma 8 2 2 2 4 3 2 3" xfId="8077" xr:uid="{00000000-0005-0000-0000-0000CF290000}"/>
    <cellStyle name="Comma 8 2 2 2 4 3 3" xfId="10196" xr:uid="{00000000-0005-0000-0000-0000D0290000}"/>
    <cellStyle name="Comma 8 2 2 2 4 3 4" xfId="5961" xr:uid="{00000000-0005-0000-0000-0000D1290000}"/>
    <cellStyle name="Comma 8 2 2 2 4 4" xfId="2787" xr:uid="{00000000-0005-0000-0000-0000D2290000}"/>
    <cellStyle name="Comma 8 2 2 2 4 4 2" xfId="11254" xr:uid="{00000000-0005-0000-0000-0000D3290000}"/>
    <cellStyle name="Comma 8 2 2 2 4 4 3" xfId="7019" xr:uid="{00000000-0005-0000-0000-0000D4290000}"/>
    <cellStyle name="Comma 8 2 2 2 4 5" xfId="9138" xr:uid="{00000000-0005-0000-0000-0000D5290000}"/>
    <cellStyle name="Comma 8 2 2 2 4 6" xfId="4903" xr:uid="{00000000-0005-0000-0000-0000D6290000}"/>
    <cellStyle name="Comma 8 2 2 2 5" xfId="563" xr:uid="{00000000-0005-0000-0000-0000D7290000}"/>
    <cellStyle name="Comma 8 2 2 2 5 2" xfId="1080" xr:uid="{00000000-0005-0000-0000-0000D8290000}"/>
    <cellStyle name="Comma 8 2 2 2 5 2 2" xfId="2138" xr:uid="{00000000-0005-0000-0000-0000D9290000}"/>
    <cellStyle name="Comma 8 2 2 2 5 2 2 2" xfId="4255" xr:uid="{00000000-0005-0000-0000-0000DA290000}"/>
    <cellStyle name="Comma 8 2 2 2 5 2 2 2 2" xfId="12722" xr:uid="{00000000-0005-0000-0000-0000DB290000}"/>
    <cellStyle name="Comma 8 2 2 2 5 2 2 2 3" xfId="8487" xr:uid="{00000000-0005-0000-0000-0000DC290000}"/>
    <cellStyle name="Comma 8 2 2 2 5 2 2 3" xfId="10606" xr:uid="{00000000-0005-0000-0000-0000DD290000}"/>
    <cellStyle name="Comma 8 2 2 2 5 2 2 4" xfId="6371" xr:uid="{00000000-0005-0000-0000-0000DE290000}"/>
    <cellStyle name="Comma 8 2 2 2 5 2 3" xfId="3197" xr:uid="{00000000-0005-0000-0000-0000DF290000}"/>
    <cellStyle name="Comma 8 2 2 2 5 2 3 2" xfId="11664" xr:uid="{00000000-0005-0000-0000-0000E0290000}"/>
    <cellStyle name="Comma 8 2 2 2 5 2 3 3" xfId="7429" xr:uid="{00000000-0005-0000-0000-0000E1290000}"/>
    <cellStyle name="Comma 8 2 2 2 5 2 4" xfId="9548" xr:uid="{00000000-0005-0000-0000-0000E2290000}"/>
    <cellStyle name="Comma 8 2 2 2 5 2 5" xfId="5313" xr:uid="{00000000-0005-0000-0000-0000E3290000}"/>
    <cellStyle name="Comma 8 2 2 2 5 3" xfId="1633" xr:uid="{00000000-0005-0000-0000-0000E4290000}"/>
    <cellStyle name="Comma 8 2 2 2 5 3 2" xfId="3750" xr:uid="{00000000-0005-0000-0000-0000E5290000}"/>
    <cellStyle name="Comma 8 2 2 2 5 3 2 2" xfId="12217" xr:uid="{00000000-0005-0000-0000-0000E6290000}"/>
    <cellStyle name="Comma 8 2 2 2 5 3 2 3" xfId="7982" xr:uid="{00000000-0005-0000-0000-0000E7290000}"/>
    <cellStyle name="Comma 8 2 2 2 5 3 3" xfId="10101" xr:uid="{00000000-0005-0000-0000-0000E8290000}"/>
    <cellStyle name="Comma 8 2 2 2 5 3 4" xfId="5866" xr:uid="{00000000-0005-0000-0000-0000E9290000}"/>
    <cellStyle name="Comma 8 2 2 2 5 4" xfId="2692" xr:uid="{00000000-0005-0000-0000-0000EA290000}"/>
    <cellStyle name="Comma 8 2 2 2 5 4 2" xfId="11159" xr:uid="{00000000-0005-0000-0000-0000EB290000}"/>
    <cellStyle name="Comma 8 2 2 2 5 4 3" xfId="6924" xr:uid="{00000000-0005-0000-0000-0000EC290000}"/>
    <cellStyle name="Comma 8 2 2 2 5 5" xfId="9043" xr:uid="{00000000-0005-0000-0000-0000ED290000}"/>
    <cellStyle name="Comma 8 2 2 2 5 6" xfId="4808" xr:uid="{00000000-0005-0000-0000-0000EE290000}"/>
    <cellStyle name="Comma 8 2 2 2 6" xfId="875" xr:uid="{00000000-0005-0000-0000-0000EF290000}"/>
    <cellStyle name="Comma 8 2 2 2 6 2" xfId="1933" xr:uid="{00000000-0005-0000-0000-0000F0290000}"/>
    <cellStyle name="Comma 8 2 2 2 6 2 2" xfId="4050" xr:uid="{00000000-0005-0000-0000-0000F1290000}"/>
    <cellStyle name="Comma 8 2 2 2 6 2 2 2" xfId="12517" xr:uid="{00000000-0005-0000-0000-0000F2290000}"/>
    <cellStyle name="Comma 8 2 2 2 6 2 2 3" xfId="8282" xr:uid="{00000000-0005-0000-0000-0000F3290000}"/>
    <cellStyle name="Comma 8 2 2 2 6 2 3" xfId="10401" xr:uid="{00000000-0005-0000-0000-0000F4290000}"/>
    <cellStyle name="Comma 8 2 2 2 6 2 4" xfId="6166" xr:uid="{00000000-0005-0000-0000-0000F5290000}"/>
    <cellStyle name="Comma 8 2 2 2 6 3" xfId="2992" xr:uid="{00000000-0005-0000-0000-0000F6290000}"/>
    <cellStyle name="Comma 8 2 2 2 6 3 2" xfId="11459" xr:uid="{00000000-0005-0000-0000-0000F7290000}"/>
    <cellStyle name="Comma 8 2 2 2 6 3 3" xfId="7224" xr:uid="{00000000-0005-0000-0000-0000F8290000}"/>
    <cellStyle name="Comma 8 2 2 2 6 4" xfId="9343" xr:uid="{00000000-0005-0000-0000-0000F9290000}"/>
    <cellStyle name="Comma 8 2 2 2 6 5" xfId="5108" xr:uid="{00000000-0005-0000-0000-0000FA290000}"/>
    <cellStyle name="Comma 8 2 2 2 7" xfId="1381" xr:uid="{00000000-0005-0000-0000-0000FB290000}"/>
    <cellStyle name="Comma 8 2 2 2 7 2" xfId="2439" xr:uid="{00000000-0005-0000-0000-0000FC290000}"/>
    <cellStyle name="Comma 8 2 2 2 7 2 2" xfId="4556" xr:uid="{00000000-0005-0000-0000-0000FD290000}"/>
    <cellStyle name="Comma 8 2 2 2 7 2 2 2" xfId="13023" xr:uid="{00000000-0005-0000-0000-0000FE290000}"/>
    <cellStyle name="Comma 8 2 2 2 7 2 2 3" xfId="8788" xr:uid="{00000000-0005-0000-0000-0000FF290000}"/>
    <cellStyle name="Comma 8 2 2 2 7 2 3" xfId="10907" xr:uid="{00000000-0005-0000-0000-0000002A0000}"/>
    <cellStyle name="Comma 8 2 2 2 7 2 4" xfId="6672" xr:uid="{00000000-0005-0000-0000-0000012A0000}"/>
    <cellStyle name="Comma 8 2 2 2 7 3" xfId="3498" xr:uid="{00000000-0005-0000-0000-0000022A0000}"/>
    <cellStyle name="Comma 8 2 2 2 7 3 2" xfId="11965" xr:uid="{00000000-0005-0000-0000-0000032A0000}"/>
    <cellStyle name="Comma 8 2 2 2 7 3 3" xfId="7730" xr:uid="{00000000-0005-0000-0000-0000042A0000}"/>
    <cellStyle name="Comma 8 2 2 2 7 4" xfId="9849" xr:uid="{00000000-0005-0000-0000-0000052A0000}"/>
    <cellStyle name="Comma 8 2 2 2 7 5" xfId="5614" xr:uid="{00000000-0005-0000-0000-0000062A0000}"/>
    <cellStyle name="Comma 8 2 2 2 8" xfId="1427" xr:uid="{00000000-0005-0000-0000-0000072A0000}"/>
    <cellStyle name="Comma 8 2 2 2 8 2" xfId="3544" xr:uid="{00000000-0005-0000-0000-0000082A0000}"/>
    <cellStyle name="Comma 8 2 2 2 8 2 2" xfId="12011" xr:uid="{00000000-0005-0000-0000-0000092A0000}"/>
    <cellStyle name="Comma 8 2 2 2 8 2 3" xfId="7776" xr:uid="{00000000-0005-0000-0000-00000A2A0000}"/>
    <cellStyle name="Comma 8 2 2 2 8 3" xfId="9895" xr:uid="{00000000-0005-0000-0000-00000B2A0000}"/>
    <cellStyle name="Comma 8 2 2 2 8 4" xfId="5660" xr:uid="{00000000-0005-0000-0000-00000C2A0000}"/>
    <cellStyle name="Comma 8 2 2 2 9" xfId="2486" xr:uid="{00000000-0005-0000-0000-00000D2A0000}"/>
    <cellStyle name="Comma 8 2 2 2 9 2" xfId="10953" xr:uid="{00000000-0005-0000-0000-00000E2A0000}"/>
    <cellStyle name="Comma 8 2 2 2 9 3" xfId="6718" xr:uid="{00000000-0005-0000-0000-00000F2A0000}"/>
    <cellStyle name="Comma 8 2 2 3" xfId="388" xr:uid="{00000000-0005-0000-0000-0000102A0000}"/>
    <cellStyle name="Comma 8 2 2 3 2" xfId="494" xr:uid="{00000000-0005-0000-0000-0000112A0000}"/>
    <cellStyle name="Comma 8 2 2 3 2 2" xfId="807" xr:uid="{00000000-0005-0000-0000-0000122A0000}"/>
    <cellStyle name="Comma 8 2 2 3 2 2 2" xfId="1312" xr:uid="{00000000-0005-0000-0000-0000132A0000}"/>
    <cellStyle name="Comma 8 2 2 3 2 2 2 2" xfId="2370" xr:uid="{00000000-0005-0000-0000-0000142A0000}"/>
    <cellStyle name="Comma 8 2 2 3 2 2 2 2 2" xfId="4487" xr:uid="{00000000-0005-0000-0000-0000152A0000}"/>
    <cellStyle name="Comma 8 2 2 3 2 2 2 2 2 2" xfId="12954" xr:uid="{00000000-0005-0000-0000-0000162A0000}"/>
    <cellStyle name="Comma 8 2 2 3 2 2 2 2 2 3" xfId="8719" xr:uid="{00000000-0005-0000-0000-0000172A0000}"/>
    <cellStyle name="Comma 8 2 2 3 2 2 2 2 3" xfId="10838" xr:uid="{00000000-0005-0000-0000-0000182A0000}"/>
    <cellStyle name="Comma 8 2 2 3 2 2 2 2 4" xfId="6603" xr:uid="{00000000-0005-0000-0000-0000192A0000}"/>
    <cellStyle name="Comma 8 2 2 3 2 2 2 3" xfId="3429" xr:uid="{00000000-0005-0000-0000-00001A2A0000}"/>
    <cellStyle name="Comma 8 2 2 3 2 2 2 3 2" xfId="11896" xr:uid="{00000000-0005-0000-0000-00001B2A0000}"/>
    <cellStyle name="Comma 8 2 2 3 2 2 2 3 3" xfId="7661" xr:uid="{00000000-0005-0000-0000-00001C2A0000}"/>
    <cellStyle name="Comma 8 2 2 3 2 2 2 4" xfId="9780" xr:uid="{00000000-0005-0000-0000-00001D2A0000}"/>
    <cellStyle name="Comma 8 2 2 3 2 2 2 5" xfId="5545" xr:uid="{00000000-0005-0000-0000-00001E2A0000}"/>
    <cellStyle name="Comma 8 2 2 3 2 2 3" xfId="1865" xr:uid="{00000000-0005-0000-0000-00001F2A0000}"/>
    <cellStyle name="Comma 8 2 2 3 2 2 3 2" xfId="3982" xr:uid="{00000000-0005-0000-0000-0000202A0000}"/>
    <cellStyle name="Comma 8 2 2 3 2 2 3 2 2" xfId="12449" xr:uid="{00000000-0005-0000-0000-0000212A0000}"/>
    <cellStyle name="Comma 8 2 2 3 2 2 3 2 3" xfId="8214" xr:uid="{00000000-0005-0000-0000-0000222A0000}"/>
    <cellStyle name="Comma 8 2 2 3 2 2 3 3" xfId="10333" xr:uid="{00000000-0005-0000-0000-0000232A0000}"/>
    <cellStyle name="Comma 8 2 2 3 2 2 3 4" xfId="6098" xr:uid="{00000000-0005-0000-0000-0000242A0000}"/>
    <cellStyle name="Comma 8 2 2 3 2 2 4" xfId="2924" xr:uid="{00000000-0005-0000-0000-0000252A0000}"/>
    <cellStyle name="Comma 8 2 2 3 2 2 4 2" xfId="11391" xr:uid="{00000000-0005-0000-0000-0000262A0000}"/>
    <cellStyle name="Comma 8 2 2 3 2 2 4 3" xfId="7156" xr:uid="{00000000-0005-0000-0000-0000272A0000}"/>
    <cellStyle name="Comma 8 2 2 3 2 2 5" xfId="9275" xr:uid="{00000000-0005-0000-0000-0000282A0000}"/>
    <cellStyle name="Comma 8 2 2 3 2 2 6" xfId="5040" xr:uid="{00000000-0005-0000-0000-0000292A0000}"/>
    <cellStyle name="Comma 8 2 2 3 2 3" xfId="1012" xr:uid="{00000000-0005-0000-0000-00002A2A0000}"/>
    <cellStyle name="Comma 8 2 2 3 2 3 2" xfId="2070" xr:uid="{00000000-0005-0000-0000-00002B2A0000}"/>
    <cellStyle name="Comma 8 2 2 3 2 3 2 2" xfId="4187" xr:uid="{00000000-0005-0000-0000-00002C2A0000}"/>
    <cellStyle name="Comma 8 2 2 3 2 3 2 2 2" xfId="12654" xr:uid="{00000000-0005-0000-0000-00002D2A0000}"/>
    <cellStyle name="Comma 8 2 2 3 2 3 2 2 3" xfId="8419" xr:uid="{00000000-0005-0000-0000-00002E2A0000}"/>
    <cellStyle name="Comma 8 2 2 3 2 3 2 3" xfId="10538" xr:uid="{00000000-0005-0000-0000-00002F2A0000}"/>
    <cellStyle name="Comma 8 2 2 3 2 3 2 4" xfId="6303" xr:uid="{00000000-0005-0000-0000-0000302A0000}"/>
    <cellStyle name="Comma 8 2 2 3 2 3 3" xfId="3129" xr:uid="{00000000-0005-0000-0000-0000312A0000}"/>
    <cellStyle name="Comma 8 2 2 3 2 3 3 2" xfId="11596" xr:uid="{00000000-0005-0000-0000-0000322A0000}"/>
    <cellStyle name="Comma 8 2 2 3 2 3 3 3" xfId="7361" xr:uid="{00000000-0005-0000-0000-0000332A0000}"/>
    <cellStyle name="Comma 8 2 2 3 2 3 4" xfId="9480" xr:uid="{00000000-0005-0000-0000-0000342A0000}"/>
    <cellStyle name="Comma 8 2 2 3 2 3 5" xfId="5245" xr:uid="{00000000-0005-0000-0000-0000352A0000}"/>
    <cellStyle name="Comma 8 2 2 3 2 4" xfId="1564" xr:uid="{00000000-0005-0000-0000-0000362A0000}"/>
    <cellStyle name="Comma 8 2 2 3 2 4 2" xfId="3681" xr:uid="{00000000-0005-0000-0000-0000372A0000}"/>
    <cellStyle name="Comma 8 2 2 3 2 4 2 2" xfId="12148" xr:uid="{00000000-0005-0000-0000-0000382A0000}"/>
    <cellStyle name="Comma 8 2 2 3 2 4 2 3" xfId="7913" xr:uid="{00000000-0005-0000-0000-0000392A0000}"/>
    <cellStyle name="Comma 8 2 2 3 2 4 3" xfId="10032" xr:uid="{00000000-0005-0000-0000-00003A2A0000}"/>
    <cellStyle name="Comma 8 2 2 3 2 4 4" xfId="5797" xr:uid="{00000000-0005-0000-0000-00003B2A0000}"/>
    <cellStyle name="Comma 8 2 2 3 2 5" xfId="2623" xr:uid="{00000000-0005-0000-0000-00003C2A0000}"/>
    <cellStyle name="Comma 8 2 2 3 2 5 2" xfId="11090" xr:uid="{00000000-0005-0000-0000-00003D2A0000}"/>
    <cellStyle name="Comma 8 2 2 3 2 5 3" xfId="6855" xr:uid="{00000000-0005-0000-0000-00003E2A0000}"/>
    <cellStyle name="Comma 8 2 2 3 2 6" xfId="8974" xr:uid="{00000000-0005-0000-0000-00003F2A0000}"/>
    <cellStyle name="Comma 8 2 2 3 2 7" xfId="4739" xr:uid="{00000000-0005-0000-0000-0000402A0000}"/>
    <cellStyle name="Comma 8 2 2 3 3" xfId="701" xr:uid="{00000000-0005-0000-0000-0000412A0000}"/>
    <cellStyle name="Comma 8 2 2 3 3 2" xfId="1206" xr:uid="{00000000-0005-0000-0000-0000422A0000}"/>
    <cellStyle name="Comma 8 2 2 3 3 2 2" xfId="2264" xr:uid="{00000000-0005-0000-0000-0000432A0000}"/>
    <cellStyle name="Comma 8 2 2 3 3 2 2 2" xfId="4381" xr:uid="{00000000-0005-0000-0000-0000442A0000}"/>
    <cellStyle name="Comma 8 2 2 3 3 2 2 2 2" xfId="12848" xr:uid="{00000000-0005-0000-0000-0000452A0000}"/>
    <cellStyle name="Comma 8 2 2 3 3 2 2 2 3" xfId="8613" xr:uid="{00000000-0005-0000-0000-0000462A0000}"/>
    <cellStyle name="Comma 8 2 2 3 3 2 2 3" xfId="10732" xr:uid="{00000000-0005-0000-0000-0000472A0000}"/>
    <cellStyle name="Comma 8 2 2 3 3 2 2 4" xfId="6497" xr:uid="{00000000-0005-0000-0000-0000482A0000}"/>
    <cellStyle name="Comma 8 2 2 3 3 2 3" xfId="3323" xr:uid="{00000000-0005-0000-0000-0000492A0000}"/>
    <cellStyle name="Comma 8 2 2 3 3 2 3 2" xfId="11790" xr:uid="{00000000-0005-0000-0000-00004A2A0000}"/>
    <cellStyle name="Comma 8 2 2 3 3 2 3 3" xfId="7555" xr:uid="{00000000-0005-0000-0000-00004B2A0000}"/>
    <cellStyle name="Comma 8 2 2 3 3 2 4" xfId="9674" xr:uid="{00000000-0005-0000-0000-00004C2A0000}"/>
    <cellStyle name="Comma 8 2 2 3 3 2 5" xfId="5439" xr:uid="{00000000-0005-0000-0000-00004D2A0000}"/>
    <cellStyle name="Comma 8 2 2 3 3 3" xfId="1759" xr:uid="{00000000-0005-0000-0000-00004E2A0000}"/>
    <cellStyle name="Comma 8 2 2 3 3 3 2" xfId="3876" xr:uid="{00000000-0005-0000-0000-00004F2A0000}"/>
    <cellStyle name="Comma 8 2 2 3 3 3 2 2" xfId="12343" xr:uid="{00000000-0005-0000-0000-0000502A0000}"/>
    <cellStyle name="Comma 8 2 2 3 3 3 2 3" xfId="8108" xr:uid="{00000000-0005-0000-0000-0000512A0000}"/>
    <cellStyle name="Comma 8 2 2 3 3 3 3" xfId="10227" xr:uid="{00000000-0005-0000-0000-0000522A0000}"/>
    <cellStyle name="Comma 8 2 2 3 3 3 4" xfId="5992" xr:uid="{00000000-0005-0000-0000-0000532A0000}"/>
    <cellStyle name="Comma 8 2 2 3 3 4" xfId="2818" xr:uid="{00000000-0005-0000-0000-0000542A0000}"/>
    <cellStyle name="Comma 8 2 2 3 3 4 2" xfId="11285" xr:uid="{00000000-0005-0000-0000-0000552A0000}"/>
    <cellStyle name="Comma 8 2 2 3 3 4 3" xfId="7050" xr:uid="{00000000-0005-0000-0000-0000562A0000}"/>
    <cellStyle name="Comma 8 2 2 3 3 5" xfId="9169" xr:uid="{00000000-0005-0000-0000-0000572A0000}"/>
    <cellStyle name="Comma 8 2 2 3 3 6" xfId="4934" xr:uid="{00000000-0005-0000-0000-0000582A0000}"/>
    <cellStyle name="Comma 8 2 2 3 4" xfId="594" xr:uid="{00000000-0005-0000-0000-0000592A0000}"/>
    <cellStyle name="Comma 8 2 2 3 4 2" xfId="1111" xr:uid="{00000000-0005-0000-0000-00005A2A0000}"/>
    <cellStyle name="Comma 8 2 2 3 4 2 2" xfId="2169" xr:uid="{00000000-0005-0000-0000-00005B2A0000}"/>
    <cellStyle name="Comma 8 2 2 3 4 2 2 2" xfId="4286" xr:uid="{00000000-0005-0000-0000-00005C2A0000}"/>
    <cellStyle name="Comma 8 2 2 3 4 2 2 2 2" xfId="12753" xr:uid="{00000000-0005-0000-0000-00005D2A0000}"/>
    <cellStyle name="Comma 8 2 2 3 4 2 2 2 3" xfId="8518" xr:uid="{00000000-0005-0000-0000-00005E2A0000}"/>
    <cellStyle name="Comma 8 2 2 3 4 2 2 3" xfId="10637" xr:uid="{00000000-0005-0000-0000-00005F2A0000}"/>
    <cellStyle name="Comma 8 2 2 3 4 2 2 4" xfId="6402" xr:uid="{00000000-0005-0000-0000-0000602A0000}"/>
    <cellStyle name="Comma 8 2 2 3 4 2 3" xfId="3228" xr:uid="{00000000-0005-0000-0000-0000612A0000}"/>
    <cellStyle name="Comma 8 2 2 3 4 2 3 2" xfId="11695" xr:uid="{00000000-0005-0000-0000-0000622A0000}"/>
    <cellStyle name="Comma 8 2 2 3 4 2 3 3" xfId="7460" xr:uid="{00000000-0005-0000-0000-0000632A0000}"/>
    <cellStyle name="Comma 8 2 2 3 4 2 4" xfId="9579" xr:uid="{00000000-0005-0000-0000-0000642A0000}"/>
    <cellStyle name="Comma 8 2 2 3 4 2 5" xfId="5344" xr:uid="{00000000-0005-0000-0000-0000652A0000}"/>
    <cellStyle name="Comma 8 2 2 3 4 3" xfId="1664" xr:uid="{00000000-0005-0000-0000-0000662A0000}"/>
    <cellStyle name="Comma 8 2 2 3 4 3 2" xfId="3781" xr:uid="{00000000-0005-0000-0000-0000672A0000}"/>
    <cellStyle name="Comma 8 2 2 3 4 3 2 2" xfId="12248" xr:uid="{00000000-0005-0000-0000-0000682A0000}"/>
    <cellStyle name="Comma 8 2 2 3 4 3 2 3" xfId="8013" xr:uid="{00000000-0005-0000-0000-0000692A0000}"/>
    <cellStyle name="Comma 8 2 2 3 4 3 3" xfId="10132" xr:uid="{00000000-0005-0000-0000-00006A2A0000}"/>
    <cellStyle name="Comma 8 2 2 3 4 3 4" xfId="5897" xr:uid="{00000000-0005-0000-0000-00006B2A0000}"/>
    <cellStyle name="Comma 8 2 2 3 4 4" xfId="2723" xr:uid="{00000000-0005-0000-0000-00006C2A0000}"/>
    <cellStyle name="Comma 8 2 2 3 4 4 2" xfId="11190" xr:uid="{00000000-0005-0000-0000-00006D2A0000}"/>
    <cellStyle name="Comma 8 2 2 3 4 4 3" xfId="6955" xr:uid="{00000000-0005-0000-0000-00006E2A0000}"/>
    <cellStyle name="Comma 8 2 2 3 4 5" xfId="9074" xr:uid="{00000000-0005-0000-0000-00006F2A0000}"/>
    <cellStyle name="Comma 8 2 2 3 4 6" xfId="4839" xr:uid="{00000000-0005-0000-0000-0000702A0000}"/>
    <cellStyle name="Comma 8 2 2 3 5" xfId="906" xr:uid="{00000000-0005-0000-0000-0000712A0000}"/>
    <cellStyle name="Comma 8 2 2 3 5 2" xfId="1964" xr:uid="{00000000-0005-0000-0000-0000722A0000}"/>
    <cellStyle name="Comma 8 2 2 3 5 2 2" xfId="4081" xr:uid="{00000000-0005-0000-0000-0000732A0000}"/>
    <cellStyle name="Comma 8 2 2 3 5 2 2 2" xfId="12548" xr:uid="{00000000-0005-0000-0000-0000742A0000}"/>
    <cellStyle name="Comma 8 2 2 3 5 2 2 3" xfId="8313" xr:uid="{00000000-0005-0000-0000-0000752A0000}"/>
    <cellStyle name="Comma 8 2 2 3 5 2 3" xfId="10432" xr:uid="{00000000-0005-0000-0000-0000762A0000}"/>
    <cellStyle name="Comma 8 2 2 3 5 2 4" xfId="6197" xr:uid="{00000000-0005-0000-0000-0000772A0000}"/>
    <cellStyle name="Comma 8 2 2 3 5 3" xfId="3023" xr:uid="{00000000-0005-0000-0000-0000782A0000}"/>
    <cellStyle name="Comma 8 2 2 3 5 3 2" xfId="11490" xr:uid="{00000000-0005-0000-0000-0000792A0000}"/>
    <cellStyle name="Comma 8 2 2 3 5 3 3" xfId="7255" xr:uid="{00000000-0005-0000-0000-00007A2A0000}"/>
    <cellStyle name="Comma 8 2 2 3 5 4" xfId="9374" xr:uid="{00000000-0005-0000-0000-00007B2A0000}"/>
    <cellStyle name="Comma 8 2 2 3 5 5" xfId="5139" xr:uid="{00000000-0005-0000-0000-00007C2A0000}"/>
    <cellStyle name="Comma 8 2 2 3 6" xfId="1458" xr:uid="{00000000-0005-0000-0000-00007D2A0000}"/>
    <cellStyle name="Comma 8 2 2 3 6 2" xfId="3575" xr:uid="{00000000-0005-0000-0000-00007E2A0000}"/>
    <cellStyle name="Comma 8 2 2 3 6 2 2" xfId="12042" xr:uid="{00000000-0005-0000-0000-00007F2A0000}"/>
    <cellStyle name="Comma 8 2 2 3 6 2 3" xfId="7807" xr:uid="{00000000-0005-0000-0000-0000802A0000}"/>
    <cellStyle name="Comma 8 2 2 3 6 3" xfId="9926" xr:uid="{00000000-0005-0000-0000-0000812A0000}"/>
    <cellStyle name="Comma 8 2 2 3 6 4" xfId="5691" xr:uid="{00000000-0005-0000-0000-0000822A0000}"/>
    <cellStyle name="Comma 8 2 2 3 7" xfId="2517" xr:uid="{00000000-0005-0000-0000-0000832A0000}"/>
    <cellStyle name="Comma 8 2 2 3 7 2" xfId="10984" xr:uid="{00000000-0005-0000-0000-0000842A0000}"/>
    <cellStyle name="Comma 8 2 2 3 7 3" xfId="6749" xr:uid="{00000000-0005-0000-0000-0000852A0000}"/>
    <cellStyle name="Comma 8 2 2 3 8" xfId="8868" xr:uid="{00000000-0005-0000-0000-0000862A0000}"/>
    <cellStyle name="Comma 8 2 2 3 9" xfId="4633" xr:uid="{00000000-0005-0000-0000-0000872A0000}"/>
    <cellStyle name="Comma 8 2 2 4" xfId="439" xr:uid="{00000000-0005-0000-0000-0000882A0000}"/>
    <cellStyle name="Comma 8 2 2 4 2" xfId="752" xr:uid="{00000000-0005-0000-0000-0000892A0000}"/>
    <cellStyle name="Comma 8 2 2 4 2 2" xfId="1257" xr:uid="{00000000-0005-0000-0000-00008A2A0000}"/>
    <cellStyle name="Comma 8 2 2 4 2 2 2" xfId="2315" xr:uid="{00000000-0005-0000-0000-00008B2A0000}"/>
    <cellStyle name="Comma 8 2 2 4 2 2 2 2" xfId="4432" xr:uid="{00000000-0005-0000-0000-00008C2A0000}"/>
    <cellStyle name="Comma 8 2 2 4 2 2 2 2 2" xfId="12899" xr:uid="{00000000-0005-0000-0000-00008D2A0000}"/>
    <cellStyle name="Comma 8 2 2 4 2 2 2 2 3" xfId="8664" xr:uid="{00000000-0005-0000-0000-00008E2A0000}"/>
    <cellStyle name="Comma 8 2 2 4 2 2 2 3" xfId="10783" xr:uid="{00000000-0005-0000-0000-00008F2A0000}"/>
    <cellStyle name="Comma 8 2 2 4 2 2 2 4" xfId="6548" xr:uid="{00000000-0005-0000-0000-0000902A0000}"/>
    <cellStyle name="Comma 8 2 2 4 2 2 3" xfId="3374" xr:uid="{00000000-0005-0000-0000-0000912A0000}"/>
    <cellStyle name="Comma 8 2 2 4 2 2 3 2" xfId="11841" xr:uid="{00000000-0005-0000-0000-0000922A0000}"/>
    <cellStyle name="Comma 8 2 2 4 2 2 3 3" xfId="7606" xr:uid="{00000000-0005-0000-0000-0000932A0000}"/>
    <cellStyle name="Comma 8 2 2 4 2 2 4" xfId="9725" xr:uid="{00000000-0005-0000-0000-0000942A0000}"/>
    <cellStyle name="Comma 8 2 2 4 2 2 5" xfId="5490" xr:uid="{00000000-0005-0000-0000-0000952A0000}"/>
    <cellStyle name="Comma 8 2 2 4 2 3" xfId="1810" xr:uid="{00000000-0005-0000-0000-0000962A0000}"/>
    <cellStyle name="Comma 8 2 2 4 2 3 2" xfId="3927" xr:uid="{00000000-0005-0000-0000-0000972A0000}"/>
    <cellStyle name="Comma 8 2 2 4 2 3 2 2" xfId="12394" xr:uid="{00000000-0005-0000-0000-0000982A0000}"/>
    <cellStyle name="Comma 8 2 2 4 2 3 2 3" xfId="8159" xr:uid="{00000000-0005-0000-0000-0000992A0000}"/>
    <cellStyle name="Comma 8 2 2 4 2 3 3" xfId="10278" xr:uid="{00000000-0005-0000-0000-00009A2A0000}"/>
    <cellStyle name="Comma 8 2 2 4 2 3 4" xfId="6043" xr:uid="{00000000-0005-0000-0000-00009B2A0000}"/>
    <cellStyle name="Comma 8 2 2 4 2 4" xfId="2869" xr:uid="{00000000-0005-0000-0000-00009C2A0000}"/>
    <cellStyle name="Comma 8 2 2 4 2 4 2" xfId="11336" xr:uid="{00000000-0005-0000-0000-00009D2A0000}"/>
    <cellStyle name="Comma 8 2 2 4 2 4 3" xfId="7101" xr:uid="{00000000-0005-0000-0000-00009E2A0000}"/>
    <cellStyle name="Comma 8 2 2 4 2 5" xfId="9220" xr:uid="{00000000-0005-0000-0000-00009F2A0000}"/>
    <cellStyle name="Comma 8 2 2 4 2 6" xfId="4985" xr:uid="{00000000-0005-0000-0000-0000A02A0000}"/>
    <cellStyle name="Comma 8 2 2 4 3" xfId="957" xr:uid="{00000000-0005-0000-0000-0000A12A0000}"/>
    <cellStyle name="Comma 8 2 2 4 3 2" xfId="2015" xr:uid="{00000000-0005-0000-0000-0000A22A0000}"/>
    <cellStyle name="Comma 8 2 2 4 3 2 2" xfId="4132" xr:uid="{00000000-0005-0000-0000-0000A32A0000}"/>
    <cellStyle name="Comma 8 2 2 4 3 2 2 2" xfId="12599" xr:uid="{00000000-0005-0000-0000-0000A42A0000}"/>
    <cellStyle name="Comma 8 2 2 4 3 2 2 3" xfId="8364" xr:uid="{00000000-0005-0000-0000-0000A52A0000}"/>
    <cellStyle name="Comma 8 2 2 4 3 2 3" xfId="10483" xr:uid="{00000000-0005-0000-0000-0000A62A0000}"/>
    <cellStyle name="Comma 8 2 2 4 3 2 4" xfId="6248" xr:uid="{00000000-0005-0000-0000-0000A72A0000}"/>
    <cellStyle name="Comma 8 2 2 4 3 3" xfId="3074" xr:uid="{00000000-0005-0000-0000-0000A82A0000}"/>
    <cellStyle name="Comma 8 2 2 4 3 3 2" xfId="11541" xr:uid="{00000000-0005-0000-0000-0000A92A0000}"/>
    <cellStyle name="Comma 8 2 2 4 3 3 3" xfId="7306" xr:uid="{00000000-0005-0000-0000-0000AA2A0000}"/>
    <cellStyle name="Comma 8 2 2 4 3 4" xfId="9425" xr:uid="{00000000-0005-0000-0000-0000AB2A0000}"/>
    <cellStyle name="Comma 8 2 2 4 3 5" xfId="5190" xr:uid="{00000000-0005-0000-0000-0000AC2A0000}"/>
    <cellStyle name="Comma 8 2 2 4 4" xfId="1509" xr:uid="{00000000-0005-0000-0000-0000AD2A0000}"/>
    <cellStyle name="Comma 8 2 2 4 4 2" xfId="3626" xr:uid="{00000000-0005-0000-0000-0000AE2A0000}"/>
    <cellStyle name="Comma 8 2 2 4 4 2 2" xfId="12093" xr:uid="{00000000-0005-0000-0000-0000AF2A0000}"/>
    <cellStyle name="Comma 8 2 2 4 4 2 3" xfId="7858" xr:uid="{00000000-0005-0000-0000-0000B02A0000}"/>
    <cellStyle name="Comma 8 2 2 4 4 3" xfId="9977" xr:uid="{00000000-0005-0000-0000-0000B12A0000}"/>
    <cellStyle name="Comma 8 2 2 4 4 4" xfId="5742" xr:uid="{00000000-0005-0000-0000-0000B22A0000}"/>
    <cellStyle name="Comma 8 2 2 4 5" xfId="2568" xr:uid="{00000000-0005-0000-0000-0000B32A0000}"/>
    <cellStyle name="Comma 8 2 2 4 5 2" xfId="11035" xr:uid="{00000000-0005-0000-0000-0000B42A0000}"/>
    <cellStyle name="Comma 8 2 2 4 5 3" xfId="6800" xr:uid="{00000000-0005-0000-0000-0000B52A0000}"/>
    <cellStyle name="Comma 8 2 2 4 6" xfId="8919" xr:uid="{00000000-0005-0000-0000-0000B62A0000}"/>
    <cellStyle name="Comma 8 2 2 4 7" xfId="4684" xr:uid="{00000000-0005-0000-0000-0000B72A0000}"/>
    <cellStyle name="Comma 8 2 2 5" xfId="641" xr:uid="{00000000-0005-0000-0000-0000B82A0000}"/>
    <cellStyle name="Comma 8 2 2 5 2" xfId="1158" xr:uid="{00000000-0005-0000-0000-0000B92A0000}"/>
    <cellStyle name="Comma 8 2 2 5 2 2" xfId="2216" xr:uid="{00000000-0005-0000-0000-0000BA2A0000}"/>
    <cellStyle name="Comma 8 2 2 5 2 2 2" xfId="4333" xr:uid="{00000000-0005-0000-0000-0000BB2A0000}"/>
    <cellStyle name="Comma 8 2 2 5 2 2 2 2" xfId="12800" xr:uid="{00000000-0005-0000-0000-0000BC2A0000}"/>
    <cellStyle name="Comma 8 2 2 5 2 2 2 3" xfId="8565" xr:uid="{00000000-0005-0000-0000-0000BD2A0000}"/>
    <cellStyle name="Comma 8 2 2 5 2 2 3" xfId="10684" xr:uid="{00000000-0005-0000-0000-0000BE2A0000}"/>
    <cellStyle name="Comma 8 2 2 5 2 2 4" xfId="6449" xr:uid="{00000000-0005-0000-0000-0000BF2A0000}"/>
    <cellStyle name="Comma 8 2 2 5 2 3" xfId="3275" xr:uid="{00000000-0005-0000-0000-0000C02A0000}"/>
    <cellStyle name="Comma 8 2 2 5 2 3 2" xfId="11742" xr:uid="{00000000-0005-0000-0000-0000C12A0000}"/>
    <cellStyle name="Comma 8 2 2 5 2 3 3" xfId="7507" xr:uid="{00000000-0005-0000-0000-0000C22A0000}"/>
    <cellStyle name="Comma 8 2 2 5 2 4" xfId="9626" xr:uid="{00000000-0005-0000-0000-0000C32A0000}"/>
    <cellStyle name="Comma 8 2 2 5 2 5" xfId="5391" xr:uid="{00000000-0005-0000-0000-0000C42A0000}"/>
    <cellStyle name="Comma 8 2 2 5 3" xfId="1711" xr:uid="{00000000-0005-0000-0000-0000C52A0000}"/>
    <cellStyle name="Comma 8 2 2 5 3 2" xfId="3828" xr:uid="{00000000-0005-0000-0000-0000C62A0000}"/>
    <cellStyle name="Comma 8 2 2 5 3 2 2" xfId="12295" xr:uid="{00000000-0005-0000-0000-0000C72A0000}"/>
    <cellStyle name="Comma 8 2 2 5 3 2 3" xfId="8060" xr:uid="{00000000-0005-0000-0000-0000C82A0000}"/>
    <cellStyle name="Comma 8 2 2 5 3 3" xfId="10179" xr:uid="{00000000-0005-0000-0000-0000C92A0000}"/>
    <cellStyle name="Comma 8 2 2 5 3 4" xfId="5944" xr:uid="{00000000-0005-0000-0000-0000CA2A0000}"/>
    <cellStyle name="Comma 8 2 2 5 4" xfId="2770" xr:uid="{00000000-0005-0000-0000-0000CB2A0000}"/>
    <cellStyle name="Comma 8 2 2 5 4 2" xfId="11237" xr:uid="{00000000-0005-0000-0000-0000CC2A0000}"/>
    <cellStyle name="Comma 8 2 2 5 4 3" xfId="7002" xr:uid="{00000000-0005-0000-0000-0000CD2A0000}"/>
    <cellStyle name="Comma 8 2 2 5 5" xfId="9121" xr:uid="{00000000-0005-0000-0000-0000CE2A0000}"/>
    <cellStyle name="Comma 8 2 2 5 6" xfId="4886" xr:uid="{00000000-0005-0000-0000-0000CF2A0000}"/>
    <cellStyle name="Comma 8 2 2 6" xfId="547" xr:uid="{00000000-0005-0000-0000-0000D02A0000}"/>
    <cellStyle name="Comma 8 2 2 6 2" xfId="1065" xr:uid="{00000000-0005-0000-0000-0000D12A0000}"/>
    <cellStyle name="Comma 8 2 2 6 2 2" xfId="2123" xr:uid="{00000000-0005-0000-0000-0000D22A0000}"/>
    <cellStyle name="Comma 8 2 2 6 2 2 2" xfId="4240" xr:uid="{00000000-0005-0000-0000-0000D32A0000}"/>
    <cellStyle name="Comma 8 2 2 6 2 2 2 2" xfId="12707" xr:uid="{00000000-0005-0000-0000-0000D42A0000}"/>
    <cellStyle name="Comma 8 2 2 6 2 2 2 3" xfId="8472" xr:uid="{00000000-0005-0000-0000-0000D52A0000}"/>
    <cellStyle name="Comma 8 2 2 6 2 2 3" xfId="10591" xr:uid="{00000000-0005-0000-0000-0000D62A0000}"/>
    <cellStyle name="Comma 8 2 2 6 2 2 4" xfId="6356" xr:uid="{00000000-0005-0000-0000-0000D72A0000}"/>
    <cellStyle name="Comma 8 2 2 6 2 3" xfId="3182" xr:uid="{00000000-0005-0000-0000-0000D82A0000}"/>
    <cellStyle name="Comma 8 2 2 6 2 3 2" xfId="11649" xr:uid="{00000000-0005-0000-0000-0000D92A0000}"/>
    <cellStyle name="Comma 8 2 2 6 2 3 3" xfId="7414" xr:uid="{00000000-0005-0000-0000-0000DA2A0000}"/>
    <cellStyle name="Comma 8 2 2 6 2 4" xfId="9533" xr:uid="{00000000-0005-0000-0000-0000DB2A0000}"/>
    <cellStyle name="Comma 8 2 2 6 2 5" xfId="5298" xr:uid="{00000000-0005-0000-0000-0000DC2A0000}"/>
    <cellStyle name="Comma 8 2 2 6 3" xfId="1617" xr:uid="{00000000-0005-0000-0000-0000DD2A0000}"/>
    <cellStyle name="Comma 8 2 2 6 3 2" xfId="3734" xr:uid="{00000000-0005-0000-0000-0000DE2A0000}"/>
    <cellStyle name="Comma 8 2 2 6 3 2 2" xfId="12201" xr:uid="{00000000-0005-0000-0000-0000DF2A0000}"/>
    <cellStyle name="Comma 8 2 2 6 3 2 3" xfId="7966" xr:uid="{00000000-0005-0000-0000-0000E02A0000}"/>
    <cellStyle name="Comma 8 2 2 6 3 3" xfId="10085" xr:uid="{00000000-0005-0000-0000-0000E12A0000}"/>
    <cellStyle name="Comma 8 2 2 6 3 4" xfId="5850" xr:uid="{00000000-0005-0000-0000-0000E22A0000}"/>
    <cellStyle name="Comma 8 2 2 6 4" xfId="2676" xr:uid="{00000000-0005-0000-0000-0000E32A0000}"/>
    <cellStyle name="Comma 8 2 2 6 4 2" xfId="11143" xr:uid="{00000000-0005-0000-0000-0000E42A0000}"/>
    <cellStyle name="Comma 8 2 2 6 4 3" xfId="6908" xr:uid="{00000000-0005-0000-0000-0000E52A0000}"/>
    <cellStyle name="Comma 8 2 2 6 5" xfId="9027" xr:uid="{00000000-0005-0000-0000-0000E62A0000}"/>
    <cellStyle name="Comma 8 2 2 6 6" xfId="4792" xr:uid="{00000000-0005-0000-0000-0000E72A0000}"/>
    <cellStyle name="Comma 8 2 2 7" xfId="860" xr:uid="{00000000-0005-0000-0000-0000E82A0000}"/>
    <cellStyle name="Comma 8 2 2 7 2" xfId="1918" xr:uid="{00000000-0005-0000-0000-0000E92A0000}"/>
    <cellStyle name="Comma 8 2 2 7 2 2" xfId="4035" xr:uid="{00000000-0005-0000-0000-0000EA2A0000}"/>
    <cellStyle name="Comma 8 2 2 7 2 2 2" xfId="12502" xr:uid="{00000000-0005-0000-0000-0000EB2A0000}"/>
    <cellStyle name="Comma 8 2 2 7 2 2 3" xfId="8267" xr:uid="{00000000-0005-0000-0000-0000EC2A0000}"/>
    <cellStyle name="Comma 8 2 2 7 2 3" xfId="10386" xr:uid="{00000000-0005-0000-0000-0000ED2A0000}"/>
    <cellStyle name="Comma 8 2 2 7 2 4" xfId="6151" xr:uid="{00000000-0005-0000-0000-0000EE2A0000}"/>
    <cellStyle name="Comma 8 2 2 7 3" xfId="2977" xr:uid="{00000000-0005-0000-0000-0000EF2A0000}"/>
    <cellStyle name="Comma 8 2 2 7 3 2" xfId="11444" xr:uid="{00000000-0005-0000-0000-0000F02A0000}"/>
    <cellStyle name="Comma 8 2 2 7 3 3" xfId="7209" xr:uid="{00000000-0005-0000-0000-0000F12A0000}"/>
    <cellStyle name="Comma 8 2 2 7 4" xfId="9328" xr:uid="{00000000-0005-0000-0000-0000F22A0000}"/>
    <cellStyle name="Comma 8 2 2 7 5" xfId="5093" xr:uid="{00000000-0005-0000-0000-0000F32A0000}"/>
    <cellStyle name="Comma 8 2 2 8" xfId="1365" xr:uid="{00000000-0005-0000-0000-0000F42A0000}"/>
    <cellStyle name="Comma 8 2 2 8 2" xfId="2423" xr:uid="{00000000-0005-0000-0000-0000F52A0000}"/>
    <cellStyle name="Comma 8 2 2 8 2 2" xfId="4540" xr:uid="{00000000-0005-0000-0000-0000F62A0000}"/>
    <cellStyle name="Comma 8 2 2 8 2 2 2" xfId="13007" xr:uid="{00000000-0005-0000-0000-0000F72A0000}"/>
    <cellStyle name="Comma 8 2 2 8 2 2 3" xfId="8772" xr:uid="{00000000-0005-0000-0000-0000F82A0000}"/>
    <cellStyle name="Comma 8 2 2 8 2 3" xfId="10891" xr:uid="{00000000-0005-0000-0000-0000F92A0000}"/>
    <cellStyle name="Comma 8 2 2 8 2 4" xfId="6656" xr:uid="{00000000-0005-0000-0000-0000FA2A0000}"/>
    <cellStyle name="Comma 8 2 2 8 3" xfId="3482" xr:uid="{00000000-0005-0000-0000-0000FB2A0000}"/>
    <cellStyle name="Comma 8 2 2 8 3 2" xfId="11949" xr:uid="{00000000-0005-0000-0000-0000FC2A0000}"/>
    <cellStyle name="Comma 8 2 2 8 3 3" xfId="7714" xr:uid="{00000000-0005-0000-0000-0000FD2A0000}"/>
    <cellStyle name="Comma 8 2 2 8 4" xfId="9833" xr:uid="{00000000-0005-0000-0000-0000FE2A0000}"/>
    <cellStyle name="Comma 8 2 2 8 5" xfId="5598" xr:uid="{00000000-0005-0000-0000-0000FF2A0000}"/>
    <cellStyle name="Comma 8 2 2 9" xfId="1412" xr:uid="{00000000-0005-0000-0000-0000002B0000}"/>
    <cellStyle name="Comma 8 2 2 9 2" xfId="3529" xr:uid="{00000000-0005-0000-0000-0000012B0000}"/>
    <cellStyle name="Comma 8 2 2 9 2 2" xfId="11996" xr:uid="{00000000-0005-0000-0000-0000022B0000}"/>
    <cellStyle name="Comma 8 2 2 9 2 3" xfId="7761" xr:uid="{00000000-0005-0000-0000-0000032B0000}"/>
    <cellStyle name="Comma 8 2 2 9 3" xfId="9880" xr:uid="{00000000-0005-0000-0000-0000042B0000}"/>
    <cellStyle name="Comma 8 2 2 9 4" xfId="5645" xr:uid="{00000000-0005-0000-0000-0000052B0000}"/>
    <cellStyle name="Comma 8 2 3" xfId="387" xr:uid="{00000000-0005-0000-0000-0000062B0000}"/>
    <cellStyle name="Comma 8 2 3 2" xfId="493" xr:uid="{00000000-0005-0000-0000-0000072B0000}"/>
    <cellStyle name="Comma 8 2 3 2 2" xfId="806" xr:uid="{00000000-0005-0000-0000-0000082B0000}"/>
    <cellStyle name="Comma 8 2 3 2 2 2" xfId="1311" xr:uid="{00000000-0005-0000-0000-0000092B0000}"/>
    <cellStyle name="Comma 8 2 3 2 2 2 2" xfId="2369" xr:uid="{00000000-0005-0000-0000-00000A2B0000}"/>
    <cellStyle name="Comma 8 2 3 2 2 2 2 2" xfId="4486" xr:uid="{00000000-0005-0000-0000-00000B2B0000}"/>
    <cellStyle name="Comma 8 2 3 2 2 2 2 2 2" xfId="12953" xr:uid="{00000000-0005-0000-0000-00000C2B0000}"/>
    <cellStyle name="Comma 8 2 3 2 2 2 2 2 3" xfId="8718" xr:uid="{00000000-0005-0000-0000-00000D2B0000}"/>
    <cellStyle name="Comma 8 2 3 2 2 2 2 3" xfId="10837" xr:uid="{00000000-0005-0000-0000-00000E2B0000}"/>
    <cellStyle name="Comma 8 2 3 2 2 2 2 4" xfId="6602" xr:uid="{00000000-0005-0000-0000-00000F2B0000}"/>
    <cellStyle name="Comma 8 2 3 2 2 2 3" xfId="3428" xr:uid="{00000000-0005-0000-0000-0000102B0000}"/>
    <cellStyle name="Comma 8 2 3 2 2 2 3 2" xfId="11895" xr:uid="{00000000-0005-0000-0000-0000112B0000}"/>
    <cellStyle name="Comma 8 2 3 2 2 2 3 3" xfId="7660" xr:uid="{00000000-0005-0000-0000-0000122B0000}"/>
    <cellStyle name="Comma 8 2 3 2 2 2 4" xfId="9779" xr:uid="{00000000-0005-0000-0000-0000132B0000}"/>
    <cellStyle name="Comma 8 2 3 2 2 2 5" xfId="5544" xr:uid="{00000000-0005-0000-0000-0000142B0000}"/>
    <cellStyle name="Comma 8 2 3 2 2 3" xfId="1864" xr:uid="{00000000-0005-0000-0000-0000152B0000}"/>
    <cellStyle name="Comma 8 2 3 2 2 3 2" xfId="3981" xr:uid="{00000000-0005-0000-0000-0000162B0000}"/>
    <cellStyle name="Comma 8 2 3 2 2 3 2 2" xfId="12448" xr:uid="{00000000-0005-0000-0000-0000172B0000}"/>
    <cellStyle name="Comma 8 2 3 2 2 3 2 3" xfId="8213" xr:uid="{00000000-0005-0000-0000-0000182B0000}"/>
    <cellStyle name="Comma 8 2 3 2 2 3 3" xfId="10332" xr:uid="{00000000-0005-0000-0000-0000192B0000}"/>
    <cellStyle name="Comma 8 2 3 2 2 3 4" xfId="6097" xr:uid="{00000000-0005-0000-0000-00001A2B0000}"/>
    <cellStyle name="Comma 8 2 3 2 2 4" xfId="2923" xr:uid="{00000000-0005-0000-0000-00001B2B0000}"/>
    <cellStyle name="Comma 8 2 3 2 2 4 2" xfId="11390" xr:uid="{00000000-0005-0000-0000-00001C2B0000}"/>
    <cellStyle name="Comma 8 2 3 2 2 4 3" xfId="7155" xr:uid="{00000000-0005-0000-0000-00001D2B0000}"/>
    <cellStyle name="Comma 8 2 3 2 2 5" xfId="9274" xr:uid="{00000000-0005-0000-0000-00001E2B0000}"/>
    <cellStyle name="Comma 8 2 3 2 2 6" xfId="5039" xr:uid="{00000000-0005-0000-0000-00001F2B0000}"/>
    <cellStyle name="Comma 8 2 3 2 3" xfId="1011" xr:uid="{00000000-0005-0000-0000-0000202B0000}"/>
    <cellStyle name="Comma 8 2 3 2 3 2" xfId="2069" xr:uid="{00000000-0005-0000-0000-0000212B0000}"/>
    <cellStyle name="Comma 8 2 3 2 3 2 2" xfId="4186" xr:uid="{00000000-0005-0000-0000-0000222B0000}"/>
    <cellStyle name="Comma 8 2 3 2 3 2 2 2" xfId="12653" xr:uid="{00000000-0005-0000-0000-0000232B0000}"/>
    <cellStyle name="Comma 8 2 3 2 3 2 2 3" xfId="8418" xr:uid="{00000000-0005-0000-0000-0000242B0000}"/>
    <cellStyle name="Comma 8 2 3 2 3 2 3" xfId="10537" xr:uid="{00000000-0005-0000-0000-0000252B0000}"/>
    <cellStyle name="Comma 8 2 3 2 3 2 4" xfId="6302" xr:uid="{00000000-0005-0000-0000-0000262B0000}"/>
    <cellStyle name="Comma 8 2 3 2 3 3" xfId="3128" xr:uid="{00000000-0005-0000-0000-0000272B0000}"/>
    <cellStyle name="Comma 8 2 3 2 3 3 2" xfId="11595" xr:uid="{00000000-0005-0000-0000-0000282B0000}"/>
    <cellStyle name="Comma 8 2 3 2 3 3 3" xfId="7360" xr:uid="{00000000-0005-0000-0000-0000292B0000}"/>
    <cellStyle name="Comma 8 2 3 2 3 4" xfId="9479" xr:uid="{00000000-0005-0000-0000-00002A2B0000}"/>
    <cellStyle name="Comma 8 2 3 2 3 5" xfId="5244" xr:uid="{00000000-0005-0000-0000-00002B2B0000}"/>
    <cellStyle name="Comma 8 2 3 2 4" xfId="1563" xr:uid="{00000000-0005-0000-0000-00002C2B0000}"/>
    <cellStyle name="Comma 8 2 3 2 4 2" xfId="3680" xr:uid="{00000000-0005-0000-0000-00002D2B0000}"/>
    <cellStyle name="Comma 8 2 3 2 4 2 2" xfId="12147" xr:uid="{00000000-0005-0000-0000-00002E2B0000}"/>
    <cellStyle name="Comma 8 2 3 2 4 2 3" xfId="7912" xr:uid="{00000000-0005-0000-0000-00002F2B0000}"/>
    <cellStyle name="Comma 8 2 3 2 4 3" xfId="10031" xr:uid="{00000000-0005-0000-0000-0000302B0000}"/>
    <cellStyle name="Comma 8 2 3 2 4 4" xfId="5796" xr:uid="{00000000-0005-0000-0000-0000312B0000}"/>
    <cellStyle name="Comma 8 2 3 2 5" xfId="2622" xr:uid="{00000000-0005-0000-0000-0000322B0000}"/>
    <cellStyle name="Comma 8 2 3 2 5 2" xfId="11089" xr:uid="{00000000-0005-0000-0000-0000332B0000}"/>
    <cellStyle name="Comma 8 2 3 2 5 3" xfId="6854" xr:uid="{00000000-0005-0000-0000-0000342B0000}"/>
    <cellStyle name="Comma 8 2 3 2 6" xfId="8973" xr:uid="{00000000-0005-0000-0000-0000352B0000}"/>
    <cellStyle name="Comma 8 2 3 2 7" xfId="4738" xr:uid="{00000000-0005-0000-0000-0000362B0000}"/>
    <cellStyle name="Comma 8 2 3 3" xfId="700" xr:uid="{00000000-0005-0000-0000-0000372B0000}"/>
    <cellStyle name="Comma 8 2 3 3 2" xfId="1205" xr:uid="{00000000-0005-0000-0000-0000382B0000}"/>
    <cellStyle name="Comma 8 2 3 3 2 2" xfId="2263" xr:uid="{00000000-0005-0000-0000-0000392B0000}"/>
    <cellStyle name="Comma 8 2 3 3 2 2 2" xfId="4380" xr:uid="{00000000-0005-0000-0000-00003A2B0000}"/>
    <cellStyle name="Comma 8 2 3 3 2 2 2 2" xfId="12847" xr:uid="{00000000-0005-0000-0000-00003B2B0000}"/>
    <cellStyle name="Comma 8 2 3 3 2 2 2 3" xfId="8612" xr:uid="{00000000-0005-0000-0000-00003C2B0000}"/>
    <cellStyle name="Comma 8 2 3 3 2 2 3" xfId="10731" xr:uid="{00000000-0005-0000-0000-00003D2B0000}"/>
    <cellStyle name="Comma 8 2 3 3 2 2 4" xfId="6496" xr:uid="{00000000-0005-0000-0000-00003E2B0000}"/>
    <cellStyle name="Comma 8 2 3 3 2 3" xfId="3322" xr:uid="{00000000-0005-0000-0000-00003F2B0000}"/>
    <cellStyle name="Comma 8 2 3 3 2 3 2" xfId="11789" xr:uid="{00000000-0005-0000-0000-0000402B0000}"/>
    <cellStyle name="Comma 8 2 3 3 2 3 3" xfId="7554" xr:uid="{00000000-0005-0000-0000-0000412B0000}"/>
    <cellStyle name="Comma 8 2 3 3 2 4" xfId="9673" xr:uid="{00000000-0005-0000-0000-0000422B0000}"/>
    <cellStyle name="Comma 8 2 3 3 2 5" xfId="5438" xr:uid="{00000000-0005-0000-0000-0000432B0000}"/>
    <cellStyle name="Comma 8 2 3 3 3" xfId="1758" xr:uid="{00000000-0005-0000-0000-0000442B0000}"/>
    <cellStyle name="Comma 8 2 3 3 3 2" xfId="3875" xr:uid="{00000000-0005-0000-0000-0000452B0000}"/>
    <cellStyle name="Comma 8 2 3 3 3 2 2" xfId="12342" xr:uid="{00000000-0005-0000-0000-0000462B0000}"/>
    <cellStyle name="Comma 8 2 3 3 3 2 3" xfId="8107" xr:uid="{00000000-0005-0000-0000-0000472B0000}"/>
    <cellStyle name="Comma 8 2 3 3 3 3" xfId="10226" xr:uid="{00000000-0005-0000-0000-0000482B0000}"/>
    <cellStyle name="Comma 8 2 3 3 3 4" xfId="5991" xr:uid="{00000000-0005-0000-0000-0000492B0000}"/>
    <cellStyle name="Comma 8 2 3 3 4" xfId="2817" xr:uid="{00000000-0005-0000-0000-00004A2B0000}"/>
    <cellStyle name="Comma 8 2 3 3 4 2" xfId="11284" xr:uid="{00000000-0005-0000-0000-00004B2B0000}"/>
    <cellStyle name="Comma 8 2 3 3 4 3" xfId="7049" xr:uid="{00000000-0005-0000-0000-00004C2B0000}"/>
    <cellStyle name="Comma 8 2 3 3 5" xfId="9168" xr:uid="{00000000-0005-0000-0000-00004D2B0000}"/>
    <cellStyle name="Comma 8 2 3 3 6" xfId="4933" xr:uid="{00000000-0005-0000-0000-00004E2B0000}"/>
    <cellStyle name="Comma 8 2 3 4" xfId="593" xr:uid="{00000000-0005-0000-0000-00004F2B0000}"/>
    <cellStyle name="Comma 8 2 3 4 2" xfId="1110" xr:uid="{00000000-0005-0000-0000-0000502B0000}"/>
    <cellStyle name="Comma 8 2 3 4 2 2" xfId="2168" xr:uid="{00000000-0005-0000-0000-0000512B0000}"/>
    <cellStyle name="Comma 8 2 3 4 2 2 2" xfId="4285" xr:uid="{00000000-0005-0000-0000-0000522B0000}"/>
    <cellStyle name="Comma 8 2 3 4 2 2 2 2" xfId="12752" xr:uid="{00000000-0005-0000-0000-0000532B0000}"/>
    <cellStyle name="Comma 8 2 3 4 2 2 2 3" xfId="8517" xr:uid="{00000000-0005-0000-0000-0000542B0000}"/>
    <cellStyle name="Comma 8 2 3 4 2 2 3" xfId="10636" xr:uid="{00000000-0005-0000-0000-0000552B0000}"/>
    <cellStyle name="Comma 8 2 3 4 2 2 4" xfId="6401" xr:uid="{00000000-0005-0000-0000-0000562B0000}"/>
    <cellStyle name="Comma 8 2 3 4 2 3" xfId="3227" xr:uid="{00000000-0005-0000-0000-0000572B0000}"/>
    <cellStyle name="Comma 8 2 3 4 2 3 2" xfId="11694" xr:uid="{00000000-0005-0000-0000-0000582B0000}"/>
    <cellStyle name="Comma 8 2 3 4 2 3 3" xfId="7459" xr:uid="{00000000-0005-0000-0000-0000592B0000}"/>
    <cellStyle name="Comma 8 2 3 4 2 4" xfId="9578" xr:uid="{00000000-0005-0000-0000-00005A2B0000}"/>
    <cellStyle name="Comma 8 2 3 4 2 5" xfId="5343" xr:uid="{00000000-0005-0000-0000-00005B2B0000}"/>
    <cellStyle name="Comma 8 2 3 4 3" xfId="1663" xr:uid="{00000000-0005-0000-0000-00005C2B0000}"/>
    <cellStyle name="Comma 8 2 3 4 3 2" xfId="3780" xr:uid="{00000000-0005-0000-0000-00005D2B0000}"/>
    <cellStyle name="Comma 8 2 3 4 3 2 2" xfId="12247" xr:uid="{00000000-0005-0000-0000-00005E2B0000}"/>
    <cellStyle name="Comma 8 2 3 4 3 2 3" xfId="8012" xr:uid="{00000000-0005-0000-0000-00005F2B0000}"/>
    <cellStyle name="Comma 8 2 3 4 3 3" xfId="10131" xr:uid="{00000000-0005-0000-0000-0000602B0000}"/>
    <cellStyle name="Comma 8 2 3 4 3 4" xfId="5896" xr:uid="{00000000-0005-0000-0000-0000612B0000}"/>
    <cellStyle name="Comma 8 2 3 4 4" xfId="2722" xr:uid="{00000000-0005-0000-0000-0000622B0000}"/>
    <cellStyle name="Comma 8 2 3 4 4 2" xfId="11189" xr:uid="{00000000-0005-0000-0000-0000632B0000}"/>
    <cellStyle name="Comma 8 2 3 4 4 3" xfId="6954" xr:uid="{00000000-0005-0000-0000-0000642B0000}"/>
    <cellStyle name="Comma 8 2 3 4 5" xfId="9073" xr:uid="{00000000-0005-0000-0000-0000652B0000}"/>
    <cellStyle name="Comma 8 2 3 4 6" xfId="4838" xr:uid="{00000000-0005-0000-0000-0000662B0000}"/>
    <cellStyle name="Comma 8 2 3 5" xfId="905" xr:uid="{00000000-0005-0000-0000-0000672B0000}"/>
    <cellStyle name="Comma 8 2 3 5 2" xfId="1963" xr:uid="{00000000-0005-0000-0000-0000682B0000}"/>
    <cellStyle name="Comma 8 2 3 5 2 2" xfId="4080" xr:uid="{00000000-0005-0000-0000-0000692B0000}"/>
    <cellStyle name="Comma 8 2 3 5 2 2 2" xfId="12547" xr:uid="{00000000-0005-0000-0000-00006A2B0000}"/>
    <cellStyle name="Comma 8 2 3 5 2 2 3" xfId="8312" xr:uid="{00000000-0005-0000-0000-00006B2B0000}"/>
    <cellStyle name="Comma 8 2 3 5 2 3" xfId="10431" xr:uid="{00000000-0005-0000-0000-00006C2B0000}"/>
    <cellStyle name="Comma 8 2 3 5 2 4" xfId="6196" xr:uid="{00000000-0005-0000-0000-00006D2B0000}"/>
    <cellStyle name="Comma 8 2 3 5 3" xfId="3022" xr:uid="{00000000-0005-0000-0000-00006E2B0000}"/>
    <cellStyle name="Comma 8 2 3 5 3 2" xfId="11489" xr:uid="{00000000-0005-0000-0000-00006F2B0000}"/>
    <cellStyle name="Comma 8 2 3 5 3 3" xfId="7254" xr:uid="{00000000-0005-0000-0000-0000702B0000}"/>
    <cellStyle name="Comma 8 2 3 5 4" xfId="9373" xr:uid="{00000000-0005-0000-0000-0000712B0000}"/>
    <cellStyle name="Comma 8 2 3 5 5" xfId="5138" xr:uid="{00000000-0005-0000-0000-0000722B0000}"/>
    <cellStyle name="Comma 8 2 3 6" xfId="1457" xr:uid="{00000000-0005-0000-0000-0000732B0000}"/>
    <cellStyle name="Comma 8 2 3 6 2" xfId="3574" xr:uid="{00000000-0005-0000-0000-0000742B0000}"/>
    <cellStyle name="Comma 8 2 3 6 2 2" xfId="12041" xr:uid="{00000000-0005-0000-0000-0000752B0000}"/>
    <cellStyle name="Comma 8 2 3 6 2 3" xfId="7806" xr:uid="{00000000-0005-0000-0000-0000762B0000}"/>
    <cellStyle name="Comma 8 2 3 6 3" xfId="9925" xr:uid="{00000000-0005-0000-0000-0000772B0000}"/>
    <cellStyle name="Comma 8 2 3 6 4" xfId="5690" xr:uid="{00000000-0005-0000-0000-0000782B0000}"/>
    <cellStyle name="Comma 8 2 3 7" xfId="2516" xr:uid="{00000000-0005-0000-0000-0000792B0000}"/>
    <cellStyle name="Comma 8 2 3 7 2" xfId="10983" xr:uid="{00000000-0005-0000-0000-00007A2B0000}"/>
    <cellStyle name="Comma 8 2 3 7 3" xfId="6748" xr:uid="{00000000-0005-0000-0000-00007B2B0000}"/>
    <cellStyle name="Comma 8 2 3 8" xfId="8867" xr:uid="{00000000-0005-0000-0000-00007C2B0000}"/>
    <cellStyle name="Comma 8 2 3 9" xfId="4632" xr:uid="{00000000-0005-0000-0000-00007D2B0000}"/>
    <cellStyle name="Comma 8 2 4" xfId="438" xr:uid="{00000000-0005-0000-0000-00007E2B0000}"/>
    <cellStyle name="Comma 8 2 4 2" xfId="751" xr:uid="{00000000-0005-0000-0000-00007F2B0000}"/>
    <cellStyle name="Comma 8 2 4 2 2" xfId="1256" xr:uid="{00000000-0005-0000-0000-0000802B0000}"/>
    <cellStyle name="Comma 8 2 4 2 2 2" xfId="2314" xr:uid="{00000000-0005-0000-0000-0000812B0000}"/>
    <cellStyle name="Comma 8 2 4 2 2 2 2" xfId="4431" xr:uid="{00000000-0005-0000-0000-0000822B0000}"/>
    <cellStyle name="Comma 8 2 4 2 2 2 2 2" xfId="12898" xr:uid="{00000000-0005-0000-0000-0000832B0000}"/>
    <cellStyle name="Comma 8 2 4 2 2 2 2 3" xfId="8663" xr:uid="{00000000-0005-0000-0000-0000842B0000}"/>
    <cellStyle name="Comma 8 2 4 2 2 2 3" xfId="10782" xr:uid="{00000000-0005-0000-0000-0000852B0000}"/>
    <cellStyle name="Comma 8 2 4 2 2 2 4" xfId="6547" xr:uid="{00000000-0005-0000-0000-0000862B0000}"/>
    <cellStyle name="Comma 8 2 4 2 2 3" xfId="3373" xr:uid="{00000000-0005-0000-0000-0000872B0000}"/>
    <cellStyle name="Comma 8 2 4 2 2 3 2" xfId="11840" xr:uid="{00000000-0005-0000-0000-0000882B0000}"/>
    <cellStyle name="Comma 8 2 4 2 2 3 3" xfId="7605" xr:uid="{00000000-0005-0000-0000-0000892B0000}"/>
    <cellStyle name="Comma 8 2 4 2 2 4" xfId="9724" xr:uid="{00000000-0005-0000-0000-00008A2B0000}"/>
    <cellStyle name="Comma 8 2 4 2 2 5" xfId="5489" xr:uid="{00000000-0005-0000-0000-00008B2B0000}"/>
    <cellStyle name="Comma 8 2 4 2 3" xfId="1809" xr:uid="{00000000-0005-0000-0000-00008C2B0000}"/>
    <cellStyle name="Comma 8 2 4 2 3 2" xfId="3926" xr:uid="{00000000-0005-0000-0000-00008D2B0000}"/>
    <cellStyle name="Comma 8 2 4 2 3 2 2" xfId="12393" xr:uid="{00000000-0005-0000-0000-00008E2B0000}"/>
    <cellStyle name="Comma 8 2 4 2 3 2 3" xfId="8158" xr:uid="{00000000-0005-0000-0000-00008F2B0000}"/>
    <cellStyle name="Comma 8 2 4 2 3 3" xfId="10277" xr:uid="{00000000-0005-0000-0000-0000902B0000}"/>
    <cellStyle name="Comma 8 2 4 2 3 4" xfId="6042" xr:uid="{00000000-0005-0000-0000-0000912B0000}"/>
    <cellStyle name="Comma 8 2 4 2 4" xfId="2868" xr:uid="{00000000-0005-0000-0000-0000922B0000}"/>
    <cellStyle name="Comma 8 2 4 2 4 2" xfId="11335" xr:uid="{00000000-0005-0000-0000-0000932B0000}"/>
    <cellStyle name="Comma 8 2 4 2 4 3" xfId="7100" xr:uid="{00000000-0005-0000-0000-0000942B0000}"/>
    <cellStyle name="Comma 8 2 4 2 5" xfId="9219" xr:uid="{00000000-0005-0000-0000-0000952B0000}"/>
    <cellStyle name="Comma 8 2 4 2 6" xfId="4984" xr:uid="{00000000-0005-0000-0000-0000962B0000}"/>
    <cellStyle name="Comma 8 2 4 3" xfId="956" xr:uid="{00000000-0005-0000-0000-0000972B0000}"/>
    <cellStyle name="Comma 8 2 4 3 2" xfId="2014" xr:uid="{00000000-0005-0000-0000-0000982B0000}"/>
    <cellStyle name="Comma 8 2 4 3 2 2" xfId="4131" xr:uid="{00000000-0005-0000-0000-0000992B0000}"/>
    <cellStyle name="Comma 8 2 4 3 2 2 2" xfId="12598" xr:uid="{00000000-0005-0000-0000-00009A2B0000}"/>
    <cellStyle name="Comma 8 2 4 3 2 2 3" xfId="8363" xr:uid="{00000000-0005-0000-0000-00009B2B0000}"/>
    <cellStyle name="Comma 8 2 4 3 2 3" xfId="10482" xr:uid="{00000000-0005-0000-0000-00009C2B0000}"/>
    <cellStyle name="Comma 8 2 4 3 2 4" xfId="6247" xr:uid="{00000000-0005-0000-0000-00009D2B0000}"/>
    <cellStyle name="Comma 8 2 4 3 3" xfId="3073" xr:uid="{00000000-0005-0000-0000-00009E2B0000}"/>
    <cellStyle name="Comma 8 2 4 3 3 2" xfId="11540" xr:uid="{00000000-0005-0000-0000-00009F2B0000}"/>
    <cellStyle name="Comma 8 2 4 3 3 3" xfId="7305" xr:uid="{00000000-0005-0000-0000-0000A02B0000}"/>
    <cellStyle name="Comma 8 2 4 3 4" xfId="9424" xr:uid="{00000000-0005-0000-0000-0000A12B0000}"/>
    <cellStyle name="Comma 8 2 4 3 5" xfId="5189" xr:uid="{00000000-0005-0000-0000-0000A22B0000}"/>
    <cellStyle name="Comma 8 2 4 4" xfId="1508" xr:uid="{00000000-0005-0000-0000-0000A32B0000}"/>
    <cellStyle name="Comma 8 2 4 4 2" xfId="3625" xr:uid="{00000000-0005-0000-0000-0000A42B0000}"/>
    <cellStyle name="Comma 8 2 4 4 2 2" xfId="12092" xr:uid="{00000000-0005-0000-0000-0000A52B0000}"/>
    <cellStyle name="Comma 8 2 4 4 2 3" xfId="7857" xr:uid="{00000000-0005-0000-0000-0000A62B0000}"/>
    <cellStyle name="Comma 8 2 4 4 3" xfId="9976" xr:uid="{00000000-0005-0000-0000-0000A72B0000}"/>
    <cellStyle name="Comma 8 2 4 4 4" xfId="5741" xr:uid="{00000000-0005-0000-0000-0000A82B0000}"/>
    <cellStyle name="Comma 8 2 4 5" xfId="2567" xr:uid="{00000000-0005-0000-0000-0000A92B0000}"/>
    <cellStyle name="Comma 8 2 4 5 2" xfId="11034" xr:uid="{00000000-0005-0000-0000-0000AA2B0000}"/>
    <cellStyle name="Comma 8 2 4 5 3" xfId="6799" xr:uid="{00000000-0005-0000-0000-0000AB2B0000}"/>
    <cellStyle name="Comma 8 2 4 6" xfId="8918" xr:uid="{00000000-0005-0000-0000-0000AC2B0000}"/>
    <cellStyle name="Comma 8 2 4 7" xfId="4683" xr:uid="{00000000-0005-0000-0000-0000AD2B0000}"/>
    <cellStyle name="Comma 8 2 5" xfId="640" xr:uid="{00000000-0005-0000-0000-0000AE2B0000}"/>
    <cellStyle name="Comma 8 2 5 2" xfId="1157" xr:uid="{00000000-0005-0000-0000-0000AF2B0000}"/>
    <cellStyle name="Comma 8 2 5 2 2" xfId="2215" xr:uid="{00000000-0005-0000-0000-0000B02B0000}"/>
    <cellStyle name="Comma 8 2 5 2 2 2" xfId="4332" xr:uid="{00000000-0005-0000-0000-0000B12B0000}"/>
    <cellStyle name="Comma 8 2 5 2 2 2 2" xfId="12799" xr:uid="{00000000-0005-0000-0000-0000B22B0000}"/>
    <cellStyle name="Comma 8 2 5 2 2 2 3" xfId="8564" xr:uid="{00000000-0005-0000-0000-0000B32B0000}"/>
    <cellStyle name="Comma 8 2 5 2 2 3" xfId="10683" xr:uid="{00000000-0005-0000-0000-0000B42B0000}"/>
    <cellStyle name="Comma 8 2 5 2 2 4" xfId="6448" xr:uid="{00000000-0005-0000-0000-0000B52B0000}"/>
    <cellStyle name="Comma 8 2 5 2 3" xfId="3274" xr:uid="{00000000-0005-0000-0000-0000B62B0000}"/>
    <cellStyle name="Comma 8 2 5 2 3 2" xfId="11741" xr:uid="{00000000-0005-0000-0000-0000B72B0000}"/>
    <cellStyle name="Comma 8 2 5 2 3 3" xfId="7506" xr:uid="{00000000-0005-0000-0000-0000B82B0000}"/>
    <cellStyle name="Comma 8 2 5 2 4" xfId="9625" xr:uid="{00000000-0005-0000-0000-0000B92B0000}"/>
    <cellStyle name="Comma 8 2 5 2 5" xfId="5390" xr:uid="{00000000-0005-0000-0000-0000BA2B0000}"/>
    <cellStyle name="Comma 8 2 5 3" xfId="1710" xr:uid="{00000000-0005-0000-0000-0000BB2B0000}"/>
    <cellStyle name="Comma 8 2 5 3 2" xfId="3827" xr:uid="{00000000-0005-0000-0000-0000BC2B0000}"/>
    <cellStyle name="Comma 8 2 5 3 2 2" xfId="12294" xr:uid="{00000000-0005-0000-0000-0000BD2B0000}"/>
    <cellStyle name="Comma 8 2 5 3 2 3" xfId="8059" xr:uid="{00000000-0005-0000-0000-0000BE2B0000}"/>
    <cellStyle name="Comma 8 2 5 3 3" xfId="10178" xr:uid="{00000000-0005-0000-0000-0000BF2B0000}"/>
    <cellStyle name="Comma 8 2 5 3 4" xfId="5943" xr:uid="{00000000-0005-0000-0000-0000C02B0000}"/>
    <cellStyle name="Comma 8 2 5 4" xfId="2769" xr:uid="{00000000-0005-0000-0000-0000C12B0000}"/>
    <cellStyle name="Comma 8 2 5 4 2" xfId="11236" xr:uid="{00000000-0005-0000-0000-0000C22B0000}"/>
    <cellStyle name="Comma 8 2 5 4 3" xfId="7001" xr:uid="{00000000-0005-0000-0000-0000C32B0000}"/>
    <cellStyle name="Comma 8 2 5 5" xfId="9120" xr:uid="{00000000-0005-0000-0000-0000C42B0000}"/>
    <cellStyle name="Comma 8 2 5 6" xfId="4885" xr:uid="{00000000-0005-0000-0000-0000C52B0000}"/>
    <cellStyle name="Comma 8 2 6" xfId="546" xr:uid="{00000000-0005-0000-0000-0000C62B0000}"/>
    <cellStyle name="Comma 8 2 6 2" xfId="1064" xr:uid="{00000000-0005-0000-0000-0000C72B0000}"/>
    <cellStyle name="Comma 8 2 6 2 2" xfId="2122" xr:uid="{00000000-0005-0000-0000-0000C82B0000}"/>
    <cellStyle name="Comma 8 2 6 2 2 2" xfId="4239" xr:uid="{00000000-0005-0000-0000-0000C92B0000}"/>
    <cellStyle name="Comma 8 2 6 2 2 2 2" xfId="12706" xr:uid="{00000000-0005-0000-0000-0000CA2B0000}"/>
    <cellStyle name="Comma 8 2 6 2 2 2 3" xfId="8471" xr:uid="{00000000-0005-0000-0000-0000CB2B0000}"/>
    <cellStyle name="Comma 8 2 6 2 2 3" xfId="10590" xr:uid="{00000000-0005-0000-0000-0000CC2B0000}"/>
    <cellStyle name="Comma 8 2 6 2 2 4" xfId="6355" xr:uid="{00000000-0005-0000-0000-0000CD2B0000}"/>
    <cellStyle name="Comma 8 2 6 2 3" xfId="3181" xr:uid="{00000000-0005-0000-0000-0000CE2B0000}"/>
    <cellStyle name="Comma 8 2 6 2 3 2" xfId="11648" xr:uid="{00000000-0005-0000-0000-0000CF2B0000}"/>
    <cellStyle name="Comma 8 2 6 2 3 3" xfId="7413" xr:uid="{00000000-0005-0000-0000-0000D02B0000}"/>
    <cellStyle name="Comma 8 2 6 2 4" xfId="9532" xr:uid="{00000000-0005-0000-0000-0000D12B0000}"/>
    <cellStyle name="Comma 8 2 6 2 5" xfId="5297" xr:uid="{00000000-0005-0000-0000-0000D22B0000}"/>
    <cellStyle name="Comma 8 2 6 3" xfId="1616" xr:uid="{00000000-0005-0000-0000-0000D32B0000}"/>
    <cellStyle name="Comma 8 2 6 3 2" xfId="3733" xr:uid="{00000000-0005-0000-0000-0000D42B0000}"/>
    <cellStyle name="Comma 8 2 6 3 2 2" xfId="12200" xr:uid="{00000000-0005-0000-0000-0000D52B0000}"/>
    <cellStyle name="Comma 8 2 6 3 2 3" xfId="7965" xr:uid="{00000000-0005-0000-0000-0000D62B0000}"/>
    <cellStyle name="Comma 8 2 6 3 3" xfId="10084" xr:uid="{00000000-0005-0000-0000-0000D72B0000}"/>
    <cellStyle name="Comma 8 2 6 3 4" xfId="5849" xr:uid="{00000000-0005-0000-0000-0000D82B0000}"/>
    <cellStyle name="Comma 8 2 6 4" xfId="2675" xr:uid="{00000000-0005-0000-0000-0000D92B0000}"/>
    <cellStyle name="Comma 8 2 6 4 2" xfId="11142" xr:uid="{00000000-0005-0000-0000-0000DA2B0000}"/>
    <cellStyle name="Comma 8 2 6 4 3" xfId="6907" xr:uid="{00000000-0005-0000-0000-0000DB2B0000}"/>
    <cellStyle name="Comma 8 2 6 5" xfId="9026" xr:uid="{00000000-0005-0000-0000-0000DC2B0000}"/>
    <cellStyle name="Comma 8 2 6 6" xfId="4791" xr:uid="{00000000-0005-0000-0000-0000DD2B0000}"/>
    <cellStyle name="Comma 8 2 7" xfId="859" xr:uid="{00000000-0005-0000-0000-0000DE2B0000}"/>
    <cellStyle name="Comma 8 2 7 2" xfId="1917" xr:uid="{00000000-0005-0000-0000-0000DF2B0000}"/>
    <cellStyle name="Comma 8 2 7 2 2" xfId="4034" xr:uid="{00000000-0005-0000-0000-0000E02B0000}"/>
    <cellStyle name="Comma 8 2 7 2 2 2" xfId="12501" xr:uid="{00000000-0005-0000-0000-0000E12B0000}"/>
    <cellStyle name="Comma 8 2 7 2 2 3" xfId="8266" xr:uid="{00000000-0005-0000-0000-0000E22B0000}"/>
    <cellStyle name="Comma 8 2 7 2 3" xfId="10385" xr:uid="{00000000-0005-0000-0000-0000E32B0000}"/>
    <cellStyle name="Comma 8 2 7 2 4" xfId="6150" xr:uid="{00000000-0005-0000-0000-0000E42B0000}"/>
    <cellStyle name="Comma 8 2 7 3" xfId="2976" xr:uid="{00000000-0005-0000-0000-0000E52B0000}"/>
    <cellStyle name="Comma 8 2 7 3 2" xfId="11443" xr:uid="{00000000-0005-0000-0000-0000E62B0000}"/>
    <cellStyle name="Comma 8 2 7 3 3" xfId="7208" xr:uid="{00000000-0005-0000-0000-0000E72B0000}"/>
    <cellStyle name="Comma 8 2 7 4" xfId="9327" xr:uid="{00000000-0005-0000-0000-0000E82B0000}"/>
    <cellStyle name="Comma 8 2 7 5" xfId="5092" xr:uid="{00000000-0005-0000-0000-0000E92B0000}"/>
    <cellStyle name="Comma 8 2 8" xfId="1364" xr:uid="{00000000-0005-0000-0000-0000EA2B0000}"/>
    <cellStyle name="Comma 8 2 8 2" xfId="2422" xr:uid="{00000000-0005-0000-0000-0000EB2B0000}"/>
    <cellStyle name="Comma 8 2 8 2 2" xfId="4539" xr:uid="{00000000-0005-0000-0000-0000EC2B0000}"/>
    <cellStyle name="Comma 8 2 8 2 2 2" xfId="13006" xr:uid="{00000000-0005-0000-0000-0000ED2B0000}"/>
    <cellStyle name="Comma 8 2 8 2 2 3" xfId="8771" xr:uid="{00000000-0005-0000-0000-0000EE2B0000}"/>
    <cellStyle name="Comma 8 2 8 2 3" xfId="10890" xr:uid="{00000000-0005-0000-0000-0000EF2B0000}"/>
    <cellStyle name="Comma 8 2 8 2 4" xfId="6655" xr:uid="{00000000-0005-0000-0000-0000F02B0000}"/>
    <cellStyle name="Comma 8 2 8 3" xfId="3481" xr:uid="{00000000-0005-0000-0000-0000F12B0000}"/>
    <cellStyle name="Comma 8 2 8 3 2" xfId="11948" xr:uid="{00000000-0005-0000-0000-0000F22B0000}"/>
    <cellStyle name="Comma 8 2 8 3 3" xfId="7713" xr:uid="{00000000-0005-0000-0000-0000F32B0000}"/>
    <cellStyle name="Comma 8 2 8 4" xfId="9832" xr:uid="{00000000-0005-0000-0000-0000F42B0000}"/>
    <cellStyle name="Comma 8 2 8 5" xfId="5597" xr:uid="{00000000-0005-0000-0000-0000F52B0000}"/>
    <cellStyle name="Comma 8 2 9" xfId="1411" xr:uid="{00000000-0005-0000-0000-0000F62B0000}"/>
    <cellStyle name="Comma 8 2 9 2" xfId="3528" xr:uid="{00000000-0005-0000-0000-0000F72B0000}"/>
    <cellStyle name="Comma 8 2 9 2 2" xfId="11995" xr:uid="{00000000-0005-0000-0000-0000F82B0000}"/>
    <cellStyle name="Comma 8 2 9 2 3" xfId="7760" xr:uid="{00000000-0005-0000-0000-0000F92B0000}"/>
    <cellStyle name="Comma 8 2 9 3" xfId="9879" xr:uid="{00000000-0005-0000-0000-0000FA2B0000}"/>
    <cellStyle name="Comma 8 2 9 4" xfId="5644" xr:uid="{00000000-0005-0000-0000-0000FB2B0000}"/>
    <cellStyle name="Comma 8 3" xfId="169" xr:uid="{00000000-0005-0000-0000-0000FC2B0000}"/>
    <cellStyle name="Comma 8 3 10" xfId="2472" xr:uid="{00000000-0005-0000-0000-0000FD2B0000}"/>
    <cellStyle name="Comma 8 3 10 2" xfId="10939" xr:uid="{00000000-0005-0000-0000-0000FE2B0000}"/>
    <cellStyle name="Comma 8 3 10 3" xfId="6704" xr:uid="{00000000-0005-0000-0000-0000FF2B0000}"/>
    <cellStyle name="Comma 8 3 11" xfId="8823" xr:uid="{00000000-0005-0000-0000-0000002C0000}"/>
    <cellStyle name="Comma 8 3 12" xfId="4588" xr:uid="{00000000-0005-0000-0000-0000012C0000}"/>
    <cellStyle name="Comma 8 3 2" xfId="358" xr:uid="{00000000-0005-0000-0000-0000022C0000}"/>
    <cellStyle name="Comma 8 3 2 10" xfId="8838" xr:uid="{00000000-0005-0000-0000-0000032C0000}"/>
    <cellStyle name="Comma 8 3 2 11" xfId="4603" xr:uid="{00000000-0005-0000-0000-0000042C0000}"/>
    <cellStyle name="Comma 8 3 2 2" xfId="404" xr:uid="{00000000-0005-0000-0000-0000052C0000}"/>
    <cellStyle name="Comma 8 3 2 2 2" xfId="510" xr:uid="{00000000-0005-0000-0000-0000062C0000}"/>
    <cellStyle name="Comma 8 3 2 2 2 2" xfId="823" xr:uid="{00000000-0005-0000-0000-0000072C0000}"/>
    <cellStyle name="Comma 8 3 2 2 2 2 2" xfId="1328" xr:uid="{00000000-0005-0000-0000-0000082C0000}"/>
    <cellStyle name="Comma 8 3 2 2 2 2 2 2" xfId="2386" xr:uid="{00000000-0005-0000-0000-0000092C0000}"/>
    <cellStyle name="Comma 8 3 2 2 2 2 2 2 2" xfId="4503" xr:uid="{00000000-0005-0000-0000-00000A2C0000}"/>
    <cellStyle name="Comma 8 3 2 2 2 2 2 2 2 2" xfId="12970" xr:uid="{00000000-0005-0000-0000-00000B2C0000}"/>
    <cellStyle name="Comma 8 3 2 2 2 2 2 2 2 3" xfId="8735" xr:uid="{00000000-0005-0000-0000-00000C2C0000}"/>
    <cellStyle name="Comma 8 3 2 2 2 2 2 2 3" xfId="10854" xr:uid="{00000000-0005-0000-0000-00000D2C0000}"/>
    <cellStyle name="Comma 8 3 2 2 2 2 2 2 4" xfId="6619" xr:uid="{00000000-0005-0000-0000-00000E2C0000}"/>
    <cellStyle name="Comma 8 3 2 2 2 2 2 3" xfId="3445" xr:uid="{00000000-0005-0000-0000-00000F2C0000}"/>
    <cellStyle name="Comma 8 3 2 2 2 2 2 3 2" xfId="11912" xr:uid="{00000000-0005-0000-0000-0000102C0000}"/>
    <cellStyle name="Comma 8 3 2 2 2 2 2 3 3" xfId="7677" xr:uid="{00000000-0005-0000-0000-0000112C0000}"/>
    <cellStyle name="Comma 8 3 2 2 2 2 2 4" xfId="9796" xr:uid="{00000000-0005-0000-0000-0000122C0000}"/>
    <cellStyle name="Comma 8 3 2 2 2 2 2 5" xfId="5561" xr:uid="{00000000-0005-0000-0000-0000132C0000}"/>
    <cellStyle name="Comma 8 3 2 2 2 2 3" xfId="1881" xr:uid="{00000000-0005-0000-0000-0000142C0000}"/>
    <cellStyle name="Comma 8 3 2 2 2 2 3 2" xfId="3998" xr:uid="{00000000-0005-0000-0000-0000152C0000}"/>
    <cellStyle name="Comma 8 3 2 2 2 2 3 2 2" xfId="12465" xr:uid="{00000000-0005-0000-0000-0000162C0000}"/>
    <cellStyle name="Comma 8 3 2 2 2 2 3 2 3" xfId="8230" xr:uid="{00000000-0005-0000-0000-0000172C0000}"/>
    <cellStyle name="Comma 8 3 2 2 2 2 3 3" xfId="10349" xr:uid="{00000000-0005-0000-0000-0000182C0000}"/>
    <cellStyle name="Comma 8 3 2 2 2 2 3 4" xfId="6114" xr:uid="{00000000-0005-0000-0000-0000192C0000}"/>
    <cellStyle name="Comma 8 3 2 2 2 2 4" xfId="2940" xr:uid="{00000000-0005-0000-0000-00001A2C0000}"/>
    <cellStyle name="Comma 8 3 2 2 2 2 4 2" xfId="11407" xr:uid="{00000000-0005-0000-0000-00001B2C0000}"/>
    <cellStyle name="Comma 8 3 2 2 2 2 4 3" xfId="7172" xr:uid="{00000000-0005-0000-0000-00001C2C0000}"/>
    <cellStyle name="Comma 8 3 2 2 2 2 5" xfId="9291" xr:uid="{00000000-0005-0000-0000-00001D2C0000}"/>
    <cellStyle name="Comma 8 3 2 2 2 2 6" xfId="5056" xr:uid="{00000000-0005-0000-0000-00001E2C0000}"/>
    <cellStyle name="Comma 8 3 2 2 2 3" xfId="1028" xr:uid="{00000000-0005-0000-0000-00001F2C0000}"/>
    <cellStyle name="Comma 8 3 2 2 2 3 2" xfId="2086" xr:uid="{00000000-0005-0000-0000-0000202C0000}"/>
    <cellStyle name="Comma 8 3 2 2 2 3 2 2" xfId="4203" xr:uid="{00000000-0005-0000-0000-0000212C0000}"/>
    <cellStyle name="Comma 8 3 2 2 2 3 2 2 2" xfId="12670" xr:uid="{00000000-0005-0000-0000-0000222C0000}"/>
    <cellStyle name="Comma 8 3 2 2 2 3 2 2 3" xfId="8435" xr:uid="{00000000-0005-0000-0000-0000232C0000}"/>
    <cellStyle name="Comma 8 3 2 2 2 3 2 3" xfId="10554" xr:uid="{00000000-0005-0000-0000-0000242C0000}"/>
    <cellStyle name="Comma 8 3 2 2 2 3 2 4" xfId="6319" xr:uid="{00000000-0005-0000-0000-0000252C0000}"/>
    <cellStyle name="Comma 8 3 2 2 2 3 3" xfId="3145" xr:uid="{00000000-0005-0000-0000-0000262C0000}"/>
    <cellStyle name="Comma 8 3 2 2 2 3 3 2" xfId="11612" xr:uid="{00000000-0005-0000-0000-0000272C0000}"/>
    <cellStyle name="Comma 8 3 2 2 2 3 3 3" xfId="7377" xr:uid="{00000000-0005-0000-0000-0000282C0000}"/>
    <cellStyle name="Comma 8 3 2 2 2 3 4" xfId="9496" xr:uid="{00000000-0005-0000-0000-0000292C0000}"/>
    <cellStyle name="Comma 8 3 2 2 2 3 5" xfId="5261" xr:uid="{00000000-0005-0000-0000-00002A2C0000}"/>
    <cellStyle name="Comma 8 3 2 2 2 4" xfId="1580" xr:uid="{00000000-0005-0000-0000-00002B2C0000}"/>
    <cellStyle name="Comma 8 3 2 2 2 4 2" xfId="3697" xr:uid="{00000000-0005-0000-0000-00002C2C0000}"/>
    <cellStyle name="Comma 8 3 2 2 2 4 2 2" xfId="12164" xr:uid="{00000000-0005-0000-0000-00002D2C0000}"/>
    <cellStyle name="Comma 8 3 2 2 2 4 2 3" xfId="7929" xr:uid="{00000000-0005-0000-0000-00002E2C0000}"/>
    <cellStyle name="Comma 8 3 2 2 2 4 3" xfId="10048" xr:uid="{00000000-0005-0000-0000-00002F2C0000}"/>
    <cellStyle name="Comma 8 3 2 2 2 4 4" xfId="5813" xr:uid="{00000000-0005-0000-0000-0000302C0000}"/>
    <cellStyle name="Comma 8 3 2 2 2 5" xfId="2639" xr:uid="{00000000-0005-0000-0000-0000312C0000}"/>
    <cellStyle name="Comma 8 3 2 2 2 5 2" xfId="11106" xr:uid="{00000000-0005-0000-0000-0000322C0000}"/>
    <cellStyle name="Comma 8 3 2 2 2 5 3" xfId="6871" xr:uid="{00000000-0005-0000-0000-0000332C0000}"/>
    <cellStyle name="Comma 8 3 2 2 2 6" xfId="8990" xr:uid="{00000000-0005-0000-0000-0000342C0000}"/>
    <cellStyle name="Comma 8 3 2 2 2 7" xfId="4755" xr:uid="{00000000-0005-0000-0000-0000352C0000}"/>
    <cellStyle name="Comma 8 3 2 2 3" xfId="717" xr:uid="{00000000-0005-0000-0000-0000362C0000}"/>
    <cellStyle name="Comma 8 3 2 2 3 2" xfId="1222" xr:uid="{00000000-0005-0000-0000-0000372C0000}"/>
    <cellStyle name="Comma 8 3 2 2 3 2 2" xfId="2280" xr:uid="{00000000-0005-0000-0000-0000382C0000}"/>
    <cellStyle name="Comma 8 3 2 2 3 2 2 2" xfId="4397" xr:uid="{00000000-0005-0000-0000-0000392C0000}"/>
    <cellStyle name="Comma 8 3 2 2 3 2 2 2 2" xfId="12864" xr:uid="{00000000-0005-0000-0000-00003A2C0000}"/>
    <cellStyle name="Comma 8 3 2 2 3 2 2 2 3" xfId="8629" xr:uid="{00000000-0005-0000-0000-00003B2C0000}"/>
    <cellStyle name="Comma 8 3 2 2 3 2 2 3" xfId="10748" xr:uid="{00000000-0005-0000-0000-00003C2C0000}"/>
    <cellStyle name="Comma 8 3 2 2 3 2 2 4" xfId="6513" xr:uid="{00000000-0005-0000-0000-00003D2C0000}"/>
    <cellStyle name="Comma 8 3 2 2 3 2 3" xfId="3339" xr:uid="{00000000-0005-0000-0000-00003E2C0000}"/>
    <cellStyle name="Comma 8 3 2 2 3 2 3 2" xfId="11806" xr:uid="{00000000-0005-0000-0000-00003F2C0000}"/>
    <cellStyle name="Comma 8 3 2 2 3 2 3 3" xfId="7571" xr:uid="{00000000-0005-0000-0000-0000402C0000}"/>
    <cellStyle name="Comma 8 3 2 2 3 2 4" xfId="9690" xr:uid="{00000000-0005-0000-0000-0000412C0000}"/>
    <cellStyle name="Comma 8 3 2 2 3 2 5" xfId="5455" xr:uid="{00000000-0005-0000-0000-0000422C0000}"/>
    <cellStyle name="Comma 8 3 2 2 3 3" xfId="1775" xr:uid="{00000000-0005-0000-0000-0000432C0000}"/>
    <cellStyle name="Comma 8 3 2 2 3 3 2" xfId="3892" xr:uid="{00000000-0005-0000-0000-0000442C0000}"/>
    <cellStyle name="Comma 8 3 2 2 3 3 2 2" xfId="12359" xr:uid="{00000000-0005-0000-0000-0000452C0000}"/>
    <cellStyle name="Comma 8 3 2 2 3 3 2 3" xfId="8124" xr:uid="{00000000-0005-0000-0000-0000462C0000}"/>
    <cellStyle name="Comma 8 3 2 2 3 3 3" xfId="10243" xr:uid="{00000000-0005-0000-0000-0000472C0000}"/>
    <cellStyle name="Comma 8 3 2 2 3 3 4" xfId="6008" xr:uid="{00000000-0005-0000-0000-0000482C0000}"/>
    <cellStyle name="Comma 8 3 2 2 3 4" xfId="2834" xr:uid="{00000000-0005-0000-0000-0000492C0000}"/>
    <cellStyle name="Comma 8 3 2 2 3 4 2" xfId="11301" xr:uid="{00000000-0005-0000-0000-00004A2C0000}"/>
    <cellStyle name="Comma 8 3 2 2 3 4 3" xfId="7066" xr:uid="{00000000-0005-0000-0000-00004B2C0000}"/>
    <cellStyle name="Comma 8 3 2 2 3 5" xfId="9185" xr:uid="{00000000-0005-0000-0000-00004C2C0000}"/>
    <cellStyle name="Comma 8 3 2 2 3 6" xfId="4950" xr:uid="{00000000-0005-0000-0000-00004D2C0000}"/>
    <cellStyle name="Comma 8 3 2 2 4" xfId="610" xr:uid="{00000000-0005-0000-0000-00004E2C0000}"/>
    <cellStyle name="Comma 8 3 2 2 4 2" xfId="1127" xr:uid="{00000000-0005-0000-0000-00004F2C0000}"/>
    <cellStyle name="Comma 8 3 2 2 4 2 2" xfId="2185" xr:uid="{00000000-0005-0000-0000-0000502C0000}"/>
    <cellStyle name="Comma 8 3 2 2 4 2 2 2" xfId="4302" xr:uid="{00000000-0005-0000-0000-0000512C0000}"/>
    <cellStyle name="Comma 8 3 2 2 4 2 2 2 2" xfId="12769" xr:uid="{00000000-0005-0000-0000-0000522C0000}"/>
    <cellStyle name="Comma 8 3 2 2 4 2 2 2 3" xfId="8534" xr:uid="{00000000-0005-0000-0000-0000532C0000}"/>
    <cellStyle name="Comma 8 3 2 2 4 2 2 3" xfId="10653" xr:uid="{00000000-0005-0000-0000-0000542C0000}"/>
    <cellStyle name="Comma 8 3 2 2 4 2 2 4" xfId="6418" xr:uid="{00000000-0005-0000-0000-0000552C0000}"/>
    <cellStyle name="Comma 8 3 2 2 4 2 3" xfId="3244" xr:uid="{00000000-0005-0000-0000-0000562C0000}"/>
    <cellStyle name="Comma 8 3 2 2 4 2 3 2" xfId="11711" xr:uid="{00000000-0005-0000-0000-0000572C0000}"/>
    <cellStyle name="Comma 8 3 2 2 4 2 3 3" xfId="7476" xr:uid="{00000000-0005-0000-0000-0000582C0000}"/>
    <cellStyle name="Comma 8 3 2 2 4 2 4" xfId="9595" xr:uid="{00000000-0005-0000-0000-0000592C0000}"/>
    <cellStyle name="Comma 8 3 2 2 4 2 5" xfId="5360" xr:uid="{00000000-0005-0000-0000-00005A2C0000}"/>
    <cellStyle name="Comma 8 3 2 2 4 3" xfId="1680" xr:uid="{00000000-0005-0000-0000-00005B2C0000}"/>
    <cellStyle name="Comma 8 3 2 2 4 3 2" xfId="3797" xr:uid="{00000000-0005-0000-0000-00005C2C0000}"/>
    <cellStyle name="Comma 8 3 2 2 4 3 2 2" xfId="12264" xr:uid="{00000000-0005-0000-0000-00005D2C0000}"/>
    <cellStyle name="Comma 8 3 2 2 4 3 2 3" xfId="8029" xr:uid="{00000000-0005-0000-0000-00005E2C0000}"/>
    <cellStyle name="Comma 8 3 2 2 4 3 3" xfId="10148" xr:uid="{00000000-0005-0000-0000-00005F2C0000}"/>
    <cellStyle name="Comma 8 3 2 2 4 3 4" xfId="5913" xr:uid="{00000000-0005-0000-0000-0000602C0000}"/>
    <cellStyle name="Comma 8 3 2 2 4 4" xfId="2739" xr:uid="{00000000-0005-0000-0000-0000612C0000}"/>
    <cellStyle name="Comma 8 3 2 2 4 4 2" xfId="11206" xr:uid="{00000000-0005-0000-0000-0000622C0000}"/>
    <cellStyle name="Comma 8 3 2 2 4 4 3" xfId="6971" xr:uid="{00000000-0005-0000-0000-0000632C0000}"/>
    <cellStyle name="Comma 8 3 2 2 4 5" xfId="9090" xr:uid="{00000000-0005-0000-0000-0000642C0000}"/>
    <cellStyle name="Comma 8 3 2 2 4 6" xfId="4855" xr:uid="{00000000-0005-0000-0000-0000652C0000}"/>
    <cellStyle name="Comma 8 3 2 2 5" xfId="922" xr:uid="{00000000-0005-0000-0000-0000662C0000}"/>
    <cellStyle name="Comma 8 3 2 2 5 2" xfId="1980" xr:uid="{00000000-0005-0000-0000-0000672C0000}"/>
    <cellStyle name="Comma 8 3 2 2 5 2 2" xfId="4097" xr:uid="{00000000-0005-0000-0000-0000682C0000}"/>
    <cellStyle name="Comma 8 3 2 2 5 2 2 2" xfId="12564" xr:uid="{00000000-0005-0000-0000-0000692C0000}"/>
    <cellStyle name="Comma 8 3 2 2 5 2 2 3" xfId="8329" xr:uid="{00000000-0005-0000-0000-00006A2C0000}"/>
    <cellStyle name="Comma 8 3 2 2 5 2 3" xfId="10448" xr:uid="{00000000-0005-0000-0000-00006B2C0000}"/>
    <cellStyle name="Comma 8 3 2 2 5 2 4" xfId="6213" xr:uid="{00000000-0005-0000-0000-00006C2C0000}"/>
    <cellStyle name="Comma 8 3 2 2 5 3" xfId="3039" xr:uid="{00000000-0005-0000-0000-00006D2C0000}"/>
    <cellStyle name="Comma 8 3 2 2 5 3 2" xfId="11506" xr:uid="{00000000-0005-0000-0000-00006E2C0000}"/>
    <cellStyle name="Comma 8 3 2 2 5 3 3" xfId="7271" xr:uid="{00000000-0005-0000-0000-00006F2C0000}"/>
    <cellStyle name="Comma 8 3 2 2 5 4" xfId="9390" xr:uid="{00000000-0005-0000-0000-0000702C0000}"/>
    <cellStyle name="Comma 8 3 2 2 5 5" xfId="5155" xr:uid="{00000000-0005-0000-0000-0000712C0000}"/>
    <cellStyle name="Comma 8 3 2 2 6" xfId="1474" xr:uid="{00000000-0005-0000-0000-0000722C0000}"/>
    <cellStyle name="Comma 8 3 2 2 6 2" xfId="3591" xr:uid="{00000000-0005-0000-0000-0000732C0000}"/>
    <cellStyle name="Comma 8 3 2 2 6 2 2" xfId="12058" xr:uid="{00000000-0005-0000-0000-0000742C0000}"/>
    <cellStyle name="Comma 8 3 2 2 6 2 3" xfId="7823" xr:uid="{00000000-0005-0000-0000-0000752C0000}"/>
    <cellStyle name="Comma 8 3 2 2 6 3" xfId="9942" xr:uid="{00000000-0005-0000-0000-0000762C0000}"/>
    <cellStyle name="Comma 8 3 2 2 6 4" xfId="5707" xr:uid="{00000000-0005-0000-0000-0000772C0000}"/>
    <cellStyle name="Comma 8 3 2 2 7" xfId="2533" xr:uid="{00000000-0005-0000-0000-0000782C0000}"/>
    <cellStyle name="Comma 8 3 2 2 7 2" xfId="11000" xr:uid="{00000000-0005-0000-0000-0000792C0000}"/>
    <cellStyle name="Comma 8 3 2 2 7 3" xfId="6765" xr:uid="{00000000-0005-0000-0000-00007A2C0000}"/>
    <cellStyle name="Comma 8 3 2 2 8" xfId="8884" xr:uid="{00000000-0005-0000-0000-00007B2C0000}"/>
    <cellStyle name="Comma 8 3 2 2 9" xfId="4649" xr:uid="{00000000-0005-0000-0000-00007C2C0000}"/>
    <cellStyle name="Comma 8 3 2 3" xfId="464" xr:uid="{00000000-0005-0000-0000-00007D2C0000}"/>
    <cellStyle name="Comma 8 3 2 3 2" xfId="777" xr:uid="{00000000-0005-0000-0000-00007E2C0000}"/>
    <cellStyle name="Comma 8 3 2 3 2 2" xfId="1282" xr:uid="{00000000-0005-0000-0000-00007F2C0000}"/>
    <cellStyle name="Comma 8 3 2 3 2 2 2" xfId="2340" xr:uid="{00000000-0005-0000-0000-0000802C0000}"/>
    <cellStyle name="Comma 8 3 2 3 2 2 2 2" xfId="4457" xr:uid="{00000000-0005-0000-0000-0000812C0000}"/>
    <cellStyle name="Comma 8 3 2 3 2 2 2 2 2" xfId="12924" xr:uid="{00000000-0005-0000-0000-0000822C0000}"/>
    <cellStyle name="Comma 8 3 2 3 2 2 2 2 3" xfId="8689" xr:uid="{00000000-0005-0000-0000-0000832C0000}"/>
    <cellStyle name="Comma 8 3 2 3 2 2 2 3" xfId="10808" xr:uid="{00000000-0005-0000-0000-0000842C0000}"/>
    <cellStyle name="Comma 8 3 2 3 2 2 2 4" xfId="6573" xr:uid="{00000000-0005-0000-0000-0000852C0000}"/>
    <cellStyle name="Comma 8 3 2 3 2 2 3" xfId="3399" xr:uid="{00000000-0005-0000-0000-0000862C0000}"/>
    <cellStyle name="Comma 8 3 2 3 2 2 3 2" xfId="11866" xr:uid="{00000000-0005-0000-0000-0000872C0000}"/>
    <cellStyle name="Comma 8 3 2 3 2 2 3 3" xfId="7631" xr:uid="{00000000-0005-0000-0000-0000882C0000}"/>
    <cellStyle name="Comma 8 3 2 3 2 2 4" xfId="9750" xr:uid="{00000000-0005-0000-0000-0000892C0000}"/>
    <cellStyle name="Comma 8 3 2 3 2 2 5" xfId="5515" xr:uid="{00000000-0005-0000-0000-00008A2C0000}"/>
    <cellStyle name="Comma 8 3 2 3 2 3" xfId="1835" xr:uid="{00000000-0005-0000-0000-00008B2C0000}"/>
    <cellStyle name="Comma 8 3 2 3 2 3 2" xfId="3952" xr:uid="{00000000-0005-0000-0000-00008C2C0000}"/>
    <cellStyle name="Comma 8 3 2 3 2 3 2 2" xfId="12419" xr:uid="{00000000-0005-0000-0000-00008D2C0000}"/>
    <cellStyle name="Comma 8 3 2 3 2 3 2 3" xfId="8184" xr:uid="{00000000-0005-0000-0000-00008E2C0000}"/>
    <cellStyle name="Comma 8 3 2 3 2 3 3" xfId="10303" xr:uid="{00000000-0005-0000-0000-00008F2C0000}"/>
    <cellStyle name="Comma 8 3 2 3 2 3 4" xfId="6068" xr:uid="{00000000-0005-0000-0000-0000902C0000}"/>
    <cellStyle name="Comma 8 3 2 3 2 4" xfId="2894" xr:uid="{00000000-0005-0000-0000-0000912C0000}"/>
    <cellStyle name="Comma 8 3 2 3 2 4 2" xfId="11361" xr:uid="{00000000-0005-0000-0000-0000922C0000}"/>
    <cellStyle name="Comma 8 3 2 3 2 4 3" xfId="7126" xr:uid="{00000000-0005-0000-0000-0000932C0000}"/>
    <cellStyle name="Comma 8 3 2 3 2 5" xfId="9245" xr:uid="{00000000-0005-0000-0000-0000942C0000}"/>
    <cellStyle name="Comma 8 3 2 3 2 6" xfId="5010" xr:uid="{00000000-0005-0000-0000-0000952C0000}"/>
    <cellStyle name="Comma 8 3 2 3 3" xfId="982" xr:uid="{00000000-0005-0000-0000-0000962C0000}"/>
    <cellStyle name="Comma 8 3 2 3 3 2" xfId="2040" xr:uid="{00000000-0005-0000-0000-0000972C0000}"/>
    <cellStyle name="Comma 8 3 2 3 3 2 2" xfId="4157" xr:uid="{00000000-0005-0000-0000-0000982C0000}"/>
    <cellStyle name="Comma 8 3 2 3 3 2 2 2" xfId="12624" xr:uid="{00000000-0005-0000-0000-0000992C0000}"/>
    <cellStyle name="Comma 8 3 2 3 3 2 2 3" xfId="8389" xr:uid="{00000000-0005-0000-0000-00009A2C0000}"/>
    <cellStyle name="Comma 8 3 2 3 3 2 3" xfId="10508" xr:uid="{00000000-0005-0000-0000-00009B2C0000}"/>
    <cellStyle name="Comma 8 3 2 3 3 2 4" xfId="6273" xr:uid="{00000000-0005-0000-0000-00009C2C0000}"/>
    <cellStyle name="Comma 8 3 2 3 3 3" xfId="3099" xr:uid="{00000000-0005-0000-0000-00009D2C0000}"/>
    <cellStyle name="Comma 8 3 2 3 3 3 2" xfId="11566" xr:uid="{00000000-0005-0000-0000-00009E2C0000}"/>
    <cellStyle name="Comma 8 3 2 3 3 3 3" xfId="7331" xr:uid="{00000000-0005-0000-0000-00009F2C0000}"/>
    <cellStyle name="Comma 8 3 2 3 3 4" xfId="9450" xr:uid="{00000000-0005-0000-0000-0000A02C0000}"/>
    <cellStyle name="Comma 8 3 2 3 3 5" xfId="5215" xr:uid="{00000000-0005-0000-0000-0000A12C0000}"/>
    <cellStyle name="Comma 8 3 2 3 4" xfId="1534" xr:uid="{00000000-0005-0000-0000-0000A22C0000}"/>
    <cellStyle name="Comma 8 3 2 3 4 2" xfId="3651" xr:uid="{00000000-0005-0000-0000-0000A32C0000}"/>
    <cellStyle name="Comma 8 3 2 3 4 2 2" xfId="12118" xr:uid="{00000000-0005-0000-0000-0000A42C0000}"/>
    <cellStyle name="Comma 8 3 2 3 4 2 3" xfId="7883" xr:uid="{00000000-0005-0000-0000-0000A52C0000}"/>
    <cellStyle name="Comma 8 3 2 3 4 3" xfId="10002" xr:uid="{00000000-0005-0000-0000-0000A62C0000}"/>
    <cellStyle name="Comma 8 3 2 3 4 4" xfId="5767" xr:uid="{00000000-0005-0000-0000-0000A72C0000}"/>
    <cellStyle name="Comma 8 3 2 3 5" xfId="2593" xr:uid="{00000000-0005-0000-0000-0000A82C0000}"/>
    <cellStyle name="Comma 8 3 2 3 5 2" xfId="11060" xr:uid="{00000000-0005-0000-0000-0000A92C0000}"/>
    <cellStyle name="Comma 8 3 2 3 5 3" xfId="6825" xr:uid="{00000000-0005-0000-0000-0000AA2C0000}"/>
    <cellStyle name="Comma 8 3 2 3 6" xfId="8944" xr:uid="{00000000-0005-0000-0000-0000AB2C0000}"/>
    <cellStyle name="Comma 8 3 2 3 7" xfId="4709" xr:uid="{00000000-0005-0000-0000-0000AC2C0000}"/>
    <cellStyle name="Comma 8 3 2 4" xfId="671" xr:uid="{00000000-0005-0000-0000-0000AD2C0000}"/>
    <cellStyle name="Comma 8 3 2 4 2" xfId="1176" xr:uid="{00000000-0005-0000-0000-0000AE2C0000}"/>
    <cellStyle name="Comma 8 3 2 4 2 2" xfId="2234" xr:uid="{00000000-0005-0000-0000-0000AF2C0000}"/>
    <cellStyle name="Comma 8 3 2 4 2 2 2" xfId="4351" xr:uid="{00000000-0005-0000-0000-0000B02C0000}"/>
    <cellStyle name="Comma 8 3 2 4 2 2 2 2" xfId="12818" xr:uid="{00000000-0005-0000-0000-0000B12C0000}"/>
    <cellStyle name="Comma 8 3 2 4 2 2 2 3" xfId="8583" xr:uid="{00000000-0005-0000-0000-0000B22C0000}"/>
    <cellStyle name="Comma 8 3 2 4 2 2 3" xfId="10702" xr:uid="{00000000-0005-0000-0000-0000B32C0000}"/>
    <cellStyle name="Comma 8 3 2 4 2 2 4" xfId="6467" xr:uid="{00000000-0005-0000-0000-0000B42C0000}"/>
    <cellStyle name="Comma 8 3 2 4 2 3" xfId="3293" xr:uid="{00000000-0005-0000-0000-0000B52C0000}"/>
    <cellStyle name="Comma 8 3 2 4 2 3 2" xfId="11760" xr:uid="{00000000-0005-0000-0000-0000B62C0000}"/>
    <cellStyle name="Comma 8 3 2 4 2 3 3" xfId="7525" xr:uid="{00000000-0005-0000-0000-0000B72C0000}"/>
    <cellStyle name="Comma 8 3 2 4 2 4" xfId="9644" xr:uid="{00000000-0005-0000-0000-0000B82C0000}"/>
    <cellStyle name="Comma 8 3 2 4 2 5" xfId="5409" xr:uid="{00000000-0005-0000-0000-0000B92C0000}"/>
    <cellStyle name="Comma 8 3 2 4 3" xfId="1729" xr:uid="{00000000-0005-0000-0000-0000BA2C0000}"/>
    <cellStyle name="Comma 8 3 2 4 3 2" xfId="3846" xr:uid="{00000000-0005-0000-0000-0000BB2C0000}"/>
    <cellStyle name="Comma 8 3 2 4 3 2 2" xfId="12313" xr:uid="{00000000-0005-0000-0000-0000BC2C0000}"/>
    <cellStyle name="Comma 8 3 2 4 3 2 3" xfId="8078" xr:uid="{00000000-0005-0000-0000-0000BD2C0000}"/>
    <cellStyle name="Comma 8 3 2 4 3 3" xfId="10197" xr:uid="{00000000-0005-0000-0000-0000BE2C0000}"/>
    <cellStyle name="Comma 8 3 2 4 3 4" xfId="5962" xr:uid="{00000000-0005-0000-0000-0000BF2C0000}"/>
    <cellStyle name="Comma 8 3 2 4 4" xfId="2788" xr:uid="{00000000-0005-0000-0000-0000C02C0000}"/>
    <cellStyle name="Comma 8 3 2 4 4 2" xfId="11255" xr:uid="{00000000-0005-0000-0000-0000C12C0000}"/>
    <cellStyle name="Comma 8 3 2 4 4 3" xfId="7020" xr:uid="{00000000-0005-0000-0000-0000C22C0000}"/>
    <cellStyle name="Comma 8 3 2 4 5" xfId="9139" xr:uid="{00000000-0005-0000-0000-0000C32C0000}"/>
    <cellStyle name="Comma 8 3 2 4 6" xfId="4904" xr:uid="{00000000-0005-0000-0000-0000C42C0000}"/>
    <cellStyle name="Comma 8 3 2 5" xfId="564" xr:uid="{00000000-0005-0000-0000-0000C52C0000}"/>
    <cellStyle name="Comma 8 3 2 5 2" xfId="1081" xr:uid="{00000000-0005-0000-0000-0000C62C0000}"/>
    <cellStyle name="Comma 8 3 2 5 2 2" xfId="2139" xr:uid="{00000000-0005-0000-0000-0000C72C0000}"/>
    <cellStyle name="Comma 8 3 2 5 2 2 2" xfId="4256" xr:uid="{00000000-0005-0000-0000-0000C82C0000}"/>
    <cellStyle name="Comma 8 3 2 5 2 2 2 2" xfId="12723" xr:uid="{00000000-0005-0000-0000-0000C92C0000}"/>
    <cellStyle name="Comma 8 3 2 5 2 2 2 3" xfId="8488" xr:uid="{00000000-0005-0000-0000-0000CA2C0000}"/>
    <cellStyle name="Comma 8 3 2 5 2 2 3" xfId="10607" xr:uid="{00000000-0005-0000-0000-0000CB2C0000}"/>
    <cellStyle name="Comma 8 3 2 5 2 2 4" xfId="6372" xr:uid="{00000000-0005-0000-0000-0000CC2C0000}"/>
    <cellStyle name="Comma 8 3 2 5 2 3" xfId="3198" xr:uid="{00000000-0005-0000-0000-0000CD2C0000}"/>
    <cellStyle name="Comma 8 3 2 5 2 3 2" xfId="11665" xr:uid="{00000000-0005-0000-0000-0000CE2C0000}"/>
    <cellStyle name="Comma 8 3 2 5 2 3 3" xfId="7430" xr:uid="{00000000-0005-0000-0000-0000CF2C0000}"/>
    <cellStyle name="Comma 8 3 2 5 2 4" xfId="9549" xr:uid="{00000000-0005-0000-0000-0000D02C0000}"/>
    <cellStyle name="Comma 8 3 2 5 2 5" xfId="5314" xr:uid="{00000000-0005-0000-0000-0000D12C0000}"/>
    <cellStyle name="Comma 8 3 2 5 3" xfId="1634" xr:uid="{00000000-0005-0000-0000-0000D22C0000}"/>
    <cellStyle name="Comma 8 3 2 5 3 2" xfId="3751" xr:uid="{00000000-0005-0000-0000-0000D32C0000}"/>
    <cellStyle name="Comma 8 3 2 5 3 2 2" xfId="12218" xr:uid="{00000000-0005-0000-0000-0000D42C0000}"/>
    <cellStyle name="Comma 8 3 2 5 3 2 3" xfId="7983" xr:uid="{00000000-0005-0000-0000-0000D52C0000}"/>
    <cellStyle name="Comma 8 3 2 5 3 3" xfId="10102" xr:uid="{00000000-0005-0000-0000-0000D62C0000}"/>
    <cellStyle name="Comma 8 3 2 5 3 4" xfId="5867" xr:uid="{00000000-0005-0000-0000-0000D72C0000}"/>
    <cellStyle name="Comma 8 3 2 5 4" xfId="2693" xr:uid="{00000000-0005-0000-0000-0000D82C0000}"/>
    <cellStyle name="Comma 8 3 2 5 4 2" xfId="11160" xr:uid="{00000000-0005-0000-0000-0000D92C0000}"/>
    <cellStyle name="Comma 8 3 2 5 4 3" xfId="6925" xr:uid="{00000000-0005-0000-0000-0000DA2C0000}"/>
    <cellStyle name="Comma 8 3 2 5 5" xfId="9044" xr:uid="{00000000-0005-0000-0000-0000DB2C0000}"/>
    <cellStyle name="Comma 8 3 2 5 6" xfId="4809" xr:uid="{00000000-0005-0000-0000-0000DC2C0000}"/>
    <cellStyle name="Comma 8 3 2 6" xfId="876" xr:uid="{00000000-0005-0000-0000-0000DD2C0000}"/>
    <cellStyle name="Comma 8 3 2 6 2" xfId="1934" xr:uid="{00000000-0005-0000-0000-0000DE2C0000}"/>
    <cellStyle name="Comma 8 3 2 6 2 2" xfId="4051" xr:uid="{00000000-0005-0000-0000-0000DF2C0000}"/>
    <cellStyle name="Comma 8 3 2 6 2 2 2" xfId="12518" xr:uid="{00000000-0005-0000-0000-0000E02C0000}"/>
    <cellStyle name="Comma 8 3 2 6 2 2 3" xfId="8283" xr:uid="{00000000-0005-0000-0000-0000E12C0000}"/>
    <cellStyle name="Comma 8 3 2 6 2 3" xfId="10402" xr:uid="{00000000-0005-0000-0000-0000E22C0000}"/>
    <cellStyle name="Comma 8 3 2 6 2 4" xfId="6167" xr:uid="{00000000-0005-0000-0000-0000E32C0000}"/>
    <cellStyle name="Comma 8 3 2 6 3" xfId="2993" xr:uid="{00000000-0005-0000-0000-0000E42C0000}"/>
    <cellStyle name="Comma 8 3 2 6 3 2" xfId="11460" xr:uid="{00000000-0005-0000-0000-0000E52C0000}"/>
    <cellStyle name="Comma 8 3 2 6 3 3" xfId="7225" xr:uid="{00000000-0005-0000-0000-0000E62C0000}"/>
    <cellStyle name="Comma 8 3 2 6 4" xfId="9344" xr:uid="{00000000-0005-0000-0000-0000E72C0000}"/>
    <cellStyle name="Comma 8 3 2 6 5" xfId="5109" xr:uid="{00000000-0005-0000-0000-0000E82C0000}"/>
    <cellStyle name="Comma 8 3 2 7" xfId="1382" xr:uid="{00000000-0005-0000-0000-0000E92C0000}"/>
    <cellStyle name="Comma 8 3 2 7 2" xfId="2440" xr:uid="{00000000-0005-0000-0000-0000EA2C0000}"/>
    <cellStyle name="Comma 8 3 2 7 2 2" xfId="4557" xr:uid="{00000000-0005-0000-0000-0000EB2C0000}"/>
    <cellStyle name="Comma 8 3 2 7 2 2 2" xfId="13024" xr:uid="{00000000-0005-0000-0000-0000EC2C0000}"/>
    <cellStyle name="Comma 8 3 2 7 2 2 3" xfId="8789" xr:uid="{00000000-0005-0000-0000-0000ED2C0000}"/>
    <cellStyle name="Comma 8 3 2 7 2 3" xfId="10908" xr:uid="{00000000-0005-0000-0000-0000EE2C0000}"/>
    <cellStyle name="Comma 8 3 2 7 2 4" xfId="6673" xr:uid="{00000000-0005-0000-0000-0000EF2C0000}"/>
    <cellStyle name="Comma 8 3 2 7 3" xfId="3499" xr:uid="{00000000-0005-0000-0000-0000F02C0000}"/>
    <cellStyle name="Comma 8 3 2 7 3 2" xfId="11966" xr:uid="{00000000-0005-0000-0000-0000F12C0000}"/>
    <cellStyle name="Comma 8 3 2 7 3 3" xfId="7731" xr:uid="{00000000-0005-0000-0000-0000F22C0000}"/>
    <cellStyle name="Comma 8 3 2 7 4" xfId="9850" xr:uid="{00000000-0005-0000-0000-0000F32C0000}"/>
    <cellStyle name="Comma 8 3 2 7 5" xfId="5615" xr:uid="{00000000-0005-0000-0000-0000F42C0000}"/>
    <cellStyle name="Comma 8 3 2 8" xfId="1428" xr:uid="{00000000-0005-0000-0000-0000F52C0000}"/>
    <cellStyle name="Comma 8 3 2 8 2" xfId="3545" xr:uid="{00000000-0005-0000-0000-0000F62C0000}"/>
    <cellStyle name="Comma 8 3 2 8 2 2" xfId="12012" xr:uid="{00000000-0005-0000-0000-0000F72C0000}"/>
    <cellStyle name="Comma 8 3 2 8 2 3" xfId="7777" xr:uid="{00000000-0005-0000-0000-0000F82C0000}"/>
    <cellStyle name="Comma 8 3 2 8 3" xfId="9896" xr:uid="{00000000-0005-0000-0000-0000F92C0000}"/>
    <cellStyle name="Comma 8 3 2 8 4" xfId="5661" xr:uid="{00000000-0005-0000-0000-0000FA2C0000}"/>
    <cellStyle name="Comma 8 3 2 9" xfId="2487" xr:uid="{00000000-0005-0000-0000-0000FB2C0000}"/>
    <cellStyle name="Comma 8 3 2 9 2" xfId="10954" xr:uid="{00000000-0005-0000-0000-0000FC2C0000}"/>
    <cellStyle name="Comma 8 3 2 9 3" xfId="6719" xr:uid="{00000000-0005-0000-0000-0000FD2C0000}"/>
    <cellStyle name="Comma 8 3 3" xfId="389" xr:uid="{00000000-0005-0000-0000-0000FE2C0000}"/>
    <cellStyle name="Comma 8 3 3 2" xfId="495" xr:uid="{00000000-0005-0000-0000-0000FF2C0000}"/>
    <cellStyle name="Comma 8 3 3 2 2" xfId="808" xr:uid="{00000000-0005-0000-0000-0000002D0000}"/>
    <cellStyle name="Comma 8 3 3 2 2 2" xfId="1313" xr:uid="{00000000-0005-0000-0000-0000012D0000}"/>
    <cellStyle name="Comma 8 3 3 2 2 2 2" xfId="2371" xr:uid="{00000000-0005-0000-0000-0000022D0000}"/>
    <cellStyle name="Comma 8 3 3 2 2 2 2 2" xfId="4488" xr:uid="{00000000-0005-0000-0000-0000032D0000}"/>
    <cellStyle name="Comma 8 3 3 2 2 2 2 2 2" xfId="12955" xr:uid="{00000000-0005-0000-0000-0000042D0000}"/>
    <cellStyle name="Comma 8 3 3 2 2 2 2 2 3" xfId="8720" xr:uid="{00000000-0005-0000-0000-0000052D0000}"/>
    <cellStyle name="Comma 8 3 3 2 2 2 2 3" xfId="10839" xr:uid="{00000000-0005-0000-0000-0000062D0000}"/>
    <cellStyle name="Comma 8 3 3 2 2 2 2 4" xfId="6604" xr:uid="{00000000-0005-0000-0000-0000072D0000}"/>
    <cellStyle name="Comma 8 3 3 2 2 2 3" xfId="3430" xr:uid="{00000000-0005-0000-0000-0000082D0000}"/>
    <cellStyle name="Comma 8 3 3 2 2 2 3 2" xfId="11897" xr:uid="{00000000-0005-0000-0000-0000092D0000}"/>
    <cellStyle name="Comma 8 3 3 2 2 2 3 3" xfId="7662" xr:uid="{00000000-0005-0000-0000-00000A2D0000}"/>
    <cellStyle name="Comma 8 3 3 2 2 2 4" xfId="9781" xr:uid="{00000000-0005-0000-0000-00000B2D0000}"/>
    <cellStyle name="Comma 8 3 3 2 2 2 5" xfId="5546" xr:uid="{00000000-0005-0000-0000-00000C2D0000}"/>
    <cellStyle name="Comma 8 3 3 2 2 3" xfId="1866" xr:uid="{00000000-0005-0000-0000-00000D2D0000}"/>
    <cellStyle name="Comma 8 3 3 2 2 3 2" xfId="3983" xr:uid="{00000000-0005-0000-0000-00000E2D0000}"/>
    <cellStyle name="Comma 8 3 3 2 2 3 2 2" xfId="12450" xr:uid="{00000000-0005-0000-0000-00000F2D0000}"/>
    <cellStyle name="Comma 8 3 3 2 2 3 2 3" xfId="8215" xr:uid="{00000000-0005-0000-0000-0000102D0000}"/>
    <cellStyle name="Comma 8 3 3 2 2 3 3" xfId="10334" xr:uid="{00000000-0005-0000-0000-0000112D0000}"/>
    <cellStyle name="Comma 8 3 3 2 2 3 4" xfId="6099" xr:uid="{00000000-0005-0000-0000-0000122D0000}"/>
    <cellStyle name="Comma 8 3 3 2 2 4" xfId="2925" xr:uid="{00000000-0005-0000-0000-0000132D0000}"/>
    <cellStyle name="Comma 8 3 3 2 2 4 2" xfId="11392" xr:uid="{00000000-0005-0000-0000-0000142D0000}"/>
    <cellStyle name="Comma 8 3 3 2 2 4 3" xfId="7157" xr:uid="{00000000-0005-0000-0000-0000152D0000}"/>
    <cellStyle name="Comma 8 3 3 2 2 5" xfId="9276" xr:uid="{00000000-0005-0000-0000-0000162D0000}"/>
    <cellStyle name="Comma 8 3 3 2 2 6" xfId="5041" xr:uid="{00000000-0005-0000-0000-0000172D0000}"/>
    <cellStyle name="Comma 8 3 3 2 3" xfId="1013" xr:uid="{00000000-0005-0000-0000-0000182D0000}"/>
    <cellStyle name="Comma 8 3 3 2 3 2" xfId="2071" xr:uid="{00000000-0005-0000-0000-0000192D0000}"/>
    <cellStyle name="Comma 8 3 3 2 3 2 2" xfId="4188" xr:uid="{00000000-0005-0000-0000-00001A2D0000}"/>
    <cellStyle name="Comma 8 3 3 2 3 2 2 2" xfId="12655" xr:uid="{00000000-0005-0000-0000-00001B2D0000}"/>
    <cellStyle name="Comma 8 3 3 2 3 2 2 3" xfId="8420" xr:uid="{00000000-0005-0000-0000-00001C2D0000}"/>
    <cellStyle name="Comma 8 3 3 2 3 2 3" xfId="10539" xr:uid="{00000000-0005-0000-0000-00001D2D0000}"/>
    <cellStyle name="Comma 8 3 3 2 3 2 4" xfId="6304" xr:uid="{00000000-0005-0000-0000-00001E2D0000}"/>
    <cellStyle name="Comma 8 3 3 2 3 3" xfId="3130" xr:uid="{00000000-0005-0000-0000-00001F2D0000}"/>
    <cellStyle name="Comma 8 3 3 2 3 3 2" xfId="11597" xr:uid="{00000000-0005-0000-0000-0000202D0000}"/>
    <cellStyle name="Comma 8 3 3 2 3 3 3" xfId="7362" xr:uid="{00000000-0005-0000-0000-0000212D0000}"/>
    <cellStyle name="Comma 8 3 3 2 3 4" xfId="9481" xr:uid="{00000000-0005-0000-0000-0000222D0000}"/>
    <cellStyle name="Comma 8 3 3 2 3 5" xfId="5246" xr:uid="{00000000-0005-0000-0000-0000232D0000}"/>
    <cellStyle name="Comma 8 3 3 2 4" xfId="1565" xr:uid="{00000000-0005-0000-0000-0000242D0000}"/>
    <cellStyle name="Comma 8 3 3 2 4 2" xfId="3682" xr:uid="{00000000-0005-0000-0000-0000252D0000}"/>
    <cellStyle name="Comma 8 3 3 2 4 2 2" xfId="12149" xr:uid="{00000000-0005-0000-0000-0000262D0000}"/>
    <cellStyle name="Comma 8 3 3 2 4 2 3" xfId="7914" xr:uid="{00000000-0005-0000-0000-0000272D0000}"/>
    <cellStyle name="Comma 8 3 3 2 4 3" xfId="10033" xr:uid="{00000000-0005-0000-0000-0000282D0000}"/>
    <cellStyle name="Comma 8 3 3 2 4 4" xfId="5798" xr:uid="{00000000-0005-0000-0000-0000292D0000}"/>
    <cellStyle name="Comma 8 3 3 2 5" xfId="2624" xr:uid="{00000000-0005-0000-0000-00002A2D0000}"/>
    <cellStyle name="Comma 8 3 3 2 5 2" xfId="11091" xr:uid="{00000000-0005-0000-0000-00002B2D0000}"/>
    <cellStyle name="Comma 8 3 3 2 5 3" xfId="6856" xr:uid="{00000000-0005-0000-0000-00002C2D0000}"/>
    <cellStyle name="Comma 8 3 3 2 6" xfId="8975" xr:uid="{00000000-0005-0000-0000-00002D2D0000}"/>
    <cellStyle name="Comma 8 3 3 2 7" xfId="4740" xr:uid="{00000000-0005-0000-0000-00002E2D0000}"/>
    <cellStyle name="Comma 8 3 3 3" xfId="702" xr:uid="{00000000-0005-0000-0000-00002F2D0000}"/>
    <cellStyle name="Comma 8 3 3 3 2" xfId="1207" xr:uid="{00000000-0005-0000-0000-0000302D0000}"/>
    <cellStyle name="Comma 8 3 3 3 2 2" xfId="2265" xr:uid="{00000000-0005-0000-0000-0000312D0000}"/>
    <cellStyle name="Comma 8 3 3 3 2 2 2" xfId="4382" xr:uid="{00000000-0005-0000-0000-0000322D0000}"/>
    <cellStyle name="Comma 8 3 3 3 2 2 2 2" xfId="12849" xr:uid="{00000000-0005-0000-0000-0000332D0000}"/>
    <cellStyle name="Comma 8 3 3 3 2 2 2 3" xfId="8614" xr:uid="{00000000-0005-0000-0000-0000342D0000}"/>
    <cellStyle name="Comma 8 3 3 3 2 2 3" xfId="10733" xr:uid="{00000000-0005-0000-0000-0000352D0000}"/>
    <cellStyle name="Comma 8 3 3 3 2 2 4" xfId="6498" xr:uid="{00000000-0005-0000-0000-0000362D0000}"/>
    <cellStyle name="Comma 8 3 3 3 2 3" xfId="3324" xr:uid="{00000000-0005-0000-0000-0000372D0000}"/>
    <cellStyle name="Comma 8 3 3 3 2 3 2" xfId="11791" xr:uid="{00000000-0005-0000-0000-0000382D0000}"/>
    <cellStyle name="Comma 8 3 3 3 2 3 3" xfId="7556" xr:uid="{00000000-0005-0000-0000-0000392D0000}"/>
    <cellStyle name="Comma 8 3 3 3 2 4" xfId="9675" xr:uid="{00000000-0005-0000-0000-00003A2D0000}"/>
    <cellStyle name="Comma 8 3 3 3 2 5" xfId="5440" xr:uid="{00000000-0005-0000-0000-00003B2D0000}"/>
    <cellStyle name="Comma 8 3 3 3 3" xfId="1760" xr:uid="{00000000-0005-0000-0000-00003C2D0000}"/>
    <cellStyle name="Comma 8 3 3 3 3 2" xfId="3877" xr:uid="{00000000-0005-0000-0000-00003D2D0000}"/>
    <cellStyle name="Comma 8 3 3 3 3 2 2" xfId="12344" xr:uid="{00000000-0005-0000-0000-00003E2D0000}"/>
    <cellStyle name="Comma 8 3 3 3 3 2 3" xfId="8109" xr:uid="{00000000-0005-0000-0000-00003F2D0000}"/>
    <cellStyle name="Comma 8 3 3 3 3 3" xfId="10228" xr:uid="{00000000-0005-0000-0000-0000402D0000}"/>
    <cellStyle name="Comma 8 3 3 3 3 4" xfId="5993" xr:uid="{00000000-0005-0000-0000-0000412D0000}"/>
    <cellStyle name="Comma 8 3 3 3 4" xfId="2819" xr:uid="{00000000-0005-0000-0000-0000422D0000}"/>
    <cellStyle name="Comma 8 3 3 3 4 2" xfId="11286" xr:uid="{00000000-0005-0000-0000-0000432D0000}"/>
    <cellStyle name="Comma 8 3 3 3 4 3" xfId="7051" xr:uid="{00000000-0005-0000-0000-0000442D0000}"/>
    <cellStyle name="Comma 8 3 3 3 5" xfId="9170" xr:uid="{00000000-0005-0000-0000-0000452D0000}"/>
    <cellStyle name="Comma 8 3 3 3 6" xfId="4935" xr:uid="{00000000-0005-0000-0000-0000462D0000}"/>
    <cellStyle name="Comma 8 3 3 4" xfId="595" xr:uid="{00000000-0005-0000-0000-0000472D0000}"/>
    <cellStyle name="Comma 8 3 3 4 2" xfId="1112" xr:uid="{00000000-0005-0000-0000-0000482D0000}"/>
    <cellStyle name="Comma 8 3 3 4 2 2" xfId="2170" xr:uid="{00000000-0005-0000-0000-0000492D0000}"/>
    <cellStyle name="Comma 8 3 3 4 2 2 2" xfId="4287" xr:uid="{00000000-0005-0000-0000-00004A2D0000}"/>
    <cellStyle name="Comma 8 3 3 4 2 2 2 2" xfId="12754" xr:uid="{00000000-0005-0000-0000-00004B2D0000}"/>
    <cellStyle name="Comma 8 3 3 4 2 2 2 3" xfId="8519" xr:uid="{00000000-0005-0000-0000-00004C2D0000}"/>
    <cellStyle name="Comma 8 3 3 4 2 2 3" xfId="10638" xr:uid="{00000000-0005-0000-0000-00004D2D0000}"/>
    <cellStyle name="Comma 8 3 3 4 2 2 4" xfId="6403" xr:uid="{00000000-0005-0000-0000-00004E2D0000}"/>
    <cellStyle name="Comma 8 3 3 4 2 3" xfId="3229" xr:uid="{00000000-0005-0000-0000-00004F2D0000}"/>
    <cellStyle name="Comma 8 3 3 4 2 3 2" xfId="11696" xr:uid="{00000000-0005-0000-0000-0000502D0000}"/>
    <cellStyle name="Comma 8 3 3 4 2 3 3" xfId="7461" xr:uid="{00000000-0005-0000-0000-0000512D0000}"/>
    <cellStyle name="Comma 8 3 3 4 2 4" xfId="9580" xr:uid="{00000000-0005-0000-0000-0000522D0000}"/>
    <cellStyle name="Comma 8 3 3 4 2 5" xfId="5345" xr:uid="{00000000-0005-0000-0000-0000532D0000}"/>
    <cellStyle name="Comma 8 3 3 4 3" xfId="1665" xr:uid="{00000000-0005-0000-0000-0000542D0000}"/>
    <cellStyle name="Comma 8 3 3 4 3 2" xfId="3782" xr:uid="{00000000-0005-0000-0000-0000552D0000}"/>
    <cellStyle name="Comma 8 3 3 4 3 2 2" xfId="12249" xr:uid="{00000000-0005-0000-0000-0000562D0000}"/>
    <cellStyle name="Comma 8 3 3 4 3 2 3" xfId="8014" xr:uid="{00000000-0005-0000-0000-0000572D0000}"/>
    <cellStyle name="Comma 8 3 3 4 3 3" xfId="10133" xr:uid="{00000000-0005-0000-0000-0000582D0000}"/>
    <cellStyle name="Comma 8 3 3 4 3 4" xfId="5898" xr:uid="{00000000-0005-0000-0000-0000592D0000}"/>
    <cellStyle name="Comma 8 3 3 4 4" xfId="2724" xr:uid="{00000000-0005-0000-0000-00005A2D0000}"/>
    <cellStyle name="Comma 8 3 3 4 4 2" xfId="11191" xr:uid="{00000000-0005-0000-0000-00005B2D0000}"/>
    <cellStyle name="Comma 8 3 3 4 4 3" xfId="6956" xr:uid="{00000000-0005-0000-0000-00005C2D0000}"/>
    <cellStyle name="Comma 8 3 3 4 5" xfId="9075" xr:uid="{00000000-0005-0000-0000-00005D2D0000}"/>
    <cellStyle name="Comma 8 3 3 4 6" xfId="4840" xr:uid="{00000000-0005-0000-0000-00005E2D0000}"/>
    <cellStyle name="Comma 8 3 3 5" xfId="907" xr:uid="{00000000-0005-0000-0000-00005F2D0000}"/>
    <cellStyle name="Comma 8 3 3 5 2" xfId="1965" xr:uid="{00000000-0005-0000-0000-0000602D0000}"/>
    <cellStyle name="Comma 8 3 3 5 2 2" xfId="4082" xr:uid="{00000000-0005-0000-0000-0000612D0000}"/>
    <cellStyle name="Comma 8 3 3 5 2 2 2" xfId="12549" xr:uid="{00000000-0005-0000-0000-0000622D0000}"/>
    <cellStyle name="Comma 8 3 3 5 2 2 3" xfId="8314" xr:uid="{00000000-0005-0000-0000-0000632D0000}"/>
    <cellStyle name="Comma 8 3 3 5 2 3" xfId="10433" xr:uid="{00000000-0005-0000-0000-0000642D0000}"/>
    <cellStyle name="Comma 8 3 3 5 2 4" xfId="6198" xr:uid="{00000000-0005-0000-0000-0000652D0000}"/>
    <cellStyle name="Comma 8 3 3 5 3" xfId="3024" xr:uid="{00000000-0005-0000-0000-0000662D0000}"/>
    <cellStyle name="Comma 8 3 3 5 3 2" xfId="11491" xr:uid="{00000000-0005-0000-0000-0000672D0000}"/>
    <cellStyle name="Comma 8 3 3 5 3 3" xfId="7256" xr:uid="{00000000-0005-0000-0000-0000682D0000}"/>
    <cellStyle name="Comma 8 3 3 5 4" xfId="9375" xr:uid="{00000000-0005-0000-0000-0000692D0000}"/>
    <cellStyle name="Comma 8 3 3 5 5" xfId="5140" xr:uid="{00000000-0005-0000-0000-00006A2D0000}"/>
    <cellStyle name="Comma 8 3 3 6" xfId="1459" xr:uid="{00000000-0005-0000-0000-00006B2D0000}"/>
    <cellStyle name="Comma 8 3 3 6 2" xfId="3576" xr:uid="{00000000-0005-0000-0000-00006C2D0000}"/>
    <cellStyle name="Comma 8 3 3 6 2 2" xfId="12043" xr:uid="{00000000-0005-0000-0000-00006D2D0000}"/>
    <cellStyle name="Comma 8 3 3 6 2 3" xfId="7808" xr:uid="{00000000-0005-0000-0000-00006E2D0000}"/>
    <cellStyle name="Comma 8 3 3 6 3" xfId="9927" xr:uid="{00000000-0005-0000-0000-00006F2D0000}"/>
    <cellStyle name="Comma 8 3 3 6 4" xfId="5692" xr:uid="{00000000-0005-0000-0000-0000702D0000}"/>
    <cellStyle name="Comma 8 3 3 7" xfId="2518" xr:uid="{00000000-0005-0000-0000-0000712D0000}"/>
    <cellStyle name="Comma 8 3 3 7 2" xfId="10985" xr:uid="{00000000-0005-0000-0000-0000722D0000}"/>
    <cellStyle name="Comma 8 3 3 7 3" xfId="6750" xr:uid="{00000000-0005-0000-0000-0000732D0000}"/>
    <cellStyle name="Comma 8 3 3 8" xfId="8869" xr:uid="{00000000-0005-0000-0000-0000742D0000}"/>
    <cellStyle name="Comma 8 3 3 9" xfId="4634" xr:uid="{00000000-0005-0000-0000-0000752D0000}"/>
    <cellStyle name="Comma 8 3 4" xfId="440" xr:uid="{00000000-0005-0000-0000-0000762D0000}"/>
    <cellStyle name="Comma 8 3 4 2" xfId="753" xr:uid="{00000000-0005-0000-0000-0000772D0000}"/>
    <cellStyle name="Comma 8 3 4 2 2" xfId="1258" xr:uid="{00000000-0005-0000-0000-0000782D0000}"/>
    <cellStyle name="Comma 8 3 4 2 2 2" xfId="2316" xr:uid="{00000000-0005-0000-0000-0000792D0000}"/>
    <cellStyle name="Comma 8 3 4 2 2 2 2" xfId="4433" xr:uid="{00000000-0005-0000-0000-00007A2D0000}"/>
    <cellStyle name="Comma 8 3 4 2 2 2 2 2" xfId="12900" xr:uid="{00000000-0005-0000-0000-00007B2D0000}"/>
    <cellStyle name="Comma 8 3 4 2 2 2 2 3" xfId="8665" xr:uid="{00000000-0005-0000-0000-00007C2D0000}"/>
    <cellStyle name="Comma 8 3 4 2 2 2 3" xfId="10784" xr:uid="{00000000-0005-0000-0000-00007D2D0000}"/>
    <cellStyle name="Comma 8 3 4 2 2 2 4" xfId="6549" xr:uid="{00000000-0005-0000-0000-00007E2D0000}"/>
    <cellStyle name="Comma 8 3 4 2 2 3" xfId="3375" xr:uid="{00000000-0005-0000-0000-00007F2D0000}"/>
    <cellStyle name="Comma 8 3 4 2 2 3 2" xfId="11842" xr:uid="{00000000-0005-0000-0000-0000802D0000}"/>
    <cellStyle name="Comma 8 3 4 2 2 3 3" xfId="7607" xr:uid="{00000000-0005-0000-0000-0000812D0000}"/>
    <cellStyle name="Comma 8 3 4 2 2 4" xfId="9726" xr:uid="{00000000-0005-0000-0000-0000822D0000}"/>
    <cellStyle name="Comma 8 3 4 2 2 5" xfId="5491" xr:uid="{00000000-0005-0000-0000-0000832D0000}"/>
    <cellStyle name="Comma 8 3 4 2 3" xfId="1811" xr:uid="{00000000-0005-0000-0000-0000842D0000}"/>
    <cellStyle name="Comma 8 3 4 2 3 2" xfId="3928" xr:uid="{00000000-0005-0000-0000-0000852D0000}"/>
    <cellStyle name="Comma 8 3 4 2 3 2 2" xfId="12395" xr:uid="{00000000-0005-0000-0000-0000862D0000}"/>
    <cellStyle name="Comma 8 3 4 2 3 2 3" xfId="8160" xr:uid="{00000000-0005-0000-0000-0000872D0000}"/>
    <cellStyle name="Comma 8 3 4 2 3 3" xfId="10279" xr:uid="{00000000-0005-0000-0000-0000882D0000}"/>
    <cellStyle name="Comma 8 3 4 2 3 4" xfId="6044" xr:uid="{00000000-0005-0000-0000-0000892D0000}"/>
    <cellStyle name="Comma 8 3 4 2 4" xfId="2870" xr:uid="{00000000-0005-0000-0000-00008A2D0000}"/>
    <cellStyle name="Comma 8 3 4 2 4 2" xfId="11337" xr:uid="{00000000-0005-0000-0000-00008B2D0000}"/>
    <cellStyle name="Comma 8 3 4 2 4 3" xfId="7102" xr:uid="{00000000-0005-0000-0000-00008C2D0000}"/>
    <cellStyle name="Comma 8 3 4 2 5" xfId="9221" xr:uid="{00000000-0005-0000-0000-00008D2D0000}"/>
    <cellStyle name="Comma 8 3 4 2 6" xfId="4986" xr:uid="{00000000-0005-0000-0000-00008E2D0000}"/>
    <cellStyle name="Comma 8 3 4 3" xfId="958" xr:uid="{00000000-0005-0000-0000-00008F2D0000}"/>
    <cellStyle name="Comma 8 3 4 3 2" xfId="2016" xr:uid="{00000000-0005-0000-0000-0000902D0000}"/>
    <cellStyle name="Comma 8 3 4 3 2 2" xfId="4133" xr:uid="{00000000-0005-0000-0000-0000912D0000}"/>
    <cellStyle name="Comma 8 3 4 3 2 2 2" xfId="12600" xr:uid="{00000000-0005-0000-0000-0000922D0000}"/>
    <cellStyle name="Comma 8 3 4 3 2 2 3" xfId="8365" xr:uid="{00000000-0005-0000-0000-0000932D0000}"/>
    <cellStyle name="Comma 8 3 4 3 2 3" xfId="10484" xr:uid="{00000000-0005-0000-0000-0000942D0000}"/>
    <cellStyle name="Comma 8 3 4 3 2 4" xfId="6249" xr:uid="{00000000-0005-0000-0000-0000952D0000}"/>
    <cellStyle name="Comma 8 3 4 3 3" xfId="3075" xr:uid="{00000000-0005-0000-0000-0000962D0000}"/>
    <cellStyle name="Comma 8 3 4 3 3 2" xfId="11542" xr:uid="{00000000-0005-0000-0000-0000972D0000}"/>
    <cellStyle name="Comma 8 3 4 3 3 3" xfId="7307" xr:uid="{00000000-0005-0000-0000-0000982D0000}"/>
    <cellStyle name="Comma 8 3 4 3 4" xfId="9426" xr:uid="{00000000-0005-0000-0000-0000992D0000}"/>
    <cellStyle name="Comma 8 3 4 3 5" xfId="5191" xr:uid="{00000000-0005-0000-0000-00009A2D0000}"/>
    <cellStyle name="Comma 8 3 4 4" xfId="1510" xr:uid="{00000000-0005-0000-0000-00009B2D0000}"/>
    <cellStyle name="Comma 8 3 4 4 2" xfId="3627" xr:uid="{00000000-0005-0000-0000-00009C2D0000}"/>
    <cellStyle name="Comma 8 3 4 4 2 2" xfId="12094" xr:uid="{00000000-0005-0000-0000-00009D2D0000}"/>
    <cellStyle name="Comma 8 3 4 4 2 3" xfId="7859" xr:uid="{00000000-0005-0000-0000-00009E2D0000}"/>
    <cellStyle name="Comma 8 3 4 4 3" xfId="9978" xr:uid="{00000000-0005-0000-0000-00009F2D0000}"/>
    <cellStyle name="Comma 8 3 4 4 4" xfId="5743" xr:uid="{00000000-0005-0000-0000-0000A02D0000}"/>
    <cellStyle name="Comma 8 3 4 5" xfId="2569" xr:uid="{00000000-0005-0000-0000-0000A12D0000}"/>
    <cellStyle name="Comma 8 3 4 5 2" xfId="11036" xr:uid="{00000000-0005-0000-0000-0000A22D0000}"/>
    <cellStyle name="Comma 8 3 4 5 3" xfId="6801" xr:uid="{00000000-0005-0000-0000-0000A32D0000}"/>
    <cellStyle name="Comma 8 3 4 6" xfId="8920" xr:uid="{00000000-0005-0000-0000-0000A42D0000}"/>
    <cellStyle name="Comma 8 3 4 7" xfId="4685" xr:uid="{00000000-0005-0000-0000-0000A52D0000}"/>
    <cellStyle name="Comma 8 3 5" xfId="642" xr:uid="{00000000-0005-0000-0000-0000A62D0000}"/>
    <cellStyle name="Comma 8 3 5 2" xfId="1159" xr:uid="{00000000-0005-0000-0000-0000A72D0000}"/>
    <cellStyle name="Comma 8 3 5 2 2" xfId="2217" xr:uid="{00000000-0005-0000-0000-0000A82D0000}"/>
    <cellStyle name="Comma 8 3 5 2 2 2" xfId="4334" xr:uid="{00000000-0005-0000-0000-0000A92D0000}"/>
    <cellStyle name="Comma 8 3 5 2 2 2 2" xfId="12801" xr:uid="{00000000-0005-0000-0000-0000AA2D0000}"/>
    <cellStyle name="Comma 8 3 5 2 2 2 3" xfId="8566" xr:uid="{00000000-0005-0000-0000-0000AB2D0000}"/>
    <cellStyle name="Comma 8 3 5 2 2 3" xfId="10685" xr:uid="{00000000-0005-0000-0000-0000AC2D0000}"/>
    <cellStyle name="Comma 8 3 5 2 2 4" xfId="6450" xr:uid="{00000000-0005-0000-0000-0000AD2D0000}"/>
    <cellStyle name="Comma 8 3 5 2 3" xfId="3276" xr:uid="{00000000-0005-0000-0000-0000AE2D0000}"/>
    <cellStyle name="Comma 8 3 5 2 3 2" xfId="11743" xr:uid="{00000000-0005-0000-0000-0000AF2D0000}"/>
    <cellStyle name="Comma 8 3 5 2 3 3" xfId="7508" xr:uid="{00000000-0005-0000-0000-0000B02D0000}"/>
    <cellStyle name="Comma 8 3 5 2 4" xfId="9627" xr:uid="{00000000-0005-0000-0000-0000B12D0000}"/>
    <cellStyle name="Comma 8 3 5 2 5" xfId="5392" xr:uid="{00000000-0005-0000-0000-0000B22D0000}"/>
    <cellStyle name="Comma 8 3 5 3" xfId="1712" xr:uid="{00000000-0005-0000-0000-0000B32D0000}"/>
    <cellStyle name="Comma 8 3 5 3 2" xfId="3829" xr:uid="{00000000-0005-0000-0000-0000B42D0000}"/>
    <cellStyle name="Comma 8 3 5 3 2 2" xfId="12296" xr:uid="{00000000-0005-0000-0000-0000B52D0000}"/>
    <cellStyle name="Comma 8 3 5 3 2 3" xfId="8061" xr:uid="{00000000-0005-0000-0000-0000B62D0000}"/>
    <cellStyle name="Comma 8 3 5 3 3" xfId="10180" xr:uid="{00000000-0005-0000-0000-0000B72D0000}"/>
    <cellStyle name="Comma 8 3 5 3 4" xfId="5945" xr:uid="{00000000-0005-0000-0000-0000B82D0000}"/>
    <cellStyle name="Comma 8 3 5 4" xfId="2771" xr:uid="{00000000-0005-0000-0000-0000B92D0000}"/>
    <cellStyle name="Comma 8 3 5 4 2" xfId="11238" xr:uid="{00000000-0005-0000-0000-0000BA2D0000}"/>
    <cellStyle name="Comma 8 3 5 4 3" xfId="7003" xr:uid="{00000000-0005-0000-0000-0000BB2D0000}"/>
    <cellStyle name="Comma 8 3 5 5" xfId="9122" xr:uid="{00000000-0005-0000-0000-0000BC2D0000}"/>
    <cellStyle name="Comma 8 3 5 6" xfId="4887" xr:uid="{00000000-0005-0000-0000-0000BD2D0000}"/>
    <cellStyle name="Comma 8 3 6" xfId="548" xr:uid="{00000000-0005-0000-0000-0000BE2D0000}"/>
    <cellStyle name="Comma 8 3 6 2" xfId="1066" xr:uid="{00000000-0005-0000-0000-0000BF2D0000}"/>
    <cellStyle name="Comma 8 3 6 2 2" xfId="2124" xr:uid="{00000000-0005-0000-0000-0000C02D0000}"/>
    <cellStyle name="Comma 8 3 6 2 2 2" xfId="4241" xr:uid="{00000000-0005-0000-0000-0000C12D0000}"/>
    <cellStyle name="Comma 8 3 6 2 2 2 2" xfId="12708" xr:uid="{00000000-0005-0000-0000-0000C22D0000}"/>
    <cellStyle name="Comma 8 3 6 2 2 2 3" xfId="8473" xr:uid="{00000000-0005-0000-0000-0000C32D0000}"/>
    <cellStyle name="Comma 8 3 6 2 2 3" xfId="10592" xr:uid="{00000000-0005-0000-0000-0000C42D0000}"/>
    <cellStyle name="Comma 8 3 6 2 2 4" xfId="6357" xr:uid="{00000000-0005-0000-0000-0000C52D0000}"/>
    <cellStyle name="Comma 8 3 6 2 3" xfId="3183" xr:uid="{00000000-0005-0000-0000-0000C62D0000}"/>
    <cellStyle name="Comma 8 3 6 2 3 2" xfId="11650" xr:uid="{00000000-0005-0000-0000-0000C72D0000}"/>
    <cellStyle name="Comma 8 3 6 2 3 3" xfId="7415" xr:uid="{00000000-0005-0000-0000-0000C82D0000}"/>
    <cellStyle name="Comma 8 3 6 2 4" xfId="9534" xr:uid="{00000000-0005-0000-0000-0000C92D0000}"/>
    <cellStyle name="Comma 8 3 6 2 5" xfId="5299" xr:uid="{00000000-0005-0000-0000-0000CA2D0000}"/>
    <cellStyle name="Comma 8 3 6 3" xfId="1618" xr:uid="{00000000-0005-0000-0000-0000CB2D0000}"/>
    <cellStyle name="Comma 8 3 6 3 2" xfId="3735" xr:uid="{00000000-0005-0000-0000-0000CC2D0000}"/>
    <cellStyle name="Comma 8 3 6 3 2 2" xfId="12202" xr:uid="{00000000-0005-0000-0000-0000CD2D0000}"/>
    <cellStyle name="Comma 8 3 6 3 2 3" xfId="7967" xr:uid="{00000000-0005-0000-0000-0000CE2D0000}"/>
    <cellStyle name="Comma 8 3 6 3 3" xfId="10086" xr:uid="{00000000-0005-0000-0000-0000CF2D0000}"/>
    <cellStyle name="Comma 8 3 6 3 4" xfId="5851" xr:uid="{00000000-0005-0000-0000-0000D02D0000}"/>
    <cellStyle name="Comma 8 3 6 4" xfId="2677" xr:uid="{00000000-0005-0000-0000-0000D12D0000}"/>
    <cellStyle name="Comma 8 3 6 4 2" xfId="11144" xr:uid="{00000000-0005-0000-0000-0000D22D0000}"/>
    <cellStyle name="Comma 8 3 6 4 3" xfId="6909" xr:uid="{00000000-0005-0000-0000-0000D32D0000}"/>
    <cellStyle name="Comma 8 3 6 5" xfId="9028" xr:uid="{00000000-0005-0000-0000-0000D42D0000}"/>
    <cellStyle name="Comma 8 3 6 6" xfId="4793" xr:uid="{00000000-0005-0000-0000-0000D52D0000}"/>
    <cellStyle name="Comma 8 3 7" xfId="861" xr:uid="{00000000-0005-0000-0000-0000D62D0000}"/>
    <cellStyle name="Comma 8 3 7 2" xfId="1919" xr:uid="{00000000-0005-0000-0000-0000D72D0000}"/>
    <cellStyle name="Comma 8 3 7 2 2" xfId="4036" xr:uid="{00000000-0005-0000-0000-0000D82D0000}"/>
    <cellStyle name="Comma 8 3 7 2 2 2" xfId="12503" xr:uid="{00000000-0005-0000-0000-0000D92D0000}"/>
    <cellStyle name="Comma 8 3 7 2 2 3" xfId="8268" xr:uid="{00000000-0005-0000-0000-0000DA2D0000}"/>
    <cellStyle name="Comma 8 3 7 2 3" xfId="10387" xr:uid="{00000000-0005-0000-0000-0000DB2D0000}"/>
    <cellStyle name="Comma 8 3 7 2 4" xfId="6152" xr:uid="{00000000-0005-0000-0000-0000DC2D0000}"/>
    <cellStyle name="Comma 8 3 7 3" xfId="2978" xr:uid="{00000000-0005-0000-0000-0000DD2D0000}"/>
    <cellStyle name="Comma 8 3 7 3 2" xfId="11445" xr:uid="{00000000-0005-0000-0000-0000DE2D0000}"/>
    <cellStyle name="Comma 8 3 7 3 3" xfId="7210" xr:uid="{00000000-0005-0000-0000-0000DF2D0000}"/>
    <cellStyle name="Comma 8 3 7 4" xfId="9329" xr:uid="{00000000-0005-0000-0000-0000E02D0000}"/>
    <cellStyle name="Comma 8 3 7 5" xfId="5094" xr:uid="{00000000-0005-0000-0000-0000E12D0000}"/>
    <cellStyle name="Comma 8 3 8" xfId="1366" xr:uid="{00000000-0005-0000-0000-0000E22D0000}"/>
    <cellStyle name="Comma 8 3 8 2" xfId="2424" xr:uid="{00000000-0005-0000-0000-0000E32D0000}"/>
    <cellStyle name="Comma 8 3 8 2 2" xfId="4541" xr:uid="{00000000-0005-0000-0000-0000E42D0000}"/>
    <cellStyle name="Comma 8 3 8 2 2 2" xfId="13008" xr:uid="{00000000-0005-0000-0000-0000E52D0000}"/>
    <cellStyle name="Comma 8 3 8 2 2 3" xfId="8773" xr:uid="{00000000-0005-0000-0000-0000E62D0000}"/>
    <cellStyle name="Comma 8 3 8 2 3" xfId="10892" xr:uid="{00000000-0005-0000-0000-0000E72D0000}"/>
    <cellStyle name="Comma 8 3 8 2 4" xfId="6657" xr:uid="{00000000-0005-0000-0000-0000E82D0000}"/>
    <cellStyle name="Comma 8 3 8 3" xfId="3483" xr:uid="{00000000-0005-0000-0000-0000E92D0000}"/>
    <cellStyle name="Comma 8 3 8 3 2" xfId="11950" xr:uid="{00000000-0005-0000-0000-0000EA2D0000}"/>
    <cellStyle name="Comma 8 3 8 3 3" xfId="7715" xr:uid="{00000000-0005-0000-0000-0000EB2D0000}"/>
    <cellStyle name="Comma 8 3 8 4" xfId="9834" xr:uid="{00000000-0005-0000-0000-0000EC2D0000}"/>
    <cellStyle name="Comma 8 3 8 5" xfId="5599" xr:uid="{00000000-0005-0000-0000-0000ED2D0000}"/>
    <cellStyle name="Comma 8 3 9" xfId="1413" xr:uid="{00000000-0005-0000-0000-0000EE2D0000}"/>
    <cellStyle name="Comma 8 3 9 2" xfId="3530" xr:uid="{00000000-0005-0000-0000-0000EF2D0000}"/>
    <cellStyle name="Comma 8 3 9 2 2" xfId="11997" xr:uid="{00000000-0005-0000-0000-0000F02D0000}"/>
    <cellStyle name="Comma 8 3 9 2 3" xfId="7762" xr:uid="{00000000-0005-0000-0000-0000F12D0000}"/>
    <cellStyle name="Comma 8 3 9 3" xfId="9881" xr:uid="{00000000-0005-0000-0000-0000F22D0000}"/>
    <cellStyle name="Comma 8 3 9 4" xfId="5646" xr:uid="{00000000-0005-0000-0000-0000F32D0000}"/>
    <cellStyle name="Comma 8 4" xfId="386" xr:uid="{00000000-0005-0000-0000-0000F42D0000}"/>
    <cellStyle name="Comma 8 4 2" xfId="492" xr:uid="{00000000-0005-0000-0000-0000F52D0000}"/>
    <cellStyle name="Comma 8 4 2 2" xfId="805" xr:uid="{00000000-0005-0000-0000-0000F62D0000}"/>
    <cellStyle name="Comma 8 4 2 2 2" xfId="1310" xr:uid="{00000000-0005-0000-0000-0000F72D0000}"/>
    <cellStyle name="Comma 8 4 2 2 2 2" xfId="2368" xr:uid="{00000000-0005-0000-0000-0000F82D0000}"/>
    <cellStyle name="Comma 8 4 2 2 2 2 2" xfId="4485" xr:uid="{00000000-0005-0000-0000-0000F92D0000}"/>
    <cellStyle name="Comma 8 4 2 2 2 2 2 2" xfId="12952" xr:uid="{00000000-0005-0000-0000-0000FA2D0000}"/>
    <cellStyle name="Comma 8 4 2 2 2 2 2 3" xfId="8717" xr:uid="{00000000-0005-0000-0000-0000FB2D0000}"/>
    <cellStyle name="Comma 8 4 2 2 2 2 3" xfId="10836" xr:uid="{00000000-0005-0000-0000-0000FC2D0000}"/>
    <cellStyle name="Comma 8 4 2 2 2 2 4" xfId="6601" xr:uid="{00000000-0005-0000-0000-0000FD2D0000}"/>
    <cellStyle name="Comma 8 4 2 2 2 3" xfId="3427" xr:uid="{00000000-0005-0000-0000-0000FE2D0000}"/>
    <cellStyle name="Comma 8 4 2 2 2 3 2" xfId="11894" xr:uid="{00000000-0005-0000-0000-0000FF2D0000}"/>
    <cellStyle name="Comma 8 4 2 2 2 3 3" xfId="7659" xr:uid="{00000000-0005-0000-0000-0000002E0000}"/>
    <cellStyle name="Comma 8 4 2 2 2 4" xfId="9778" xr:uid="{00000000-0005-0000-0000-0000012E0000}"/>
    <cellStyle name="Comma 8 4 2 2 2 5" xfId="5543" xr:uid="{00000000-0005-0000-0000-0000022E0000}"/>
    <cellStyle name="Comma 8 4 2 2 3" xfId="1863" xr:uid="{00000000-0005-0000-0000-0000032E0000}"/>
    <cellStyle name="Comma 8 4 2 2 3 2" xfId="3980" xr:uid="{00000000-0005-0000-0000-0000042E0000}"/>
    <cellStyle name="Comma 8 4 2 2 3 2 2" xfId="12447" xr:uid="{00000000-0005-0000-0000-0000052E0000}"/>
    <cellStyle name="Comma 8 4 2 2 3 2 3" xfId="8212" xr:uid="{00000000-0005-0000-0000-0000062E0000}"/>
    <cellStyle name="Comma 8 4 2 2 3 3" xfId="10331" xr:uid="{00000000-0005-0000-0000-0000072E0000}"/>
    <cellStyle name="Comma 8 4 2 2 3 4" xfId="6096" xr:uid="{00000000-0005-0000-0000-0000082E0000}"/>
    <cellStyle name="Comma 8 4 2 2 4" xfId="2922" xr:uid="{00000000-0005-0000-0000-0000092E0000}"/>
    <cellStyle name="Comma 8 4 2 2 4 2" xfId="11389" xr:uid="{00000000-0005-0000-0000-00000A2E0000}"/>
    <cellStyle name="Comma 8 4 2 2 4 3" xfId="7154" xr:uid="{00000000-0005-0000-0000-00000B2E0000}"/>
    <cellStyle name="Comma 8 4 2 2 5" xfId="9273" xr:uid="{00000000-0005-0000-0000-00000C2E0000}"/>
    <cellStyle name="Comma 8 4 2 2 6" xfId="5038" xr:uid="{00000000-0005-0000-0000-00000D2E0000}"/>
    <cellStyle name="Comma 8 4 2 3" xfId="1010" xr:uid="{00000000-0005-0000-0000-00000E2E0000}"/>
    <cellStyle name="Comma 8 4 2 3 2" xfId="2068" xr:uid="{00000000-0005-0000-0000-00000F2E0000}"/>
    <cellStyle name="Comma 8 4 2 3 2 2" xfId="4185" xr:uid="{00000000-0005-0000-0000-0000102E0000}"/>
    <cellStyle name="Comma 8 4 2 3 2 2 2" xfId="12652" xr:uid="{00000000-0005-0000-0000-0000112E0000}"/>
    <cellStyle name="Comma 8 4 2 3 2 2 3" xfId="8417" xr:uid="{00000000-0005-0000-0000-0000122E0000}"/>
    <cellStyle name="Comma 8 4 2 3 2 3" xfId="10536" xr:uid="{00000000-0005-0000-0000-0000132E0000}"/>
    <cellStyle name="Comma 8 4 2 3 2 4" xfId="6301" xr:uid="{00000000-0005-0000-0000-0000142E0000}"/>
    <cellStyle name="Comma 8 4 2 3 3" xfId="3127" xr:uid="{00000000-0005-0000-0000-0000152E0000}"/>
    <cellStyle name="Comma 8 4 2 3 3 2" xfId="11594" xr:uid="{00000000-0005-0000-0000-0000162E0000}"/>
    <cellStyle name="Comma 8 4 2 3 3 3" xfId="7359" xr:uid="{00000000-0005-0000-0000-0000172E0000}"/>
    <cellStyle name="Comma 8 4 2 3 4" xfId="9478" xr:uid="{00000000-0005-0000-0000-0000182E0000}"/>
    <cellStyle name="Comma 8 4 2 3 5" xfId="5243" xr:uid="{00000000-0005-0000-0000-0000192E0000}"/>
    <cellStyle name="Comma 8 4 2 4" xfId="1562" xr:uid="{00000000-0005-0000-0000-00001A2E0000}"/>
    <cellStyle name="Comma 8 4 2 4 2" xfId="3679" xr:uid="{00000000-0005-0000-0000-00001B2E0000}"/>
    <cellStyle name="Comma 8 4 2 4 2 2" xfId="12146" xr:uid="{00000000-0005-0000-0000-00001C2E0000}"/>
    <cellStyle name="Comma 8 4 2 4 2 3" xfId="7911" xr:uid="{00000000-0005-0000-0000-00001D2E0000}"/>
    <cellStyle name="Comma 8 4 2 4 3" xfId="10030" xr:uid="{00000000-0005-0000-0000-00001E2E0000}"/>
    <cellStyle name="Comma 8 4 2 4 4" xfId="5795" xr:uid="{00000000-0005-0000-0000-00001F2E0000}"/>
    <cellStyle name="Comma 8 4 2 5" xfId="2621" xr:uid="{00000000-0005-0000-0000-0000202E0000}"/>
    <cellStyle name="Comma 8 4 2 5 2" xfId="11088" xr:uid="{00000000-0005-0000-0000-0000212E0000}"/>
    <cellStyle name="Comma 8 4 2 5 3" xfId="6853" xr:uid="{00000000-0005-0000-0000-0000222E0000}"/>
    <cellStyle name="Comma 8 4 2 6" xfId="8972" xr:uid="{00000000-0005-0000-0000-0000232E0000}"/>
    <cellStyle name="Comma 8 4 2 7" xfId="4737" xr:uid="{00000000-0005-0000-0000-0000242E0000}"/>
    <cellStyle name="Comma 8 4 3" xfId="699" xr:uid="{00000000-0005-0000-0000-0000252E0000}"/>
    <cellStyle name="Comma 8 4 3 2" xfId="1204" xr:uid="{00000000-0005-0000-0000-0000262E0000}"/>
    <cellStyle name="Comma 8 4 3 2 2" xfId="2262" xr:uid="{00000000-0005-0000-0000-0000272E0000}"/>
    <cellStyle name="Comma 8 4 3 2 2 2" xfId="4379" xr:uid="{00000000-0005-0000-0000-0000282E0000}"/>
    <cellStyle name="Comma 8 4 3 2 2 2 2" xfId="12846" xr:uid="{00000000-0005-0000-0000-0000292E0000}"/>
    <cellStyle name="Comma 8 4 3 2 2 2 3" xfId="8611" xr:uid="{00000000-0005-0000-0000-00002A2E0000}"/>
    <cellStyle name="Comma 8 4 3 2 2 3" xfId="10730" xr:uid="{00000000-0005-0000-0000-00002B2E0000}"/>
    <cellStyle name="Comma 8 4 3 2 2 4" xfId="6495" xr:uid="{00000000-0005-0000-0000-00002C2E0000}"/>
    <cellStyle name="Comma 8 4 3 2 3" xfId="3321" xr:uid="{00000000-0005-0000-0000-00002D2E0000}"/>
    <cellStyle name="Comma 8 4 3 2 3 2" xfId="11788" xr:uid="{00000000-0005-0000-0000-00002E2E0000}"/>
    <cellStyle name="Comma 8 4 3 2 3 3" xfId="7553" xr:uid="{00000000-0005-0000-0000-00002F2E0000}"/>
    <cellStyle name="Comma 8 4 3 2 4" xfId="9672" xr:uid="{00000000-0005-0000-0000-0000302E0000}"/>
    <cellStyle name="Comma 8 4 3 2 5" xfId="5437" xr:uid="{00000000-0005-0000-0000-0000312E0000}"/>
    <cellStyle name="Comma 8 4 3 3" xfId="1757" xr:uid="{00000000-0005-0000-0000-0000322E0000}"/>
    <cellStyle name="Comma 8 4 3 3 2" xfId="3874" xr:uid="{00000000-0005-0000-0000-0000332E0000}"/>
    <cellStyle name="Comma 8 4 3 3 2 2" xfId="12341" xr:uid="{00000000-0005-0000-0000-0000342E0000}"/>
    <cellStyle name="Comma 8 4 3 3 2 3" xfId="8106" xr:uid="{00000000-0005-0000-0000-0000352E0000}"/>
    <cellStyle name="Comma 8 4 3 3 3" xfId="10225" xr:uid="{00000000-0005-0000-0000-0000362E0000}"/>
    <cellStyle name="Comma 8 4 3 3 4" xfId="5990" xr:uid="{00000000-0005-0000-0000-0000372E0000}"/>
    <cellStyle name="Comma 8 4 3 4" xfId="2816" xr:uid="{00000000-0005-0000-0000-0000382E0000}"/>
    <cellStyle name="Comma 8 4 3 4 2" xfId="11283" xr:uid="{00000000-0005-0000-0000-0000392E0000}"/>
    <cellStyle name="Comma 8 4 3 4 3" xfId="7048" xr:uid="{00000000-0005-0000-0000-00003A2E0000}"/>
    <cellStyle name="Comma 8 4 3 5" xfId="9167" xr:uid="{00000000-0005-0000-0000-00003B2E0000}"/>
    <cellStyle name="Comma 8 4 3 6" xfId="4932" xr:uid="{00000000-0005-0000-0000-00003C2E0000}"/>
    <cellStyle name="Comma 8 4 4" xfId="592" xr:uid="{00000000-0005-0000-0000-00003D2E0000}"/>
    <cellStyle name="Comma 8 4 4 2" xfId="1109" xr:uid="{00000000-0005-0000-0000-00003E2E0000}"/>
    <cellStyle name="Comma 8 4 4 2 2" xfId="2167" xr:uid="{00000000-0005-0000-0000-00003F2E0000}"/>
    <cellStyle name="Comma 8 4 4 2 2 2" xfId="4284" xr:uid="{00000000-0005-0000-0000-0000402E0000}"/>
    <cellStyle name="Comma 8 4 4 2 2 2 2" xfId="12751" xr:uid="{00000000-0005-0000-0000-0000412E0000}"/>
    <cellStyle name="Comma 8 4 4 2 2 2 3" xfId="8516" xr:uid="{00000000-0005-0000-0000-0000422E0000}"/>
    <cellStyle name="Comma 8 4 4 2 2 3" xfId="10635" xr:uid="{00000000-0005-0000-0000-0000432E0000}"/>
    <cellStyle name="Comma 8 4 4 2 2 4" xfId="6400" xr:uid="{00000000-0005-0000-0000-0000442E0000}"/>
    <cellStyle name="Comma 8 4 4 2 3" xfId="3226" xr:uid="{00000000-0005-0000-0000-0000452E0000}"/>
    <cellStyle name="Comma 8 4 4 2 3 2" xfId="11693" xr:uid="{00000000-0005-0000-0000-0000462E0000}"/>
    <cellStyle name="Comma 8 4 4 2 3 3" xfId="7458" xr:uid="{00000000-0005-0000-0000-0000472E0000}"/>
    <cellStyle name="Comma 8 4 4 2 4" xfId="9577" xr:uid="{00000000-0005-0000-0000-0000482E0000}"/>
    <cellStyle name="Comma 8 4 4 2 5" xfId="5342" xr:uid="{00000000-0005-0000-0000-0000492E0000}"/>
    <cellStyle name="Comma 8 4 4 3" xfId="1662" xr:uid="{00000000-0005-0000-0000-00004A2E0000}"/>
    <cellStyle name="Comma 8 4 4 3 2" xfId="3779" xr:uid="{00000000-0005-0000-0000-00004B2E0000}"/>
    <cellStyle name="Comma 8 4 4 3 2 2" xfId="12246" xr:uid="{00000000-0005-0000-0000-00004C2E0000}"/>
    <cellStyle name="Comma 8 4 4 3 2 3" xfId="8011" xr:uid="{00000000-0005-0000-0000-00004D2E0000}"/>
    <cellStyle name="Comma 8 4 4 3 3" xfId="10130" xr:uid="{00000000-0005-0000-0000-00004E2E0000}"/>
    <cellStyle name="Comma 8 4 4 3 4" xfId="5895" xr:uid="{00000000-0005-0000-0000-00004F2E0000}"/>
    <cellStyle name="Comma 8 4 4 4" xfId="2721" xr:uid="{00000000-0005-0000-0000-0000502E0000}"/>
    <cellStyle name="Comma 8 4 4 4 2" xfId="11188" xr:uid="{00000000-0005-0000-0000-0000512E0000}"/>
    <cellStyle name="Comma 8 4 4 4 3" xfId="6953" xr:uid="{00000000-0005-0000-0000-0000522E0000}"/>
    <cellStyle name="Comma 8 4 4 5" xfId="9072" xr:uid="{00000000-0005-0000-0000-0000532E0000}"/>
    <cellStyle name="Comma 8 4 4 6" xfId="4837" xr:uid="{00000000-0005-0000-0000-0000542E0000}"/>
    <cellStyle name="Comma 8 4 5" xfId="904" xr:uid="{00000000-0005-0000-0000-0000552E0000}"/>
    <cellStyle name="Comma 8 4 5 2" xfId="1962" xr:uid="{00000000-0005-0000-0000-0000562E0000}"/>
    <cellStyle name="Comma 8 4 5 2 2" xfId="4079" xr:uid="{00000000-0005-0000-0000-0000572E0000}"/>
    <cellStyle name="Comma 8 4 5 2 2 2" xfId="12546" xr:uid="{00000000-0005-0000-0000-0000582E0000}"/>
    <cellStyle name="Comma 8 4 5 2 2 3" xfId="8311" xr:uid="{00000000-0005-0000-0000-0000592E0000}"/>
    <cellStyle name="Comma 8 4 5 2 3" xfId="10430" xr:uid="{00000000-0005-0000-0000-00005A2E0000}"/>
    <cellStyle name="Comma 8 4 5 2 4" xfId="6195" xr:uid="{00000000-0005-0000-0000-00005B2E0000}"/>
    <cellStyle name="Comma 8 4 5 3" xfId="3021" xr:uid="{00000000-0005-0000-0000-00005C2E0000}"/>
    <cellStyle name="Comma 8 4 5 3 2" xfId="11488" xr:uid="{00000000-0005-0000-0000-00005D2E0000}"/>
    <cellStyle name="Comma 8 4 5 3 3" xfId="7253" xr:uid="{00000000-0005-0000-0000-00005E2E0000}"/>
    <cellStyle name="Comma 8 4 5 4" xfId="9372" xr:uid="{00000000-0005-0000-0000-00005F2E0000}"/>
    <cellStyle name="Comma 8 4 5 5" xfId="5137" xr:uid="{00000000-0005-0000-0000-0000602E0000}"/>
    <cellStyle name="Comma 8 4 6" xfId="1456" xr:uid="{00000000-0005-0000-0000-0000612E0000}"/>
    <cellStyle name="Comma 8 4 6 2" xfId="3573" xr:uid="{00000000-0005-0000-0000-0000622E0000}"/>
    <cellStyle name="Comma 8 4 6 2 2" xfId="12040" xr:uid="{00000000-0005-0000-0000-0000632E0000}"/>
    <cellStyle name="Comma 8 4 6 2 3" xfId="7805" xr:uid="{00000000-0005-0000-0000-0000642E0000}"/>
    <cellStyle name="Comma 8 4 6 3" xfId="9924" xr:uid="{00000000-0005-0000-0000-0000652E0000}"/>
    <cellStyle name="Comma 8 4 6 4" xfId="5689" xr:uid="{00000000-0005-0000-0000-0000662E0000}"/>
    <cellStyle name="Comma 8 4 7" xfId="2515" xr:uid="{00000000-0005-0000-0000-0000672E0000}"/>
    <cellStyle name="Comma 8 4 7 2" xfId="10982" xr:uid="{00000000-0005-0000-0000-0000682E0000}"/>
    <cellStyle name="Comma 8 4 7 3" xfId="6747" xr:uid="{00000000-0005-0000-0000-0000692E0000}"/>
    <cellStyle name="Comma 8 4 8" xfId="8866" xr:uid="{00000000-0005-0000-0000-00006A2E0000}"/>
    <cellStyle name="Comma 8 4 9" xfId="4631" xr:uid="{00000000-0005-0000-0000-00006B2E0000}"/>
    <cellStyle name="Comma 8 5" xfId="437" xr:uid="{00000000-0005-0000-0000-00006C2E0000}"/>
    <cellStyle name="Comma 8 5 2" xfId="750" xr:uid="{00000000-0005-0000-0000-00006D2E0000}"/>
    <cellStyle name="Comma 8 5 2 2" xfId="1255" xr:uid="{00000000-0005-0000-0000-00006E2E0000}"/>
    <cellStyle name="Comma 8 5 2 2 2" xfId="2313" xr:uid="{00000000-0005-0000-0000-00006F2E0000}"/>
    <cellStyle name="Comma 8 5 2 2 2 2" xfId="4430" xr:uid="{00000000-0005-0000-0000-0000702E0000}"/>
    <cellStyle name="Comma 8 5 2 2 2 2 2" xfId="12897" xr:uid="{00000000-0005-0000-0000-0000712E0000}"/>
    <cellStyle name="Comma 8 5 2 2 2 2 3" xfId="8662" xr:uid="{00000000-0005-0000-0000-0000722E0000}"/>
    <cellStyle name="Comma 8 5 2 2 2 3" xfId="10781" xr:uid="{00000000-0005-0000-0000-0000732E0000}"/>
    <cellStyle name="Comma 8 5 2 2 2 4" xfId="6546" xr:uid="{00000000-0005-0000-0000-0000742E0000}"/>
    <cellStyle name="Comma 8 5 2 2 3" xfId="3372" xr:uid="{00000000-0005-0000-0000-0000752E0000}"/>
    <cellStyle name="Comma 8 5 2 2 3 2" xfId="11839" xr:uid="{00000000-0005-0000-0000-0000762E0000}"/>
    <cellStyle name="Comma 8 5 2 2 3 3" xfId="7604" xr:uid="{00000000-0005-0000-0000-0000772E0000}"/>
    <cellStyle name="Comma 8 5 2 2 4" xfId="9723" xr:uid="{00000000-0005-0000-0000-0000782E0000}"/>
    <cellStyle name="Comma 8 5 2 2 5" xfId="5488" xr:uid="{00000000-0005-0000-0000-0000792E0000}"/>
    <cellStyle name="Comma 8 5 2 3" xfId="1808" xr:uid="{00000000-0005-0000-0000-00007A2E0000}"/>
    <cellStyle name="Comma 8 5 2 3 2" xfId="3925" xr:uid="{00000000-0005-0000-0000-00007B2E0000}"/>
    <cellStyle name="Comma 8 5 2 3 2 2" xfId="12392" xr:uid="{00000000-0005-0000-0000-00007C2E0000}"/>
    <cellStyle name="Comma 8 5 2 3 2 3" xfId="8157" xr:uid="{00000000-0005-0000-0000-00007D2E0000}"/>
    <cellStyle name="Comma 8 5 2 3 3" xfId="10276" xr:uid="{00000000-0005-0000-0000-00007E2E0000}"/>
    <cellStyle name="Comma 8 5 2 3 4" xfId="6041" xr:uid="{00000000-0005-0000-0000-00007F2E0000}"/>
    <cellStyle name="Comma 8 5 2 4" xfId="2867" xr:uid="{00000000-0005-0000-0000-0000802E0000}"/>
    <cellStyle name="Comma 8 5 2 4 2" xfId="11334" xr:uid="{00000000-0005-0000-0000-0000812E0000}"/>
    <cellStyle name="Comma 8 5 2 4 3" xfId="7099" xr:uid="{00000000-0005-0000-0000-0000822E0000}"/>
    <cellStyle name="Comma 8 5 2 5" xfId="9218" xr:uid="{00000000-0005-0000-0000-0000832E0000}"/>
    <cellStyle name="Comma 8 5 2 6" xfId="4983" xr:uid="{00000000-0005-0000-0000-0000842E0000}"/>
    <cellStyle name="Comma 8 5 3" xfId="955" xr:uid="{00000000-0005-0000-0000-0000852E0000}"/>
    <cellStyle name="Comma 8 5 3 2" xfId="2013" xr:uid="{00000000-0005-0000-0000-0000862E0000}"/>
    <cellStyle name="Comma 8 5 3 2 2" xfId="4130" xr:uid="{00000000-0005-0000-0000-0000872E0000}"/>
    <cellStyle name="Comma 8 5 3 2 2 2" xfId="12597" xr:uid="{00000000-0005-0000-0000-0000882E0000}"/>
    <cellStyle name="Comma 8 5 3 2 2 3" xfId="8362" xr:uid="{00000000-0005-0000-0000-0000892E0000}"/>
    <cellStyle name="Comma 8 5 3 2 3" xfId="10481" xr:uid="{00000000-0005-0000-0000-00008A2E0000}"/>
    <cellStyle name="Comma 8 5 3 2 4" xfId="6246" xr:uid="{00000000-0005-0000-0000-00008B2E0000}"/>
    <cellStyle name="Comma 8 5 3 3" xfId="3072" xr:uid="{00000000-0005-0000-0000-00008C2E0000}"/>
    <cellStyle name="Comma 8 5 3 3 2" xfId="11539" xr:uid="{00000000-0005-0000-0000-00008D2E0000}"/>
    <cellStyle name="Comma 8 5 3 3 3" xfId="7304" xr:uid="{00000000-0005-0000-0000-00008E2E0000}"/>
    <cellStyle name="Comma 8 5 3 4" xfId="9423" xr:uid="{00000000-0005-0000-0000-00008F2E0000}"/>
    <cellStyle name="Comma 8 5 3 5" xfId="5188" xr:uid="{00000000-0005-0000-0000-0000902E0000}"/>
    <cellStyle name="Comma 8 5 4" xfId="1507" xr:uid="{00000000-0005-0000-0000-0000912E0000}"/>
    <cellStyle name="Comma 8 5 4 2" xfId="3624" xr:uid="{00000000-0005-0000-0000-0000922E0000}"/>
    <cellStyle name="Comma 8 5 4 2 2" xfId="12091" xr:uid="{00000000-0005-0000-0000-0000932E0000}"/>
    <cellStyle name="Comma 8 5 4 2 3" xfId="7856" xr:uid="{00000000-0005-0000-0000-0000942E0000}"/>
    <cellStyle name="Comma 8 5 4 3" xfId="9975" xr:uid="{00000000-0005-0000-0000-0000952E0000}"/>
    <cellStyle name="Comma 8 5 4 4" xfId="5740" xr:uid="{00000000-0005-0000-0000-0000962E0000}"/>
    <cellStyle name="Comma 8 5 5" xfId="2566" xr:uid="{00000000-0005-0000-0000-0000972E0000}"/>
    <cellStyle name="Comma 8 5 5 2" xfId="11033" xr:uid="{00000000-0005-0000-0000-0000982E0000}"/>
    <cellStyle name="Comma 8 5 5 3" xfId="6798" xr:uid="{00000000-0005-0000-0000-0000992E0000}"/>
    <cellStyle name="Comma 8 5 6" xfId="8917" xr:uid="{00000000-0005-0000-0000-00009A2E0000}"/>
    <cellStyle name="Comma 8 5 7" xfId="4682" xr:uid="{00000000-0005-0000-0000-00009B2E0000}"/>
    <cellStyle name="Comma 8 6" xfId="639" xr:uid="{00000000-0005-0000-0000-00009C2E0000}"/>
    <cellStyle name="Comma 8 6 2" xfId="1156" xr:uid="{00000000-0005-0000-0000-00009D2E0000}"/>
    <cellStyle name="Comma 8 6 2 2" xfId="2214" xr:uid="{00000000-0005-0000-0000-00009E2E0000}"/>
    <cellStyle name="Comma 8 6 2 2 2" xfId="4331" xr:uid="{00000000-0005-0000-0000-00009F2E0000}"/>
    <cellStyle name="Comma 8 6 2 2 2 2" xfId="12798" xr:uid="{00000000-0005-0000-0000-0000A02E0000}"/>
    <cellStyle name="Comma 8 6 2 2 2 3" xfId="8563" xr:uid="{00000000-0005-0000-0000-0000A12E0000}"/>
    <cellStyle name="Comma 8 6 2 2 3" xfId="10682" xr:uid="{00000000-0005-0000-0000-0000A22E0000}"/>
    <cellStyle name="Comma 8 6 2 2 4" xfId="6447" xr:uid="{00000000-0005-0000-0000-0000A32E0000}"/>
    <cellStyle name="Comma 8 6 2 3" xfId="3273" xr:uid="{00000000-0005-0000-0000-0000A42E0000}"/>
    <cellStyle name="Comma 8 6 2 3 2" xfId="11740" xr:uid="{00000000-0005-0000-0000-0000A52E0000}"/>
    <cellStyle name="Comma 8 6 2 3 3" xfId="7505" xr:uid="{00000000-0005-0000-0000-0000A62E0000}"/>
    <cellStyle name="Comma 8 6 2 4" xfId="9624" xr:uid="{00000000-0005-0000-0000-0000A72E0000}"/>
    <cellStyle name="Comma 8 6 2 5" xfId="5389" xr:uid="{00000000-0005-0000-0000-0000A82E0000}"/>
    <cellStyle name="Comma 8 6 3" xfId="1709" xr:uid="{00000000-0005-0000-0000-0000A92E0000}"/>
    <cellStyle name="Comma 8 6 3 2" xfId="3826" xr:uid="{00000000-0005-0000-0000-0000AA2E0000}"/>
    <cellStyle name="Comma 8 6 3 2 2" xfId="12293" xr:uid="{00000000-0005-0000-0000-0000AB2E0000}"/>
    <cellStyle name="Comma 8 6 3 2 3" xfId="8058" xr:uid="{00000000-0005-0000-0000-0000AC2E0000}"/>
    <cellStyle name="Comma 8 6 3 3" xfId="10177" xr:uid="{00000000-0005-0000-0000-0000AD2E0000}"/>
    <cellStyle name="Comma 8 6 3 4" xfId="5942" xr:uid="{00000000-0005-0000-0000-0000AE2E0000}"/>
    <cellStyle name="Comma 8 6 4" xfId="2768" xr:uid="{00000000-0005-0000-0000-0000AF2E0000}"/>
    <cellStyle name="Comma 8 6 4 2" xfId="11235" xr:uid="{00000000-0005-0000-0000-0000B02E0000}"/>
    <cellStyle name="Comma 8 6 4 3" xfId="7000" xr:uid="{00000000-0005-0000-0000-0000B12E0000}"/>
    <cellStyle name="Comma 8 6 5" xfId="9119" xr:uid="{00000000-0005-0000-0000-0000B22E0000}"/>
    <cellStyle name="Comma 8 6 6" xfId="4884" xr:uid="{00000000-0005-0000-0000-0000B32E0000}"/>
    <cellStyle name="Comma 8 7" xfId="545" xr:uid="{00000000-0005-0000-0000-0000B42E0000}"/>
    <cellStyle name="Comma 8 7 2" xfId="1063" xr:uid="{00000000-0005-0000-0000-0000B52E0000}"/>
    <cellStyle name="Comma 8 7 2 2" xfId="2121" xr:uid="{00000000-0005-0000-0000-0000B62E0000}"/>
    <cellStyle name="Comma 8 7 2 2 2" xfId="4238" xr:uid="{00000000-0005-0000-0000-0000B72E0000}"/>
    <cellStyle name="Comma 8 7 2 2 2 2" xfId="12705" xr:uid="{00000000-0005-0000-0000-0000B82E0000}"/>
    <cellStyle name="Comma 8 7 2 2 2 3" xfId="8470" xr:uid="{00000000-0005-0000-0000-0000B92E0000}"/>
    <cellStyle name="Comma 8 7 2 2 3" xfId="10589" xr:uid="{00000000-0005-0000-0000-0000BA2E0000}"/>
    <cellStyle name="Comma 8 7 2 2 4" xfId="6354" xr:uid="{00000000-0005-0000-0000-0000BB2E0000}"/>
    <cellStyle name="Comma 8 7 2 3" xfId="3180" xr:uid="{00000000-0005-0000-0000-0000BC2E0000}"/>
    <cellStyle name="Comma 8 7 2 3 2" xfId="11647" xr:uid="{00000000-0005-0000-0000-0000BD2E0000}"/>
    <cellStyle name="Comma 8 7 2 3 3" xfId="7412" xr:uid="{00000000-0005-0000-0000-0000BE2E0000}"/>
    <cellStyle name="Comma 8 7 2 4" xfId="9531" xr:uid="{00000000-0005-0000-0000-0000BF2E0000}"/>
    <cellStyle name="Comma 8 7 2 5" xfId="5296" xr:uid="{00000000-0005-0000-0000-0000C02E0000}"/>
    <cellStyle name="Comma 8 7 3" xfId="1615" xr:uid="{00000000-0005-0000-0000-0000C12E0000}"/>
    <cellStyle name="Comma 8 7 3 2" xfId="3732" xr:uid="{00000000-0005-0000-0000-0000C22E0000}"/>
    <cellStyle name="Comma 8 7 3 2 2" xfId="12199" xr:uid="{00000000-0005-0000-0000-0000C32E0000}"/>
    <cellStyle name="Comma 8 7 3 2 3" xfId="7964" xr:uid="{00000000-0005-0000-0000-0000C42E0000}"/>
    <cellStyle name="Comma 8 7 3 3" xfId="10083" xr:uid="{00000000-0005-0000-0000-0000C52E0000}"/>
    <cellStyle name="Comma 8 7 3 4" xfId="5848" xr:uid="{00000000-0005-0000-0000-0000C62E0000}"/>
    <cellStyle name="Comma 8 7 4" xfId="2674" xr:uid="{00000000-0005-0000-0000-0000C72E0000}"/>
    <cellStyle name="Comma 8 7 4 2" xfId="11141" xr:uid="{00000000-0005-0000-0000-0000C82E0000}"/>
    <cellStyle name="Comma 8 7 4 3" xfId="6906" xr:uid="{00000000-0005-0000-0000-0000C92E0000}"/>
    <cellStyle name="Comma 8 7 5" xfId="9025" xr:uid="{00000000-0005-0000-0000-0000CA2E0000}"/>
    <cellStyle name="Comma 8 7 6" xfId="4790" xr:uid="{00000000-0005-0000-0000-0000CB2E0000}"/>
    <cellStyle name="Comma 8 8" xfId="858" xr:uid="{00000000-0005-0000-0000-0000CC2E0000}"/>
    <cellStyle name="Comma 8 8 2" xfId="1916" xr:uid="{00000000-0005-0000-0000-0000CD2E0000}"/>
    <cellStyle name="Comma 8 8 2 2" xfId="4033" xr:uid="{00000000-0005-0000-0000-0000CE2E0000}"/>
    <cellStyle name="Comma 8 8 2 2 2" xfId="12500" xr:uid="{00000000-0005-0000-0000-0000CF2E0000}"/>
    <cellStyle name="Comma 8 8 2 2 3" xfId="8265" xr:uid="{00000000-0005-0000-0000-0000D02E0000}"/>
    <cellStyle name="Comma 8 8 2 3" xfId="10384" xr:uid="{00000000-0005-0000-0000-0000D12E0000}"/>
    <cellStyle name="Comma 8 8 2 4" xfId="6149" xr:uid="{00000000-0005-0000-0000-0000D22E0000}"/>
    <cellStyle name="Comma 8 8 3" xfId="2975" xr:uid="{00000000-0005-0000-0000-0000D32E0000}"/>
    <cellStyle name="Comma 8 8 3 2" xfId="11442" xr:uid="{00000000-0005-0000-0000-0000D42E0000}"/>
    <cellStyle name="Comma 8 8 3 3" xfId="7207" xr:uid="{00000000-0005-0000-0000-0000D52E0000}"/>
    <cellStyle name="Comma 8 8 4" xfId="9326" xr:uid="{00000000-0005-0000-0000-0000D62E0000}"/>
    <cellStyle name="Comma 8 8 5" xfId="5091" xr:uid="{00000000-0005-0000-0000-0000D72E0000}"/>
    <cellStyle name="Comma 8 9" xfId="1363" xr:uid="{00000000-0005-0000-0000-0000D82E0000}"/>
    <cellStyle name="Comma 8 9 2" xfId="2421" xr:uid="{00000000-0005-0000-0000-0000D92E0000}"/>
    <cellStyle name="Comma 8 9 2 2" xfId="4538" xr:uid="{00000000-0005-0000-0000-0000DA2E0000}"/>
    <cellStyle name="Comma 8 9 2 2 2" xfId="13005" xr:uid="{00000000-0005-0000-0000-0000DB2E0000}"/>
    <cellStyle name="Comma 8 9 2 2 3" xfId="8770" xr:uid="{00000000-0005-0000-0000-0000DC2E0000}"/>
    <cellStyle name="Comma 8 9 2 3" xfId="10889" xr:uid="{00000000-0005-0000-0000-0000DD2E0000}"/>
    <cellStyle name="Comma 8 9 2 4" xfId="6654" xr:uid="{00000000-0005-0000-0000-0000DE2E0000}"/>
    <cellStyle name="Comma 8 9 3" xfId="3480" xr:uid="{00000000-0005-0000-0000-0000DF2E0000}"/>
    <cellStyle name="Comma 8 9 3 2" xfId="11947" xr:uid="{00000000-0005-0000-0000-0000E02E0000}"/>
    <cellStyle name="Comma 8 9 3 3" xfId="7712" xr:uid="{00000000-0005-0000-0000-0000E12E0000}"/>
    <cellStyle name="Comma 8 9 4" xfId="9831" xr:uid="{00000000-0005-0000-0000-0000E22E0000}"/>
    <cellStyle name="Comma 8 9 5" xfId="5596" xr:uid="{00000000-0005-0000-0000-0000E32E0000}"/>
    <cellStyle name="Comma 9" xfId="170" xr:uid="{00000000-0005-0000-0000-0000E42E0000}"/>
    <cellStyle name="Comma 9 10" xfId="2473" xr:uid="{00000000-0005-0000-0000-0000E52E0000}"/>
    <cellStyle name="Comma 9 10 2" xfId="10940" xr:uid="{00000000-0005-0000-0000-0000E62E0000}"/>
    <cellStyle name="Comma 9 10 3" xfId="6705" xr:uid="{00000000-0005-0000-0000-0000E72E0000}"/>
    <cellStyle name="Comma 9 11" xfId="8824" xr:uid="{00000000-0005-0000-0000-0000E82E0000}"/>
    <cellStyle name="Comma 9 12" xfId="4589" xr:uid="{00000000-0005-0000-0000-0000E92E0000}"/>
    <cellStyle name="Comma 9 2" xfId="171" xr:uid="{00000000-0005-0000-0000-0000EA2E0000}"/>
    <cellStyle name="Comma 9 2 10" xfId="2474" xr:uid="{00000000-0005-0000-0000-0000EB2E0000}"/>
    <cellStyle name="Comma 9 2 10 2" xfId="10941" xr:uid="{00000000-0005-0000-0000-0000EC2E0000}"/>
    <cellStyle name="Comma 9 2 10 3" xfId="6706" xr:uid="{00000000-0005-0000-0000-0000ED2E0000}"/>
    <cellStyle name="Comma 9 2 11" xfId="8825" xr:uid="{00000000-0005-0000-0000-0000EE2E0000}"/>
    <cellStyle name="Comma 9 2 12" xfId="4590" xr:uid="{00000000-0005-0000-0000-0000EF2E0000}"/>
    <cellStyle name="Comma 9 2 2" xfId="359" xr:uid="{00000000-0005-0000-0000-0000F02E0000}"/>
    <cellStyle name="Comma 9 2 2 10" xfId="8839" xr:uid="{00000000-0005-0000-0000-0000F12E0000}"/>
    <cellStyle name="Comma 9 2 2 11" xfId="4604" xr:uid="{00000000-0005-0000-0000-0000F22E0000}"/>
    <cellStyle name="Comma 9 2 2 2" xfId="405" xr:uid="{00000000-0005-0000-0000-0000F32E0000}"/>
    <cellStyle name="Comma 9 2 2 2 2" xfId="511" xr:uid="{00000000-0005-0000-0000-0000F42E0000}"/>
    <cellStyle name="Comma 9 2 2 2 2 2" xfId="824" xr:uid="{00000000-0005-0000-0000-0000F52E0000}"/>
    <cellStyle name="Comma 9 2 2 2 2 2 2" xfId="1329" xr:uid="{00000000-0005-0000-0000-0000F62E0000}"/>
    <cellStyle name="Comma 9 2 2 2 2 2 2 2" xfId="2387" xr:uid="{00000000-0005-0000-0000-0000F72E0000}"/>
    <cellStyle name="Comma 9 2 2 2 2 2 2 2 2" xfId="4504" xr:uid="{00000000-0005-0000-0000-0000F82E0000}"/>
    <cellStyle name="Comma 9 2 2 2 2 2 2 2 2 2" xfId="12971" xr:uid="{00000000-0005-0000-0000-0000F92E0000}"/>
    <cellStyle name="Comma 9 2 2 2 2 2 2 2 2 3" xfId="8736" xr:uid="{00000000-0005-0000-0000-0000FA2E0000}"/>
    <cellStyle name="Comma 9 2 2 2 2 2 2 2 3" xfId="10855" xr:uid="{00000000-0005-0000-0000-0000FB2E0000}"/>
    <cellStyle name="Comma 9 2 2 2 2 2 2 2 4" xfId="6620" xr:uid="{00000000-0005-0000-0000-0000FC2E0000}"/>
    <cellStyle name="Comma 9 2 2 2 2 2 2 3" xfId="3446" xr:uid="{00000000-0005-0000-0000-0000FD2E0000}"/>
    <cellStyle name="Comma 9 2 2 2 2 2 2 3 2" xfId="11913" xr:uid="{00000000-0005-0000-0000-0000FE2E0000}"/>
    <cellStyle name="Comma 9 2 2 2 2 2 2 3 3" xfId="7678" xr:uid="{00000000-0005-0000-0000-0000FF2E0000}"/>
    <cellStyle name="Comma 9 2 2 2 2 2 2 4" xfId="9797" xr:uid="{00000000-0005-0000-0000-0000002F0000}"/>
    <cellStyle name="Comma 9 2 2 2 2 2 2 5" xfId="5562" xr:uid="{00000000-0005-0000-0000-0000012F0000}"/>
    <cellStyle name="Comma 9 2 2 2 2 2 3" xfId="1882" xr:uid="{00000000-0005-0000-0000-0000022F0000}"/>
    <cellStyle name="Comma 9 2 2 2 2 2 3 2" xfId="3999" xr:uid="{00000000-0005-0000-0000-0000032F0000}"/>
    <cellStyle name="Comma 9 2 2 2 2 2 3 2 2" xfId="12466" xr:uid="{00000000-0005-0000-0000-0000042F0000}"/>
    <cellStyle name="Comma 9 2 2 2 2 2 3 2 3" xfId="8231" xr:uid="{00000000-0005-0000-0000-0000052F0000}"/>
    <cellStyle name="Comma 9 2 2 2 2 2 3 3" xfId="10350" xr:uid="{00000000-0005-0000-0000-0000062F0000}"/>
    <cellStyle name="Comma 9 2 2 2 2 2 3 4" xfId="6115" xr:uid="{00000000-0005-0000-0000-0000072F0000}"/>
    <cellStyle name="Comma 9 2 2 2 2 2 4" xfId="2941" xr:uid="{00000000-0005-0000-0000-0000082F0000}"/>
    <cellStyle name="Comma 9 2 2 2 2 2 4 2" xfId="11408" xr:uid="{00000000-0005-0000-0000-0000092F0000}"/>
    <cellStyle name="Comma 9 2 2 2 2 2 4 3" xfId="7173" xr:uid="{00000000-0005-0000-0000-00000A2F0000}"/>
    <cellStyle name="Comma 9 2 2 2 2 2 5" xfId="9292" xr:uid="{00000000-0005-0000-0000-00000B2F0000}"/>
    <cellStyle name="Comma 9 2 2 2 2 2 6" xfId="5057" xr:uid="{00000000-0005-0000-0000-00000C2F0000}"/>
    <cellStyle name="Comma 9 2 2 2 2 3" xfId="1029" xr:uid="{00000000-0005-0000-0000-00000D2F0000}"/>
    <cellStyle name="Comma 9 2 2 2 2 3 2" xfId="2087" xr:uid="{00000000-0005-0000-0000-00000E2F0000}"/>
    <cellStyle name="Comma 9 2 2 2 2 3 2 2" xfId="4204" xr:uid="{00000000-0005-0000-0000-00000F2F0000}"/>
    <cellStyle name="Comma 9 2 2 2 2 3 2 2 2" xfId="12671" xr:uid="{00000000-0005-0000-0000-0000102F0000}"/>
    <cellStyle name="Comma 9 2 2 2 2 3 2 2 3" xfId="8436" xr:uid="{00000000-0005-0000-0000-0000112F0000}"/>
    <cellStyle name="Comma 9 2 2 2 2 3 2 3" xfId="10555" xr:uid="{00000000-0005-0000-0000-0000122F0000}"/>
    <cellStyle name="Comma 9 2 2 2 2 3 2 4" xfId="6320" xr:uid="{00000000-0005-0000-0000-0000132F0000}"/>
    <cellStyle name="Comma 9 2 2 2 2 3 3" xfId="3146" xr:uid="{00000000-0005-0000-0000-0000142F0000}"/>
    <cellStyle name="Comma 9 2 2 2 2 3 3 2" xfId="11613" xr:uid="{00000000-0005-0000-0000-0000152F0000}"/>
    <cellStyle name="Comma 9 2 2 2 2 3 3 3" xfId="7378" xr:uid="{00000000-0005-0000-0000-0000162F0000}"/>
    <cellStyle name="Comma 9 2 2 2 2 3 4" xfId="9497" xr:uid="{00000000-0005-0000-0000-0000172F0000}"/>
    <cellStyle name="Comma 9 2 2 2 2 3 5" xfId="5262" xr:uid="{00000000-0005-0000-0000-0000182F0000}"/>
    <cellStyle name="Comma 9 2 2 2 2 4" xfId="1581" xr:uid="{00000000-0005-0000-0000-0000192F0000}"/>
    <cellStyle name="Comma 9 2 2 2 2 4 2" xfId="3698" xr:uid="{00000000-0005-0000-0000-00001A2F0000}"/>
    <cellStyle name="Comma 9 2 2 2 2 4 2 2" xfId="12165" xr:uid="{00000000-0005-0000-0000-00001B2F0000}"/>
    <cellStyle name="Comma 9 2 2 2 2 4 2 3" xfId="7930" xr:uid="{00000000-0005-0000-0000-00001C2F0000}"/>
    <cellStyle name="Comma 9 2 2 2 2 4 3" xfId="10049" xr:uid="{00000000-0005-0000-0000-00001D2F0000}"/>
    <cellStyle name="Comma 9 2 2 2 2 4 4" xfId="5814" xr:uid="{00000000-0005-0000-0000-00001E2F0000}"/>
    <cellStyle name="Comma 9 2 2 2 2 5" xfId="2640" xr:uid="{00000000-0005-0000-0000-00001F2F0000}"/>
    <cellStyle name="Comma 9 2 2 2 2 5 2" xfId="11107" xr:uid="{00000000-0005-0000-0000-0000202F0000}"/>
    <cellStyle name="Comma 9 2 2 2 2 5 3" xfId="6872" xr:uid="{00000000-0005-0000-0000-0000212F0000}"/>
    <cellStyle name="Comma 9 2 2 2 2 6" xfId="8991" xr:uid="{00000000-0005-0000-0000-0000222F0000}"/>
    <cellStyle name="Comma 9 2 2 2 2 7" xfId="4756" xr:uid="{00000000-0005-0000-0000-0000232F0000}"/>
    <cellStyle name="Comma 9 2 2 2 3" xfId="718" xr:uid="{00000000-0005-0000-0000-0000242F0000}"/>
    <cellStyle name="Comma 9 2 2 2 3 2" xfId="1223" xr:uid="{00000000-0005-0000-0000-0000252F0000}"/>
    <cellStyle name="Comma 9 2 2 2 3 2 2" xfId="2281" xr:uid="{00000000-0005-0000-0000-0000262F0000}"/>
    <cellStyle name="Comma 9 2 2 2 3 2 2 2" xfId="4398" xr:uid="{00000000-0005-0000-0000-0000272F0000}"/>
    <cellStyle name="Comma 9 2 2 2 3 2 2 2 2" xfId="12865" xr:uid="{00000000-0005-0000-0000-0000282F0000}"/>
    <cellStyle name="Comma 9 2 2 2 3 2 2 2 3" xfId="8630" xr:uid="{00000000-0005-0000-0000-0000292F0000}"/>
    <cellStyle name="Comma 9 2 2 2 3 2 2 3" xfId="10749" xr:uid="{00000000-0005-0000-0000-00002A2F0000}"/>
    <cellStyle name="Comma 9 2 2 2 3 2 2 4" xfId="6514" xr:uid="{00000000-0005-0000-0000-00002B2F0000}"/>
    <cellStyle name="Comma 9 2 2 2 3 2 3" xfId="3340" xr:uid="{00000000-0005-0000-0000-00002C2F0000}"/>
    <cellStyle name="Comma 9 2 2 2 3 2 3 2" xfId="11807" xr:uid="{00000000-0005-0000-0000-00002D2F0000}"/>
    <cellStyle name="Comma 9 2 2 2 3 2 3 3" xfId="7572" xr:uid="{00000000-0005-0000-0000-00002E2F0000}"/>
    <cellStyle name="Comma 9 2 2 2 3 2 4" xfId="9691" xr:uid="{00000000-0005-0000-0000-00002F2F0000}"/>
    <cellStyle name="Comma 9 2 2 2 3 2 5" xfId="5456" xr:uid="{00000000-0005-0000-0000-0000302F0000}"/>
    <cellStyle name="Comma 9 2 2 2 3 3" xfId="1776" xr:uid="{00000000-0005-0000-0000-0000312F0000}"/>
    <cellStyle name="Comma 9 2 2 2 3 3 2" xfId="3893" xr:uid="{00000000-0005-0000-0000-0000322F0000}"/>
    <cellStyle name="Comma 9 2 2 2 3 3 2 2" xfId="12360" xr:uid="{00000000-0005-0000-0000-0000332F0000}"/>
    <cellStyle name="Comma 9 2 2 2 3 3 2 3" xfId="8125" xr:uid="{00000000-0005-0000-0000-0000342F0000}"/>
    <cellStyle name="Comma 9 2 2 2 3 3 3" xfId="10244" xr:uid="{00000000-0005-0000-0000-0000352F0000}"/>
    <cellStyle name="Comma 9 2 2 2 3 3 4" xfId="6009" xr:uid="{00000000-0005-0000-0000-0000362F0000}"/>
    <cellStyle name="Comma 9 2 2 2 3 4" xfId="2835" xr:uid="{00000000-0005-0000-0000-0000372F0000}"/>
    <cellStyle name="Comma 9 2 2 2 3 4 2" xfId="11302" xr:uid="{00000000-0005-0000-0000-0000382F0000}"/>
    <cellStyle name="Comma 9 2 2 2 3 4 3" xfId="7067" xr:uid="{00000000-0005-0000-0000-0000392F0000}"/>
    <cellStyle name="Comma 9 2 2 2 3 5" xfId="9186" xr:uid="{00000000-0005-0000-0000-00003A2F0000}"/>
    <cellStyle name="Comma 9 2 2 2 3 6" xfId="4951" xr:uid="{00000000-0005-0000-0000-00003B2F0000}"/>
    <cellStyle name="Comma 9 2 2 2 4" xfId="611" xr:uid="{00000000-0005-0000-0000-00003C2F0000}"/>
    <cellStyle name="Comma 9 2 2 2 4 2" xfId="1128" xr:uid="{00000000-0005-0000-0000-00003D2F0000}"/>
    <cellStyle name="Comma 9 2 2 2 4 2 2" xfId="2186" xr:uid="{00000000-0005-0000-0000-00003E2F0000}"/>
    <cellStyle name="Comma 9 2 2 2 4 2 2 2" xfId="4303" xr:uid="{00000000-0005-0000-0000-00003F2F0000}"/>
    <cellStyle name="Comma 9 2 2 2 4 2 2 2 2" xfId="12770" xr:uid="{00000000-0005-0000-0000-0000402F0000}"/>
    <cellStyle name="Comma 9 2 2 2 4 2 2 2 3" xfId="8535" xr:uid="{00000000-0005-0000-0000-0000412F0000}"/>
    <cellStyle name="Comma 9 2 2 2 4 2 2 3" xfId="10654" xr:uid="{00000000-0005-0000-0000-0000422F0000}"/>
    <cellStyle name="Comma 9 2 2 2 4 2 2 4" xfId="6419" xr:uid="{00000000-0005-0000-0000-0000432F0000}"/>
    <cellStyle name="Comma 9 2 2 2 4 2 3" xfId="3245" xr:uid="{00000000-0005-0000-0000-0000442F0000}"/>
    <cellStyle name="Comma 9 2 2 2 4 2 3 2" xfId="11712" xr:uid="{00000000-0005-0000-0000-0000452F0000}"/>
    <cellStyle name="Comma 9 2 2 2 4 2 3 3" xfId="7477" xr:uid="{00000000-0005-0000-0000-0000462F0000}"/>
    <cellStyle name="Comma 9 2 2 2 4 2 4" xfId="9596" xr:uid="{00000000-0005-0000-0000-0000472F0000}"/>
    <cellStyle name="Comma 9 2 2 2 4 2 5" xfId="5361" xr:uid="{00000000-0005-0000-0000-0000482F0000}"/>
    <cellStyle name="Comma 9 2 2 2 4 3" xfId="1681" xr:uid="{00000000-0005-0000-0000-0000492F0000}"/>
    <cellStyle name="Comma 9 2 2 2 4 3 2" xfId="3798" xr:uid="{00000000-0005-0000-0000-00004A2F0000}"/>
    <cellStyle name="Comma 9 2 2 2 4 3 2 2" xfId="12265" xr:uid="{00000000-0005-0000-0000-00004B2F0000}"/>
    <cellStyle name="Comma 9 2 2 2 4 3 2 3" xfId="8030" xr:uid="{00000000-0005-0000-0000-00004C2F0000}"/>
    <cellStyle name="Comma 9 2 2 2 4 3 3" xfId="10149" xr:uid="{00000000-0005-0000-0000-00004D2F0000}"/>
    <cellStyle name="Comma 9 2 2 2 4 3 4" xfId="5914" xr:uid="{00000000-0005-0000-0000-00004E2F0000}"/>
    <cellStyle name="Comma 9 2 2 2 4 4" xfId="2740" xr:uid="{00000000-0005-0000-0000-00004F2F0000}"/>
    <cellStyle name="Comma 9 2 2 2 4 4 2" xfId="11207" xr:uid="{00000000-0005-0000-0000-0000502F0000}"/>
    <cellStyle name="Comma 9 2 2 2 4 4 3" xfId="6972" xr:uid="{00000000-0005-0000-0000-0000512F0000}"/>
    <cellStyle name="Comma 9 2 2 2 4 5" xfId="9091" xr:uid="{00000000-0005-0000-0000-0000522F0000}"/>
    <cellStyle name="Comma 9 2 2 2 4 6" xfId="4856" xr:uid="{00000000-0005-0000-0000-0000532F0000}"/>
    <cellStyle name="Comma 9 2 2 2 5" xfId="923" xr:uid="{00000000-0005-0000-0000-0000542F0000}"/>
    <cellStyle name="Comma 9 2 2 2 5 2" xfId="1981" xr:uid="{00000000-0005-0000-0000-0000552F0000}"/>
    <cellStyle name="Comma 9 2 2 2 5 2 2" xfId="4098" xr:uid="{00000000-0005-0000-0000-0000562F0000}"/>
    <cellStyle name="Comma 9 2 2 2 5 2 2 2" xfId="12565" xr:uid="{00000000-0005-0000-0000-0000572F0000}"/>
    <cellStyle name="Comma 9 2 2 2 5 2 2 3" xfId="8330" xr:uid="{00000000-0005-0000-0000-0000582F0000}"/>
    <cellStyle name="Comma 9 2 2 2 5 2 3" xfId="10449" xr:uid="{00000000-0005-0000-0000-0000592F0000}"/>
    <cellStyle name="Comma 9 2 2 2 5 2 4" xfId="6214" xr:uid="{00000000-0005-0000-0000-00005A2F0000}"/>
    <cellStyle name="Comma 9 2 2 2 5 3" xfId="3040" xr:uid="{00000000-0005-0000-0000-00005B2F0000}"/>
    <cellStyle name="Comma 9 2 2 2 5 3 2" xfId="11507" xr:uid="{00000000-0005-0000-0000-00005C2F0000}"/>
    <cellStyle name="Comma 9 2 2 2 5 3 3" xfId="7272" xr:uid="{00000000-0005-0000-0000-00005D2F0000}"/>
    <cellStyle name="Comma 9 2 2 2 5 4" xfId="9391" xr:uid="{00000000-0005-0000-0000-00005E2F0000}"/>
    <cellStyle name="Comma 9 2 2 2 5 5" xfId="5156" xr:uid="{00000000-0005-0000-0000-00005F2F0000}"/>
    <cellStyle name="Comma 9 2 2 2 6" xfId="1475" xr:uid="{00000000-0005-0000-0000-0000602F0000}"/>
    <cellStyle name="Comma 9 2 2 2 6 2" xfId="3592" xr:uid="{00000000-0005-0000-0000-0000612F0000}"/>
    <cellStyle name="Comma 9 2 2 2 6 2 2" xfId="12059" xr:uid="{00000000-0005-0000-0000-0000622F0000}"/>
    <cellStyle name="Comma 9 2 2 2 6 2 3" xfId="7824" xr:uid="{00000000-0005-0000-0000-0000632F0000}"/>
    <cellStyle name="Comma 9 2 2 2 6 3" xfId="9943" xr:uid="{00000000-0005-0000-0000-0000642F0000}"/>
    <cellStyle name="Comma 9 2 2 2 6 4" xfId="5708" xr:uid="{00000000-0005-0000-0000-0000652F0000}"/>
    <cellStyle name="Comma 9 2 2 2 7" xfId="2534" xr:uid="{00000000-0005-0000-0000-0000662F0000}"/>
    <cellStyle name="Comma 9 2 2 2 7 2" xfId="11001" xr:uid="{00000000-0005-0000-0000-0000672F0000}"/>
    <cellStyle name="Comma 9 2 2 2 7 3" xfId="6766" xr:uid="{00000000-0005-0000-0000-0000682F0000}"/>
    <cellStyle name="Comma 9 2 2 2 8" xfId="8885" xr:uid="{00000000-0005-0000-0000-0000692F0000}"/>
    <cellStyle name="Comma 9 2 2 2 9" xfId="4650" xr:uid="{00000000-0005-0000-0000-00006A2F0000}"/>
    <cellStyle name="Comma 9 2 2 3" xfId="465" xr:uid="{00000000-0005-0000-0000-00006B2F0000}"/>
    <cellStyle name="Comma 9 2 2 3 2" xfId="778" xr:uid="{00000000-0005-0000-0000-00006C2F0000}"/>
    <cellStyle name="Comma 9 2 2 3 2 2" xfId="1283" xr:uid="{00000000-0005-0000-0000-00006D2F0000}"/>
    <cellStyle name="Comma 9 2 2 3 2 2 2" xfId="2341" xr:uid="{00000000-0005-0000-0000-00006E2F0000}"/>
    <cellStyle name="Comma 9 2 2 3 2 2 2 2" xfId="4458" xr:uid="{00000000-0005-0000-0000-00006F2F0000}"/>
    <cellStyle name="Comma 9 2 2 3 2 2 2 2 2" xfId="12925" xr:uid="{00000000-0005-0000-0000-0000702F0000}"/>
    <cellStyle name="Comma 9 2 2 3 2 2 2 2 3" xfId="8690" xr:uid="{00000000-0005-0000-0000-0000712F0000}"/>
    <cellStyle name="Comma 9 2 2 3 2 2 2 3" xfId="10809" xr:uid="{00000000-0005-0000-0000-0000722F0000}"/>
    <cellStyle name="Comma 9 2 2 3 2 2 2 4" xfId="6574" xr:uid="{00000000-0005-0000-0000-0000732F0000}"/>
    <cellStyle name="Comma 9 2 2 3 2 2 3" xfId="3400" xr:uid="{00000000-0005-0000-0000-0000742F0000}"/>
    <cellStyle name="Comma 9 2 2 3 2 2 3 2" xfId="11867" xr:uid="{00000000-0005-0000-0000-0000752F0000}"/>
    <cellStyle name="Comma 9 2 2 3 2 2 3 3" xfId="7632" xr:uid="{00000000-0005-0000-0000-0000762F0000}"/>
    <cellStyle name="Comma 9 2 2 3 2 2 4" xfId="9751" xr:uid="{00000000-0005-0000-0000-0000772F0000}"/>
    <cellStyle name="Comma 9 2 2 3 2 2 5" xfId="5516" xr:uid="{00000000-0005-0000-0000-0000782F0000}"/>
    <cellStyle name="Comma 9 2 2 3 2 3" xfId="1836" xr:uid="{00000000-0005-0000-0000-0000792F0000}"/>
    <cellStyle name="Comma 9 2 2 3 2 3 2" xfId="3953" xr:uid="{00000000-0005-0000-0000-00007A2F0000}"/>
    <cellStyle name="Comma 9 2 2 3 2 3 2 2" xfId="12420" xr:uid="{00000000-0005-0000-0000-00007B2F0000}"/>
    <cellStyle name="Comma 9 2 2 3 2 3 2 3" xfId="8185" xr:uid="{00000000-0005-0000-0000-00007C2F0000}"/>
    <cellStyle name="Comma 9 2 2 3 2 3 3" xfId="10304" xr:uid="{00000000-0005-0000-0000-00007D2F0000}"/>
    <cellStyle name="Comma 9 2 2 3 2 3 4" xfId="6069" xr:uid="{00000000-0005-0000-0000-00007E2F0000}"/>
    <cellStyle name="Comma 9 2 2 3 2 4" xfId="2895" xr:uid="{00000000-0005-0000-0000-00007F2F0000}"/>
    <cellStyle name="Comma 9 2 2 3 2 4 2" xfId="11362" xr:uid="{00000000-0005-0000-0000-0000802F0000}"/>
    <cellStyle name="Comma 9 2 2 3 2 4 3" xfId="7127" xr:uid="{00000000-0005-0000-0000-0000812F0000}"/>
    <cellStyle name="Comma 9 2 2 3 2 5" xfId="9246" xr:uid="{00000000-0005-0000-0000-0000822F0000}"/>
    <cellStyle name="Comma 9 2 2 3 2 6" xfId="5011" xr:uid="{00000000-0005-0000-0000-0000832F0000}"/>
    <cellStyle name="Comma 9 2 2 3 3" xfId="983" xr:uid="{00000000-0005-0000-0000-0000842F0000}"/>
    <cellStyle name="Comma 9 2 2 3 3 2" xfId="2041" xr:uid="{00000000-0005-0000-0000-0000852F0000}"/>
    <cellStyle name="Comma 9 2 2 3 3 2 2" xfId="4158" xr:uid="{00000000-0005-0000-0000-0000862F0000}"/>
    <cellStyle name="Comma 9 2 2 3 3 2 2 2" xfId="12625" xr:uid="{00000000-0005-0000-0000-0000872F0000}"/>
    <cellStyle name="Comma 9 2 2 3 3 2 2 3" xfId="8390" xr:uid="{00000000-0005-0000-0000-0000882F0000}"/>
    <cellStyle name="Comma 9 2 2 3 3 2 3" xfId="10509" xr:uid="{00000000-0005-0000-0000-0000892F0000}"/>
    <cellStyle name="Comma 9 2 2 3 3 2 4" xfId="6274" xr:uid="{00000000-0005-0000-0000-00008A2F0000}"/>
    <cellStyle name="Comma 9 2 2 3 3 3" xfId="3100" xr:uid="{00000000-0005-0000-0000-00008B2F0000}"/>
    <cellStyle name="Comma 9 2 2 3 3 3 2" xfId="11567" xr:uid="{00000000-0005-0000-0000-00008C2F0000}"/>
    <cellStyle name="Comma 9 2 2 3 3 3 3" xfId="7332" xr:uid="{00000000-0005-0000-0000-00008D2F0000}"/>
    <cellStyle name="Comma 9 2 2 3 3 4" xfId="9451" xr:uid="{00000000-0005-0000-0000-00008E2F0000}"/>
    <cellStyle name="Comma 9 2 2 3 3 5" xfId="5216" xr:uid="{00000000-0005-0000-0000-00008F2F0000}"/>
    <cellStyle name="Comma 9 2 2 3 4" xfId="1535" xr:uid="{00000000-0005-0000-0000-0000902F0000}"/>
    <cellStyle name="Comma 9 2 2 3 4 2" xfId="3652" xr:uid="{00000000-0005-0000-0000-0000912F0000}"/>
    <cellStyle name="Comma 9 2 2 3 4 2 2" xfId="12119" xr:uid="{00000000-0005-0000-0000-0000922F0000}"/>
    <cellStyle name="Comma 9 2 2 3 4 2 3" xfId="7884" xr:uid="{00000000-0005-0000-0000-0000932F0000}"/>
    <cellStyle name="Comma 9 2 2 3 4 3" xfId="10003" xr:uid="{00000000-0005-0000-0000-0000942F0000}"/>
    <cellStyle name="Comma 9 2 2 3 4 4" xfId="5768" xr:uid="{00000000-0005-0000-0000-0000952F0000}"/>
    <cellStyle name="Comma 9 2 2 3 5" xfId="2594" xr:uid="{00000000-0005-0000-0000-0000962F0000}"/>
    <cellStyle name="Comma 9 2 2 3 5 2" xfId="11061" xr:uid="{00000000-0005-0000-0000-0000972F0000}"/>
    <cellStyle name="Comma 9 2 2 3 5 3" xfId="6826" xr:uid="{00000000-0005-0000-0000-0000982F0000}"/>
    <cellStyle name="Comma 9 2 2 3 6" xfId="8945" xr:uid="{00000000-0005-0000-0000-0000992F0000}"/>
    <cellStyle name="Comma 9 2 2 3 7" xfId="4710" xr:uid="{00000000-0005-0000-0000-00009A2F0000}"/>
    <cellStyle name="Comma 9 2 2 4" xfId="672" xr:uid="{00000000-0005-0000-0000-00009B2F0000}"/>
    <cellStyle name="Comma 9 2 2 4 2" xfId="1177" xr:uid="{00000000-0005-0000-0000-00009C2F0000}"/>
    <cellStyle name="Comma 9 2 2 4 2 2" xfId="2235" xr:uid="{00000000-0005-0000-0000-00009D2F0000}"/>
    <cellStyle name="Comma 9 2 2 4 2 2 2" xfId="4352" xr:uid="{00000000-0005-0000-0000-00009E2F0000}"/>
    <cellStyle name="Comma 9 2 2 4 2 2 2 2" xfId="12819" xr:uid="{00000000-0005-0000-0000-00009F2F0000}"/>
    <cellStyle name="Comma 9 2 2 4 2 2 2 3" xfId="8584" xr:uid="{00000000-0005-0000-0000-0000A02F0000}"/>
    <cellStyle name="Comma 9 2 2 4 2 2 3" xfId="10703" xr:uid="{00000000-0005-0000-0000-0000A12F0000}"/>
    <cellStyle name="Comma 9 2 2 4 2 2 4" xfId="6468" xr:uid="{00000000-0005-0000-0000-0000A22F0000}"/>
    <cellStyle name="Comma 9 2 2 4 2 3" xfId="3294" xr:uid="{00000000-0005-0000-0000-0000A32F0000}"/>
    <cellStyle name="Comma 9 2 2 4 2 3 2" xfId="11761" xr:uid="{00000000-0005-0000-0000-0000A42F0000}"/>
    <cellStyle name="Comma 9 2 2 4 2 3 3" xfId="7526" xr:uid="{00000000-0005-0000-0000-0000A52F0000}"/>
    <cellStyle name="Comma 9 2 2 4 2 4" xfId="9645" xr:uid="{00000000-0005-0000-0000-0000A62F0000}"/>
    <cellStyle name="Comma 9 2 2 4 2 5" xfId="5410" xr:uid="{00000000-0005-0000-0000-0000A72F0000}"/>
    <cellStyle name="Comma 9 2 2 4 3" xfId="1730" xr:uid="{00000000-0005-0000-0000-0000A82F0000}"/>
    <cellStyle name="Comma 9 2 2 4 3 2" xfId="3847" xr:uid="{00000000-0005-0000-0000-0000A92F0000}"/>
    <cellStyle name="Comma 9 2 2 4 3 2 2" xfId="12314" xr:uid="{00000000-0005-0000-0000-0000AA2F0000}"/>
    <cellStyle name="Comma 9 2 2 4 3 2 3" xfId="8079" xr:uid="{00000000-0005-0000-0000-0000AB2F0000}"/>
    <cellStyle name="Comma 9 2 2 4 3 3" xfId="10198" xr:uid="{00000000-0005-0000-0000-0000AC2F0000}"/>
    <cellStyle name="Comma 9 2 2 4 3 4" xfId="5963" xr:uid="{00000000-0005-0000-0000-0000AD2F0000}"/>
    <cellStyle name="Comma 9 2 2 4 4" xfId="2789" xr:uid="{00000000-0005-0000-0000-0000AE2F0000}"/>
    <cellStyle name="Comma 9 2 2 4 4 2" xfId="11256" xr:uid="{00000000-0005-0000-0000-0000AF2F0000}"/>
    <cellStyle name="Comma 9 2 2 4 4 3" xfId="7021" xr:uid="{00000000-0005-0000-0000-0000B02F0000}"/>
    <cellStyle name="Comma 9 2 2 4 5" xfId="9140" xr:uid="{00000000-0005-0000-0000-0000B12F0000}"/>
    <cellStyle name="Comma 9 2 2 4 6" xfId="4905" xr:uid="{00000000-0005-0000-0000-0000B22F0000}"/>
    <cellStyle name="Comma 9 2 2 5" xfId="565" xr:uid="{00000000-0005-0000-0000-0000B32F0000}"/>
    <cellStyle name="Comma 9 2 2 5 2" xfId="1082" xr:uid="{00000000-0005-0000-0000-0000B42F0000}"/>
    <cellStyle name="Comma 9 2 2 5 2 2" xfId="2140" xr:uid="{00000000-0005-0000-0000-0000B52F0000}"/>
    <cellStyle name="Comma 9 2 2 5 2 2 2" xfId="4257" xr:uid="{00000000-0005-0000-0000-0000B62F0000}"/>
    <cellStyle name="Comma 9 2 2 5 2 2 2 2" xfId="12724" xr:uid="{00000000-0005-0000-0000-0000B72F0000}"/>
    <cellStyle name="Comma 9 2 2 5 2 2 2 3" xfId="8489" xr:uid="{00000000-0005-0000-0000-0000B82F0000}"/>
    <cellStyle name="Comma 9 2 2 5 2 2 3" xfId="10608" xr:uid="{00000000-0005-0000-0000-0000B92F0000}"/>
    <cellStyle name="Comma 9 2 2 5 2 2 4" xfId="6373" xr:uid="{00000000-0005-0000-0000-0000BA2F0000}"/>
    <cellStyle name="Comma 9 2 2 5 2 3" xfId="3199" xr:uid="{00000000-0005-0000-0000-0000BB2F0000}"/>
    <cellStyle name="Comma 9 2 2 5 2 3 2" xfId="11666" xr:uid="{00000000-0005-0000-0000-0000BC2F0000}"/>
    <cellStyle name="Comma 9 2 2 5 2 3 3" xfId="7431" xr:uid="{00000000-0005-0000-0000-0000BD2F0000}"/>
    <cellStyle name="Comma 9 2 2 5 2 4" xfId="9550" xr:uid="{00000000-0005-0000-0000-0000BE2F0000}"/>
    <cellStyle name="Comma 9 2 2 5 2 5" xfId="5315" xr:uid="{00000000-0005-0000-0000-0000BF2F0000}"/>
    <cellStyle name="Comma 9 2 2 5 3" xfId="1635" xr:uid="{00000000-0005-0000-0000-0000C02F0000}"/>
    <cellStyle name="Comma 9 2 2 5 3 2" xfId="3752" xr:uid="{00000000-0005-0000-0000-0000C12F0000}"/>
    <cellStyle name="Comma 9 2 2 5 3 2 2" xfId="12219" xr:uid="{00000000-0005-0000-0000-0000C22F0000}"/>
    <cellStyle name="Comma 9 2 2 5 3 2 3" xfId="7984" xr:uid="{00000000-0005-0000-0000-0000C32F0000}"/>
    <cellStyle name="Comma 9 2 2 5 3 3" xfId="10103" xr:uid="{00000000-0005-0000-0000-0000C42F0000}"/>
    <cellStyle name="Comma 9 2 2 5 3 4" xfId="5868" xr:uid="{00000000-0005-0000-0000-0000C52F0000}"/>
    <cellStyle name="Comma 9 2 2 5 4" xfId="2694" xr:uid="{00000000-0005-0000-0000-0000C62F0000}"/>
    <cellStyle name="Comma 9 2 2 5 4 2" xfId="11161" xr:uid="{00000000-0005-0000-0000-0000C72F0000}"/>
    <cellStyle name="Comma 9 2 2 5 4 3" xfId="6926" xr:uid="{00000000-0005-0000-0000-0000C82F0000}"/>
    <cellStyle name="Comma 9 2 2 5 5" xfId="9045" xr:uid="{00000000-0005-0000-0000-0000C92F0000}"/>
    <cellStyle name="Comma 9 2 2 5 6" xfId="4810" xr:uid="{00000000-0005-0000-0000-0000CA2F0000}"/>
    <cellStyle name="Comma 9 2 2 6" xfId="877" xr:uid="{00000000-0005-0000-0000-0000CB2F0000}"/>
    <cellStyle name="Comma 9 2 2 6 2" xfId="1935" xr:uid="{00000000-0005-0000-0000-0000CC2F0000}"/>
    <cellStyle name="Comma 9 2 2 6 2 2" xfId="4052" xr:uid="{00000000-0005-0000-0000-0000CD2F0000}"/>
    <cellStyle name="Comma 9 2 2 6 2 2 2" xfId="12519" xr:uid="{00000000-0005-0000-0000-0000CE2F0000}"/>
    <cellStyle name="Comma 9 2 2 6 2 2 3" xfId="8284" xr:uid="{00000000-0005-0000-0000-0000CF2F0000}"/>
    <cellStyle name="Comma 9 2 2 6 2 3" xfId="10403" xr:uid="{00000000-0005-0000-0000-0000D02F0000}"/>
    <cellStyle name="Comma 9 2 2 6 2 4" xfId="6168" xr:uid="{00000000-0005-0000-0000-0000D12F0000}"/>
    <cellStyle name="Comma 9 2 2 6 3" xfId="2994" xr:uid="{00000000-0005-0000-0000-0000D22F0000}"/>
    <cellStyle name="Comma 9 2 2 6 3 2" xfId="11461" xr:uid="{00000000-0005-0000-0000-0000D32F0000}"/>
    <cellStyle name="Comma 9 2 2 6 3 3" xfId="7226" xr:uid="{00000000-0005-0000-0000-0000D42F0000}"/>
    <cellStyle name="Comma 9 2 2 6 4" xfId="9345" xr:uid="{00000000-0005-0000-0000-0000D52F0000}"/>
    <cellStyle name="Comma 9 2 2 6 5" xfId="5110" xr:uid="{00000000-0005-0000-0000-0000D62F0000}"/>
    <cellStyle name="Comma 9 2 2 7" xfId="1383" xr:uid="{00000000-0005-0000-0000-0000D72F0000}"/>
    <cellStyle name="Comma 9 2 2 7 2" xfId="2441" xr:uid="{00000000-0005-0000-0000-0000D82F0000}"/>
    <cellStyle name="Comma 9 2 2 7 2 2" xfId="4558" xr:uid="{00000000-0005-0000-0000-0000D92F0000}"/>
    <cellStyle name="Comma 9 2 2 7 2 2 2" xfId="13025" xr:uid="{00000000-0005-0000-0000-0000DA2F0000}"/>
    <cellStyle name="Comma 9 2 2 7 2 2 3" xfId="8790" xr:uid="{00000000-0005-0000-0000-0000DB2F0000}"/>
    <cellStyle name="Comma 9 2 2 7 2 3" xfId="10909" xr:uid="{00000000-0005-0000-0000-0000DC2F0000}"/>
    <cellStyle name="Comma 9 2 2 7 2 4" xfId="6674" xr:uid="{00000000-0005-0000-0000-0000DD2F0000}"/>
    <cellStyle name="Comma 9 2 2 7 3" xfId="3500" xr:uid="{00000000-0005-0000-0000-0000DE2F0000}"/>
    <cellStyle name="Comma 9 2 2 7 3 2" xfId="11967" xr:uid="{00000000-0005-0000-0000-0000DF2F0000}"/>
    <cellStyle name="Comma 9 2 2 7 3 3" xfId="7732" xr:uid="{00000000-0005-0000-0000-0000E02F0000}"/>
    <cellStyle name="Comma 9 2 2 7 4" xfId="9851" xr:uid="{00000000-0005-0000-0000-0000E12F0000}"/>
    <cellStyle name="Comma 9 2 2 7 5" xfId="5616" xr:uid="{00000000-0005-0000-0000-0000E22F0000}"/>
    <cellStyle name="Comma 9 2 2 8" xfId="1429" xr:uid="{00000000-0005-0000-0000-0000E32F0000}"/>
    <cellStyle name="Comma 9 2 2 8 2" xfId="3546" xr:uid="{00000000-0005-0000-0000-0000E42F0000}"/>
    <cellStyle name="Comma 9 2 2 8 2 2" xfId="12013" xr:uid="{00000000-0005-0000-0000-0000E52F0000}"/>
    <cellStyle name="Comma 9 2 2 8 2 3" xfId="7778" xr:uid="{00000000-0005-0000-0000-0000E62F0000}"/>
    <cellStyle name="Comma 9 2 2 8 3" xfId="9897" xr:uid="{00000000-0005-0000-0000-0000E72F0000}"/>
    <cellStyle name="Comma 9 2 2 8 4" xfId="5662" xr:uid="{00000000-0005-0000-0000-0000E82F0000}"/>
    <cellStyle name="Comma 9 2 2 9" xfId="2488" xr:uid="{00000000-0005-0000-0000-0000E92F0000}"/>
    <cellStyle name="Comma 9 2 2 9 2" xfId="10955" xr:uid="{00000000-0005-0000-0000-0000EA2F0000}"/>
    <cellStyle name="Comma 9 2 2 9 3" xfId="6720" xr:uid="{00000000-0005-0000-0000-0000EB2F0000}"/>
    <cellStyle name="Comma 9 2 3" xfId="391" xr:uid="{00000000-0005-0000-0000-0000EC2F0000}"/>
    <cellStyle name="Comma 9 2 3 2" xfId="497" xr:uid="{00000000-0005-0000-0000-0000ED2F0000}"/>
    <cellStyle name="Comma 9 2 3 2 2" xfId="810" xr:uid="{00000000-0005-0000-0000-0000EE2F0000}"/>
    <cellStyle name="Comma 9 2 3 2 2 2" xfId="1315" xr:uid="{00000000-0005-0000-0000-0000EF2F0000}"/>
    <cellStyle name="Comma 9 2 3 2 2 2 2" xfId="2373" xr:uid="{00000000-0005-0000-0000-0000F02F0000}"/>
    <cellStyle name="Comma 9 2 3 2 2 2 2 2" xfId="4490" xr:uid="{00000000-0005-0000-0000-0000F12F0000}"/>
    <cellStyle name="Comma 9 2 3 2 2 2 2 2 2" xfId="12957" xr:uid="{00000000-0005-0000-0000-0000F22F0000}"/>
    <cellStyle name="Comma 9 2 3 2 2 2 2 2 3" xfId="8722" xr:uid="{00000000-0005-0000-0000-0000F32F0000}"/>
    <cellStyle name="Comma 9 2 3 2 2 2 2 3" xfId="10841" xr:uid="{00000000-0005-0000-0000-0000F42F0000}"/>
    <cellStyle name="Comma 9 2 3 2 2 2 2 4" xfId="6606" xr:uid="{00000000-0005-0000-0000-0000F52F0000}"/>
    <cellStyle name="Comma 9 2 3 2 2 2 3" xfId="3432" xr:uid="{00000000-0005-0000-0000-0000F62F0000}"/>
    <cellStyle name="Comma 9 2 3 2 2 2 3 2" xfId="11899" xr:uid="{00000000-0005-0000-0000-0000F72F0000}"/>
    <cellStyle name="Comma 9 2 3 2 2 2 3 3" xfId="7664" xr:uid="{00000000-0005-0000-0000-0000F82F0000}"/>
    <cellStyle name="Comma 9 2 3 2 2 2 4" xfId="9783" xr:uid="{00000000-0005-0000-0000-0000F92F0000}"/>
    <cellStyle name="Comma 9 2 3 2 2 2 5" xfId="5548" xr:uid="{00000000-0005-0000-0000-0000FA2F0000}"/>
    <cellStyle name="Comma 9 2 3 2 2 3" xfId="1868" xr:uid="{00000000-0005-0000-0000-0000FB2F0000}"/>
    <cellStyle name="Comma 9 2 3 2 2 3 2" xfId="3985" xr:uid="{00000000-0005-0000-0000-0000FC2F0000}"/>
    <cellStyle name="Comma 9 2 3 2 2 3 2 2" xfId="12452" xr:uid="{00000000-0005-0000-0000-0000FD2F0000}"/>
    <cellStyle name="Comma 9 2 3 2 2 3 2 3" xfId="8217" xr:uid="{00000000-0005-0000-0000-0000FE2F0000}"/>
    <cellStyle name="Comma 9 2 3 2 2 3 3" xfId="10336" xr:uid="{00000000-0005-0000-0000-0000FF2F0000}"/>
    <cellStyle name="Comma 9 2 3 2 2 3 4" xfId="6101" xr:uid="{00000000-0005-0000-0000-000000300000}"/>
    <cellStyle name="Comma 9 2 3 2 2 4" xfId="2927" xr:uid="{00000000-0005-0000-0000-000001300000}"/>
    <cellStyle name="Comma 9 2 3 2 2 4 2" xfId="11394" xr:uid="{00000000-0005-0000-0000-000002300000}"/>
    <cellStyle name="Comma 9 2 3 2 2 4 3" xfId="7159" xr:uid="{00000000-0005-0000-0000-000003300000}"/>
    <cellStyle name="Comma 9 2 3 2 2 5" xfId="9278" xr:uid="{00000000-0005-0000-0000-000004300000}"/>
    <cellStyle name="Comma 9 2 3 2 2 6" xfId="5043" xr:uid="{00000000-0005-0000-0000-000005300000}"/>
    <cellStyle name="Comma 9 2 3 2 3" xfId="1015" xr:uid="{00000000-0005-0000-0000-000006300000}"/>
    <cellStyle name="Comma 9 2 3 2 3 2" xfId="2073" xr:uid="{00000000-0005-0000-0000-000007300000}"/>
    <cellStyle name="Comma 9 2 3 2 3 2 2" xfId="4190" xr:uid="{00000000-0005-0000-0000-000008300000}"/>
    <cellStyle name="Comma 9 2 3 2 3 2 2 2" xfId="12657" xr:uid="{00000000-0005-0000-0000-000009300000}"/>
    <cellStyle name="Comma 9 2 3 2 3 2 2 3" xfId="8422" xr:uid="{00000000-0005-0000-0000-00000A300000}"/>
    <cellStyle name="Comma 9 2 3 2 3 2 3" xfId="10541" xr:uid="{00000000-0005-0000-0000-00000B300000}"/>
    <cellStyle name="Comma 9 2 3 2 3 2 4" xfId="6306" xr:uid="{00000000-0005-0000-0000-00000C300000}"/>
    <cellStyle name="Comma 9 2 3 2 3 3" xfId="3132" xr:uid="{00000000-0005-0000-0000-00000D300000}"/>
    <cellStyle name="Comma 9 2 3 2 3 3 2" xfId="11599" xr:uid="{00000000-0005-0000-0000-00000E300000}"/>
    <cellStyle name="Comma 9 2 3 2 3 3 3" xfId="7364" xr:uid="{00000000-0005-0000-0000-00000F300000}"/>
    <cellStyle name="Comma 9 2 3 2 3 4" xfId="9483" xr:uid="{00000000-0005-0000-0000-000010300000}"/>
    <cellStyle name="Comma 9 2 3 2 3 5" xfId="5248" xr:uid="{00000000-0005-0000-0000-000011300000}"/>
    <cellStyle name="Comma 9 2 3 2 4" xfId="1567" xr:uid="{00000000-0005-0000-0000-000012300000}"/>
    <cellStyle name="Comma 9 2 3 2 4 2" xfId="3684" xr:uid="{00000000-0005-0000-0000-000013300000}"/>
    <cellStyle name="Comma 9 2 3 2 4 2 2" xfId="12151" xr:uid="{00000000-0005-0000-0000-000014300000}"/>
    <cellStyle name="Comma 9 2 3 2 4 2 3" xfId="7916" xr:uid="{00000000-0005-0000-0000-000015300000}"/>
    <cellStyle name="Comma 9 2 3 2 4 3" xfId="10035" xr:uid="{00000000-0005-0000-0000-000016300000}"/>
    <cellStyle name="Comma 9 2 3 2 4 4" xfId="5800" xr:uid="{00000000-0005-0000-0000-000017300000}"/>
    <cellStyle name="Comma 9 2 3 2 5" xfId="2626" xr:uid="{00000000-0005-0000-0000-000018300000}"/>
    <cellStyle name="Comma 9 2 3 2 5 2" xfId="11093" xr:uid="{00000000-0005-0000-0000-000019300000}"/>
    <cellStyle name="Comma 9 2 3 2 5 3" xfId="6858" xr:uid="{00000000-0005-0000-0000-00001A300000}"/>
    <cellStyle name="Comma 9 2 3 2 6" xfId="8977" xr:uid="{00000000-0005-0000-0000-00001B300000}"/>
    <cellStyle name="Comma 9 2 3 2 7" xfId="4742" xr:uid="{00000000-0005-0000-0000-00001C300000}"/>
    <cellStyle name="Comma 9 2 3 3" xfId="704" xr:uid="{00000000-0005-0000-0000-00001D300000}"/>
    <cellStyle name="Comma 9 2 3 3 2" xfId="1209" xr:uid="{00000000-0005-0000-0000-00001E300000}"/>
    <cellStyle name="Comma 9 2 3 3 2 2" xfId="2267" xr:uid="{00000000-0005-0000-0000-00001F300000}"/>
    <cellStyle name="Comma 9 2 3 3 2 2 2" xfId="4384" xr:uid="{00000000-0005-0000-0000-000020300000}"/>
    <cellStyle name="Comma 9 2 3 3 2 2 2 2" xfId="12851" xr:uid="{00000000-0005-0000-0000-000021300000}"/>
    <cellStyle name="Comma 9 2 3 3 2 2 2 3" xfId="8616" xr:uid="{00000000-0005-0000-0000-000022300000}"/>
    <cellStyle name="Comma 9 2 3 3 2 2 3" xfId="10735" xr:uid="{00000000-0005-0000-0000-000023300000}"/>
    <cellStyle name="Comma 9 2 3 3 2 2 4" xfId="6500" xr:uid="{00000000-0005-0000-0000-000024300000}"/>
    <cellStyle name="Comma 9 2 3 3 2 3" xfId="3326" xr:uid="{00000000-0005-0000-0000-000025300000}"/>
    <cellStyle name="Comma 9 2 3 3 2 3 2" xfId="11793" xr:uid="{00000000-0005-0000-0000-000026300000}"/>
    <cellStyle name="Comma 9 2 3 3 2 3 3" xfId="7558" xr:uid="{00000000-0005-0000-0000-000027300000}"/>
    <cellStyle name="Comma 9 2 3 3 2 4" xfId="9677" xr:uid="{00000000-0005-0000-0000-000028300000}"/>
    <cellStyle name="Comma 9 2 3 3 2 5" xfId="5442" xr:uid="{00000000-0005-0000-0000-000029300000}"/>
    <cellStyle name="Comma 9 2 3 3 3" xfId="1762" xr:uid="{00000000-0005-0000-0000-00002A300000}"/>
    <cellStyle name="Comma 9 2 3 3 3 2" xfId="3879" xr:uid="{00000000-0005-0000-0000-00002B300000}"/>
    <cellStyle name="Comma 9 2 3 3 3 2 2" xfId="12346" xr:uid="{00000000-0005-0000-0000-00002C300000}"/>
    <cellStyle name="Comma 9 2 3 3 3 2 3" xfId="8111" xr:uid="{00000000-0005-0000-0000-00002D300000}"/>
    <cellStyle name="Comma 9 2 3 3 3 3" xfId="10230" xr:uid="{00000000-0005-0000-0000-00002E300000}"/>
    <cellStyle name="Comma 9 2 3 3 3 4" xfId="5995" xr:uid="{00000000-0005-0000-0000-00002F300000}"/>
    <cellStyle name="Comma 9 2 3 3 4" xfId="2821" xr:uid="{00000000-0005-0000-0000-000030300000}"/>
    <cellStyle name="Comma 9 2 3 3 4 2" xfId="11288" xr:uid="{00000000-0005-0000-0000-000031300000}"/>
    <cellStyle name="Comma 9 2 3 3 4 3" xfId="7053" xr:uid="{00000000-0005-0000-0000-000032300000}"/>
    <cellStyle name="Comma 9 2 3 3 5" xfId="9172" xr:uid="{00000000-0005-0000-0000-000033300000}"/>
    <cellStyle name="Comma 9 2 3 3 6" xfId="4937" xr:uid="{00000000-0005-0000-0000-000034300000}"/>
    <cellStyle name="Comma 9 2 3 4" xfId="597" xr:uid="{00000000-0005-0000-0000-000035300000}"/>
    <cellStyle name="Comma 9 2 3 4 2" xfId="1114" xr:uid="{00000000-0005-0000-0000-000036300000}"/>
    <cellStyle name="Comma 9 2 3 4 2 2" xfId="2172" xr:uid="{00000000-0005-0000-0000-000037300000}"/>
    <cellStyle name="Comma 9 2 3 4 2 2 2" xfId="4289" xr:uid="{00000000-0005-0000-0000-000038300000}"/>
    <cellStyle name="Comma 9 2 3 4 2 2 2 2" xfId="12756" xr:uid="{00000000-0005-0000-0000-000039300000}"/>
    <cellStyle name="Comma 9 2 3 4 2 2 2 3" xfId="8521" xr:uid="{00000000-0005-0000-0000-00003A300000}"/>
    <cellStyle name="Comma 9 2 3 4 2 2 3" xfId="10640" xr:uid="{00000000-0005-0000-0000-00003B300000}"/>
    <cellStyle name="Comma 9 2 3 4 2 2 4" xfId="6405" xr:uid="{00000000-0005-0000-0000-00003C300000}"/>
    <cellStyle name="Comma 9 2 3 4 2 3" xfId="3231" xr:uid="{00000000-0005-0000-0000-00003D300000}"/>
    <cellStyle name="Comma 9 2 3 4 2 3 2" xfId="11698" xr:uid="{00000000-0005-0000-0000-00003E300000}"/>
    <cellStyle name="Comma 9 2 3 4 2 3 3" xfId="7463" xr:uid="{00000000-0005-0000-0000-00003F300000}"/>
    <cellStyle name="Comma 9 2 3 4 2 4" xfId="9582" xr:uid="{00000000-0005-0000-0000-000040300000}"/>
    <cellStyle name="Comma 9 2 3 4 2 5" xfId="5347" xr:uid="{00000000-0005-0000-0000-000041300000}"/>
    <cellStyle name="Comma 9 2 3 4 3" xfId="1667" xr:uid="{00000000-0005-0000-0000-000042300000}"/>
    <cellStyle name="Comma 9 2 3 4 3 2" xfId="3784" xr:uid="{00000000-0005-0000-0000-000043300000}"/>
    <cellStyle name="Comma 9 2 3 4 3 2 2" xfId="12251" xr:uid="{00000000-0005-0000-0000-000044300000}"/>
    <cellStyle name="Comma 9 2 3 4 3 2 3" xfId="8016" xr:uid="{00000000-0005-0000-0000-000045300000}"/>
    <cellStyle name="Comma 9 2 3 4 3 3" xfId="10135" xr:uid="{00000000-0005-0000-0000-000046300000}"/>
    <cellStyle name="Comma 9 2 3 4 3 4" xfId="5900" xr:uid="{00000000-0005-0000-0000-000047300000}"/>
    <cellStyle name="Comma 9 2 3 4 4" xfId="2726" xr:uid="{00000000-0005-0000-0000-000048300000}"/>
    <cellStyle name="Comma 9 2 3 4 4 2" xfId="11193" xr:uid="{00000000-0005-0000-0000-000049300000}"/>
    <cellStyle name="Comma 9 2 3 4 4 3" xfId="6958" xr:uid="{00000000-0005-0000-0000-00004A300000}"/>
    <cellStyle name="Comma 9 2 3 4 5" xfId="9077" xr:uid="{00000000-0005-0000-0000-00004B300000}"/>
    <cellStyle name="Comma 9 2 3 4 6" xfId="4842" xr:uid="{00000000-0005-0000-0000-00004C300000}"/>
    <cellStyle name="Comma 9 2 3 5" xfId="909" xr:uid="{00000000-0005-0000-0000-00004D300000}"/>
    <cellStyle name="Comma 9 2 3 5 2" xfId="1967" xr:uid="{00000000-0005-0000-0000-00004E300000}"/>
    <cellStyle name="Comma 9 2 3 5 2 2" xfId="4084" xr:uid="{00000000-0005-0000-0000-00004F300000}"/>
    <cellStyle name="Comma 9 2 3 5 2 2 2" xfId="12551" xr:uid="{00000000-0005-0000-0000-000050300000}"/>
    <cellStyle name="Comma 9 2 3 5 2 2 3" xfId="8316" xr:uid="{00000000-0005-0000-0000-000051300000}"/>
    <cellStyle name="Comma 9 2 3 5 2 3" xfId="10435" xr:uid="{00000000-0005-0000-0000-000052300000}"/>
    <cellStyle name="Comma 9 2 3 5 2 4" xfId="6200" xr:uid="{00000000-0005-0000-0000-000053300000}"/>
    <cellStyle name="Comma 9 2 3 5 3" xfId="3026" xr:uid="{00000000-0005-0000-0000-000054300000}"/>
    <cellStyle name="Comma 9 2 3 5 3 2" xfId="11493" xr:uid="{00000000-0005-0000-0000-000055300000}"/>
    <cellStyle name="Comma 9 2 3 5 3 3" xfId="7258" xr:uid="{00000000-0005-0000-0000-000056300000}"/>
    <cellStyle name="Comma 9 2 3 5 4" xfId="9377" xr:uid="{00000000-0005-0000-0000-000057300000}"/>
    <cellStyle name="Comma 9 2 3 5 5" xfId="5142" xr:uid="{00000000-0005-0000-0000-000058300000}"/>
    <cellStyle name="Comma 9 2 3 6" xfId="1461" xr:uid="{00000000-0005-0000-0000-000059300000}"/>
    <cellStyle name="Comma 9 2 3 6 2" xfId="3578" xr:uid="{00000000-0005-0000-0000-00005A300000}"/>
    <cellStyle name="Comma 9 2 3 6 2 2" xfId="12045" xr:uid="{00000000-0005-0000-0000-00005B300000}"/>
    <cellStyle name="Comma 9 2 3 6 2 3" xfId="7810" xr:uid="{00000000-0005-0000-0000-00005C300000}"/>
    <cellStyle name="Comma 9 2 3 6 3" xfId="9929" xr:uid="{00000000-0005-0000-0000-00005D300000}"/>
    <cellStyle name="Comma 9 2 3 6 4" xfId="5694" xr:uid="{00000000-0005-0000-0000-00005E300000}"/>
    <cellStyle name="Comma 9 2 3 7" xfId="2520" xr:uid="{00000000-0005-0000-0000-00005F300000}"/>
    <cellStyle name="Comma 9 2 3 7 2" xfId="10987" xr:uid="{00000000-0005-0000-0000-000060300000}"/>
    <cellStyle name="Comma 9 2 3 7 3" xfId="6752" xr:uid="{00000000-0005-0000-0000-000061300000}"/>
    <cellStyle name="Comma 9 2 3 8" xfId="8871" xr:uid="{00000000-0005-0000-0000-000062300000}"/>
    <cellStyle name="Comma 9 2 3 9" xfId="4636" xr:uid="{00000000-0005-0000-0000-000063300000}"/>
    <cellStyle name="Comma 9 2 4" xfId="442" xr:uid="{00000000-0005-0000-0000-000064300000}"/>
    <cellStyle name="Comma 9 2 4 2" xfId="755" xr:uid="{00000000-0005-0000-0000-000065300000}"/>
    <cellStyle name="Comma 9 2 4 2 2" xfId="1260" xr:uid="{00000000-0005-0000-0000-000066300000}"/>
    <cellStyle name="Comma 9 2 4 2 2 2" xfId="2318" xr:uid="{00000000-0005-0000-0000-000067300000}"/>
    <cellStyle name="Comma 9 2 4 2 2 2 2" xfId="4435" xr:uid="{00000000-0005-0000-0000-000068300000}"/>
    <cellStyle name="Comma 9 2 4 2 2 2 2 2" xfId="12902" xr:uid="{00000000-0005-0000-0000-000069300000}"/>
    <cellStyle name="Comma 9 2 4 2 2 2 2 3" xfId="8667" xr:uid="{00000000-0005-0000-0000-00006A300000}"/>
    <cellStyle name="Comma 9 2 4 2 2 2 3" xfId="10786" xr:uid="{00000000-0005-0000-0000-00006B300000}"/>
    <cellStyle name="Comma 9 2 4 2 2 2 4" xfId="6551" xr:uid="{00000000-0005-0000-0000-00006C300000}"/>
    <cellStyle name="Comma 9 2 4 2 2 3" xfId="3377" xr:uid="{00000000-0005-0000-0000-00006D300000}"/>
    <cellStyle name="Comma 9 2 4 2 2 3 2" xfId="11844" xr:uid="{00000000-0005-0000-0000-00006E300000}"/>
    <cellStyle name="Comma 9 2 4 2 2 3 3" xfId="7609" xr:uid="{00000000-0005-0000-0000-00006F300000}"/>
    <cellStyle name="Comma 9 2 4 2 2 4" xfId="9728" xr:uid="{00000000-0005-0000-0000-000070300000}"/>
    <cellStyle name="Comma 9 2 4 2 2 5" xfId="5493" xr:uid="{00000000-0005-0000-0000-000071300000}"/>
    <cellStyle name="Comma 9 2 4 2 3" xfId="1813" xr:uid="{00000000-0005-0000-0000-000072300000}"/>
    <cellStyle name="Comma 9 2 4 2 3 2" xfId="3930" xr:uid="{00000000-0005-0000-0000-000073300000}"/>
    <cellStyle name="Comma 9 2 4 2 3 2 2" xfId="12397" xr:uid="{00000000-0005-0000-0000-000074300000}"/>
    <cellStyle name="Comma 9 2 4 2 3 2 3" xfId="8162" xr:uid="{00000000-0005-0000-0000-000075300000}"/>
    <cellStyle name="Comma 9 2 4 2 3 3" xfId="10281" xr:uid="{00000000-0005-0000-0000-000076300000}"/>
    <cellStyle name="Comma 9 2 4 2 3 4" xfId="6046" xr:uid="{00000000-0005-0000-0000-000077300000}"/>
    <cellStyle name="Comma 9 2 4 2 4" xfId="2872" xr:uid="{00000000-0005-0000-0000-000078300000}"/>
    <cellStyle name="Comma 9 2 4 2 4 2" xfId="11339" xr:uid="{00000000-0005-0000-0000-000079300000}"/>
    <cellStyle name="Comma 9 2 4 2 4 3" xfId="7104" xr:uid="{00000000-0005-0000-0000-00007A300000}"/>
    <cellStyle name="Comma 9 2 4 2 5" xfId="9223" xr:uid="{00000000-0005-0000-0000-00007B300000}"/>
    <cellStyle name="Comma 9 2 4 2 6" xfId="4988" xr:uid="{00000000-0005-0000-0000-00007C300000}"/>
    <cellStyle name="Comma 9 2 4 3" xfId="960" xr:uid="{00000000-0005-0000-0000-00007D300000}"/>
    <cellStyle name="Comma 9 2 4 3 2" xfId="2018" xr:uid="{00000000-0005-0000-0000-00007E300000}"/>
    <cellStyle name="Comma 9 2 4 3 2 2" xfId="4135" xr:uid="{00000000-0005-0000-0000-00007F300000}"/>
    <cellStyle name="Comma 9 2 4 3 2 2 2" xfId="12602" xr:uid="{00000000-0005-0000-0000-000080300000}"/>
    <cellStyle name="Comma 9 2 4 3 2 2 3" xfId="8367" xr:uid="{00000000-0005-0000-0000-000081300000}"/>
    <cellStyle name="Comma 9 2 4 3 2 3" xfId="10486" xr:uid="{00000000-0005-0000-0000-000082300000}"/>
    <cellStyle name="Comma 9 2 4 3 2 4" xfId="6251" xr:uid="{00000000-0005-0000-0000-000083300000}"/>
    <cellStyle name="Comma 9 2 4 3 3" xfId="3077" xr:uid="{00000000-0005-0000-0000-000084300000}"/>
    <cellStyle name="Comma 9 2 4 3 3 2" xfId="11544" xr:uid="{00000000-0005-0000-0000-000085300000}"/>
    <cellStyle name="Comma 9 2 4 3 3 3" xfId="7309" xr:uid="{00000000-0005-0000-0000-000086300000}"/>
    <cellStyle name="Comma 9 2 4 3 4" xfId="9428" xr:uid="{00000000-0005-0000-0000-000087300000}"/>
    <cellStyle name="Comma 9 2 4 3 5" xfId="5193" xr:uid="{00000000-0005-0000-0000-000088300000}"/>
    <cellStyle name="Comma 9 2 4 4" xfId="1512" xr:uid="{00000000-0005-0000-0000-000089300000}"/>
    <cellStyle name="Comma 9 2 4 4 2" xfId="3629" xr:uid="{00000000-0005-0000-0000-00008A300000}"/>
    <cellStyle name="Comma 9 2 4 4 2 2" xfId="12096" xr:uid="{00000000-0005-0000-0000-00008B300000}"/>
    <cellStyle name="Comma 9 2 4 4 2 3" xfId="7861" xr:uid="{00000000-0005-0000-0000-00008C300000}"/>
    <cellStyle name="Comma 9 2 4 4 3" xfId="9980" xr:uid="{00000000-0005-0000-0000-00008D300000}"/>
    <cellStyle name="Comma 9 2 4 4 4" xfId="5745" xr:uid="{00000000-0005-0000-0000-00008E300000}"/>
    <cellStyle name="Comma 9 2 4 5" xfId="2571" xr:uid="{00000000-0005-0000-0000-00008F300000}"/>
    <cellStyle name="Comma 9 2 4 5 2" xfId="11038" xr:uid="{00000000-0005-0000-0000-000090300000}"/>
    <cellStyle name="Comma 9 2 4 5 3" xfId="6803" xr:uid="{00000000-0005-0000-0000-000091300000}"/>
    <cellStyle name="Comma 9 2 4 6" xfId="8922" xr:uid="{00000000-0005-0000-0000-000092300000}"/>
    <cellStyle name="Comma 9 2 4 7" xfId="4687" xr:uid="{00000000-0005-0000-0000-000093300000}"/>
    <cellStyle name="Comma 9 2 5" xfId="644" xr:uid="{00000000-0005-0000-0000-000094300000}"/>
    <cellStyle name="Comma 9 2 5 2" xfId="1161" xr:uid="{00000000-0005-0000-0000-000095300000}"/>
    <cellStyle name="Comma 9 2 5 2 2" xfId="2219" xr:uid="{00000000-0005-0000-0000-000096300000}"/>
    <cellStyle name="Comma 9 2 5 2 2 2" xfId="4336" xr:uid="{00000000-0005-0000-0000-000097300000}"/>
    <cellStyle name="Comma 9 2 5 2 2 2 2" xfId="12803" xr:uid="{00000000-0005-0000-0000-000098300000}"/>
    <cellStyle name="Comma 9 2 5 2 2 2 3" xfId="8568" xr:uid="{00000000-0005-0000-0000-000099300000}"/>
    <cellStyle name="Comma 9 2 5 2 2 3" xfId="10687" xr:uid="{00000000-0005-0000-0000-00009A300000}"/>
    <cellStyle name="Comma 9 2 5 2 2 4" xfId="6452" xr:uid="{00000000-0005-0000-0000-00009B300000}"/>
    <cellStyle name="Comma 9 2 5 2 3" xfId="3278" xr:uid="{00000000-0005-0000-0000-00009C300000}"/>
    <cellStyle name="Comma 9 2 5 2 3 2" xfId="11745" xr:uid="{00000000-0005-0000-0000-00009D300000}"/>
    <cellStyle name="Comma 9 2 5 2 3 3" xfId="7510" xr:uid="{00000000-0005-0000-0000-00009E300000}"/>
    <cellStyle name="Comma 9 2 5 2 4" xfId="9629" xr:uid="{00000000-0005-0000-0000-00009F300000}"/>
    <cellStyle name="Comma 9 2 5 2 5" xfId="5394" xr:uid="{00000000-0005-0000-0000-0000A0300000}"/>
    <cellStyle name="Comma 9 2 5 3" xfId="1714" xr:uid="{00000000-0005-0000-0000-0000A1300000}"/>
    <cellStyle name="Comma 9 2 5 3 2" xfId="3831" xr:uid="{00000000-0005-0000-0000-0000A2300000}"/>
    <cellStyle name="Comma 9 2 5 3 2 2" xfId="12298" xr:uid="{00000000-0005-0000-0000-0000A3300000}"/>
    <cellStyle name="Comma 9 2 5 3 2 3" xfId="8063" xr:uid="{00000000-0005-0000-0000-0000A4300000}"/>
    <cellStyle name="Comma 9 2 5 3 3" xfId="10182" xr:uid="{00000000-0005-0000-0000-0000A5300000}"/>
    <cellStyle name="Comma 9 2 5 3 4" xfId="5947" xr:uid="{00000000-0005-0000-0000-0000A6300000}"/>
    <cellStyle name="Comma 9 2 5 4" xfId="2773" xr:uid="{00000000-0005-0000-0000-0000A7300000}"/>
    <cellStyle name="Comma 9 2 5 4 2" xfId="11240" xr:uid="{00000000-0005-0000-0000-0000A8300000}"/>
    <cellStyle name="Comma 9 2 5 4 3" xfId="7005" xr:uid="{00000000-0005-0000-0000-0000A9300000}"/>
    <cellStyle name="Comma 9 2 5 5" xfId="9124" xr:uid="{00000000-0005-0000-0000-0000AA300000}"/>
    <cellStyle name="Comma 9 2 5 6" xfId="4889" xr:uid="{00000000-0005-0000-0000-0000AB300000}"/>
    <cellStyle name="Comma 9 2 6" xfId="550" xr:uid="{00000000-0005-0000-0000-0000AC300000}"/>
    <cellStyle name="Comma 9 2 6 2" xfId="1068" xr:uid="{00000000-0005-0000-0000-0000AD300000}"/>
    <cellStyle name="Comma 9 2 6 2 2" xfId="2126" xr:uid="{00000000-0005-0000-0000-0000AE300000}"/>
    <cellStyle name="Comma 9 2 6 2 2 2" xfId="4243" xr:uid="{00000000-0005-0000-0000-0000AF300000}"/>
    <cellStyle name="Comma 9 2 6 2 2 2 2" xfId="12710" xr:uid="{00000000-0005-0000-0000-0000B0300000}"/>
    <cellStyle name="Comma 9 2 6 2 2 2 3" xfId="8475" xr:uid="{00000000-0005-0000-0000-0000B1300000}"/>
    <cellStyle name="Comma 9 2 6 2 2 3" xfId="10594" xr:uid="{00000000-0005-0000-0000-0000B2300000}"/>
    <cellStyle name="Comma 9 2 6 2 2 4" xfId="6359" xr:uid="{00000000-0005-0000-0000-0000B3300000}"/>
    <cellStyle name="Comma 9 2 6 2 3" xfId="3185" xr:uid="{00000000-0005-0000-0000-0000B4300000}"/>
    <cellStyle name="Comma 9 2 6 2 3 2" xfId="11652" xr:uid="{00000000-0005-0000-0000-0000B5300000}"/>
    <cellStyle name="Comma 9 2 6 2 3 3" xfId="7417" xr:uid="{00000000-0005-0000-0000-0000B6300000}"/>
    <cellStyle name="Comma 9 2 6 2 4" xfId="9536" xr:uid="{00000000-0005-0000-0000-0000B7300000}"/>
    <cellStyle name="Comma 9 2 6 2 5" xfId="5301" xr:uid="{00000000-0005-0000-0000-0000B8300000}"/>
    <cellStyle name="Comma 9 2 6 3" xfId="1620" xr:uid="{00000000-0005-0000-0000-0000B9300000}"/>
    <cellStyle name="Comma 9 2 6 3 2" xfId="3737" xr:uid="{00000000-0005-0000-0000-0000BA300000}"/>
    <cellStyle name="Comma 9 2 6 3 2 2" xfId="12204" xr:uid="{00000000-0005-0000-0000-0000BB300000}"/>
    <cellStyle name="Comma 9 2 6 3 2 3" xfId="7969" xr:uid="{00000000-0005-0000-0000-0000BC300000}"/>
    <cellStyle name="Comma 9 2 6 3 3" xfId="10088" xr:uid="{00000000-0005-0000-0000-0000BD300000}"/>
    <cellStyle name="Comma 9 2 6 3 4" xfId="5853" xr:uid="{00000000-0005-0000-0000-0000BE300000}"/>
    <cellStyle name="Comma 9 2 6 4" xfId="2679" xr:uid="{00000000-0005-0000-0000-0000BF300000}"/>
    <cellStyle name="Comma 9 2 6 4 2" xfId="11146" xr:uid="{00000000-0005-0000-0000-0000C0300000}"/>
    <cellStyle name="Comma 9 2 6 4 3" xfId="6911" xr:uid="{00000000-0005-0000-0000-0000C1300000}"/>
    <cellStyle name="Comma 9 2 6 5" xfId="9030" xr:uid="{00000000-0005-0000-0000-0000C2300000}"/>
    <cellStyle name="Comma 9 2 6 6" xfId="4795" xr:uid="{00000000-0005-0000-0000-0000C3300000}"/>
    <cellStyle name="Comma 9 2 7" xfId="863" xr:uid="{00000000-0005-0000-0000-0000C4300000}"/>
    <cellStyle name="Comma 9 2 7 2" xfId="1921" xr:uid="{00000000-0005-0000-0000-0000C5300000}"/>
    <cellStyle name="Comma 9 2 7 2 2" xfId="4038" xr:uid="{00000000-0005-0000-0000-0000C6300000}"/>
    <cellStyle name="Comma 9 2 7 2 2 2" xfId="12505" xr:uid="{00000000-0005-0000-0000-0000C7300000}"/>
    <cellStyle name="Comma 9 2 7 2 2 3" xfId="8270" xr:uid="{00000000-0005-0000-0000-0000C8300000}"/>
    <cellStyle name="Comma 9 2 7 2 3" xfId="10389" xr:uid="{00000000-0005-0000-0000-0000C9300000}"/>
    <cellStyle name="Comma 9 2 7 2 4" xfId="6154" xr:uid="{00000000-0005-0000-0000-0000CA300000}"/>
    <cellStyle name="Comma 9 2 7 3" xfId="2980" xr:uid="{00000000-0005-0000-0000-0000CB300000}"/>
    <cellStyle name="Comma 9 2 7 3 2" xfId="11447" xr:uid="{00000000-0005-0000-0000-0000CC300000}"/>
    <cellStyle name="Comma 9 2 7 3 3" xfId="7212" xr:uid="{00000000-0005-0000-0000-0000CD300000}"/>
    <cellStyle name="Comma 9 2 7 4" xfId="9331" xr:uid="{00000000-0005-0000-0000-0000CE300000}"/>
    <cellStyle name="Comma 9 2 7 5" xfId="5096" xr:uid="{00000000-0005-0000-0000-0000CF300000}"/>
    <cellStyle name="Comma 9 2 8" xfId="1368" xr:uid="{00000000-0005-0000-0000-0000D0300000}"/>
    <cellStyle name="Comma 9 2 8 2" xfId="2426" xr:uid="{00000000-0005-0000-0000-0000D1300000}"/>
    <cellStyle name="Comma 9 2 8 2 2" xfId="4543" xr:uid="{00000000-0005-0000-0000-0000D2300000}"/>
    <cellStyle name="Comma 9 2 8 2 2 2" xfId="13010" xr:uid="{00000000-0005-0000-0000-0000D3300000}"/>
    <cellStyle name="Comma 9 2 8 2 2 3" xfId="8775" xr:uid="{00000000-0005-0000-0000-0000D4300000}"/>
    <cellStyle name="Comma 9 2 8 2 3" xfId="10894" xr:uid="{00000000-0005-0000-0000-0000D5300000}"/>
    <cellStyle name="Comma 9 2 8 2 4" xfId="6659" xr:uid="{00000000-0005-0000-0000-0000D6300000}"/>
    <cellStyle name="Comma 9 2 8 3" xfId="3485" xr:uid="{00000000-0005-0000-0000-0000D7300000}"/>
    <cellStyle name="Comma 9 2 8 3 2" xfId="11952" xr:uid="{00000000-0005-0000-0000-0000D8300000}"/>
    <cellStyle name="Comma 9 2 8 3 3" xfId="7717" xr:uid="{00000000-0005-0000-0000-0000D9300000}"/>
    <cellStyle name="Comma 9 2 8 4" xfId="9836" xr:uid="{00000000-0005-0000-0000-0000DA300000}"/>
    <cellStyle name="Comma 9 2 8 5" xfId="5601" xr:uid="{00000000-0005-0000-0000-0000DB300000}"/>
    <cellStyle name="Comma 9 2 9" xfId="1415" xr:uid="{00000000-0005-0000-0000-0000DC300000}"/>
    <cellStyle name="Comma 9 2 9 2" xfId="3532" xr:uid="{00000000-0005-0000-0000-0000DD300000}"/>
    <cellStyle name="Comma 9 2 9 2 2" xfId="11999" xr:uid="{00000000-0005-0000-0000-0000DE300000}"/>
    <cellStyle name="Comma 9 2 9 2 3" xfId="7764" xr:uid="{00000000-0005-0000-0000-0000DF300000}"/>
    <cellStyle name="Comma 9 2 9 3" xfId="9883" xr:uid="{00000000-0005-0000-0000-0000E0300000}"/>
    <cellStyle name="Comma 9 2 9 4" xfId="5648" xr:uid="{00000000-0005-0000-0000-0000E1300000}"/>
    <cellStyle name="Comma 9 3" xfId="390" xr:uid="{00000000-0005-0000-0000-0000E2300000}"/>
    <cellStyle name="Comma 9 3 2" xfId="496" xr:uid="{00000000-0005-0000-0000-0000E3300000}"/>
    <cellStyle name="Comma 9 3 2 2" xfId="809" xr:uid="{00000000-0005-0000-0000-0000E4300000}"/>
    <cellStyle name="Comma 9 3 2 2 2" xfId="1314" xr:uid="{00000000-0005-0000-0000-0000E5300000}"/>
    <cellStyle name="Comma 9 3 2 2 2 2" xfId="2372" xr:uid="{00000000-0005-0000-0000-0000E6300000}"/>
    <cellStyle name="Comma 9 3 2 2 2 2 2" xfId="4489" xr:uid="{00000000-0005-0000-0000-0000E7300000}"/>
    <cellStyle name="Comma 9 3 2 2 2 2 2 2" xfId="12956" xr:uid="{00000000-0005-0000-0000-0000E8300000}"/>
    <cellStyle name="Comma 9 3 2 2 2 2 2 3" xfId="8721" xr:uid="{00000000-0005-0000-0000-0000E9300000}"/>
    <cellStyle name="Comma 9 3 2 2 2 2 3" xfId="10840" xr:uid="{00000000-0005-0000-0000-0000EA300000}"/>
    <cellStyle name="Comma 9 3 2 2 2 2 4" xfId="6605" xr:uid="{00000000-0005-0000-0000-0000EB300000}"/>
    <cellStyle name="Comma 9 3 2 2 2 3" xfId="3431" xr:uid="{00000000-0005-0000-0000-0000EC300000}"/>
    <cellStyle name="Comma 9 3 2 2 2 3 2" xfId="11898" xr:uid="{00000000-0005-0000-0000-0000ED300000}"/>
    <cellStyle name="Comma 9 3 2 2 2 3 3" xfId="7663" xr:uid="{00000000-0005-0000-0000-0000EE300000}"/>
    <cellStyle name="Comma 9 3 2 2 2 4" xfId="9782" xr:uid="{00000000-0005-0000-0000-0000EF300000}"/>
    <cellStyle name="Comma 9 3 2 2 2 5" xfId="5547" xr:uid="{00000000-0005-0000-0000-0000F0300000}"/>
    <cellStyle name="Comma 9 3 2 2 3" xfId="1867" xr:uid="{00000000-0005-0000-0000-0000F1300000}"/>
    <cellStyle name="Comma 9 3 2 2 3 2" xfId="3984" xr:uid="{00000000-0005-0000-0000-0000F2300000}"/>
    <cellStyle name="Comma 9 3 2 2 3 2 2" xfId="12451" xr:uid="{00000000-0005-0000-0000-0000F3300000}"/>
    <cellStyle name="Comma 9 3 2 2 3 2 3" xfId="8216" xr:uid="{00000000-0005-0000-0000-0000F4300000}"/>
    <cellStyle name="Comma 9 3 2 2 3 3" xfId="10335" xr:uid="{00000000-0005-0000-0000-0000F5300000}"/>
    <cellStyle name="Comma 9 3 2 2 3 4" xfId="6100" xr:uid="{00000000-0005-0000-0000-0000F6300000}"/>
    <cellStyle name="Comma 9 3 2 2 4" xfId="2926" xr:uid="{00000000-0005-0000-0000-0000F7300000}"/>
    <cellStyle name="Comma 9 3 2 2 4 2" xfId="11393" xr:uid="{00000000-0005-0000-0000-0000F8300000}"/>
    <cellStyle name="Comma 9 3 2 2 4 3" xfId="7158" xr:uid="{00000000-0005-0000-0000-0000F9300000}"/>
    <cellStyle name="Comma 9 3 2 2 5" xfId="9277" xr:uid="{00000000-0005-0000-0000-0000FA300000}"/>
    <cellStyle name="Comma 9 3 2 2 6" xfId="5042" xr:uid="{00000000-0005-0000-0000-0000FB300000}"/>
    <cellStyle name="Comma 9 3 2 3" xfId="1014" xr:uid="{00000000-0005-0000-0000-0000FC300000}"/>
    <cellStyle name="Comma 9 3 2 3 2" xfId="2072" xr:uid="{00000000-0005-0000-0000-0000FD300000}"/>
    <cellStyle name="Comma 9 3 2 3 2 2" xfId="4189" xr:uid="{00000000-0005-0000-0000-0000FE300000}"/>
    <cellStyle name="Comma 9 3 2 3 2 2 2" xfId="12656" xr:uid="{00000000-0005-0000-0000-0000FF300000}"/>
    <cellStyle name="Comma 9 3 2 3 2 2 3" xfId="8421" xr:uid="{00000000-0005-0000-0000-000000310000}"/>
    <cellStyle name="Comma 9 3 2 3 2 3" xfId="10540" xr:uid="{00000000-0005-0000-0000-000001310000}"/>
    <cellStyle name="Comma 9 3 2 3 2 4" xfId="6305" xr:uid="{00000000-0005-0000-0000-000002310000}"/>
    <cellStyle name="Comma 9 3 2 3 3" xfId="3131" xr:uid="{00000000-0005-0000-0000-000003310000}"/>
    <cellStyle name="Comma 9 3 2 3 3 2" xfId="11598" xr:uid="{00000000-0005-0000-0000-000004310000}"/>
    <cellStyle name="Comma 9 3 2 3 3 3" xfId="7363" xr:uid="{00000000-0005-0000-0000-000005310000}"/>
    <cellStyle name="Comma 9 3 2 3 4" xfId="9482" xr:uid="{00000000-0005-0000-0000-000006310000}"/>
    <cellStyle name="Comma 9 3 2 3 5" xfId="5247" xr:uid="{00000000-0005-0000-0000-000007310000}"/>
    <cellStyle name="Comma 9 3 2 4" xfId="1566" xr:uid="{00000000-0005-0000-0000-000008310000}"/>
    <cellStyle name="Comma 9 3 2 4 2" xfId="3683" xr:uid="{00000000-0005-0000-0000-000009310000}"/>
    <cellStyle name="Comma 9 3 2 4 2 2" xfId="12150" xr:uid="{00000000-0005-0000-0000-00000A310000}"/>
    <cellStyle name="Comma 9 3 2 4 2 3" xfId="7915" xr:uid="{00000000-0005-0000-0000-00000B310000}"/>
    <cellStyle name="Comma 9 3 2 4 3" xfId="10034" xr:uid="{00000000-0005-0000-0000-00000C310000}"/>
    <cellStyle name="Comma 9 3 2 4 4" xfId="5799" xr:uid="{00000000-0005-0000-0000-00000D310000}"/>
    <cellStyle name="Comma 9 3 2 5" xfId="2625" xr:uid="{00000000-0005-0000-0000-00000E310000}"/>
    <cellStyle name="Comma 9 3 2 5 2" xfId="11092" xr:uid="{00000000-0005-0000-0000-00000F310000}"/>
    <cellStyle name="Comma 9 3 2 5 3" xfId="6857" xr:uid="{00000000-0005-0000-0000-000010310000}"/>
    <cellStyle name="Comma 9 3 2 6" xfId="8976" xr:uid="{00000000-0005-0000-0000-000011310000}"/>
    <cellStyle name="Comma 9 3 2 7" xfId="4741" xr:uid="{00000000-0005-0000-0000-000012310000}"/>
    <cellStyle name="Comma 9 3 3" xfId="703" xr:uid="{00000000-0005-0000-0000-000013310000}"/>
    <cellStyle name="Comma 9 3 3 2" xfId="1208" xr:uid="{00000000-0005-0000-0000-000014310000}"/>
    <cellStyle name="Comma 9 3 3 2 2" xfId="2266" xr:uid="{00000000-0005-0000-0000-000015310000}"/>
    <cellStyle name="Comma 9 3 3 2 2 2" xfId="4383" xr:uid="{00000000-0005-0000-0000-000016310000}"/>
    <cellStyle name="Comma 9 3 3 2 2 2 2" xfId="12850" xr:uid="{00000000-0005-0000-0000-000017310000}"/>
    <cellStyle name="Comma 9 3 3 2 2 2 3" xfId="8615" xr:uid="{00000000-0005-0000-0000-000018310000}"/>
    <cellStyle name="Comma 9 3 3 2 2 3" xfId="10734" xr:uid="{00000000-0005-0000-0000-000019310000}"/>
    <cellStyle name="Comma 9 3 3 2 2 4" xfId="6499" xr:uid="{00000000-0005-0000-0000-00001A310000}"/>
    <cellStyle name="Comma 9 3 3 2 3" xfId="3325" xr:uid="{00000000-0005-0000-0000-00001B310000}"/>
    <cellStyle name="Comma 9 3 3 2 3 2" xfId="11792" xr:uid="{00000000-0005-0000-0000-00001C310000}"/>
    <cellStyle name="Comma 9 3 3 2 3 3" xfId="7557" xr:uid="{00000000-0005-0000-0000-00001D310000}"/>
    <cellStyle name="Comma 9 3 3 2 4" xfId="9676" xr:uid="{00000000-0005-0000-0000-00001E310000}"/>
    <cellStyle name="Comma 9 3 3 2 5" xfId="5441" xr:uid="{00000000-0005-0000-0000-00001F310000}"/>
    <cellStyle name="Comma 9 3 3 3" xfId="1761" xr:uid="{00000000-0005-0000-0000-000020310000}"/>
    <cellStyle name="Comma 9 3 3 3 2" xfId="3878" xr:uid="{00000000-0005-0000-0000-000021310000}"/>
    <cellStyle name="Comma 9 3 3 3 2 2" xfId="12345" xr:uid="{00000000-0005-0000-0000-000022310000}"/>
    <cellStyle name="Comma 9 3 3 3 2 3" xfId="8110" xr:uid="{00000000-0005-0000-0000-000023310000}"/>
    <cellStyle name="Comma 9 3 3 3 3" xfId="10229" xr:uid="{00000000-0005-0000-0000-000024310000}"/>
    <cellStyle name="Comma 9 3 3 3 4" xfId="5994" xr:uid="{00000000-0005-0000-0000-000025310000}"/>
    <cellStyle name="Comma 9 3 3 4" xfId="2820" xr:uid="{00000000-0005-0000-0000-000026310000}"/>
    <cellStyle name="Comma 9 3 3 4 2" xfId="11287" xr:uid="{00000000-0005-0000-0000-000027310000}"/>
    <cellStyle name="Comma 9 3 3 4 3" xfId="7052" xr:uid="{00000000-0005-0000-0000-000028310000}"/>
    <cellStyle name="Comma 9 3 3 5" xfId="9171" xr:uid="{00000000-0005-0000-0000-000029310000}"/>
    <cellStyle name="Comma 9 3 3 6" xfId="4936" xr:uid="{00000000-0005-0000-0000-00002A310000}"/>
    <cellStyle name="Comma 9 3 4" xfId="596" xr:uid="{00000000-0005-0000-0000-00002B310000}"/>
    <cellStyle name="Comma 9 3 4 2" xfId="1113" xr:uid="{00000000-0005-0000-0000-00002C310000}"/>
    <cellStyle name="Comma 9 3 4 2 2" xfId="2171" xr:uid="{00000000-0005-0000-0000-00002D310000}"/>
    <cellStyle name="Comma 9 3 4 2 2 2" xfId="4288" xr:uid="{00000000-0005-0000-0000-00002E310000}"/>
    <cellStyle name="Comma 9 3 4 2 2 2 2" xfId="12755" xr:uid="{00000000-0005-0000-0000-00002F310000}"/>
    <cellStyle name="Comma 9 3 4 2 2 2 3" xfId="8520" xr:uid="{00000000-0005-0000-0000-000030310000}"/>
    <cellStyle name="Comma 9 3 4 2 2 3" xfId="10639" xr:uid="{00000000-0005-0000-0000-000031310000}"/>
    <cellStyle name="Comma 9 3 4 2 2 4" xfId="6404" xr:uid="{00000000-0005-0000-0000-000032310000}"/>
    <cellStyle name="Comma 9 3 4 2 3" xfId="3230" xr:uid="{00000000-0005-0000-0000-000033310000}"/>
    <cellStyle name="Comma 9 3 4 2 3 2" xfId="11697" xr:uid="{00000000-0005-0000-0000-000034310000}"/>
    <cellStyle name="Comma 9 3 4 2 3 3" xfId="7462" xr:uid="{00000000-0005-0000-0000-000035310000}"/>
    <cellStyle name="Comma 9 3 4 2 4" xfId="9581" xr:uid="{00000000-0005-0000-0000-000036310000}"/>
    <cellStyle name="Comma 9 3 4 2 5" xfId="5346" xr:uid="{00000000-0005-0000-0000-000037310000}"/>
    <cellStyle name="Comma 9 3 4 3" xfId="1666" xr:uid="{00000000-0005-0000-0000-000038310000}"/>
    <cellStyle name="Comma 9 3 4 3 2" xfId="3783" xr:uid="{00000000-0005-0000-0000-000039310000}"/>
    <cellStyle name="Comma 9 3 4 3 2 2" xfId="12250" xr:uid="{00000000-0005-0000-0000-00003A310000}"/>
    <cellStyle name="Comma 9 3 4 3 2 3" xfId="8015" xr:uid="{00000000-0005-0000-0000-00003B310000}"/>
    <cellStyle name="Comma 9 3 4 3 3" xfId="10134" xr:uid="{00000000-0005-0000-0000-00003C310000}"/>
    <cellStyle name="Comma 9 3 4 3 4" xfId="5899" xr:uid="{00000000-0005-0000-0000-00003D310000}"/>
    <cellStyle name="Comma 9 3 4 4" xfId="2725" xr:uid="{00000000-0005-0000-0000-00003E310000}"/>
    <cellStyle name="Comma 9 3 4 4 2" xfId="11192" xr:uid="{00000000-0005-0000-0000-00003F310000}"/>
    <cellStyle name="Comma 9 3 4 4 3" xfId="6957" xr:uid="{00000000-0005-0000-0000-000040310000}"/>
    <cellStyle name="Comma 9 3 4 5" xfId="9076" xr:uid="{00000000-0005-0000-0000-000041310000}"/>
    <cellStyle name="Comma 9 3 4 6" xfId="4841" xr:uid="{00000000-0005-0000-0000-000042310000}"/>
    <cellStyle name="Comma 9 3 5" xfId="908" xr:uid="{00000000-0005-0000-0000-000043310000}"/>
    <cellStyle name="Comma 9 3 5 2" xfId="1966" xr:uid="{00000000-0005-0000-0000-000044310000}"/>
    <cellStyle name="Comma 9 3 5 2 2" xfId="4083" xr:uid="{00000000-0005-0000-0000-000045310000}"/>
    <cellStyle name="Comma 9 3 5 2 2 2" xfId="12550" xr:uid="{00000000-0005-0000-0000-000046310000}"/>
    <cellStyle name="Comma 9 3 5 2 2 3" xfId="8315" xr:uid="{00000000-0005-0000-0000-000047310000}"/>
    <cellStyle name="Comma 9 3 5 2 3" xfId="10434" xr:uid="{00000000-0005-0000-0000-000048310000}"/>
    <cellStyle name="Comma 9 3 5 2 4" xfId="6199" xr:uid="{00000000-0005-0000-0000-000049310000}"/>
    <cellStyle name="Comma 9 3 5 3" xfId="3025" xr:uid="{00000000-0005-0000-0000-00004A310000}"/>
    <cellStyle name="Comma 9 3 5 3 2" xfId="11492" xr:uid="{00000000-0005-0000-0000-00004B310000}"/>
    <cellStyle name="Comma 9 3 5 3 3" xfId="7257" xr:uid="{00000000-0005-0000-0000-00004C310000}"/>
    <cellStyle name="Comma 9 3 5 4" xfId="9376" xr:uid="{00000000-0005-0000-0000-00004D310000}"/>
    <cellStyle name="Comma 9 3 5 5" xfId="5141" xr:uid="{00000000-0005-0000-0000-00004E310000}"/>
    <cellStyle name="Comma 9 3 6" xfId="1460" xr:uid="{00000000-0005-0000-0000-00004F310000}"/>
    <cellStyle name="Comma 9 3 6 2" xfId="3577" xr:uid="{00000000-0005-0000-0000-000050310000}"/>
    <cellStyle name="Comma 9 3 6 2 2" xfId="12044" xr:uid="{00000000-0005-0000-0000-000051310000}"/>
    <cellStyle name="Comma 9 3 6 2 3" xfId="7809" xr:uid="{00000000-0005-0000-0000-000052310000}"/>
    <cellStyle name="Comma 9 3 6 3" xfId="9928" xr:uid="{00000000-0005-0000-0000-000053310000}"/>
    <cellStyle name="Comma 9 3 6 4" xfId="5693" xr:uid="{00000000-0005-0000-0000-000054310000}"/>
    <cellStyle name="Comma 9 3 7" xfId="2519" xr:uid="{00000000-0005-0000-0000-000055310000}"/>
    <cellStyle name="Comma 9 3 7 2" xfId="10986" xr:uid="{00000000-0005-0000-0000-000056310000}"/>
    <cellStyle name="Comma 9 3 7 3" xfId="6751" xr:uid="{00000000-0005-0000-0000-000057310000}"/>
    <cellStyle name="Comma 9 3 8" xfId="8870" xr:uid="{00000000-0005-0000-0000-000058310000}"/>
    <cellStyle name="Comma 9 3 9" xfId="4635" xr:uid="{00000000-0005-0000-0000-000059310000}"/>
    <cellStyle name="Comma 9 4" xfId="441" xr:uid="{00000000-0005-0000-0000-00005A310000}"/>
    <cellStyle name="Comma 9 4 2" xfId="754" xr:uid="{00000000-0005-0000-0000-00005B310000}"/>
    <cellStyle name="Comma 9 4 2 2" xfId="1259" xr:uid="{00000000-0005-0000-0000-00005C310000}"/>
    <cellStyle name="Comma 9 4 2 2 2" xfId="2317" xr:uid="{00000000-0005-0000-0000-00005D310000}"/>
    <cellStyle name="Comma 9 4 2 2 2 2" xfId="4434" xr:uid="{00000000-0005-0000-0000-00005E310000}"/>
    <cellStyle name="Comma 9 4 2 2 2 2 2" xfId="12901" xr:uid="{00000000-0005-0000-0000-00005F310000}"/>
    <cellStyle name="Comma 9 4 2 2 2 2 3" xfId="8666" xr:uid="{00000000-0005-0000-0000-000060310000}"/>
    <cellStyle name="Comma 9 4 2 2 2 3" xfId="10785" xr:uid="{00000000-0005-0000-0000-000061310000}"/>
    <cellStyle name="Comma 9 4 2 2 2 4" xfId="6550" xr:uid="{00000000-0005-0000-0000-000062310000}"/>
    <cellStyle name="Comma 9 4 2 2 3" xfId="3376" xr:uid="{00000000-0005-0000-0000-000063310000}"/>
    <cellStyle name="Comma 9 4 2 2 3 2" xfId="11843" xr:uid="{00000000-0005-0000-0000-000064310000}"/>
    <cellStyle name="Comma 9 4 2 2 3 3" xfId="7608" xr:uid="{00000000-0005-0000-0000-000065310000}"/>
    <cellStyle name="Comma 9 4 2 2 4" xfId="9727" xr:uid="{00000000-0005-0000-0000-000066310000}"/>
    <cellStyle name="Comma 9 4 2 2 5" xfId="5492" xr:uid="{00000000-0005-0000-0000-000067310000}"/>
    <cellStyle name="Comma 9 4 2 3" xfId="1812" xr:uid="{00000000-0005-0000-0000-000068310000}"/>
    <cellStyle name="Comma 9 4 2 3 2" xfId="3929" xr:uid="{00000000-0005-0000-0000-000069310000}"/>
    <cellStyle name="Comma 9 4 2 3 2 2" xfId="12396" xr:uid="{00000000-0005-0000-0000-00006A310000}"/>
    <cellStyle name="Comma 9 4 2 3 2 3" xfId="8161" xr:uid="{00000000-0005-0000-0000-00006B310000}"/>
    <cellStyle name="Comma 9 4 2 3 3" xfId="10280" xr:uid="{00000000-0005-0000-0000-00006C310000}"/>
    <cellStyle name="Comma 9 4 2 3 4" xfId="6045" xr:uid="{00000000-0005-0000-0000-00006D310000}"/>
    <cellStyle name="Comma 9 4 2 4" xfId="2871" xr:uid="{00000000-0005-0000-0000-00006E310000}"/>
    <cellStyle name="Comma 9 4 2 4 2" xfId="11338" xr:uid="{00000000-0005-0000-0000-00006F310000}"/>
    <cellStyle name="Comma 9 4 2 4 3" xfId="7103" xr:uid="{00000000-0005-0000-0000-000070310000}"/>
    <cellStyle name="Comma 9 4 2 5" xfId="9222" xr:uid="{00000000-0005-0000-0000-000071310000}"/>
    <cellStyle name="Comma 9 4 2 6" xfId="4987" xr:uid="{00000000-0005-0000-0000-000072310000}"/>
    <cellStyle name="Comma 9 4 3" xfId="959" xr:uid="{00000000-0005-0000-0000-000073310000}"/>
    <cellStyle name="Comma 9 4 3 2" xfId="2017" xr:uid="{00000000-0005-0000-0000-000074310000}"/>
    <cellStyle name="Comma 9 4 3 2 2" xfId="4134" xr:uid="{00000000-0005-0000-0000-000075310000}"/>
    <cellStyle name="Comma 9 4 3 2 2 2" xfId="12601" xr:uid="{00000000-0005-0000-0000-000076310000}"/>
    <cellStyle name="Comma 9 4 3 2 2 3" xfId="8366" xr:uid="{00000000-0005-0000-0000-000077310000}"/>
    <cellStyle name="Comma 9 4 3 2 3" xfId="10485" xr:uid="{00000000-0005-0000-0000-000078310000}"/>
    <cellStyle name="Comma 9 4 3 2 4" xfId="6250" xr:uid="{00000000-0005-0000-0000-000079310000}"/>
    <cellStyle name="Comma 9 4 3 3" xfId="3076" xr:uid="{00000000-0005-0000-0000-00007A310000}"/>
    <cellStyle name="Comma 9 4 3 3 2" xfId="11543" xr:uid="{00000000-0005-0000-0000-00007B310000}"/>
    <cellStyle name="Comma 9 4 3 3 3" xfId="7308" xr:uid="{00000000-0005-0000-0000-00007C310000}"/>
    <cellStyle name="Comma 9 4 3 4" xfId="9427" xr:uid="{00000000-0005-0000-0000-00007D310000}"/>
    <cellStyle name="Comma 9 4 3 5" xfId="5192" xr:uid="{00000000-0005-0000-0000-00007E310000}"/>
    <cellStyle name="Comma 9 4 4" xfId="1511" xr:uid="{00000000-0005-0000-0000-00007F310000}"/>
    <cellStyle name="Comma 9 4 4 2" xfId="3628" xr:uid="{00000000-0005-0000-0000-000080310000}"/>
    <cellStyle name="Comma 9 4 4 2 2" xfId="12095" xr:uid="{00000000-0005-0000-0000-000081310000}"/>
    <cellStyle name="Comma 9 4 4 2 3" xfId="7860" xr:uid="{00000000-0005-0000-0000-000082310000}"/>
    <cellStyle name="Comma 9 4 4 3" xfId="9979" xr:uid="{00000000-0005-0000-0000-000083310000}"/>
    <cellStyle name="Comma 9 4 4 4" xfId="5744" xr:uid="{00000000-0005-0000-0000-000084310000}"/>
    <cellStyle name="Comma 9 4 5" xfId="2570" xr:uid="{00000000-0005-0000-0000-000085310000}"/>
    <cellStyle name="Comma 9 4 5 2" xfId="11037" xr:uid="{00000000-0005-0000-0000-000086310000}"/>
    <cellStyle name="Comma 9 4 5 3" xfId="6802" xr:uid="{00000000-0005-0000-0000-000087310000}"/>
    <cellStyle name="Comma 9 4 6" xfId="8921" xr:uid="{00000000-0005-0000-0000-000088310000}"/>
    <cellStyle name="Comma 9 4 7" xfId="4686" xr:uid="{00000000-0005-0000-0000-000089310000}"/>
    <cellStyle name="Comma 9 5" xfId="643" xr:uid="{00000000-0005-0000-0000-00008A310000}"/>
    <cellStyle name="Comma 9 5 2" xfId="1160" xr:uid="{00000000-0005-0000-0000-00008B310000}"/>
    <cellStyle name="Comma 9 5 2 2" xfId="2218" xr:uid="{00000000-0005-0000-0000-00008C310000}"/>
    <cellStyle name="Comma 9 5 2 2 2" xfId="4335" xr:uid="{00000000-0005-0000-0000-00008D310000}"/>
    <cellStyle name="Comma 9 5 2 2 2 2" xfId="12802" xr:uid="{00000000-0005-0000-0000-00008E310000}"/>
    <cellStyle name="Comma 9 5 2 2 2 3" xfId="8567" xr:uid="{00000000-0005-0000-0000-00008F310000}"/>
    <cellStyle name="Comma 9 5 2 2 3" xfId="10686" xr:uid="{00000000-0005-0000-0000-000090310000}"/>
    <cellStyle name="Comma 9 5 2 2 4" xfId="6451" xr:uid="{00000000-0005-0000-0000-000091310000}"/>
    <cellStyle name="Comma 9 5 2 3" xfId="3277" xr:uid="{00000000-0005-0000-0000-000092310000}"/>
    <cellStyle name="Comma 9 5 2 3 2" xfId="11744" xr:uid="{00000000-0005-0000-0000-000093310000}"/>
    <cellStyle name="Comma 9 5 2 3 3" xfId="7509" xr:uid="{00000000-0005-0000-0000-000094310000}"/>
    <cellStyle name="Comma 9 5 2 4" xfId="9628" xr:uid="{00000000-0005-0000-0000-000095310000}"/>
    <cellStyle name="Comma 9 5 2 5" xfId="5393" xr:uid="{00000000-0005-0000-0000-000096310000}"/>
    <cellStyle name="Comma 9 5 3" xfId="1713" xr:uid="{00000000-0005-0000-0000-000097310000}"/>
    <cellStyle name="Comma 9 5 3 2" xfId="3830" xr:uid="{00000000-0005-0000-0000-000098310000}"/>
    <cellStyle name="Comma 9 5 3 2 2" xfId="12297" xr:uid="{00000000-0005-0000-0000-000099310000}"/>
    <cellStyle name="Comma 9 5 3 2 3" xfId="8062" xr:uid="{00000000-0005-0000-0000-00009A310000}"/>
    <cellStyle name="Comma 9 5 3 3" xfId="10181" xr:uid="{00000000-0005-0000-0000-00009B310000}"/>
    <cellStyle name="Comma 9 5 3 4" xfId="5946" xr:uid="{00000000-0005-0000-0000-00009C310000}"/>
    <cellStyle name="Comma 9 5 4" xfId="2772" xr:uid="{00000000-0005-0000-0000-00009D310000}"/>
    <cellStyle name="Comma 9 5 4 2" xfId="11239" xr:uid="{00000000-0005-0000-0000-00009E310000}"/>
    <cellStyle name="Comma 9 5 4 3" xfId="7004" xr:uid="{00000000-0005-0000-0000-00009F310000}"/>
    <cellStyle name="Comma 9 5 5" xfId="9123" xr:uid="{00000000-0005-0000-0000-0000A0310000}"/>
    <cellStyle name="Comma 9 5 6" xfId="4888" xr:uid="{00000000-0005-0000-0000-0000A1310000}"/>
    <cellStyle name="Comma 9 6" xfId="549" xr:uid="{00000000-0005-0000-0000-0000A2310000}"/>
    <cellStyle name="Comma 9 6 2" xfId="1067" xr:uid="{00000000-0005-0000-0000-0000A3310000}"/>
    <cellStyle name="Comma 9 6 2 2" xfId="2125" xr:uid="{00000000-0005-0000-0000-0000A4310000}"/>
    <cellStyle name="Comma 9 6 2 2 2" xfId="4242" xr:uid="{00000000-0005-0000-0000-0000A5310000}"/>
    <cellStyle name="Comma 9 6 2 2 2 2" xfId="12709" xr:uid="{00000000-0005-0000-0000-0000A6310000}"/>
    <cellStyle name="Comma 9 6 2 2 2 3" xfId="8474" xr:uid="{00000000-0005-0000-0000-0000A7310000}"/>
    <cellStyle name="Comma 9 6 2 2 3" xfId="10593" xr:uid="{00000000-0005-0000-0000-0000A8310000}"/>
    <cellStyle name="Comma 9 6 2 2 4" xfId="6358" xr:uid="{00000000-0005-0000-0000-0000A9310000}"/>
    <cellStyle name="Comma 9 6 2 3" xfId="3184" xr:uid="{00000000-0005-0000-0000-0000AA310000}"/>
    <cellStyle name="Comma 9 6 2 3 2" xfId="11651" xr:uid="{00000000-0005-0000-0000-0000AB310000}"/>
    <cellStyle name="Comma 9 6 2 3 3" xfId="7416" xr:uid="{00000000-0005-0000-0000-0000AC310000}"/>
    <cellStyle name="Comma 9 6 2 4" xfId="9535" xr:uid="{00000000-0005-0000-0000-0000AD310000}"/>
    <cellStyle name="Comma 9 6 2 5" xfId="5300" xr:uid="{00000000-0005-0000-0000-0000AE310000}"/>
    <cellStyle name="Comma 9 6 3" xfId="1619" xr:uid="{00000000-0005-0000-0000-0000AF310000}"/>
    <cellStyle name="Comma 9 6 3 2" xfId="3736" xr:uid="{00000000-0005-0000-0000-0000B0310000}"/>
    <cellStyle name="Comma 9 6 3 2 2" xfId="12203" xr:uid="{00000000-0005-0000-0000-0000B1310000}"/>
    <cellStyle name="Comma 9 6 3 2 3" xfId="7968" xr:uid="{00000000-0005-0000-0000-0000B2310000}"/>
    <cellStyle name="Comma 9 6 3 3" xfId="10087" xr:uid="{00000000-0005-0000-0000-0000B3310000}"/>
    <cellStyle name="Comma 9 6 3 4" xfId="5852" xr:uid="{00000000-0005-0000-0000-0000B4310000}"/>
    <cellStyle name="Comma 9 6 4" xfId="2678" xr:uid="{00000000-0005-0000-0000-0000B5310000}"/>
    <cellStyle name="Comma 9 6 4 2" xfId="11145" xr:uid="{00000000-0005-0000-0000-0000B6310000}"/>
    <cellStyle name="Comma 9 6 4 3" xfId="6910" xr:uid="{00000000-0005-0000-0000-0000B7310000}"/>
    <cellStyle name="Comma 9 6 5" xfId="9029" xr:uid="{00000000-0005-0000-0000-0000B8310000}"/>
    <cellStyle name="Comma 9 6 6" xfId="4794" xr:uid="{00000000-0005-0000-0000-0000B9310000}"/>
    <cellStyle name="Comma 9 7" xfId="862" xr:uid="{00000000-0005-0000-0000-0000BA310000}"/>
    <cellStyle name="Comma 9 7 2" xfId="1920" xr:uid="{00000000-0005-0000-0000-0000BB310000}"/>
    <cellStyle name="Comma 9 7 2 2" xfId="4037" xr:uid="{00000000-0005-0000-0000-0000BC310000}"/>
    <cellStyle name="Comma 9 7 2 2 2" xfId="12504" xr:uid="{00000000-0005-0000-0000-0000BD310000}"/>
    <cellStyle name="Comma 9 7 2 2 3" xfId="8269" xr:uid="{00000000-0005-0000-0000-0000BE310000}"/>
    <cellStyle name="Comma 9 7 2 3" xfId="10388" xr:uid="{00000000-0005-0000-0000-0000BF310000}"/>
    <cellStyle name="Comma 9 7 2 4" xfId="6153" xr:uid="{00000000-0005-0000-0000-0000C0310000}"/>
    <cellStyle name="Comma 9 7 3" xfId="2979" xr:uid="{00000000-0005-0000-0000-0000C1310000}"/>
    <cellStyle name="Comma 9 7 3 2" xfId="11446" xr:uid="{00000000-0005-0000-0000-0000C2310000}"/>
    <cellStyle name="Comma 9 7 3 3" xfId="7211" xr:uid="{00000000-0005-0000-0000-0000C3310000}"/>
    <cellStyle name="Comma 9 7 4" xfId="9330" xr:uid="{00000000-0005-0000-0000-0000C4310000}"/>
    <cellStyle name="Comma 9 7 5" xfId="5095" xr:uid="{00000000-0005-0000-0000-0000C5310000}"/>
    <cellStyle name="Comma 9 8" xfId="1367" xr:uid="{00000000-0005-0000-0000-0000C6310000}"/>
    <cellStyle name="Comma 9 8 2" xfId="2425" xr:uid="{00000000-0005-0000-0000-0000C7310000}"/>
    <cellStyle name="Comma 9 8 2 2" xfId="4542" xr:uid="{00000000-0005-0000-0000-0000C8310000}"/>
    <cellStyle name="Comma 9 8 2 2 2" xfId="13009" xr:uid="{00000000-0005-0000-0000-0000C9310000}"/>
    <cellStyle name="Comma 9 8 2 2 3" xfId="8774" xr:uid="{00000000-0005-0000-0000-0000CA310000}"/>
    <cellStyle name="Comma 9 8 2 3" xfId="10893" xr:uid="{00000000-0005-0000-0000-0000CB310000}"/>
    <cellStyle name="Comma 9 8 2 4" xfId="6658" xr:uid="{00000000-0005-0000-0000-0000CC310000}"/>
    <cellStyle name="Comma 9 8 3" xfId="3484" xr:uid="{00000000-0005-0000-0000-0000CD310000}"/>
    <cellStyle name="Comma 9 8 3 2" xfId="11951" xr:uid="{00000000-0005-0000-0000-0000CE310000}"/>
    <cellStyle name="Comma 9 8 3 3" xfId="7716" xr:uid="{00000000-0005-0000-0000-0000CF310000}"/>
    <cellStyle name="Comma 9 8 4" xfId="9835" xr:uid="{00000000-0005-0000-0000-0000D0310000}"/>
    <cellStyle name="Comma 9 8 5" xfId="5600" xr:uid="{00000000-0005-0000-0000-0000D1310000}"/>
    <cellStyle name="Comma 9 9" xfId="1414" xr:uid="{00000000-0005-0000-0000-0000D2310000}"/>
    <cellStyle name="Comma 9 9 2" xfId="3531" xr:uid="{00000000-0005-0000-0000-0000D3310000}"/>
    <cellStyle name="Comma 9 9 2 2" xfId="11998" xr:uid="{00000000-0005-0000-0000-0000D4310000}"/>
    <cellStyle name="Comma 9 9 2 3" xfId="7763" xr:uid="{00000000-0005-0000-0000-0000D5310000}"/>
    <cellStyle name="Comma 9 9 3" xfId="9882" xr:uid="{00000000-0005-0000-0000-0000D6310000}"/>
    <cellStyle name="Comma 9 9 4" xfId="5647" xr:uid="{00000000-0005-0000-0000-0000D7310000}"/>
    <cellStyle name="Copied" xfId="172" xr:uid="{00000000-0005-0000-0000-0000D8310000}"/>
    <cellStyle name="Coᱠma [0]_Q2 FY96" xfId="52" xr:uid="{00000000-0005-0000-0000-0000D9310000}"/>
    <cellStyle name="Currency [00]" xfId="53" xr:uid="{00000000-0005-0000-0000-0000DA310000}"/>
    <cellStyle name="DAGS" xfId="54" xr:uid="{00000000-0005-0000-0000-0000DB310000}"/>
    <cellStyle name="data" xfId="55" xr:uid="{00000000-0005-0000-0000-0000DC310000}"/>
    <cellStyle name="data 2" xfId="173" xr:uid="{00000000-0005-0000-0000-0000DD310000}"/>
    <cellStyle name="data 3" xfId="174" xr:uid="{00000000-0005-0000-0000-0000DE310000}"/>
    <cellStyle name="Data1" xfId="56" xr:uid="{00000000-0005-0000-0000-0000DF310000}"/>
    <cellStyle name="Data2" xfId="57" xr:uid="{00000000-0005-0000-0000-0000E0310000}"/>
    <cellStyle name="Data3" xfId="58" xr:uid="{00000000-0005-0000-0000-0000E1310000}"/>
    <cellStyle name="Data4" xfId="59" xr:uid="{00000000-0005-0000-0000-0000E2310000}"/>
    <cellStyle name="Data5" xfId="60" xr:uid="{00000000-0005-0000-0000-0000E3310000}"/>
    <cellStyle name="Data5 2" xfId="175" xr:uid="{00000000-0005-0000-0000-0000E4310000}"/>
    <cellStyle name="Data5 3" xfId="176" xr:uid="{00000000-0005-0000-0000-0000E5310000}"/>
    <cellStyle name="date" xfId="61" xr:uid="{00000000-0005-0000-0000-0000E6310000}"/>
    <cellStyle name="Date Short" xfId="62" xr:uid="{00000000-0005-0000-0000-0000E7310000}"/>
    <cellStyle name="datetime" xfId="63" xr:uid="{00000000-0005-0000-0000-0000E8310000}"/>
    <cellStyle name="Enter Currency (0)" xfId="64" xr:uid="{00000000-0005-0000-0000-0000E9310000}"/>
    <cellStyle name="Enter Currency (2)" xfId="65" xr:uid="{00000000-0005-0000-0000-0000EA310000}"/>
    <cellStyle name="Enter Units (0)" xfId="66" xr:uid="{00000000-0005-0000-0000-0000EB310000}"/>
    <cellStyle name="Enter Units (1)" xfId="67" xr:uid="{00000000-0005-0000-0000-0000EC310000}"/>
    <cellStyle name="Enter Units (2)" xfId="68" xr:uid="{00000000-0005-0000-0000-0000ED310000}"/>
    <cellStyle name="Enterable Data" xfId="177" xr:uid="{00000000-0005-0000-0000-0000EE310000}"/>
    <cellStyle name="Enterable_Data" xfId="178" xr:uid="{00000000-0005-0000-0000-0000EF310000}"/>
    <cellStyle name="EnterableExceptions" xfId="179" xr:uid="{00000000-0005-0000-0000-0000F0310000}"/>
    <cellStyle name="Entered" xfId="180" xr:uid="{00000000-0005-0000-0000-0000F1310000}"/>
    <cellStyle name="Entries" xfId="181" xr:uid="{00000000-0005-0000-0000-0000F2310000}"/>
    <cellStyle name="Entries 2" xfId="182" xr:uid="{00000000-0005-0000-0000-0000F3310000}"/>
    <cellStyle name="Entries 2 2" xfId="183" xr:uid="{00000000-0005-0000-0000-0000F4310000}"/>
    <cellStyle name="Entries 2 3" xfId="184" xr:uid="{00000000-0005-0000-0000-0000F5310000}"/>
    <cellStyle name="Entries 3" xfId="185" xr:uid="{00000000-0005-0000-0000-0000F6310000}"/>
    <cellStyle name="Entries 4" xfId="186" xr:uid="{00000000-0005-0000-0000-0000F7310000}"/>
    <cellStyle name="Explanatory Text 2" xfId="69" xr:uid="{00000000-0005-0000-0000-0000F8310000}"/>
    <cellStyle name="ForecastIn3PlusNotGranularEssential" xfId="187" xr:uid="{00000000-0005-0000-0000-0000F9310000}"/>
    <cellStyle name="ForecastIn3PlusNotGranularEssential 2" xfId="645" xr:uid="{00000000-0005-0000-0000-0000FA310000}"/>
    <cellStyle name="ForecastsIn3PlusEssential" xfId="188" xr:uid="{00000000-0005-0000-0000-0000FB310000}"/>
    <cellStyle name="ForecastsIn3PlusEssential 2" xfId="646" xr:uid="{00000000-0005-0000-0000-0000FC310000}"/>
    <cellStyle name="Formula DaDa Bold" xfId="189" xr:uid="{00000000-0005-0000-0000-0000FD310000}"/>
    <cellStyle name="Formula Data" xfId="190" xr:uid="{00000000-0005-0000-0000-0000FE310000}"/>
    <cellStyle name="Formula Data Bold" xfId="191" xr:uid="{00000000-0005-0000-0000-0000FF310000}"/>
    <cellStyle name="Formula_G" xfId="192" xr:uid="{00000000-0005-0000-0000-000000320000}"/>
    <cellStyle name="Fyrirsögn" xfId="70" xr:uid="{00000000-0005-0000-0000-000001320000}"/>
    <cellStyle name="Good 2" xfId="71" xr:uid="{00000000-0005-0000-0000-000002320000}"/>
    <cellStyle name="Good 2 2" xfId="193" xr:uid="{00000000-0005-0000-0000-000003320000}"/>
    <cellStyle name="Good 2 3" xfId="194" xr:uid="{00000000-0005-0000-0000-000004320000}"/>
    <cellStyle name="Grey" xfId="195" xr:uid="{00000000-0005-0000-0000-000005320000}"/>
    <cellStyle name="greyed" xfId="196" xr:uid="{00000000-0005-0000-0000-000006320000}"/>
    <cellStyle name="greyed 2" xfId="197" xr:uid="{00000000-0005-0000-0000-000007320000}"/>
    <cellStyle name="greyed 2 2" xfId="198" xr:uid="{00000000-0005-0000-0000-000008320000}"/>
    <cellStyle name="greyed 2 3" xfId="199" xr:uid="{00000000-0005-0000-0000-000009320000}"/>
    <cellStyle name="greyed 3" xfId="200" xr:uid="{00000000-0005-0000-0000-00000A320000}"/>
    <cellStyle name="greyed 3 2" xfId="201" xr:uid="{00000000-0005-0000-0000-00000B320000}"/>
    <cellStyle name="greyed 4" xfId="202" xr:uid="{00000000-0005-0000-0000-00000C320000}"/>
    <cellStyle name="greyed 5" xfId="203" xr:uid="{00000000-0005-0000-0000-00000D320000}"/>
    <cellStyle name="Header" xfId="72" xr:uid="{00000000-0005-0000-0000-00000E320000}"/>
    <cellStyle name="Header1" xfId="73" xr:uid="{00000000-0005-0000-0000-00000F320000}"/>
    <cellStyle name="Header2" xfId="74" xr:uid="{00000000-0005-0000-0000-000010320000}"/>
    <cellStyle name="Header2 2" xfId="204" xr:uid="{00000000-0005-0000-0000-000011320000}"/>
    <cellStyle name="Header2 2 2" xfId="205" xr:uid="{00000000-0005-0000-0000-000012320000}"/>
    <cellStyle name="Header2 2 3" xfId="206" xr:uid="{00000000-0005-0000-0000-000013320000}"/>
    <cellStyle name="Header2 3" xfId="207" xr:uid="{00000000-0005-0000-0000-000014320000}"/>
    <cellStyle name="Header2 4" xfId="208" xr:uid="{00000000-0005-0000-0000-000015320000}"/>
    <cellStyle name="Heading" xfId="209" xr:uid="{00000000-0005-0000-0000-000016320000}"/>
    <cellStyle name="Heading 1 2" xfId="75" xr:uid="{00000000-0005-0000-0000-000017320000}"/>
    <cellStyle name="Heading 1 2 2" xfId="210" xr:uid="{00000000-0005-0000-0000-000018320000}"/>
    <cellStyle name="Heading 1 2 3" xfId="211" xr:uid="{00000000-0005-0000-0000-000019320000}"/>
    <cellStyle name="Heading 2 2" xfId="76" xr:uid="{00000000-0005-0000-0000-00001A320000}"/>
    <cellStyle name="Heading 2 2 2" xfId="212" xr:uid="{00000000-0005-0000-0000-00001B320000}"/>
    <cellStyle name="Heading 2 2 2 2" xfId="213" xr:uid="{00000000-0005-0000-0000-00001C320000}"/>
    <cellStyle name="Heading 2 2 2 3" xfId="214" xr:uid="{00000000-0005-0000-0000-00001D320000}"/>
    <cellStyle name="Heading 2 2 3" xfId="215" xr:uid="{00000000-0005-0000-0000-00001E320000}"/>
    <cellStyle name="Heading 3 2" xfId="77" xr:uid="{00000000-0005-0000-0000-00001F320000}"/>
    <cellStyle name="Heading 3 2 2" xfId="216" xr:uid="{00000000-0005-0000-0000-000020320000}"/>
    <cellStyle name="Heading 3 2 3" xfId="217" xr:uid="{00000000-0005-0000-0000-000021320000}"/>
    <cellStyle name="Heading 4 2" xfId="78" xr:uid="{00000000-0005-0000-0000-000022320000}"/>
    <cellStyle name="Heading 5" xfId="218" xr:uid="{00000000-0005-0000-0000-000023320000}"/>
    <cellStyle name="Heading 5 2" xfId="219" xr:uid="{00000000-0005-0000-0000-000024320000}"/>
    <cellStyle name="Heading 5 3" xfId="220" xr:uid="{00000000-0005-0000-0000-000025320000}"/>
    <cellStyle name="Heading 6" xfId="221" xr:uid="{00000000-0005-0000-0000-000026320000}"/>
    <cellStyle name="Heading 7" xfId="222" xr:uid="{00000000-0005-0000-0000-000027320000}"/>
    <cellStyle name="HeadingTable" xfId="125" xr:uid="{00000000-0005-0000-0000-000028320000}"/>
    <cellStyle name="HeadingTable 2" xfId="223" xr:uid="{00000000-0005-0000-0000-000029320000}"/>
    <cellStyle name="HeadingTable 3" xfId="224" xr:uid="{00000000-0005-0000-0000-00002A320000}"/>
    <cellStyle name="Hyperlink 2" xfId="127" xr:uid="{00000000-0005-0000-0000-00002B320000}"/>
    <cellStyle name="Hyperlink 2 2" xfId="225" xr:uid="{00000000-0005-0000-0000-00002C320000}"/>
    <cellStyle name="Hyperlink 2 3" xfId="226" xr:uid="{00000000-0005-0000-0000-00002D320000}"/>
    <cellStyle name="Hyperlink 3" xfId="227" xr:uid="{00000000-0005-0000-0000-00002E320000}"/>
    <cellStyle name="Hyperlink 4" xfId="228" xr:uid="{00000000-0005-0000-0000-00002F320000}"/>
    <cellStyle name="Hyperlink 5" xfId="229" xr:uid="{00000000-0005-0000-0000-000030320000}"/>
    <cellStyle name="In3PlusEssential" xfId="230" xr:uid="{00000000-0005-0000-0000-000031320000}"/>
    <cellStyle name="In3PlusEssential 2" xfId="647" xr:uid="{00000000-0005-0000-0000-000032320000}"/>
    <cellStyle name="In3PlusNotEssentialMayHelp" xfId="231" xr:uid="{00000000-0005-0000-0000-000033320000}"/>
    <cellStyle name="In3PlusNotEssentialMayHelp 2" xfId="648" xr:uid="{00000000-0005-0000-0000-000034320000}"/>
    <cellStyle name="In3PlusNotGranular" xfId="232" xr:uid="{00000000-0005-0000-0000-000035320000}"/>
    <cellStyle name="In3PlusNotGranular 2" xfId="649" xr:uid="{00000000-0005-0000-0000-000036320000}"/>
    <cellStyle name="Input [yellow]" xfId="233" xr:uid="{00000000-0005-0000-0000-000037320000}"/>
    <cellStyle name="Input [yellow] 2" xfId="234" xr:uid="{00000000-0005-0000-0000-000038320000}"/>
    <cellStyle name="Input [yellow] 2 2" xfId="235" xr:uid="{00000000-0005-0000-0000-000039320000}"/>
    <cellStyle name="Input [yellow] 2 3" xfId="236" xr:uid="{00000000-0005-0000-0000-00003A320000}"/>
    <cellStyle name="Input [yellow] 3" xfId="237" xr:uid="{00000000-0005-0000-0000-00003B320000}"/>
    <cellStyle name="Input [yellow] 4" xfId="238" xr:uid="{00000000-0005-0000-0000-00003C320000}"/>
    <cellStyle name="Input 2" xfId="79" xr:uid="{00000000-0005-0000-0000-00003D320000}"/>
    <cellStyle name="Input 2 2" xfId="239" xr:uid="{00000000-0005-0000-0000-00003E320000}"/>
    <cellStyle name="Input 2 3" xfId="240" xr:uid="{00000000-0005-0000-0000-00003F320000}"/>
    <cellStyle name="inputExposure" xfId="241" xr:uid="{00000000-0005-0000-0000-000040320000}"/>
    <cellStyle name="inputExposure 2" xfId="242" xr:uid="{00000000-0005-0000-0000-000041320000}"/>
    <cellStyle name="inputExposure 3" xfId="243" xr:uid="{00000000-0005-0000-0000-000042320000}"/>
    <cellStyle name="label" xfId="80" xr:uid="{00000000-0005-0000-0000-000043320000}"/>
    <cellStyle name="Labels" xfId="244" xr:uid="{00000000-0005-0000-0000-000044320000}"/>
    <cellStyle name="Link Currency (0)" xfId="81" xr:uid="{00000000-0005-0000-0000-000045320000}"/>
    <cellStyle name="Link Currency (2)" xfId="82" xr:uid="{00000000-0005-0000-0000-000046320000}"/>
    <cellStyle name="Link Units (0)" xfId="83" xr:uid="{00000000-0005-0000-0000-000047320000}"/>
    <cellStyle name="Link Units (1)" xfId="84" xr:uid="{00000000-0005-0000-0000-000048320000}"/>
    <cellStyle name="Link Units (2)" xfId="85" xr:uid="{00000000-0005-0000-0000-000049320000}"/>
    <cellStyle name="Linked Cell 2" xfId="86" xr:uid="{00000000-0005-0000-0000-00004A320000}"/>
    <cellStyle name="LkupHdg" xfId="245" xr:uid="{00000000-0005-0000-0000-00004B320000}"/>
    <cellStyle name="LkupHdg 2" xfId="246" xr:uid="{00000000-0005-0000-0000-00004C320000}"/>
    <cellStyle name="main_input" xfId="87" xr:uid="{00000000-0005-0000-0000-00004D320000}"/>
    <cellStyle name="MCIDColumns" xfId="247" xr:uid="{00000000-0005-0000-0000-00004E320000}"/>
    <cellStyle name="Millares [0]_FAS91_Model_v4" xfId="248" xr:uid="{00000000-0005-0000-0000-00004F320000}"/>
    <cellStyle name="Millares_comi0403" xfId="249" xr:uid="{00000000-0005-0000-0000-000050320000}"/>
    <cellStyle name="Milliers [0]_3A_NumeratorReport_Option1_040611" xfId="88" xr:uid="{00000000-0005-0000-0000-000051320000}"/>
    <cellStyle name="Milliers_3A_NumeratorReport_Option1_040611" xfId="89" xr:uid="{00000000-0005-0000-0000-000052320000}"/>
    <cellStyle name="Modifiable" xfId="90" xr:uid="{00000000-0005-0000-0000-000053320000}"/>
    <cellStyle name="Modifiable 2" xfId="250" xr:uid="{00000000-0005-0000-0000-000054320000}"/>
    <cellStyle name="Modifiable 3" xfId="251" xr:uid="{00000000-0005-0000-0000-000055320000}"/>
    <cellStyle name="Moneda [0]_FAS91_Model_v4" xfId="252" xr:uid="{00000000-0005-0000-0000-000056320000}"/>
    <cellStyle name="Moneda_FAS91_Model_v4" xfId="253" xr:uid="{00000000-0005-0000-0000-000057320000}"/>
    <cellStyle name="Monétaire [0]_3A_NumeratorReport_Option1_040611" xfId="91" xr:uid="{00000000-0005-0000-0000-000058320000}"/>
    <cellStyle name="Monétaire_3A_NumeratorReport_Option1_040611" xfId="92" xr:uid="{00000000-0005-0000-0000-000059320000}"/>
    <cellStyle name="Neutral 2" xfId="93" xr:uid="{00000000-0005-0000-0000-00005A320000}"/>
    <cellStyle name="Neutral 2 2" xfId="254" xr:uid="{00000000-0005-0000-0000-00005B320000}"/>
    <cellStyle name="Neutral 2 3" xfId="255" xr:uid="{00000000-0005-0000-0000-00005C320000}"/>
    <cellStyle name="Next holiday" xfId="94" xr:uid="{00000000-0005-0000-0000-00005D320000}"/>
    <cellStyle name="Non-Enterable_G" xfId="256" xr:uid="{00000000-0005-0000-0000-00005E320000}"/>
    <cellStyle name="Normal" xfId="0" builtinId="0"/>
    <cellStyle name="Normal - Style1" xfId="257" xr:uid="{00000000-0005-0000-0000-000060320000}"/>
    <cellStyle name="Normal 11" xfId="13030" xr:uid="{00000000-0005-0000-0000-000061320000}"/>
    <cellStyle name="Normal 13 2" xfId="258" xr:uid="{00000000-0005-0000-0000-000062320000}"/>
    <cellStyle name="Normal 18" xfId="259" xr:uid="{00000000-0005-0000-0000-000063320000}"/>
    <cellStyle name="Normal 2" xfId="95" xr:uid="{00000000-0005-0000-0000-000064320000}"/>
    <cellStyle name="Normal 2 2" xfId="260" xr:uid="{00000000-0005-0000-0000-000065320000}"/>
    <cellStyle name="Normal 2 2 2" xfId="2" xr:uid="{00000000-0005-0000-0000-000066320000}"/>
    <cellStyle name="Normal 2 2 2 2" xfId="129" xr:uid="{00000000-0005-0000-0000-000067320000}"/>
    <cellStyle name="Normal 2 2 2 3" xfId="261" xr:uid="{00000000-0005-0000-0000-000068320000}"/>
    <cellStyle name="Normal 2 2 2 4" xfId="135" xr:uid="{00000000-0005-0000-0000-000069320000}"/>
    <cellStyle name="Normal 2 2 2 5" xfId="262" xr:uid="{00000000-0005-0000-0000-00006A320000}"/>
    <cellStyle name="Normal 2 2 3" xfId="263" xr:uid="{00000000-0005-0000-0000-00006B320000}"/>
    <cellStyle name="Normal 2 3" xfId="264" xr:uid="{00000000-0005-0000-0000-00006C320000}"/>
    <cellStyle name="Normal 3" xfId="96" xr:uid="{00000000-0005-0000-0000-00006D320000}"/>
    <cellStyle name="Normal 3 2" xfId="265" xr:uid="{00000000-0005-0000-0000-00006E320000}"/>
    <cellStyle name="Normal 3 2 2" xfId="651" xr:uid="{00000000-0005-0000-0000-00006F320000}"/>
    <cellStyle name="Normal 3 3" xfId="266" xr:uid="{00000000-0005-0000-0000-000070320000}"/>
    <cellStyle name="Normal 3 4" xfId="267" xr:uid="{00000000-0005-0000-0000-000071320000}"/>
    <cellStyle name="Normal 3 5" xfId="268" xr:uid="{00000000-0005-0000-0000-000072320000}"/>
    <cellStyle name="Normal 34 2" xfId="269" xr:uid="{00000000-0005-0000-0000-000073320000}"/>
    <cellStyle name="Normal 4" xfId="270" xr:uid="{00000000-0005-0000-0000-000074320000}"/>
    <cellStyle name="Normal 4 2" xfId="271" xr:uid="{00000000-0005-0000-0000-000075320000}"/>
    <cellStyle name="Normal 4 2 2" xfId="272" xr:uid="{00000000-0005-0000-0000-000076320000}"/>
    <cellStyle name="Normal 4 2 3" xfId="273" xr:uid="{00000000-0005-0000-0000-000077320000}"/>
    <cellStyle name="Normal 4 3" xfId="274" xr:uid="{00000000-0005-0000-0000-000078320000}"/>
    <cellStyle name="Normal 4 4" xfId="275" xr:uid="{00000000-0005-0000-0000-000079320000}"/>
    <cellStyle name="Normal 49" xfId="276" xr:uid="{00000000-0005-0000-0000-00007A320000}"/>
    <cellStyle name="Normal 5" xfId="277" xr:uid="{00000000-0005-0000-0000-00007B320000}"/>
    <cellStyle name="Normal 5 2" xfId="653" xr:uid="{00000000-0005-0000-0000-00007C320000}"/>
    <cellStyle name="Normal 50" xfId="278" xr:uid="{00000000-0005-0000-0000-00007D320000}"/>
    <cellStyle name="Normal 51" xfId="279" xr:uid="{00000000-0005-0000-0000-00007E320000}"/>
    <cellStyle name="Normal 52" xfId="280" xr:uid="{00000000-0005-0000-0000-00007F320000}"/>
    <cellStyle name="Normal 53" xfId="281" xr:uid="{00000000-0005-0000-0000-000080320000}"/>
    <cellStyle name="Normal 54" xfId="282" xr:uid="{00000000-0005-0000-0000-000081320000}"/>
    <cellStyle name="Normal 55" xfId="283" xr:uid="{00000000-0005-0000-0000-000082320000}"/>
    <cellStyle name="Normal 6" xfId="284" xr:uid="{00000000-0005-0000-0000-000083320000}"/>
    <cellStyle name="Normal 7" xfId="285" xr:uid="{00000000-0005-0000-0000-000084320000}"/>
    <cellStyle name="Normal 8" xfId="286" xr:uid="{00000000-0005-0000-0000-000085320000}"/>
    <cellStyle name="Normal 8 2" xfId="287" xr:uid="{00000000-0005-0000-0000-000086320000}"/>
    <cellStyle name="Normal 9" xfId="288" xr:uid="{00000000-0005-0000-0000-000087320000}"/>
    <cellStyle name="Normal 9 2" xfId="289" xr:uid="{00000000-0005-0000-0000-000088320000}"/>
    <cellStyle name="Normal_Assets Final" xfId="1" xr:uid="{00000000-0005-0000-0000-000089320000}"/>
    <cellStyle name="Normální 2" xfId="3" xr:uid="{00000000-0005-0000-0000-00008A320000}"/>
    <cellStyle name="Normální 2 2" xfId="13031" xr:uid="{00000000-0005-0000-0000-00008B320000}"/>
    <cellStyle name="Normální 3" xfId="97" xr:uid="{00000000-0005-0000-0000-00008C320000}"/>
    <cellStyle name="Normalny 12" xfId="132" xr:uid="{00000000-0005-0000-0000-00008D320000}"/>
    <cellStyle name="Normalny 12 2" xfId="133" xr:uid="{00000000-0005-0000-0000-00008E320000}"/>
    <cellStyle name="Normalny 2 2 2 2" xfId="130" xr:uid="{00000000-0005-0000-0000-00008F320000}"/>
    <cellStyle name="Normalny 4" xfId="128" xr:uid="{00000000-0005-0000-0000-000090320000}"/>
    <cellStyle name="Note 2" xfId="98" xr:uid="{00000000-0005-0000-0000-000091320000}"/>
    <cellStyle name="Note 2 2" xfId="290" xr:uid="{00000000-0005-0000-0000-000092320000}"/>
    <cellStyle name="Note 2 3" xfId="291" xr:uid="{00000000-0005-0000-0000-000093320000}"/>
    <cellStyle name="NotIn3PlusButCorepNotEssential" xfId="292" xr:uid="{00000000-0005-0000-0000-000094320000}"/>
    <cellStyle name="NotIn3PlusButCorepNotEssential 2" xfId="654" xr:uid="{00000000-0005-0000-0000-000095320000}"/>
    <cellStyle name="NotIn3PlusInCorepEssential" xfId="293" xr:uid="{00000000-0005-0000-0000-000096320000}"/>
    <cellStyle name="NotIn3PlusInCorepEssential 2" xfId="655" xr:uid="{00000000-0005-0000-0000-000097320000}"/>
    <cellStyle name="NotIn3PlusOrCorepEssential" xfId="294" xr:uid="{00000000-0005-0000-0000-000098320000}"/>
    <cellStyle name="NotIn3PlusOrCorepEssential 2" xfId="656" xr:uid="{00000000-0005-0000-0000-000099320000}"/>
    <cellStyle name="optionalExposure" xfId="295" xr:uid="{00000000-0005-0000-0000-00009A320000}"/>
    <cellStyle name="optionalExposure 2" xfId="296" xr:uid="{00000000-0005-0000-0000-00009B320000}"/>
    <cellStyle name="optionalExposure 3" xfId="297" xr:uid="{00000000-0005-0000-0000-00009C320000}"/>
    <cellStyle name="Output 2" xfId="99" xr:uid="{00000000-0005-0000-0000-00009D320000}"/>
    <cellStyle name="Output 2 2" xfId="298" xr:uid="{00000000-0005-0000-0000-00009E320000}"/>
    <cellStyle name="Output 2 3" xfId="299" xr:uid="{00000000-0005-0000-0000-00009F320000}"/>
    <cellStyle name="Percent" xfId="13033" builtinId="5"/>
    <cellStyle name="Percent [0]" xfId="100" xr:uid="{00000000-0005-0000-0000-0000A1320000}"/>
    <cellStyle name="Percent [00]" xfId="101" xr:uid="{00000000-0005-0000-0000-0000A2320000}"/>
    <cellStyle name="Percent [2]" xfId="300" xr:uid="{00000000-0005-0000-0000-0000A3320000}"/>
    <cellStyle name="Percent 2" xfId="301" xr:uid="{00000000-0005-0000-0000-0000A4320000}"/>
    <cellStyle name="Percent 2 2" xfId="302" xr:uid="{00000000-0005-0000-0000-0000A5320000}"/>
    <cellStyle name="Percent 2 2 2" xfId="303" xr:uid="{00000000-0005-0000-0000-0000A6320000}"/>
    <cellStyle name="Percent 2 2 3" xfId="304" xr:uid="{00000000-0005-0000-0000-0000A7320000}"/>
    <cellStyle name="Percent 2 3" xfId="305" xr:uid="{00000000-0005-0000-0000-0000A8320000}"/>
    <cellStyle name="Percent 2 8" xfId="306" xr:uid="{00000000-0005-0000-0000-0000A9320000}"/>
    <cellStyle name="Percent 3" xfId="307" xr:uid="{00000000-0005-0000-0000-0000AA320000}"/>
    <cellStyle name="Percent 3 2" xfId="308" xr:uid="{00000000-0005-0000-0000-0000AB320000}"/>
    <cellStyle name="Percent 3 2 2" xfId="657" xr:uid="{00000000-0005-0000-0000-0000AC320000}"/>
    <cellStyle name="Percent 3 3" xfId="309" xr:uid="{00000000-0005-0000-0000-0000AD320000}"/>
    <cellStyle name="Percent 4" xfId="310" xr:uid="{00000000-0005-0000-0000-0000AE320000}"/>
    <cellStyle name="Percent 5" xfId="311" xr:uid="{00000000-0005-0000-0000-0000AF320000}"/>
    <cellStyle name="Percent 5 2" xfId="658" xr:uid="{00000000-0005-0000-0000-0000B0320000}"/>
    <cellStyle name="Percent 6" xfId="312" xr:uid="{00000000-0005-0000-0000-0000B1320000}"/>
    <cellStyle name="Percent 7" xfId="313" xr:uid="{00000000-0005-0000-0000-0000B2320000}"/>
    <cellStyle name="Percent 7 2" xfId="314" xr:uid="{00000000-0005-0000-0000-0000B3320000}"/>
    <cellStyle name="Percent 8" xfId="315" xr:uid="{00000000-0005-0000-0000-0000B4320000}"/>
    <cellStyle name="Percent 8 2" xfId="316" xr:uid="{00000000-0005-0000-0000-0000B5320000}"/>
    <cellStyle name="Percent 9" xfId="317" xr:uid="{00000000-0005-0000-0000-0000B6320000}"/>
    <cellStyle name="Porcentual_FAS91_Model_v4" xfId="318" xr:uid="{00000000-0005-0000-0000-0000B7320000}"/>
    <cellStyle name="PrePop Currency (0)" xfId="102" xr:uid="{00000000-0005-0000-0000-0000B8320000}"/>
    <cellStyle name="PrePop Currency (2)" xfId="103" xr:uid="{00000000-0005-0000-0000-0000B9320000}"/>
    <cellStyle name="PrePop Units (0)" xfId="104" xr:uid="{00000000-0005-0000-0000-0000BA320000}"/>
    <cellStyle name="PrePop Units (1)" xfId="105" xr:uid="{00000000-0005-0000-0000-0000BB320000}"/>
    <cellStyle name="PrePop Units (2)" xfId="106" xr:uid="{00000000-0005-0000-0000-0000BC320000}"/>
    <cellStyle name="PSChar" xfId="319" xr:uid="{00000000-0005-0000-0000-0000BD320000}"/>
    <cellStyle name="PSDate" xfId="320" xr:uid="{00000000-0005-0000-0000-0000BE320000}"/>
    <cellStyle name="PSDec" xfId="321" xr:uid="{00000000-0005-0000-0000-0000BF320000}"/>
    <cellStyle name="PSHeading" xfId="322" xr:uid="{00000000-0005-0000-0000-0000C0320000}"/>
    <cellStyle name="PSInt" xfId="323" xr:uid="{00000000-0005-0000-0000-0000C1320000}"/>
    <cellStyle name="PSSpacer" xfId="324" xr:uid="{00000000-0005-0000-0000-0000C2320000}"/>
    <cellStyle name="Rates" xfId="107" xr:uid="{00000000-0005-0000-0000-0000C3320000}"/>
    <cellStyle name="realtime" xfId="108" xr:uid="{00000000-0005-0000-0000-0000C4320000}"/>
    <cellStyle name="result" xfId="109" xr:uid="{00000000-0005-0000-0000-0000C5320000}"/>
    <cellStyle name="Retrieved Data" xfId="325" xr:uid="{00000000-0005-0000-0000-0000C6320000}"/>
    <cellStyle name="Retrieved Data Bold" xfId="326" xr:uid="{00000000-0005-0000-0000-0000C7320000}"/>
    <cellStyle name="Retrieved Data Bold Wing" xfId="327" xr:uid="{00000000-0005-0000-0000-0000C8320000}"/>
    <cellStyle name="Retrieved_Data" xfId="328" xr:uid="{00000000-0005-0000-0000-0000C9320000}"/>
    <cellStyle name="RetrievedExceptions" xfId="329" xr:uid="{00000000-0005-0000-0000-0000CA320000}"/>
    <cellStyle name="RetrievedWrapped" xfId="330" xr:uid="{00000000-0005-0000-0000-0000CB320000}"/>
    <cellStyle name="RevList" xfId="331" xr:uid="{00000000-0005-0000-0000-0000CC320000}"/>
    <cellStyle name="rt" xfId="110" xr:uid="{00000000-0005-0000-0000-0000CD320000}"/>
    <cellStyle name="showExposure" xfId="332" xr:uid="{00000000-0005-0000-0000-0000CE320000}"/>
    <cellStyle name="showExposure 2" xfId="333" xr:uid="{00000000-0005-0000-0000-0000CF320000}"/>
    <cellStyle name="showExposure 3" xfId="334" xr:uid="{00000000-0005-0000-0000-0000D0320000}"/>
    <cellStyle name="Standard 3" xfId="335" xr:uid="{00000000-0005-0000-0000-0000D1320000}"/>
    <cellStyle name="static" xfId="111" xr:uid="{00000000-0005-0000-0000-0000D2320000}"/>
    <cellStyle name="Style 1" xfId="112" xr:uid="{00000000-0005-0000-0000-0000D3320000}"/>
    <cellStyle name="Style 1 2" xfId="336" xr:uid="{00000000-0005-0000-0000-0000D4320000}"/>
    <cellStyle name="Style 1 3" xfId="337" xr:uid="{00000000-0005-0000-0000-0000D5320000}"/>
    <cellStyle name="Style 1 4" xfId="338" xr:uid="{00000000-0005-0000-0000-0000D6320000}"/>
    <cellStyle name="Style 1 5" xfId="339" xr:uid="{00000000-0005-0000-0000-0000D7320000}"/>
    <cellStyle name="Style 1 6" xfId="340" xr:uid="{00000000-0005-0000-0000-0000D8320000}"/>
    <cellStyle name="STYLE1" xfId="341" xr:uid="{00000000-0005-0000-0000-0000D9320000}"/>
    <cellStyle name="Subtotal" xfId="342" xr:uid="{00000000-0005-0000-0000-0000DA320000}"/>
    <cellStyle name="text" xfId="113" xr:uid="{00000000-0005-0000-0000-0000DB320000}"/>
    <cellStyle name="Text Indent A" xfId="114" xr:uid="{00000000-0005-0000-0000-0000DC320000}"/>
    <cellStyle name="Text Indent B" xfId="115" xr:uid="{00000000-0005-0000-0000-0000DD320000}"/>
    <cellStyle name="Text Indent C" xfId="116" xr:uid="{00000000-0005-0000-0000-0000DE320000}"/>
    <cellStyle name="Tilbod" xfId="117" xr:uid="{00000000-0005-0000-0000-0000DF320000}"/>
    <cellStyle name="Title 2" xfId="118" xr:uid="{00000000-0005-0000-0000-0000E0320000}"/>
    <cellStyle name="TitreRub" xfId="119" xr:uid="{00000000-0005-0000-0000-0000E1320000}"/>
    <cellStyle name="TitreTab" xfId="120" xr:uid="{00000000-0005-0000-0000-0000E2320000}"/>
    <cellStyle name="Título 1" xfId="343" xr:uid="{00000000-0005-0000-0000-0000E3320000}"/>
    <cellStyle name="Topheader" xfId="121" xr:uid="{00000000-0005-0000-0000-0000E4320000}"/>
    <cellStyle name="Total 2" xfId="122" xr:uid="{00000000-0005-0000-0000-0000E5320000}"/>
    <cellStyle name="Total 2 2" xfId="344" xr:uid="{00000000-0005-0000-0000-0000E6320000}"/>
    <cellStyle name="Total 2 3" xfId="345" xr:uid="{00000000-0005-0000-0000-0000E7320000}"/>
    <cellStyle name="toto" xfId="123" xr:uid="{00000000-0005-0000-0000-0000E8320000}"/>
    <cellStyle name="Warning Text 2" xfId="124" xr:uid="{00000000-0005-0000-0000-0000E9320000}"/>
  </cellStyles>
  <dxfs count="28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79998168889431442"/>
        </patternFill>
      </fill>
    </dxf>
    <dxf>
      <font>
        <b val="0"/>
        <i val="0"/>
        <color auto="1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b val="0"/>
        <i val="0"/>
        <color auto="1"/>
      </font>
      <fill>
        <patternFill>
          <bgColor rgb="FFFFFF00"/>
        </patternFill>
      </fill>
      <border>
        <left/>
        <right/>
        <top/>
        <bottom/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FCC"/>
      <color rgb="FFFFFF99"/>
      <color rgb="FFFF0066"/>
      <color rgb="FF85279F"/>
      <color rgb="FFEAEAEA"/>
      <color rgb="FF0000FF"/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'SPM Skenario Dasar'!$H$84</c:f>
              <c:strCache>
                <c:ptCount val="1"/>
                <c:pt idx="0">
                  <c:v>Gap arus kas keluar kumulatif netto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'SPM Skenario Dasar'!$M$182:$BA$182</c:f>
              <c:strCache>
                <c:ptCount val="41"/>
                <c:pt idx="0">
                  <c:v> O/N (selain Open) </c:v>
                </c:pt>
                <c:pt idx="1">
                  <c:v> Hari-2 </c:v>
                </c:pt>
                <c:pt idx="2">
                  <c:v> Hari-3 </c:v>
                </c:pt>
                <c:pt idx="3">
                  <c:v> Hari-4 </c:v>
                </c:pt>
                <c:pt idx="4">
                  <c:v> Hari-5 </c:v>
                </c:pt>
                <c:pt idx="5">
                  <c:v> Hari-6 </c:v>
                </c:pt>
                <c:pt idx="6">
                  <c:v> Hari-7 </c:v>
                </c:pt>
                <c:pt idx="7">
                  <c:v> Hari-8 </c:v>
                </c:pt>
                <c:pt idx="8">
                  <c:v> Hari-9 </c:v>
                </c:pt>
                <c:pt idx="9">
                  <c:v> Hari-10 </c:v>
                </c:pt>
                <c:pt idx="10">
                  <c:v> Hari-11 </c:v>
                </c:pt>
                <c:pt idx="11">
                  <c:v> Hari-12 </c:v>
                </c:pt>
                <c:pt idx="12">
                  <c:v> Hari-13 </c:v>
                </c:pt>
                <c:pt idx="13">
                  <c:v> Hari-14 </c:v>
                </c:pt>
                <c:pt idx="14">
                  <c:v> Hari-15 </c:v>
                </c:pt>
                <c:pt idx="15">
                  <c:v> Hari-16 </c:v>
                </c:pt>
                <c:pt idx="16">
                  <c:v> Hari-17 </c:v>
                </c:pt>
                <c:pt idx="17">
                  <c:v> Hari-18 </c:v>
                </c:pt>
                <c:pt idx="18">
                  <c:v> Hari-19 </c:v>
                </c:pt>
                <c:pt idx="19">
                  <c:v> Hari-20 </c:v>
                </c:pt>
                <c:pt idx="20">
                  <c:v> Hari-21 </c:v>
                </c:pt>
                <c:pt idx="21">
                  <c:v> Hari-22 </c:v>
                </c:pt>
                <c:pt idx="22">
                  <c:v> Hari-23 </c:v>
                </c:pt>
                <c:pt idx="23">
                  <c:v> Hari-24 </c:v>
                </c:pt>
                <c:pt idx="24">
                  <c:v> Hari-25 </c:v>
                </c:pt>
                <c:pt idx="25">
                  <c:v> Hari-26 </c:v>
                </c:pt>
                <c:pt idx="26">
                  <c:v> Hari-27 </c:v>
                </c:pt>
                <c:pt idx="27">
                  <c:v> Hari-28 </c:v>
                </c:pt>
                <c:pt idx="28">
                  <c:v> Hari-29 </c:v>
                </c:pt>
                <c:pt idx="29">
                  <c:v> Hari-30 </c:v>
                </c:pt>
                <c:pt idx="30">
                  <c:v> &gt; mg 4 s.d. mg 5 </c:v>
                </c:pt>
                <c:pt idx="31">
                  <c:v> &gt; mg 5 s.d. 2 bln </c:v>
                </c:pt>
                <c:pt idx="32">
                  <c:v> &gt; 2 bln s.d 3 bln </c:v>
                </c:pt>
                <c:pt idx="33">
                  <c:v> &gt; 3 bln s.d 4 bln </c:v>
                </c:pt>
                <c:pt idx="34">
                  <c:v> &gt; 4 bln s.d 5 bln </c:v>
                </c:pt>
                <c:pt idx="35">
                  <c:v> &gt; 5 bln s.d 6 bln </c:v>
                </c:pt>
                <c:pt idx="36">
                  <c:v> &gt; 6 bln s.d. 9 bln </c:v>
                </c:pt>
                <c:pt idx="37">
                  <c:v>  &gt; 9 bln s.d. 12 bln </c:v>
                </c:pt>
                <c:pt idx="38">
                  <c:v> &gt; 12 bln s.d. 2 thn </c:v>
                </c:pt>
                <c:pt idx="39">
                  <c:v> &gt; 2 thn s.d. 5 thn </c:v>
                </c:pt>
                <c:pt idx="40">
                  <c:v> &gt; 5 thn </c:v>
                </c:pt>
              </c:strCache>
            </c:strRef>
          </c:cat>
          <c:val>
            <c:numRef>
              <c:f>'SPM Skenario Dasar'!$I$84:$BA$84</c:f>
              <c:numCache>
                <c:formatCode>0.00</c:formatCode>
                <c:ptCount val="45"/>
                <c:pt idx="3" formatCode="#,##0_ ;[Red]\-#,##0\ ">
                  <c:v>0</c:v>
                </c:pt>
                <c:pt idx="4" formatCode="#,##0_ ;[Red]\-#,##0\ ">
                  <c:v>0</c:v>
                </c:pt>
                <c:pt idx="5" formatCode="#,##0_ ;[Red]\-#,##0\ ">
                  <c:v>0</c:v>
                </c:pt>
                <c:pt idx="6" formatCode="#,##0_ ;[Red]\-#,##0\ ">
                  <c:v>0</c:v>
                </c:pt>
                <c:pt idx="7" formatCode="#,##0_ ;[Red]\-#,##0\ ">
                  <c:v>0</c:v>
                </c:pt>
                <c:pt idx="8" formatCode="#,##0_ ;[Red]\-#,##0\ ">
                  <c:v>0</c:v>
                </c:pt>
                <c:pt idx="9" formatCode="#,##0_ ;[Red]\-#,##0\ ">
                  <c:v>0</c:v>
                </c:pt>
                <c:pt idx="10" formatCode="#,##0_ ;[Red]\-#,##0\ ">
                  <c:v>0</c:v>
                </c:pt>
                <c:pt idx="11" formatCode="#,##0_ ;[Red]\-#,##0\ ">
                  <c:v>0</c:v>
                </c:pt>
                <c:pt idx="12" formatCode="#,##0_ ;[Red]\-#,##0\ ">
                  <c:v>0</c:v>
                </c:pt>
                <c:pt idx="13" formatCode="#,##0_ ;[Red]\-#,##0\ ">
                  <c:v>0</c:v>
                </c:pt>
                <c:pt idx="14" formatCode="#,##0_ ;[Red]\-#,##0\ ">
                  <c:v>0</c:v>
                </c:pt>
                <c:pt idx="15" formatCode="#,##0_ ;[Red]\-#,##0\ ">
                  <c:v>0</c:v>
                </c:pt>
                <c:pt idx="16" formatCode="#,##0_ ;[Red]\-#,##0\ ">
                  <c:v>0</c:v>
                </c:pt>
                <c:pt idx="17" formatCode="#,##0_ ;[Red]\-#,##0\ ">
                  <c:v>0</c:v>
                </c:pt>
                <c:pt idx="18" formatCode="#,##0_ ;[Red]\-#,##0\ ">
                  <c:v>0</c:v>
                </c:pt>
                <c:pt idx="19" formatCode="#,##0_ ;[Red]\-#,##0\ ">
                  <c:v>0</c:v>
                </c:pt>
                <c:pt idx="20" formatCode="#,##0_ ;[Red]\-#,##0\ ">
                  <c:v>0</c:v>
                </c:pt>
                <c:pt idx="21" formatCode="#,##0_ ;[Red]\-#,##0\ ">
                  <c:v>0</c:v>
                </c:pt>
                <c:pt idx="22" formatCode="#,##0_ ;[Red]\-#,##0\ ">
                  <c:v>0</c:v>
                </c:pt>
                <c:pt idx="23" formatCode="#,##0_ ;[Red]\-#,##0\ ">
                  <c:v>0</c:v>
                </c:pt>
                <c:pt idx="24" formatCode="#,##0_ ;[Red]\-#,##0\ ">
                  <c:v>0</c:v>
                </c:pt>
                <c:pt idx="25" formatCode="#,##0_ ;[Red]\-#,##0\ ">
                  <c:v>0</c:v>
                </c:pt>
                <c:pt idx="26" formatCode="#,##0_ ;[Red]\-#,##0\ ">
                  <c:v>0</c:v>
                </c:pt>
                <c:pt idx="27" formatCode="#,##0_ ;[Red]\-#,##0\ ">
                  <c:v>0</c:v>
                </c:pt>
                <c:pt idx="28" formatCode="#,##0_ ;[Red]\-#,##0\ ">
                  <c:v>0</c:v>
                </c:pt>
                <c:pt idx="29" formatCode="#,##0_ ;[Red]\-#,##0\ ">
                  <c:v>0</c:v>
                </c:pt>
                <c:pt idx="30" formatCode="#,##0_ ;[Red]\-#,##0\ ">
                  <c:v>0</c:v>
                </c:pt>
                <c:pt idx="31" formatCode="#,##0_ ;[Red]\-#,##0\ ">
                  <c:v>0</c:v>
                </c:pt>
                <c:pt idx="32" formatCode="#,##0_ ;[Red]\-#,##0\ ">
                  <c:v>0</c:v>
                </c:pt>
                <c:pt idx="33" formatCode="#,##0_ ;[Red]\-#,##0\ ">
                  <c:v>0</c:v>
                </c:pt>
                <c:pt idx="34" formatCode="#,##0_ ;[Red]\-#,##0\ ">
                  <c:v>0</c:v>
                </c:pt>
                <c:pt idx="35" formatCode="#,##0_ ;[Red]\-#,##0\ ">
                  <c:v>0</c:v>
                </c:pt>
                <c:pt idx="36" formatCode="#,##0_ ;[Red]\-#,##0\ ">
                  <c:v>0</c:v>
                </c:pt>
                <c:pt idx="37" formatCode="#,##0_ ;[Red]\-#,##0\ ">
                  <c:v>0</c:v>
                </c:pt>
                <c:pt idx="38" formatCode="#,##0_ ;[Red]\-#,##0\ ">
                  <c:v>0</c:v>
                </c:pt>
                <c:pt idx="39" formatCode="#,##0_ ;[Red]\-#,##0\ ">
                  <c:v>0</c:v>
                </c:pt>
                <c:pt idx="40" formatCode="#,##0_ ;[Red]\-#,##0\ ">
                  <c:v>0</c:v>
                </c:pt>
                <c:pt idx="41" formatCode="#,##0_ ;[Red]\-#,##0\ ">
                  <c:v>0</c:v>
                </c:pt>
                <c:pt idx="42" formatCode="#,##0_ ;[Red]\-#,##0\ ">
                  <c:v>0</c:v>
                </c:pt>
                <c:pt idx="43" formatCode="#,##0_ ;[Red]\-#,##0\ ">
                  <c:v>0</c:v>
                </c:pt>
                <c:pt idx="44" formatCode="#,##0_ ;[Red]\-#,##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6D-4BD4-97FA-3B860A70499F}"/>
            </c:ext>
          </c:extLst>
        </c:ser>
        <c:ser>
          <c:idx val="1"/>
          <c:order val="1"/>
          <c:tx>
            <c:strRef>
              <c:f>'SPM Skenario Dasar'!$H$106</c:f>
              <c:strCache>
                <c:ptCount val="1"/>
                <c:pt idx="0">
                  <c:v>Kumulatif Counterbalancing 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'SPM Skenario Dasar'!$M$182:$BA$182</c:f>
              <c:strCache>
                <c:ptCount val="41"/>
                <c:pt idx="0">
                  <c:v> O/N (selain Open) </c:v>
                </c:pt>
                <c:pt idx="1">
                  <c:v> Hari-2 </c:v>
                </c:pt>
                <c:pt idx="2">
                  <c:v> Hari-3 </c:v>
                </c:pt>
                <c:pt idx="3">
                  <c:v> Hari-4 </c:v>
                </c:pt>
                <c:pt idx="4">
                  <c:v> Hari-5 </c:v>
                </c:pt>
                <c:pt idx="5">
                  <c:v> Hari-6 </c:v>
                </c:pt>
                <c:pt idx="6">
                  <c:v> Hari-7 </c:v>
                </c:pt>
                <c:pt idx="7">
                  <c:v> Hari-8 </c:v>
                </c:pt>
                <c:pt idx="8">
                  <c:v> Hari-9 </c:v>
                </c:pt>
                <c:pt idx="9">
                  <c:v> Hari-10 </c:v>
                </c:pt>
                <c:pt idx="10">
                  <c:v> Hari-11 </c:v>
                </c:pt>
                <c:pt idx="11">
                  <c:v> Hari-12 </c:v>
                </c:pt>
                <c:pt idx="12">
                  <c:v> Hari-13 </c:v>
                </c:pt>
                <c:pt idx="13">
                  <c:v> Hari-14 </c:v>
                </c:pt>
                <c:pt idx="14">
                  <c:v> Hari-15 </c:v>
                </c:pt>
                <c:pt idx="15">
                  <c:v> Hari-16 </c:v>
                </c:pt>
                <c:pt idx="16">
                  <c:v> Hari-17 </c:v>
                </c:pt>
                <c:pt idx="17">
                  <c:v> Hari-18 </c:v>
                </c:pt>
                <c:pt idx="18">
                  <c:v> Hari-19 </c:v>
                </c:pt>
                <c:pt idx="19">
                  <c:v> Hari-20 </c:v>
                </c:pt>
                <c:pt idx="20">
                  <c:v> Hari-21 </c:v>
                </c:pt>
                <c:pt idx="21">
                  <c:v> Hari-22 </c:v>
                </c:pt>
                <c:pt idx="22">
                  <c:v> Hari-23 </c:v>
                </c:pt>
                <c:pt idx="23">
                  <c:v> Hari-24 </c:v>
                </c:pt>
                <c:pt idx="24">
                  <c:v> Hari-25 </c:v>
                </c:pt>
                <c:pt idx="25">
                  <c:v> Hari-26 </c:v>
                </c:pt>
                <c:pt idx="26">
                  <c:v> Hari-27 </c:v>
                </c:pt>
                <c:pt idx="27">
                  <c:v> Hari-28 </c:v>
                </c:pt>
                <c:pt idx="28">
                  <c:v> Hari-29 </c:v>
                </c:pt>
                <c:pt idx="29">
                  <c:v> Hari-30 </c:v>
                </c:pt>
                <c:pt idx="30">
                  <c:v> &gt; mg 4 s.d. mg 5 </c:v>
                </c:pt>
                <c:pt idx="31">
                  <c:v> &gt; mg 5 s.d. 2 bln </c:v>
                </c:pt>
                <c:pt idx="32">
                  <c:v> &gt; 2 bln s.d 3 bln </c:v>
                </c:pt>
                <c:pt idx="33">
                  <c:v> &gt; 3 bln s.d 4 bln </c:v>
                </c:pt>
                <c:pt idx="34">
                  <c:v> &gt; 4 bln s.d 5 bln </c:v>
                </c:pt>
                <c:pt idx="35">
                  <c:v> &gt; 5 bln s.d 6 bln </c:v>
                </c:pt>
                <c:pt idx="36">
                  <c:v> &gt; 6 bln s.d. 9 bln </c:v>
                </c:pt>
                <c:pt idx="37">
                  <c:v>  &gt; 9 bln s.d. 12 bln </c:v>
                </c:pt>
                <c:pt idx="38">
                  <c:v> &gt; 12 bln s.d. 2 thn </c:v>
                </c:pt>
                <c:pt idx="39">
                  <c:v> &gt; 2 thn s.d. 5 thn </c:v>
                </c:pt>
                <c:pt idx="40">
                  <c:v> &gt; 5 thn </c:v>
                </c:pt>
              </c:strCache>
            </c:strRef>
          </c:cat>
          <c:val>
            <c:numRef>
              <c:f>'SPM Skenario Dasar'!$I$106:$BA$106</c:f>
              <c:numCache>
                <c:formatCode>0.00</c:formatCode>
                <c:ptCount val="45"/>
                <c:pt idx="2" formatCode="#,##0_ ;[Red]\-#,##0\ ">
                  <c:v>0</c:v>
                </c:pt>
                <c:pt idx="3" formatCode="#,##0_ ;[Red]\-#,##0\ ">
                  <c:v>0</c:v>
                </c:pt>
                <c:pt idx="4" formatCode="#,##0_ ;[Red]\-#,##0\ ">
                  <c:v>0</c:v>
                </c:pt>
                <c:pt idx="5" formatCode="#,##0_ ;[Red]\-#,##0\ ">
                  <c:v>0</c:v>
                </c:pt>
                <c:pt idx="6" formatCode="#,##0_ ;[Red]\-#,##0\ ">
                  <c:v>0</c:v>
                </c:pt>
                <c:pt idx="7" formatCode="#,##0_ ;[Red]\-#,##0\ ">
                  <c:v>0</c:v>
                </c:pt>
                <c:pt idx="8" formatCode="#,##0_ ;[Red]\-#,##0\ ">
                  <c:v>0</c:v>
                </c:pt>
                <c:pt idx="9" formatCode="#,##0_ ;[Red]\-#,##0\ ">
                  <c:v>0</c:v>
                </c:pt>
                <c:pt idx="10" formatCode="#,##0_ ;[Red]\-#,##0\ ">
                  <c:v>0</c:v>
                </c:pt>
                <c:pt idx="11" formatCode="#,##0_ ;[Red]\-#,##0\ ">
                  <c:v>0</c:v>
                </c:pt>
                <c:pt idx="12" formatCode="#,##0_ ;[Red]\-#,##0\ ">
                  <c:v>0</c:v>
                </c:pt>
                <c:pt idx="13" formatCode="#,##0_ ;[Red]\-#,##0\ ">
                  <c:v>0</c:v>
                </c:pt>
                <c:pt idx="14" formatCode="#,##0_ ;[Red]\-#,##0\ ">
                  <c:v>0</c:v>
                </c:pt>
                <c:pt idx="15" formatCode="#,##0_ ;[Red]\-#,##0\ ">
                  <c:v>0</c:v>
                </c:pt>
                <c:pt idx="16" formatCode="#,##0_ ;[Red]\-#,##0\ ">
                  <c:v>0</c:v>
                </c:pt>
                <c:pt idx="17" formatCode="#,##0_ ;[Red]\-#,##0\ ">
                  <c:v>0</c:v>
                </c:pt>
                <c:pt idx="18" formatCode="#,##0_ ;[Red]\-#,##0\ ">
                  <c:v>0</c:v>
                </c:pt>
                <c:pt idx="19" formatCode="#,##0_ ;[Red]\-#,##0\ ">
                  <c:v>0</c:v>
                </c:pt>
                <c:pt idx="20" formatCode="#,##0_ ;[Red]\-#,##0\ ">
                  <c:v>0</c:v>
                </c:pt>
                <c:pt idx="21" formatCode="#,##0_ ;[Red]\-#,##0\ ">
                  <c:v>0</c:v>
                </c:pt>
                <c:pt idx="22" formatCode="#,##0_ ;[Red]\-#,##0\ ">
                  <c:v>0</c:v>
                </c:pt>
                <c:pt idx="23" formatCode="#,##0_ ;[Red]\-#,##0\ ">
                  <c:v>0</c:v>
                </c:pt>
                <c:pt idx="24" formatCode="#,##0_ ;[Red]\-#,##0\ ">
                  <c:v>0</c:v>
                </c:pt>
                <c:pt idx="25" formatCode="#,##0_ ;[Red]\-#,##0\ ">
                  <c:v>0</c:v>
                </c:pt>
                <c:pt idx="26" formatCode="#,##0_ ;[Red]\-#,##0\ ">
                  <c:v>0</c:v>
                </c:pt>
                <c:pt idx="27" formatCode="#,##0_ ;[Red]\-#,##0\ ">
                  <c:v>0</c:v>
                </c:pt>
                <c:pt idx="28" formatCode="#,##0_ ;[Red]\-#,##0\ ">
                  <c:v>0</c:v>
                </c:pt>
                <c:pt idx="29" formatCode="#,##0_ ;[Red]\-#,##0\ ">
                  <c:v>0</c:v>
                </c:pt>
                <c:pt idx="30" formatCode="#,##0_ ;[Red]\-#,##0\ ">
                  <c:v>0</c:v>
                </c:pt>
                <c:pt idx="31" formatCode="#,##0_ ;[Red]\-#,##0\ ">
                  <c:v>0</c:v>
                </c:pt>
                <c:pt idx="32" formatCode="#,##0_ ;[Red]\-#,##0\ ">
                  <c:v>0</c:v>
                </c:pt>
                <c:pt idx="33" formatCode="#,##0_ ;[Red]\-#,##0\ ">
                  <c:v>0</c:v>
                </c:pt>
                <c:pt idx="34" formatCode="#,##0_ ;[Red]\-#,##0\ ">
                  <c:v>0</c:v>
                </c:pt>
                <c:pt idx="35" formatCode="#,##0_ ;[Red]\-#,##0\ ">
                  <c:v>0</c:v>
                </c:pt>
                <c:pt idx="36" formatCode="#,##0_ ;[Red]\-#,##0\ ">
                  <c:v>0</c:v>
                </c:pt>
                <c:pt idx="37" formatCode="#,##0_ ;[Red]\-#,##0\ ">
                  <c:v>0</c:v>
                </c:pt>
                <c:pt idx="38" formatCode="#,##0_ ;[Red]\-#,##0\ ">
                  <c:v>0</c:v>
                </c:pt>
                <c:pt idx="39" formatCode="#,##0_ ;[Red]\-#,##0\ ">
                  <c:v>0</c:v>
                </c:pt>
                <c:pt idx="40" formatCode="#,##0_ ;[Red]\-#,##0\ ">
                  <c:v>0</c:v>
                </c:pt>
                <c:pt idx="41" formatCode="#,##0_ ;[Red]\-#,##0\ ">
                  <c:v>0</c:v>
                </c:pt>
                <c:pt idx="42" formatCode="#,##0_ ;[Red]\-#,##0\ ">
                  <c:v>0</c:v>
                </c:pt>
                <c:pt idx="43" formatCode="#,##0_ ;[Red]\-#,##0\ ">
                  <c:v>0</c:v>
                </c:pt>
                <c:pt idx="44" formatCode="#,##0_ ;[Red]\-#,##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6D-4BD4-97FA-3B860A70499F}"/>
            </c:ext>
          </c:extLst>
        </c:ser>
        <c:ser>
          <c:idx val="2"/>
          <c:order val="2"/>
          <c:tx>
            <c:strRef>
              <c:f>'SPM Skenario Dasar'!$H$183</c:f>
              <c:strCache>
                <c:ptCount val="1"/>
                <c:pt idx="0">
                  <c:v>Posisi likuiditas bersih (Available HQLA dikurangi Total Arus kas keluar bersih)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'SPM Skenario Dasar'!$M$182:$BA$182</c:f>
              <c:strCache>
                <c:ptCount val="41"/>
                <c:pt idx="0">
                  <c:v> O/N (selain Open) </c:v>
                </c:pt>
                <c:pt idx="1">
                  <c:v> Hari-2 </c:v>
                </c:pt>
                <c:pt idx="2">
                  <c:v> Hari-3 </c:v>
                </c:pt>
                <c:pt idx="3">
                  <c:v> Hari-4 </c:v>
                </c:pt>
                <c:pt idx="4">
                  <c:v> Hari-5 </c:v>
                </c:pt>
                <c:pt idx="5">
                  <c:v> Hari-6 </c:v>
                </c:pt>
                <c:pt idx="6">
                  <c:v> Hari-7 </c:v>
                </c:pt>
                <c:pt idx="7">
                  <c:v> Hari-8 </c:v>
                </c:pt>
                <c:pt idx="8">
                  <c:v> Hari-9 </c:v>
                </c:pt>
                <c:pt idx="9">
                  <c:v> Hari-10 </c:v>
                </c:pt>
                <c:pt idx="10">
                  <c:v> Hari-11 </c:v>
                </c:pt>
                <c:pt idx="11">
                  <c:v> Hari-12 </c:v>
                </c:pt>
                <c:pt idx="12">
                  <c:v> Hari-13 </c:v>
                </c:pt>
                <c:pt idx="13">
                  <c:v> Hari-14 </c:v>
                </c:pt>
                <c:pt idx="14">
                  <c:v> Hari-15 </c:v>
                </c:pt>
                <c:pt idx="15">
                  <c:v> Hari-16 </c:v>
                </c:pt>
                <c:pt idx="16">
                  <c:v> Hari-17 </c:v>
                </c:pt>
                <c:pt idx="17">
                  <c:v> Hari-18 </c:v>
                </c:pt>
                <c:pt idx="18">
                  <c:v> Hari-19 </c:v>
                </c:pt>
                <c:pt idx="19">
                  <c:v> Hari-20 </c:v>
                </c:pt>
                <c:pt idx="20">
                  <c:v> Hari-21 </c:v>
                </c:pt>
                <c:pt idx="21">
                  <c:v> Hari-22 </c:v>
                </c:pt>
                <c:pt idx="22">
                  <c:v> Hari-23 </c:v>
                </c:pt>
                <c:pt idx="23">
                  <c:v> Hari-24 </c:v>
                </c:pt>
                <c:pt idx="24">
                  <c:v> Hari-25 </c:v>
                </c:pt>
                <c:pt idx="25">
                  <c:v> Hari-26 </c:v>
                </c:pt>
                <c:pt idx="26">
                  <c:v> Hari-27 </c:v>
                </c:pt>
                <c:pt idx="27">
                  <c:v> Hari-28 </c:v>
                </c:pt>
                <c:pt idx="28">
                  <c:v> Hari-29 </c:v>
                </c:pt>
                <c:pt idx="29">
                  <c:v> Hari-30 </c:v>
                </c:pt>
                <c:pt idx="30">
                  <c:v> &gt; mg 4 s.d. mg 5 </c:v>
                </c:pt>
                <c:pt idx="31">
                  <c:v> &gt; mg 5 s.d. 2 bln </c:v>
                </c:pt>
                <c:pt idx="32">
                  <c:v> &gt; 2 bln s.d 3 bln </c:v>
                </c:pt>
                <c:pt idx="33">
                  <c:v> &gt; 3 bln s.d 4 bln </c:v>
                </c:pt>
                <c:pt idx="34">
                  <c:v> &gt; 4 bln s.d 5 bln </c:v>
                </c:pt>
                <c:pt idx="35">
                  <c:v> &gt; 5 bln s.d 6 bln </c:v>
                </c:pt>
                <c:pt idx="36">
                  <c:v> &gt; 6 bln s.d. 9 bln </c:v>
                </c:pt>
                <c:pt idx="37">
                  <c:v>  &gt; 9 bln s.d. 12 bln </c:v>
                </c:pt>
                <c:pt idx="38">
                  <c:v> &gt; 12 bln s.d. 2 thn </c:v>
                </c:pt>
                <c:pt idx="39">
                  <c:v> &gt; 2 thn s.d. 5 thn </c:v>
                </c:pt>
                <c:pt idx="40">
                  <c:v> &gt; 5 thn </c:v>
                </c:pt>
              </c:strCache>
            </c:strRef>
          </c:cat>
          <c:val>
            <c:numRef>
              <c:f>'SPM Skenario Dasar'!$I$183:$BA$183</c:f>
              <c:numCache>
                <c:formatCode>0.00</c:formatCode>
                <c:ptCount val="45"/>
                <c:pt idx="3" formatCode="_(* #,##0_);_(* \(#,##0\);_(* &quot;-&quot;??_);_(@_)">
                  <c:v>0</c:v>
                </c:pt>
                <c:pt idx="4" formatCode="_(* #,##0_);_(* \(#,##0\);_(* &quot;-&quot;??_);_(@_)">
                  <c:v>0</c:v>
                </c:pt>
                <c:pt idx="5" formatCode="_(* #,##0_);_(* \(#,##0\);_(* &quot;-&quot;??_);_(@_)">
                  <c:v>0</c:v>
                </c:pt>
                <c:pt idx="6" formatCode="_(* #,##0_);_(* \(#,##0\);_(* &quot;-&quot;??_);_(@_)">
                  <c:v>0</c:v>
                </c:pt>
                <c:pt idx="7" formatCode="_(* #,##0_);_(* \(#,##0\);_(* &quot;-&quot;??_);_(@_)">
                  <c:v>0</c:v>
                </c:pt>
                <c:pt idx="8" formatCode="_(* #,##0_);_(* \(#,##0\);_(* &quot;-&quot;??_);_(@_)">
                  <c:v>0</c:v>
                </c:pt>
                <c:pt idx="9" formatCode="_(* #,##0_);_(* \(#,##0\);_(* &quot;-&quot;??_);_(@_)">
                  <c:v>0</c:v>
                </c:pt>
                <c:pt idx="10" formatCode="_(* #,##0_);_(* \(#,##0\);_(* &quot;-&quot;??_);_(@_)">
                  <c:v>0</c:v>
                </c:pt>
                <c:pt idx="11" formatCode="_(* #,##0_);_(* \(#,##0\);_(* &quot;-&quot;??_);_(@_)">
                  <c:v>0</c:v>
                </c:pt>
                <c:pt idx="12" formatCode="_(* #,##0_);_(* \(#,##0\);_(* &quot;-&quot;??_);_(@_)">
                  <c:v>0</c:v>
                </c:pt>
                <c:pt idx="13" formatCode="_(* #,##0_);_(* \(#,##0\);_(* &quot;-&quot;??_);_(@_)">
                  <c:v>0</c:v>
                </c:pt>
                <c:pt idx="14" formatCode="_(* #,##0_);_(* \(#,##0\);_(* &quot;-&quot;??_);_(@_)">
                  <c:v>0</c:v>
                </c:pt>
                <c:pt idx="15" formatCode="_(* #,##0_);_(* \(#,##0\);_(* &quot;-&quot;??_);_(@_)">
                  <c:v>0</c:v>
                </c:pt>
                <c:pt idx="16" formatCode="_(* #,##0_);_(* \(#,##0\);_(* &quot;-&quot;??_);_(@_)">
                  <c:v>0</c:v>
                </c:pt>
                <c:pt idx="17" formatCode="_(* #,##0_);_(* \(#,##0\);_(* &quot;-&quot;??_);_(@_)">
                  <c:v>0</c:v>
                </c:pt>
                <c:pt idx="18" formatCode="_(* #,##0_);_(* \(#,##0\);_(* &quot;-&quot;??_);_(@_)">
                  <c:v>0</c:v>
                </c:pt>
                <c:pt idx="19" formatCode="_(* #,##0_);_(* \(#,##0\);_(* &quot;-&quot;??_);_(@_)">
                  <c:v>0</c:v>
                </c:pt>
                <c:pt idx="20" formatCode="_(* #,##0_);_(* \(#,##0\);_(* &quot;-&quot;??_);_(@_)">
                  <c:v>0</c:v>
                </c:pt>
                <c:pt idx="21" formatCode="_(* #,##0_);_(* \(#,##0\);_(* &quot;-&quot;??_);_(@_)">
                  <c:v>0</c:v>
                </c:pt>
                <c:pt idx="22" formatCode="_(* #,##0_);_(* \(#,##0\);_(* &quot;-&quot;??_);_(@_)">
                  <c:v>0</c:v>
                </c:pt>
                <c:pt idx="23" formatCode="_(* #,##0_);_(* \(#,##0\);_(* &quot;-&quot;??_);_(@_)">
                  <c:v>0</c:v>
                </c:pt>
                <c:pt idx="24" formatCode="_(* #,##0_);_(* \(#,##0\);_(* &quot;-&quot;??_);_(@_)">
                  <c:v>0</c:v>
                </c:pt>
                <c:pt idx="25" formatCode="_(* #,##0_);_(* \(#,##0\);_(* &quot;-&quot;??_);_(@_)">
                  <c:v>0</c:v>
                </c:pt>
                <c:pt idx="26" formatCode="_(* #,##0_);_(* \(#,##0\);_(* &quot;-&quot;??_);_(@_)">
                  <c:v>0</c:v>
                </c:pt>
                <c:pt idx="27" formatCode="_(* #,##0_);_(* \(#,##0\);_(* &quot;-&quot;??_);_(@_)">
                  <c:v>0</c:v>
                </c:pt>
                <c:pt idx="28" formatCode="_(* #,##0_);_(* \(#,##0\);_(* &quot;-&quot;??_);_(@_)">
                  <c:v>0</c:v>
                </c:pt>
                <c:pt idx="29" formatCode="_(* #,##0_);_(* \(#,##0\);_(* &quot;-&quot;??_);_(@_)">
                  <c:v>0</c:v>
                </c:pt>
                <c:pt idx="30" formatCode="_(* #,##0_);_(* \(#,##0\);_(* &quot;-&quot;??_);_(@_)">
                  <c:v>0</c:v>
                </c:pt>
                <c:pt idx="31" formatCode="_(* #,##0_);_(* \(#,##0\);_(* &quot;-&quot;??_);_(@_)">
                  <c:v>0</c:v>
                </c:pt>
                <c:pt idx="32" formatCode="_(* #,##0_);_(* \(#,##0\);_(* &quot;-&quot;??_);_(@_)">
                  <c:v>0</c:v>
                </c:pt>
                <c:pt idx="33" formatCode="_(* #,##0_);_(* \(#,##0\);_(* &quot;-&quot;??_);_(@_)">
                  <c:v>0</c:v>
                </c:pt>
                <c:pt idx="34" formatCode="_(* #,##0_);_(* \(#,##0\);_(* &quot;-&quot;??_);_(@_)">
                  <c:v>0</c:v>
                </c:pt>
                <c:pt idx="35" formatCode="_(* #,##0_);_(* \(#,##0\);_(* &quot;-&quot;??_);_(@_)">
                  <c:v>0</c:v>
                </c:pt>
                <c:pt idx="36" formatCode="_(* #,##0_);_(* \(#,##0\);_(* &quot;-&quot;??_);_(@_)">
                  <c:v>0</c:v>
                </c:pt>
                <c:pt idx="37" formatCode="_(* #,##0_);_(* \(#,##0\);_(* &quot;-&quot;??_);_(@_)">
                  <c:v>0</c:v>
                </c:pt>
                <c:pt idx="38" formatCode="_(* #,##0_);_(* \(#,##0\);_(* &quot;-&quot;??_);_(@_)">
                  <c:v>0</c:v>
                </c:pt>
                <c:pt idx="39" formatCode="_(* #,##0_);_(* \(#,##0\);_(* &quot;-&quot;??_);_(@_)">
                  <c:v>0</c:v>
                </c:pt>
                <c:pt idx="40" formatCode="_(* #,##0_);_(* \(#,##0\);_(* &quot;-&quot;??_);_(@_)">
                  <c:v>0</c:v>
                </c:pt>
                <c:pt idx="41" formatCode="_(* #,##0_);_(* \(#,##0\);_(* &quot;-&quot;??_);_(@_)">
                  <c:v>0</c:v>
                </c:pt>
                <c:pt idx="42" formatCode="_(* #,##0_);_(* \(#,##0\);_(* &quot;-&quot;??_);_(@_)">
                  <c:v>0</c:v>
                </c:pt>
                <c:pt idx="43" formatCode="_(* #,##0_);_(* \(#,##0\);_(* &quot;-&quot;??_);_(@_)">
                  <c:v>0</c:v>
                </c:pt>
                <c:pt idx="44" formatCode="_(* #,##0_);_(* \(#,##0\);_(* &quot;-&quot;??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6D-4BD4-97FA-3B860A704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128880"/>
        <c:axId val="1330129840"/>
      </c:lineChart>
      <c:catAx>
        <c:axId val="133012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129840"/>
        <c:crosses val="autoZero"/>
        <c:auto val="1"/>
        <c:lblAlgn val="ctr"/>
        <c:lblOffset val="100"/>
        <c:noMultiLvlLbl val="0"/>
      </c:catAx>
      <c:valAx>
        <c:axId val="13301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12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'SPM Skenario Bank'!$H$84</c:f>
              <c:strCache>
                <c:ptCount val="1"/>
                <c:pt idx="0">
                  <c:v>Gap arus kas keluar kumulatif netto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'SPM Skenario Bank'!$M$182:$BA$182</c:f>
              <c:strCache>
                <c:ptCount val="41"/>
                <c:pt idx="0">
                  <c:v> O/N (selain Open) </c:v>
                </c:pt>
                <c:pt idx="1">
                  <c:v> Hari-2 </c:v>
                </c:pt>
                <c:pt idx="2">
                  <c:v> Hari-3 </c:v>
                </c:pt>
                <c:pt idx="3">
                  <c:v> Hari-4 </c:v>
                </c:pt>
                <c:pt idx="4">
                  <c:v> Hari-5 </c:v>
                </c:pt>
                <c:pt idx="5">
                  <c:v> Hari-6 </c:v>
                </c:pt>
                <c:pt idx="6">
                  <c:v> Hari-7 </c:v>
                </c:pt>
                <c:pt idx="7">
                  <c:v> Hari-8 </c:v>
                </c:pt>
                <c:pt idx="8">
                  <c:v> Hari-9 </c:v>
                </c:pt>
                <c:pt idx="9">
                  <c:v> Hari-10 </c:v>
                </c:pt>
                <c:pt idx="10">
                  <c:v> Hari-11 </c:v>
                </c:pt>
                <c:pt idx="11">
                  <c:v> Hari-12 </c:v>
                </c:pt>
                <c:pt idx="12">
                  <c:v> Hari-13 </c:v>
                </c:pt>
                <c:pt idx="13">
                  <c:v> Hari-14 </c:v>
                </c:pt>
                <c:pt idx="14">
                  <c:v> Hari-15 </c:v>
                </c:pt>
                <c:pt idx="15">
                  <c:v> Hari-16 </c:v>
                </c:pt>
                <c:pt idx="16">
                  <c:v> Hari-17 </c:v>
                </c:pt>
                <c:pt idx="17">
                  <c:v> Hari-18 </c:v>
                </c:pt>
                <c:pt idx="18">
                  <c:v> Hari-19 </c:v>
                </c:pt>
                <c:pt idx="19">
                  <c:v> Hari-20 </c:v>
                </c:pt>
                <c:pt idx="20">
                  <c:v> Hari-21 </c:v>
                </c:pt>
                <c:pt idx="21">
                  <c:v> Hari-22 </c:v>
                </c:pt>
                <c:pt idx="22">
                  <c:v> Hari-23 </c:v>
                </c:pt>
                <c:pt idx="23">
                  <c:v> Hari-24 </c:v>
                </c:pt>
                <c:pt idx="24">
                  <c:v> Hari-25 </c:v>
                </c:pt>
                <c:pt idx="25">
                  <c:v> Hari-26 </c:v>
                </c:pt>
                <c:pt idx="26">
                  <c:v> Hari-27 </c:v>
                </c:pt>
                <c:pt idx="27">
                  <c:v> Hari-28 </c:v>
                </c:pt>
                <c:pt idx="28">
                  <c:v> Hari-29 </c:v>
                </c:pt>
                <c:pt idx="29">
                  <c:v> Hari-30 </c:v>
                </c:pt>
                <c:pt idx="30">
                  <c:v> &gt; mg 4 s.d. mg 5 </c:v>
                </c:pt>
                <c:pt idx="31">
                  <c:v> &gt; mg 5 s.d. 2 bln </c:v>
                </c:pt>
                <c:pt idx="32">
                  <c:v> &gt; 2 bln s.d 3 bln </c:v>
                </c:pt>
                <c:pt idx="33">
                  <c:v> &gt; 3 bln s.d 4 bln </c:v>
                </c:pt>
                <c:pt idx="34">
                  <c:v> &gt; 4 bln s.d 5 bln </c:v>
                </c:pt>
                <c:pt idx="35">
                  <c:v> &gt; 5 bln s.d 6 bln </c:v>
                </c:pt>
                <c:pt idx="36">
                  <c:v> &gt; 6 bln s.d. 9 bln </c:v>
                </c:pt>
                <c:pt idx="37">
                  <c:v>  &gt; 9 bln s.d. 12 bln </c:v>
                </c:pt>
                <c:pt idx="38">
                  <c:v> &gt; 12 bln s.d. 2 thn </c:v>
                </c:pt>
                <c:pt idx="39">
                  <c:v> &gt; 2 thn s.d. 5 thn </c:v>
                </c:pt>
                <c:pt idx="40">
                  <c:v> &gt; 5 thn </c:v>
                </c:pt>
              </c:strCache>
            </c:strRef>
          </c:cat>
          <c:val>
            <c:numRef>
              <c:f>'SPM Skenario Bank'!$I$84:$BA$84</c:f>
              <c:numCache>
                <c:formatCode>0.00</c:formatCode>
                <c:ptCount val="45"/>
                <c:pt idx="3" formatCode="#,##0_ ;[Red]\-#,##0\ ">
                  <c:v>0</c:v>
                </c:pt>
                <c:pt idx="4" formatCode="#,##0_ ;[Red]\-#,##0\ ">
                  <c:v>0</c:v>
                </c:pt>
                <c:pt idx="5" formatCode="#,##0_ ;[Red]\-#,##0\ ">
                  <c:v>0</c:v>
                </c:pt>
                <c:pt idx="6" formatCode="#,##0_ ;[Red]\-#,##0\ ">
                  <c:v>0</c:v>
                </c:pt>
                <c:pt idx="7" formatCode="#,##0_ ;[Red]\-#,##0\ ">
                  <c:v>0</c:v>
                </c:pt>
                <c:pt idx="8" formatCode="#,##0_ ;[Red]\-#,##0\ ">
                  <c:v>0</c:v>
                </c:pt>
                <c:pt idx="9" formatCode="#,##0_ ;[Red]\-#,##0\ ">
                  <c:v>0</c:v>
                </c:pt>
                <c:pt idx="10" formatCode="#,##0_ ;[Red]\-#,##0\ ">
                  <c:v>0</c:v>
                </c:pt>
                <c:pt idx="11" formatCode="#,##0_ ;[Red]\-#,##0\ ">
                  <c:v>0</c:v>
                </c:pt>
                <c:pt idx="12" formatCode="#,##0_ ;[Red]\-#,##0\ ">
                  <c:v>0</c:v>
                </c:pt>
                <c:pt idx="13" formatCode="#,##0_ ;[Red]\-#,##0\ ">
                  <c:v>0</c:v>
                </c:pt>
                <c:pt idx="14" formatCode="#,##0_ ;[Red]\-#,##0\ ">
                  <c:v>0</c:v>
                </c:pt>
                <c:pt idx="15" formatCode="#,##0_ ;[Red]\-#,##0\ ">
                  <c:v>0</c:v>
                </c:pt>
                <c:pt idx="16" formatCode="#,##0_ ;[Red]\-#,##0\ ">
                  <c:v>0</c:v>
                </c:pt>
                <c:pt idx="17" formatCode="#,##0_ ;[Red]\-#,##0\ ">
                  <c:v>0</c:v>
                </c:pt>
                <c:pt idx="18" formatCode="#,##0_ ;[Red]\-#,##0\ ">
                  <c:v>0</c:v>
                </c:pt>
                <c:pt idx="19" formatCode="#,##0_ ;[Red]\-#,##0\ ">
                  <c:v>0</c:v>
                </c:pt>
                <c:pt idx="20" formatCode="#,##0_ ;[Red]\-#,##0\ ">
                  <c:v>0</c:v>
                </c:pt>
                <c:pt idx="21" formatCode="#,##0_ ;[Red]\-#,##0\ ">
                  <c:v>0</c:v>
                </c:pt>
                <c:pt idx="22" formatCode="#,##0_ ;[Red]\-#,##0\ ">
                  <c:v>0</c:v>
                </c:pt>
                <c:pt idx="23" formatCode="#,##0_ ;[Red]\-#,##0\ ">
                  <c:v>0</c:v>
                </c:pt>
                <c:pt idx="24" formatCode="#,##0_ ;[Red]\-#,##0\ ">
                  <c:v>0</c:v>
                </c:pt>
                <c:pt idx="25" formatCode="#,##0_ ;[Red]\-#,##0\ ">
                  <c:v>0</c:v>
                </c:pt>
                <c:pt idx="26" formatCode="#,##0_ ;[Red]\-#,##0\ ">
                  <c:v>0</c:v>
                </c:pt>
                <c:pt idx="27" formatCode="#,##0_ ;[Red]\-#,##0\ ">
                  <c:v>0</c:v>
                </c:pt>
                <c:pt idx="28" formatCode="#,##0_ ;[Red]\-#,##0\ ">
                  <c:v>0</c:v>
                </c:pt>
                <c:pt idx="29" formatCode="#,##0_ ;[Red]\-#,##0\ ">
                  <c:v>0</c:v>
                </c:pt>
                <c:pt idx="30" formatCode="#,##0_ ;[Red]\-#,##0\ ">
                  <c:v>0</c:v>
                </c:pt>
                <c:pt idx="31" formatCode="#,##0_ ;[Red]\-#,##0\ ">
                  <c:v>0</c:v>
                </c:pt>
                <c:pt idx="32" formatCode="#,##0_ ;[Red]\-#,##0\ ">
                  <c:v>0</c:v>
                </c:pt>
                <c:pt idx="33" formatCode="#,##0_ ;[Red]\-#,##0\ ">
                  <c:v>0</c:v>
                </c:pt>
                <c:pt idx="34" formatCode="#,##0_ ;[Red]\-#,##0\ ">
                  <c:v>0</c:v>
                </c:pt>
                <c:pt idx="35" formatCode="#,##0_ ;[Red]\-#,##0\ ">
                  <c:v>0</c:v>
                </c:pt>
                <c:pt idx="36" formatCode="#,##0_ ;[Red]\-#,##0\ ">
                  <c:v>0</c:v>
                </c:pt>
                <c:pt idx="37" formatCode="#,##0_ ;[Red]\-#,##0\ ">
                  <c:v>0</c:v>
                </c:pt>
                <c:pt idx="38" formatCode="#,##0_ ;[Red]\-#,##0\ ">
                  <c:v>0</c:v>
                </c:pt>
                <c:pt idx="39" formatCode="#,##0_ ;[Red]\-#,##0\ ">
                  <c:v>0</c:v>
                </c:pt>
                <c:pt idx="40" formatCode="#,##0_ ;[Red]\-#,##0\ ">
                  <c:v>0</c:v>
                </c:pt>
                <c:pt idx="41" formatCode="#,##0_ ;[Red]\-#,##0\ ">
                  <c:v>0</c:v>
                </c:pt>
                <c:pt idx="42" formatCode="#,##0_ ;[Red]\-#,##0\ ">
                  <c:v>0</c:v>
                </c:pt>
                <c:pt idx="43" formatCode="#,##0_ ;[Red]\-#,##0\ ">
                  <c:v>0</c:v>
                </c:pt>
                <c:pt idx="44" formatCode="#,##0_ ;[Red]\-#,##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9-4BF6-86F2-7517D2824E9F}"/>
            </c:ext>
          </c:extLst>
        </c:ser>
        <c:ser>
          <c:idx val="1"/>
          <c:order val="1"/>
          <c:tx>
            <c:strRef>
              <c:f>'SPM Skenario Bank'!$H$106</c:f>
              <c:strCache>
                <c:ptCount val="1"/>
                <c:pt idx="0">
                  <c:v>Kumulatif Counterbalancing Capacity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'SPM Skenario Bank'!$M$182:$BA$182</c:f>
              <c:strCache>
                <c:ptCount val="41"/>
                <c:pt idx="0">
                  <c:v> O/N (selain Open) </c:v>
                </c:pt>
                <c:pt idx="1">
                  <c:v> Hari-2 </c:v>
                </c:pt>
                <c:pt idx="2">
                  <c:v> Hari-3 </c:v>
                </c:pt>
                <c:pt idx="3">
                  <c:v> Hari-4 </c:v>
                </c:pt>
                <c:pt idx="4">
                  <c:v> Hari-5 </c:v>
                </c:pt>
                <c:pt idx="5">
                  <c:v> Hari-6 </c:v>
                </c:pt>
                <c:pt idx="6">
                  <c:v> Hari-7 </c:v>
                </c:pt>
                <c:pt idx="7">
                  <c:v> Hari-8 </c:v>
                </c:pt>
                <c:pt idx="8">
                  <c:v> Hari-9 </c:v>
                </c:pt>
                <c:pt idx="9">
                  <c:v> Hari-10 </c:v>
                </c:pt>
                <c:pt idx="10">
                  <c:v> Hari-11 </c:v>
                </c:pt>
                <c:pt idx="11">
                  <c:v> Hari-12 </c:v>
                </c:pt>
                <c:pt idx="12">
                  <c:v> Hari-13 </c:v>
                </c:pt>
                <c:pt idx="13">
                  <c:v> Hari-14 </c:v>
                </c:pt>
                <c:pt idx="14">
                  <c:v> Hari-15 </c:v>
                </c:pt>
                <c:pt idx="15">
                  <c:v> Hari-16 </c:v>
                </c:pt>
                <c:pt idx="16">
                  <c:v> Hari-17 </c:v>
                </c:pt>
                <c:pt idx="17">
                  <c:v> Hari-18 </c:v>
                </c:pt>
                <c:pt idx="18">
                  <c:v> Hari-19 </c:v>
                </c:pt>
                <c:pt idx="19">
                  <c:v> Hari-20 </c:v>
                </c:pt>
                <c:pt idx="20">
                  <c:v> Hari-21 </c:v>
                </c:pt>
                <c:pt idx="21">
                  <c:v> Hari-22 </c:v>
                </c:pt>
                <c:pt idx="22">
                  <c:v> Hari-23 </c:v>
                </c:pt>
                <c:pt idx="23">
                  <c:v> Hari-24 </c:v>
                </c:pt>
                <c:pt idx="24">
                  <c:v> Hari-25 </c:v>
                </c:pt>
                <c:pt idx="25">
                  <c:v> Hari-26 </c:v>
                </c:pt>
                <c:pt idx="26">
                  <c:v> Hari-27 </c:v>
                </c:pt>
                <c:pt idx="27">
                  <c:v> Hari-28 </c:v>
                </c:pt>
                <c:pt idx="28">
                  <c:v> Hari-29 </c:v>
                </c:pt>
                <c:pt idx="29">
                  <c:v> Hari-30 </c:v>
                </c:pt>
                <c:pt idx="30">
                  <c:v> &gt; mg 4 s.d. mg 5 </c:v>
                </c:pt>
                <c:pt idx="31">
                  <c:v> &gt; mg 5 s.d. 2 bln </c:v>
                </c:pt>
                <c:pt idx="32">
                  <c:v> &gt; 2 bln s.d 3 bln </c:v>
                </c:pt>
                <c:pt idx="33">
                  <c:v> &gt; 3 bln s.d 4 bln </c:v>
                </c:pt>
                <c:pt idx="34">
                  <c:v> &gt; 4 bln s.d 5 bln </c:v>
                </c:pt>
                <c:pt idx="35">
                  <c:v> &gt; 5 bln s.d 6 bln </c:v>
                </c:pt>
                <c:pt idx="36">
                  <c:v> &gt; 6 bln s.d. 9 bln </c:v>
                </c:pt>
                <c:pt idx="37">
                  <c:v>  &gt; 9 bln s.d. 12 bln </c:v>
                </c:pt>
                <c:pt idx="38">
                  <c:v> &gt; 12 bln s.d. 2 thn </c:v>
                </c:pt>
                <c:pt idx="39">
                  <c:v> &gt; 2 thn s.d. 5 thn </c:v>
                </c:pt>
                <c:pt idx="40">
                  <c:v> &gt; 5 thn </c:v>
                </c:pt>
              </c:strCache>
            </c:strRef>
          </c:cat>
          <c:val>
            <c:numRef>
              <c:f>'SPM Skenario Bank'!$I$106:$BA$106</c:f>
              <c:numCache>
                <c:formatCode>0.00</c:formatCode>
                <c:ptCount val="45"/>
                <c:pt idx="2" formatCode="#,##0_ ;[Red]\-#,##0\ ">
                  <c:v>0</c:v>
                </c:pt>
                <c:pt idx="3" formatCode="#,##0_ ;[Red]\-#,##0\ ">
                  <c:v>0</c:v>
                </c:pt>
                <c:pt idx="4" formatCode="#,##0_ ;[Red]\-#,##0\ ">
                  <c:v>0</c:v>
                </c:pt>
                <c:pt idx="5" formatCode="#,##0_ ;[Red]\-#,##0\ ">
                  <c:v>0</c:v>
                </c:pt>
                <c:pt idx="6" formatCode="#,##0_ ;[Red]\-#,##0\ ">
                  <c:v>0</c:v>
                </c:pt>
                <c:pt idx="7" formatCode="#,##0_ ;[Red]\-#,##0\ ">
                  <c:v>0</c:v>
                </c:pt>
                <c:pt idx="8" formatCode="#,##0_ ;[Red]\-#,##0\ ">
                  <c:v>0</c:v>
                </c:pt>
                <c:pt idx="9" formatCode="#,##0_ ;[Red]\-#,##0\ ">
                  <c:v>0</c:v>
                </c:pt>
                <c:pt idx="10" formatCode="#,##0_ ;[Red]\-#,##0\ ">
                  <c:v>0</c:v>
                </c:pt>
                <c:pt idx="11" formatCode="#,##0_ ;[Red]\-#,##0\ ">
                  <c:v>0</c:v>
                </c:pt>
                <c:pt idx="12" formatCode="#,##0_ ;[Red]\-#,##0\ ">
                  <c:v>0</c:v>
                </c:pt>
                <c:pt idx="13" formatCode="#,##0_ ;[Red]\-#,##0\ ">
                  <c:v>0</c:v>
                </c:pt>
                <c:pt idx="14" formatCode="#,##0_ ;[Red]\-#,##0\ ">
                  <c:v>0</c:v>
                </c:pt>
                <c:pt idx="15" formatCode="#,##0_ ;[Red]\-#,##0\ ">
                  <c:v>0</c:v>
                </c:pt>
                <c:pt idx="16" formatCode="#,##0_ ;[Red]\-#,##0\ ">
                  <c:v>0</c:v>
                </c:pt>
                <c:pt idx="17" formatCode="#,##0_ ;[Red]\-#,##0\ ">
                  <c:v>0</c:v>
                </c:pt>
                <c:pt idx="18" formatCode="#,##0_ ;[Red]\-#,##0\ ">
                  <c:v>0</c:v>
                </c:pt>
                <c:pt idx="19" formatCode="#,##0_ ;[Red]\-#,##0\ ">
                  <c:v>0</c:v>
                </c:pt>
                <c:pt idx="20" formatCode="#,##0_ ;[Red]\-#,##0\ ">
                  <c:v>0</c:v>
                </c:pt>
                <c:pt idx="21" formatCode="#,##0_ ;[Red]\-#,##0\ ">
                  <c:v>0</c:v>
                </c:pt>
                <c:pt idx="22" formatCode="#,##0_ ;[Red]\-#,##0\ ">
                  <c:v>0</c:v>
                </c:pt>
                <c:pt idx="23" formatCode="#,##0_ ;[Red]\-#,##0\ ">
                  <c:v>0</c:v>
                </c:pt>
                <c:pt idx="24" formatCode="#,##0_ ;[Red]\-#,##0\ ">
                  <c:v>0</c:v>
                </c:pt>
                <c:pt idx="25" formatCode="#,##0_ ;[Red]\-#,##0\ ">
                  <c:v>0</c:v>
                </c:pt>
                <c:pt idx="26" formatCode="#,##0_ ;[Red]\-#,##0\ ">
                  <c:v>0</c:v>
                </c:pt>
                <c:pt idx="27" formatCode="#,##0_ ;[Red]\-#,##0\ ">
                  <c:v>0</c:v>
                </c:pt>
                <c:pt idx="28" formatCode="#,##0_ ;[Red]\-#,##0\ ">
                  <c:v>0</c:v>
                </c:pt>
                <c:pt idx="29" formatCode="#,##0_ ;[Red]\-#,##0\ ">
                  <c:v>0</c:v>
                </c:pt>
                <c:pt idx="30" formatCode="#,##0_ ;[Red]\-#,##0\ ">
                  <c:v>0</c:v>
                </c:pt>
                <c:pt idx="31" formatCode="#,##0_ ;[Red]\-#,##0\ ">
                  <c:v>0</c:v>
                </c:pt>
                <c:pt idx="32" formatCode="#,##0_ ;[Red]\-#,##0\ ">
                  <c:v>0</c:v>
                </c:pt>
                <c:pt idx="33" formatCode="#,##0_ ;[Red]\-#,##0\ ">
                  <c:v>0</c:v>
                </c:pt>
                <c:pt idx="34" formatCode="#,##0_ ;[Red]\-#,##0\ ">
                  <c:v>0</c:v>
                </c:pt>
                <c:pt idx="35" formatCode="#,##0_ ;[Red]\-#,##0\ ">
                  <c:v>0</c:v>
                </c:pt>
                <c:pt idx="36" formatCode="#,##0_ ;[Red]\-#,##0\ ">
                  <c:v>0</c:v>
                </c:pt>
                <c:pt idx="37" formatCode="#,##0_ ;[Red]\-#,##0\ ">
                  <c:v>0</c:v>
                </c:pt>
                <c:pt idx="38" formatCode="#,##0_ ;[Red]\-#,##0\ ">
                  <c:v>0</c:v>
                </c:pt>
                <c:pt idx="39" formatCode="#,##0_ ;[Red]\-#,##0\ ">
                  <c:v>0</c:v>
                </c:pt>
                <c:pt idx="40" formatCode="#,##0_ ;[Red]\-#,##0\ ">
                  <c:v>0</c:v>
                </c:pt>
                <c:pt idx="41" formatCode="#,##0_ ;[Red]\-#,##0\ ">
                  <c:v>0</c:v>
                </c:pt>
                <c:pt idx="42" formatCode="#,##0_ ;[Red]\-#,##0\ ">
                  <c:v>0</c:v>
                </c:pt>
                <c:pt idx="43" formatCode="#,##0_ ;[Red]\-#,##0\ ">
                  <c:v>0</c:v>
                </c:pt>
                <c:pt idx="44" formatCode="#,##0_ ;[Red]\-#,##0\ 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C9-4BF6-86F2-7517D2824E9F}"/>
            </c:ext>
          </c:extLst>
        </c:ser>
        <c:ser>
          <c:idx val="2"/>
          <c:order val="2"/>
          <c:tx>
            <c:strRef>
              <c:f>'SPM Skenario Bank'!$H$183</c:f>
              <c:strCache>
                <c:ptCount val="1"/>
                <c:pt idx="0">
                  <c:v>Posisi likuiditas bersih (Available HQLA dikurangi Total Arus kas keluar bersih)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'SPM Skenario Bank'!$M$182:$BA$182</c:f>
              <c:strCache>
                <c:ptCount val="41"/>
                <c:pt idx="0">
                  <c:v> O/N (selain Open) </c:v>
                </c:pt>
                <c:pt idx="1">
                  <c:v> Hari-2 </c:v>
                </c:pt>
                <c:pt idx="2">
                  <c:v> Hari-3 </c:v>
                </c:pt>
                <c:pt idx="3">
                  <c:v> Hari-4 </c:v>
                </c:pt>
                <c:pt idx="4">
                  <c:v> Hari-5 </c:v>
                </c:pt>
                <c:pt idx="5">
                  <c:v> Hari-6 </c:v>
                </c:pt>
                <c:pt idx="6">
                  <c:v> Hari-7 </c:v>
                </c:pt>
                <c:pt idx="7">
                  <c:v> Hari-8 </c:v>
                </c:pt>
                <c:pt idx="8">
                  <c:v> Hari-9 </c:v>
                </c:pt>
                <c:pt idx="9">
                  <c:v> Hari-10 </c:v>
                </c:pt>
                <c:pt idx="10">
                  <c:v> Hari-11 </c:v>
                </c:pt>
                <c:pt idx="11">
                  <c:v> Hari-12 </c:v>
                </c:pt>
                <c:pt idx="12">
                  <c:v> Hari-13 </c:v>
                </c:pt>
                <c:pt idx="13">
                  <c:v> Hari-14 </c:v>
                </c:pt>
                <c:pt idx="14">
                  <c:v> Hari-15 </c:v>
                </c:pt>
                <c:pt idx="15">
                  <c:v> Hari-16 </c:v>
                </c:pt>
                <c:pt idx="16">
                  <c:v> Hari-17 </c:v>
                </c:pt>
                <c:pt idx="17">
                  <c:v> Hari-18 </c:v>
                </c:pt>
                <c:pt idx="18">
                  <c:v> Hari-19 </c:v>
                </c:pt>
                <c:pt idx="19">
                  <c:v> Hari-20 </c:v>
                </c:pt>
                <c:pt idx="20">
                  <c:v> Hari-21 </c:v>
                </c:pt>
                <c:pt idx="21">
                  <c:v> Hari-22 </c:v>
                </c:pt>
                <c:pt idx="22">
                  <c:v> Hari-23 </c:v>
                </c:pt>
                <c:pt idx="23">
                  <c:v> Hari-24 </c:v>
                </c:pt>
                <c:pt idx="24">
                  <c:v> Hari-25 </c:v>
                </c:pt>
                <c:pt idx="25">
                  <c:v> Hari-26 </c:v>
                </c:pt>
                <c:pt idx="26">
                  <c:v> Hari-27 </c:v>
                </c:pt>
                <c:pt idx="27">
                  <c:v> Hari-28 </c:v>
                </c:pt>
                <c:pt idx="28">
                  <c:v> Hari-29 </c:v>
                </c:pt>
                <c:pt idx="29">
                  <c:v> Hari-30 </c:v>
                </c:pt>
                <c:pt idx="30">
                  <c:v> &gt; mg 4 s.d. mg 5 </c:v>
                </c:pt>
                <c:pt idx="31">
                  <c:v> &gt; mg 5 s.d. 2 bln </c:v>
                </c:pt>
                <c:pt idx="32">
                  <c:v> &gt; 2 bln s.d 3 bln </c:v>
                </c:pt>
                <c:pt idx="33">
                  <c:v> &gt; 3 bln s.d 4 bln </c:v>
                </c:pt>
                <c:pt idx="34">
                  <c:v> &gt; 4 bln s.d 5 bln </c:v>
                </c:pt>
                <c:pt idx="35">
                  <c:v> &gt; 5 bln s.d 6 bln </c:v>
                </c:pt>
                <c:pt idx="36">
                  <c:v> &gt; 6 bln s.d. 9 bln </c:v>
                </c:pt>
                <c:pt idx="37">
                  <c:v>  &gt; 9 bln s.d. 12 bln </c:v>
                </c:pt>
                <c:pt idx="38">
                  <c:v> &gt; 12 bln s.d. 2 thn </c:v>
                </c:pt>
                <c:pt idx="39">
                  <c:v> &gt; 2 thn s.d. 5 thn </c:v>
                </c:pt>
                <c:pt idx="40">
                  <c:v> &gt; 5 thn </c:v>
                </c:pt>
              </c:strCache>
            </c:strRef>
          </c:cat>
          <c:val>
            <c:numRef>
              <c:f>'SPM Skenario Bank'!$I$183:$BA$183</c:f>
              <c:numCache>
                <c:formatCode>0.00</c:formatCode>
                <c:ptCount val="45"/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0</c:v>
                </c:pt>
                <c:pt idx="18" formatCode="_(* #,##0.00_);_(* \(#,##0.00\);_(* &quot;-&quot;??_);_(@_)">
                  <c:v>0</c:v>
                </c:pt>
                <c:pt idx="19" formatCode="_(* #,##0.00_);_(* \(#,##0.00\);_(* &quot;-&quot;??_);_(@_)">
                  <c:v>0</c:v>
                </c:pt>
                <c:pt idx="20" formatCode="_(* #,##0.00_);_(* \(#,##0.00\);_(* &quot;-&quot;??_);_(@_)">
                  <c:v>0</c:v>
                </c:pt>
                <c:pt idx="21" formatCode="_(* #,##0.00_);_(* \(#,##0.00\);_(* &quot;-&quot;??_);_(@_)">
                  <c:v>0</c:v>
                </c:pt>
                <c:pt idx="22" formatCode="_(* #,##0.00_);_(* \(#,##0.00\);_(* &quot;-&quot;??_);_(@_)">
                  <c:v>0</c:v>
                </c:pt>
                <c:pt idx="23" formatCode="_(* #,##0.00_);_(* \(#,##0.00\);_(* &quot;-&quot;??_);_(@_)">
                  <c:v>0</c:v>
                </c:pt>
                <c:pt idx="24" formatCode="_(* #,##0.00_);_(* \(#,##0.00\);_(* &quot;-&quot;??_);_(@_)">
                  <c:v>0</c:v>
                </c:pt>
                <c:pt idx="25" formatCode="_(* #,##0.00_);_(* \(#,##0.00\);_(* &quot;-&quot;??_);_(@_)">
                  <c:v>0</c:v>
                </c:pt>
                <c:pt idx="26" formatCode="_(* #,##0.00_);_(* \(#,##0.00\);_(* &quot;-&quot;??_);_(@_)">
                  <c:v>0</c:v>
                </c:pt>
                <c:pt idx="27" formatCode="_(* #,##0.00_);_(* \(#,##0.00\);_(* &quot;-&quot;??_);_(@_)">
                  <c:v>0</c:v>
                </c:pt>
                <c:pt idx="28" formatCode="_(* #,##0.00_);_(* \(#,##0.00\);_(* &quot;-&quot;??_);_(@_)">
                  <c:v>0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C9-4BF6-86F2-7517D2824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856768"/>
        <c:axId val="1505860608"/>
      </c:lineChart>
      <c:catAx>
        <c:axId val="150585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60608"/>
        <c:crosses val="autoZero"/>
        <c:auto val="1"/>
        <c:lblAlgn val="ctr"/>
        <c:lblOffset val="100"/>
        <c:noMultiLvlLbl val="0"/>
      </c:catAx>
      <c:valAx>
        <c:axId val="150586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5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B87644B-CC9F-4C41-962F-9D9780270C2C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" name="TextovéPole 1">
          <a:extLst>
            <a:ext uri="{FF2B5EF4-FFF2-40B4-BE49-F238E27FC236}">
              <a16:creationId xmlns:a16="http://schemas.microsoft.com/office/drawing/2014/main" id="{6D6D61C4-B173-40CB-80EB-84D5A3992621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4" name="TextovéPole 1">
          <a:extLst>
            <a:ext uri="{FF2B5EF4-FFF2-40B4-BE49-F238E27FC236}">
              <a16:creationId xmlns:a16="http://schemas.microsoft.com/office/drawing/2014/main" id="{ECDA8FED-B7ED-4E4F-A074-E5D204B5D546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5" name="TextovéPole 1">
          <a:extLst>
            <a:ext uri="{FF2B5EF4-FFF2-40B4-BE49-F238E27FC236}">
              <a16:creationId xmlns:a16="http://schemas.microsoft.com/office/drawing/2014/main" id="{34D60973-A1FD-4FE1-8FCE-2CF2D482E86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6" name="TextovéPole 1">
          <a:extLst>
            <a:ext uri="{FF2B5EF4-FFF2-40B4-BE49-F238E27FC236}">
              <a16:creationId xmlns:a16="http://schemas.microsoft.com/office/drawing/2014/main" id="{3BDE848B-E3CE-4F22-A3C8-F0CFEAA88E97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7" name="TextovéPole 1">
          <a:extLst>
            <a:ext uri="{FF2B5EF4-FFF2-40B4-BE49-F238E27FC236}">
              <a16:creationId xmlns:a16="http://schemas.microsoft.com/office/drawing/2014/main" id="{D570011B-2C7E-46F2-B2B3-7DEBD1111A4C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8" name="TextovéPole 1">
          <a:extLst>
            <a:ext uri="{FF2B5EF4-FFF2-40B4-BE49-F238E27FC236}">
              <a16:creationId xmlns:a16="http://schemas.microsoft.com/office/drawing/2014/main" id="{BBA03E0F-15E9-4FE9-BA39-49E2F92D129E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9" name="TextovéPole 1">
          <a:extLst>
            <a:ext uri="{FF2B5EF4-FFF2-40B4-BE49-F238E27FC236}">
              <a16:creationId xmlns:a16="http://schemas.microsoft.com/office/drawing/2014/main" id="{102B5385-84DE-4C22-8C27-600B3855E66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" name="TextovéPole 1">
          <a:extLst>
            <a:ext uri="{FF2B5EF4-FFF2-40B4-BE49-F238E27FC236}">
              <a16:creationId xmlns:a16="http://schemas.microsoft.com/office/drawing/2014/main" id="{2DCD659A-FA1C-40DA-8ADB-C99FBCB7CCB7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" name="TextovéPole 1">
          <a:extLst>
            <a:ext uri="{FF2B5EF4-FFF2-40B4-BE49-F238E27FC236}">
              <a16:creationId xmlns:a16="http://schemas.microsoft.com/office/drawing/2014/main" id="{E50F6FDC-FA50-495C-A810-5905D29B105C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" name="TextovéPole 1">
          <a:extLst>
            <a:ext uri="{FF2B5EF4-FFF2-40B4-BE49-F238E27FC236}">
              <a16:creationId xmlns:a16="http://schemas.microsoft.com/office/drawing/2014/main" id="{B07B8795-6131-4206-A315-86541B109AA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3" name="TextovéPole 1">
          <a:extLst>
            <a:ext uri="{FF2B5EF4-FFF2-40B4-BE49-F238E27FC236}">
              <a16:creationId xmlns:a16="http://schemas.microsoft.com/office/drawing/2014/main" id="{6EAA324A-D5D4-4897-B09C-D38FF13C35E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4" name="TextovéPole 1">
          <a:extLst>
            <a:ext uri="{FF2B5EF4-FFF2-40B4-BE49-F238E27FC236}">
              <a16:creationId xmlns:a16="http://schemas.microsoft.com/office/drawing/2014/main" id="{94249FB4-73BB-4656-A635-88288B6FD5D6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5" name="TextovéPole 1">
          <a:extLst>
            <a:ext uri="{FF2B5EF4-FFF2-40B4-BE49-F238E27FC236}">
              <a16:creationId xmlns:a16="http://schemas.microsoft.com/office/drawing/2014/main" id="{4C050C5E-8CC9-4135-98B4-25792F5114D4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6" name="TextovéPole 1">
          <a:extLst>
            <a:ext uri="{FF2B5EF4-FFF2-40B4-BE49-F238E27FC236}">
              <a16:creationId xmlns:a16="http://schemas.microsoft.com/office/drawing/2014/main" id="{5AC508C4-9EAB-45CE-87C0-CF6D70D423E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7" name="TextovéPole 1">
          <a:extLst>
            <a:ext uri="{FF2B5EF4-FFF2-40B4-BE49-F238E27FC236}">
              <a16:creationId xmlns:a16="http://schemas.microsoft.com/office/drawing/2014/main" id="{5B39091B-0E16-490A-8077-764107D698FF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8" name="TextovéPole 1">
          <a:extLst>
            <a:ext uri="{FF2B5EF4-FFF2-40B4-BE49-F238E27FC236}">
              <a16:creationId xmlns:a16="http://schemas.microsoft.com/office/drawing/2014/main" id="{CB2956BE-59A1-4396-830D-5AD8FE9ECD8F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9" name="TextovéPole 1">
          <a:extLst>
            <a:ext uri="{FF2B5EF4-FFF2-40B4-BE49-F238E27FC236}">
              <a16:creationId xmlns:a16="http://schemas.microsoft.com/office/drawing/2014/main" id="{76F8B341-AEFB-4311-A3E6-09B5552B296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" name="TextovéPole 1">
          <a:extLst>
            <a:ext uri="{FF2B5EF4-FFF2-40B4-BE49-F238E27FC236}">
              <a16:creationId xmlns:a16="http://schemas.microsoft.com/office/drawing/2014/main" id="{F00415E2-833C-42DE-AA40-8511A5C12543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" name="TextovéPole 1">
          <a:extLst>
            <a:ext uri="{FF2B5EF4-FFF2-40B4-BE49-F238E27FC236}">
              <a16:creationId xmlns:a16="http://schemas.microsoft.com/office/drawing/2014/main" id="{CE16B703-855D-4296-9E76-D677CC46FFC8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" name="TextovéPole 1">
          <a:extLst>
            <a:ext uri="{FF2B5EF4-FFF2-40B4-BE49-F238E27FC236}">
              <a16:creationId xmlns:a16="http://schemas.microsoft.com/office/drawing/2014/main" id="{D6636011-A299-4D3C-BE6B-B74607C4BE11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3" name="TextovéPole 1">
          <a:extLst>
            <a:ext uri="{FF2B5EF4-FFF2-40B4-BE49-F238E27FC236}">
              <a16:creationId xmlns:a16="http://schemas.microsoft.com/office/drawing/2014/main" id="{E3D88B4D-0369-4DB8-8AE7-2116AB3DA8C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4" name="TextovéPole 1">
          <a:extLst>
            <a:ext uri="{FF2B5EF4-FFF2-40B4-BE49-F238E27FC236}">
              <a16:creationId xmlns:a16="http://schemas.microsoft.com/office/drawing/2014/main" id="{5FC5B845-70EC-46AA-9504-A23E3E6DEBE4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5" name="TextovéPole 1">
          <a:extLst>
            <a:ext uri="{FF2B5EF4-FFF2-40B4-BE49-F238E27FC236}">
              <a16:creationId xmlns:a16="http://schemas.microsoft.com/office/drawing/2014/main" id="{DF37D090-E18E-43E2-B59F-355B59B95E6B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6" name="TextovéPole 1">
          <a:extLst>
            <a:ext uri="{FF2B5EF4-FFF2-40B4-BE49-F238E27FC236}">
              <a16:creationId xmlns:a16="http://schemas.microsoft.com/office/drawing/2014/main" id="{42ED678C-25F6-4540-ADE7-BB6C779C57A5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7" name="TextovéPole 1">
          <a:extLst>
            <a:ext uri="{FF2B5EF4-FFF2-40B4-BE49-F238E27FC236}">
              <a16:creationId xmlns:a16="http://schemas.microsoft.com/office/drawing/2014/main" id="{097899FC-B3FE-4716-9E41-EE3EE269209E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8" name="TextovéPole 1">
          <a:extLst>
            <a:ext uri="{FF2B5EF4-FFF2-40B4-BE49-F238E27FC236}">
              <a16:creationId xmlns:a16="http://schemas.microsoft.com/office/drawing/2014/main" id="{6E0DD66A-07B3-4B35-9C27-A08808862765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9" name="TextovéPole 1">
          <a:extLst>
            <a:ext uri="{FF2B5EF4-FFF2-40B4-BE49-F238E27FC236}">
              <a16:creationId xmlns:a16="http://schemas.microsoft.com/office/drawing/2014/main" id="{04C0405C-A2D3-40C9-BB5F-1ACAF9337246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0" name="TextovéPole 1">
          <a:extLst>
            <a:ext uri="{FF2B5EF4-FFF2-40B4-BE49-F238E27FC236}">
              <a16:creationId xmlns:a16="http://schemas.microsoft.com/office/drawing/2014/main" id="{ECB210CA-98B1-4517-922E-547620A3205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" name="TextovéPole 1">
          <a:extLst>
            <a:ext uri="{FF2B5EF4-FFF2-40B4-BE49-F238E27FC236}">
              <a16:creationId xmlns:a16="http://schemas.microsoft.com/office/drawing/2014/main" id="{02527DAC-E709-4F91-BECD-1FB5E6A111E5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" name="TextovéPole 1">
          <a:extLst>
            <a:ext uri="{FF2B5EF4-FFF2-40B4-BE49-F238E27FC236}">
              <a16:creationId xmlns:a16="http://schemas.microsoft.com/office/drawing/2014/main" id="{94B01028-88AE-4FE0-9D2B-F334AD6B3666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" name="TextovéPole 1">
          <a:extLst>
            <a:ext uri="{FF2B5EF4-FFF2-40B4-BE49-F238E27FC236}">
              <a16:creationId xmlns:a16="http://schemas.microsoft.com/office/drawing/2014/main" id="{B5412DAD-573F-413E-8193-33AA7EAD4697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4" name="TextovéPole 1">
          <a:extLst>
            <a:ext uri="{FF2B5EF4-FFF2-40B4-BE49-F238E27FC236}">
              <a16:creationId xmlns:a16="http://schemas.microsoft.com/office/drawing/2014/main" id="{813F918A-F488-4BF9-9569-C6658021C968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5" name="TextovéPole 1">
          <a:extLst>
            <a:ext uri="{FF2B5EF4-FFF2-40B4-BE49-F238E27FC236}">
              <a16:creationId xmlns:a16="http://schemas.microsoft.com/office/drawing/2014/main" id="{901CA95F-B837-4D90-8AD0-EC6E838FE85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6" name="TextovéPole 1">
          <a:extLst>
            <a:ext uri="{FF2B5EF4-FFF2-40B4-BE49-F238E27FC236}">
              <a16:creationId xmlns:a16="http://schemas.microsoft.com/office/drawing/2014/main" id="{9C38D34E-3CBB-4AC6-BBA1-B87B38AB815A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7" name="TextovéPole 1">
          <a:extLst>
            <a:ext uri="{FF2B5EF4-FFF2-40B4-BE49-F238E27FC236}">
              <a16:creationId xmlns:a16="http://schemas.microsoft.com/office/drawing/2014/main" id="{890DFFDD-03AC-42EA-8D58-5354D655CE74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8" name="TextovéPole 1">
          <a:extLst>
            <a:ext uri="{FF2B5EF4-FFF2-40B4-BE49-F238E27FC236}">
              <a16:creationId xmlns:a16="http://schemas.microsoft.com/office/drawing/2014/main" id="{4527D2D7-7FD9-4B49-9920-3F9169C3325F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9" name="TextovéPole 1">
          <a:extLst>
            <a:ext uri="{FF2B5EF4-FFF2-40B4-BE49-F238E27FC236}">
              <a16:creationId xmlns:a16="http://schemas.microsoft.com/office/drawing/2014/main" id="{578469D1-30C7-479D-BAC2-77450E01AC0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40" name="TextovéPole 1">
          <a:extLst>
            <a:ext uri="{FF2B5EF4-FFF2-40B4-BE49-F238E27FC236}">
              <a16:creationId xmlns:a16="http://schemas.microsoft.com/office/drawing/2014/main" id="{AD4EBB9D-0970-40BD-828E-C7036D2D318E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41" name="TextovéPole 1">
          <a:extLst>
            <a:ext uri="{FF2B5EF4-FFF2-40B4-BE49-F238E27FC236}">
              <a16:creationId xmlns:a16="http://schemas.microsoft.com/office/drawing/2014/main" id="{49DF37D6-B5E1-42F7-BC4C-43153379414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42" name="TextovéPole 1">
          <a:extLst>
            <a:ext uri="{FF2B5EF4-FFF2-40B4-BE49-F238E27FC236}">
              <a16:creationId xmlns:a16="http://schemas.microsoft.com/office/drawing/2014/main" id="{0EDB5019-BF23-4ED1-BDFE-7C3A69ED5C1F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43" name="TextovéPole 1">
          <a:extLst>
            <a:ext uri="{FF2B5EF4-FFF2-40B4-BE49-F238E27FC236}">
              <a16:creationId xmlns:a16="http://schemas.microsoft.com/office/drawing/2014/main" id="{B1CCD4C4-AAA6-4C6F-B976-54E93464578F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44" name="TextovéPole 1">
          <a:extLst>
            <a:ext uri="{FF2B5EF4-FFF2-40B4-BE49-F238E27FC236}">
              <a16:creationId xmlns:a16="http://schemas.microsoft.com/office/drawing/2014/main" id="{A58973AD-9F65-4154-8D07-65DABD098897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45" name="TextovéPole 1">
          <a:extLst>
            <a:ext uri="{FF2B5EF4-FFF2-40B4-BE49-F238E27FC236}">
              <a16:creationId xmlns:a16="http://schemas.microsoft.com/office/drawing/2014/main" id="{15B47E0E-CB0F-473D-85B9-6C28CBCC2EB6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46" name="TextovéPole 1">
          <a:extLst>
            <a:ext uri="{FF2B5EF4-FFF2-40B4-BE49-F238E27FC236}">
              <a16:creationId xmlns:a16="http://schemas.microsoft.com/office/drawing/2014/main" id="{59A9DE83-032A-4BCC-8BF4-0536F3325F83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47" name="TextovéPole 1">
          <a:extLst>
            <a:ext uri="{FF2B5EF4-FFF2-40B4-BE49-F238E27FC236}">
              <a16:creationId xmlns:a16="http://schemas.microsoft.com/office/drawing/2014/main" id="{AE10A59C-3AAC-4A8F-AF87-990F6A3FC781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48" name="TextovéPole 1">
          <a:extLst>
            <a:ext uri="{FF2B5EF4-FFF2-40B4-BE49-F238E27FC236}">
              <a16:creationId xmlns:a16="http://schemas.microsoft.com/office/drawing/2014/main" id="{A91633E7-6C36-4D92-B0FE-F15903748072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49" name="TextovéPole 1">
          <a:extLst>
            <a:ext uri="{FF2B5EF4-FFF2-40B4-BE49-F238E27FC236}">
              <a16:creationId xmlns:a16="http://schemas.microsoft.com/office/drawing/2014/main" id="{3C9DB986-2DE2-4381-AC0E-72A30C20369A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50" name="TextovéPole 1">
          <a:extLst>
            <a:ext uri="{FF2B5EF4-FFF2-40B4-BE49-F238E27FC236}">
              <a16:creationId xmlns:a16="http://schemas.microsoft.com/office/drawing/2014/main" id="{EC019ADA-3AAE-4F83-8888-CB9CCFBD148F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51" name="TextovéPole 1">
          <a:extLst>
            <a:ext uri="{FF2B5EF4-FFF2-40B4-BE49-F238E27FC236}">
              <a16:creationId xmlns:a16="http://schemas.microsoft.com/office/drawing/2014/main" id="{E360E760-4F62-4031-822C-D121FE29FCB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52" name="TextovéPole 1">
          <a:extLst>
            <a:ext uri="{FF2B5EF4-FFF2-40B4-BE49-F238E27FC236}">
              <a16:creationId xmlns:a16="http://schemas.microsoft.com/office/drawing/2014/main" id="{F15D7C22-9251-4CCE-8797-EBD500913AF3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53" name="TextovéPole 1">
          <a:extLst>
            <a:ext uri="{FF2B5EF4-FFF2-40B4-BE49-F238E27FC236}">
              <a16:creationId xmlns:a16="http://schemas.microsoft.com/office/drawing/2014/main" id="{88FF3E50-9FC6-4461-9566-FD3EE8B3B432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54" name="TextovéPole 1">
          <a:extLst>
            <a:ext uri="{FF2B5EF4-FFF2-40B4-BE49-F238E27FC236}">
              <a16:creationId xmlns:a16="http://schemas.microsoft.com/office/drawing/2014/main" id="{F432AC17-D98D-4987-8F86-21637E95A1C7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55" name="TextovéPole 1">
          <a:extLst>
            <a:ext uri="{FF2B5EF4-FFF2-40B4-BE49-F238E27FC236}">
              <a16:creationId xmlns:a16="http://schemas.microsoft.com/office/drawing/2014/main" id="{A4BC6441-7816-4CAF-926F-D4C8228397F4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56" name="TextovéPole 1">
          <a:extLst>
            <a:ext uri="{FF2B5EF4-FFF2-40B4-BE49-F238E27FC236}">
              <a16:creationId xmlns:a16="http://schemas.microsoft.com/office/drawing/2014/main" id="{679C75A9-7999-49CC-9308-3F4DD1D6DBB4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57" name="TextovéPole 1">
          <a:extLst>
            <a:ext uri="{FF2B5EF4-FFF2-40B4-BE49-F238E27FC236}">
              <a16:creationId xmlns:a16="http://schemas.microsoft.com/office/drawing/2014/main" id="{CA0B361C-3F02-4077-9006-5B0E6775177E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58" name="TextovéPole 1">
          <a:extLst>
            <a:ext uri="{FF2B5EF4-FFF2-40B4-BE49-F238E27FC236}">
              <a16:creationId xmlns:a16="http://schemas.microsoft.com/office/drawing/2014/main" id="{DA6284CE-70E4-424C-A867-1C8AC4D69C9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59" name="TextovéPole 1">
          <a:extLst>
            <a:ext uri="{FF2B5EF4-FFF2-40B4-BE49-F238E27FC236}">
              <a16:creationId xmlns:a16="http://schemas.microsoft.com/office/drawing/2014/main" id="{BCBF2766-84A6-4160-9B9C-961E916C1C5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60" name="TextovéPole 1">
          <a:extLst>
            <a:ext uri="{FF2B5EF4-FFF2-40B4-BE49-F238E27FC236}">
              <a16:creationId xmlns:a16="http://schemas.microsoft.com/office/drawing/2014/main" id="{79DBF1CD-537D-4893-A7E1-A92A9F82CE75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61" name="TextovéPole 1">
          <a:extLst>
            <a:ext uri="{FF2B5EF4-FFF2-40B4-BE49-F238E27FC236}">
              <a16:creationId xmlns:a16="http://schemas.microsoft.com/office/drawing/2014/main" id="{98F8A4FF-D6B8-40ED-935C-E08ABAEEB2D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62" name="TextovéPole 1">
          <a:extLst>
            <a:ext uri="{FF2B5EF4-FFF2-40B4-BE49-F238E27FC236}">
              <a16:creationId xmlns:a16="http://schemas.microsoft.com/office/drawing/2014/main" id="{4B7A4AF4-D339-4955-B76C-670B4A3BCEEE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63" name="TextovéPole 1">
          <a:extLst>
            <a:ext uri="{FF2B5EF4-FFF2-40B4-BE49-F238E27FC236}">
              <a16:creationId xmlns:a16="http://schemas.microsoft.com/office/drawing/2014/main" id="{4E920E35-0EFA-42C3-8FF3-748F1C1857B8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64" name="TextovéPole 1">
          <a:extLst>
            <a:ext uri="{FF2B5EF4-FFF2-40B4-BE49-F238E27FC236}">
              <a16:creationId xmlns:a16="http://schemas.microsoft.com/office/drawing/2014/main" id="{0A9577AE-9E9B-42BB-AC18-8A6C3514D6EE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65" name="TextovéPole 1">
          <a:extLst>
            <a:ext uri="{FF2B5EF4-FFF2-40B4-BE49-F238E27FC236}">
              <a16:creationId xmlns:a16="http://schemas.microsoft.com/office/drawing/2014/main" id="{44F150C7-B51A-4017-AC17-528E7262CCA4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66" name="TextovéPole 1">
          <a:extLst>
            <a:ext uri="{FF2B5EF4-FFF2-40B4-BE49-F238E27FC236}">
              <a16:creationId xmlns:a16="http://schemas.microsoft.com/office/drawing/2014/main" id="{F5F05009-85D5-4D7C-A00C-2FE5D1D7FC84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67" name="TextovéPole 1">
          <a:extLst>
            <a:ext uri="{FF2B5EF4-FFF2-40B4-BE49-F238E27FC236}">
              <a16:creationId xmlns:a16="http://schemas.microsoft.com/office/drawing/2014/main" id="{B3242B30-D28A-4714-A5EC-D41A93C45DA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68" name="TextovéPole 1">
          <a:extLst>
            <a:ext uri="{FF2B5EF4-FFF2-40B4-BE49-F238E27FC236}">
              <a16:creationId xmlns:a16="http://schemas.microsoft.com/office/drawing/2014/main" id="{DB812ECE-C771-4935-B482-54738F132102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69" name="TextovéPole 1">
          <a:extLst>
            <a:ext uri="{FF2B5EF4-FFF2-40B4-BE49-F238E27FC236}">
              <a16:creationId xmlns:a16="http://schemas.microsoft.com/office/drawing/2014/main" id="{9D923491-818F-4490-BD37-A20A37621956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70" name="TextovéPole 1">
          <a:extLst>
            <a:ext uri="{FF2B5EF4-FFF2-40B4-BE49-F238E27FC236}">
              <a16:creationId xmlns:a16="http://schemas.microsoft.com/office/drawing/2014/main" id="{7D41C1D7-2A5D-4683-8DD3-51C05AB3D40A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71" name="TextovéPole 1">
          <a:extLst>
            <a:ext uri="{FF2B5EF4-FFF2-40B4-BE49-F238E27FC236}">
              <a16:creationId xmlns:a16="http://schemas.microsoft.com/office/drawing/2014/main" id="{1FC38EF3-2688-4493-A114-B9619512F1F1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72" name="TextovéPole 1">
          <a:extLst>
            <a:ext uri="{FF2B5EF4-FFF2-40B4-BE49-F238E27FC236}">
              <a16:creationId xmlns:a16="http://schemas.microsoft.com/office/drawing/2014/main" id="{EC53C57C-6135-400F-BC71-2DE2F8E32BA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73" name="TextovéPole 1">
          <a:extLst>
            <a:ext uri="{FF2B5EF4-FFF2-40B4-BE49-F238E27FC236}">
              <a16:creationId xmlns:a16="http://schemas.microsoft.com/office/drawing/2014/main" id="{DA6492A2-199E-4102-B878-0788D5C3286A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74" name="TextovéPole 1">
          <a:extLst>
            <a:ext uri="{FF2B5EF4-FFF2-40B4-BE49-F238E27FC236}">
              <a16:creationId xmlns:a16="http://schemas.microsoft.com/office/drawing/2014/main" id="{FA5628BD-9F2D-44D2-9B5F-A191BEC3E33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75" name="TextovéPole 1">
          <a:extLst>
            <a:ext uri="{FF2B5EF4-FFF2-40B4-BE49-F238E27FC236}">
              <a16:creationId xmlns:a16="http://schemas.microsoft.com/office/drawing/2014/main" id="{0073E960-7A55-44C7-95EC-48D6B50B6BD4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76" name="TextovéPole 1">
          <a:extLst>
            <a:ext uri="{FF2B5EF4-FFF2-40B4-BE49-F238E27FC236}">
              <a16:creationId xmlns:a16="http://schemas.microsoft.com/office/drawing/2014/main" id="{A55DEB54-B432-4D4E-9148-36C605BB696F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77" name="TextovéPole 1">
          <a:extLst>
            <a:ext uri="{FF2B5EF4-FFF2-40B4-BE49-F238E27FC236}">
              <a16:creationId xmlns:a16="http://schemas.microsoft.com/office/drawing/2014/main" id="{4F52F6B7-C9CC-4293-821D-C4D26C86999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78" name="TextovéPole 1">
          <a:extLst>
            <a:ext uri="{FF2B5EF4-FFF2-40B4-BE49-F238E27FC236}">
              <a16:creationId xmlns:a16="http://schemas.microsoft.com/office/drawing/2014/main" id="{B7E5554E-6CEC-49F5-8827-84D5A99B046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79" name="TextovéPole 1">
          <a:extLst>
            <a:ext uri="{FF2B5EF4-FFF2-40B4-BE49-F238E27FC236}">
              <a16:creationId xmlns:a16="http://schemas.microsoft.com/office/drawing/2014/main" id="{FE4E24EE-B021-40AC-B310-A44572CC4FF7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80" name="TextovéPole 1">
          <a:extLst>
            <a:ext uri="{FF2B5EF4-FFF2-40B4-BE49-F238E27FC236}">
              <a16:creationId xmlns:a16="http://schemas.microsoft.com/office/drawing/2014/main" id="{555153D1-6CB7-4D73-8299-A077B7244C2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81" name="TextovéPole 1">
          <a:extLst>
            <a:ext uri="{FF2B5EF4-FFF2-40B4-BE49-F238E27FC236}">
              <a16:creationId xmlns:a16="http://schemas.microsoft.com/office/drawing/2014/main" id="{02EE9175-DF2E-4B4B-80DD-7B260CA8F0C8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82" name="TextovéPole 1">
          <a:extLst>
            <a:ext uri="{FF2B5EF4-FFF2-40B4-BE49-F238E27FC236}">
              <a16:creationId xmlns:a16="http://schemas.microsoft.com/office/drawing/2014/main" id="{1ABEFF10-37BB-41C2-977C-6CF9EBBB6A5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83" name="TextovéPole 1">
          <a:extLst>
            <a:ext uri="{FF2B5EF4-FFF2-40B4-BE49-F238E27FC236}">
              <a16:creationId xmlns:a16="http://schemas.microsoft.com/office/drawing/2014/main" id="{830B829C-F43D-4440-AF5A-805A86AE7168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84" name="TextovéPole 1">
          <a:extLst>
            <a:ext uri="{FF2B5EF4-FFF2-40B4-BE49-F238E27FC236}">
              <a16:creationId xmlns:a16="http://schemas.microsoft.com/office/drawing/2014/main" id="{5802E667-5F75-4CC8-97CB-443AA31385E8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85" name="TextovéPole 1">
          <a:extLst>
            <a:ext uri="{FF2B5EF4-FFF2-40B4-BE49-F238E27FC236}">
              <a16:creationId xmlns:a16="http://schemas.microsoft.com/office/drawing/2014/main" id="{231533D6-BA72-489F-95CF-19953B78A3A5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86" name="TextovéPole 1">
          <a:extLst>
            <a:ext uri="{FF2B5EF4-FFF2-40B4-BE49-F238E27FC236}">
              <a16:creationId xmlns:a16="http://schemas.microsoft.com/office/drawing/2014/main" id="{4F3C0A23-382D-4323-9749-DB02B97D818E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87" name="TextovéPole 1">
          <a:extLst>
            <a:ext uri="{FF2B5EF4-FFF2-40B4-BE49-F238E27FC236}">
              <a16:creationId xmlns:a16="http://schemas.microsoft.com/office/drawing/2014/main" id="{04868783-E197-47C3-8A5C-E989A5F589FE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88" name="TextovéPole 1">
          <a:extLst>
            <a:ext uri="{FF2B5EF4-FFF2-40B4-BE49-F238E27FC236}">
              <a16:creationId xmlns:a16="http://schemas.microsoft.com/office/drawing/2014/main" id="{79E027BC-6685-4FF7-B931-375380A77A0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89" name="TextovéPole 1">
          <a:extLst>
            <a:ext uri="{FF2B5EF4-FFF2-40B4-BE49-F238E27FC236}">
              <a16:creationId xmlns:a16="http://schemas.microsoft.com/office/drawing/2014/main" id="{0E0FA0AB-2AB1-4FC9-B979-2FBFD68AED4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90" name="TextovéPole 1">
          <a:extLst>
            <a:ext uri="{FF2B5EF4-FFF2-40B4-BE49-F238E27FC236}">
              <a16:creationId xmlns:a16="http://schemas.microsoft.com/office/drawing/2014/main" id="{22571810-C376-486A-ACF5-8A6F71DFCC9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91" name="TextovéPole 1">
          <a:extLst>
            <a:ext uri="{FF2B5EF4-FFF2-40B4-BE49-F238E27FC236}">
              <a16:creationId xmlns:a16="http://schemas.microsoft.com/office/drawing/2014/main" id="{D6D6E443-A2B1-4A1A-828E-63D783091BAB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92" name="TextovéPole 1">
          <a:extLst>
            <a:ext uri="{FF2B5EF4-FFF2-40B4-BE49-F238E27FC236}">
              <a16:creationId xmlns:a16="http://schemas.microsoft.com/office/drawing/2014/main" id="{C15B23E3-2300-4D86-8335-71E406ADEED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93" name="TextovéPole 1">
          <a:extLst>
            <a:ext uri="{FF2B5EF4-FFF2-40B4-BE49-F238E27FC236}">
              <a16:creationId xmlns:a16="http://schemas.microsoft.com/office/drawing/2014/main" id="{7B3EC809-E96A-4AC5-9BEA-3CF47A976723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94" name="TextovéPole 1">
          <a:extLst>
            <a:ext uri="{FF2B5EF4-FFF2-40B4-BE49-F238E27FC236}">
              <a16:creationId xmlns:a16="http://schemas.microsoft.com/office/drawing/2014/main" id="{AF001D1A-661E-4B0C-A530-59B0182D4F7A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95" name="TextovéPole 1">
          <a:extLst>
            <a:ext uri="{FF2B5EF4-FFF2-40B4-BE49-F238E27FC236}">
              <a16:creationId xmlns:a16="http://schemas.microsoft.com/office/drawing/2014/main" id="{F77247F5-DD9F-4043-BC31-98C26E2314BA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96" name="TextovéPole 1">
          <a:extLst>
            <a:ext uri="{FF2B5EF4-FFF2-40B4-BE49-F238E27FC236}">
              <a16:creationId xmlns:a16="http://schemas.microsoft.com/office/drawing/2014/main" id="{86E577EE-6201-4587-96FB-A0174D7331FC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97" name="TextovéPole 1">
          <a:extLst>
            <a:ext uri="{FF2B5EF4-FFF2-40B4-BE49-F238E27FC236}">
              <a16:creationId xmlns:a16="http://schemas.microsoft.com/office/drawing/2014/main" id="{FCF54752-D799-4A1B-8DE6-39FF25B69231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98" name="TextovéPole 1">
          <a:extLst>
            <a:ext uri="{FF2B5EF4-FFF2-40B4-BE49-F238E27FC236}">
              <a16:creationId xmlns:a16="http://schemas.microsoft.com/office/drawing/2014/main" id="{2931F3F9-6070-40C0-BA0C-74A0D7061BF6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99" name="TextovéPole 1">
          <a:extLst>
            <a:ext uri="{FF2B5EF4-FFF2-40B4-BE49-F238E27FC236}">
              <a16:creationId xmlns:a16="http://schemas.microsoft.com/office/drawing/2014/main" id="{EBE183A3-967F-4AEF-9598-05EE7EB836A2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0" name="TextovéPole 1">
          <a:extLst>
            <a:ext uri="{FF2B5EF4-FFF2-40B4-BE49-F238E27FC236}">
              <a16:creationId xmlns:a16="http://schemas.microsoft.com/office/drawing/2014/main" id="{B3E0FFA0-C3F5-4EBE-94AC-3A1E281E94F5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1" name="TextovéPole 1">
          <a:extLst>
            <a:ext uri="{FF2B5EF4-FFF2-40B4-BE49-F238E27FC236}">
              <a16:creationId xmlns:a16="http://schemas.microsoft.com/office/drawing/2014/main" id="{783D1F04-0C80-4201-8FBF-D9AA974C2BAA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2" name="TextovéPole 1">
          <a:extLst>
            <a:ext uri="{FF2B5EF4-FFF2-40B4-BE49-F238E27FC236}">
              <a16:creationId xmlns:a16="http://schemas.microsoft.com/office/drawing/2014/main" id="{F8535B3B-2CBB-49DC-BC83-1E1904E65D4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3" name="TextovéPole 1">
          <a:extLst>
            <a:ext uri="{FF2B5EF4-FFF2-40B4-BE49-F238E27FC236}">
              <a16:creationId xmlns:a16="http://schemas.microsoft.com/office/drawing/2014/main" id="{0DEFB162-485A-4F7A-9C4B-FE672C37E3D4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4" name="TextovéPole 1">
          <a:extLst>
            <a:ext uri="{FF2B5EF4-FFF2-40B4-BE49-F238E27FC236}">
              <a16:creationId xmlns:a16="http://schemas.microsoft.com/office/drawing/2014/main" id="{6D76EEF3-5E79-4E66-98CD-68B2BAF98A5C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5" name="TextovéPole 1">
          <a:extLst>
            <a:ext uri="{FF2B5EF4-FFF2-40B4-BE49-F238E27FC236}">
              <a16:creationId xmlns:a16="http://schemas.microsoft.com/office/drawing/2014/main" id="{AC532E3B-FE53-4B39-AE6B-8123748B3426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6" name="TextovéPole 1">
          <a:extLst>
            <a:ext uri="{FF2B5EF4-FFF2-40B4-BE49-F238E27FC236}">
              <a16:creationId xmlns:a16="http://schemas.microsoft.com/office/drawing/2014/main" id="{6737EF2F-0458-4D3E-B55E-170659ADBB6F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7" name="TextovéPole 1">
          <a:extLst>
            <a:ext uri="{FF2B5EF4-FFF2-40B4-BE49-F238E27FC236}">
              <a16:creationId xmlns:a16="http://schemas.microsoft.com/office/drawing/2014/main" id="{5C5CAD4D-F116-4A29-A9AC-68654BBE40AE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8" name="TextovéPole 1">
          <a:extLst>
            <a:ext uri="{FF2B5EF4-FFF2-40B4-BE49-F238E27FC236}">
              <a16:creationId xmlns:a16="http://schemas.microsoft.com/office/drawing/2014/main" id="{D33F2576-7233-4166-AD86-42840A64E4D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9" name="TextovéPole 1">
          <a:extLst>
            <a:ext uri="{FF2B5EF4-FFF2-40B4-BE49-F238E27FC236}">
              <a16:creationId xmlns:a16="http://schemas.microsoft.com/office/drawing/2014/main" id="{5F3E0061-8E3B-40B8-B87A-38A34A148E56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0" name="TextovéPole 1">
          <a:extLst>
            <a:ext uri="{FF2B5EF4-FFF2-40B4-BE49-F238E27FC236}">
              <a16:creationId xmlns:a16="http://schemas.microsoft.com/office/drawing/2014/main" id="{8893A7D4-9332-464E-A5EB-4465D16D9534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1" name="TextovéPole 1">
          <a:extLst>
            <a:ext uri="{FF2B5EF4-FFF2-40B4-BE49-F238E27FC236}">
              <a16:creationId xmlns:a16="http://schemas.microsoft.com/office/drawing/2014/main" id="{E84C00B1-1DF2-4B41-9FF1-FB5EFA4D7F95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2" name="TextovéPole 1">
          <a:extLst>
            <a:ext uri="{FF2B5EF4-FFF2-40B4-BE49-F238E27FC236}">
              <a16:creationId xmlns:a16="http://schemas.microsoft.com/office/drawing/2014/main" id="{D1F2753F-4FE1-48F4-83E9-CBF8CB3FCD2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3" name="TextovéPole 1">
          <a:extLst>
            <a:ext uri="{FF2B5EF4-FFF2-40B4-BE49-F238E27FC236}">
              <a16:creationId xmlns:a16="http://schemas.microsoft.com/office/drawing/2014/main" id="{05FF4155-8C37-4CD4-9E06-2C565128BAB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4" name="TextovéPole 1">
          <a:extLst>
            <a:ext uri="{FF2B5EF4-FFF2-40B4-BE49-F238E27FC236}">
              <a16:creationId xmlns:a16="http://schemas.microsoft.com/office/drawing/2014/main" id="{BADBAB8E-E955-4ECA-975F-CBD9DF8FB126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5" name="TextovéPole 1">
          <a:extLst>
            <a:ext uri="{FF2B5EF4-FFF2-40B4-BE49-F238E27FC236}">
              <a16:creationId xmlns:a16="http://schemas.microsoft.com/office/drawing/2014/main" id="{07D516C5-599B-4C50-9544-8C8F04C3DD0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6" name="TextovéPole 1">
          <a:extLst>
            <a:ext uri="{FF2B5EF4-FFF2-40B4-BE49-F238E27FC236}">
              <a16:creationId xmlns:a16="http://schemas.microsoft.com/office/drawing/2014/main" id="{9BFD5111-BDF5-4F91-97A2-2398FF00E7B4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7" name="TextovéPole 1">
          <a:extLst>
            <a:ext uri="{FF2B5EF4-FFF2-40B4-BE49-F238E27FC236}">
              <a16:creationId xmlns:a16="http://schemas.microsoft.com/office/drawing/2014/main" id="{6A313DDF-8AC3-4661-AC0B-2181670D97FC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8" name="TextovéPole 1">
          <a:extLst>
            <a:ext uri="{FF2B5EF4-FFF2-40B4-BE49-F238E27FC236}">
              <a16:creationId xmlns:a16="http://schemas.microsoft.com/office/drawing/2014/main" id="{E650D946-5E6E-4982-A8E2-4BAB930714AC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9" name="TextovéPole 1">
          <a:extLst>
            <a:ext uri="{FF2B5EF4-FFF2-40B4-BE49-F238E27FC236}">
              <a16:creationId xmlns:a16="http://schemas.microsoft.com/office/drawing/2014/main" id="{2C591832-876E-4041-8209-A04FA50B36B8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0" name="TextovéPole 1">
          <a:extLst>
            <a:ext uri="{FF2B5EF4-FFF2-40B4-BE49-F238E27FC236}">
              <a16:creationId xmlns:a16="http://schemas.microsoft.com/office/drawing/2014/main" id="{794996E0-7861-4924-8F4F-321F39573A9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1" name="TextovéPole 1">
          <a:extLst>
            <a:ext uri="{FF2B5EF4-FFF2-40B4-BE49-F238E27FC236}">
              <a16:creationId xmlns:a16="http://schemas.microsoft.com/office/drawing/2014/main" id="{492052C9-9DE8-4D4A-BD77-2D965BA9F3AF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2" name="TextovéPole 1">
          <a:extLst>
            <a:ext uri="{FF2B5EF4-FFF2-40B4-BE49-F238E27FC236}">
              <a16:creationId xmlns:a16="http://schemas.microsoft.com/office/drawing/2014/main" id="{AF5BDCDD-01FF-4627-9BF0-72015A947BA8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3" name="TextovéPole 1">
          <a:extLst>
            <a:ext uri="{FF2B5EF4-FFF2-40B4-BE49-F238E27FC236}">
              <a16:creationId xmlns:a16="http://schemas.microsoft.com/office/drawing/2014/main" id="{FC354C38-38F2-433E-861C-FA92D6FF5173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4" name="TextovéPole 1">
          <a:extLst>
            <a:ext uri="{FF2B5EF4-FFF2-40B4-BE49-F238E27FC236}">
              <a16:creationId xmlns:a16="http://schemas.microsoft.com/office/drawing/2014/main" id="{09D6B6E3-2410-42ED-B2FE-24304DAEAAD3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5" name="TextovéPole 1">
          <a:extLst>
            <a:ext uri="{FF2B5EF4-FFF2-40B4-BE49-F238E27FC236}">
              <a16:creationId xmlns:a16="http://schemas.microsoft.com/office/drawing/2014/main" id="{B2116A72-2BD8-4EFB-A4E9-0DF900C9426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6" name="TextovéPole 1">
          <a:extLst>
            <a:ext uri="{FF2B5EF4-FFF2-40B4-BE49-F238E27FC236}">
              <a16:creationId xmlns:a16="http://schemas.microsoft.com/office/drawing/2014/main" id="{2783B254-B46C-4398-A920-A6DA3D1D34E2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7" name="TextovéPole 1">
          <a:extLst>
            <a:ext uri="{FF2B5EF4-FFF2-40B4-BE49-F238E27FC236}">
              <a16:creationId xmlns:a16="http://schemas.microsoft.com/office/drawing/2014/main" id="{4082BD16-B350-4A9F-94DF-A910C00F4BFE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8" name="TextovéPole 1">
          <a:extLst>
            <a:ext uri="{FF2B5EF4-FFF2-40B4-BE49-F238E27FC236}">
              <a16:creationId xmlns:a16="http://schemas.microsoft.com/office/drawing/2014/main" id="{3EECB775-895D-4AA7-9960-6FD9C92E7E2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9" name="TextovéPole 1">
          <a:extLst>
            <a:ext uri="{FF2B5EF4-FFF2-40B4-BE49-F238E27FC236}">
              <a16:creationId xmlns:a16="http://schemas.microsoft.com/office/drawing/2014/main" id="{76430D58-BE8D-45A0-BE44-6474B0A4624B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30" name="TextovéPole 1">
          <a:extLst>
            <a:ext uri="{FF2B5EF4-FFF2-40B4-BE49-F238E27FC236}">
              <a16:creationId xmlns:a16="http://schemas.microsoft.com/office/drawing/2014/main" id="{328E7A3C-A1A3-4CD1-A35A-2ECBDEA6F511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31" name="TextovéPole 1">
          <a:extLst>
            <a:ext uri="{FF2B5EF4-FFF2-40B4-BE49-F238E27FC236}">
              <a16:creationId xmlns:a16="http://schemas.microsoft.com/office/drawing/2014/main" id="{9E52C45C-0B10-4513-8B4C-3E90EE16FB41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32" name="TextovéPole 1">
          <a:extLst>
            <a:ext uri="{FF2B5EF4-FFF2-40B4-BE49-F238E27FC236}">
              <a16:creationId xmlns:a16="http://schemas.microsoft.com/office/drawing/2014/main" id="{0BC85A34-B5F6-4723-A0B0-164B3C0E7EC6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33" name="TextovéPole 1">
          <a:extLst>
            <a:ext uri="{FF2B5EF4-FFF2-40B4-BE49-F238E27FC236}">
              <a16:creationId xmlns:a16="http://schemas.microsoft.com/office/drawing/2014/main" id="{BB02FAAE-593E-41B2-B74E-D34864DA2823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34" name="TextovéPole 1">
          <a:extLst>
            <a:ext uri="{FF2B5EF4-FFF2-40B4-BE49-F238E27FC236}">
              <a16:creationId xmlns:a16="http://schemas.microsoft.com/office/drawing/2014/main" id="{2E68429F-FEA1-48B0-A210-B9D8D5186C31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35" name="TextovéPole 1">
          <a:extLst>
            <a:ext uri="{FF2B5EF4-FFF2-40B4-BE49-F238E27FC236}">
              <a16:creationId xmlns:a16="http://schemas.microsoft.com/office/drawing/2014/main" id="{B74202E5-B38C-403C-BF2E-D9015FBE3232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36" name="TextovéPole 1">
          <a:extLst>
            <a:ext uri="{FF2B5EF4-FFF2-40B4-BE49-F238E27FC236}">
              <a16:creationId xmlns:a16="http://schemas.microsoft.com/office/drawing/2014/main" id="{896D2D05-7299-4216-B402-EE88756BAC0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37" name="TextovéPole 1">
          <a:extLst>
            <a:ext uri="{FF2B5EF4-FFF2-40B4-BE49-F238E27FC236}">
              <a16:creationId xmlns:a16="http://schemas.microsoft.com/office/drawing/2014/main" id="{D248F841-6E34-4EA5-A705-ED8E6969329B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38" name="TextovéPole 1">
          <a:extLst>
            <a:ext uri="{FF2B5EF4-FFF2-40B4-BE49-F238E27FC236}">
              <a16:creationId xmlns:a16="http://schemas.microsoft.com/office/drawing/2014/main" id="{DE9F935A-908B-4870-AC7D-01A6499B50BC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39" name="TextovéPole 1">
          <a:extLst>
            <a:ext uri="{FF2B5EF4-FFF2-40B4-BE49-F238E27FC236}">
              <a16:creationId xmlns:a16="http://schemas.microsoft.com/office/drawing/2014/main" id="{A88B2A62-EC8A-4E30-908E-30118A55106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40" name="TextovéPole 1">
          <a:extLst>
            <a:ext uri="{FF2B5EF4-FFF2-40B4-BE49-F238E27FC236}">
              <a16:creationId xmlns:a16="http://schemas.microsoft.com/office/drawing/2014/main" id="{1DDEC092-80E6-4887-AC90-58A9CBBF72F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41" name="TextovéPole 1">
          <a:extLst>
            <a:ext uri="{FF2B5EF4-FFF2-40B4-BE49-F238E27FC236}">
              <a16:creationId xmlns:a16="http://schemas.microsoft.com/office/drawing/2014/main" id="{C2D58563-7616-4557-A015-108415734DC8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42" name="TextovéPole 1">
          <a:extLst>
            <a:ext uri="{FF2B5EF4-FFF2-40B4-BE49-F238E27FC236}">
              <a16:creationId xmlns:a16="http://schemas.microsoft.com/office/drawing/2014/main" id="{E57949C8-3EE7-4836-A53A-495A4BF07DB5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43" name="TextovéPole 1">
          <a:extLst>
            <a:ext uri="{FF2B5EF4-FFF2-40B4-BE49-F238E27FC236}">
              <a16:creationId xmlns:a16="http://schemas.microsoft.com/office/drawing/2014/main" id="{CDBCAE50-DB6B-4D38-949D-7F3D12C90AD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44" name="TextovéPole 1">
          <a:extLst>
            <a:ext uri="{FF2B5EF4-FFF2-40B4-BE49-F238E27FC236}">
              <a16:creationId xmlns:a16="http://schemas.microsoft.com/office/drawing/2014/main" id="{169F9BB7-568E-4CCB-B57C-6F76CE53A773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45" name="TextovéPole 1">
          <a:extLst>
            <a:ext uri="{FF2B5EF4-FFF2-40B4-BE49-F238E27FC236}">
              <a16:creationId xmlns:a16="http://schemas.microsoft.com/office/drawing/2014/main" id="{FF777C0B-55AC-4EB5-9645-5CA5BCD3734E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46" name="TextovéPole 1">
          <a:extLst>
            <a:ext uri="{FF2B5EF4-FFF2-40B4-BE49-F238E27FC236}">
              <a16:creationId xmlns:a16="http://schemas.microsoft.com/office/drawing/2014/main" id="{8F0DD6B4-2391-47B4-A203-17A9CFC1DAB1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47" name="TextovéPole 1">
          <a:extLst>
            <a:ext uri="{FF2B5EF4-FFF2-40B4-BE49-F238E27FC236}">
              <a16:creationId xmlns:a16="http://schemas.microsoft.com/office/drawing/2014/main" id="{B8E2BC07-EF87-428F-B863-A0307D00C215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48" name="TextovéPole 1">
          <a:extLst>
            <a:ext uri="{FF2B5EF4-FFF2-40B4-BE49-F238E27FC236}">
              <a16:creationId xmlns:a16="http://schemas.microsoft.com/office/drawing/2014/main" id="{043CC4A4-C7B9-4F6A-9598-3FF863969321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49" name="TextovéPole 1">
          <a:extLst>
            <a:ext uri="{FF2B5EF4-FFF2-40B4-BE49-F238E27FC236}">
              <a16:creationId xmlns:a16="http://schemas.microsoft.com/office/drawing/2014/main" id="{61289961-879A-4632-BF7F-37C52475082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50" name="TextovéPole 1">
          <a:extLst>
            <a:ext uri="{FF2B5EF4-FFF2-40B4-BE49-F238E27FC236}">
              <a16:creationId xmlns:a16="http://schemas.microsoft.com/office/drawing/2014/main" id="{6492C0DC-B821-4A5A-AFA0-1AF065549887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51" name="TextovéPole 1">
          <a:extLst>
            <a:ext uri="{FF2B5EF4-FFF2-40B4-BE49-F238E27FC236}">
              <a16:creationId xmlns:a16="http://schemas.microsoft.com/office/drawing/2014/main" id="{FD56C03F-6E4D-4EAF-92A1-1DA0D4B87F2A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52" name="TextovéPole 1">
          <a:extLst>
            <a:ext uri="{FF2B5EF4-FFF2-40B4-BE49-F238E27FC236}">
              <a16:creationId xmlns:a16="http://schemas.microsoft.com/office/drawing/2014/main" id="{01E5FF17-49DD-4AFD-96B7-2AC8FC0A3198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53" name="TextovéPole 1">
          <a:extLst>
            <a:ext uri="{FF2B5EF4-FFF2-40B4-BE49-F238E27FC236}">
              <a16:creationId xmlns:a16="http://schemas.microsoft.com/office/drawing/2014/main" id="{8FB26B12-F385-438D-AE80-FD2CB8F2757C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54" name="TextovéPole 1">
          <a:extLst>
            <a:ext uri="{FF2B5EF4-FFF2-40B4-BE49-F238E27FC236}">
              <a16:creationId xmlns:a16="http://schemas.microsoft.com/office/drawing/2014/main" id="{E1228AAD-5687-4BDD-888A-5C6823BCB6A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55" name="TextovéPole 1">
          <a:extLst>
            <a:ext uri="{FF2B5EF4-FFF2-40B4-BE49-F238E27FC236}">
              <a16:creationId xmlns:a16="http://schemas.microsoft.com/office/drawing/2014/main" id="{B772E802-1698-4B5A-B3C9-991AED885805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56" name="TextovéPole 1">
          <a:extLst>
            <a:ext uri="{FF2B5EF4-FFF2-40B4-BE49-F238E27FC236}">
              <a16:creationId xmlns:a16="http://schemas.microsoft.com/office/drawing/2014/main" id="{34CE651B-F9EA-499E-8A85-2A4A82F2EFBE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57" name="TextovéPole 1">
          <a:extLst>
            <a:ext uri="{FF2B5EF4-FFF2-40B4-BE49-F238E27FC236}">
              <a16:creationId xmlns:a16="http://schemas.microsoft.com/office/drawing/2014/main" id="{3C7EE259-74F5-436F-BBCA-3A67DB7236F7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58" name="TextovéPole 1">
          <a:extLst>
            <a:ext uri="{FF2B5EF4-FFF2-40B4-BE49-F238E27FC236}">
              <a16:creationId xmlns:a16="http://schemas.microsoft.com/office/drawing/2014/main" id="{724B5EF9-E93B-4D86-9817-7B7870DBD7F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59" name="TextovéPole 1">
          <a:extLst>
            <a:ext uri="{FF2B5EF4-FFF2-40B4-BE49-F238E27FC236}">
              <a16:creationId xmlns:a16="http://schemas.microsoft.com/office/drawing/2014/main" id="{0DDFC888-2098-4121-81D5-9FA0B1258193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60" name="TextovéPole 1">
          <a:extLst>
            <a:ext uri="{FF2B5EF4-FFF2-40B4-BE49-F238E27FC236}">
              <a16:creationId xmlns:a16="http://schemas.microsoft.com/office/drawing/2014/main" id="{C794DCFB-4426-4F09-BF9D-6EFD88016C4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61" name="TextovéPole 1">
          <a:extLst>
            <a:ext uri="{FF2B5EF4-FFF2-40B4-BE49-F238E27FC236}">
              <a16:creationId xmlns:a16="http://schemas.microsoft.com/office/drawing/2014/main" id="{F4875751-F827-4AF3-913B-D8E135C82B43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62" name="TextovéPole 1">
          <a:extLst>
            <a:ext uri="{FF2B5EF4-FFF2-40B4-BE49-F238E27FC236}">
              <a16:creationId xmlns:a16="http://schemas.microsoft.com/office/drawing/2014/main" id="{3F7E81FA-AD3B-4F4D-A344-78F885FC788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63" name="TextovéPole 1">
          <a:extLst>
            <a:ext uri="{FF2B5EF4-FFF2-40B4-BE49-F238E27FC236}">
              <a16:creationId xmlns:a16="http://schemas.microsoft.com/office/drawing/2014/main" id="{75F8B6B0-9DFA-4EA6-84E2-73DCD1DD8118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64" name="TextovéPole 1">
          <a:extLst>
            <a:ext uri="{FF2B5EF4-FFF2-40B4-BE49-F238E27FC236}">
              <a16:creationId xmlns:a16="http://schemas.microsoft.com/office/drawing/2014/main" id="{729E8BBC-54D9-4695-81F0-0A1D7EA74B75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65" name="TextovéPole 1">
          <a:extLst>
            <a:ext uri="{FF2B5EF4-FFF2-40B4-BE49-F238E27FC236}">
              <a16:creationId xmlns:a16="http://schemas.microsoft.com/office/drawing/2014/main" id="{8F0678BB-9B8D-4AD1-B464-3897B1593492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66" name="TextovéPole 1">
          <a:extLst>
            <a:ext uri="{FF2B5EF4-FFF2-40B4-BE49-F238E27FC236}">
              <a16:creationId xmlns:a16="http://schemas.microsoft.com/office/drawing/2014/main" id="{BF43C905-3004-4D77-8B73-E9FB1724BD0C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67" name="TextovéPole 1">
          <a:extLst>
            <a:ext uri="{FF2B5EF4-FFF2-40B4-BE49-F238E27FC236}">
              <a16:creationId xmlns:a16="http://schemas.microsoft.com/office/drawing/2014/main" id="{287ED353-B015-4D4F-9171-BCEB357CFEAB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68" name="TextovéPole 1">
          <a:extLst>
            <a:ext uri="{FF2B5EF4-FFF2-40B4-BE49-F238E27FC236}">
              <a16:creationId xmlns:a16="http://schemas.microsoft.com/office/drawing/2014/main" id="{46D67739-C8D5-48D9-B54F-5C586E6775DB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69" name="TextovéPole 1">
          <a:extLst>
            <a:ext uri="{FF2B5EF4-FFF2-40B4-BE49-F238E27FC236}">
              <a16:creationId xmlns:a16="http://schemas.microsoft.com/office/drawing/2014/main" id="{48FB1D40-2D5C-4CE3-A2BB-060C32B500E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70" name="TextovéPole 1">
          <a:extLst>
            <a:ext uri="{FF2B5EF4-FFF2-40B4-BE49-F238E27FC236}">
              <a16:creationId xmlns:a16="http://schemas.microsoft.com/office/drawing/2014/main" id="{22780CFC-7D1F-475C-827B-4E36622C1EB8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71" name="TextovéPole 1">
          <a:extLst>
            <a:ext uri="{FF2B5EF4-FFF2-40B4-BE49-F238E27FC236}">
              <a16:creationId xmlns:a16="http://schemas.microsoft.com/office/drawing/2014/main" id="{04E4A713-F09E-4CDE-B036-48D68924EA56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72" name="TextovéPole 1">
          <a:extLst>
            <a:ext uri="{FF2B5EF4-FFF2-40B4-BE49-F238E27FC236}">
              <a16:creationId xmlns:a16="http://schemas.microsoft.com/office/drawing/2014/main" id="{8FFBA6EE-84C1-417C-92C1-6EE2935D693E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73" name="TextovéPole 1">
          <a:extLst>
            <a:ext uri="{FF2B5EF4-FFF2-40B4-BE49-F238E27FC236}">
              <a16:creationId xmlns:a16="http://schemas.microsoft.com/office/drawing/2014/main" id="{809DA5C2-2DB4-4C1F-A2B4-783EE8019AA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74" name="TextovéPole 1">
          <a:extLst>
            <a:ext uri="{FF2B5EF4-FFF2-40B4-BE49-F238E27FC236}">
              <a16:creationId xmlns:a16="http://schemas.microsoft.com/office/drawing/2014/main" id="{CB6398A3-7970-4F10-9BEA-571CA730AD84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75" name="TextovéPole 1">
          <a:extLst>
            <a:ext uri="{FF2B5EF4-FFF2-40B4-BE49-F238E27FC236}">
              <a16:creationId xmlns:a16="http://schemas.microsoft.com/office/drawing/2014/main" id="{C0B0B7F8-F3C7-42BA-92AE-3CAD554215BE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76" name="TextovéPole 1">
          <a:extLst>
            <a:ext uri="{FF2B5EF4-FFF2-40B4-BE49-F238E27FC236}">
              <a16:creationId xmlns:a16="http://schemas.microsoft.com/office/drawing/2014/main" id="{BDDA2187-F57F-421F-8C0B-AAD5788E19A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77" name="TextovéPole 1">
          <a:extLst>
            <a:ext uri="{FF2B5EF4-FFF2-40B4-BE49-F238E27FC236}">
              <a16:creationId xmlns:a16="http://schemas.microsoft.com/office/drawing/2014/main" id="{780C71EE-AF5D-46C3-BF6B-5C56F21F8495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78" name="TextovéPole 1">
          <a:extLst>
            <a:ext uri="{FF2B5EF4-FFF2-40B4-BE49-F238E27FC236}">
              <a16:creationId xmlns:a16="http://schemas.microsoft.com/office/drawing/2014/main" id="{6B52BD55-0B61-4475-9F25-F4FF0C25D094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79" name="TextovéPole 1">
          <a:extLst>
            <a:ext uri="{FF2B5EF4-FFF2-40B4-BE49-F238E27FC236}">
              <a16:creationId xmlns:a16="http://schemas.microsoft.com/office/drawing/2014/main" id="{6640758B-039A-4BAE-A140-7B30B557F3C8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80" name="TextovéPole 1">
          <a:extLst>
            <a:ext uri="{FF2B5EF4-FFF2-40B4-BE49-F238E27FC236}">
              <a16:creationId xmlns:a16="http://schemas.microsoft.com/office/drawing/2014/main" id="{F7C6BC7A-AE5B-414F-A496-826D7209CD3A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81" name="TextovéPole 1">
          <a:extLst>
            <a:ext uri="{FF2B5EF4-FFF2-40B4-BE49-F238E27FC236}">
              <a16:creationId xmlns:a16="http://schemas.microsoft.com/office/drawing/2014/main" id="{009187D6-9B80-4774-BFBD-64011C9C294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82" name="TextovéPole 1">
          <a:extLst>
            <a:ext uri="{FF2B5EF4-FFF2-40B4-BE49-F238E27FC236}">
              <a16:creationId xmlns:a16="http://schemas.microsoft.com/office/drawing/2014/main" id="{28DCC25B-E9BD-4082-8DC9-A6373F8DE04C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83" name="TextovéPole 1">
          <a:extLst>
            <a:ext uri="{FF2B5EF4-FFF2-40B4-BE49-F238E27FC236}">
              <a16:creationId xmlns:a16="http://schemas.microsoft.com/office/drawing/2014/main" id="{82CD28A8-2506-4079-BCAA-B3C78BC9F5C1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84" name="TextovéPole 1">
          <a:extLst>
            <a:ext uri="{FF2B5EF4-FFF2-40B4-BE49-F238E27FC236}">
              <a16:creationId xmlns:a16="http://schemas.microsoft.com/office/drawing/2014/main" id="{6B9F417B-F6D3-4DA7-A4E5-538577E43CE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85" name="TextovéPole 1">
          <a:extLst>
            <a:ext uri="{FF2B5EF4-FFF2-40B4-BE49-F238E27FC236}">
              <a16:creationId xmlns:a16="http://schemas.microsoft.com/office/drawing/2014/main" id="{56B243AB-7058-49E4-80C2-18413C0F370B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86" name="TextovéPole 1">
          <a:extLst>
            <a:ext uri="{FF2B5EF4-FFF2-40B4-BE49-F238E27FC236}">
              <a16:creationId xmlns:a16="http://schemas.microsoft.com/office/drawing/2014/main" id="{4228172C-DED4-4E92-A9B1-70CCD9D4AE4F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87" name="TextovéPole 1">
          <a:extLst>
            <a:ext uri="{FF2B5EF4-FFF2-40B4-BE49-F238E27FC236}">
              <a16:creationId xmlns:a16="http://schemas.microsoft.com/office/drawing/2014/main" id="{A66A0100-26F3-4404-B176-A58910BD4F6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88" name="TextovéPole 1">
          <a:extLst>
            <a:ext uri="{FF2B5EF4-FFF2-40B4-BE49-F238E27FC236}">
              <a16:creationId xmlns:a16="http://schemas.microsoft.com/office/drawing/2014/main" id="{3589CF99-90A8-477B-AD2B-26609162DBC4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89" name="TextovéPole 1">
          <a:extLst>
            <a:ext uri="{FF2B5EF4-FFF2-40B4-BE49-F238E27FC236}">
              <a16:creationId xmlns:a16="http://schemas.microsoft.com/office/drawing/2014/main" id="{CADF6F25-AC4B-4CDF-B74F-B8E5B745806B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90" name="TextovéPole 1">
          <a:extLst>
            <a:ext uri="{FF2B5EF4-FFF2-40B4-BE49-F238E27FC236}">
              <a16:creationId xmlns:a16="http://schemas.microsoft.com/office/drawing/2014/main" id="{E544E029-0D11-4362-BC27-BE1A72D36D0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91" name="TextovéPole 1">
          <a:extLst>
            <a:ext uri="{FF2B5EF4-FFF2-40B4-BE49-F238E27FC236}">
              <a16:creationId xmlns:a16="http://schemas.microsoft.com/office/drawing/2014/main" id="{0526B03E-D266-43DE-9680-8EDCCC5E1C34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92" name="TextovéPole 1">
          <a:extLst>
            <a:ext uri="{FF2B5EF4-FFF2-40B4-BE49-F238E27FC236}">
              <a16:creationId xmlns:a16="http://schemas.microsoft.com/office/drawing/2014/main" id="{7E7D9445-8137-4285-BB80-C78D6234373F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93" name="TextovéPole 1">
          <a:extLst>
            <a:ext uri="{FF2B5EF4-FFF2-40B4-BE49-F238E27FC236}">
              <a16:creationId xmlns:a16="http://schemas.microsoft.com/office/drawing/2014/main" id="{B6D0AC3B-4572-4E8C-A2D8-D07D660FEBA3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94" name="TextovéPole 1">
          <a:extLst>
            <a:ext uri="{FF2B5EF4-FFF2-40B4-BE49-F238E27FC236}">
              <a16:creationId xmlns:a16="http://schemas.microsoft.com/office/drawing/2014/main" id="{23BC30A5-D911-4B77-AB17-2822E1A611F6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95" name="TextovéPole 1">
          <a:extLst>
            <a:ext uri="{FF2B5EF4-FFF2-40B4-BE49-F238E27FC236}">
              <a16:creationId xmlns:a16="http://schemas.microsoft.com/office/drawing/2014/main" id="{1B0BBFAA-0D10-4EE2-81B7-C42173F6F88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96" name="TextovéPole 1">
          <a:extLst>
            <a:ext uri="{FF2B5EF4-FFF2-40B4-BE49-F238E27FC236}">
              <a16:creationId xmlns:a16="http://schemas.microsoft.com/office/drawing/2014/main" id="{8E8183E4-1B96-4698-B9A7-8710DEF0A710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97" name="TextovéPole 1">
          <a:extLst>
            <a:ext uri="{FF2B5EF4-FFF2-40B4-BE49-F238E27FC236}">
              <a16:creationId xmlns:a16="http://schemas.microsoft.com/office/drawing/2014/main" id="{60A05B81-0214-4416-81C9-9272F43D90F9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98" name="TextovéPole 1">
          <a:extLst>
            <a:ext uri="{FF2B5EF4-FFF2-40B4-BE49-F238E27FC236}">
              <a16:creationId xmlns:a16="http://schemas.microsoft.com/office/drawing/2014/main" id="{56A721F1-FD29-4CD9-B09B-5D5B2800E6F6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99" name="TextovéPole 1">
          <a:extLst>
            <a:ext uri="{FF2B5EF4-FFF2-40B4-BE49-F238E27FC236}">
              <a16:creationId xmlns:a16="http://schemas.microsoft.com/office/drawing/2014/main" id="{BA886C14-1EF1-4B31-B6CE-31B6E90A21B7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0" name="TextovéPole 1">
          <a:extLst>
            <a:ext uri="{FF2B5EF4-FFF2-40B4-BE49-F238E27FC236}">
              <a16:creationId xmlns:a16="http://schemas.microsoft.com/office/drawing/2014/main" id="{959D70BB-BC94-4A88-8372-C7EBCBD1FE5E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1" name="TextovéPole 1">
          <a:extLst>
            <a:ext uri="{FF2B5EF4-FFF2-40B4-BE49-F238E27FC236}">
              <a16:creationId xmlns:a16="http://schemas.microsoft.com/office/drawing/2014/main" id="{285DB7B3-1AAE-4F25-8436-63B1D241CB03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2" name="TextovéPole 1">
          <a:extLst>
            <a:ext uri="{FF2B5EF4-FFF2-40B4-BE49-F238E27FC236}">
              <a16:creationId xmlns:a16="http://schemas.microsoft.com/office/drawing/2014/main" id="{132D0BA6-5089-43E8-B18A-8A01FEE6CE62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3" name="TextovéPole 1">
          <a:extLst>
            <a:ext uri="{FF2B5EF4-FFF2-40B4-BE49-F238E27FC236}">
              <a16:creationId xmlns:a16="http://schemas.microsoft.com/office/drawing/2014/main" id="{EB9E688E-3740-493E-ABFF-EB91E35B628D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4" name="TextovéPole 1">
          <a:extLst>
            <a:ext uri="{FF2B5EF4-FFF2-40B4-BE49-F238E27FC236}">
              <a16:creationId xmlns:a16="http://schemas.microsoft.com/office/drawing/2014/main" id="{93AF969E-CD66-4E2A-8692-E02CD46649D6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5" name="TextovéPole 1">
          <a:extLst>
            <a:ext uri="{FF2B5EF4-FFF2-40B4-BE49-F238E27FC236}">
              <a16:creationId xmlns:a16="http://schemas.microsoft.com/office/drawing/2014/main" id="{DA52E356-FAAF-4178-8B96-8CB752EBCC6A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6" name="TextovéPole 1">
          <a:extLst>
            <a:ext uri="{FF2B5EF4-FFF2-40B4-BE49-F238E27FC236}">
              <a16:creationId xmlns:a16="http://schemas.microsoft.com/office/drawing/2014/main" id="{495EAB60-4B29-40D5-9FCC-D362F7B875F8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7" name="TextovéPole 1">
          <a:extLst>
            <a:ext uri="{FF2B5EF4-FFF2-40B4-BE49-F238E27FC236}">
              <a16:creationId xmlns:a16="http://schemas.microsoft.com/office/drawing/2014/main" id="{7F22F58B-4C9D-4955-92CA-0FEE9EF8E376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8" name="TextovéPole 1">
          <a:extLst>
            <a:ext uri="{FF2B5EF4-FFF2-40B4-BE49-F238E27FC236}">
              <a16:creationId xmlns:a16="http://schemas.microsoft.com/office/drawing/2014/main" id="{E1AF5CC2-9A10-4378-9640-24BA44784B45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9" name="TextovéPole 1">
          <a:extLst>
            <a:ext uri="{FF2B5EF4-FFF2-40B4-BE49-F238E27FC236}">
              <a16:creationId xmlns:a16="http://schemas.microsoft.com/office/drawing/2014/main" id="{14FC6238-E4CE-4F67-AEDA-55CF7041AD72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0" name="TextovéPole 1">
          <a:extLst>
            <a:ext uri="{FF2B5EF4-FFF2-40B4-BE49-F238E27FC236}">
              <a16:creationId xmlns:a16="http://schemas.microsoft.com/office/drawing/2014/main" id="{32F49B7E-1E9F-4F2C-9A96-DC3AA5CF01F8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1" name="TextovéPole 1">
          <a:extLst>
            <a:ext uri="{FF2B5EF4-FFF2-40B4-BE49-F238E27FC236}">
              <a16:creationId xmlns:a16="http://schemas.microsoft.com/office/drawing/2014/main" id="{CCA98453-6EAD-4B1E-A0D8-EBD9C6F1F838}"/>
            </a:ext>
          </a:extLst>
        </xdr:cNvPr>
        <xdr:cNvSpPr txBox="1"/>
      </xdr:nvSpPr>
      <xdr:spPr>
        <a:xfrm>
          <a:off x="93829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12" name="TextovéPole 1">
          <a:extLst>
            <a:ext uri="{FF2B5EF4-FFF2-40B4-BE49-F238E27FC236}">
              <a16:creationId xmlns:a16="http://schemas.microsoft.com/office/drawing/2014/main" id="{8A6F2222-EC56-4BF9-9341-A7ADF26AD442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13" name="TextovéPole 1">
          <a:extLst>
            <a:ext uri="{FF2B5EF4-FFF2-40B4-BE49-F238E27FC236}">
              <a16:creationId xmlns:a16="http://schemas.microsoft.com/office/drawing/2014/main" id="{7AA16B3C-A10E-4E64-BF0E-8B330F7D0A0D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14" name="TextovéPole 1">
          <a:extLst>
            <a:ext uri="{FF2B5EF4-FFF2-40B4-BE49-F238E27FC236}">
              <a16:creationId xmlns:a16="http://schemas.microsoft.com/office/drawing/2014/main" id="{783BD87C-9AB8-4C6F-A6E0-9A600D9CD17B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15" name="TextovéPole 1">
          <a:extLst>
            <a:ext uri="{FF2B5EF4-FFF2-40B4-BE49-F238E27FC236}">
              <a16:creationId xmlns:a16="http://schemas.microsoft.com/office/drawing/2014/main" id="{A8F7151B-47AB-4C21-B03A-6F435FFC1BF5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16" name="TextovéPole 1">
          <a:extLst>
            <a:ext uri="{FF2B5EF4-FFF2-40B4-BE49-F238E27FC236}">
              <a16:creationId xmlns:a16="http://schemas.microsoft.com/office/drawing/2014/main" id="{2349C51A-9E1F-46E7-BD3E-035E43DD5A4D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17" name="TextovéPole 1">
          <a:extLst>
            <a:ext uri="{FF2B5EF4-FFF2-40B4-BE49-F238E27FC236}">
              <a16:creationId xmlns:a16="http://schemas.microsoft.com/office/drawing/2014/main" id="{4162945B-2B60-4EA6-AF6A-C0AD522EA760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18" name="TextovéPole 1">
          <a:extLst>
            <a:ext uri="{FF2B5EF4-FFF2-40B4-BE49-F238E27FC236}">
              <a16:creationId xmlns:a16="http://schemas.microsoft.com/office/drawing/2014/main" id="{5D2369A2-0CC2-483C-A733-638E72129D45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19" name="TextovéPole 1">
          <a:extLst>
            <a:ext uri="{FF2B5EF4-FFF2-40B4-BE49-F238E27FC236}">
              <a16:creationId xmlns:a16="http://schemas.microsoft.com/office/drawing/2014/main" id="{20D2DB72-35C7-4FDF-A21D-093133B6820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20" name="TextovéPole 1">
          <a:extLst>
            <a:ext uri="{FF2B5EF4-FFF2-40B4-BE49-F238E27FC236}">
              <a16:creationId xmlns:a16="http://schemas.microsoft.com/office/drawing/2014/main" id="{053145F4-24F9-4CBE-AC7C-E5BE97CFC43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21" name="TextovéPole 1">
          <a:extLst>
            <a:ext uri="{FF2B5EF4-FFF2-40B4-BE49-F238E27FC236}">
              <a16:creationId xmlns:a16="http://schemas.microsoft.com/office/drawing/2014/main" id="{BC85ED31-C818-45E1-B202-D738C2DE3B2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22" name="TextovéPole 1">
          <a:extLst>
            <a:ext uri="{FF2B5EF4-FFF2-40B4-BE49-F238E27FC236}">
              <a16:creationId xmlns:a16="http://schemas.microsoft.com/office/drawing/2014/main" id="{32C8B9FB-25FB-4E9D-B63F-63ACDF9402B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23" name="TextovéPole 1">
          <a:extLst>
            <a:ext uri="{FF2B5EF4-FFF2-40B4-BE49-F238E27FC236}">
              <a16:creationId xmlns:a16="http://schemas.microsoft.com/office/drawing/2014/main" id="{443351E3-DC46-4813-A6A9-A86B7B7C9C18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24" name="TextovéPole 1">
          <a:extLst>
            <a:ext uri="{FF2B5EF4-FFF2-40B4-BE49-F238E27FC236}">
              <a16:creationId xmlns:a16="http://schemas.microsoft.com/office/drawing/2014/main" id="{27C2B9F9-90F3-466D-8199-5AA63D1337BD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25" name="TextovéPole 1">
          <a:extLst>
            <a:ext uri="{FF2B5EF4-FFF2-40B4-BE49-F238E27FC236}">
              <a16:creationId xmlns:a16="http://schemas.microsoft.com/office/drawing/2014/main" id="{71ACFB31-CE3E-4995-AAF9-29E7F27A04A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26" name="TextovéPole 1">
          <a:extLst>
            <a:ext uri="{FF2B5EF4-FFF2-40B4-BE49-F238E27FC236}">
              <a16:creationId xmlns:a16="http://schemas.microsoft.com/office/drawing/2014/main" id="{0819120F-E06B-430F-B9F2-ACB70BDE68ED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27" name="TextovéPole 1">
          <a:extLst>
            <a:ext uri="{FF2B5EF4-FFF2-40B4-BE49-F238E27FC236}">
              <a16:creationId xmlns:a16="http://schemas.microsoft.com/office/drawing/2014/main" id="{316AE2C6-3717-4DE6-8AD6-5A89B6C5343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28" name="TextovéPole 1">
          <a:extLst>
            <a:ext uri="{FF2B5EF4-FFF2-40B4-BE49-F238E27FC236}">
              <a16:creationId xmlns:a16="http://schemas.microsoft.com/office/drawing/2014/main" id="{46B75288-99AC-46C6-9078-12454E8CD223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29" name="TextovéPole 1">
          <a:extLst>
            <a:ext uri="{FF2B5EF4-FFF2-40B4-BE49-F238E27FC236}">
              <a16:creationId xmlns:a16="http://schemas.microsoft.com/office/drawing/2014/main" id="{B3CD034F-4A1F-4F57-AAF6-F38D10268D49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30" name="TextovéPole 1">
          <a:extLst>
            <a:ext uri="{FF2B5EF4-FFF2-40B4-BE49-F238E27FC236}">
              <a16:creationId xmlns:a16="http://schemas.microsoft.com/office/drawing/2014/main" id="{AD3AEFC6-CD5F-49E1-A453-6772FEC48DFF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31" name="TextovéPole 1">
          <a:extLst>
            <a:ext uri="{FF2B5EF4-FFF2-40B4-BE49-F238E27FC236}">
              <a16:creationId xmlns:a16="http://schemas.microsoft.com/office/drawing/2014/main" id="{2AFB58DA-5C88-4A42-8316-764EF3E2F12B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32" name="TextovéPole 1">
          <a:extLst>
            <a:ext uri="{FF2B5EF4-FFF2-40B4-BE49-F238E27FC236}">
              <a16:creationId xmlns:a16="http://schemas.microsoft.com/office/drawing/2014/main" id="{805CEF24-5AEA-40AA-A959-165D6F94E60F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33" name="TextovéPole 1">
          <a:extLst>
            <a:ext uri="{FF2B5EF4-FFF2-40B4-BE49-F238E27FC236}">
              <a16:creationId xmlns:a16="http://schemas.microsoft.com/office/drawing/2014/main" id="{C8637F38-BEE0-4BD7-A7ED-71FE3009C27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34" name="TextovéPole 1">
          <a:extLst>
            <a:ext uri="{FF2B5EF4-FFF2-40B4-BE49-F238E27FC236}">
              <a16:creationId xmlns:a16="http://schemas.microsoft.com/office/drawing/2014/main" id="{F78243C1-6B06-4D60-9A7A-169B8860CF73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35" name="TextovéPole 1">
          <a:extLst>
            <a:ext uri="{FF2B5EF4-FFF2-40B4-BE49-F238E27FC236}">
              <a16:creationId xmlns:a16="http://schemas.microsoft.com/office/drawing/2014/main" id="{524EC596-1C4E-4E81-A0EA-65AB45685B4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36" name="TextovéPole 1">
          <a:extLst>
            <a:ext uri="{FF2B5EF4-FFF2-40B4-BE49-F238E27FC236}">
              <a16:creationId xmlns:a16="http://schemas.microsoft.com/office/drawing/2014/main" id="{28D4B2C9-9BB4-4465-A8A1-1C6741485839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37" name="TextovéPole 1">
          <a:extLst>
            <a:ext uri="{FF2B5EF4-FFF2-40B4-BE49-F238E27FC236}">
              <a16:creationId xmlns:a16="http://schemas.microsoft.com/office/drawing/2014/main" id="{B4D0F583-E3BE-4616-84B3-A82C0E8C2841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38" name="TextovéPole 1">
          <a:extLst>
            <a:ext uri="{FF2B5EF4-FFF2-40B4-BE49-F238E27FC236}">
              <a16:creationId xmlns:a16="http://schemas.microsoft.com/office/drawing/2014/main" id="{A41C93DC-4AC3-4309-9D1D-3033640F601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39" name="TextovéPole 1">
          <a:extLst>
            <a:ext uri="{FF2B5EF4-FFF2-40B4-BE49-F238E27FC236}">
              <a16:creationId xmlns:a16="http://schemas.microsoft.com/office/drawing/2014/main" id="{3F10F200-1650-44E3-9B1B-228F656B9529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40" name="TextovéPole 1">
          <a:extLst>
            <a:ext uri="{FF2B5EF4-FFF2-40B4-BE49-F238E27FC236}">
              <a16:creationId xmlns:a16="http://schemas.microsoft.com/office/drawing/2014/main" id="{A01244BA-6EDC-4259-84F0-B174D102B76D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41" name="TextovéPole 1">
          <a:extLst>
            <a:ext uri="{FF2B5EF4-FFF2-40B4-BE49-F238E27FC236}">
              <a16:creationId xmlns:a16="http://schemas.microsoft.com/office/drawing/2014/main" id="{B415A465-B09B-47F6-B48E-987E57C25CF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42" name="TextovéPole 1">
          <a:extLst>
            <a:ext uri="{FF2B5EF4-FFF2-40B4-BE49-F238E27FC236}">
              <a16:creationId xmlns:a16="http://schemas.microsoft.com/office/drawing/2014/main" id="{5D37BFE8-C66A-4DF0-88C9-61538F9BF7F0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43" name="TextovéPole 1">
          <a:extLst>
            <a:ext uri="{FF2B5EF4-FFF2-40B4-BE49-F238E27FC236}">
              <a16:creationId xmlns:a16="http://schemas.microsoft.com/office/drawing/2014/main" id="{713EDBF6-6A8A-42F3-992E-483703142D0D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44" name="TextovéPole 1">
          <a:extLst>
            <a:ext uri="{FF2B5EF4-FFF2-40B4-BE49-F238E27FC236}">
              <a16:creationId xmlns:a16="http://schemas.microsoft.com/office/drawing/2014/main" id="{128F60A3-FCFE-4515-A2D6-C5194159D35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45" name="TextovéPole 1">
          <a:extLst>
            <a:ext uri="{FF2B5EF4-FFF2-40B4-BE49-F238E27FC236}">
              <a16:creationId xmlns:a16="http://schemas.microsoft.com/office/drawing/2014/main" id="{E4AC4A8D-E7B9-489D-84F5-8F03E7BD6C91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46" name="TextovéPole 1">
          <a:extLst>
            <a:ext uri="{FF2B5EF4-FFF2-40B4-BE49-F238E27FC236}">
              <a16:creationId xmlns:a16="http://schemas.microsoft.com/office/drawing/2014/main" id="{D15E561E-90E0-4605-83E6-ACE62DDF7FA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47" name="TextovéPole 1">
          <a:extLst>
            <a:ext uri="{FF2B5EF4-FFF2-40B4-BE49-F238E27FC236}">
              <a16:creationId xmlns:a16="http://schemas.microsoft.com/office/drawing/2014/main" id="{7BECF454-CD7C-41A4-B123-075E93AFED2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48" name="TextovéPole 1">
          <a:extLst>
            <a:ext uri="{FF2B5EF4-FFF2-40B4-BE49-F238E27FC236}">
              <a16:creationId xmlns:a16="http://schemas.microsoft.com/office/drawing/2014/main" id="{2DC3175D-EF61-43BC-9085-8D6369F0667B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49" name="TextovéPole 1">
          <a:extLst>
            <a:ext uri="{FF2B5EF4-FFF2-40B4-BE49-F238E27FC236}">
              <a16:creationId xmlns:a16="http://schemas.microsoft.com/office/drawing/2014/main" id="{1FDF2F94-DD13-42FC-B6E1-777093D2711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50" name="TextovéPole 1">
          <a:extLst>
            <a:ext uri="{FF2B5EF4-FFF2-40B4-BE49-F238E27FC236}">
              <a16:creationId xmlns:a16="http://schemas.microsoft.com/office/drawing/2014/main" id="{6E006922-7CF5-4250-BDB9-119C5DB37421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51" name="TextovéPole 1">
          <a:extLst>
            <a:ext uri="{FF2B5EF4-FFF2-40B4-BE49-F238E27FC236}">
              <a16:creationId xmlns:a16="http://schemas.microsoft.com/office/drawing/2014/main" id="{023F35E9-539D-4021-8D47-DC2EB642849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52" name="TextovéPole 1">
          <a:extLst>
            <a:ext uri="{FF2B5EF4-FFF2-40B4-BE49-F238E27FC236}">
              <a16:creationId xmlns:a16="http://schemas.microsoft.com/office/drawing/2014/main" id="{AFA98EAA-EC5D-4AE9-BDD9-E9FB1148DC5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53" name="TextovéPole 1">
          <a:extLst>
            <a:ext uri="{FF2B5EF4-FFF2-40B4-BE49-F238E27FC236}">
              <a16:creationId xmlns:a16="http://schemas.microsoft.com/office/drawing/2014/main" id="{CF5F28B1-0916-4B65-A4E0-AA9FA2F58285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54" name="TextovéPole 1">
          <a:extLst>
            <a:ext uri="{FF2B5EF4-FFF2-40B4-BE49-F238E27FC236}">
              <a16:creationId xmlns:a16="http://schemas.microsoft.com/office/drawing/2014/main" id="{ACD5621C-8A9A-44A2-8156-2D8BF57FFA9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55" name="TextovéPole 1">
          <a:extLst>
            <a:ext uri="{FF2B5EF4-FFF2-40B4-BE49-F238E27FC236}">
              <a16:creationId xmlns:a16="http://schemas.microsoft.com/office/drawing/2014/main" id="{BB885B7C-2D19-4D2B-821A-11B5BB05DE6B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56" name="TextovéPole 1">
          <a:extLst>
            <a:ext uri="{FF2B5EF4-FFF2-40B4-BE49-F238E27FC236}">
              <a16:creationId xmlns:a16="http://schemas.microsoft.com/office/drawing/2014/main" id="{9A82DC6E-20DF-47AD-B4E4-D416834EF892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57" name="TextovéPole 1">
          <a:extLst>
            <a:ext uri="{FF2B5EF4-FFF2-40B4-BE49-F238E27FC236}">
              <a16:creationId xmlns:a16="http://schemas.microsoft.com/office/drawing/2014/main" id="{72307F51-6C7F-4E5B-A279-5ECE9D64110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58" name="TextovéPole 1">
          <a:extLst>
            <a:ext uri="{FF2B5EF4-FFF2-40B4-BE49-F238E27FC236}">
              <a16:creationId xmlns:a16="http://schemas.microsoft.com/office/drawing/2014/main" id="{E2AD4D83-06A5-4120-BAAB-B58863EF6A5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59" name="TextovéPole 1">
          <a:extLst>
            <a:ext uri="{FF2B5EF4-FFF2-40B4-BE49-F238E27FC236}">
              <a16:creationId xmlns:a16="http://schemas.microsoft.com/office/drawing/2014/main" id="{AAFADC37-0BD7-4EE3-B79F-15E4CAA5A66F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60" name="TextovéPole 1">
          <a:extLst>
            <a:ext uri="{FF2B5EF4-FFF2-40B4-BE49-F238E27FC236}">
              <a16:creationId xmlns:a16="http://schemas.microsoft.com/office/drawing/2014/main" id="{E6F6EEC1-F96A-4FC1-B0A7-C8DDD9BE69F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61" name="TextovéPole 1">
          <a:extLst>
            <a:ext uri="{FF2B5EF4-FFF2-40B4-BE49-F238E27FC236}">
              <a16:creationId xmlns:a16="http://schemas.microsoft.com/office/drawing/2014/main" id="{235F64A8-9294-406A-A557-525E1EC501D2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62" name="TextovéPole 1">
          <a:extLst>
            <a:ext uri="{FF2B5EF4-FFF2-40B4-BE49-F238E27FC236}">
              <a16:creationId xmlns:a16="http://schemas.microsoft.com/office/drawing/2014/main" id="{E452D6E1-B7DC-447B-91DD-9A0F9F0AA55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63" name="TextovéPole 1">
          <a:extLst>
            <a:ext uri="{FF2B5EF4-FFF2-40B4-BE49-F238E27FC236}">
              <a16:creationId xmlns:a16="http://schemas.microsoft.com/office/drawing/2014/main" id="{9085FC06-F282-487C-8F82-30C94A9AD09A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64" name="TextovéPole 1">
          <a:extLst>
            <a:ext uri="{FF2B5EF4-FFF2-40B4-BE49-F238E27FC236}">
              <a16:creationId xmlns:a16="http://schemas.microsoft.com/office/drawing/2014/main" id="{61F89923-66D0-4B45-84CA-87BBB11D4A28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65" name="TextovéPole 1">
          <a:extLst>
            <a:ext uri="{FF2B5EF4-FFF2-40B4-BE49-F238E27FC236}">
              <a16:creationId xmlns:a16="http://schemas.microsoft.com/office/drawing/2014/main" id="{29125F9C-CB62-46A5-9A60-04251501EB99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66" name="TextovéPole 1">
          <a:extLst>
            <a:ext uri="{FF2B5EF4-FFF2-40B4-BE49-F238E27FC236}">
              <a16:creationId xmlns:a16="http://schemas.microsoft.com/office/drawing/2014/main" id="{32F1DDDC-FBF6-4442-A480-02C45E534975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67" name="TextovéPole 1">
          <a:extLst>
            <a:ext uri="{FF2B5EF4-FFF2-40B4-BE49-F238E27FC236}">
              <a16:creationId xmlns:a16="http://schemas.microsoft.com/office/drawing/2014/main" id="{CF64DF76-6344-44BC-AC9C-E52BF36D827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68" name="TextovéPole 1">
          <a:extLst>
            <a:ext uri="{FF2B5EF4-FFF2-40B4-BE49-F238E27FC236}">
              <a16:creationId xmlns:a16="http://schemas.microsoft.com/office/drawing/2014/main" id="{33C304A2-EA8F-4A7B-B90F-C964238BA19B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69" name="TextovéPole 1">
          <a:extLst>
            <a:ext uri="{FF2B5EF4-FFF2-40B4-BE49-F238E27FC236}">
              <a16:creationId xmlns:a16="http://schemas.microsoft.com/office/drawing/2014/main" id="{5E504A22-B317-490B-85F2-A29067032109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70" name="TextovéPole 1">
          <a:extLst>
            <a:ext uri="{FF2B5EF4-FFF2-40B4-BE49-F238E27FC236}">
              <a16:creationId xmlns:a16="http://schemas.microsoft.com/office/drawing/2014/main" id="{69EFBF3C-8E39-4E2C-88E1-B50948E967E0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71" name="TextovéPole 1">
          <a:extLst>
            <a:ext uri="{FF2B5EF4-FFF2-40B4-BE49-F238E27FC236}">
              <a16:creationId xmlns:a16="http://schemas.microsoft.com/office/drawing/2014/main" id="{A3CF04C2-BEEB-42B8-A172-09B4E128966F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72" name="TextovéPole 1">
          <a:extLst>
            <a:ext uri="{FF2B5EF4-FFF2-40B4-BE49-F238E27FC236}">
              <a16:creationId xmlns:a16="http://schemas.microsoft.com/office/drawing/2014/main" id="{F380B6B1-6B9A-4D38-9954-F78FDA92E684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73" name="TextovéPole 1">
          <a:extLst>
            <a:ext uri="{FF2B5EF4-FFF2-40B4-BE49-F238E27FC236}">
              <a16:creationId xmlns:a16="http://schemas.microsoft.com/office/drawing/2014/main" id="{C8142714-9D5A-4105-87F6-4454603E0D9B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74" name="TextovéPole 1">
          <a:extLst>
            <a:ext uri="{FF2B5EF4-FFF2-40B4-BE49-F238E27FC236}">
              <a16:creationId xmlns:a16="http://schemas.microsoft.com/office/drawing/2014/main" id="{C8935871-F415-4017-8EBB-6C7D7E737D73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75" name="TextovéPole 1">
          <a:extLst>
            <a:ext uri="{FF2B5EF4-FFF2-40B4-BE49-F238E27FC236}">
              <a16:creationId xmlns:a16="http://schemas.microsoft.com/office/drawing/2014/main" id="{866EB0FC-AADE-42C3-8F43-03E17E881984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76" name="TextovéPole 1">
          <a:extLst>
            <a:ext uri="{FF2B5EF4-FFF2-40B4-BE49-F238E27FC236}">
              <a16:creationId xmlns:a16="http://schemas.microsoft.com/office/drawing/2014/main" id="{637F938A-5FB0-4162-BA57-5E365211F98A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77" name="TextovéPole 1">
          <a:extLst>
            <a:ext uri="{FF2B5EF4-FFF2-40B4-BE49-F238E27FC236}">
              <a16:creationId xmlns:a16="http://schemas.microsoft.com/office/drawing/2014/main" id="{E4D141BF-9182-4085-88F9-5AAC9D3B1042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78" name="TextovéPole 1">
          <a:extLst>
            <a:ext uri="{FF2B5EF4-FFF2-40B4-BE49-F238E27FC236}">
              <a16:creationId xmlns:a16="http://schemas.microsoft.com/office/drawing/2014/main" id="{04E2F014-F20B-4888-9304-7ACE0BBC495B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79" name="TextovéPole 1">
          <a:extLst>
            <a:ext uri="{FF2B5EF4-FFF2-40B4-BE49-F238E27FC236}">
              <a16:creationId xmlns:a16="http://schemas.microsoft.com/office/drawing/2014/main" id="{9CF0E972-A708-4D42-8C69-BD59669D6A30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80" name="TextovéPole 1">
          <a:extLst>
            <a:ext uri="{FF2B5EF4-FFF2-40B4-BE49-F238E27FC236}">
              <a16:creationId xmlns:a16="http://schemas.microsoft.com/office/drawing/2014/main" id="{4B19C7C8-130E-48E2-8EDA-114BF7E5DD14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81" name="TextovéPole 1">
          <a:extLst>
            <a:ext uri="{FF2B5EF4-FFF2-40B4-BE49-F238E27FC236}">
              <a16:creationId xmlns:a16="http://schemas.microsoft.com/office/drawing/2014/main" id="{62D44C6F-369E-4A8C-9992-D36C38F4309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82" name="TextovéPole 1">
          <a:extLst>
            <a:ext uri="{FF2B5EF4-FFF2-40B4-BE49-F238E27FC236}">
              <a16:creationId xmlns:a16="http://schemas.microsoft.com/office/drawing/2014/main" id="{B8DB0684-1888-49F7-B774-0687B32F489A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83" name="TextovéPole 1">
          <a:extLst>
            <a:ext uri="{FF2B5EF4-FFF2-40B4-BE49-F238E27FC236}">
              <a16:creationId xmlns:a16="http://schemas.microsoft.com/office/drawing/2014/main" id="{03477C9B-15D1-4948-B893-94C7A9A99623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84" name="TextovéPole 1">
          <a:extLst>
            <a:ext uri="{FF2B5EF4-FFF2-40B4-BE49-F238E27FC236}">
              <a16:creationId xmlns:a16="http://schemas.microsoft.com/office/drawing/2014/main" id="{9EB6A9F7-28B7-4FCC-803C-7B3AABFEEF79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85" name="TextovéPole 1">
          <a:extLst>
            <a:ext uri="{FF2B5EF4-FFF2-40B4-BE49-F238E27FC236}">
              <a16:creationId xmlns:a16="http://schemas.microsoft.com/office/drawing/2014/main" id="{4D6DBA4C-B49B-445D-9C3C-C0F1D8F9A7A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86" name="TextovéPole 1">
          <a:extLst>
            <a:ext uri="{FF2B5EF4-FFF2-40B4-BE49-F238E27FC236}">
              <a16:creationId xmlns:a16="http://schemas.microsoft.com/office/drawing/2014/main" id="{039F5997-5E51-43D9-A31F-CFC635C814FF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87" name="TextovéPole 1">
          <a:extLst>
            <a:ext uri="{FF2B5EF4-FFF2-40B4-BE49-F238E27FC236}">
              <a16:creationId xmlns:a16="http://schemas.microsoft.com/office/drawing/2014/main" id="{27F620A9-0307-4465-98D0-209A31E155E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88" name="TextovéPole 1">
          <a:extLst>
            <a:ext uri="{FF2B5EF4-FFF2-40B4-BE49-F238E27FC236}">
              <a16:creationId xmlns:a16="http://schemas.microsoft.com/office/drawing/2014/main" id="{4CE6A55B-711A-4FC4-8F19-B6C015F0F48A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89" name="TextovéPole 1">
          <a:extLst>
            <a:ext uri="{FF2B5EF4-FFF2-40B4-BE49-F238E27FC236}">
              <a16:creationId xmlns:a16="http://schemas.microsoft.com/office/drawing/2014/main" id="{7049325B-813F-470A-A8D0-383D58ED539F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90" name="TextovéPole 1">
          <a:extLst>
            <a:ext uri="{FF2B5EF4-FFF2-40B4-BE49-F238E27FC236}">
              <a16:creationId xmlns:a16="http://schemas.microsoft.com/office/drawing/2014/main" id="{077B1966-CF6B-4298-BFCD-88670614695D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91" name="TextovéPole 1">
          <a:extLst>
            <a:ext uri="{FF2B5EF4-FFF2-40B4-BE49-F238E27FC236}">
              <a16:creationId xmlns:a16="http://schemas.microsoft.com/office/drawing/2014/main" id="{2483DBA4-1473-4EA7-B455-1AAAB5C1DEBD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92" name="TextovéPole 1">
          <a:extLst>
            <a:ext uri="{FF2B5EF4-FFF2-40B4-BE49-F238E27FC236}">
              <a16:creationId xmlns:a16="http://schemas.microsoft.com/office/drawing/2014/main" id="{C8BD3922-9903-4B2D-93BA-62267F1164FD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93" name="TextovéPole 1">
          <a:extLst>
            <a:ext uri="{FF2B5EF4-FFF2-40B4-BE49-F238E27FC236}">
              <a16:creationId xmlns:a16="http://schemas.microsoft.com/office/drawing/2014/main" id="{7EAA7AE6-45D4-4A2A-8F9A-4D9CED67CDC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94" name="TextovéPole 1">
          <a:extLst>
            <a:ext uri="{FF2B5EF4-FFF2-40B4-BE49-F238E27FC236}">
              <a16:creationId xmlns:a16="http://schemas.microsoft.com/office/drawing/2014/main" id="{FAEA579B-0FCC-4FD6-9D87-E6D7CC2A8EB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95" name="TextovéPole 1">
          <a:extLst>
            <a:ext uri="{FF2B5EF4-FFF2-40B4-BE49-F238E27FC236}">
              <a16:creationId xmlns:a16="http://schemas.microsoft.com/office/drawing/2014/main" id="{93AC650A-BA6B-4794-A455-818DD6B761D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96" name="TextovéPole 1">
          <a:extLst>
            <a:ext uri="{FF2B5EF4-FFF2-40B4-BE49-F238E27FC236}">
              <a16:creationId xmlns:a16="http://schemas.microsoft.com/office/drawing/2014/main" id="{0CD1DD06-02DE-4AE5-8AE2-8D4D06DC14CA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97" name="TextovéPole 1">
          <a:extLst>
            <a:ext uri="{FF2B5EF4-FFF2-40B4-BE49-F238E27FC236}">
              <a16:creationId xmlns:a16="http://schemas.microsoft.com/office/drawing/2014/main" id="{FB860C32-78CC-44A0-B568-479F5DC94DC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98" name="TextovéPole 1">
          <a:extLst>
            <a:ext uri="{FF2B5EF4-FFF2-40B4-BE49-F238E27FC236}">
              <a16:creationId xmlns:a16="http://schemas.microsoft.com/office/drawing/2014/main" id="{9AFB7AC6-2B61-47CF-A5F5-EF2D89B53709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299" name="TextovéPole 1">
          <a:extLst>
            <a:ext uri="{FF2B5EF4-FFF2-40B4-BE49-F238E27FC236}">
              <a16:creationId xmlns:a16="http://schemas.microsoft.com/office/drawing/2014/main" id="{5E733E05-20AC-44AC-92E5-26DAD93822B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00" name="TextovéPole 1">
          <a:extLst>
            <a:ext uri="{FF2B5EF4-FFF2-40B4-BE49-F238E27FC236}">
              <a16:creationId xmlns:a16="http://schemas.microsoft.com/office/drawing/2014/main" id="{9DA8F4A3-918F-4922-9540-AD014AFA3069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01" name="TextovéPole 1">
          <a:extLst>
            <a:ext uri="{FF2B5EF4-FFF2-40B4-BE49-F238E27FC236}">
              <a16:creationId xmlns:a16="http://schemas.microsoft.com/office/drawing/2014/main" id="{BA4D595F-552A-411E-8255-051315A9017F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02" name="TextovéPole 1">
          <a:extLst>
            <a:ext uri="{FF2B5EF4-FFF2-40B4-BE49-F238E27FC236}">
              <a16:creationId xmlns:a16="http://schemas.microsoft.com/office/drawing/2014/main" id="{3BE5B4EE-9BAA-4D80-B282-FEEB9EF9B6EA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03" name="TextovéPole 1">
          <a:extLst>
            <a:ext uri="{FF2B5EF4-FFF2-40B4-BE49-F238E27FC236}">
              <a16:creationId xmlns:a16="http://schemas.microsoft.com/office/drawing/2014/main" id="{AAAA6CF3-E60B-4104-AF30-C57278D53E1A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04" name="TextovéPole 1">
          <a:extLst>
            <a:ext uri="{FF2B5EF4-FFF2-40B4-BE49-F238E27FC236}">
              <a16:creationId xmlns:a16="http://schemas.microsoft.com/office/drawing/2014/main" id="{6013158C-ED49-49F4-99AF-D14BBB113520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05" name="TextovéPole 1">
          <a:extLst>
            <a:ext uri="{FF2B5EF4-FFF2-40B4-BE49-F238E27FC236}">
              <a16:creationId xmlns:a16="http://schemas.microsoft.com/office/drawing/2014/main" id="{582C306B-9256-4ADE-883E-12ABB5D6EC83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06" name="TextovéPole 1">
          <a:extLst>
            <a:ext uri="{FF2B5EF4-FFF2-40B4-BE49-F238E27FC236}">
              <a16:creationId xmlns:a16="http://schemas.microsoft.com/office/drawing/2014/main" id="{EA1E419B-3208-4FA5-BF6A-047B5C019CFB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07" name="TextovéPole 1">
          <a:extLst>
            <a:ext uri="{FF2B5EF4-FFF2-40B4-BE49-F238E27FC236}">
              <a16:creationId xmlns:a16="http://schemas.microsoft.com/office/drawing/2014/main" id="{2C1EED13-7D52-444C-AB0D-E7346B687BE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08" name="TextovéPole 1">
          <a:extLst>
            <a:ext uri="{FF2B5EF4-FFF2-40B4-BE49-F238E27FC236}">
              <a16:creationId xmlns:a16="http://schemas.microsoft.com/office/drawing/2014/main" id="{B0E5F957-41C2-49D4-9F3D-5DDB3E6C1C75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09" name="TextovéPole 1">
          <a:extLst>
            <a:ext uri="{FF2B5EF4-FFF2-40B4-BE49-F238E27FC236}">
              <a16:creationId xmlns:a16="http://schemas.microsoft.com/office/drawing/2014/main" id="{465AFACD-E922-4BF8-8F11-2AA625090B9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10" name="TextovéPole 1">
          <a:extLst>
            <a:ext uri="{FF2B5EF4-FFF2-40B4-BE49-F238E27FC236}">
              <a16:creationId xmlns:a16="http://schemas.microsoft.com/office/drawing/2014/main" id="{70B333B2-400E-4AEB-914C-B199E480930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11" name="TextovéPole 1">
          <a:extLst>
            <a:ext uri="{FF2B5EF4-FFF2-40B4-BE49-F238E27FC236}">
              <a16:creationId xmlns:a16="http://schemas.microsoft.com/office/drawing/2014/main" id="{574BE6B9-3CFC-4ADA-8A90-84BC1AC76B3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12" name="TextovéPole 1">
          <a:extLst>
            <a:ext uri="{FF2B5EF4-FFF2-40B4-BE49-F238E27FC236}">
              <a16:creationId xmlns:a16="http://schemas.microsoft.com/office/drawing/2014/main" id="{CE48499C-D028-4A79-A9A9-E941542B2C79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13" name="TextovéPole 1">
          <a:extLst>
            <a:ext uri="{FF2B5EF4-FFF2-40B4-BE49-F238E27FC236}">
              <a16:creationId xmlns:a16="http://schemas.microsoft.com/office/drawing/2014/main" id="{1D0C6A58-7D70-4FF1-9088-CC6D21048539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14" name="TextovéPole 1">
          <a:extLst>
            <a:ext uri="{FF2B5EF4-FFF2-40B4-BE49-F238E27FC236}">
              <a16:creationId xmlns:a16="http://schemas.microsoft.com/office/drawing/2014/main" id="{A54218DC-0C4E-4457-96D5-23B466E6FC4F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15" name="TextovéPole 1">
          <a:extLst>
            <a:ext uri="{FF2B5EF4-FFF2-40B4-BE49-F238E27FC236}">
              <a16:creationId xmlns:a16="http://schemas.microsoft.com/office/drawing/2014/main" id="{D2342A23-F012-4F0B-888B-6FFB46109B3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16" name="TextovéPole 1">
          <a:extLst>
            <a:ext uri="{FF2B5EF4-FFF2-40B4-BE49-F238E27FC236}">
              <a16:creationId xmlns:a16="http://schemas.microsoft.com/office/drawing/2014/main" id="{64C116F3-8989-4671-932F-3EB69CC37699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17" name="TextovéPole 1">
          <a:extLst>
            <a:ext uri="{FF2B5EF4-FFF2-40B4-BE49-F238E27FC236}">
              <a16:creationId xmlns:a16="http://schemas.microsoft.com/office/drawing/2014/main" id="{5D195347-5FE1-477F-91AB-3A8E94414B6B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18" name="TextovéPole 1">
          <a:extLst>
            <a:ext uri="{FF2B5EF4-FFF2-40B4-BE49-F238E27FC236}">
              <a16:creationId xmlns:a16="http://schemas.microsoft.com/office/drawing/2014/main" id="{812DC4A5-81F7-4BFE-B985-7F3440FE5889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19" name="TextovéPole 1">
          <a:extLst>
            <a:ext uri="{FF2B5EF4-FFF2-40B4-BE49-F238E27FC236}">
              <a16:creationId xmlns:a16="http://schemas.microsoft.com/office/drawing/2014/main" id="{A9862389-9A27-482C-BBDB-175058041763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20" name="TextovéPole 1">
          <a:extLst>
            <a:ext uri="{FF2B5EF4-FFF2-40B4-BE49-F238E27FC236}">
              <a16:creationId xmlns:a16="http://schemas.microsoft.com/office/drawing/2014/main" id="{F9EB75BE-0E37-4641-A59F-07D6F93A4D32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21" name="TextovéPole 1">
          <a:extLst>
            <a:ext uri="{FF2B5EF4-FFF2-40B4-BE49-F238E27FC236}">
              <a16:creationId xmlns:a16="http://schemas.microsoft.com/office/drawing/2014/main" id="{F488A09F-3E01-45F2-A3E3-6E05EAC6B7A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22" name="TextovéPole 1">
          <a:extLst>
            <a:ext uri="{FF2B5EF4-FFF2-40B4-BE49-F238E27FC236}">
              <a16:creationId xmlns:a16="http://schemas.microsoft.com/office/drawing/2014/main" id="{E425E2F0-FC8E-48EC-BE57-374BA195C38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23" name="TextovéPole 1">
          <a:extLst>
            <a:ext uri="{FF2B5EF4-FFF2-40B4-BE49-F238E27FC236}">
              <a16:creationId xmlns:a16="http://schemas.microsoft.com/office/drawing/2014/main" id="{A98E0063-6662-4F93-9838-46063A8DB99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24" name="TextovéPole 1">
          <a:extLst>
            <a:ext uri="{FF2B5EF4-FFF2-40B4-BE49-F238E27FC236}">
              <a16:creationId xmlns:a16="http://schemas.microsoft.com/office/drawing/2014/main" id="{B33F91F5-2E61-4E2F-A8C0-1BF27AFA3A7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25" name="TextovéPole 1">
          <a:extLst>
            <a:ext uri="{FF2B5EF4-FFF2-40B4-BE49-F238E27FC236}">
              <a16:creationId xmlns:a16="http://schemas.microsoft.com/office/drawing/2014/main" id="{15BC0A94-27DC-41FF-ACE5-28C1A21A577A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26" name="TextovéPole 1">
          <a:extLst>
            <a:ext uri="{FF2B5EF4-FFF2-40B4-BE49-F238E27FC236}">
              <a16:creationId xmlns:a16="http://schemas.microsoft.com/office/drawing/2014/main" id="{CD0DBACB-EF83-44A7-914F-23F9A6935DF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27" name="TextovéPole 1">
          <a:extLst>
            <a:ext uri="{FF2B5EF4-FFF2-40B4-BE49-F238E27FC236}">
              <a16:creationId xmlns:a16="http://schemas.microsoft.com/office/drawing/2014/main" id="{F33451DF-D0B0-4D14-BFE0-2F8E5F39471F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28" name="TextovéPole 1">
          <a:extLst>
            <a:ext uri="{FF2B5EF4-FFF2-40B4-BE49-F238E27FC236}">
              <a16:creationId xmlns:a16="http://schemas.microsoft.com/office/drawing/2014/main" id="{88653F7B-234A-4423-BF61-26ED0C3C5751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29" name="TextovéPole 1">
          <a:extLst>
            <a:ext uri="{FF2B5EF4-FFF2-40B4-BE49-F238E27FC236}">
              <a16:creationId xmlns:a16="http://schemas.microsoft.com/office/drawing/2014/main" id="{FDB442A2-0DDA-41A6-82B2-867F8C6076B1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30" name="TextovéPole 1">
          <a:extLst>
            <a:ext uri="{FF2B5EF4-FFF2-40B4-BE49-F238E27FC236}">
              <a16:creationId xmlns:a16="http://schemas.microsoft.com/office/drawing/2014/main" id="{92468630-1522-4CDC-BCE3-EA1F6275B812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31" name="TextovéPole 1">
          <a:extLst>
            <a:ext uri="{FF2B5EF4-FFF2-40B4-BE49-F238E27FC236}">
              <a16:creationId xmlns:a16="http://schemas.microsoft.com/office/drawing/2014/main" id="{92223DD3-564C-4ACD-A404-D7231B09873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32" name="TextovéPole 1">
          <a:extLst>
            <a:ext uri="{FF2B5EF4-FFF2-40B4-BE49-F238E27FC236}">
              <a16:creationId xmlns:a16="http://schemas.microsoft.com/office/drawing/2014/main" id="{DF591FE1-7F07-41D2-AB74-4C10E6BBBB7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33" name="TextovéPole 1">
          <a:extLst>
            <a:ext uri="{FF2B5EF4-FFF2-40B4-BE49-F238E27FC236}">
              <a16:creationId xmlns:a16="http://schemas.microsoft.com/office/drawing/2014/main" id="{BC2295A8-4B20-451F-8FD2-067969432208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34" name="TextovéPole 1">
          <a:extLst>
            <a:ext uri="{FF2B5EF4-FFF2-40B4-BE49-F238E27FC236}">
              <a16:creationId xmlns:a16="http://schemas.microsoft.com/office/drawing/2014/main" id="{A99FB895-59D4-4AD2-BD6C-D1B4FE827624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35" name="TextovéPole 1">
          <a:extLst>
            <a:ext uri="{FF2B5EF4-FFF2-40B4-BE49-F238E27FC236}">
              <a16:creationId xmlns:a16="http://schemas.microsoft.com/office/drawing/2014/main" id="{AE2F6101-4731-48B8-9C7F-1FFE5A98F53F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36" name="TextovéPole 1">
          <a:extLst>
            <a:ext uri="{FF2B5EF4-FFF2-40B4-BE49-F238E27FC236}">
              <a16:creationId xmlns:a16="http://schemas.microsoft.com/office/drawing/2014/main" id="{6EEF8C6C-89A4-49B8-AEA7-ED93A7EC06E1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37" name="TextovéPole 1">
          <a:extLst>
            <a:ext uri="{FF2B5EF4-FFF2-40B4-BE49-F238E27FC236}">
              <a16:creationId xmlns:a16="http://schemas.microsoft.com/office/drawing/2014/main" id="{D4A9DB98-AE64-4F5C-90C8-33199B45BE2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38" name="TextovéPole 1">
          <a:extLst>
            <a:ext uri="{FF2B5EF4-FFF2-40B4-BE49-F238E27FC236}">
              <a16:creationId xmlns:a16="http://schemas.microsoft.com/office/drawing/2014/main" id="{6439C500-8E06-49DB-B6A4-567ABB36A164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39" name="TextovéPole 1">
          <a:extLst>
            <a:ext uri="{FF2B5EF4-FFF2-40B4-BE49-F238E27FC236}">
              <a16:creationId xmlns:a16="http://schemas.microsoft.com/office/drawing/2014/main" id="{55118FDB-539B-44DD-B914-B10B9557BC73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40" name="TextovéPole 1">
          <a:extLst>
            <a:ext uri="{FF2B5EF4-FFF2-40B4-BE49-F238E27FC236}">
              <a16:creationId xmlns:a16="http://schemas.microsoft.com/office/drawing/2014/main" id="{7A63A4FF-263F-42B7-8B35-A5193C83B670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41" name="TextovéPole 1">
          <a:extLst>
            <a:ext uri="{FF2B5EF4-FFF2-40B4-BE49-F238E27FC236}">
              <a16:creationId xmlns:a16="http://schemas.microsoft.com/office/drawing/2014/main" id="{07B1614A-2775-425A-B10D-1AE899604010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42" name="TextovéPole 1">
          <a:extLst>
            <a:ext uri="{FF2B5EF4-FFF2-40B4-BE49-F238E27FC236}">
              <a16:creationId xmlns:a16="http://schemas.microsoft.com/office/drawing/2014/main" id="{BDA405FB-2B77-48D1-9A30-85ECE135B213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43" name="TextovéPole 1">
          <a:extLst>
            <a:ext uri="{FF2B5EF4-FFF2-40B4-BE49-F238E27FC236}">
              <a16:creationId xmlns:a16="http://schemas.microsoft.com/office/drawing/2014/main" id="{17D63ABD-F6C5-4A2C-8DFC-0FF1D8432B00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44" name="TextovéPole 1">
          <a:extLst>
            <a:ext uri="{FF2B5EF4-FFF2-40B4-BE49-F238E27FC236}">
              <a16:creationId xmlns:a16="http://schemas.microsoft.com/office/drawing/2014/main" id="{77671A98-F7F0-40A1-B5FB-8671968CAEF3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45" name="TextovéPole 1">
          <a:extLst>
            <a:ext uri="{FF2B5EF4-FFF2-40B4-BE49-F238E27FC236}">
              <a16:creationId xmlns:a16="http://schemas.microsoft.com/office/drawing/2014/main" id="{B3981663-BCC5-4643-8E91-8451E855D81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46" name="TextovéPole 1">
          <a:extLst>
            <a:ext uri="{FF2B5EF4-FFF2-40B4-BE49-F238E27FC236}">
              <a16:creationId xmlns:a16="http://schemas.microsoft.com/office/drawing/2014/main" id="{2A97B64C-B1F3-461B-97B1-F6EECD07288D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47" name="TextovéPole 1">
          <a:extLst>
            <a:ext uri="{FF2B5EF4-FFF2-40B4-BE49-F238E27FC236}">
              <a16:creationId xmlns:a16="http://schemas.microsoft.com/office/drawing/2014/main" id="{26BC1A88-FCF3-4C19-969B-16585321B084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48" name="TextovéPole 1">
          <a:extLst>
            <a:ext uri="{FF2B5EF4-FFF2-40B4-BE49-F238E27FC236}">
              <a16:creationId xmlns:a16="http://schemas.microsoft.com/office/drawing/2014/main" id="{11436D93-8A44-4B17-BCB9-F4C46B4FB9A0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49" name="TextovéPole 1">
          <a:extLst>
            <a:ext uri="{FF2B5EF4-FFF2-40B4-BE49-F238E27FC236}">
              <a16:creationId xmlns:a16="http://schemas.microsoft.com/office/drawing/2014/main" id="{42A9B0A1-3183-4343-82A2-39F1683C48F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50" name="TextovéPole 1">
          <a:extLst>
            <a:ext uri="{FF2B5EF4-FFF2-40B4-BE49-F238E27FC236}">
              <a16:creationId xmlns:a16="http://schemas.microsoft.com/office/drawing/2014/main" id="{437B9E37-62EE-4D09-A572-E3E1D2B86CC2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51" name="TextovéPole 1">
          <a:extLst>
            <a:ext uri="{FF2B5EF4-FFF2-40B4-BE49-F238E27FC236}">
              <a16:creationId xmlns:a16="http://schemas.microsoft.com/office/drawing/2014/main" id="{B0B5C507-41FB-45D6-A2E5-6A7B35D4E861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52" name="TextovéPole 1">
          <a:extLst>
            <a:ext uri="{FF2B5EF4-FFF2-40B4-BE49-F238E27FC236}">
              <a16:creationId xmlns:a16="http://schemas.microsoft.com/office/drawing/2014/main" id="{6B0CFC80-C42D-4083-8C47-C326B86BAE42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53" name="TextovéPole 1">
          <a:extLst>
            <a:ext uri="{FF2B5EF4-FFF2-40B4-BE49-F238E27FC236}">
              <a16:creationId xmlns:a16="http://schemas.microsoft.com/office/drawing/2014/main" id="{C878EE07-D440-4AB2-B6DD-C540EA482158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54" name="TextovéPole 1">
          <a:extLst>
            <a:ext uri="{FF2B5EF4-FFF2-40B4-BE49-F238E27FC236}">
              <a16:creationId xmlns:a16="http://schemas.microsoft.com/office/drawing/2014/main" id="{73C22ED0-F476-4936-BB33-DAF138350AE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55" name="TextovéPole 1">
          <a:extLst>
            <a:ext uri="{FF2B5EF4-FFF2-40B4-BE49-F238E27FC236}">
              <a16:creationId xmlns:a16="http://schemas.microsoft.com/office/drawing/2014/main" id="{02259669-8CCD-4C5E-ADF5-C6055C921B50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56" name="TextovéPole 1">
          <a:extLst>
            <a:ext uri="{FF2B5EF4-FFF2-40B4-BE49-F238E27FC236}">
              <a16:creationId xmlns:a16="http://schemas.microsoft.com/office/drawing/2014/main" id="{CA64AB7C-2E56-4420-B313-BA041A88682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57" name="TextovéPole 1">
          <a:extLst>
            <a:ext uri="{FF2B5EF4-FFF2-40B4-BE49-F238E27FC236}">
              <a16:creationId xmlns:a16="http://schemas.microsoft.com/office/drawing/2014/main" id="{59AB773D-650D-4FDC-83A0-C97A9A8584D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58" name="TextovéPole 1">
          <a:extLst>
            <a:ext uri="{FF2B5EF4-FFF2-40B4-BE49-F238E27FC236}">
              <a16:creationId xmlns:a16="http://schemas.microsoft.com/office/drawing/2014/main" id="{541D6397-6590-4783-A291-041ADCDD4A4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59" name="TextovéPole 1">
          <a:extLst>
            <a:ext uri="{FF2B5EF4-FFF2-40B4-BE49-F238E27FC236}">
              <a16:creationId xmlns:a16="http://schemas.microsoft.com/office/drawing/2014/main" id="{79C9C772-64D9-49BD-9411-523E209D15B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60" name="TextovéPole 1">
          <a:extLst>
            <a:ext uri="{FF2B5EF4-FFF2-40B4-BE49-F238E27FC236}">
              <a16:creationId xmlns:a16="http://schemas.microsoft.com/office/drawing/2014/main" id="{7569F936-2643-4F88-9B81-AE4DA3A58BE9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61" name="TextovéPole 1">
          <a:extLst>
            <a:ext uri="{FF2B5EF4-FFF2-40B4-BE49-F238E27FC236}">
              <a16:creationId xmlns:a16="http://schemas.microsoft.com/office/drawing/2014/main" id="{2FC4D186-2F78-496E-908E-8224B452A18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62" name="TextovéPole 1">
          <a:extLst>
            <a:ext uri="{FF2B5EF4-FFF2-40B4-BE49-F238E27FC236}">
              <a16:creationId xmlns:a16="http://schemas.microsoft.com/office/drawing/2014/main" id="{33A0999E-424F-4041-B8DB-153197E83B79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63" name="TextovéPole 1">
          <a:extLst>
            <a:ext uri="{FF2B5EF4-FFF2-40B4-BE49-F238E27FC236}">
              <a16:creationId xmlns:a16="http://schemas.microsoft.com/office/drawing/2014/main" id="{BDAC5FCC-4662-49FB-B36C-1417D5676E7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64" name="TextovéPole 1">
          <a:extLst>
            <a:ext uri="{FF2B5EF4-FFF2-40B4-BE49-F238E27FC236}">
              <a16:creationId xmlns:a16="http://schemas.microsoft.com/office/drawing/2014/main" id="{3B109E41-B3B6-4A83-ADBD-B9FC3F197D0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65" name="TextovéPole 1">
          <a:extLst>
            <a:ext uri="{FF2B5EF4-FFF2-40B4-BE49-F238E27FC236}">
              <a16:creationId xmlns:a16="http://schemas.microsoft.com/office/drawing/2014/main" id="{EF8CE458-3C04-45D4-8837-F8008545DDBA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66" name="TextovéPole 1">
          <a:extLst>
            <a:ext uri="{FF2B5EF4-FFF2-40B4-BE49-F238E27FC236}">
              <a16:creationId xmlns:a16="http://schemas.microsoft.com/office/drawing/2014/main" id="{6D55D45C-D722-41FA-8197-5431E60CFC90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67" name="TextovéPole 1">
          <a:extLst>
            <a:ext uri="{FF2B5EF4-FFF2-40B4-BE49-F238E27FC236}">
              <a16:creationId xmlns:a16="http://schemas.microsoft.com/office/drawing/2014/main" id="{92CFACE5-C93D-4CC0-99E4-337AC02C829D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68" name="TextovéPole 1">
          <a:extLst>
            <a:ext uri="{FF2B5EF4-FFF2-40B4-BE49-F238E27FC236}">
              <a16:creationId xmlns:a16="http://schemas.microsoft.com/office/drawing/2014/main" id="{4BCE7297-EFC8-4D04-B67A-A72DEEEA429A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69" name="TextovéPole 1">
          <a:extLst>
            <a:ext uri="{FF2B5EF4-FFF2-40B4-BE49-F238E27FC236}">
              <a16:creationId xmlns:a16="http://schemas.microsoft.com/office/drawing/2014/main" id="{1496ED84-7311-45B5-AD52-107724C6250A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70" name="TextovéPole 1">
          <a:extLst>
            <a:ext uri="{FF2B5EF4-FFF2-40B4-BE49-F238E27FC236}">
              <a16:creationId xmlns:a16="http://schemas.microsoft.com/office/drawing/2014/main" id="{2469D18E-012C-4C93-B3BD-7D484B959BAD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71" name="TextovéPole 1">
          <a:extLst>
            <a:ext uri="{FF2B5EF4-FFF2-40B4-BE49-F238E27FC236}">
              <a16:creationId xmlns:a16="http://schemas.microsoft.com/office/drawing/2014/main" id="{760B138A-CF7E-462F-B022-F7A410166673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72" name="TextovéPole 1">
          <a:extLst>
            <a:ext uri="{FF2B5EF4-FFF2-40B4-BE49-F238E27FC236}">
              <a16:creationId xmlns:a16="http://schemas.microsoft.com/office/drawing/2014/main" id="{05FEB561-9368-49A9-8B16-20B2E97AFDEF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73" name="TextovéPole 1">
          <a:extLst>
            <a:ext uri="{FF2B5EF4-FFF2-40B4-BE49-F238E27FC236}">
              <a16:creationId xmlns:a16="http://schemas.microsoft.com/office/drawing/2014/main" id="{D792D02C-2700-4B7A-A4F5-FE60BA2DE824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74" name="TextovéPole 1">
          <a:extLst>
            <a:ext uri="{FF2B5EF4-FFF2-40B4-BE49-F238E27FC236}">
              <a16:creationId xmlns:a16="http://schemas.microsoft.com/office/drawing/2014/main" id="{8D3EC186-78D8-4F46-BDEC-11566ADE8E0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75" name="TextovéPole 1">
          <a:extLst>
            <a:ext uri="{FF2B5EF4-FFF2-40B4-BE49-F238E27FC236}">
              <a16:creationId xmlns:a16="http://schemas.microsoft.com/office/drawing/2014/main" id="{AB7FB2BD-143D-4908-880B-A24E3394DF8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76" name="TextovéPole 1">
          <a:extLst>
            <a:ext uri="{FF2B5EF4-FFF2-40B4-BE49-F238E27FC236}">
              <a16:creationId xmlns:a16="http://schemas.microsoft.com/office/drawing/2014/main" id="{CFE09208-717B-44C3-B558-10AD1DA1699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77" name="TextovéPole 1">
          <a:extLst>
            <a:ext uri="{FF2B5EF4-FFF2-40B4-BE49-F238E27FC236}">
              <a16:creationId xmlns:a16="http://schemas.microsoft.com/office/drawing/2014/main" id="{054102A0-2082-40D4-9AF7-5D356168723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78" name="TextovéPole 1">
          <a:extLst>
            <a:ext uri="{FF2B5EF4-FFF2-40B4-BE49-F238E27FC236}">
              <a16:creationId xmlns:a16="http://schemas.microsoft.com/office/drawing/2014/main" id="{8496933F-4984-4DB1-9323-8994EB09472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79" name="TextovéPole 1">
          <a:extLst>
            <a:ext uri="{FF2B5EF4-FFF2-40B4-BE49-F238E27FC236}">
              <a16:creationId xmlns:a16="http://schemas.microsoft.com/office/drawing/2014/main" id="{973A8890-B0B4-40FE-BE55-93F8AFB0D26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80" name="TextovéPole 1">
          <a:extLst>
            <a:ext uri="{FF2B5EF4-FFF2-40B4-BE49-F238E27FC236}">
              <a16:creationId xmlns:a16="http://schemas.microsoft.com/office/drawing/2014/main" id="{06A5F078-82AE-40F9-B419-6B6EEE7FC24F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81" name="TextovéPole 1">
          <a:extLst>
            <a:ext uri="{FF2B5EF4-FFF2-40B4-BE49-F238E27FC236}">
              <a16:creationId xmlns:a16="http://schemas.microsoft.com/office/drawing/2014/main" id="{020A2F5E-2534-4F1C-BD14-AEBD59C4BE92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82" name="TextovéPole 1">
          <a:extLst>
            <a:ext uri="{FF2B5EF4-FFF2-40B4-BE49-F238E27FC236}">
              <a16:creationId xmlns:a16="http://schemas.microsoft.com/office/drawing/2014/main" id="{41DE6559-9294-4211-B0C8-C9C2EA018BAB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83" name="TextovéPole 1">
          <a:extLst>
            <a:ext uri="{FF2B5EF4-FFF2-40B4-BE49-F238E27FC236}">
              <a16:creationId xmlns:a16="http://schemas.microsoft.com/office/drawing/2014/main" id="{302218DD-53DC-4007-8241-FE9A289DD9D4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84" name="TextovéPole 1">
          <a:extLst>
            <a:ext uri="{FF2B5EF4-FFF2-40B4-BE49-F238E27FC236}">
              <a16:creationId xmlns:a16="http://schemas.microsoft.com/office/drawing/2014/main" id="{E3F90FF4-D059-4F86-85C8-749BEEEE6CFA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85" name="TextovéPole 1">
          <a:extLst>
            <a:ext uri="{FF2B5EF4-FFF2-40B4-BE49-F238E27FC236}">
              <a16:creationId xmlns:a16="http://schemas.microsoft.com/office/drawing/2014/main" id="{42A03BB5-33F2-4349-9FED-E895BCF56FF2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86" name="TextovéPole 1">
          <a:extLst>
            <a:ext uri="{FF2B5EF4-FFF2-40B4-BE49-F238E27FC236}">
              <a16:creationId xmlns:a16="http://schemas.microsoft.com/office/drawing/2014/main" id="{B455CB3B-E04D-4D25-9DB8-43A8BED7420A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87" name="TextovéPole 1">
          <a:extLst>
            <a:ext uri="{FF2B5EF4-FFF2-40B4-BE49-F238E27FC236}">
              <a16:creationId xmlns:a16="http://schemas.microsoft.com/office/drawing/2014/main" id="{37447406-5E64-4F1C-90A9-B4D957056A01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88" name="TextovéPole 1">
          <a:extLst>
            <a:ext uri="{FF2B5EF4-FFF2-40B4-BE49-F238E27FC236}">
              <a16:creationId xmlns:a16="http://schemas.microsoft.com/office/drawing/2014/main" id="{310B9152-711E-4345-ADC6-381D9C739BF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89" name="TextovéPole 1">
          <a:extLst>
            <a:ext uri="{FF2B5EF4-FFF2-40B4-BE49-F238E27FC236}">
              <a16:creationId xmlns:a16="http://schemas.microsoft.com/office/drawing/2014/main" id="{1CD81203-D5C6-4736-B092-B390657A4AD1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90" name="TextovéPole 1">
          <a:extLst>
            <a:ext uri="{FF2B5EF4-FFF2-40B4-BE49-F238E27FC236}">
              <a16:creationId xmlns:a16="http://schemas.microsoft.com/office/drawing/2014/main" id="{EA094F7A-8C68-4205-95E8-C3FA8447A750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91" name="TextovéPole 1">
          <a:extLst>
            <a:ext uri="{FF2B5EF4-FFF2-40B4-BE49-F238E27FC236}">
              <a16:creationId xmlns:a16="http://schemas.microsoft.com/office/drawing/2014/main" id="{53E48C3C-25D4-4587-8E3A-753A724009FB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92" name="TextovéPole 1">
          <a:extLst>
            <a:ext uri="{FF2B5EF4-FFF2-40B4-BE49-F238E27FC236}">
              <a16:creationId xmlns:a16="http://schemas.microsoft.com/office/drawing/2014/main" id="{4824AC9B-C4D5-4B10-B076-824A9C605841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93" name="TextovéPole 1">
          <a:extLst>
            <a:ext uri="{FF2B5EF4-FFF2-40B4-BE49-F238E27FC236}">
              <a16:creationId xmlns:a16="http://schemas.microsoft.com/office/drawing/2014/main" id="{397FB076-A7B0-4D3B-AF71-120C1E901462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94" name="TextovéPole 1">
          <a:extLst>
            <a:ext uri="{FF2B5EF4-FFF2-40B4-BE49-F238E27FC236}">
              <a16:creationId xmlns:a16="http://schemas.microsoft.com/office/drawing/2014/main" id="{C1BD5DD9-DAE6-4560-8BD0-E3DE80CCA2F0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95" name="TextovéPole 1">
          <a:extLst>
            <a:ext uri="{FF2B5EF4-FFF2-40B4-BE49-F238E27FC236}">
              <a16:creationId xmlns:a16="http://schemas.microsoft.com/office/drawing/2014/main" id="{5956E35F-74A1-4823-A230-84C250512A68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96" name="TextovéPole 1">
          <a:extLst>
            <a:ext uri="{FF2B5EF4-FFF2-40B4-BE49-F238E27FC236}">
              <a16:creationId xmlns:a16="http://schemas.microsoft.com/office/drawing/2014/main" id="{BEB8182C-FFE6-4804-AA74-AD33005D7BB3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97" name="TextovéPole 1">
          <a:extLst>
            <a:ext uri="{FF2B5EF4-FFF2-40B4-BE49-F238E27FC236}">
              <a16:creationId xmlns:a16="http://schemas.microsoft.com/office/drawing/2014/main" id="{7E77901C-80CD-49F6-9971-7D410BAB54FE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98" name="TextovéPole 1">
          <a:extLst>
            <a:ext uri="{FF2B5EF4-FFF2-40B4-BE49-F238E27FC236}">
              <a16:creationId xmlns:a16="http://schemas.microsoft.com/office/drawing/2014/main" id="{5BAB45F8-D941-4B96-89C7-4380A144A21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399" name="TextovéPole 1">
          <a:extLst>
            <a:ext uri="{FF2B5EF4-FFF2-40B4-BE49-F238E27FC236}">
              <a16:creationId xmlns:a16="http://schemas.microsoft.com/office/drawing/2014/main" id="{0566AC72-FC53-44D7-98DE-133F0BF8FFE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00" name="TextovéPole 1">
          <a:extLst>
            <a:ext uri="{FF2B5EF4-FFF2-40B4-BE49-F238E27FC236}">
              <a16:creationId xmlns:a16="http://schemas.microsoft.com/office/drawing/2014/main" id="{CBB12897-E847-4527-B5D4-C81982351D3A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01" name="TextovéPole 1">
          <a:extLst>
            <a:ext uri="{FF2B5EF4-FFF2-40B4-BE49-F238E27FC236}">
              <a16:creationId xmlns:a16="http://schemas.microsoft.com/office/drawing/2014/main" id="{19763E2B-4B68-44AF-9EA6-B044AFFAAA9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02" name="TextovéPole 1">
          <a:extLst>
            <a:ext uri="{FF2B5EF4-FFF2-40B4-BE49-F238E27FC236}">
              <a16:creationId xmlns:a16="http://schemas.microsoft.com/office/drawing/2014/main" id="{83C5F406-2514-4735-B862-17934523A1A9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03" name="TextovéPole 1">
          <a:extLst>
            <a:ext uri="{FF2B5EF4-FFF2-40B4-BE49-F238E27FC236}">
              <a16:creationId xmlns:a16="http://schemas.microsoft.com/office/drawing/2014/main" id="{5074EEB0-872E-46EA-986A-0696D8F280F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04" name="TextovéPole 1">
          <a:extLst>
            <a:ext uri="{FF2B5EF4-FFF2-40B4-BE49-F238E27FC236}">
              <a16:creationId xmlns:a16="http://schemas.microsoft.com/office/drawing/2014/main" id="{FF84B3CF-81C1-41C4-8057-3ADCBB761015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05" name="TextovéPole 1">
          <a:extLst>
            <a:ext uri="{FF2B5EF4-FFF2-40B4-BE49-F238E27FC236}">
              <a16:creationId xmlns:a16="http://schemas.microsoft.com/office/drawing/2014/main" id="{0DA8FAE5-3B0F-4DD6-9329-B2B38D821B5A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06" name="TextovéPole 1">
          <a:extLst>
            <a:ext uri="{FF2B5EF4-FFF2-40B4-BE49-F238E27FC236}">
              <a16:creationId xmlns:a16="http://schemas.microsoft.com/office/drawing/2014/main" id="{5953108E-9EC9-4070-9387-0717A680CFBF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07" name="TextovéPole 1">
          <a:extLst>
            <a:ext uri="{FF2B5EF4-FFF2-40B4-BE49-F238E27FC236}">
              <a16:creationId xmlns:a16="http://schemas.microsoft.com/office/drawing/2014/main" id="{B10B7615-D0C7-4AC0-B755-FA8B79E19D9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08" name="TextovéPole 1">
          <a:extLst>
            <a:ext uri="{FF2B5EF4-FFF2-40B4-BE49-F238E27FC236}">
              <a16:creationId xmlns:a16="http://schemas.microsoft.com/office/drawing/2014/main" id="{069F70CC-867C-4978-AA7C-3C4F9A861D72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09" name="TextovéPole 1">
          <a:extLst>
            <a:ext uri="{FF2B5EF4-FFF2-40B4-BE49-F238E27FC236}">
              <a16:creationId xmlns:a16="http://schemas.microsoft.com/office/drawing/2014/main" id="{4CA52EBA-A40D-4BE6-85B7-FC79CF677B52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10" name="TextovéPole 1">
          <a:extLst>
            <a:ext uri="{FF2B5EF4-FFF2-40B4-BE49-F238E27FC236}">
              <a16:creationId xmlns:a16="http://schemas.microsoft.com/office/drawing/2014/main" id="{F8EBB357-1DE4-4B09-956E-3EDC0CEB765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11" name="TextovéPole 1">
          <a:extLst>
            <a:ext uri="{FF2B5EF4-FFF2-40B4-BE49-F238E27FC236}">
              <a16:creationId xmlns:a16="http://schemas.microsoft.com/office/drawing/2014/main" id="{BFAF396D-530E-4060-A277-AECCE98574ED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12" name="TextovéPole 1">
          <a:extLst>
            <a:ext uri="{FF2B5EF4-FFF2-40B4-BE49-F238E27FC236}">
              <a16:creationId xmlns:a16="http://schemas.microsoft.com/office/drawing/2014/main" id="{9F186B8D-FB02-481F-B5F1-F0B2353D587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13" name="TextovéPole 1">
          <a:extLst>
            <a:ext uri="{FF2B5EF4-FFF2-40B4-BE49-F238E27FC236}">
              <a16:creationId xmlns:a16="http://schemas.microsoft.com/office/drawing/2014/main" id="{201EA781-4F82-4D6B-880E-9A31D8777DC6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14" name="TextovéPole 1">
          <a:extLst>
            <a:ext uri="{FF2B5EF4-FFF2-40B4-BE49-F238E27FC236}">
              <a16:creationId xmlns:a16="http://schemas.microsoft.com/office/drawing/2014/main" id="{4998D561-E770-4F2B-8448-C41093B533A7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15" name="TextovéPole 1">
          <a:extLst>
            <a:ext uri="{FF2B5EF4-FFF2-40B4-BE49-F238E27FC236}">
              <a16:creationId xmlns:a16="http://schemas.microsoft.com/office/drawing/2014/main" id="{0BD54AD7-A0DE-4F49-9BC9-00C5B6F2D6CC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16" name="TextovéPole 1">
          <a:extLst>
            <a:ext uri="{FF2B5EF4-FFF2-40B4-BE49-F238E27FC236}">
              <a16:creationId xmlns:a16="http://schemas.microsoft.com/office/drawing/2014/main" id="{C7214933-4E29-486E-9E25-0D4458E138D4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17" name="TextovéPole 1">
          <a:extLst>
            <a:ext uri="{FF2B5EF4-FFF2-40B4-BE49-F238E27FC236}">
              <a16:creationId xmlns:a16="http://schemas.microsoft.com/office/drawing/2014/main" id="{EB3A8C1C-DF3E-4B6F-8CEF-451864AAA75F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18" name="TextovéPole 1">
          <a:extLst>
            <a:ext uri="{FF2B5EF4-FFF2-40B4-BE49-F238E27FC236}">
              <a16:creationId xmlns:a16="http://schemas.microsoft.com/office/drawing/2014/main" id="{4D88849C-D01F-4E05-86DB-9534619A54CB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419" name="TextovéPole 1">
          <a:extLst>
            <a:ext uri="{FF2B5EF4-FFF2-40B4-BE49-F238E27FC236}">
              <a16:creationId xmlns:a16="http://schemas.microsoft.com/office/drawing/2014/main" id="{5F5940B8-35BD-4CE3-BC0B-055318D98AFA}"/>
            </a:ext>
          </a:extLst>
        </xdr:cNvPr>
        <xdr:cNvSpPr txBox="1"/>
      </xdr:nvSpPr>
      <xdr:spPr>
        <a:xfrm>
          <a:off x="938299" y="7607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20" name="TextovéPole 1">
          <a:extLst>
            <a:ext uri="{FF2B5EF4-FFF2-40B4-BE49-F238E27FC236}">
              <a16:creationId xmlns:a16="http://schemas.microsoft.com/office/drawing/2014/main" id="{0F64B756-219F-435C-BC9D-81928F84860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21" name="TextovéPole 1">
          <a:extLst>
            <a:ext uri="{FF2B5EF4-FFF2-40B4-BE49-F238E27FC236}">
              <a16:creationId xmlns:a16="http://schemas.microsoft.com/office/drawing/2014/main" id="{82FF7094-A44B-4466-8F1B-FD8A6BEEE32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22" name="TextovéPole 1">
          <a:extLst>
            <a:ext uri="{FF2B5EF4-FFF2-40B4-BE49-F238E27FC236}">
              <a16:creationId xmlns:a16="http://schemas.microsoft.com/office/drawing/2014/main" id="{3C875BF9-488C-4387-BD31-9FBE19C98685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23" name="TextovéPole 1">
          <a:extLst>
            <a:ext uri="{FF2B5EF4-FFF2-40B4-BE49-F238E27FC236}">
              <a16:creationId xmlns:a16="http://schemas.microsoft.com/office/drawing/2014/main" id="{CBDB1FEA-1FBC-4800-AFC9-F2FD70C5C02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24" name="TextovéPole 1">
          <a:extLst>
            <a:ext uri="{FF2B5EF4-FFF2-40B4-BE49-F238E27FC236}">
              <a16:creationId xmlns:a16="http://schemas.microsoft.com/office/drawing/2014/main" id="{B797A191-1F1D-4305-BF4E-C3600EA262A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25" name="TextovéPole 1">
          <a:extLst>
            <a:ext uri="{FF2B5EF4-FFF2-40B4-BE49-F238E27FC236}">
              <a16:creationId xmlns:a16="http://schemas.microsoft.com/office/drawing/2014/main" id="{A53C8EC1-4989-4AE2-80F1-2E5C29DF850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26" name="TextovéPole 1">
          <a:extLst>
            <a:ext uri="{FF2B5EF4-FFF2-40B4-BE49-F238E27FC236}">
              <a16:creationId xmlns:a16="http://schemas.microsoft.com/office/drawing/2014/main" id="{5BA18D55-9255-45C5-BC41-C1C1A0CC4C3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27" name="TextovéPole 1">
          <a:extLst>
            <a:ext uri="{FF2B5EF4-FFF2-40B4-BE49-F238E27FC236}">
              <a16:creationId xmlns:a16="http://schemas.microsoft.com/office/drawing/2014/main" id="{61986336-760D-4277-B69A-D0C2F9F306F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28" name="TextovéPole 1">
          <a:extLst>
            <a:ext uri="{FF2B5EF4-FFF2-40B4-BE49-F238E27FC236}">
              <a16:creationId xmlns:a16="http://schemas.microsoft.com/office/drawing/2014/main" id="{DAB4A8C8-D114-4F8F-8ADA-3DC9536D111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29" name="TextovéPole 1">
          <a:extLst>
            <a:ext uri="{FF2B5EF4-FFF2-40B4-BE49-F238E27FC236}">
              <a16:creationId xmlns:a16="http://schemas.microsoft.com/office/drawing/2014/main" id="{90330F09-D3B7-4C13-A91C-6AF8BEA3BA9E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30" name="TextovéPole 1">
          <a:extLst>
            <a:ext uri="{FF2B5EF4-FFF2-40B4-BE49-F238E27FC236}">
              <a16:creationId xmlns:a16="http://schemas.microsoft.com/office/drawing/2014/main" id="{D0EF271F-016F-4AFE-9489-9FE62B161C5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31" name="TextovéPole 1">
          <a:extLst>
            <a:ext uri="{FF2B5EF4-FFF2-40B4-BE49-F238E27FC236}">
              <a16:creationId xmlns:a16="http://schemas.microsoft.com/office/drawing/2014/main" id="{9C86BB6C-CF78-4BD3-B9FE-47711A47DAA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32" name="TextovéPole 1">
          <a:extLst>
            <a:ext uri="{FF2B5EF4-FFF2-40B4-BE49-F238E27FC236}">
              <a16:creationId xmlns:a16="http://schemas.microsoft.com/office/drawing/2014/main" id="{D1DADE21-3361-4FD1-86E2-D8165E27B5B5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33" name="TextovéPole 1">
          <a:extLst>
            <a:ext uri="{FF2B5EF4-FFF2-40B4-BE49-F238E27FC236}">
              <a16:creationId xmlns:a16="http://schemas.microsoft.com/office/drawing/2014/main" id="{887DC477-6384-44A9-853C-6CDFACF2504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34" name="TextovéPole 1">
          <a:extLst>
            <a:ext uri="{FF2B5EF4-FFF2-40B4-BE49-F238E27FC236}">
              <a16:creationId xmlns:a16="http://schemas.microsoft.com/office/drawing/2014/main" id="{F3189F01-16D6-4709-B6B3-D190C6BCAC6F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35" name="TextovéPole 1">
          <a:extLst>
            <a:ext uri="{FF2B5EF4-FFF2-40B4-BE49-F238E27FC236}">
              <a16:creationId xmlns:a16="http://schemas.microsoft.com/office/drawing/2014/main" id="{8FBA76D8-834F-4AC4-A294-B457CCC1C77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36" name="TextovéPole 1">
          <a:extLst>
            <a:ext uri="{FF2B5EF4-FFF2-40B4-BE49-F238E27FC236}">
              <a16:creationId xmlns:a16="http://schemas.microsoft.com/office/drawing/2014/main" id="{211B6011-39FF-4913-BC33-243A7C82A42C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37" name="TextovéPole 1">
          <a:extLst>
            <a:ext uri="{FF2B5EF4-FFF2-40B4-BE49-F238E27FC236}">
              <a16:creationId xmlns:a16="http://schemas.microsoft.com/office/drawing/2014/main" id="{AAC64277-0B41-482D-B9F8-23927126B2F7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38" name="TextovéPole 1">
          <a:extLst>
            <a:ext uri="{FF2B5EF4-FFF2-40B4-BE49-F238E27FC236}">
              <a16:creationId xmlns:a16="http://schemas.microsoft.com/office/drawing/2014/main" id="{EFF4A374-DEF1-4C40-A75C-65B3BF055E5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39" name="TextovéPole 1">
          <a:extLst>
            <a:ext uri="{FF2B5EF4-FFF2-40B4-BE49-F238E27FC236}">
              <a16:creationId xmlns:a16="http://schemas.microsoft.com/office/drawing/2014/main" id="{6262A9E6-E65C-48F6-954D-A8D992B5E8E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40" name="TextovéPole 1">
          <a:extLst>
            <a:ext uri="{FF2B5EF4-FFF2-40B4-BE49-F238E27FC236}">
              <a16:creationId xmlns:a16="http://schemas.microsoft.com/office/drawing/2014/main" id="{75B267F4-E1C8-47A7-96C7-115ECF3B85F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41" name="TextovéPole 1">
          <a:extLst>
            <a:ext uri="{FF2B5EF4-FFF2-40B4-BE49-F238E27FC236}">
              <a16:creationId xmlns:a16="http://schemas.microsoft.com/office/drawing/2014/main" id="{92A73308-C5CF-456E-B53D-55A20AAD07BF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42" name="TextovéPole 1">
          <a:extLst>
            <a:ext uri="{FF2B5EF4-FFF2-40B4-BE49-F238E27FC236}">
              <a16:creationId xmlns:a16="http://schemas.microsoft.com/office/drawing/2014/main" id="{80AE64CE-8279-428A-B878-4F8D6F497735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43" name="TextovéPole 1">
          <a:extLst>
            <a:ext uri="{FF2B5EF4-FFF2-40B4-BE49-F238E27FC236}">
              <a16:creationId xmlns:a16="http://schemas.microsoft.com/office/drawing/2014/main" id="{673424BE-42D0-4AFD-A777-284C43057073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44" name="TextovéPole 1">
          <a:extLst>
            <a:ext uri="{FF2B5EF4-FFF2-40B4-BE49-F238E27FC236}">
              <a16:creationId xmlns:a16="http://schemas.microsoft.com/office/drawing/2014/main" id="{74CE07BA-DE0A-4989-A1AE-4612FB277DBD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45" name="TextovéPole 1">
          <a:extLst>
            <a:ext uri="{FF2B5EF4-FFF2-40B4-BE49-F238E27FC236}">
              <a16:creationId xmlns:a16="http://schemas.microsoft.com/office/drawing/2014/main" id="{D30A08E3-211F-49BA-A893-E6755158817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46" name="TextovéPole 1">
          <a:extLst>
            <a:ext uri="{FF2B5EF4-FFF2-40B4-BE49-F238E27FC236}">
              <a16:creationId xmlns:a16="http://schemas.microsoft.com/office/drawing/2014/main" id="{C1FD4154-B362-407F-B9FB-625BD60EF89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47" name="TextovéPole 1">
          <a:extLst>
            <a:ext uri="{FF2B5EF4-FFF2-40B4-BE49-F238E27FC236}">
              <a16:creationId xmlns:a16="http://schemas.microsoft.com/office/drawing/2014/main" id="{CED0E35C-BC5D-4490-9A74-14A9B93A63F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48" name="TextovéPole 1">
          <a:extLst>
            <a:ext uri="{FF2B5EF4-FFF2-40B4-BE49-F238E27FC236}">
              <a16:creationId xmlns:a16="http://schemas.microsoft.com/office/drawing/2014/main" id="{A3D8F370-F348-45B0-A54A-B50F7AD223A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49" name="TextovéPole 1">
          <a:extLst>
            <a:ext uri="{FF2B5EF4-FFF2-40B4-BE49-F238E27FC236}">
              <a16:creationId xmlns:a16="http://schemas.microsoft.com/office/drawing/2014/main" id="{7197B7AB-9E1D-4E7B-81E7-EF60B21BB45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50" name="TextovéPole 1">
          <a:extLst>
            <a:ext uri="{FF2B5EF4-FFF2-40B4-BE49-F238E27FC236}">
              <a16:creationId xmlns:a16="http://schemas.microsoft.com/office/drawing/2014/main" id="{55E92023-7472-4D94-A59C-F51E32FC33A9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51" name="TextovéPole 1">
          <a:extLst>
            <a:ext uri="{FF2B5EF4-FFF2-40B4-BE49-F238E27FC236}">
              <a16:creationId xmlns:a16="http://schemas.microsoft.com/office/drawing/2014/main" id="{E1E3555C-1DCF-4D9F-ADBC-CD7BE4890C1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52" name="TextovéPole 1">
          <a:extLst>
            <a:ext uri="{FF2B5EF4-FFF2-40B4-BE49-F238E27FC236}">
              <a16:creationId xmlns:a16="http://schemas.microsoft.com/office/drawing/2014/main" id="{F103C567-C2AE-425B-AC2D-08A0D8E53268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53" name="TextovéPole 1">
          <a:extLst>
            <a:ext uri="{FF2B5EF4-FFF2-40B4-BE49-F238E27FC236}">
              <a16:creationId xmlns:a16="http://schemas.microsoft.com/office/drawing/2014/main" id="{FC0A54D6-113C-4643-AD55-EF3ECC76E47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54" name="TextovéPole 1">
          <a:extLst>
            <a:ext uri="{FF2B5EF4-FFF2-40B4-BE49-F238E27FC236}">
              <a16:creationId xmlns:a16="http://schemas.microsoft.com/office/drawing/2014/main" id="{9C22E509-E706-42CE-A8E1-A330B9B22C99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55" name="TextovéPole 1">
          <a:extLst>
            <a:ext uri="{FF2B5EF4-FFF2-40B4-BE49-F238E27FC236}">
              <a16:creationId xmlns:a16="http://schemas.microsoft.com/office/drawing/2014/main" id="{D24550F3-C0C5-4C0D-AEE1-81BA4956506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56" name="TextovéPole 1">
          <a:extLst>
            <a:ext uri="{FF2B5EF4-FFF2-40B4-BE49-F238E27FC236}">
              <a16:creationId xmlns:a16="http://schemas.microsoft.com/office/drawing/2014/main" id="{7B846729-9C75-4A81-96E7-57796848BC29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57" name="TextovéPole 1">
          <a:extLst>
            <a:ext uri="{FF2B5EF4-FFF2-40B4-BE49-F238E27FC236}">
              <a16:creationId xmlns:a16="http://schemas.microsoft.com/office/drawing/2014/main" id="{54EE4CEC-018B-4EB3-992F-A348B645DE8F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58" name="TextovéPole 1">
          <a:extLst>
            <a:ext uri="{FF2B5EF4-FFF2-40B4-BE49-F238E27FC236}">
              <a16:creationId xmlns:a16="http://schemas.microsoft.com/office/drawing/2014/main" id="{46E5189B-67FE-4813-93BE-E44A8E36371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59" name="TextovéPole 1">
          <a:extLst>
            <a:ext uri="{FF2B5EF4-FFF2-40B4-BE49-F238E27FC236}">
              <a16:creationId xmlns:a16="http://schemas.microsoft.com/office/drawing/2014/main" id="{689B26E6-AD4C-4514-8EDA-5CABB326051A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60" name="TextovéPole 1">
          <a:extLst>
            <a:ext uri="{FF2B5EF4-FFF2-40B4-BE49-F238E27FC236}">
              <a16:creationId xmlns:a16="http://schemas.microsoft.com/office/drawing/2014/main" id="{99B32898-AF01-4306-BFB8-C25C7C91002C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61" name="TextovéPole 1">
          <a:extLst>
            <a:ext uri="{FF2B5EF4-FFF2-40B4-BE49-F238E27FC236}">
              <a16:creationId xmlns:a16="http://schemas.microsoft.com/office/drawing/2014/main" id="{12B58C01-F3E7-404E-87E0-D982F6D4126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62" name="TextovéPole 1">
          <a:extLst>
            <a:ext uri="{FF2B5EF4-FFF2-40B4-BE49-F238E27FC236}">
              <a16:creationId xmlns:a16="http://schemas.microsoft.com/office/drawing/2014/main" id="{8CE16518-1045-4851-BDD8-04488400DEB0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63" name="TextovéPole 1">
          <a:extLst>
            <a:ext uri="{FF2B5EF4-FFF2-40B4-BE49-F238E27FC236}">
              <a16:creationId xmlns:a16="http://schemas.microsoft.com/office/drawing/2014/main" id="{F62D2251-8699-41E1-830C-12121A7D9793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64" name="TextovéPole 1">
          <a:extLst>
            <a:ext uri="{FF2B5EF4-FFF2-40B4-BE49-F238E27FC236}">
              <a16:creationId xmlns:a16="http://schemas.microsoft.com/office/drawing/2014/main" id="{A5CCA17A-AD12-4ADC-9576-B16B45B89443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65" name="TextovéPole 1">
          <a:extLst>
            <a:ext uri="{FF2B5EF4-FFF2-40B4-BE49-F238E27FC236}">
              <a16:creationId xmlns:a16="http://schemas.microsoft.com/office/drawing/2014/main" id="{6622E5B2-7D77-492D-B771-D51DEDE1C9F5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66" name="TextovéPole 1">
          <a:extLst>
            <a:ext uri="{FF2B5EF4-FFF2-40B4-BE49-F238E27FC236}">
              <a16:creationId xmlns:a16="http://schemas.microsoft.com/office/drawing/2014/main" id="{22BDAD00-719C-49F6-A1A8-3633DD0A829A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67" name="TextovéPole 1">
          <a:extLst>
            <a:ext uri="{FF2B5EF4-FFF2-40B4-BE49-F238E27FC236}">
              <a16:creationId xmlns:a16="http://schemas.microsoft.com/office/drawing/2014/main" id="{8E6FF8EA-2CA3-4CD5-B5D1-FB6CD36498A0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68" name="TextovéPole 1">
          <a:extLst>
            <a:ext uri="{FF2B5EF4-FFF2-40B4-BE49-F238E27FC236}">
              <a16:creationId xmlns:a16="http://schemas.microsoft.com/office/drawing/2014/main" id="{894486C4-6987-4A34-A548-7B681616ADBC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69" name="TextovéPole 1">
          <a:extLst>
            <a:ext uri="{FF2B5EF4-FFF2-40B4-BE49-F238E27FC236}">
              <a16:creationId xmlns:a16="http://schemas.microsoft.com/office/drawing/2014/main" id="{1DE480A7-B223-4438-A345-73713A1DD20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70" name="TextovéPole 1">
          <a:extLst>
            <a:ext uri="{FF2B5EF4-FFF2-40B4-BE49-F238E27FC236}">
              <a16:creationId xmlns:a16="http://schemas.microsoft.com/office/drawing/2014/main" id="{64812608-7DEC-4E04-8776-180E74A84B1C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71" name="TextovéPole 1">
          <a:extLst>
            <a:ext uri="{FF2B5EF4-FFF2-40B4-BE49-F238E27FC236}">
              <a16:creationId xmlns:a16="http://schemas.microsoft.com/office/drawing/2014/main" id="{CE99837F-5FFB-4DB2-BDC0-6C8E71CFA259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72" name="TextovéPole 1">
          <a:extLst>
            <a:ext uri="{FF2B5EF4-FFF2-40B4-BE49-F238E27FC236}">
              <a16:creationId xmlns:a16="http://schemas.microsoft.com/office/drawing/2014/main" id="{4DADF04A-ABB2-4D79-A6A2-DC1FFD6E972F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73" name="TextovéPole 1">
          <a:extLst>
            <a:ext uri="{FF2B5EF4-FFF2-40B4-BE49-F238E27FC236}">
              <a16:creationId xmlns:a16="http://schemas.microsoft.com/office/drawing/2014/main" id="{42F58162-5363-41B5-AE7B-36F56B252D5D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74" name="TextovéPole 1">
          <a:extLst>
            <a:ext uri="{FF2B5EF4-FFF2-40B4-BE49-F238E27FC236}">
              <a16:creationId xmlns:a16="http://schemas.microsoft.com/office/drawing/2014/main" id="{DD335E63-8C49-416A-A491-1E0F5ED9091E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75" name="TextovéPole 1">
          <a:extLst>
            <a:ext uri="{FF2B5EF4-FFF2-40B4-BE49-F238E27FC236}">
              <a16:creationId xmlns:a16="http://schemas.microsoft.com/office/drawing/2014/main" id="{3CF51118-8EDD-4486-AE39-42F41D8DB7F5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76" name="TextovéPole 1">
          <a:extLst>
            <a:ext uri="{FF2B5EF4-FFF2-40B4-BE49-F238E27FC236}">
              <a16:creationId xmlns:a16="http://schemas.microsoft.com/office/drawing/2014/main" id="{71B85487-B84B-4F71-8AD5-DB09624FBDBE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77" name="TextovéPole 1">
          <a:extLst>
            <a:ext uri="{FF2B5EF4-FFF2-40B4-BE49-F238E27FC236}">
              <a16:creationId xmlns:a16="http://schemas.microsoft.com/office/drawing/2014/main" id="{E704B54E-D6C6-4215-90EC-A1081825C40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78" name="TextovéPole 1">
          <a:extLst>
            <a:ext uri="{FF2B5EF4-FFF2-40B4-BE49-F238E27FC236}">
              <a16:creationId xmlns:a16="http://schemas.microsoft.com/office/drawing/2014/main" id="{52044FC9-C389-4B71-8A90-1329914CA105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79" name="TextovéPole 1">
          <a:extLst>
            <a:ext uri="{FF2B5EF4-FFF2-40B4-BE49-F238E27FC236}">
              <a16:creationId xmlns:a16="http://schemas.microsoft.com/office/drawing/2014/main" id="{A327AB13-D76A-4E94-90BA-5F58D057AB8A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80" name="TextovéPole 1">
          <a:extLst>
            <a:ext uri="{FF2B5EF4-FFF2-40B4-BE49-F238E27FC236}">
              <a16:creationId xmlns:a16="http://schemas.microsoft.com/office/drawing/2014/main" id="{825F233C-16A0-40B7-8126-7A556440BF0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81" name="TextovéPole 1">
          <a:extLst>
            <a:ext uri="{FF2B5EF4-FFF2-40B4-BE49-F238E27FC236}">
              <a16:creationId xmlns:a16="http://schemas.microsoft.com/office/drawing/2014/main" id="{AAB25428-0D15-4A26-8BED-D104EF0A54E5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82" name="TextovéPole 1">
          <a:extLst>
            <a:ext uri="{FF2B5EF4-FFF2-40B4-BE49-F238E27FC236}">
              <a16:creationId xmlns:a16="http://schemas.microsoft.com/office/drawing/2014/main" id="{1B6A3E8D-4A82-47A6-9898-156E7AB7BC17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83" name="TextovéPole 1">
          <a:extLst>
            <a:ext uri="{FF2B5EF4-FFF2-40B4-BE49-F238E27FC236}">
              <a16:creationId xmlns:a16="http://schemas.microsoft.com/office/drawing/2014/main" id="{2C334EAD-B18C-41AF-A0BB-57D308ADC0E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84" name="TextovéPole 1">
          <a:extLst>
            <a:ext uri="{FF2B5EF4-FFF2-40B4-BE49-F238E27FC236}">
              <a16:creationId xmlns:a16="http://schemas.microsoft.com/office/drawing/2014/main" id="{8B6DCB50-F54D-4CDB-9D5C-DD588FE8B8FA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85" name="TextovéPole 1">
          <a:extLst>
            <a:ext uri="{FF2B5EF4-FFF2-40B4-BE49-F238E27FC236}">
              <a16:creationId xmlns:a16="http://schemas.microsoft.com/office/drawing/2014/main" id="{8A11D21A-2649-4605-A4F9-1AFB287DA60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86" name="TextovéPole 1">
          <a:extLst>
            <a:ext uri="{FF2B5EF4-FFF2-40B4-BE49-F238E27FC236}">
              <a16:creationId xmlns:a16="http://schemas.microsoft.com/office/drawing/2014/main" id="{F7B6921C-58E5-4887-B037-C12F8B1E9A8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87" name="TextovéPole 1">
          <a:extLst>
            <a:ext uri="{FF2B5EF4-FFF2-40B4-BE49-F238E27FC236}">
              <a16:creationId xmlns:a16="http://schemas.microsoft.com/office/drawing/2014/main" id="{13B9DD7E-8A6B-467D-8BFD-94C898752BB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88" name="TextovéPole 1">
          <a:extLst>
            <a:ext uri="{FF2B5EF4-FFF2-40B4-BE49-F238E27FC236}">
              <a16:creationId xmlns:a16="http://schemas.microsoft.com/office/drawing/2014/main" id="{E74E097D-3BF2-4D32-B171-4BA41B1684A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89" name="TextovéPole 1">
          <a:extLst>
            <a:ext uri="{FF2B5EF4-FFF2-40B4-BE49-F238E27FC236}">
              <a16:creationId xmlns:a16="http://schemas.microsoft.com/office/drawing/2014/main" id="{44FC44A6-1E00-46F8-A2DA-D0149152244A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90" name="TextovéPole 1">
          <a:extLst>
            <a:ext uri="{FF2B5EF4-FFF2-40B4-BE49-F238E27FC236}">
              <a16:creationId xmlns:a16="http://schemas.microsoft.com/office/drawing/2014/main" id="{F65A51F3-7B84-49EF-9C39-E78B5634994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91" name="TextovéPole 1">
          <a:extLst>
            <a:ext uri="{FF2B5EF4-FFF2-40B4-BE49-F238E27FC236}">
              <a16:creationId xmlns:a16="http://schemas.microsoft.com/office/drawing/2014/main" id="{5CE580F2-45EA-4A16-876E-FAD74480958F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92" name="TextovéPole 1">
          <a:extLst>
            <a:ext uri="{FF2B5EF4-FFF2-40B4-BE49-F238E27FC236}">
              <a16:creationId xmlns:a16="http://schemas.microsoft.com/office/drawing/2014/main" id="{E76D3411-0927-4D89-921A-78E854586D4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93" name="TextovéPole 1">
          <a:extLst>
            <a:ext uri="{FF2B5EF4-FFF2-40B4-BE49-F238E27FC236}">
              <a16:creationId xmlns:a16="http://schemas.microsoft.com/office/drawing/2014/main" id="{44E40109-CA4B-43C0-9725-76FF05257D4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94" name="TextovéPole 1">
          <a:extLst>
            <a:ext uri="{FF2B5EF4-FFF2-40B4-BE49-F238E27FC236}">
              <a16:creationId xmlns:a16="http://schemas.microsoft.com/office/drawing/2014/main" id="{13D584B4-A53F-45FC-8689-962BC2E504E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95" name="TextovéPole 1">
          <a:extLst>
            <a:ext uri="{FF2B5EF4-FFF2-40B4-BE49-F238E27FC236}">
              <a16:creationId xmlns:a16="http://schemas.microsoft.com/office/drawing/2014/main" id="{6B6B8258-55EB-4540-92E4-42F97380AC5A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96" name="TextovéPole 1">
          <a:extLst>
            <a:ext uri="{FF2B5EF4-FFF2-40B4-BE49-F238E27FC236}">
              <a16:creationId xmlns:a16="http://schemas.microsoft.com/office/drawing/2014/main" id="{C04F5A97-0C7D-4617-A82C-C75C1211947F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97" name="TextovéPole 1">
          <a:extLst>
            <a:ext uri="{FF2B5EF4-FFF2-40B4-BE49-F238E27FC236}">
              <a16:creationId xmlns:a16="http://schemas.microsoft.com/office/drawing/2014/main" id="{AB371236-DA28-438A-88B4-86234A058CEA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98" name="TextovéPole 1">
          <a:extLst>
            <a:ext uri="{FF2B5EF4-FFF2-40B4-BE49-F238E27FC236}">
              <a16:creationId xmlns:a16="http://schemas.microsoft.com/office/drawing/2014/main" id="{42AA353B-B1E7-4705-B99F-0E2D0D0EC03C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499" name="TextovéPole 1">
          <a:extLst>
            <a:ext uri="{FF2B5EF4-FFF2-40B4-BE49-F238E27FC236}">
              <a16:creationId xmlns:a16="http://schemas.microsoft.com/office/drawing/2014/main" id="{82D58F7E-E370-4421-9DC5-0783B680BB3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00" name="TextovéPole 1">
          <a:extLst>
            <a:ext uri="{FF2B5EF4-FFF2-40B4-BE49-F238E27FC236}">
              <a16:creationId xmlns:a16="http://schemas.microsoft.com/office/drawing/2014/main" id="{656A81BF-FC3E-4AD3-BEB2-A401135162C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01" name="TextovéPole 1">
          <a:extLst>
            <a:ext uri="{FF2B5EF4-FFF2-40B4-BE49-F238E27FC236}">
              <a16:creationId xmlns:a16="http://schemas.microsoft.com/office/drawing/2014/main" id="{E09ADAE5-FE75-4ECB-9A96-A68ECB2D9ABE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02" name="TextovéPole 1">
          <a:extLst>
            <a:ext uri="{FF2B5EF4-FFF2-40B4-BE49-F238E27FC236}">
              <a16:creationId xmlns:a16="http://schemas.microsoft.com/office/drawing/2014/main" id="{19EBEEEA-B581-4928-9BE4-3E01D52A6F7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03" name="TextovéPole 1">
          <a:extLst>
            <a:ext uri="{FF2B5EF4-FFF2-40B4-BE49-F238E27FC236}">
              <a16:creationId xmlns:a16="http://schemas.microsoft.com/office/drawing/2014/main" id="{6F85C104-DCAD-4833-BCD1-025F9090209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04" name="TextovéPole 1">
          <a:extLst>
            <a:ext uri="{FF2B5EF4-FFF2-40B4-BE49-F238E27FC236}">
              <a16:creationId xmlns:a16="http://schemas.microsoft.com/office/drawing/2014/main" id="{5F3D8E72-C062-438F-8632-1E7A7CEE9D70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05" name="TextovéPole 1">
          <a:extLst>
            <a:ext uri="{FF2B5EF4-FFF2-40B4-BE49-F238E27FC236}">
              <a16:creationId xmlns:a16="http://schemas.microsoft.com/office/drawing/2014/main" id="{B8B23323-B760-4729-BB4A-3E7B56078E6A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06" name="TextovéPole 1">
          <a:extLst>
            <a:ext uri="{FF2B5EF4-FFF2-40B4-BE49-F238E27FC236}">
              <a16:creationId xmlns:a16="http://schemas.microsoft.com/office/drawing/2014/main" id="{9B832989-BD0C-4D4E-A682-1F27FCFB02F8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07" name="TextovéPole 1">
          <a:extLst>
            <a:ext uri="{FF2B5EF4-FFF2-40B4-BE49-F238E27FC236}">
              <a16:creationId xmlns:a16="http://schemas.microsoft.com/office/drawing/2014/main" id="{E029E990-2680-4DD4-86E3-46502EA57A5E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08" name="TextovéPole 1">
          <a:extLst>
            <a:ext uri="{FF2B5EF4-FFF2-40B4-BE49-F238E27FC236}">
              <a16:creationId xmlns:a16="http://schemas.microsoft.com/office/drawing/2014/main" id="{201A5EE8-6BA1-4006-BCC8-BB08E9BD094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09" name="TextovéPole 1">
          <a:extLst>
            <a:ext uri="{FF2B5EF4-FFF2-40B4-BE49-F238E27FC236}">
              <a16:creationId xmlns:a16="http://schemas.microsoft.com/office/drawing/2014/main" id="{34A1E1A8-BEC2-4B8F-839B-5C4F09674BD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10" name="TextovéPole 1">
          <a:extLst>
            <a:ext uri="{FF2B5EF4-FFF2-40B4-BE49-F238E27FC236}">
              <a16:creationId xmlns:a16="http://schemas.microsoft.com/office/drawing/2014/main" id="{844B1F18-748A-412A-9FDB-F06889C61A48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11" name="TextovéPole 1">
          <a:extLst>
            <a:ext uri="{FF2B5EF4-FFF2-40B4-BE49-F238E27FC236}">
              <a16:creationId xmlns:a16="http://schemas.microsoft.com/office/drawing/2014/main" id="{44EE95C3-F09A-4D95-A56A-78CC5D83392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12" name="TextovéPole 1">
          <a:extLst>
            <a:ext uri="{FF2B5EF4-FFF2-40B4-BE49-F238E27FC236}">
              <a16:creationId xmlns:a16="http://schemas.microsoft.com/office/drawing/2014/main" id="{D23A2BC5-5751-4987-B83A-62E6944C36B9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13" name="TextovéPole 1">
          <a:extLst>
            <a:ext uri="{FF2B5EF4-FFF2-40B4-BE49-F238E27FC236}">
              <a16:creationId xmlns:a16="http://schemas.microsoft.com/office/drawing/2014/main" id="{FDC48597-7ED2-47E2-98DE-AA62AB694A37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14" name="TextovéPole 1">
          <a:extLst>
            <a:ext uri="{FF2B5EF4-FFF2-40B4-BE49-F238E27FC236}">
              <a16:creationId xmlns:a16="http://schemas.microsoft.com/office/drawing/2014/main" id="{0C30F4EB-8AAE-48E1-9701-049ADD6E55F3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15" name="TextovéPole 1">
          <a:extLst>
            <a:ext uri="{FF2B5EF4-FFF2-40B4-BE49-F238E27FC236}">
              <a16:creationId xmlns:a16="http://schemas.microsoft.com/office/drawing/2014/main" id="{F4B1CCCE-5BE6-44BB-85AB-FCE4AF8183D7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16" name="TextovéPole 1">
          <a:extLst>
            <a:ext uri="{FF2B5EF4-FFF2-40B4-BE49-F238E27FC236}">
              <a16:creationId xmlns:a16="http://schemas.microsoft.com/office/drawing/2014/main" id="{0D0E4480-C49A-49EB-97E8-584D812F4AF9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17" name="TextovéPole 1">
          <a:extLst>
            <a:ext uri="{FF2B5EF4-FFF2-40B4-BE49-F238E27FC236}">
              <a16:creationId xmlns:a16="http://schemas.microsoft.com/office/drawing/2014/main" id="{428CA48A-82C7-476B-B863-556130E6C737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18" name="TextovéPole 1">
          <a:extLst>
            <a:ext uri="{FF2B5EF4-FFF2-40B4-BE49-F238E27FC236}">
              <a16:creationId xmlns:a16="http://schemas.microsoft.com/office/drawing/2014/main" id="{F6FDAB1C-01FD-4735-9134-0A8401B03A49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19" name="TextovéPole 1">
          <a:extLst>
            <a:ext uri="{FF2B5EF4-FFF2-40B4-BE49-F238E27FC236}">
              <a16:creationId xmlns:a16="http://schemas.microsoft.com/office/drawing/2014/main" id="{D08A47E2-6E71-47F0-B05D-165877ACA2DD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20" name="TextovéPole 1">
          <a:extLst>
            <a:ext uri="{FF2B5EF4-FFF2-40B4-BE49-F238E27FC236}">
              <a16:creationId xmlns:a16="http://schemas.microsoft.com/office/drawing/2014/main" id="{F7473B06-91F3-4F8F-BD91-A019F1E14ADC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21" name="TextovéPole 1">
          <a:extLst>
            <a:ext uri="{FF2B5EF4-FFF2-40B4-BE49-F238E27FC236}">
              <a16:creationId xmlns:a16="http://schemas.microsoft.com/office/drawing/2014/main" id="{673E3256-D69C-4A5D-9D14-AD03B2B914E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22" name="TextovéPole 1">
          <a:extLst>
            <a:ext uri="{FF2B5EF4-FFF2-40B4-BE49-F238E27FC236}">
              <a16:creationId xmlns:a16="http://schemas.microsoft.com/office/drawing/2014/main" id="{3DE3A838-FD33-4989-9E6A-342E0B05065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23" name="TextovéPole 1">
          <a:extLst>
            <a:ext uri="{FF2B5EF4-FFF2-40B4-BE49-F238E27FC236}">
              <a16:creationId xmlns:a16="http://schemas.microsoft.com/office/drawing/2014/main" id="{3357034C-B33A-4594-8E68-451C47042DDC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24" name="TextovéPole 1">
          <a:extLst>
            <a:ext uri="{FF2B5EF4-FFF2-40B4-BE49-F238E27FC236}">
              <a16:creationId xmlns:a16="http://schemas.microsoft.com/office/drawing/2014/main" id="{57D32FA3-DC41-4A92-84E3-30B16A71A52C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25" name="TextovéPole 1">
          <a:extLst>
            <a:ext uri="{FF2B5EF4-FFF2-40B4-BE49-F238E27FC236}">
              <a16:creationId xmlns:a16="http://schemas.microsoft.com/office/drawing/2014/main" id="{1E3C2C1E-F090-4163-91B8-9859DEB0665C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26" name="TextovéPole 1">
          <a:extLst>
            <a:ext uri="{FF2B5EF4-FFF2-40B4-BE49-F238E27FC236}">
              <a16:creationId xmlns:a16="http://schemas.microsoft.com/office/drawing/2014/main" id="{0C44377A-AC75-47C6-A2D7-C56E74587C6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27" name="TextovéPole 1">
          <a:extLst>
            <a:ext uri="{FF2B5EF4-FFF2-40B4-BE49-F238E27FC236}">
              <a16:creationId xmlns:a16="http://schemas.microsoft.com/office/drawing/2014/main" id="{9824B078-F049-4D01-99D0-612DE2ECB0FD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28" name="TextovéPole 1">
          <a:extLst>
            <a:ext uri="{FF2B5EF4-FFF2-40B4-BE49-F238E27FC236}">
              <a16:creationId xmlns:a16="http://schemas.microsoft.com/office/drawing/2014/main" id="{09647AE5-5DE6-47FD-BDBE-6BC151DB5AD5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29" name="TextovéPole 1">
          <a:extLst>
            <a:ext uri="{FF2B5EF4-FFF2-40B4-BE49-F238E27FC236}">
              <a16:creationId xmlns:a16="http://schemas.microsoft.com/office/drawing/2014/main" id="{659FC6E4-E12E-4D31-90D8-02DF4A38E98E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30" name="TextovéPole 1">
          <a:extLst>
            <a:ext uri="{FF2B5EF4-FFF2-40B4-BE49-F238E27FC236}">
              <a16:creationId xmlns:a16="http://schemas.microsoft.com/office/drawing/2014/main" id="{A13827A1-C749-49C8-9A51-4EA1F36C0517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31" name="TextovéPole 1">
          <a:extLst>
            <a:ext uri="{FF2B5EF4-FFF2-40B4-BE49-F238E27FC236}">
              <a16:creationId xmlns:a16="http://schemas.microsoft.com/office/drawing/2014/main" id="{69950139-F40A-4BF3-9198-ECB21B9C0B5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32" name="TextovéPole 1">
          <a:extLst>
            <a:ext uri="{FF2B5EF4-FFF2-40B4-BE49-F238E27FC236}">
              <a16:creationId xmlns:a16="http://schemas.microsoft.com/office/drawing/2014/main" id="{F8064E40-BD85-4222-87D7-CAADB73B8A29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33" name="TextovéPole 1">
          <a:extLst>
            <a:ext uri="{FF2B5EF4-FFF2-40B4-BE49-F238E27FC236}">
              <a16:creationId xmlns:a16="http://schemas.microsoft.com/office/drawing/2014/main" id="{EA3F155E-DC33-490B-B268-8475CFA212FC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34" name="TextovéPole 1">
          <a:extLst>
            <a:ext uri="{FF2B5EF4-FFF2-40B4-BE49-F238E27FC236}">
              <a16:creationId xmlns:a16="http://schemas.microsoft.com/office/drawing/2014/main" id="{7A33D77F-DFAD-4FFF-AEA6-8B443CAD7FF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35" name="TextovéPole 1">
          <a:extLst>
            <a:ext uri="{FF2B5EF4-FFF2-40B4-BE49-F238E27FC236}">
              <a16:creationId xmlns:a16="http://schemas.microsoft.com/office/drawing/2014/main" id="{9CB36B2A-B0FF-48DD-A563-089D2384354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36" name="TextovéPole 1">
          <a:extLst>
            <a:ext uri="{FF2B5EF4-FFF2-40B4-BE49-F238E27FC236}">
              <a16:creationId xmlns:a16="http://schemas.microsoft.com/office/drawing/2014/main" id="{195E7420-C757-40DF-A71F-DC0420D3730F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37" name="TextovéPole 1">
          <a:extLst>
            <a:ext uri="{FF2B5EF4-FFF2-40B4-BE49-F238E27FC236}">
              <a16:creationId xmlns:a16="http://schemas.microsoft.com/office/drawing/2014/main" id="{321D91F1-167F-4948-80D2-3D60365B0A6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38" name="TextovéPole 1">
          <a:extLst>
            <a:ext uri="{FF2B5EF4-FFF2-40B4-BE49-F238E27FC236}">
              <a16:creationId xmlns:a16="http://schemas.microsoft.com/office/drawing/2014/main" id="{FADAE3D7-DA64-4DBA-8E1C-564458991D03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39" name="TextovéPole 1">
          <a:extLst>
            <a:ext uri="{FF2B5EF4-FFF2-40B4-BE49-F238E27FC236}">
              <a16:creationId xmlns:a16="http://schemas.microsoft.com/office/drawing/2014/main" id="{4EDC08EE-A370-4E52-8745-CB125E888835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40" name="TextovéPole 1">
          <a:extLst>
            <a:ext uri="{FF2B5EF4-FFF2-40B4-BE49-F238E27FC236}">
              <a16:creationId xmlns:a16="http://schemas.microsoft.com/office/drawing/2014/main" id="{629C7A04-6856-4FEA-B4E9-B06A7D797667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41" name="TextovéPole 1">
          <a:extLst>
            <a:ext uri="{FF2B5EF4-FFF2-40B4-BE49-F238E27FC236}">
              <a16:creationId xmlns:a16="http://schemas.microsoft.com/office/drawing/2014/main" id="{19A779C0-2E10-445E-91F8-5B94AF01495A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42" name="TextovéPole 1">
          <a:extLst>
            <a:ext uri="{FF2B5EF4-FFF2-40B4-BE49-F238E27FC236}">
              <a16:creationId xmlns:a16="http://schemas.microsoft.com/office/drawing/2014/main" id="{0672134A-E36F-420C-A055-7ACB66CD0E53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43" name="TextovéPole 1">
          <a:extLst>
            <a:ext uri="{FF2B5EF4-FFF2-40B4-BE49-F238E27FC236}">
              <a16:creationId xmlns:a16="http://schemas.microsoft.com/office/drawing/2014/main" id="{4F6EDEEF-BE9B-452A-9B0C-8DE81E9E2C9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44" name="TextovéPole 1">
          <a:extLst>
            <a:ext uri="{FF2B5EF4-FFF2-40B4-BE49-F238E27FC236}">
              <a16:creationId xmlns:a16="http://schemas.microsoft.com/office/drawing/2014/main" id="{A1A65B64-1502-40A1-B782-AA53DCF7009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45" name="TextovéPole 1">
          <a:extLst>
            <a:ext uri="{FF2B5EF4-FFF2-40B4-BE49-F238E27FC236}">
              <a16:creationId xmlns:a16="http://schemas.microsoft.com/office/drawing/2014/main" id="{62A6AEF5-114C-44DA-B2A7-1C2C5004F6DC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46" name="TextovéPole 1">
          <a:extLst>
            <a:ext uri="{FF2B5EF4-FFF2-40B4-BE49-F238E27FC236}">
              <a16:creationId xmlns:a16="http://schemas.microsoft.com/office/drawing/2014/main" id="{4E036B6A-9B49-42BD-962E-20B6E3AA32DF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47" name="TextovéPole 1">
          <a:extLst>
            <a:ext uri="{FF2B5EF4-FFF2-40B4-BE49-F238E27FC236}">
              <a16:creationId xmlns:a16="http://schemas.microsoft.com/office/drawing/2014/main" id="{AFB72F78-6C16-41BB-8E26-D644CB8C5EE0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48" name="TextovéPole 1">
          <a:extLst>
            <a:ext uri="{FF2B5EF4-FFF2-40B4-BE49-F238E27FC236}">
              <a16:creationId xmlns:a16="http://schemas.microsoft.com/office/drawing/2014/main" id="{454CC94A-3318-4DEB-BAE1-0E2FC3450757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49" name="TextovéPole 1">
          <a:extLst>
            <a:ext uri="{FF2B5EF4-FFF2-40B4-BE49-F238E27FC236}">
              <a16:creationId xmlns:a16="http://schemas.microsoft.com/office/drawing/2014/main" id="{6EED1BC7-FD8F-46FA-BB6F-6E9C1D9D1A9D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50" name="TextovéPole 1">
          <a:extLst>
            <a:ext uri="{FF2B5EF4-FFF2-40B4-BE49-F238E27FC236}">
              <a16:creationId xmlns:a16="http://schemas.microsoft.com/office/drawing/2014/main" id="{A0EE24A1-F274-4656-9C94-518ACABCFEAF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51" name="TextovéPole 1">
          <a:extLst>
            <a:ext uri="{FF2B5EF4-FFF2-40B4-BE49-F238E27FC236}">
              <a16:creationId xmlns:a16="http://schemas.microsoft.com/office/drawing/2014/main" id="{8A6EFDFA-411A-4BBA-9CEE-6D440FB1A97E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52" name="TextovéPole 1">
          <a:extLst>
            <a:ext uri="{FF2B5EF4-FFF2-40B4-BE49-F238E27FC236}">
              <a16:creationId xmlns:a16="http://schemas.microsoft.com/office/drawing/2014/main" id="{24D15B56-EDFE-4544-AAA8-529FC1D8721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53" name="TextovéPole 1">
          <a:extLst>
            <a:ext uri="{FF2B5EF4-FFF2-40B4-BE49-F238E27FC236}">
              <a16:creationId xmlns:a16="http://schemas.microsoft.com/office/drawing/2014/main" id="{CD2CB5C4-AB93-4572-BF56-619E7B1DF9BC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54" name="TextovéPole 1">
          <a:extLst>
            <a:ext uri="{FF2B5EF4-FFF2-40B4-BE49-F238E27FC236}">
              <a16:creationId xmlns:a16="http://schemas.microsoft.com/office/drawing/2014/main" id="{4280D735-F214-4864-9879-356F79EF93F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55" name="TextovéPole 1">
          <a:extLst>
            <a:ext uri="{FF2B5EF4-FFF2-40B4-BE49-F238E27FC236}">
              <a16:creationId xmlns:a16="http://schemas.microsoft.com/office/drawing/2014/main" id="{5847B1B6-5637-4061-86E9-3272D4AE76CA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56" name="TextovéPole 1">
          <a:extLst>
            <a:ext uri="{FF2B5EF4-FFF2-40B4-BE49-F238E27FC236}">
              <a16:creationId xmlns:a16="http://schemas.microsoft.com/office/drawing/2014/main" id="{389FD9ED-A142-424A-A601-46B01AF7F35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57" name="TextovéPole 1">
          <a:extLst>
            <a:ext uri="{FF2B5EF4-FFF2-40B4-BE49-F238E27FC236}">
              <a16:creationId xmlns:a16="http://schemas.microsoft.com/office/drawing/2014/main" id="{C0575957-B1F4-4A7B-9790-BECD78BBD19C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58" name="TextovéPole 1">
          <a:extLst>
            <a:ext uri="{FF2B5EF4-FFF2-40B4-BE49-F238E27FC236}">
              <a16:creationId xmlns:a16="http://schemas.microsoft.com/office/drawing/2014/main" id="{F48865FB-AEA7-47E0-966B-810808240CA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59" name="TextovéPole 1">
          <a:extLst>
            <a:ext uri="{FF2B5EF4-FFF2-40B4-BE49-F238E27FC236}">
              <a16:creationId xmlns:a16="http://schemas.microsoft.com/office/drawing/2014/main" id="{6DDE9817-4BDA-43E4-8DBE-38ADFDF1661E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60" name="TextovéPole 1">
          <a:extLst>
            <a:ext uri="{FF2B5EF4-FFF2-40B4-BE49-F238E27FC236}">
              <a16:creationId xmlns:a16="http://schemas.microsoft.com/office/drawing/2014/main" id="{9E868F70-EE01-4BB0-A71E-A7C7EB20D24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61" name="TextovéPole 1">
          <a:extLst>
            <a:ext uri="{FF2B5EF4-FFF2-40B4-BE49-F238E27FC236}">
              <a16:creationId xmlns:a16="http://schemas.microsoft.com/office/drawing/2014/main" id="{E89A0CB3-3029-4285-AD76-75E8884BEE8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62" name="TextovéPole 1">
          <a:extLst>
            <a:ext uri="{FF2B5EF4-FFF2-40B4-BE49-F238E27FC236}">
              <a16:creationId xmlns:a16="http://schemas.microsoft.com/office/drawing/2014/main" id="{698EE218-9273-49DC-B7EE-385152791B8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63" name="TextovéPole 1">
          <a:extLst>
            <a:ext uri="{FF2B5EF4-FFF2-40B4-BE49-F238E27FC236}">
              <a16:creationId xmlns:a16="http://schemas.microsoft.com/office/drawing/2014/main" id="{DFAF7E9F-FC7F-4614-A5EF-3C0F5483088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64" name="TextovéPole 1">
          <a:extLst>
            <a:ext uri="{FF2B5EF4-FFF2-40B4-BE49-F238E27FC236}">
              <a16:creationId xmlns:a16="http://schemas.microsoft.com/office/drawing/2014/main" id="{0BE3586A-C52F-4504-82A5-F594FE00D07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65" name="TextovéPole 1">
          <a:extLst>
            <a:ext uri="{FF2B5EF4-FFF2-40B4-BE49-F238E27FC236}">
              <a16:creationId xmlns:a16="http://schemas.microsoft.com/office/drawing/2014/main" id="{F8794338-273E-4AFD-B633-0F71A2DCCC5D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66" name="TextovéPole 1">
          <a:extLst>
            <a:ext uri="{FF2B5EF4-FFF2-40B4-BE49-F238E27FC236}">
              <a16:creationId xmlns:a16="http://schemas.microsoft.com/office/drawing/2014/main" id="{9255A1B2-5EBA-4642-8EFD-FBD8B7FE0499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67" name="TextovéPole 1">
          <a:extLst>
            <a:ext uri="{FF2B5EF4-FFF2-40B4-BE49-F238E27FC236}">
              <a16:creationId xmlns:a16="http://schemas.microsoft.com/office/drawing/2014/main" id="{675B4AF0-A2A6-4A63-AA6D-AF618B9CD30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68" name="TextovéPole 1">
          <a:extLst>
            <a:ext uri="{FF2B5EF4-FFF2-40B4-BE49-F238E27FC236}">
              <a16:creationId xmlns:a16="http://schemas.microsoft.com/office/drawing/2014/main" id="{FDCDFE06-91E8-49A8-9542-5C3B51BA057C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69" name="TextovéPole 1">
          <a:extLst>
            <a:ext uri="{FF2B5EF4-FFF2-40B4-BE49-F238E27FC236}">
              <a16:creationId xmlns:a16="http://schemas.microsoft.com/office/drawing/2014/main" id="{440772E1-3244-4615-A369-AEEB2444EE49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70" name="TextovéPole 1">
          <a:extLst>
            <a:ext uri="{FF2B5EF4-FFF2-40B4-BE49-F238E27FC236}">
              <a16:creationId xmlns:a16="http://schemas.microsoft.com/office/drawing/2014/main" id="{6DF6956E-2F2A-4E56-9ECC-7D4301CB00CF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71" name="TextovéPole 1">
          <a:extLst>
            <a:ext uri="{FF2B5EF4-FFF2-40B4-BE49-F238E27FC236}">
              <a16:creationId xmlns:a16="http://schemas.microsoft.com/office/drawing/2014/main" id="{A43FAD36-378B-44B6-A26C-083C2CBC92E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72" name="TextovéPole 1">
          <a:extLst>
            <a:ext uri="{FF2B5EF4-FFF2-40B4-BE49-F238E27FC236}">
              <a16:creationId xmlns:a16="http://schemas.microsoft.com/office/drawing/2014/main" id="{CBBE819D-6D8F-49C4-A45C-63517EAECAE3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73" name="TextovéPole 1">
          <a:extLst>
            <a:ext uri="{FF2B5EF4-FFF2-40B4-BE49-F238E27FC236}">
              <a16:creationId xmlns:a16="http://schemas.microsoft.com/office/drawing/2014/main" id="{91EFC1F6-E8B9-4958-80EC-5E9EF71C7889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74" name="TextovéPole 1">
          <a:extLst>
            <a:ext uri="{FF2B5EF4-FFF2-40B4-BE49-F238E27FC236}">
              <a16:creationId xmlns:a16="http://schemas.microsoft.com/office/drawing/2014/main" id="{BF96BA8F-BC3F-4988-A26D-7F083D855DB3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75" name="TextovéPole 1">
          <a:extLst>
            <a:ext uri="{FF2B5EF4-FFF2-40B4-BE49-F238E27FC236}">
              <a16:creationId xmlns:a16="http://schemas.microsoft.com/office/drawing/2014/main" id="{B0B8FB32-6A33-461D-974E-8DEABF606C9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76" name="TextovéPole 1">
          <a:extLst>
            <a:ext uri="{FF2B5EF4-FFF2-40B4-BE49-F238E27FC236}">
              <a16:creationId xmlns:a16="http://schemas.microsoft.com/office/drawing/2014/main" id="{100A48C4-3874-4297-A314-A008E1AC8FED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77" name="TextovéPole 1">
          <a:extLst>
            <a:ext uri="{FF2B5EF4-FFF2-40B4-BE49-F238E27FC236}">
              <a16:creationId xmlns:a16="http://schemas.microsoft.com/office/drawing/2014/main" id="{06FF73DA-638D-4BBB-A9AA-830977681D98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78" name="TextovéPole 1">
          <a:extLst>
            <a:ext uri="{FF2B5EF4-FFF2-40B4-BE49-F238E27FC236}">
              <a16:creationId xmlns:a16="http://schemas.microsoft.com/office/drawing/2014/main" id="{1271757D-328F-4E8A-86F2-B236A091DD6D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79" name="TextovéPole 1">
          <a:extLst>
            <a:ext uri="{FF2B5EF4-FFF2-40B4-BE49-F238E27FC236}">
              <a16:creationId xmlns:a16="http://schemas.microsoft.com/office/drawing/2014/main" id="{EDD57646-CE23-4CF2-BD2E-125A1912527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80" name="TextovéPole 1">
          <a:extLst>
            <a:ext uri="{FF2B5EF4-FFF2-40B4-BE49-F238E27FC236}">
              <a16:creationId xmlns:a16="http://schemas.microsoft.com/office/drawing/2014/main" id="{B5FAF16C-A62D-4F3A-88DF-6E325824581C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81" name="TextovéPole 1">
          <a:extLst>
            <a:ext uri="{FF2B5EF4-FFF2-40B4-BE49-F238E27FC236}">
              <a16:creationId xmlns:a16="http://schemas.microsoft.com/office/drawing/2014/main" id="{B091FAB5-4B6E-498C-89D0-82EBDE414A8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82" name="TextovéPole 1">
          <a:extLst>
            <a:ext uri="{FF2B5EF4-FFF2-40B4-BE49-F238E27FC236}">
              <a16:creationId xmlns:a16="http://schemas.microsoft.com/office/drawing/2014/main" id="{596B3253-1D7F-40BF-BF56-63FFB3C2669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83" name="TextovéPole 1">
          <a:extLst>
            <a:ext uri="{FF2B5EF4-FFF2-40B4-BE49-F238E27FC236}">
              <a16:creationId xmlns:a16="http://schemas.microsoft.com/office/drawing/2014/main" id="{16B85F93-B752-450F-8C3D-7A7BDBD2216D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84" name="TextovéPole 1">
          <a:extLst>
            <a:ext uri="{FF2B5EF4-FFF2-40B4-BE49-F238E27FC236}">
              <a16:creationId xmlns:a16="http://schemas.microsoft.com/office/drawing/2014/main" id="{EA52C19D-24E1-4ADF-81EE-32D6C74B26A3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85" name="TextovéPole 1">
          <a:extLst>
            <a:ext uri="{FF2B5EF4-FFF2-40B4-BE49-F238E27FC236}">
              <a16:creationId xmlns:a16="http://schemas.microsoft.com/office/drawing/2014/main" id="{82ECE792-24E2-492D-9D86-510C99E8859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86" name="TextovéPole 1">
          <a:extLst>
            <a:ext uri="{FF2B5EF4-FFF2-40B4-BE49-F238E27FC236}">
              <a16:creationId xmlns:a16="http://schemas.microsoft.com/office/drawing/2014/main" id="{B1AB1DC4-BBAB-4ADE-BC4C-F0D64412169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87" name="TextovéPole 1">
          <a:extLst>
            <a:ext uri="{FF2B5EF4-FFF2-40B4-BE49-F238E27FC236}">
              <a16:creationId xmlns:a16="http://schemas.microsoft.com/office/drawing/2014/main" id="{E7F46340-9FA5-4CFD-8958-A6582974698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88" name="TextovéPole 1">
          <a:extLst>
            <a:ext uri="{FF2B5EF4-FFF2-40B4-BE49-F238E27FC236}">
              <a16:creationId xmlns:a16="http://schemas.microsoft.com/office/drawing/2014/main" id="{D709F1B3-FEAD-4E0E-8F12-912B73E3468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89" name="TextovéPole 1">
          <a:extLst>
            <a:ext uri="{FF2B5EF4-FFF2-40B4-BE49-F238E27FC236}">
              <a16:creationId xmlns:a16="http://schemas.microsoft.com/office/drawing/2014/main" id="{F2B799F6-04EF-483C-8A53-5FCDFED0646F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90" name="TextovéPole 1">
          <a:extLst>
            <a:ext uri="{FF2B5EF4-FFF2-40B4-BE49-F238E27FC236}">
              <a16:creationId xmlns:a16="http://schemas.microsoft.com/office/drawing/2014/main" id="{8B1EF3A5-7CA7-45E7-A21B-520140F5C49D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91" name="TextovéPole 1">
          <a:extLst>
            <a:ext uri="{FF2B5EF4-FFF2-40B4-BE49-F238E27FC236}">
              <a16:creationId xmlns:a16="http://schemas.microsoft.com/office/drawing/2014/main" id="{E3A225AA-5604-4C41-819B-AB5B91027AFF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92" name="TextovéPole 1">
          <a:extLst>
            <a:ext uri="{FF2B5EF4-FFF2-40B4-BE49-F238E27FC236}">
              <a16:creationId xmlns:a16="http://schemas.microsoft.com/office/drawing/2014/main" id="{A512F383-4C2E-49F2-9EA8-B41BCCB2124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93" name="TextovéPole 1">
          <a:extLst>
            <a:ext uri="{FF2B5EF4-FFF2-40B4-BE49-F238E27FC236}">
              <a16:creationId xmlns:a16="http://schemas.microsoft.com/office/drawing/2014/main" id="{64376236-E9DD-4B8B-BD88-B626D618244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94" name="TextovéPole 1">
          <a:extLst>
            <a:ext uri="{FF2B5EF4-FFF2-40B4-BE49-F238E27FC236}">
              <a16:creationId xmlns:a16="http://schemas.microsoft.com/office/drawing/2014/main" id="{23E52477-6252-4F59-B47B-D3B722DA584A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95" name="TextovéPole 1">
          <a:extLst>
            <a:ext uri="{FF2B5EF4-FFF2-40B4-BE49-F238E27FC236}">
              <a16:creationId xmlns:a16="http://schemas.microsoft.com/office/drawing/2014/main" id="{2138ADE9-6830-4E25-A530-823046EF15D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96" name="TextovéPole 1">
          <a:extLst>
            <a:ext uri="{FF2B5EF4-FFF2-40B4-BE49-F238E27FC236}">
              <a16:creationId xmlns:a16="http://schemas.microsoft.com/office/drawing/2014/main" id="{20AF80C3-B41E-49FD-91D9-5A9F7423E4CE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97" name="TextovéPole 1">
          <a:extLst>
            <a:ext uri="{FF2B5EF4-FFF2-40B4-BE49-F238E27FC236}">
              <a16:creationId xmlns:a16="http://schemas.microsoft.com/office/drawing/2014/main" id="{E824CC6D-9EB3-42FD-8A0A-E5A92F918AA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98" name="TextovéPole 1">
          <a:extLst>
            <a:ext uri="{FF2B5EF4-FFF2-40B4-BE49-F238E27FC236}">
              <a16:creationId xmlns:a16="http://schemas.microsoft.com/office/drawing/2014/main" id="{0CCAB233-9EE2-4B26-A017-09AD77F76DC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599" name="TextovéPole 1">
          <a:extLst>
            <a:ext uri="{FF2B5EF4-FFF2-40B4-BE49-F238E27FC236}">
              <a16:creationId xmlns:a16="http://schemas.microsoft.com/office/drawing/2014/main" id="{275068E8-52CC-497A-B16A-C27CB55952EB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00" name="TextovéPole 1">
          <a:extLst>
            <a:ext uri="{FF2B5EF4-FFF2-40B4-BE49-F238E27FC236}">
              <a16:creationId xmlns:a16="http://schemas.microsoft.com/office/drawing/2014/main" id="{CAAEBBCB-FA54-4B05-BAB3-EA842423A2E0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01" name="TextovéPole 1">
          <a:extLst>
            <a:ext uri="{FF2B5EF4-FFF2-40B4-BE49-F238E27FC236}">
              <a16:creationId xmlns:a16="http://schemas.microsoft.com/office/drawing/2014/main" id="{08031191-6D51-47F3-AA93-92DF5D8F013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02" name="TextovéPole 1">
          <a:extLst>
            <a:ext uri="{FF2B5EF4-FFF2-40B4-BE49-F238E27FC236}">
              <a16:creationId xmlns:a16="http://schemas.microsoft.com/office/drawing/2014/main" id="{4527B3D7-EFCA-4DED-A78A-2567B41F217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03" name="TextovéPole 1">
          <a:extLst>
            <a:ext uri="{FF2B5EF4-FFF2-40B4-BE49-F238E27FC236}">
              <a16:creationId xmlns:a16="http://schemas.microsoft.com/office/drawing/2014/main" id="{1F831F94-47BF-4EDD-B1FB-CAEE3E91D515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04" name="TextovéPole 1">
          <a:extLst>
            <a:ext uri="{FF2B5EF4-FFF2-40B4-BE49-F238E27FC236}">
              <a16:creationId xmlns:a16="http://schemas.microsoft.com/office/drawing/2014/main" id="{07762B1C-19BD-4787-8149-7A8D57163DC5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05" name="TextovéPole 1">
          <a:extLst>
            <a:ext uri="{FF2B5EF4-FFF2-40B4-BE49-F238E27FC236}">
              <a16:creationId xmlns:a16="http://schemas.microsoft.com/office/drawing/2014/main" id="{E08BFAAA-A77F-4636-B6D5-51F735AADAD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06" name="TextovéPole 1">
          <a:extLst>
            <a:ext uri="{FF2B5EF4-FFF2-40B4-BE49-F238E27FC236}">
              <a16:creationId xmlns:a16="http://schemas.microsoft.com/office/drawing/2014/main" id="{0DB69711-B017-4A22-A897-FBC0E9676E3A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07" name="TextovéPole 1">
          <a:extLst>
            <a:ext uri="{FF2B5EF4-FFF2-40B4-BE49-F238E27FC236}">
              <a16:creationId xmlns:a16="http://schemas.microsoft.com/office/drawing/2014/main" id="{0D2BB55B-E97E-4E58-AFDD-D97B9144DC6C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08" name="TextovéPole 1">
          <a:extLst>
            <a:ext uri="{FF2B5EF4-FFF2-40B4-BE49-F238E27FC236}">
              <a16:creationId xmlns:a16="http://schemas.microsoft.com/office/drawing/2014/main" id="{BDC92EA2-5BF2-4B61-AA7F-3897AD07FFAF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09" name="TextovéPole 1">
          <a:extLst>
            <a:ext uri="{FF2B5EF4-FFF2-40B4-BE49-F238E27FC236}">
              <a16:creationId xmlns:a16="http://schemas.microsoft.com/office/drawing/2014/main" id="{69485377-84ED-4E8C-840B-DC60088FA83F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10" name="TextovéPole 1">
          <a:extLst>
            <a:ext uri="{FF2B5EF4-FFF2-40B4-BE49-F238E27FC236}">
              <a16:creationId xmlns:a16="http://schemas.microsoft.com/office/drawing/2014/main" id="{8036FE0A-78D5-47C5-B5FC-DEE88B4D15A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11" name="TextovéPole 1">
          <a:extLst>
            <a:ext uri="{FF2B5EF4-FFF2-40B4-BE49-F238E27FC236}">
              <a16:creationId xmlns:a16="http://schemas.microsoft.com/office/drawing/2014/main" id="{4B5208D1-54A4-45D5-A73B-D47B294DA0C6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12" name="TextovéPole 1">
          <a:extLst>
            <a:ext uri="{FF2B5EF4-FFF2-40B4-BE49-F238E27FC236}">
              <a16:creationId xmlns:a16="http://schemas.microsoft.com/office/drawing/2014/main" id="{23739438-3125-42DA-802D-AC57913559EF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13" name="TextovéPole 1">
          <a:extLst>
            <a:ext uri="{FF2B5EF4-FFF2-40B4-BE49-F238E27FC236}">
              <a16:creationId xmlns:a16="http://schemas.microsoft.com/office/drawing/2014/main" id="{7A6F80F0-D864-4007-80D6-0BA88DC480F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14" name="TextovéPole 1">
          <a:extLst>
            <a:ext uri="{FF2B5EF4-FFF2-40B4-BE49-F238E27FC236}">
              <a16:creationId xmlns:a16="http://schemas.microsoft.com/office/drawing/2014/main" id="{CC989AC2-D09F-472C-8D38-FCAD673F61E0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15" name="TextovéPole 1">
          <a:extLst>
            <a:ext uri="{FF2B5EF4-FFF2-40B4-BE49-F238E27FC236}">
              <a16:creationId xmlns:a16="http://schemas.microsoft.com/office/drawing/2014/main" id="{615CA5BB-94AB-4D27-A0B4-BDFD598B2879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16" name="TextovéPole 1">
          <a:extLst>
            <a:ext uri="{FF2B5EF4-FFF2-40B4-BE49-F238E27FC236}">
              <a16:creationId xmlns:a16="http://schemas.microsoft.com/office/drawing/2014/main" id="{DFE3596A-44BB-42C1-A649-173F859E85B4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17" name="TextovéPole 1">
          <a:extLst>
            <a:ext uri="{FF2B5EF4-FFF2-40B4-BE49-F238E27FC236}">
              <a16:creationId xmlns:a16="http://schemas.microsoft.com/office/drawing/2014/main" id="{01876174-6564-4B93-B99D-487E98A19443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18" name="TextovéPole 1">
          <a:extLst>
            <a:ext uri="{FF2B5EF4-FFF2-40B4-BE49-F238E27FC236}">
              <a16:creationId xmlns:a16="http://schemas.microsoft.com/office/drawing/2014/main" id="{DDDFD439-6BD7-4272-88C4-E61012B8553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19" name="TextovéPole 1">
          <a:extLst>
            <a:ext uri="{FF2B5EF4-FFF2-40B4-BE49-F238E27FC236}">
              <a16:creationId xmlns:a16="http://schemas.microsoft.com/office/drawing/2014/main" id="{87994299-5E3B-4F8E-B850-174685F6BA5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20" name="TextovéPole 1">
          <a:extLst>
            <a:ext uri="{FF2B5EF4-FFF2-40B4-BE49-F238E27FC236}">
              <a16:creationId xmlns:a16="http://schemas.microsoft.com/office/drawing/2014/main" id="{2EC4B40E-A2EB-4A6A-8063-E0C50F2AEC62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21" name="TextovéPole 1">
          <a:extLst>
            <a:ext uri="{FF2B5EF4-FFF2-40B4-BE49-F238E27FC236}">
              <a16:creationId xmlns:a16="http://schemas.microsoft.com/office/drawing/2014/main" id="{85B20F14-C862-4C09-A7CF-AA63809D6011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22" name="TextovéPole 1">
          <a:extLst>
            <a:ext uri="{FF2B5EF4-FFF2-40B4-BE49-F238E27FC236}">
              <a16:creationId xmlns:a16="http://schemas.microsoft.com/office/drawing/2014/main" id="{19A3C014-7CDA-477A-96C7-F170F8DD00D7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23" name="TextovéPole 1">
          <a:extLst>
            <a:ext uri="{FF2B5EF4-FFF2-40B4-BE49-F238E27FC236}">
              <a16:creationId xmlns:a16="http://schemas.microsoft.com/office/drawing/2014/main" id="{4F2CEDF7-7C22-44CC-8B13-1B02C592AA80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24" name="TextovéPole 1">
          <a:extLst>
            <a:ext uri="{FF2B5EF4-FFF2-40B4-BE49-F238E27FC236}">
              <a16:creationId xmlns:a16="http://schemas.microsoft.com/office/drawing/2014/main" id="{7FC7A278-360A-45DA-A5DE-71CE884AA515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25" name="TextovéPole 1">
          <a:extLst>
            <a:ext uri="{FF2B5EF4-FFF2-40B4-BE49-F238E27FC236}">
              <a16:creationId xmlns:a16="http://schemas.microsoft.com/office/drawing/2014/main" id="{28FA7AD6-1D7F-42B3-85F4-C32A80799B87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26" name="TextovéPole 1">
          <a:extLst>
            <a:ext uri="{FF2B5EF4-FFF2-40B4-BE49-F238E27FC236}">
              <a16:creationId xmlns:a16="http://schemas.microsoft.com/office/drawing/2014/main" id="{0E333316-4792-4154-B99D-19A1A869B777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627" name="TextovéPole 1">
          <a:extLst>
            <a:ext uri="{FF2B5EF4-FFF2-40B4-BE49-F238E27FC236}">
              <a16:creationId xmlns:a16="http://schemas.microsoft.com/office/drawing/2014/main" id="{5E924B86-2FB0-49DB-96A1-F5AB4109BEA7}"/>
            </a:ext>
          </a:extLst>
        </xdr:cNvPr>
        <xdr:cNvSpPr txBox="1"/>
      </xdr:nvSpPr>
      <xdr:spPr>
        <a:xfrm>
          <a:off x="741449" y="8458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28" name="TextovéPole 1">
          <a:extLst>
            <a:ext uri="{FF2B5EF4-FFF2-40B4-BE49-F238E27FC236}">
              <a16:creationId xmlns:a16="http://schemas.microsoft.com/office/drawing/2014/main" id="{84CFD231-6BA0-4CE3-9482-7CCDA91D05D6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29" name="TextovéPole 1">
          <a:extLst>
            <a:ext uri="{FF2B5EF4-FFF2-40B4-BE49-F238E27FC236}">
              <a16:creationId xmlns:a16="http://schemas.microsoft.com/office/drawing/2014/main" id="{7C7939DC-96A1-4F6E-800B-F0B5BD4A2E03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30" name="TextovéPole 1">
          <a:extLst>
            <a:ext uri="{FF2B5EF4-FFF2-40B4-BE49-F238E27FC236}">
              <a16:creationId xmlns:a16="http://schemas.microsoft.com/office/drawing/2014/main" id="{6F664614-583E-44FA-A487-E63C837EEF09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31" name="TextovéPole 1">
          <a:extLst>
            <a:ext uri="{FF2B5EF4-FFF2-40B4-BE49-F238E27FC236}">
              <a16:creationId xmlns:a16="http://schemas.microsoft.com/office/drawing/2014/main" id="{9383BC8D-E1E9-468F-8F80-89D3B4F76A3C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32" name="TextovéPole 1">
          <a:extLst>
            <a:ext uri="{FF2B5EF4-FFF2-40B4-BE49-F238E27FC236}">
              <a16:creationId xmlns:a16="http://schemas.microsoft.com/office/drawing/2014/main" id="{125E4767-7D5D-4189-BF89-EB565906DA99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33" name="TextovéPole 1">
          <a:extLst>
            <a:ext uri="{FF2B5EF4-FFF2-40B4-BE49-F238E27FC236}">
              <a16:creationId xmlns:a16="http://schemas.microsoft.com/office/drawing/2014/main" id="{1CA5471E-8F0F-4FEB-B17E-C74122D515F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34" name="TextovéPole 1">
          <a:extLst>
            <a:ext uri="{FF2B5EF4-FFF2-40B4-BE49-F238E27FC236}">
              <a16:creationId xmlns:a16="http://schemas.microsoft.com/office/drawing/2014/main" id="{E9A33485-A836-4B47-9DEF-6509CA35FFA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35" name="TextovéPole 1">
          <a:extLst>
            <a:ext uri="{FF2B5EF4-FFF2-40B4-BE49-F238E27FC236}">
              <a16:creationId xmlns:a16="http://schemas.microsoft.com/office/drawing/2014/main" id="{3B05F661-E575-403C-BFA0-4399689D392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36" name="TextovéPole 1">
          <a:extLst>
            <a:ext uri="{FF2B5EF4-FFF2-40B4-BE49-F238E27FC236}">
              <a16:creationId xmlns:a16="http://schemas.microsoft.com/office/drawing/2014/main" id="{0FE3DC3F-C90B-4467-B020-60189D9DF764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37" name="TextovéPole 1">
          <a:extLst>
            <a:ext uri="{FF2B5EF4-FFF2-40B4-BE49-F238E27FC236}">
              <a16:creationId xmlns:a16="http://schemas.microsoft.com/office/drawing/2014/main" id="{36C8F2BC-0AFA-4F8D-BB53-D24B904E3B4B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38" name="TextovéPole 1">
          <a:extLst>
            <a:ext uri="{FF2B5EF4-FFF2-40B4-BE49-F238E27FC236}">
              <a16:creationId xmlns:a16="http://schemas.microsoft.com/office/drawing/2014/main" id="{2B007807-674E-48AD-A02D-6985123DBD22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39" name="TextovéPole 1">
          <a:extLst>
            <a:ext uri="{FF2B5EF4-FFF2-40B4-BE49-F238E27FC236}">
              <a16:creationId xmlns:a16="http://schemas.microsoft.com/office/drawing/2014/main" id="{C82314E0-1351-4295-A42B-D9E9B3D22432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40" name="TextovéPole 1">
          <a:extLst>
            <a:ext uri="{FF2B5EF4-FFF2-40B4-BE49-F238E27FC236}">
              <a16:creationId xmlns:a16="http://schemas.microsoft.com/office/drawing/2014/main" id="{F85EBA7C-2CA5-4DBE-87E6-00646B2A780C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41" name="TextovéPole 1">
          <a:extLst>
            <a:ext uri="{FF2B5EF4-FFF2-40B4-BE49-F238E27FC236}">
              <a16:creationId xmlns:a16="http://schemas.microsoft.com/office/drawing/2014/main" id="{39C613CD-FC48-4809-AE2C-53368744F7DB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42" name="TextovéPole 1">
          <a:extLst>
            <a:ext uri="{FF2B5EF4-FFF2-40B4-BE49-F238E27FC236}">
              <a16:creationId xmlns:a16="http://schemas.microsoft.com/office/drawing/2014/main" id="{9F9B87EE-1854-47AC-8630-DB445389371A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43" name="TextovéPole 1">
          <a:extLst>
            <a:ext uri="{FF2B5EF4-FFF2-40B4-BE49-F238E27FC236}">
              <a16:creationId xmlns:a16="http://schemas.microsoft.com/office/drawing/2014/main" id="{CB9585D6-6C88-4B76-A254-B91C0788C122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44" name="TextovéPole 1">
          <a:extLst>
            <a:ext uri="{FF2B5EF4-FFF2-40B4-BE49-F238E27FC236}">
              <a16:creationId xmlns:a16="http://schemas.microsoft.com/office/drawing/2014/main" id="{A660C65C-3095-469D-ABF9-B791EF376AB5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45" name="TextovéPole 1">
          <a:extLst>
            <a:ext uri="{FF2B5EF4-FFF2-40B4-BE49-F238E27FC236}">
              <a16:creationId xmlns:a16="http://schemas.microsoft.com/office/drawing/2014/main" id="{9671CE4F-C534-4719-A020-883833F4B1D7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46" name="TextovéPole 1">
          <a:extLst>
            <a:ext uri="{FF2B5EF4-FFF2-40B4-BE49-F238E27FC236}">
              <a16:creationId xmlns:a16="http://schemas.microsoft.com/office/drawing/2014/main" id="{CA8EE152-D4B8-463F-BF94-CA50F98C7F0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47" name="TextovéPole 1">
          <a:extLst>
            <a:ext uri="{FF2B5EF4-FFF2-40B4-BE49-F238E27FC236}">
              <a16:creationId xmlns:a16="http://schemas.microsoft.com/office/drawing/2014/main" id="{7BA2B6ED-F185-4EA8-9A96-418FA1A14864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48" name="TextovéPole 1">
          <a:extLst>
            <a:ext uri="{FF2B5EF4-FFF2-40B4-BE49-F238E27FC236}">
              <a16:creationId xmlns:a16="http://schemas.microsoft.com/office/drawing/2014/main" id="{8ECB1B4A-6301-4319-8297-79F453E54BB3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49" name="TextovéPole 1">
          <a:extLst>
            <a:ext uri="{FF2B5EF4-FFF2-40B4-BE49-F238E27FC236}">
              <a16:creationId xmlns:a16="http://schemas.microsoft.com/office/drawing/2014/main" id="{AAAAA195-91D9-4F8A-B576-96A6AE933A27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50" name="TextovéPole 1">
          <a:extLst>
            <a:ext uri="{FF2B5EF4-FFF2-40B4-BE49-F238E27FC236}">
              <a16:creationId xmlns:a16="http://schemas.microsoft.com/office/drawing/2014/main" id="{CE608572-B871-4F45-98F3-5DC602FBDD03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51" name="TextovéPole 1">
          <a:extLst>
            <a:ext uri="{FF2B5EF4-FFF2-40B4-BE49-F238E27FC236}">
              <a16:creationId xmlns:a16="http://schemas.microsoft.com/office/drawing/2014/main" id="{A600F5D4-118E-43A4-AAFC-FAA674D75555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52" name="TextovéPole 1">
          <a:extLst>
            <a:ext uri="{FF2B5EF4-FFF2-40B4-BE49-F238E27FC236}">
              <a16:creationId xmlns:a16="http://schemas.microsoft.com/office/drawing/2014/main" id="{E65BB9D9-7272-446E-90B1-F1A03E913992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53" name="TextovéPole 1">
          <a:extLst>
            <a:ext uri="{FF2B5EF4-FFF2-40B4-BE49-F238E27FC236}">
              <a16:creationId xmlns:a16="http://schemas.microsoft.com/office/drawing/2014/main" id="{13FF5796-804F-44A0-BF9B-45F7F77135B7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54" name="TextovéPole 1">
          <a:extLst>
            <a:ext uri="{FF2B5EF4-FFF2-40B4-BE49-F238E27FC236}">
              <a16:creationId xmlns:a16="http://schemas.microsoft.com/office/drawing/2014/main" id="{2EE02FC5-7203-40AA-872A-451326223B4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55" name="TextovéPole 1">
          <a:extLst>
            <a:ext uri="{FF2B5EF4-FFF2-40B4-BE49-F238E27FC236}">
              <a16:creationId xmlns:a16="http://schemas.microsoft.com/office/drawing/2014/main" id="{D022216A-D6CB-4034-85C5-A417E99F9EA4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56" name="TextovéPole 1">
          <a:extLst>
            <a:ext uri="{FF2B5EF4-FFF2-40B4-BE49-F238E27FC236}">
              <a16:creationId xmlns:a16="http://schemas.microsoft.com/office/drawing/2014/main" id="{1C192C20-3012-4ED0-81D9-023FF9C44FB1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57" name="TextovéPole 1">
          <a:extLst>
            <a:ext uri="{FF2B5EF4-FFF2-40B4-BE49-F238E27FC236}">
              <a16:creationId xmlns:a16="http://schemas.microsoft.com/office/drawing/2014/main" id="{3AF73F00-F374-4EFF-9662-15CCB49B0D43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58" name="TextovéPole 1">
          <a:extLst>
            <a:ext uri="{FF2B5EF4-FFF2-40B4-BE49-F238E27FC236}">
              <a16:creationId xmlns:a16="http://schemas.microsoft.com/office/drawing/2014/main" id="{BC242E73-3FD9-41E1-8C07-F2ED3D367FFD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59" name="TextovéPole 1">
          <a:extLst>
            <a:ext uri="{FF2B5EF4-FFF2-40B4-BE49-F238E27FC236}">
              <a16:creationId xmlns:a16="http://schemas.microsoft.com/office/drawing/2014/main" id="{7DB57CE6-84BB-44B4-8CE2-781255956187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60" name="TextovéPole 1">
          <a:extLst>
            <a:ext uri="{FF2B5EF4-FFF2-40B4-BE49-F238E27FC236}">
              <a16:creationId xmlns:a16="http://schemas.microsoft.com/office/drawing/2014/main" id="{6D47D65C-3F9B-45A7-BF4F-F52CABB6D1E9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61" name="TextovéPole 1">
          <a:extLst>
            <a:ext uri="{FF2B5EF4-FFF2-40B4-BE49-F238E27FC236}">
              <a16:creationId xmlns:a16="http://schemas.microsoft.com/office/drawing/2014/main" id="{E689C5E5-CAAF-4A0B-AF19-DD08A3B51F1C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62" name="TextovéPole 1">
          <a:extLst>
            <a:ext uri="{FF2B5EF4-FFF2-40B4-BE49-F238E27FC236}">
              <a16:creationId xmlns:a16="http://schemas.microsoft.com/office/drawing/2014/main" id="{59E67F69-3DB1-4AF2-8AA6-FD212ACA3AE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63" name="TextovéPole 1">
          <a:extLst>
            <a:ext uri="{FF2B5EF4-FFF2-40B4-BE49-F238E27FC236}">
              <a16:creationId xmlns:a16="http://schemas.microsoft.com/office/drawing/2014/main" id="{83C871A7-CF32-48C3-AD2A-9284BAC081CE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64" name="TextovéPole 1">
          <a:extLst>
            <a:ext uri="{FF2B5EF4-FFF2-40B4-BE49-F238E27FC236}">
              <a16:creationId xmlns:a16="http://schemas.microsoft.com/office/drawing/2014/main" id="{646B9F42-512C-4BDE-BE27-8DD73E0722A2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65" name="TextovéPole 1">
          <a:extLst>
            <a:ext uri="{FF2B5EF4-FFF2-40B4-BE49-F238E27FC236}">
              <a16:creationId xmlns:a16="http://schemas.microsoft.com/office/drawing/2014/main" id="{A72DDEF5-88F4-4825-9FD7-105F4A109F53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66" name="TextovéPole 1">
          <a:extLst>
            <a:ext uri="{FF2B5EF4-FFF2-40B4-BE49-F238E27FC236}">
              <a16:creationId xmlns:a16="http://schemas.microsoft.com/office/drawing/2014/main" id="{FA472900-8850-4ECD-A3C3-64576AFA3F4E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67" name="TextovéPole 1">
          <a:extLst>
            <a:ext uri="{FF2B5EF4-FFF2-40B4-BE49-F238E27FC236}">
              <a16:creationId xmlns:a16="http://schemas.microsoft.com/office/drawing/2014/main" id="{2F3590B4-BF47-448F-92A9-404B25A0EF55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68" name="TextovéPole 1">
          <a:extLst>
            <a:ext uri="{FF2B5EF4-FFF2-40B4-BE49-F238E27FC236}">
              <a16:creationId xmlns:a16="http://schemas.microsoft.com/office/drawing/2014/main" id="{56142B61-E288-4D44-B4CA-09A3251520B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69" name="TextovéPole 1">
          <a:extLst>
            <a:ext uri="{FF2B5EF4-FFF2-40B4-BE49-F238E27FC236}">
              <a16:creationId xmlns:a16="http://schemas.microsoft.com/office/drawing/2014/main" id="{756967BF-2B69-4294-BB76-9866A773095E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70" name="TextovéPole 1">
          <a:extLst>
            <a:ext uri="{FF2B5EF4-FFF2-40B4-BE49-F238E27FC236}">
              <a16:creationId xmlns:a16="http://schemas.microsoft.com/office/drawing/2014/main" id="{C67C161E-0EAA-4433-92C3-0403FE1C6383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71" name="TextovéPole 1">
          <a:extLst>
            <a:ext uri="{FF2B5EF4-FFF2-40B4-BE49-F238E27FC236}">
              <a16:creationId xmlns:a16="http://schemas.microsoft.com/office/drawing/2014/main" id="{64D17EAD-48FD-4093-9C3E-B999A1BB58B4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72" name="TextovéPole 1">
          <a:extLst>
            <a:ext uri="{FF2B5EF4-FFF2-40B4-BE49-F238E27FC236}">
              <a16:creationId xmlns:a16="http://schemas.microsoft.com/office/drawing/2014/main" id="{24DFE9F2-F80D-41A1-AEFC-5AFF8FB2806A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73" name="TextovéPole 1">
          <a:extLst>
            <a:ext uri="{FF2B5EF4-FFF2-40B4-BE49-F238E27FC236}">
              <a16:creationId xmlns:a16="http://schemas.microsoft.com/office/drawing/2014/main" id="{232E29F9-761E-457E-B8CE-6521CABB59C3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74" name="TextovéPole 1">
          <a:extLst>
            <a:ext uri="{FF2B5EF4-FFF2-40B4-BE49-F238E27FC236}">
              <a16:creationId xmlns:a16="http://schemas.microsoft.com/office/drawing/2014/main" id="{C3283858-8597-4B5D-9DFA-2A5BA9DCD977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75" name="TextovéPole 1">
          <a:extLst>
            <a:ext uri="{FF2B5EF4-FFF2-40B4-BE49-F238E27FC236}">
              <a16:creationId xmlns:a16="http://schemas.microsoft.com/office/drawing/2014/main" id="{A1B5ABF2-D159-4716-8EF9-C79DA8D5E947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76" name="TextovéPole 1">
          <a:extLst>
            <a:ext uri="{FF2B5EF4-FFF2-40B4-BE49-F238E27FC236}">
              <a16:creationId xmlns:a16="http://schemas.microsoft.com/office/drawing/2014/main" id="{FB11236B-E11B-4F6D-BB2E-15FEF6129B95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77" name="TextovéPole 1">
          <a:extLst>
            <a:ext uri="{FF2B5EF4-FFF2-40B4-BE49-F238E27FC236}">
              <a16:creationId xmlns:a16="http://schemas.microsoft.com/office/drawing/2014/main" id="{A6FADB42-161B-4FAC-9C60-FB1D58C12F90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78" name="TextovéPole 1">
          <a:extLst>
            <a:ext uri="{FF2B5EF4-FFF2-40B4-BE49-F238E27FC236}">
              <a16:creationId xmlns:a16="http://schemas.microsoft.com/office/drawing/2014/main" id="{BAE49F86-CE5E-49EB-8FA1-BE85D1CA6F1C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79" name="TextovéPole 1">
          <a:extLst>
            <a:ext uri="{FF2B5EF4-FFF2-40B4-BE49-F238E27FC236}">
              <a16:creationId xmlns:a16="http://schemas.microsoft.com/office/drawing/2014/main" id="{CD6B524D-5698-41A2-BA01-A6074FAA0A0B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80" name="TextovéPole 1">
          <a:extLst>
            <a:ext uri="{FF2B5EF4-FFF2-40B4-BE49-F238E27FC236}">
              <a16:creationId xmlns:a16="http://schemas.microsoft.com/office/drawing/2014/main" id="{D4D09131-351A-4FD6-8620-047F49DB6FD1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81" name="TextovéPole 1">
          <a:extLst>
            <a:ext uri="{FF2B5EF4-FFF2-40B4-BE49-F238E27FC236}">
              <a16:creationId xmlns:a16="http://schemas.microsoft.com/office/drawing/2014/main" id="{87A38900-EA0A-4425-88E7-03508253D31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82" name="TextovéPole 1">
          <a:extLst>
            <a:ext uri="{FF2B5EF4-FFF2-40B4-BE49-F238E27FC236}">
              <a16:creationId xmlns:a16="http://schemas.microsoft.com/office/drawing/2014/main" id="{38F4AFD9-6AF1-49DA-A646-C086046EF206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83" name="TextovéPole 1">
          <a:extLst>
            <a:ext uri="{FF2B5EF4-FFF2-40B4-BE49-F238E27FC236}">
              <a16:creationId xmlns:a16="http://schemas.microsoft.com/office/drawing/2014/main" id="{769F2A5D-3717-484C-BA0A-171E6A6F6BCD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84" name="TextovéPole 1">
          <a:extLst>
            <a:ext uri="{FF2B5EF4-FFF2-40B4-BE49-F238E27FC236}">
              <a16:creationId xmlns:a16="http://schemas.microsoft.com/office/drawing/2014/main" id="{22EC99D4-16F5-4E92-B98F-0AC5207201D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85" name="TextovéPole 1">
          <a:extLst>
            <a:ext uri="{FF2B5EF4-FFF2-40B4-BE49-F238E27FC236}">
              <a16:creationId xmlns:a16="http://schemas.microsoft.com/office/drawing/2014/main" id="{75F94FDC-30F9-4634-8CF9-EE2F818818E1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86" name="TextovéPole 1">
          <a:extLst>
            <a:ext uri="{FF2B5EF4-FFF2-40B4-BE49-F238E27FC236}">
              <a16:creationId xmlns:a16="http://schemas.microsoft.com/office/drawing/2014/main" id="{6CF9073C-E895-475E-8A11-0661F10A5863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87" name="TextovéPole 1">
          <a:extLst>
            <a:ext uri="{FF2B5EF4-FFF2-40B4-BE49-F238E27FC236}">
              <a16:creationId xmlns:a16="http://schemas.microsoft.com/office/drawing/2014/main" id="{BCBDC04D-BDEA-4A1F-B9FC-5B85E618D6C5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88" name="TextovéPole 1">
          <a:extLst>
            <a:ext uri="{FF2B5EF4-FFF2-40B4-BE49-F238E27FC236}">
              <a16:creationId xmlns:a16="http://schemas.microsoft.com/office/drawing/2014/main" id="{0B893B41-6A0C-489E-B9E5-794FE239917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89" name="TextovéPole 1">
          <a:extLst>
            <a:ext uri="{FF2B5EF4-FFF2-40B4-BE49-F238E27FC236}">
              <a16:creationId xmlns:a16="http://schemas.microsoft.com/office/drawing/2014/main" id="{C09DF30C-E1EB-4888-8E6E-4877047EA7E9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90" name="TextovéPole 1">
          <a:extLst>
            <a:ext uri="{FF2B5EF4-FFF2-40B4-BE49-F238E27FC236}">
              <a16:creationId xmlns:a16="http://schemas.microsoft.com/office/drawing/2014/main" id="{3CE92469-D610-4460-BF49-263CDCFFE81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91" name="TextovéPole 1">
          <a:extLst>
            <a:ext uri="{FF2B5EF4-FFF2-40B4-BE49-F238E27FC236}">
              <a16:creationId xmlns:a16="http://schemas.microsoft.com/office/drawing/2014/main" id="{EE8DBDBF-85C5-451C-BF8B-3A76C746AE7E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92" name="TextovéPole 1">
          <a:extLst>
            <a:ext uri="{FF2B5EF4-FFF2-40B4-BE49-F238E27FC236}">
              <a16:creationId xmlns:a16="http://schemas.microsoft.com/office/drawing/2014/main" id="{F1749C97-6F85-4CD8-852F-260FD48EB46D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93" name="TextovéPole 1">
          <a:extLst>
            <a:ext uri="{FF2B5EF4-FFF2-40B4-BE49-F238E27FC236}">
              <a16:creationId xmlns:a16="http://schemas.microsoft.com/office/drawing/2014/main" id="{2A44B538-8A69-4F97-859C-676DEF29B74D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94" name="TextovéPole 1">
          <a:extLst>
            <a:ext uri="{FF2B5EF4-FFF2-40B4-BE49-F238E27FC236}">
              <a16:creationId xmlns:a16="http://schemas.microsoft.com/office/drawing/2014/main" id="{BE962CB5-BDD6-4B8F-B5DD-7BE5DFD52020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95" name="TextovéPole 1">
          <a:extLst>
            <a:ext uri="{FF2B5EF4-FFF2-40B4-BE49-F238E27FC236}">
              <a16:creationId xmlns:a16="http://schemas.microsoft.com/office/drawing/2014/main" id="{89BD19FD-A5B3-40D1-8362-E0113A691474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96" name="TextovéPole 1">
          <a:extLst>
            <a:ext uri="{FF2B5EF4-FFF2-40B4-BE49-F238E27FC236}">
              <a16:creationId xmlns:a16="http://schemas.microsoft.com/office/drawing/2014/main" id="{D5964669-EFB2-4A0C-BCF6-2A83BC8FF586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97" name="TextovéPole 1">
          <a:extLst>
            <a:ext uri="{FF2B5EF4-FFF2-40B4-BE49-F238E27FC236}">
              <a16:creationId xmlns:a16="http://schemas.microsoft.com/office/drawing/2014/main" id="{C2BCFAEA-D0D7-4367-A1A1-BBBD81D93422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98" name="TextovéPole 1">
          <a:extLst>
            <a:ext uri="{FF2B5EF4-FFF2-40B4-BE49-F238E27FC236}">
              <a16:creationId xmlns:a16="http://schemas.microsoft.com/office/drawing/2014/main" id="{1CE2359B-E49D-4146-B571-E9BA860687E0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699" name="TextovéPole 1">
          <a:extLst>
            <a:ext uri="{FF2B5EF4-FFF2-40B4-BE49-F238E27FC236}">
              <a16:creationId xmlns:a16="http://schemas.microsoft.com/office/drawing/2014/main" id="{1BA7DAF5-FB5F-4086-A5ED-32E6B874154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00" name="TextovéPole 1">
          <a:extLst>
            <a:ext uri="{FF2B5EF4-FFF2-40B4-BE49-F238E27FC236}">
              <a16:creationId xmlns:a16="http://schemas.microsoft.com/office/drawing/2014/main" id="{86F8B7C7-DE71-4313-AA0D-2004220A2F87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01" name="TextovéPole 1">
          <a:extLst>
            <a:ext uri="{FF2B5EF4-FFF2-40B4-BE49-F238E27FC236}">
              <a16:creationId xmlns:a16="http://schemas.microsoft.com/office/drawing/2014/main" id="{D2C98A15-323F-47E4-9FBA-F91AEB1F45A5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02" name="TextovéPole 1">
          <a:extLst>
            <a:ext uri="{FF2B5EF4-FFF2-40B4-BE49-F238E27FC236}">
              <a16:creationId xmlns:a16="http://schemas.microsoft.com/office/drawing/2014/main" id="{D132ECAA-1DC0-472B-9A0D-B68C52E6BE2A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03" name="TextovéPole 1">
          <a:extLst>
            <a:ext uri="{FF2B5EF4-FFF2-40B4-BE49-F238E27FC236}">
              <a16:creationId xmlns:a16="http://schemas.microsoft.com/office/drawing/2014/main" id="{A128679C-33EB-4178-A337-4EEDF2FF6CC4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04" name="TextovéPole 1">
          <a:extLst>
            <a:ext uri="{FF2B5EF4-FFF2-40B4-BE49-F238E27FC236}">
              <a16:creationId xmlns:a16="http://schemas.microsoft.com/office/drawing/2014/main" id="{6347217F-90C9-4751-86D1-9D7DB40E565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05" name="TextovéPole 1">
          <a:extLst>
            <a:ext uri="{FF2B5EF4-FFF2-40B4-BE49-F238E27FC236}">
              <a16:creationId xmlns:a16="http://schemas.microsoft.com/office/drawing/2014/main" id="{45C98BEF-7441-408C-831E-6D3755B9C7CC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06" name="TextovéPole 1">
          <a:extLst>
            <a:ext uri="{FF2B5EF4-FFF2-40B4-BE49-F238E27FC236}">
              <a16:creationId xmlns:a16="http://schemas.microsoft.com/office/drawing/2014/main" id="{1A207A1B-05B4-4547-8B5F-4009EAAD5DE6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07" name="TextovéPole 1">
          <a:extLst>
            <a:ext uri="{FF2B5EF4-FFF2-40B4-BE49-F238E27FC236}">
              <a16:creationId xmlns:a16="http://schemas.microsoft.com/office/drawing/2014/main" id="{296A64B0-858C-4749-8763-06FEA47920C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08" name="TextovéPole 1">
          <a:extLst>
            <a:ext uri="{FF2B5EF4-FFF2-40B4-BE49-F238E27FC236}">
              <a16:creationId xmlns:a16="http://schemas.microsoft.com/office/drawing/2014/main" id="{E3E62F57-A0B6-4752-B48B-C93686F3285A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09" name="TextovéPole 1">
          <a:extLst>
            <a:ext uri="{FF2B5EF4-FFF2-40B4-BE49-F238E27FC236}">
              <a16:creationId xmlns:a16="http://schemas.microsoft.com/office/drawing/2014/main" id="{8E6A20CE-C86D-4A49-861D-89E2B889A4F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10" name="TextovéPole 1">
          <a:extLst>
            <a:ext uri="{FF2B5EF4-FFF2-40B4-BE49-F238E27FC236}">
              <a16:creationId xmlns:a16="http://schemas.microsoft.com/office/drawing/2014/main" id="{3A96B438-9F4F-4E94-9A57-1083385E1F9D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11" name="TextovéPole 1">
          <a:extLst>
            <a:ext uri="{FF2B5EF4-FFF2-40B4-BE49-F238E27FC236}">
              <a16:creationId xmlns:a16="http://schemas.microsoft.com/office/drawing/2014/main" id="{F8B52B3A-4D8B-48B0-8129-1D4859D9B5B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12" name="TextovéPole 1">
          <a:extLst>
            <a:ext uri="{FF2B5EF4-FFF2-40B4-BE49-F238E27FC236}">
              <a16:creationId xmlns:a16="http://schemas.microsoft.com/office/drawing/2014/main" id="{007A9932-54B9-4E81-96A0-C8E453246C5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13" name="TextovéPole 1">
          <a:extLst>
            <a:ext uri="{FF2B5EF4-FFF2-40B4-BE49-F238E27FC236}">
              <a16:creationId xmlns:a16="http://schemas.microsoft.com/office/drawing/2014/main" id="{8B21F1F4-B5F3-42CE-99C9-A580D8317876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14" name="TextovéPole 1">
          <a:extLst>
            <a:ext uri="{FF2B5EF4-FFF2-40B4-BE49-F238E27FC236}">
              <a16:creationId xmlns:a16="http://schemas.microsoft.com/office/drawing/2014/main" id="{6F2755EF-CA61-4B17-88A0-A9D6A5EACDD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15" name="TextovéPole 1">
          <a:extLst>
            <a:ext uri="{FF2B5EF4-FFF2-40B4-BE49-F238E27FC236}">
              <a16:creationId xmlns:a16="http://schemas.microsoft.com/office/drawing/2014/main" id="{54BD40D0-22CD-4A16-A934-0D399C965B61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16" name="TextovéPole 1">
          <a:extLst>
            <a:ext uri="{FF2B5EF4-FFF2-40B4-BE49-F238E27FC236}">
              <a16:creationId xmlns:a16="http://schemas.microsoft.com/office/drawing/2014/main" id="{F8372598-0F8E-47B9-BF28-2DB6FEC749CA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17" name="TextovéPole 1">
          <a:extLst>
            <a:ext uri="{FF2B5EF4-FFF2-40B4-BE49-F238E27FC236}">
              <a16:creationId xmlns:a16="http://schemas.microsoft.com/office/drawing/2014/main" id="{0C798AD3-4EA2-4AAE-A888-42BD15D4232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18" name="TextovéPole 1">
          <a:extLst>
            <a:ext uri="{FF2B5EF4-FFF2-40B4-BE49-F238E27FC236}">
              <a16:creationId xmlns:a16="http://schemas.microsoft.com/office/drawing/2014/main" id="{12D19883-390D-4117-9A11-D2982A8F6FF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19" name="TextovéPole 1">
          <a:extLst>
            <a:ext uri="{FF2B5EF4-FFF2-40B4-BE49-F238E27FC236}">
              <a16:creationId xmlns:a16="http://schemas.microsoft.com/office/drawing/2014/main" id="{0364E68E-B0D6-4226-AE6B-793A67DB874C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20" name="TextovéPole 1">
          <a:extLst>
            <a:ext uri="{FF2B5EF4-FFF2-40B4-BE49-F238E27FC236}">
              <a16:creationId xmlns:a16="http://schemas.microsoft.com/office/drawing/2014/main" id="{73216F80-16AE-4181-8E64-7745FBEDF80E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21" name="TextovéPole 1">
          <a:extLst>
            <a:ext uri="{FF2B5EF4-FFF2-40B4-BE49-F238E27FC236}">
              <a16:creationId xmlns:a16="http://schemas.microsoft.com/office/drawing/2014/main" id="{D8A4FCF3-A0AE-4EED-A926-646FF094E5D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22" name="TextovéPole 1">
          <a:extLst>
            <a:ext uri="{FF2B5EF4-FFF2-40B4-BE49-F238E27FC236}">
              <a16:creationId xmlns:a16="http://schemas.microsoft.com/office/drawing/2014/main" id="{9470C650-395D-4BF0-B10C-777AB7F697A6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23" name="TextovéPole 1">
          <a:extLst>
            <a:ext uri="{FF2B5EF4-FFF2-40B4-BE49-F238E27FC236}">
              <a16:creationId xmlns:a16="http://schemas.microsoft.com/office/drawing/2014/main" id="{441AB031-BCD9-4148-B494-1D3BBC76AEFE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24" name="TextovéPole 1">
          <a:extLst>
            <a:ext uri="{FF2B5EF4-FFF2-40B4-BE49-F238E27FC236}">
              <a16:creationId xmlns:a16="http://schemas.microsoft.com/office/drawing/2014/main" id="{E88B1444-E006-4FDA-994A-6D83C2B15945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25" name="TextovéPole 1">
          <a:extLst>
            <a:ext uri="{FF2B5EF4-FFF2-40B4-BE49-F238E27FC236}">
              <a16:creationId xmlns:a16="http://schemas.microsoft.com/office/drawing/2014/main" id="{21D715C9-8FC9-4915-AEFB-06C2F2EE56E9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26" name="TextovéPole 1">
          <a:extLst>
            <a:ext uri="{FF2B5EF4-FFF2-40B4-BE49-F238E27FC236}">
              <a16:creationId xmlns:a16="http://schemas.microsoft.com/office/drawing/2014/main" id="{F0EE38A1-4223-4AC3-8F71-DEC728B2431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27" name="TextovéPole 1">
          <a:extLst>
            <a:ext uri="{FF2B5EF4-FFF2-40B4-BE49-F238E27FC236}">
              <a16:creationId xmlns:a16="http://schemas.microsoft.com/office/drawing/2014/main" id="{C23AF473-22DD-4A7A-A709-F9EF7BCDF9A6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28" name="TextovéPole 1">
          <a:extLst>
            <a:ext uri="{FF2B5EF4-FFF2-40B4-BE49-F238E27FC236}">
              <a16:creationId xmlns:a16="http://schemas.microsoft.com/office/drawing/2014/main" id="{A10FF4DD-18AC-4085-BE30-89B02AAF1766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29" name="TextovéPole 1">
          <a:extLst>
            <a:ext uri="{FF2B5EF4-FFF2-40B4-BE49-F238E27FC236}">
              <a16:creationId xmlns:a16="http://schemas.microsoft.com/office/drawing/2014/main" id="{1E7CE25A-17D5-4738-8D7A-94C3E7EFE22A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30" name="TextovéPole 1">
          <a:extLst>
            <a:ext uri="{FF2B5EF4-FFF2-40B4-BE49-F238E27FC236}">
              <a16:creationId xmlns:a16="http://schemas.microsoft.com/office/drawing/2014/main" id="{FB2C1E8B-6CC6-4CC6-B066-6B1E46C7362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31" name="TextovéPole 1">
          <a:extLst>
            <a:ext uri="{FF2B5EF4-FFF2-40B4-BE49-F238E27FC236}">
              <a16:creationId xmlns:a16="http://schemas.microsoft.com/office/drawing/2014/main" id="{C30DA0F2-FE39-4635-ADAA-B924E98CB084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32" name="TextovéPole 1">
          <a:extLst>
            <a:ext uri="{FF2B5EF4-FFF2-40B4-BE49-F238E27FC236}">
              <a16:creationId xmlns:a16="http://schemas.microsoft.com/office/drawing/2014/main" id="{DF8280B1-9D88-449A-B7BB-48ED1C110E7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33" name="TextovéPole 1">
          <a:extLst>
            <a:ext uri="{FF2B5EF4-FFF2-40B4-BE49-F238E27FC236}">
              <a16:creationId xmlns:a16="http://schemas.microsoft.com/office/drawing/2014/main" id="{52DDBFC1-A9F6-4F45-A69D-3BB3997F9A1E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34" name="TextovéPole 1">
          <a:extLst>
            <a:ext uri="{FF2B5EF4-FFF2-40B4-BE49-F238E27FC236}">
              <a16:creationId xmlns:a16="http://schemas.microsoft.com/office/drawing/2014/main" id="{B3C0C1E1-38FC-48E1-8DE4-702C4E561A8A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35" name="TextovéPole 1">
          <a:extLst>
            <a:ext uri="{FF2B5EF4-FFF2-40B4-BE49-F238E27FC236}">
              <a16:creationId xmlns:a16="http://schemas.microsoft.com/office/drawing/2014/main" id="{C4DAC922-EFB2-4EA5-9782-F550E39AC035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36" name="TextovéPole 1">
          <a:extLst>
            <a:ext uri="{FF2B5EF4-FFF2-40B4-BE49-F238E27FC236}">
              <a16:creationId xmlns:a16="http://schemas.microsoft.com/office/drawing/2014/main" id="{F17A56CA-72D6-4777-99CA-1AF7ECC1D934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37" name="TextovéPole 1">
          <a:extLst>
            <a:ext uri="{FF2B5EF4-FFF2-40B4-BE49-F238E27FC236}">
              <a16:creationId xmlns:a16="http://schemas.microsoft.com/office/drawing/2014/main" id="{6B843AF1-EB5A-4B49-9583-6194DCAEE6B2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38" name="TextovéPole 1">
          <a:extLst>
            <a:ext uri="{FF2B5EF4-FFF2-40B4-BE49-F238E27FC236}">
              <a16:creationId xmlns:a16="http://schemas.microsoft.com/office/drawing/2014/main" id="{E8A62885-0BFF-4EE3-839D-E3775146F21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39" name="TextovéPole 1">
          <a:extLst>
            <a:ext uri="{FF2B5EF4-FFF2-40B4-BE49-F238E27FC236}">
              <a16:creationId xmlns:a16="http://schemas.microsoft.com/office/drawing/2014/main" id="{06F3DB55-7046-48F1-A70F-EF2B57E82A04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40" name="TextovéPole 1">
          <a:extLst>
            <a:ext uri="{FF2B5EF4-FFF2-40B4-BE49-F238E27FC236}">
              <a16:creationId xmlns:a16="http://schemas.microsoft.com/office/drawing/2014/main" id="{BB035CD4-6B5B-4DAC-A7F4-908EAE889B3B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41" name="TextovéPole 1">
          <a:extLst>
            <a:ext uri="{FF2B5EF4-FFF2-40B4-BE49-F238E27FC236}">
              <a16:creationId xmlns:a16="http://schemas.microsoft.com/office/drawing/2014/main" id="{AFB91DA8-6FF8-40C9-A315-B4224FD5367A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42" name="TextovéPole 1">
          <a:extLst>
            <a:ext uri="{FF2B5EF4-FFF2-40B4-BE49-F238E27FC236}">
              <a16:creationId xmlns:a16="http://schemas.microsoft.com/office/drawing/2014/main" id="{148F63EB-9769-416C-A2CB-C3F1C7A3B06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43" name="TextovéPole 1">
          <a:extLst>
            <a:ext uri="{FF2B5EF4-FFF2-40B4-BE49-F238E27FC236}">
              <a16:creationId xmlns:a16="http://schemas.microsoft.com/office/drawing/2014/main" id="{A54ED822-AC3B-419D-B9D8-C7337C7B91A0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44" name="TextovéPole 1">
          <a:extLst>
            <a:ext uri="{FF2B5EF4-FFF2-40B4-BE49-F238E27FC236}">
              <a16:creationId xmlns:a16="http://schemas.microsoft.com/office/drawing/2014/main" id="{19A43BA3-BF56-4C17-B8B6-825F7C7EE57A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45" name="TextovéPole 1">
          <a:extLst>
            <a:ext uri="{FF2B5EF4-FFF2-40B4-BE49-F238E27FC236}">
              <a16:creationId xmlns:a16="http://schemas.microsoft.com/office/drawing/2014/main" id="{AF8078EC-36FC-46EA-A8E5-E91E88F4C400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46" name="TextovéPole 1">
          <a:extLst>
            <a:ext uri="{FF2B5EF4-FFF2-40B4-BE49-F238E27FC236}">
              <a16:creationId xmlns:a16="http://schemas.microsoft.com/office/drawing/2014/main" id="{286CB232-DD5A-4260-B233-5E0C6FBD7A6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47" name="TextovéPole 1">
          <a:extLst>
            <a:ext uri="{FF2B5EF4-FFF2-40B4-BE49-F238E27FC236}">
              <a16:creationId xmlns:a16="http://schemas.microsoft.com/office/drawing/2014/main" id="{3738CD7E-5FEC-4CB3-9BC1-D99D1B2B2700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48" name="TextovéPole 1">
          <a:extLst>
            <a:ext uri="{FF2B5EF4-FFF2-40B4-BE49-F238E27FC236}">
              <a16:creationId xmlns:a16="http://schemas.microsoft.com/office/drawing/2014/main" id="{970442BF-CDEA-4A89-9A73-5E94932493F7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49" name="TextovéPole 1">
          <a:extLst>
            <a:ext uri="{FF2B5EF4-FFF2-40B4-BE49-F238E27FC236}">
              <a16:creationId xmlns:a16="http://schemas.microsoft.com/office/drawing/2014/main" id="{3852E4A9-369B-4D7B-9AFF-87D09C3056BE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50" name="TextovéPole 1">
          <a:extLst>
            <a:ext uri="{FF2B5EF4-FFF2-40B4-BE49-F238E27FC236}">
              <a16:creationId xmlns:a16="http://schemas.microsoft.com/office/drawing/2014/main" id="{046D6397-44A8-4B18-A421-48285062C3B5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51" name="TextovéPole 1">
          <a:extLst>
            <a:ext uri="{FF2B5EF4-FFF2-40B4-BE49-F238E27FC236}">
              <a16:creationId xmlns:a16="http://schemas.microsoft.com/office/drawing/2014/main" id="{89F6E195-A70F-4C3C-B2CA-56867BE50351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52" name="TextovéPole 1">
          <a:extLst>
            <a:ext uri="{FF2B5EF4-FFF2-40B4-BE49-F238E27FC236}">
              <a16:creationId xmlns:a16="http://schemas.microsoft.com/office/drawing/2014/main" id="{0DF44B91-48E9-4349-AAF7-DF4A37D51C73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53" name="TextovéPole 1">
          <a:extLst>
            <a:ext uri="{FF2B5EF4-FFF2-40B4-BE49-F238E27FC236}">
              <a16:creationId xmlns:a16="http://schemas.microsoft.com/office/drawing/2014/main" id="{4F490576-0E8A-4A80-9F4C-080629E6F85E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54" name="TextovéPole 1">
          <a:extLst>
            <a:ext uri="{FF2B5EF4-FFF2-40B4-BE49-F238E27FC236}">
              <a16:creationId xmlns:a16="http://schemas.microsoft.com/office/drawing/2014/main" id="{807C3480-A429-46A5-84D1-C0C945888ECC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55" name="TextovéPole 1">
          <a:extLst>
            <a:ext uri="{FF2B5EF4-FFF2-40B4-BE49-F238E27FC236}">
              <a16:creationId xmlns:a16="http://schemas.microsoft.com/office/drawing/2014/main" id="{1FA820F6-D6A3-4EED-97B6-5AF4734F0A27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56" name="TextovéPole 1">
          <a:extLst>
            <a:ext uri="{FF2B5EF4-FFF2-40B4-BE49-F238E27FC236}">
              <a16:creationId xmlns:a16="http://schemas.microsoft.com/office/drawing/2014/main" id="{AAE33C3F-3685-4B64-BECF-D6926522A899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57" name="TextovéPole 1">
          <a:extLst>
            <a:ext uri="{FF2B5EF4-FFF2-40B4-BE49-F238E27FC236}">
              <a16:creationId xmlns:a16="http://schemas.microsoft.com/office/drawing/2014/main" id="{103613D7-5E88-48CA-8E13-A9C5533F5639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58" name="TextovéPole 1">
          <a:extLst>
            <a:ext uri="{FF2B5EF4-FFF2-40B4-BE49-F238E27FC236}">
              <a16:creationId xmlns:a16="http://schemas.microsoft.com/office/drawing/2014/main" id="{24BF15DA-3139-488F-BC49-55AFDEDCD4EC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59" name="TextovéPole 1">
          <a:extLst>
            <a:ext uri="{FF2B5EF4-FFF2-40B4-BE49-F238E27FC236}">
              <a16:creationId xmlns:a16="http://schemas.microsoft.com/office/drawing/2014/main" id="{C9CED304-83D9-4D3F-AC2A-F1188966D35C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60" name="TextovéPole 1">
          <a:extLst>
            <a:ext uri="{FF2B5EF4-FFF2-40B4-BE49-F238E27FC236}">
              <a16:creationId xmlns:a16="http://schemas.microsoft.com/office/drawing/2014/main" id="{D2A99823-A680-464E-BC2E-B1534985FEFE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61" name="TextovéPole 1">
          <a:extLst>
            <a:ext uri="{FF2B5EF4-FFF2-40B4-BE49-F238E27FC236}">
              <a16:creationId xmlns:a16="http://schemas.microsoft.com/office/drawing/2014/main" id="{F7F16136-F133-47D6-87A9-B56B1CECDDEB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62" name="TextovéPole 1">
          <a:extLst>
            <a:ext uri="{FF2B5EF4-FFF2-40B4-BE49-F238E27FC236}">
              <a16:creationId xmlns:a16="http://schemas.microsoft.com/office/drawing/2014/main" id="{6D004D0B-E2B6-4D1A-B40C-C3BDFE1AE533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63" name="TextovéPole 1">
          <a:extLst>
            <a:ext uri="{FF2B5EF4-FFF2-40B4-BE49-F238E27FC236}">
              <a16:creationId xmlns:a16="http://schemas.microsoft.com/office/drawing/2014/main" id="{97CD638A-21F8-4AA9-9200-93FBA303049D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64" name="TextovéPole 1">
          <a:extLst>
            <a:ext uri="{FF2B5EF4-FFF2-40B4-BE49-F238E27FC236}">
              <a16:creationId xmlns:a16="http://schemas.microsoft.com/office/drawing/2014/main" id="{5CBE56E7-2B3D-4A72-9484-CB9016FB15E3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65" name="TextovéPole 1">
          <a:extLst>
            <a:ext uri="{FF2B5EF4-FFF2-40B4-BE49-F238E27FC236}">
              <a16:creationId xmlns:a16="http://schemas.microsoft.com/office/drawing/2014/main" id="{71ADC4C1-71FA-4546-A402-A0161B661DBA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66" name="TextovéPole 1">
          <a:extLst>
            <a:ext uri="{FF2B5EF4-FFF2-40B4-BE49-F238E27FC236}">
              <a16:creationId xmlns:a16="http://schemas.microsoft.com/office/drawing/2014/main" id="{6E1280B5-FEBF-47AE-80E9-199CC791D27E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67" name="TextovéPole 1">
          <a:extLst>
            <a:ext uri="{FF2B5EF4-FFF2-40B4-BE49-F238E27FC236}">
              <a16:creationId xmlns:a16="http://schemas.microsoft.com/office/drawing/2014/main" id="{8F575AD1-79F4-4D59-BDDC-C0DF7D763C8A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68" name="TextovéPole 1">
          <a:extLst>
            <a:ext uri="{FF2B5EF4-FFF2-40B4-BE49-F238E27FC236}">
              <a16:creationId xmlns:a16="http://schemas.microsoft.com/office/drawing/2014/main" id="{E4C07690-333C-4AE4-BB38-81766F35DD21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69" name="TextovéPole 1">
          <a:extLst>
            <a:ext uri="{FF2B5EF4-FFF2-40B4-BE49-F238E27FC236}">
              <a16:creationId xmlns:a16="http://schemas.microsoft.com/office/drawing/2014/main" id="{65F85940-F66D-44B9-A08D-C6EE7F325725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70" name="TextovéPole 1">
          <a:extLst>
            <a:ext uri="{FF2B5EF4-FFF2-40B4-BE49-F238E27FC236}">
              <a16:creationId xmlns:a16="http://schemas.microsoft.com/office/drawing/2014/main" id="{C936872A-C63C-4630-9CCC-9AC85E30E95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71" name="TextovéPole 1">
          <a:extLst>
            <a:ext uri="{FF2B5EF4-FFF2-40B4-BE49-F238E27FC236}">
              <a16:creationId xmlns:a16="http://schemas.microsoft.com/office/drawing/2014/main" id="{4FC0BEDF-5CA8-4778-BF1F-4AC9059026E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72" name="TextovéPole 1">
          <a:extLst>
            <a:ext uri="{FF2B5EF4-FFF2-40B4-BE49-F238E27FC236}">
              <a16:creationId xmlns:a16="http://schemas.microsoft.com/office/drawing/2014/main" id="{C2FB69A1-2BAB-4AFC-9120-FC0C8734A045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73" name="TextovéPole 1">
          <a:extLst>
            <a:ext uri="{FF2B5EF4-FFF2-40B4-BE49-F238E27FC236}">
              <a16:creationId xmlns:a16="http://schemas.microsoft.com/office/drawing/2014/main" id="{15188182-CACF-43EA-B94F-3DD216D2F3C3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74" name="TextovéPole 1">
          <a:extLst>
            <a:ext uri="{FF2B5EF4-FFF2-40B4-BE49-F238E27FC236}">
              <a16:creationId xmlns:a16="http://schemas.microsoft.com/office/drawing/2014/main" id="{C4301EA5-3659-4C90-BB16-7200A806FBC2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75" name="TextovéPole 1">
          <a:extLst>
            <a:ext uri="{FF2B5EF4-FFF2-40B4-BE49-F238E27FC236}">
              <a16:creationId xmlns:a16="http://schemas.microsoft.com/office/drawing/2014/main" id="{7EEA5781-9EBD-46AC-B41F-598A5799B4B0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76" name="TextovéPole 1">
          <a:extLst>
            <a:ext uri="{FF2B5EF4-FFF2-40B4-BE49-F238E27FC236}">
              <a16:creationId xmlns:a16="http://schemas.microsoft.com/office/drawing/2014/main" id="{82825A74-D37B-4274-B658-AD011BAE6004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77" name="TextovéPole 1">
          <a:extLst>
            <a:ext uri="{FF2B5EF4-FFF2-40B4-BE49-F238E27FC236}">
              <a16:creationId xmlns:a16="http://schemas.microsoft.com/office/drawing/2014/main" id="{51EA108C-29F2-4DBD-B113-756D615B9AD7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78" name="TextovéPole 1">
          <a:extLst>
            <a:ext uri="{FF2B5EF4-FFF2-40B4-BE49-F238E27FC236}">
              <a16:creationId xmlns:a16="http://schemas.microsoft.com/office/drawing/2014/main" id="{0ECB5FEF-5E65-4A0F-9FCF-75D88DC92015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79" name="TextovéPole 1">
          <a:extLst>
            <a:ext uri="{FF2B5EF4-FFF2-40B4-BE49-F238E27FC236}">
              <a16:creationId xmlns:a16="http://schemas.microsoft.com/office/drawing/2014/main" id="{930141D3-7AAC-40B1-8367-4C442D244EB4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80" name="TextovéPole 1">
          <a:extLst>
            <a:ext uri="{FF2B5EF4-FFF2-40B4-BE49-F238E27FC236}">
              <a16:creationId xmlns:a16="http://schemas.microsoft.com/office/drawing/2014/main" id="{4B63887C-3B76-496A-A048-321023C6D70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81" name="TextovéPole 1">
          <a:extLst>
            <a:ext uri="{FF2B5EF4-FFF2-40B4-BE49-F238E27FC236}">
              <a16:creationId xmlns:a16="http://schemas.microsoft.com/office/drawing/2014/main" id="{C8876FFB-74B0-413E-8DF2-BAFF93938300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82" name="TextovéPole 1">
          <a:extLst>
            <a:ext uri="{FF2B5EF4-FFF2-40B4-BE49-F238E27FC236}">
              <a16:creationId xmlns:a16="http://schemas.microsoft.com/office/drawing/2014/main" id="{442B2E3A-ECA4-4CD9-9E80-9AC366294A21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83" name="TextovéPole 1">
          <a:extLst>
            <a:ext uri="{FF2B5EF4-FFF2-40B4-BE49-F238E27FC236}">
              <a16:creationId xmlns:a16="http://schemas.microsoft.com/office/drawing/2014/main" id="{C5CFF606-AFC1-449F-9379-2C7134CDE3E4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84" name="TextovéPole 1">
          <a:extLst>
            <a:ext uri="{FF2B5EF4-FFF2-40B4-BE49-F238E27FC236}">
              <a16:creationId xmlns:a16="http://schemas.microsoft.com/office/drawing/2014/main" id="{7B1292E3-6EEE-4CDD-82F3-44AB2EAD0321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85" name="TextovéPole 1">
          <a:extLst>
            <a:ext uri="{FF2B5EF4-FFF2-40B4-BE49-F238E27FC236}">
              <a16:creationId xmlns:a16="http://schemas.microsoft.com/office/drawing/2014/main" id="{92A83944-02A6-4091-9A3D-C99DA588D4AD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86" name="TextovéPole 1">
          <a:extLst>
            <a:ext uri="{FF2B5EF4-FFF2-40B4-BE49-F238E27FC236}">
              <a16:creationId xmlns:a16="http://schemas.microsoft.com/office/drawing/2014/main" id="{71AFE30F-F363-453B-8F67-805CC35835CB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87" name="TextovéPole 1">
          <a:extLst>
            <a:ext uri="{FF2B5EF4-FFF2-40B4-BE49-F238E27FC236}">
              <a16:creationId xmlns:a16="http://schemas.microsoft.com/office/drawing/2014/main" id="{CE201204-2455-41E6-BFC0-2569F596827A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88" name="TextovéPole 1">
          <a:extLst>
            <a:ext uri="{FF2B5EF4-FFF2-40B4-BE49-F238E27FC236}">
              <a16:creationId xmlns:a16="http://schemas.microsoft.com/office/drawing/2014/main" id="{F767E939-DB41-49E0-9967-F8821EB3FB50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89" name="TextovéPole 1">
          <a:extLst>
            <a:ext uri="{FF2B5EF4-FFF2-40B4-BE49-F238E27FC236}">
              <a16:creationId xmlns:a16="http://schemas.microsoft.com/office/drawing/2014/main" id="{858B0B26-A1ED-4982-89C4-8F2880D44072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90" name="TextovéPole 1">
          <a:extLst>
            <a:ext uri="{FF2B5EF4-FFF2-40B4-BE49-F238E27FC236}">
              <a16:creationId xmlns:a16="http://schemas.microsoft.com/office/drawing/2014/main" id="{2D8C29E5-78B2-4C5D-BA65-7C20093B3CF5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91" name="TextovéPole 1">
          <a:extLst>
            <a:ext uri="{FF2B5EF4-FFF2-40B4-BE49-F238E27FC236}">
              <a16:creationId xmlns:a16="http://schemas.microsoft.com/office/drawing/2014/main" id="{B4BC5100-2FBD-4F1C-85F7-F7C80C11DE7C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92" name="TextovéPole 1">
          <a:extLst>
            <a:ext uri="{FF2B5EF4-FFF2-40B4-BE49-F238E27FC236}">
              <a16:creationId xmlns:a16="http://schemas.microsoft.com/office/drawing/2014/main" id="{977ACE2C-A17C-4DEB-B7A7-39535495E73E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93" name="TextovéPole 1">
          <a:extLst>
            <a:ext uri="{FF2B5EF4-FFF2-40B4-BE49-F238E27FC236}">
              <a16:creationId xmlns:a16="http://schemas.microsoft.com/office/drawing/2014/main" id="{B7036BE5-BD23-414E-B649-9012C21882C6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94" name="TextovéPole 1">
          <a:extLst>
            <a:ext uri="{FF2B5EF4-FFF2-40B4-BE49-F238E27FC236}">
              <a16:creationId xmlns:a16="http://schemas.microsoft.com/office/drawing/2014/main" id="{61B324B5-53D1-4680-BDEE-C1CBAD30A23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95" name="TextovéPole 1">
          <a:extLst>
            <a:ext uri="{FF2B5EF4-FFF2-40B4-BE49-F238E27FC236}">
              <a16:creationId xmlns:a16="http://schemas.microsoft.com/office/drawing/2014/main" id="{09709D77-0209-473F-9E98-4B5C255C78CE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96" name="TextovéPole 1">
          <a:extLst>
            <a:ext uri="{FF2B5EF4-FFF2-40B4-BE49-F238E27FC236}">
              <a16:creationId xmlns:a16="http://schemas.microsoft.com/office/drawing/2014/main" id="{7742F326-E8F1-4693-A537-A5F7B9056000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97" name="TextovéPole 1">
          <a:extLst>
            <a:ext uri="{FF2B5EF4-FFF2-40B4-BE49-F238E27FC236}">
              <a16:creationId xmlns:a16="http://schemas.microsoft.com/office/drawing/2014/main" id="{22372B67-3457-44A9-8F28-1CA2E0BEC409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98" name="TextovéPole 1">
          <a:extLst>
            <a:ext uri="{FF2B5EF4-FFF2-40B4-BE49-F238E27FC236}">
              <a16:creationId xmlns:a16="http://schemas.microsoft.com/office/drawing/2014/main" id="{862193DD-DD63-4474-B990-F5F467086777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799" name="TextovéPole 1">
          <a:extLst>
            <a:ext uri="{FF2B5EF4-FFF2-40B4-BE49-F238E27FC236}">
              <a16:creationId xmlns:a16="http://schemas.microsoft.com/office/drawing/2014/main" id="{5543C5D6-6223-4695-9890-1359F11B792A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00" name="TextovéPole 1">
          <a:extLst>
            <a:ext uri="{FF2B5EF4-FFF2-40B4-BE49-F238E27FC236}">
              <a16:creationId xmlns:a16="http://schemas.microsoft.com/office/drawing/2014/main" id="{8006DF65-EF9D-4DCA-9DBF-2758D8ED0705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01" name="TextovéPole 1">
          <a:extLst>
            <a:ext uri="{FF2B5EF4-FFF2-40B4-BE49-F238E27FC236}">
              <a16:creationId xmlns:a16="http://schemas.microsoft.com/office/drawing/2014/main" id="{D3554A70-DCFD-43F4-BA55-AEB2FC10C462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02" name="TextovéPole 1">
          <a:extLst>
            <a:ext uri="{FF2B5EF4-FFF2-40B4-BE49-F238E27FC236}">
              <a16:creationId xmlns:a16="http://schemas.microsoft.com/office/drawing/2014/main" id="{04C5997D-F991-4978-A05E-03F000DDE3A4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03" name="TextovéPole 1">
          <a:extLst>
            <a:ext uri="{FF2B5EF4-FFF2-40B4-BE49-F238E27FC236}">
              <a16:creationId xmlns:a16="http://schemas.microsoft.com/office/drawing/2014/main" id="{8D2526F6-5AC9-4EBD-9883-81E13951C072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04" name="TextovéPole 1">
          <a:extLst>
            <a:ext uri="{FF2B5EF4-FFF2-40B4-BE49-F238E27FC236}">
              <a16:creationId xmlns:a16="http://schemas.microsoft.com/office/drawing/2014/main" id="{34F1F654-6C62-44DC-8040-9ECE8990B6D2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05" name="TextovéPole 1">
          <a:extLst>
            <a:ext uri="{FF2B5EF4-FFF2-40B4-BE49-F238E27FC236}">
              <a16:creationId xmlns:a16="http://schemas.microsoft.com/office/drawing/2014/main" id="{BB2217F3-9E09-40B7-A0EC-8AB81C07F4C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06" name="TextovéPole 1">
          <a:extLst>
            <a:ext uri="{FF2B5EF4-FFF2-40B4-BE49-F238E27FC236}">
              <a16:creationId xmlns:a16="http://schemas.microsoft.com/office/drawing/2014/main" id="{1EA23F1C-CDA1-44E8-8C49-F612D024B039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07" name="TextovéPole 1">
          <a:extLst>
            <a:ext uri="{FF2B5EF4-FFF2-40B4-BE49-F238E27FC236}">
              <a16:creationId xmlns:a16="http://schemas.microsoft.com/office/drawing/2014/main" id="{EED6F720-EBEE-44FB-970C-A46F7F5B774D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08" name="TextovéPole 1">
          <a:extLst>
            <a:ext uri="{FF2B5EF4-FFF2-40B4-BE49-F238E27FC236}">
              <a16:creationId xmlns:a16="http://schemas.microsoft.com/office/drawing/2014/main" id="{D54C1CA2-1977-4B60-8D83-4173BA0BAF5C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09" name="TextovéPole 1">
          <a:extLst>
            <a:ext uri="{FF2B5EF4-FFF2-40B4-BE49-F238E27FC236}">
              <a16:creationId xmlns:a16="http://schemas.microsoft.com/office/drawing/2014/main" id="{021B7E01-D1EE-467B-B91E-3D4F916447EA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10" name="TextovéPole 1">
          <a:extLst>
            <a:ext uri="{FF2B5EF4-FFF2-40B4-BE49-F238E27FC236}">
              <a16:creationId xmlns:a16="http://schemas.microsoft.com/office/drawing/2014/main" id="{723A6A26-F5F9-4E63-8C82-D8CD9021A9C8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11" name="TextovéPole 1">
          <a:extLst>
            <a:ext uri="{FF2B5EF4-FFF2-40B4-BE49-F238E27FC236}">
              <a16:creationId xmlns:a16="http://schemas.microsoft.com/office/drawing/2014/main" id="{03D4E5FE-CF63-4DBD-9103-CDB5D4C05A3C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12" name="TextovéPole 1">
          <a:extLst>
            <a:ext uri="{FF2B5EF4-FFF2-40B4-BE49-F238E27FC236}">
              <a16:creationId xmlns:a16="http://schemas.microsoft.com/office/drawing/2014/main" id="{F84AA765-00FB-417B-8AC7-7C20315DA252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13" name="TextovéPole 1">
          <a:extLst>
            <a:ext uri="{FF2B5EF4-FFF2-40B4-BE49-F238E27FC236}">
              <a16:creationId xmlns:a16="http://schemas.microsoft.com/office/drawing/2014/main" id="{39C95457-3E58-4625-B4C5-E45B31778330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14" name="TextovéPole 1">
          <a:extLst>
            <a:ext uri="{FF2B5EF4-FFF2-40B4-BE49-F238E27FC236}">
              <a16:creationId xmlns:a16="http://schemas.microsoft.com/office/drawing/2014/main" id="{6B18FBA3-ACDD-4561-89F1-D784A64E27A0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15" name="TextovéPole 1">
          <a:extLst>
            <a:ext uri="{FF2B5EF4-FFF2-40B4-BE49-F238E27FC236}">
              <a16:creationId xmlns:a16="http://schemas.microsoft.com/office/drawing/2014/main" id="{4AE570EF-4F6A-41EE-A0EC-A10B0988FFBD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16" name="TextovéPole 1">
          <a:extLst>
            <a:ext uri="{FF2B5EF4-FFF2-40B4-BE49-F238E27FC236}">
              <a16:creationId xmlns:a16="http://schemas.microsoft.com/office/drawing/2014/main" id="{5657FFA3-3145-49D1-A13A-531201061FC1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17" name="TextovéPole 1">
          <a:extLst>
            <a:ext uri="{FF2B5EF4-FFF2-40B4-BE49-F238E27FC236}">
              <a16:creationId xmlns:a16="http://schemas.microsoft.com/office/drawing/2014/main" id="{E5EAD05E-2D0A-440E-823B-83D41467D95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18" name="TextovéPole 1">
          <a:extLst>
            <a:ext uri="{FF2B5EF4-FFF2-40B4-BE49-F238E27FC236}">
              <a16:creationId xmlns:a16="http://schemas.microsoft.com/office/drawing/2014/main" id="{82996189-BB2A-4685-9C4B-C1B329EF5405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19" name="TextovéPole 1">
          <a:extLst>
            <a:ext uri="{FF2B5EF4-FFF2-40B4-BE49-F238E27FC236}">
              <a16:creationId xmlns:a16="http://schemas.microsoft.com/office/drawing/2014/main" id="{FD6EB764-937D-48B5-96D1-170EBEB716FD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20" name="TextovéPole 1">
          <a:extLst>
            <a:ext uri="{FF2B5EF4-FFF2-40B4-BE49-F238E27FC236}">
              <a16:creationId xmlns:a16="http://schemas.microsoft.com/office/drawing/2014/main" id="{2BB1A5AA-E0DA-41F8-8C86-24DA0B227576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21" name="TextovéPole 1">
          <a:extLst>
            <a:ext uri="{FF2B5EF4-FFF2-40B4-BE49-F238E27FC236}">
              <a16:creationId xmlns:a16="http://schemas.microsoft.com/office/drawing/2014/main" id="{DC1E9892-15FC-46AE-A877-972F7BDA9A6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22" name="TextovéPole 1">
          <a:extLst>
            <a:ext uri="{FF2B5EF4-FFF2-40B4-BE49-F238E27FC236}">
              <a16:creationId xmlns:a16="http://schemas.microsoft.com/office/drawing/2014/main" id="{D801551D-C548-44FB-917E-8106E3BFC8AF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23" name="TextovéPole 1">
          <a:extLst>
            <a:ext uri="{FF2B5EF4-FFF2-40B4-BE49-F238E27FC236}">
              <a16:creationId xmlns:a16="http://schemas.microsoft.com/office/drawing/2014/main" id="{9DE32ED4-6D7A-480F-B26D-BEFD2F3EF83B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24" name="TextovéPole 1">
          <a:extLst>
            <a:ext uri="{FF2B5EF4-FFF2-40B4-BE49-F238E27FC236}">
              <a16:creationId xmlns:a16="http://schemas.microsoft.com/office/drawing/2014/main" id="{E6A28A83-1E05-4978-97C6-936CE1196F51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25" name="TextovéPole 1">
          <a:extLst>
            <a:ext uri="{FF2B5EF4-FFF2-40B4-BE49-F238E27FC236}">
              <a16:creationId xmlns:a16="http://schemas.microsoft.com/office/drawing/2014/main" id="{AD9D59A4-23C0-48B6-85C4-AFCEA43376AC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26" name="TextovéPole 1">
          <a:extLst>
            <a:ext uri="{FF2B5EF4-FFF2-40B4-BE49-F238E27FC236}">
              <a16:creationId xmlns:a16="http://schemas.microsoft.com/office/drawing/2014/main" id="{A9E71718-E96C-4A08-B9BE-AD9CB7C5E2BD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27" name="TextovéPole 1">
          <a:extLst>
            <a:ext uri="{FF2B5EF4-FFF2-40B4-BE49-F238E27FC236}">
              <a16:creationId xmlns:a16="http://schemas.microsoft.com/office/drawing/2014/main" id="{93C3D8DB-9306-4D42-B597-C43194C8F7B3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28" name="TextovéPole 1">
          <a:extLst>
            <a:ext uri="{FF2B5EF4-FFF2-40B4-BE49-F238E27FC236}">
              <a16:creationId xmlns:a16="http://schemas.microsoft.com/office/drawing/2014/main" id="{FD9683B3-218B-427D-869E-36FBAF706E64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29" name="TextovéPole 1">
          <a:extLst>
            <a:ext uri="{FF2B5EF4-FFF2-40B4-BE49-F238E27FC236}">
              <a16:creationId xmlns:a16="http://schemas.microsoft.com/office/drawing/2014/main" id="{1EA7BC76-C7CF-4CD0-A533-294AF0FF84D4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30" name="TextovéPole 1">
          <a:extLst>
            <a:ext uri="{FF2B5EF4-FFF2-40B4-BE49-F238E27FC236}">
              <a16:creationId xmlns:a16="http://schemas.microsoft.com/office/drawing/2014/main" id="{19C66240-871D-477D-A0EC-E85EE8FB12C3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31" name="TextovéPole 1">
          <a:extLst>
            <a:ext uri="{FF2B5EF4-FFF2-40B4-BE49-F238E27FC236}">
              <a16:creationId xmlns:a16="http://schemas.microsoft.com/office/drawing/2014/main" id="{C5286470-41DD-4338-9E38-8B8388B7A490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32" name="TextovéPole 1">
          <a:extLst>
            <a:ext uri="{FF2B5EF4-FFF2-40B4-BE49-F238E27FC236}">
              <a16:creationId xmlns:a16="http://schemas.microsoft.com/office/drawing/2014/main" id="{A0D2D8FF-8651-449A-AAD4-B1F696B6CB36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33" name="TextovéPole 1">
          <a:extLst>
            <a:ext uri="{FF2B5EF4-FFF2-40B4-BE49-F238E27FC236}">
              <a16:creationId xmlns:a16="http://schemas.microsoft.com/office/drawing/2014/main" id="{8F493F62-45DC-4631-8E5E-3BEBA7946536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34" name="TextovéPole 1">
          <a:extLst>
            <a:ext uri="{FF2B5EF4-FFF2-40B4-BE49-F238E27FC236}">
              <a16:creationId xmlns:a16="http://schemas.microsoft.com/office/drawing/2014/main" id="{AEAD339D-0F1B-4E63-B04C-CD7001561D74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50</xdr:row>
      <xdr:rowOff>0</xdr:rowOff>
    </xdr:from>
    <xdr:ext cx="184731" cy="264560"/>
    <xdr:sp macro="" textlink="">
      <xdr:nvSpPr>
        <xdr:cNvPr id="835" name="TextovéPole 1">
          <a:extLst>
            <a:ext uri="{FF2B5EF4-FFF2-40B4-BE49-F238E27FC236}">
              <a16:creationId xmlns:a16="http://schemas.microsoft.com/office/drawing/2014/main" id="{F7A33A95-4782-41BD-977C-5A948F6B0246}"/>
            </a:ext>
          </a:extLst>
        </xdr:cNvPr>
        <xdr:cNvSpPr txBox="1"/>
      </xdr:nvSpPr>
      <xdr:spPr>
        <a:xfrm>
          <a:off x="938299" y="847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36" name="TextovéPole 1">
          <a:extLst>
            <a:ext uri="{FF2B5EF4-FFF2-40B4-BE49-F238E27FC236}">
              <a16:creationId xmlns:a16="http://schemas.microsoft.com/office/drawing/2014/main" id="{772B8137-48F4-4F79-9C9F-9AE9B817BCCD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37" name="TextovéPole 1">
          <a:extLst>
            <a:ext uri="{FF2B5EF4-FFF2-40B4-BE49-F238E27FC236}">
              <a16:creationId xmlns:a16="http://schemas.microsoft.com/office/drawing/2014/main" id="{7AF592D8-F04B-4BA2-A6B0-8852825DCAE2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38" name="TextovéPole 1">
          <a:extLst>
            <a:ext uri="{FF2B5EF4-FFF2-40B4-BE49-F238E27FC236}">
              <a16:creationId xmlns:a16="http://schemas.microsoft.com/office/drawing/2014/main" id="{5AAF9D6E-81BA-4DDD-ADF2-55F2E63BBB2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39" name="TextovéPole 1">
          <a:extLst>
            <a:ext uri="{FF2B5EF4-FFF2-40B4-BE49-F238E27FC236}">
              <a16:creationId xmlns:a16="http://schemas.microsoft.com/office/drawing/2014/main" id="{CE66687C-DB0A-44EA-A7EA-064840DB8EF7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40" name="TextovéPole 1">
          <a:extLst>
            <a:ext uri="{FF2B5EF4-FFF2-40B4-BE49-F238E27FC236}">
              <a16:creationId xmlns:a16="http://schemas.microsoft.com/office/drawing/2014/main" id="{47B3456C-8E4E-4D0A-BE43-4ECA7F3C3B5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41" name="TextovéPole 1">
          <a:extLst>
            <a:ext uri="{FF2B5EF4-FFF2-40B4-BE49-F238E27FC236}">
              <a16:creationId xmlns:a16="http://schemas.microsoft.com/office/drawing/2014/main" id="{E855A5C5-65F4-4179-A0BF-3D60AF4B197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42" name="TextovéPole 1">
          <a:extLst>
            <a:ext uri="{FF2B5EF4-FFF2-40B4-BE49-F238E27FC236}">
              <a16:creationId xmlns:a16="http://schemas.microsoft.com/office/drawing/2014/main" id="{2ABD1A41-0388-4923-AA8A-7AF18FD3CE0E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43" name="TextovéPole 1">
          <a:extLst>
            <a:ext uri="{FF2B5EF4-FFF2-40B4-BE49-F238E27FC236}">
              <a16:creationId xmlns:a16="http://schemas.microsoft.com/office/drawing/2014/main" id="{336C6F5E-9626-4503-9D0E-EF7DB9C52CAD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44" name="TextovéPole 1">
          <a:extLst>
            <a:ext uri="{FF2B5EF4-FFF2-40B4-BE49-F238E27FC236}">
              <a16:creationId xmlns:a16="http://schemas.microsoft.com/office/drawing/2014/main" id="{60397DA2-D662-4904-B43C-5063B18CD835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45" name="TextovéPole 1">
          <a:extLst>
            <a:ext uri="{FF2B5EF4-FFF2-40B4-BE49-F238E27FC236}">
              <a16:creationId xmlns:a16="http://schemas.microsoft.com/office/drawing/2014/main" id="{6735F730-7E00-4AEE-8FD6-40DAE934D744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46" name="TextovéPole 1">
          <a:extLst>
            <a:ext uri="{FF2B5EF4-FFF2-40B4-BE49-F238E27FC236}">
              <a16:creationId xmlns:a16="http://schemas.microsoft.com/office/drawing/2014/main" id="{5192BDDA-F8E8-436C-8AA8-FA834AF290BE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47" name="TextovéPole 1">
          <a:extLst>
            <a:ext uri="{FF2B5EF4-FFF2-40B4-BE49-F238E27FC236}">
              <a16:creationId xmlns:a16="http://schemas.microsoft.com/office/drawing/2014/main" id="{3402883D-030F-4F91-A628-9CF862328992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48" name="TextovéPole 1">
          <a:extLst>
            <a:ext uri="{FF2B5EF4-FFF2-40B4-BE49-F238E27FC236}">
              <a16:creationId xmlns:a16="http://schemas.microsoft.com/office/drawing/2014/main" id="{D2840B8D-D739-4A33-A117-7CC386A4D11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49" name="TextovéPole 1">
          <a:extLst>
            <a:ext uri="{FF2B5EF4-FFF2-40B4-BE49-F238E27FC236}">
              <a16:creationId xmlns:a16="http://schemas.microsoft.com/office/drawing/2014/main" id="{C4F27C6B-A778-44A9-AFD8-37517931F26C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50" name="TextovéPole 1">
          <a:extLst>
            <a:ext uri="{FF2B5EF4-FFF2-40B4-BE49-F238E27FC236}">
              <a16:creationId xmlns:a16="http://schemas.microsoft.com/office/drawing/2014/main" id="{E41B0725-6304-4DC8-BB06-D0DECDFE0E59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51" name="TextovéPole 1">
          <a:extLst>
            <a:ext uri="{FF2B5EF4-FFF2-40B4-BE49-F238E27FC236}">
              <a16:creationId xmlns:a16="http://schemas.microsoft.com/office/drawing/2014/main" id="{A354DCF2-D7DC-4621-B4CB-695807DACBDF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52" name="TextovéPole 1">
          <a:extLst>
            <a:ext uri="{FF2B5EF4-FFF2-40B4-BE49-F238E27FC236}">
              <a16:creationId xmlns:a16="http://schemas.microsoft.com/office/drawing/2014/main" id="{F5A68EF1-8D26-46A9-8F09-A17ADF17884F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53" name="TextovéPole 1">
          <a:extLst>
            <a:ext uri="{FF2B5EF4-FFF2-40B4-BE49-F238E27FC236}">
              <a16:creationId xmlns:a16="http://schemas.microsoft.com/office/drawing/2014/main" id="{769805B1-F2D3-4B97-B119-B695407F3F59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54" name="TextovéPole 1">
          <a:extLst>
            <a:ext uri="{FF2B5EF4-FFF2-40B4-BE49-F238E27FC236}">
              <a16:creationId xmlns:a16="http://schemas.microsoft.com/office/drawing/2014/main" id="{2DA1D192-E593-4559-8D69-78D1BBBBE3AA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55" name="TextovéPole 1">
          <a:extLst>
            <a:ext uri="{FF2B5EF4-FFF2-40B4-BE49-F238E27FC236}">
              <a16:creationId xmlns:a16="http://schemas.microsoft.com/office/drawing/2014/main" id="{08A12B2E-EEF7-46B9-8310-7CFE881C9386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56" name="TextovéPole 1">
          <a:extLst>
            <a:ext uri="{FF2B5EF4-FFF2-40B4-BE49-F238E27FC236}">
              <a16:creationId xmlns:a16="http://schemas.microsoft.com/office/drawing/2014/main" id="{F7FCB047-AC66-43C2-B7D6-E164EAAA596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57" name="TextovéPole 1">
          <a:extLst>
            <a:ext uri="{FF2B5EF4-FFF2-40B4-BE49-F238E27FC236}">
              <a16:creationId xmlns:a16="http://schemas.microsoft.com/office/drawing/2014/main" id="{338DCEE2-484C-4AD8-9BAC-E4A475492841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58" name="TextovéPole 1">
          <a:extLst>
            <a:ext uri="{FF2B5EF4-FFF2-40B4-BE49-F238E27FC236}">
              <a16:creationId xmlns:a16="http://schemas.microsoft.com/office/drawing/2014/main" id="{94D0F7E6-718D-47A6-A428-26D00D133CCE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59" name="TextovéPole 1">
          <a:extLst>
            <a:ext uri="{FF2B5EF4-FFF2-40B4-BE49-F238E27FC236}">
              <a16:creationId xmlns:a16="http://schemas.microsoft.com/office/drawing/2014/main" id="{4F2426CD-B997-4E43-AFE8-0AECDFEDDDA9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60" name="TextovéPole 1">
          <a:extLst>
            <a:ext uri="{FF2B5EF4-FFF2-40B4-BE49-F238E27FC236}">
              <a16:creationId xmlns:a16="http://schemas.microsoft.com/office/drawing/2014/main" id="{D72B16AA-A0BE-49F6-9ED6-1E08458F8AED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61" name="TextovéPole 1">
          <a:extLst>
            <a:ext uri="{FF2B5EF4-FFF2-40B4-BE49-F238E27FC236}">
              <a16:creationId xmlns:a16="http://schemas.microsoft.com/office/drawing/2014/main" id="{093C1B2F-CF03-4CB8-B007-28DAA524B533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62" name="TextovéPole 1">
          <a:extLst>
            <a:ext uri="{FF2B5EF4-FFF2-40B4-BE49-F238E27FC236}">
              <a16:creationId xmlns:a16="http://schemas.microsoft.com/office/drawing/2014/main" id="{51E1467E-703C-4E46-9D2B-45E3C975A61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63" name="TextovéPole 1">
          <a:extLst>
            <a:ext uri="{FF2B5EF4-FFF2-40B4-BE49-F238E27FC236}">
              <a16:creationId xmlns:a16="http://schemas.microsoft.com/office/drawing/2014/main" id="{CC1E2F75-E9FB-4AC5-AF90-8DBDFD453185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64" name="TextovéPole 1">
          <a:extLst>
            <a:ext uri="{FF2B5EF4-FFF2-40B4-BE49-F238E27FC236}">
              <a16:creationId xmlns:a16="http://schemas.microsoft.com/office/drawing/2014/main" id="{D31F437B-F27A-45EB-99CF-19442D9233D9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65" name="TextovéPole 1">
          <a:extLst>
            <a:ext uri="{FF2B5EF4-FFF2-40B4-BE49-F238E27FC236}">
              <a16:creationId xmlns:a16="http://schemas.microsoft.com/office/drawing/2014/main" id="{19810C08-E68E-4238-835F-C91D7CDD7784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66" name="TextovéPole 1">
          <a:extLst>
            <a:ext uri="{FF2B5EF4-FFF2-40B4-BE49-F238E27FC236}">
              <a16:creationId xmlns:a16="http://schemas.microsoft.com/office/drawing/2014/main" id="{3F57BC96-3053-4D94-87A2-08B4915F1232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67" name="TextovéPole 1">
          <a:extLst>
            <a:ext uri="{FF2B5EF4-FFF2-40B4-BE49-F238E27FC236}">
              <a16:creationId xmlns:a16="http://schemas.microsoft.com/office/drawing/2014/main" id="{916FF4E8-C3E7-4CFD-AE6F-DDAE091A5DE6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68" name="TextovéPole 1">
          <a:extLst>
            <a:ext uri="{FF2B5EF4-FFF2-40B4-BE49-F238E27FC236}">
              <a16:creationId xmlns:a16="http://schemas.microsoft.com/office/drawing/2014/main" id="{A4013C22-120F-4FEA-9357-9F9AE2621E0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69" name="TextovéPole 1">
          <a:extLst>
            <a:ext uri="{FF2B5EF4-FFF2-40B4-BE49-F238E27FC236}">
              <a16:creationId xmlns:a16="http://schemas.microsoft.com/office/drawing/2014/main" id="{ADD3047D-0C6A-493B-825B-063CAE838A9D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70" name="TextovéPole 1">
          <a:extLst>
            <a:ext uri="{FF2B5EF4-FFF2-40B4-BE49-F238E27FC236}">
              <a16:creationId xmlns:a16="http://schemas.microsoft.com/office/drawing/2014/main" id="{462F953D-4070-4731-8D4C-3A36CA32DBB9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71" name="TextovéPole 1">
          <a:extLst>
            <a:ext uri="{FF2B5EF4-FFF2-40B4-BE49-F238E27FC236}">
              <a16:creationId xmlns:a16="http://schemas.microsoft.com/office/drawing/2014/main" id="{0068B2FC-E879-4EEA-BB0F-266D76CC7436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72" name="TextovéPole 1">
          <a:extLst>
            <a:ext uri="{FF2B5EF4-FFF2-40B4-BE49-F238E27FC236}">
              <a16:creationId xmlns:a16="http://schemas.microsoft.com/office/drawing/2014/main" id="{9FFF16FB-FA8E-40C6-B904-1A36C2475A4C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73" name="TextovéPole 1">
          <a:extLst>
            <a:ext uri="{FF2B5EF4-FFF2-40B4-BE49-F238E27FC236}">
              <a16:creationId xmlns:a16="http://schemas.microsoft.com/office/drawing/2014/main" id="{7667CADD-FD03-43A5-9A1B-61788EAC42F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74" name="TextovéPole 1">
          <a:extLst>
            <a:ext uri="{FF2B5EF4-FFF2-40B4-BE49-F238E27FC236}">
              <a16:creationId xmlns:a16="http://schemas.microsoft.com/office/drawing/2014/main" id="{C59EC787-93F0-4AB4-B467-8D1C83CCB67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75" name="TextovéPole 1">
          <a:extLst>
            <a:ext uri="{FF2B5EF4-FFF2-40B4-BE49-F238E27FC236}">
              <a16:creationId xmlns:a16="http://schemas.microsoft.com/office/drawing/2014/main" id="{F495194B-1719-4518-A46F-FFD5F434F56A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76" name="TextovéPole 1">
          <a:extLst>
            <a:ext uri="{FF2B5EF4-FFF2-40B4-BE49-F238E27FC236}">
              <a16:creationId xmlns:a16="http://schemas.microsoft.com/office/drawing/2014/main" id="{FEFFDDCD-A9EB-4C31-A41F-306310FF86A7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77" name="TextovéPole 1">
          <a:extLst>
            <a:ext uri="{FF2B5EF4-FFF2-40B4-BE49-F238E27FC236}">
              <a16:creationId xmlns:a16="http://schemas.microsoft.com/office/drawing/2014/main" id="{6274EDB8-209A-4AB4-ADC8-F13BBD86EA44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78" name="TextovéPole 1">
          <a:extLst>
            <a:ext uri="{FF2B5EF4-FFF2-40B4-BE49-F238E27FC236}">
              <a16:creationId xmlns:a16="http://schemas.microsoft.com/office/drawing/2014/main" id="{005987A0-BDEE-45DB-A61C-F395FE386F9E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79" name="TextovéPole 1">
          <a:extLst>
            <a:ext uri="{FF2B5EF4-FFF2-40B4-BE49-F238E27FC236}">
              <a16:creationId xmlns:a16="http://schemas.microsoft.com/office/drawing/2014/main" id="{281FA1ED-130F-49C8-ABE0-B4EE5764447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80" name="TextovéPole 1">
          <a:extLst>
            <a:ext uri="{FF2B5EF4-FFF2-40B4-BE49-F238E27FC236}">
              <a16:creationId xmlns:a16="http://schemas.microsoft.com/office/drawing/2014/main" id="{E63DB8EA-542D-42C8-B51A-1D5E84AE9E84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81" name="TextovéPole 1">
          <a:extLst>
            <a:ext uri="{FF2B5EF4-FFF2-40B4-BE49-F238E27FC236}">
              <a16:creationId xmlns:a16="http://schemas.microsoft.com/office/drawing/2014/main" id="{A978DB39-86B7-49A2-995C-7017BC4E94F1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82" name="TextovéPole 1">
          <a:extLst>
            <a:ext uri="{FF2B5EF4-FFF2-40B4-BE49-F238E27FC236}">
              <a16:creationId xmlns:a16="http://schemas.microsoft.com/office/drawing/2014/main" id="{95C42170-9CDF-4D56-A640-8CFCC8A35514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83" name="TextovéPole 1">
          <a:extLst>
            <a:ext uri="{FF2B5EF4-FFF2-40B4-BE49-F238E27FC236}">
              <a16:creationId xmlns:a16="http://schemas.microsoft.com/office/drawing/2014/main" id="{067B2474-E810-4D1D-880A-F86E31265F08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84" name="TextovéPole 1">
          <a:extLst>
            <a:ext uri="{FF2B5EF4-FFF2-40B4-BE49-F238E27FC236}">
              <a16:creationId xmlns:a16="http://schemas.microsoft.com/office/drawing/2014/main" id="{DF915BE2-DC73-4E21-AC4E-509E6C084847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85" name="TextovéPole 1">
          <a:extLst>
            <a:ext uri="{FF2B5EF4-FFF2-40B4-BE49-F238E27FC236}">
              <a16:creationId xmlns:a16="http://schemas.microsoft.com/office/drawing/2014/main" id="{1DB62B96-5B46-4ABA-A507-8EACC7ACB127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86" name="TextovéPole 1">
          <a:extLst>
            <a:ext uri="{FF2B5EF4-FFF2-40B4-BE49-F238E27FC236}">
              <a16:creationId xmlns:a16="http://schemas.microsoft.com/office/drawing/2014/main" id="{9D37C49C-DAE0-427A-8DE5-FD778CDDE05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87" name="TextovéPole 1">
          <a:extLst>
            <a:ext uri="{FF2B5EF4-FFF2-40B4-BE49-F238E27FC236}">
              <a16:creationId xmlns:a16="http://schemas.microsoft.com/office/drawing/2014/main" id="{32324BB2-166A-492F-9A2D-355FE52077FE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88" name="TextovéPole 1">
          <a:extLst>
            <a:ext uri="{FF2B5EF4-FFF2-40B4-BE49-F238E27FC236}">
              <a16:creationId xmlns:a16="http://schemas.microsoft.com/office/drawing/2014/main" id="{FDA31136-00B1-4CA0-BBA3-3BC7D30F742C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89" name="TextovéPole 1">
          <a:extLst>
            <a:ext uri="{FF2B5EF4-FFF2-40B4-BE49-F238E27FC236}">
              <a16:creationId xmlns:a16="http://schemas.microsoft.com/office/drawing/2014/main" id="{15DD10D8-7859-4EF6-A43B-DE44D146F59F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90" name="TextovéPole 1">
          <a:extLst>
            <a:ext uri="{FF2B5EF4-FFF2-40B4-BE49-F238E27FC236}">
              <a16:creationId xmlns:a16="http://schemas.microsoft.com/office/drawing/2014/main" id="{8ACBA11B-DAB0-4440-9C15-AEDBD440CF5F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91" name="TextovéPole 1">
          <a:extLst>
            <a:ext uri="{FF2B5EF4-FFF2-40B4-BE49-F238E27FC236}">
              <a16:creationId xmlns:a16="http://schemas.microsoft.com/office/drawing/2014/main" id="{52FD589B-141E-43BE-BD13-64F76DB3AD9C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92" name="TextovéPole 1">
          <a:extLst>
            <a:ext uri="{FF2B5EF4-FFF2-40B4-BE49-F238E27FC236}">
              <a16:creationId xmlns:a16="http://schemas.microsoft.com/office/drawing/2014/main" id="{A334115F-9887-40AF-ABD7-A84A076EAB2C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93" name="TextovéPole 1">
          <a:extLst>
            <a:ext uri="{FF2B5EF4-FFF2-40B4-BE49-F238E27FC236}">
              <a16:creationId xmlns:a16="http://schemas.microsoft.com/office/drawing/2014/main" id="{3CD1BB40-6B6C-4A42-AE6C-A40FD0D3A049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94" name="TextovéPole 1">
          <a:extLst>
            <a:ext uri="{FF2B5EF4-FFF2-40B4-BE49-F238E27FC236}">
              <a16:creationId xmlns:a16="http://schemas.microsoft.com/office/drawing/2014/main" id="{F4DE310B-E6D5-499C-B43E-17B2CCCEF19E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95" name="TextovéPole 1">
          <a:extLst>
            <a:ext uri="{FF2B5EF4-FFF2-40B4-BE49-F238E27FC236}">
              <a16:creationId xmlns:a16="http://schemas.microsoft.com/office/drawing/2014/main" id="{8598D593-941E-4D11-BD54-F741B0EAF6B3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96" name="TextovéPole 1">
          <a:extLst>
            <a:ext uri="{FF2B5EF4-FFF2-40B4-BE49-F238E27FC236}">
              <a16:creationId xmlns:a16="http://schemas.microsoft.com/office/drawing/2014/main" id="{1E4CD082-D37A-40DF-BA56-951C93FA85E6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97" name="TextovéPole 1">
          <a:extLst>
            <a:ext uri="{FF2B5EF4-FFF2-40B4-BE49-F238E27FC236}">
              <a16:creationId xmlns:a16="http://schemas.microsoft.com/office/drawing/2014/main" id="{26EF9D17-56A0-47F9-96AD-194BDFB07856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98" name="TextovéPole 1">
          <a:extLst>
            <a:ext uri="{FF2B5EF4-FFF2-40B4-BE49-F238E27FC236}">
              <a16:creationId xmlns:a16="http://schemas.microsoft.com/office/drawing/2014/main" id="{F72DE0B9-83B1-47DE-90ED-A9FC9B427F07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899" name="TextovéPole 1">
          <a:extLst>
            <a:ext uri="{FF2B5EF4-FFF2-40B4-BE49-F238E27FC236}">
              <a16:creationId xmlns:a16="http://schemas.microsoft.com/office/drawing/2014/main" id="{D90B22A4-B272-4B54-BC7C-766DFF303195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00" name="TextovéPole 1">
          <a:extLst>
            <a:ext uri="{FF2B5EF4-FFF2-40B4-BE49-F238E27FC236}">
              <a16:creationId xmlns:a16="http://schemas.microsoft.com/office/drawing/2014/main" id="{7743CFE3-6689-4602-AEE8-5E6939DC6A1C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01" name="TextovéPole 1">
          <a:extLst>
            <a:ext uri="{FF2B5EF4-FFF2-40B4-BE49-F238E27FC236}">
              <a16:creationId xmlns:a16="http://schemas.microsoft.com/office/drawing/2014/main" id="{92FD6E81-FD0E-44B0-B713-525DF68DE3A1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02" name="TextovéPole 1">
          <a:extLst>
            <a:ext uri="{FF2B5EF4-FFF2-40B4-BE49-F238E27FC236}">
              <a16:creationId xmlns:a16="http://schemas.microsoft.com/office/drawing/2014/main" id="{C0382E02-4000-47B9-8F5B-97CE40F7C95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03" name="TextovéPole 1">
          <a:extLst>
            <a:ext uri="{FF2B5EF4-FFF2-40B4-BE49-F238E27FC236}">
              <a16:creationId xmlns:a16="http://schemas.microsoft.com/office/drawing/2014/main" id="{0AA1BE2E-A6B4-4D76-B3F2-47040F9C22A3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04" name="TextovéPole 1">
          <a:extLst>
            <a:ext uri="{FF2B5EF4-FFF2-40B4-BE49-F238E27FC236}">
              <a16:creationId xmlns:a16="http://schemas.microsoft.com/office/drawing/2014/main" id="{C4E7F48D-2B0C-48E7-8023-34DFF83E8A65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05" name="TextovéPole 1">
          <a:extLst>
            <a:ext uri="{FF2B5EF4-FFF2-40B4-BE49-F238E27FC236}">
              <a16:creationId xmlns:a16="http://schemas.microsoft.com/office/drawing/2014/main" id="{73BAE355-E316-4EB9-8472-9B86962EDDFD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06" name="TextovéPole 1">
          <a:extLst>
            <a:ext uri="{FF2B5EF4-FFF2-40B4-BE49-F238E27FC236}">
              <a16:creationId xmlns:a16="http://schemas.microsoft.com/office/drawing/2014/main" id="{16802709-7E4B-417F-B25D-4E820701AB3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07" name="TextovéPole 1">
          <a:extLst>
            <a:ext uri="{FF2B5EF4-FFF2-40B4-BE49-F238E27FC236}">
              <a16:creationId xmlns:a16="http://schemas.microsoft.com/office/drawing/2014/main" id="{56C1E9DB-FC75-4FF5-90C7-E910E90D416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08" name="TextovéPole 1">
          <a:extLst>
            <a:ext uri="{FF2B5EF4-FFF2-40B4-BE49-F238E27FC236}">
              <a16:creationId xmlns:a16="http://schemas.microsoft.com/office/drawing/2014/main" id="{F9730E9A-4CC7-47E4-A9C0-4FDF461935A7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09" name="TextovéPole 1">
          <a:extLst>
            <a:ext uri="{FF2B5EF4-FFF2-40B4-BE49-F238E27FC236}">
              <a16:creationId xmlns:a16="http://schemas.microsoft.com/office/drawing/2014/main" id="{577C72C6-3E95-4DC2-9EAB-7EC036861664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10" name="TextovéPole 1">
          <a:extLst>
            <a:ext uri="{FF2B5EF4-FFF2-40B4-BE49-F238E27FC236}">
              <a16:creationId xmlns:a16="http://schemas.microsoft.com/office/drawing/2014/main" id="{CE543D0A-0A32-4D9D-8DE2-C14910096A19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11" name="TextovéPole 1">
          <a:extLst>
            <a:ext uri="{FF2B5EF4-FFF2-40B4-BE49-F238E27FC236}">
              <a16:creationId xmlns:a16="http://schemas.microsoft.com/office/drawing/2014/main" id="{2A312464-BA1F-4316-8918-8072FA05A6D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12" name="TextovéPole 1">
          <a:extLst>
            <a:ext uri="{FF2B5EF4-FFF2-40B4-BE49-F238E27FC236}">
              <a16:creationId xmlns:a16="http://schemas.microsoft.com/office/drawing/2014/main" id="{F28A4ED5-334B-4552-9F40-BDDA3862DFBE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13" name="TextovéPole 1">
          <a:extLst>
            <a:ext uri="{FF2B5EF4-FFF2-40B4-BE49-F238E27FC236}">
              <a16:creationId xmlns:a16="http://schemas.microsoft.com/office/drawing/2014/main" id="{2F887854-6F31-421F-857E-5FF7F9BE1BD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14" name="TextovéPole 1">
          <a:extLst>
            <a:ext uri="{FF2B5EF4-FFF2-40B4-BE49-F238E27FC236}">
              <a16:creationId xmlns:a16="http://schemas.microsoft.com/office/drawing/2014/main" id="{F76021F6-A992-4BE0-A257-AAB08381B887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15" name="TextovéPole 1">
          <a:extLst>
            <a:ext uri="{FF2B5EF4-FFF2-40B4-BE49-F238E27FC236}">
              <a16:creationId xmlns:a16="http://schemas.microsoft.com/office/drawing/2014/main" id="{3F66DD3D-B23D-42E0-9B65-534025BA0C33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16" name="TextovéPole 1">
          <a:extLst>
            <a:ext uri="{FF2B5EF4-FFF2-40B4-BE49-F238E27FC236}">
              <a16:creationId xmlns:a16="http://schemas.microsoft.com/office/drawing/2014/main" id="{C2E999DF-CD96-4AC5-A453-CCFE5F37123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17" name="TextovéPole 1">
          <a:extLst>
            <a:ext uri="{FF2B5EF4-FFF2-40B4-BE49-F238E27FC236}">
              <a16:creationId xmlns:a16="http://schemas.microsoft.com/office/drawing/2014/main" id="{6BF0299D-27E7-481A-BD92-B812C19CDD85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18" name="TextovéPole 1">
          <a:extLst>
            <a:ext uri="{FF2B5EF4-FFF2-40B4-BE49-F238E27FC236}">
              <a16:creationId xmlns:a16="http://schemas.microsoft.com/office/drawing/2014/main" id="{74075DCA-9D3A-425D-A2D6-E144069B7352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19" name="TextovéPole 1">
          <a:extLst>
            <a:ext uri="{FF2B5EF4-FFF2-40B4-BE49-F238E27FC236}">
              <a16:creationId xmlns:a16="http://schemas.microsoft.com/office/drawing/2014/main" id="{6DD04FDE-8250-4E2A-8B3C-BFEB14AB8C33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20" name="TextovéPole 1">
          <a:extLst>
            <a:ext uri="{FF2B5EF4-FFF2-40B4-BE49-F238E27FC236}">
              <a16:creationId xmlns:a16="http://schemas.microsoft.com/office/drawing/2014/main" id="{3FB1077E-3193-4915-B7C4-400AC25CFBF9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21" name="TextovéPole 1">
          <a:extLst>
            <a:ext uri="{FF2B5EF4-FFF2-40B4-BE49-F238E27FC236}">
              <a16:creationId xmlns:a16="http://schemas.microsoft.com/office/drawing/2014/main" id="{507C3607-8B36-47C8-82A6-A42AC8F34FBF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22" name="TextovéPole 1">
          <a:extLst>
            <a:ext uri="{FF2B5EF4-FFF2-40B4-BE49-F238E27FC236}">
              <a16:creationId xmlns:a16="http://schemas.microsoft.com/office/drawing/2014/main" id="{E4892D31-E8BB-4E6B-A916-C17314491D78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23" name="TextovéPole 1">
          <a:extLst>
            <a:ext uri="{FF2B5EF4-FFF2-40B4-BE49-F238E27FC236}">
              <a16:creationId xmlns:a16="http://schemas.microsoft.com/office/drawing/2014/main" id="{0EC4CEDB-7B41-47D4-A76E-772455F13AC8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24" name="TextovéPole 1">
          <a:extLst>
            <a:ext uri="{FF2B5EF4-FFF2-40B4-BE49-F238E27FC236}">
              <a16:creationId xmlns:a16="http://schemas.microsoft.com/office/drawing/2014/main" id="{30110A35-F2AF-4EE0-ADDF-F105B24FD0B1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25" name="TextovéPole 1">
          <a:extLst>
            <a:ext uri="{FF2B5EF4-FFF2-40B4-BE49-F238E27FC236}">
              <a16:creationId xmlns:a16="http://schemas.microsoft.com/office/drawing/2014/main" id="{8FABE014-CAB0-4042-9ED2-434B35AE64B6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26" name="TextovéPole 1">
          <a:extLst>
            <a:ext uri="{FF2B5EF4-FFF2-40B4-BE49-F238E27FC236}">
              <a16:creationId xmlns:a16="http://schemas.microsoft.com/office/drawing/2014/main" id="{B7A99AA7-0FE7-4231-B302-61DCB07CB56A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27" name="TextovéPole 1">
          <a:extLst>
            <a:ext uri="{FF2B5EF4-FFF2-40B4-BE49-F238E27FC236}">
              <a16:creationId xmlns:a16="http://schemas.microsoft.com/office/drawing/2014/main" id="{6F037FA5-9841-4C23-92AA-5871B3BB28D8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28" name="TextovéPole 1">
          <a:extLst>
            <a:ext uri="{FF2B5EF4-FFF2-40B4-BE49-F238E27FC236}">
              <a16:creationId xmlns:a16="http://schemas.microsoft.com/office/drawing/2014/main" id="{13FDB555-2647-4FA6-A75B-AF31B87CA1FF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29" name="TextovéPole 1">
          <a:extLst>
            <a:ext uri="{FF2B5EF4-FFF2-40B4-BE49-F238E27FC236}">
              <a16:creationId xmlns:a16="http://schemas.microsoft.com/office/drawing/2014/main" id="{D90360DB-7BC9-405F-985C-FC0280AB59E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30" name="TextovéPole 1">
          <a:extLst>
            <a:ext uri="{FF2B5EF4-FFF2-40B4-BE49-F238E27FC236}">
              <a16:creationId xmlns:a16="http://schemas.microsoft.com/office/drawing/2014/main" id="{7BF430EF-7679-4190-8D75-9EBC9358B41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31" name="TextovéPole 1">
          <a:extLst>
            <a:ext uri="{FF2B5EF4-FFF2-40B4-BE49-F238E27FC236}">
              <a16:creationId xmlns:a16="http://schemas.microsoft.com/office/drawing/2014/main" id="{E27569CE-9F15-4C82-9604-D481DADAEE8C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32" name="TextovéPole 1">
          <a:extLst>
            <a:ext uri="{FF2B5EF4-FFF2-40B4-BE49-F238E27FC236}">
              <a16:creationId xmlns:a16="http://schemas.microsoft.com/office/drawing/2014/main" id="{3A76ECFC-A46C-4574-AC4F-0589E911EF9F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33" name="TextovéPole 1">
          <a:extLst>
            <a:ext uri="{FF2B5EF4-FFF2-40B4-BE49-F238E27FC236}">
              <a16:creationId xmlns:a16="http://schemas.microsoft.com/office/drawing/2014/main" id="{674A9782-DF4E-4C53-9686-9B757881583E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34" name="TextovéPole 1">
          <a:extLst>
            <a:ext uri="{FF2B5EF4-FFF2-40B4-BE49-F238E27FC236}">
              <a16:creationId xmlns:a16="http://schemas.microsoft.com/office/drawing/2014/main" id="{4A2A9D0D-DD5A-4F92-AFCA-1F41BD1E443F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35" name="TextovéPole 1">
          <a:extLst>
            <a:ext uri="{FF2B5EF4-FFF2-40B4-BE49-F238E27FC236}">
              <a16:creationId xmlns:a16="http://schemas.microsoft.com/office/drawing/2014/main" id="{554416FA-4E90-4EB0-B1EE-F1FB6D8713D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36" name="TextovéPole 1">
          <a:extLst>
            <a:ext uri="{FF2B5EF4-FFF2-40B4-BE49-F238E27FC236}">
              <a16:creationId xmlns:a16="http://schemas.microsoft.com/office/drawing/2014/main" id="{290918C6-5845-41F8-8AA7-A9603DC6C99F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37" name="TextovéPole 1">
          <a:extLst>
            <a:ext uri="{FF2B5EF4-FFF2-40B4-BE49-F238E27FC236}">
              <a16:creationId xmlns:a16="http://schemas.microsoft.com/office/drawing/2014/main" id="{7E74C0F5-CC91-412D-A458-9382BA5ECD7C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38" name="TextovéPole 1">
          <a:extLst>
            <a:ext uri="{FF2B5EF4-FFF2-40B4-BE49-F238E27FC236}">
              <a16:creationId xmlns:a16="http://schemas.microsoft.com/office/drawing/2014/main" id="{B63724CF-2217-4896-9FD6-27D54AAFC96C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39" name="TextovéPole 1">
          <a:extLst>
            <a:ext uri="{FF2B5EF4-FFF2-40B4-BE49-F238E27FC236}">
              <a16:creationId xmlns:a16="http://schemas.microsoft.com/office/drawing/2014/main" id="{A139A260-8F4D-4DC6-8B01-89D9CCDA74E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40" name="TextovéPole 1">
          <a:extLst>
            <a:ext uri="{FF2B5EF4-FFF2-40B4-BE49-F238E27FC236}">
              <a16:creationId xmlns:a16="http://schemas.microsoft.com/office/drawing/2014/main" id="{9C5CEABC-24DC-4EAE-A865-AD5260FCDB6A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41" name="TextovéPole 1">
          <a:extLst>
            <a:ext uri="{FF2B5EF4-FFF2-40B4-BE49-F238E27FC236}">
              <a16:creationId xmlns:a16="http://schemas.microsoft.com/office/drawing/2014/main" id="{8F31722C-D931-41C2-9DEA-CB90DC283224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42" name="TextovéPole 1">
          <a:extLst>
            <a:ext uri="{FF2B5EF4-FFF2-40B4-BE49-F238E27FC236}">
              <a16:creationId xmlns:a16="http://schemas.microsoft.com/office/drawing/2014/main" id="{37C2A6B1-AC90-41C2-ACF8-D3FF47274198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43" name="TextovéPole 1">
          <a:extLst>
            <a:ext uri="{FF2B5EF4-FFF2-40B4-BE49-F238E27FC236}">
              <a16:creationId xmlns:a16="http://schemas.microsoft.com/office/drawing/2014/main" id="{F2AD7D07-E344-42C5-8468-96C3592B8FC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44" name="TextovéPole 1">
          <a:extLst>
            <a:ext uri="{FF2B5EF4-FFF2-40B4-BE49-F238E27FC236}">
              <a16:creationId xmlns:a16="http://schemas.microsoft.com/office/drawing/2014/main" id="{8361CBFC-CC58-4D07-A888-304FECCCDF34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45" name="TextovéPole 1">
          <a:extLst>
            <a:ext uri="{FF2B5EF4-FFF2-40B4-BE49-F238E27FC236}">
              <a16:creationId xmlns:a16="http://schemas.microsoft.com/office/drawing/2014/main" id="{9D518F62-ECD2-40C4-BCD2-BDB9A36E738A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46" name="TextovéPole 1">
          <a:extLst>
            <a:ext uri="{FF2B5EF4-FFF2-40B4-BE49-F238E27FC236}">
              <a16:creationId xmlns:a16="http://schemas.microsoft.com/office/drawing/2014/main" id="{3C6E5124-9359-4D50-BFDE-E769C5FCF52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47" name="TextovéPole 1">
          <a:extLst>
            <a:ext uri="{FF2B5EF4-FFF2-40B4-BE49-F238E27FC236}">
              <a16:creationId xmlns:a16="http://schemas.microsoft.com/office/drawing/2014/main" id="{AA07E904-BA21-424E-8FCC-43755568CE93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48" name="TextovéPole 1">
          <a:extLst>
            <a:ext uri="{FF2B5EF4-FFF2-40B4-BE49-F238E27FC236}">
              <a16:creationId xmlns:a16="http://schemas.microsoft.com/office/drawing/2014/main" id="{F26BBAF5-47C4-467A-8B97-204F6F8E74E5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49" name="TextovéPole 1">
          <a:extLst>
            <a:ext uri="{FF2B5EF4-FFF2-40B4-BE49-F238E27FC236}">
              <a16:creationId xmlns:a16="http://schemas.microsoft.com/office/drawing/2014/main" id="{58A912FE-9E68-456D-A2CE-91919594B303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50" name="TextovéPole 1">
          <a:extLst>
            <a:ext uri="{FF2B5EF4-FFF2-40B4-BE49-F238E27FC236}">
              <a16:creationId xmlns:a16="http://schemas.microsoft.com/office/drawing/2014/main" id="{AC57130D-C2A8-472F-9C59-A9488224F7C8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51" name="TextovéPole 1">
          <a:extLst>
            <a:ext uri="{FF2B5EF4-FFF2-40B4-BE49-F238E27FC236}">
              <a16:creationId xmlns:a16="http://schemas.microsoft.com/office/drawing/2014/main" id="{EEA863A3-CC34-4D9E-8009-23518B7593C3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52" name="TextovéPole 1">
          <a:extLst>
            <a:ext uri="{FF2B5EF4-FFF2-40B4-BE49-F238E27FC236}">
              <a16:creationId xmlns:a16="http://schemas.microsoft.com/office/drawing/2014/main" id="{F8206841-134A-4087-98AB-9B1BE01024FF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53" name="TextovéPole 1">
          <a:extLst>
            <a:ext uri="{FF2B5EF4-FFF2-40B4-BE49-F238E27FC236}">
              <a16:creationId xmlns:a16="http://schemas.microsoft.com/office/drawing/2014/main" id="{1B93283D-D8CE-4C25-8C42-9D72BF6DC533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54" name="TextovéPole 1">
          <a:extLst>
            <a:ext uri="{FF2B5EF4-FFF2-40B4-BE49-F238E27FC236}">
              <a16:creationId xmlns:a16="http://schemas.microsoft.com/office/drawing/2014/main" id="{A4CFE4F8-5A2B-44F6-96AE-BBF642D4643F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55" name="TextovéPole 1">
          <a:extLst>
            <a:ext uri="{FF2B5EF4-FFF2-40B4-BE49-F238E27FC236}">
              <a16:creationId xmlns:a16="http://schemas.microsoft.com/office/drawing/2014/main" id="{240E5D9D-3D08-4244-A75E-C0D69FA8594E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56" name="TextovéPole 1">
          <a:extLst>
            <a:ext uri="{FF2B5EF4-FFF2-40B4-BE49-F238E27FC236}">
              <a16:creationId xmlns:a16="http://schemas.microsoft.com/office/drawing/2014/main" id="{06F4DA8C-EB6A-451C-8210-6411D45FAA3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57" name="TextovéPole 1">
          <a:extLst>
            <a:ext uri="{FF2B5EF4-FFF2-40B4-BE49-F238E27FC236}">
              <a16:creationId xmlns:a16="http://schemas.microsoft.com/office/drawing/2014/main" id="{EEED1235-5CC4-49DB-91F3-367519E97035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58" name="TextovéPole 1">
          <a:extLst>
            <a:ext uri="{FF2B5EF4-FFF2-40B4-BE49-F238E27FC236}">
              <a16:creationId xmlns:a16="http://schemas.microsoft.com/office/drawing/2014/main" id="{E6D24013-C663-417F-BD0E-03966540BBDD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59" name="TextovéPole 1">
          <a:extLst>
            <a:ext uri="{FF2B5EF4-FFF2-40B4-BE49-F238E27FC236}">
              <a16:creationId xmlns:a16="http://schemas.microsoft.com/office/drawing/2014/main" id="{83341122-AED7-4C2F-A3FC-B029F7549635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60" name="TextovéPole 1">
          <a:extLst>
            <a:ext uri="{FF2B5EF4-FFF2-40B4-BE49-F238E27FC236}">
              <a16:creationId xmlns:a16="http://schemas.microsoft.com/office/drawing/2014/main" id="{07917C95-0AC8-4BAE-8C59-3C64D61863D9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61" name="TextovéPole 1">
          <a:extLst>
            <a:ext uri="{FF2B5EF4-FFF2-40B4-BE49-F238E27FC236}">
              <a16:creationId xmlns:a16="http://schemas.microsoft.com/office/drawing/2014/main" id="{79292FC2-9A9D-4873-BB17-52108584A59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62" name="TextovéPole 1">
          <a:extLst>
            <a:ext uri="{FF2B5EF4-FFF2-40B4-BE49-F238E27FC236}">
              <a16:creationId xmlns:a16="http://schemas.microsoft.com/office/drawing/2014/main" id="{A49BE1AC-D14B-4C82-AADA-8D102E4F2E0A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63" name="TextovéPole 1">
          <a:extLst>
            <a:ext uri="{FF2B5EF4-FFF2-40B4-BE49-F238E27FC236}">
              <a16:creationId xmlns:a16="http://schemas.microsoft.com/office/drawing/2014/main" id="{949CB3EB-84C4-4334-AD73-E3389EAF3DC4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64" name="TextovéPole 1">
          <a:extLst>
            <a:ext uri="{FF2B5EF4-FFF2-40B4-BE49-F238E27FC236}">
              <a16:creationId xmlns:a16="http://schemas.microsoft.com/office/drawing/2014/main" id="{AC863742-C6ED-4F58-A95E-B29D76D2B2ED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65" name="TextovéPole 1">
          <a:extLst>
            <a:ext uri="{FF2B5EF4-FFF2-40B4-BE49-F238E27FC236}">
              <a16:creationId xmlns:a16="http://schemas.microsoft.com/office/drawing/2014/main" id="{064FC42E-7AB9-4D5E-9E69-42D3B8210321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66" name="TextovéPole 1">
          <a:extLst>
            <a:ext uri="{FF2B5EF4-FFF2-40B4-BE49-F238E27FC236}">
              <a16:creationId xmlns:a16="http://schemas.microsoft.com/office/drawing/2014/main" id="{C90A282E-D57F-4117-974C-A1044D61CEC4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67" name="TextovéPole 1">
          <a:extLst>
            <a:ext uri="{FF2B5EF4-FFF2-40B4-BE49-F238E27FC236}">
              <a16:creationId xmlns:a16="http://schemas.microsoft.com/office/drawing/2014/main" id="{E656E3A2-D6BD-4927-9463-C4E2EAA5A38A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68" name="TextovéPole 1">
          <a:extLst>
            <a:ext uri="{FF2B5EF4-FFF2-40B4-BE49-F238E27FC236}">
              <a16:creationId xmlns:a16="http://schemas.microsoft.com/office/drawing/2014/main" id="{3C715E33-FBA9-4196-9BCE-21A9CBF83A17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69" name="TextovéPole 1">
          <a:extLst>
            <a:ext uri="{FF2B5EF4-FFF2-40B4-BE49-F238E27FC236}">
              <a16:creationId xmlns:a16="http://schemas.microsoft.com/office/drawing/2014/main" id="{837557F3-6D7E-418F-8222-53288ED686F6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70" name="TextovéPole 1">
          <a:extLst>
            <a:ext uri="{FF2B5EF4-FFF2-40B4-BE49-F238E27FC236}">
              <a16:creationId xmlns:a16="http://schemas.microsoft.com/office/drawing/2014/main" id="{B41339C9-B117-457E-B805-2715D72F8DAF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71" name="TextovéPole 1">
          <a:extLst>
            <a:ext uri="{FF2B5EF4-FFF2-40B4-BE49-F238E27FC236}">
              <a16:creationId xmlns:a16="http://schemas.microsoft.com/office/drawing/2014/main" id="{2093C8B9-C00D-4D20-AA91-7B5C60470154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72" name="TextovéPole 1">
          <a:extLst>
            <a:ext uri="{FF2B5EF4-FFF2-40B4-BE49-F238E27FC236}">
              <a16:creationId xmlns:a16="http://schemas.microsoft.com/office/drawing/2014/main" id="{3723AF65-FCE7-4A4A-BD8E-9842C966A387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73" name="TextovéPole 1">
          <a:extLst>
            <a:ext uri="{FF2B5EF4-FFF2-40B4-BE49-F238E27FC236}">
              <a16:creationId xmlns:a16="http://schemas.microsoft.com/office/drawing/2014/main" id="{BF56D13A-7C45-4710-B110-7BDABAC01D1E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74" name="TextovéPole 1">
          <a:extLst>
            <a:ext uri="{FF2B5EF4-FFF2-40B4-BE49-F238E27FC236}">
              <a16:creationId xmlns:a16="http://schemas.microsoft.com/office/drawing/2014/main" id="{125CC514-5000-4750-85B3-5F645E32C9C9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75" name="TextovéPole 1">
          <a:extLst>
            <a:ext uri="{FF2B5EF4-FFF2-40B4-BE49-F238E27FC236}">
              <a16:creationId xmlns:a16="http://schemas.microsoft.com/office/drawing/2014/main" id="{066CBCCD-DB8F-4255-B7FE-8CA30E805899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76" name="TextovéPole 1">
          <a:extLst>
            <a:ext uri="{FF2B5EF4-FFF2-40B4-BE49-F238E27FC236}">
              <a16:creationId xmlns:a16="http://schemas.microsoft.com/office/drawing/2014/main" id="{BE5FA9EC-B27B-4977-A558-227179DB9932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77" name="TextovéPole 1">
          <a:extLst>
            <a:ext uri="{FF2B5EF4-FFF2-40B4-BE49-F238E27FC236}">
              <a16:creationId xmlns:a16="http://schemas.microsoft.com/office/drawing/2014/main" id="{9BD6CF51-8394-4F89-BF42-019A9CCB354D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78" name="TextovéPole 1">
          <a:extLst>
            <a:ext uri="{FF2B5EF4-FFF2-40B4-BE49-F238E27FC236}">
              <a16:creationId xmlns:a16="http://schemas.microsoft.com/office/drawing/2014/main" id="{98BEA01F-467D-4625-9632-381858FD1F07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79" name="TextovéPole 1">
          <a:extLst>
            <a:ext uri="{FF2B5EF4-FFF2-40B4-BE49-F238E27FC236}">
              <a16:creationId xmlns:a16="http://schemas.microsoft.com/office/drawing/2014/main" id="{FFD1E08F-DEF1-4406-BAAA-CDF69E05CF92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80" name="TextovéPole 1">
          <a:extLst>
            <a:ext uri="{FF2B5EF4-FFF2-40B4-BE49-F238E27FC236}">
              <a16:creationId xmlns:a16="http://schemas.microsoft.com/office/drawing/2014/main" id="{F6C5134D-35CA-44BD-925E-71B75031369A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81" name="TextovéPole 1">
          <a:extLst>
            <a:ext uri="{FF2B5EF4-FFF2-40B4-BE49-F238E27FC236}">
              <a16:creationId xmlns:a16="http://schemas.microsoft.com/office/drawing/2014/main" id="{B04A2F43-0D64-4019-A7E1-02120CDA0176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82" name="TextovéPole 1">
          <a:extLst>
            <a:ext uri="{FF2B5EF4-FFF2-40B4-BE49-F238E27FC236}">
              <a16:creationId xmlns:a16="http://schemas.microsoft.com/office/drawing/2014/main" id="{04D61A0C-C7AC-49C4-87C4-66064D7A5D9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83" name="TextovéPole 1">
          <a:extLst>
            <a:ext uri="{FF2B5EF4-FFF2-40B4-BE49-F238E27FC236}">
              <a16:creationId xmlns:a16="http://schemas.microsoft.com/office/drawing/2014/main" id="{F1947061-077D-4F2E-9479-E51297FC82AF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84" name="TextovéPole 1">
          <a:extLst>
            <a:ext uri="{FF2B5EF4-FFF2-40B4-BE49-F238E27FC236}">
              <a16:creationId xmlns:a16="http://schemas.microsoft.com/office/drawing/2014/main" id="{0B0F8709-A79E-444E-B936-FA53E0B048C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85" name="TextovéPole 1">
          <a:extLst>
            <a:ext uri="{FF2B5EF4-FFF2-40B4-BE49-F238E27FC236}">
              <a16:creationId xmlns:a16="http://schemas.microsoft.com/office/drawing/2014/main" id="{CA276874-4F77-424C-87B6-7C0C75063558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86" name="TextovéPole 1">
          <a:extLst>
            <a:ext uri="{FF2B5EF4-FFF2-40B4-BE49-F238E27FC236}">
              <a16:creationId xmlns:a16="http://schemas.microsoft.com/office/drawing/2014/main" id="{03D1BCB7-3BEA-4311-BF43-6FF50CF3A9CA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87" name="TextovéPole 1">
          <a:extLst>
            <a:ext uri="{FF2B5EF4-FFF2-40B4-BE49-F238E27FC236}">
              <a16:creationId xmlns:a16="http://schemas.microsoft.com/office/drawing/2014/main" id="{928BA283-001C-4694-869F-DA6CE71F4478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88" name="TextovéPole 1">
          <a:extLst>
            <a:ext uri="{FF2B5EF4-FFF2-40B4-BE49-F238E27FC236}">
              <a16:creationId xmlns:a16="http://schemas.microsoft.com/office/drawing/2014/main" id="{CD0B48D3-1B3C-4FEE-BCD2-CE4B040A92AC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89" name="TextovéPole 1">
          <a:extLst>
            <a:ext uri="{FF2B5EF4-FFF2-40B4-BE49-F238E27FC236}">
              <a16:creationId xmlns:a16="http://schemas.microsoft.com/office/drawing/2014/main" id="{100EAF8E-6B55-4B78-8158-5D1B23D47795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90" name="TextovéPole 1">
          <a:extLst>
            <a:ext uri="{FF2B5EF4-FFF2-40B4-BE49-F238E27FC236}">
              <a16:creationId xmlns:a16="http://schemas.microsoft.com/office/drawing/2014/main" id="{3DFCE7E5-9575-40C3-9805-0EC5B3114CB9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91" name="TextovéPole 1">
          <a:extLst>
            <a:ext uri="{FF2B5EF4-FFF2-40B4-BE49-F238E27FC236}">
              <a16:creationId xmlns:a16="http://schemas.microsoft.com/office/drawing/2014/main" id="{F60B8B86-2398-470D-B20B-D30A71554BF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92" name="TextovéPole 1">
          <a:extLst>
            <a:ext uri="{FF2B5EF4-FFF2-40B4-BE49-F238E27FC236}">
              <a16:creationId xmlns:a16="http://schemas.microsoft.com/office/drawing/2014/main" id="{3EDF69BE-1120-4AED-B47B-6051D94ED1BE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93" name="TextovéPole 1">
          <a:extLst>
            <a:ext uri="{FF2B5EF4-FFF2-40B4-BE49-F238E27FC236}">
              <a16:creationId xmlns:a16="http://schemas.microsoft.com/office/drawing/2014/main" id="{392A678B-1C12-4EFE-913D-9C790B3B0FC1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94" name="TextovéPole 1">
          <a:extLst>
            <a:ext uri="{FF2B5EF4-FFF2-40B4-BE49-F238E27FC236}">
              <a16:creationId xmlns:a16="http://schemas.microsoft.com/office/drawing/2014/main" id="{24B8CCD2-FF1D-47A7-BF52-DA4E8538FD24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95" name="TextovéPole 1">
          <a:extLst>
            <a:ext uri="{FF2B5EF4-FFF2-40B4-BE49-F238E27FC236}">
              <a16:creationId xmlns:a16="http://schemas.microsoft.com/office/drawing/2014/main" id="{0412FEE0-CA3D-4EE6-B5D1-D3004424351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96" name="TextovéPole 1">
          <a:extLst>
            <a:ext uri="{FF2B5EF4-FFF2-40B4-BE49-F238E27FC236}">
              <a16:creationId xmlns:a16="http://schemas.microsoft.com/office/drawing/2014/main" id="{087C898D-E274-4D43-A56E-C7965DCECA79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97" name="TextovéPole 1">
          <a:extLst>
            <a:ext uri="{FF2B5EF4-FFF2-40B4-BE49-F238E27FC236}">
              <a16:creationId xmlns:a16="http://schemas.microsoft.com/office/drawing/2014/main" id="{7C310BC3-825C-4E3B-92DB-78F7BA627F6D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98" name="TextovéPole 1">
          <a:extLst>
            <a:ext uri="{FF2B5EF4-FFF2-40B4-BE49-F238E27FC236}">
              <a16:creationId xmlns:a16="http://schemas.microsoft.com/office/drawing/2014/main" id="{6112D1E7-E5FD-4214-9910-1EC2CAB1A4D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999" name="TextovéPole 1">
          <a:extLst>
            <a:ext uri="{FF2B5EF4-FFF2-40B4-BE49-F238E27FC236}">
              <a16:creationId xmlns:a16="http://schemas.microsoft.com/office/drawing/2014/main" id="{5C1910C6-CA1F-4916-87D8-8C7A4F948985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00" name="TextovéPole 1">
          <a:extLst>
            <a:ext uri="{FF2B5EF4-FFF2-40B4-BE49-F238E27FC236}">
              <a16:creationId xmlns:a16="http://schemas.microsoft.com/office/drawing/2014/main" id="{2EFC5F63-6F3E-400F-ADCC-91CB2B1CA4CA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01" name="TextovéPole 1">
          <a:extLst>
            <a:ext uri="{FF2B5EF4-FFF2-40B4-BE49-F238E27FC236}">
              <a16:creationId xmlns:a16="http://schemas.microsoft.com/office/drawing/2014/main" id="{C54F8283-CE83-4E95-831C-4A2F7EE26AB5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02" name="TextovéPole 1">
          <a:extLst>
            <a:ext uri="{FF2B5EF4-FFF2-40B4-BE49-F238E27FC236}">
              <a16:creationId xmlns:a16="http://schemas.microsoft.com/office/drawing/2014/main" id="{5279C547-FD5D-42EE-AAF7-F8D738D4F521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03" name="TextovéPole 1">
          <a:extLst>
            <a:ext uri="{FF2B5EF4-FFF2-40B4-BE49-F238E27FC236}">
              <a16:creationId xmlns:a16="http://schemas.microsoft.com/office/drawing/2014/main" id="{ABC9DDA2-A21B-4B99-BCBA-CB85F5708012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04" name="TextovéPole 1">
          <a:extLst>
            <a:ext uri="{FF2B5EF4-FFF2-40B4-BE49-F238E27FC236}">
              <a16:creationId xmlns:a16="http://schemas.microsoft.com/office/drawing/2014/main" id="{390AD0F3-1FBA-447F-A44B-381439337239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05" name="TextovéPole 1">
          <a:extLst>
            <a:ext uri="{FF2B5EF4-FFF2-40B4-BE49-F238E27FC236}">
              <a16:creationId xmlns:a16="http://schemas.microsoft.com/office/drawing/2014/main" id="{AEB7DE63-EED0-45EB-96F0-89CFEC6E21D2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06" name="TextovéPole 1">
          <a:extLst>
            <a:ext uri="{FF2B5EF4-FFF2-40B4-BE49-F238E27FC236}">
              <a16:creationId xmlns:a16="http://schemas.microsoft.com/office/drawing/2014/main" id="{CF9A74BD-67D8-4CB9-9B0F-566662A18296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07" name="TextovéPole 1">
          <a:extLst>
            <a:ext uri="{FF2B5EF4-FFF2-40B4-BE49-F238E27FC236}">
              <a16:creationId xmlns:a16="http://schemas.microsoft.com/office/drawing/2014/main" id="{1D774432-6952-4178-B489-D93C6013613A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08" name="TextovéPole 1">
          <a:extLst>
            <a:ext uri="{FF2B5EF4-FFF2-40B4-BE49-F238E27FC236}">
              <a16:creationId xmlns:a16="http://schemas.microsoft.com/office/drawing/2014/main" id="{F04D0DD7-F38E-429E-A0E7-B166F87BC525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09" name="TextovéPole 1">
          <a:extLst>
            <a:ext uri="{FF2B5EF4-FFF2-40B4-BE49-F238E27FC236}">
              <a16:creationId xmlns:a16="http://schemas.microsoft.com/office/drawing/2014/main" id="{9844E1D9-AC30-4797-A1F7-8772D9B9FF36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10" name="TextovéPole 1">
          <a:extLst>
            <a:ext uri="{FF2B5EF4-FFF2-40B4-BE49-F238E27FC236}">
              <a16:creationId xmlns:a16="http://schemas.microsoft.com/office/drawing/2014/main" id="{2B9066E6-0D35-48B1-9EE2-0CA3D7EF7768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11" name="TextovéPole 1">
          <a:extLst>
            <a:ext uri="{FF2B5EF4-FFF2-40B4-BE49-F238E27FC236}">
              <a16:creationId xmlns:a16="http://schemas.microsoft.com/office/drawing/2014/main" id="{CC3C747F-8EE7-48B4-96A1-14FDEC1DFE96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12" name="TextovéPole 1">
          <a:extLst>
            <a:ext uri="{FF2B5EF4-FFF2-40B4-BE49-F238E27FC236}">
              <a16:creationId xmlns:a16="http://schemas.microsoft.com/office/drawing/2014/main" id="{D0E5C9FB-65FF-4D6A-87AF-29457045B26C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13" name="TextovéPole 1">
          <a:extLst>
            <a:ext uri="{FF2B5EF4-FFF2-40B4-BE49-F238E27FC236}">
              <a16:creationId xmlns:a16="http://schemas.microsoft.com/office/drawing/2014/main" id="{5E347120-BD03-4197-8289-306B77C018C1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14" name="TextovéPole 1">
          <a:extLst>
            <a:ext uri="{FF2B5EF4-FFF2-40B4-BE49-F238E27FC236}">
              <a16:creationId xmlns:a16="http://schemas.microsoft.com/office/drawing/2014/main" id="{DF0459F4-C9F4-4E2C-80B4-357355728CEF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15" name="TextovéPole 1">
          <a:extLst>
            <a:ext uri="{FF2B5EF4-FFF2-40B4-BE49-F238E27FC236}">
              <a16:creationId xmlns:a16="http://schemas.microsoft.com/office/drawing/2014/main" id="{B4D30F9D-80DB-4A7B-ADD2-5A65E7B57122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16" name="TextovéPole 1">
          <a:extLst>
            <a:ext uri="{FF2B5EF4-FFF2-40B4-BE49-F238E27FC236}">
              <a16:creationId xmlns:a16="http://schemas.microsoft.com/office/drawing/2014/main" id="{D65DF9E7-D47C-4A9D-8B02-90CF71A80CEE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17" name="TextovéPole 1">
          <a:extLst>
            <a:ext uri="{FF2B5EF4-FFF2-40B4-BE49-F238E27FC236}">
              <a16:creationId xmlns:a16="http://schemas.microsoft.com/office/drawing/2014/main" id="{09C9D009-4843-4728-8E6C-6778D4D0A139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18" name="TextovéPole 1">
          <a:extLst>
            <a:ext uri="{FF2B5EF4-FFF2-40B4-BE49-F238E27FC236}">
              <a16:creationId xmlns:a16="http://schemas.microsoft.com/office/drawing/2014/main" id="{74F66CFF-23A6-40D5-AD13-840CCC052D12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19" name="TextovéPole 1">
          <a:extLst>
            <a:ext uri="{FF2B5EF4-FFF2-40B4-BE49-F238E27FC236}">
              <a16:creationId xmlns:a16="http://schemas.microsoft.com/office/drawing/2014/main" id="{CC009A0B-6F43-42DD-A81F-5D8819504646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20" name="TextovéPole 1">
          <a:extLst>
            <a:ext uri="{FF2B5EF4-FFF2-40B4-BE49-F238E27FC236}">
              <a16:creationId xmlns:a16="http://schemas.microsoft.com/office/drawing/2014/main" id="{24CDD48E-6D4B-4568-AD86-AE7C7A4DA8CC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21" name="TextovéPole 1">
          <a:extLst>
            <a:ext uri="{FF2B5EF4-FFF2-40B4-BE49-F238E27FC236}">
              <a16:creationId xmlns:a16="http://schemas.microsoft.com/office/drawing/2014/main" id="{E119E812-A001-4110-8277-295246BA789F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22" name="TextovéPole 1">
          <a:extLst>
            <a:ext uri="{FF2B5EF4-FFF2-40B4-BE49-F238E27FC236}">
              <a16:creationId xmlns:a16="http://schemas.microsoft.com/office/drawing/2014/main" id="{60EB7B52-67AF-4523-90DB-9BF5CB151F83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23" name="TextovéPole 1">
          <a:extLst>
            <a:ext uri="{FF2B5EF4-FFF2-40B4-BE49-F238E27FC236}">
              <a16:creationId xmlns:a16="http://schemas.microsoft.com/office/drawing/2014/main" id="{8AE3184C-82B4-41C6-A4F4-46C815F8A7B1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24" name="TextovéPole 1">
          <a:extLst>
            <a:ext uri="{FF2B5EF4-FFF2-40B4-BE49-F238E27FC236}">
              <a16:creationId xmlns:a16="http://schemas.microsoft.com/office/drawing/2014/main" id="{5EDA5125-D71B-4C90-A3D2-679C714E0538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25" name="TextovéPole 1">
          <a:extLst>
            <a:ext uri="{FF2B5EF4-FFF2-40B4-BE49-F238E27FC236}">
              <a16:creationId xmlns:a16="http://schemas.microsoft.com/office/drawing/2014/main" id="{732B3042-65CB-442E-B455-992D791CE0BD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26" name="TextovéPole 1">
          <a:extLst>
            <a:ext uri="{FF2B5EF4-FFF2-40B4-BE49-F238E27FC236}">
              <a16:creationId xmlns:a16="http://schemas.microsoft.com/office/drawing/2014/main" id="{669B97F9-1A4A-4AEE-9C67-1D3998DCE28E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27" name="TextovéPole 1">
          <a:extLst>
            <a:ext uri="{FF2B5EF4-FFF2-40B4-BE49-F238E27FC236}">
              <a16:creationId xmlns:a16="http://schemas.microsoft.com/office/drawing/2014/main" id="{221674D2-F566-43BA-A153-D9183DFAD804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28" name="TextovéPole 1">
          <a:extLst>
            <a:ext uri="{FF2B5EF4-FFF2-40B4-BE49-F238E27FC236}">
              <a16:creationId xmlns:a16="http://schemas.microsoft.com/office/drawing/2014/main" id="{455808C9-3F24-486F-97E9-5D9988D661DD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29" name="TextovéPole 1">
          <a:extLst>
            <a:ext uri="{FF2B5EF4-FFF2-40B4-BE49-F238E27FC236}">
              <a16:creationId xmlns:a16="http://schemas.microsoft.com/office/drawing/2014/main" id="{9EA2FF8E-0076-43B5-90CD-15A43E7593E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30" name="TextovéPole 1">
          <a:extLst>
            <a:ext uri="{FF2B5EF4-FFF2-40B4-BE49-F238E27FC236}">
              <a16:creationId xmlns:a16="http://schemas.microsoft.com/office/drawing/2014/main" id="{06CAE04B-9A12-4221-9DA2-592D7EA1544A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31" name="TextovéPole 1">
          <a:extLst>
            <a:ext uri="{FF2B5EF4-FFF2-40B4-BE49-F238E27FC236}">
              <a16:creationId xmlns:a16="http://schemas.microsoft.com/office/drawing/2014/main" id="{9CD112C5-CC25-4F7C-A28D-80401C19011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32" name="TextovéPole 1">
          <a:extLst>
            <a:ext uri="{FF2B5EF4-FFF2-40B4-BE49-F238E27FC236}">
              <a16:creationId xmlns:a16="http://schemas.microsoft.com/office/drawing/2014/main" id="{CA294D56-DA5F-447A-91C7-54ACED5DA3E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33" name="TextovéPole 1">
          <a:extLst>
            <a:ext uri="{FF2B5EF4-FFF2-40B4-BE49-F238E27FC236}">
              <a16:creationId xmlns:a16="http://schemas.microsoft.com/office/drawing/2014/main" id="{A9A78C51-40FA-47BC-854B-82076BBB6347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34" name="TextovéPole 1">
          <a:extLst>
            <a:ext uri="{FF2B5EF4-FFF2-40B4-BE49-F238E27FC236}">
              <a16:creationId xmlns:a16="http://schemas.microsoft.com/office/drawing/2014/main" id="{6523EA1F-61FB-463A-8A56-5DED47DBE896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35" name="TextovéPole 1">
          <a:extLst>
            <a:ext uri="{FF2B5EF4-FFF2-40B4-BE49-F238E27FC236}">
              <a16:creationId xmlns:a16="http://schemas.microsoft.com/office/drawing/2014/main" id="{4DA33E6C-97F0-4240-BCDB-19E802F52F2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36" name="TextovéPole 1">
          <a:extLst>
            <a:ext uri="{FF2B5EF4-FFF2-40B4-BE49-F238E27FC236}">
              <a16:creationId xmlns:a16="http://schemas.microsoft.com/office/drawing/2014/main" id="{BF9DF0F3-3B6A-4216-A3EB-7E1713239AF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37" name="TextovéPole 1">
          <a:extLst>
            <a:ext uri="{FF2B5EF4-FFF2-40B4-BE49-F238E27FC236}">
              <a16:creationId xmlns:a16="http://schemas.microsoft.com/office/drawing/2014/main" id="{DDC1B4B8-F57F-4682-9213-F1EB59DB30F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38" name="TextovéPole 1">
          <a:extLst>
            <a:ext uri="{FF2B5EF4-FFF2-40B4-BE49-F238E27FC236}">
              <a16:creationId xmlns:a16="http://schemas.microsoft.com/office/drawing/2014/main" id="{B484DA14-2A2C-4E13-BD09-374E12AB1103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39" name="TextovéPole 1">
          <a:extLst>
            <a:ext uri="{FF2B5EF4-FFF2-40B4-BE49-F238E27FC236}">
              <a16:creationId xmlns:a16="http://schemas.microsoft.com/office/drawing/2014/main" id="{3F519316-9911-4B7C-B1F2-27DC4D82D226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40" name="TextovéPole 1">
          <a:extLst>
            <a:ext uri="{FF2B5EF4-FFF2-40B4-BE49-F238E27FC236}">
              <a16:creationId xmlns:a16="http://schemas.microsoft.com/office/drawing/2014/main" id="{2E39FB12-ACE7-47DA-AE49-FF9950D26626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41" name="TextovéPole 1">
          <a:extLst>
            <a:ext uri="{FF2B5EF4-FFF2-40B4-BE49-F238E27FC236}">
              <a16:creationId xmlns:a16="http://schemas.microsoft.com/office/drawing/2014/main" id="{BB11585F-FAEF-4A97-A7F9-93B02183890B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42" name="TextovéPole 1">
          <a:extLst>
            <a:ext uri="{FF2B5EF4-FFF2-40B4-BE49-F238E27FC236}">
              <a16:creationId xmlns:a16="http://schemas.microsoft.com/office/drawing/2014/main" id="{8558658D-DABF-4BE9-9BFC-D9BE37A3304A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043" name="TextovéPole 1">
          <a:extLst>
            <a:ext uri="{FF2B5EF4-FFF2-40B4-BE49-F238E27FC236}">
              <a16:creationId xmlns:a16="http://schemas.microsoft.com/office/drawing/2014/main" id="{63ACEC22-A8A9-4808-AD5C-47EA16438EE0}"/>
            </a:ext>
          </a:extLst>
        </xdr:cNvPr>
        <xdr:cNvSpPr txBox="1"/>
      </xdr:nvSpPr>
      <xdr:spPr>
        <a:xfrm>
          <a:off x="938299" y="8629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44" name="TextovéPole 1">
          <a:extLst>
            <a:ext uri="{FF2B5EF4-FFF2-40B4-BE49-F238E27FC236}">
              <a16:creationId xmlns:a16="http://schemas.microsoft.com/office/drawing/2014/main" id="{ED0ED520-F30C-4DC4-B91C-6BAB7B4B702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45" name="TextovéPole 1">
          <a:extLst>
            <a:ext uri="{FF2B5EF4-FFF2-40B4-BE49-F238E27FC236}">
              <a16:creationId xmlns:a16="http://schemas.microsoft.com/office/drawing/2014/main" id="{96823135-460E-4B8B-9D77-BCD851D9A30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46" name="TextovéPole 1">
          <a:extLst>
            <a:ext uri="{FF2B5EF4-FFF2-40B4-BE49-F238E27FC236}">
              <a16:creationId xmlns:a16="http://schemas.microsoft.com/office/drawing/2014/main" id="{27ADCFCB-A383-4BD6-93B2-BFB247147EF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47" name="TextovéPole 1">
          <a:extLst>
            <a:ext uri="{FF2B5EF4-FFF2-40B4-BE49-F238E27FC236}">
              <a16:creationId xmlns:a16="http://schemas.microsoft.com/office/drawing/2014/main" id="{027AC390-A113-4711-A554-780495E1409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48" name="TextovéPole 1">
          <a:extLst>
            <a:ext uri="{FF2B5EF4-FFF2-40B4-BE49-F238E27FC236}">
              <a16:creationId xmlns:a16="http://schemas.microsoft.com/office/drawing/2014/main" id="{1365BB2B-A19A-4C88-81DD-A8BECC29596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49" name="TextovéPole 1">
          <a:extLst>
            <a:ext uri="{FF2B5EF4-FFF2-40B4-BE49-F238E27FC236}">
              <a16:creationId xmlns:a16="http://schemas.microsoft.com/office/drawing/2014/main" id="{26FA6BFE-E2F5-4632-BD9A-546E678FC2F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50" name="TextovéPole 1">
          <a:extLst>
            <a:ext uri="{FF2B5EF4-FFF2-40B4-BE49-F238E27FC236}">
              <a16:creationId xmlns:a16="http://schemas.microsoft.com/office/drawing/2014/main" id="{5169E748-F303-40B7-9C36-B8706D2A7DB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51" name="TextovéPole 1">
          <a:extLst>
            <a:ext uri="{FF2B5EF4-FFF2-40B4-BE49-F238E27FC236}">
              <a16:creationId xmlns:a16="http://schemas.microsoft.com/office/drawing/2014/main" id="{F47FC145-677F-4A38-B4D8-4140A355F02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52" name="TextovéPole 1">
          <a:extLst>
            <a:ext uri="{FF2B5EF4-FFF2-40B4-BE49-F238E27FC236}">
              <a16:creationId xmlns:a16="http://schemas.microsoft.com/office/drawing/2014/main" id="{BA231841-6640-4427-93DF-A5E0799E188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53" name="TextovéPole 1">
          <a:extLst>
            <a:ext uri="{FF2B5EF4-FFF2-40B4-BE49-F238E27FC236}">
              <a16:creationId xmlns:a16="http://schemas.microsoft.com/office/drawing/2014/main" id="{AA25A950-807B-4F06-8418-9CDA23187EB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54" name="TextovéPole 1">
          <a:extLst>
            <a:ext uri="{FF2B5EF4-FFF2-40B4-BE49-F238E27FC236}">
              <a16:creationId xmlns:a16="http://schemas.microsoft.com/office/drawing/2014/main" id="{EAF0F601-D046-4E58-AAAD-EC5B992E6B8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55" name="TextovéPole 1">
          <a:extLst>
            <a:ext uri="{FF2B5EF4-FFF2-40B4-BE49-F238E27FC236}">
              <a16:creationId xmlns:a16="http://schemas.microsoft.com/office/drawing/2014/main" id="{0CE811A0-4F71-4A32-92A2-6F44C40A713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56" name="TextovéPole 1">
          <a:extLst>
            <a:ext uri="{FF2B5EF4-FFF2-40B4-BE49-F238E27FC236}">
              <a16:creationId xmlns:a16="http://schemas.microsoft.com/office/drawing/2014/main" id="{D912D9F1-C2B5-42CD-BBBE-2414E832906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57" name="TextovéPole 1">
          <a:extLst>
            <a:ext uri="{FF2B5EF4-FFF2-40B4-BE49-F238E27FC236}">
              <a16:creationId xmlns:a16="http://schemas.microsoft.com/office/drawing/2014/main" id="{A7CCF557-F8E1-499F-BCCF-5D4F9FE6BB4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58" name="TextovéPole 1">
          <a:extLst>
            <a:ext uri="{FF2B5EF4-FFF2-40B4-BE49-F238E27FC236}">
              <a16:creationId xmlns:a16="http://schemas.microsoft.com/office/drawing/2014/main" id="{1FC634B1-F6BD-499F-B49C-4D12036C912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59" name="TextovéPole 1">
          <a:extLst>
            <a:ext uri="{FF2B5EF4-FFF2-40B4-BE49-F238E27FC236}">
              <a16:creationId xmlns:a16="http://schemas.microsoft.com/office/drawing/2014/main" id="{D7F2F924-1234-4803-80A9-918649B9597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60" name="TextovéPole 1">
          <a:extLst>
            <a:ext uri="{FF2B5EF4-FFF2-40B4-BE49-F238E27FC236}">
              <a16:creationId xmlns:a16="http://schemas.microsoft.com/office/drawing/2014/main" id="{3BE963D2-0082-4643-8953-D8376E1FD93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61" name="TextovéPole 1">
          <a:extLst>
            <a:ext uri="{FF2B5EF4-FFF2-40B4-BE49-F238E27FC236}">
              <a16:creationId xmlns:a16="http://schemas.microsoft.com/office/drawing/2014/main" id="{A6644B18-6F21-4F55-AB56-D7211CA02B3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62" name="TextovéPole 1">
          <a:extLst>
            <a:ext uri="{FF2B5EF4-FFF2-40B4-BE49-F238E27FC236}">
              <a16:creationId xmlns:a16="http://schemas.microsoft.com/office/drawing/2014/main" id="{4DDAE0EE-0BCF-4D89-B6B3-4D199C5AECC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63" name="TextovéPole 1">
          <a:extLst>
            <a:ext uri="{FF2B5EF4-FFF2-40B4-BE49-F238E27FC236}">
              <a16:creationId xmlns:a16="http://schemas.microsoft.com/office/drawing/2014/main" id="{DC3DE9F0-D899-44EA-B279-F449A620C7B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64" name="TextovéPole 1">
          <a:extLst>
            <a:ext uri="{FF2B5EF4-FFF2-40B4-BE49-F238E27FC236}">
              <a16:creationId xmlns:a16="http://schemas.microsoft.com/office/drawing/2014/main" id="{1BF050AB-AE19-4F2F-B984-EC9B7499555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65" name="TextovéPole 1">
          <a:extLst>
            <a:ext uri="{FF2B5EF4-FFF2-40B4-BE49-F238E27FC236}">
              <a16:creationId xmlns:a16="http://schemas.microsoft.com/office/drawing/2014/main" id="{A6C305C2-E72C-4A1A-A0A5-38EA9B04A92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66" name="TextovéPole 1">
          <a:extLst>
            <a:ext uri="{FF2B5EF4-FFF2-40B4-BE49-F238E27FC236}">
              <a16:creationId xmlns:a16="http://schemas.microsoft.com/office/drawing/2014/main" id="{4A02F718-8AE7-404E-B117-433C22794BB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67" name="TextovéPole 1">
          <a:extLst>
            <a:ext uri="{FF2B5EF4-FFF2-40B4-BE49-F238E27FC236}">
              <a16:creationId xmlns:a16="http://schemas.microsoft.com/office/drawing/2014/main" id="{404C7DFF-D8FF-4583-97DB-DD13202A390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68" name="TextovéPole 1">
          <a:extLst>
            <a:ext uri="{FF2B5EF4-FFF2-40B4-BE49-F238E27FC236}">
              <a16:creationId xmlns:a16="http://schemas.microsoft.com/office/drawing/2014/main" id="{0E33264E-58EA-4BD4-9896-A47645D7CE4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69" name="TextovéPole 1">
          <a:extLst>
            <a:ext uri="{FF2B5EF4-FFF2-40B4-BE49-F238E27FC236}">
              <a16:creationId xmlns:a16="http://schemas.microsoft.com/office/drawing/2014/main" id="{9B41D17A-889E-4A6C-925B-FD73CC8F71B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70" name="TextovéPole 1">
          <a:extLst>
            <a:ext uri="{FF2B5EF4-FFF2-40B4-BE49-F238E27FC236}">
              <a16:creationId xmlns:a16="http://schemas.microsoft.com/office/drawing/2014/main" id="{FEB44670-B156-4AF0-8876-D25CDEDE8FF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71" name="TextovéPole 1">
          <a:extLst>
            <a:ext uri="{FF2B5EF4-FFF2-40B4-BE49-F238E27FC236}">
              <a16:creationId xmlns:a16="http://schemas.microsoft.com/office/drawing/2014/main" id="{B7C201F2-B4B7-41CB-A960-BE5E1DD3A5E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72" name="TextovéPole 1">
          <a:extLst>
            <a:ext uri="{FF2B5EF4-FFF2-40B4-BE49-F238E27FC236}">
              <a16:creationId xmlns:a16="http://schemas.microsoft.com/office/drawing/2014/main" id="{BC2020D8-7E88-4636-8912-1E033F45F7E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73" name="TextovéPole 1">
          <a:extLst>
            <a:ext uri="{FF2B5EF4-FFF2-40B4-BE49-F238E27FC236}">
              <a16:creationId xmlns:a16="http://schemas.microsoft.com/office/drawing/2014/main" id="{DDF45250-5277-4BF7-B887-8AB19677408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74" name="TextovéPole 1">
          <a:extLst>
            <a:ext uri="{FF2B5EF4-FFF2-40B4-BE49-F238E27FC236}">
              <a16:creationId xmlns:a16="http://schemas.microsoft.com/office/drawing/2014/main" id="{DE71660E-0C01-42F3-A380-915E322E34F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75" name="TextovéPole 1">
          <a:extLst>
            <a:ext uri="{FF2B5EF4-FFF2-40B4-BE49-F238E27FC236}">
              <a16:creationId xmlns:a16="http://schemas.microsoft.com/office/drawing/2014/main" id="{37FA4B2C-11F7-4A6C-84D7-837FD21E27C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76" name="TextovéPole 1">
          <a:extLst>
            <a:ext uri="{FF2B5EF4-FFF2-40B4-BE49-F238E27FC236}">
              <a16:creationId xmlns:a16="http://schemas.microsoft.com/office/drawing/2014/main" id="{7E163770-FE8F-449C-AA56-8CB01C3229F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77" name="TextovéPole 1">
          <a:extLst>
            <a:ext uri="{FF2B5EF4-FFF2-40B4-BE49-F238E27FC236}">
              <a16:creationId xmlns:a16="http://schemas.microsoft.com/office/drawing/2014/main" id="{DE612C7A-BFB9-4E6E-8FCF-4B63B2C7D5D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78" name="TextovéPole 1">
          <a:extLst>
            <a:ext uri="{FF2B5EF4-FFF2-40B4-BE49-F238E27FC236}">
              <a16:creationId xmlns:a16="http://schemas.microsoft.com/office/drawing/2014/main" id="{6F4C35FE-1D22-49F8-9315-06702EC31EE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79" name="TextovéPole 1">
          <a:extLst>
            <a:ext uri="{FF2B5EF4-FFF2-40B4-BE49-F238E27FC236}">
              <a16:creationId xmlns:a16="http://schemas.microsoft.com/office/drawing/2014/main" id="{1E7E5697-9375-4588-BB26-937FAB6EDE2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80" name="TextovéPole 1">
          <a:extLst>
            <a:ext uri="{FF2B5EF4-FFF2-40B4-BE49-F238E27FC236}">
              <a16:creationId xmlns:a16="http://schemas.microsoft.com/office/drawing/2014/main" id="{9B10A4A5-512B-4F0C-9C69-F1EF122B816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81" name="TextovéPole 1">
          <a:extLst>
            <a:ext uri="{FF2B5EF4-FFF2-40B4-BE49-F238E27FC236}">
              <a16:creationId xmlns:a16="http://schemas.microsoft.com/office/drawing/2014/main" id="{D9D51EBA-9CCB-4C9C-8F51-25D0C34776D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82" name="TextovéPole 1">
          <a:extLst>
            <a:ext uri="{FF2B5EF4-FFF2-40B4-BE49-F238E27FC236}">
              <a16:creationId xmlns:a16="http://schemas.microsoft.com/office/drawing/2014/main" id="{D7C1E937-45EF-48E1-9927-AB822EF07AF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83" name="TextovéPole 1">
          <a:extLst>
            <a:ext uri="{FF2B5EF4-FFF2-40B4-BE49-F238E27FC236}">
              <a16:creationId xmlns:a16="http://schemas.microsoft.com/office/drawing/2014/main" id="{58BAE20D-29FA-4ACF-AB64-B3F845F1D02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84" name="TextovéPole 1">
          <a:extLst>
            <a:ext uri="{FF2B5EF4-FFF2-40B4-BE49-F238E27FC236}">
              <a16:creationId xmlns:a16="http://schemas.microsoft.com/office/drawing/2014/main" id="{BC9D0E41-5398-4E2D-8017-1532A6E435C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85" name="TextovéPole 1">
          <a:extLst>
            <a:ext uri="{FF2B5EF4-FFF2-40B4-BE49-F238E27FC236}">
              <a16:creationId xmlns:a16="http://schemas.microsoft.com/office/drawing/2014/main" id="{9B9F1F36-BF5B-4E57-8A8C-1610BAA4D9D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86" name="TextovéPole 1">
          <a:extLst>
            <a:ext uri="{FF2B5EF4-FFF2-40B4-BE49-F238E27FC236}">
              <a16:creationId xmlns:a16="http://schemas.microsoft.com/office/drawing/2014/main" id="{754E9804-9F4B-4C27-9658-31B9FD92305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87" name="TextovéPole 1">
          <a:extLst>
            <a:ext uri="{FF2B5EF4-FFF2-40B4-BE49-F238E27FC236}">
              <a16:creationId xmlns:a16="http://schemas.microsoft.com/office/drawing/2014/main" id="{D9B3C7F8-355F-4A83-A24A-4BF56BAD577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88" name="TextovéPole 1">
          <a:extLst>
            <a:ext uri="{FF2B5EF4-FFF2-40B4-BE49-F238E27FC236}">
              <a16:creationId xmlns:a16="http://schemas.microsoft.com/office/drawing/2014/main" id="{68A34C40-E0AF-4F6A-8A1F-0AC5189E396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89" name="TextovéPole 1">
          <a:extLst>
            <a:ext uri="{FF2B5EF4-FFF2-40B4-BE49-F238E27FC236}">
              <a16:creationId xmlns:a16="http://schemas.microsoft.com/office/drawing/2014/main" id="{366206F9-9DA5-479E-9455-8E07B0433CA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90" name="TextovéPole 1">
          <a:extLst>
            <a:ext uri="{FF2B5EF4-FFF2-40B4-BE49-F238E27FC236}">
              <a16:creationId xmlns:a16="http://schemas.microsoft.com/office/drawing/2014/main" id="{FB5F53DD-F354-4708-90E8-E5B3111EA30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91" name="TextovéPole 1">
          <a:extLst>
            <a:ext uri="{FF2B5EF4-FFF2-40B4-BE49-F238E27FC236}">
              <a16:creationId xmlns:a16="http://schemas.microsoft.com/office/drawing/2014/main" id="{3CEA15D0-84F9-4CAA-9064-FC35C7C5518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92" name="TextovéPole 1">
          <a:extLst>
            <a:ext uri="{FF2B5EF4-FFF2-40B4-BE49-F238E27FC236}">
              <a16:creationId xmlns:a16="http://schemas.microsoft.com/office/drawing/2014/main" id="{C11FCC65-3E0D-497D-AAC3-8C0DDE4FE8E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93" name="TextovéPole 1">
          <a:extLst>
            <a:ext uri="{FF2B5EF4-FFF2-40B4-BE49-F238E27FC236}">
              <a16:creationId xmlns:a16="http://schemas.microsoft.com/office/drawing/2014/main" id="{EC87EB82-C7E1-4F70-8D47-305EA3B9686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94" name="TextovéPole 1">
          <a:extLst>
            <a:ext uri="{FF2B5EF4-FFF2-40B4-BE49-F238E27FC236}">
              <a16:creationId xmlns:a16="http://schemas.microsoft.com/office/drawing/2014/main" id="{B69A3179-9BE7-456D-B628-DB9C8DC8D3F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95" name="TextovéPole 1">
          <a:extLst>
            <a:ext uri="{FF2B5EF4-FFF2-40B4-BE49-F238E27FC236}">
              <a16:creationId xmlns:a16="http://schemas.microsoft.com/office/drawing/2014/main" id="{236B832A-43F1-4E73-BE1A-7E5657C5688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96" name="TextovéPole 1">
          <a:extLst>
            <a:ext uri="{FF2B5EF4-FFF2-40B4-BE49-F238E27FC236}">
              <a16:creationId xmlns:a16="http://schemas.microsoft.com/office/drawing/2014/main" id="{3AE6DF70-13B9-4ABA-AF11-29FA80203BE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97" name="TextovéPole 1">
          <a:extLst>
            <a:ext uri="{FF2B5EF4-FFF2-40B4-BE49-F238E27FC236}">
              <a16:creationId xmlns:a16="http://schemas.microsoft.com/office/drawing/2014/main" id="{709AFB49-66BE-4CE0-8683-35753BA388D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98" name="TextovéPole 1">
          <a:extLst>
            <a:ext uri="{FF2B5EF4-FFF2-40B4-BE49-F238E27FC236}">
              <a16:creationId xmlns:a16="http://schemas.microsoft.com/office/drawing/2014/main" id="{24CD6F26-E0B5-4B93-A423-DAB20404468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099" name="TextovéPole 1">
          <a:extLst>
            <a:ext uri="{FF2B5EF4-FFF2-40B4-BE49-F238E27FC236}">
              <a16:creationId xmlns:a16="http://schemas.microsoft.com/office/drawing/2014/main" id="{E7271516-D24F-41F9-AD5A-D302AD160B4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00" name="TextovéPole 1">
          <a:extLst>
            <a:ext uri="{FF2B5EF4-FFF2-40B4-BE49-F238E27FC236}">
              <a16:creationId xmlns:a16="http://schemas.microsoft.com/office/drawing/2014/main" id="{7D97E3CF-8512-41B5-AA8B-057FA263244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01" name="TextovéPole 1">
          <a:extLst>
            <a:ext uri="{FF2B5EF4-FFF2-40B4-BE49-F238E27FC236}">
              <a16:creationId xmlns:a16="http://schemas.microsoft.com/office/drawing/2014/main" id="{A7DB29B3-2238-45E8-9759-DD960F136C0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02" name="TextovéPole 1">
          <a:extLst>
            <a:ext uri="{FF2B5EF4-FFF2-40B4-BE49-F238E27FC236}">
              <a16:creationId xmlns:a16="http://schemas.microsoft.com/office/drawing/2014/main" id="{FEE158CB-F387-4C13-B6F5-20BD1E1834B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03" name="TextovéPole 1">
          <a:extLst>
            <a:ext uri="{FF2B5EF4-FFF2-40B4-BE49-F238E27FC236}">
              <a16:creationId xmlns:a16="http://schemas.microsoft.com/office/drawing/2014/main" id="{6116CC07-578A-4B4F-AA55-8136A15F4DA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04" name="TextovéPole 1">
          <a:extLst>
            <a:ext uri="{FF2B5EF4-FFF2-40B4-BE49-F238E27FC236}">
              <a16:creationId xmlns:a16="http://schemas.microsoft.com/office/drawing/2014/main" id="{874B80F2-EBE8-455A-B4D1-3CA6D38589F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05" name="TextovéPole 1">
          <a:extLst>
            <a:ext uri="{FF2B5EF4-FFF2-40B4-BE49-F238E27FC236}">
              <a16:creationId xmlns:a16="http://schemas.microsoft.com/office/drawing/2014/main" id="{9B746CBD-6308-4441-A8FC-0E3F2F23901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06" name="TextovéPole 1">
          <a:extLst>
            <a:ext uri="{FF2B5EF4-FFF2-40B4-BE49-F238E27FC236}">
              <a16:creationId xmlns:a16="http://schemas.microsoft.com/office/drawing/2014/main" id="{D5058338-1F38-47CC-9219-846F667738A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07" name="TextovéPole 1">
          <a:extLst>
            <a:ext uri="{FF2B5EF4-FFF2-40B4-BE49-F238E27FC236}">
              <a16:creationId xmlns:a16="http://schemas.microsoft.com/office/drawing/2014/main" id="{2520CB1A-0386-4199-AB48-CD1150292FF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08" name="TextovéPole 1">
          <a:extLst>
            <a:ext uri="{FF2B5EF4-FFF2-40B4-BE49-F238E27FC236}">
              <a16:creationId xmlns:a16="http://schemas.microsoft.com/office/drawing/2014/main" id="{C19CB9C6-DB58-43E7-8954-9FD1530AE34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09" name="TextovéPole 1">
          <a:extLst>
            <a:ext uri="{FF2B5EF4-FFF2-40B4-BE49-F238E27FC236}">
              <a16:creationId xmlns:a16="http://schemas.microsoft.com/office/drawing/2014/main" id="{6D7D86C9-FFE9-4A5C-A451-CFB30ADE99A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10" name="TextovéPole 1">
          <a:extLst>
            <a:ext uri="{FF2B5EF4-FFF2-40B4-BE49-F238E27FC236}">
              <a16:creationId xmlns:a16="http://schemas.microsoft.com/office/drawing/2014/main" id="{01672085-41A4-4F34-9C23-F44C743F74A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11" name="TextovéPole 1">
          <a:extLst>
            <a:ext uri="{FF2B5EF4-FFF2-40B4-BE49-F238E27FC236}">
              <a16:creationId xmlns:a16="http://schemas.microsoft.com/office/drawing/2014/main" id="{4F9AAC0D-13BE-4325-AF49-61E0E82DC81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12" name="TextovéPole 1">
          <a:extLst>
            <a:ext uri="{FF2B5EF4-FFF2-40B4-BE49-F238E27FC236}">
              <a16:creationId xmlns:a16="http://schemas.microsoft.com/office/drawing/2014/main" id="{610185F3-6FAC-4C41-9AF8-3027CF5E1F2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13" name="TextovéPole 1">
          <a:extLst>
            <a:ext uri="{FF2B5EF4-FFF2-40B4-BE49-F238E27FC236}">
              <a16:creationId xmlns:a16="http://schemas.microsoft.com/office/drawing/2014/main" id="{8F9DD626-0446-478A-9A74-70F3663D377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14" name="TextovéPole 1">
          <a:extLst>
            <a:ext uri="{FF2B5EF4-FFF2-40B4-BE49-F238E27FC236}">
              <a16:creationId xmlns:a16="http://schemas.microsoft.com/office/drawing/2014/main" id="{E840DDCE-EE92-4D56-B6BC-DD40272C6A3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15" name="TextovéPole 1">
          <a:extLst>
            <a:ext uri="{FF2B5EF4-FFF2-40B4-BE49-F238E27FC236}">
              <a16:creationId xmlns:a16="http://schemas.microsoft.com/office/drawing/2014/main" id="{A6018AA5-1EB9-40B6-9EFE-2261FFB2713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16" name="TextovéPole 1">
          <a:extLst>
            <a:ext uri="{FF2B5EF4-FFF2-40B4-BE49-F238E27FC236}">
              <a16:creationId xmlns:a16="http://schemas.microsoft.com/office/drawing/2014/main" id="{F20010FA-9262-4C2E-879D-471725D7B64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17" name="TextovéPole 1">
          <a:extLst>
            <a:ext uri="{FF2B5EF4-FFF2-40B4-BE49-F238E27FC236}">
              <a16:creationId xmlns:a16="http://schemas.microsoft.com/office/drawing/2014/main" id="{119B6608-1050-4DB8-AE2A-A740131F3BC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18" name="TextovéPole 1">
          <a:extLst>
            <a:ext uri="{FF2B5EF4-FFF2-40B4-BE49-F238E27FC236}">
              <a16:creationId xmlns:a16="http://schemas.microsoft.com/office/drawing/2014/main" id="{70D2EAB5-98B0-45AB-BAF4-21D03EE857B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19" name="TextovéPole 1">
          <a:extLst>
            <a:ext uri="{FF2B5EF4-FFF2-40B4-BE49-F238E27FC236}">
              <a16:creationId xmlns:a16="http://schemas.microsoft.com/office/drawing/2014/main" id="{F8C6772C-489E-462E-AC71-62362DEA901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20" name="TextovéPole 1">
          <a:extLst>
            <a:ext uri="{FF2B5EF4-FFF2-40B4-BE49-F238E27FC236}">
              <a16:creationId xmlns:a16="http://schemas.microsoft.com/office/drawing/2014/main" id="{B70CEE52-3798-43CB-85A3-DF56E484048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21" name="TextovéPole 1">
          <a:extLst>
            <a:ext uri="{FF2B5EF4-FFF2-40B4-BE49-F238E27FC236}">
              <a16:creationId xmlns:a16="http://schemas.microsoft.com/office/drawing/2014/main" id="{DDFF42C4-C5FD-47BC-90F9-5B3C077EA6C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22" name="TextovéPole 1">
          <a:extLst>
            <a:ext uri="{FF2B5EF4-FFF2-40B4-BE49-F238E27FC236}">
              <a16:creationId xmlns:a16="http://schemas.microsoft.com/office/drawing/2014/main" id="{A59493F0-805F-4158-B6AF-C7F67E1EF20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23" name="TextovéPole 1">
          <a:extLst>
            <a:ext uri="{FF2B5EF4-FFF2-40B4-BE49-F238E27FC236}">
              <a16:creationId xmlns:a16="http://schemas.microsoft.com/office/drawing/2014/main" id="{4A98C603-57B0-402F-8E99-6D5526F5D27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24" name="TextovéPole 1">
          <a:extLst>
            <a:ext uri="{FF2B5EF4-FFF2-40B4-BE49-F238E27FC236}">
              <a16:creationId xmlns:a16="http://schemas.microsoft.com/office/drawing/2014/main" id="{4328A8A5-B99A-4FAA-A9EC-36F33B2D3C7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25" name="TextovéPole 1">
          <a:extLst>
            <a:ext uri="{FF2B5EF4-FFF2-40B4-BE49-F238E27FC236}">
              <a16:creationId xmlns:a16="http://schemas.microsoft.com/office/drawing/2014/main" id="{F5E70DD8-E29F-4B9E-B9C0-42C6A52C245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26" name="TextovéPole 1">
          <a:extLst>
            <a:ext uri="{FF2B5EF4-FFF2-40B4-BE49-F238E27FC236}">
              <a16:creationId xmlns:a16="http://schemas.microsoft.com/office/drawing/2014/main" id="{649F1424-E7C7-46CD-ADC4-3A82AB16ACD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27" name="TextovéPole 1">
          <a:extLst>
            <a:ext uri="{FF2B5EF4-FFF2-40B4-BE49-F238E27FC236}">
              <a16:creationId xmlns:a16="http://schemas.microsoft.com/office/drawing/2014/main" id="{EBECCC2C-2156-43DE-ACB8-1F51480D6F5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28" name="TextovéPole 1">
          <a:extLst>
            <a:ext uri="{FF2B5EF4-FFF2-40B4-BE49-F238E27FC236}">
              <a16:creationId xmlns:a16="http://schemas.microsoft.com/office/drawing/2014/main" id="{DF3099F8-F179-418B-BA34-A4AA134D4D4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29" name="TextovéPole 1">
          <a:extLst>
            <a:ext uri="{FF2B5EF4-FFF2-40B4-BE49-F238E27FC236}">
              <a16:creationId xmlns:a16="http://schemas.microsoft.com/office/drawing/2014/main" id="{9E84B117-9BF4-4068-B08B-54C18A271EF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30" name="TextovéPole 1">
          <a:extLst>
            <a:ext uri="{FF2B5EF4-FFF2-40B4-BE49-F238E27FC236}">
              <a16:creationId xmlns:a16="http://schemas.microsoft.com/office/drawing/2014/main" id="{68A729B5-EE6B-4AE8-BD25-5B375E05B35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31" name="TextovéPole 1">
          <a:extLst>
            <a:ext uri="{FF2B5EF4-FFF2-40B4-BE49-F238E27FC236}">
              <a16:creationId xmlns:a16="http://schemas.microsoft.com/office/drawing/2014/main" id="{46D66470-416B-4B1D-803F-676C5CDA3F3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32" name="TextovéPole 1">
          <a:extLst>
            <a:ext uri="{FF2B5EF4-FFF2-40B4-BE49-F238E27FC236}">
              <a16:creationId xmlns:a16="http://schemas.microsoft.com/office/drawing/2014/main" id="{CAED7A56-04E3-4FB0-8263-C27687385BA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33" name="TextovéPole 1">
          <a:extLst>
            <a:ext uri="{FF2B5EF4-FFF2-40B4-BE49-F238E27FC236}">
              <a16:creationId xmlns:a16="http://schemas.microsoft.com/office/drawing/2014/main" id="{FD22EEFD-E950-40A3-8A08-25B2C398D4E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34" name="TextovéPole 1">
          <a:extLst>
            <a:ext uri="{FF2B5EF4-FFF2-40B4-BE49-F238E27FC236}">
              <a16:creationId xmlns:a16="http://schemas.microsoft.com/office/drawing/2014/main" id="{F41DB0A0-86ED-41D3-B007-1C75E7DC388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35" name="TextovéPole 1">
          <a:extLst>
            <a:ext uri="{FF2B5EF4-FFF2-40B4-BE49-F238E27FC236}">
              <a16:creationId xmlns:a16="http://schemas.microsoft.com/office/drawing/2014/main" id="{D0C8EDC9-6BC1-4137-AFED-AB3A7C2CBF0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36" name="TextovéPole 1">
          <a:extLst>
            <a:ext uri="{FF2B5EF4-FFF2-40B4-BE49-F238E27FC236}">
              <a16:creationId xmlns:a16="http://schemas.microsoft.com/office/drawing/2014/main" id="{88DE72CC-AC9B-4C24-B665-564EF436D38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37" name="TextovéPole 1">
          <a:extLst>
            <a:ext uri="{FF2B5EF4-FFF2-40B4-BE49-F238E27FC236}">
              <a16:creationId xmlns:a16="http://schemas.microsoft.com/office/drawing/2014/main" id="{FA5D0226-A5AF-46A5-A40E-47C080386AC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38" name="TextovéPole 1">
          <a:extLst>
            <a:ext uri="{FF2B5EF4-FFF2-40B4-BE49-F238E27FC236}">
              <a16:creationId xmlns:a16="http://schemas.microsoft.com/office/drawing/2014/main" id="{BC38E910-6C57-450F-997F-3E27A5ABD93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39" name="TextovéPole 1">
          <a:extLst>
            <a:ext uri="{FF2B5EF4-FFF2-40B4-BE49-F238E27FC236}">
              <a16:creationId xmlns:a16="http://schemas.microsoft.com/office/drawing/2014/main" id="{CC903D3D-5FBF-472A-85B6-79A5497A606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40" name="TextovéPole 1">
          <a:extLst>
            <a:ext uri="{FF2B5EF4-FFF2-40B4-BE49-F238E27FC236}">
              <a16:creationId xmlns:a16="http://schemas.microsoft.com/office/drawing/2014/main" id="{0F68E4E0-9AA3-496E-BA47-CD89FBF9766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41" name="TextovéPole 1">
          <a:extLst>
            <a:ext uri="{FF2B5EF4-FFF2-40B4-BE49-F238E27FC236}">
              <a16:creationId xmlns:a16="http://schemas.microsoft.com/office/drawing/2014/main" id="{042CC6E9-4D55-4215-B58A-31BC658D0AF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42" name="TextovéPole 1">
          <a:extLst>
            <a:ext uri="{FF2B5EF4-FFF2-40B4-BE49-F238E27FC236}">
              <a16:creationId xmlns:a16="http://schemas.microsoft.com/office/drawing/2014/main" id="{A2AC722F-E852-45EE-B0D8-39AA14DB879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43" name="TextovéPole 1">
          <a:extLst>
            <a:ext uri="{FF2B5EF4-FFF2-40B4-BE49-F238E27FC236}">
              <a16:creationId xmlns:a16="http://schemas.microsoft.com/office/drawing/2014/main" id="{6431A85F-74AA-458A-BACE-1F6B6954367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44" name="TextovéPole 1">
          <a:extLst>
            <a:ext uri="{FF2B5EF4-FFF2-40B4-BE49-F238E27FC236}">
              <a16:creationId xmlns:a16="http://schemas.microsoft.com/office/drawing/2014/main" id="{0DE148FA-15F5-4741-9187-922DD30AD74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45" name="TextovéPole 1">
          <a:extLst>
            <a:ext uri="{FF2B5EF4-FFF2-40B4-BE49-F238E27FC236}">
              <a16:creationId xmlns:a16="http://schemas.microsoft.com/office/drawing/2014/main" id="{367910EB-CE29-45F0-AB14-12A7AC0B695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46" name="TextovéPole 1">
          <a:extLst>
            <a:ext uri="{FF2B5EF4-FFF2-40B4-BE49-F238E27FC236}">
              <a16:creationId xmlns:a16="http://schemas.microsoft.com/office/drawing/2014/main" id="{D27BE0B8-99E3-4DB0-8F0B-8DEA781D810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47" name="TextovéPole 1">
          <a:extLst>
            <a:ext uri="{FF2B5EF4-FFF2-40B4-BE49-F238E27FC236}">
              <a16:creationId xmlns:a16="http://schemas.microsoft.com/office/drawing/2014/main" id="{A1FBBB70-B5B4-4662-AAAF-5DE9D734ACF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48" name="TextovéPole 1">
          <a:extLst>
            <a:ext uri="{FF2B5EF4-FFF2-40B4-BE49-F238E27FC236}">
              <a16:creationId xmlns:a16="http://schemas.microsoft.com/office/drawing/2014/main" id="{36A92481-2580-42A9-8202-FC6568A2A0D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49" name="TextovéPole 1">
          <a:extLst>
            <a:ext uri="{FF2B5EF4-FFF2-40B4-BE49-F238E27FC236}">
              <a16:creationId xmlns:a16="http://schemas.microsoft.com/office/drawing/2014/main" id="{2560CE59-65F6-41A4-962A-83A7F2C4B17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50" name="TextovéPole 1">
          <a:extLst>
            <a:ext uri="{FF2B5EF4-FFF2-40B4-BE49-F238E27FC236}">
              <a16:creationId xmlns:a16="http://schemas.microsoft.com/office/drawing/2014/main" id="{307FFB4D-53C8-4358-B153-81406EB0160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51" name="TextovéPole 1">
          <a:extLst>
            <a:ext uri="{FF2B5EF4-FFF2-40B4-BE49-F238E27FC236}">
              <a16:creationId xmlns:a16="http://schemas.microsoft.com/office/drawing/2014/main" id="{59B74130-5F85-4A21-9AFC-915546A7A28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52" name="TextovéPole 1">
          <a:extLst>
            <a:ext uri="{FF2B5EF4-FFF2-40B4-BE49-F238E27FC236}">
              <a16:creationId xmlns:a16="http://schemas.microsoft.com/office/drawing/2014/main" id="{C3CB5B44-E066-442D-80B1-9B96A119137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53" name="TextovéPole 1">
          <a:extLst>
            <a:ext uri="{FF2B5EF4-FFF2-40B4-BE49-F238E27FC236}">
              <a16:creationId xmlns:a16="http://schemas.microsoft.com/office/drawing/2014/main" id="{571BBA3C-F232-43C8-A170-4B8189FBE45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54" name="TextovéPole 1">
          <a:extLst>
            <a:ext uri="{FF2B5EF4-FFF2-40B4-BE49-F238E27FC236}">
              <a16:creationId xmlns:a16="http://schemas.microsoft.com/office/drawing/2014/main" id="{054FA49A-F471-42A4-9D68-66872158DE4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55" name="TextovéPole 1">
          <a:extLst>
            <a:ext uri="{FF2B5EF4-FFF2-40B4-BE49-F238E27FC236}">
              <a16:creationId xmlns:a16="http://schemas.microsoft.com/office/drawing/2014/main" id="{68307389-7571-44A9-9F60-CE23FE94476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56" name="TextovéPole 1">
          <a:extLst>
            <a:ext uri="{FF2B5EF4-FFF2-40B4-BE49-F238E27FC236}">
              <a16:creationId xmlns:a16="http://schemas.microsoft.com/office/drawing/2014/main" id="{17E828B3-B66E-4635-8518-7A249D37C86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57" name="TextovéPole 1">
          <a:extLst>
            <a:ext uri="{FF2B5EF4-FFF2-40B4-BE49-F238E27FC236}">
              <a16:creationId xmlns:a16="http://schemas.microsoft.com/office/drawing/2014/main" id="{7D1354DF-0007-46F7-BBE0-5C8B414B2D0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58" name="TextovéPole 1">
          <a:extLst>
            <a:ext uri="{FF2B5EF4-FFF2-40B4-BE49-F238E27FC236}">
              <a16:creationId xmlns:a16="http://schemas.microsoft.com/office/drawing/2014/main" id="{8B1F9835-F2BB-4242-80FB-159571D99C7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59" name="TextovéPole 1">
          <a:extLst>
            <a:ext uri="{FF2B5EF4-FFF2-40B4-BE49-F238E27FC236}">
              <a16:creationId xmlns:a16="http://schemas.microsoft.com/office/drawing/2014/main" id="{94046E35-D459-407A-9562-BEED438C89E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60" name="TextovéPole 1">
          <a:extLst>
            <a:ext uri="{FF2B5EF4-FFF2-40B4-BE49-F238E27FC236}">
              <a16:creationId xmlns:a16="http://schemas.microsoft.com/office/drawing/2014/main" id="{276DE9F9-A42D-4A52-AEB7-947201652FD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61" name="TextovéPole 1">
          <a:extLst>
            <a:ext uri="{FF2B5EF4-FFF2-40B4-BE49-F238E27FC236}">
              <a16:creationId xmlns:a16="http://schemas.microsoft.com/office/drawing/2014/main" id="{54A65457-A3E2-46AB-805E-A77F4E06FD7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62" name="TextovéPole 1">
          <a:extLst>
            <a:ext uri="{FF2B5EF4-FFF2-40B4-BE49-F238E27FC236}">
              <a16:creationId xmlns:a16="http://schemas.microsoft.com/office/drawing/2014/main" id="{DFE6DB76-4FE4-44D8-8DC7-D9CB750C412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63" name="TextovéPole 1">
          <a:extLst>
            <a:ext uri="{FF2B5EF4-FFF2-40B4-BE49-F238E27FC236}">
              <a16:creationId xmlns:a16="http://schemas.microsoft.com/office/drawing/2014/main" id="{1CDBC8A7-FB6B-4916-BE19-8852DC9677B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64" name="TextovéPole 1">
          <a:extLst>
            <a:ext uri="{FF2B5EF4-FFF2-40B4-BE49-F238E27FC236}">
              <a16:creationId xmlns:a16="http://schemas.microsoft.com/office/drawing/2014/main" id="{641EC424-68DD-486A-93B7-9F52BE9B080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65" name="TextovéPole 1">
          <a:extLst>
            <a:ext uri="{FF2B5EF4-FFF2-40B4-BE49-F238E27FC236}">
              <a16:creationId xmlns:a16="http://schemas.microsoft.com/office/drawing/2014/main" id="{D9AE11FC-31E9-4B70-9B00-837742EF2E1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66" name="TextovéPole 1">
          <a:extLst>
            <a:ext uri="{FF2B5EF4-FFF2-40B4-BE49-F238E27FC236}">
              <a16:creationId xmlns:a16="http://schemas.microsoft.com/office/drawing/2014/main" id="{FA0B7C0D-2D64-431A-A985-29B5CC49052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67" name="TextovéPole 1">
          <a:extLst>
            <a:ext uri="{FF2B5EF4-FFF2-40B4-BE49-F238E27FC236}">
              <a16:creationId xmlns:a16="http://schemas.microsoft.com/office/drawing/2014/main" id="{ACD417A8-17F0-40E9-BD3D-0ED3FA482D5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68" name="TextovéPole 1">
          <a:extLst>
            <a:ext uri="{FF2B5EF4-FFF2-40B4-BE49-F238E27FC236}">
              <a16:creationId xmlns:a16="http://schemas.microsoft.com/office/drawing/2014/main" id="{47CD6A89-5C2E-4316-8C81-9257F931C5D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69" name="TextovéPole 1">
          <a:extLst>
            <a:ext uri="{FF2B5EF4-FFF2-40B4-BE49-F238E27FC236}">
              <a16:creationId xmlns:a16="http://schemas.microsoft.com/office/drawing/2014/main" id="{27D4ECBF-693D-4201-AB3A-3D6098EB64D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70" name="TextovéPole 1">
          <a:extLst>
            <a:ext uri="{FF2B5EF4-FFF2-40B4-BE49-F238E27FC236}">
              <a16:creationId xmlns:a16="http://schemas.microsoft.com/office/drawing/2014/main" id="{20E1F8A3-46B6-4180-82A8-56EAC14CDFD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71" name="TextovéPole 1">
          <a:extLst>
            <a:ext uri="{FF2B5EF4-FFF2-40B4-BE49-F238E27FC236}">
              <a16:creationId xmlns:a16="http://schemas.microsoft.com/office/drawing/2014/main" id="{FD896193-25E0-4046-A026-9DEE4232E8F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72" name="TextovéPole 1">
          <a:extLst>
            <a:ext uri="{FF2B5EF4-FFF2-40B4-BE49-F238E27FC236}">
              <a16:creationId xmlns:a16="http://schemas.microsoft.com/office/drawing/2014/main" id="{8CC5916D-8662-4575-AE21-71B6DFED580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73" name="TextovéPole 1">
          <a:extLst>
            <a:ext uri="{FF2B5EF4-FFF2-40B4-BE49-F238E27FC236}">
              <a16:creationId xmlns:a16="http://schemas.microsoft.com/office/drawing/2014/main" id="{EFB471AA-2ED8-4C72-A4C7-904CA8C99E9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74" name="TextovéPole 1">
          <a:extLst>
            <a:ext uri="{FF2B5EF4-FFF2-40B4-BE49-F238E27FC236}">
              <a16:creationId xmlns:a16="http://schemas.microsoft.com/office/drawing/2014/main" id="{6987C56F-D342-48D5-BB22-52A21203365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75" name="TextovéPole 1">
          <a:extLst>
            <a:ext uri="{FF2B5EF4-FFF2-40B4-BE49-F238E27FC236}">
              <a16:creationId xmlns:a16="http://schemas.microsoft.com/office/drawing/2014/main" id="{353CC225-F451-40A1-A93C-C2717652EF2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76" name="TextovéPole 1">
          <a:extLst>
            <a:ext uri="{FF2B5EF4-FFF2-40B4-BE49-F238E27FC236}">
              <a16:creationId xmlns:a16="http://schemas.microsoft.com/office/drawing/2014/main" id="{1FFEF65C-43CF-4F1F-8AC0-D22E22709DC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77" name="TextovéPole 1">
          <a:extLst>
            <a:ext uri="{FF2B5EF4-FFF2-40B4-BE49-F238E27FC236}">
              <a16:creationId xmlns:a16="http://schemas.microsoft.com/office/drawing/2014/main" id="{17247CFC-8F89-4BA9-B0E5-B01740E7582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78" name="TextovéPole 1">
          <a:extLst>
            <a:ext uri="{FF2B5EF4-FFF2-40B4-BE49-F238E27FC236}">
              <a16:creationId xmlns:a16="http://schemas.microsoft.com/office/drawing/2014/main" id="{72254795-B2EE-41E9-ACBD-6C414E158E8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79" name="TextovéPole 1">
          <a:extLst>
            <a:ext uri="{FF2B5EF4-FFF2-40B4-BE49-F238E27FC236}">
              <a16:creationId xmlns:a16="http://schemas.microsoft.com/office/drawing/2014/main" id="{A36B6096-8A0B-482F-A960-93C33D1E077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80" name="TextovéPole 1">
          <a:extLst>
            <a:ext uri="{FF2B5EF4-FFF2-40B4-BE49-F238E27FC236}">
              <a16:creationId xmlns:a16="http://schemas.microsoft.com/office/drawing/2014/main" id="{55F6BB4E-727F-4791-BD44-F07B0D3362A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81" name="TextovéPole 1">
          <a:extLst>
            <a:ext uri="{FF2B5EF4-FFF2-40B4-BE49-F238E27FC236}">
              <a16:creationId xmlns:a16="http://schemas.microsoft.com/office/drawing/2014/main" id="{CE780036-1B83-4CC8-8AFD-40DFADBD137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82" name="TextovéPole 1">
          <a:extLst>
            <a:ext uri="{FF2B5EF4-FFF2-40B4-BE49-F238E27FC236}">
              <a16:creationId xmlns:a16="http://schemas.microsoft.com/office/drawing/2014/main" id="{2FAC8750-BBA9-457F-B3BC-A739F9E7D31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83" name="TextovéPole 1">
          <a:extLst>
            <a:ext uri="{FF2B5EF4-FFF2-40B4-BE49-F238E27FC236}">
              <a16:creationId xmlns:a16="http://schemas.microsoft.com/office/drawing/2014/main" id="{B899AE90-CB1B-4B16-870C-6D3F6B781F3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84" name="TextovéPole 1">
          <a:extLst>
            <a:ext uri="{FF2B5EF4-FFF2-40B4-BE49-F238E27FC236}">
              <a16:creationId xmlns:a16="http://schemas.microsoft.com/office/drawing/2014/main" id="{14194E92-68DF-4940-B031-F43E9D0CE2B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85" name="TextovéPole 1">
          <a:extLst>
            <a:ext uri="{FF2B5EF4-FFF2-40B4-BE49-F238E27FC236}">
              <a16:creationId xmlns:a16="http://schemas.microsoft.com/office/drawing/2014/main" id="{83D65A5B-940F-4041-AEE6-AF4F85B2C30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86" name="TextovéPole 1">
          <a:extLst>
            <a:ext uri="{FF2B5EF4-FFF2-40B4-BE49-F238E27FC236}">
              <a16:creationId xmlns:a16="http://schemas.microsoft.com/office/drawing/2014/main" id="{F4A72E7A-933D-41D2-BC7C-8520AB52CB5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87" name="TextovéPole 1">
          <a:extLst>
            <a:ext uri="{FF2B5EF4-FFF2-40B4-BE49-F238E27FC236}">
              <a16:creationId xmlns:a16="http://schemas.microsoft.com/office/drawing/2014/main" id="{08EDD99E-152C-43AA-9DF1-AB264BCBE2F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88" name="TextovéPole 1">
          <a:extLst>
            <a:ext uri="{FF2B5EF4-FFF2-40B4-BE49-F238E27FC236}">
              <a16:creationId xmlns:a16="http://schemas.microsoft.com/office/drawing/2014/main" id="{D5FBD76A-3DBF-47CE-85C1-58F2C810253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89" name="TextovéPole 1">
          <a:extLst>
            <a:ext uri="{FF2B5EF4-FFF2-40B4-BE49-F238E27FC236}">
              <a16:creationId xmlns:a16="http://schemas.microsoft.com/office/drawing/2014/main" id="{8449A7F7-183A-416F-A070-BC7676E2314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90" name="TextovéPole 1">
          <a:extLst>
            <a:ext uri="{FF2B5EF4-FFF2-40B4-BE49-F238E27FC236}">
              <a16:creationId xmlns:a16="http://schemas.microsoft.com/office/drawing/2014/main" id="{FEE900E5-8414-4C08-BC5F-2F2ADBE1CD1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91" name="TextovéPole 1">
          <a:extLst>
            <a:ext uri="{FF2B5EF4-FFF2-40B4-BE49-F238E27FC236}">
              <a16:creationId xmlns:a16="http://schemas.microsoft.com/office/drawing/2014/main" id="{12CE6529-95A2-40C2-ABE3-F805BC6A38B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92" name="TextovéPole 1">
          <a:extLst>
            <a:ext uri="{FF2B5EF4-FFF2-40B4-BE49-F238E27FC236}">
              <a16:creationId xmlns:a16="http://schemas.microsoft.com/office/drawing/2014/main" id="{91DC6CB9-4B66-473A-B726-96E9591A377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93" name="TextovéPole 1">
          <a:extLst>
            <a:ext uri="{FF2B5EF4-FFF2-40B4-BE49-F238E27FC236}">
              <a16:creationId xmlns:a16="http://schemas.microsoft.com/office/drawing/2014/main" id="{07603DC4-F808-479B-8478-EEB0D28D37C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94" name="TextovéPole 1">
          <a:extLst>
            <a:ext uri="{FF2B5EF4-FFF2-40B4-BE49-F238E27FC236}">
              <a16:creationId xmlns:a16="http://schemas.microsoft.com/office/drawing/2014/main" id="{0E9DF147-7D9B-445D-A65A-F22AC37489E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95" name="TextovéPole 1">
          <a:extLst>
            <a:ext uri="{FF2B5EF4-FFF2-40B4-BE49-F238E27FC236}">
              <a16:creationId xmlns:a16="http://schemas.microsoft.com/office/drawing/2014/main" id="{9ED6F058-079F-4605-A368-A13494718A3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96" name="TextovéPole 1">
          <a:extLst>
            <a:ext uri="{FF2B5EF4-FFF2-40B4-BE49-F238E27FC236}">
              <a16:creationId xmlns:a16="http://schemas.microsoft.com/office/drawing/2014/main" id="{F91656E6-4C2D-42D0-B021-D21DBD6EB26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97" name="TextovéPole 1">
          <a:extLst>
            <a:ext uri="{FF2B5EF4-FFF2-40B4-BE49-F238E27FC236}">
              <a16:creationId xmlns:a16="http://schemas.microsoft.com/office/drawing/2014/main" id="{48B7DA29-B038-4DD0-B59B-06B486DACFD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98" name="TextovéPole 1">
          <a:extLst>
            <a:ext uri="{FF2B5EF4-FFF2-40B4-BE49-F238E27FC236}">
              <a16:creationId xmlns:a16="http://schemas.microsoft.com/office/drawing/2014/main" id="{AB90F8E2-DCB0-4248-8988-5B7350A5346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199" name="TextovéPole 1">
          <a:extLst>
            <a:ext uri="{FF2B5EF4-FFF2-40B4-BE49-F238E27FC236}">
              <a16:creationId xmlns:a16="http://schemas.microsoft.com/office/drawing/2014/main" id="{0C035220-F8F5-4489-B555-BF5209BE5DA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00" name="TextovéPole 1">
          <a:extLst>
            <a:ext uri="{FF2B5EF4-FFF2-40B4-BE49-F238E27FC236}">
              <a16:creationId xmlns:a16="http://schemas.microsoft.com/office/drawing/2014/main" id="{7E5E7325-5C66-49DB-95D2-386C66BE404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01" name="TextovéPole 1">
          <a:extLst>
            <a:ext uri="{FF2B5EF4-FFF2-40B4-BE49-F238E27FC236}">
              <a16:creationId xmlns:a16="http://schemas.microsoft.com/office/drawing/2014/main" id="{04A87FDA-B8F0-440C-BFDE-AF647E21775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02" name="TextovéPole 1">
          <a:extLst>
            <a:ext uri="{FF2B5EF4-FFF2-40B4-BE49-F238E27FC236}">
              <a16:creationId xmlns:a16="http://schemas.microsoft.com/office/drawing/2014/main" id="{7AB33387-5916-4E41-BC0B-39C4DC22FFD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03" name="TextovéPole 1">
          <a:extLst>
            <a:ext uri="{FF2B5EF4-FFF2-40B4-BE49-F238E27FC236}">
              <a16:creationId xmlns:a16="http://schemas.microsoft.com/office/drawing/2014/main" id="{8E8BA931-21BE-4706-907E-CBC2213A143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04" name="TextovéPole 1">
          <a:extLst>
            <a:ext uri="{FF2B5EF4-FFF2-40B4-BE49-F238E27FC236}">
              <a16:creationId xmlns:a16="http://schemas.microsoft.com/office/drawing/2014/main" id="{8760B6D3-BB6F-41CE-BE6C-A3F4A53E2CE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05" name="TextovéPole 1">
          <a:extLst>
            <a:ext uri="{FF2B5EF4-FFF2-40B4-BE49-F238E27FC236}">
              <a16:creationId xmlns:a16="http://schemas.microsoft.com/office/drawing/2014/main" id="{13BCED18-8FF7-4D8C-B9A6-D6683495245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06" name="TextovéPole 1">
          <a:extLst>
            <a:ext uri="{FF2B5EF4-FFF2-40B4-BE49-F238E27FC236}">
              <a16:creationId xmlns:a16="http://schemas.microsoft.com/office/drawing/2014/main" id="{82398CDA-E87E-4A10-A44D-8BB0243E2E2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07" name="TextovéPole 1">
          <a:extLst>
            <a:ext uri="{FF2B5EF4-FFF2-40B4-BE49-F238E27FC236}">
              <a16:creationId xmlns:a16="http://schemas.microsoft.com/office/drawing/2014/main" id="{E70CFC25-6452-4234-A1C8-5516EABBF1F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08" name="TextovéPole 1">
          <a:extLst>
            <a:ext uri="{FF2B5EF4-FFF2-40B4-BE49-F238E27FC236}">
              <a16:creationId xmlns:a16="http://schemas.microsoft.com/office/drawing/2014/main" id="{8A7E45A0-0A30-44BB-A075-7DB70F38C40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09" name="TextovéPole 1">
          <a:extLst>
            <a:ext uri="{FF2B5EF4-FFF2-40B4-BE49-F238E27FC236}">
              <a16:creationId xmlns:a16="http://schemas.microsoft.com/office/drawing/2014/main" id="{B4DDD866-C0A7-4BEC-9184-0F3358519DF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10" name="TextovéPole 1">
          <a:extLst>
            <a:ext uri="{FF2B5EF4-FFF2-40B4-BE49-F238E27FC236}">
              <a16:creationId xmlns:a16="http://schemas.microsoft.com/office/drawing/2014/main" id="{E9CB6955-29C5-4903-8ADB-6184057AC95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11" name="TextovéPole 1">
          <a:extLst>
            <a:ext uri="{FF2B5EF4-FFF2-40B4-BE49-F238E27FC236}">
              <a16:creationId xmlns:a16="http://schemas.microsoft.com/office/drawing/2014/main" id="{74747078-11D9-43BD-9B42-571D96600FD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12" name="TextovéPole 1">
          <a:extLst>
            <a:ext uri="{FF2B5EF4-FFF2-40B4-BE49-F238E27FC236}">
              <a16:creationId xmlns:a16="http://schemas.microsoft.com/office/drawing/2014/main" id="{777AA294-9CA6-4666-924E-C95E848AAC6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13" name="TextovéPole 1">
          <a:extLst>
            <a:ext uri="{FF2B5EF4-FFF2-40B4-BE49-F238E27FC236}">
              <a16:creationId xmlns:a16="http://schemas.microsoft.com/office/drawing/2014/main" id="{3C43A22A-0232-4DE7-918B-8F412279D00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14" name="TextovéPole 1">
          <a:extLst>
            <a:ext uri="{FF2B5EF4-FFF2-40B4-BE49-F238E27FC236}">
              <a16:creationId xmlns:a16="http://schemas.microsoft.com/office/drawing/2014/main" id="{EDA82020-A13E-4193-8A9D-6756F6D5B23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15" name="TextovéPole 1">
          <a:extLst>
            <a:ext uri="{FF2B5EF4-FFF2-40B4-BE49-F238E27FC236}">
              <a16:creationId xmlns:a16="http://schemas.microsoft.com/office/drawing/2014/main" id="{F90E6EF9-FBE4-4817-B3B4-B9458EAD7BD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16" name="TextovéPole 1">
          <a:extLst>
            <a:ext uri="{FF2B5EF4-FFF2-40B4-BE49-F238E27FC236}">
              <a16:creationId xmlns:a16="http://schemas.microsoft.com/office/drawing/2014/main" id="{4C4F563E-1E9A-40B6-BC7F-393DAEA2AB2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17" name="TextovéPole 1">
          <a:extLst>
            <a:ext uri="{FF2B5EF4-FFF2-40B4-BE49-F238E27FC236}">
              <a16:creationId xmlns:a16="http://schemas.microsoft.com/office/drawing/2014/main" id="{B1F478D3-C4C8-41C6-9AA5-5D6FD3F66AA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18" name="TextovéPole 1">
          <a:extLst>
            <a:ext uri="{FF2B5EF4-FFF2-40B4-BE49-F238E27FC236}">
              <a16:creationId xmlns:a16="http://schemas.microsoft.com/office/drawing/2014/main" id="{2A7492B5-849B-43EF-87C9-D0B3FC2F1DB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19" name="TextovéPole 1">
          <a:extLst>
            <a:ext uri="{FF2B5EF4-FFF2-40B4-BE49-F238E27FC236}">
              <a16:creationId xmlns:a16="http://schemas.microsoft.com/office/drawing/2014/main" id="{EE9239AB-A361-4A3F-99CE-C2158EBE575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20" name="TextovéPole 1">
          <a:extLst>
            <a:ext uri="{FF2B5EF4-FFF2-40B4-BE49-F238E27FC236}">
              <a16:creationId xmlns:a16="http://schemas.microsoft.com/office/drawing/2014/main" id="{0BA37B43-BADF-4C74-9478-0464D73B691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21" name="TextovéPole 1">
          <a:extLst>
            <a:ext uri="{FF2B5EF4-FFF2-40B4-BE49-F238E27FC236}">
              <a16:creationId xmlns:a16="http://schemas.microsoft.com/office/drawing/2014/main" id="{F06CA072-FE7D-4781-A00D-D40AA71A9F9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22" name="TextovéPole 1">
          <a:extLst>
            <a:ext uri="{FF2B5EF4-FFF2-40B4-BE49-F238E27FC236}">
              <a16:creationId xmlns:a16="http://schemas.microsoft.com/office/drawing/2014/main" id="{E62DB040-BE5B-47E8-8198-F5AA6F065E4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23" name="TextovéPole 1">
          <a:extLst>
            <a:ext uri="{FF2B5EF4-FFF2-40B4-BE49-F238E27FC236}">
              <a16:creationId xmlns:a16="http://schemas.microsoft.com/office/drawing/2014/main" id="{94D29E75-EC67-4A59-940E-0F8B79BA4D5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24" name="TextovéPole 1">
          <a:extLst>
            <a:ext uri="{FF2B5EF4-FFF2-40B4-BE49-F238E27FC236}">
              <a16:creationId xmlns:a16="http://schemas.microsoft.com/office/drawing/2014/main" id="{EF0D1A63-35F9-49B8-81B0-2561CEEB888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25" name="TextovéPole 1">
          <a:extLst>
            <a:ext uri="{FF2B5EF4-FFF2-40B4-BE49-F238E27FC236}">
              <a16:creationId xmlns:a16="http://schemas.microsoft.com/office/drawing/2014/main" id="{45B5399A-8657-44DA-ABE4-815D73B36E1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26" name="TextovéPole 1">
          <a:extLst>
            <a:ext uri="{FF2B5EF4-FFF2-40B4-BE49-F238E27FC236}">
              <a16:creationId xmlns:a16="http://schemas.microsoft.com/office/drawing/2014/main" id="{B0586F0F-0751-4129-95A6-A2E10E11979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27" name="TextovéPole 1">
          <a:extLst>
            <a:ext uri="{FF2B5EF4-FFF2-40B4-BE49-F238E27FC236}">
              <a16:creationId xmlns:a16="http://schemas.microsoft.com/office/drawing/2014/main" id="{B452246E-19E4-46E3-B35D-AB091CBC608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28" name="TextovéPole 1">
          <a:extLst>
            <a:ext uri="{FF2B5EF4-FFF2-40B4-BE49-F238E27FC236}">
              <a16:creationId xmlns:a16="http://schemas.microsoft.com/office/drawing/2014/main" id="{DDD1CD3F-6682-4C21-86BE-DBB441F9083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29" name="TextovéPole 1">
          <a:extLst>
            <a:ext uri="{FF2B5EF4-FFF2-40B4-BE49-F238E27FC236}">
              <a16:creationId xmlns:a16="http://schemas.microsoft.com/office/drawing/2014/main" id="{50AC35C3-197F-4B3F-8EF3-5E27D373F20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30" name="TextovéPole 1">
          <a:extLst>
            <a:ext uri="{FF2B5EF4-FFF2-40B4-BE49-F238E27FC236}">
              <a16:creationId xmlns:a16="http://schemas.microsoft.com/office/drawing/2014/main" id="{89FE3ADA-91A4-41BF-8ABE-B60903DB373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31" name="TextovéPole 1">
          <a:extLst>
            <a:ext uri="{FF2B5EF4-FFF2-40B4-BE49-F238E27FC236}">
              <a16:creationId xmlns:a16="http://schemas.microsoft.com/office/drawing/2014/main" id="{78F1716F-0FD0-4B45-8E8D-876DD71B6A7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32" name="TextovéPole 1">
          <a:extLst>
            <a:ext uri="{FF2B5EF4-FFF2-40B4-BE49-F238E27FC236}">
              <a16:creationId xmlns:a16="http://schemas.microsoft.com/office/drawing/2014/main" id="{11B79FE9-0F06-4CA0-B473-BB522306CB7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33" name="TextovéPole 1">
          <a:extLst>
            <a:ext uri="{FF2B5EF4-FFF2-40B4-BE49-F238E27FC236}">
              <a16:creationId xmlns:a16="http://schemas.microsoft.com/office/drawing/2014/main" id="{AC2E382F-B682-4E93-BD26-83766CB1E0D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34" name="TextovéPole 1">
          <a:extLst>
            <a:ext uri="{FF2B5EF4-FFF2-40B4-BE49-F238E27FC236}">
              <a16:creationId xmlns:a16="http://schemas.microsoft.com/office/drawing/2014/main" id="{F778F590-037A-4F26-8942-57FF79E4BDB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35" name="TextovéPole 1">
          <a:extLst>
            <a:ext uri="{FF2B5EF4-FFF2-40B4-BE49-F238E27FC236}">
              <a16:creationId xmlns:a16="http://schemas.microsoft.com/office/drawing/2014/main" id="{3DBB0E93-81ED-4871-87E5-447BF7EA501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36" name="TextovéPole 1">
          <a:extLst>
            <a:ext uri="{FF2B5EF4-FFF2-40B4-BE49-F238E27FC236}">
              <a16:creationId xmlns:a16="http://schemas.microsoft.com/office/drawing/2014/main" id="{FB3276C4-DF0F-49C5-9FDC-29CB074CF15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37" name="TextovéPole 1">
          <a:extLst>
            <a:ext uri="{FF2B5EF4-FFF2-40B4-BE49-F238E27FC236}">
              <a16:creationId xmlns:a16="http://schemas.microsoft.com/office/drawing/2014/main" id="{22C85B55-64B9-435F-91AD-CF91B1940AB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38" name="TextovéPole 1">
          <a:extLst>
            <a:ext uri="{FF2B5EF4-FFF2-40B4-BE49-F238E27FC236}">
              <a16:creationId xmlns:a16="http://schemas.microsoft.com/office/drawing/2014/main" id="{6C99C5E1-C89D-4C14-A807-D4144F24C26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39" name="TextovéPole 1">
          <a:extLst>
            <a:ext uri="{FF2B5EF4-FFF2-40B4-BE49-F238E27FC236}">
              <a16:creationId xmlns:a16="http://schemas.microsoft.com/office/drawing/2014/main" id="{710A9881-893B-4A44-99C0-A0833464F4E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40" name="TextovéPole 1">
          <a:extLst>
            <a:ext uri="{FF2B5EF4-FFF2-40B4-BE49-F238E27FC236}">
              <a16:creationId xmlns:a16="http://schemas.microsoft.com/office/drawing/2014/main" id="{910C9DF1-F5BE-4B0F-B18D-A01DA2FEA59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41" name="TextovéPole 1">
          <a:extLst>
            <a:ext uri="{FF2B5EF4-FFF2-40B4-BE49-F238E27FC236}">
              <a16:creationId xmlns:a16="http://schemas.microsoft.com/office/drawing/2014/main" id="{64F4DB42-EAA5-4C83-B0C7-15D4F7D9801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42" name="TextovéPole 1">
          <a:extLst>
            <a:ext uri="{FF2B5EF4-FFF2-40B4-BE49-F238E27FC236}">
              <a16:creationId xmlns:a16="http://schemas.microsoft.com/office/drawing/2014/main" id="{E01C62B3-0E25-4C08-8769-2937E564832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43" name="TextovéPole 1">
          <a:extLst>
            <a:ext uri="{FF2B5EF4-FFF2-40B4-BE49-F238E27FC236}">
              <a16:creationId xmlns:a16="http://schemas.microsoft.com/office/drawing/2014/main" id="{E7B5228D-0124-4B94-A210-7318C9C05DD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44" name="TextovéPole 1">
          <a:extLst>
            <a:ext uri="{FF2B5EF4-FFF2-40B4-BE49-F238E27FC236}">
              <a16:creationId xmlns:a16="http://schemas.microsoft.com/office/drawing/2014/main" id="{21239E42-305B-4186-B700-721E7495670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45" name="TextovéPole 1">
          <a:extLst>
            <a:ext uri="{FF2B5EF4-FFF2-40B4-BE49-F238E27FC236}">
              <a16:creationId xmlns:a16="http://schemas.microsoft.com/office/drawing/2014/main" id="{D93EFBDA-C560-466C-80BD-D8D15F9913E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46" name="TextovéPole 1">
          <a:extLst>
            <a:ext uri="{FF2B5EF4-FFF2-40B4-BE49-F238E27FC236}">
              <a16:creationId xmlns:a16="http://schemas.microsoft.com/office/drawing/2014/main" id="{1FE1BBEE-5F8E-4457-8D5C-40183EB0962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47" name="TextovéPole 1">
          <a:extLst>
            <a:ext uri="{FF2B5EF4-FFF2-40B4-BE49-F238E27FC236}">
              <a16:creationId xmlns:a16="http://schemas.microsoft.com/office/drawing/2014/main" id="{9DADF0BE-232E-4530-BFF8-E9996C9363F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48" name="TextovéPole 1">
          <a:extLst>
            <a:ext uri="{FF2B5EF4-FFF2-40B4-BE49-F238E27FC236}">
              <a16:creationId xmlns:a16="http://schemas.microsoft.com/office/drawing/2014/main" id="{842AE112-2783-4EC2-B60A-FA88C03FD49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49" name="TextovéPole 1">
          <a:extLst>
            <a:ext uri="{FF2B5EF4-FFF2-40B4-BE49-F238E27FC236}">
              <a16:creationId xmlns:a16="http://schemas.microsoft.com/office/drawing/2014/main" id="{2AD15550-8829-49EE-8456-2D4A5CE1ACF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50" name="TextovéPole 1">
          <a:extLst>
            <a:ext uri="{FF2B5EF4-FFF2-40B4-BE49-F238E27FC236}">
              <a16:creationId xmlns:a16="http://schemas.microsoft.com/office/drawing/2014/main" id="{8EA01535-DD2B-4480-8F15-C6779A32673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51" name="TextovéPole 1">
          <a:extLst>
            <a:ext uri="{FF2B5EF4-FFF2-40B4-BE49-F238E27FC236}">
              <a16:creationId xmlns:a16="http://schemas.microsoft.com/office/drawing/2014/main" id="{B6DF7272-9BC3-465B-8295-D10B466C3E4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52" name="TextovéPole 1">
          <a:extLst>
            <a:ext uri="{FF2B5EF4-FFF2-40B4-BE49-F238E27FC236}">
              <a16:creationId xmlns:a16="http://schemas.microsoft.com/office/drawing/2014/main" id="{980024AB-16B4-4524-AF2F-D2994BA899E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1253" name="TextovéPole 1">
          <a:extLst>
            <a:ext uri="{FF2B5EF4-FFF2-40B4-BE49-F238E27FC236}">
              <a16:creationId xmlns:a16="http://schemas.microsoft.com/office/drawing/2014/main" id="{6BC8028F-E6DC-4333-AD48-BA75F157F17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54" name="TextovéPole 1">
          <a:extLst>
            <a:ext uri="{FF2B5EF4-FFF2-40B4-BE49-F238E27FC236}">
              <a16:creationId xmlns:a16="http://schemas.microsoft.com/office/drawing/2014/main" id="{52A611A2-646B-4E32-86AB-8A339FD341F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55" name="TextovéPole 1">
          <a:extLst>
            <a:ext uri="{FF2B5EF4-FFF2-40B4-BE49-F238E27FC236}">
              <a16:creationId xmlns:a16="http://schemas.microsoft.com/office/drawing/2014/main" id="{BCB3C78C-CD39-4E3A-84D9-18E5865A6CF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56" name="TextovéPole 1">
          <a:extLst>
            <a:ext uri="{FF2B5EF4-FFF2-40B4-BE49-F238E27FC236}">
              <a16:creationId xmlns:a16="http://schemas.microsoft.com/office/drawing/2014/main" id="{9C55A7C4-358A-4C53-BC21-87E2DABAEDE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57" name="TextovéPole 1">
          <a:extLst>
            <a:ext uri="{FF2B5EF4-FFF2-40B4-BE49-F238E27FC236}">
              <a16:creationId xmlns:a16="http://schemas.microsoft.com/office/drawing/2014/main" id="{37FA94DF-ADFD-411B-B45A-9332BA26ABF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58" name="TextovéPole 1">
          <a:extLst>
            <a:ext uri="{FF2B5EF4-FFF2-40B4-BE49-F238E27FC236}">
              <a16:creationId xmlns:a16="http://schemas.microsoft.com/office/drawing/2014/main" id="{09B30A7E-56C5-4C5D-885C-8ABC8CE8676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59" name="TextovéPole 1">
          <a:extLst>
            <a:ext uri="{FF2B5EF4-FFF2-40B4-BE49-F238E27FC236}">
              <a16:creationId xmlns:a16="http://schemas.microsoft.com/office/drawing/2014/main" id="{51FE2924-9763-49AB-A836-7D508D66FFA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60" name="TextovéPole 1">
          <a:extLst>
            <a:ext uri="{FF2B5EF4-FFF2-40B4-BE49-F238E27FC236}">
              <a16:creationId xmlns:a16="http://schemas.microsoft.com/office/drawing/2014/main" id="{91C557A6-161C-4BB6-91B0-4AB6BD5D37F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61" name="TextovéPole 1">
          <a:extLst>
            <a:ext uri="{FF2B5EF4-FFF2-40B4-BE49-F238E27FC236}">
              <a16:creationId xmlns:a16="http://schemas.microsoft.com/office/drawing/2014/main" id="{270E47B8-8B2B-435A-AA9F-526E83033D2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62" name="TextovéPole 1">
          <a:extLst>
            <a:ext uri="{FF2B5EF4-FFF2-40B4-BE49-F238E27FC236}">
              <a16:creationId xmlns:a16="http://schemas.microsoft.com/office/drawing/2014/main" id="{704EC073-9484-4A53-99DF-2EDDC1C4073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63" name="TextovéPole 1">
          <a:extLst>
            <a:ext uri="{FF2B5EF4-FFF2-40B4-BE49-F238E27FC236}">
              <a16:creationId xmlns:a16="http://schemas.microsoft.com/office/drawing/2014/main" id="{E68CEBB0-9615-463E-8FB3-39EF7ABB053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64" name="TextovéPole 1">
          <a:extLst>
            <a:ext uri="{FF2B5EF4-FFF2-40B4-BE49-F238E27FC236}">
              <a16:creationId xmlns:a16="http://schemas.microsoft.com/office/drawing/2014/main" id="{51CA1126-806D-4582-B6BA-B4F1888FCDD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65" name="TextovéPole 1">
          <a:extLst>
            <a:ext uri="{FF2B5EF4-FFF2-40B4-BE49-F238E27FC236}">
              <a16:creationId xmlns:a16="http://schemas.microsoft.com/office/drawing/2014/main" id="{578108DD-2E19-4A6C-A9B4-D47F088F8A2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66" name="TextovéPole 1">
          <a:extLst>
            <a:ext uri="{FF2B5EF4-FFF2-40B4-BE49-F238E27FC236}">
              <a16:creationId xmlns:a16="http://schemas.microsoft.com/office/drawing/2014/main" id="{57A31966-F1E0-435E-B51F-AC1D54F7ADA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67" name="TextovéPole 1">
          <a:extLst>
            <a:ext uri="{FF2B5EF4-FFF2-40B4-BE49-F238E27FC236}">
              <a16:creationId xmlns:a16="http://schemas.microsoft.com/office/drawing/2014/main" id="{6953E6FA-0AC4-4A6C-8BDA-BC1A28D9AED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68" name="TextovéPole 1">
          <a:extLst>
            <a:ext uri="{FF2B5EF4-FFF2-40B4-BE49-F238E27FC236}">
              <a16:creationId xmlns:a16="http://schemas.microsoft.com/office/drawing/2014/main" id="{63EB89D1-6280-4E80-BD27-BEA33984907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69" name="TextovéPole 1">
          <a:extLst>
            <a:ext uri="{FF2B5EF4-FFF2-40B4-BE49-F238E27FC236}">
              <a16:creationId xmlns:a16="http://schemas.microsoft.com/office/drawing/2014/main" id="{82729DA0-F6D7-4EEB-891F-3C4ABB44500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70" name="TextovéPole 1">
          <a:extLst>
            <a:ext uri="{FF2B5EF4-FFF2-40B4-BE49-F238E27FC236}">
              <a16:creationId xmlns:a16="http://schemas.microsoft.com/office/drawing/2014/main" id="{D43DD025-3651-43EF-911C-7B82B9F8C3C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71" name="TextovéPole 1">
          <a:extLst>
            <a:ext uri="{FF2B5EF4-FFF2-40B4-BE49-F238E27FC236}">
              <a16:creationId xmlns:a16="http://schemas.microsoft.com/office/drawing/2014/main" id="{F20220CC-CC1F-4ECB-89A0-7A7216F3B4F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72" name="TextovéPole 1">
          <a:extLst>
            <a:ext uri="{FF2B5EF4-FFF2-40B4-BE49-F238E27FC236}">
              <a16:creationId xmlns:a16="http://schemas.microsoft.com/office/drawing/2014/main" id="{F2BE3B70-ECEE-4B64-BAAC-5A71E84C02C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73" name="TextovéPole 1">
          <a:extLst>
            <a:ext uri="{FF2B5EF4-FFF2-40B4-BE49-F238E27FC236}">
              <a16:creationId xmlns:a16="http://schemas.microsoft.com/office/drawing/2014/main" id="{EC55E9C0-C722-471A-A44B-3537DC02DC2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74" name="TextovéPole 1">
          <a:extLst>
            <a:ext uri="{FF2B5EF4-FFF2-40B4-BE49-F238E27FC236}">
              <a16:creationId xmlns:a16="http://schemas.microsoft.com/office/drawing/2014/main" id="{D26D3810-6ADF-46F5-9128-C7B158F0962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75" name="TextovéPole 1">
          <a:extLst>
            <a:ext uri="{FF2B5EF4-FFF2-40B4-BE49-F238E27FC236}">
              <a16:creationId xmlns:a16="http://schemas.microsoft.com/office/drawing/2014/main" id="{FE532A22-3D91-4E05-9B5B-ECD487DCC3B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76" name="TextovéPole 1">
          <a:extLst>
            <a:ext uri="{FF2B5EF4-FFF2-40B4-BE49-F238E27FC236}">
              <a16:creationId xmlns:a16="http://schemas.microsoft.com/office/drawing/2014/main" id="{7437E03B-5944-498F-862F-F662B219653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77" name="TextovéPole 1">
          <a:extLst>
            <a:ext uri="{FF2B5EF4-FFF2-40B4-BE49-F238E27FC236}">
              <a16:creationId xmlns:a16="http://schemas.microsoft.com/office/drawing/2014/main" id="{E5E763AE-93E2-464F-89B1-B0321195027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78" name="TextovéPole 1">
          <a:extLst>
            <a:ext uri="{FF2B5EF4-FFF2-40B4-BE49-F238E27FC236}">
              <a16:creationId xmlns:a16="http://schemas.microsoft.com/office/drawing/2014/main" id="{1D52C250-CF1E-4F7A-B2A9-D77F3CDF812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79" name="TextovéPole 1">
          <a:extLst>
            <a:ext uri="{FF2B5EF4-FFF2-40B4-BE49-F238E27FC236}">
              <a16:creationId xmlns:a16="http://schemas.microsoft.com/office/drawing/2014/main" id="{8656FEB8-918B-4220-9558-E779055B7C2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80" name="TextovéPole 1">
          <a:extLst>
            <a:ext uri="{FF2B5EF4-FFF2-40B4-BE49-F238E27FC236}">
              <a16:creationId xmlns:a16="http://schemas.microsoft.com/office/drawing/2014/main" id="{84FA15DB-F92A-4B5A-8CF0-B2E7A841EA7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81" name="TextovéPole 1">
          <a:extLst>
            <a:ext uri="{FF2B5EF4-FFF2-40B4-BE49-F238E27FC236}">
              <a16:creationId xmlns:a16="http://schemas.microsoft.com/office/drawing/2014/main" id="{758CE702-FF7C-4668-88A7-80A6003C4FE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82" name="TextovéPole 1">
          <a:extLst>
            <a:ext uri="{FF2B5EF4-FFF2-40B4-BE49-F238E27FC236}">
              <a16:creationId xmlns:a16="http://schemas.microsoft.com/office/drawing/2014/main" id="{DFC38B19-6ED2-45E3-8537-52FA7CBCF15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83" name="TextovéPole 1">
          <a:extLst>
            <a:ext uri="{FF2B5EF4-FFF2-40B4-BE49-F238E27FC236}">
              <a16:creationId xmlns:a16="http://schemas.microsoft.com/office/drawing/2014/main" id="{CBB83B7A-E2F1-43C7-AA8A-FCD5CCE5976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84" name="TextovéPole 1">
          <a:extLst>
            <a:ext uri="{FF2B5EF4-FFF2-40B4-BE49-F238E27FC236}">
              <a16:creationId xmlns:a16="http://schemas.microsoft.com/office/drawing/2014/main" id="{C79C7EFF-D0EA-457D-AA28-496C445C7EB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85" name="TextovéPole 1">
          <a:extLst>
            <a:ext uri="{FF2B5EF4-FFF2-40B4-BE49-F238E27FC236}">
              <a16:creationId xmlns:a16="http://schemas.microsoft.com/office/drawing/2014/main" id="{64875A7E-82C3-48F1-B76D-BD5E142A4FB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86" name="TextovéPole 1">
          <a:extLst>
            <a:ext uri="{FF2B5EF4-FFF2-40B4-BE49-F238E27FC236}">
              <a16:creationId xmlns:a16="http://schemas.microsoft.com/office/drawing/2014/main" id="{6AFF4EDD-723A-4FCC-B986-65A92B698AD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87" name="TextovéPole 1">
          <a:extLst>
            <a:ext uri="{FF2B5EF4-FFF2-40B4-BE49-F238E27FC236}">
              <a16:creationId xmlns:a16="http://schemas.microsoft.com/office/drawing/2014/main" id="{E59AECB1-1C43-4828-AD96-94F528C44B9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88" name="TextovéPole 1">
          <a:extLst>
            <a:ext uri="{FF2B5EF4-FFF2-40B4-BE49-F238E27FC236}">
              <a16:creationId xmlns:a16="http://schemas.microsoft.com/office/drawing/2014/main" id="{8959163D-67B7-4E66-B41E-8FF7E9E0885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89" name="TextovéPole 1">
          <a:extLst>
            <a:ext uri="{FF2B5EF4-FFF2-40B4-BE49-F238E27FC236}">
              <a16:creationId xmlns:a16="http://schemas.microsoft.com/office/drawing/2014/main" id="{6353D145-8CA9-489A-A0D6-9E95917EAAD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90" name="TextovéPole 1">
          <a:extLst>
            <a:ext uri="{FF2B5EF4-FFF2-40B4-BE49-F238E27FC236}">
              <a16:creationId xmlns:a16="http://schemas.microsoft.com/office/drawing/2014/main" id="{70707DBC-5C13-4242-91EB-3EE413833EB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91" name="TextovéPole 1">
          <a:extLst>
            <a:ext uri="{FF2B5EF4-FFF2-40B4-BE49-F238E27FC236}">
              <a16:creationId xmlns:a16="http://schemas.microsoft.com/office/drawing/2014/main" id="{780AB4E4-BA54-40AD-8946-4A5C07C61FD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92" name="TextovéPole 1">
          <a:extLst>
            <a:ext uri="{FF2B5EF4-FFF2-40B4-BE49-F238E27FC236}">
              <a16:creationId xmlns:a16="http://schemas.microsoft.com/office/drawing/2014/main" id="{C1313709-E791-47C5-BC7C-9A434F92CBD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93" name="TextovéPole 1">
          <a:extLst>
            <a:ext uri="{FF2B5EF4-FFF2-40B4-BE49-F238E27FC236}">
              <a16:creationId xmlns:a16="http://schemas.microsoft.com/office/drawing/2014/main" id="{A1591504-DF8A-4544-ADB8-7BA75C3D182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94" name="TextovéPole 1">
          <a:extLst>
            <a:ext uri="{FF2B5EF4-FFF2-40B4-BE49-F238E27FC236}">
              <a16:creationId xmlns:a16="http://schemas.microsoft.com/office/drawing/2014/main" id="{988D9E58-D929-449E-9DE9-01A371B516C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95" name="TextovéPole 1">
          <a:extLst>
            <a:ext uri="{FF2B5EF4-FFF2-40B4-BE49-F238E27FC236}">
              <a16:creationId xmlns:a16="http://schemas.microsoft.com/office/drawing/2014/main" id="{60A14CB2-D9D7-453F-8C11-8C9A92D6D38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96" name="TextovéPole 1">
          <a:extLst>
            <a:ext uri="{FF2B5EF4-FFF2-40B4-BE49-F238E27FC236}">
              <a16:creationId xmlns:a16="http://schemas.microsoft.com/office/drawing/2014/main" id="{F77D94C7-DFF9-4822-8735-052FC54D2C8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97" name="TextovéPole 1">
          <a:extLst>
            <a:ext uri="{FF2B5EF4-FFF2-40B4-BE49-F238E27FC236}">
              <a16:creationId xmlns:a16="http://schemas.microsoft.com/office/drawing/2014/main" id="{0A720D3A-5AF4-481B-AEE9-41A94FEC68E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98" name="TextovéPole 1">
          <a:extLst>
            <a:ext uri="{FF2B5EF4-FFF2-40B4-BE49-F238E27FC236}">
              <a16:creationId xmlns:a16="http://schemas.microsoft.com/office/drawing/2014/main" id="{9226C53E-1132-4F5B-9039-D6D68A264FC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299" name="TextovéPole 1">
          <a:extLst>
            <a:ext uri="{FF2B5EF4-FFF2-40B4-BE49-F238E27FC236}">
              <a16:creationId xmlns:a16="http://schemas.microsoft.com/office/drawing/2014/main" id="{DB504EF3-33AC-45A8-824C-99B746F37A2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00" name="TextovéPole 1">
          <a:extLst>
            <a:ext uri="{FF2B5EF4-FFF2-40B4-BE49-F238E27FC236}">
              <a16:creationId xmlns:a16="http://schemas.microsoft.com/office/drawing/2014/main" id="{38D38431-A77C-4E59-A356-ADF0C459ED2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01" name="TextovéPole 1">
          <a:extLst>
            <a:ext uri="{FF2B5EF4-FFF2-40B4-BE49-F238E27FC236}">
              <a16:creationId xmlns:a16="http://schemas.microsoft.com/office/drawing/2014/main" id="{7BDD23F9-E874-4D2C-9ED1-C899B0C3CA6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02" name="TextovéPole 1">
          <a:extLst>
            <a:ext uri="{FF2B5EF4-FFF2-40B4-BE49-F238E27FC236}">
              <a16:creationId xmlns:a16="http://schemas.microsoft.com/office/drawing/2014/main" id="{541D77C1-CD44-426B-832C-3AE384939E2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03" name="TextovéPole 1">
          <a:extLst>
            <a:ext uri="{FF2B5EF4-FFF2-40B4-BE49-F238E27FC236}">
              <a16:creationId xmlns:a16="http://schemas.microsoft.com/office/drawing/2014/main" id="{030FCF33-D878-4938-83BE-BE49A96EF76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04" name="TextovéPole 1">
          <a:extLst>
            <a:ext uri="{FF2B5EF4-FFF2-40B4-BE49-F238E27FC236}">
              <a16:creationId xmlns:a16="http://schemas.microsoft.com/office/drawing/2014/main" id="{31F1D78D-24E2-41D8-8FD0-53EC556D2E8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05" name="TextovéPole 1">
          <a:extLst>
            <a:ext uri="{FF2B5EF4-FFF2-40B4-BE49-F238E27FC236}">
              <a16:creationId xmlns:a16="http://schemas.microsoft.com/office/drawing/2014/main" id="{83C50204-CD90-49D9-9C8E-55B6316A55D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06" name="TextovéPole 1">
          <a:extLst>
            <a:ext uri="{FF2B5EF4-FFF2-40B4-BE49-F238E27FC236}">
              <a16:creationId xmlns:a16="http://schemas.microsoft.com/office/drawing/2014/main" id="{F1726167-F44E-4B1D-B959-4CA719948FB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07" name="TextovéPole 1">
          <a:extLst>
            <a:ext uri="{FF2B5EF4-FFF2-40B4-BE49-F238E27FC236}">
              <a16:creationId xmlns:a16="http://schemas.microsoft.com/office/drawing/2014/main" id="{1013ACE2-A994-4AFB-8558-BBDA7A7C1D4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08" name="TextovéPole 1">
          <a:extLst>
            <a:ext uri="{FF2B5EF4-FFF2-40B4-BE49-F238E27FC236}">
              <a16:creationId xmlns:a16="http://schemas.microsoft.com/office/drawing/2014/main" id="{911B0066-7070-48CA-92A8-0A8CB5FEA88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09" name="TextovéPole 1">
          <a:extLst>
            <a:ext uri="{FF2B5EF4-FFF2-40B4-BE49-F238E27FC236}">
              <a16:creationId xmlns:a16="http://schemas.microsoft.com/office/drawing/2014/main" id="{109ED08C-6E23-454B-A720-F855446EAF1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10" name="TextovéPole 1">
          <a:extLst>
            <a:ext uri="{FF2B5EF4-FFF2-40B4-BE49-F238E27FC236}">
              <a16:creationId xmlns:a16="http://schemas.microsoft.com/office/drawing/2014/main" id="{72B48747-8F01-4C59-9902-E5FBF6001B4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11" name="TextovéPole 1">
          <a:extLst>
            <a:ext uri="{FF2B5EF4-FFF2-40B4-BE49-F238E27FC236}">
              <a16:creationId xmlns:a16="http://schemas.microsoft.com/office/drawing/2014/main" id="{D584CDE3-5B0D-45D9-910E-FB9D7BAD5BC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12" name="TextovéPole 1">
          <a:extLst>
            <a:ext uri="{FF2B5EF4-FFF2-40B4-BE49-F238E27FC236}">
              <a16:creationId xmlns:a16="http://schemas.microsoft.com/office/drawing/2014/main" id="{A132FF58-70D7-41D4-A86D-FFD9D4B9A56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13" name="TextovéPole 1">
          <a:extLst>
            <a:ext uri="{FF2B5EF4-FFF2-40B4-BE49-F238E27FC236}">
              <a16:creationId xmlns:a16="http://schemas.microsoft.com/office/drawing/2014/main" id="{5A127FF0-B859-4AB1-AD52-09AAC10372E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14" name="TextovéPole 1">
          <a:extLst>
            <a:ext uri="{FF2B5EF4-FFF2-40B4-BE49-F238E27FC236}">
              <a16:creationId xmlns:a16="http://schemas.microsoft.com/office/drawing/2014/main" id="{F8EB75C8-CA99-47E6-A5B7-1D2051AB760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15" name="TextovéPole 1">
          <a:extLst>
            <a:ext uri="{FF2B5EF4-FFF2-40B4-BE49-F238E27FC236}">
              <a16:creationId xmlns:a16="http://schemas.microsoft.com/office/drawing/2014/main" id="{0273A0BB-C14A-456F-81CE-42F4C77D190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16" name="TextovéPole 1">
          <a:extLst>
            <a:ext uri="{FF2B5EF4-FFF2-40B4-BE49-F238E27FC236}">
              <a16:creationId xmlns:a16="http://schemas.microsoft.com/office/drawing/2014/main" id="{30B68664-1807-48BB-A08C-0A33A791699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17" name="TextovéPole 1">
          <a:extLst>
            <a:ext uri="{FF2B5EF4-FFF2-40B4-BE49-F238E27FC236}">
              <a16:creationId xmlns:a16="http://schemas.microsoft.com/office/drawing/2014/main" id="{BF092BD5-668C-4C54-B94F-9357AB492D4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18" name="TextovéPole 1">
          <a:extLst>
            <a:ext uri="{FF2B5EF4-FFF2-40B4-BE49-F238E27FC236}">
              <a16:creationId xmlns:a16="http://schemas.microsoft.com/office/drawing/2014/main" id="{78344C1B-8FBE-46A6-BCFC-230BB063A7F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19" name="TextovéPole 1">
          <a:extLst>
            <a:ext uri="{FF2B5EF4-FFF2-40B4-BE49-F238E27FC236}">
              <a16:creationId xmlns:a16="http://schemas.microsoft.com/office/drawing/2014/main" id="{BBA7B8FD-459F-44C2-9EF3-7CC22786ABD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20" name="TextovéPole 1">
          <a:extLst>
            <a:ext uri="{FF2B5EF4-FFF2-40B4-BE49-F238E27FC236}">
              <a16:creationId xmlns:a16="http://schemas.microsoft.com/office/drawing/2014/main" id="{54931CB9-A978-407C-9770-79AEAF98E71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21" name="TextovéPole 1">
          <a:extLst>
            <a:ext uri="{FF2B5EF4-FFF2-40B4-BE49-F238E27FC236}">
              <a16:creationId xmlns:a16="http://schemas.microsoft.com/office/drawing/2014/main" id="{714E340F-9C5E-4337-89C7-2291E692020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22" name="TextovéPole 1">
          <a:extLst>
            <a:ext uri="{FF2B5EF4-FFF2-40B4-BE49-F238E27FC236}">
              <a16:creationId xmlns:a16="http://schemas.microsoft.com/office/drawing/2014/main" id="{99D6C331-D065-47E3-B6A4-95CD2C31E0F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23" name="TextovéPole 1">
          <a:extLst>
            <a:ext uri="{FF2B5EF4-FFF2-40B4-BE49-F238E27FC236}">
              <a16:creationId xmlns:a16="http://schemas.microsoft.com/office/drawing/2014/main" id="{DEB91EA5-3A7B-46AA-8BEF-C3B942168F8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24" name="TextovéPole 1">
          <a:extLst>
            <a:ext uri="{FF2B5EF4-FFF2-40B4-BE49-F238E27FC236}">
              <a16:creationId xmlns:a16="http://schemas.microsoft.com/office/drawing/2014/main" id="{10D0AE6D-0E99-442D-8668-AD7059F01C1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25" name="TextovéPole 1">
          <a:extLst>
            <a:ext uri="{FF2B5EF4-FFF2-40B4-BE49-F238E27FC236}">
              <a16:creationId xmlns:a16="http://schemas.microsoft.com/office/drawing/2014/main" id="{7FF382FB-F812-44C8-860C-DA805344445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26" name="TextovéPole 1">
          <a:extLst>
            <a:ext uri="{FF2B5EF4-FFF2-40B4-BE49-F238E27FC236}">
              <a16:creationId xmlns:a16="http://schemas.microsoft.com/office/drawing/2014/main" id="{4DFE7923-1E47-4FE6-8FE8-4B17DD0E1CB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27" name="TextovéPole 1">
          <a:extLst>
            <a:ext uri="{FF2B5EF4-FFF2-40B4-BE49-F238E27FC236}">
              <a16:creationId xmlns:a16="http://schemas.microsoft.com/office/drawing/2014/main" id="{10E78818-42F4-4ADA-AB32-6FF6E539F29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28" name="TextovéPole 1">
          <a:extLst>
            <a:ext uri="{FF2B5EF4-FFF2-40B4-BE49-F238E27FC236}">
              <a16:creationId xmlns:a16="http://schemas.microsoft.com/office/drawing/2014/main" id="{6C9503C8-7FDA-4473-919C-9F984D91B63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29" name="TextovéPole 1">
          <a:extLst>
            <a:ext uri="{FF2B5EF4-FFF2-40B4-BE49-F238E27FC236}">
              <a16:creationId xmlns:a16="http://schemas.microsoft.com/office/drawing/2014/main" id="{C6CB24FE-2B9F-48D3-A423-A49DB4E1156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30" name="TextovéPole 1">
          <a:extLst>
            <a:ext uri="{FF2B5EF4-FFF2-40B4-BE49-F238E27FC236}">
              <a16:creationId xmlns:a16="http://schemas.microsoft.com/office/drawing/2014/main" id="{F64A1AA1-B7AE-464C-B1BF-67FFA6DCBE6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31" name="TextovéPole 1">
          <a:extLst>
            <a:ext uri="{FF2B5EF4-FFF2-40B4-BE49-F238E27FC236}">
              <a16:creationId xmlns:a16="http://schemas.microsoft.com/office/drawing/2014/main" id="{85F5A7CA-A66C-4B42-B321-AB0EDA44264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32" name="TextovéPole 1">
          <a:extLst>
            <a:ext uri="{FF2B5EF4-FFF2-40B4-BE49-F238E27FC236}">
              <a16:creationId xmlns:a16="http://schemas.microsoft.com/office/drawing/2014/main" id="{5115A5B9-6FC9-4346-B26E-342E0A3FAAB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33" name="TextovéPole 1">
          <a:extLst>
            <a:ext uri="{FF2B5EF4-FFF2-40B4-BE49-F238E27FC236}">
              <a16:creationId xmlns:a16="http://schemas.microsoft.com/office/drawing/2014/main" id="{6E612C68-F620-44A5-84ED-ACD13C0B0E6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34" name="TextovéPole 1">
          <a:extLst>
            <a:ext uri="{FF2B5EF4-FFF2-40B4-BE49-F238E27FC236}">
              <a16:creationId xmlns:a16="http://schemas.microsoft.com/office/drawing/2014/main" id="{DA3A31E7-603F-411B-BCA8-6762E6EA1CA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35" name="TextovéPole 1">
          <a:extLst>
            <a:ext uri="{FF2B5EF4-FFF2-40B4-BE49-F238E27FC236}">
              <a16:creationId xmlns:a16="http://schemas.microsoft.com/office/drawing/2014/main" id="{BF5ADB1C-32F8-4E0F-8F26-59BAACC4DF4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36" name="TextovéPole 1">
          <a:extLst>
            <a:ext uri="{FF2B5EF4-FFF2-40B4-BE49-F238E27FC236}">
              <a16:creationId xmlns:a16="http://schemas.microsoft.com/office/drawing/2014/main" id="{65E68F26-8BAE-4E4C-8EF9-8AD1A7AF81A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37" name="TextovéPole 1">
          <a:extLst>
            <a:ext uri="{FF2B5EF4-FFF2-40B4-BE49-F238E27FC236}">
              <a16:creationId xmlns:a16="http://schemas.microsoft.com/office/drawing/2014/main" id="{884A8B0C-1ECF-4CF4-A619-4B6A3B30CEE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38" name="TextovéPole 1">
          <a:extLst>
            <a:ext uri="{FF2B5EF4-FFF2-40B4-BE49-F238E27FC236}">
              <a16:creationId xmlns:a16="http://schemas.microsoft.com/office/drawing/2014/main" id="{C5C84457-7A75-48DD-B994-C199E12287A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39" name="TextovéPole 1">
          <a:extLst>
            <a:ext uri="{FF2B5EF4-FFF2-40B4-BE49-F238E27FC236}">
              <a16:creationId xmlns:a16="http://schemas.microsoft.com/office/drawing/2014/main" id="{C040E805-DB35-4902-8BA9-405C6178C3A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40" name="TextovéPole 1">
          <a:extLst>
            <a:ext uri="{FF2B5EF4-FFF2-40B4-BE49-F238E27FC236}">
              <a16:creationId xmlns:a16="http://schemas.microsoft.com/office/drawing/2014/main" id="{378DDC2D-8FDD-4663-8DCF-5B50E7D2EEF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41" name="TextovéPole 1">
          <a:extLst>
            <a:ext uri="{FF2B5EF4-FFF2-40B4-BE49-F238E27FC236}">
              <a16:creationId xmlns:a16="http://schemas.microsoft.com/office/drawing/2014/main" id="{8B2A2922-70BC-413C-9850-7967C62DB0F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42" name="TextovéPole 1">
          <a:extLst>
            <a:ext uri="{FF2B5EF4-FFF2-40B4-BE49-F238E27FC236}">
              <a16:creationId xmlns:a16="http://schemas.microsoft.com/office/drawing/2014/main" id="{BB5CB153-1F1A-4601-89CB-C2C1430C869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43" name="TextovéPole 1">
          <a:extLst>
            <a:ext uri="{FF2B5EF4-FFF2-40B4-BE49-F238E27FC236}">
              <a16:creationId xmlns:a16="http://schemas.microsoft.com/office/drawing/2014/main" id="{479B4125-46F0-4CC1-BDF5-C8E838CF325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44" name="TextovéPole 1">
          <a:extLst>
            <a:ext uri="{FF2B5EF4-FFF2-40B4-BE49-F238E27FC236}">
              <a16:creationId xmlns:a16="http://schemas.microsoft.com/office/drawing/2014/main" id="{CE813001-52B2-46C0-B3BE-8F1676A868B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45" name="TextovéPole 1">
          <a:extLst>
            <a:ext uri="{FF2B5EF4-FFF2-40B4-BE49-F238E27FC236}">
              <a16:creationId xmlns:a16="http://schemas.microsoft.com/office/drawing/2014/main" id="{6D458CD0-6832-4D96-871D-F883AF976F9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46" name="TextovéPole 1">
          <a:extLst>
            <a:ext uri="{FF2B5EF4-FFF2-40B4-BE49-F238E27FC236}">
              <a16:creationId xmlns:a16="http://schemas.microsoft.com/office/drawing/2014/main" id="{FBB9B21D-908C-4A65-9F7E-34A42C5A6CD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47" name="TextovéPole 1">
          <a:extLst>
            <a:ext uri="{FF2B5EF4-FFF2-40B4-BE49-F238E27FC236}">
              <a16:creationId xmlns:a16="http://schemas.microsoft.com/office/drawing/2014/main" id="{EF697AF9-84D0-40A1-ACE8-CB1C03881F7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48" name="TextovéPole 1">
          <a:extLst>
            <a:ext uri="{FF2B5EF4-FFF2-40B4-BE49-F238E27FC236}">
              <a16:creationId xmlns:a16="http://schemas.microsoft.com/office/drawing/2014/main" id="{32E6CA11-905A-4FA1-A548-3C268B877ED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49" name="TextovéPole 1">
          <a:extLst>
            <a:ext uri="{FF2B5EF4-FFF2-40B4-BE49-F238E27FC236}">
              <a16:creationId xmlns:a16="http://schemas.microsoft.com/office/drawing/2014/main" id="{D995AA54-8420-4620-B603-654E3988830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50" name="TextovéPole 1">
          <a:extLst>
            <a:ext uri="{FF2B5EF4-FFF2-40B4-BE49-F238E27FC236}">
              <a16:creationId xmlns:a16="http://schemas.microsoft.com/office/drawing/2014/main" id="{647AD5DA-783C-4DC7-8B9A-BB3B2B23A85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51" name="TextovéPole 1">
          <a:extLst>
            <a:ext uri="{FF2B5EF4-FFF2-40B4-BE49-F238E27FC236}">
              <a16:creationId xmlns:a16="http://schemas.microsoft.com/office/drawing/2014/main" id="{535DAB87-D3C3-4928-A06C-357A6F9106B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52" name="TextovéPole 1">
          <a:extLst>
            <a:ext uri="{FF2B5EF4-FFF2-40B4-BE49-F238E27FC236}">
              <a16:creationId xmlns:a16="http://schemas.microsoft.com/office/drawing/2014/main" id="{EA18D36E-1E84-4164-96FE-28753A332B8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53" name="TextovéPole 1">
          <a:extLst>
            <a:ext uri="{FF2B5EF4-FFF2-40B4-BE49-F238E27FC236}">
              <a16:creationId xmlns:a16="http://schemas.microsoft.com/office/drawing/2014/main" id="{E67BB133-5B92-4C6E-95F3-03BA9F6AFEE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54" name="TextovéPole 1">
          <a:extLst>
            <a:ext uri="{FF2B5EF4-FFF2-40B4-BE49-F238E27FC236}">
              <a16:creationId xmlns:a16="http://schemas.microsoft.com/office/drawing/2014/main" id="{5D1810B1-6234-41FF-B737-9B25600206A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55" name="TextovéPole 1">
          <a:extLst>
            <a:ext uri="{FF2B5EF4-FFF2-40B4-BE49-F238E27FC236}">
              <a16:creationId xmlns:a16="http://schemas.microsoft.com/office/drawing/2014/main" id="{0E6C5ABF-E774-4310-9A8D-5BE5DE97A04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56" name="TextovéPole 1">
          <a:extLst>
            <a:ext uri="{FF2B5EF4-FFF2-40B4-BE49-F238E27FC236}">
              <a16:creationId xmlns:a16="http://schemas.microsoft.com/office/drawing/2014/main" id="{AFEA02B7-8738-407F-A855-490BC8D7147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57" name="TextovéPole 1">
          <a:extLst>
            <a:ext uri="{FF2B5EF4-FFF2-40B4-BE49-F238E27FC236}">
              <a16:creationId xmlns:a16="http://schemas.microsoft.com/office/drawing/2014/main" id="{C2814B2F-D6E9-4490-A53C-2878A8A9752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58" name="TextovéPole 1">
          <a:extLst>
            <a:ext uri="{FF2B5EF4-FFF2-40B4-BE49-F238E27FC236}">
              <a16:creationId xmlns:a16="http://schemas.microsoft.com/office/drawing/2014/main" id="{753F7222-D132-416F-A990-F97E4EA96CF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59" name="TextovéPole 1">
          <a:extLst>
            <a:ext uri="{FF2B5EF4-FFF2-40B4-BE49-F238E27FC236}">
              <a16:creationId xmlns:a16="http://schemas.microsoft.com/office/drawing/2014/main" id="{9BFA017C-F016-454B-BC01-7AB64B9A813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60" name="TextovéPole 1">
          <a:extLst>
            <a:ext uri="{FF2B5EF4-FFF2-40B4-BE49-F238E27FC236}">
              <a16:creationId xmlns:a16="http://schemas.microsoft.com/office/drawing/2014/main" id="{88C0AE63-0394-454B-B902-53D83019FC3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61" name="TextovéPole 1">
          <a:extLst>
            <a:ext uri="{FF2B5EF4-FFF2-40B4-BE49-F238E27FC236}">
              <a16:creationId xmlns:a16="http://schemas.microsoft.com/office/drawing/2014/main" id="{A37D8F5A-5504-48CF-9011-14059212914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62" name="TextovéPole 1">
          <a:extLst>
            <a:ext uri="{FF2B5EF4-FFF2-40B4-BE49-F238E27FC236}">
              <a16:creationId xmlns:a16="http://schemas.microsoft.com/office/drawing/2014/main" id="{EADB3CA0-2435-42F2-844B-BF987053BF1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63" name="TextovéPole 1">
          <a:extLst>
            <a:ext uri="{FF2B5EF4-FFF2-40B4-BE49-F238E27FC236}">
              <a16:creationId xmlns:a16="http://schemas.microsoft.com/office/drawing/2014/main" id="{77EC6CFF-F593-45A2-A612-98B40E71775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64" name="TextovéPole 1">
          <a:extLst>
            <a:ext uri="{FF2B5EF4-FFF2-40B4-BE49-F238E27FC236}">
              <a16:creationId xmlns:a16="http://schemas.microsoft.com/office/drawing/2014/main" id="{518E6255-F6D8-4CC3-830F-4FB8C10DEE7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65" name="TextovéPole 1">
          <a:extLst>
            <a:ext uri="{FF2B5EF4-FFF2-40B4-BE49-F238E27FC236}">
              <a16:creationId xmlns:a16="http://schemas.microsoft.com/office/drawing/2014/main" id="{0142B225-E77A-4187-897D-4BA4F807F17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66" name="TextovéPole 1">
          <a:extLst>
            <a:ext uri="{FF2B5EF4-FFF2-40B4-BE49-F238E27FC236}">
              <a16:creationId xmlns:a16="http://schemas.microsoft.com/office/drawing/2014/main" id="{72A18313-4DE4-48A2-897B-4B204FFA86B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67" name="TextovéPole 1">
          <a:extLst>
            <a:ext uri="{FF2B5EF4-FFF2-40B4-BE49-F238E27FC236}">
              <a16:creationId xmlns:a16="http://schemas.microsoft.com/office/drawing/2014/main" id="{500CC523-F650-4FFA-B982-8237D35FF03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68" name="TextovéPole 1">
          <a:extLst>
            <a:ext uri="{FF2B5EF4-FFF2-40B4-BE49-F238E27FC236}">
              <a16:creationId xmlns:a16="http://schemas.microsoft.com/office/drawing/2014/main" id="{45E36482-7DCF-4DAF-A075-BD834F6E0B2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69" name="TextovéPole 1">
          <a:extLst>
            <a:ext uri="{FF2B5EF4-FFF2-40B4-BE49-F238E27FC236}">
              <a16:creationId xmlns:a16="http://schemas.microsoft.com/office/drawing/2014/main" id="{23CA7C8F-CE19-44E7-9980-DFB9C9FEC85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70" name="TextovéPole 1">
          <a:extLst>
            <a:ext uri="{FF2B5EF4-FFF2-40B4-BE49-F238E27FC236}">
              <a16:creationId xmlns:a16="http://schemas.microsoft.com/office/drawing/2014/main" id="{6640508C-AA0B-4047-9122-C6C663D63A2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71" name="TextovéPole 1">
          <a:extLst>
            <a:ext uri="{FF2B5EF4-FFF2-40B4-BE49-F238E27FC236}">
              <a16:creationId xmlns:a16="http://schemas.microsoft.com/office/drawing/2014/main" id="{62D86F15-56F1-4E6F-8AEE-4215A342345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72" name="TextovéPole 1">
          <a:extLst>
            <a:ext uri="{FF2B5EF4-FFF2-40B4-BE49-F238E27FC236}">
              <a16:creationId xmlns:a16="http://schemas.microsoft.com/office/drawing/2014/main" id="{62FCB2BF-A15D-4DE3-8C03-36BD27C3F21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73" name="TextovéPole 1">
          <a:extLst>
            <a:ext uri="{FF2B5EF4-FFF2-40B4-BE49-F238E27FC236}">
              <a16:creationId xmlns:a16="http://schemas.microsoft.com/office/drawing/2014/main" id="{355DBA5C-08BF-4F65-BB60-F7AD278B9E2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74" name="TextovéPole 1">
          <a:extLst>
            <a:ext uri="{FF2B5EF4-FFF2-40B4-BE49-F238E27FC236}">
              <a16:creationId xmlns:a16="http://schemas.microsoft.com/office/drawing/2014/main" id="{1A4B442C-B9CF-4A70-9C7E-962D3DED480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75" name="TextovéPole 1">
          <a:extLst>
            <a:ext uri="{FF2B5EF4-FFF2-40B4-BE49-F238E27FC236}">
              <a16:creationId xmlns:a16="http://schemas.microsoft.com/office/drawing/2014/main" id="{0C4099DA-8687-4CC7-A73F-D5FC3AB1FE7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76" name="TextovéPole 1">
          <a:extLst>
            <a:ext uri="{FF2B5EF4-FFF2-40B4-BE49-F238E27FC236}">
              <a16:creationId xmlns:a16="http://schemas.microsoft.com/office/drawing/2014/main" id="{E432015A-4C8F-4334-81C8-3ED9EBEDEF8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77" name="TextovéPole 1">
          <a:extLst>
            <a:ext uri="{FF2B5EF4-FFF2-40B4-BE49-F238E27FC236}">
              <a16:creationId xmlns:a16="http://schemas.microsoft.com/office/drawing/2014/main" id="{4C949747-E16F-4F7B-A1F7-E7771C583FE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78" name="TextovéPole 1">
          <a:extLst>
            <a:ext uri="{FF2B5EF4-FFF2-40B4-BE49-F238E27FC236}">
              <a16:creationId xmlns:a16="http://schemas.microsoft.com/office/drawing/2014/main" id="{949B9F76-3899-4FCA-BBC5-83A4FCB0565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79" name="TextovéPole 1">
          <a:extLst>
            <a:ext uri="{FF2B5EF4-FFF2-40B4-BE49-F238E27FC236}">
              <a16:creationId xmlns:a16="http://schemas.microsoft.com/office/drawing/2014/main" id="{BA985302-EFEF-469E-A1CF-7B43F66A423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80" name="TextovéPole 1">
          <a:extLst>
            <a:ext uri="{FF2B5EF4-FFF2-40B4-BE49-F238E27FC236}">
              <a16:creationId xmlns:a16="http://schemas.microsoft.com/office/drawing/2014/main" id="{B707BCF0-DD41-4AAA-B428-58D0B2546C8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81" name="TextovéPole 1">
          <a:extLst>
            <a:ext uri="{FF2B5EF4-FFF2-40B4-BE49-F238E27FC236}">
              <a16:creationId xmlns:a16="http://schemas.microsoft.com/office/drawing/2014/main" id="{A29C62DC-D4B3-47AA-BC86-E19A75E2BD5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82" name="TextovéPole 1">
          <a:extLst>
            <a:ext uri="{FF2B5EF4-FFF2-40B4-BE49-F238E27FC236}">
              <a16:creationId xmlns:a16="http://schemas.microsoft.com/office/drawing/2014/main" id="{7BEC9B14-C0DE-4ADD-A549-3FCF809F5E8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83" name="TextovéPole 1">
          <a:extLst>
            <a:ext uri="{FF2B5EF4-FFF2-40B4-BE49-F238E27FC236}">
              <a16:creationId xmlns:a16="http://schemas.microsoft.com/office/drawing/2014/main" id="{A55F9F87-19E9-4676-8197-B390A5D9903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84" name="TextovéPole 1">
          <a:extLst>
            <a:ext uri="{FF2B5EF4-FFF2-40B4-BE49-F238E27FC236}">
              <a16:creationId xmlns:a16="http://schemas.microsoft.com/office/drawing/2014/main" id="{96C2A58D-D46E-48DC-B725-FBEA0E23BF3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85" name="TextovéPole 1">
          <a:extLst>
            <a:ext uri="{FF2B5EF4-FFF2-40B4-BE49-F238E27FC236}">
              <a16:creationId xmlns:a16="http://schemas.microsoft.com/office/drawing/2014/main" id="{6ED9A4BD-B8B6-41E3-8365-5602FB13B62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86" name="TextovéPole 1">
          <a:extLst>
            <a:ext uri="{FF2B5EF4-FFF2-40B4-BE49-F238E27FC236}">
              <a16:creationId xmlns:a16="http://schemas.microsoft.com/office/drawing/2014/main" id="{C4DFC370-B9E0-4DB6-BEAD-87955D9D3FB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87" name="TextovéPole 1">
          <a:extLst>
            <a:ext uri="{FF2B5EF4-FFF2-40B4-BE49-F238E27FC236}">
              <a16:creationId xmlns:a16="http://schemas.microsoft.com/office/drawing/2014/main" id="{0AFCF8C7-9211-4F39-9B99-CCF235CF43A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88" name="TextovéPole 1">
          <a:extLst>
            <a:ext uri="{FF2B5EF4-FFF2-40B4-BE49-F238E27FC236}">
              <a16:creationId xmlns:a16="http://schemas.microsoft.com/office/drawing/2014/main" id="{CF71AAA8-F0B8-497B-9DE1-CDC24548AB9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89" name="TextovéPole 1">
          <a:extLst>
            <a:ext uri="{FF2B5EF4-FFF2-40B4-BE49-F238E27FC236}">
              <a16:creationId xmlns:a16="http://schemas.microsoft.com/office/drawing/2014/main" id="{0D41F5A4-B3EB-423D-9D63-2D98C9575BA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90" name="TextovéPole 1">
          <a:extLst>
            <a:ext uri="{FF2B5EF4-FFF2-40B4-BE49-F238E27FC236}">
              <a16:creationId xmlns:a16="http://schemas.microsoft.com/office/drawing/2014/main" id="{533C456F-D2BC-4167-8A4D-20244AEE211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91" name="TextovéPole 1">
          <a:extLst>
            <a:ext uri="{FF2B5EF4-FFF2-40B4-BE49-F238E27FC236}">
              <a16:creationId xmlns:a16="http://schemas.microsoft.com/office/drawing/2014/main" id="{98EA153D-F3EF-42BF-8800-D7935CCF548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92" name="TextovéPole 1">
          <a:extLst>
            <a:ext uri="{FF2B5EF4-FFF2-40B4-BE49-F238E27FC236}">
              <a16:creationId xmlns:a16="http://schemas.microsoft.com/office/drawing/2014/main" id="{B1470EF4-7658-4EE3-A9A0-939C6B97263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93" name="TextovéPole 1">
          <a:extLst>
            <a:ext uri="{FF2B5EF4-FFF2-40B4-BE49-F238E27FC236}">
              <a16:creationId xmlns:a16="http://schemas.microsoft.com/office/drawing/2014/main" id="{653CB68E-073B-485C-B3A3-5720C39B012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94" name="TextovéPole 1">
          <a:extLst>
            <a:ext uri="{FF2B5EF4-FFF2-40B4-BE49-F238E27FC236}">
              <a16:creationId xmlns:a16="http://schemas.microsoft.com/office/drawing/2014/main" id="{866B819B-5AC2-4091-9FA3-C222A4CC1C8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95" name="TextovéPole 1">
          <a:extLst>
            <a:ext uri="{FF2B5EF4-FFF2-40B4-BE49-F238E27FC236}">
              <a16:creationId xmlns:a16="http://schemas.microsoft.com/office/drawing/2014/main" id="{B4668C4E-276B-40DE-B58A-D1A19F45F1A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96" name="TextovéPole 1">
          <a:extLst>
            <a:ext uri="{FF2B5EF4-FFF2-40B4-BE49-F238E27FC236}">
              <a16:creationId xmlns:a16="http://schemas.microsoft.com/office/drawing/2014/main" id="{99578A61-D9F5-4427-B16E-7706628E308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97" name="TextovéPole 1">
          <a:extLst>
            <a:ext uri="{FF2B5EF4-FFF2-40B4-BE49-F238E27FC236}">
              <a16:creationId xmlns:a16="http://schemas.microsoft.com/office/drawing/2014/main" id="{7E1C185E-6A94-4BAC-AEE2-85DD766EFA6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98" name="TextovéPole 1">
          <a:extLst>
            <a:ext uri="{FF2B5EF4-FFF2-40B4-BE49-F238E27FC236}">
              <a16:creationId xmlns:a16="http://schemas.microsoft.com/office/drawing/2014/main" id="{E0778573-4C46-4B71-8E51-CA453DD4EEB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399" name="TextovéPole 1">
          <a:extLst>
            <a:ext uri="{FF2B5EF4-FFF2-40B4-BE49-F238E27FC236}">
              <a16:creationId xmlns:a16="http://schemas.microsoft.com/office/drawing/2014/main" id="{E0A15ECC-A49A-4D2B-9A79-5E24318B2BC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00" name="TextovéPole 1">
          <a:extLst>
            <a:ext uri="{FF2B5EF4-FFF2-40B4-BE49-F238E27FC236}">
              <a16:creationId xmlns:a16="http://schemas.microsoft.com/office/drawing/2014/main" id="{E30C1F53-A635-4855-88E0-7B4A0485FE7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01" name="TextovéPole 1">
          <a:extLst>
            <a:ext uri="{FF2B5EF4-FFF2-40B4-BE49-F238E27FC236}">
              <a16:creationId xmlns:a16="http://schemas.microsoft.com/office/drawing/2014/main" id="{EFABBFFC-479E-4FD2-88B4-960B4162559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02" name="TextovéPole 1">
          <a:extLst>
            <a:ext uri="{FF2B5EF4-FFF2-40B4-BE49-F238E27FC236}">
              <a16:creationId xmlns:a16="http://schemas.microsoft.com/office/drawing/2014/main" id="{E6641EE9-4579-49FD-A6BC-E0B96E9141A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03" name="TextovéPole 1">
          <a:extLst>
            <a:ext uri="{FF2B5EF4-FFF2-40B4-BE49-F238E27FC236}">
              <a16:creationId xmlns:a16="http://schemas.microsoft.com/office/drawing/2014/main" id="{3B57CE51-ADF2-43D6-8289-94F2ECDE1CA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04" name="TextovéPole 1">
          <a:extLst>
            <a:ext uri="{FF2B5EF4-FFF2-40B4-BE49-F238E27FC236}">
              <a16:creationId xmlns:a16="http://schemas.microsoft.com/office/drawing/2014/main" id="{CA3DDB8B-FCFF-4F45-9C8A-7967D7B9725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05" name="TextovéPole 1">
          <a:extLst>
            <a:ext uri="{FF2B5EF4-FFF2-40B4-BE49-F238E27FC236}">
              <a16:creationId xmlns:a16="http://schemas.microsoft.com/office/drawing/2014/main" id="{D792EE2D-4C07-487A-A5E3-7BBF3118D36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06" name="TextovéPole 1">
          <a:extLst>
            <a:ext uri="{FF2B5EF4-FFF2-40B4-BE49-F238E27FC236}">
              <a16:creationId xmlns:a16="http://schemas.microsoft.com/office/drawing/2014/main" id="{34B8F8CB-02D3-4086-856F-9B00C44E6D5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07" name="TextovéPole 1">
          <a:extLst>
            <a:ext uri="{FF2B5EF4-FFF2-40B4-BE49-F238E27FC236}">
              <a16:creationId xmlns:a16="http://schemas.microsoft.com/office/drawing/2014/main" id="{4B0E0D6A-1633-4201-BA5D-D97D800CAB8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08" name="TextovéPole 1">
          <a:extLst>
            <a:ext uri="{FF2B5EF4-FFF2-40B4-BE49-F238E27FC236}">
              <a16:creationId xmlns:a16="http://schemas.microsoft.com/office/drawing/2014/main" id="{0A5D7004-279F-45AE-AF51-79F640AFA37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09" name="TextovéPole 1">
          <a:extLst>
            <a:ext uri="{FF2B5EF4-FFF2-40B4-BE49-F238E27FC236}">
              <a16:creationId xmlns:a16="http://schemas.microsoft.com/office/drawing/2014/main" id="{CE89C331-D9FE-43D3-9F8C-126D667516D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10" name="TextovéPole 1">
          <a:extLst>
            <a:ext uri="{FF2B5EF4-FFF2-40B4-BE49-F238E27FC236}">
              <a16:creationId xmlns:a16="http://schemas.microsoft.com/office/drawing/2014/main" id="{7A463E19-CBEB-40AF-90D7-18F1A92F3B6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11" name="TextovéPole 1">
          <a:extLst>
            <a:ext uri="{FF2B5EF4-FFF2-40B4-BE49-F238E27FC236}">
              <a16:creationId xmlns:a16="http://schemas.microsoft.com/office/drawing/2014/main" id="{B0D2B8A7-34F1-4462-9C98-A46578A0B08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12" name="TextovéPole 1">
          <a:extLst>
            <a:ext uri="{FF2B5EF4-FFF2-40B4-BE49-F238E27FC236}">
              <a16:creationId xmlns:a16="http://schemas.microsoft.com/office/drawing/2014/main" id="{0CFA9DF2-DDCA-4D5C-96B0-E933CD85D0D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13" name="TextovéPole 1">
          <a:extLst>
            <a:ext uri="{FF2B5EF4-FFF2-40B4-BE49-F238E27FC236}">
              <a16:creationId xmlns:a16="http://schemas.microsoft.com/office/drawing/2014/main" id="{5D10FDDE-B0F8-4460-A4F6-5FCBE99F78A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14" name="TextovéPole 1">
          <a:extLst>
            <a:ext uri="{FF2B5EF4-FFF2-40B4-BE49-F238E27FC236}">
              <a16:creationId xmlns:a16="http://schemas.microsoft.com/office/drawing/2014/main" id="{61149BB7-69C1-46E9-850A-68E8B72B249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15" name="TextovéPole 1">
          <a:extLst>
            <a:ext uri="{FF2B5EF4-FFF2-40B4-BE49-F238E27FC236}">
              <a16:creationId xmlns:a16="http://schemas.microsoft.com/office/drawing/2014/main" id="{187C0E4D-79C7-4FBF-9F9D-009F39274F5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16" name="TextovéPole 1">
          <a:extLst>
            <a:ext uri="{FF2B5EF4-FFF2-40B4-BE49-F238E27FC236}">
              <a16:creationId xmlns:a16="http://schemas.microsoft.com/office/drawing/2014/main" id="{61F73281-FBAF-42E3-BC0A-88C45801DAD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17" name="TextovéPole 1">
          <a:extLst>
            <a:ext uri="{FF2B5EF4-FFF2-40B4-BE49-F238E27FC236}">
              <a16:creationId xmlns:a16="http://schemas.microsoft.com/office/drawing/2014/main" id="{6A4A08A7-EA1F-4D31-9FCB-22518D047B1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18" name="TextovéPole 1">
          <a:extLst>
            <a:ext uri="{FF2B5EF4-FFF2-40B4-BE49-F238E27FC236}">
              <a16:creationId xmlns:a16="http://schemas.microsoft.com/office/drawing/2014/main" id="{BE84CB3B-7961-4D29-A7C9-2CAA29A4FC0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19" name="TextovéPole 1">
          <a:extLst>
            <a:ext uri="{FF2B5EF4-FFF2-40B4-BE49-F238E27FC236}">
              <a16:creationId xmlns:a16="http://schemas.microsoft.com/office/drawing/2014/main" id="{1F632BF8-13A7-48EC-AEB0-3FE180D0328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20" name="TextovéPole 1">
          <a:extLst>
            <a:ext uri="{FF2B5EF4-FFF2-40B4-BE49-F238E27FC236}">
              <a16:creationId xmlns:a16="http://schemas.microsoft.com/office/drawing/2014/main" id="{0EEC8761-285E-4313-87ED-B5D9D84670D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21" name="TextovéPole 1">
          <a:extLst>
            <a:ext uri="{FF2B5EF4-FFF2-40B4-BE49-F238E27FC236}">
              <a16:creationId xmlns:a16="http://schemas.microsoft.com/office/drawing/2014/main" id="{4FE600CF-75A0-4905-91E6-2DB3EFE2075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22" name="TextovéPole 1">
          <a:extLst>
            <a:ext uri="{FF2B5EF4-FFF2-40B4-BE49-F238E27FC236}">
              <a16:creationId xmlns:a16="http://schemas.microsoft.com/office/drawing/2014/main" id="{36478637-0024-44D7-9BA7-9D64AEC5E10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23" name="TextovéPole 1">
          <a:extLst>
            <a:ext uri="{FF2B5EF4-FFF2-40B4-BE49-F238E27FC236}">
              <a16:creationId xmlns:a16="http://schemas.microsoft.com/office/drawing/2014/main" id="{C3AF9299-415F-475D-B89F-0506AA30A27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24" name="TextovéPole 1">
          <a:extLst>
            <a:ext uri="{FF2B5EF4-FFF2-40B4-BE49-F238E27FC236}">
              <a16:creationId xmlns:a16="http://schemas.microsoft.com/office/drawing/2014/main" id="{7875AC59-2018-4C63-BDE6-A4B3579A0DC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25" name="TextovéPole 1">
          <a:extLst>
            <a:ext uri="{FF2B5EF4-FFF2-40B4-BE49-F238E27FC236}">
              <a16:creationId xmlns:a16="http://schemas.microsoft.com/office/drawing/2014/main" id="{7B97542A-969F-49AB-B79D-CF04D8C36C8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26" name="TextovéPole 1">
          <a:extLst>
            <a:ext uri="{FF2B5EF4-FFF2-40B4-BE49-F238E27FC236}">
              <a16:creationId xmlns:a16="http://schemas.microsoft.com/office/drawing/2014/main" id="{E03B9B27-C0A1-4D36-8FCD-8D306E03C9E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27" name="TextovéPole 1">
          <a:extLst>
            <a:ext uri="{FF2B5EF4-FFF2-40B4-BE49-F238E27FC236}">
              <a16:creationId xmlns:a16="http://schemas.microsoft.com/office/drawing/2014/main" id="{63ED9067-973C-4E82-82FD-BA28225A44D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28" name="TextovéPole 1">
          <a:extLst>
            <a:ext uri="{FF2B5EF4-FFF2-40B4-BE49-F238E27FC236}">
              <a16:creationId xmlns:a16="http://schemas.microsoft.com/office/drawing/2014/main" id="{9C4185D4-450B-4C91-B000-AC06D89A603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29" name="TextovéPole 1">
          <a:extLst>
            <a:ext uri="{FF2B5EF4-FFF2-40B4-BE49-F238E27FC236}">
              <a16:creationId xmlns:a16="http://schemas.microsoft.com/office/drawing/2014/main" id="{B037FE88-5349-4354-B835-77964A1765A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30" name="TextovéPole 1">
          <a:extLst>
            <a:ext uri="{FF2B5EF4-FFF2-40B4-BE49-F238E27FC236}">
              <a16:creationId xmlns:a16="http://schemas.microsoft.com/office/drawing/2014/main" id="{E84AB5AA-4603-4052-BB78-44DB74C1831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31" name="TextovéPole 1">
          <a:extLst>
            <a:ext uri="{FF2B5EF4-FFF2-40B4-BE49-F238E27FC236}">
              <a16:creationId xmlns:a16="http://schemas.microsoft.com/office/drawing/2014/main" id="{89D121FC-F71F-4CDF-8789-82485829799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32" name="TextovéPole 1">
          <a:extLst>
            <a:ext uri="{FF2B5EF4-FFF2-40B4-BE49-F238E27FC236}">
              <a16:creationId xmlns:a16="http://schemas.microsoft.com/office/drawing/2014/main" id="{88E47B2C-8633-4E92-9361-5F2F826986D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33" name="TextovéPole 1">
          <a:extLst>
            <a:ext uri="{FF2B5EF4-FFF2-40B4-BE49-F238E27FC236}">
              <a16:creationId xmlns:a16="http://schemas.microsoft.com/office/drawing/2014/main" id="{ADACD22B-B361-455A-893B-CC52D28FE97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34" name="TextovéPole 1">
          <a:extLst>
            <a:ext uri="{FF2B5EF4-FFF2-40B4-BE49-F238E27FC236}">
              <a16:creationId xmlns:a16="http://schemas.microsoft.com/office/drawing/2014/main" id="{A06BE2DF-8F43-4407-ACEA-A2353700967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35" name="TextovéPole 1">
          <a:extLst>
            <a:ext uri="{FF2B5EF4-FFF2-40B4-BE49-F238E27FC236}">
              <a16:creationId xmlns:a16="http://schemas.microsoft.com/office/drawing/2014/main" id="{E9360E3C-69F9-4AC3-A44F-1AC56A44725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36" name="TextovéPole 1">
          <a:extLst>
            <a:ext uri="{FF2B5EF4-FFF2-40B4-BE49-F238E27FC236}">
              <a16:creationId xmlns:a16="http://schemas.microsoft.com/office/drawing/2014/main" id="{D3CE1EC6-0817-4A72-9934-1E5A3BD0DB1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37" name="TextovéPole 1">
          <a:extLst>
            <a:ext uri="{FF2B5EF4-FFF2-40B4-BE49-F238E27FC236}">
              <a16:creationId xmlns:a16="http://schemas.microsoft.com/office/drawing/2014/main" id="{85BAFBC4-6E0C-4F55-9E03-A5334BE33C3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38" name="TextovéPole 1">
          <a:extLst>
            <a:ext uri="{FF2B5EF4-FFF2-40B4-BE49-F238E27FC236}">
              <a16:creationId xmlns:a16="http://schemas.microsoft.com/office/drawing/2014/main" id="{96E4C34C-A9AA-44AE-8E7F-6A2449F49D5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39" name="TextovéPole 1">
          <a:extLst>
            <a:ext uri="{FF2B5EF4-FFF2-40B4-BE49-F238E27FC236}">
              <a16:creationId xmlns:a16="http://schemas.microsoft.com/office/drawing/2014/main" id="{F3A01E33-F239-440C-B843-A2F9085D5BD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40" name="TextovéPole 1">
          <a:extLst>
            <a:ext uri="{FF2B5EF4-FFF2-40B4-BE49-F238E27FC236}">
              <a16:creationId xmlns:a16="http://schemas.microsoft.com/office/drawing/2014/main" id="{1C8DEDFB-01BC-49A8-A955-D25A3D00189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41" name="TextovéPole 1">
          <a:extLst>
            <a:ext uri="{FF2B5EF4-FFF2-40B4-BE49-F238E27FC236}">
              <a16:creationId xmlns:a16="http://schemas.microsoft.com/office/drawing/2014/main" id="{570B8093-C1B9-438A-96F0-5843129E347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42" name="TextovéPole 1">
          <a:extLst>
            <a:ext uri="{FF2B5EF4-FFF2-40B4-BE49-F238E27FC236}">
              <a16:creationId xmlns:a16="http://schemas.microsoft.com/office/drawing/2014/main" id="{29CB2054-25EA-4CA5-8A57-58DEA244FD5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43" name="TextovéPole 1">
          <a:extLst>
            <a:ext uri="{FF2B5EF4-FFF2-40B4-BE49-F238E27FC236}">
              <a16:creationId xmlns:a16="http://schemas.microsoft.com/office/drawing/2014/main" id="{0103806C-42CC-4B70-82C1-F0EB86481CF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44" name="TextovéPole 1">
          <a:extLst>
            <a:ext uri="{FF2B5EF4-FFF2-40B4-BE49-F238E27FC236}">
              <a16:creationId xmlns:a16="http://schemas.microsoft.com/office/drawing/2014/main" id="{E33D3A20-D3B5-42DB-9B7C-02DB67A9EE1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45" name="TextovéPole 1">
          <a:extLst>
            <a:ext uri="{FF2B5EF4-FFF2-40B4-BE49-F238E27FC236}">
              <a16:creationId xmlns:a16="http://schemas.microsoft.com/office/drawing/2014/main" id="{0D75CC51-E717-43C9-AA25-1DF0C47D547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46" name="TextovéPole 1">
          <a:extLst>
            <a:ext uri="{FF2B5EF4-FFF2-40B4-BE49-F238E27FC236}">
              <a16:creationId xmlns:a16="http://schemas.microsoft.com/office/drawing/2014/main" id="{449FC4CE-5D25-459A-85C6-07AC9C5A6A1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47" name="TextovéPole 1">
          <a:extLst>
            <a:ext uri="{FF2B5EF4-FFF2-40B4-BE49-F238E27FC236}">
              <a16:creationId xmlns:a16="http://schemas.microsoft.com/office/drawing/2014/main" id="{26E8DA42-58A3-4668-A929-CE9811B27B1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48" name="TextovéPole 1">
          <a:extLst>
            <a:ext uri="{FF2B5EF4-FFF2-40B4-BE49-F238E27FC236}">
              <a16:creationId xmlns:a16="http://schemas.microsoft.com/office/drawing/2014/main" id="{D9A1CE22-D731-41EA-A174-D7C5E69B4CC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49" name="TextovéPole 1">
          <a:extLst>
            <a:ext uri="{FF2B5EF4-FFF2-40B4-BE49-F238E27FC236}">
              <a16:creationId xmlns:a16="http://schemas.microsoft.com/office/drawing/2014/main" id="{E9022744-0FD4-4762-8FCF-0C46647E69C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50" name="TextovéPole 1">
          <a:extLst>
            <a:ext uri="{FF2B5EF4-FFF2-40B4-BE49-F238E27FC236}">
              <a16:creationId xmlns:a16="http://schemas.microsoft.com/office/drawing/2014/main" id="{05341386-D5C3-4FB0-A6E3-BF1AB0FBDDF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51" name="TextovéPole 1">
          <a:extLst>
            <a:ext uri="{FF2B5EF4-FFF2-40B4-BE49-F238E27FC236}">
              <a16:creationId xmlns:a16="http://schemas.microsoft.com/office/drawing/2014/main" id="{C04F3AC7-8774-40A3-BABD-EDB35D5D1B6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52" name="TextovéPole 1">
          <a:extLst>
            <a:ext uri="{FF2B5EF4-FFF2-40B4-BE49-F238E27FC236}">
              <a16:creationId xmlns:a16="http://schemas.microsoft.com/office/drawing/2014/main" id="{D5DAFD8C-D5DE-446A-9593-F19DE749640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53" name="TextovéPole 1">
          <a:extLst>
            <a:ext uri="{FF2B5EF4-FFF2-40B4-BE49-F238E27FC236}">
              <a16:creationId xmlns:a16="http://schemas.microsoft.com/office/drawing/2014/main" id="{411FD535-9A63-4590-9911-EE2A9E51D8D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54" name="TextovéPole 1">
          <a:extLst>
            <a:ext uri="{FF2B5EF4-FFF2-40B4-BE49-F238E27FC236}">
              <a16:creationId xmlns:a16="http://schemas.microsoft.com/office/drawing/2014/main" id="{FF0B9118-6D40-4550-8F57-4F716236C16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55" name="TextovéPole 1">
          <a:extLst>
            <a:ext uri="{FF2B5EF4-FFF2-40B4-BE49-F238E27FC236}">
              <a16:creationId xmlns:a16="http://schemas.microsoft.com/office/drawing/2014/main" id="{7AD67FE0-3FE8-4B3A-85C1-C7285672E0D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56" name="TextovéPole 1">
          <a:extLst>
            <a:ext uri="{FF2B5EF4-FFF2-40B4-BE49-F238E27FC236}">
              <a16:creationId xmlns:a16="http://schemas.microsoft.com/office/drawing/2014/main" id="{A9C41202-C955-44C8-B23F-97B3C041BD1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57" name="TextovéPole 1">
          <a:extLst>
            <a:ext uri="{FF2B5EF4-FFF2-40B4-BE49-F238E27FC236}">
              <a16:creationId xmlns:a16="http://schemas.microsoft.com/office/drawing/2014/main" id="{1792ADE6-9233-4CDD-B59D-D364F19782B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58" name="TextovéPole 1">
          <a:extLst>
            <a:ext uri="{FF2B5EF4-FFF2-40B4-BE49-F238E27FC236}">
              <a16:creationId xmlns:a16="http://schemas.microsoft.com/office/drawing/2014/main" id="{6704D854-3EEE-43D8-A1A6-5F44C8FC2B5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59" name="TextovéPole 1">
          <a:extLst>
            <a:ext uri="{FF2B5EF4-FFF2-40B4-BE49-F238E27FC236}">
              <a16:creationId xmlns:a16="http://schemas.microsoft.com/office/drawing/2014/main" id="{FBB67A7E-26DB-408E-B31C-F483B3F004F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60" name="TextovéPole 1">
          <a:extLst>
            <a:ext uri="{FF2B5EF4-FFF2-40B4-BE49-F238E27FC236}">
              <a16:creationId xmlns:a16="http://schemas.microsoft.com/office/drawing/2014/main" id="{6CC99894-360F-4C12-90DC-C217F3507A9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461" name="TextovéPole 1">
          <a:extLst>
            <a:ext uri="{FF2B5EF4-FFF2-40B4-BE49-F238E27FC236}">
              <a16:creationId xmlns:a16="http://schemas.microsoft.com/office/drawing/2014/main" id="{76EE3DEE-DD64-4E2C-850E-C83E316FC0F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62" name="TextovéPole 1">
          <a:extLst>
            <a:ext uri="{FF2B5EF4-FFF2-40B4-BE49-F238E27FC236}">
              <a16:creationId xmlns:a16="http://schemas.microsoft.com/office/drawing/2014/main" id="{7D0D5FB8-A11C-458A-B334-EBEEF434313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63" name="TextovéPole 1">
          <a:extLst>
            <a:ext uri="{FF2B5EF4-FFF2-40B4-BE49-F238E27FC236}">
              <a16:creationId xmlns:a16="http://schemas.microsoft.com/office/drawing/2014/main" id="{A12AB7E3-5054-4CC5-B390-3A6F4BD40F6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64" name="TextovéPole 1">
          <a:extLst>
            <a:ext uri="{FF2B5EF4-FFF2-40B4-BE49-F238E27FC236}">
              <a16:creationId xmlns:a16="http://schemas.microsoft.com/office/drawing/2014/main" id="{C257F37B-3757-4A8F-A98E-4A8BEEFD83F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65" name="TextovéPole 1">
          <a:extLst>
            <a:ext uri="{FF2B5EF4-FFF2-40B4-BE49-F238E27FC236}">
              <a16:creationId xmlns:a16="http://schemas.microsoft.com/office/drawing/2014/main" id="{6CB9EC0C-550A-434E-B08A-101B2B2834C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66" name="TextovéPole 1">
          <a:extLst>
            <a:ext uri="{FF2B5EF4-FFF2-40B4-BE49-F238E27FC236}">
              <a16:creationId xmlns:a16="http://schemas.microsoft.com/office/drawing/2014/main" id="{CE94FF4A-70D0-4AF0-8540-99403A73D1A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67" name="TextovéPole 1">
          <a:extLst>
            <a:ext uri="{FF2B5EF4-FFF2-40B4-BE49-F238E27FC236}">
              <a16:creationId xmlns:a16="http://schemas.microsoft.com/office/drawing/2014/main" id="{9F13C178-A7D7-461B-A746-6DCCF311807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68" name="TextovéPole 1">
          <a:extLst>
            <a:ext uri="{FF2B5EF4-FFF2-40B4-BE49-F238E27FC236}">
              <a16:creationId xmlns:a16="http://schemas.microsoft.com/office/drawing/2014/main" id="{65341283-9385-42CF-AF9C-42836515B39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69" name="TextovéPole 1">
          <a:extLst>
            <a:ext uri="{FF2B5EF4-FFF2-40B4-BE49-F238E27FC236}">
              <a16:creationId xmlns:a16="http://schemas.microsoft.com/office/drawing/2014/main" id="{610EF7D4-91C2-4278-BA65-4EF0418923B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70" name="TextovéPole 1">
          <a:extLst>
            <a:ext uri="{FF2B5EF4-FFF2-40B4-BE49-F238E27FC236}">
              <a16:creationId xmlns:a16="http://schemas.microsoft.com/office/drawing/2014/main" id="{79EDBD6A-6B45-4D70-96CB-90684F0645D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71" name="TextovéPole 1">
          <a:extLst>
            <a:ext uri="{FF2B5EF4-FFF2-40B4-BE49-F238E27FC236}">
              <a16:creationId xmlns:a16="http://schemas.microsoft.com/office/drawing/2014/main" id="{4828E6B2-36E1-4DE3-9E69-38BD3A33275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72" name="TextovéPole 1">
          <a:extLst>
            <a:ext uri="{FF2B5EF4-FFF2-40B4-BE49-F238E27FC236}">
              <a16:creationId xmlns:a16="http://schemas.microsoft.com/office/drawing/2014/main" id="{DCBAD637-04A5-47EC-A58B-2FD19C948D5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73" name="TextovéPole 1">
          <a:extLst>
            <a:ext uri="{FF2B5EF4-FFF2-40B4-BE49-F238E27FC236}">
              <a16:creationId xmlns:a16="http://schemas.microsoft.com/office/drawing/2014/main" id="{1515D372-613D-403E-928F-F8EF923E8F2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74" name="TextovéPole 1">
          <a:extLst>
            <a:ext uri="{FF2B5EF4-FFF2-40B4-BE49-F238E27FC236}">
              <a16:creationId xmlns:a16="http://schemas.microsoft.com/office/drawing/2014/main" id="{3BC547A7-CDB3-429E-A816-C81AC267FB7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75" name="TextovéPole 1">
          <a:extLst>
            <a:ext uri="{FF2B5EF4-FFF2-40B4-BE49-F238E27FC236}">
              <a16:creationId xmlns:a16="http://schemas.microsoft.com/office/drawing/2014/main" id="{EF0A1BBF-8944-408F-97C1-F9D91C8B1CD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76" name="TextovéPole 1">
          <a:extLst>
            <a:ext uri="{FF2B5EF4-FFF2-40B4-BE49-F238E27FC236}">
              <a16:creationId xmlns:a16="http://schemas.microsoft.com/office/drawing/2014/main" id="{89330677-650F-4B75-B20B-705182B435D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77" name="TextovéPole 1">
          <a:extLst>
            <a:ext uri="{FF2B5EF4-FFF2-40B4-BE49-F238E27FC236}">
              <a16:creationId xmlns:a16="http://schemas.microsoft.com/office/drawing/2014/main" id="{08F7D280-0FDD-4DE6-8F0F-F1F4B3A982B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78" name="TextovéPole 1">
          <a:extLst>
            <a:ext uri="{FF2B5EF4-FFF2-40B4-BE49-F238E27FC236}">
              <a16:creationId xmlns:a16="http://schemas.microsoft.com/office/drawing/2014/main" id="{FAD763C0-6460-4042-B82A-F6C8B68E552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79" name="TextovéPole 1">
          <a:extLst>
            <a:ext uri="{FF2B5EF4-FFF2-40B4-BE49-F238E27FC236}">
              <a16:creationId xmlns:a16="http://schemas.microsoft.com/office/drawing/2014/main" id="{F75B661F-AAE5-40D3-826D-CCD8B187F79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80" name="TextovéPole 1">
          <a:extLst>
            <a:ext uri="{FF2B5EF4-FFF2-40B4-BE49-F238E27FC236}">
              <a16:creationId xmlns:a16="http://schemas.microsoft.com/office/drawing/2014/main" id="{67A645B6-9B97-4C5E-82A4-93BD42E737C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81" name="TextovéPole 1">
          <a:extLst>
            <a:ext uri="{FF2B5EF4-FFF2-40B4-BE49-F238E27FC236}">
              <a16:creationId xmlns:a16="http://schemas.microsoft.com/office/drawing/2014/main" id="{0F1ED4F7-08B7-4A1A-B6B5-57578EB418D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82" name="TextovéPole 1">
          <a:extLst>
            <a:ext uri="{FF2B5EF4-FFF2-40B4-BE49-F238E27FC236}">
              <a16:creationId xmlns:a16="http://schemas.microsoft.com/office/drawing/2014/main" id="{1AA1E68A-22AB-4D56-AFF8-21954C1608E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83" name="TextovéPole 1">
          <a:extLst>
            <a:ext uri="{FF2B5EF4-FFF2-40B4-BE49-F238E27FC236}">
              <a16:creationId xmlns:a16="http://schemas.microsoft.com/office/drawing/2014/main" id="{10FFEFA0-98A0-4707-B0C5-9E5B0CA41BB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84" name="TextovéPole 1">
          <a:extLst>
            <a:ext uri="{FF2B5EF4-FFF2-40B4-BE49-F238E27FC236}">
              <a16:creationId xmlns:a16="http://schemas.microsoft.com/office/drawing/2014/main" id="{9C31587E-B9E3-4162-9B60-31BE7281F44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85" name="TextovéPole 1">
          <a:extLst>
            <a:ext uri="{FF2B5EF4-FFF2-40B4-BE49-F238E27FC236}">
              <a16:creationId xmlns:a16="http://schemas.microsoft.com/office/drawing/2014/main" id="{27836ECC-C143-408B-8638-696C6ACAC58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86" name="TextovéPole 1">
          <a:extLst>
            <a:ext uri="{FF2B5EF4-FFF2-40B4-BE49-F238E27FC236}">
              <a16:creationId xmlns:a16="http://schemas.microsoft.com/office/drawing/2014/main" id="{C8D087A8-A103-4AC6-A9EB-BF66282EFBC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87" name="TextovéPole 1">
          <a:extLst>
            <a:ext uri="{FF2B5EF4-FFF2-40B4-BE49-F238E27FC236}">
              <a16:creationId xmlns:a16="http://schemas.microsoft.com/office/drawing/2014/main" id="{A12D7041-D542-4E91-AA08-03A8691CEF9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88" name="TextovéPole 1">
          <a:extLst>
            <a:ext uri="{FF2B5EF4-FFF2-40B4-BE49-F238E27FC236}">
              <a16:creationId xmlns:a16="http://schemas.microsoft.com/office/drawing/2014/main" id="{62BE12C6-BDE2-4B47-8E2D-0B4DFEBC3A9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89" name="TextovéPole 1">
          <a:extLst>
            <a:ext uri="{FF2B5EF4-FFF2-40B4-BE49-F238E27FC236}">
              <a16:creationId xmlns:a16="http://schemas.microsoft.com/office/drawing/2014/main" id="{FD9C1315-845D-4E0D-9C92-E7B1AC23FDE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90" name="TextovéPole 1">
          <a:extLst>
            <a:ext uri="{FF2B5EF4-FFF2-40B4-BE49-F238E27FC236}">
              <a16:creationId xmlns:a16="http://schemas.microsoft.com/office/drawing/2014/main" id="{4AB091D3-801F-4B31-9D17-CE3A3EB00EF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91" name="TextovéPole 1">
          <a:extLst>
            <a:ext uri="{FF2B5EF4-FFF2-40B4-BE49-F238E27FC236}">
              <a16:creationId xmlns:a16="http://schemas.microsoft.com/office/drawing/2014/main" id="{5FDF1C94-4C7E-4F91-9BCA-C1659A40A97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92" name="TextovéPole 1">
          <a:extLst>
            <a:ext uri="{FF2B5EF4-FFF2-40B4-BE49-F238E27FC236}">
              <a16:creationId xmlns:a16="http://schemas.microsoft.com/office/drawing/2014/main" id="{C16EAA1D-FCB7-4D8C-AB27-EB7788C52EB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93" name="TextovéPole 1">
          <a:extLst>
            <a:ext uri="{FF2B5EF4-FFF2-40B4-BE49-F238E27FC236}">
              <a16:creationId xmlns:a16="http://schemas.microsoft.com/office/drawing/2014/main" id="{3A76C9E6-478A-4FE4-B570-CCBECD7318F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94" name="TextovéPole 1">
          <a:extLst>
            <a:ext uri="{FF2B5EF4-FFF2-40B4-BE49-F238E27FC236}">
              <a16:creationId xmlns:a16="http://schemas.microsoft.com/office/drawing/2014/main" id="{452C7F49-CAED-458E-B5B5-9C54BE22798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95" name="TextovéPole 1">
          <a:extLst>
            <a:ext uri="{FF2B5EF4-FFF2-40B4-BE49-F238E27FC236}">
              <a16:creationId xmlns:a16="http://schemas.microsoft.com/office/drawing/2014/main" id="{7B1D8B69-C171-4DBD-B7D3-C274EBECECB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96" name="TextovéPole 1">
          <a:extLst>
            <a:ext uri="{FF2B5EF4-FFF2-40B4-BE49-F238E27FC236}">
              <a16:creationId xmlns:a16="http://schemas.microsoft.com/office/drawing/2014/main" id="{36DA64D1-4459-48C9-85BF-53D6F4423A1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97" name="TextovéPole 1">
          <a:extLst>
            <a:ext uri="{FF2B5EF4-FFF2-40B4-BE49-F238E27FC236}">
              <a16:creationId xmlns:a16="http://schemas.microsoft.com/office/drawing/2014/main" id="{57ACF570-3DDA-4067-99D3-32BCF3BEED2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98" name="TextovéPole 1">
          <a:extLst>
            <a:ext uri="{FF2B5EF4-FFF2-40B4-BE49-F238E27FC236}">
              <a16:creationId xmlns:a16="http://schemas.microsoft.com/office/drawing/2014/main" id="{B55ECA5D-C377-450E-A98C-E3462392161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499" name="TextovéPole 1">
          <a:extLst>
            <a:ext uri="{FF2B5EF4-FFF2-40B4-BE49-F238E27FC236}">
              <a16:creationId xmlns:a16="http://schemas.microsoft.com/office/drawing/2014/main" id="{E409CE18-930B-41B3-B27D-17F61775E10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00" name="TextovéPole 1">
          <a:extLst>
            <a:ext uri="{FF2B5EF4-FFF2-40B4-BE49-F238E27FC236}">
              <a16:creationId xmlns:a16="http://schemas.microsoft.com/office/drawing/2014/main" id="{FACCAC9E-4572-49B2-9CD0-DA2F0EF349C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01" name="TextovéPole 1">
          <a:extLst>
            <a:ext uri="{FF2B5EF4-FFF2-40B4-BE49-F238E27FC236}">
              <a16:creationId xmlns:a16="http://schemas.microsoft.com/office/drawing/2014/main" id="{CA869CBA-0E75-41BE-A72F-90154D1D913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02" name="TextovéPole 1">
          <a:extLst>
            <a:ext uri="{FF2B5EF4-FFF2-40B4-BE49-F238E27FC236}">
              <a16:creationId xmlns:a16="http://schemas.microsoft.com/office/drawing/2014/main" id="{94C36828-3D61-48D0-97CD-8114611B3A9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03" name="TextovéPole 1">
          <a:extLst>
            <a:ext uri="{FF2B5EF4-FFF2-40B4-BE49-F238E27FC236}">
              <a16:creationId xmlns:a16="http://schemas.microsoft.com/office/drawing/2014/main" id="{262737C2-0BC7-422B-AC4D-ADAA4BE9AAC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04" name="TextovéPole 1">
          <a:extLst>
            <a:ext uri="{FF2B5EF4-FFF2-40B4-BE49-F238E27FC236}">
              <a16:creationId xmlns:a16="http://schemas.microsoft.com/office/drawing/2014/main" id="{2DF9C240-F1E9-4111-B648-58FA50C81B2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05" name="TextovéPole 1">
          <a:extLst>
            <a:ext uri="{FF2B5EF4-FFF2-40B4-BE49-F238E27FC236}">
              <a16:creationId xmlns:a16="http://schemas.microsoft.com/office/drawing/2014/main" id="{C24C1783-4036-4BAD-841B-EAA67D0A9C0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06" name="TextovéPole 1">
          <a:extLst>
            <a:ext uri="{FF2B5EF4-FFF2-40B4-BE49-F238E27FC236}">
              <a16:creationId xmlns:a16="http://schemas.microsoft.com/office/drawing/2014/main" id="{9183C0ED-43C2-454F-961F-AB367EF20B0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07" name="TextovéPole 1">
          <a:extLst>
            <a:ext uri="{FF2B5EF4-FFF2-40B4-BE49-F238E27FC236}">
              <a16:creationId xmlns:a16="http://schemas.microsoft.com/office/drawing/2014/main" id="{FCC2BA58-3981-4882-8EE6-F69AF32C7B1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08" name="TextovéPole 1">
          <a:extLst>
            <a:ext uri="{FF2B5EF4-FFF2-40B4-BE49-F238E27FC236}">
              <a16:creationId xmlns:a16="http://schemas.microsoft.com/office/drawing/2014/main" id="{7ADF562F-EEF5-4132-A1EC-FD3D499619D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09" name="TextovéPole 1">
          <a:extLst>
            <a:ext uri="{FF2B5EF4-FFF2-40B4-BE49-F238E27FC236}">
              <a16:creationId xmlns:a16="http://schemas.microsoft.com/office/drawing/2014/main" id="{AB6DD441-603E-4995-906C-19B51986E0E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10" name="TextovéPole 1">
          <a:extLst>
            <a:ext uri="{FF2B5EF4-FFF2-40B4-BE49-F238E27FC236}">
              <a16:creationId xmlns:a16="http://schemas.microsoft.com/office/drawing/2014/main" id="{63F76398-0250-4662-B84D-602CA60FE97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11" name="TextovéPole 1">
          <a:extLst>
            <a:ext uri="{FF2B5EF4-FFF2-40B4-BE49-F238E27FC236}">
              <a16:creationId xmlns:a16="http://schemas.microsoft.com/office/drawing/2014/main" id="{12C1149A-39B4-4D7B-AB23-9421D93A2A5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12" name="TextovéPole 1">
          <a:extLst>
            <a:ext uri="{FF2B5EF4-FFF2-40B4-BE49-F238E27FC236}">
              <a16:creationId xmlns:a16="http://schemas.microsoft.com/office/drawing/2014/main" id="{5F011211-A758-4B9C-8962-E2F84FB66AF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13" name="TextovéPole 1">
          <a:extLst>
            <a:ext uri="{FF2B5EF4-FFF2-40B4-BE49-F238E27FC236}">
              <a16:creationId xmlns:a16="http://schemas.microsoft.com/office/drawing/2014/main" id="{B8CBB494-A3FA-41B1-ABCE-203487C4FB6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14" name="TextovéPole 1">
          <a:extLst>
            <a:ext uri="{FF2B5EF4-FFF2-40B4-BE49-F238E27FC236}">
              <a16:creationId xmlns:a16="http://schemas.microsoft.com/office/drawing/2014/main" id="{18447DAC-95F0-44D6-A303-07A6AFE2A45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15" name="TextovéPole 1">
          <a:extLst>
            <a:ext uri="{FF2B5EF4-FFF2-40B4-BE49-F238E27FC236}">
              <a16:creationId xmlns:a16="http://schemas.microsoft.com/office/drawing/2014/main" id="{C78DE773-30BF-4F92-B879-174C3816372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16" name="TextovéPole 1">
          <a:extLst>
            <a:ext uri="{FF2B5EF4-FFF2-40B4-BE49-F238E27FC236}">
              <a16:creationId xmlns:a16="http://schemas.microsoft.com/office/drawing/2014/main" id="{81A1C5FF-553C-40F2-9FE2-38B8B35D2DC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17" name="TextovéPole 1">
          <a:extLst>
            <a:ext uri="{FF2B5EF4-FFF2-40B4-BE49-F238E27FC236}">
              <a16:creationId xmlns:a16="http://schemas.microsoft.com/office/drawing/2014/main" id="{3D14927D-0B32-4D30-8070-86DB3A98A6F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18" name="TextovéPole 1">
          <a:extLst>
            <a:ext uri="{FF2B5EF4-FFF2-40B4-BE49-F238E27FC236}">
              <a16:creationId xmlns:a16="http://schemas.microsoft.com/office/drawing/2014/main" id="{8B0AF5EF-B86D-40B3-8BC0-0ED5A5A24DF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19" name="TextovéPole 1">
          <a:extLst>
            <a:ext uri="{FF2B5EF4-FFF2-40B4-BE49-F238E27FC236}">
              <a16:creationId xmlns:a16="http://schemas.microsoft.com/office/drawing/2014/main" id="{1E114E78-29B5-45FA-A30F-3529E8E9CBB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20" name="TextovéPole 1">
          <a:extLst>
            <a:ext uri="{FF2B5EF4-FFF2-40B4-BE49-F238E27FC236}">
              <a16:creationId xmlns:a16="http://schemas.microsoft.com/office/drawing/2014/main" id="{423B81FC-1742-44E8-9B10-42D03A11005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21" name="TextovéPole 1">
          <a:extLst>
            <a:ext uri="{FF2B5EF4-FFF2-40B4-BE49-F238E27FC236}">
              <a16:creationId xmlns:a16="http://schemas.microsoft.com/office/drawing/2014/main" id="{CE2D1C76-8AE5-40F9-97FE-636F06D8FEC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22" name="TextovéPole 1">
          <a:extLst>
            <a:ext uri="{FF2B5EF4-FFF2-40B4-BE49-F238E27FC236}">
              <a16:creationId xmlns:a16="http://schemas.microsoft.com/office/drawing/2014/main" id="{EAE9AAB1-F093-49E7-A3C6-CD8F70CDAD5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23" name="TextovéPole 1">
          <a:extLst>
            <a:ext uri="{FF2B5EF4-FFF2-40B4-BE49-F238E27FC236}">
              <a16:creationId xmlns:a16="http://schemas.microsoft.com/office/drawing/2014/main" id="{223934C5-E32B-490C-832F-980FC22144F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24" name="TextovéPole 1">
          <a:extLst>
            <a:ext uri="{FF2B5EF4-FFF2-40B4-BE49-F238E27FC236}">
              <a16:creationId xmlns:a16="http://schemas.microsoft.com/office/drawing/2014/main" id="{0E11BB65-E1B0-4D9D-BA86-5E48349516A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25" name="TextovéPole 1">
          <a:extLst>
            <a:ext uri="{FF2B5EF4-FFF2-40B4-BE49-F238E27FC236}">
              <a16:creationId xmlns:a16="http://schemas.microsoft.com/office/drawing/2014/main" id="{E128C9F9-037F-4A91-958C-F0CC91E4542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26" name="TextovéPole 1">
          <a:extLst>
            <a:ext uri="{FF2B5EF4-FFF2-40B4-BE49-F238E27FC236}">
              <a16:creationId xmlns:a16="http://schemas.microsoft.com/office/drawing/2014/main" id="{21341931-D6F4-4E44-9BF1-F515E832DFA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27" name="TextovéPole 1">
          <a:extLst>
            <a:ext uri="{FF2B5EF4-FFF2-40B4-BE49-F238E27FC236}">
              <a16:creationId xmlns:a16="http://schemas.microsoft.com/office/drawing/2014/main" id="{C2F80608-DE41-42AB-80EF-CF0739DB996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28" name="TextovéPole 1">
          <a:extLst>
            <a:ext uri="{FF2B5EF4-FFF2-40B4-BE49-F238E27FC236}">
              <a16:creationId xmlns:a16="http://schemas.microsoft.com/office/drawing/2014/main" id="{D9B8DAEA-45E4-45DF-ADBF-734DE7A16C7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29" name="TextovéPole 1">
          <a:extLst>
            <a:ext uri="{FF2B5EF4-FFF2-40B4-BE49-F238E27FC236}">
              <a16:creationId xmlns:a16="http://schemas.microsoft.com/office/drawing/2014/main" id="{302B7321-48AD-4293-8AC1-D3C92546F18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30" name="TextovéPole 1">
          <a:extLst>
            <a:ext uri="{FF2B5EF4-FFF2-40B4-BE49-F238E27FC236}">
              <a16:creationId xmlns:a16="http://schemas.microsoft.com/office/drawing/2014/main" id="{3F1D6F7B-B0CA-4FA8-BA09-4F8429A294A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31" name="TextovéPole 1">
          <a:extLst>
            <a:ext uri="{FF2B5EF4-FFF2-40B4-BE49-F238E27FC236}">
              <a16:creationId xmlns:a16="http://schemas.microsoft.com/office/drawing/2014/main" id="{FCC32CA7-5E59-430E-AF18-BF278C4FD6B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32" name="TextovéPole 1">
          <a:extLst>
            <a:ext uri="{FF2B5EF4-FFF2-40B4-BE49-F238E27FC236}">
              <a16:creationId xmlns:a16="http://schemas.microsoft.com/office/drawing/2014/main" id="{51958562-6431-420C-8788-D3FB292A831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33" name="TextovéPole 1">
          <a:extLst>
            <a:ext uri="{FF2B5EF4-FFF2-40B4-BE49-F238E27FC236}">
              <a16:creationId xmlns:a16="http://schemas.microsoft.com/office/drawing/2014/main" id="{EB814C6B-5D21-4C8A-8ADF-F63BAE2EEC7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34" name="TextovéPole 1">
          <a:extLst>
            <a:ext uri="{FF2B5EF4-FFF2-40B4-BE49-F238E27FC236}">
              <a16:creationId xmlns:a16="http://schemas.microsoft.com/office/drawing/2014/main" id="{FB54D40D-C925-47B5-941A-8E9B0BB5126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35" name="TextovéPole 1">
          <a:extLst>
            <a:ext uri="{FF2B5EF4-FFF2-40B4-BE49-F238E27FC236}">
              <a16:creationId xmlns:a16="http://schemas.microsoft.com/office/drawing/2014/main" id="{DD94672A-353D-4C49-A2E8-62324464AFB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36" name="TextovéPole 1">
          <a:extLst>
            <a:ext uri="{FF2B5EF4-FFF2-40B4-BE49-F238E27FC236}">
              <a16:creationId xmlns:a16="http://schemas.microsoft.com/office/drawing/2014/main" id="{68CE00A2-5213-4CCA-97C5-E14A6B13E15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37" name="TextovéPole 1">
          <a:extLst>
            <a:ext uri="{FF2B5EF4-FFF2-40B4-BE49-F238E27FC236}">
              <a16:creationId xmlns:a16="http://schemas.microsoft.com/office/drawing/2014/main" id="{CB676095-DEC4-4C2C-8F86-87E2128A912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38" name="TextovéPole 1">
          <a:extLst>
            <a:ext uri="{FF2B5EF4-FFF2-40B4-BE49-F238E27FC236}">
              <a16:creationId xmlns:a16="http://schemas.microsoft.com/office/drawing/2014/main" id="{0BDB0587-F91D-41D2-A712-D5F2D3B1C22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39" name="TextovéPole 1">
          <a:extLst>
            <a:ext uri="{FF2B5EF4-FFF2-40B4-BE49-F238E27FC236}">
              <a16:creationId xmlns:a16="http://schemas.microsoft.com/office/drawing/2014/main" id="{02AF5B8B-92F2-4EF1-92DE-1E220DCAAF3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40" name="TextovéPole 1">
          <a:extLst>
            <a:ext uri="{FF2B5EF4-FFF2-40B4-BE49-F238E27FC236}">
              <a16:creationId xmlns:a16="http://schemas.microsoft.com/office/drawing/2014/main" id="{F1CE908D-F6F4-4170-B864-1B03846BD55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41" name="TextovéPole 1">
          <a:extLst>
            <a:ext uri="{FF2B5EF4-FFF2-40B4-BE49-F238E27FC236}">
              <a16:creationId xmlns:a16="http://schemas.microsoft.com/office/drawing/2014/main" id="{2873C66B-FD63-4F49-9FD0-1214F89DA4B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42" name="TextovéPole 1">
          <a:extLst>
            <a:ext uri="{FF2B5EF4-FFF2-40B4-BE49-F238E27FC236}">
              <a16:creationId xmlns:a16="http://schemas.microsoft.com/office/drawing/2014/main" id="{DF717474-8801-460C-8EAE-E0DC4F892C3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43" name="TextovéPole 1">
          <a:extLst>
            <a:ext uri="{FF2B5EF4-FFF2-40B4-BE49-F238E27FC236}">
              <a16:creationId xmlns:a16="http://schemas.microsoft.com/office/drawing/2014/main" id="{2B8DE0BB-42A3-49EA-9B2F-3C57BF11EDB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44" name="TextovéPole 1">
          <a:extLst>
            <a:ext uri="{FF2B5EF4-FFF2-40B4-BE49-F238E27FC236}">
              <a16:creationId xmlns:a16="http://schemas.microsoft.com/office/drawing/2014/main" id="{6DE26D48-9506-4557-A189-0B611EFD5C0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45" name="TextovéPole 1">
          <a:extLst>
            <a:ext uri="{FF2B5EF4-FFF2-40B4-BE49-F238E27FC236}">
              <a16:creationId xmlns:a16="http://schemas.microsoft.com/office/drawing/2014/main" id="{823BFBB2-2C26-471D-805E-C555DA06635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46" name="TextovéPole 1">
          <a:extLst>
            <a:ext uri="{FF2B5EF4-FFF2-40B4-BE49-F238E27FC236}">
              <a16:creationId xmlns:a16="http://schemas.microsoft.com/office/drawing/2014/main" id="{ECBB4233-16A1-45EE-8D6F-046ABBEB0C6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47" name="TextovéPole 1">
          <a:extLst>
            <a:ext uri="{FF2B5EF4-FFF2-40B4-BE49-F238E27FC236}">
              <a16:creationId xmlns:a16="http://schemas.microsoft.com/office/drawing/2014/main" id="{DF379865-193C-41FB-930C-C9D40CA728F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48" name="TextovéPole 1">
          <a:extLst>
            <a:ext uri="{FF2B5EF4-FFF2-40B4-BE49-F238E27FC236}">
              <a16:creationId xmlns:a16="http://schemas.microsoft.com/office/drawing/2014/main" id="{7E282BE9-F4C8-45AB-872A-BAB584FFD0F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49" name="TextovéPole 1">
          <a:extLst>
            <a:ext uri="{FF2B5EF4-FFF2-40B4-BE49-F238E27FC236}">
              <a16:creationId xmlns:a16="http://schemas.microsoft.com/office/drawing/2014/main" id="{0B5E5D58-14E5-45B3-B954-273CC1FBD1E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50" name="TextovéPole 1">
          <a:extLst>
            <a:ext uri="{FF2B5EF4-FFF2-40B4-BE49-F238E27FC236}">
              <a16:creationId xmlns:a16="http://schemas.microsoft.com/office/drawing/2014/main" id="{75A692AC-2D8F-43A2-BBA2-914CF11D870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51" name="TextovéPole 1">
          <a:extLst>
            <a:ext uri="{FF2B5EF4-FFF2-40B4-BE49-F238E27FC236}">
              <a16:creationId xmlns:a16="http://schemas.microsoft.com/office/drawing/2014/main" id="{39D4B411-D03F-479A-A60A-F8C60314803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52" name="TextovéPole 1">
          <a:extLst>
            <a:ext uri="{FF2B5EF4-FFF2-40B4-BE49-F238E27FC236}">
              <a16:creationId xmlns:a16="http://schemas.microsoft.com/office/drawing/2014/main" id="{6685A1F6-2EDE-4CB8-A6A7-61096C9EA62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53" name="TextovéPole 1">
          <a:extLst>
            <a:ext uri="{FF2B5EF4-FFF2-40B4-BE49-F238E27FC236}">
              <a16:creationId xmlns:a16="http://schemas.microsoft.com/office/drawing/2014/main" id="{B90C1C41-9B80-4C38-A9A4-305AEF9E484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54" name="TextovéPole 1">
          <a:extLst>
            <a:ext uri="{FF2B5EF4-FFF2-40B4-BE49-F238E27FC236}">
              <a16:creationId xmlns:a16="http://schemas.microsoft.com/office/drawing/2014/main" id="{F8E24B52-F0CF-4374-8F22-08B7B47B36E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55" name="TextovéPole 1">
          <a:extLst>
            <a:ext uri="{FF2B5EF4-FFF2-40B4-BE49-F238E27FC236}">
              <a16:creationId xmlns:a16="http://schemas.microsoft.com/office/drawing/2014/main" id="{58AB68C5-85A9-4D59-B0E3-1BF58F709A0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56" name="TextovéPole 1">
          <a:extLst>
            <a:ext uri="{FF2B5EF4-FFF2-40B4-BE49-F238E27FC236}">
              <a16:creationId xmlns:a16="http://schemas.microsoft.com/office/drawing/2014/main" id="{7750AA9D-789A-40A1-8338-E07AC8C5F91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57" name="TextovéPole 1">
          <a:extLst>
            <a:ext uri="{FF2B5EF4-FFF2-40B4-BE49-F238E27FC236}">
              <a16:creationId xmlns:a16="http://schemas.microsoft.com/office/drawing/2014/main" id="{047A2507-C9B0-4F64-88A4-FB63F3B59DC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58" name="TextovéPole 1">
          <a:extLst>
            <a:ext uri="{FF2B5EF4-FFF2-40B4-BE49-F238E27FC236}">
              <a16:creationId xmlns:a16="http://schemas.microsoft.com/office/drawing/2014/main" id="{72253DC5-EAA6-42B3-8894-54602721300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59" name="TextovéPole 1">
          <a:extLst>
            <a:ext uri="{FF2B5EF4-FFF2-40B4-BE49-F238E27FC236}">
              <a16:creationId xmlns:a16="http://schemas.microsoft.com/office/drawing/2014/main" id="{24415228-EDFC-48C4-B208-2B692138415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60" name="TextovéPole 1">
          <a:extLst>
            <a:ext uri="{FF2B5EF4-FFF2-40B4-BE49-F238E27FC236}">
              <a16:creationId xmlns:a16="http://schemas.microsoft.com/office/drawing/2014/main" id="{F9128BAD-B891-42BF-AA93-DCD3368AE72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61" name="TextovéPole 1">
          <a:extLst>
            <a:ext uri="{FF2B5EF4-FFF2-40B4-BE49-F238E27FC236}">
              <a16:creationId xmlns:a16="http://schemas.microsoft.com/office/drawing/2014/main" id="{B147FFA7-22F1-482A-8194-D97643D3575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62" name="TextovéPole 1">
          <a:extLst>
            <a:ext uri="{FF2B5EF4-FFF2-40B4-BE49-F238E27FC236}">
              <a16:creationId xmlns:a16="http://schemas.microsoft.com/office/drawing/2014/main" id="{84E9CFE1-B898-4426-82F0-12CD4AEE814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63" name="TextovéPole 1">
          <a:extLst>
            <a:ext uri="{FF2B5EF4-FFF2-40B4-BE49-F238E27FC236}">
              <a16:creationId xmlns:a16="http://schemas.microsoft.com/office/drawing/2014/main" id="{C047CF4C-CF50-465B-BFA1-D574C5EB8D3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64" name="TextovéPole 1">
          <a:extLst>
            <a:ext uri="{FF2B5EF4-FFF2-40B4-BE49-F238E27FC236}">
              <a16:creationId xmlns:a16="http://schemas.microsoft.com/office/drawing/2014/main" id="{4BAC9C09-B0DD-41EA-98F0-EC29598DC9D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65" name="TextovéPole 1">
          <a:extLst>
            <a:ext uri="{FF2B5EF4-FFF2-40B4-BE49-F238E27FC236}">
              <a16:creationId xmlns:a16="http://schemas.microsoft.com/office/drawing/2014/main" id="{BF115FC0-4A13-47D5-81C6-2FDA7E1303F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66" name="TextovéPole 1">
          <a:extLst>
            <a:ext uri="{FF2B5EF4-FFF2-40B4-BE49-F238E27FC236}">
              <a16:creationId xmlns:a16="http://schemas.microsoft.com/office/drawing/2014/main" id="{D91E3EEE-8ECE-4F42-9E0D-EB0F613F7B8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67" name="TextovéPole 1">
          <a:extLst>
            <a:ext uri="{FF2B5EF4-FFF2-40B4-BE49-F238E27FC236}">
              <a16:creationId xmlns:a16="http://schemas.microsoft.com/office/drawing/2014/main" id="{9653C730-D1B8-4363-AD02-C1B9B610BDF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68" name="TextovéPole 1">
          <a:extLst>
            <a:ext uri="{FF2B5EF4-FFF2-40B4-BE49-F238E27FC236}">
              <a16:creationId xmlns:a16="http://schemas.microsoft.com/office/drawing/2014/main" id="{D2C911B8-BCD2-4194-8153-7815AF243A8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69" name="TextovéPole 1">
          <a:extLst>
            <a:ext uri="{FF2B5EF4-FFF2-40B4-BE49-F238E27FC236}">
              <a16:creationId xmlns:a16="http://schemas.microsoft.com/office/drawing/2014/main" id="{600F20C5-BEA3-487E-A9ED-024D89DD32D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70" name="TextovéPole 1">
          <a:extLst>
            <a:ext uri="{FF2B5EF4-FFF2-40B4-BE49-F238E27FC236}">
              <a16:creationId xmlns:a16="http://schemas.microsoft.com/office/drawing/2014/main" id="{F28A90A8-9875-4DF7-A7A6-E70BFB969A8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71" name="TextovéPole 1">
          <a:extLst>
            <a:ext uri="{FF2B5EF4-FFF2-40B4-BE49-F238E27FC236}">
              <a16:creationId xmlns:a16="http://schemas.microsoft.com/office/drawing/2014/main" id="{910BC0E7-E8A7-4868-9A76-9E1C63641DD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72" name="TextovéPole 1">
          <a:extLst>
            <a:ext uri="{FF2B5EF4-FFF2-40B4-BE49-F238E27FC236}">
              <a16:creationId xmlns:a16="http://schemas.microsoft.com/office/drawing/2014/main" id="{B6272503-2508-45A9-8948-029654A3290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73" name="TextovéPole 1">
          <a:extLst>
            <a:ext uri="{FF2B5EF4-FFF2-40B4-BE49-F238E27FC236}">
              <a16:creationId xmlns:a16="http://schemas.microsoft.com/office/drawing/2014/main" id="{63B05DB2-77F6-4AD9-B32B-FBEB7F6FECA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74" name="TextovéPole 1">
          <a:extLst>
            <a:ext uri="{FF2B5EF4-FFF2-40B4-BE49-F238E27FC236}">
              <a16:creationId xmlns:a16="http://schemas.microsoft.com/office/drawing/2014/main" id="{579B1390-FC38-448F-93DB-A87647EFA27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75" name="TextovéPole 1">
          <a:extLst>
            <a:ext uri="{FF2B5EF4-FFF2-40B4-BE49-F238E27FC236}">
              <a16:creationId xmlns:a16="http://schemas.microsoft.com/office/drawing/2014/main" id="{75D352A8-68CB-4580-871B-B17B3810297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76" name="TextovéPole 1">
          <a:extLst>
            <a:ext uri="{FF2B5EF4-FFF2-40B4-BE49-F238E27FC236}">
              <a16:creationId xmlns:a16="http://schemas.microsoft.com/office/drawing/2014/main" id="{2A9FBACE-3D78-45F4-978F-E882D4CD09C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77" name="TextovéPole 1">
          <a:extLst>
            <a:ext uri="{FF2B5EF4-FFF2-40B4-BE49-F238E27FC236}">
              <a16:creationId xmlns:a16="http://schemas.microsoft.com/office/drawing/2014/main" id="{24867AFD-93AB-4461-90E3-D7DE14C2CAE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78" name="TextovéPole 1">
          <a:extLst>
            <a:ext uri="{FF2B5EF4-FFF2-40B4-BE49-F238E27FC236}">
              <a16:creationId xmlns:a16="http://schemas.microsoft.com/office/drawing/2014/main" id="{7D7AFF12-6905-4951-9CD0-7FE2965CDF7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79" name="TextovéPole 1">
          <a:extLst>
            <a:ext uri="{FF2B5EF4-FFF2-40B4-BE49-F238E27FC236}">
              <a16:creationId xmlns:a16="http://schemas.microsoft.com/office/drawing/2014/main" id="{BCDE5967-FB91-4089-813C-46A11960EC5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80" name="TextovéPole 1">
          <a:extLst>
            <a:ext uri="{FF2B5EF4-FFF2-40B4-BE49-F238E27FC236}">
              <a16:creationId xmlns:a16="http://schemas.microsoft.com/office/drawing/2014/main" id="{94965661-7306-4318-A5AB-99ACC0843B1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81" name="TextovéPole 1">
          <a:extLst>
            <a:ext uri="{FF2B5EF4-FFF2-40B4-BE49-F238E27FC236}">
              <a16:creationId xmlns:a16="http://schemas.microsoft.com/office/drawing/2014/main" id="{930C4496-5CD0-441B-B1BF-4DA6C8771A8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82" name="TextovéPole 1">
          <a:extLst>
            <a:ext uri="{FF2B5EF4-FFF2-40B4-BE49-F238E27FC236}">
              <a16:creationId xmlns:a16="http://schemas.microsoft.com/office/drawing/2014/main" id="{4856CFA4-90C9-4665-B048-0242651CCAF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83" name="TextovéPole 1">
          <a:extLst>
            <a:ext uri="{FF2B5EF4-FFF2-40B4-BE49-F238E27FC236}">
              <a16:creationId xmlns:a16="http://schemas.microsoft.com/office/drawing/2014/main" id="{B8789A18-99A0-4BBB-ACD4-298DD9120F0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84" name="TextovéPole 1">
          <a:extLst>
            <a:ext uri="{FF2B5EF4-FFF2-40B4-BE49-F238E27FC236}">
              <a16:creationId xmlns:a16="http://schemas.microsoft.com/office/drawing/2014/main" id="{AF21BAD4-2579-411F-8CB3-8652519F995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85" name="TextovéPole 1">
          <a:extLst>
            <a:ext uri="{FF2B5EF4-FFF2-40B4-BE49-F238E27FC236}">
              <a16:creationId xmlns:a16="http://schemas.microsoft.com/office/drawing/2014/main" id="{77D60A99-9DC7-4076-8EF1-7C7DA166A4A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86" name="TextovéPole 1">
          <a:extLst>
            <a:ext uri="{FF2B5EF4-FFF2-40B4-BE49-F238E27FC236}">
              <a16:creationId xmlns:a16="http://schemas.microsoft.com/office/drawing/2014/main" id="{0240BD7E-CA2B-4E21-99A5-337A4CE4705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87" name="TextovéPole 1">
          <a:extLst>
            <a:ext uri="{FF2B5EF4-FFF2-40B4-BE49-F238E27FC236}">
              <a16:creationId xmlns:a16="http://schemas.microsoft.com/office/drawing/2014/main" id="{CB1230F3-4CCD-4FBB-9506-3861BD982A0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88" name="TextovéPole 1">
          <a:extLst>
            <a:ext uri="{FF2B5EF4-FFF2-40B4-BE49-F238E27FC236}">
              <a16:creationId xmlns:a16="http://schemas.microsoft.com/office/drawing/2014/main" id="{985EF2E7-ADD9-4D0A-859F-2CC4FA3D2D5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89" name="TextovéPole 1">
          <a:extLst>
            <a:ext uri="{FF2B5EF4-FFF2-40B4-BE49-F238E27FC236}">
              <a16:creationId xmlns:a16="http://schemas.microsoft.com/office/drawing/2014/main" id="{75F10933-1527-4BC0-80D1-ADB2D9BAE0A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90" name="TextovéPole 1">
          <a:extLst>
            <a:ext uri="{FF2B5EF4-FFF2-40B4-BE49-F238E27FC236}">
              <a16:creationId xmlns:a16="http://schemas.microsoft.com/office/drawing/2014/main" id="{A0895710-67B6-4D98-AD68-14127C9118A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91" name="TextovéPole 1">
          <a:extLst>
            <a:ext uri="{FF2B5EF4-FFF2-40B4-BE49-F238E27FC236}">
              <a16:creationId xmlns:a16="http://schemas.microsoft.com/office/drawing/2014/main" id="{B726BD10-1C86-466C-A020-7083B1C2A41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92" name="TextovéPole 1">
          <a:extLst>
            <a:ext uri="{FF2B5EF4-FFF2-40B4-BE49-F238E27FC236}">
              <a16:creationId xmlns:a16="http://schemas.microsoft.com/office/drawing/2014/main" id="{A335ADB7-5D3A-4E7F-BDF9-6F85E3EE9C1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93" name="TextovéPole 1">
          <a:extLst>
            <a:ext uri="{FF2B5EF4-FFF2-40B4-BE49-F238E27FC236}">
              <a16:creationId xmlns:a16="http://schemas.microsoft.com/office/drawing/2014/main" id="{020364E5-4F77-4FC7-90FC-C11544CBA4E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94" name="TextovéPole 1">
          <a:extLst>
            <a:ext uri="{FF2B5EF4-FFF2-40B4-BE49-F238E27FC236}">
              <a16:creationId xmlns:a16="http://schemas.microsoft.com/office/drawing/2014/main" id="{3F7DF68E-FEAC-4866-99E1-19AD088AEBB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95" name="TextovéPole 1">
          <a:extLst>
            <a:ext uri="{FF2B5EF4-FFF2-40B4-BE49-F238E27FC236}">
              <a16:creationId xmlns:a16="http://schemas.microsoft.com/office/drawing/2014/main" id="{C8FC0F4E-57B1-4609-9080-778051CE784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96" name="TextovéPole 1">
          <a:extLst>
            <a:ext uri="{FF2B5EF4-FFF2-40B4-BE49-F238E27FC236}">
              <a16:creationId xmlns:a16="http://schemas.microsoft.com/office/drawing/2014/main" id="{9454EEFA-C5E9-4B17-B6DF-04AA7C65EAA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97" name="TextovéPole 1">
          <a:extLst>
            <a:ext uri="{FF2B5EF4-FFF2-40B4-BE49-F238E27FC236}">
              <a16:creationId xmlns:a16="http://schemas.microsoft.com/office/drawing/2014/main" id="{1A767650-8864-4C68-862D-CD135A34FF3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98" name="TextovéPole 1">
          <a:extLst>
            <a:ext uri="{FF2B5EF4-FFF2-40B4-BE49-F238E27FC236}">
              <a16:creationId xmlns:a16="http://schemas.microsoft.com/office/drawing/2014/main" id="{617714FB-BD87-45AD-A421-455233469D0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599" name="TextovéPole 1">
          <a:extLst>
            <a:ext uri="{FF2B5EF4-FFF2-40B4-BE49-F238E27FC236}">
              <a16:creationId xmlns:a16="http://schemas.microsoft.com/office/drawing/2014/main" id="{2A62C0D8-50B6-4C84-B307-2669C97B264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00" name="TextovéPole 1">
          <a:extLst>
            <a:ext uri="{FF2B5EF4-FFF2-40B4-BE49-F238E27FC236}">
              <a16:creationId xmlns:a16="http://schemas.microsoft.com/office/drawing/2014/main" id="{BE6E7CAC-B1F5-459C-835F-2FE9360C941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01" name="TextovéPole 1">
          <a:extLst>
            <a:ext uri="{FF2B5EF4-FFF2-40B4-BE49-F238E27FC236}">
              <a16:creationId xmlns:a16="http://schemas.microsoft.com/office/drawing/2014/main" id="{5D932549-4561-480D-B28C-EE08A802814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02" name="TextovéPole 1">
          <a:extLst>
            <a:ext uri="{FF2B5EF4-FFF2-40B4-BE49-F238E27FC236}">
              <a16:creationId xmlns:a16="http://schemas.microsoft.com/office/drawing/2014/main" id="{750E3D8D-1B84-4D8E-8170-65D5FEEC17D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03" name="TextovéPole 1">
          <a:extLst>
            <a:ext uri="{FF2B5EF4-FFF2-40B4-BE49-F238E27FC236}">
              <a16:creationId xmlns:a16="http://schemas.microsoft.com/office/drawing/2014/main" id="{C56DB2E9-8467-4181-A5EC-B474497262F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04" name="TextovéPole 1">
          <a:extLst>
            <a:ext uri="{FF2B5EF4-FFF2-40B4-BE49-F238E27FC236}">
              <a16:creationId xmlns:a16="http://schemas.microsoft.com/office/drawing/2014/main" id="{B0716670-667C-478F-AE48-1EF1D39164C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05" name="TextovéPole 1">
          <a:extLst>
            <a:ext uri="{FF2B5EF4-FFF2-40B4-BE49-F238E27FC236}">
              <a16:creationId xmlns:a16="http://schemas.microsoft.com/office/drawing/2014/main" id="{84615109-52EC-4116-B0C8-207B98456AF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06" name="TextovéPole 1">
          <a:extLst>
            <a:ext uri="{FF2B5EF4-FFF2-40B4-BE49-F238E27FC236}">
              <a16:creationId xmlns:a16="http://schemas.microsoft.com/office/drawing/2014/main" id="{94ABAF85-5203-4A19-ABD6-7EED92C1B41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07" name="TextovéPole 1">
          <a:extLst>
            <a:ext uri="{FF2B5EF4-FFF2-40B4-BE49-F238E27FC236}">
              <a16:creationId xmlns:a16="http://schemas.microsoft.com/office/drawing/2014/main" id="{AB980558-BEB7-4544-825E-8AC593CCA8A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08" name="TextovéPole 1">
          <a:extLst>
            <a:ext uri="{FF2B5EF4-FFF2-40B4-BE49-F238E27FC236}">
              <a16:creationId xmlns:a16="http://schemas.microsoft.com/office/drawing/2014/main" id="{4CF13188-603C-4AB5-B10C-CACEA1D8639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09" name="TextovéPole 1">
          <a:extLst>
            <a:ext uri="{FF2B5EF4-FFF2-40B4-BE49-F238E27FC236}">
              <a16:creationId xmlns:a16="http://schemas.microsoft.com/office/drawing/2014/main" id="{4BB34B30-EB39-4395-B722-A500524EF06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10" name="TextovéPole 1">
          <a:extLst>
            <a:ext uri="{FF2B5EF4-FFF2-40B4-BE49-F238E27FC236}">
              <a16:creationId xmlns:a16="http://schemas.microsoft.com/office/drawing/2014/main" id="{037ACDEA-FD2D-4336-9C50-7D31527410C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11" name="TextovéPole 1">
          <a:extLst>
            <a:ext uri="{FF2B5EF4-FFF2-40B4-BE49-F238E27FC236}">
              <a16:creationId xmlns:a16="http://schemas.microsoft.com/office/drawing/2014/main" id="{01E4B0C9-267B-4BC3-9E14-2800DD792AA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12" name="TextovéPole 1">
          <a:extLst>
            <a:ext uri="{FF2B5EF4-FFF2-40B4-BE49-F238E27FC236}">
              <a16:creationId xmlns:a16="http://schemas.microsoft.com/office/drawing/2014/main" id="{992E6708-590A-4872-B69A-DAD6891601A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13" name="TextovéPole 1">
          <a:extLst>
            <a:ext uri="{FF2B5EF4-FFF2-40B4-BE49-F238E27FC236}">
              <a16:creationId xmlns:a16="http://schemas.microsoft.com/office/drawing/2014/main" id="{5492D152-123C-465F-8280-D323721CCFA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14" name="TextovéPole 1">
          <a:extLst>
            <a:ext uri="{FF2B5EF4-FFF2-40B4-BE49-F238E27FC236}">
              <a16:creationId xmlns:a16="http://schemas.microsoft.com/office/drawing/2014/main" id="{02E9EA65-1BD8-4F2C-BFFC-966970F17BC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15" name="TextovéPole 1">
          <a:extLst>
            <a:ext uri="{FF2B5EF4-FFF2-40B4-BE49-F238E27FC236}">
              <a16:creationId xmlns:a16="http://schemas.microsoft.com/office/drawing/2014/main" id="{944AA147-954C-402D-8C0C-F5AE0BD156F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16" name="TextovéPole 1">
          <a:extLst>
            <a:ext uri="{FF2B5EF4-FFF2-40B4-BE49-F238E27FC236}">
              <a16:creationId xmlns:a16="http://schemas.microsoft.com/office/drawing/2014/main" id="{3680CDE1-BB6D-44A7-8A14-8462AF836F4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17" name="TextovéPole 1">
          <a:extLst>
            <a:ext uri="{FF2B5EF4-FFF2-40B4-BE49-F238E27FC236}">
              <a16:creationId xmlns:a16="http://schemas.microsoft.com/office/drawing/2014/main" id="{6B5D99F2-C15F-41B2-AB6E-BA89E46F766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18" name="TextovéPole 1">
          <a:extLst>
            <a:ext uri="{FF2B5EF4-FFF2-40B4-BE49-F238E27FC236}">
              <a16:creationId xmlns:a16="http://schemas.microsoft.com/office/drawing/2014/main" id="{51676DA3-FD16-43FE-B3A9-7439BEBE30C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19" name="TextovéPole 1">
          <a:extLst>
            <a:ext uri="{FF2B5EF4-FFF2-40B4-BE49-F238E27FC236}">
              <a16:creationId xmlns:a16="http://schemas.microsoft.com/office/drawing/2014/main" id="{9F43E1E2-B437-4458-BB19-3A46D54E78F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20" name="TextovéPole 1">
          <a:extLst>
            <a:ext uri="{FF2B5EF4-FFF2-40B4-BE49-F238E27FC236}">
              <a16:creationId xmlns:a16="http://schemas.microsoft.com/office/drawing/2014/main" id="{04FF7984-FAE9-4622-A066-F5ECB698B55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21" name="TextovéPole 1">
          <a:extLst>
            <a:ext uri="{FF2B5EF4-FFF2-40B4-BE49-F238E27FC236}">
              <a16:creationId xmlns:a16="http://schemas.microsoft.com/office/drawing/2014/main" id="{728EBE2C-A606-4F62-B7C0-A08FD33CF24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22" name="TextovéPole 1">
          <a:extLst>
            <a:ext uri="{FF2B5EF4-FFF2-40B4-BE49-F238E27FC236}">
              <a16:creationId xmlns:a16="http://schemas.microsoft.com/office/drawing/2014/main" id="{6AEB9596-3BD3-4B93-BAF8-B2CCA0A0BAF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23" name="TextovéPole 1">
          <a:extLst>
            <a:ext uri="{FF2B5EF4-FFF2-40B4-BE49-F238E27FC236}">
              <a16:creationId xmlns:a16="http://schemas.microsoft.com/office/drawing/2014/main" id="{988843E2-75E3-4FCD-BBA0-EDFC373C10F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24" name="TextovéPole 1">
          <a:extLst>
            <a:ext uri="{FF2B5EF4-FFF2-40B4-BE49-F238E27FC236}">
              <a16:creationId xmlns:a16="http://schemas.microsoft.com/office/drawing/2014/main" id="{999641D7-E0AC-49C4-97C1-92CB81D387D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25" name="TextovéPole 1">
          <a:extLst>
            <a:ext uri="{FF2B5EF4-FFF2-40B4-BE49-F238E27FC236}">
              <a16:creationId xmlns:a16="http://schemas.microsoft.com/office/drawing/2014/main" id="{D360BFBE-1A9D-485F-AFF7-57C050D7747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26" name="TextovéPole 1">
          <a:extLst>
            <a:ext uri="{FF2B5EF4-FFF2-40B4-BE49-F238E27FC236}">
              <a16:creationId xmlns:a16="http://schemas.microsoft.com/office/drawing/2014/main" id="{6E9BA272-C4DA-47BA-94C8-4A19D9709E8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27" name="TextovéPole 1">
          <a:extLst>
            <a:ext uri="{FF2B5EF4-FFF2-40B4-BE49-F238E27FC236}">
              <a16:creationId xmlns:a16="http://schemas.microsoft.com/office/drawing/2014/main" id="{41209C5C-7BB0-4D73-BC58-879C621323F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28" name="TextovéPole 1">
          <a:extLst>
            <a:ext uri="{FF2B5EF4-FFF2-40B4-BE49-F238E27FC236}">
              <a16:creationId xmlns:a16="http://schemas.microsoft.com/office/drawing/2014/main" id="{125C3095-2E67-4E44-A5FB-3FD0AD21DA5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29" name="TextovéPole 1">
          <a:extLst>
            <a:ext uri="{FF2B5EF4-FFF2-40B4-BE49-F238E27FC236}">
              <a16:creationId xmlns:a16="http://schemas.microsoft.com/office/drawing/2014/main" id="{5A0EA8D4-D6E6-4E27-BC06-C0D3AFBDC9C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30" name="TextovéPole 1">
          <a:extLst>
            <a:ext uri="{FF2B5EF4-FFF2-40B4-BE49-F238E27FC236}">
              <a16:creationId xmlns:a16="http://schemas.microsoft.com/office/drawing/2014/main" id="{F71C5DE7-53DB-4CEB-960E-4D3758D900A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31" name="TextovéPole 1">
          <a:extLst>
            <a:ext uri="{FF2B5EF4-FFF2-40B4-BE49-F238E27FC236}">
              <a16:creationId xmlns:a16="http://schemas.microsoft.com/office/drawing/2014/main" id="{191C9794-AB0B-401D-8511-E9D56A2B955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32" name="TextovéPole 1">
          <a:extLst>
            <a:ext uri="{FF2B5EF4-FFF2-40B4-BE49-F238E27FC236}">
              <a16:creationId xmlns:a16="http://schemas.microsoft.com/office/drawing/2014/main" id="{486278FE-1E46-4B7F-B94E-8069B72435C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33" name="TextovéPole 1">
          <a:extLst>
            <a:ext uri="{FF2B5EF4-FFF2-40B4-BE49-F238E27FC236}">
              <a16:creationId xmlns:a16="http://schemas.microsoft.com/office/drawing/2014/main" id="{C28AAF65-080F-42DF-812B-1AB3CAF9164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34" name="TextovéPole 1">
          <a:extLst>
            <a:ext uri="{FF2B5EF4-FFF2-40B4-BE49-F238E27FC236}">
              <a16:creationId xmlns:a16="http://schemas.microsoft.com/office/drawing/2014/main" id="{B3ABC658-B695-4DE4-BD31-3D8AE92A883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35" name="TextovéPole 1">
          <a:extLst>
            <a:ext uri="{FF2B5EF4-FFF2-40B4-BE49-F238E27FC236}">
              <a16:creationId xmlns:a16="http://schemas.microsoft.com/office/drawing/2014/main" id="{0A23218F-80C9-42AC-B865-D10E4C5E525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36" name="TextovéPole 1">
          <a:extLst>
            <a:ext uri="{FF2B5EF4-FFF2-40B4-BE49-F238E27FC236}">
              <a16:creationId xmlns:a16="http://schemas.microsoft.com/office/drawing/2014/main" id="{71B60336-5D4B-4C0B-95AB-D9E2F93C505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37" name="TextovéPole 1">
          <a:extLst>
            <a:ext uri="{FF2B5EF4-FFF2-40B4-BE49-F238E27FC236}">
              <a16:creationId xmlns:a16="http://schemas.microsoft.com/office/drawing/2014/main" id="{A414B6AB-901A-4B81-8180-932B42E79FD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38" name="TextovéPole 1">
          <a:extLst>
            <a:ext uri="{FF2B5EF4-FFF2-40B4-BE49-F238E27FC236}">
              <a16:creationId xmlns:a16="http://schemas.microsoft.com/office/drawing/2014/main" id="{7D08F3A5-9CF1-414E-AFC5-97C0656E92B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39" name="TextovéPole 1">
          <a:extLst>
            <a:ext uri="{FF2B5EF4-FFF2-40B4-BE49-F238E27FC236}">
              <a16:creationId xmlns:a16="http://schemas.microsoft.com/office/drawing/2014/main" id="{2CF7463D-5D9F-4D44-A285-86662689B92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40" name="TextovéPole 1">
          <a:extLst>
            <a:ext uri="{FF2B5EF4-FFF2-40B4-BE49-F238E27FC236}">
              <a16:creationId xmlns:a16="http://schemas.microsoft.com/office/drawing/2014/main" id="{773038FD-EDC9-4ED9-B767-619B0BB8E00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41" name="TextovéPole 1">
          <a:extLst>
            <a:ext uri="{FF2B5EF4-FFF2-40B4-BE49-F238E27FC236}">
              <a16:creationId xmlns:a16="http://schemas.microsoft.com/office/drawing/2014/main" id="{5F3E93E2-127E-45C5-9A4C-6631CD11942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42" name="TextovéPole 1">
          <a:extLst>
            <a:ext uri="{FF2B5EF4-FFF2-40B4-BE49-F238E27FC236}">
              <a16:creationId xmlns:a16="http://schemas.microsoft.com/office/drawing/2014/main" id="{207DDCAC-EFA5-4D34-85A5-DB8027A9340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43" name="TextovéPole 1">
          <a:extLst>
            <a:ext uri="{FF2B5EF4-FFF2-40B4-BE49-F238E27FC236}">
              <a16:creationId xmlns:a16="http://schemas.microsoft.com/office/drawing/2014/main" id="{0341D5EF-F1C2-444A-AC4B-D9F63A0A733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44" name="TextovéPole 1">
          <a:extLst>
            <a:ext uri="{FF2B5EF4-FFF2-40B4-BE49-F238E27FC236}">
              <a16:creationId xmlns:a16="http://schemas.microsoft.com/office/drawing/2014/main" id="{6F21EFA2-E7F5-4ACF-9F25-EB6AD5066CD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45" name="TextovéPole 1">
          <a:extLst>
            <a:ext uri="{FF2B5EF4-FFF2-40B4-BE49-F238E27FC236}">
              <a16:creationId xmlns:a16="http://schemas.microsoft.com/office/drawing/2014/main" id="{74F581EB-2ECB-4CCD-AFC0-BD064235291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46" name="TextovéPole 1">
          <a:extLst>
            <a:ext uri="{FF2B5EF4-FFF2-40B4-BE49-F238E27FC236}">
              <a16:creationId xmlns:a16="http://schemas.microsoft.com/office/drawing/2014/main" id="{F98F825C-DB3A-498C-BD4E-6078D6C8F49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47" name="TextovéPole 1">
          <a:extLst>
            <a:ext uri="{FF2B5EF4-FFF2-40B4-BE49-F238E27FC236}">
              <a16:creationId xmlns:a16="http://schemas.microsoft.com/office/drawing/2014/main" id="{3922D131-4BDB-4E71-9C47-2E6342C741C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48" name="TextovéPole 1">
          <a:extLst>
            <a:ext uri="{FF2B5EF4-FFF2-40B4-BE49-F238E27FC236}">
              <a16:creationId xmlns:a16="http://schemas.microsoft.com/office/drawing/2014/main" id="{395E51A0-642C-4B0F-A9BA-83726FF3EDC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49" name="TextovéPole 1">
          <a:extLst>
            <a:ext uri="{FF2B5EF4-FFF2-40B4-BE49-F238E27FC236}">
              <a16:creationId xmlns:a16="http://schemas.microsoft.com/office/drawing/2014/main" id="{348AB19B-F8BC-4D8C-A69D-2D794DF7CD9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50" name="TextovéPole 1">
          <a:extLst>
            <a:ext uri="{FF2B5EF4-FFF2-40B4-BE49-F238E27FC236}">
              <a16:creationId xmlns:a16="http://schemas.microsoft.com/office/drawing/2014/main" id="{84DE60A0-0951-4419-A498-BB3235CE7AC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51" name="TextovéPole 1">
          <a:extLst>
            <a:ext uri="{FF2B5EF4-FFF2-40B4-BE49-F238E27FC236}">
              <a16:creationId xmlns:a16="http://schemas.microsoft.com/office/drawing/2014/main" id="{FE5FCAE8-175F-47D4-8DD2-1BCFF495A03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52" name="TextovéPole 1">
          <a:extLst>
            <a:ext uri="{FF2B5EF4-FFF2-40B4-BE49-F238E27FC236}">
              <a16:creationId xmlns:a16="http://schemas.microsoft.com/office/drawing/2014/main" id="{89CFF31D-02FA-45BB-96CC-A920DAA4B7C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53" name="TextovéPole 1">
          <a:extLst>
            <a:ext uri="{FF2B5EF4-FFF2-40B4-BE49-F238E27FC236}">
              <a16:creationId xmlns:a16="http://schemas.microsoft.com/office/drawing/2014/main" id="{B39706EF-5EC4-4632-BB0C-3C93705DC51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54" name="TextovéPole 1">
          <a:extLst>
            <a:ext uri="{FF2B5EF4-FFF2-40B4-BE49-F238E27FC236}">
              <a16:creationId xmlns:a16="http://schemas.microsoft.com/office/drawing/2014/main" id="{7544DB88-5D30-4E95-95A8-21220A8D745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55" name="TextovéPole 1">
          <a:extLst>
            <a:ext uri="{FF2B5EF4-FFF2-40B4-BE49-F238E27FC236}">
              <a16:creationId xmlns:a16="http://schemas.microsoft.com/office/drawing/2014/main" id="{D0978386-0A1C-4810-9274-953DF16A223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56" name="TextovéPole 1">
          <a:extLst>
            <a:ext uri="{FF2B5EF4-FFF2-40B4-BE49-F238E27FC236}">
              <a16:creationId xmlns:a16="http://schemas.microsoft.com/office/drawing/2014/main" id="{542D25B6-C91C-4E21-A705-E3CD458F972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57" name="TextovéPole 1">
          <a:extLst>
            <a:ext uri="{FF2B5EF4-FFF2-40B4-BE49-F238E27FC236}">
              <a16:creationId xmlns:a16="http://schemas.microsoft.com/office/drawing/2014/main" id="{8630B741-87A9-49D6-BCC0-66B7B924D5D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58" name="TextovéPole 1">
          <a:extLst>
            <a:ext uri="{FF2B5EF4-FFF2-40B4-BE49-F238E27FC236}">
              <a16:creationId xmlns:a16="http://schemas.microsoft.com/office/drawing/2014/main" id="{902474A4-B2C3-48C9-8C76-7F966188C36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59" name="TextovéPole 1">
          <a:extLst>
            <a:ext uri="{FF2B5EF4-FFF2-40B4-BE49-F238E27FC236}">
              <a16:creationId xmlns:a16="http://schemas.microsoft.com/office/drawing/2014/main" id="{63CF895B-285C-4217-86A4-F62EC13AB01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60" name="TextovéPole 1">
          <a:extLst>
            <a:ext uri="{FF2B5EF4-FFF2-40B4-BE49-F238E27FC236}">
              <a16:creationId xmlns:a16="http://schemas.microsoft.com/office/drawing/2014/main" id="{62489EB0-9F7C-4F32-A771-315235CF5E3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61" name="TextovéPole 1">
          <a:extLst>
            <a:ext uri="{FF2B5EF4-FFF2-40B4-BE49-F238E27FC236}">
              <a16:creationId xmlns:a16="http://schemas.microsoft.com/office/drawing/2014/main" id="{074335AD-E7B6-430B-A372-50BC41A2629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62" name="TextovéPole 1">
          <a:extLst>
            <a:ext uri="{FF2B5EF4-FFF2-40B4-BE49-F238E27FC236}">
              <a16:creationId xmlns:a16="http://schemas.microsoft.com/office/drawing/2014/main" id="{D28696C7-EFB8-4B4E-9C6F-7AD83B0100E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63" name="TextovéPole 1">
          <a:extLst>
            <a:ext uri="{FF2B5EF4-FFF2-40B4-BE49-F238E27FC236}">
              <a16:creationId xmlns:a16="http://schemas.microsoft.com/office/drawing/2014/main" id="{314CCD56-3732-4A7F-A586-3EE79447F47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64" name="TextovéPole 1">
          <a:extLst>
            <a:ext uri="{FF2B5EF4-FFF2-40B4-BE49-F238E27FC236}">
              <a16:creationId xmlns:a16="http://schemas.microsoft.com/office/drawing/2014/main" id="{5B3BDD29-9364-4090-98A3-B3EE654D562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65" name="TextovéPole 1">
          <a:extLst>
            <a:ext uri="{FF2B5EF4-FFF2-40B4-BE49-F238E27FC236}">
              <a16:creationId xmlns:a16="http://schemas.microsoft.com/office/drawing/2014/main" id="{AA915C8F-3736-468B-93CA-F8706886F62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66" name="TextovéPole 1">
          <a:extLst>
            <a:ext uri="{FF2B5EF4-FFF2-40B4-BE49-F238E27FC236}">
              <a16:creationId xmlns:a16="http://schemas.microsoft.com/office/drawing/2014/main" id="{4FEAC0DE-E243-4608-B8CD-DB499B4C8EC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67" name="TextovéPole 1">
          <a:extLst>
            <a:ext uri="{FF2B5EF4-FFF2-40B4-BE49-F238E27FC236}">
              <a16:creationId xmlns:a16="http://schemas.microsoft.com/office/drawing/2014/main" id="{50466A50-7347-4632-8AA1-71D6AB2F067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68" name="TextovéPole 1">
          <a:extLst>
            <a:ext uri="{FF2B5EF4-FFF2-40B4-BE49-F238E27FC236}">
              <a16:creationId xmlns:a16="http://schemas.microsoft.com/office/drawing/2014/main" id="{833921CF-AC0A-4F00-9653-FB95BC48AE3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669" name="TextovéPole 1">
          <a:extLst>
            <a:ext uri="{FF2B5EF4-FFF2-40B4-BE49-F238E27FC236}">
              <a16:creationId xmlns:a16="http://schemas.microsoft.com/office/drawing/2014/main" id="{AD658C8B-A8F8-47C8-A491-895D2FA7128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70" name="TextovéPole 1">
          <a:extLst>
            <a:ext uri="{FF2B5EF4-FFF2-40B4-BE49-F238E27FC236}">
              <a16:creationId xmlns:a16="http://schemas.microsoft.com/office/drawing/2014/main" id="{D8FFCAC4-5698-4346-A1CC-95156BD698C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71" name="TextovéPole 1">
          <a:extLst>
            <a:ext uri="{FF2B5EF4-FFF2-40B4-BE49-F238E27FC236}">
              <a16:creationId xmlns:a16="http://schemas.microsoft.com/office/drawing/2014/main" id="{ABFE1491-69D5-4043-AD8A-0452703B7C5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72" name="TextovéPole 1">
          <a:extLst>
            <a:ext uri="{FF2B5EF4-FFF2-40B4-BE49-F238E27FC236}">
              <a16:creationId xmlns:a16="http://schemas.microsoft.com/office/drawing/2014/main" id="{25736D11-5A16-44A6-A81C-B2C4665D859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73" name="TextovéPole 1">
          <a:extLst>
            <a:ext uri="{FF2B5EF4-FFF2-40B4-BE49-F238E27FC236}">
              <a16:creationId xmlns:a16="http://schemas.microsoft.com/office/drawing/2014/main" id="{FD03BD2D-B05D-4A31-99A6-B59323DB9F6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74" name="TextovéPole 1">
          <a:extLst>
            <a:ext uri="{FF2B5EF4-FFF2-40B4-BE49-F238E27FC236}">
              <a16:creationId xmlns:a16="http://schemas.microsoft.com/office/drawing/2014/main" id="{11B00F07-3A12-413D-A62A-98781D007BD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75" name="TextovéPole 1">
          <a:extLst>
            <a:ext uri="{FF2B5EF4-FFF2-40B4-BE49-F238E27FC236}">
              <a16:creationId xmlns:a16="http://schemas.microsoft.com/office/drawing/2014/main" id="{B588F0C9-5D52-46A6-BBDD-22A641C8641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76" name="TextovéPole 1">
          <a:extLst>
            <a:ext uri="{FF2B5EF4-FFF2-40B4-BE49-F238E27FC236}">
              <a16:creationId xmlns:a16="http://schemas.microsoft.com/office/drawing/2014/main" id="{0750F273-C97E-4A0C-899A-3897FFF3977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77" name="TextovéPole 1">
          <a:extLst>
            <a:ext uri="{FF2B5EF4-FFF2-40B4-BE49-F238E27FC236}">
              <a16:creationId xmlns:a16="http://schemas.microsoft.com/office/drawing/2014/main" id="{D0DBBB8E-F835-4858-B4ED-6B16602B2A5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78" name="TextovéPole 1">
          <a:extLst>
            <a:ext uri="{FF2B5EF4-FFF2-40B4-BE49-F238E27FC236}">
              <a16:creationId xmlns:a16="http://schemas.microsoft.com/office/drawing/2014/main" id="{E03473FF-8EA7-4A44-8711-740946E16D9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79" name="TextovéPole 1">
          <a:extLst>
            <a:ext uri="{FF2B5EF4-FFF2-40B4-BE49-F238E27FC236}">
              <a16:creationId xmlns:a16="http://schemas.microsoft.com/office/drawing/2014/main" id="{066DC9F5-981B-4895-B4D8-E38DAF45766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80" name="TextovéPole 1">
          <a:extLst>
            <a:ext uri="{FF2B5EF4-FFF2-40B4-BE49-F238E27FC236}">
              <a16:creationId xmlns:a16="http://schemas.microsoft.com/office/drawing/2014/main" id="{0617142D-CED1-4FBD-BD89-57095F064D9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81" name="TextovéPole 1">
          <a:extLst>
            <a:ext uri="{FF2B5EF4-FFF2-40B4-BE49-F238E27FC236}">
              <a16:creationId xmlns:a16="http://schemas.microsoft.com/office/drawing/2014/main" id="{8E44FD09-6B27-4C43-BEF2-62E21B0A042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82" name="TextovéPole 1">
          <a:extLst>
            <a:ext uri="{FF2B5EF4-FFF2-40B4-BE49-F238E27FC236}">
              <a16:creationId xmlns:a16="http://schemas.microsoft.com/office/drawing/2014/main" id="{102AC1EB-733F-4CE5-B005-DFD7703978B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83" name="TextovéPole 1">
          <a:extLst>
            <a:ext uri="{FF2B5EF4-FFF2-40B4-BE49-F238E27FC236}">
              <a16:creationId xmlns:a16="http://schemas.microsoft.com/office/drawing/2014/main" id="{3F270513-09E9-4203-A367-48C3B1A9286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84" name="TextovéPole 1">
          <a:extLst>
            <a:ext uri="{FF2B5EF4-FFF2-40B4-BE49-F238E27FC236}">
              <a16:creationId xmlns:a16="http://schemas.microsoft.com/office/drawing/2014/main" id="{36612BDF-DFC7-430E-BD6F-FA60D3E7AF1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85" name="TextovéPole 1">
          <a:extLst>
            <a:ext uri="{FF2B5EF4-FFF2-40B4-BE49-F238E27FC236}">
              <a16:creationId xmlns:a16="http://schemas.microsoft.com/office/drawing/2014/main" id="{7F03B9DD-8081-44B1-8587-C71D268652C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86" name="TextovéPole 1">
          <a:extLst>
            <a:ext uri="{FF2B5EF4-FFF2-40B4-BE49-F238E27FC236}">
              <a16:creationId xmlns:a16="http://schemas.microsoft.com/office/drawing/2014/main" id="{465507F0-55E9-4065-8F74-A6637DF4C61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87" name="TextovéPole 1">
          <a:extLst>
            <a:ext uri="{FF2B5EF4-FFF2-40B4-BE49-F238E27FC236}">
              <a16:creationId xmlns:a16="http://schemas.microsoft.com/office/drawing/2014/main" id="{28FB0E78-12F5-4B79-995A-85E67B89EFF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88" name="TextovéPole 1">
          <a:extLst>
            <a:ext uri="{FF2B5EF4-FFF2-40B4-BE49-F238E27FC236}">
              <a16:creationId xmlns:a16="http://schemas.microsoft.com/office/drawing/2014/main" id="{A20C4193-A10C-4E07-A808-6066CB09D82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89" name="TextovéPole 1">
          <a:extLst>
            <a:ext uri="{FF2B5EF4-FFF2-40B4-BE49-F238E27FC236}">
              <a16:creationId xmlns:a16="http://schemas.microsoft.com/office/drawing/2014/main" id="{68A36731-94BB-4807-9D64-34BB1B0CD8E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90" name="TextovéPole 1">
          <a:extLst>
            <a:ext uri="{FF2B5EF4-FFF2-40B4-BE49-F238E27FC236}">
              <a16:creationId xmlns:a16="http://schemas.microsoft.com/office/drawing/2014/main" id="{0BF74988-8530-42C3-9F3B-1C86C455322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91" name="TextovéPole 1">
          <a:extLst>
            <a:ext uri="{FF2B5EF4-FFF2-40B4-BE49-F238E27FC236}">
              <a16:creationId xmlns:a16="http://schemas.microsoft.com/office/drawing/2014/main" id="{93188204-BF2B-484B-AF82-EA7CDA66CF2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92" name="TextovéPole 1">
          <a:extLst>
            <a:ext uri="{FF2B5EF4-FFF2-40B4-BE49-F238E27FC236}">
              <a16:creationId xmlns:a16="http://schemas.microsoft.com/office/drawing/2014/main" id="{9BFF9B70-EDFD-475B-8BE7-25A293077B8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93" name="TextovéPole 1">
          <a:extLst>
            <a:ext uri="{FF2B5EF4-FFF2-40B4-BE49-F238E27FC236}">
              <a16:creationId xmlns:a16="http://schemas.microsoft.com/office/drawing/2014/main" id="{291710C0-D3A7-4F8C-B27F-A1CD66BE735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94" name="TextovéPole 1">
          <a:extLst>
            <a:ext uri="{FF2B5EF4-FFF2-40B4-BE49-F238E27FC236}">
              <a16:creationId xmlns:a16="http://schemas.microsoft.com/office/drawing/2014/main" id="{D7D032C0-2CDF-43CC-AB46-D7DE346EF59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95" name="TextovéPole 1">
          <a:extLst>
            <a:ext uri="{FF2B5EF4-FFF2-40B4-BE49-F238E27FC236}">
              <a16:creationId xmlns:a16="http://schemas.microsoft.com/office/drawing/2014/main" id="{26ED0EA0-7BBC-44C0-A88E-1E76FFF2D9E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96" name="TextovéPole 1">
          <a:extLst>
            <a:ext uri="{FF2B5EF4-FFF2-40B4-BE49-F238E27FC236}">
              <a16:creationId xmlns:a16="http://schemas.microsoft.com/office/drawing/2014/main" id="{F3D0E2C4-FC34-4631-94DB-FCCEB8B359E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97" name="TextovéPole 1">
          <a:extLst>
            <a:ext uri="{FF2B5EF4-FFF2-40B4-BE49-F238E27FC236}">
              <a16:creationId xmlns:a16="http://schemas.microsoft.com/office/drawing/2014/main" id="{4C495A56-142E-479D-B882-D0B4EE747BF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98" name="TextovéPole 1">
          <a:extLst>
            <a:ext uri="{FF2B5EF4-FFF2-40B4-BE49-F238E27FC236}">
              <a16:creationId xmlns:a16="http://schemas.microsoft.com/office/drawing/2014/main" id="{B98BCAD7-B28F-4B53-8FF9-FC149043CB4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699" name="TextovéPole 1">
          <a:extLst>
            <a:ext uri="{FF2B5EF4-FFF2-40B4-BE49-F238E27FC236}">
              <a16:creationId xmlns:a16="http://schemas.microsoft.com/office/drawing/2014/main" id="{6FADD44C-E7BF-4973-AB03-DDF48498DC7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00" name="TextovéPole 1">
          <a:extLst>
            <a:ext uri="{FF2B5EF4-FFF2-40B4-BE49-F238E27FC236}">
              <a16:creationId xmlns:a16="http://schemas.microsoft.com/office/drawing/2014/main" id="{F86CDC64-ADD4-440C-BB3E-4CED3F750D4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01" name="TextovéPole 1">
          <a:extLst>
            <a:ext uri="{FF2B5EF4-FFF2-40B4-BE49-F238E27FC236}">
              <a16:creationId xmlns:a16="http://schemas.microsoft.com/office/drawing/2014/main" id="{A0D13CB1-3D0C-4721-B7F6-F98C15F176B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02" name="TextovéPole 1">
          <a:extLst>
            <a:ext uri="{FF2B5EF4-FFF2-40B4-BE49-F238E27FC236}">
              <a16:creationId xmlns:a16="http://schemas.microsoft.com/office/drawing/2014/main" id="{26F5DABE-2CF5-4E4F-AB10-B387EECBB46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03" name="TextovéPole 1">
          <a:extLst>
            <a:ext uri="{FF2B5EF4-FFF2-40B4-BE49-F238E27FC236}">
              <a16:creationId xmlns:a16="http://schemas.microsoft.com/office/drawing/2014/main" id="{19132272-0191-44DF-91F9-1FF5991441A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04" name="TextovéPole 1">
          <a:extLst>
            <a:ext uri="{FF2B5EF4-FFF2-40B4-BE49-F238E27FC236}">
              <a16:creationId xmlns:a16="http://schemas.microsoft.com/office/drawing/2014/main" id="{25343077-A05D-44CC-93EA-C3F3D381A37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05" name="TextovéPole 1">
          <a:extLst>
            <a:ext uri="{FF2B5EF4-FFF2-40B4-BE49-F238E27FC236}">
              <a16:creationId xmlns:a16="http://schemas.microsoft.com/office/drawing/2014/main" id="{FA922495-762E-468F-8B14-D88BE37C872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06" name="TextovéPole 1">
          <a:extLst>
            <a:ext uri="{FF2B5EF4-FFF2-40B4-BE49-F238E27FC236}">
              <a16:creationId xmlns:a16="http://schemas.microsoft.com/office/drawing/2014/main" id="{E6E37BA3-0E70-4410-BB51-2EE26E1FC58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07" name="TextovéPole 1">
          <a:extLst>
            <a:ext uri="{FF2B5EF4-FFF2-40B4-BE49-F238E27FC236}">
              <a16:creationId xmlns:a16="http://schemas.microsoft.com/office/drawing/2014/main" id="{361C7A4D-76E2-497D-9A58-4143E0DC16A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08" name="TextovéPole 1">
          <a:extLst>
            <a:ext uri="{FF2B5EF4-FFF2-40B4-BE49-F238E27FC236}">
              <a16:creationId xmlns:a16="http://schemas.microsoft.com/office/drawing/2014/main" id="{FF8E4F63-F46B-4930-A721-6731010CB82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09" name="TextovéPole 1">
          <a:extLst>
            <a:ext uri="{FF2B5EF4-FFF2-40B4-BE49-F238E27FC236}">
              <a16:creationId xmlns:a16="http://schemas.microsoft.com/office/drawing/2014/main" id="{F2DCE1E0-144D-484A-B269-C71AB93E768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10" name="TextovéPole 1">
          <a:extLst>
            <a:ext uri="{FF2B5EF4-FFF2-40B4-BE49-F238E27FC236}">
              <a16:creationId xmlns:a16="http://schemas.microsoft.com/office/drawing/2014/main" id="{A928BF98-AB95-4461-AF63-229C92DC1D3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11" name="TextovéPole 1">
          <a:extLst>
            <a:ext uri="{FF2B5EF4-FFF2-40B4-BE49-F238E27FC236}">
              <a16:creationId xmlns:a16="http://schemas.microsoft.com/office/drawing/2014/main" id="{5228AC77-EC18-4EC1-91A5-2AAA7DFEE5C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12" name="TextovéPole 1">
          <a:extLst>
            <a:ext uri="{FF2B5EF4-FFF2-40B4-BE49-F238E27FC236}">
              <a16:creationId xmlns:a16="http://schemas.microsoft.com/office/drawing/2014/main" id="{CD4F799A-5A67-43DF-A002-9771875468C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13" name="TextovéPole 1">
          <a:extLst>
            <a:ext uri="{FF2B5EF4-FFF2-40B4-BE49-F238E27FC236}">
              <a16:creationId xmlns:a16="http://schemas.microsoft.com/office/drawing/2014/main" id="{6428F81A-5A0F-4DCC-B225-11650BB5D06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14" name="TextovéPole 1">
          <a:extLst>
            <a:ext uri="{FF2B5EF4-FFF2-40B4-BE49-F238E27FC236}">
              <a16:creationId xmlns:a16="http://schemas.microsoft.com/office/drawing/2014/main" id="{1B30F118-4907-49F1-8994-57832C4BB94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15" name="TextovéPole 1">
          <a:extLst>
            <a:ext uri="{FF2B5EF4-FFF2-40B4-BE49-F238E27FC236}">
              <a16:creationId xmlns:a16="http://schemas.microsoft.com/office/drawing/2014/main" id="{CE880F99-71ED-41A8-805F-DD73062A6A3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16" name="TextovéPole 1">
          <a:extLst>
            <a:ext uri="{FF2B5EF4-FFF2-40B4-BE49-F238E27FC236}">
              <a16:creationId xmlns:a16="http://schemas.microsoft.com/office/drawing/2014/main" id="{2BCE9172-4296-4538-AC58-3D8E9FD0D88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17" name="TextovéPole 1">
          <a:extLst>
            <a:ext uri="{FF2B5EF4-FFF2-40B4-BE49-F238E27FC236}">
              <a16:creationId xmlns:a16="http://schemas.microsoft.com/office/drawing/2014/main" id="{A46790E9-45EF-47B6-8F0F-85426F65B0E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18" name="TextovéPole 1">
          <a:extLst>
            <a:ext uri="{FF2B5EF4-FFF2-40B4-BE49-F238E27FC236}">
              <a16:creationId xmlns:a16="http://schemas.microsoft.com/office/drawing/2014/main" id="{44590085-5D48-4862-B038-B82A016533B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19" name="TextovéPole 1">
          <a:extLst>
            <a:ext uri="{FF2B5EF4-FFF2-40B4-BE49-F238E27FC236}">
              <a16:creationId xmlns:a16="http://schemas.microsoft.com/office/drawing/2014/main" id="{FF739EE2-A0EA-4C27-BD20-40FE335613B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20" name="TextovéPole 1">
          <a:extLst>
            <a:ext uri="{FF2B5EF4-FFF2-40B4-BE49-F238E27FC236}">
              <a16:creationId xmlns:a16="http://schemas.microsoft.com/office/drawing/2014/main" id="{FEEB98CD-F01B-4557-A406-62D0F7DD769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21" name="TextovéPole 1">
          <a:extLst>
            <a:ext uri="{FF2B5EF4-FFF2-40B4-BE49-F238E27FC236}">
              <a16:creationId xmlns:a16="http://schemas.microsoft.com/office/drawing/2014/main" id="{E5FCF795-A69D-4508-84EB-B5E95D3F0A5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22" name="TextovéPole 1">
          <a:extLst>
            <a:ext uri="{FF2B5EF4-FFF2-40B4-BE49-F238E27FC236}">
              <a16:creationId xmlns:a16="http://schemas.microsoft.com/office/drawing/2014/main" id="{A5807FDD-0703-4FD8-ABD8-D404AC909D3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23" name="TextovéPole 1">
          <a:extLst>
            <a:ext uri="{FF2B5EF4-FFF2-40B4-BE49-F238E27FC236}">
              <a16:creationId xmlns:a16="http://schemas.microsoft.com/office/drawing/2014/main" id="{213D5388-2E53-4358-A864-78E584C35FD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24" name="TextovéPole 1">
          <a:extLst>
            <a:ext uri="{FF2B5EF4-FFF2-40B4-BE49-F238E27FC236}">
              <a16:creationId xmlns:a16="http://schemas.microsoft.com/office/drawing/2014/main" id="{2AE3E5A6-DF10-4FE6-B464-AEA1219D065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25" name="TextovéPole 1">
          <a:extLst>
            <a:ext uri="{FF2B5EF4-FFF2-40B4-BE49-F238E27FC236}">
              <a16:creationId xmlns:a16="http://schemas.microsoft.com/office/drawing/2014/main" id="{EB314186-6961-48FB-8A99-7919B69FFCB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26" name="TextovéPole 1">
          <a:extLst>
            <a:ext uri="{FF2B5EF4-FFF2-40B4-BE49-F238E27FC236}">
              <a16:creationId xmlns:a16="http://schemas.microsoft.com/office/drawing/2014/main" id="{E1CCCBDD-3492-4303-8F17-255264F13C9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27" name="TextovéPole 1">
          <a:extLst>
            <a:ext uri="{FF2B5EF4-FFF2-40B4-BE49-F238E27FC236}">
              <a16:creationId xmlns:a16="http://schemas.microsoft.com/office/drawing/2014/main" id="{A58C5305-E340-43B9-A3B5-21A8DBF4554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28" name="TextovéPole 1">
          <a:extLst>
            <a:ext uri="{FF2B5EF4-FFF2-40B4-BE49-F238E27FC236}">
              <a16:creationId xmlns:a16="http://schemas.microsoft.com/office/drawing/2014/main" id="{6B7E0D43-C60B-4585-A56B-E8AA29E33FA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29" name="TextovéPole 1">
          <a:extLst>
            <a:ext uri="{FF2B5EF4-FFF2-40B4-BE49-F238E27FC236}">
              <a16:creationId xmlns:a16="http://schemas.microsoft.com/office/drawing/2014/main" id="{8424F9C7-0A82-4CDC-9502-4999BE1CEAE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30" name="TextovéPole 1">
          <a:extLst>
            <a:ext uri="{FF2B5EF4-FFF2-40B4-BE49-F238E27FC236}">
              <a16:creationId xmlns:a16="http://schemas.microsoft.com/office/drawing/2014/main" id="{3E96ADF0-ED02-4828-8809-66D5F9AB591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31" name="TextovéPole 1">
          <a:extLst>
            <a:ext uri="{FF2B5EF4-FFF2-40B4-BE49-F238E27FC236}">
              <a16:creationId xmlns:a16="http://schemas.microsoft.com/office/drawing/2014/main" id="{394D9529-83C8-4BBD-A27D-1F60AAF025D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32" name="TextovéPole 1">
          <a:extLst>
            <a:ext uri="{FF2B5EF4-FFF2-40B4-BE49-F238E27FC236}">
              <a16:creationId xmlns:a16="http://schemas.microsoft.com/office/drawing/2014/main" id="{0EF9295E-25E6-49E6-B659-213D420D905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33" name="TextovéPole 1">
          <a:extLst>
            <a:ext uri="{FF2B5EF4-FFF2-40B4-BE49-F238E27FC236}">
              <a16:creationId xmlns:a16="http://schemas.microsoft.com/office/drawing/2014/main" id="{3E27FAFB-3783-43BA-BE1D-E38F31B2E06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34" name="TextovéPole 1">
          <a:extLst>
            <a:ext uri="{FF2B5EF4-FFF2-40B4-BE49-F238E27FC236}">
              <a16:creationId xmlns:a16="http://schemas.microsoft.com/office/drawing/2014/main" id="{35AF3357-5924-4560-9D12-DE39C346ACC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35" name="TextovéPole 1">
          <a:extLst>
            <a:ext uri="{FF2B5EF4-FFF2-40B4-BE49-F238E27FC236}">
              <a16:creationId xmlns:a16="http://schemas.microsoft.com/office/drawing/2014/main" id="{A27F97A7-73B1-40D1-869B-DE89428911D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36" name="TextovéPole 1">
          <a:extLst>
            <a:ext uri="{FF2B5EF4-FFF2-40B4-BE49-F238E27FC236}">
              <a16:creationId xmlns:a16="http://schemas.microsoft.com/office/drawing/2014/main" id="{6E47B438-B091-4728-ADC8-6306DD4515B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37" name="TextovéPole 1">
          <a:extLst>
            <a:ext uri="{FF2B5EF4-FFF2-40B4-BE49-F238E27FC236}">
              <a16:creationId xmlns:a16="http://schemas.microsoft.com/office/drawing/2014/main" id="{A0AE2A79-B155-4394-8647-347F913C988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38" name="TextovéPole 1">
          <a:extLst>
            <a:ext uri="{FF2B5EF4-FFF2-40B4-BE49-F238E27FC236}">
              <a16:creationId xmlns:a16="http://schemas.microsoft.com/office/drawing/2014/main" id="{5F0831A3-42F6-40F8-B7EF-379CC4D2210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39" name="TextovéPole 1">
          <a:extLst>
            <a:ext uri="{FF2B5EF4-FFF2-40B4-BE49-F238E27FC236}">
              <a16:creationId xmlns:a16="http://schemas.microsoft.com/office/drawing/2014/main" id="{1FCA09D5-0784-469D-BD55-DDB29145431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40" name="TextovéPole 1">
          <a:extLst>
            <a:ext uri="{FF2B5EF4-FFF2-40B4-BE49-F238E27FC236}">
              <a16:creationId xmlns:a16="http://schemas.microsoft.com/office/drawing/2014/main" id="{C8320540-ACE7-44E6-92E5-6982DD32C9C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41" name="TextovéPole 1">
          <a:extLst>
            <a:ext uri="{FF2B5EF4-FFF2-40B4-BE49-F238E27FC236}">
              <a16:creationId xmlns:a16="http://schemas.microsoft.com/office/drawing/2014/main" id="{00F99EE5-C4FB-46E9-965F-303D553FD5B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42" name="TextovéPole 1">
          <a:extLst>
            <a:ext uri="{FF2B5EF4-FFF2-40B4-BE49-F238E27FC236}">
              <a16:creationId xmlns:a16="http://schemas.microsoft.com/office/drawing/2014/main" id="{4AD3A7E2-23E8-4678-B116-00654A4386D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43" name="TextovéPole 1">
          <a:extLst>
            <a:ext uri="{FF2B5EF4-FFF2-40B4-BE49-F238E27FC236}">
              <a16:creationId xmlns:a16="http://schemas.microsoft.com/office/drawing/2014/main" id="{A5B04EC7-1D9C-44C1-9225-6BD87CCACF8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44" name="TextovéPole 1">
          <a:extLst>
            <a:ext uri="{FF2B5EF4-FFF2-40B4-BE49-F238E27FC236}">
              <a16:creationId xmlns:a16="http://schemas.microsoft.com/office/drawing/2014/main" id="{77AE0F49-1FD2-425F-842A-C763D4C8AA9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45" name="TextovéPole 1">
          <a:extLst>
            <a:ext uri="{FF2B5EF4-FFF2-40B4-BE49-F238E27FC236}">
              <a16:creationId xmlns:a16="http://schemas.microsoft.com/office/drawing/2014/main" id="{2D0D217A-5F99-43AE-9A0D-D183B894B48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46" name="TextovéPole 1">
          <a:extLst>
            <a:ext uri="{FF2B5EF4-FFF2-40B4-BE49-F238E27FC236}">
              <a16:creationId xmlns:a16="http://schemas.microsoft.com/office/drawing/2014/main" id="{927DEE77-EBEA-4939-A593-80C7F87376A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47" name="TextovéPole 1">
          <a:extLst>
            <a:ext uri="{FF2B5EF4-FFF2-40B4-BE49-F238E27FC236}">
              <a16:creationId xmlns:a16="http://schemas.microsoft.com/office/drawing/2014/main" id="{804260C9-8ABD-45DC-90AF-88E9DB8D2FB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48" name="TextovéPole 1">
          <a:extLst>
            <a:ext uri="{FF2B5EF4-FFF2-40B4-BE49-F238E27FC236}">
              <a16:creationId xmlns:a16="http://schemas.microsoft.com/office/drawing/2014/main" id="{F2B62F29-41A4-4D86-848D-83D28D3240C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49" name="TextovéPole 1">
          <a:extLst>
            <a:ext uri="{FF2B5EF4-FFF2-40B4-BE49-F238E27FC236}">
              <a16:creationId xmlns:a16="http://schemas.microsoft.com/office/drawing/2014/main" id="{364C7AAB-A03C-4EC3-A60F-95B00DDBE07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50" name="TextovéPole 1">
          <a:extLst>
            <a:ext uri="{FF2B5EF4-FFF2-40B4-BE49-F238E27FC236}">
              <a16:creationId xmlns:a16="http://schemas.microsoft.com/office/drawing/2014/main" id="{15B9B7F4-E27F-4A21-BE2B-3F21BB1ED0B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51" name="TextovéPole 1">
          <a:extLst>
            <a:ext uri="{FF2B5EF4-FFF2-40B4-BE49-F238E27FC236}">
              <a16:creationId xmlns:a16="http://schemas.microsoft.com/office/drawing/2014/main" id="{E15D16EB-D413-407F-93A5-71EF6B031B4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52" name="TextovéPole 1">
          <a:extLst>
            <a:ext uri="{FF2B5EF4-FFF2-40B4-BE49-F238E27FC236}">
              <a16:creationId xmlns:a16="http://schemas.microsoft.com/office/drawing/2014/main" id="{70426A67-8311-4082-AA36-3D59A74A039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53" name="TextovéPole 1">
          <a:extLst>
            <a:ext uri="{FF2B5EF4-FFF2-40B4-BE49-F238E27FC236}">
              <a16:creationId xmlns:a16="http://schemas.microsoft.com/office/drawing/2014/main" id="{576DAE8F-6F20-4CC1-877D-1E970909C78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54" name="TextovéPole 1">
          <a:extLst>
            <a:ext uri="{FF2B5EF4-FFF2-40B4-BE49-F238E27FC236}">
              <a16:creationId xmlns:a16="http://schemas.microsoft.com/office/drawing/2014/main" id="{F9A51539-A929-4606-9B6B-C83F34F52A9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55" name="TextovéPole 1">
          <a:extLst>
            <a:ext uri="{FF2B5EF4-FFF2-40B4-BE49-F238E27FC236}">
              <a16:creationId xmlns:a16="http://schemas.microsoft.com/office/drawing/2014/main" id="{C62D8ABC-2174-4A3A-A96C-9F7249A2ADC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56" name="TextovéPole 1">
          <a:extLst>
            <a:ext uri="{FF2B5EF4-FFF2-40B4-BE49-F238E27FC236}">
              <a16:creationId xmlns:a16="http://schemas.microsoft.com/office/drawing/2014/main" id="{BBFEA235-D322-4960-8E00-FCA09966952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57" name="TextovéPole 1">
          <a:extLst>
            <a:ext uri="{FF2B5EF4-FFF2-40B4-BE49-F238E27FC236}">
              <a16:creationId xmlns:a16="http://schemas.microsoft.com/office/drawing/2014/main" id="{B29E1F76-5B66-4CDC-AC7E-70714B409CA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58" name="TextovéPole 1">
          <a:extLst>
            <a:ext uri="{FF2B5EF4-FFF2-40B4-BE49-F238E27FC236}">
              <a16:creationId xmlns:a16="http://schemas.microsoft.com/office/drawing/2014/main" id="{E906631C-A8BA-4575-B7D3-B119ECA5355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59" name="TextovéPole 1">
          <a:extLst>
            <a:ext uri="{FF2B5EF4-FFF2-40B4-BE49-F238E27FC236}">
              <a16:creationId xmlns:a16="http://schemas.microsoft.com/office/drawing/2014/main" id="{7DB93946-1837-4EF4-BADB-387910663FF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60" name="TextovéPole 1">
          <a:extLst>
            <a:ext uri="{FF2B5EF4-FFF2-40B4-BE49-F238E27FC236}">
              <a16:creationId xmlns:a16="http://schemas.microsoft.com/office/drawing/2014/main" id="{022EFFFD-363A-49B1-805F-AB0A8E26989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61" name="TextovéPole 1">
          <a:extLst>
            <a:ext uri="{FF2B5EF4-FFF2-40B4-BE49-F238E27FC236}">
              <a16:creationId xmlns:a16="http://schemas.microsoft.com/office/drawing/2014/main" id="{E324A7DA-7A9F-4174-A162-AB670715571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62" name="TextovéPole 1">
          <a:extLst>
            <a:ext uri="{FF2B5EF4-FFF2-40B4-BE49-F238E27FC236}">
              <a16:creationId xmlns:a16="http://schemas.microsoft.com/office/drawing/2014/main" id="{40B0B2C3-B5A1-40AA-A420-F1E93948BFF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63" name="TextovéPole 1">
          <a:extLst>
            <a:ext uri="{FF2B5EF4-FFF2-40B4-BE49-F238E27FC236}">
              <a16:creationId xmlns:a16="http://schemas.microsoft.com/office/drawing/2014/main" id="{22965817-8472-42E1-9AC5-8E1EF67E373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64" name="TextovéPole 1">
          <a:extLst>
            <a:ext uri="{FF2B5EF4-FFF2-40B4-BE49-F238E27FC236}">
              <a16:creationId xmlns:a16="http://schemas.microsoft.com/office/drawing/2014/main" id="{16BBAC53-750B-4F0F-8D3A-40982CCDE75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65" name="TextovéPole 1">
          <a:extLst>
            <a:ext uri="{FF2B5EF4-FFF2-40B4-BE49-F238E27FC236}">
              <a16:creationId xmlns:a16="http://schemas.microsoft.com/office/drawing/2014/main" id="{B4038FCA-0816-4133-863E-61A7B034141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66" name="TextovéPole 1">
          <a:extLst>
            <a:ext uri="{FF2B5EF4-FFF2-40B4-BE49-F238E27FC236}">
              <a16:creationId xmlns:a16="http://schemas.microsoft.com/office/drawing/2014/main" id="{3E986FBE-FE1C-4190-8A07-12C0C1367B2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67" name="TextovéPole 1">
          <a:extLst>
            <a:ext uri="{FF2B5EF4-FFF2-40B4-BE49-F238E27FC236}">
              <a16:creationId xmlns:a16="http://schemas.microsoft.com/office/drawing/2014/main" id="{59CE222F-BB43-4965-86DF-F8F4DE230FD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68" name="TextovéPole 1">
          <a:extLst>
            <a:ext uri="{FF2B5EF4-FFF2-40B4-BE49-F238E27FC236}">
              <a16:creationId xmlns:a16="http://schemas.microsoft.com/office/drawing/2014/main" id="{7BBBFCDE-2482-482A-B71B-2F13BD3BE67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69" name="TextovéPole 1">
          <a:extLst>
            <a:ext uri="{FF2B5EF4-FFF2-40B4-BE49-F238E27FC236}">
              <a16:creationId xmlns:a16="http://schemas.microsoft.com/office/drawing/2014/main" id="{0228AFF4-29EE-4D7D-A1BB-5F9DD8D1819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70" name="TextovéPole 1">
          <a:extLst>
            <a:ext uri="{FF2B5EF4-FFF2-40B4-BE49-F238E27FC236}">
              <a16:creationId xmlns:a16="http://schemas.microsoft.com/office/drawing/2014/main" id="{5FC7DC39-5A7B-46D3-BF8C-61E9642BAB9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71" name="TextovéPole 1">
          <a:extLst>
            <a:ext uri="{FF2B5EF4-FFF2-40B4-BE49-F238E27FC236}">
              <a16:creationId xmlns:a16="http://schemas.microsoft.com/office/drawing/2014/main" id="{56C016D3-6560-414A-8858-329C6257A55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72" name="TextovéPole 1">
          <a:extLst>
            <a:ext uri="{FF2B5EF4-FFF2-40B4-BE49-F238E27FC236}">
              <a16:creationId xmlns:a16="http://schemas.microsoft.com/office/drawing/2014/main" id="{77BF75F5-81C3-49C1-9006-C22761335AE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73" name="TextovéPole 1">
          <a:extLst>
            <a:ext uri="{FF2B5EF4-FFF2-40B4-BE49-F238E27FC236}">
              <a16:creationId xmlns:a16="http://schemas.microsoft.com/office/drawing/2014/main" id="{93B2AF5F-21C7-4141-BA49-2839F43BA16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74" name="TextovéPole 1">
          <a:extLst>
            <a:ext uri="{FF2B5EF4-FFF2-40B4-BE49-F238E27FC236}">
              <a16:creationId xmlns:a16="http://schemas.microsoft.com/office/drawing/2014/main" id="{440A21C3-EC9A-454B-A672-ACC5C45552E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75" name="TextovéPole 1">
          <a:extLst>
            <a:ext uri="{FF2B5EF4-FFF2-40B4-BE49-F238E27FC236}">
              <a16:creationId xmlns:a16="http://schemas.microsoft.com/office/drawing/2014/main" id="{4A8B0FCD-B672-4575-B988-981CB30A6EC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76" name="TextovéPole 1">
          <a:extLst>
            <a:ext uri="{FF2B5EF4-FFF2-40B4-BE49-F238E27FC236}">
              <a16:creationId xmlns:a16="http://schemas.microsoft.com/office/drawing/2014/main" id="{0ECA1769-8E80-4C9D-BAC7-2BA019DB0F7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77" name="TextovéPole 1">
          <a:extLst>
            <a:ext uri="{FF2B5EF4-FFF2-40B4-BE49-F238E27FC236}">
              <a16:creationId xmlns:a16="http://schemas.microsoft.com/office/drawing/2014/main" id="{AD2AF6ED-C38C-43F1-857E-A17FAF964D9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78" name="TextovéPole 1">
          <a:extLst>
            <a:ext uri="{FF2B5EF4-FFF2-40B4-BE49-F238E27FC236}">
              <a16:creationId xmlns:a16="http://schemas.microsoft.com/office/drawing/2014/main" id="{74501747-87F8-476B-A35E-F9491A00A3F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79" name="TextovéPole 1">
          <a:extLst>
            <a:ext uri="{FF2B5EF4-FFF2-40B4-BE49-F238E27FC236}">
              <a16:creationId xmlns:a16="http://schemas.microsoft.com/office/drawing/2014/main" id="{147804C8-86FC-4D30-B509-E2058F12558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80" name="TextovéPole 1">
          <a:extLst>
            <a:ext uri="{FF2B5EF4-FFF2-40B4-BE49-F238E27FC236}">
              <a16:creationId xmlns:a16="http://schemas.microsoft.com/office/drawing/2014/main" id="{03FC6D7D-7AE2-463E-BEF3-748E973A1BF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81" name="TextovéPole 1">
          <a:extLst>
            <a:ext uri="{FF2B5EF4-FFF2-40B4-BE49-F238E27FC236}">
              <a16:creationId xmlns:a16="http://schemas.microsoft.com/office/drawing/2014/main" id="{55C1C83C-52B3-46FD-8267-33CDE9C781D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82" name="TextovéPole 1">
          <a:extLst>
            <a:ext uri="{FF2B5EF4-FFF2-40B4-BE49-F238E27FC236}">
              <a16:creationId xmlns:a16="http://schemas.microsoft.com/office/drawing/2014/main" id="{8F856E02-2D7A-41A6-AFF4-FB498B4B41C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83" name="TextovéPole 1">
          <a:extLst>
            <a:ext uri="{FF2B5EF4-FFF2-40B4-BE49-F238E27FC236}">
              <a16:creationId xmlns:a16="http://schemas.microsoft.com/office/drawing/2014/main" id="{22AB64FD-C837-459F-8926-FE714E13C1A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84" name="TextovéPole 1">
          <a:extLst>
            <a:ext uri="{FF2B5EF4-FFF2-40B4-BE49-F238E27FC236}">
              <a16:creationId xmlns:a16="http://schemas.microsoft.com/office/drawing/2014/main" id="{5D7F3330-7B5E-4A20-B905-3E3A56F03D0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85" name="TextovéPole 1">
          <a:extLst>
            <a:ext uri="{FF2B5EF4-FFF2-40B4-BE49-F238E27FC236}">
              <a16:creationId xmlns:a16="http://schemas.microsoft.com/office/drawing/2014/main" id="{41F92781-FF52-4A8C-BD2B-F66836CFBDE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86" name="TextovéPole 1">
          <a:extLst>
            <a:ext uri="{FF2B5EF4-FFF2-40B4-BE49-F238E27FC236}">
              <a16:creationId xmlns:a16="http://schemas.microsoft.com/office/drawing/2014/main" id="{C1065F71-79DF-41B8-AA52-766DF644122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87" name="TextovéPole 1">
          <a:extLst>
            <a:ext uri="{FF2B5EF4-FFF2-40B4-BE49-F238E27FC236}">
              <a16:creationId xmlns:a16="http://schemas.microsoft.com/office/drawing/2014/main" id="{AE3E50C5-1D26-4FE2-85AD-65DDAC99B62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88" name="TextovéPole 1">
          <a:extLst>
            <a:ext uri="{FF2B5EF4-FFF2-40B4-BE49-F238E27FC236}">
              <a16:creationId xmlns:a16="http://schemas.microsoft.com/office/drawing/2014/main" id="{84E3D871-7A83-4C11-8229-4DD40200289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89" name="TextovéPole 1">
          <a:extLst>
            <a:ext uri="{FF2B5EF4-FFF2-40B4-BE49-F238E27FC236}">
              <a16:creationId xmlns:a16="http://schemas.microsoft.com/office/drawing/2014/main" id="{B2327FA4-9476-44B8-893E-CEDFFAE0A13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90" name="TextovéPole 1">
          <a:extLst>
            <a:ext uri="{FF2B5EF4-FFF2-40B4-BE49-F238E27FC236}">
              <a16:creationId xmlns:a16="http://schemas.microsoft.com/office/drawing/2014/main" id="{BCDBCDB5-F679-4F90-8FD2-030F9AF78EF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91" name="TextovéPole 1">
          <a:extLst>
            <a:ext uri="{FF2B5EF4-FFF2-40B4-BE49-F238E27FC236}">
              <a16:creationId xmlns:a16="http://schemas.microsoft.com/office/drawing/2014/main" id="{93DA137E-3257-4683-AB84-C6A321D6317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92" name="TextovéPole 1">
          <a:extLst>
            <a:ext uri="{FF2B5EF4-FFF2-40B4-BE49-F238E27FC236}">
              <a16:creationId xmlns:a16="http://schemas.microsoft.com/office/drawing/2014/main" id="{4C1398C7-C8F0-442E-AE64-6BAF8F8C5E7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93" name="TextovéPole 1">
          <a:extLst>
            <a:ext uri="{FF2B5EF4-FFF2-40B4-BE49-F238E27FC236}">
              <a16:creationId xmlns:a16="http://schemas.microsoft.com/office/drawing/2014/main" id="{DBE17805-7D97-44B3-B0D1-2E028610BAC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94" name="TextovéPole 1">
          <a:extLst>
            <a:ext uri="{FF2B5EF4-FFF2-40B4-BE49-F238E27FC236}">
              <a16:creationId xmlns:a16="http://schemas.microsoft.com/office/drawing/2014/main" id="{CB3BD031-7152-4AA4-922A-FEAD584993A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95" name="TextovéPole 1">
          <a:extLst>
            <a:ext uri="{FF2B5EF4-FFF2-40B4-BE49-F238E27FC236}">
              <a16:creationId xmlns:a16="http://schemas.microsoft.com/office/drawing/2014/main" id="{8BED6E2E-A37A-4FB7-B2B4-7DFCC483E15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96" name="TextovéPole 1">
          <a:extLst>
            <a:ext uri="{FF2B5EF4-FFF2-40B4-BE49-F238E27FC236}">
              <a16:creationId xmlns:a16="http://schemas.microsoft.com/office/drawing/2014/main" id="{2D3B6A3B-5095-4B7E-8508-6BF3E65FAF2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97" name="TextovéPole 1">
          <a:extLst>
            <a:ext uri="{FF2B5EF4-FFF2-40B4-BE49-F238E27FC236}">
              <a16:creationId xmlns:a16="http://schemas.microsoft.com/office/drawing/2014/main" id="{B2E30B63-F2CB-4499-9FD7-D43E0ACA841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98" name="TextovéPole 1">
          <a:extLst>
            <a:ext uri="{FF2B5EF4-FFF2-40B4-BE49-F238E27FC236}">
              <a16:creationId xmlns:a16="http://schemas.microsoft.com/office/drawing/2014/main" id="{958FAAB4-A9EE-4543-95CB-BEAD22D0CA7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799" name="TextovéPole 1">
          <a:extLst>
            <a:ext uri="{FF2B5EF4-FFF2-40B4-BE49-F238E27FC236}">
              <a16:creationId xmlns:a16="http://schemas.microsoft.com/office/drawing/2014/main" id="{E4F1859A-4BF4-41AC-BB46-C976B6BF84A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00" name="TextovéPole 1">
          <a:extLst>
            <a:ext uri="{FF2B5EF4-FFF2-40B4-BE49-F238E27FC236}">
              <a16:creationId xmlns:a16="http://schemas.microsoft.com/office/drawing/2014/main" id="{BC854B36-3AE8-4F90-BE3A-6649FC58492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01" name="TextovéPole 1">
          <a:extLst>
            <a:ext uri="{FF2B5EF4-FFF2-40B4-BE49-F238E27FC236}">
              <a16:creationId xmlns:a16="http://schemas.microsoft.com/office/drawing/2014/main" id="{355FAE12-850B-499D-A59D-1FCF88A6719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02" name="TextovéPole 1">
          <a:extLst>
            <a:ext uri="{FF2B5EF4-FFF2-40B4-BE49-F238E27FC236}">
              <a16:creationId xmlns:a16="http://schemas.microsoft.com/office/drawing/2014/main" id="{C2A63951-249E-4899-A48C-3F40839FDC0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03" name="TextovéPole 1">
          <a:extLst>
            <a:ext uri="{FF2B5EF4-FFF2-40B4-BE49-F238E27FC236}">
              <a16:creationId xmlns:a16="http://schemas.microsoft.com/office/drawing/2014/main" id="{21B77BFF-68DD-46D1-8B79-50592D83A87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04" name="TextovéPole 1">
          <a:extLst>
            <a:ext uri="{FF2B5EF4-FFF2-40B4-BE49-F238E27FC236}">
              <a16:creationId xmlns:a16="http://schemas.microsoft.com/office/drawing/2014/main" id="{72DF3781-A3F3-4D96-9776-70C5D661445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05" name="TextovéPole 1">
          <a:extLst>
            <a:ext uri="{FF2B5EF4-FFF2-40B4-BE49-F238E27FC236}">
              <a16:creationId xmlns:a16="http://schemas.microsoft.com/office/drawing/2014/main" id="{3F5C692D-F4F2-4538-8F90-8809A06AA96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06" name="TextovéPole 1">
          <a:extLst>
            <a:ext uri="{FF2B5EF4-FFF2-40B4-BE49-F238E27FC236}">
              <a16:creationId xmlns:a16="http://schemas.microsoft.com/office/drawing/2014/main" id="{4B8AB3A9-365A-479D-B955-60CF6635162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07" name="TextovéPole 1">
          <a:extLst>
            <a:ext uri="{FF2B5EF4-FFF2-40B4-BE49-F238E27FC236}">
              <a16:creationId xmlns:a16="http://schemas.microsoft.com/office/drawing/2014/main" id="{FF75C3C7-4D74-4EA1-B007-C8EC9CE7B92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08" name="TextovéPole 1">
          <a:extLst>
            <a:ext uri="{FF2B5EF4-FFF2-40B4-BE49-F238E27FC236}">
              <a16:creationId xmlns:a16="http://schemas.microsoft.com/office/drawing/2014/main" id="{90A5E266-5618-4B54-A3B4-40DD0DD66FF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09" name="TextovéPole 1">
          <a:extLst>
            <a:ext uri="{FF2B5EF4-FFF2-40B4-BE49-F238E27FC236}">
              <a16:creationId xmlns:a16="http://schemas.microsoft.com/office/drawing/2014/main" id="{0BD3ED3F-8A07-4CF7-A350-466F82E746A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10" name="TextovéPole 1">
          <a:extLst>
            <a:ext uri="{FF2B5EF4-FFF2-40B4-BE49-F238E27FC236}">
              <a16:creationId xmlns:a16="http://schemas.microsoft.com/office/drawing/2014/main" id="{1405E08E-558E-4923-908A-53F0FCCEE47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11" name="TextovéPole 1">
          <a:extLst>
            <a:ext uri="{FF2B5EF4-FFF2-40B4-BE49-F238E27FC236}">
              <a16:creationId xmlns:a16="http://schemas.microsoft.com/office/drawing/2014/main" id="{66AFFAF2-F693-4D05-B030-026939606F6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12" name="TextovéPole 1">
          <a:extLst>
            <a:ext uri="{FF2B5EF4-FFF2-40B4-BE49-F238E27FC236}">
              <a16:creationId xmlns:a16="http://schemas.microsoft.com/office/drawing/2014/main" id="{48EEDB3A-24FF-4351-A968-E71A4A9C250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13" name="TextovéPole 1">
          <a:extLst>
            <a:ext uri="{FF2B5EF4-FFF2-40B4-BE49-F238E27FC236}">
              <a16:creationId xmlns:a16="http://schemas.microsoft.com/office/drawing/2014/main" id="{DB1018B6-8C50-45FF-802D-8D47387C2A3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14" name="TextovéPole 1">
          <a:extLst>
            <a:ext uri="{FF2B5EF4-FFF2-40B4-BE49-F238E27FC236}">
              <a16:creationId xmlns:a16="http://schemas.microsoft.com/office/drawing/2014/main" id="{093AE0E9-5F64-4852-9A51-8269550696D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15" name="TextovéPole 1">
          <a:extLst>
            <a:ext uri="{FF2B5EF4-FFF2-40B4-BE49-F238E27FC236}">
              <a16:creationId xmlns:a16="http://schemas.microsoft.com/office/drawing/2014/main" id="{68968BBA-B246-427F-9D86-C91146CA590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16" name="TextovéPole 1">
          <a:extLst>
            <a:ext uri="{FF2B5EF4-FFF2-40B4-BE49-F238E27FC236}">
              <a16:creationId xmlns:a16="http://schemas.microsoft.com/office/drawing/2014/main" id="{EE6B2FEA-F5FF-42E7-B3EC-F6E8C5F4133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17" name="TextovéPole 1">
          <a:extLst>
            <a:ext uri="{FF2B5EF4-FFF2-40B4-BE49-F238E27FC236}">
              <a16:creationId xmlns:a16="http://schemas.microsoft.com/office/drawing/2014/main" id="{937DE5B6-73F4-45C9-A3B2-409D41D7F44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18" name="TextovéPole 1">
          <a:extLst>
            <a:ext uri="{FF2B5EF4-FFF2-40B4-BE49-F238E27FC236}">
              <a16:creationId xmlns:a16="http://schemas.microsoft.com/office/drawing/2014/main" id="{DE09CC5C-72A6-41FE-BF3C-AFE2113016E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19" name="TextovéPole 1">
          <a:extLst>
            <a:ext uri="{FF2B5EF4-FFF2-40B4-BE49-F238E27FC236}">
              <a16:creationId xmlns:a16="http://schemas.microsoft.com/office/drawing/2014/main" id="{1888CE78-7E23-43C7-B023-5A950F3FE5D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20" name="TextovéPole 1">
          <a:extLst>
            <a:ext uri="{FF2B5EF4-FFF2-40B4-BE49-F238E27FC236}">
              <a16:creationId xmlns:a16="http://schemas.microsoft.com/office/drawing/2014/main" id="{918132D2-2BC9-41C8-BC4E-B5D5705146C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21" name="TextovéPole 1">
          <a:extLst>
            <a:ext uri="{FF2B5EF4-FFF2-40B4-BE49-F238E27FC236}">
              <a16:creationId xmlns:a16="http://schemas.microsoft.com/office/drawing/2014/main" id="{A203F95A-BFB2-4E69-B190-464035CBD9F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22" name="TextovéPole 1">
          <a:extLst>
            <a:ext uri="{FF2B5EF4-FFF2-40B4-BE49-F238E27FC236}">
              <a16:creationId xmlns:a16="http://schemas.microsoft.com/office/drawing/2014/main" id="{0372724B-F81C-46DD-828B-0253E708A20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23" name="TextovéPole 1">
          <a:extLst>
            <a:ext uri="{FF2B5EF4-FFF2-40B4-BE49-F238E27FC236}">
              <a16:creationId xmlns:a16="http://schemas.microsoft.com/office/drawing/2014/main" id="{AD2AEAFD-4092-4104-940E-E5B078225A9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24" name="TextovéPole 1">
          <a:extLst>
            <a:ext uri="{FF2B5EF4-FFF2-40B4-BE49-F238E27FC236}">
              <a16:creationId xmlns:a16="http://schemas.microsoft.com/office/drawing/2014/main" id="{2387B583-D157-4F8B-A3BA-BEEEED0C10C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25" name="TextovéPole 1">
          <a:extLst>
            <a:ext uri="{FF2B5EF4-FFF2-40B4-BE49-F238E27FC236}">
              <a16:creationId xmlns:a16="http://schemas.microsoft.com/office/drawing/2014/main" id="{29891E93-AB8B-4C76-9B87-D51DB836C04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26" name="TextovéPole 1">
          <a:extLst>
            <a:ext uri="{FF2B5EF4-FFF2-40B4-BE49-F238E27FC236}">
              <a16:creationId xmlns:a16="http://schemas.microsoft.com/office/drawing/2014/main" id="{3C0E4CEE-1DA2-416E-AF10-F365C9F73BF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27" name="TextovéPole 1">
          <a:extLst>
            <a:ext uri="{FF2B5EF4-FFF2-40B4-BE49-F238E27FC236}">
              <a16:creationId xmlns:a16="http://schemas.microsoft.com/office/drawing/2014/main" id="{A7FD5415-ED79-4FDB-B71A-4BFAD1E31B7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28" name="TextovéPole 1">
          <a:extLst>
            <a:ext uri="{FF2B5EF4-FFF2-40B4-BE49-F238E27FC236}">
              <a16:creationId xmlns:a16="http://schemas.microsoft.com/office/drawing/2014/main" id="{003599BC-1720-4409-82D0-3CA0736AABA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29" name="TextovéPole 1">
          <a:extLst>
            <a:ext uri="{FF2B5EF4-FFF2-40B4-BE49-F238E27FC236}">
              <a16:creationId xmlns:a16="http://schemas.microsoft.com/office/drawing/2014/main" id="{CEE09F91-A01C-4665-A3FF-ECF59F0E4B9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30" name="TextovéPole 1">
          <a:extLst>
            <a:ext uri="{FF2B5EF4-FFF2-40B4-BE49-F238E27FC236}">
              <a16:creationId xmlns:a16="http://schemas.microsoft.com/office/drawing/2014/main" id="{99AA9F61-A0F9-4F81-9B03-7D2020975F8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31" name="TextovéPole 1">
          <a:extLst>
            <a:ext uri="{FF2B5EF4-FFF2-40B4-BE49-F238E27FC236}">
              <a16:creationId xmlns:a16="http://schemas.microsoft.com/office/drawing/2014/main" id="{8385C25C-CCF1-4593-8E60-C87814AA609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32" name="TextovéPole 1">
          <a:extLst>
            <a:ext uri="{FF2B5EF4-FFF2-40B4-BE49-F238E27FC236}">
              <a16:creationId xmlns:a16="http://schemas.microsoft.com/office/drawing/2014/main" id="{848ACFE8-7AFF-4FEA-AA92-558D64D7EF4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33" name="TextovéPole 1">
          <a:extLst>
            <a:ext uri="{FF2B5EF4-FFF2-40B4-BE49-F238E27FC236}">
              <a16:creationId xmlns:a16="http://schemas.microsoft.com/office/drawing/2014/main" id="{36272EDE-19DF-462F-97B8-F6D589B3699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34" name="TextovéPole 1">
          <a:extLst>
            <a:ext uri="{FF2B5EF4-FFF2-40B4-BE49-F238E27FC236}">
              <a16:creationId xmlns:a16="http://schemas.microsoft.com/office/drawing/2014/main" id="{8666A77F-93F6-412D-B59C-81A82CE83F1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35" name="TextovéPole 1">
          <a:extLst>
            <a:ext uri="{FF2B5EF4-FFF2-40B4-BE49-F238E27FC236}">
              <a16:creationId xmlns:a16="http://schemas.microsoft.com/office/drawing/2014/main" id="{770B15A8-86FC-487A-BB63-EDCF4B509B0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36" name="TextovéPole 1">
          <a:extLst>
            <a:ext uri="{FF2B5EF4-FFF2-40B4-BE49-F238E27FC236}">
              <a16:creationId xmlns:a16="http://schemas.microsoft.com/office/drawing/2014/main" id="{AF0EE7ED-EE50-47F1-9293-E9F30DF441C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37" name="TextovéPole 1">
          <a:extLst>
            <a:ext uri="{FF2B5EF4-FFF2-40B4-BE49-F238E27FC236}">
              <a16:creationId xmlns:a16="http://schemas.microsoft.com/office/drawing/2014/main" id="{E0A105E8-5916-45E4-B33A-D7199DE20BD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38" name="TextovéPole 1">
          <a:extLst>
            <a:ext uri="{FF2B5EF4-FFF2-40B4-BE49-F238E27FC236}">
              <a16:creationId xmlns:a16="http://schemas.microsoft.com/office/drawing/2014/main" id="{A1D57D08-E5FA-46D5-98E1-4045C64AE50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39" name="TextovéPole 1">
          <a:extLst>
            <a:ext uri="{FF2B5EF4-FFF2-40B4-BE49-F238E27FC236}">
              <a16:creationId xmlns:a16="http://schemas.microsoft.com/office/drawing/2014/main" id="{83BA0DAA-4A13-4760-97BA-664B8DA0BB2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40" name="TextovéPole 1">
          <a:extLst>
            <a:ext uri="{FF2B5EF4-FFF2-40B4-BE49-F238E27FC236}">
              <a16:creationId xmlns:a16="http://schemas.microsoft.com/office/drawing/2014/main" id="{CD06E9C8-DD0E-4D64-BC89-4B52CEF59F6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41" name="TextovéPole 1">
          <a:extLst>
            <a:ext uri="{FF2B5EF4-FFF2-40B4-BE49-F238E27FC236}">
              <a16:creationId xmlns:a16="http://schemas.microsoft.com/office/drawing/2014/main" id="{A6E46E5A-C522-43B0-A324-E69B68A353F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42" name="TextovéPole 1">
          <a:extLst>
            <a:ext uri="{FF2B5EF4-FFF2-40B4-BE49-F238E27FC236}">
              <a16:creationId xmlns:a16="http://schemas.microsoft.com/office/drawing/2014/main" id="{58221485-21B8-4698-9072-8F08FC347C7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43" name="TextovéPole 1">
          <a:extLst>
            <a:ext uri="{FF2B5EF4-FFF2-40B4-BE49-F238E27FC236}">
              <a16:creationId xmlns:a16="http://schemas.microsoft.com/office/drawing/2014/main" id="{168CA880-873D-4A4C-A4FC-B491DA6FAC0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44" name="TextovéPole 1">
          <a:extLst>
            <a:ext uri="{FF2B5EF4-FFF2-40B4-BE49-F238E27FC236}">
              <a16:creationId xmlns:a16="http://schemas.microsoft.com/office/drawing/2014/main" id="{EB703D83-7592-458D-995F-16BBAD2CCE6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45" name="TextovéPole 1">
          <a:extLst>
            <a:ext uri="{FF2B5EF4-FFF2-40B4-BE49-F238E27FC236}">
              <a16:creationId xmlns:a16="http://schemas.microsoft.com/office/drawing/2014/main" id="{FD90F5F0-42AA-406C-89AB-AFB1B4EE217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46" name="TextovéPole 1">
          <a:extLst>
            <a:ext uri="{FF2B5EF4-FFF2-40B4-BE49-F238E27FC236}">
              <a16:creationId xmlns:a16="http://schemas.microsoft.com/office/drawing/2014/main" id="{EF9934CE-332B-4B18-91FA-12391EFB06F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47" name="TextovéPole 1">
          <a:extLst>
            <a:ext uri="{FF2B5EF4-FFF2-40B4-BE49-F238E27FC236}">
              <a16:creationId xmlns:a16="http://schemas.microsoft.com/office/drawing/2014/main" id="{0CFF6733-EEC8-4371-B0F8-A2AB2DAB6CD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48" name="TextovéPole 1">
          <a:extLst>
            <a:ext uri="{FF2B5EF4-FFF2-40B4-BE49-F238E27FC236}">
              <a16:creationId xmlns:a16="http://schemas.microsoft.com/office/drawing/2014/main" id="{80A2D194-6CC2-4AC1-B77B-417CF654223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49" name="TextovéPole 1">
          <a:extLst>
            <a:ext uri="{FF2B5EF4-FFF2-40B4-BE49-F238E27FC236}">
              <a16:creationId xmlns:a16="http://schemas.microsoft.com/office/drawing/2014/main" id="{A49A7F6E-A1B3-47A1-BEC0-11F1569A7A3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50" name="TextovéPole 1">
          <a:extLst>
            <a:ext uri="{FF2B5EF4-FFF2-40B4-BE49-F238E27FC236}">
              <a16:creationId xmlns:a16="http://schemas.microsoft.com/office/drawing/2014/main" id="{2965B9BD-C21F-426F-AAFE-53598766853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51" name="TextovéPole 1">
          <a:extLst>
            <a:ext uri="{FF2B5EF4-FFF2-40B4-BE49-F238E27FC236}">
              <a16:creationId xmlns:a16="http://schemas.microsoft.com/office/drawing/2014/main" id="{4B162585-0407-4B74-A36E-EBA6ED455D7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52" name="TextovéPole 1">
          <a:extLst>
            <a:ext uri="{FF2B5EF4-FFF2-40B4-BE49-F238E27FC236}">
              <a16:creationId xmlns:a16="http://schemas.microsoft.com/office/drawing/2014/main" id="{215FDE69-1BA9-4E70-B578-E033E1A5EBE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53" name="TextovéPole 1">
          <a:extLst>
            <a:ext uri="{FF2B5EF4-FFF2-40B4-BE49-F238E27FC236}">
              <a16:creationId xmlns:a16="http://schemas.microsoft.com/office/drawing/2014/main" id="{FEFC107B-9ACF-4731-ABE2-8A6545239A0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54" name="TextovéPole 1">
          <a:extLst>
            <a:ext uri="{FF2B5EF4-FFF2-40B4-BE49-F238E27FC236}">
              <a16:creationId xmlns:a16="http://schemas.microsoft.com/office/drawing/2014/main" id="{9CB5EC80-5722-4454-9B23-4133132B75F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55" name="TextovéPole 1">
          <a:extLst>
            <a:ext uri="{FF2B5EF4-FFF2-40B4-BE49-F238E27FC236}">
              <a16:creationId xmlns:a16="http://schemas.microsoft.com/office/drawing/2014/main" id="{C1412554-E548-4247-BE74-0869A532317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56" name="TextovéPole 1">
          <a:extLst>
            <a:ext uri="{FF2B5EF4-FFF2-40B4-BE49-F238E27FC236}">
              <a16:creationId xmlns:a16="http://schemas.microsoft.com/office/drawing/2014/main" id="{076ED0F2-DA1D-4CD3-9E5D-7E5CE676074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57" name="TextovéPole 1">
          <a:extLst>
            <a:ext uri="{FF2B5EF4-FFF2-40B4-BE49-F238E27FC236}">
              <a16:creationId xmlns:a16="http://schemas.microsoft.com/office/drawing/2014/main" id="{1650D23F-D0E6-45CA-BBFA-2FEBBEB556C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58" name="TextovéPole 1">
          <a:extLst>
            <a:ext uri="{FF2B5EF4-FFF2-40B4-BE49-F238E27FC236}">
              <a16:creationId xmlns:a16="http://schemas.microsoft.com/office/drawing/2014/main" id="{89C3A586-8A78-4C80-A2DD-75A24A3DFA8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59" name="TextovéPole 1">
          <a:extLst>
            <a:ext uri="{FF2B5EF4-FFF2-40B4-BE49-F238E27FC236}">
              <a16:creationId xmlns:a16="http://schemas.microsoft.com/office/drawing/2014/main" id="{38809D83-73D2-49B7-86FC-F538161D7B0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60" name="TextovéPole 1">
          <a:extLst>
            <a:ext uri="{FF2B5EF4-FFF2-40B4-BE49-F238E27FC236}">
              <a16:creationId xmlns:a16="http://schemas.microsoft.com/office/drawing/2014/main" id="{7B7F519B-8FA1-43C0-9587-433389834DF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61" name="TextovéPole 1">
          <a:extLst>
            <a:ext uri="{FF2B5EF4-FFF2-40B4-BE49-F238E27FC236}">
              <a16:creationId xmlns:a16="http://schemas.microsoft.com/office/drawing/2014/main" id="{973E14A3-326C-472E-8660-BD56DFED21B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62" name="TextovéPole 1">
          <a:extLst>
            <a:ext uri="{FF2B5EF4-FFF2-40B4-BE49-F238E27FC236}">
              <a16:creationId xmlns:a16="http://schemas.microsoft.com/office/drawing/2014/main" id="{A6783A5E-00C4-4098-B188-8523FB81160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63" name="TextovéPole 1">
          <a:extLst>
            <a:ext uri="{FF2B5EF4-FFF2-40B4-BE49-F238E27FC236}">
              <a16:creationId xmlns:a16="http://schemas.microsoft.com/office/drawing/2014/main" id="{09B527FF-1B16-42D3-AC76-C5F7087B620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64" name="TextovéPole 1">
          <a:extLst>
            <a:ext uri="{FF2B5EF4-FFF2-40B4-BE49-F238E27FC236}">
              <a16:creationId xmlns:a16="http://schemas.microsoft.com/office/drawing/2014/main" id="{8E78CC4A-BFD4-4EC1-8F33-83D00EB7C50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65" name="TextovéPole 1">
          <a:extLst>
            <a:ext uri="{FF2B5EF4-FFF2-40B4-BE49-F238E27FC236}">
              <a16:creationId xmlns:a16="http://schemas.microsoft.com/office/drawing/2014/main" id="{1708936A-20BF-4BA1-A689-91823149B13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66" name="TextovéPole 1">
          <a:extLst>
            <a:ext uri="{FF2B5EF4-FFF2-40B4-BE49-F238E27FC236}">
              <a16:creationId xmlns:a16="http://schemas.microsoft.com/office/drawing/2014/main" id="{973790FD-23F1-4049-BDFF-480EA95B728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67" name="TextovéPole 1">
          <a:extLst>
            <a:ext uri="{FF2B5EF4-FFF2-40B4-BE49-F238E27FC236}">
              <a16:creationId xmlns:a16="http://schemas.microsoft.com/office/drawing/2014/main" id="{1AAC3055-EEB9-4938-9850-CC56F8DF4CA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68" name="TextovéPole 1">
          <a:extLst>
            <a:ext uri="{FF2B5EF4-FFF2-40B4-BE49-F238E27FC236}">
              <a16:creationId xmlns:a16="http://schemas.microsoft.com/office/drawing/2014/main" id="{8B65B123-37CF-44C7-B517-873F7F1C84C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69" name="TextovéPole 1">
          <a:extLst>
            <a:ext uri="{FF2B5EF4-FFF2-40B4-BE49-F238E27FC236}">
              <a16:creationId xmlns:a16="http://schemas.microsoft.com/office/drawing/2014/main" id="{99AF63B3-8210-4B03-BA61-AE6D073D8F1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70" name="TextovéPole 1">
          <a:extLst>
            <a:ext uri="{FF2B5EF4-FFF2-40B4-BE49-F238E27FC236}">
              <a16:creationId xmlns:a16="http://schemas.microsoft.com/office/drawing/2014/main" id="{9429FF5D-E5F2-4C25-9268-D0204BDD17A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71" name="TextovéPole 1">
          <a:extLst>
            <a:ext uri="{FF2B5EF4-FFF2-40B4-BE49-F238E27FC236}">
              <a16:creationId xmlns:a16="http://schemas.microsoft.com/office/drawing/2014/main" id="{7BF26002-EA56-4C50-B689-3EB6D07B012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72" name="TextovéPole 1">
          <a:extLst>
            <a:ext uri="{FF2B5EF4-FFF2-40B4-BE49-F238E27FC236}">
              <a16:creationId xmlns:a16="http://schemas.microsoft.com/office/drawing/2014/main" id="{9B012D49-B6C8-4261-9675-FD1C2F7657B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73" name="TextovéPole 1">
          <a:extLst>
            <a:ext uri="{FF2B5EF4-FFF2-40B4-BE49-F238E27FC236}">
              <a16:creationId xmlns:a16="http://schemas.microsoft.com/office/drawing/2014/main" id="{A7EB3082-BEF4-4C40-BBF3-F45417253CD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74" name="TextovéPole 1">
          <a:extLst>
            <a:ext uri="{FF2B5EF4-FFF2-40B4-BE49-F238E27FC236}">
              <a16:creationId xmlns:a16="http://schemas.microsoft.com/office/drawing/2014/main" id="{B9B3A5F3-012F-41E1-B72C-829578C741D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75" name="TextovéPole 1">
          <a:extLst>
            <a:ext uri="{FF2B5EF4-FFF2-40B4-BE49-F238E27FC236}">
              <a16:creationId xmlns:a16="http://schemas.microsoft.com/office/drawing/2014/main" id="{B6026066-C52F-470B-8499-4E14D6CDA39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76" name="TextovéPole 1">
          <a:extLst>
            <a:ext uri="{FF2B5EF4-FFF2-40B4-BE49-F238E27FC236}">
              <a16:creationId xmlns:a16="http://schemas.microsoft.com/office/drawing/2014/main" id="{1159426E-8135-4E84-8F8D-8076553D6A5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1877" name="TextovéPole 1">
          <a:extLst>
            <a:ext uri="{FF2B5EF4-FFF2-40B4-BE49-F238E27FC236}">
              <a16:creationId xmlns:a16="http://schemas.microsoft.com/office/drawing/2014/main" id="{8CC306F3-FE34-4998-BA9E-4EEA8D5DF1E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78" name="TextovéPole 1">
          <a:extLst>
            <a:ext uri="{FF2B5EF4-FFF2-40B4-BE49-F238E27FC236}">
              <a16:creationId xmlns:a16="http://schemas.microsoft.com/office/drawing/2014/main" id="{B63A8CD7-35B5-4E92-AD7F-C4F22CF2E70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79" name="TextovéPole 1">
          <a:extLst>
            <a:ext uri="{FF2B5EF4-FFF2-40B4-BE49-F238E27FC236}">
              <a16:creationId xmlns:a16="http://schemas.microsoft.com/office/drawing/2014/main" id="{F4C906C5-A48F-42D2-9D3D-F21D2C7971C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80" name="TextovéPole 1">
          <a:extLst>
            <a:ext uri="{FF2B5EF4-FFF2-40B4-BE49-F238E27FC236}">
              <a16:creationId xmlns:a16="http://schemas.microsoft.com/office/drawing/2014/main" id="{C2F05150-CCA1-49E3-A91A-03BD797237F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81" name="TextovéPole 1">
          <a:extLst>
            <a:ext uri="{FF2B5EF4-FFF2-40B4-BE49-F238E27FC236}">
              <a16:creationId xmlns:a16="http://schemas.microsoft.com/office/drawing/2014/main" id="{C9AAE321-E021-4C27-8929-99C25D5F074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82" name="TextovéPole 1">
          <a:extLst>
            <a:ext uri="{FF2B5EF4-FFF2-40B4-BE49-F238E27FC236}">
              <a16:creationId xmlns:a16="http://schemas.microsoft.com/office/drawing/2014/main" id="{94FFD328-70DE-43E4-A8F2-757FABB3AD4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83" name="TextovéPole 1">
          <a:extLst>
            <a:ext uri="{FF2B5EF4-FFF2-40B4-BE49-F238E27FC236}">
              <a16:creationId xmlns:a16="http://schemas.microsoft.com/office/drawing/2014/main" id="{0AD006DB-60E0-4A92-96DC-2BCB2E3AB61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84" name="TextovéPole 1">
          <a:extLst>
            <a:ext uri="{FF2B5EF4-FFF2-40B4-BE49-F238E27FC236}">
              <a16:creationId xmlns:a16="http://schemas.microsoft.com/office/drawing/2014/main" id="{CC4282DE-3F17-4ADE-B173-6632D50BE27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85" name="TextovéPole 1">
          <a:extLst>
            <a:ext uri="{FF2B5EF4-FFF2-40B4-BE49-F238E27FC236}">
              <a16:creationId xmlns:a16="http://schemas.microsoft.com/office/drawing/2014/main" id="{55908118-9476-4A24-AA2A-0C7966589A4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86" name="TextovéPole 1">
          <a:extLst>
            <a:ext uri="{FF2B5EF4-FFF2-40B4-BE49-F238E27FC236}">
              <a16:creationId xmlns:a16="http://schemas.microsoft.com/office/drawing/2014/main" id="{189A639C-0E29-4A06-A43C-3EB2ED4D119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87" name="TextovéPole 1">
          <a:extLst>
            <a:ext uri="{FF2B5EF4-FFF2-40B4-BE49-F238E27FC236}">
              <a16:creationId xmlns:a16="http://schemas.microsoft.com/office/drawing/2014/main" id="{696731A4-2CA4-4739-AEAE-CAF263EB3CC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88" name="TextovéPole 1">
          <a:extLst>
            <a:ext uri="{FF2B5EF4-FFF2-40B4-BE49-F238E27FC236}">
              <a16:creationId xmlns:a16="http://schemas.microsoft.com/office/drawing/2014/main" id="{A5100380-9CC5-42C1-9514-5A5317E78AC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89" name="TextovéPole 1">
          <a:extLst>
            <a:ext uri="{FF2B5EF4-FFF2-40B4-BE49-F238E27FC236}">
              <a16:creationId xmlns:a16="http://schemas.microsoft.com/office/drawing/2014/main" id="{9E9C6B6A-3383-4DFA-BA49-14A099EA14C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90" name="TextovéPole 1">
          <a:extLst>
            <a:ext uri="{FF2B5EF4-FFF2-40B4-BE49-F238E27FC236}">
              <a16:creationId xmlns:a16="http://schemas.microsoft.com/office/drawing/2014/main" id="{728181DA-9E71-4A65-9C10-46A7B80F9EF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91" name="TextovéPole 1">
          <a:extLst>
            <a:ext uri="{FF2B5EF4-FFF2-40B4-BE49-F238E27FC236}">
              <a16:creationId xmlns:a16="http://schemas.microsoft.com/office/drawing/2014/main" id="{3EE6B86E-E18B-488A-BA70-D28E3CB8EA2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92" name="TextovéPole 1">
          <a:extLst>
            <a:ext uri="{FF2B5EF4-FFF2-40B4-BE49-F238E27FC236}">
              <a16:creationId xmlns:a16="http://schemas.microsoft.com/office/drawing/2014/main" id="{B8FD45B8-060A-4DF2-BC97-CA5C450BB4E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93" name="TextovéPole 1">
          <a:extLst>
            <a:ext uri="{FF2B5EF4-FFF2-40B4-BE49-F238E27FC236}">
              <a16:creationId xmlns:a16="http://schemas.microsoft.com/office/drawing/2014/main" id="{C00C89D7-6F60-4204-94E5-732D708A274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94" name="TextovéPole 1">
          <a:extLst>
            <a:ext uri="{FF2B5EF4-FFF2-40B4-BE49-F238E27FC236}">
              <a16:creationId xmlns:a16="http://schemas.microsoft.com/office/drawing/2014/main" id="{1B36A925-A71B-46BE-B5F7-3319F6EACDF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95" name="TextovéPole 1">
          <a:extLst>
            <a:ext uri="{FF2B5EF4-FFF2-40B4-BE49-F238E27FC236}">
              <a16:creationId xmlns:a16="http://schemas.microsoft.com/office/drawing/2014/main" id="{6BD90F14-D901-4B5F-9524-1733062C580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96" name="TextovéPole 1">
          <a:extLst>
            <a:ext uri="{FF2B5EF4-FFF2-40B4-BE49-F238E27FC236}">
              <a16:creationId xmlns:a16="http://schemas.microsoft.com/office/drawing/2014/main" id="{6B6E49D9-6565-4B43-99C2-626A1FA21D8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97" name="TextovéPole 1">
          <a:extLst>
            <a:ext uri="{FF2B5EF4-FFF2-40B4-BE49-F238E27FC236}">
              <a16:creationId xmlns:a16="http://schemas.microsoft.com/office/drawing/2014/main" id="{4214FD2E-4FE0-4C73-A198-DD8452415CE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98" name="TextovéPole 1">
          <a:extLst>
            <a:ext uri="{FF2B5EF4-FFF2-40B4-BE49-F238E27FC236}">
              <a16:creationId xmlns:a16="http://schemas.microsoft.com/office/drawing/2014/main" id="{915BE85A-C9B9-4B19-AE76-40BDB7B6E63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899" name="TextovéPole 1">
          <a:extLst>
            <a:ext uri="{FF2B5EF4-FFF2-40B4-BE49-F238E27FC236}">
              <a16:creationId xmlns:a16="http://schemas.microsoft.com/office/drawing/2014/main" id="{93E918FD-7784-4A39-BABE-C0061738CA9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00" name="TextovéPole 1">
          <a:extLst>
            <a:ext uri="{FF2B5EF4-FFF2-40B4-BE49-F238E27FC236}">
              <a16:creationId xmlns:a16="http://schemas.microsoft.com/office/drawing/2014/main" id="{EA26E305-B599-4093-BE57-FBE188D007C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01" name="TextovéPole 1">
          <a:extLst>
            <a:ext uri="{FF2B5EF4-FFF2-40B4-BE49-F238E27FC236}">
              <a16:creationId xmlns:a16="http://schemas.microsoft.com/office/drawing/2014/main" id="{000C27C1-9CBB-4FA5-A886-7A328A8CBB3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02" name="TextovéPole 1">
          <a:extLst>
            <a:ext uri="{FF2B5EF4-FFF2-40B4-BE49-F238E27FC236}">
              <a16:creationId xmlns:a16="http://schemas.microsoft.com/office/drawing/2014/main" id="{DC8DB895-007F-476C-991F-312CEC3F744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03" name="TextovéPole 1">
          <a:extLst>
            <a:ext uri="{FF2B5EF4-FFF2-40B4-BE49-F238E27FC236}">
              <a16:creationId xmlns:a16="http://schemas.microsoft.com/office/drawing/2014/main" id="{E4CE7E81-C677-4B71-8378-3DDCC6410E6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04" name="TextovéPole 1">
          <a:extLst>
            <a:ext uri="{FF2B5EF4-FFF2-40B4-BE49-F238E27FC236}">
              <a16:creationId xmlns:a16="http://schemas.microsoft.com/office/drawing/2014/main" id="{E5854A83-4F48-4131-BCD9-2E7417A4D08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05" name="TextovéPole 1">
          <a:extLst>
            <a:ext uri="{FF2B5EF4-FFF2-40B4-BE49-F238E27FC236}">
              <a16:creationId xmlns:a16="http://schemas.microsoft.com/office/drawing/2014/main" id="{0073D8C4-FAEB-47C4-8C54-BCA43B6851A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06" name="TextovéPole 1">
          <a:extLst>
            <a:ext uri="{FF2B5EF4-FFF2-40B4-BE49-F238E27FC236}">
              <a16:creationId xmlns:a16="http://schemas.microsoft.com/office/drawing/2014/main" id="{EF144950-0429-4E68-82DD-B3D45B0DD3E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07" name="TextovéPole 1">
          <a:extLst>
            <a:ext uri="{FF2B5EF4-FFF2-40B4-BE49-F238E27FC236}">
              <a16:creationId xmlns:a16="http://schemas.microsoft.com/office/drawing/2014/main" id="{149D0293-D339-447A-B875-DF0EF9D42CE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08" name="TextovéPole 1">
          <a:extLst>
            <a:ext uri="{FF2B5EF4-FFF2-40B4-BE49-F238E27FC236}">
              <a16:creationId xmlns:a16="http://schemas.microsoft.com/office/drawing/2014/main" id="{D117E50F-E366-4D4A-AF2C-27B311ECC8D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09" name="TextovéPole 1">
          <a:extLst>
            <a:ext uri="{FF2B5EF4-FFF2-40B4-BE49-F238E27FC236}">
              <a16:creationId xmlns:a16="http://schemas.microsoft.com/office/drawing/2014/main" id="{72D17346-0B5F-4610-9915-E038BB048E7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10" name="TextovéPole 1">
          <a:extLst>
            <a:ext uri="{FF2B5EF4-FFF2-40B4-BE49-F238E27FC236}">
              <a16:creationId xmlns:a16="http://schemas.microsoft.com/office/drawing/2014/main" id="{C4E2B266-7723-4055-8F34-D1F08028C0B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11" name="TextovéPole 1">
          <a:extLst>
            <a:ext uri="{FF2B5EF4-FFF2-40B4-BE49-F238E27FC236}">
              <a16:creationId xmlns:a16="http://schemas.microsoft.com/office/drawing/2014/main" id="{260955FD-D69F-4621-ACDF-6F46643D29D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12" name="TextovéPole 1">
          <a:extLst>
            <a:ext uri="{FF2B5EF4-FFF2-40B4-BE49-F238E27FC236}">
              <a16:creationId xmlns:a16="http://schemas.microsoft.com/office/drawing/2014/main" id="{EEFBC0D6-CDED-4750-BFFC-2C72C8328BB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13" name="TextovéPole 1">
          <a:extLst>
            <a:ext uri="{FF2B5EF4-FFF2-40B4-BE49-F238E27FC236}">
              <a16:creationId xmlns:a16="http://schemas.microsoft.com/office/drawing/2014/main" id="{19D303CC-2B04-4E5B-AF5D-8A2720250CF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14" name="TextovéPole 1">
          <a:extLst>
            <a:ext uri="{FF2B5EF4-FFF2-40B4-BE49-F238E27FC236}">
              <a16:creationId xmlns:a16="http://schemas.microsoft.com/office/drawing/2014/main" id="{8BC3CF74-47D8-4486-A92B-A3912CD1255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15" name="TextovéPole 1">
          <a:extLst>
            <a:ext uri="{FF2B5EF4-FFF2-40B4-BE49-F238E27FC236}">
              <a16:creationId xmlns:a16="http://schemas.microsoft.com/office/drawing/2014/main" id="{88979C07-2D7B-4290-A0CF-96DC86E9A05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16" name="TextovéPole 1">
          <a:extLst>
            <a:ext uri="{FF2B5EF4-FFF2-40B4-BE49-F238E27FC236}">
              <a16:creationId xmlns:a16="http://schemas.microsoft.com/office/drawing/2014/main" id="{23E460AA-2956-4898-84D2-6F66E2F569A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17" name="TextovéPole 1">
          <a:extLst>
            <a:ext uri="{FF2B5EF4-FFF2-40B4-BE49-F238E27FC236}">
              <a16:creationId xmlns:a16="http://schemas.microsoft.com/office/drawing/2014/main" id="{4466BE75-9934-497B-AD54-C7DE99B8E1D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18" name="TextovéPole 1">
          <a:extLst>
            <a:ext uri="{FF2B5EF4-FFF2-40B4-BE49-F238E27FC236}">
              <a16:creationId xmlns:a16="http://schemas.microsoft.com/office/drawing/2014/main" id="{59B00EAE-D964-437B-A2A1-F9F51E5164F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19" name="TextovéPole 1">
          <a:extLst>
            <a:ext uri="{FF2B5EF4-FFF2-40B4-BE49-F238E27FC236}">
              <a16:creationId xmlns:a16="http://schemas.microsoft.com/office/drawing/2014/main" id="{0C0FD306-F858-4BA1-BCE9-D64033D162A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20" name="TextovéPole 1">
          <a:extLst>
            <a:ext uri="{FF2B5EF4-FFF2-40B4-BE49-F238E27FC236}">
              <a16:creationId xmlns:a16="http://schemas.microsoft.com/office/drawing/2014/main" id="{08B64081-B315-48D8-A8F8-A9120EA637E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21" name="TextovéPole 1">
          <a:extLst>
            <a:ext uri="{FF2B5EF4-FFF2-40B4-BE49-F238E27FC236}">
              <a16:creationId xmlns:a16="http://schemas.microsoft.com/office/drawing/2014/main" id="{C9010020-8CEB-4BAE-8B8B-3BE48C0167E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22" name="TextovéPole 1">
          <a:extLst>
            <a:ext uri="{FF2B5EF4-FFF2-40B4-BE49-F238E27FC236}">
              <a16:creationId xmlns:a16="http://schemas.microsoft.com/office/drawing/2014/main" id="{66D1B397-DB91-4A4F-84A5-0156E644D5B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23" name="TextovéPole 1">
          <a:extLst>
            <a:ext uri="{FF2B5EF4-FFF2-40B4-BE49-F238E27FC236}">
              <a16:creationId xmlns:a16="http://schemas.microsoft.com/office/drawing/2014/main" id="{75A4ACCB-BE38-47C0-8C33-736A883CE61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24" name="TextovéPole 1">
          <a:extLst>
            <a:ext uri="{FF2B5EF4-FFF2-40B4-BE49-F238E27FC236}">
              <a16:creationId xmlns:a16="http://schemas.microsoft.com/office/drawing/2014/main" id="{3543D769-735E-4287-B3B6-5039F784130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25" name="TextovéPole 1">
          <a:extLst>
            <a:ext uri="{FF2B5EF4-FFF2-40B4-BE49-F238E27FC236}">
              <a16:creationId xmlns:a16="http://schemas.microsoft.com/office/drawing/2014/main" id="{6796A04F-823F-43CF-852A-232DD66016F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26" name="TextovéPole 1">
          <a:extLst>
            <a:ext uri="{FF2B5EF4-FFF2-40B4-BE49-F238E27FC236}">
              <a16:creationId xmlns:a16="http://schemas.microsoft.com/office/drawing/2014/main" id="{19F908EE-4ED7-4D90-A022-C47D5B3CA97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27" name="TextovéPole 1">
          <a:extLst>
            <a:ext uri="{FF2B5EF4-FFF2-40B4-BE49-F238E27FC236}">
              <a16:creationId xmlns:a16="http://schemas.microsoft.com/office/drawing/2014/main" id="{7AC9619F-9587-48B3-B595-A57C597D594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28" name="TextovéPole 1">
          <a:extLst>
            <a:ext uri="{FF2B5EF4-FFF2-40B4-BE49-F238E27FC236}">
              <a16:creationId xmlns:a16="http://schemas.microsoft.com/office/drawing/2014/main" id="{177601C9-5349-4EE3-AF78-89E5FD0842A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29" name="TextovéPole 1">
          <a:extLst>
            <a:ext uri="{FF2B5EF4-FFF2-40B4-BE49-F238E27FC236}">
              <a16:creationId xmlns:a16="http://schemas.microsoft.com/office/drawing/2014/main" id="{7DE735C1-A81A-449B-8F7E-0A286B30CA9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30" name="TextovéPole 1">
          <a:extLst>
            <a:ext uri="{FF2B5EF4-FFF2-40B4-BE49-F238E27FC236}">
              <a16:creationId xmlns:a16="http://schemas.microsoft.com/office/drawing/2014/main" id="{F84C83FB-FBE8-4A8B-B31F-12FA030880E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31" name="TextovéPole 1">
          <a:extLst>
            <a:ext uri="{FF2B5EF4-FFF2-40B4-BE49-F238E27FC236}">
              <a16:creationId xmlns:a16="http://schemas.microsoft.com/office/drawing/2014/main" id="{55296980-AC3F-415A-835F-47580AECDA7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32" name="TextovéPole 1">
          <a:extLst>
            <a:ext uri="{FF2B5EF4-FFF2-40B4-BE49-F238E27FC236}">
              <a16:creationId xmlns:a16="http://schemas.microsoft.com/office/drawing/2014/main" id="{F8B73527-4F27-4D54-8AAB-921394B2270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33" name="TextovéPole 1">
          <a:extLst>
            <a:ext uri="{FF2B5EF4-FFF2-40B4-BE49-F238E27FC236}">
              <a16:creationId xmlns:a16="http://schemas.microsoft.com/office/drawing/2014/main" id="{1B453BB8-6947-4117-BF87-52443EE7EC1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34" name="TextovéPole 1">
          <a:extLst>
            <a:ext uri="{FF2B5EF4-FFF2-40B4-BE49-F238E27FC236}">
              <a16:creationId xmlns:a16="http://schemas.microsoft.com/office/drawing/2014/main" id="{8D2443F0-D8CC-490A-AB7C-5A3FA0BE52E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35" name="TextovéPole 1">
          <a:extLst>
            <a:ext uri="{FF2B5EF4-FFF2-40B4-BE49-F238E27FC236}">
              <a16:creationId xmlns:a16="http://schemas.microsoft.com/office/drawing/2014/main" id="{176BD675-C8EC-4738-BD91-C2E86C1CF9A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36" name="TextovéPole 1">
          <a:extLst>
            <a:ext uri="{FF2B5EF4-FFF2-40B4-BE49-F238E27FC236}">
              <a16:creationId xmlns:a16="http://schemas.microsoft.com/office/drawing/2014/main" id="{E227188B-B210-4D03-A1AE-5461D9D2A2A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37" name="TextovéPole 1">
          <a:extLst>
            <a:ext uri="{FF2B5EF4-FFF2-40B4-BE49-F238E27FC236}">
              <a16:creationId xmlns:a16="http://schemas.microsoft.com/office/drawing/2014/main" id="{FF0061F9-2631-4C98-B472-A36B0C685FF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38" name="TextovéPole 1">
          <a:extLst>
            <a:ext uri="{FF2B5EF4-FFF2-40B4-BE49-F238E27FC236}">
              <a16:creationId xmlns:a16="http://schemas.microsoft.com/office/drawing/2014/main" id="{A5B94CFB-7DAC-4BF6-B2C9-B8FE51C8D25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39" name="TextovéPole 1">
          <a:extLst>
            <a:ext uri="{FF2B5EF4-FFF2-40B4-BE49-F238E27FC236}">
              <a16:creationId xmlns:a16="http://schemas.microsoft.com/office/drawing/2014/main" id="{C14DE364-8254-4A12-A97B-DBAC28104D0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40" name="TextovéPole 1">
          <a:extLst>
            <a:ext uri="{FF2B5EF4-FFF2-40B4-BE49-F238E27FC236}">
              <a16:creationId xmlns:a16="http://schemas.microsoft.com/office/drawing/2014/main" id="{2D0A2BF1-C343-49F5-9AD2-342F1AE3CB4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41" name="TextovéPole 1">
          <a:extLst>
            <a:ext uri="{FF2B5EF4-FFF2-40B4-BE49-F238E27FC236}">
              <a16:creationId xmlns:a16="http://schemas.microsoft.com/office/drawing/2014/main" id="{A4727D1D-B9EB-4DE6-8A0E-20F56ED251F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42" name="TextovéPole 1">
          <a:extLst>
            <a:ext uri="{FF2B5EF4-FFF2-40B4-BE49-F238E27FC236}">
              <a16:creationId xmlns:a16="http://schemas.microsoft.com/office/drawing/2014/main" id="{2B0F2C41-5BE7-40B5-9761-0D2B95E5078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43" name="TextovéPole 1">
          <a:extLst>
            <a:ext uri="{FF2B5EF4-FFF2-40B4-BE49-F238E27FC236}">
              <a16:creationId xmlns:a16="http://schemas.microsoft.com/office/drawing/2014/main" id="{04CDB3F6-082E-4829-A7CD-01DBA4FF2CF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44" name="TextovéPole 1">
          <a:extLst>
            <a:ext uri="{FF2B5EF4-FFF2-40B4-BE49-F238E27FC236}">
              <a16:creationId xmlns:a16="http://schemas.microsoft.com/office/drawing/2014/main" id="{412DFBD7-6C14-4952-B056-F8EED9B6EE2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45" name="TextovéPole 1">
          <a:extLst>
            <a:ext uri="{FF2B5EF4-FFF2-40B4-BE49-F238E27FC236}">
              <a16:creationId xmlns:a16="http://schemas.microsoft.com/office/drawing/2014/main" id="{9EC105B6-53E3-455F-A6B3-F45E0A777E6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46" name="TextovéPole 1">
          <a:extLst>
            <a:ext uri="{FF2B5EF4-FFF2-40B4-BE49-F238E27FC236}">
              <a16:creationId xmlns:a16="http://schemas.microsoft.com/office/drawing/2014/main" id="{651D562E-B031-45EA-9D9B-704208765E8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47" name="TextovéPole 1">
          <a:extLst>
            <a:ext uri="{FF2B5EF4-FFF2-40B4-BE49-F238E27FC236}">
              <a16:creationId xmlns:a16="http://schemas.microsoft.com/office/drawing/2014/main" id="{2E52904D-D91B-41FF-91E5-AF535F30440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48" name="TextovéPole 1">
          <a:extLst>
            <a:ext uri="{FF2B5EF4-FFF2-40B4-BE49-F238E27FC236}">
              <a16:creationId xmlns:a16="http://schemas.microsoft.com/office/drawing/2014/main" id="{BAD3DEB3-BD29-4700-92E2-C184585FA65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49" name="TextovéPole 1">
          <a:extLst>
            <a:ext uri="{FF2B5EF4-FFF2-40B4-BE49-F238E27FC236}">
              <a16:creationId xmlns:a16="http://schemas.microsoft.com/office/drawing/2014/main" id="{73F0F71F-B9D7-45BB-9A6F-938D59712A0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50" name="TextovéPole 1">
          <a:extLst>
            <a:ext uri="{FF2B5EF4-FFF2-40B4-BE49-F238E27FC236}">
              <a16:creationId xmlns:a16="http://schemas.microsoft.com/office/drawing/2014/main" id="{23742C18-1300-4197-AC50-F71AC064F07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51" name="TextovéPole 1">
          <a:extLst>
            <a:ext uri="{FF2B5EF4-FFF2-40B4-BE49-F238E27FC236}">
              <a16:creationId xmlns:a16="http://schemas.microsoft.com/office/drawing/2014/main" id="{951603B4-93E9-406D-A473-78824461D1C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52" name="TextovéPole 1">
          <a:extLst>
            <a:ext uri="{FF2B5EF4-FFF2-40B4-BE49-F238E27FC236}">
              <a16:creationId xmlns:a16="http://schemas.microsoft.com/office/drawing/2014/main" id="{082F9988-964E-4198-B06E-A82F82BEFB9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53" name="TextovéPole 1">
          <a:extLst>
            <a:ext uri="{FF2B5EF4-FFF2-40B4-BE49-F238E27FC236}">
              <a16:creationId xmlns:a16="http://schemas.microsoft.com/office/drawing/2014/main" id="{2D0114AF-E7CB-400C-AF62-4BE774C377F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54" name="TextovéPole 1">
          <a:extLst>
            <a:ext uri="{FF2B5EF4-FFF2-40B4-BE49-F238E27FC236}">
              <a16:creationId xmlns:a16="http://schemas.microsoft.com/office/drawing/2014/main" id="{AEA773A3-F2CC-45F5-AFFE-B0FD30CE56D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55" name="TextovéPole 1">
          <a:extLst>
            <a:ext uri="{FF2B5EF4-FFF2-40B4-BE49-F238E27FC236}">
              <a16:creationId xmlns:a16="http://schemas.microsoft.com/office/drawing/2014/main" id="{195831AD-ABAA-4BF0-A28A-B7C87DC383D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56" name="TextovéPole 1">
          <a:extLst>
            <a:ext uri="{FF2B5EF4-FFF2-40B4-BE49-F238E27FC236}">
              <a16:creationId xmlns:a16="http://schemas.microsoft.com/office/drawing/2014/main" id="{111621FD-90DA-4F3E-B587-0794AE568B8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57" name="TextovéPole 1">
          <a:extLst>
            <a:ext uri="{FF2B5EF4-FFF2-40B4-BE49-F238E27FC236}">
              <a16:creationId xmlns:a16="http://schemas.microsoft.com/office/drawing/2014/main" id="{DEFB7D29-D855-4FC7-9CA8-D97C31E29E3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58" name="TextovéPole 1">
          <a:extLst>
            <a:ext uri="{FF2B5EF4-FFF2-40B4-BE49-F238E27FC236}">
              <a16:creationId xmlns:a16="http://schemas.microsoft.com/office/drawing/2014/main" id="{406E1086-433D-4965-B304-479DFB0D6F3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59" name="TextovéPole 1">
          <a:extLst>
            <a:ext uri="{FF2B5EF4-FFF2-40B4-BE49-F238E27FC236}">
              <a16:creationId xmlns:a16="http://schemas.microsoft.com/office/drawing/2014/main" id="{76461BDC-37CC-428B-8F05-70D4B6D57BA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60" name="TextovéPole 1">
          <a:extLst>
            <a:ext uri="{FF2B5EF4-FFF2-40B4-BE49-F238E27FC236}">
              <a16:creationId xmlns:a16="http://schemas.microsoft.com/office/drawing/2014/main" id="{4A7C3F19-2461-40C4-8E09-B176D43D39B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61" name="TextovéPole 1">
          <a:extLst>
            <a:ext uri="{FF2B5EF4-FFF2-40B4-BE49-F238E27FC236}">
              <a16:creationId xmlns:a16="http://schemas.microsoft.com/office/drawing/2014/main" id="{F1454A9F-AA42-4EE2-B935-D820F4EC684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62" name="TextovéPole 1">
          <a:extLst>
            <a:ext uri="{FF2B5EF4-FFF2-40B4-BE49-F238E27FC236}">
              <a16:creationId xmlns:a16="http://schemas.microsoft.com/office/drawing/2014/main" id="{D9FFF489-95FF-45FD-AA43-EB19B1B55F2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63" name="TextovéPole 1">
          <a:extLst>
            <a:ext uri="{FF2B5EF4-FFF2-40B4-BE49-F238E27FC236}">
              <a16:creationId xmlns:a16="http://schemas.microsoft.com/office/drawing/2014/main" id="{64F2CAFD-9F5F-455E-A535-9198925EB0F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64" name="TextovéPole 1">
          <a:extLst>
            <a:ext uri="{FF2B5EF4-FFF2-40B4-BE49-F238E27FC236}">
              <a16:creationId xmlns:a16="http://schemas.microsoft.com/office/drawing/2014/main" id="{D5763C8B-A866-4448-A33D-7C1EB77D19E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65" name="TextovéPole 1">
          <a:extLst>
            <a:ext uri="{FF2B5EF4-FFF2-40B4-BE49-F238E27FC236}">
              <a16:creationId xmlns:a16="http://schemas.microsoft.com/office/drawing/2014/main" id="{D4516A11-0480-49F0-B2AE-D07F4884D06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66" name="TextovéPole 1">
          <a:extLst>
            <a:ext uri="{FF2B5EF4-FFF2-40B4-BE49-F238E27FC236}">
              <a16:creationId xmlns:a16="http://schemas.microsoft.com/office/drawing/2014/main" id="{F496D3B1-E4F8-485A-A500-63037125828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67" name="TextovéPole 1">
          <a:extLst>
            <a:ext uri="{FF2B5EF4-FFF2-40B4-BE49-F238E27FC236}">
              <a16:creationId xmlns:a16="http://schemas.microsoft.com/office/drawing/2014/main" id="{9C733056-9534-4C36-8B23-CDE23AA1981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68" name="TextovéPole 1">
          <a:extLst>
            <a:ext uri="{FF2B5EF4-FFF2-40B4-BE49-F238E27FC236}">
              <a16:creationId xmlns:a16="http://schemas.microsoft.com/office/drawing/2014/main" id="{BB32E092-457B-4492-A971-6F261ED1D85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69" name="TextovéPole 1">
          <a:extLst>
            <a:ext uri="{FF2B5EF4-FFF2-40B4-BE49-F238E27FC236}">
              <a16:creationId xmlns:a16="http://schemas.microsoft.com/office/drawing/2014/main" id="{107BECA7-F9C9-48D0-B9F1-55AE09ABEE6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70" name="TextovéPole 1">
          <a:extLst>
            <a:ext uri="{FF2B5EF4-FFF2-40B4-BE49-F238E27FC236}">
              <a16:creationId xmlns:a16="http://schemas.microsoft.com/office/drawing/2014/main" id="{36959550-FC3F-45D4-89FB-5DA2E578B26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71" name="TextovéPole 1">
          <a:extLst>
            <a:ext uri="{FF2B5EF4-FFF2-40B4-BE49-F238E27FC236}">
              <a16:creationId xmlns:a16="http://schemas.microsoft.com/office/drawing/2014/main" id="{7B3CD82B-3516-41A6-8903-CD027BD458D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72" name="TextovéPole 1">
          <a:extLst>
            <a:ext uri="{FF2B5EF4-FFF2-40B4-BE49-F238E27FC236}">
              <a16:creationId xmlns:a16="http://schemas.microsoft.com/office/drawing/2014/main" id="{E3909B11-EF35-4977-B798-E84DF4A5565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73" name="TextovéPole 1">
          <a:extLst>
            <a:ext uri="{FF2B5EF4-FFF2-40B4-BE49-F238E27FC236}">
              <a16:creationId xmlns:a16="http://schemas.microsoft.com/office/drawing/2014/main" id="{68C9AB42-C024-407D-A112-DC3A07D4910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74" name="TextovéPole 1">
          <a:extLst>
            <a:ext uri="{FF2B5EF4-FFF2-40B4-BE49-F238E27FC236}">
              <a16:creationId xmlns:a16="http://schemas.microsoft.com/office/drawing/2014/main" id="{E630ED38-DD95-45D2-81DD-420FD993545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75" name="TextovéPole 1">
          <a:extLst>
            <a:ext uri="{FF2B5EF4-FFF2-40B4-BE49-F238E27FC236}">
              <a16:creationId xmlns:a16="http://schemas.microsoft.com/office/drawing/2014/main" id="{5FD5B1B1-B7D1-4A08-80E2-22D75864999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76" name="TextovéPole 1">
          <a:extLst>
            <a:ext uri="{FF2B5EF4-FFF2-40B4-BE49-F238E27FC236}">
              <a16:creationId xmlns:a16="http://schemas.microsoft.com/office/drawing/2014/main" id="{832310EF-D7A9-4687-9C32-BA2160726C4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77" name="TextovéPole 1">
          <a:extLst>
            <a:ext uri="{FF2B5EF4-FFF2-40B4-BE49-F238E27FC236}">
              <a16:creationId xmlns:a16="http://schemas.microsoft.com/office/drawing/2014/main" id="{1B4A8017-C6B6-4EFC-BE6C-AD6CA69BE4F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78" name="TextovéPole 1">
          <a:extLst>
            <a:ext uri="{FF2B5EF4-FFF2-40B4-BE49-F238E27FC236}">
              <a16:creationId xmlns:a16="http://schemas.microsoft.com/office/drawing/2014/main" id="{58FEE0F3-4394-4332-9D6E-5F815DD0C89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79" name="TextovéPole 1">
          <a:extLst>
            <a:ext uri="{FF2B5EF4-FFF2-40B4-BE49-F238E27FC236}">
              <a16:creationId xmlns:a16="http://schemas.microsoft.com/office/drawing/2014/main" id="{44DE55C7-0D82-475B-BABD-75D6B5710E2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80" name="TextovéPole 1">
          <a:extLst>
            <a:ext uri="{FF2B5EF4-FFF2-40B4-BE49-F238E27FC236}">
              <a16:creationId xmlns:a16="http://schemas.microsoft.com/office/drawing/2014/main" id="{6E095E19-E836-4920-A6F6-755C50A5AA1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81" name="TextovéPole 1">
          <a:extLst>
            <a:ext uri="{FF2B5EF4-FFF2-40B4-BE49-F238E27FC236}">
              <a16:creationId xmlns:a16="http://schemas.microsoft.com/office/drawing/2014/main" id="{950EEE36-4C24-49F2-BAAA-94C6A98963E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82" name="TextovéPole 1">
          <a:extLst>
            <a:ext uri="{FF2B5EF4-FFF2-40B4-BE49-F238E27FC236}">
              <a16:creationId xmlns:a16="http://schemas.microsoft.com/office/drawing/2014/main" id="{723E3147-C124-4F7A-9D7F-DD51CAE9C6C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83" name="TextovéPole 1">
          <a:extLst>
            <a:ext uri="{FF2B5EF4-FFF2-40B4-BE49-F238E27FC236}">
              <a16:creationId xmlns:a16="http://schemas.microsoft.com/office/drawing/2014/main" id="{61DEFAA0-11A3-41CA-8F21-036324C1017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84" name="TextovéPole 1">
          <a:extLst>
            <a:ext uri="{FF2B5EF4-FFF2-40B4-BE49-F238E27FC236}">
              <a16:creationId xmlns:a16="http://schemas.microsoft.com/office/drawing/2014/main" id="{1D7AAE0E-3F5B-46A2-9CC9-2A3B47A230B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85" name="TextovéPole 1">
          <a:extLst>
            <a:ext uri="{FF2B5EF4-FFF2-40B4-BE49-F238E27FC236}">
              <a16:creationId xmlns:a16="http://schemas.microsoft.com/office/drawing/2014/main" id="{4E232EB4-E51F-43FD-BF75-BF74D9D3CAB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86" name="TextovéPole 1">
          <a:extLst>
            <a:ext uri="{FF2B5EF4-FFF2-40B4-BE49-F238E27FC236}">
              <a16:creationId xmlns:a16="http://schemas.microsoft.com/office/drawing/2014/main" id="{BA4138B3-DC18-4372-97F7-3CFDB5934C5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87" name="TextovéPole 1">
          <a:extLst>
            <a:ext uri="{FF2B5EF4-FFF2-40B4-BE49-F238E27FC236}">
              <a16:creationId xmlns:a16="http://schemas.microsoft.com/office/drawing/2014/main" id="{D427A3A1-5151-43DE-B972-98D8CAD13CA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88" name="TextovéPole 1">
          <a:extLst>
            <a:ext uri="{FF2B5EF4-FFF2-40B4-BE49-F238E27FC236}">
              <a16:creationId xmlns:a16="http://schemas.microsoft.com/office/drawing/2014/main" id="{9A6B1F37-C843-4C2D-B8D2-44707365EB4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89" name="TextovéPole 1">
          <a:extLst>
            <a:ext uri="{FF2B5EF4-FFF2-40B4-BE49-F238E27FC236}">
              <a16:creationId xmlns:a16="http://schemas.microsoft.com/office/drawing/2014/main" id="{1D877F20-3224-4225-922B-5B3473D4F30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90" name="TextovéPole 1">
          <a:extLst>
            <a:ext uri="{FF2B5EF4-FFF2-40B4-BE49-F238E27FC236}">
              <a16:creationId xmlns:a16="http://schemas.microsoft.com/office/drawing/2014/main" id="{1A351E16-50A3-4CFC-B432-17FA8CC4757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91" name="TextovéPole 1">
          <a:extLst>
            <a:ext uri="{FF2B5EF4-FFF2-40B4-BE49-F238E27FC236}">
              <a16:creationId xmlns:a16="http://schemas.microsoft.com/office/drawing/2014/main" id="{4E6208E6-9EDB-444F-9ECF-E60D37B22E5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92" name="TextovéPole 1">
          <a:extLst>
            <a:ext uri="{FF2B5EF4-FFF2-40B4-BE49-F238E27FC236}">
              <a16:creationId xmlns:a16="http://schemas.microsoft.com/office/drawing/2014/main" id="{1791E7B9-01E4-4B97-8FCB-167EA97CF4C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93" name="TextovéPole 1">
          <a:extLst>
            <a:ext uri="{FF2B5EF4-FFF2-40B4-BE49-F238E27FC236}">
              <a16:creationId xmlns:a16="http://schemas.microsoft.com/office/drawing/2014/main" id="{0C296B80-64EF-4928-9F4D-2C2E4480245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94" name="TextovéPole 1">
          <a:extLst>
            <a:ext uri="{FF2B5EF4-FFF2-40B4-BE49-F238E27FC236}">
              <a16:creationId xmlns:a16="http://schemas.microsoft.com/office/drawing/2014/main" id="{C0E25384-FB37-40F7-A6F7-17CBACA4E69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95" name="TextovéPole 1">
          <a:extLst>
            <a:ext uri="{FF2B5EF4-FFF2-40B4-BE49-F238E27FC236}">
              <a16:creationId xmlns:a16="http://schemas.microsoft.com/office/drawing/2014/main" id="{AF2F09B0-F60F-4BB7-AB23-C9B6FF5F949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96" name="TextovéPole 1">
          <a:extLst>
            <a:ext uri="{FF2B5EF4-FFF2-40B4-BE49-F238E27FC236}">
              <a16:creationId xmlns:a16="http://schemas.microsoft.com/office/drawing/2014/main" id="{F946658B-4554-4558-8235-A9F870C10CF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97" name="TextovéPole 1">
          <a:extLst>
            <a:ext uri="{FF2B5EF4-FFF2-40B4-BE49-F238E27FC236}">
              <a16:creationId xmlns:a16="http://schemas.microsoft.com/office/drawing/2014/main" id="{915A4600-F7F5-42FE-81F9-427009CFB93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98" name="TextovéPole 1">
          <a:extLst>
            <a:ext uri="{FF2B5EF4-FFF2-40B4-BE49-F238E27FC236}">
              <a16:creationId xmlns:a16="http://schemas.microsoft.com/office/drawing/2014/main" id="{0F510ADE-7E2B-4B37-ADB1-65ED77E1796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1999" name="TextovéPole 1">
          <a:extLst>
            <a:ext uri="{FF2B5EF4-FFF2-40B4-BE49-F238E27FC236}">
              <a16:creationId xmlns:a16="http://schemas.microsoft.com/office/drawing/2014/main" id="{71452645-3EB7-4BF1-95CD-6CF5735966D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00" name="TextovéPole 1">
          <a:extLst>
            <a:ext uri="{FF2B5EF4-FFF2-40B4-BE49-F238E27FC236}">
              <a16:creationId xmlns:a16="http://schemas.microsoft.com/office/drawing/2014/main" id="{B4AB1018-4117-428C-8DDE-1DD3B803F9F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01" name="TextovéPole 1">
          <a:extLst>
            <a:ext uri="{FF2B5EF4-FFF2-40B4-BE49-F238E27FC236}">
              <a16:creationId xmlns:a16="http://schemas.microsoft.com/office/drawing/2014/main" id="{51F4159F-DC75-4CAD-8627-4FC6D6618E1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02" name="TextovéPole 1">
          <a:extLst>
            <a:ext uri="{FF2B5EF4-FFF2-40B4-BE49-F238E27FC236}">
              <a16:creationId xmlns:a16="http://schemas.microsoft.com/office/drawing/2014/main" id="{E2C32E63-F489-454E-8F7D-9ED2D241397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03" name="TextovéPole 1">
          <a:extLst>
            <a:ext uri="{FF2B5EF4-FFF2-40B4-BE49-F238E27FC236}">
              <a16:creationId xmlns:a16="http://schemas.microsoft.com/office/drawing/2014/main" id="{4A35CD36-0115-4238-B12F-03891F5796C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04" name="TextovéPole 1">
          <a:extLst>
            <a:ext uri="{FF2B5EF4-FFF2-40B4-BE49-F238E27FC236}">
              <a16:creationId xmlns:a16="http://schemas.microsoft.com/office/drawing/2014/main" id="{0735CF4D-81E8-4FA3-83C7-86F60EA252C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05" name="TextovéPole 1">
          <a:extLst>
            <a:ext uri="{FF2B5EF4-FFF2-40B4-BE49-F238E27FC236}">
              <a16:creationId xmlns:a16="http://schemas.microsoft.com/office/drawing/2014/main" id="{59FFB0E5-559D-4569-952B-7664375FA0E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06" name="TextovéPole 1">
          <a:extLst>
            <a:ext uri="{FF2B5EF4-FFF2-40B4-BE49-F238E27FC236}">
              <a16:creationId xmlns:a16="http://schemas.microsoft.com/office/drawing/2014/main" id="{45B2EB3E-2623-4906-B81F-209C91A26D3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07" name="TextovéPole 1">
          <a:extLst>
            <a:ext uri="{FF2B5EF4-FFF2-40B4-BE49-F238E27FC236}">
              <a16:creationId xmlns:a16="http://schemas.microsoft.com/office/drawing/2014/main" id="{E3D0B5A8-8CAF-424F-BEC4-21F2AF41140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08" name="TextovéPole 1">
          <a:extLst>
            <a:ext uri="{FF2B5EF4-FFF2-40B4-BE49-F238E27FC236}">
              <a16:creationId xmlns:a16="http://schemas.microsoft.com/office/drawing/2014/main" id="{2DB0133D-E52A-40C7-97CA-608FF129FD6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09" name="TextovéPole 1">
          <a:extLst>
            <a:ext uri="{FF2B5EF4-FFF2-40B4-BE49-F238E27FC236}">
              <a16:creationId xmlns:a16="http://schemas.microsoft.com/office/drawing/2014/main" id="{8AD48621-7464-41E7-BA1E-571DE0A342B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10" name="TextovéPole 1">
          <a:extLst>
            <a:ext uri="{FF2B5EF4-FFF2-40B4-BE49-F238E27FC236}">
              <a16:creationId xmlns:a16="http://schemas.microsoft.com/office/drawing/2014/main" id="{916648EC-BD33-4D37-8437-EAC726B836C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11" name="TextovéPole 1">
          <a:extLst>
            <a:ext uri="{FF2B5EF4-FFF2-40B4-BE49-F238E27FC236}">
              <a16:creationId xmlns:a16="http://schemas.microsoft.com/office/drawing/2014/main" id="{3346D54F-217C-4C45-8413-D88F8B52BD9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12" name="TextovéPole 1">
          <a:extLst>
            <a:ext uri="{FF2B5EF4-FFF2-40B4-BE49-F238E27FC236}">
              <a16:creationId xmlns:a16="http://schemas.microsoft.com/office/drawing/2014/main" id="{85A9882D-0896-45D7-A0EA-8DA65DB68E7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13" name="TextovéPole 1">
          <a:extLst>
            <a:ext uri="{FF2B5EF4-FFF2-40B4-BE49-F238E27FC236}">
              <a16:creationId xmlns:a16="http://schemas.microsoft.com/office/drawing/2014/main" id="{D7B97C45-49B4-4B48-8E7E-2D6A56956D3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14" name="TextovéPole 1">
          <a:extLst>
            <a:ext uri="{FF2B5EF4-FFF2-40B4-BE49-F238E27FC236}">
              <a16:creationId xmlns:a16="http://schemas.microsoft.com/office/drawing/2014/main" id="{72555EBC-3577-4F65-90B9-60A0AC38763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15" name="TextovéPole 1">
          <a:extLst>
            <a:ext uri="{FF2B5EF4-FFF2-40B4-BE49-F238E27FC236}">
              <a16:creationId xmlns:a16="http://schemas.microsoft.com/office/drawing/2014/main" id="{06E81A67-34C1-42D7-94F7-9EEC69EDC6B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16" name="TextovéPole 1">
          <a:extLst>
            <a:ext uri="{FF2B5EF4-FFF2-40B4-BE49-F238E27FC236}">
              <a16:creationId xmlns:a16="http://schemas.microsoft.com/office/drawing/2014/main" id="{71DDD07E-0D50-4B67-B769-1524568FA28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17" name="TextovéPole 1">
          <a:extLst>
            <a:ext uri="{FF2B5EF4-FFF2-40B4-BE49-F238E27FC236}">
              <a16:creationId xmlns:a16="http://schemas.microsoft.com/office/drawing/2014/main" id="{EDF2AA9A-7971-490E-8A61-7C53BD85E7D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18" name="TextovéPole 1">
          <a:extLst>
            <a:ext uri="{FF2B5EF4-FFF2-40B4-BE49-F238E27FC236}">
              <a16:creationId xmlns:a16="http://schemas.microsoft.com/office/drawing/2014/main" id="{087E43E9-A612-4640-8DF3-E10ADE41847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19" name="TextovéPole 1">
          <a:extLst>
            <a:ext uri="{FF2B5EF4-FFF2-40B4-BE49-F238E27FC236}">
              <a16:creationId xmlns:a16="http://schemas.microsoft.com/office/drawing/2014/main" id="{C8FFA166-A363-44BA-B655-EA3B327B541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20" name="TextovéPole 1">
          <a:extLst>
            <a:ext uri="{FF2B5EF4-FFF2-40B4-BE49-F238E27FC236}">
              <a16:creationId xmlns:a16="http://schemas.microsoft.com/office/drawing/2014/main" id="{56CF3CF8-3A71-4A62-81C1-4D90132B2E4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21" name="TextovéPole 1">
          <a:extLst>
            <a:ext uri="{FF2B5EF4-FFF2-40B4-BE49-F238E27FC236}">
              <a16:creationId xmlns:a16="http://schemas.microsoft.com/office/drawing/2014/main" id="{50759C36-CC63-4B1C-B6CB-9FD309BE299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22" name="TextovéPole 1">
          <a:extLst>
            <a:ext uri="{FF2B5EF4-FFF2-40B4-BE49-F238E27FC236}">
              <a16:creationId xmlns:a16="http://schemas.microsoft.com/office/drawing/2014/main" id="{EF11073A-E1A4-4397-88B2-FAEC938A517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23" name="TextovéPole 1">
          <a:extLst>
            <a:ext uri="{FF2B5EF4-FFF2-40B4-BE49-F238E27FC236}">
              <a16:creationId xmlns:a16="http://schemas.microsoft.com/office/drawing/2014/main" id="{572116EE-1959-4AA1-9CE2-B168751FAD1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24" name="TextovéPole 1">
          <a:extLst>
            <a:ext uri="{FF2B5EF4-FFF2-40B4-BE49-F238E27FC236}">
              <a16:creationId xmlns:a16="http://schemas.microsoft.com/office/drawing/2014/main" id="{76EA9389-7ABF-44CE-9023-1F4885C8677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25" name="TextovéPole 1">
          <a:extLst>
            <a:ext uri="{FF2B5EF4-FFF2-40B4-BE49-F238E27FC236}">
              <a16:creationId xmlns:a16="http://schemas.microsoft.com/office/drawing/2014/main" id="{45E8AB83-3293-4431-881E-B74EE38EB2F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26" name="TextovéPole 1">
          <a:extLst>
            <a:ext uri="{FF2B5EF4-FFF2-40B4-BE49-F238E27FC236}">
              <a16:creationId xmlns:a16="http://schemas.microsoft.com/office/drawing/2014/main" id="{8E2DDB6F-5B0F-4A9E-AE0C-E0981F8CC71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27" name="TextovéPole 1">
          <a:extLst>
            <a:ext uri="{FF2B5EF4-FFF2-40B4-BE49-F238E27FC236}">
              <a16:creationId xmlns:a16="http://schemas.microsoft.com/office/drawing/2014/main" id="{9B894F9B-36A5-443B-B8D5-B72354862EC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28" name="TextovéPole 1">
          <a:extLst>
            <a:ext uri="{FF2B5EF4-FFF2-40B4-BE49-F238E27FC236}">
              <a16:creationId xmlns:a16="http://schemas.microsoft.com/office/drawing/2014/main" id="{9763033A-EB4A-4CB1-9256-29C4A7E765C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29" name="TextovéPole 1">
          <a:extLst>
            <a:ext uri="{FF2B5EF4-FFF2-40B4-BE49-F238E27FC236}">
              <a16:creationId xmlns:a16="http://schemas.microsoft.com/office/drawing/2014/main" id="{0757EBC4-B053-4CD3-8BBB-EE0378480B5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30" name="TextovéPole 1">
          <a:extLst>
            <a:ext uri="{FF2B5EF4-FFF2-40B4-BE49-F238E27FC236}">
              <a16:creationId xmlns:a16="http://schemas.microsoft.com/office/drawing/2014/main" id="{7321A464-A182-479B-A061-1E4D23C0E1A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31" name="TextovéPole 1">
          <a:extLst>
            <a:ext uri="{FF2B5EF4-FFF2-40B4-BE49-F238E27FC236}">
              <a16:creationId xmlns:a16="http://schemas.microsoft.com/office/drawing/2014/main" id="{4005AE79-6E89-4C27-9360-C7A63C1887F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32" name="TextovéPole 1">
          <a:extLst>
            <a:ext uri="{FF2B5EF4-FFF2-40B4-BE49-F238E27FC236}">
              <a16:creationId xmlns:a16="http://schemas.microsoft.com/office/drawing/2014/main" id="{E3833CCF-E2C5-4F0F-B278-4C2FE3EFCE5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33" name="TextovéPole 1">
          <a:extLst>
            <a:ext uri="{FF2B5EF4-FFF2-40B4-BE49-F238E27FC236}">
              <a16:creationId xmlns:a16="http://schemas.microsoft.com/office/drawing/2014/main" id="{4282CE4C-FEC8-494F-A011-C764A841A24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34" name="TextovéPole 1">
          <a:extLst>
            <a:ext uri="{FF2B5EF4-FFF2-40B4-BE49-F238E27FC236}">
              <a16:creationId xmlns:a16="http://schemas.microsoft.com/office/drawing/2014/main" id="{AD9DD1D7-DB9B-4F06-8DAB-2F845DC0181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35" name="TextovéPole 1">
          <a:extLst>
            <a:ext uri="{FF2B5EF4-FFF2-40B4-BE49-F238E27FC236}">
              <a16:creationId xmlns:a16="http://schemas.microsoft.com/office/drawing/2014/main" id="{772D7FBF-9BF4-459F-87F2-079E04AF159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36" name="TextovéPole 1">
          <a:extLst>
            <a:ext uri="{FF2B5EF4-FFF2-40B4-BE49-F238E27FC236}">
              <a16:creationId xmlns:a16="http://schemas.microsoft.com/office/drawing/2014/main" id="{062E3622-7EC4-43D9-8F0E-5070C99C486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37" name="TextovéPole 1">
          <a:extLst>
            <a:ext uri="{FF2B5EF4-FFF2-40B4-BE49-F238E27FC236}">
              <a16:creationId xmlns:a16="http://schemas.microsoft.com/office/drawing/2014/main" id="{479EBFBE-DA3A-4495-9E72-889AB7F176B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38" name="TextovéPole 1">
          <a:extLst>
            <a:ext uri="{FF2B5EF4-FFF2-40B4-BE49-F238E27FC236}">
              <a16:creationId xmlns:a16="http://schemas.microsoft.com/office/drawing/2014/main" id="{55110C72-AAD1-4D0A-A45D-1FDBB482EE0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39" name="TextovéPole 1">
          <a:extLst>
            <a:ext uri="{FF2B5EF4-FFF2-40B4-BE49-F238E27FC236}">
              <a16:creationId xmlns:a16="http://schemas.microsoft.com/office/drawing/2014/main" id="{E33D2F58-684F-464B-916F-BA783E2BB57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40" name="TextovéPole 1">
          <a:extLst>
            <a:ext uri="{FF2B5EF4-FFF2-40B4-BE49-F238E27FC236}">
              <a16:creationId xmlns:a16="http://schemas.microsoft.com/office/drawing/2014/main" id="{5C123591-09AB-4732-9EE9-0056CF43677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41" name="TextovéPole 1">
          <a:extLst>
            <a:ext uri="{FF2B5EF4-FFF2-40B4-BE49-F238E27FC236}">
              <a16:creationId xmlns:a16="http://schemas.microsoft.com/office/drawing/2014/main" id="{C42C13CB-8001-4A57-BB78-9F3659F0653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42" name="TextovéPole 1">
          <a:extLst>
            <a:ext uri="{FF2B5EF4-FFF2-40B4-BE49-F238E27FC236}">
              <a16:creationId xmlns:a16="http://schemas.microsoft.com/office/drawing/2014/main" id="{14488424-8285-45B0-B514-65E5EB87A9A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43" name="TextovéPole 1">
          <a:extLst>
            <a:ext uri="{FF2B5EF4-FFF2-40B4-BE49-F238E27FC236}">
              <a16:creationId xmlns:a16="http://schemas.microsoft.com/office/drawing/2014/main" id="{E17E4CAA-6359-4A63-8E61-BDB6844B763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44" name="TextovéPole 1">
          <a:extLst>
            <a:ext uri="{FF2B5EF4-FFF2-40B4-BE49-F238E27FC236}">
              <a16:creationId xmlns:a16="http://schemas.microsoft.com/office/drawing/2014/main" id="{A9A66E8A-E3F6-43DE-AC7C-7B2D81840E6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45" name="TextovéPole 1">
          <a:extLst>
            <a:ext uri="{FF2B5EF4-FFF2-40B4-BE49-F238E27FC236}">
              <a16:creationId xmlns:a16="http://schemas.microsoft.com/office/drawing/2014/main" id="{B7E1276D-3B66-4AEB-B2CF-FD392A5EAAA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46" name="TextovéPole 1">
          <a:extLst>
            <a:ext uri="{FF2B5EF4-FFF2-40B4-BE49-F238E27FC236}">
              <a16:creationId xmlns:a16="http://schemas.microsoft.com/office/drawing/2014/main" id="{178821A3-3AB1-4EED-AB17-5B710614924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47" name="TextovéPole 1">
          <a:extLst>
            <a:ext uri="{FF2B5EF4-FFF2-40B4-BE49-F238E27FC236}">
              <a16:creationId xmlns:a16="http://schemas.microsoft.com/office/drawing/2014/main" id="{7F895B43-0BE1-470C-A242-141C4091A52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48" name="TextovéPole 1">
          <a:extLst>
            <a:ext uri="{FF2B5EF4-FFF2-40B4-BE49-F238E27FC236}">
              <a16:creationId xmlns:a16="http://schemas.microsoft.com/office/drawing/2014/main" id="{3F811B58-C61E-49EF-B51C-F272A44DC81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49" name="TextovéPole 1">
          <a:extLst>
            <a:ext uri="{FF2B5EF4-FFF2-40B4-BE49-F238E27FC236}">
              <a16:creationId xmlns:a16="http://schemas.microsoft.com/office/drawing/2014/main" id="{ADE8AF2E-6145-424B-96DD-C96F68F70A4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50" name="TextovéPole 1">
          <a:extLst>
            <a:ext uri="{FF2B5EF4-FFF2-40B4-BE49-F238E27FC236}">
              <a16:creationId xmlns:a16="http://schemas.microsoft.com/office/drawing/2014/main" id="{3AC7213E-C7C4-4AC1-AA4C-07DEDFD40BE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51" name="TextovéPole 1">
          <a:extLst>
            <a:ext uri="{FF2B5EF4-FFF2-40B4-BE49-F238E27FC236}">
              <a16:creationId xmlns:a16="http://schemas.microsoft.com/office/drawing/2014/main" id="{6460C0FC-F7D1-4A5E-AEEE-A965D3E130E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52" name="TextovéPole 1">
          <a:extLst>
            <a:ext uri="{FF2B5EF4-FFF2-40B4-BE49-F238E27FC236}">
              <a16:creationId xmlns:a16="http://schemas.microsoft.com/office/drawing/2014/main" id="{B234744D-4204-44F1-ABD6-879F6EE89AE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53" name="TextovéPole 1">
          <a:extLst>
            <a:ext uri="{FF2B5EF4-FFF2-40B4-BE49-F238E27FC236}">
              <a16:creationId xmlns:a16="http://schemas.microsoft.com/office/drawing/2014/main" id="{AA8EA065-F7D4-497C-B942-6563421AD8A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54" name="TextovéPole 1">
          <a:extLst>
            <a:ext uri="{FF2B5EF4-FFF2-40B4-BE49-F238E27FC236}">
              <a16:creationId xmlns:a16="http://schemas.microsoft.com/office/drawing/2014/main" id="{1528DE97-6823-4106-91CE-3037375126A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55" name="TextovéPole 1">
          <a:extLst>
            <a:ext uri="{FF2B5EF4-FFF2-40B4-BE49-F238E27FC236}">
              <a16:creationId xmlns:a16="http://schemas.microsoft.com/office/drawing/2014/main" id="{51B72DCF-0BF2-45BA-B8BD-A0312DCE358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56" name="TextovéPole 1">
          <a:extLst>
            <a:ext uri="{FF2B5EF4-FFF2-40B4-BE49-F238E27FC236}">
              <a16:creationId xmlns:a16="http://schemas.microsoft.com/office/drawing/2014/main" id="{30CA492D-E9F0-4977-97EF-FCA17ABE1CC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57" name="TextovéPole 1">
          <a:extLst>
            <a:ext uri="{FF2B5EF4-FFF2-40B4-BE49-F238E27FC236}">
              <a16:creationId xmlns:a16="http://schemas.microsoft.com/office/drawing/2014/main" id="{31F3B43F-91C4-4245-B28F-51BD41993A1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58" name="TextovéPole 1">
          <a:extLst>
            <a:ext uri="{FF2B5EF4-FFF2-40B4-BE49-F238E27FC236}">
              <a16:creationId xmlns:a16="http://schemas.microsoft.com/office/drawing/2014/main" id="{5774D8D0-638C-4D67-B8AC-D7D75EA1B64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59" name="TextovéPole 1">
          <a:extLst>
            <a:ext uri="{FF2B5EF4-FFF2-40B4-BE49-F238E27FC236}">
              <a16:creationId xmlns:a16="http://schemas.microsoft.com/office/drawing/2014/main" id="{A020E090-24D5-4348-A5D9-690DEC9A470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60" name="TextovéPole 1">
          <a:extLst>
            <a:ext uri="{FF2B5EF4-FFF2-40B4-BE49-F238E27FC236}">
              <a16:creationId xmlns:a16="http://schemas.microsoft.com/office/drawing/2014/main" id="{BC8AE7C7-8726-43A7-A8EF-E9410C47A26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61" name="TextovéPole 1">
          <a:extLst>
            <a:ext uri="{FF2B5EF4-FFF2-40B4-BE49-F238E27FC236}">
              <a16:creationId xmlns:a16="http://schemas.microsoft.com/office/drawing/2014/main" id="{46D7AACF-C4FE-4868-BEE8-98CEE73F954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62" name="TextovéPole 1">
          <a:extLst>
            <a:ext uri="{FF2B5EF4-FFF2-40B4-BE49-F238E27FC236}">
              <a16:creationId xmlns:a16="http://schemas.microsoft.com/office/drawing/2014/main" id="{3D7EDCDE-8017-4B0A-93EE-879CA5823DF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63" name="TextovéPole 1">
          <a:extLst>
            <a:ext uri="{FF2B5EF4-FFF2-40B4-BE49-F238E27FC236}">
              <a16:creationId xmlns:a16="http://schemas.microsoft.com/office/drawing/2014/main" id="{296F1345-B407-40E9-A5BF-2A88BD37B8A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64" name="TextovéPole 1">
          <a:extLst>
            <a:ext uri="{FF2B5EF4-FFF2-40B4-BE49-F238E27FC236}">
              <a16:creationId xmlns:a16="http://schemas.microsoft.com/office/drawing/2014/main" id="{18F00611-3D75-42F5-B0D0-F468C7D20B0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65" name="TextovéPole 1">
          <a:extLst>
            <a:ext uri="{FF2B5EF4-FFF2-40B4-BE49-F238E27FC236}">
              <a16:creationId xmlns:a16="http://schemas.microsoft.com/office/drawing/2014/main" id="{19E98792-034E-4A30-A4D3-ED4F23CF3E1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66" name="TextovéPole 1">
          <a:extLst>
            <a:ext uri="{FF2B5EF4-FFF2-40B4-BE49-F238E27FC236}">
              <a16:creationId xmlns:a16="http://schemas.microsoft.com/office/drawing/2014/main" id="{80C1C936-D210-4CDE-B9F9-80B994A42AA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67" name="TextovéPole 1">
          <a:extLst>
            <a:ext uri="{FF2B5EF4-FFF2-40B4-BE49-F238E27FC236}">
              <a16:creationId xmlns:a16="http://schemas.microsoft.com/office/drawing/2014/main" id="{6BEA3442-BAB1-40E7-A62C-B8D1917C169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68" name="TextovéPole 1">
          <a:extLst>
            <a:ext uri="{FF2B5EF4-FFF2-40B4-BE49-F238E27FC236}">
              <a16:creationId xmlns:a16="http://schemas.microsoft.com/office/drawing/2014/main" id="{255676E2-FA70-4CE8-A92D-67D17D07E6A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69" name="TextovéPole 1">
          <a:extLst>
            <a:ext uri="{FF2B5EF4-FFF2-40B4-BE49-F238E27FC236}">
              <a16:creationId xmlns:a16="http://schemas.microsoft.com/office/drawing/2014/main" id="{8E7D7D65-B125-491D-8CB1-8E08D189F2C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70" name="TextovéPole 1">
          <a:extLst>
            <a:ext uri="{FF2B5EF4-FFF2-40B4-BE49-F238E27FC236}">
              <a16:creationId xmlns:a16="http://schemas.microsoft.com/office/drawing/2014/main" id="{C6C7EF65-1767-48BD-A7D5-A3F6260B79B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71" name="TextovéPole 1">
          <a:extLst>
            <a:ext uri="{FF2B5EF4-FFF2-40B4-BE49-F238E27FC236}">
              <a16:creationId xmlns:a16="http://schemas.microsoft.com/office/drawing/2014/main" id="{4BB4175A-477B-472B-9423-0FD62E3BBF9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72" name="TextovéPole 1">
          <a:extLst>
            <a:ext uri="{FF2B5EF4-FFF2-40B4-BE49-F238E27FC236}">
              <a16:creationId xmlns:a16="http://schemas.microsoft.com/office/drawing/2014/main" id="{B6DF3DF2-2598-4A2D-8B79-02AD60E4D90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73" name="TextovéPole 1">
          <a:extLst>
            <a:ext uri="{FF2B5EF4-FFF2-40B4-BE49-F238E27FC236}">
              <a16:creationId xmlns:a16="http://schemas.microsoft.com/office/drawing/2014/main" id="{CECA7387-0386-4E68-B15D-5F675904C0F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74" name="TextovéPole 1">
          <a:extLst>
            <a:ext uri="{FF2B5EF4-FFF2-40B4-BE49-F238E27FC236}">
              <a16:creationId xmlns:a16="http://schemas.microsoft.com/office/drawing/2014/main" id="{BF7044B8-5FBE-42ED-912B-E39CAD18F7B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75" name="TextovéPole 1">
          <a:extLst>
            <a:ext uri="{FF2B5EF4-FFF2-40B4-BE49-F238E27FC236}">
              <a16:creationId xmlns:a16="http://schemas.microsoft.com/office/drawing/2014/main" id="{9DC14A6F-7576-428F-BF24-0DB77D312E9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76" name="TextovéPole 1">
          <a:extLst>
            <a:ext uri="{FF2B5EF4-FFF2-40B4-BE49-F238E27FC236}">
              <a16:creationId xmlns:a16="http://schemas.microsoft.com/office/drawing/2014/main" id="{0933E907-340C-4BCA-8FD4-AA6EE44E5CB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77" name="TextovéPole 1">
          <a:extLst>
            <a:ext uri="{FF2B5EF4-FFF2-40B4-BE49-F238E27FC236}">
              <a16:creationId xmlns:a16="http://schemas.microsoft.com/office/drawing/2014/main" id="{9A04EE8A-EB8E-4F3E-A50F-293C28289DE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78" name="TextovéPole 1">
          <a:extLst>
            <a:ext uri="{FF2B5EF4-FFF2-40B4-BE49-F238E27FC236}">
              <a16:creationId xmlns:a16="http://schemas.microsoft.com/office/drawing/2014/main" id="{49BD3AF3-01A1-4161-81F5-FE9DF7B6FA1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79" name="TextovéPole 1">
          <a:extLst>
            <a:ext uri="{FF2B5EF4-FFF2-40B4-BE49-F238E27FC236}">
              <a16:creationId xmlns:a16="http://schemas.microsoft.com/office/drawing/2014/main" id="{F128053F-7E2E-4D4A-B7F5-1C0B06CB94B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80" name="TextovéPole 1">
          <a:extLst>
            <a:ext uri="{FF2B5EF4-FFF2-40B4-BE49-F238E27FC236}">
              <a16:creationId xmlns:a16="http://schemas.microsoft.com/office/drawing/2014/main" id="{13468229-CB37-4B4D-833C-7843179AB41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81" name="TextovéPole 1">
          <a:extLst>
            <a:ext uri="{FF2B5EF4-FFF2-40B4-BE49-F238E27FC236}">
              <a16:creationId xmlns:a16="http://schemas.microsoft.com/office/drawing/2014/main" id="{9125B415-1940-4C34-B384-2E1295C5187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82" name="TextovéPole 1">
          <a:extLst>
            <a:ext uri="{FF2B5EF4-FFF2-40B4-BE49-F238E27FC236}">
              <a16:creationId xmlns:a16="http://schemas.microsoft.com/office/drawing/2014/main" id="{5BA80D79-9FC5-4BAF-ABA4-103F05732CD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83" name="TextovéPole 1">
          <a:extLst>
            <a:ext uri="{FF2B5EF4-FFF2-40B4-BE49-F238E27FC236}">
              <a16:creationId xmlns:a16="http://schemas.microsoft.com/office/drawing/2014/main" id="{44EEACAB-E073-4294-B32C-EB55FC82340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84" name="TextovéPole 1">
          <a:extLst>
            <a:ext uri="{FF2B5EF4-FFF2-40B4-BE49-F238E27FC236}">
              <a16:creationId xmlns:a16="http://schemas.microsoft.com/office/drawing/2014/main" id="{794ACDC3-6177-452B-B825-DBDCCB23BA0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085" name="TextovéPole 1">
          <a:extLst>
            <a:ext uri="{FF2B5EF4-FFF2-40B4-BE49-F238E27FC236}">
              <a16:creationId xmlns:a16="http://schemas.microsoft.com/office/drawing/2014/main" id="{E03AC7E5-6C82-4DFD-A818-7E792E5DA87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86" name="TextovéPole 1">
          <a:extLst>
            <a:ext uri="{FF2B5EF4-FFF2-40B4-BE49-F238E27FC236}">
              <a16:creationId xmlns:a16="http://schemas.microsoft.com/office/drawing/2014/main" id="{0C85C0DC-13F5-4660-A2A4-865D4AB77A2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87" name="TextovéPole 1">
          <a:extLst>
            <a:ext uri="{FF2B5EF4-FFF2-40B4-BE49-F238E27FC236}">
              <a16:creationId xmlns:a16="http://schemas.microsoft.com/office/drawing/2014/main" id="{13EBA66A-F4B0-43FD-A95E-DAFD00CD6BC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88" name="TextovéPole 1">
          <a:extLst>
            <a:ext uri="{FF2B5EF4-FFF2-40B4-BE49-F238E27FC236}">
              <a16:creationId xmlns:a16="http://schemas.microsoft.com/office/drawing/2014/main" id="{E6429482-CABC-4DAC-A963-6602AE73E5B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89" name="TextovéPole 1">
          <a:extLst>
            <a:ext uri="{FF2B5EF4-FFF2-40B4-BE49-F238E27FC236}">
              <a16:creationId xmlns:a16="http://schemas.microsoft.com/office/drawing/2014/main" id="{C983E65B-BA93-465C-8F22-CCB45EAB76E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90" name="TextovéPole 1">
          <a:extLst>
            <a:ext uri="{FF2B5EF4-FFF2-40B4-BE49-F238E27FC236}">
              <a16:creationId xmlns:a16="http://schemas.microsoft.com/office/drawing/2014/main" id="{CA19F496-ADED-4734-86B6-9F2D9E0857C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91" name="TextovéPole 1">
          <a:extLst>
            <a:ext uri="{FF2B5EF4-FFF2-40B4-BE49-F238E27FC236}">
              <a16:creationId xmlns:a16="http://schemas.microsoft.com/office/drawing/2014/main" id="{3C669CF6-C90A-4E96-A1CD-AE2BB8516CF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92" name="TextovéPole 1">
          <a:extLst>
            <a:ext uri="{FF2B5EF4-FFF2-40B4-BE49-F238E27FC236}">
              <a16:creationId xmlns:a16="http://schemas.microsoft.com/office/drawing/2014/main" id="{13BD6804-D26A-48CD-8A11-0B61137234E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93" name="TextovéPole 1">
          <a:extLst>
            <a:ext uri="{FF2B5EF4-FFF2-40B4-BE49-F238E27FC236}">
              <a16:creationId xmlns:a16="http://schemas.microsoft.com/office/drawing/2014/main" id="{E778132C-7649-45AA-8E80-B32B9DFBD8D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94" name="TextovéPole 1">
          <a:extLst>
            <a:ext uri="{FF2B5EF4-FFF2-40B4-BE49-F238E27FC236}">
              <a16:creationId xmlns:a16="http://schemas.microsoft.com/office/drawing/2014/main" id="{9F393078-A0C6-4188-AB8D-5E5FC9A4DC1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95" name="TextovéPole 1">
          <a:extLst>
            <a:ext uri="{FF2B5EF4-FFF2-40B4-BE49-F238E27FC236}">
              <a16:creationId xmlns:a16="http://schemas.microsoft.com/office/drawing/2014/main" id="{D76877BB-D875-49D3-9C35-C29A7E6E0AB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96" name="TextovéPole 1">
          <a:extLst>
            <a:ext uri="{FF2B5EF4-FFF2-40B4-BE49-F238E27FC236}">
              <a16:creationId xmlns:a16="http://schemas.microsoft.com/office/drawing/2014/main" id="{6C20E396-088D-4B54-A9D2-C7565D089D6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97" name="TextovéPole 1">
          <a:extLst>
            <a:ext uri="{FF2B5EF4-FFF2-40B4-BE49-F238E27FC236}">
              <a16:creationId xmlns:a16="http://schemas.microsoft.com/office/drawing/2014/main" id="{7DF069A9-75A5-4F8A-8A78-9F1F960B3D6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98" name="TextovéPole 1">
          <a:extLst>
            <a:ext uri="{FF2B5EF4-FFF2-40B4-BE49-F238E27FC236}">
              <a16:creationId xmlns:a16="http://schemas.microsoft.com/office/drawing/2014/main" id="{FCB1234F-2719-43DD-98EA-FF17C3D44EA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099" name="TextovéPole 1">
          <a:extLst>
            <a:ext uri="{FF2B5EF4-FFF2-40B4-BE49-F238E27FC236}">
              <a16:creationId xmlns:a16="http://schemas.microsoft.com/office/drawing/2014/main" id="{570A9C23-FCE4-4697-AE5E-0D95475280C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00" name="TextovéPole 1">
          <a:extLst>
            <a:ext uri="{FF2B5EF4-FFF2-40B4-BE49-F238E27FC236}">
              <a16:creationId xmlns:a16="http://schemas.microsoft.com/office/drawing/2014/main" id="{C24DC1D5-FF07-4446-9A22-1258156BFC4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01" name="TextovéPole 1">
          <a:extLst>
            <a:ext uri="{FF2B5EF4-FFF2-40B4-BE49-F238E27FC236}">
              <a16:creationId xmlns:a16="http://schemas.microsoft.com/office/drawing/2014/main" id="{64BE2B9E-40DE-4207-A3C2-2A6030E3003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02" name="TextovéPole 1">
          <a:extLst>
            <a:ext uri="{FF2B5EF4-FFF2-40B4-BE49-F238E27FC236}">
              <a16:creationId xmlns:a16="http://schemas.microsoft.com/office/drawing/2014/main" id="{08A1D296-EF55-4B40-AD4C-391B3D4B1AC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03" name="TextovéPole 1">
          <a:extLst>
            <a:ext uri="{FF2B5EF4-FFF2-40B4-BE49-F238E27FC236}">
              <a16:creationId xmlns:a16="http://schemas.microsoft.com/office/drawing/2014/main" id="{05CBDA3E-70C7-48D6-A640-B906D44B1D0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04" name="TextovéPole 1">
          <a:extLst>
            <a:ext uri="{FF2B5EF4-FFF2-40B4-BE49-F238E27FC236}">
              <a16:creationId xmlns:a16="http://schemas.microsoft.com/office/drawing/2014/main" id="{AA5F1948-524A-4423-AE8C-559B053ABDA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05" name="TextovéPole 1">
          <a:extLst>
            <a:ext uri="{FF2B5EF4-FFF2-40B4-BE49-F238E27FC236}">
              <a16:creationId xmlns:a16="http://schemas.microsoft.com/office/drawing/2014/main" id="{2004E063-87BD-4056-B3D5-5647E1D6E5F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06" name="TextovéPole 1">
          <a:extLst>
            <a:ext uri="{FF2B5EF4-FFF2-40B4-BE49-F238E27FC236}">
              <a16:creationId xmlns:a16="http://schemas.microsoft.com/office/drawing/2014/main" id="{02D4AA78-DADC-4670-A79C-E2B1DBAE87C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07" name="TextovéPole 1">
          <a:extLst>
            <a:ext uri="{FF2B5EF4-FFF2-40B4-BE49-F238E27FC236}">
              <a16:creationId xmlns:a16="http://schemas.microsoft.com/office/drawing/2014/main" id="{270C9CA5-96B3-4EE6-9125-D01CC40A62B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08" name="TextovéPole 1">
          <a:extLst>
            <a:ext uri="{FF2B5EF4-FFF2-40B4-BE49-F238E27FC236}">
              <a16:creationId xmlns:a16="http://schemas.microsoft.com/office/drawing/2014/main" id="{75170600-8F01-4BE4-B277-BDE8EC1AB59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09" name="TextovéPole 1">
          <a:extLst>
            <a:ext uri="{FF2B5EF4-FFF2-40B4-BE49-F238E27FC236}">
              <a16:creationId xmlns:a16="http://schemas.microsoft.com/office/drawing/2014/main" id="{A0C80B8C-BB3C-4FCF-8076-B45EF1E1616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10" name="TextovéPole 1">
          <a:extLst>
            <a:ext uri="{FF2B5EF4-FFF2-40B4-BE49-F238E27FC236}">
              <a16:creationId xmlns:a16="http://schemas.microsoft.com/office/drawing/2014/main" id="{CA54EADF-1926-4EB6-9FCD-591D3798978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11" name="TextovéPole 1">
          <a:extLst>
            <a:ext uri="{FF2B5EF4-FFF2-40B4-BE49-F238E27FC236}">
              <a16:creationId xmlns:a16="http://schemas.microsoft.com/office/drawing/2014/main" id="{592BA527-A090-4166-9B86-A0FDC7C0171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12" name="TextovéPole 1">
          <a:extLst>
            <a:ext uri="{FF2B5EF4-FFF2-40B4-BE49-F238E27FC236}">
              <a16:creationId xmlns:a16="http://schemas.microsoft.com/office/drawing/2014/main" id="{1321AB17-D254-4460-894B-040EAD3EFBF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13" name="TextovéPole 1">
          <a:extLst>
            <a:ext uri="{FF2B5EF4-FFF2-40B4-BE49-F238E27FC236}">
              <a16:creationId xmlns:a16="http://schemas.microsoft.com/office/drawing/2014/main" id="{3EEF4288-E63A-4310-B2DD-8AB5A54DA91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14" name="TextovéPole 1">
          <a:extLst>
            <a:ext uri="{FF2B5EF4-FFF2-40B4-BE49-F238E27FC236}">
              <a16:creationId xmlns:a16="http://schemas.microsoft.com/office/drawing/2014/main" id="{EA98F2DF-EE07-402A-939A-76F9CFE2F23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15" name="TextovéPole 1">
          <a:extLst>
            <a:ext uri="{FF2B5EF4-FFF2-40B4-BE49-F238E27FC236}">
              <a16:creationId xmlns:a16="http://schemas.microsoft.com/office/drawing/2014/main" id="{CC00A700-1B10-4A20-A11A-53890DD590F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16" name="TextovéPole 1">
          <a:extLst>
            <a:ext uri="{FF2B5EF4-FFF2-40B4-BE49-F238E27FC236}">
              <a16:creationId xmlns:a16="http://schemas.microsoft.com/office/drawing/2014/main" id="{FB0D8EFB-9120-4756-952A-42D1C811951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17" name="TextovéPole 1">
          <a:extLst>
            <a:ext uri="{FF2B5EF4-FFF2-40B4-BE49-F238E27FC236}">
              <a16:creationId xmlns:a16="http://schemas.microsoft.com/office/drawing/2014/main" id="{40BA8675-8E96-4D7A-BCAC-EDD6561D3BD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18" name="TextovéPole 1">
          <a:extLst>
            <a:ext uri="{FF2B5EF4-FFF2-40B4-BE49-F238E27FC236}">
              <a16:creationId xmlns:a16="http://schemas.microsoft.com/office/drawing/2014/main" id="{71249148-9024-4E09-BFF5-AB32614D45C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19" name="TextovéPole 1">
          <a:extLst>
            <a:ext uri="{FF2B5EF4-FFF2-40B4-BE49-F238E27FC236}">
              <a16:creationId xmlns:a16="http://schemas.microsoft.com/office/drawing/2014/main" id="{192EBE9E-2C3C-479D-8A80-7F3B9E830EC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20" name="TextovéPole 1">
          <a:extLst>
            <a:ext uri="{FF2B5EF4-FFF2-40B4-BE49-F238E27FC236}">
              <a16:creationId xmlns:a16="http://schemas.microsoft.com/office/drawing/2014/main" id="{614283A6-2BEB-4965-B465-4992CAC4047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21" name="TextovéPole 1">
          <a:extLst>
            <a:ext uri="{FF2B5EF4-FFF2-40B4-BE49-F238E27FC236}">
              <a16:creationId xmlns:a16="http://schemas.microsoft.com/office/drawing/2014/main" id="{04640826-BF52-46DA-B39D-C1CC999D4CD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22" name="TextovéPole 1">
          <a:extLst>
            <a:ext uri="{FF2B5EF4-FFF2-40B4-BE49-F238E27FC236}">
              <a16:creationId xmlns:a16="http://schemas.microsoft.com/office/drawing/2014/main" id="{DDE0940B-C47D-475E-B328-B4054F8AE98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23" name="TextovéPole 1">
          <a:extLst>
            <a:ext uri="{FF2B5EF4-FFF2-40B4-BE49-F238E27FC236}">
              <a16:creationId xmlns:a16="http://schemas.microsoft.com/office/drawing/2014/main" id="{251F3CBD-07E7-4026-ADE1-22627A1366D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24" name="TextovéPole 1">
          <a:extLst>
            <a:ext uri="{FF2B5EF4-FFF2-40B4-BE49-F238E27FC236}">
              <a16:creationId xmlns:a16="http://schemas.microsoft.com/office/drawing/2014/main" id="{4620FCA6-A2A6-4F0F-8152-5EDD82CA4FC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25" name="TextovéPole 1">
          <a:extLst>
            <a:ext uri="{FF2B5EF4-FFF2-40B4-BE49-F238E27FC236}">
              <a16:creationId xmlns:a16="http://schemas.microsoft.com/office/drawing/2014/main" id="{3EB65512-9354-40BF-A307-BCAC162BB61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26" name="TextovéPole 1">
          <a:extLst>
            <a:ext uri="{FF2B5EF4-FFF2-40B4-BE49-F238E27FC236}">
              <a16:creationId xmlns:a16="http://schemas.microsoft.com/office/drawing/2014/main" id="{A374EEE9-DFBC-450C-949B-249AC3E0E91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27" name="TextovéPole 1">
          <a:extLst>
            <a:ext uri="{FF2B5EF4-FFF2-40B4-BE49-F238E27FC236}">
              <a16:creationId xmlns:a16="http://schemas.microsoft.com/office/drawing/2014/main" id="{0335F45A-FD0C-4F7C-B431-3C089C3DE6D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28" name="TextovéPole 1">
          <a:extLst>
            <a:ext uri="{FF2B5EF4-FFF2-40B4-BE49-F238E27FC236}">
              <a16:creationId xmlns:a16="http://schemas.microsoft.com/office/drawing/2014/main" id="{DE670A19-207F-475D-998D-674C03B7167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29" name="TextovéPole 1">
          <a:extLst>
            <a:ext uri="{FF2B5EF4-FFF2-40B4-BE49-F238E27FC236}">
              <a16:creationId xmlns:a16="http://schemas.microsoft.com/office/drawing/2014/main" id="{81DE10DD-74B5-4103-996C-C914DEDDDF6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30" name="TextovéPole 1">
          <a:extLst>
            <a:ext uri="{FF2B5EF4-FFF2-40B4-BE49-F238E27FC236}">
              <a16:creationId xmlns:a16="http://schemas.microsoft.com/office/drawing/2014/main" id="{839E660D-BE93-480E-BEA1-1F305130399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31" name="TextovéPole 1">
          <a:extLst>
            <a:ext uri="{FF2B5EF4-FFF2-40B4-BE49-F238E27FC236}">
              <a16:creationId xmlns:a16="http://schemas.microsoft.com/office/drawing/2014/main" id="{832C20FF-C301-4419-8889-8EA8297DE27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32" name="TextovéPole 1">
          <a:extLst>
            <a:ext uri="{FF2B5EF4-FFF2-40B4-BE49-F238E27FC236}">
              <a16:creationId xmlns:a16="http://schemas.microsoft.com/office/drawing/2014/main" id="{C927CE91-BB3E-41C4-8741-DCB2BAA4067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33" name="TextovéPole 1">
          <a:extLst>
            <a:ext uri="{FF2B5EF4-FFF2-40B4-BE49-F238E27FC236}">
              <a16:creationId xmlns:a16="http://schemas.microsoft.com/office/drawing/2014/main" id="{9E0F0F04-5839-42A4-B7CA-942C3EBE10E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34" name="TextovéPole 1">
          <a:extLst>
            <a:ext uri="{FF2B5EF4-FFF2-40B4-BE49-F238E27FC236}">
              <a16:creationId xmlns:a16="http://schemas.microsoft.com/office/drawing/2014/main" id="{509B543A-E7D6-4EEB-B076-1970E2D5669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35" name="TextovéPole 1">
          <a:extLst>
            <a:ext uri="{FF2B5EF4-FFF2-40B4-BE49-F238E27FC236}">
              <a16:creationId xmlns:a16="http://schemas.microsoft.com/office/drawing/2014/main" id="{243C7FD3-DD45-44C8-9A95-7A607527270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36" name="TextovéPole 1">
          <a:extLst>
            <a:ext uri="{FF2B5EF4-FFF2-40B4-BE49-F238E27FC236}">
              <a16:creationId xmlns:a16="http://schemas.microsoft.com/office/drawing/2014/main" id="{6D81623D-C822-4D6A-AF54-1EA8E764E4C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37" name="TextovéPole 1">
          <a:extLst>
            <a:ext uri="{FF2B5EF4-FFF2-40B4-BE49-F238E27FC236}">
              <a16:creationId xmlns:a16="http://schemas.microsoft.com/office/drawing/2014/main" id="{1F6E773D-B5A2-48D7-BB16-5F09C4AF7DA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38" name="TextovéPole 1">
          <a:extLst>
            <a:ext uri="{FF2B5EF4-FFF2-40B4-BE49-F238E27FC236}">
              <a16:creationId xmlns:a16="http://schemas.microsoft.com/office/drawing/2014/main" id="{601EE7FC-8F7A-419E-828A-B415EE8A755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39" name="TextovéPole 1">
          <a:extLst>
            <a:ext uri="{FF2B5EF4-FFF2-40B4-BE49-F238E27FC236}">
              <a16:creationId xmlns:a16="http://schemas.microsoft.com/office/drawing/2014/main" id="{B7A7882F-5DEF-400F-8B4A-20EEE628EFB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40" name="TextovéPole 1">
          <a:extLst>
            <a:ext uri="{FF2B5EF4-FFF2-40B4-BE49-F238E27FC236}">
              <a16:creationId xmlns:a16="http://schemas.microsoft.com/office/drawing/2014/main" id="{EA337137-E048-4266-A79C-1A654B3DB7A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41" name="TextovéPole 1">
          <a:extLst>
            <a:ext uri="{FF2B5EF4-FFF2-40B4-BE49-F238E27FC236}">
              <a16:creationId xmlns:a16="http://schemas.microsoft.com/office/drawing/2014/main" id="{5595BA05-9011-471F-B7F1-B505D553B5E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42" name="TextovéPole 1">
          <a:extLst>
            <a:ext uri="{FF2B5EF4-FFF2-40B4-BE49-F238E27FC236}">
              <a16:creationId xmlns:a16="http://schemas.microsoft.com/office/drawing/2014/main" id="{151FA76D-B0ED-4C06-B46B-B7F526D470C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43" name="TextovéPole 1">
          <a:extLst>
            <a:ext uri="{FF2B5EF4-FFF2-40B4-BE49-F238E27FC236}">
              <a16:creationId xmlns:a16="http://schemas.microsoft.com/office/drawing/2014/main" id="{85E5FF02-00E3-458F-9A7A-3466381A1CF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44" name="TextovéPole 1">
          <a:extLst>
            <a:ext uri="{FF2B5EF4-FFF2-40B4-BE49-F238E27FC236}">
              <a16:creationId xmlns:a16="http://schemas.microsoft.com/office/drawing/2014/main" id="{D58103F5-C59C-4788-8FE9-6E1CE023D49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45" name="TextovéPole 1">
          <a:extLst>
            <a:ext uri="{FF2B5EF4-FFF2-40B4-BE49-F238E27FC236}">
              <a16:creationId xmlns:a16="http://schemas.microsoft.com/office/drawing/2014/main" id="{FD1C18E5-FE06-4F78-A5E9-489FCAAE43E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46" name="TextovéPole 1">
          <a:extLst>
            <a:ext uri="{FF2B5EF4-FFF2-40B4-BE49-F238E27FC236}">
              <a16:creationId xmlns:a16="http://schemas.microsoft.com/office/drawing/2014/main" id="{226DC525-962F-490A-8078-5DB2CC3DE8A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47" name="TextovéPole 1">
          <a:extLst>
            <a:ext uri="{FF2B5EF4-FFF2-40B4-BE49-F238E27FC236}">
              <a16:creationId xmlns:a16="http://schemas.microsoft.com/office/drawing/2014/main" id="{71124B38-9A4D-4080-8E45-1020320E7B5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48" name="TextovéPole 1">
          <a:extLst>
            <a:ext uri="{FF2B5EF4-FFF2-40B4-BE49-F238E27FC236}">
              <a16:creationId xmlns:a16="http://schemas.microsoft.com/office/drawing/2014/main" id="{6A0A5AA9-93B5-452B-A13C-087C8865381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49" name="TextovéPole 1">
          <a:extLst>
            <a:ext uri="{FF2B5EF4-FFF2-40B4-BE49-F238E27FC236}">
              <a16:creationId xmlns:a16="http://schemas.microsoft.com/office/drawing/2014/main" id="{54322B0D-438A-46AA-A2B5-537A4FAB800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50" name="TextovéPole 1">
          <a:extLst>
            <a:ext uri="{FF2B5EF4-FFF2-40B4-BE49-F238E27FC236}">
              <a16:creationId xmlns:a16="http://schemas.microsoft.com/office/drawing/2014/main" id="{FE1147C7-0F96-4C23-80CB-CCA1620C46C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51" name="TextovéPole 1">
          <a:extLst>
            <a:ext uri="{FF2B5EF4-FFF2-40B4-BE49-F238E27FC236}">
              <a16:creationId xmlns:a16="http://schemas.microsoft.com/office/drawing/2014/main" id="{7E5EDEE5-11C2-4E54-85EE-A7BE86E921D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52" name="TextovéPole 1">
          <a:extLst>
            <a:ext uri="{FF2B5EF4-FFF2-40B4-BE49-F238E27FC236}">
              <a16:creationId xmlns:a16="http://schemas.microsoft.com/office/drawing/2014/main" id="{D8EC9D29-73D0-4015-85EC-C0EC1EC9C33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53" name="TextovéPole 1">
          <a:extLst>
            <a:ext uri="{FF2B5EF4-FFF2-40B4-BE49-F238E27FC236}">
              <a16:creationId xmlns:a16="http://schemas.microsoft.com/office/drawing/2014/main" id="{2EDBB6CA-1FA4-4163-A6DF-A45BE3EBD38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54" name="TextovéPole 1">
          <a:extLst>
            <a:ext uri="{FF2B5EF4-FFF2-40B4-BE49-F238E27FC236}">
              <a16:creationId xmlns:a16="http://schemas.microsoft.com/office/drawing/2014/main" id="{92F6E04C-D8D0-47E9-8BD4-3FFB3B70F2E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55" name="TextovéPole 1">
          <a:extLst>
            <a:ext uri="{FF2B5EF4-FFF2-40B4-BE49-F238E27FC236}">
              <a16:creationId xmlns:a16="http://schemas.microsoft.com/office/drawing/2014/main" id="{114765FD-FA85-478D-A5C5-D195F740BE1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56" name="TextovéPole 1">
          <a:extLst>
            <a:ext uri="{FF2B5EF4-FFF2-40B4-BE49-F238E27FC236}">
              <a16:creationId xmlns:a16="http://schemas.microsoft.com/office/drawing/2014/main" id="{CE9E097E-D29D-4FAE-8210-06294103958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57" name="TextovéPole 1">
          <a:extLst>
            <a:ext uri="{FF2B5EF4-FFF2-40B4-BE49-F238E27FC236}">
              <a16:creationId xmlns:a16="http://schemas.microsoft.com/office/drawing/2014/main" id="{A0A3580B-C456-4297-8950-E5D9482573C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58" name="TextovéPole 1">
          <a:extLst>
            <a:ext uri="{FF2B5EF4-FFF2-40B4-BE49-F238E27FC236}">
              <a16:creationId xmlns:a16="http://schemas.microsoft.com/office/drawing/2014/main" id="{A9951D36-EA1B-4AD3-AA5B-3A856EE149B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59" name="TextovéPole 1">
          <a:extLst>
            <a:ext uri="{FF2B5EF4-FFF2-40B4-BE49-F238E27FC236}">
              <a16:creationId xmlns:a16="http://schemas.microsoft.com/office/drawing/2014/main" id="{BB914433-7CAE-4664-BA2F-AFBED500DC4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60" name="TextovéPole 1">
          <a:extLst>
            <a:ext uri="{FF2B5EF4-FFF2-40B4-BE49-F238E27FC236}">
              <a16:creationId xmlns:a16="http://schemas.microsoft.com/office/drawing/2014/main" id="{37C30838-9F61-434B-96F8-A3ADE63B3DF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61" name="TextovéPole 1">
          <a:extLst>
            <a:ext uri="{FF2B5EF4-FFF2-40B4-BE49-F238E27FC236}">
              <a16:creationId xmlns:a16="http://schemas.microsoft.com/office/drawing/2014/main" id="{57C41567-6ABA-4508-9E45-1373444419D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62" name="TextovéPole 1">
          <a:extLst>
            <a:ext uri="{FF2B5EF4-FFF2-40B4-BE49-F238E27FC236}">
              <a16:creationId xmlns:a16="http://schemas.microsoft.com/office/drawing/2014/main" id="{29522536-E996-4E2D-B8AB-42DEA35995B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63" name="TextovéPole 1">
          <a:extLst>
            <a:ext uri="{FF2B5EF4-FFF2-40B4-BE49-F238E27FC236}">
              <a16:creationId xmlns:a16="http://schemas.microsoft.com/office/drawing/2014/main" id="{557FA3B0-0725-4DAF-9BC6-4E05E7699DA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64" name="TextovéPole 1">
          <a:extLst>
            <a:ext uri="{FF2B5EF4-FFF2-40B4-BE49-F238E27FC236}">
              <a16:creationId xmlns:a16="http://schemas.microsoft.com/office/drawing/2014/main" id="{66833637-1692-43FC-B83E-74C57B7E682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65" name="TextovéPole 1">
          <a:extLst>
            <a:ext uri="{FF2B5EF4-FFF2-40B4-BE49-F238E27FC236}">
              <a16:creationId xmlns:a16="http://schemas.microsoft.com/office/drawing/2014/main" id="{469E653E-A535-4714-8AC3-96C6856DF7F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66" name="TextovéPole 1">
          <a:extLst>
            <a:ext uri="{FF2B5EF4-FFF2-40B4-BE49-F238E27FC236}">
              <a16:creationId xmlns:a16="http://schemas.microsoft.com/office/drawing/2014/main" id="{C4FB9592-7E09-4FB6-936A-7C08D364189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67" name="TextovéPole 1">
          <a:extLst>
            <a:ext uri="{FF2B5EF4-FFF2-40B4-BE49-F238E27FC236}">
              <a16:creationId xmlns:a16="http://schemas.microsoft.com/office/drawing/2014/main" id="{4FA91269-1785-40FE-B6DF-32DFA271EAE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68" name="TextovéPole 1">
          <a:extLst>
            <a:ext uri="{FF2B5EF4-FFF2-40B4-BE49-F238E27FC236}">
              <a16:creationId xmlns:a16="http://schemas.microsoft.com/office/drawing/2014/main" id="{E73A24EB-7AE6-4C79-B2D7-D5D5374F436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69" name="TextovéPole 1">
          <a:extLst>
            <a:ext uri="{FF2B5EF4-FFF2-40B4-BE49-F238E27FC236}">
              <a16:creationId xmlns:a16="http://schemas.microsoft.com/office/drawing/2014/main" id="{5DF50AEC-2884-4354-8E42-CD91B568EA9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70" name="TextovéPole 1">
          <a:extLst>
            <a:ext uri="{FF2B5EF4-FFF2-40B4-BE49-F238E27FC236}">
              <a16:creationId xmlns:a16="http://schemas.microsoft.com/office/drawing/2014/main" id="{38515B11-26C1-4F0A-BF75-195C1697D26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71" name="TextovéPole 1">
          <a:extLst>
            <a:ext uri="{FF2B5EF4-FFF2-40B4-BE49-F238E27FC236}">
              <a16:creationId xmlns:a16="http://schemas.microsoft.com/office/drawing/2014/main" id="{3994F444-411E-4482-91A7-572BF87B6A4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72" name="TextovéPole 1">
          <a:extLst>
            <a:ext uri="{FF2B5EF4-FFF2-40B4-BE49-F238E27FC236}">
              <a16:creationId xmlns:a16="http://schemas.microsoft.com/office/drawing/2014/main" id="{CCB1BA19-8A2E-459B-9818-C6ED51F8801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73" name="TextovéPole 1">
          <a:extLst>
            <a:ext uri="{FF2B5EF4-FFF2-40B4-BE49-F238E27FC236}">
              <a16:creationId xmlns:a16="http://schemas.microsoft.com/office/drawing/2014/main" id="{C5F268A9-DEF1-440D-9EBB-6EAE2B13516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74" name="TextovéPole 1">
          <a:extLst>
            <a:ext uri="{FF2B5EF4-FFF2-40B4-BE49-F238E27FC236}">
              <a16:creationId xmlns:a16="http://schemas.microsoft.com/office/drawing/2014/main" id="{D3E63514-FAA8-4326-AA02-B854639C5EF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75" name="TextovéPole 1">
          <a:extLst>
            <a:ext uri="{FF2B5EF4-FFF2-40B4-BE49-F238E27FC236}">
              <a16:creationId xmlns:a16="http://schemas.microsoft.com/office/drawing/2014/main" id="{B7F0B02D-8F9A-4B36-96BF-BE6956C187B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76" name="TextovéPole 1">
          <a:extLst>
            <a:ext uri="{FF2B5EF4-FFF2-40B4-BE49-F238E27FC236}">
              <a16:creationId xmlns:a16="http://schemas.microsoft.com/office/drawing/2014/main" id="{94695DB4-E8C7-4B65-AF65-C91BAA7118F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77" name="TextovéPole 1">
          <a:extLst>
            <a:ext uri="{FF2B5EF4-FFF2-40B4-BE49-F238E27FC236}">
              <a16:creationId xmlns:a16="http://schemas.microsoft.com/office/drawing/2014/main" id="{51D166D5-BFB6-4D75-91D7-7193FD789C7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78" name="TextovéPole 1">
          <a:extLst>
            <a:ext uri="{FF2B5EF4-FFF2-40B4-BE49-F238E27FC236}">
              <a16:creationId xmlns:a16="http://schemas.microsoft.com/office/drawing/2014/main" id="{41AEEBD1-4D6F-4D45-8B74-81B533791A3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79" name="TextovéPole 1">
          <a:extLst>
            <a:ext uri="{FF2B5EF4-FFF2-40B4-BE49-F238E27FC236}">
              <a16:creationId xmlns:a16="http://schemas.microsoft.com/office/drawing/2014/main" id="{74358B78-4585-40DA-85D6-F3EDAE4742C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80" name="TextovéPole 1">
          <a:extLst>
            <a:ext uri="{FF2B5EF4-FFF2-40B4-BE49-F238E27FC236}">
              <a16:creationId xmlns:a16="http://schemas.microsoft.com/office/drawing/2014/main" id="{22B16EAA-79B0-4001-9A8F-ADC9DCC936E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81" name="TextovéPole 1">
          <a:extLst>
            <a:ext uri="{FF2B5EF4-FFF2-40B4-BE49-F238E27FC236}">
              <a16:creationId xmlns:a16="http://schemas.microsoft.com/office/drawing/2014/main" id="{F371EBD8-91D0-4A06-926C-3A7E3B6A0B5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82" name="TextovéPole 1">
          <a:extLst>
            <a:ext uri="{FF2B5EF4-FFF2-40B4-BE49-F238E27FC236}">
              <a16:creationId xmlns:a16="http://schemas.microsoft.com/office/drawing/2014/main" id="{4ACD86E4-DFCE-4A71-BC05-831E3B665EC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83" name="TextovéPole 1">
          <a:extLst>
            <a:ext uri="{FF2B5EF4-FFF2-40B4-BE49-F238E27FC236}">
              <a16:creationId xmlns:a16="http://schemas.microsoft.com/office/drawing/2014/main" id="{F605870E-8C29-4556-ABF5-5127F6544C3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84" name="TextovéPole 1">
          <a:extLst>
            <a:ext uri="{FF2B5EF4-FFF2-40B4-BE49-F238E27FC236}">
              <a16:creationId xmlns:a16="http://schemas.microsoft.com/office/drawing/2014/main" id="{BDDBDCD8-8FDD-49EA-90AF-7B51B19E5C9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85" name="TextovéPole 1">
          <a:extLst>
            <a:ext uri="{FF2B5EF4-FFF2-40B4-BE49-F238E27FC236}">
              <a16:creationId xmlns:a16="http://schemas.microsoft.com/office/drawing/2014/main" id="{FC14BFC3-3234-4D0B-82BD-FCCA84C11F1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86" name="TextovéPole 1">
          <a:extLst>
            <a:ext uri="{FF2B5EF4-FFF2-40B4-BE49-F238E27FC236}">
              <a16:creationId xmlns:a16="http://schemas.microsoft.com/office/drawing/2014/main" id="{0D727C8B-06F9-465A-85AA-940E191A319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87" name="TextovéPole 1">
          <a:extLst>
            <a:ext uri="{FF2B5EF4-FFF2-40B4-BE49-F238E27FC236}">
              <a16:creationId xmlns:a16="http://schemas.microsoft.com/office/drawing/2014/main" id="{4EF90013-B543-452C-8B4D-7D3CFF902F8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88" name="TextovéPole 1">
          <a:extLst>
            <a:ext uri="{FF2B5EF4-FFF2-40B4-BE49-F238E27FC236}">
              <a16:creationId xmlns:a16="http://schemas.microsoft.com/office/drawing/2014/main" id="{CABFA183-46FD-4BA7-BEC4-686AD856CEA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89" name="TextovéPole 1">
          <a:extLst>
            <a:ext uri="{FF2B5EF4-FFF2-40B4-BE49-F238E27FC236}">
              <a16:creationId xmlns:a16="http://schemas.microsoft.com/office/drawing/2014/main" id="{08E46F24-5917-4C8B-9723-922E5E2FB2C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90" name="TextovéPole 1">
          <a:extLst>
            <a:ext uri="{FF2B5EF4-FFF2-40B4-BE49-F238E27FC236}">
              <a16:creationId xmlns:a16="http://schemas.microsoft.com/office/drawing/2014/main" id="{AFE0EFEB-A48E-4EA9-822C-49350AE6E7B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91" name="TextovéPole 1">
          <a:extLst>
            <a:ext uri="{FF2B5EF4-FFF2-40B4-BE49-F238E27FC236}">
              <a16:creationId xmlns:a16="http://schemas.microsoft.com/office/drawing/2014/main" id="{197B76D0-3FB9-4795-A9EE-953129ADB4D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92" name="TextovéPole 1">
          <a:extLst>
            <a:ext uri="{FF2B5EF4-FFF2-40B4-BE49-F238E27FC236}">
              <a16:creationId xmlns:a16="http://schemas.microsoft.com/office/drawing/2014/main" id="{13826AE1-A1AD-4E2C-BF1C-D3094535EFA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93" name="TextovéPole 1">
          <a:extLst>
            <a:ext uri="{FF2B5EF4-FFF2-40B4-BE49-F238E27FC236}">
              <a16:creationId xmlns:a16="http://schemas.microsoft.com/office/drawing/2014/main" id="{1A1773E3-8414-490F-B1A6-5D0EFF12034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94" name="TextovéPole 1">
          <a:extLst>
            <a:ext uri="{FF2B5EF4-FFF2-40B4-BE49-F238E27FC236}">
              <a16:creationId xmlns:a16="http://schemas.microsoft.com/office/drawing/2014/main" id="{5522E2B4-CADA-44E3-B5C7-DC258482FA1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95" name="TextovéPole 1">
          <a:extLst>
            <a:ext uri="{FF2B5EF4-FFF2-40B4-BE49-F238E27FC236}">
              <a16:creationId xmlns:a16="http://schemas.microsoft.com/office/drawing/2014/main" id="{715186E7-ECD3-461D-9A07-E1DDD331673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96" name="TextovéPole 1">
          <a:extLst>
            <a:ext uri="{FF2B5EF4-FFF2-40B4-BE49-F238E27FC236}">
              <a16:creationId xmlns:a16="http://schemas.microsoft.com/office/drawing/2014/main" id="{24C7B7E5-2273-4FDF-90F0-5126C3CCBC6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97" name="TextovéPole 1">
          <a:extLst>
            <a:ext uri="{FF2B5EF4-FFF2-40B4-BE49-F238E27FC236}">
              <a16:creationId xmlns:a16="http://schemas.microsoft.com/office/drawing/2014/main" id="{3CF4F52F-4752-4070-AD7A-957982802AC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98" name="TextovéPole 1">
          <a:extLst>
            <a:ext uri="{FF2B5EF4-FFF2-40B4-BE49-F238E27FC236}">
              <a16:creationId xmlns:a16="http://schemas.microsoft.com/office/drawing/2014/main" id="{E149DB3A-030A-48D8-A166-62ABC32F59E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199" name="TextovéPole 1">
          <a:extLst>
            <a:ext uri="{FF2B5EF4-FFF2-40B4-BE49-F238E27FC236}">
              <a16:creationId xmlns:a16="http://schemas.microsoft.com/office/drawing/2014/main" id="{55DB7D4F-9C4A-4477-9DFF-43F6DC475BB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00" name="TextovéPole 1">
          <a:extLst>
            <a:ext uri="{FF2B5EF4-FFF2-40B4-BE49-F238E27FC236}">
              <a16:creationId xmlns:a16="http://schemas.microsoft.com/office/drawing/2014/main" id="{05B09894-46CF-4896-AC64-0EFD961A2A7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01" name="TextovéPole 1">
          <a:extLst>
            <a:ext uri="{FF2B5EF4-FFF2-40B4-BE49-F238E27FC236}">
              <a16:creationId xmlns:a16="http://schemas.microsoft.com/office/drawing/2014/main" id="{ACB53DD6-7DC8-4500-9E5D-E86AF79FBF4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02" name="TextovéPole 1">
          <a:extLst>
            <a:ext uri="{FF2B5EF4-FFF2-40B4-BE49-F238E27FC236}">
              <a16:creationId xmlns:a16="http://schemas.microsoft.com/office/drawing/2014/main" id="{037418FE-6C6A-4E34-803A-2F2479F46F7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03" name="TextovéPole 1">
          <a:extLst>
            <a:ext uri="{FF2B5EF4-FFF2-40B4-BE49-F238E27FC236}">
              <a16:creationId xmlns:a16="http://schemas.microsoft.com/office/drawing/2014/main" id="{62AD04DD-3DA7-4846-8D34-D1FFDEA6825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04" name="TextovéPole 1">
          <a:extLst>
            <a:ext uri="{FF2B5EF4-FFF2-40B4-BE49-F238E27FC236}">
              <a16:creationId xmlns:a16="http://schemas.microsoft.com/office/drawing/2014/main" id="{52636B36-7063-4603-8724-33ED68AB559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05" name="TextovéPole 1">
          <a:extLst>
            <a:ext uri="{FF2B5EF4-FFF2-40B4-BE49-F238E27FC236}">
              <a16:creationId xmlns:a16="http://schemas.microsoft.com/office/drawing/2014/main" id="{2EF13143-F184-478E-A909-26508F1A54E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06" name="TextovéPole 1">
          <a:extLst>
            <a:ext uri="{FF2B5EF4-FFF2-40B4-BE49-F238E27FC236}">
              <a16:creationId xmlns:a16="http://schemas.microsoft.com/office/drawing/2014/main" id="{0EC13EF0-0662-473B-82F6-7596BD71ED9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07" name="TextovéPole 1">
          <a:extLst>
            <a:ext uri="{FF2B5EF4-FFF2-40B4-BE49-F238E27FC236}">
              <a16:creationId xmlns:a16="http://schemas.microsoft.com/office/drawing/2014/main" id="{056E4F51-7AE4-4CAA-90E0-9EE1D9FC4CA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08" name="TextovéPole 1">
          <a:extLst>
            <a:ext uri="{FF2B5EF4-FFF2-40B4-BE49-F238E27FC236}">
              <a16:creationId xmlns:a16="http://schemas.microsoft.com/office/drawing/2014/main" id="{CE7FB767-D97D-4B4C-83CE-1DC66CB2340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09" name="TextovéPole 1">
          <a:extLst>
            <a:ext uri="{FF2B5EF4-FFF2-40B4-BE49-F238E27FC236}">
              <a16:creationId xmlns:a16="http://schemas.microsoft.com/office/drawing/2014/main" id="{EB005AE8-E229-450B-AEDE-CD63907E942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10" name="TextovéPole 1">
          <a:extLst>
            <a:ext uri="{FF2B5EF4-FFF2-40B4-BE49-F238E27FC236}">
              <a16:creationId xmlns:a16="http://schemas.microsoft.com/office/drawing/2014/main" id="{7BBCAA09-5596-4B5D-843C-A757F068F27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11" name="TextovéPole 1">
          <a:extLst>
            <a:ext uri="{FF2B5EF4-FFF2-40B4-BE49-F238E27FC236}">
              <a16:creationId xmlns:a16="http://schemas.microsoft.com/office/drawing/2014/main" id="{F8A3E2FD-15D8-45DF-9611-D00B5E6216D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12" name="TextovéPole 1">
          <a:extLst>
            <a:ext uri="{FF2B5EF4-FFF2-40B4-BE49-F238E27FC236}">
              <a16:creationId xmlns:a16="http://schemas.microsoft.com/office/drawing/2014/main" id="{253FF18F-E366-45AA-85DB-C59AFF28BE3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13" name="TextovéPole 1">
          <a:extLst>
            <a:ext uri="{FF2B5EF4-FFF2-40B4-BE49-F238E27FC236}">
              <a16:creationId xmlns:a16="http://schemas.microsoft.com/office/drawing/2014/main" id="{AEED3760-D41F-4265-8DF4-FFECD28EDDB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14" name="TextovéPole 1">
          <a:extLst>
            <a:ext uri="{FF2B5EF4-FFF2-40B4-BE49-F238E27FC236}">
              <a16:creationId xmlns:a16="http://schemas.microsoft.com/office/drawing/2014/main" id="{DB3F8774-A37C-4F4F-89F5-7255A73A8D4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15" name="TextovéPole 1">
          <a:extLst>
            <a:ext uri="{FF2B5EF4-FFF2-40B4-BE49-F238E27FC236}">
              <a16:creationId xmlns:a16="http://schemas.microsoft.com/office/drawing/2014/main" id="{BCEEF76D-5DA9-4F9F-87C4-A10225718B7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16" name="TextovéPole 1">
          <a:extLst>
            <a:ext uri="{FF2B5EF4-FFF2-40B4-BE49-F238E27FC236}">
              <a16:creationId xmlns:a16="http://schemas.microsoft.com/office/drawing/2014/main" id="{3083322E-C0F1-45AC-95C3-9BFE88D63B6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17" name="TextovéPole 1">
          <a:extLst>
            <a:ext uri="{FF2B5EF4-FFF2-40B4-BE49-F238E27FC236}">
              <a16:creationId xmlns:a16="http://schemas.microsoft.com/office/drawing/2014/main" id="{E076CFFC-E687-4F45-96C3-5F9E55B23D5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18" name="TextovéPole 1">
          <a:extLst>
            <a:ext uri="{FF2B5EF4-FFF2-40B4-BE49-F238E27FC236}">
              <a16:creationId xmlns:a16="http://schemas.microsoft.com/office/drawing/2014/main" id="{6D21B79A-3E7E-4734-A93A-5E982478705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19" name="TextovéPole 1">
          <a:extLst>
            <a:ext uri="{FF2B5EF4-FFF2-40B4-BE49-F238E27FC236}">
              <a16:creationId xmlns:a16="http://schemas.microsoft.com/office/drawing/2014/main" id="{5338D682-286D-4A2A-B7A8-CD79962940A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20" name="TextovéPole 1">
          <a:extLst>
            <a:ext uri="{FF2B5EF4-FFF2-40B4-BE49-F238E27FC236}">
              <a16:creationId xmlns:a16="http://schemas.microsoft.com/office/drawing/2014/main" id="{3A98DC3B-0BFF-4B74-9CDA-DA3D755E5BD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21" name="TextovéPole 1">
          <a:extLst>
            <a:ext uri="{FF2B5EF4-FFF2-40B4-BE49-F238E27FC236}">
              <a16:creationId xmlns:a16="http://schemas.microsoft.com/office/drawing/2014/main" id="{53D597F5-4A72-400A-95E6-3FA04C1F3A3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22" name="TextovéPole 1">
          <a:extLst>
            <a:ext uri="{FF2B5EF4-FFF2-40B4-BE49-F238E27FC236}">
              <a16:creationId xmlns:a16="http://schemas.microsoft.com/office/drawing/2014/main" id="{2C7BFBB1-A747-4A77-8A37-36B5FA94882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23" name="TextovéPole 1">
          <a:extLst>
            <a:ext uri="{FF2B5EF4-FFF2-40B4-BE49-F238E27FC236}">
              <a16:creationId xmlns:a16="http://schemas.microsoft.com/office/drawing/2014/main" id="{D34D97B2-BF97-4CA6-A558-874B63B5D04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24" name="TextovéPole 1">
          <a:extLst>
            <a:ext uri="{FF2B5EF4-FFF2-40B4-BE49-F238E27FC236}">
              <a16:creationId xmlns:a16="http://schemas.microsoft.com/office/drawing/2014/main" id="{02BCDBB6-B232-410F-9357-A653F148F88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25" name="TextovéPole 1">
          <a:extLst>
            <a:ext uri="{FF2B5EF4-FFF2-40B4-BE49-F238E27FC236}">
              <a16:creationId xmlns:a16="http://schemas.microsoft.com/office/drawing/2014/main" id="{F2B62E0C-02E5-47B2-86FF-A86BB0D6090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26" name="TextovéPole 1">
          <a:extLst>
            <a:ext uri="{FF2B5EF4-FFF2-40B4-BE49-F238E27FC236}">
              <a16:creationId xmlns:a16="http://schemas.microsoft.com/office/drawing/2014/main" id="{A0E2C7FC-D14F-4424-9EB5-BDF575D38A2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27" name="TextovéPole 1">
          <a:extLst>
            <a:ext uri="{FF2B5EF4-FFF2-40B4-BE49-F238E27FC236}">
              <a16:creationId xmlns:a16="http://schemas.microsoft.com/office/drawing/2014/main" id="{FA144AE3-9909-4CC4-BD46-4C05E123B4E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28" name="TextovéPole 1">
          <a:extLst>
            <a:ext uri="{FF2B5EF4-FFF2-40B4-BE49-F238E27FC236}">
              <a16:creationId xmlns:a16="http://schemas.microsoft.com/office/drawing/2014/main" id="{D248856F-89FD-44FD-8E7E-1971BF67F37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29" name="TextovéPole 1">
          <a:extLst>
            <a:ext uri="{FF2B5EF4-FFF2-40B4-BE49-F238E27FC236}">
              <a16:creationId xmlns:a16="http://schemas.microsoft.com/office/drawing/2014/main" id="{C78D7058-66B8-4A4D-B1D4-3F275D408FD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30" name="TextovéPole 1">
          <a:extLst>
            <a:ext uri="{FF2B5EF4-FFF2-40B4-BE49-F238E27FC236}">
              <a16:creationId xmlns:a16="http://schemas.microsoft.com/office/drawing/2014/main" id="{38E0F62B-3346-4145-9C0D-C7019825A08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31" name="TextovéPole 1">
          <a:extLst>
            <a:ext uri="{FF2B5EF4-FFF2-40B4-BE49-F238E27FC236}">
              <a16:creationId xmlns:a16="http://schemas.microsoft.com/office/drawing/2014/main" id="{06AFD337-1596-4CA9-90CF-4F4BE8F43C6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32" name="TextovéPole 1">
          <a:extLst>
            <a:ext uri="{FF2B5EF4-FFF2-40B4-BE49-F238E27FC236}">
              <a16:creationId xmlns:a16="http://schemas.microsoft.com/office/drawing/2014/main" id="{C3DD2DE3-72A1-4C35-8159-D5333A24ED7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33" name="TextovéPole 1">
          <a:extLst>
            <a:ext uri="{FF2B5EF4-FFF2-40B4-BE49-F238E27FC236}">
              <a16:creationId xmlns:a16="http://schemas.microsoft.com/office/drawing/2014/main" id="{3B9B394A-F573-41E2-B19C-E92BD399282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34" name="TextovéPole 1">
          <a:extLst>
            <a:ext uri="{FF2B5EF4-FFF2-40B4-BE49-F238E27FC236}">
              <a16:creationId xmlns:a16="http://schemas.microsoft.com/office/drawing/2014/main" id="{1FE2AAA5-9EAA-462A-912E-FD3AF5CF3B7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35" name="TextovéPole 1">
          <a:extLst>
            <a:ext uri="{FF2B5EF4-FFF2-40B4-BE49-F238E27FC236}">
              <a16:creationId xmlns:a16="http://schemas.microsoft.com/office/drawing/2014/main" id="{3E49643A-C44A-4E44-9167-524AC8557CD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36" name="TextovéPole 1">
          <a:extLst>
            <a:ext uri="{FF2B5EF4-FFF2-40B4-BE49-F238E27FC236}">
              <a16:creationId xmlns:a16="http://schemas.microsoft.com/office/drawing/2014/main" id="{E43C2B55-5026-4EC3-B590-55F4B1FA9C8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37" name="TextovéPole 1">
          <a:extLst>
            <a:ext uri="{FF2B5EF4-FFF2-40B4-BE49-F238E27FC236}">
              <a16:creationId xmlns:a16="http://schemas.microsoft.com/office/drawing/2014/main" id="{197F074A-4821-4560-B2F8-0D1FE396388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38" name="TextovéPole 1">
          <a:extLst>
            <a:ext uri="{FF2B5EF4-FFF2-40B4-BE49-F238E27FC236}">
              <a16:creationId xmlns:a16="http://schemas.microsoft.com/office/drawing/2014/main" id="{41502FBD-CFE9-48E4-8593-17EF38B69A0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39" name="TextovéPole 1">
          <a:extLst>
            <a:ext uri="{FF2B5EF4-FFF2-40B4-BE49-F238E27FC236}">
              <a16:creationId xmlns:a16="http://schemas.microsoft.com/office/drawing/2014/main" id="{9F2B758E-BECD-481E-9E5A-3F8F49B477C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40" name="TextovéPole 1">
          <a:extLst>
            <a:ext uri="{FF2B5EF4-FFF2-40B4-BE49-F238E27FC236}">
              <a16:creationId xmlns:a16="http://schemas.microsoft.com/office/drawing/2014/main" id="{3B17CF61-74B6-4FA1-AFC0-EAEAAE0B4D3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41" name="TextovéPole 1">
          <a:extLst>
            <a:ext uri="{FF2B5EF4-FFF2-40B4-BE49-F238E27FC236}">
              <a16:creationId xmlns:a16="http://schemas.microsoft.com/office/drawing/2014/main" id="{5C01A771-CB86-4F7F-8C98-362B81D7E8E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42" name="TextovéPole 1">
          <a:extLst>
            <a:ext uri="{FF2B5EF4-FFF2-40B4-BE49-F238E27FC236}">
              <a16:creationId xmlns:a16="http://schemas.microsoft.com/office/drawing/2014/main" id="{7E89C1B2-0DE4-4A25-8DB3-A994FFB6334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43" name="TextovéPole 1">
          <a:extLst>
            <a:ext uri="{FF2B5EF4-FFF2-40B4-BE49-F238E27FC236}">
              <a16:creationId xmlns:a16="http://schemas.microsoft.com/office/drawing/2014/main" id="{D8C2F7BF-4EF8-4041-86ED-ACB601B2107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44" name="TextovéPole 1">
          <a:extLst>
            <a:ext uri="{FF2B5EF4-FFF2-40B4-BE49-F238E27FC236}">
              <a16:creationId xmlns:a16="http://schemas.microsoft.com/office/drawing/2014/main" id="{536832CC-A8C3-4FAC-9B15-E34D41B66B1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45" name="TextovéPole 1">
          <a:extLst>
            <a:ext uri="{FF2B5EF4-FFF2-40B4-BE49-F238E27FC236}">
              <a16:creationId xmlns:a16="http://schemas.microsoft.com/office/drawing/2014/main" id="{F74A27B5-81B4-4635-8D90-E75B0F3A39C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46" name="TextovéPole 1">
          <a:extLst>
            <a:ext uri="{FF2B5EF4-FFF2-40B4-BE49-F238E27FC236}">
              <a16:creationId xmlns:a16="http://schemas.microsoft.com/office/drawing/2014/main" id="{25A076EE-9DC6-4A10-A90E-677CBAA28A8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47" name="TextovéPole 1">
          <a:extLst>
            <a:ext uri="{FF2B5EF4-FFF2-40B4-BE49-F238E27FC236}">
              <a16:creationId xmlns:a16="http://schemas.microsoft.com/office/drawing/2014/main" id="{B9081D14-71C1-4757-A3BB-40834C6C48B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48" name="TextovéPole 1">
          <a:extLst>
            <a:ext uri="{FF2B5EF4-FFF2-40B4-BE49-F238E27FC236}">
              <a16:creationId xmlns:a16="http://schemas.microsoft.com/office/drawing/2014/main" id="{AA5E5CCB-77AE-4630-B0D8-157791F537D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49" name="TextovéPole 1">
          <a:extLst>
            <a:ext uri="{FF2B5EF4-FFF2-40B4-BE49-F238E27FC236}">
              <a16:creationId xmlns:a16="http://schemas.microsoft.com/office/drawing/2014/main" id="{9CE776A8-3494-4D3F-9334-CBFEDE9DA7C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50" name="TextovéPole 1">
          <a:extLst>
            <a:ext uri="{FF2B5EF4-FFF2-40B4-BE49-F238E27FC236}">
              <a16:creationId xmlns:a16="http://schemas.microsoft.com/office/drawing/2014/main" id="{2EE7D8F7-03C4-484E-89A4-2DCB34B0B86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51" name="TextovéPole 1">
          <a:extLst>
            <a:ext uri="{FF2B5EF4-FFF2-40B4-BE49-F238E27FC236}">
              <a16:creationId xmlns:a16="http://schemas.microsoft.com/office/drawing/2014/main" id="{70E96DDF-150A-43B1-85C1-86BD2D15DB2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52" name="TextovéPole 1">
          <a:extLst>
            <a:ext uri="{FF2B5EF4-FFF2-40B4-BE49-F238E27FC236}">
              <a16:creationId xmlns:a16="http://schemas.microsoft.com/office/drawing/2014/main" id="{6A670831-D9D8-4118-B516-4DCB3096E8F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53" name="TextovéPole 1">
          <a:extLst>
            <a:ext uri="{FF2B5EF4-FFF2-40B4-BE49-F238E27FC236}">
              <a16:creationId xmlns:a16="http://schemas.microsoft.com/office/drawing/2014/main" id="{2E7C732A-334F-4D73-AEEC-FC9BC758DF4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54" name="TextovéPole 1">
          <a:extLst>
            <a:ext uri="{FF2B5EF4-FFF2-40B4-BE49-F238E27FC236}">
              <a16:creationId xmlns:a16="http://schemas.microsoft.com/office/drawing/2014/main" id="{EA565DC7-132C-4882-AB9B-6D6F14C24C6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55" name="TextovéPole 1">
          <a:extLst>
            <a:ext uri="{FF2B5EF4-FFF2-40B4-BE49-F238E27FC236}">
              <a16:creationId xmlns:a16="http://schemas.microsoft.com/office/drawing/2014/main" id="{14F67C18-D7F2-4040-BE47-03FD96CE0D9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56" name="TextovéPole 1">
          <a:extLst>
            <a:ext uri="{FF2B5EF4-FFF2-40B4-BE49-F238E27FC236}">
              <a16:creationId xmlns:a16="http://schemas.microsoft.com/office/drawing/2014/main" id="{9CCEA310-2F3C-4351-99E0-2F072B845A8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57" name="TextovéPole 1">
          <a:extLst>
            <a:ext uri="{FF2B5EF4-FFF2-40B4-BE49-F238E27FC236}">
              <a16:creationId xmlns:a16="http://schemas.microsoft.com/office/drawing/2014/main" id="{87BCE256-AD03-46A8-BCBE-6A76066EB6F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58" name="TextovéPole 1">
          <a:extLst>
            <a:ext uri="{FF2B5EF4-FFF2-40B4-BE49-F238E27FC236}">
              <a16:creationId xmlns:a16="http://schemas.microsoft.com/office/drawing/2014/main" id="{F96C1DAE-04C4-4648-9F8B-E40D6E43CD7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59" name="TextovéPole 1">
          <a:extLst>
            <a:ext uri="{FF2B5EF4-FFF2-40B4-BE49-F238E27FC236}">
              <a16:creationId xmlns:a16="http://schemas.microsoft.com/office/drawing/2014/main" id="{E9CB1B18-DAB6-47EC-88B6-6C2353D1CA5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60" name="TextovéPole 1">
          <a:extLst>
            <a:ext uri="{FF2B5EF4-FFF2-40B4-BE49-F238E27FC236}">
              <a16:creationId xmlns:a16="http://schemas.microsoft.com/office/drawing/2014/main" id="{4670C526-8026-4E6D-8EA3-81D90C17580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61" name="TextovéPole 1">
          <a:extLst>
            <a:ext uri="{FF2B5EF4-FFF2-40B4-BE49-F238E27FC236}">
              <a16:creationId xmlns:a16="http://schemas.microsoft.com/office/drawing/2014/main" id="{6626EBEE-B21B-4D35-B26B-C1059D5C736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62" name="TextovéPole 1">
          <a:extLst>
            <a:ext uri="{FF2B5EF4-FFF2-40B4-BE49-F238E27FC236}">
              <a16:creationId xmlns:a16="http://schemas.microsoft.com/office/drawing/2014/main" id="{CE951139-16EA-4488-9C1A-85D06D26B65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63" name="TextovéPole 1">
          <a:extLst>
            <a:ext uri="{FF2B5EF4-FFF2-40B4-BE49-F238E27FC236}">
              <a16:creationId xmlns:a16="http://schemas.microsoft.com/office/drawing/2014/main" id="{F7C4433F-60B9-4A78-A1E6-A93889191EC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64" name="TextovéPole 1">
          <a:extLst>
            <a:ext uri="{FF2B5EF4-FFF2-40B4-BE49-F238E27FC236}">
              <a16:creationId xmlns:a16="http://schemas.microsoft.com/office/drawing/2014/main" id="{F98BDC95-B58F-4E09-833B-3285F7A9F33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65" name="TextovéPole 1">
          <a:extLst>
            <a:ext uri="{FF2B5EF4-FFF2-40B4-BE49-F238E27FC236}">
              <a16:creationId xmlns:a16="http://schemas.microsoft.com/office/drawing/2014/main" id="{C7A891F2-7192-4361-9A96-728D4855D33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66" name="TextovéPole 1">
          <a:extLst>
            <a:ext uri="{FF2B5EF4-FFF2-40B4-BE49-F238E27FC236}">
              <a16:creationId xmlns:a16="http://schemas.microsoft.com/office/drawing/2014/main" id="{AD9BFDC5-F5B9-4270-93FE-3ECB6359162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67" name="TextovéPole 1">
          <a:extLst>
            <a:ext uri="{FF2B5EF4-FFF2-40B4-BE49-F238E27FC236}">
              <a16:creationId xmlns:a16="http://schemas.microsoft.com/office/drawing/2014/main" id="{F4D5E19D-9DBF-43C2-A2FB-730119F3266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68" name="TextovéPole 1">
          <a:extLst>
            <a:ext uri="{FF2B5EF4-FFF2-40B4-BE49-F238E27FC236}">
              <a16:creationId xmlns:a16="http://schemas.microsoft.com/office/drawing/2014/main" id="{C73B7092-D706-40A2-B4AE-F6B0BD7EC7F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69" name="TextovéPole 1">
          <a:extLst>
            <a:ext uri="{FF2B5EF4-FFF2-40B4-BE49-F238E27FC236}">
              <a16:creationId xmlns:a16="http://schemas.microsoft.com/office/drawing/2014/main" id="{B56FF41E-AE5F-41EE-A0AF-E14F47B8306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70" name="TextovéPole 1">
          <a:extLst>
            <a:ext uri="{FF2B5EF4-FFF2-40B4-BE49-F238E27FC236}">
              <a16:creationId xmlns:a16="http://schemas.microsoft.com/office/drawing/2014/main" id="{083AD6B2-8E78-49C2-99D0-974E255C525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71" name="TextovéPole 1">
          <a:extLst>
            <a:ext uri="{FF2B5EF4-FFF2-40B4-BE49-F238E27FC236}">
              <a16:creationId xmlns:a16="http://schemas.microsoft.com/office/drawing/2014/main" id="{259F6137-BCEA-4094-8A33-910A189E963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72" name="TextovéPole 1">
          <a:extLst>
            <a:ext uri="{FF2B5EF4-FFF2-40B4-BE49-F238E27FC236}">
              <a16:creationId xmlns:a16="http://schemas.microsoft.com/office/drawing/2014/main" id="{8949CDDB-441D-4788-A57A-A790F9F5A8B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73" name="TextovéPole 1">
          <a:extLst>
            <a:ext uri="{FF2B5EF4-FFF2-40B4-BE49-F238E27FC236}">
              <a16:creationId xmlns:a16="http://schemas.microsoft.com/office/drawing/2014/main" id="{9D00815B-FE5E-4BA6-A2C0-0694E9702A0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74" name="TextovéPole 1">
          <a:extLst>
            <a:ext uri="{FF2B5EF4-FFF2-40B4-BE49-F238E27FC236}">
              <a16:creationId xmlns:a16="http://schemas.microsoft.com/office/drawing/2014/main" id="{AB42AD5A-1CCC-4592-AE9B-CB952875523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75" name="TextovéPole 1">
          <a:extLst>
            <a:ext uri="{FF2B5EF4-FFF2-40B4-BE49-F238E27FC236}">
              <a16:creationId xmlns:a16="http://schemas.microsoft.com/office/drawing/2014/main" id="{D8691984-13CC-4EA8-980F-50B6A2AD9D3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76" name="TextovéPole 1">
          <a:extLst>
            <a:ext uri="{FF2B5EF4-FFF2-40B4-BE49-F238E27FC236}">
              <a16:creationId xmlns:a16="http://schemas.microsoft.com/office/drawing/2014/main" id="{76B6508F-2A79-47EA-AEA8-8318F4A739D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77" name="TextovéPole 1">
          <a:extLst>
            <a:ext uri="{FF2B5EF4-FFF2-40B4-BE49-F238E27FC236}">
              <a16:creationId xmlns:a16="http://schemas.microsoft.com/office/drawing/2014/main" id="{355B48E1-548A-422F-9DEC-5610D11053C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78" name="TextovéPole 1">
          <a:extLst>
            <a:ext uri="{FF2B5EF4-FFF2-40B4-BE49-F238E27FC236}">
              <a16:creationId xmlns:a16="http://schemas.microsoft.com/office/drawing/2014/main" id="{90C587C0-121C-4BC5-9D50-FE6E50A15D8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79" name="TextovéPole 1">
          <a:extLst>
            <a:ext uri="{FF2B5EF4-FFF2-40B4-BE49-F238E27FC236}">
              <a16:creationId xmlns:a16="http://schemas.microsoft.com/office/drawing/2014/main" id="{31D9A0CD-D377-435C-969E-146B6362B83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80" name="TextovéPole 1">
          <a:extLst>
            <a:ext uri="{FF2B5EF4-FFF2-40B4-BE49-F238E27FC236}">
              <a16:creationId xmlns:a16="http://schemas.microsoft.com/office/drawing/2014/main" id="{9D1BBD26-CB2A-4D03-BF69-A3ECE50BFDD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81" name="TextovéPole 1">
          <a:extLst>
            <a:ext uri="{FF2B5EF4-FFF2-40B4-BE49-F238E27FC236}">
              <a16:creationId xmlns:a16="http://schemas.microsoft.com/office/drawing/2014/main" id="{E4CA72FA-63BC-48E8-AB38-6CB31373980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82" name="TextovéPole 1">
          <a:extLst>
            <a:ext uri="{FF2B5EF4-FFF2-40B4-BE49-F238E27FC236}">
              <a16:creationId xmlns:a16="http://schemas.microsoft.com/office/drawing/2014/main" id="{228C8478-1E49-472A-ABA8-1AD0256F616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83" name="TextovéPole 1">
          <a:extLst>
            <a:ext uri="{FF2B5EF4-FFF2-40B4-BE49-F238E27FC236}">
              <a16:creationId xmlns:a16="http://schemas.microsoft.com/office/drawing/2014/main" id="{F236EC4C-D2C4-4A81-A326-12F11C94F80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84" name="TextovéPole 1">
          <a:extLst>
            <a:ext uri="{FF2B5EF4-FFF2-40B4-BE49-F238E27FC236}">
              <a16:creationId xmlns:a16="http://schemas.microsoft.com/office/drawing/2014/main" id="{14FE70B9-463B-441E-A29E-44C4EDEB1D8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85" name="TextovéPole 1">
          <a:extLst>
            <a:ext uri="{FF2B5EF4-FFF2-40B4-BE49-F238E27FC236}">
              <a16:creationId xmlns:a16="http://schemas.microsoft.com/office/drawing/2014/main" id="{67C00752-546B-4AF8-8FA5-CBDE9D16325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86" name="TextovéPole 1">
          <a:extLst>
            <a:ext uri="{FF2B5EF4-FFF2-40B4-BE49-F238E27FC236}">
              <a16:creationId xmlns:a16="http://schemas.microsoft.com/office/drawing/2014/main" id="{A2AF5814-7249-4DC8-ACCC-85DB9331E59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87" name="TextovéPole 1">
          <a:extLst>
            <a:ext uri="{FF2B5EF4-FFF2-40B4-BE49-F238E27FC236}">
              <a16:creationId xmlns:a16="http://schemas.microsoft.com/office/drawing/2014/main" id="{8C2D78D8-557C-428A-9F25-8BCDCAFCB46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88" name="TextovéPole 1">
          <a:extLst>
            <a:ext uri="{FF2B5EF4-FFF2-40B4-BE49-F238E27FC236}">
              <a16:creationId xmlns:a16="http://schemas.microsoft.com/office/drawing/2014/main" id="{568240DB-0F7C-41D4-8403-2101549CC9A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89" name="TextovéPole 1">
          <a:extLst>
            <a:ext uri="{FF2B5EF4-FFF2-40B4-BE49-F238E27FC236}">
              <a16:creationId xmlns:a16="http://schemas.microsoft.com/office/drawing/2014/main" id="{86312743-E69A-4A18-A079-6E0692DF34D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90" name="TextovéPole 1">
          <a:extLst>
            <a:ext uri="{FF2B5EF4-FFF2-40B4-BE49-F238E27FC236}">
              <a16:creationId xmlns:a16="http://schemas.microsoft.com/office/drawing/2014/main" id="{5CBA0AAC-415F-4D51-87C8-3338055506A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91" name="TextovéPole 1">
          <a:extLst>
            <a:ext uri="{FF2B5EF4-FFF2-40B4-BE49-F238E27FC236}">
              <a16:creationId xmlns:a16="http://schemas.microsoft.com/office/drawing/2014/main" id="{29CD8C17-6077-43D9-9101-54147E342CA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92" name="TextovéPole 1">
          <a:extLst>
            <a:ext uri="{FF2B5EF4-FFF2-40B4-BE49-F238E27FC236}">
              <a16:creationId xmlns:a16="http://schemas.microsoft.com/office/drawing/2014/main" id="{7576F6C9-676E-45AE-B036-84ECA9E71A0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93" name="TextovéPole 1">
          <a:extLst>
            <a:ext uri="{FF2B5EF4-FFF2-40B4-BE49-F238E27FC236}">
              <a16:creationId xmlns:a16="http://schemas.microsoft.com/office/drawing/2014/main" id="{A2FD9BEA-FF55-4178-A85F-78D5AE0BDEE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94" name="TextovéPole 1">
          <a:extLst>
            <a:ext uri="{FF2B5EF4-FFF2-40B4-BE49-F238E27FC236}">
              <a16:creationId xmlns:a16="http://schemas.microsoft.com/office/drawing/2014/main" id="{EEFFC258-C4B0-4006-8389-8E067CD452A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2295" name="TextovéPole 1">
          <a:extLst>
            <a:ext uri="{FF2B5EF4-FFF2-40B4-BE49-F238E27FC236}">
              <a16:creationId xmlns:a16="http://schemas.microsoft.com/office/drawing/2014/main" id="{2342E2D6-8E94-4EA8-B4AA-807DEDDFF70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296" name="TextovéPole 1">
          <a:extLst>
            <a:ext uri="{FF2B5EF4-FFF2-40B4-BE49-F238E27FC236}">
              <a16:creationId xmlns:a16="http://schemas.microsoft.com/office/drawing/2014/main" id="{73B503C6-3586-447C-A95E-E64A510E546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297" name="TextovéPole 1">
          <a:extLst>
            <a:ext uri="{FF2B5EF4-FFF2-40B4-BE49-F238E27FC236}">
              <a16:creationId xmlns:a16="http://schemas.microsoft.com/office/drawing/2014/main" id="{DE602196-C142-4105-93AE-401ACA3B47F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298" name="TextovéPole 1">
          <a:extLst>
            <a:ext uri="{FF2B5EF4-FFF2-40B4-BE49-F238E27FC236}">
              <a16:creationId xmlns:a16="http://schemas.microsoft.com/office/drawing/2014/main" id="{2329FC29-907D-4AC7-831C-549F3A3B661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299" name="TextovéPole 1">
          <a:extLst>
            <a:ext uri="{FF2B5EF4-FFF2-40B4-BE49-F238E27FC236}">
              <a16:creationId xmlns:a16="http://schemas.microsoft.com/office/drawing/2014/main" id="{6B1B7942-CDC2-4CD5-8063-952CF96733E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00" name="TextovéPole 1">
          <a:extLst>
            <a:ext uri="{FF2B5EF4-FFF2-40B4-BE49-F238E27FC236}">
              <a16:creationId xmlns:a16="http://schemas.microsoft.com/office/drawing/2014/main" id="{758ABEDA-075C-4D39-97D4-480743BCA9D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01" name="TextovéPole 1">
          <a:extLst>
            <a:ext uri="{FF2B5EF4-FFF2-40B4-BE49-F238E27FC236}">
              <a16:creationId xmlns:a16="http://schemas.microsoft.com/office/drawing/2014/main" id="{825C445B-7CA1-4F47-A0BB-B2A2CB260F6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02" name="TextovéPole 1">
          <a:extLst>
            <a:ext uri="{FF2B5EF4-FFF2-40B4-BE49-F238E27FC236}">
              <a16:creationId xmlns:a16="http://schemas.microsoft.com/office/drawing/2014/main" id="{15556B02-267B-4101-A928-8A92F26E977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03" name="TextovéPole 1">
          <a:extLst>
            <a:ext uri="{FF2B5EF4-FFF2-40B4-BE49-F238E27FC236}">
              <a16:creationId xmlns:a16="http://schemas.microsoft.com/office/drawing/2014/main" id="{2C26A826-8996-4EFB-9AB6-4832CB6BF3A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04" name="TextovéPole 1">
          <a:extLst>
            <a:ext uri="{FF2B5EF4-FFF2-40B4-BE49-F238E27FC236}">
              <a16:creationId xmlns:a16="http://schemas.microsoft.com/office/drawing/2014/main" id="{79606464-617E-427C-ABBC-45E749E9134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05" name="TextovéPole 1">
          <a:extLst>
            <a:ext uri="{FF2B5EF4-FFF2-40B4-BE49-F238E27FC236}">
              <a16:creationId xmlns:a16="http://schemas.microsoft.com/office/drawing/2014/main" id="{6B4FB40F-93AF-49B8-A563-0773F0D0CFF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06" name="TextovéPole 1">
          <a:extLst>
            <a:ext uri="{FF2B5EF4-FFF2-40B4-BE49-F238E27FC236}">
              <a16:creationId xmlns:a16="http://schemas.microsoft.com/office/drawing/2014/main" id="{731818FF-9655-453E-994A-4DD232CAF28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07" name="TextovéPole 1">
          <a:extLst>
            <a:ext uri="{FF2B5EF4-FFF2-40B4-BE49-F238E27FC236}">
              <a16:creationId xmlns:a16="http://schemas.microsoft.com/office/drawing/2014/main" id="{B2D7E418-9937-4861-AC96-E77D888AAB0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08" name="TextovéPole 1">
          <a:extLst>
            <a:ext uri="{FF2B5EF4-FFF2-40B4-BE49-F238E27FC236}">
              <a16:creationId xmlns:a16="http://schemas.microsoft.com/office/drawing/2014/main" id="{697EDF98-B2CA-481E-AB87-A0E9CE684F7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09" name="TextovéPole 1">
          <a:extLst>
            <a:ext uri="{FF2B5EF4-FFF2-40B4-BE49-F238E27FC236}">
              <a16:creationId xmlns:a16="http://schemas.microsoft.com/office/drawing/2014/main" id="{CE66D426-DE75-4EE9-84FE-0691069AC25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10" name="TextovéPole 1">
          <a:extLst>
            <a:ext uri="{FF2B5EF4-FFF2-40B4-BE49-F238E27FC236}">
              <a16:creationId xmlns:a16="http://schemas.microsoft.com/office/drawing/2014/main" id="{1095A14E-0758-4359-9026-898AEAEE5DE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11" name="TextovéPole 1">
          <a:extLst>
            <a:ext uri="{FF2B5EF4-FFF2-40B4-BE49-F238E27FC236}">
              <a16:creationId xmlns:a16="http://schemas.microsoft.com/office/drawing/2014/main" id="{246D44E3-5E06-45CF-995B-7FCCE2DF664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12" name="TextovéPole 1">
          <a:extLst>
            <a:ext uri="{FF2B5EF4-FFF2-40B4-BE49-F238E27FC236}">
              <a16:creationId xmlns:a16="http://schemas.microsoft.com/office/drawing/2014/main" id="{08623D1E-DF19-4B5C-BEAF-D35248F5432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13" name="TextovéPole 1">
          <a:extLst>
            <a:ext uri="{FF2B5EF4-FFF2-40B4-BE49-F238E27FC236}">
              <a16:creationId xmlns:a16="http://schemas.microsoft.com/office/drawing/2014/main" id="{CF8DA32C-43C4-493C-95E4-B167D9D24F4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14" name="TextovéPole 1">
          <a:extLst>
            <a:ext uri="{FF2B5EF4-FFF2-40B4-BE49-F238E27FC236}">
              <a16:creationId xmlns:a16="http://schemas.microsoft.com/office/drawing/2014/main" id="{DCC34D60-460E-4430-9A3F-56D5DD1E24B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15" name="TextovéPole 1">
          <a:extLst>
            <a:ext uri="{FF2B5EF4-FFF2-40B4-BE49-F238E27FC236}">
              <a16:creationId xmlns:a16="http://schemas.microsoft.com/office/drawing/2014/main" id="{7309B1ED-8A21-48B6-A9AC-A4B50437870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16" name="TextovéPole 1">
          <a:extLst>
            <a:ext uri="{FF2B5EF4-FFF2-40B4-BE49-F238E27FC236}">
              <a16:creationId xmlns:a16="http://schemas.microsoft.com/office/drawing/2014/main" id="{FE442D14-2F41-4533-A129-F8D8E021584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17" name="TextovéPole 1">
          <a:extLst>
            <a:ext uri="{FF2B5EF4-FFF2-40B4-BE49-F238E27FC236}">
              <a16:creationId xmlns:a16="http://schemas.microsoft.com/office/drawing/2014/main" id="{D339F88B-597D-4E93-8EFA-DBA3D265C86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18" name="TextovéPole 1">
          <a:extLst>
            <a:ext uri="{FF2B5EF4-FFF2-40B4-BE49-F238E27FC236}">
              <a16:creationId xmlns:a16="http://schemas.microsoft.com/office/drawing/2014/main" id="{8772F419-3CA8-42FB-A79E-331BDD81E93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19" name="TextovéPole 1">
          <a:extLst>
            <a:ext uri="{FF2B5EF4-FFF2-40B4-BE49-F238E27FC236}">
              <a16:creationId xmlns:a16="http://schemas.microsoft.com/office/drawing/2014/main" id="{11A9820C-EF5F-4189-8362-BCE88D937BF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20" name="TextovéPole 1">
          <a:extLst>
            <a:ext uri="{FF2B5EF4-FFF2-40B4-BE49-F238E27FC236}">
              <a16:creationId xmlns:a16="http://schemas.microsoft.com/office/drawing/2014/main" id="{C6E9CD86-80DD-4D03-AF4C-6A18DD51B8A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21" name="TextovéPole 1">
          <a:extLst>
            <a:ext uri="{FF2B5EF4-FFF2-40B4-BE49-F238E27FC236}">
              <a16:creationId xmlns:a16="http://schemas.microsoft.com/office/drawing/2014/main" id="{F94135AC-87AF-46BE-81B2-9B99AC1219B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22" name="TextovéPole 1">
          <a:extLst>
            <a:ext uri="{FF2B5EF4-FFF2-40B4-BE49-F238E27FC236}">
              <a16:creationId xmlns:a16="http://schemas.microsoft.com/office/drawing/2014/main" id="{68FCF5AF-FC13-48DD-B47D-52165A8C267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23" name="TextovéPole 1">
          <a:extLst>
            <a:ext uri="{FF2B5EF4-FFF2-40B4-BE49-F238E27FC236}">
              <a16:creationId xmlns:a16="http://schemas.microsoft.com/office/drawing/2014/main" id="{D9145172-799D-4E86-9AC2-B6997C8CC7B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24" name="TextovéPole 1">
          <a:extLst>
            <a:ext uri="{FF2B5EF4-FFF2-40B4-BE49-F238E27FC236}">
              <a16:creationId xmlns:a16="http://schemas.microsoft.com/office/drawing/2014/main" id="{61929C31-E834-4FC8-B8C6-23F6F5C39EC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25" name="TextovéPole 1">
          <a:extLst>
            <a:ext uri="{FF2B5EF4-FFF2-40B4-BE49-F238E27FC236}">
              <a16:creationId xmlns:a16="http://schemas.microsoft.com/office/drawing/2014/main" id="{527EAF45-73B8-4E79-9DC3-131FD25FD46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26" name="TextovéPole 1">
          <a:extLst>
            <a:ext uri="{FF2B5EF4-FFF2-40B4-BE49-F238E27FC236}">
              <a16:creationId xmlns:a16="http://schemas.microsoft.com/office/drawing/2014/main" id="{D2A7FDDA-06B1-45AD-BD19-101B0E1B8EC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27" name="TextovéPole 1">
          <a:extLst>
            <a:ext uri="{FF2B5EF4-FFF2-40B4-BE49-F238E27FC236}">
              <a16:creationId xmlns:a16="http://schemas.microsoft.com/office/drawing/2014/main" id="{FB12F519-F88A-4DE3-A1B3-1921FA6B6AD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28" name="TextovéPole 1">
          <a:extLst>
            <a:ext uri="{FF2B5EF4-FFF2-40B4-BE49-F238E27FC236}">
              <a16:creationId xmlns:a16="http://schemas.microsoft.com/office/drawing/2014/main" id="{8D69DF2D-BB39-4778-AED1-0828F6CD662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29" name="TextovéPole 1">
          <a:extLst>
            <a:ext uri="{FF2B5EF4-FFF2-40B4-BE49-F238E27FC236}">
              <a16:creationId xmlns:a16="http://schemas.microsoft.com/office/drawing/2014/main" id="{F590F861-0D8A-4B1E-AC95-A11356114E1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30" name="TextovéPole 1">
          <a:extLst>
            <a:ext uri="{FF2B5EF4-FFF2-40B4-BE49-F238E27FC236}">
              <a16:creationId xmlns:a16="http://schemas.microsoft.com/office/drawing/2014/main" id="{A61A4129-689A-498B-B2F1-31123EA9A17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31" name="TextovéPole 1">
          <a:extLst>
            <a:ext uri="{FF2B5EF4-FFF2-40B4-BE49-F238E27FC236}">
              <a16:creationId xmlns:a16="http://schemas.microsoft.com/office/drawing/2014/main" id="{6AEB0869-FEC9-435A-A280-FFB7FAF6BD7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32" name="TextovéPole 1">
          <a:extLst>
            <a:ext uri="{FF2B5EF4-FFF2-40B4-BE49-F238E27FC236}">
              <a16:creationId xmlns:a16="http://schemas.microsoft.com/office/drawing/2014/main" id="{2E25A150-CC6C-4C90-9F13-57421292AB0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33" name="TextovéPole 1">
          <a:extLst>
            <a:ext uri="{FF2B5EF4-FFF2-40B4-BE49-F238E27FC236}">
              <a16:creationId xmlns:a16="http://schemas.microsoft.com/office/drawing/2014/main" id="{3EC4BEA7-B4E8-4F43-B203-E8CD2EE3112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34" name="TextovéPole 1">
          <a:extLst>
            <a:ext uri="{FF2B5EF4-FFF2-40B4-BE49-F238E27FC236}">
              <a16:creationId xmlns:a16="http://schemas.microsoft.com/office/drawing/2014/main" id="{D2849EDC-97EC-4546-8454-4DE7EC485B6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35" name="TextovéPole 1">
          <a:extLst>
            <a:ext uri="{FF2B5EF4-FFF2-40B4-BE49-F238E27FC236}">
              <a16:creationId xmlns:a16="http://schemas.microsoft.com/office/drawing/2014/main" id="{DABFE52D-42A4-4D36-9855-9E89B48641D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36" name="TextovéPole 1">
          <a:extLst>
            <a:ext uri="{FF2B5EF4-FFF2-40B4-BE49-F238E27FC236}">
              <a16:creationId xmlns:a16="http://schemas.microsoft.com/office/drawing/2014/main" id="{6A774D63-33AD-44B8-81BC-F82DDCD4FB4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37" name="TextovéPole 1">
          <a:extLst>
            <a:ext uri="{FF2B5EF4-FFF2-40B4-BE49-F238E27FC236}">
              <a16:creationId xmlns:a16="http://schemas.microsoft.com/office/drawing/2014/main" id="{27B27E7D-9000-4607-8119-EB05F0DF71D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38" name="TextovéPole 1">
          <a:extLst>
            <a:ext uri="{FF2B5EF4-FFF2-40B4-BE49-F238E27FC236}">
              <a16:creationId xmlns:a16="http://schemas.microsoft.com/office/drawing/2014/main" id="{659830BF-FCB6-4BB1-8C85-FA4FE3E91CA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39" name="TextovéPole 1">
          <a:extLst>
            <a:ext uri="{FF2B5EF4-FFF2-40B4-BE49-F238E27FC236}">
              <a16:creationId xmlns:a16="http://schemas.microsoft.com/office/drawing/2014/main" id="{7A649709-8663-4927-9D61-AE71E17913C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40" name="TextovéPole 1">
          <a:extLst>
            <a:ext uri="{FF2B5EF4-FFF2-40B4-BE49-F238E27FC236}">
              <a16:creationId xmlns:a16="http://schemas.microsoft.com/office/drawing/2014/main" id="{2D0EC0E1-C632-4160-81AC-04401B6899E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41" name="TextovéPole 1">
          <a:extLst>
            <a:ext uri="{FF2B5EF4-FFF2-40B4-BE49-F238E27FC236}">
              <a16:creationId xmlns:a16="http://schemas.microsoft.com/office/drawing/2014/main" id="{B702BB9E-DA3B-4985-A640-9D557489B74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42" name="TextovéPole 1">
          <a:extLst>
            <a:ext uri="{FF2B5EF4-FFF2-40B4-BE49-F238E27FC236}">
              <a16:creationId xmlns:a16="http://schemas.microsoft.com/office/drawing/2014/main" id="{03D8AFD9-3819-4206-BD4D-22DD9B5E44C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43" name="TextovéPole 1">
          <a:extLst>
            <a:ext uri="{FF2B5EF4-FFF2-40B4-BE49-F238E27FC236}">
              <a16:creationId xmlns:a16="http://schemas.microsoft.com/office/drawing/2014/main" id="{8F7157D1-B195-4AF8-AA9F-B73690137D5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44" name="TextovéPole 1">
          <a:extLst>
            <a:ext uri="{FF2B5EF4-FFF2-40B4-BE49-F238E27FC236}">
              <a16:creationId xmlns:a16="http://schemas.microsoft.com/office/drawing/2014/main" id="{0809D4A1-0570-42E0-97F7-408994E31FB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45" name="TextovéPole 1">
          <a:extLst>
            <a:ext uri="{FF2B5EF4-FFF2-40B4-BE49-F238E27FC236}">
              <a16:creationId xmlns:a16="http://schemas.microsoft.com/office/drawing/2014/main" id="{07EE0EE9-45FF-4B23-A38B-7B082C902E3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46" name="TextovéPole 1">
          <a:extLst>
            <a:ext uri="{FF2B5EF4-FFF2-40B4-BE49-F238E27FC236}">
              <a16:creationId xmlns:a16="http://schemas.microsoft.com/office/drawing/2014/main" id="{37B6B98A-2CB7-4D18-8D95-204E8C72AFA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47" name="TextovéPole 1">
          <a:extLst>
            <a:ext uri="{FF2B5EF4-FFF2-40B4-BE49-F238E27FC236}">
              <a16:creationId xmlns:a16="http://schemas.microsoft.com/office/drawing/2014/main" id="{5BE4A0BA-4D2A-471D-AEA7-A00BC852B38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48" name="TextovéPole 1">
          <a:extLst>
            <a:ext uri="{FF2B5EF4-FFF2-40B4-BE49-F238E27FC236}">
              <a16:creationId xmlns:a16="http://schemas.microsoft.com/office/drawing/2014/main" id="{231B71F6-CB4E-482F-BE89-A592D76CD9E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49" name="TextovéPole 1">
          <a:extLst>
            <a:ext uri="{FF2B5EF4-FFF2-40B4-BE49-F238E27FC236}">
              <a16:creationId xmlns:a16="http://schemas.microsoft.com/office/drawing/2014/main" id="{ADF897B8-4825-4FEA-A5B9-C2C83B01021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50" name="TextovéPole 1">
          <a:extLst>
            <a:ext uri="{FF2B5EF4-FFF2-40B4-BE49-F238E27FC236}">
              <a16:creationId xmlns:a16="http://schemas.microsoft.com/office/drawing/2014/main" id="{F76F250B-B329-47D8-80CF-16ADEE812BA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51" name="TextovéPole 1">
          <a:extLst>
            <a:ext uri="{FF2B5EF4-FFF2-40B4-BE49-F238E27FC236}">
              <a16:creationId xmlns:a16="http://schemas.microsoft.com/office/drawing/2014/main" id="{B3C6D596-6BD9-4F3C-9D2E-6A3A8D2C7A1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52" name="TextovéPole 1">
          <a:extLst>
            <a:ext uri="{FF2B5EF4-FFF2-40B4-BE49-F238E27FC236}">
              <a16:creationId xmlns:a16="http://schemas.microsoft.com/office/drawing/2014/main" id="{37D77AAB-BF3F-4C2A-B818-6C4A36D3985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53" name="TextovéPole 1">
          <a:extLst>
            <a:ext uri="{FF2B5EF4-FFF2-40B4-BE49-F238E27FC236}">
              <a16:creationId xmlns:a16="http://schemas.microsoft.com/office/drawing/2014/main" id="{C9794F8C-A003-43ED-9BAA-5AD44E83910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54" name="TextovéPole 1">
          <a:extLst>
            <a:ext uri="{FF2B5EF4-FFF2-40B4-BE49-F238E27FC236}">
              <a16:creationId xmlns:a16="http://schemas.microsoft.com/office/drawing/2014/main" id="{FA2AFF74-E047-4AA4-BD98-35C2EA08C48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55" name="TextovéPole 1">
          <a:extLst>
            <a:ext uri="{FF2B5EF4-FFF2-40B4-BE49-F238E27FC236}">
              <a16:creationId xmlns:a16="http://schemas.microsoft.com/office/drawing/2014/main" id="{78842121-C46A-4C1F-997C-6D4D1DCD9D0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56" name="TextovéPole 1">
          <a:extLst>
            <a:ext uri="{FF2B5EF4-FFF2-40B4-BE49-F238E27FC236}">
              <a16:creationId xmlns:a16="http://schemas.microsoft.com/office/drawing/2014/main" id="{76C86FDB-1383-4E22-A93C-B4A0D627F05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57" name="TextovéPole 1">
          <a:extLst>
            <a:ext uri="{FF2B5EF4-FFF2-40B4-BE49-F238E27FC236}">
              <a16:creationId xmlns:a16="http://schemas.microsoft.com/office/drawing/2014/main" id="{B46C5E01-376B-4B0A-B191-E69D4C82AF1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58" name="TextovéPole 1">
          <a:extLst>
            <a:ext uri="{FF2B5EF4-FFF2-40B4-BE49-F238E27FC236}">
              <a16:creationId xmlns:a16="http://schemas.microsoft.com/office/drawing/2014/main" id="{C2EED76D-F9C7-484F-876E-870EDCE71DD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59" name="TextovéPole 1">
          <a:extLst>
            <a:ext uri="{FF2B5EF4-FFF2-40B4-BE49-F238E27FC236}">
              <a16:creationId xmlns:a16="http://schemas.microsoft.com/office/drawing/2014/main" id="{4B725AAB-5F65-4104-B04B-F772B13C228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60" name="TextovéPole 1">
          <a:extLst>
            <a:ext uri="{FF2B5EF4-FFF2-40B4-BE49-F238E27FC236}">
              <a16:creationId xmlns:a16="http://schemas.microsoft.com/office/drawing/2014/main" id="{41A6B540-218B-4D72-90C3-0E2EAC28FFC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61" name="TextovéPole 1">
          <a:extLst>
            <a:ext uri="{FF2B5EF4-FFF2-40B4-BE49-F238E27FC236}">
              <a16:creationId xmlns:a16="http://schemas.microsoft.com/office/drawing/2014/main" id="{370385E0-A251-429B-B24F-6CEC5647C1C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62" name="TextovéPole 1">
          <a:extLst>
            <a:ext uri="{FF2B5EF4-FFF2-40B4-BE49-F238E27FC236}">
              <a16:creationId xmlns:a16="http://schemas.microsoft.com/office/drawing/2014/main" id="{5A4CACE2-35AB-445E-A6FE-E1995855AF7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63" name="TextovéPole 1">
          <a:extLst>
            <a:ext uri="{FF2B5EF4-FFF2-40B4-BE49-F238E27FC236}">
              <a16:creationId xmlns:a16="http://schemas.microsoft.com/office/drawing/2014/main" id="{4E5A20B3-2465-499E-A24B-C4777CDC58A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64" name="TextovéPole 1">
          <a:extLst>
            <a:ext uri="{FF2B5EF4-FFF2-40B4-BE49-F238E27FC236}">
              <a16:creationId xmlns:a16="http://schemas.microsoft.com/office/drawing/2014/main" id="{316EED9C-9207-44DE-89B0-908CF4CD811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65" name="TextovéPole 1">
          <a:extLst>
            <a:ext uri="{FF2B5EF4-FFF2-40B4-BE49-F238E27FC236}">
              <a16:creationId xmlns:a16="http://schemas.microsoft.com/office/drawing/2014/main" id="{F644E168-AE9C-449F-A06F-16058EB5C0B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66" name="TextovéPole 1">
          <a:extLst>
            <a:ext uri="{FF2B5EF4-FFF2-40B4-BE49-F238E27FC236}">
              <a16:creationId xmlns:a16="http://schemas.microsoft.com/office/drawing/2014/main" id="{96DCCA9F-F0F7-4258-B656-542DEB56E4A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67" name="TextovéPole 1">
          <a:extLst>
            <a:ext uri="{FF2B5EF4-FFF2-40B4-BE49-F238E27FC236}">
              <a16:creationId xmlns:a16="http://schemas.microsoft.com/office/drawing/2014/main" id="{4B30934C-70A1-41C9-80B0-191E725B4A2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68" name="TextovéPole 1">
          <a:extLst>
            <a:ext uri="{FF2B5EF4-FFF2-40B4-BE49-F238E27FC236}">
              <a16:creationId xmlns:a16="http://schemas.microsoft.com/office/drawing/2014/main" id="{DB6A4C2B-CC15-4ADE-8BED-3E72A4C3F70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69" name="TextovéPole 1">
          <a:extLst>
            <a:ext uri="{FF2B5EF4-FFF2-40B4-BE49-F238E27FC236}">
              <a16:creationId xmlns:a16="http://schemas.microsoft.com/office/drawing/2014/main" id="{9F8CB338-BB85-4DD6-A14B-A872CEF7E24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70" name="TextovéPole 1">
          <a:extLst>
            <a:ext uri="{FF2B5EF4-FFF2-40B4-BE49-F238E27FC236}">
              <a16:creationId xmlns:a16="http://schemas.microsoft.com/office/drawing/2014/main" id="{3D15B5C1-D311-4DC2-88A6-A91EFCC397E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71" name="TextovéPole 1">
          <a:extLst>
            <a:ext uri="{FF2B5EF4-FFF2-40B4-BE49-F238E27FC236}">
              <a16:creationId xmlns:a16="http://schemas.microsoft.com/office/drawing/2014/main" id="{7AA48E21-B733-4E30-B800-82DED0D0924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72" name="TextovéPole 1">
          <a:extLst>
            <a:ext uri="{FF2B5EF4-FFF2-40B4-BE49-F238E27FC236}">
              <a16:creationId xmlns:a16="http://schemas.microsoft.com/office/drawing/2014/main" id="{31EC410E-60D8-4030-9069-4BC0EE91A43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73" name="TextovéPole 1">
          <a:extLst>
            <a:ext uri="{FF2B5EF4-FFF2-40B4-BE49-F238E27FC236}">
              <a16:creationId xmlns:a16="http://schemas.microsoft.com/office/drawing/2014/main" id="{2A85C27C-9E9E-4CB6-BDF8-F7F3464FEF0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74" name="TextovéPole 1">
          <a:extLst>
            <a:ext uri="{FF2B5EF4-FFF2-40B4-BE49-F238E27FC236}">
              <a16:creationId xmlns:a16="http://schemas.microsoft.com/office/drawing/2014/main" id="{FE09DDDF-4A63-47C4-9710-1664DC2EEE9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75" name="TextovéPole 1">
          <a:extLst>
            <a:ext uri="{FF2B5EF4-FFF2-40B4-BE49-F238E27FC236}">
              <a16:creationId xmlns:a16="http://schemas.microsoft.com/office/drawing/2014/main" id="{92B088A6-E85F-4CCF-9D79-DCF73D98C25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76" name="TextovéPole 1">
          <a:extLst>
            <a:ext uri="{FF2B5EF4-FFF2-40B4-BE49-F238E27FC236}">
              <a16:creationId xmlns:a16="http://schemas.microsoft.com/office/drawing/2014/main" id="{CB8D4BA5-F9AB-4B16-A2E3-DB3592B571A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77" name="TextovéPole 1">
          <a:extLst>
            <a:ext uri="{FF2B5EF4-FFF2-40B4-BE49-F238E27FC236}">
              <a16:creationId xmlns:a16="http://schemas.microsoft.com/office/drawing/2014/main" id="{BD3D8AD3-7353-4733-AB6D-9849635B601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78" name="TextovéPole 1">
          <a:extLst>
            <a:ext uri="{FF2B5EF4-FFF2-40B4-BE49-F238E27FC236}">
              <a16:creationId xmlns:a16="http://schemas.microsoft.com/office/drawing/2014/main" id="{9080AF1C-24AA-4E12-9F31-49953A25282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79" name="TextovéPole 1">
          <a:extLst>
            <a:ext uri="{FF2B5EF4-FFF2-40B4-BE49-F238E27FC236}">
              <a16:creationId xmlns:a16="http://schemas.microsoft.com/office/drawing/2014/main" id="{EBB904C6-697F-4FB1-8D5D-8E4C4E90F66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80" name="TextovéPole 1">
          <a:extLst>
            <a:ext uri="{FF2B5EF4-FFF2-40B4-BE49-F238E27FC236}">
              <a16:creationId xmlns:a16="http://schemas.microsoft.com/office/drawing/2014/main" id="{90DBD39F-28FF-4552-8C83-822D28F2D37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81" name="TextovéPole 1">
          <a:extLst>
            <a:ext uri="{FF2B5EF4-FFF2-40B4-BE49-F238E27FC236}">
              <a16:creationId xmlns:a16="http://schemas.microsoft.com/office/drawing/2014/main" id="{85DCC30B-FA14-4E8C-982B-0D2DA753CF8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82" name="TextovéPole 1">
          <a:extLst>
            <a:ext uri="{FF2B5EF4-FFF2-40B4-BE49-F238E27FC236}">
              <a16:creationId xmlns:a16="http://schemas.microsoft.com/office/drawing/2014/main" id="{C84332A6-39C6-4780-88BB-4B4A95B8E63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83" name="TextovéPole 1">
          <a:extLst>
            <a:ext uri="{FF2B5EF4-FFF2-40B4-BE49-F238E27FC236}">
              <a16:creationId xmlns:a16="http://schemas.microsoft.com/office/drawing/2014/main" id="{0D3FAE0D-2478-41F0-8F7C-1BDB4B7BC89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84" name="TextovéPole 1">
          <a:extLst>
            <a:ext uri="{FF2B5EF4-FFF2-40B4-BE49-F238E27FC236}">
              <a16:creationId xmlns:a16="http://schemas.microsoft.com/office/drawing/2014/main" id="{8BC7D2FA-DEA3-44FA-A625-31DFCD84DD8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85" name="TextovéPole 1">
          <a:extLst>
            <a:ext uri="{FF2B5EF4-FFF2-40B4-BE49-F238E27FC236}">
              <a16:creationId xmlns:a16="http://schemas.microsoft.com/office/drawing/2014/main" id="{3353C32D-07B8-4666-8E1D-DECA34FECF4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86" name="TextovéPole 1">
          <a:extLst>
            <a:ext uri="{FF2B5EF4-FFF2-40B4-BE49-F238E27FC236}">
              <a16:creationId xmlns:a16="http://schemas.microsoft.com/office/drawing/2014/main" id="{80E7078A-FA7B-482A-B977-CB1294BFFE1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87" name="TextovéPole 1">
          <a:extLst>
            <a:ext uri="{FF2B5EF4-FFF2-40B4-BE49-F238E27FC236}">
              <a16:creationId xmlns:a16="http://schemas.microsoft.com/office/drawing/2014/main" id="{14EB126C-A2CD-4309-BB68-17F2177E262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88" name="TextovéPole 1">
          <a:extLst>
            <a:ext uri="{FF2B5EF4-FFF2-40B4-BE49-F238E27FC236}">
              <a16:creationId xmlns:a16="http://schemas.microsoft.com/office/drawing/2014/main" id="{7F47B050-2C73-4400-B360-5667B1AB9F4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89" name="TextovéPole 1">
          <a:extLst>
            <a:ext uri="{FF2B5EF4-FFF2-40B4-BE49-F238E27FC236}">
              <a16:creationId xmlns:a16="http://schemas.microsoft.com/office/drawing/2014/main" id="{7BA76BFD-D65A-462F-B49A-4B8A8C13785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90" name="TextovéPole 1">
          <a:extLst>
            <a:ext uri="{FF2B5EF4-FFF2-40B4-BE49-F238E27FC236}">
              <a16:creationId xmlns:a16="http://schemas.microsoft.com/office/drawing/2014/main" id="{CA817525-E001-461F-80F1-1A0557D8C87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91" name="TextovéPole 1">
          <a:extLst>
            <a:ext uri="{FF2B5EF4-FFF2-40B4-BE49-F238E27FC236}">
              <a16:creationId xmlns:a16="http://schemas.microsoft.com/office/drawing/2014/main" id="{1BEFAAD6-8D49-4289-8BB3-AA8F8E08818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92" name="TextovéPole 1">
          <a:extLst>
            <a:ext uri="{FF2B5EF4-FFF2-40B4-BE49-F238E27FC236}">
              <a16:creationId xmlns:a16="http://schemas.microsoft.com/office/drawing/2014/main" id="{00945353-FE5C-43B5-BF7C-E2303839210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93" name="TextovéPole 1">
          <a:extLst>
            <a:ext uri="{FF2B5EF4-FFF2-40B4-BE49-F238E27FC236}">
              <a16:creationId xmlns:a16="http://schemas.microsoft.com/office/drawing/2014/main" id="{DA4821D1-66B9-42CD-AC73-74C14EC3D64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94" name="TextovéPole 1">
          <a:extLst>
            <a:ext uri="{FF2B5EF4-FFF2-40B4-BE49-F238E27FC236}">
              <a16:creationId xmlns:a16="http://schemas.microsoft.com/office/drawing/2014/main" id="{9E22F5FE-E405-411A-A57E-70C466170AD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95" name="TextovéPole 1">
          <a:extLst>
            <a:ext uri="{FF2B5EF4-FFF2-40B4-BE49-F238E27FC236}">
              <a16:creationId xmlns:a16="http://schemas.microsoft.com/office/drawing/2014/main" id="{48ACCA82-EE93-411E-AF78-B6A327C5835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96" name="TextovéPole 1">
          <a:extLst>
            <a:ext uri="{FF2B5EF4-FFF2-40B4-BE49-F238E27FC236}">
              <a16:creationId xmlns:a16="http://schemas.microsoft.com/office/drawing/2014/main" id="{03BAD1E6-598B-4B5B-936D-DC13D8FAE46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97" name="TextovéPole 1">
          <a:extLst>
            <a:ext uri="{FF2B5EF4-FFF2-40B4-BE49-F238E27FC236}">
              <a16:creationId xmlns:a16="http://schemas.microsoft.com/office/drawing/2014/main" id="{B6F65704-17A2-4A19-8E35-11C4C28AC30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98" name="TextovéPole 1">
          <a:extLst>
            <a:ext uri="{FF2B5EF4-FFF2-40B4-BE49-F238E27FC236}">
              <a16:creationId xmlns:a16="http://schemas.microsoft.com/office/drawing/2014/main" id="{29992FCE-0A8C-46B2-92AB-1ACFD88A1AA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399" name="TextovéPole 1">
          <a:extLst>
            <a:ext uri="{FF2B5EF4-FFF2-40B4-BE49-F238E27FC236}">
              <a16:creationId xmlns:a16="http://schemas.microsoft.com/office/drawing/2014/main" id="{D5A5D47A-B8D5-4AD3-88FF-7127A20129D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00" name="TextovéPole 1">
          <a:extLst>
            <a:ext uri="{FF2B5EF4-FFF2-40B4-BE49-F238E27FC236}">
              <a16:creationId xmlns:a16="http://schemas.microsoft.com/office/drawing/2014/main" id="{6C28C7C1-AD02-4E78-973A-FBB6B8DC620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01" name="TextovéPole 1">
          <a:extLst>
            <a:ext uri="{FF2B5EF4-FFF2-40B4-BE49-F238E27FC236}">
              <a16:creationId xmlns:a16="http://schemas.microsoft.com/office/drawing/2014/main" id="{99330CCA-B9BE-4496-9823-F3200043316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02" name="TextovéPole 1">
          <a:extLst>
            <a:ext uri="{FF2B5EF4-FFF2-40B4-BE49-F238E27FC236}">
              <a16:creationId xmlns:a16="http://schemas.microsoft.com/office/drawing/2014/main" id="{3B2C5BA4-2AA5-49E2-B41A-743AE77824A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03" name="TextovéPole 1">
          <a:extLst>
            <a:ext uri="{FF2B5EF4-FFF2-40B4-BE49-F238E27FC236}">
              <a16:creationId xmlns:a16="http://schemas.microsoft.com/office/drawing/2014/main" id="{CE207D27-E69A-4714-A05D-61A8E3FA730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04" name="TextovéPole 1">
          <a:extLst>
            <a:ext uri="{FF2B5EF4-FFF2-40B4-BE49-F238E27FC236}">
              <a16:creationId xmlns:a16="http://schemas.microsoft.com/office/drawing/2014/main" id="{F9504A9C-831F-41B8-97F2-28149794176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05" name="TextovéPole 1">
          <a:extLst>
            <a:ext uri="{FF2B5EF4-FFF2-40B4-BE49-F238E27FC236}">
              <a16:creationId xmlns:a16="http://schemas.microsoft.com/office/drawing/2014/main" id="{D1415DE1-B1C6-4472-944B-FE9C5969802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06" name="TextovéPole 1">
          <a:extLst>
            <a:ext uri="{FF2B5EF4-FFF2-40B4-BE49-F238E27FC236}">
              <a16:creationId xmlns:a16="http://schemas.microsoft.com/office/drawing/2014/main" id="{3D7F2685-0A61-425B-B862-7F1E08CD31E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07" name="TextovéPole 1">
          <a:extLst>
            <a:ext uri="{FF2B5EF4-FFF2-40B4-BE49-F238E27FC236}">
              <a16:creationId xmlns:a16="http://schemas.microsoft.com/office/drawing/2014/main" id="{620A3E29-E6F5-4095-BE69-C8FE936BC6F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08" name="TextovéPole 1">
          <a:extLst>
            <a:ext uri="{FF2B5EF4-FFF2-40B4-BE49-F238E27FC236}">
              <a16:creationId xmlns:a16="http://schemas.microsoft.com/office/drawing/2014/main" id="{CF550039-0054-482B-A2BC-F4F62509DAD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09" name="TextovéPole 1">
          <a:extLst>
            <a:ext uri="{FF2B5EF4-FFF2-40B4-BE49-F238E27FC236}">
              <a16:creationId xmlns:a16="http://schemas.microsoft.com/office/drawing/2014/main" id="{0BDD0F62-19A4-495D-ADBD-691E45C6AA5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10" name="TextovéPole 1">
          <a:extLst>
            <a:ext uri="{FF2B5EF4-FFF2-40B4-BE49-F238E27FC236}">
              <a16:creationId xmlns:a16="http://schemas.microsoft.com/office/drawing/2014/main" id="{934C2AE5-83DE-4E26-A9BD-D3530DB4B3E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11" name="TextovéPole 1">
          <a:extLst>
            <a:ext uri="{FF2B5EF4-FFF2-40B4-BE49-F238E27FC236}">
              <a16:creationId xmlns:a16="http://schemas.microsoft.com/office/drawing/2014/main" id="{60790F83-13EA-4565-8210-293568C4B6D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12" name="TextovéPole 1">
          <a:extLst>
            <a:ext uri="{FF2B5EF4-FFF2-40B4-BE49-F238E27FC236}">
              <a16:creationId xmlns:a16="http://schemas.microsoft.com/office/drawing/2014/main" id="{FC5312AC-69F8-425D-A900-FBCE4BBC160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13" name="TextovéPole 1">
          <a:extLst>
            <a:ext uri="{FF2B5EF4-FFF2-40B4-BE49-F238E27FC236}">
              <a16:creationId xmlns:a16="http://schemas.microsoft.com/office/drawing/2014/main" id="{7028EDA1-9617-4BA5-B5BE-A3974E23A31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14" name="TextovéPole 1">
          <a:extLst>
            <a:ext uri="{FF2B5EF4-FFF2-40B4-BE49-F238E27FC236}">
              <a16:creationId xmlns:a16="http://schemas.microsoft.com/office/drawing/2014/main" id="{11DE67F7-7C25-4DA9-949A-4F70EBC8C0A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15" name="TextovéPole 1">
          <a:extLst>
            <a:ext uri="{FF2B5EF4-FFF2-40B4-BE49-F238E27FC236}">
              <a16:creationId xmlns:a16="http://schemas.microsoft.com/office/drawing/2014/main" id="{546171F0-BB0A-4CD7-B1E0-0E53CAF8C2C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16" name="TextovéPole 1">
          <a:extLst>
            <a:ext uri="{FF2B5EF4-FFF2-40B4-BE49-F238E27FC236}">
              <a16:creationId xmlns:a16="http://schemas.microsoft.com/office/drawing/2014/main" id="{80D66F75-A310-4FB7-B2B9-7ABF32D7E7A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17" name="TextovéPole 1">
          <a:extLst>
            <a:ext uri="{FF2B5EF4-FFF2-40B4-BE49-F238E27FC236}">
              <a16:creationId xmlns:a16="http://schemas.microsoft.com/office/drawing/2014/main" id="{7D29726C-0D60-4F4D-B950-F9D6542E410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18" name="TextovéPole 1">
          <a:extLst>
            <a:ext uri="{FF2B5EF4-FFF2-40B4-BE49-F238E27FC236}">
              <a16:creationId xmlns:a16="http://schemas.microsoft.com/office/drawing/2014/main" id="{C12E431E-C17B-4686-AAA1-B06E9A312B7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19" name="TextovéPole 1">
          <a:extLst>
            <a:ext uri="{FF2B5EF4-FFF2-40B4-BE49-F238E27FC236}">
              <a16:creationId xmlns:a16="http://schemas.microsoft.com/office/drawing/2014/main" id="{9CCF1402-CBF1-4283-A755-8CD990FBF52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20" name="TextovéPole 1">
          <a:extLst>
            <a:ext uri="{FF2B5EF4-FFF2-40B4-BE49-F238E27FC236}">
              <a16:creationId xmlns:a16="http://schemas.microsoft.com/office/drawing/2014/main" id="{388A8433-6EEC-4399-B1B5-EF31918A569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21" name="TextovéPole 1">
          <a:extLst>
            <a:ext uri="{FF2B5EF4-FFF2-40B4-BE49-F238E27FC236}">
              <a16:creationId xmlns:a16="http://schemas.microsoft.com/office/drawing/2014/main" id="{E7A9E6A9-1502-4F16-8726-5F89406C07A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22" name="TextovéPole 1">
          <a:extLst>
            <a:ext uri="{FF2B5EF4-FFF2-40B4-BE49-F238E27FC236}">
              <a16:creationId xmlns:a16="http://schemas.microsoft.com/office/drawing/2014/main" id="{1411B7F7-BAF3-432B-8F2A-7DADD903888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23" name="TextovéPole 1">
          <a:extLst>
            <a:ext uri="{FF2B5EF4-FFF2-40B4-BE49-F238E27FC236}">
              <a16:creationId xmlns:a16="http://schemas.microsoft.com/office/drawing/2014/main" id="{3C568EED-B9F0-4FCF-8707-F4C1F4C8CBD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24" name="TextovéPole 1">
          <a:extLst>
            <a:ext uri="{FF2B5EF4-FFF2-40B4-BE49-F238E27FC236}">
              <a16:creationId xmlns:a16="http://schemas.microsoft.com/office/drawing/2014/main" id="{A65610D9-E916-4E39-AC3B-C3D98024B2E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25" name="TextovéPole 1">
          <a:extLst>
            <a:ext uri="{FF2B5EF4-FFF2-40B4-BE49-F238E27FC236}">
              <a16:creationId xmlns:a16="http://schemas.microsoft.com/office/drawing/2014/main" id="{585A35C0-8F00-42FE-93AE-0845673EE2A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26" name="TextovéPole 1">
          <a:extLst>
            <a:ext uri="{FF2B5EF4-FFF2-40B4-BE49-F238E27FC236}">
              <a16:creationId xmlns:a16="http://schemas.microsoft.com/office/drawing/2014/main" id="{5B0689A5-845F-40A7-A009-C21370466DF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27" name="TextovéPole 1">
          <a:extLst>
            <a:ext uri="{FF2B5EF4-FFF2-40B4-BE49-F238E27FC236}">
              <a16:creationId xmlns:a16="http://schemas.microsoft.com/office/drawing/2014/main" id="{574D156B-EF4F-4A03-998D-809AC2CD66E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28" name="TextovéPole 1">
          <a:extLst>
            <a:ext uri="{FF2B5EF4-FFF2-40B4-BE49-F238E27FC236}">
              <a16:creationId xmlns:a16="http://schemas.microsoft.com/office/drawing/2014/main" id="{D854D57D-09B7-4148-B092-F59BA5ED3D1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29" name="TextovéPole 1">
          <a:extLst>
            <a:ext uri="{FF2B5EF4-FFF2-40B4-BE49-F238E27FC236}">
              <a16:creationId xmlns:a16="http://schemas.microsoft.com/office/drawing/2014/main" id="{B4D1E97B-8F39-43CD-A135-394EC6196F0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30" name="TextovéPole 1">
          <a:extLst>
            <a:ext uri="{FF2B5EF4-FFF2-40B4-BE49-F238E27FC236}">
              <a16:creationId xmlns:a16="http://schemas.microsoft.com/office/drawing/2014/main" id="{26FF7713-1E42-4618-9501-0D7210182D6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31" name="TextovéPole 1">
          <a:extLst>
            <a:ext uri="{FF2B5EF4-FFF2-40B4-BE49-F238E27FC236}">
              <a16:creationId xmlns:a16="http://schemas.microsoft.com/office/drawing/2014/main" id="{3A5CD15F-12D5-466E-965E-93BBDD9BF63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32" name="TextovéPole 1">
          <a:extLst>
            <a:ext uri="{FF2B5EF4-FFF2-40B4-BE49-F238E27FC236}">
              <a16:creationId xmlns:a16="http://schemas.microsoft.com/office/drawing/2014/main" id="{E17B6845-CE38-48E8-8539-A6036214DFA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33" name="TextovéPole 1">
          <a:extLst>
            <a:ext uri="{FF2B5EF4-FFF2-40B4-BE49-F238E27FC236}">
              <a16:creationId xmlns:a16="http://schemas.microsoft.com/office/drawing/2014/main" id="{1F21C67A-510D-4D30-9096-3A32A28C120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34" name="TextovéPole 1">
          <a:extLst>
            <a:ext uri="{FF2B5EF4-FFF2-40B4-BE49-F238E27FC236}">
              <a16:creationId xmlns:a16="http://schemas.microsoft.com/office/drawing/2014/main" id="{6C208691-CD4E-473C-8588-31E248AA976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35" name="TextovéPole 1">
          <a:extLst>
            <a:ext uri="{FF2B5EF4-FFF2-40B4-BE49-F238E27FC236}">
              <a16:creationId xmlns:a16="http://schemas.microsoft.com/office/drawing/2014/main" id="{E756963B-C78D-4AF8-9C5F-4A6B9C70367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36" name="TextovéPole 1">
          <a:extLst>
            <a:ext uri="{FF2B5EF4-FFF2-40B4-BE49-F238E27FC236}">
              <a16:creationId xmlns:a16="http://schemas.microsoft.com/office/drawing/2014/main" id="{1C835DB7-8D09-4366-8266-6A5AAF8BDD8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37" name="TextovéPole 1">
          <a:extLst>
            <a:ext uri="{FF2B5EF4-FFF2-40B4-BE49-F238E27FC236}">
              <a16:creationId xmlns:a16="http://schemas.microsoft.com/office/drawing/2014/main" id="{D916692F-EF04-4C35-AB98-5B8D6C884B4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38" name="TextovéPole 1">
          <a:extLst>
            <a:ext uri="{FF2B5EF4-FFF2-40B4-BE49-F238E27FC236}">
              <a16:creationId xmlns:a16="http://schemas.microsoft.com/office/drawing/2014/main" id="{49E2FF90-C306-42CD-BF3B-04D76F56ABE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39" name="TextovéPole 1">
          <a:extLst>
            <a:ext uri="{FF2B5EF4-FFF2-40B4-BE49-F238E27FC236}">
              <a16:creationId xmlns:a16="http://schemas.microsoft.com/office/drawing/2014/main" id="{4996865B-87B4-4421-85A8-71EAF0640B1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40" name="TextovéPole 1">
          <a:extLst>
            <a:ext uri="{FF2B5EF4-FFF2-40B4-BE49-F238E27FC236}">
              <a16:creationId xmlns:a16="http://schemas.microsoft.com/office/drawing/2014/main" id="{0CBFD5DC-7023-495B-B148-33F30197C84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41" name="TextovéPole 1">
          <a:extLst>
            <a:ext uri="{FF2B5EF4-FFF2-40B4-BE49-F238E27FC236}">
              <a16:creationId xmlns:a16="http://schemas.microsoft.com/office/drawing/2014/main" id="{1AC6BF01-3856-440C-9C86-1E922813269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42" name="TextovéPole 1">
          <a:extLst>
            <a:ext uri="{FF2B5EF4-FFF2-40B4-BE49-F238E27FC236}">
              <a16:creationId xmlns:a16="http://schemas.microsoft.com/office/drawing/2014/main" id="{A4E97613-14B3-4991-A403-B595919E398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43" name="TextovéPole 1">
          <a:extLst>
            <a:ext uri="{FF2B5EF4-FFF2-40B4-BE49-F238E27FC236}">
              <a16:creationId xmlns:a16="http://schemas.microsoft.com/office/drawing/2014/main" id="{5B9E590D-FBDF-4B27-8E83-11098363008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44" name="TextovéPole 1">
          <a:extLst>
            <a:ext uri="{FF2B5EF4-FFF2-40B4-BE49-F238E27FC236}">
              <a16:creationId xmlns:a16="http://schemas.microsoft.com/office/drawing/2014/main" id="{B237D513-FA03-481C-8053-0F9180A354F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45" name="TextovéPole 1">
          <a:extLst>
            <a:ext uri="{FF2B5EF4-FFF2-40B4-BE49-F238E27FC236}">
              <a16:creationId xmlns:a16="http://schemas.microsoft.com/office/drawing/2014/main" id="{22B39981-41FD-40C2-A60C-CCF68E60BFE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46" name="TextovéPole 1">
          <a:extLst>
            <a:ext uri="{FF2B5EF4-FFF2-40B4-BE49-F238E27FC236}">
              <a16:creationId xmlns:a16="http://schemas.microsoft.com/office/drawing/2014/main" id="{842F3897-3246-42C7-9822-0EF3672E5E8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47" name="TextovéPole 1">
          <a:extLst>
            <a:ext uri="{FF2B5EF4-FFF2-40B4-BE49-F238E27FC236}">
              <a16:creationId xmlns:a16="http://schemas.microsoft.com/office/drawing/2014/main" id="{3E41018C-B2EE-48FA-A99F-26A68F9B24B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48" name="TextovéPole 1">
          <a:extLst>
            <a:ext uri="{FF2B5EF4-FFF2-40B4-BE49-F238E27FC236}">
              <a16:creationId xmlns:a16="http://schemas.microsoft.com/office/drawing/2014/main" id="{E99FFFCB-3BAB-43C8-B82C-F1C35C25EA7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49" name="TextovéPole 1">
          <a:extLst>
            <a:ext uri="{FF2B5EF4-FFF2-40B4-BE49-F238E27FC236}">
              <a16:creationId xmlns:a16="http://schemas.microsoft.com/office/drawing/2014/main" id="{B5194FA7-0310-4B38-90E3-6B49003B68C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50" name="TextovéPole 1">
          <a:extLst>
            <a:ext uri="{FF2B5EF4-FFF2-40B4-BE49-F238E27FC236}">
              <a16:creationId xmlns:a16="http://schemas.microsoft.com/office/drawing/2014/main" id="{267411FB-4947-4660-A05B-6962EDA3DCD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51" name="TextovéPole 1">
          <a:extLst>
            <a:ext uri="{FF2B5EF4-FFF2-40B4-BE49-F238E27FC236}">
              <a16:creationId xmlns:a16="http://schemas.microsoft.com/office/drawing/2014/main" id="{5F813E8D-F502-4E1F-A0CB-E0A3DD2E7A1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52" name="TextovéPole 1">
          <a:extLst>
            <a:ext uri="{FF2B5EF4-FFF2-40B4-BE49-F238E27FC236}">
              <a16:creationId xmlns:a16="http://schemas.microsoft.com/office/drawing/2014/main" id="{DDDB8761-9651-49CF-B303-AB06E586F37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53" name="TextovéPole 1">
          <a:extLst>
            <a:ext uri="{FF2B5EF4-FFF2-40B4-BE49-F238E27FC236}">
              <a16:creationId xmlns:a16="http://schemas.microsoft.com/office/drawing/2014/main" id="{C4A8C21A-81E2-416E-8BCB-D14E897239A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54" name="TextovéPole 1">
          <a:extLst>
            <a:ext uri="{FF2B5EF4-FFF2-40B4-BE49-F238E27FC236}">
              <a16:creationId xmlns:a16="http://schemas.microsoft.com/office/drawing/2014/main" id="{09C04C60-03D5-4619-AFD9-014CD1BBCA3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55" name="TextovéPole 1">
          <a:extLst>
            <a:ext uri="{FF2B5EF4-FFF2-40B4-BE49-F238E27FC236}">
              <a16:creationId xmlns:a16="http://schemas.microsoft.com/office/drawing/2014/main" id="{77FCED08-B51A-4C96-BA8A-0AE7F11CC5C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56" name="TextovéPole 1">
          <a:extLst>
            <a:ext uri="{FF2B5EF4-FFF2-40B4-BE49-F238E27FC236}">
              <a16:creationId xmlns:a16="http://schemas.microsoft.com/office/drawing/2014/main" id="{804F0E1F-E150-403E-8AF9-BA78F8F7A7E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57" name="TextovéPole 1">
          <a:extLst>
            <a:ext uri="{FF2B5EF4-FFF2-40B4-BE49-F238E27FC236}">
              <a16:creationId xmlns:a16="http://schemas.microsoft.com/office/drawing/2014/main" id="{FAFAA921-6611-49B4-AC9E-E0CF856A3F6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58" name="TextovéPole 1">
          <a:extLst>
            <a:ext uri="{FF2B5EF4-FFF2-40B4-BE49-F238E27FC236}">
              <a16:creationId xmlns:a16="http://schemas.microsoft.com/office/drawing/2014/main" id="{4CC522A0-CC69-4F14-A386-8DE577DA3C7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59" name="TextovéPole 1">
          <a:extLst>
            <a:ext uri="{FF2B5EF4-FFF2-40B4-BE49-F238E27FC236}">
              <a16:creationId xmlns:a16="http://schemas.microsoft.com/office/drawing/2014/main" id="{DDD6BA46-EE14-4DC1-921B-C750AEC862F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60" name="TextovéPole 1">
          <a:extLst>
            <a:ext uri="{FF2B5EF4-FFF2-40B4-BE49-F238E27FC236}">
              <a16:creationId xmlns:a16="http://schemas.microsoft.com/office/drawing/2014/main" id="{177E04F3-ED43-466C-951D-C6AB689DC66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61" name="TextovéPole 1">
          <a:extLst>
            <a:ext uri="{FF2B5EF4-FFF2-40B4-BE49-F238E27FC236}">
              <a16:creationId xmlns:a16="http://schemas.microsoft.com/office/drawing/2014/main" id="{19787F55-453E-41C4-82AC-DB5C1A33711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62" name="TextovéPole 1">
          <a:extLst>
            <a:ext uri="{FF2B5EF4-FFF2-40B4-BE49-F238E27FC236}">
              <a16:creationId xmlns:a16="http://schemas.microsoft.com/office/drawing/2014/main" id="{6A84F60B-FA13-404B-BBA3-856756C708D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63" name="TextovéPole 1">
          <a:extLst>
            <a:ext uri="{FF2B5EF4-FFF2-40B4-BE49-F238E27FC236}">
              <a16:creationId xmlns:a16="http://schemas.microsoft.com/office/drawing/2014/main" id="{BE33B85F-7F68-4FE1-A1D0-6E9A0FC2A11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64" name="TextovéPole 1">
          <a:extLst>
            <a:ext uri="{FF2B5EF4-FFF2-40B4-BE49-F238E27FC236}">
              <a16:creationId xmlns:a16="http://schemas.microsoft.com/office/drawing/2014/main" id="{C56D6E58-3723-4A09-A743-38D78C7A33E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65" name="TextovéPole 1">
          <a:extLst>
            <a:ext uri="{FF2B5EF4-FFF2-40B4-BE49-F238E27FC236}">
              <a16:creationId xmlns:a16="http://schemas.microsoft.com/office/drawing/2014/main" id="{AE248EE7-9DAC-4766-9306-2600EE5BA51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66" name="TextovéPole 1">
          <a:extLst>
            <a:ext uri="{FF2B5EF4-FFF2-40B4-BE49-F238E27FC236}">
              <a16:creationId xmlns:a16="http://schemas.microsoft.com/office/drawing/2014/main" id="{C81428FE-9A9D-41B0-A5F4-28E41A7C313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67" name="TextovéPole 1">
          <a:extLst>
            <a:ext uri="{FF2B5EF4-FFF2-40B4-BE49-F238E27FC236}">
              <a16:creationId xmlns:a16="http://schemas.microsoft.com/office/drawing/2014/main" id="{588D8997-4899-429D-B212-0BC7F4377E9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68" name="TextovéPole 1">
          <a:extLst>
            <a:ext uri="{FF2B5EF4-FFF2-40B4-BE49-F238E27FC236}">
              <a16:creationId xmlns:a16="http://schemas.microsoft.com/office/drawing/2014/main" id="{57BCF517-8B49-4782-8B13-F1C1614BB36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69" name="TextovéPole 1">
          <a:extLst>
            <a:ext uri="{FF2B5EF4-FFF2-40B4-BE49-F238E27FC236}">
              <a16:creationId xmlns:a16="http://schemas.microsoft.com/office/drawing/2014/main" id="{244520E2-760B-4A60-B1E4-8EA7BC7DE82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70" name="TextovéPole 1">
          <a:extLst>
            <a:ext uri="{FF2B5EF4-FFF2-40B4-BE49-F238E27FC236}">
              <a16:creationId xmlns:a16="http://schemas.microsoft.com/office/drawing/2014/main" id="{306A4575-49E9-4E31-86CD-D3D189B9368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71" name="TextovéPole 1">
          <a:extLst>
            <a:ext uri="{FF2B5EF4-FFF2-40B4-BE49-F238E27FC236}">
              <a16:creationId xmlns:a16="http://schemas.microsoft.com/office/drawing/2014/main" id="{28AAFB1E-53C6-4EE1-A91E-1B6265BC726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72" name="TextovéPole 1">
          <a:extLst>
            <a:ext uri="{FF2B5EF4-FFF2-40B4-BE49-F238E27FC236}">
              <a16:creationId xmlns:a16="http://schemas.microsoft.com/office/drawing/2014/main" id="{113563AF-5ECB-43CB-99CE-584CEFDAFAB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73" name="TextovéPole 1">
          <a:extLst>
            <a:ext uri="{FF2B5EF4-FFF2-40B4-BE49-F238E27FC236}">
              <a16:creationId xmlns:a16="http://schemas.microsoft.com/office/drawing/2014/main" id="{7285E363-8D6D-4F21-9780-D766BE6E09B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74" name="TextovéPole 1">
          <a:extLst>
            <a:ext uri="{FF2B5EF4-FFF2-40B4-BE49-F238E27FC236}">
              <a16:creationId xmlns:a16="http://schemas.microsoft.com/office/drawing/2014/main" id="{61532A39-C5AA-491E-BB67-C0732F798AE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75" name="TextovéPole 1">
          <a:extLst>
            <a:ext uri="{FF2B5EF4-FFF2-40B4-BE49-F238E27FC236}">
              <a16:creationId xmlns:a16="http://schemas.microsoft.com/office/drawing/2014/main" id="{B95CF2B7-69D3-40C7-AFBC-DB1C94E0C38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76" name="TextovéPole 1">
          <a:extLst>
            <a:ext uri="{FF2B5EF4-FFF2-40B4-BE49-F238E27FC236}">
              <a16:creationId xmlns:a16="http://schemas.microsoft.com/office/drawing/2014/main" id="{54C9D668-0A12-4F62-8218-55AB3BE55DA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77" name="TextovéPole 1">
          <a:extLst>
            <a:ext uri="{FF2B5EF4-FFF2-40B4-BE49-F238E27FC236}">
              <a16:creationId xmlns:a16="http://schemas.microsoft.com/office/drawing/2014/main" id="{6B29500A-4AB1-43AC-BAD4-1369DAB09FF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78" name="TextovéPole 1">
          <a:extLst>
            <a:ext uri="{FF2B5EF4-FFF2-40B4-BE49-F238E27FC236}">
              <a16:creationId xmlns:a16="http://schemas.microsoft.com/office/drawing/2014/main" id="{840E264A-B726-42A3-A745-B15ACFBA76E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79" name="TextovéPole 1">
          <a:extLst>
            <a:ext uri="{FF2B5EF4-FFF2-40B4-BE49-F238E27FC236}">
              <a16:creationId xmlns:a16="http://schemas.microsoft.com/office/drawing/2014/main" id="{01ED490B-9C08-46FF-8499-15145E5DBB7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80" name="TextovéPole 1">
          <a:extLst>
            <a:ext uri="{FF2B5EF4-FFF2-40B4-BE49-F238E27FC236}">
              <a16:creationId xmlns:a16="http://schemas.microsoft.com/office/drawing/2014/main" id="{7B777330-C086-4996-BA03-8EA68D73F3D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81" name="TextovéPole 1">
          <a:extLst>
            <a:ext uri="{FF2B5EF4-FFF2-40B4-BE49-F238E27FC236}">
              <a16:creationId xmlns:a16="http://schemas.microsoft.com/office/drawing/2014/main" id="{989809CA-8503-45E6-8CA3-3A69F0C10F3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82" name="TextovéPole 1">
          <a:extLst>
            <a:ext uri="{FF2B5EF4-FFF2-40B4-BE49-F238E27FC236}">
              <a16:creationId xmlns:a16="http://schemas.microsoft.com/office/drawing/2014/main" id="{CBD586D0-878F-4AAE-BF8B-2E0831EA71C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83" name="TextovéPole 1">
          <a:extLst>
            <a:ext uri="{FF2B5EF4-FFF2-40B4-BE49-F238E27FC236}">
              <a16:creationId xmlns:a16="http://schemas.microsoft.com/office/drawing/2014/main" id="{B94D434B-F3DE-4838-B7D0-71606081166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84" name="TextovéPole 1">
          <a:extLst>
            <a:ext uri="{FF2B5EF4-FFF2-40B4-BE49-F238E27FC236}">
              <a16:creationId xmlns:a16="http://schemas.microsoft.com/office/drawing/2014/main" id="{53A5660F-87DC-4060-A348-51957CD6CAB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85" name="TextovéPole 1">
          <a:extLst>
            <a:ext uri="{FF2B5EF4-FFF2-40B4-BE49-F238E27FC236}">
              <a16:creationId xmlns:a16="http://schemas.microsoft.com/office/drawing/2014/main" id="{2601F375-C54F-4AA4-8BC1-F1160EB7C3A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86" name="TextovéPole 1">
          <a:extLst>
            <a:ext uri="{FF2B5EF4-FFF2-40B4-BE49-F238E27FC236}">
              <a16:creationId xmlns:a16="http://schemas.microsoft.com/office/drawing/2014/main" id="{E9081135-E4A4-4253-8772-8F2D682B81F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87" name="TextovéPole 1">
          <a:extLst>
            <a:ext uri="{FF2B5EF4-FFF2-40B4-BE49-F238E27FC236}">
              <a16:creationId xmlns:a16="http://schemas.microsoft.com/office/drawing/2014/main" id="{35E8041E-CA2A-4EC8-8F1F-6CBCC1ED5A5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88" name="TextovéPole 1">
          <a:extLst>
            <a:ext uri="{FF2B5EF4-FFF2-40B4-BE49-F238E27FC236}">
              <a16:creationId xmlns:a16="http://schemas.microsoft.com/office/drawing/2014/main" id="{3A30084E-1967-43D5-90B5-67004476FFD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89" name="TextovéPole 1">
          <a:extLst>
            <a:ext uri="{FF2B5EF4-FFF2-40B4-BE49-F238E27FC236}">
              <a16:creationId xmlns:a16="http://schemas.microsoft.com/office/drawing/2014/main" id="{06D7A651-7D9D-45CE-8FCD-5A84851FC90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90" name="TextovéPole 1">
          <a:extLst>
            <a:ext uri="{FF2B5EF4-FFF2-40B4-BE49-F238E27FC236}">
              <a16:creationId xmlns:a16="http://schemas.microsoft.com/office/drawing/2014/main" id="{EFC342D0-16CE-4DC0-870E-EDF90974E36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91" name="TextovéPole 1">
          <a:extLst>
            <a:ext uri="{FF2B5EF4-FFF2-40B4-BE49-F238E27FC236}">
              <a16:creationId xmlns:a16="http://schemas.microsoft.com/office/drawing/2014/main" id="{A58E222F-2195-47BF-AA3A-61506232D14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92" name="TextovéPole 1">
          <a:extLst>
            <a:ext uri="{FF2B5EF4-FFF2-40B4-BE49-F238E27FC236}">
              <a16:creationId xmlns:a16="http://schemas.microsoft.com/office/drawing/2014/main" id="{C665D9C1-EC49-4439-B9EB-D34C5C4CFCE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93" name="TextovéPole 1">
          <a:extLst>
            <a:ext uri="{FF2B5EF4-FFF2-40B4-BE49-F238E27FC236}">
              <a16:creationId xmlns:a16="http://schemas.microsoft.com/office/drawing/2014/main" id="{189DF5CC-7D5B-4F82-ACC2-58B48E36830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94" name="TextovéPole 1">
          <a:extLst>
            <a:ext uri="{FF2B5EF4-FFF2-40B4-BE49-F238E27FC236}">
              <a16:creationId xmlns:a16="http://schemas.microsoft.com/office/drawing/2014/main" id="{14225052-CBE7-4891-BC4E-37BB4014A54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95" name="TextovéPole 1">
          <a:extLst>
            <a:ext uri="{FF2B5EF4-FFF2-40B4-BE49-F238E27FC236}">
              <a16:creationId xmlns:a16="http://schemas.microsoft.com/office/drawing/2014/main" id="{DB5B794A-0F66-4C14-875E-CFF0F000442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96" name="TextovéPole 1">
          <a:extLst>
            <a:ext uri="{FF2B5EF4-FFF2-40B4-BE49-F238E27FC236}">
              <a16:creationId xmlns:a16="http://schemas.microsoft.com/office/drawing/2014/main" id="{FAC8475D-5009-429C-9CB2-C7EB423860B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97" name="TextovéPole 1">
          <a:extLst>
            <a:ext uri="{FF2B5EF4-FFF2-40B4-BE49-F238E27FC236}">
              <a16:creationId xmlns:a16="http://schemas.microsoft.com/office/drawing/2014/main" id="{3FEC2E37-0A48-436E-8BAE-1A83B62DB02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98" name="TextovéPole 1">
          <a:extLst>
            <a:ext uri="{FF2B5EF4-FFF2-40B4-BE49-F238E27FC236}">
              <a16:creationId xmlns:a16="http://schemas.microsoft.com/office/drawing/2014/main" id="{061839B5-D552-4523-BAA7-6B3D048E372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499" name="TextovéPole 1">
          <a:extLst>
            <a:ext uri="{FF2B5EF4-FFF2-40B4-BE49-F238E27FC236}">
              <a16:creationId xmlns:a16="http://schemas.microsoft.com/office/drawing/2014/main" id="{09AE9D89-38A5-41E1-998B-74180DB5938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500" name="TextovéPole 1">
          <a:extLst>
            <a:ext uri="{FF2B5EF4-FFF2-40B4-BE49-F238E27FC236}">
              <a16:creationId xmlns:a16="http://schemas.microsoft.com/office/drawing/2014/main" id="{99C50536-A3D6-4BF1-9D61-A17774BBAE2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501" name="TextovéPole 1">
          <a:extLst>
            <a:ext uri="{FF2B5EF4-FFF2-40B4-BE49-F238E27FC236}">
              <a16:creationId xmlns:a16="http://schemas.microsoft.com/office/drawing/2014/main" id="{083BE928-67DE-48DB-9B6A-CD42EECBF2B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502" name="TextovéPole 1">
          <a:extLst>
            <a:ext uri="{FF2B5EF4-FFF2-40B4-BE49-F238E27FC236}">
              <a16:creationId xmlns:a16="http://schemas.microsoft.com/office/drawing/2014/main" id="{462E9E78-C538-4D67-A50A-2C7CDFE8092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503" name="TextovéPole 1">
          <a:extLst>
            <a:ext uri="{FF2B5EF4-FFF2-40B4-BE49-F238E27FC236}">
              <a16:creationId xmlns:a16="http://schemas.microsoft.com/office/drawing/2014/main" id="{7381999D-2363-4946-9263-3D1ABE7B997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04" name="TextovéPole 1">
          <a:extLst>
            <a:ext uri="{FF2B5EF4-FFF2-40B4-BE49-F238E27FC236}">
              <a16:creationId xmlns:a16="http://schemas.microsoft.com/office/drawing/2014/main" id="{B4C34E07-60FE-4448-B80E-93B798BA73D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05" name="TextovéPole 1">
          <a:extLst>
            <a:ext uri="{FF2B5EF4-FFF2-40B4-BE49-F238E27FC236}">
              <a16:creationId xmlns:a16="http://schemas.microsoft.com/office/drawing/2014/main" id="{A9AA77F0-D890-4A85-B2D3-539D9DD9012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06" name="TextovéPole 1">
          <a:extLst>
            <a:ext uri="{FF2B5EF4-FFF2-40B4-BE49-F238E27FC236}">
              <a16:creationId xmlns:a16="http://schemas.microsoft.com/office/drawing/2014/main" id="{61E6FF69-94C2-4B2E-A581-DA6C9A061B4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07" name="TextovéPole 1">
          <a:extLst>
            <a:ext uri="{FF2B5EF4-FFF2-40B4-BE49-F238E27FC236}">
              <a16:creationId xmlns:a16="http://schemas.microsoft.com/office/drawing/2014/main" id="{7501D37C-6E36-43B6-8199-F33FFB88666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08" name="TextovéPole 1">
          <a:extLst>
            <a:ext uri="{FF2B5EF4-FFF2-40B4-BE49-F238E27FC236}">
              <a16:creationId xmlns:a16="http://schemas.microsoft.com/office/drawing/2014/main" id="{9BF918E0-39F7-478A-9B5F-0BAD2239F84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09" name="TextovéPole 1">
          <a:extLst>
            <a:ext uri="{FF2B5EF4-FFF2-40B4-BE49-F238E27FC236}">
              <a16:creationId xmlns:a16="http://schemas.microsoft.com/office/drawing/2014/main" id="{FC5C3E08-028E-471F-957F-A49BD2B9B0A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10" name="TextovéPole 1">
          <a:extLst>
            <a:ext uri="{FF2B5EF4-FFF2-40B4-BE49-F238E27FC236}">
              <a16:creationId xmlns:a16="http://schemas.microsoft.com/office/drawing/2014/main" id="{919CE0F9-AE12-435C-BF61-402D92099A0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11" name="TextovéPole 1">
          <a:extLst>
            <a:ext uri="{FF2B5EF4-FFF2-40B4-BE49-F238E27FC236}">
              <a16:creationId xmlns:a16="http://schemas.microsoft.com/office/drawing/2014/main" id="{7DA946B7-B79E-4F9D-A781-3D8539402A3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12" name="TextovéPole 1">
          <a:extLst>
            <a:ext uri="{FF2B5EF4-FFF2-40B4-BE49-F238E27FC236}">
              <a16:creationId xmlns:a16="http://schemas.microsoft.com/office/drawing/2014/main" id="{C272F49D-B105-4B08-A108-B9D0A983B0A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13" name="TextovéPole 1">
          <a:extLst>
            <a:ext uri="{FF2B5EF4-FFF2-40B4-BE49-F238E27FC236}">
              <a16:creationId xmlns:a16="http://schemas.microsoft.com/office/drawing/2014/main" id="{E65A54FE-DA46-4E03-9E3F-46FE35A82B6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14" name="TextovéPole 1">
          <a:extLst>
            <a:ext uri="{FF2B5EF4-FFF2-40B4-BE49-F238E27FC236}">
              <a16:creationId xmlns:a16="http://schemas.microsoft.com/office/drawing/2014/main" id="{8B2C8C1D-F25F-4FE5-9FA5-4021B7519D9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15" name="TextovéPole 1">
          <a:extLst>
            <a:ext uri="{FF2B5EF4-FFF2-40B4-BE49-F238E27FC236}">
              <a16:creationId xmlns:a16="http://schemas.microsoft.com/office/drawing/2014/main" id="{8ECB3A83-650B-44FA-B5DC-78849778FE8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16" name="TextovéPole 1">
          <a:extLst>
            <a:ext uri="{FF2B5EF4-FFF2-40B4-BE49-F238E27FC236}">
              <a16:creationId xmlns:a16="http://schemas.microsoft.com/office/drawing/2014/main" id="{1A547BAF-1D6C-46E1-84C9-925D363A5B2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17" name="TextovéPole 1">
          <a:extLst>
            <a:ext uri="{FF2B5EF4-FFF2-40B4-BE49-F238E27FC236}">
              <a16:creationId xmlns:a16="http://schemas.microsoft.com/office/drawing/2014/main" id="{D235772D-59A6-4EB5-8516-BE67580A5E8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18" name="TextovéPole 1">
          <a:extLst>
            <a:ext uri="{FF2B5EF4-FFF2-40B4-BE49-F238E27FC236}">
              <a16:creationId xmlns:a16="http://schemas.microsoft.com/office/drawing/2014/main" id="{0D3C5E38-0C4D-42DA-85C0-37FFF9CBD20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19" name="TextovéPole 1">
          <a:extLst>
            <a:ext uri="{FF2B5EF4-FFF2-40B4-BE49-F238E27FC236}">
              <a16:creationId xmlns:a16="http://schemas.microsoft.com/office/drawing/2014/main" id="{B79B4CE7-9ABD-4D25-AB85-30241CFB20D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20" name="TextovéPole 1">
          <a:extLst>
            <a:ext uri="{FF2B5EF4-FFF2-40B4-BE49-F238E27FC236}">
              <a16:creationId xmlns:a16="http://schemas.microsoft.com/office/drawing/2014/main" id="{0B237233-F95E-4830-8644-99454F7A2B2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21" name="TextovéPole 1">
          <a:extLst>
            <a:ext uri="{FF2B5EF4-FFF2-40B4-BE49-F238E27FC236}">
              <a16:creationId xmlns:a16="http://schemas.microsoft.com/office/drawing/2014/main" id="{C34B4A1C-93D8-4DEF-88AB-FE19ABA787F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22" name="TextovéPole 1">
          <a:extLst>
            <a:ext uri="{FF2B5EF4-FFF2-40B4-BE49-F238E27FC236}">
              <a16:creationId xmlns:a16="http://schemas.microsoft.com/office/drawing/2014/main" id="{50D1764F-8F29-4FB2-ACB8-370736AB7E6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23" name="TextovéPole 1">
          <a:extLst>
            <a:ext uri="{FF2B5EF4-FFF2-40B4-BE49-F238E27FC236}">
              <a16:creationId xmlns:a16="http://schemas.microsoft.com/office/drawing/2014/main" id="{834EF5C2-2DAA-474A-A1D9-2F034EC6B42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24" name="TextovéPole 1">
          <a:extLst>
            <a:ext uri="{FF2B5EF4-FFF2-40B4-BE49-F238E27FC236}">
              <a16:creationId xmlns:a16="http://schemas.microsoft.com/office/drawing/2014/main" id="{5A8E1BB6-E1E3-4CCA-9F7B-CF44271BBCD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25" name="TextovéPole 1">
          <a:extLst>
            <a:ext uri="{FF2B5EF4-FFF2-40B4-BE49-F238E27FC236}">
              <a16:creationId xmlns:a16="http://schemas.microsoft.com/office/drawing/2014/main" id="{993924E6-5E52-4145-AB62-44992205648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26" name="TextovéPole 1">
          <a:extLst>
            <a:ext uri="{FF2B5EF4-FFF2-40B4-BE49-F238E27FC236}">
              <a16:creationId xmlns:a16="http://schemas.microsoft.com/office/drawing/2014/main" id="{E955DBF4-354B-4EF2-BFB8-178D466FE40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27" name="TextovéPole 1">
          <a:extLst>
            <a:ext uri="{FF2B5EF4-FFF2-40B4-BE49-F238E27FC236}">
              <a16:creationId xmlns:a16="http://schemas.microsoft.com/office/drawing/2014/main" id="{21AB0B4F-43BD-47D7-A4E7-E1AA211A73F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28" name="TextovéPole 1">
          <a:extLst>
            <a:ext uri="{FF2B5EF4-FFF2-40B4-BE49-F238E27FC236}">
              <a16:creationId xmlns:a16="http://schemas.microsoft.com/office/drawing/2014/main" id="{1892FAAC-8354-43AC-AED2-809C9DDD8C3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29" name="TextovéPole 1">
          <a:extLst>
            <a:ext uri="{FF2B5EF4-FFF2-40B4-BE49-F238E27FC236}">
              <a16:creationId xmlns:a16="http://schemas.microsoft.com/office/drawing/2014/main" id="{907C1355-0114-409E-9CDB-1C1052A2D6A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30" name="TextovéPole 1">
          <a:extLst>
            <a:ext uri="{FF2B5EF4-FFF2-40B4-BE49-F238E27FC236}">
              <a16:creationId xmlns:a16="http://schemas.microsoft.com/office/drawing/2014/main" id="{0903FEDB-92DA-462F-B529-EE664A941CF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31" name="TextovéPole 1">
          <a:extLst>
            <a:ext uri="{FF2B5EF4-FFF2-40B4-BE49-F238E27FC236}">
              <a16:creationId xmlns:a16="http://schemas.microsoft.com/office/drawing/2014/main" id="{1B863B4B-6680-4331-9A53-34F9453164F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32" name="TextovéPole 1">
          <a:extLst>
            <a:ext uri="{FF2B5EF4-FFF2-40B4-BE49-F238E27FC236}">
              <a16:creationId xmlns:a16="http://schemas.microsoft.com/office/drawing/2014/main" id="{431E3D6E-AA62-4321-A350-43609CF5021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33" name="TextovéPole 1">
          <a:extLst>
            <a:ext uri="{FF2B5EF4-FFF2-40B4-BE49-F238E27FC236}">
              <a16:creationId xmlns:a16="http://schemas.microsoft.com/office/drawing/2014/main" id="{F68418FB-63CA-496E-B677-DB0343321BD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34" name="TextovéPole 1">
          <a:extLst>
            <a:ext uri="{FF2B5EF4-FFF2-40B4-BE49-F238E27FC236}">
              <a16:creationId xmlns:a16="http://schemas.microsoft.com/office/drawing/2014/main" id="{0C7BADE3-92DD-4EE9-AA9E-D19DD3FE301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35" name="TextovéPole 1">
          <a:extLst>
            <a:ext uri="{FF2B5EF4-FFF2-40B4-BE49-F238E27FC236}">
              <a16:creationId xmlns:a16="http://schemas.microsoft.com/office/drawing/2014/main" id="{A3E554E5-052D-4E09-9FA8-E3618A1FDC7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36" name="TextovéPole 1">
          <a:extLst>
            <a:ext uri="{FF2B5EF4-FFF2-40B4-BE49-F238E27FC236}">
              <a16:creationId xmlns:a16="http://schemas.microsoft.com/office/drawing/2014/main" id="{EE54C996-F4BD-45E3-AA86-70DDF4C87AB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37" name="TextovéPole 1">
          <a:extLst>
            <a:ext uri="{FF2B5EF4-FFF2-40B4-BE49-F238E27FC236}">
              <a16:creationId xmlns:a16="http://schemas.microsoft.com/office/drawing/2014/main" id="{AC92B1F2-D872-41DA-A416-2B8982C31AD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38" name="TextovéPole 1">
          <a:extLst>
            <a:ext uri="{FF2B5EF4-FFF2-40B4-BE49-F238E27FC236}">
              <a16:creationId xmlns:a16="http://schemas.microsoft.com/office/drawing/2014/main" id="{53B3D7BE-23C2-4835-A40B-EED5D745740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39" name="TextovéPole 1">
          <a:extLst>
            <a:ext uri="{FF2B5EF4-FFF2-40B4-BE49-F238E27FC236}">
              <a16:creationId xmlns:a16="http://schemas.microsoft.com/office/drawing/2014/main" id="{D30645A7-A634-4ABA-ADA1-81870624F45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40" name="TextovéPole 1">
          <a:extLst>
            <a:ext uri="{FF2B5EF4-FFF2-40B4-BE49-F238E27FC236}">
              <a16:creationId xmlns:a16="http://schemas.microsoft.com/office/drawing/2014/main" id="{5EC1B875-3B87-45EA-B26D-0CAD5A195D2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41" name="TextovéPole 1">
          <a:extLst>
            <a:ext uri="{FF2B5EF4-FFF2-40B4-BE49-F238E27FC236}">
              <a16:creationId xmlns:a16="http://schemas.microsoft.com/office/drawing/2014/main" id="{F0FA8413-3373-4618-9F52-0126C56DD2B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42" name="TextovéPole 1">
          <a:extLst>
            <a:ext uri="{FF2B5EF4-FFF2-40B4-BE49-F238E27FC236}">
              <a16:creationId xmlns:a16="http://schemas.microsoft.com/office/drawing/2014/main" id="{33795EC2-D88E-4DC6-BE38-82118B80A29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43" name="TextovéPole 1">
          <a:extLst>
            <a:ext uri="{FF2B5EF4-FFF2-40B4-BE49-F238E27FC236}">
              <a16:creationId xmlns:a16="http://schemas.microsoft.com/office/drawing/2014/main" id="{6933EAAB-3A1A-46D8-8321-77B67FCD746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44" name="TextovéPole 1">
          <a:extLst>
            <a:ext uri="{FF2B5EF4-FFF2-40B4-BE49-F238E27FC236}">
              <a16:creationId xmlns:a16="http://schemas.microsoft.com/office/drawing/2014/main" id="{1B0D5AFD-4629-4883-AFA6-EF41CA7AD78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45" name="TextovéPole 1">
          <a:extLst>
            <a:ext uri="{FF2B5EF4-FFF2-40B4-BE49-F238E27FC236}">
              <a16:creationId xmlns:a16="http://schemas.microsoft.com/office/drawing/2014/main" id="{D360A3BA-6FE6-46DE-9559-790619BC28A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46" name="TextovéPole 1">
          <a:extLst>
            <a:ext uri="{FF2B5EF4-FFF2-40B4-BE49-F238E27FC236}">
              <a16:creationId xmlns:a16="http://schemas.microsoft.com/office/drawing/2014/main" id="{4283F295-3780-445A-AC98-0275AE1F294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47" name="TextovéPole 1">
          <a:extLst>
            <a:ext uri="{FF2B5EF4-FFF2-40B4-BE49-F238E27FC236}">
              <a16:creationId xmlns:a16="http://schemas.microsoft.com/office/drawing/2014/main" id="{F865BFF3-CCCF-4D10-B271-F3CFC260A00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48" name="TextovéPole 1">
          <a:extLst>
            <a:ext uri="{FF2B5EF4-FFF2-40B4-BE49-F238E27FC236}">
              <a16:creationId xmlns:a16="http://schemas.microsoft.com/office/drawing/2014/main" id="{7EA48CC7-22E4-47E7-8B6C-1CDBD5D6C08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49" name="TextovéPole 1">
          <a:extLst>
            <a:ext uri="{FF2B5EF4-FFF2-40B4-BE49-F238E27FC236}">
              <a16:creationId xmlns:a16="http://schemas.microsoft.com/office/drawing/2014/main" id="{9A76DD59-2C36-4EFB-8752-C9D73BA7A97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50" name="TextovéPole 1">
          <a:extLst>
            <a:ext uri="{FF2B5EF4-FFF2-40B4-BE49-F238E27FC236}">
              <a16:creationId xmlns:a16="http://schemas.microsoft.com/office/drawing/2014/main" id="{A6DFAB67-BB14-4362-A7E2-D8BDA88D11E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51" name="TextovéPole 1">
          <a:extLst>
            <a:ext uri="{FF2B5EF4-FFF2-40B4-BE49-F238E27FC236}">
              <a16:creationId xmlns:a16="http://schemas.microsoft.com/office/drawing/2014/main" id="{C3885BEB-690D-465B-A498-955454F8F99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52" name="TextovéPole 1">
          <a:extLst>
            <a:ext uri="{FF2B5EF4-FFF2-40B4-BE49-F238E27FC236}">
              <a16:creationId xmlns:a16="http://schemas.microsoft.com/office/drawing/2014/main" id="{68D407E1-2BBF-4423-BEF3-6EEC83BF9A1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53" name="TextovéPole 1">
          <a:extLst>
            <a:ext uri="{FF2B5EF4-FFF2-40B4-BE49-F238E27FC236}">
              <a16:creationId xmlns:a16="http://schemas.microsoft.com/office/drawing/2014/main" id="{2088D548-00DB-456A-AECD-0A7FB7F9352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54" name="TextovéPole 1">
          <a:extLst>
            <a:ext uri="{FF2B5EF4-FFF2-40B4-BE49-F238E27FC236}">
              <a16:creationId xmlns:a16="http://schemas.microsoft.com/office/drawing/2014/main" id="{9C8BF3A1-1441-4E56-8B45-5F1D4DBF2E2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55" name="TextovéPole 1">
          <a:extLst>
            <a:ext uri="{FF2B5EF4-FFF2-40B4-BE49-F238E27FC236}">
              <a16:creationId xmlns:a16="http://schemas.microsoft.com/office/drawing/2014/main" id="{8535313C-C461-409B-8565-78230470BD8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56" name="TextovéPole 1">
          <a:extLst>
            <a:ext uri="{FF2B5EF4-FFF2-40B4-BE49-F238E27FC236}">
              <a16:creationId xmlns:a16="http://schemas.microsoft.com/office/drawing/2014/main" id="{0D2ACEAD-8AF7-4826-869B-503C1C38A11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57" name="TextovéPole 1">
          <a:extLst>
            <a:ext uri="{FF2B5EF4-FFF2-40B4-BE49-F238E27FC236}">
              <a16:creationId xmlns:a16="http://schemas.microsoft.com/office/drawing/2014/main" id="{22E2BE99-3937-427D-BD46-3E6D896980C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58" name="TextovéPole 1">
          <a:extLst>
            <a:ext uri="{FF2B5EF4-FFF2-40B4-BE49-F238E27FC236}">
              <a16:creationId xmlns:a16="http://schemas.microsoft.com/office/drawing/2014/main" id="{47331CBF-F201-486E-93D6-73C55A09B01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59" name="TextovéPole 1">
          <a:extLst>
            <a:ext uri="{FF2B5EF4-FFF2-40B4-BE49-F238E27FC236}">
              <a16:creationId xmlns:a16="http://schemas.microsoft.com/office/drawing/2014/main" id="{12ECE421-2DAC-4490-8ACB-EFA8D0A4EDA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60" name="TextovéPole 1">
          <a:extLst>
            <a:ext uri="{FF2B5EF4-FFF2-40B4-BE49-F238E27FC236}">
              <a16:creationId xmlns:a16="http://schemas.microsoft.com/office/drawing/2014/main" id="{93D745C8-7F06-4DD2-A74F-2E0F2290E68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61" name="TextovéPole 1">
          <a:extLst>
            <a:ext uri="{FF2B5EF4-FFF2-40B4-BE49-F238E27FC236}">
              <a16:creationId xmlns:a16="http://schemas.microsoft.com/office/drawing/2014/main" id="{7B28BED5-ACC2-4CE7-B004-A34610962CA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62" name="TextovéPole 1">
          <a:extLst>
            <a:ext uri="{FF2B5EF4-FFF2-40B4-BE49-F238E27FC236}">
              <a16:creationId xmlns:a16="http://schemas.microsoft.com/office/drawing/2014/main" id="{6B428C46-4A67-42BF-A415-C8570CEF13F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63" name="TextovéPole 1">
          <a:extLst>
            <a:ext uri="{FF2B5EF4-FFF2-40B4-BE49-F238E27FC236}">
              <a16:creationId xmlns:a16="http://schemas.microsoft.com/office/drawing/2014/main" id="{711421D9-4B9C-4BA7-855C-69CC699156B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64" name="TextovéPole 1">
          <a:extLst>
            <a:ext uri="{FF2B5EF4-FFF2-40B4-BE49-F238E27FC236}">
              <a16:creationId xmlns:a16="http://schemas.microsoft.com/office/drawing/2014/main" id="{615AC3A2-F247-4C66-99EE-087E7566796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65" name="TextovéPole 1">
          <a:extLst>
            <a:ext uri="{FF2B5EF4-FFF2-40B4-BE49-F238E27FC236}">
              <a16:creationId xmlns:a16="http://schemas.microsoft.com/office/drawing/2014/main" id="{3232DFEA-B81E-4370-8A2D-B79674EFC49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66" name="TextovéPole 1">
          <a:extLst>
            <a:ext uri="{FF2B5EF4-FFF2-40B4-BE49-F238E27FC236}">
              <a16:creationId xmlns:a16="http://schemas.microsoft.com/office/drawing/2014/main" id="{E7A1D46C-28AE-4C27-BB08-A69132351F5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67" name="TextovéPole 1">
          <a:extLst>
            <a:ext uri="{FF2B5EF4-FFF2-40B4-BE49-F238E27FC236}">
              <a16:creationId xmlns:a16="http://schemas.microsoft.com/office/drawing/2014/main" id="{0EB517A1-E218-406D-9893-DB7EB763475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68" name="TextovéPole 1">
          <a:extLst>
            <a:ext uri="{FF2B5EF4-FFF2-40B4-BE49-F238E27FC236}">
              <a16:creationId xmlns:a16="http://schemas.microsoft.com/office/drawing/2014/main" id="{7CEBAB2B-D5D7-42D5-A9B0-998EA13BA1B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69" name="TextovéPole 1">
          <a:extLst>
            <a:ext uri="{FF2B5EF4-FFF2-40B4-BE49-F238E27FC236}">
              <a16:creationId xmlns:a16="http://schemas.microsoft.com/office/drawing/2014/main" id="{CE3B3600-B7FA-4F5D-A683-D014957C161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70" name="TextovéPole 1">
          <a:extLst>
            <a:ext uri="{FF2B5EF4-FFF2-40B4-BE49-F238E27FC236}">
              <a16:creationId xmlns:a16="http://schemas.microsoft.com/office/drawing/2014/main" id="{4231A818-1F59-4517-A079-E5F1F0CBC7F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71" name="TextovéPole 1">
          <a:extLst>
            <a:ext uri="{FF2B5EF4-FFF2-40B4-BE49-F238E27FC236}">
              <a16:creationId xmlns:a16="http://schemas.microsoft.com/office/drawing/2014/main" id="{15E990A7-148C-446E-B7A3-02CDE73B555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72" name="TextovéPole 1">
          <a:extLst>
            <a:ext uri="{FF2B5EF4-FFF2-40B4-BE49-F238E27FC236}">
              <a16:creationId xmlns:a16="http://schemas.microsoft.com/office/drawing/2014/main" id="{EAB8AD01-F22D-4AB8-9CCB-EE9E4AE676E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73" name="TextovéPole 1">
          <a:extLst>
            <a:ext uri="{FF2B5EF4-FFF2-40B4-BE49-F238E27FC236}">
              <a16:creationId xmlns:a16="http://schemas.microsoft.com/office/drawing/2014/main" id="{FE604138-6D70-4395-BC9F-19A5CD54AEB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74" name="TextovéPole 1">
          <a:extLst>
            <a:ext uri="{FF2B5EF4-FFF2-40B4-BE49-F238E27FC236}">
              <a16:creationId xmlns:a16="http://schemas.microsoft.com/office/drawing/2014/main" id="{F5F3652B-8886-418C-87C1-B22F23D65CF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75" name="TextovéPole 1">
          <a:extLst>
            <a:ext uri="{FF2B5EF4-FFF2-40B4-BE49-F238E27FC236}">
              <a16:creationId xmlns:a16="http://schemas.microsoft.com/office/drawing/2014/main" id="{E713B1F0-3D06-4959-8635-1049B369B85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76" name="TextovéPole 1">
          <a:extLst>
            <a:ext uri="{FF2B5EF4-FFF2-40B4-BE49-F238E27FC236}">
              <a16:creationId xmlns:a16="http://schemas.microsoft.com/office/drawing/2014/main" id="{66BB5340-8F11-4FD4-B60E-B0956ED2753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77" name="TextovéPole 1">
          <a:extLst>
            <a:ext uri="{FF2B5EF4-FFF2-40B4-BE49-F238E27FC236}">
              <a16:creationId xmlns:a16="http://schemas.microsoft.com/office/drawing/2014/main" id="{2DB7FBCA-0D28-4351-B0BF-77CD1DEDD2C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78" name="TextovéPole 1">
          <a:extLst>
            <a:ext uri="{FF2B5EF4-FFF2-40B4-BE49-F238E27FC236}">
              <a16:creationId xmlns:a16="http://schemas.microsoft.com/office/drawing/2014/main" id="{1D420118-D4FD-4397-AF66-C91A474D91E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79" name="TextovéPole 1">
          <a:extLst>
            <a:ext uri="{FF2B5EF4-FFF2-40B4-BE49-F238E27FC236}">
              <a16:creationId xmlns:a16="http://schemas.microsoft.com/office/drawing/2014/main" id="{93A44B87-D442-4B78-ACFD-BF8A0555692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80" name="TextovéPole 1">
          <a:extLst>
            <a:ext uri="{FF2B5EF4-FFF2-40B4-BE49-F238E27FC236}">
              <a16:creationId xmlns:a16="http://schemas.microsoft.com/office/drawing/2014/main" id="{174B089A-BAE0-4F31-B46F-08B098B7C3A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81" name="TextovéPole 1">
          <a:extLst>
            <a:ext uri="{FF2B5EF4-FFF2-40B4-BE49-F238E27FC236}">
              <a16:creationId xmlns:a16="http://schemas.microsoft.com/office/drawing/2014/main" id="{764F7B3B-C091-4044-923E-F1B069339A5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82" name="TextovéPole 1">
          <a:extLst>
            <a:ext uri="{FF2B5EF4-FFF2-40B4-BE49-F238E27FC236}">
              <a16:creationId xmlns:a16="http://schemas.microsoft.com/office/drawing/2014/main" id="{B3495894-399A-46D2-AF80-3E909E1F058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83" name="TextovéPole 1">
          <a:extLst>
            <a:ext uri="{FF2B5EF4-FFF2-40B4-BE49-F238E27FC236}">
              <a16:creationId xmlns:a16="http://schemas.microsoft.com/office/drawing/2014/main" id="{06F1A223-F351-41C2-A7F2-42FDB55798F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84" name="TextovéPole 1">
          <a:extLst>
            <a:ext uri="{FF2B5EF4-FFF2-40B4-BE49-F238E27FC236}">
              <a16:creationId xmlns:a16="http://schemas.microsoft.com/office/drawing/2014/main" id="{366BE4C4-8725-438B-B959-257C59364E7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85" name="TextovéPole 1">
          <a:extLst>
            <a:ext uri="{FF2B5EF4-FFF2-40B4-BE49-F238E27FC236}">
              <a16:creationId xmlns:a16="http://schemas.microsoft.com/office/drawing/2014/main" id="{47F056A6-57CB-4C3B-BEBB-CA530D69C0D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86" name="TextovéPole 1">
          <a:extLst>
            <a:ext uri="{FF2B5EF4-FFF2-40B4-BE49-F238E27FC236}">
              <a16:creationId xmlns:a16="http://schemas.microsoft.com/office/drawing/2014/main" id="{86547B6B-FC1D-46F2-A953-384928DEF20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87" name="TextovéPole 1">
          <a:extLst>
            <a:ext uri="{FF2B5EF4-FFF2-40B4-BE49-F238E27FC236}">
              <a16:creationId xmlns:a16="http://schemas.microsoft.com/office/drawing/2014/main" id="{DD926245-27EB-4AD3-9089-AEB6C84ECE6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88" name="TextovéPole 1">
          <a:extLst>
            <a:ext uri="{FF2B5EF4-FFF2-40B4-BE49-F238E27FC236}">
              <a16:creationId xmlns:a16="http://schemas.microsoft.com/office/drawing/2014/main" id="{3F3513EA-4A6E-4393-89E4-91593EE78D6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89" name="TextovéPole 1">
          <a:extLst>
            <a:ext uri="{FF2B5EF4-FFF2-40B4-BE49-F238E27FC236}">
              <a16:creationId xmlns:a16="http://schemas.microsoft.com/office/drawing/2014/main" id="{F5C6C208-1B4D-44ED-ACFF-D7919E394FA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90" name="TextovéPole 1">
          <a:extLst>
            <a:ext uri="{FF2B5EF4-FFF2-40B4-BE49-F238E27FC236}">
              <a16:creationId xmlns:a16="http://schemas.microsoft.com/office/drawing/2014/main" id="{ED4901A3-7145-442D-A36A-DD1A876A777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91" name="TextovéPole 1">
          <a:extLst>
            <a:ext uri="{FF2B5EF4-FFF2-40B4-BE49-F238E27FC236}">
              <a16:creationId xmlns:a16="http://schemas.microsoft.com/office/drawing/2014/main" id="{9900347E-7488-4CD2-90E2-C5645AC47D7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92" name="TextovéPole 1">
          <a:extLst>
            <a:ext uri="{FF2B5EF4-FFF2-40B4-BE49-F238E27FC236}">
              <a16:creationId xmlns:a16="http://schemas.microsoft.com/office/drawing/2014/main" id="{6D8C42D8-31D5-41C8-85E6-B6A753810D0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93" name="TextovéPole 1">
          <a:extLst>
            <a:ext uri="{FF2B5EF4-FFF2-40B4-BE49-F238E27FC236}">
              <a16:creationId xmlns:a16="http://schemas.microsoft.com/office/drawing/2014/main" id="{F92D1AE5-6479-439F-B4C9-6BA7B897A2E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94" name="TextovéPole 1">
          <a:extLst>
            <a:ext uri="{FF2B5EF4-FFF2-40B4-BE49-F238E27FC236}">
              <a16:creationId xmlns:a16="http://schemas.microsoft.com/office/drawing/2014/main" id="{A2723DE1-8D7D-4C64-9CFB-FC76502E903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95" name="TextovéPole 1">
          <a:extLst>
            <a:ext uri="{FF2B5EF4-FFF2-40B4-BE49-F238E27FC236}">
              <a16:creationId xmlns:a16="http://schemas.microsoft.com/office/drawing/2014/main" id="{988E82AC-2EC2-4691-A89C-29B1AE9DC20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96" name="TextovéPole 1">
          <a:extLst>
            <a:ext uri="{FF2B5EF4-FFF2-40B4-BE49-F238E27FC236}">
              <a16:creationId xmlns:a16="http://schemas.microsoft.com/office/drawing/2014/main" id="{93F5FB38-867D-4892-9A27-ABC50C5395A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97" name="TextovéPole 1">
          <a:extLst>
            <a:ext uri="{FF2B5EF4-FFF2-40B4-BE49-F238E27FC236}">
              <a16:creationId xmlns:a16="http://schemas.microsoft.com/office/drawing/2014/main" id="{35CCA91E-8737-4031-88F3-BD5C84B98A4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98" name="TextovéPole 1">
          <a:extLst>
            <a:ext uri="{FF2B5EF4-FFF2-40B4-BE49-F238E27FC236}">
              <a16:creationId xmlns:a16="http://schemas.microsoft.com/office/drawing/2014/main" id="{7937E924-04CC-4A7E-AF09-E019F8B0A30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599" name="TextovéPole 1">
          <a:extLst>
            <a:ext uri="{FF2B5EF4-FFF2-40B4-BE49-F238E27FC236}">
              <a16:creationId xmlns:a16="http://schemas.microsoft.com/office/drawing/2014/main" id="{7C1B5A7A-A1C3-4935-A8C2-DCD70BA7161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00" name="TextovéPole 1">
          <a:extLst>
            <a:ext uri="{FF2B5EF4-FFF2-40B4-BE49-F238E27FC236}">
              <a16:creationId xmlns:a16="http://schemas.microsoft.com/office/drawing/2014/main" id="{A6B6669E-BE3C-4D62-8CD6-D91058C85A6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01" name="TextovéPole 1">
          <a:extLst>
            <a:ext uri="{FF2B5EF4-FFF2-40B4-BE49-F238E27FC236}">
              <a16:creationId xmlns:a16="http://schemas.microsoft.com/office/drawing/2014/main" id="{B8652968-BC7E-4231-8D16-6A07DA2F1CC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02" name="TextovéPole 1">
          <a:extLst>
            <a:ext uri="{FF2B5EF4-FFF2-40B4-BE49-F238E27FC236}">
              <a16:creationId xmlns:a16="http://schemas.microsoft.com/office/drawing/2014/main" id="{2E846FA5-DDD1-4155-92DE-573880C6421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03" name="TextovéPole 1">
          <a:extLst>
            <a:ext uri="{FF2B5EF4-FFF2-40B4-BE49-F238E27FC236}">
              <a16:creationId xmlns:a16="http://schemas.microsoft.com/office/drawing/2014/main" id="{6E40C9B5-C4C4-4043-BF3B-2E68049743F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04" name="TextovéPole 1">
          <a:extLst>
            <a:ext uri="{FF2B5EF4-FFF2-40B4-BE49-F238E27FC236}">
              <a16:creationId xmlns:a16="http://schemas.microsoft.com/office/drawing/2014/main" id="{1D368571-4A7C-48E2-8DF3-ABDC5BDDEE9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05" name="TextovéPole 1">
          <a:extLst>
            <a:ext uri="{FF2B5EF4-FFF2-40B4-BE49-F238E27FC236}">
              <a16:creationId xmlns:a16="http://schemas.microsoft.com/office/drawing/2014/main" id="{653F389D-957C-498A-9D3C-95E9B273F4F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06" name="TextovéPole 1">
          <a:extLst>
            <a:ext uri="{FF2B5EF4-FFF2-40B4-BE49-F238E27FC236}">
              <a16:creationId xmlns:a16="http://schemas.microsoft.com/office/drawing/2014/main" id="{7BFC2DD5-3066-429F-9678-FCDC71E4E29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07" name="TextovéPole 1">
          <a:extLst>
            <a:ext uri="{FF2B5EF4-FFF2-40B4-BE49-F238E27FC236}">
              <a16:creationId xmlns:a16="http://schemas.microsoft.com/office/drawing/2014/main" id="{F380E45B-D032-431D-90C0-6201CA695B6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08" name="TextovéPole 1">
          <a:extLst>
            <a:ext uri="{FF2B5EF4-FFF2-40B4-BE49-F238E27FC236}">
              <a16:creationId xmlns:a16="http://schemas.microsoft.com/office/drawing/2014/main" id="{0E202517-C425-488B-880D-71229548F65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09" name="TextovéPole 1">
          <a:extLst>
            <a:ext uri="{FF2B5EF4-FFF2-40B4-BE49-F238E27FC236}">
              <a16:creationId xmlns:a16="http://schemas.microsoft.com/office/drawing/2014/main" id="{751D3DCE-EF3A-4260-B10E-23C5CAEBF92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10" name="TextovéPole 1">
          <a:extLst>
            <a:ext uri="{FF2B5EF4-FFF2-40B4-BE49-F238E27FC236}">
              <a16:creationId xmlns:a16="http://schemas.microsoft.com/office/drawing/2014/main" id="{A38D4E73-85E7-42C8-BFC2-34341929297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11" name="TextovéPole 1">
          <a:extLst>
            <a:ext uri="{FF2B5EF4-FFF2-40B4-BE49-F238E27FC236}">
              <a16:creationId xmlns:a16="http://schemas.microsoft.com/office/drawing/2014/main" id="{3EC227C8-559C-40F1-85C7-8F660D0EE26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12" name="TextovéPole 1">
          <a:extLst>
            <a:ext uri="{FF2B5EF4-FFF2-40B4-BE49-F238E27FC236}">
              <a16:creationId xmlns:a16="http://schemas.microsoft.com/office/drawing/2014/main" id="{912481AD-9D74-4C6C-9BC2-6638815A992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13" name="TextovéPole 1">
          <a:extLst>
            <a:ext uri="{FF2B5EF4-FFF2-40B4-BE49-F238E27FC236}">
              <a16:creationId xmlns:a16="http://schemas.microsoft.com/office/drawing/2014/main" id="{1E119215-6987-4CA0-8229-56AFC59507D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14" name="TextovéPole 1">
          <a:extLst>
            <a:ext uri="{FF2B5EF4-FFF2-40B4-BE49-F238E27FC236}">
              <a16:creationId xmlns:a16="http://schemas.microsoft.com/office/drawing/2014/main" id="{92B77840-D871-4202-BDD4-3A85EBEEDEB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15" name="TextovéPole 1">
          <a:extLst>
            <a:ext uri="{FF2B5EF4-FFF2-40B4-BE49-F238E27FC236}">
              <a16:creationId xmlns:a16="http://schemas.microsoft.com/office/drawing/2014/main" id="{4F8809BE-4C79-4FCD-8F02-7271165532E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16" name="TextovéPole 1">
          <a:extLst>
            <a:ext uri="{FF2B5EF4-FFF2-40B4-BE49-F238E27FC236}">
              <a16:creationId xmlns:a16="http://schemas.microsoft.com/office/drawing/2014/main" id="{3726FDF3-69B9-4820-8575-40627E3D18D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17" name="TextovéPole 1">
          <a:extLst>
            <a:ext uri="{FF2B5EF4-FFF2-40B4-BE49-F238E27FC236}">
              <a16:creationId xmlns:a16="http://schemas.microsoft.com/office/drawing/2014/main" id="{C2B4C7C8-32F8-4E51-9151-2F31F9CB797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18" name="TextovéPole 1">
          <a:extLst>
            <a:ext uri="{FF2B5EF4-FFF2-40B4-BE49-F238E27FC236}">
              <a16:creationId xmlns:a16="http://schemas.microsoft.com/office/drawing/2014/main" id="{E99D7A88-EEF5-43BA-A8D6-555D957C615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19" name="TextovéPole 1">
          <a:extLst>
            <a:ext uri="{FF2B5EF4-FFF2-40B4-BE49-F238E27FC236}">
              <a16:creationId xmlns:a16="http://schemas.microsoft.com/office/drawing/2014/main" id="{71418512-2DF8-4BB3-AA0D-39C4884FCE1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20" name="TextovéPole 1">
          <a:extLst>
            <a:ext uri="{FF2B5EF4-FFF2-40B4-BE49-F238E27FC236}">
              <a16:creationId xmlns:a16="http://schemas.microsoft.com/office/drawing/2014/main" id="{8D9E84B3-9B2B-4BF9-BBD5-903A7A4ECAF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21" name="TextovéPole 1">
          <a:extLst>
            <a:ext uri="{FF2B5EF4-FFF2-40B4-BE49-F238E27FC236}">
              <a16:creationId xmlns:a16="http://schemas.microsoft.com/office/drawing/2014/main" id="{5FE8316F-0899-416C-8046-EB5FB157AF2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22" name="TextovéPole 1">
          <a:extLst>
            <a:ext uri="{FF2B5EF4-FFF2-40B4-BE49-F238E27FC236}">
              <a16:creationId xmlns:a16="http://schemas.microsoft.com/office/drawing/2014/main" id="{59F1F04F-27B1-4A9E-A13D-B9E735EA939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23" name="TextovéPole 1">
          <a:extLst>
            <a:ext uri="{FF2B5EF4-FFF2-40B4-BE49-F238E27FC236}">
              <a16:creationId xmlns:a16="http://schemas.microsoft.com/office/drawing/2014/main" id="{CB3C78AE-9F3B-4D89-84B5-F9BBADA0BDA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24" name="TextovéPole 1">
          <a:extLst>
            <a:ext uri="{FF2B5EF4-FFF2-40B4-BE49-F238E27FC236}">
              <a16:creationId xmlns:a16="http://schemas.microsoft.com/office/drawing/2014/main" id="{F77E514E-5EA0-443D-8D1F-64B7E087B71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25" name="TextovéPole 1">
          <a:extLst>
            <a:ext uri="{FF2B5EF4-FFF2-40B4-BE49-F238E27FC236}">
              <a16:creationId xmlns:a16="http://schemas.microsoft.com/office/drawing/2014/main" id="{FBA9688F-9345-498F-8246-E86A4ED63B7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26" name="TextovéPole 1">
          <a:extLst>
            <a:ext uri="{FF2B5EF4-FFF2-40B4-BE49-F238E27FC236}">
              <a16:creationId xmlns:a16="http://schemas.microsoft.com/office/drawing/2014/main" id="{93FFD002-7B9D-41D2-916D-02ACBC3E724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27" name="TextovéPole 1">
          <a:extLst>
            <a:ext uri="{FF2B5EF4-FFF2-40B4-BE49-F238E27FC236}">
              <a16:creationId xmlns:a16="http://schemas.microsoft.com/office/drawing/2014/main" id="{FB26184A-5380-4FE2-B387-9B2480C7B6F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28" name="TextovéPole 1">
          <a:extLst>
            <a:ext uri="{FF2B5EF4-FFF2-40B4-BE49-F238E27FC236}">
              <a16:creationId xmlns:a16="http://schemas.microsoft.com/office/drawing/2014/main" id="{6AF0F2BB-38AF-466B-9825-1DE9F614455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29" name="TextovéPole 1">
          <a:extLst>
            <a:ext uri="{FF2B5EF4-FFF2-40B4-BE49-F238E27FC236}">
              <a16:creationId xmlns:a16="http://schemas.microsoft.com/office/drawing/2014/main" id="{93847247-85C3-4001-8239-6314EAE1710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30" name="TextovéPole 1">
          <a:extLst>
            <a:ext uri="{FF2B5EF4-FFF2-40B4-BE49-F238E27FC236}">
              <a16:creationId xmlns:a16="http://schemas.microsoft.com/office/drawing/2014/main" id="{18C368E5-9080-404E-8E66-CA31B9A137C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31" name="TextovéPole 1">
          <a:extLst>
            <a:ext uri="{FF2B5EF4-FFF2-40B4-BE49-F238E27FC236}">
              <a16:creationId xmlns:a16="http://schemas.microsoft.com/office/drawing/2014/main" id="{C5C722E3-7992-4FA5-898A-55FCEE49C4E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32" name="TextovéPole 1">
          <a:extLst>
            <a:ext uri="{FF2B5EF4-FFF2-40B4-BE49-F238E27FC236}">
              <a16:creationId xmlns:a16="http://schemas.microsoft.com/office/drawing/2014/main" id="{7B06C7F8-A315-4578-996D-DB8EB9267C4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33" name="TextovéPole 1">
          <a:extLst>
            <a:ext uri="{FF2B5EF4-FFF2-40B4-BE49-F238E27FC236}">
              <a16:creationId xmlns:a16="http://schemas.microsoft.com/office/drawing/2014/main" id="{FA724A20-D1CB-489E-A738-43D0BBAC965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34" name="TextovéPole 1">
          <a:extLst>
            <a:ext uri="{FF2B5EF4-FFF2-40B4-BE49-F238E27FC236}">
              <a16:creationId xmlns:a16="http://schemas.microsoft.com/office/drawing/2014/main" id="{CE707E35-7714-4827-BD33-E6A09351653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35" name="TextovéPole 1">
          <a:extLst>
            <a:ext uri="{FF2B5EF4-FFF2-40B4-BE49-F238E27FC236}">
              <a16:creationId xmlns:a16="http://schemas.microsoft.com/office/drawing/2014/main" id="{B97FC189-D155-4C92-8A2A-7CB2BBD4BE0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36" name="TextovéPole 1">
          <a:extLst>
            <a:ext uri="{FF2B5EF4-FFF2-40B4-BE49-F238E27FC236}">
              <a16:creationId xmlns:a16="http://schemas.microsoft.com/office/drawing/2014/main" id="{6370A83B-ED37-422A-A0BE-DA11DD0A5DC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37" name="TextovéPole 1">
          <a:extLst>
            <a:ext uri="{FF2B5EF4-FFF2-40B4-BE49-F238E27FC236}">
              <a16:creationId xmlns:a16="http://schemas.microsoft.com/office/drawing/2014/main" id="{2049265C-7E3D-42A8-9348-5B62F00428A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38" name="TextovéPole 1">
          <a:extLst>
            <a:ext uri="{FF2B5EF4-FFF2-40B4-BE49-F238E27FC236}">
              <a16:creationId xmlns:a16="http://schemas.microsoft.com/office/drawing/2014/main" id="{E4625029-8D25-46FF-80EE-DC5FAEF1C3F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39" name="TextovéPole 1">
          <a:extLst>
            <a:ext uri="{FF2B5EF4-FFF2-40B4-BE49-F238E27FC236}">
              <a16:creationId xmlns:a16="http://schemas.microsoft.com/office/drawing/2014/main" id="{83A714F1-7085-4FAF-8D47-06A14C618A9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40" name="TextovéPole 1">
          <a:extLst>
            <a:ext uri="{FF2B5EF4-FFF2-40B4-BE49-F238E27FC236}">
              <a16:creationId xmlns:a16="http://schemas.microsoft.com/office/drawing/2014/main" id="{09C4182A-2F10-4913-9EB1-7F32ADCB32C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41" name="TextovéPole 1">
          <a:extLst>
            <a:ext uri="{FF2B5EF4-FFF2-40B4-BE49-F238E27FC236}">
              <a16:creationId xmlns:a16="http://schemas.microsoft.com/office/drawing/2014/main" id="{0F45856F-6DCF-4F08-BE07-5DB2D12766D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42" name="TextovéPole 1">
          <a:extLst>
            <a:ext uri="{FF2B5EF4-FFF2-40B4-BE49-F238E27FC236}">
              <a16:creationId xmlns:a16="http://schemas.microsoft.com/office/drawing/2014/main" id="{7C9ECA0C-CEEF-4D44-832C-3BA8D6CC383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43" name="TextovéPole 1">
          <a:extLst>
            <a:ext uri="{FF2B5EF4-FFF2-40B4-BE49-F238E27FC236}">
              <a16:creationId xmlns:a16="http://schemas.microsoft.com/office/drawing/2014/main" id="{2A8996BB-06E1-4FC6-A7E3-B26392A52F5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44" name="TextovéPole 1">
          <a:extLst>
            <a:ext uri="{FF2B5EF4-FFF2-40B4-BE49-F238E27FC236}">
              <a16:creationId xmlns:a16="http://schemas.microsoft.com/office/drawing/2014/main" id="{EB713731-86B3-4484-8554-71CCCB141A4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45" name="TextovéPole 1">
          <a:extLst>
            <a:ext uri="{FF2B5EF4-FFF2-40B4-BE49-F238E27FC236}">
              <a16:creationId xmlns:a16="http://schemas.microsoft.com/office/drawing/2014/main" id="{7BB99DBD-40B4-4AB2-A911-47A3736EBB0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46" name="TextovéPole 1">
          <a:extLst>
            <a:ext uri="{FF2B5EF4-FFF2-40B4-BE49-F238E27FC236}">
              <a16:creationId xmlns:a16="http://schemas.microsoft.com/office/drawing/2014/main" id="{9B1CEA99-58FC-4320-A127-C515D90AE10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47" name="TextovéPole 1">
          <a:extLst>
            <a:ext uri="{FF2B5EF4-FFF2-40B4-BE49-F238E27FC236}">
              <a16:creationId xmlns:a16="http://schemas.microsoft.com/office/drawing/2014/main" id="{361D8558-DBD5-416A-98E1-675F7D9E092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48" name="TextovéPole 1">
          <a:extLst>
            <a:ext uri="{FF2B5EF4-FFF2-40B4-BE49-F238E27FC236}">
              <a16:creationId xmlns:a16="http://schemas.microsoft.com/office/drawing/2014/main" id="{B6641530-E941-42DC-AFEC-03128F54663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49" name="TextovéPole 1">
          <a:extLst>
            <a:ext uri="{FF2B5EF4-FFF2-40B4-BE49-F238E27FC236}">
              <a16:creationId xmlns:a16="http://schemas.microsoft.com/office/drawing/2014/main" id="{86EC9F2C-482E-4B1A-8ABB-130873A2C6B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50" name="TextovéPole 1">
          <a:extLst>
            <a:ext uri="{FF2B5EF4-FFF2-40B4-BE49-F238E27FC236}">
              <a16:creationId xmlns:a16="http://schemas.microsoft.com/office/drawing/2014/main" id="{126897D9-D105-4515-82A3-765FD336AE4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51" name="TextovéPole 1">
          <a:extLst>
            <a:ext uri="{FF2B5EF4-FFF2-40B4-BE49-F238E27FC236}">
              <a16:creationId xmlns:a16="http://schemas.microsoft.com/office/drawing/2014/main" id="{C33C2E47-5A4B-4629-9385-C4562230C46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52" name="TextovéPole 1">
          <a:extLst>
            <a:ext uri="{FF2B5EF4-FFF2-40B4-BE49-F238E27FC236}">
              <a16:creationId xmlns:a16="http://schemas.microsoft.com/office/drawing/2014/main" id="{79070FF5-C461-4A2D-80FE-6DB70FA6617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53" name="TextovéPole 1">
          <a:extLst>
            <a:ext uri="{FF2B5EF4-FFF2-40B4-BE49-F238E27FC236}">
              <a16:creationId xmlns:a16="http://schemas.microsoft.com/office/drawing/2014/main" id="{596CCB26-A504-4ABF-B131-F465A65DF92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54" name="TextovéPole 1">
          <a:extLst>
            <a:ext uri="{FF2B5EF4-FFF2-40B4-BE49-F238E27FC236}">
              <a16:creationId xmlns:a16="http://schemas.microsoft.com/office/drawing/2014/main" id="{AFA25A99-B791-4F1E-BCC0-DC03B6C6B02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55" name="TextovéPole 1">
          <a:extLst>
            <a:ext uri="{FF2B5EF4-FFF2-40B4-BE49-F238E27FC236}">
              <a16:creationId xmlns:a16="http://schemas.microsoft.com/office/drawing/2014/main" id="{B68F7EFD-3614-4842-844C-1A4BAFFD934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56" name="TextovéPole 1">
          <a:extLst>
            <a:ext uri="{FF2B5EF4-FFF2-40B4-BE49-F238E27FC236}">
              <a16:creationId xmlns:a16="http://schemas.microsoft.com/office/drawing/2014/main" id="{B02020A4-8DE7-468A-ADD8-086780B619B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57" name="TextovéPole 1">
          <a:extLst>
            <a:ext uri="{FF2B5EF4-FFF2-40B4-BE49-F238E27FC236}">
              <a16:creationId xmlns:a16="http://schemas.microsoft.com/office/drawing/2014/main" id="{9CA52CDB-EA07-4A07-8EB1-54D96BD9D20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58" name="TextovéPole 1">
          <a:extLst>
            <a:ext uri="{FF2B5EF4-FFF2-40B4-BE49-F238E27FC236}">
              <a16:creationId xmlns:a16="http://schemas.microsoft.com/office/drawing/2014/main" id="{0F91A75C-6349-4AF2-8135-3BC95E29A34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59" name="TextovéPole 1">
          <a:extLst>
            <a:ext uri="{FF2B5EF4-FFF2-40B4-BE49-F238E27FC236}">
              <a16:creationId xmlns:a16="http://schemas.microsoft.com/office/drawing/2014/main" id="{B2630C7F-A224-41D1-9ED2-66F0021C75B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60" name="TextovéPole 1">
          <a:extLst>
            <a:ext uri="{FF2B5EF4-FFF2-40B4-BE49-F238E27FC236}">
              <a16:creationId xmlns:a16="http://schemas.microsoft.com/office/drawing/2014/main" id="{67A8AD6E-A3ED-4BC3-9CF5-BCE831695F2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61" name="TextovéPole 1">
          <a:extLst>
            <a:ext uri="{FF2B5EF4-FFF2-40B4-BE49-F238E27FC236}">
              <a16:creationId xmlns:a16="http://schemas.microsoft.com/office/drawing/2014/main" id="{963C2D2B-D28E-4A5E-BC01-539B4971681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62" name="TextovéPole 1">
          <a:extLst>
            <a:ext uri="{FF2B5EF4-FFF2-40B4-BE49-F238E27FC236}">
              <a16:creationId xmlns:a16="http://schemas.microsoft.com/office/drawing/2014/main" id="{19836C33-BCD5-4E68-B8EE-8FA826919EE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63" name="TextovéPole 1">
          <a:extLst>
            <a:ext uri="{FF2B5EF4-FFF2-40B4-BE49-F238E27FC236}">
              <a16:creationId xmlns:a16="http://schemas.microsoft.com/office/drawing/2014/main" id="{5C02D152-C43A-4BD8-92C1-B3C63A47BB5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64" name="TextovéPole 1">
          <a:extLst>
            <a:ext uri="{FF2B5EF4-FFF2-40B4-BE49-F238E27FC236}">
              <a16:creationId xmlns:a16="http://schemas.microsoft.com/office/drawing/2014/main" id="{AAA4D941-851D-405D-A418-405CE9D2997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65" name="TextovéPole 1">
          <a:extLst>
            <a:ext uri="{FF2B5EF4-FFF2-40B4-BE49-F238E27FC236}">
              <a16:creationId xmlns:a16="http://schemas.microsoft.com/office/drawing/2014/main" id="{4ACAFC82-8D3E-435A-8432-42A5E780043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66" name="TextovéPole 1">
          <a:extLst>
            <a:ext uri="{FF2B5EF4-FFF2-40B4-BE49-F238E27FC236}">
              <a16:creationId xmlns:a16="http://schemas.microsoft.com/office/drawing/2014/main" id="{EE14A8B1-98EA-4210-98FD-5843252D972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67" name="TextovéPole 1">
          <a:extLst>
            <a:ext uri="{FF2B5EF4-FFF2-40B4-BE49-F238E27FC236}">
              <a16:creationId xmlns:a16="http://schemas.microsoft.com/office/drawing/2014/main" id="{FF8B5A05-B9DB-4880-95BD-514809DDE7E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68" name="TextovéPole 1">
          <a:extLst>
            <a:ext uri="{FF2B5EF4-FFF2-40B4-BE49-F238E27FC236}">
              <a16:creationId xmlns:a16="http://schemas.microsoft.com/office/drawing/2014/main" id="{FD70CE72-6345-4088-92AE-43F513E3E95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69" name="TextovéPole 1">
          <a:extLst>
            <a:ext uri="{FF2B5EF4-FFF2-40B4-BE49-F238E27FC236}">
              <a16:creationId xmlns:a16="http://schemas.microsoft.com/office/drawing/2014/main" id="{FFE53804-9498-4F17-AF2B-A9483AA3C09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70" name="TextovéPole 1">
          <a:extLst>
            <a:ext uri="{FF2B5EF4-FFF2-40B4-BE49-F238E27FC236}">
              <a16:creationId xmlns:a16="http://schemas.microsoft.com/office/drawing/2014/main" id="{6FA078A0-B1DA-4B8A-A910-C7D47D6A378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71" name="TextovéPole 1">
          <a:extLst>
            <a:ext uri="{FF2B5EF4-FFF2-40B4-BE49-F238E27FC236}">
              <a16:creationId xmlns:a16="http://schemas.microsoft.com/office/drawing/2014/main" id="{4602BE0B-E644-434A-9426-4A3E19C36A1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72" name="TextovéPole 1">
          <a:extLst>
            <a:ext uri="{FF2B5EF4-FFF2-40B4-BE49-F238E27FC236}">
              <a16:creationId xmlns:a16="http://schemas.microsoft.com/office/drawing/2014/main" id="{BD936E61-320F-4C5F-BD4F-9A802ADC5FC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73" name="TextovéPole 1">
          <a:extLst>
            <a:ext uri="{FF2B5EF4-FFF2-40B4-BE49-F238E27FC236}">
              <a16:creationId xmlns:a16="http://schemas.microsoft.com/office/drawing/2014/main" id="{81D2BBF3-5A64-4BF0-A1A4-AD5D0CE9257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74" name="TextovéPole 1">
          <a:extLst>
            <a:ext uri="{FF2B5EF4-FFF2-40B4-BE49-F238E27FC236}">
              <a16:creationId xmlns:a16="http://schemas.microsoft.com/office/drawing/2014/main" id="{8F904E3C-C9D5-45EC-A5B0-E683B0F813C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75" name="TextovéPole 1">
          <a:extLst>
            <a:ext uri="{FF2B5EF4-FFF2-40B4-BE49-F238E27FC236}">
              <a16:creationId xmlns:a16="http://schemas.microsoft.com/office/drawing/2014/main" id="{1BB06E09-8721-480B-AF6F-33C0A3195F9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76" name="TextovéPole 1">
          <a:extLst>
            <a:ext uri="{FF2B5EF4-FFF2-40B4-BE49-F238E27FC236}">
              <a16:creationId xmlns:a16="http://schemas.microsoft.com/office/drawing/2014/main" id="{C12EAFCB-FA8D-4B84-B49D-53EEAC597BC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77" name="TextovéPole 1">
          <a:extLst>
            <a:ext uri="{FF2B5EF4-FFF2-40B4-BE49-F238E27FC236}">
              <a16:creationId xmlns:a16="http://schemas.microsoft.com/office/drawing/2014/main" id="{FB2F5CBA-0217-4729-910F-F7714868457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78" name="TextovéPole 1">
          <a:extLst>
            <a:ext uri="{FF2B5EF4-FFF2-40B4-BE49-F238E27FC236}">
              <a16:creationId xmlns:a16="http://schemas.microsoft.com/office/drawing/2014/main" id="{671426DB-16C7-4578-8EB6-B2881507036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79" name="TextovéPole 1">
          <a:extLst>
            <a:ext uri="{FF2B5EF4-FFF2-40B4-BE49-F238E27FC236}">
              <a16:creationId xmlns:a16="http://schemas.microsoft.com/office/drawing/2014/main" id="{D8BC51EC-549A-408A-921E-F6003A68B66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80" name="TextovéPole 1">
          <a:extLst>
            <a:ext uri="{FF2B5EF4-FFF2-40B4-BE49-F238E27FC236}">
              <a16:creationId xmlns:a16="http://schemas.microsoft.com/office/drawing/2014/main" id="{4ABD5C9A-5E16-45A2-9EAF-4228FE15729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81" name="TextovéPole 1">
          <a:extLst>
            <a:ext uri="{FF2B5EF4-FFF2-40B4-BE49-F238E27FC236}">
              <a16:creationId xmlns:a16="http://schemas.microsoft.com/office/drawing/2014/main" id="{1D1679D5-9D11-47C9-880A-B7B231A5A5E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82" name="TextovéPole 1">
          <a:extLst>
            <a:ext uri="{FF2B5EF4-FFF2-40B4-BE49-F238E27FC236}">
              <a16:creationId xmlns:a16="http://schemas.microsoft.com/office/drawing/2014/main" id="{C4415DA8-0DDE-497A-9D21-A4D8D559E77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83" name="TextovéPole 1">
          <a:extLst>
            <a:ext uri="{FF2B5EF4-FFF2-40B4-BE49-F238E27FC236}">
              <a16:creationId xmlns:a16="http://schemas.microsoft.com/office/drawing/2014/main" id="{636756EC-FA8F-4A3D-A87D-3EA7F8C45CC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84" name="TextovéPole 1">
          <a:extLst>
            <a:ext uri="{FF2B5EF4-FFF2-40B4-BE49-F238E27FC236}">
              <a16:creationId xmlns:a16="http://schemas.microsoft.com/office/drawing/2014/main" id="{4DF973AC-3C7C-4D00-98D3-4C6B66596E8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85" name="TextovéPole 1">
          <a:extLst>
            <a:ext uri="{FF2B5EF4-FFF2-40B4-BE49-F238E27FC236}">
              <a16:creationId xmlns:a16="http://schemas.microsoft.com/office/drawing/2014/main" id="{2A8DEA36-D88A-44A8-BE3C-A9FB7057C07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86" name="TextovéPole 1">
          <a:extLst>
            <a:ext uri="{FF2B5EF4-FFF2-40B4-BE49-F238E27FC236}">
              <a16:creationId xmlns:a16="http://schemas.microsoft.com/office/drawing/2014/main" id="{E34ADB68-C710-4C26-8AD6-B88387754AC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87" name="TextovéPole 1">
          <a:extLst>
            <a:ext uri="{FF2B5EF4-FFF2-40B4-BE49-F238E27FC236}">
              <a16:creationId xmlns:a16="http://schemas.microsoft.com/office/drawing/2014/main" id="{69998DFE-5AB7-46B2-BEE3-04E379F2A15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88" name="TextovéPole 1">
          <a:extLst>
            <a:ext uri="{FF2B5EF4-FFF2-40B4-BE49-F238E27FC236}">
              <a16:creationId xmlns:a16="http://schemas.microsoft.com/office/drawing/2014/main" id="{11BBFDB5-B5B9-4A43-81FB-7451B3EA2AF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89" name="TextovéPole 1">
          <a:extLst>
            <a:ext uri="{FF2B5EF4-FFF2-40B4-BE49-F238E27FC236}">
              <a16:creationId xmlns:a16="http://schemas.microsoft.com/office/drawing/2014/main" id="{CC8FD4BE-D3F4-4E63-B028-E212DD18A7C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90" name="TextovéPole 1">
          <a:extLst>
            <a:ext uri="{FF2B5EF4-FFF2-40B4-BE49-F238E27FC236}">
              <a16:creationId xmlns:a16="http://schemas.microsoft.com/office/drawing/2014/main" id="{46FC9FD6-F1BD-4B20-B5E5-15196BD8FE2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91" name="TextovéPole 1">
          <a:extLst>
            <a:ext uri="{FF2B5EF4-FFF2-40B4-BE49-F238E27FC236}">
              <a16:creationId xmlns:a16="http://schemas.microsoft.com/office/drawing/2014/main" id="{63C86124-4C31-4623-BDC6-FFF2511B1AD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92" name="TextovéPole 1">
          <a:extLst>
            <a:ext uri="{FF2B5EF4-FFF2-40B4-BE49-F238E27FC236}">
              <a16:creationId xmlns:a16="http://schemas.microsoft.com/office/drawing/2014/main" id="{42A3DDB7-B061-4462-B425-9487021E008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93" name="TextovéPole 1">
          <a:extLst>
            <a:ext uri="{FF2B5EF4-FFF2-40B4-BE49-F238E27FC236}">
              <a16:creationId xmlns:a16="http://schemas.microsoft.com/office/drawing/2014/main" id="{627A2348-8A29-4CAA-A025-DD74E47C994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94" name="TextovéPole 1">
          <a:extLst>
            <a:ext uri="{FF2B5EF4-FFF2-40B4-BE49-F238E27FC236}">
              <a16:creationId xmlns:a16="http://schemas.microsoft.com/office/drawing/2014/main" id="{635E8EA4-30E5-4F59-9947-73F341641EF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95" name="TextovéPole 1">
          <a:extLst>
            <a:ext uri="{FF2B5EF4-FFF2-40B4-BE49-F238E27FC236}">
              <a16:creationId xmlns:a16="http://schemas.microsoft.com/office/drawing/2014/main" id="{15E64BE7-9072-4BEA-912E-B0BE0300864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96" name="TextovéPole 1">
          <a:extLst>
            <a:ext uri="{FF2B5EF4-FFF2-40B4-BE49-F238E27FC236}">
              <a16:creationId xmlns:a16="http://schemas.microsoft.com/office/drawing/2014/main" id="{FF372EA2-F135-4933-BA75-62E6D751364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97" name="TextovéPole 1">
          <a:extLst>
            <a:ext uri="{FF2B5EF4-FFF2-40B4-BE49-F238E27FC236}">
              <a16:creationId xmlns:a16="http://schemas.microsoft.com/office/drawing/2014/main" id="{2E8809E0-395B-4900-938F-653EFFC1101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98" name="TextovéPole 1">
          <a:extLst>
            <a:ext uri="{FF2B5EF4-FFF2-40B4-BE49-F238E27FC236}">
              <a16:creationId xmlns:a16="http://schemas.microsoft.com/office/drawing/2014/main" id="{F0D3EBB2-0769-4104-8994-972B4C776A3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699" name="TextovéPole 1">
          <a:extLst>
            <a:ext uri="{FF2B5EF4-FFF2-40B4-BE49-F238E27FC236}">
              <a16:creationId xmlns:a16="http://schemas.microsoft.com/office/drawing/2014/main" id="{AA1B4A15-F8AA-439E-9BB8-68BEE12D978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700" name="TextovéPole 1">
          <a:extLst>
            <a:ext uri="{FF2B5EF4-FFF2-40B4-BE49-F238E27FC236}">
              <a16:creationId xmlns:a16="http://schemas.microsoft.com/office/drawing/2014/main" id="{6558995F-E89B-43B6-9E29-6706827BDAA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701" name="TextovéPole 1">
          <a:extLst>
            <a:ext uri="{FF2B5EF4-FFF2-40B4-BE49-F238E27FC236}">
              <a16:creationId xmlns:a16="http://schemas.microsoft.com/office/drawing/2014/main" id="{EE931821-9D87-4D17-B581-151D098538C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702" name="TextovéPole 1">
          <a:extLst>
            <a:ext uri="{FF2B5EF4-FFF2-40B4-BE49-F238E27FC236}">
              <a16:creationId xmlns:a16="http://schemas.microsoft.com/office/drawing/2014/main" id="{6773EEE4-3D7F-4608-B31A-05FFC76FEED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703" name="TextovéPole 1">
          <a:extLst>
            <a:ext uri="{FF2B5EF4-FFF2-40B4-BE49-F238E27FC236}">
              <a16:creationId xmlns:a16="http://schemas.microsoft.com/office/drawing/2014/main" id="{FFE49CB1-6874-47AF-AB63-CFE9BEA1B8B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704" name="TextovéPole 1">
          <a:extLst>
            <a:ext uri="{FF2B5EF4-FFF2-40B4-BE49-F238E27FC236}">
              <a16:creationId xmlns:a16="http://schemas.microsoft.com/office/drawing/2014/main" id="{891CA4B9-61F4-479D-8F6C-FA480645A8D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705" name="TextovéPole 1">
          <a:extLst>
            <a:ext uri="{FF2B5EF4-FFF2-40B4-BE49-F238E27FC236}">
              <a16:creationId xmlns:a16="http://schemas.microsoft.com/office/drawing/2014/main" id="{0244EB53-7110-47BB-8824-1D2139AE4D6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706" name="TextovéPole 1">
          <a:extLst>
            <a:ext uri="{FF2B5EF4-FFF2-40B4-BE49-F238E27FC236}">
              <a16:creationId xmlns:a16="http://schemas.microsoft.com/office/drawing/2014/main" id="{64280A07-B135-472A-85E1-AA93653749B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707" name="TextovéPole 1">
          <a:extLst>
            <a:ext uri="{FF2B5EF4-FFF2-40B4-BE49-F238E27FC236}">
              <a16:creationId xmlns:a16="http://schemas.microsoft.com/office/drawing/2014/main" id="{E5F9DB38-5A93-4211-99BC-3BA580D5E5D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708" name="TextovéPole 1">
          <a:extLst>
            <a:ext uri="{FF2B5EF4-FFF2-40B4-BE49-F238E27FC236}">
              <a16:creationId xmlns:a16="http://schemas.microsoft.com/office/drawing/2014/main" id="{A631179B-A785-4B05-B236-6956E30AC0B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709" name="TextovéPole 1">
          <a:extLst>
            <a:ext uri="{FF2B5EF4-FFF2-40B4-BE49-F238E27FC236}">
              <a16:creationId xmlns:a16="http://schemas.microsoft.com/office/drawing/2014/main" id="{86EA5C4B-A937-4640-BAED-E6ECAAC725C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710" name="TextovéPole 1">
          <a:extLst>
            <a:ext uri="{FF2B5EF4-FFF2-40B4-BE49-F238E27FC236}">
              <a16:creationId xmlns:a16="http://schemas.microsoft.com/office/drawing/2014/main" id="{65065C50-9056-4EC5-ADCB-0086EA939D9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711" name="TextovéPole 1">
          <a:extLst>
            <a:ext uri="{FF2B5EF4-FFF2-40B4-BE49-F238E27FC236}">
              <a16:creationId xmlns:a16="http://schemas.microsoft.com/office/drawing/2014/main" id="{1CBF0DDB-4C52-4635-A8F0-CD89485C193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12" name="TextovéPole 1">
          <a:extLst>
            <a:ext uri="{FF2B5EF4-FFF2-40B4-BE49-F238E27FC236}">
              <a16:creationId xmlns:a16="http://schemas.microsoft.com/office/drawing/2014/main" id="{6964456B-65E8-4E22-8F96-D525ED3FBF7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13" name="TextovéPole 1">
          <a:extLst>
            <a:ext uri="{FF2B5EF4-FFF2-40B4-BE49-F238E27FC236}">
              <a16:creationId xmlns:a16="http://schemas.microsoft.com/office/drawing/2014/main" id="{D76FBA7D-021C-42BA-8D42-9BF25E0648F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14" name="TextovéPole 1">
          <a:extLst>
            <a:ext uri="{FF2B5EF4-FFF2-40B4-BE49-F238E27FC236}">
              <a16:creationId xmlns:a16="http://schemas.microsoft.com/office/drawing/2014/main" id="{989C0F30-3F82-4AD4-A334-A0AAB4CC608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15" name="TextovéPole 1">
          <a:extLst>
            <a:ext uri="{FF2B5EF4-FFF2-40B4-BE49-F238E27FC236}">
              <a16:creationId xmlns:a16="http://schemas.microsoft.com/office/drawing/2014/main" id="{5E8E2135-4483-419A-A7B5-6F44FE67322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16" name="TextovéPole 1">
          <a:extLst>
            <a:ext uri="{FF2B5EF4-FFF2-40B4-BE49-F238E27FC236}">
              <a16:creationId xmlns:a16="http://schemas.microsoft.com/office/drawing/2014/main" id="{FC121427-B5B5-4004-8750-6CA81D59B8F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17" name="TextovéPole 1">
          <a:extLst>
            <a:ext uri="{FF2B5EF4-FFF2-40B4-BE49-F238E27FC236}">
              <a16:creationId xmlns:a16="http://schemas.microsoft.com/office/drawing/2014/main" id="{EFFD3DF2-7391-4E14-A5F6-6697C89701F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18" name="TextovéPole 1">
          <a:extLst>
            <a:ext uri="{FF2B5EF4-FFF2-40B4-BE49-F238E27FC236}">
              <a16:creationId xmlns:a16="http://schemas.microsoft.com/office/drawing/2014/main" id="{F72D57B3-B9F4-4A5B-87AE-0B564A40004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19" name="TextovéPole 1">
          <a:extLst>
            <a:ext uri="{FF2B5EF4-FFF2-40B4-BE49-F238E27FC236}">
              <a16:creationId xmlns:a16="http://schemas.microsoft.com/office/drawing/2014/main" id="{2FE7D721-A5EE-4F22-862A-1CABC9EAF6F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20" name="TextovéPole 1">
          <a:extLst>
            <a:ext uri="{FF2B5EF4-FFF2-40B4-BE49-F238E27FC236}">
              <a16:creationId xmlns:a16="http://schemas.microsoft.com/office/drawing/2014/main" id="{001D885B-FFDE-4B80-98AC-9410F5ED711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21" name="TextovéPole 1">
          <a:extLst>
            <a:ext uri="{FF2B5EF4-FFF2-40B4-BE49-F238E27FC236}">
              <a16:creationId xmlns:a16="http://schemas.microsoft.com/office/drawing/2014/main" id="{DB190C6A-09DC-4E8B-B848-FD606AB848D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22" name="TextovéPole 1">
          <a:extLst>
            <a:ext uri="{FF2B5EF4-FFF2-40B4-BE49-F238E27FC236}">
              <a16:creationId xmlns:a16="http://schemas.microsoft.com/office/drawing/2014/main" id="{2BD2B77C-E174-4C5B-A72D-B51C0D4A6AB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23" name="TextovéPole 1">
          <a:extLst>
            <a:ext uri="{FF2B5EF4-FFF2-40B4-BE49-F238E27FC236}">
              <a16:creationId xmlns:a16="http://schemas.microsoft.com/office/drawing/2014/main" id="{9BE5A64C-5481-46AA-87A2-6EF3E399C97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24" name="TextovéPole 1">
          <a:extLst>
            <a:ext uri="{FF2B5EF4-FFF2-40B4-BE49-F238E27FC236}">
              <a16:creationId xmlns:a16="http://schemas.microsoft.com/office/drawing/2014/main" id="{49224D41-B112-4A8D-9687-11387F7C728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25" name="TextovéPole 1">
          <a:extLst>
            <a:ext uri="{FF2B5EF4-FFF2-40B4-BE49-F238E27FC236}">
              <a16:creationId xmlns:a16="http://schemas.microsoft.com/office/drawing/2014/main" id="{FD6E604B-0BE9-4955-AAE5-CB47FAB807D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26" name="TextovéPole 1">
          <a:extLst>
            <a:ext uri="{FF2B5EF4-FFF2-40B4-BE49-F238E27FC236}">
              <a16:creationId xmlns:a16="http://schemas.microsoft.com/office/drawing/2014/main" id="{322D191B-75EC-44BF-A99E-7EBF2310B75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27" name="TextovéPole 1">
          <a:extLst>
            <a:ext uri="{FF2B5EF4-FFF2-40B4-BE49-F238E27FC236}">
              <a16:creationId xmlns:a16="http://schemas.microsoft.com/office/drawing/2014/main" id="{00FF52FF-4924-44B2-99C6-9FD7515EC83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28" name="TextovéPole 1">
          <a:extLst>
            <a:ext uri="{FF2B5EF4-FFF2-40B4-BE49-F238E27FC236}">
              <a16:creationId xmlns:a16="http://schemas.microsoft.com/office/drawing/2014/main" id="{682D875E-3DE4-488E-8E7E-CACCB8CC235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29" name="TextovéPole 1">
          <a:extLst>
            <a:ext uri="{FF2B5EF4-FFF2-40B4-BE49-F238E27FC236}">
              <a16:creationId xmlns:a16="http://schemas.microsoft.com/office/drawing/2014/main" id="{09773C11-D348-4611-AB10-2D0D8268B1F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30" name="TextovéPole 1">
          <a:extLst>
            <a:ext uri="{FF2B5EF4-FFF2-40B4-BE49-F238E27FC236}">
              <a16:creationId xmlns:a16="http://schemas.microsoft.com/office/drawing/2014/main" id="{4ABD285F-7DDF-49D4-97A9-C40695BC7BB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31" name="TextovéPole 1">
          <a:extLst>
            <a:ext uri="{FF2B5EF4-FFF2-40B4-BE49-F238E27FC236}">
              <a16:creationId xmlns:a16="http://schemas.microsoft.com/office/drawing/2014/main" id="{800BFB5F-F92A-4CEE-9610-6AE207AEC39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32" name="TextovéPole 1">
          <a:extLst>
            <a:ext uri="{FF2B5EF4-FFF2-40B4-BE49-F238E27FC236}">
              <a16:creationId xmlns:a16="http://schemas.microsoft.com/office/drawing/2014/main" id="{A0C777BB-A0B7-4EC0-9C1F-E89618EEB3B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33" name="TextovéPole 1">
          <a:extLst>
            <a:ext uri="{FF2B5EF4-FFF2-40B4-BE49-F238E27FC236}">
              <a16:creationId xmlns:a16="http://schemas.microsoft.com/office/drawing/2014/main" id="{2C0D9D3E-C3D0-4C8B-A221-23B00EA424A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34" name="TextovéPole 1">
          <a:extLst>
            <a:ext uri="{FF2B5EF4-FFF2-40B4-BE49-F238E27FC236}">
              <a16:creationId xmlns:a16="http://schemas.microsoft.com/office/drawing/2014/main" id="{83FF4D10-E4B5-4EAE-8C23-3FD9FDEC994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35" name="TextovéPole 1">
          <a:extLst>
            <a:ext uri="{FF2B5EF4-FFF2-40B4-BE49-F238E27FC236}">
              <a16:creationId xmlns:a16="http://schemas.microsoft.com/office/drawing/2014/main" id="{D141C2DB-4177-46AB-9DAF-BA5939A1FC3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36" name="TextovéPole 1">
          <a:extLst>
            <a:ext uri="{FF2B5EF4-FFF2-40B4-BE49-F238E27FC236}">
              <a16:creationId xmlns:a16="http://schemas.microsoft.com/office/drawing/2014/main" id="{66C9F952-648A-4EDD-834A-AACCB004AA4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37" name="TextovéPole 1">
          <a:extLst>
            <a:ext uri="{FF2B5EF4-FFF2-40B4-BE49-F238E27FC236}">
              <a16:creationId xmlns:a16="http://schemas.microsoft.com/office/drawing/2014/main" id="{A21EE942-C095-4E4B-AF19-3E926F0E5B7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38" name="TextovéPole 1">
          <a:extLst>
            <a:ext uri="{FF2B5EF4-FFF2-40B4-BE49-F238E27FC236}">
              <a16:creationId xmlns:a16="http://schemas.microsoft.com/office/drawing/2014/main" id="{F65EE7D3-F051-453B-83F8-80D78238B87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39" name="TextovéPole 1">
          <a:extLst>
            <a:ext uri="{FF2B5EF4-FFF2-40B4-BE49-F238E27FC236}">
              <a16:creationId xmlns:a16="http://schemas.microsoft.com/office/drawing/2014/main" id="{81C3CF0B-E2AC-4315-9BF3-FAA69E795E6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40" name="TextovéPole 1">
          <a:extLst>
            <a:ext uri="{FF2B5EF4-FFF2-40B4-BE49-F238E27FC236}">
              <a16:creationId xmlns:a16="http://schemas.microsoft.com/office/drawing/2014/main" id="{E7FA23C5-5D6F-4FA9-8ECB-25FA192E9BF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41" name="TextovéPole 1">
          <a:extLst>
            <a:ext uri="{FF2B5EF4-FFF2-40B4-BE49-F238E27FC236}">
              <a16:creationId xmlns:a16="http://schemas.microsoft.com/office/drawing/2014/main" id="{395C50B7-7CFD-4317-A841-B300A21E6F0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42" name="TextovéPole 1">
          <a:extLst>
            <a:ext uri="{FF2B5EF4-FFF2-40B4-BE49-F238E27FC236}">
              <a16:creationId xmlns:a16="http://schemas.microsoft.com/office/drawing/2014/main" id="{380B68BE-A598-4139-8243-247BFE34B64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43" name="TextovéPole 1">
          <a:extLst>
            <a:ext uri="{FF2B5EF4-FFF2-40B4-BE49-F238E27FC236}">
              <a16:creationId xmlns:a16="http://schemas.microsoft.com/office/drawing/2014/main" id="{0F44587D-238F-4A3C-8E9E-557F9C655F3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44" name="TextovéPole 1">
          <a:extLst>
            <a:ext uri="{FF2B5EF4-FFF2-40B4-BE49-F238E27FC236}">
              <a16:creationId xmlns:a16="http://schemas.microsoft.com/office/drawing/2014/main" id="{4D6C39BF-C463-4A93-B54C-0ED90099DEB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45" name="TextovéPole 1">
          <a:extLst>
            <a:ext uri="{FF2B5EF4-FFF2-40B4-BE49-F238E27FC236}">
              <a16:creationId xmlns:a16="http://schemas.microsoft.com/office/drawing/2014/main" id="{CED3228C-D582-4EA4-8F39-0347EB495C0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46" name="TextovéPole 1">
          <a:extLst>
            <a:ext uri="{FF2B5EF4-FFF2-40B4-BE49-F238E27FC236}">
              <a16:creationId xmlns:a16="http://schemas.microsoft.com/office/drawing/2014/main" id="{AD4F0439-DB57-454A-9DAD-3CDD824AB6D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47" name="TextovéPole 1">
          <a:extLst>
            <a:ext uri="{FF2B5EF4-FFF2-40B4-BE49-F238E27FC236}">
              <a16:creationId xmlns:a16="http://schemas.microsoft.com/office/drawing/2014/main" id="{2A517A78-5399-40AC-BA5D-B57D43459BF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48" name="TextovéPole 1">
          <a:extLst>
            <a:ext uri="{FF2B5EF4-FFF2-40B4-BE49-F238E27FC236}">
              <a16:creationId xmlns:a16="http://schemas.microsoft.com/office/drawing/2014/main" id="{3B11B79A-69DE-4F94-A6F2-1055C70654C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49" name="TextovéPole 1">
          <a:extLst>
            <a:ext uri="{FF2B5EF4-FFF2-40B4-BE49-F238E27FC236}">
              <a16:creationId xmlns:a16="http://schemas.microsoft.com/office/drawing/2014/main" id="{FC6FC0DF-18FF-4750-9EAA-54CF96065B5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50" name="TextovéPole 1">
          <a:extLst>
            <a:ext uri="{FF2B5EF4-FFF2-40B4-BE49-F238E27FC236}">
              <a16:creationId xmlns:a16="http://schemas.microsoft.com/office/drawing/2014/main" id="{26F97872-A004-4E64-B7A5-8C917885FE4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51" name="TextovéPole 1">
          <a:extLst>
            <a:ext uri="{FF2B5EF4-FFF2-40B4-BE49-F238E27FC236}">
              <a16:creationId xmlns:a16="http://schemas.microsoft.com/office/drawing/2014/main" id="{D3BF5491-6C9F-42E1-8EF2-261361B0F6F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52" name="TextovéPole 1">
          <a:extLst>
            <a:ext uri="{FF2B5EF4-FFF2-40B4-BE49-F238E27FC236}">
              <a16:creationId xmlns:a16="http://schemas.microsoft.com/office/drawing/2014/main" id="{E17DEFBB-1D23-4D8D-B90E-5B1A445EF6A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53" name="TextovéPole 1">
          <a:extLst>
            <a:ext uri="{FF2B5EF4-FFF2-40B4-BE49-F238E27FC236}">
              <a16:creationId xmlns:a16="http://schemas.microsoft.com/office/drawing/2014/main" id="{39A09614-EBF3-4FD4-A497-36095B8A506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54" name="TextovéPole 1">
          <a:extLst>
            <a:ext uri="{FF2B5EF4-FFF2-40B4-BE49-F238E27FC236}">
              <a16:creationId xmlns:a16="http://schemas.microsoft.com/office/drawing/2014/main" id="{DDBFDA54-0186-4F0D-9E0B-9DB7E5B9DBB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55" name="TextovéPole 1">
          <a:extLst>
            <a:ext uri="{FF2B5EF4-FFF2-40B4-BE49-F238E27FC236}">
              <a16:creationId xmlns:a16="http://schemas.microsoft.com/office/drawing/2014/main" id="{556038A6-3C2A-4EF0-A290-73DEA5FB0EE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56" name="TextovéPole 1">
          <a:extLst>
            <a:ext uri="{FF2B5EF4-FFF2-40B4-BE49-F238E27FC236}">
              <a16:creationId xmlns:a16="http://schemas.microsoft.com/office/drawing/2014/main" id="{DC614087-433A-49D6-B4D3-79427B9DE30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57" name="TextovéPole 1">
          <a:extLst>
            <a:ext uri="{FF2B5EF4-FFF2-40B4-BE49-F238E27FC236}">
              <a16:creationId xmlns:a16="http://schemas.microsoft.com/office/drawing/2014/main" id="{7017C9AD-064B-4068-864F-76A81F0E07A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58" name="TextovéPole 1">
          <a:extLst>
            <a:ext uri="{FF2B5EF4-FFF2-40B4-BE49-F238E27FC236}">
              <a16:creationId xmlns:a16="http://schemas.microsoft.com/office/drawing/2014/main" id="{AB7B61BD-A69B-435B-ABFA-2D490EB4E24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59" name="TextovéPole 1">
          <a:extLst>
            <a:ext uri="{FF2B5EF4-FFF2-40B4-BE49-F238E27FC236}">
              <a16:creationId xmlns:a16="http://schemas.microsoft.com/office/drawing/2014/main" id="{6138B9BB-645A-4639-962A-35FB8AEABAB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60" name="TextovéPole 1">
          <a:extLst>
            <a:ext uri="{FF2B5EF4-FFF2-40B4-BE49-F238E27FC236}">
              <a16:creationId xmlns:a16="http://schemas.microsoft.com/office/drawing/2014/main" id="{8341D73E-310F-4445-89FE-DA7D4E1C648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61" name="TextovéPole 1">
          <a:extLst>
            <a:ext uri="{FF2B5EF4-FFF2-40B4-BE49-F238E27FC236}">
              <a16:creationId xmlns:a16="http://schemas.microsoft.com/office/drawing/2014/main" id="{C7E2280D-97DB-425F-B17D-A3FAA687328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62" name="TextovéPole 1">
          <a:extLst>
            <a:ext uri="{FF2B5EF4-FFF2-40B4-BE49-F238E27FC236}">
              <a16:creationId xmlns:a16="http://schemas.microsoft.com/office/drawing/2014/main" id="{365A8A2D-CDF4-4CDF-8DDF-AD33DD2FDC4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63" name="TextovéPole 1">
          <a:extLst>
            <a:ext uri="{FF2B5EF4-FFF2-40B4-BE49-F238E27FC236}">
              <a16:creationId xmlns:a16="http://schemas.microsoft.com/office/drawing/2014/main" id="{89DBF54A-9F3F-41BA-9099-EB4E4561DC4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64" name="TextovéPole 1">
          <a:extLst>
            <a:ext uri="{FF2B5EF4-FFF2-40B4-BE49-F238E27FC236}">
              <a16:creationId xmlns:a16="http://schemas.microsoft.com/office/drawing/2014/main" id="{4E91A25C-2097-4FD3-8247-0B02D5D0310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65" name="TextovéPole 1">
          <a:extLst>
            <a:ext uri="{FF2B5EF4-FFF2-40B4-BE49-F238E27FC236}">
              <a16:creationId xmlns:a16="http://schemas.microsoft.com/office/drawing/2014/main" id="{6B31970F-35F0-4503-8D1D-1ABB33EFFB4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66" name="TextovéPole 1">
          <a:extLst>
            <a:ext uri="{FF2B5EF4-FFF2-40B4-BE49-F238E27FC236}">
              <a16:creationId xmlns:a16="http://schemas.microsoft.com/office/drawing/2014/main" id="{FBD13CBC-5746-417E-A21F-25CDDA959E5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67" name="TextovéPole 1">
          <a:extLst>
            <a:ext uri="{FF2B5EF4-FFF2-40B4-BE49-F238E27FC236}">
              <a16:creationId xmlns:a16="http://schemas.microsoft.com/office/drawing/2014/main" id="{0E03E27A-BA7B-4371-B672-3E1D08A4077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68" name="TextovéPole 1">
          <a:extLst>
            <a:ext uri="{FF2B5EF4-FFF2-40B4-BE49-F238E27FC236}">
              <a16:creationId xmlns:a16="http://schemas.microsoft.com/office/drawing/2014/main" id="{D33BE4E8-12D1-499C-BD6D-10A3A5C29B0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69" name="TextovéPole 1">
          <a:extLst>
            <a:ext uri="{FF2B5EF4-FFF2-40B4-BE49-F238E27FC236}">
              <a16:creationId xmlns:a16="http://schemas.microsoft.com/office/drawing/2014/main" id="{C1E29D57-D8AD-4270-8AA0-3F5EE33D6AD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70" name="TextovéPole 1">
          <a:extLst>
            <a:ext uri="{FF2B5EF4-FFF2-40B4-BE49-F238E27FC236}">
              <a16:creationId xmlns:a16="http://schemas.microsoft.com/office/drawing/2014/main" id="{32B83044-2DD5-495A-BD99-EEF67898C5F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71" name="TextovéPole 1">
          <a:extLst>
            <a:ext uri="{FF2B5EF4-FFF2-40B4-BE49-F238E27FC236}">
              <a16:creationId xmlns:a16="http://schemas.microsoft.com/office/drawing/2014/main" id="{E1FE61BB-3259-4A56-B071-1D4179AE7A3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72" name="TextovéPole 1">
          <a:extLst>
            <a:ext uri="{FF2B5EF4-FFF2-40B4-BE49-F238E27FC236}">
              <a16:creationId xmlns:a16="http://schemas.microsoft.com/office/drawing/2014/main" id="{D3D82ECD-049E-4016-A7DF-68B2149065F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73" name="TextovéPole 1">
          <a:extLst>
            <a:ext uri="{FF2B5EF4-FFF2-40B4-BE49-F238E27FC236}">
              <a16:creationId xmlns:a16="http://schemas.microsoft.com/office/drawing/2014/main" id="{988AD294-3212-4BD6-B7CD-5737B0BE112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74" name="TextovéPole 1">
          <a:extLst>
            <a:ext uri="{FF2B5EF4-FFF2-40B4-BE49-F238E27FC236}">
              <a16:creationId xmlns:a16="http://schemas.microsoft.com/office/drawing/2014/main" id="{AC312B9F-3748-4FF0-A3D7-EA2DEA546A3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75" name="TextovéPole 1">
          <a:extLst>
            <a:ext uri="{FF2B5EF4-FFF2-40B4-BE49-F238E27FC236}">
              <a16:creationId xmlns:a16="http://schemas.microsoft.com/office/drawing/2014/main" id="{F98D66BF-A64F-40EF-B173-90A0D1BF218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76" name="TextovéPole 1">
          <a:extLst>
            <a:ext uri="{FF2B5EF4-FFF2-40B4-BE49-F238E27FC236}">
              <a16:creationId xmlns:a16="http://schemas.microsoft.com/office/drawing/2014/main" id="{A6F60CD9-CDDB-40CF-ACDA-FF5E9B96448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77" name="TextovéPole 1">
          <a:extLst>
            <a:ext uri="{FF2B5EF4-FFF2-40B4-BE49-F238E27FC236}">
              <a16:creationId xmlns:a16="http://schemas.microsoft.com/office/drawing/2014/main" id="{54F5D18E-1233-4935-9D54-03AB20966C1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78" name="TextovéPole 1">
          <a:extLst>
            <a:ext uri="{FF2B5EF4-FFF2-40B4-BE49-F238E27FC236}">
              <a16:creationId xmlns:a16="http://schemas.microsoft.com/office/drawing/2014/main" id="{3B5CB8DC-F50F-434E-B4C1-94BF70B4FE7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79" name="TextovéPole 1">
          <a:extLst>
            <a:ext uri="{FF2B5EF4-FFF2-40B4-BE49-F238E27FC236}">
              <a16:creationId xmlns:a16="http://schemas.microsoft.com/office/drawing/2014/main" id="{A0D817F0-0BEE-4EE4-B0B4-57460B2E7E6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80" name="TextovéPole 1">
          <a:extLst>
            <a:ext uri="{FF2B5EF4-FFF2-40B4-BE49-F238E27FC236}">
              <a16:creationId xmlns:a16="http://schemas.microsoft.com/office/drawing/2014/main" id="{9974BB57-EC2F-4532-AD8F-5BAE028E827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81" name="TextovéPole 1">
          <a:extLst>
            <a:ext uri="{FF2B5EF4-FFF2-40B4-BE49-F238E27FC236}">
              <a16:creationId xmlns:a16="http://schemas.microsoft.com/office/drawing/2014/main" id="{792AB0C7-2726-4B85-A2B9-6F8D871D41B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82" name="TextovéPole 1">
          <a:extLst>
            <a:ext uri="{FF2B5EF4-FFF2-40B4-BE49-F238E27FC236}">
              <a16:creationId xmlns:a16="http://schemas.microsoft.com/office/drawing/2014/main" id="{BD23912B-497C-499E-8F5A-7B609DB8DE2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83" name="TextovéPole 1">
          <a:extLst>
            <a:ext uri="{FF2B5EF4-FFF2-40B4-BE49-F238E27FC236}">
              <a16:creationId xmlns:a16="http://schemas.microsoft.com/office/drawing/2014/main" id="{85D363E5-BAE9-4CE9-B204-30DB72BA539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84" name="TextovéPole 1">
          <a:extLst>
            <a:ext uri="{FF2B5EF4-FFF2-40B4-BE49-F238E27FC236}">
              <a16:creationId xmlns:a16="http://schemas.microsoft.com/office/drawing/2014/main" id="{D401F5FD-827E-46CD-83BA-A73F91929EA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85" name="TextovéPole 1">
          <a:extLst>
            <a:ext uri="{FF2B5EF4-FFF2-40B4-BE49-F238E27FC236}">
              <a16:creationId xmlns:a16="http://schemas.microsoft.com/office/drawing/2014/main" id="{F05787FD-3F90-43CA-9215-8F43A8F527A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86" name="TextovéPole 1">
          <a:extLst>
            <a:ext uri="{FF2B5EF4-FFF2-40B4-BE49-F238E27FC236}">
              <a16:creationId xmlns:a16="http://schemas.microsoft.com/office/drawing/2014/main" id="{E6540FD4-5821-4E33-99F6-A38DB4B2864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87" name="TextovéPole 1">
          <a:extLst>
            <a:ext uri="{FF2B5EF4-FFF2-40B4-BE49-F238E27FC236}">
              <a16:creationId xmlns:a16="http://schemas.microsoft.com/office/drawing/2014/main" id="{DC70E523-BB02-4D9E-B1E0-E9D795FF7B2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88" name="TextovéPole 1">
          <a:extLst>
            <a:ext uri="{FF2B5EF4-FFF2-40B4-BE49-F238E27FC236}">
              <a16:creationId xmlns:a16="http://schemas.microsoft.com/office/drawing/2014/main" id="{9B410866-E49D-4A97-883F-E96130820EF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89" name="TextovéPole 1">
          <a:extLst>
            <a:ext uri="{FF2B5EF4-FFF2-40B4-BE49-F238E27FC236}">
              <a16:creationId xmlns:a16="http://schemas.microsoft.com/office/drawing/2014/main" id="{A673D6B2-80D0-459C-B8C6-396433D6199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90" name="TextovéPole 1">
          <a:extLst>
            <a:ext uri="{FF2B5EF4-FFF2-40B4-BE49-F238E27FC236}">
              <a16:creationId xmlns:a16="http://schemas.microsoft.com/office/drawing/2014/main" id="{4082E2CF-CB25-4718-A36C-F552AC62AE6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91" name="TextovéPole 1">
          <a:extLst>
            <a:ext uri="{FF2B5EF4-FFF2-40B4-BE49-F238E27FC236}">
              <a16:creationId xmlns:a16="http://schemas.microsoft.com/office/drawing/2014/main" id="{765A16DC-4DA1-4D80-880C-FE02DA177C0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92" name="TextovéPole 1">
          <a:extLst>
            <a:ext uri="{FF2B5EF4-FFF2-40B4-BE49-F238E27FC236}">
              <a16:creationId xmlns:a16="http://schemas.microsoft.com/office/drawing/2014/main" id="{1F367527-1E98-4379-914F-0B6352BFBF4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93" name="TextovéPole 1">
          <a:extLst>
            <a:ext uri="{FF2B5EF4-FFF2-40B4-BE49-F238E27FC236}">
              <a16:creationId xmlns:a16="http://schemas.microsoft.com/office/drawing/2014/main" id="{B82949A0-1ED4-4D3A-BBBE-6B862BD9498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94" name="TextovéPole 1">
          <a:extLst>
            <a:ext uri="{FF2B5EF4-FFF2-40B4-BE49-F238E27FC236}">
              <a16:creationId xmlns:a16="http://schemas.microsoft.com/office/drawing/2014/main" id="{76955425-9701-4A15-9262-C93310C0CF7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95" name="TextovéPole 1">
          <a:extLst>
            <a:ext uri="{FF2B5EF4-FFF2-40B4-BE49-F238E27FC236}">
              <a16:creationId xmlns:a16="http://schemas.microsoft.com/office/drawing/2014/main" id="{090F8DD1-106D-48EC-89EF-FC86FB8ED92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96" name="TextovéPole 1">
          <a:extLst>
            <a:ext uri="{FF2B5EF4-FFF2-40B4-BE49-F238E27FC236}">
              <a16:creationId xmlns:a16="http://schemas.microsoft.com/office/drawing/2014/main" id="{3681CA0C-C961-4252-A26E-9E77B32944B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97" name="TextovéPole 1">
          <a:extLst>
            <a:ext uri="{FF2B5EF4-FFF2-40B4-BE49-F238E27FC236}">
              <a16:creationId xmlns:a16="http://schemas.microsoft.com/office/drawing/2014/main" id="{E9756DF7-3E4B-4917-8FA7-ACF863BCE07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98" name="TextovéPole 1">
          <a:extLst>
            <a:ext uri="{FF2B5EF4-FFF2-40B4-BE49-F238E27FC236}">
              <a16:creationId xmlns:a16="http://schemas.microsoft.com/office/drawing/2014/main" id="{6CCD36FA-AFB3-4C50-AD2B-4AF0D43BDEB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799" name="TextovéPole 1">
          <a:extLst>
            <a:ext uri="{FF2B5EF4-FFF2-40B4-BE49-F238E27FC236}">
              <a16:creationId xmlns:a16="http://schemas.microsoft.com/office/drawing/2014/main" id="{EF6DC945-D57A-4A46-815A-6928DACDAC8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00" name="TextovéPole 1">
          <a:extLst>
            <a:ext uri="{FF2B5EF4-FFF2-40B4-BE49-F238E27FC236}">
              <a16:creationId xmlns:a16="http://schemas.microsoft.com/office/drawing/2014/main" id="{B3354152-B52A-483D-B740-B66754E0131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01" name="TextovéPole 1">
          <a:extLst>
            <a:ext uri="{FF2B5EF4-FFF2-40B4-BE49-F238E27FC236}">
              <a16:creationId xmlns:a16="http://schemas.microsoft.com/office/drawing/2014/main" id="{9FCE472D-AF61-4C11-8497-1A4D14A07DD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02" name="TextovéPole 1">
          <a:extLst>
            <a:ext uri="{FF2B5EF4-FFF2-40B4-BE49-F238E27FC236}">
              <a16:creationId xmlns:a16="http://schemas.microsoft.com/office/drawing/2014/main" id="{8EE31626-C345-438B-A690-364FED271FE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03" name="TextovéPole 1">
          <a:extLst>
            <a:ext uri="{FF2B5EF4-FFF2-40B4-BE49-F238E27FC236}">
              <a16:creationId xmlns:a16="http://schemas.microsoft.com/office/drawing/2014/main" id="{5B92FDB9-6148-42F5-9240-88730F2F26A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04" name="TextovéPole 1">
          <a:extLst>
            <a:ext uri="{FF2B5EF4-FFF2-40B4-BE49-F238E27FC236}">
              <a16:creationId xmlns:a16="http://schemas.microsoft.com/office/drawing/2014/main" id="{A8F4A0B6-2620-48FA-885C-205C8DB4CDD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05" name="TextovéPole 1">
          <a:extLst>
            <a:ext uri="{FF2B5EF4-FFF2-40B4-BE49-F238E27FC236}">
              <a16:creationId xmlns:a16="http://schemas.microsoft.com/office/drawing/2014/main" id="{C89B39FC-ED96-488E-9E0B-B38E46ACCE6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06" name="TextovéPole 1">
          <a:extLst>
            <a:ext uri="{FF2B5EF4-FFF2-40B4-BE49-F238E27FC236}">
              <a16:creationId xmlns:a16="http://schemas.microsoft.com/office/drawing/2014/main" id="{2703BCA0-2C6C-46DE-A928-D5D92847CA9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07" name="TextovéPole 1">
          <a:extLst>
            <a:ext uri="{FF2B5EF4-FFF2-40B4-BE49-F238E27FC236}">
              <a16:creationId xmlns:a16="http://schemas.microsoft.com/office/drawing/2014/main" id="{E5044768-2D1C-4BCD-B154-F9C0DFBEDE5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08" name="TextovéPole 1">
          <a:extLst>
            <a:ext uri="{FF2B5EF4-FFF2-40B4-BE49-F238E27FC236}">
              <a16:creationId xmlns:a16="http://schemas.microsoft.com/office/drawing/2014/main" id="{DC335A6F-CCBD-4609-B862-0907698924D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09" name="TextovéPole 1">
          <a:extLst>
            <a:ext uri="{FF2B5EF4-FFF2-40B4-BE49-F238E27FC236}">
              <a16:creationId xmlns:a16="http://schemas.microsoft.com/office/drawing/2014/main" id="{4D3BA0C4-675E-489C-8A80-80447B75EC3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10" name="TextovéPole 1">
          <a:extLst>
            <a:ext uri="{FF2B5EF4-FFF2-40B4-BE49-F238E27FC236}">
              <a16:creationId xmlns:a16="http://schemas.microsoft.com/office/drawing/2014/main" id="{94C83E30-324A-4A32-9493-F635B03C527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11" name="TextovéPole 1">
          <a:extLst>
            <a:ext uri="{FF2B5EF4-FFF2-40B4-BE49-F238E27FC236}">
              <a16:creationId xmlns:a16="http://schemas.microsoft.com/office/drawing/2014/main" id="{A00FBE9E-E35F-4508-9AE1-43AB564AE3B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12" name="TextovéPole 1">
          <a:extLst>
            <a:ext uri="{FF2B5EF4-FFF2-40B4-BE49-F238E27FC236}">
              <a16:creationId xmlns:a16="http://schemas.microsoft.com/office/drawing/2014/main" id="{961C4891-1662-4F9F-850F-341C70D350F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13" name="TextovéPole 1">
          <a:extLst>
            <a:ext uri="{FF2B5EF4-FFF2-40B4-BE49-F238E27FC236}">
              <a16:creationId xmlns:a16="http://schemas.microsoft.com/office/drawing/2014/main" id="{331611D9-F94A-4C24-A927-821737A3FAF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14" name="TextovéPole 1">
          <a:extLst>
            <a:ext uri="{FF2B5EF4-FFF2-40B4-BE49-F238E27FC236}">
              <a16:creationId xmlns:a16="http://schemas.microsoft.com/office/drawing/2014/main" id="{93A39618-44C0-4488-9A57-58983063D1D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15" name="TextovéPole 1">
          <a:extLst>
            <a:ext uri="{FF2B5EF4-FFF2-40B4-BE49-F238E27FC236}">
              <a16:creationId xmlns:a16="http://schemas.microsoft.com/office/drawing/2014/main" id="{A8305FFA-6EF6-4B55-850D-20D3B9AE1DD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16" name="TextovéPole 1">
          <a:extLst>
            <a:ext uri="{FF2B5EF4-FFF2-40B4-BE49-F238E27FC236}">
              <a16:creationId xmlns:a16="http://schemas.microsoft.com/office/drawing/2014/main" id="{7144E1F5-461E-49A0-B3B5-722D5200F9F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17" name="TextovéPole 1">
          <a:extLst>
            <a:ext uri="{FF2B5EF4-FFF2-40B4-BE49-F238E27FC236}">
              <a16:creationId xmlns:a16="http://schemas.microsoft.com/office/drawing/2014/main" id="{E65E378A-BB32-426E-AE01-BA28479D282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18" name="TextovéPole 1">
          <a:extLst>
            <a:ext uri="{FF2B5EF4-FFF2-40B4-BE49-F238E27FC236}">
              <a16:creationId xmlns:a16="http://schemas.microsoft.com/office/drawing/2014/main" id="{7E93D6DA-F1C1-4BDF-8140-2C98E1B90D7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19" name="TextovéPole 1">
          <a:extLst>
            <a:ext uri="{FF2B5EF4-FFF2-40B4-BE49-F238E27FC236}">
              <a16:creationId xmlns:a16="http://schemas.microsoft.com/office/drawing/2014/main" id="{7DCCB9B8-04DD-49AA-B57A-27A5473A97D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20" name="TextovéPole 1">
          <a:extLst>
            <a:ext uri="{FF2B5EF4-FFF2-40B4-BE49-F238E27FC236}">
              <a16:creationId xmlns:a16="http://schemas.microsoft.com/office/drawing/2014/main" id="{B6EDDE16-D7A2-4DCB-8ECC-F35B655B5C5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21" name="TextovéPole 1">
          <a:extLst>
            <a:ext uri="{FF2B5EF4-FFF2-40B4-BE49-F238E27FC236}">
              <a16:creationId xmlns:a16="http://schemas.microsoft.com/office/drawing/2014/main" id="{C09FF1B9-FAC6-4B58-A608-D0746897808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22" name="TextovéPole 1">
          <a:extLst>
            <a:ext uri="{FF2B5EF4-FFF2-40B4-BE49-F238E27FC236}">
              <a16:creationId xmlns:a16="http://schemas.microsoft.com/office/drawing/2014/main" id="{5E103437-0D73-4FB2-ABDD-6799A4E54E3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23" name="TextovéPole 1">
          <a:extLst>
            <a:ext uri="{FF2B5EF4-FFF2-40B4-BE49-F238E27FC236}">
              <a16:creationId xmlns:a16="http://schemas.microsoft.com/office/drawing/2014/main" id="{CA075A29-CEDB-4FCD-8CA3-B21170B6ABA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24" name="TextovéPole 1">
          <a:extLst>
            <a:ext uri="{FF2B5EF4-FFF2-40B4-BE49-F238E27FC236}">
              <a16:creationId xmlns:a16="http://schemas.microsoft.com/office/drawing/2014/main" id="{E84AD006-9759-4B2D-9AEF-AD93664FF6B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25" name="TextovéPole 1">
          <a:extLst>
            <a:ext uri="{FF2B5EF4-FFF2-40B4-BE49-F238E27FC236}">
              <a16:creationId xmlns:a16="http://schemas.microsoft.com/office/drawing/2014/main" id="{0236BBCB-05D5-414A-BDF2-8171C9E110E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26" name="TextovéPole 1">
          <a:extLst>
            <a:ext uri="{FF2B5EF4-FFF2-40B4-BE49-F238E27FC236}">
              <a16:creationId xmlns:a16="http://schemas.microsoft.com/office/drawing/2014/main" id="{2ECC37DA-FA48-4CBC-A552-C8562B895ED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27" name="TextovéPole 1">
          <a:extLst>
            <a:ext uri="{FF2B5EF4-FFF2-40B4-BE49-F238E27FC236}">
              <a16:creationId xmlns:a16="http://schemas.microsoft.com/office/drawing/2014/main" id="{46D3B708-2684-4FEA-9772-76928B51004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28" name="TextovéPole 1">
          <a:extLst>
            <a:ext uri="{FF2B5EF4-FFF2-40B4-BE49-F238E27FC236}">
              <a16:creationId xmlns:a16="http://schemas.microsoft.com/office/drawing/2014/main" id="{3E222D18-BC33-471F-B4FE-B3C3010902C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29" name="TextovéPole 1">
          <a:extLst>
            <a:ext uri="{FF2B5EF4-FFF2-40B4-BE49-F238E27FC236}">
              <a16:creationId xmlns:a16="http://schemas.microsoft.com/office/drawing/2014/main" id="{6BF64318-5F69-4595-998F-AC9DCF8B40E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30" name="TextovéPole 1">
          <a:extLst>
            <a:ext uri="{FF2B5EF4-FFF2-40B4-BE49-F238E27FC236}">
              <a16:creationId xmlns:a16="http://schemas.microsoft.com/office/drawing/2014/main" id="{55C64F93-2DF9-4BEA-B8EF-42ECA385A18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31" name="TextovéPole 1">
          <a:extLst>
            <a:ext uri="{FF2B5EF4-FFF2-40B4-BE49-F238E27FC236}">
              <a16:creationId xmlns:a16="http://schemas.microsoft.com/office/drawing/2014/main" id="{C52B764F-143F-4F00-9922-46DC3F8DF29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32" name="TextovéPole 1">
          <a:extLst>
            <a:ext uri="{FF2B5EF4-FFF2-40B4-BE49-F238E27FC236}">
              <a16:creationId xmlns:a16="http://schemas.microsoft.com/office/drawing/2014/main" id="{DED4C07E-A213-4661-8293-FD8733E534F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33" name="TextovéPole 1">
          <a:extLst>
            <a:ext uri="{FF2B5EF4-FFF2-40B4-BE49-F238E27FC236}">
              <a16:creationId xmlns:a16="http://schemas.microsoft.com/office/drawing/2014/main" id="{E286AF9A-FA2E-4463-B457-127EBB99A56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34" name="TextovéPole 1">
          <a:extLst>
            <a:ext uri="{FF2B5EF4-FFF2-40B4-BE49-F238E27FC236}">
              <a16:creationId xmlns:a16="http://schemas.microsoft.com/office/drawing/2014/main" id="{1A302450-0449-4579-86E7-B232B85E4F3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35" name="TextovéPole 1">
          <a:extLst>
            <a:ext uri="{FF2B5EF4-FFF2-40B4-BE49-F238E27FC236}">
              <a16:creationId xmlns:a16="http://schemas.microsoft.com/office/drawing/2014/main" id="{F36DBB00-5E44-45D2-8A46-4B38D221BBC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36" name="TextovéPole 1">
          <a:extLst>
            <a:ext uri="{FF2B5EF4-FFF2-40B4-BE49-F238E27FC236}">
              <a16:creationId xmlns:a16="http://schemas.microsoft.com/office/drawing/2014/main" id="{5DB103EB-0F7E-46B2-9FAA-AD07B0FF87D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37" name="TextovéPole 1">
          <a:extLst>
            <a:ext uri="{FF2B5EF4-FFF2-40B4-BE49-F238E27FC236}">
              <a16:creationId xmlns:a16="http://schemas.microsoft.com/office/drawing/2014/main" id="{D7BB9ABD-91A7-4FD0-B81C-9EF6D93F5D6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38" name="TextovéPole 1">
          <a:extLst>
            <a:ext uri="{FF2B5EF4-FFF2-40B4-BE49-F238E27FC236}">
              <a16:creationId xmlns:a16="http://schemas.microsoft.com/office/drawing/2014/main" id="{B0DB3B67-F732-414B-BC89-00A44464E3D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39" name="TextovéPole 1">
          <a:extLst>
            <a:ext uri="{FF2B5EF4-FFF2-40B4-BE49-F238E27FC236}">
              <a16:creationId xmlns:a16="http://schemas.microsoft.com/office/drawing/2014/main" id="{DEDD7C27-9102-49BF-92A0-DE4FD85E5A4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40" name="TextovéPole 1">
          <a:extLst>
            <a:ext uri="{FF2B5EF4-FFF2-40B4-BE49-F238E27FC236}">
              <a16:creationId xmlns:a16="http://schemas.microsoft.com/office/drawing/2014/main" id="{5AD875E5-FD66-4D5E-97D3-BC8A649DC8F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41" name="TextovéPole 1">
          <a:extLst>
            <a:ext uri="{FF2B5EF4-FFF2-40B4-BE49-F238E27FC236}">
              <a16:creationId xmlns:a16="http://schemas.microsoft.com/office/drawing/2014/main" id="{433AD976-257A-4DB0-B549-74F6189490F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42" name="TextovéPole 1">
          <a:extLst>
            <a:ext uri="{FF2B5EF4-FFF2-40B4-BE49-F238E27FC236}">
              <a16:creationId xmlns:a16="http://schemas.microsoft.com/office/drawing/2014/main" id="{2C9E88B5-A191-4D19-9444-6DC9B8C15FC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43" name="TextovéPole 1">
          <a:extLst>
            <a:ext uri="{FF2B5EF4-FFF2-40B4-BE49-F238E27FC236}">
              <a16:creationId xmlns:a16="http://schemas.microsoft.com/office/drawing/2014/main" id="{1D5567BB-0139-43F4-8904-375A14AD4C6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44" name="TextovéPole 1">
          <a:extLst>
            <a:ext uri="{FF2B5EF4-FFF2-40B4-BE49-F238E27FC236}">
              <a16:creationId xmlns:a16="http://schemas.microsoft.com/office/drawing/2014/main" id="{A34F4251-4CFE-4118-852E-B7FBBB7CD0D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45" name="TextovéPole 1">
          <a:extLst>
            <a:ext uri="{FF2B5EF4-FFF2-40B4-BE49-F238E27FC236}">
              <a16:creationId xmlns:a16="http://schemas.microsoft.com/office/drawing/2014/main" id="{D58E6D28-E428-4FD6-AD92-B5D343D8F22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46" name="TextovéPole 1">
          <a:extLst>
            <a:ext uri="{FF2B5EF4-FFF2-40B4-BE49-F238E27FC236}">
              <a16:creationId xmlns:a16="http://schemas.microsoft.com/office/drawing/2014/main" id="{4606F00F-9BB3-4318-95A9-43E2C51A02A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47" name="TextovéPole 1">
          <a:extLst>
            <a:ext uri="{FF2B5EF4-FFF2-40B4-BE49-F238E27FC236}">
              <a16:creationId xmlns:a16="http://schemas.microsoft.com/office/drawing/2014/main" id="{16A62A73-6A51-4686-97F8-09B7DE6A8E7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48" name="TextovéPole 1">
          <a:extLst>
            <a:ext uri="{FF2B5EF4-FFF2-40B4-BE49-F238E27FC236}">
              <a16:creationId xmlns:a16="http://schemas.microsoft.com/office/drawing/2014/main" id="{D1D91911-7BB7-4C14-A3A8-9621B3F050D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49" name="TextovéPole 1">
          <a:extLst>
            <a:ext uri="{FF2B5EF4-FFF2-40B4-BE49-F238E27FC236}">
              <a16:creationId xmlns:a16="http://schemas.microsoft.com/office/drawing/2014/main" id="{A4426126-C4F2-4F35-B964-3FFF017C78F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50" name="TextovéPole 1">
          <a:extLst>
            <a:ext uri="{FF2B5EF4-FFF2-40B4-BE49-F238E27FC236}">
              <a16:creationId xmlns:a16="http://schemas.microsoft.com/office/drawing/2014/main" id="{59A0EE8B-25EE-4809-9A7C-2682D61133C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51" name="TextovéPole 1">
          <a:extLst>
            <a:ext uri="{FF2B5EF4-FFF2-40B4-BE49-F238E27FC236}">
              <a16:creationId xmlns:a16="http://schemas.microsoft.com/office/drawing/2014/main" id="{944CBDFF-85F4-4CA9-9206-A597241E8C4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52" name="TextovéPole 1">
          <a:extLst>
            <a:ext uri="{FF2B5EF4-FFF2-40B4-BE49-F238E27FC236}">
              <a16:creationId xmlns:a16="http://schemas.microsoft.com/office/drawing/2014/main" id="{7D6A9E25-9251-4C65-A78E-C253A511C71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53" name="TextovéPole 1">
          <a:extLst>
            <a:ext uri="{FF2B5EF4-FFF2-40B4-BE49-F238E27FC236}">
              <a16:creationId xmlns:a16="http://schemas.microsoft.com/office/drawing/2014/main" id="{C75D8AC7-500B-423B-9607-9D6ACCAC0E1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54" name="TextovéPole 1">
          <a:extLst>
            <a:ext uri="{FF2B5EF4-FFF2-40B4-BE49-F238E27FC236}">
              <a16:creationId xmlns:a16="http://schemas.microsoft.com/office/drawing/2014/main" id="{A6CE68D8-DFA4-4739-B4E6-34AFD04EAC3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55" name="TextovéPole 1">
          <a:extLst>
            <a:ext uri="{FF2B5EF4-FFF2-40B4-BE49-F238E27FC236}">
              <a16:creationId xmlns:a16="http://schemas.microsoft.com/office/drawing/2014/main" id="{9B0C3470-F452-4148-9794-DD2E87B2392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56" name="TextovéPole 1">
          <a:extLst>
            <a:ext uri="{FF2B5EF4-FFF2-40B4-BE49-F238E27FC236}">
              <a16:creationId xmlns:a16="http://schemas.microsoft.com/office/drawing/2014/main" id="{B94E790E-2C60-4B82-BEC6-1160828E5DD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57" name="TextovéPole 1">
          <a:extLst>
            <a:ext uri="{FF2B5EF4-FFF2-40B4-BE49-F238E27FC236}">
              <a16:creationId xmlns:a16="http://schemas.microsoft.com/office/drawing/2014/main" id="{3EB19D6F-E5E8-426C-8971-87921BE0FF8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58" name="TextovéPole 1">
          <a:extLst>
            <a:ext uri="{FF2B5EF4-FFF2-40B4-BE49-F238E27FC236}">
              <a16:creationId xmlns:a16="http://schemas.microsoft.com/office/drawing/2014/main" id="{B3E16A12-815F-4C5D-A0CE-222C0CE3090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59" name="TextovéPole 1">
          <a:extLst>
            <a:ext uri="{FF2B5EF4-FFF2-40B4-BE49-F238E27FC236}">
              <a16:creationId xmlns:a16="http://schemas.microsoft.com/office/drawing/2014/main" id="{9EC2AF39-0C39-448F-9B04-9879AD4633D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60" name="TextovéPole 1">
          <a:extLst>
            <a:ext uri="{FF2B5EF4-FFF2-40B4-BE49-F238E27FC236}">
              <a16:creationId xmlns:a16="http://schemas.microsoft.com/office/drawing/2014/main" id="{90AAAD5E-12FE-469B-9C66-23F478EF5F0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61" name="TextovéPole 1">
          <a:extLst>
            <a:ext uri="{FF2B5EF4-FFF2-40B4-BE49-F238E27FC236}">
              <a16:creationId xmlns:a16="http://schemas.microsoft.com/office/drawing/2014/main" id="{F0EE2EF8-6C90-4704-BF0D-1FF8ACD19BE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62" name="TextovéPole 1">
          <a:extLst>
            <a:ext uri="{FF2B5EF4-FFF2-40B4-BE49-F238E27FC236}">
              <a16:creationId xmlns:a16="http://schemas.microsoft.com/office/drawing/2014/main" id="{882C447A-458D-40E6-9BE8-603B68855E8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63" name="TextovéPole 1">
          <a:extLst>
            <a:ext uri="{FF2B5EF4-FFF2-40B4-BE49-F238E27FC236}">
              <a16:creationId xmlns:a16="http://schemas.microsoft.com/office/drawing/2014/main" id="{D35B971D-66AA-47FE-9B51-4E429A87D21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64" name="TextovéPole 1">
          <a:extLst>
            <a:ext uri="{FF2B5EF4-FFF2-40B4-BE49-F238E27FC236}">
              <a16:creationId xmlns:a16="http://schemas.microsoft.com/office/drawing/2014/main" id="{F6B6E621-E087-4C05-B2AF-31AEBCFF02B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65" name="TextovéPole 1">
          <a:extLst>
            <a:ext uri="{FF2B5EF4-FFF2-40B4-BE49-F238E27FC236}">
              <a16:creationId xmlns:a16="http://schemas.microsoft.com/office/drawing/2014/main" id="{16A83A63-32C8-4906-B9FE-FB373584279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66" name="TextovéPole 1">
          <a:extLst>
            <a:ext uri="{FF2B5EF4-FFF2-40B4-BE49-F238E27FC236}">
              <a16:creationId xmlns:a16="http://schemas.microsoft.com/office/drawing/2014/main" id="{4358E7EC-8CD7-42B7-880E-0C47B2CB5C5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67" name="TextovéPole 1">
          <a:extLst>
            <a:ext uri="{FF2B5EF4-FFF2-40B4-BE49-F238E27FC236}">
              <a16:creationId xmlns:a16="http://schemas.microsoft.com/office/drawing/2014/main" id="{C512D071-C7D0-44C0-800D-5E226615323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68" name="TextovéPole 1">
          <a:extLst>
            <a:ext uri="{FF2B5EF4-FFF2-40B4-BE49-F238E27FC236}">
              <a16:creationId xmlns:a16="http://schemas.microsoft.com/office/drawing/2014/main" id="{B7F4A9B3-DD3D-43BC-BB08-F9195D82FA6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69" name="TextovéPole 1">
          <a:extLst>
            <a:ext uri="{FF2B5EF4-FFF2-40B4-BE49-F238E27FC236}">
              <a16:creationId xmlns:a16="http://schemas.microsoft.com/office/drawing/2014/main" id="{2F0CAABC-EA8B-4268-8629-BA952A99A25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70" name="TextovéPole 1">
          <a:extLst>
            <a:ext uri="{FF2B5EF4-FFF2-40B4-BE49-F238E27FC236}">
              <a16:creationId xmlns:a16="http://schemas.microsoft.com/office/drawing/2014/main" id="{374A2EC0-A0E6-4408-94B5-DA4B4E97D9E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71" name="TextovéPole 1">
          <a:extLst>
            <a:ext uri="{FF2B5EF4-FFF2-40B4-BE49-F238E27FC236}">
              <a16:creationId xmlns:a16="http://schemas.microsoft.com/office/drawing/2014/main" id="{4C158F72-8863-47B2-8DA5-9B6A300DD21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72" name="TextovéPole 1">
          <a:extLst>
            <a:ext uri="{FF2B5EF4-FFF2-40B4-BE49-F238E27FC236}">
              <a16:creationId xmlns:a16="http://schemas.microsoft.com/office/drawing/2014/main" id="{B86EA6AB-559F-4817-9EF7-78835CAA4BB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73" name="TextovéPole 1">
          <a:extLst>
            <a:ext uri="{FF2B5EF4-FFF2-40B4-BE49-F238E27FC236}">
              <a16:creationId xmlns:a16="http://schemas.microsoft.com/office/drawing/2014/main" id="{DF087B07-3992-4F09-9D11-53076FB35F6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74" name="TextovéPole 1">
          <a:extLst>
            <a:ext uri="{FF2B5EF4-FFF2-40B4-BE49-F238E27FC236}">
              <a16:creationId xmlns:a16="http://schemas.microsoft.com/office/drawing/2014/main" id="{28A68462-1C1B-4C13-B44E-37BBE50C440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75" name="TextovéPole 1">
          <a:extLst>
            <a:ext uri="{FF2B5EF4-FFF2-40B4-BE49-F238E27FC236}">
              <a16:creationId xmlns:a16="http://schemas.microsoft.com/office/drawing/2014/main" id="{3E1F62C6-589F-459E-B6A2-9B4BC624DE4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76" name="TextovéPole 1">
          <a:extLst>
            <a:ext uri="{FF2B5EF4-FFF2-40B4-BE49-F238E27FC236}">
              <a16:creationId xmlns:a16="http://schemas.microsoft.com/office/drawing/2014/main" id="{CEE121AF-8287-4B72-A7C5-6AD58FADB09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77" name="TextovéPole 1">
          <a:extLst>
            <a:ext uri="{FF2B5EF4-FFF2-40B4-BE49-F238E27FC236}">
              <a16:creationId xmlns:a16="http://schemas.microsoft.com/office/drawing/2014/main" id="{EC077F71-73C4-42AA-9A68-EF91EB6102E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78" name="TextovéPole 1">
          <a:extLst>
            <a:ext uri="{FF2B5EF4-FFF2-40B4-BE49-F238E27FC236}">
              <a16:creationId xmlns:a16="http://schemas.microsoft.com/office/drawing/2014/main" id="{A5A279C4-45FB-4CA8-B49F-71A6D303DDD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79" name="TextovéPole 1">
          <a:extLst>
            <a:ext uri="{FF2B5EF4-FFF2-40B4-BE49-F238E27FC236}">
              <a16:creationId xmlns:a16="http://schemas.microsoft.com/office/drawing/2014/main" id="{D7DF81D1-4A89-4D6D-8767-6B4B83115A0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80" name="TextovéPole 1">
          <a:extLst>
            <a:ext uri="{FF2B5EF4-FFF2-40B4-BE49-F238E27FC236}">
              <a16:creationId xmlns:a16="http://schemas.microsoft.com/office/drawing/2014/main" id="{EA9816FA-A670-4520-BD24-FBE1D93A6F2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81" name="TextovéPole 1">
          <a:extLst>
            <a:ext uri="{FF2B5EF4-FFF2-40B4-BE49-F238E27FC236}">
              <a16:creationId xmlns:a16="http://schemas.microsoft.com/office/drawing/2014/main" id="{E292F214-400C-42C8-B29C-F57D334603F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82" name="TextovéPole 1">
          <a:extLst>
            <a:ext uri="{FF2B5EF4-FFF2-40B4-BE49-F238E27FC236}">
              <a16:creationId xmlns:a16="http://schemas.microsoft.com/office/drawing/2014/main" id="{15E8E2AF-0246-4A24-9F2F-3C54E717B08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83" name="TextovéPole 1">
          <a:extLst>
            <a:ext uri="{FF2B5EF4-FFF2-40B4-BE49-F238E27FC236}">
              <a16:creationId xmlns:a16="http://schemas.microsoft.com/office/drawing/2014/main" id="{4A177BD9-A54A-4F57-9052-A1050D0FF7B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84" name="TextovéPole 1">
          <a:extLst>
            <a:ext uri="{FF2B5EF4-FFF2-40B4-BE49-F238E27FC236}">
              <a16:creationId xmlns:a16="http://schemas.microsoft.com/office/drawing/2014/main" id="{516D77F6-1B47-4688-ACB8-BF708B77FAB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85" name="TextovéPole 1">
          <a:extLst>
            <a:ext uri="{FF2B5EF4-FFF2-40B4-BE49-F238E27FC236}">
              <a16:creationId xmlns:a16="http://schemas.microsoft.com/office/drawing/2014/main" id="{1D2BA01F-DE69-49C5-9F2A-E955407F46F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86" name="TextovéPole 1">
          <a:extLst>
            <a:ext uri="{FF2B5EF4-FFF2-40B4-BE49-F238E27FC236}">
              <a16:creationId xmlns:a16="http://schemas.microsoft.com/office/drawing/2014/main" id="{28C10DD0-3E0E-4EC5-9070-43198F71D54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87" name="TextovéPole 1">
          <a:extLst>
            <a:ext uri="{FF2B5EF4-FFF2-40B4-BE49-F238E27FC236}">
              <a16:creationId xmlns:a16="http://schemas.microsoft.com/office/drawing/2014/main" id="{86E1C765-4CE4-4F73-A12E-87DF2F3BD07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88" name="TextovéPole 1">
          <a:extLst>
            <a:ext uri="{FF2B5EF4-FFF2-40B4-BE49-F238E27FC236}">
              <a16:creationId xmlns:a16="http://schemas.microsoft.com/office/drawing/2014/main" id="{5171B0F9-CF26-4313-B73B-03E3B957EBF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89" name="TextovéPole 1">
          <a:extLst>
            <a:ext uri="{FF2B5EF4-FFF2-40B4-BE49-F238E27FC236}">
              <a16:creationId xmlns:a16="http://schemas.microsoft.com/office/drawing/2014/main" id="{91D0617A-2DCC-44F9-B806-20EED8789B2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90" name="TextovéPole 1">
          <a:extLst>
            <a:ext uri="{FF2B5EF4-FFF2-40B4-BE49-F238E27FC236}">
              <a16:creationId xmlns:a16="http://schemas.microsoft.com/office/drawing/2014/main" id="{4D9D5AD0-7A05-4A3A-925F-A51A80E5D53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91" name="TextovéPole 1">
          <a:extLst>
            <a:ext uri="{FF2B5EF4-FFF2-40B4-BE49-F238E27FC236}">
              <a16:creationId xmlns:a16="http://schemas.microsoft.com/office/drawing/2014/main" id="{CB3384D7-55C3-44BA-A46F-19774F04652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92" name="TextovéPole 1">
          <a:extLst>
            <a:ext uri="{FF2B5EF4-FFF2-40B4-BE49-F238E27FC236}">
              <a16:creationId xmlns:a16="http://schemas.microsoft.com/office/drawing/2014/main" id="{DEC00A72-1207-4AA1-A001-39FCD623EBB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93" name="TextovéPole 1">
          <a:extLst>
            <a:ext uri="{FF2B5EF4-FFF2-40B4-BE49-F238E27FC236}">
              <a16:creationId xmlns:a16="http://schemas.microsoft.com/office/drawing/2014/main" id="{9F7F3E7E-DF1C-469C-9E93-E4949D27738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94" name="TextovéPole 1">
          <a:extLst>
            <a:ext uri="{FF2B5EF4-FFF2-40B4-BE49-F238E27FC236}">
              <a16:creationId xmlns:a16="http://schemas.microsoft.com/office/drawing/2014/main" id="{6B4FBD0F-9490-419C-B558-1FB3A80BEF8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95" name="TextovéPole 1">
          <a:extLst>
            <a:ext uri="{FF2B5EF4-FFF2-40B4-BE49-F238E27FC236}">
              <a16:creationId xmlns:a16="http://schemas.microsoft.com/office/drawing/2014/main" id="{0D2CD881-A63F-4C16-922D-A3E4E4EE3C8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96" name="TextovéPole 1">
          <a:extLst>
            <a:ext uri="{FF2B5EF4-FFF2-40B4-BE49-F238E27FC236}">
              <a16:creationId xmlns:a16="http://schemas.microsoft.com/office/drawing/2014/main" id="{86A3D5D4-EE8C-445F-B026-D2043085E28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97" name="TextovéPole 1">
          <a:extLst>
            <a:ext uri="{FF2B5EF4-FFF2-40B4-BE49-F238E27FC236}">
              <a16:creationId xmlns:a16="http://schemas.microsoft.com/office/drawing/2014/main" id="{1B323A95-D00A-4C68-8C04-EAC15B5B2BC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98" name="TextovéPole 1">
          <a:extLst>
            <a:ext uri="{FF2B5EF4-FFF2-40B4-BE49-F238E27FC236}">
              <a16:creationId xmlns:a16="http://schemas.microsoft.com/office/drawing/2014/main" id="{3E3AD74B-4F9D-4EF6-8DD1-C410840FA53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899" name="TextovéPole 1">
          <a:extLst>
            <a:ext uri="{FF2B5EF4-FFF2-40B4-BE49-F238E27FC236}">
              <a16:creationId xmlns:a16="http://schemas.microsoft.com/office/drawing/2014/main" id="{9CEF10FB-37F1-4DF3-9FE6-8BC6E94E2E9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00" name="TextovéPole 1">
          <a:extLst>
            <a:ext uri="{FF2B5EF4-FFF2-40B4-BE49-F238E27FC236}">
              <a16:creationId xmlns:a16="http://schemas.microsoft.com/office/drawing/2014/main" id="{E814ABA7-FF1F-4714-A544-C673E3B35EA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01" name="TextovéPole 1">
          <a:extLst>
            <a:ext uri="{FF2B5EF4-FFF2-40B4-BE49-F238E27FC236}">
              <a16:creationId xmlns:a16="http://schemas.microsoft.com/office/drawing/2014/main" id="{76FF688D-530C-4D26-BEE6-B11BDA7336A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02" name="TextovéPole 1">
          <a:extLst>
            <a:ext uri="{FF2B5EF4-FFF2-40B4-BE49-F238E27FC236}">
              <a16:creationId xmlns:a16="http://schemas.microsoft.com/office/drawing/2014/main" id="{7D30EE18-D83B-4859-A163-2BA4522E3ED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03" name="TextovéPole 1">
          <a:extLst>
            <a:ext uri="{FF2B5EF4-FFF2-40B4-BE49-F238E27FC236}">
              <a16:creationId xmlns:a16="http://schemas.microsoft.com/office/drawing/2014/main" id="{0AC535D3-6E94-4450-93C2-107ED3A00AF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04" name="TextovéPole 1">
          <a:extLst>
            <a:ext uri="{FF2B5EF4-FFF2-40B4-BE49-F238E27FC236}">
              <a16:creationId xmlns:a16="http://schemas.microsoft.com/office/drawing/2014/main" id="{2B49D06F-2765-4E4E-B34C-B707A7F8B60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05" name="TextovéPole 1">
          <a:extLst>
            <a:ext uri="{FF2B5EF4-FFF2-40B4-BE49-F238E27FC236}">
              <a16:creationId xmlns:a16="http://schemas.microsoft.com/office/drawing/2014/main" id="{7A5DB520-7203-48C0-A669-761DF7000D9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06" name="TextovéPole 1">
          <a:extLst>
            <a:ext uri="{FF2B5EF4-FFF2-40B4-BE49-F238E27FC236}">
              <a16:creationId xmlns:a16="http://schemas.microsoft.com/office/drawing/2014/main" id="{138A84AC-CEF6-4039-AA17-13A116003D7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07" name="TextovéPole 1">
          <a:extLst>
            <a:ext uri="{FF2B5EF4-FFF2-40B4-BE49-F238E27FC236}">
              <a16:creationId xmlns:a16="http://schemas.microsoft.com/office/drawing/2014/main" id="{EE689D9C-BF02-4950-A774-58341625B5E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08" name="TextovéPole 1">
          <a:extLst>
            <a:ext uri="{FF2B5EF4-FFF2-40B4-BE49-F238E27FC236}">
              <a16:creationId xmlns:a16="http://schemas.microsoft.com/office/drawing/2014/main" id="{8D1356F9-3757-43E1-BB77-37A90080048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09" name="TextovéPole 1">
          <a:extLst>
            <a:ext uri="{FF2B5EF4-FFF2-40B4-BE49-F238E27FC236}">
              <a16:creationId xmlns:a16="http://schemas.microsoft.com/office/drawing/2014/main" id="{7C8667D3-0867-439C-84AB-94B8601EA9B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10" name="TextovéPole 1">
          <a:extLst>
            <a:ext uri="{FF2B5EF4-FFF2-40B4-BE49-F238E27FC236}">
              <a16:creationId xmlns:a16="http://schemas.microsoft.com/office/drawing/2014/main" id="{C252CBEC-F883-407E-A118-90F18948AA3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11" name="TextovéPole 1">
          <a:extLst>
            <a:ext uri="{FF2B5EF4-FFF2-40B4-BE49-F238E27FC236}">
              <a16:creationId xmlns:a16="http://schemas.microsoft.com/office/drawing/2014/main" id="{010E98C3-641D-4C56-81ED-1FFC82AE292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12" name="TextovéPole 1">
          <a:extLst>
            <a:ext uri="{FF2B5EF4-FFF2-40B4-BE49-F238E27FC236}">
              <a16:creationId xmlns:a16="http://schemas.microsoft.com/office/drawing/2014/main" id="{FCB1E060-583A-49CC-906B-760D9DC0D94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13" name="TextovéPole 1">
          <a:extLst>
            <a:ext uri="{FF2B5EF4-FFF2-40B4-BE49-F238E27FC236}">
              <a16:creationId xmlns:a16="http://schemas.microsoft.com/office/drawing/2014/main" id="{C9ACB719-BC7E-42ED-B575-B1CE8D2D76A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14" name="TextovéPole 1">
          <a:extLst>
            <a:ext uri="{FF2B5EF4-FFF2-40B4-BE49-F238E27FC236}">
              <a16:creationId xmlns:a16="http://schemas.microsoft.com/office/drawing/2014/main" id="{2B9B01B6-1E7E-493C-AEC9-849FD9BCCF5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15" name="TextovéPole 1">
          <a:extLst>
            <a:ext uri="{FF2B5EF4-FFF2-40B4-BE49-F238E27FC236}">
              <a16:creationId xmlns:a16="http://schemas.microsoft.com/office/drawing/2014/main" id="{0FB50C54-6418-49F3-8F32-6EBD2217D25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16" name="TextovéPole 1">
          <a:extLst>
            <a:ext uri="{FF2B5EF4-FFF2-40B4-BE49-F238E27FC236}">
              <a16:creationId xmlns:a16="http://schemas.microsoft.com/office/drawing/2014/main" id="{767C0C15-9A9D-417C-BD20-A7A5607D7AE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17" name="TextovéPole 1">
          <a:extLst>
            <a:ext uri="{FF2B5EF4-FFF2-40B4-BE49-F238E27FC236}">
              <a16:creationId xmlns:a16="http://schemas.microsoft.com/office/drawing/2014/main" id="{C84535F4-0CFE-47FD-B0F7-9E2E08E6A03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18" name="TextovéPole 1">
          <a:extLst>
            <a:ext uri="{FF2B5EF4-FFF2-40B4-BE49-F238E27FC236}">
              <a16:creationId xmlns:a16="http://schemas.microsoft.com/office/drawing/2014/main" id="{1F52A37D-239B-4428-814A-024BD156049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2919" name="TextovéPole 1">
          <a:extLst>
            <a:ext uri="{FF2B5EF4-FFF2-40B4-BE49-F238E27FC236}">
              <a16:creationId xmlns:a16="http://schemas.microsoft.com/office/drawing/2014/main" id="{39B7D9B2-6E26-4E8B-B13E-9A45439BEA0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20" name="TextovéPole 1">
          <a:extLst>
            <a:ext uri="{FF2B5EF4-FFF2-40B4-BE49-F238E27FC236}">
              <a16:creationId xmlns:a16="http://schemas.microsoft.com/office/drawing/2014/main" id="{A39205EC-B2D6-4DA4-9BE8-5CBC0F1CEDB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21" name="TextovéPole 1">
          <a:extLst>
            <a:ext uri="{FF2B5EF4-FFF2-40B4-BE49-F238E27FC236}">
              <a16:creationId xmlns:a16="http://schemas.microsoft.com/office/drawing/2014/main" id="{72221E66-5111-42C1-842B-4E1746C89CC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22" name="TextovéPole 1">
          <a:extLst>
            <a:ext uri="{FF2B5EF4-FFF2-40B4-BE49-F238E27FC236}">
              <a16:creationId xmlns:a16="http://schemas.microsoft.com/office/drawing/2014/main" id="{96603A24-9F50-48C6-8C42-5709879D837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23" name="TextovéPole 1">
          <a:extLst>
            <a:ext uri="{FF2B5EF4-FFF2-40B4-BE49-F238E27FC236}">
              <a16:creationId xmlns:a16="http://schemas.microsoft.com/office/drawing/2014/main" id="{1D7C64CE-2DAE-4D8A-A043-368B7DA4E5F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24" name="TextovéPole 1">
          <a:extLst>
            <a:ext uri="{FF2B5EF4-FFF2-40B4-BE49-F238E27FC236}">
              <a16:creationId xmlns:a16="http://schemas.microsoft.com/office/drawing/2014/main" id="{F4CCD706-A884-40F7-B889-359B1C1A32F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25" name="TextovéPole 1">
          <a:extLst>
            <a:ext uri="{FF2B5EF4-FFF2-40B4-BE49-F238E27FC236}">
              <a16:creationId xmlns:a16="http://schemas.microsoft.com/office/drawing/2014/main" id="{35C865F4-BD07-43B3-A90E-F081795805C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26" name="TextovéPole 1">
          <a:extLst>
            <a:ext uri="{FF2B5EF4-FFF2-40B4-BE49-F238E27FC236}">
              <a16:creationId xmlns:a16="http://schemas.microsoft.com/office/drawing/2014/main" id="{BC48D91D-0A11-4528-9D34-9A1794D5640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27" name="TextovéPole 1">
          <a:extLst>
            <a:ext uri="{FF2B5EF4-FFF2-40B4-BE49-F238E27FC236}">
              <a16:creationId xmlns:a16="http://schemas.microsoft.com/office/drawing/2014/main" id="{83E215C6-FE70-43F8-B14A-4D1C933A74E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28" name="TextovéPole 1">
          <a:extLst>
            <a:ext uri="{FF2B5EF4-FFF2-40B4-BE49-F238E27FC236}">
              <a16:creationId xmlns:a16="http://schemas.microsoft.com/office/drawing/2014/main" id="{A6117655-2CDF-4657-B382-CC3658EDDBB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29" name="TextovéPole 1">
          <a:extLst>
            <a:ext uri="{FF2B5EF4-FFF2-40B4-BE49-F238E27FC236}">
              <a16:creationId xmlns:a16="http://schemas.microsoft.com/office/drawing/2014/main" id="{8F1D7A7B-FB16-4F27-8B84-C2F4F44AB2E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30" name="TextovéPole 1">
          <a:extLst>
            <a:ext uri="{FF2B5EF4-FFF2-40B4-BE49-F238E27FC236}">
              <a16:creationId xmlns:a16="http://schemas.microsoft.com/office/drawing/2014/main" id="{2A28E8F8-C6E6-4147-AC98-E898FDCA163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31" name="TextovéPole 1">
          <a:extLst>
            <a:ext uri="{FF2B5EF4-FFF2-40B4-BE49-F238E27FC236}">
              <a16:creationId xmlns:a16="http://schemas.microsoft.com/office/drawing/2014/main" id="{8B59EFE2-325D-46BA-B017-898CC0A705C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32" name="TextovéPole 1">
          <a:extLst>
            <a:ext uri="{FF2B5EF4-FFF2-40B4-BE49-F238E27FC236}">
              <a16:creationId xmlns:a16="http://schemas.microsoft.com/office/drawing/2014/main" id="{8878ED58-4F30-4809-9E03-63FAC112F51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33" name="TextovéPole 1">
          <a:extLst>
            <a:ext uri="{FF2B5EF4-FFF2-40B4-BE49-F238E27FC236}">
              <a16:creationId xmlns:a16="http://schemas.microsoft.com/office/drawing/2014/main" id="{3D3EFFC2-C6FD-43C4-BDA1-F298781BDFF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34" name="TextovéPole 1">
          <a:extLst>
            <a:ext uri="{FF2B5EF4-FFF2-40B4-BE49-F238E27FC236}">
              <a16:creationId xmlns:a16="http://schemas.microsoft.com/office/drawing/2014/main" id="{4E2EF64A-18B8-4BB0-B04C-7DAD1DC5214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35" name="TextovéPole 1">
          <a:extLst>
            <a:ext uri="{FF2B5EF4-FFF2-40B4-BE49-F238E27FC236}">
              <a16:creationId xmlns:a16="http://schemas.microsoft.com/office/drawing/2014/main" id="{65534AA8-CD03-4257-8306-D2DB05ABF04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36" name="TextovéPole 1">
          <a:extLst>
            <a:ext uri="{FF2B5EF4-FFF2-40B4-BE49-F238E27FC236}">
              <a16:creationId xmlns:a16="http://schemas.microsoft.com/office/drawing/2014/main" id="{D27929AD-B627-46E4-B8E1-5CF7A4BB076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37" name="TextovéPole 1">
          <a:extLst>
            <a:ext uri="{FF2B5EF4-FFF2-40B4-BE49-F238E27FC236}">
              <a16:creationId xmlns:a16="http://schemas.microsoft.com/office/drawing/2014/main" id="{F73CC6A4-FCE3-41A4-95A9-B2B935F9CF2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38" name="TextovéPole 1">
          <a:extLst>
            <a:ext uri="{FF2B5EF4-FFF2-40B4-BE49-F238E27FC236}">
              <a16:creationId xmlns:a16="http://schemas.microsoft.com/office/drawing/2014/main" id="{352282EF-49F5-4F34-B832-F0D24AD3A81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39" name="TextovéPole 1">
          <a:extLst>
            <a:ext uri="{FF2B5EF4-FFF2-40B4-BE49-F238E27FC236}">
              <a16:creationId xmlns:a16="http://schemas.microsoft.com/office/drawing/2014/main" id="{F820E4D9-2994-4F10-ADFF-58CA7A32447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40" name="TextovéPole 1">
          <a:extLst>
            <a:ext uri="{FF2B5EF4-FFF2-40B4-BE49-F238E27FC236}">
              <a16:creationId xmlns:a16="http://schemas.microsoft.com/office/drawing/2014/main" id="{1B318FF2-1249-4781-A8BF-B099E568619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41" name="TextovéPole 1">
          <a:extLst>
            <a:ext uri="{FF2B5EF4-FFF2-40B4-BE49-F238E27FC236}">
              <a16:creationId xmlns:a16="http://schemas.microsoft.com/office/drawing/2014/main" id="{399D1B13-C4F3-4420-AB89-F53DA19A310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42" name="TextovéPole 1">
          <a:extLst>
            <a:ext uri="{FF2B5EF4-FFF2-40B4-BE49-F238E27FC236}">
              <a16:creationId xmlns:a16="http://schemas.microsoft.com/office/drawing/2014/main" id="{23EAE1C0-41B8-4971-8367-EF892FB6167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43" name="TextovéPole 1">
          <a:extLst>
            <a:ext uri="{FF2B5EF4-FFF2-40B4-BE49-F238E27FC236}">
              <a16:creationId xmlns:a16="http://schemas.microsoft.com/office/drawing/2014/main" id="{6D3CC0E2-9782-49A6-85D0-BF176EA739A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44" name="TextovéPole 1">
          <a:extLst>
            <a:ext uri="{FF2B5EF4-FFF2-40B4-BE49-F238E27FC236}">
              <a16:creationId xmlns:a16="http://schemas.microsoft.com/office/drawing/2014/main" id="{36B71040-6445-4893-AE9F-202F7C627F4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45" name="TextovéPole 1">
          <a:extLst>
            <a:ext uri="{FF2B5EF4-FFF2-40B4-BE49-F238E27FC236}">
              <a16:creationId xmlns:a16="http://schemas.microsoft.com/office/drawing/2014/main" id="{297CB516-08C6-44CF-9AF2-2BE89F519FA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46" name="TextovéPole 1">
          <a:extLst>
            <a:ext uri="{FF2B5EF4-FFF2-40B4-BE49-F238E27FC236}">
              <a16:creationId xmlns:a16="http://schemas.microsoft.com/office/drawing/2014/main" id="{7E987109-45AC-43B9-9283-28BDA22C8B7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47" name="TextovéPole 1">
          <a:extLst>
            <a:ext uri="{FF2B5EF4-FFF2-40B4-BE49-F238E27FC236}">
              <a16:creationId xmlns:a16="http://schemas.microsoft.com/office/drawing/2014/main" id="{53CE51EA-942C-43DD-813D-583A19A3F83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48" name="TextovéPole 1">
          <a:extLst>
            <a:ext uri="{FF2B5EF4-FFF2-40B4-BE49-F238E27FC236}">
              <a16:creationId xmlns:a16="http://schemas.microsoft.com/office/drawing/2014/main" id="{4A95C9BF-1990-4BC8-9EA6-8DB1B43A7EB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49" name="TextovéPole 1">
          <a:extLst>
            <a:ext uri="{FF2B5EF4-FFF2-40B4-BE49-F238E27FC236}">
              <a16:creationId xmlns:a16="http://schemas.microsoft.com/office/drawing/2014/main" id="{2A6B1DC0-EF78-4B5C-82EE-56EC7C7F901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50" name="TextovéPole 1">
          <a:extLst>
            <a:ext uri="{FF2B5EF4-FFF2-40B4-BE49-F238E27FC236}">
              <a16:creationId xmlns:a16="http://schemas.microsoft.com/office/drawing/2014/main" id="{6F6EA05A-99AB-4FD6-809A-3846EA367B1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51" name="TextovéPole 1">
          <a:extLst>
            <a:ext uri="{FF2B5EF4-FFF2-40B4-BE49-F238E27FC236}">
              <a16:creationId xmlns:a16="http://schemas.microsoft.com/office/drawing/2014/main" id="{7DA477E0-F659-4623-A306-BCFA77EA274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52" name="TextovéPole 1">
          <a:extLst>
            <a:ext uri="{FF2B5EF4-FFF2-40B4-BE49-F238E27FC236}">
              <a16:creationId xmlns:a16="http://schemas.microsoft.com/office/drawing/2014/main" id="{DBD62DCE-5C3D-42E8-9227-1B45B28F46E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53" name="TextovéPole 1">
          <a:extLst>
            <a:ext uri="{FF2B5EF4-FFF2-40B4-BE49-F238E27FC236}">
              <a16:creationId xmlns:a16="http://schemas.microsoft.com/office/drawing/2014/main" id="{C1CF8C8F-10A7-4FE4-9CDB-BCEF229CD74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54" name="TextovéPole 1">
          <a:extLst>
            <a:ext uri="{FF2B5EF4-FFF2-40B4-BE49-F238E27FC236}">
              <a16:creationId xmlns:a16="http://schemas.microsoft.com/office/drawing/2014/main" id="{63FE56F1-914F-448B-BCA7-79C7459B29D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55" name="TextovéPole 1">
          <a:extLst>
            <a:ext uri="{FF2B5EF4-FFF2-40B4-BE49-F238E27FC236}">
              <a16:creationId xmlns:a16="http://schemas.microsoft.com/office/drawing/2014/main" id="{A089EC4E-3B4C-4447-98DE-428077188A4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56" name="TextovéPole 1">
          <a:extLst>
            <a:ext uri="{FF2B5EF4-FFF2-40B4-BE49-F238E27FC236}">
              <a16:creationId xmlns:a16="http://schemas.microsoft.com/office/drawing/2014/main" id="{860CF2E1-7503-4F21-86E2-9B57B7CCBE8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57" name="TextovéPole 1">
          <a:extLst>
            <a:ext uri="{FF2B5EF4-FFF2-40B4-BE49-F238E27FC236}">
              <a16:creationId xmlns:a16="http://schemas.microsoft.com/office/drawing/2014/main" id="{F4BCDB25-BB0B-41CD-B01A-24919D2E586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58" name="TextovéPole 1">
          <a:extLst>
            <a:ext uri="{FF2B5EF4-FFF2-40B4-BE49-F238E27FC236}">
              <a16:creationId xmlns:a16="http://schemas.microsoft.com/office/drawing/2014/main" id="{B41A8848-E276-4353-9CC1-21183369F3A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59" name="TextovéPole 1">
          <a:extLst>
            <a:ext uri="{FF2B5EF4-FFF2-40B4-BE49-F238E27FC236}">
              <a16:creationId xmlns:a16="http://schemas.microsoft.com/office/drawing/2014/main" id="{466B5C17-A298-4EAB-8EFD-8310B00717D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60" name="TextovéPole 1">
          <a:extLst>
            <a:ext uri="{FF2B5EF4-FFF2-40B4-BE49-F238E27FC236}">
              <a16:creationId xmlns:a16="http://schemas.microsoft.com/office/drawing/2014/main" id="{B2312511-19D9-4598-89F5-F5D6202C1DB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61" name="TextovéPole 1">
          <a:extLst>
            <a:ext uri="{FF2B5EF4-FFF2-40B4-BE49-F238E27FC236}">
              <a16:creationId xmlns:a16="http://schemas.microsoft.com/office/drawing/2014/main" id="{7F5FC8A2-A84B-4059-9E2C-3055932C90A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62" name="TextovéPole 1">
          <a:extLst>
            <a:ext uri="{FF2B5EF4-FFF2-40B4-BE49-F238E27FC236}">
              <a16:creationId xmlns:a16="http://schemas.microsoft.com/office/drawing/2014/main" id="{4657AD2F-3B6E-4736-8A98-2DDF71373E1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63" name="TextovéPole 1">
          <a:extLst>
            <a:ext uri="{FF2B5EF4-FFF2-40B4-BE49-F238E27FC236}">
              <a16:creationId xmlns:a16="http://schemas.microsoft.com/office/drawing/2014/main" id="{4A41EAA6-1DB7-4A11-BA0C-7213E89276D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64" name="TextovéPole 1">
          <a:extLst>
            <a:ext uri="{FF2B5EF4-FFF2-40B4-BE49-F238E27FC236}">
              <a16:creationId xmlns:a16="http://schemas.microsoft.com/office/drawing/2014/main" id="{B7FE8525-0D28-470D-A6C2-3A0AEDDDE1D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65" name="TextovéPole 1">
          <a:extLst>
            <a:ext uri="{FF2B5EF4-FFF2-40B4-BE49-F238E27FC236}">
              <a16:creationId xmlns:a16="http://schemas.microsoft.com/office/drawing/2014/main" id="{6EBF05E7-74B3-46FD-81E4-FB5F6740E27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66" name="TextovéPole 1">
          <a:extLst>
            <a:ext uri="{FF2B5EF4-FFF2-40B4-BE49-F238E27FC236}">
              <a16:creationId xmlns:a16="http://schemas.microsoft.com/office/drawing/2014/main" id="{BE4A6720-5FE8-422E-A6AD-32A3C154271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67" name="TextovéPole 1">
          <a:extLst>
            <a:ext uri="{FF2B5EF4-FFF2-40B4-BE49-F238E27FC236}">
              <a16:creationId xmlns:a16="http://schemas.microsoft.com/office/drawing/2014/main" id="{31327187-6F6D-4831-A99A-10B39508E99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68" name="TextovéPole 1">
          <a:extLst>
            <a:ext uri="{FF2B5EF4-FFF2-40B4-BE49-F238E27FC236}">
              <a16:creationId xmlns:a16="http://schemas.microsoft.com/office/drawing/2014/main" id="{73FD158D-D9D3-4F37-B375-DF9A4FB2E7A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69" name="TextovéPole 1">
          <a:extLst>
            <a:ext uri="{FF2B5EF4-FFF2-40B4-BE49-F238E27FC236}">
              <a16:creationId xmlns:a16="http://schemas.microsoft.com/office/drawing/2014/main" id="{71470A3B-9087-4531-BDB6-1CEC8B21C1A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70" name="TextovéPole 1">
          <a:extLst>
            <a:ext uri="{FF2B5EF4-FFF2-40B4-BE49-F238E27FC236}">
              <a16:creationId xmlns:a16="http://schemas.microsoft.com/office/drawing/2014/main" id="{63ED4E67-F14D-4174-8550-C521E883D13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71" name="TextovéPole 1">
          <a:extLst>
            <a:ext uri="{FF2B5EF4-FFF2-40B4-BE49-F238E27FC236}">
              <a16:creationId xmlns:a16="http://schemas.microsoft.com/office/drawing/2014/main" id="{E5921AAF-787D-4DB9-A7A7-33CC997CA0F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72" name="TextovéPole 1">
          <a:extLst>
            <a:ext uri="{FF2B5EF4-FFF2-40B4-BE49-F238E27FC236}">
              <a16:creationId xmlns:a16="http://schemas.microsoft.com/office/drawing/2014/main" id="{4A995EAB-BDE9-4A5F-8CC0-82E84A0AA69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73" name="TextovéPole 1">
          <a:extLst>
            <a:ext uri="{FF2B5EF4-FFF2-40B4-BE49-F238E27FC236}">
              <a16:creationId xmlns:a16="http://schemas.microsoft.com/office/drawing/2014/main" id="{AE27BEF2-6D9B-4FB6-909F-A44FBC635F4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74" name="TextovéPole 1">
          <a:extLst>
            <a:ext uri="{FF2B5EF4-FFF2-40B4-BE49-F238E27FC236}">
              <a16:creationId xmlns:a16="http://schemas.microsoft.com/office/drawing/2014/main" id="{FB4E491B-693A-4D0D-A39A-75588294CF2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75" name="TextovéPole 1">
          <a:extLst>
            <a:ext uri="{FF2B5EF4-FFF2-40B4-BE49-F238E27FC236}">
              <a16:creationId xmlns:a16="http://schemas.microsoft.com/office/drawing/2014/main" id="{E6107EBA-A326-49B8-BEFC-ED01A7CF72A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76" name="TextovéPole 1">
          <a:extLst>
            <a:ext uri="{FF2B5EF4-FFF2-40B4-BE49-F238E27FC236}">
              <a16:creationId xmlns:a16="http://schemas.microsoft.com/office/drawing/2014/main" id="{A972497B-9ADE-4301-BED2-C99D83867CA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77" name="TextovéPole 1">
          <a:extLst>
            <a:ext uri="{FF2B5EF4-FFF2-40B4-BE49-F238E27FC236}">
              <a16:creationId xmlns:a16="http://schemas.microsoft.com/office/drawing/2014/main" id="{DF408317-F8BB-4F0A-997C-9CBD8544754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78" name="TextovéPole 1">
          <a:extLst>
            <a:ext uri="{FF2B5EF4-FFF2-40B4-BE49-F238E27FC236}">
              <a16:creationId xmlns:a16="http://schemas.microsoft.com/office/drawing/2014/main" id="{E9202BD2-09BD-4F4E-90EF-9AFE7ED4B96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79" name="TextovéPole 1">
          <a:extLst>
            <a:ext uri="{FF2B5EF4-FFF2-40B4-BE49-F238E27FC236}">
              <a16:creationId xmlns:a16="http://schemas.microsoft.com/office/drawing/2014/main" id="{3636D54F-2653-4995-9BAD-A2E59CF6DAE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80" name="TextovéPole 1">
          <a:extLst>
            <a:ext uri="{FF2B5EF4-FFF2-40B4-BE49-F238E27FC236}">
              <a16:creationId xmlns:a16="http://schemas.microsoft.com/office/drawing/2014/main" id="{DE5B219E-18A3-497C-9CA2-4D8E49582D9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81" name="TextovéPole 1">
          <a:extLst>
            <a:ext uri="{FF2B5EF4-FFF2-40B4-BE49-F238E27FC236}">
              <a16:creationId xmlns:a16="http://schemas.microsoft.com/office/drawing/2014/main" id="{A51A9D1C-140A-4BA9-8B50-6D6513580B0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82" name="TextovéPole 1">
          <a:extLst>
            <a:ext uri="{FF2B5EF4-FFF2-40B4-BE49-F238E27FC236}">
              <a16:creationId xmlns:a16="http://schemas.microsoft.com/office/drawing/2014/main" id="{CB0BF78B-7EE4-4AE4-8903-86C4869778D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83" name="TextovéPole 1">
          <a:extLst>
            <a:ext uri="{FF2B5EF4-FFF2-40B4-BE49-F238E27FC236}">
              <a16:creationId xmlns:a16="http://schemas.microsoft.com/office/drawing/2014/main" id="{D2E95B28-031E-403E-9B18-F09D74D56C9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84" name="TextovéPole 1">
          <a:extLst>
            <a:ext uri="{FF2B5EF4-FFF2-40B4-BE49-F238E27FC236}">
              <a16:creationId xmlns:a16="http://schemas.microsoft.com/office/drawing/2014/main" id="{D6C4ABEE-8A21-43BE-BF5E-51FED4CD987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85" name="TextovéPole 1">
          <a:extLst>
            <a:ext uri="{FF2B5EF4-FFF2-40B4-BE49-F238E27FC236}">
              <a16:creationId xmlns:a16="http://schemas.microsoft.com/office/drawing/2014/main" id="{BA99AD0E-1B04-45B9-BC27-EC8E66C4AB9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86" name="TextovéPole 1">
          <a:extLst>
            <a:ext uri="{FF2B5EF4-FFF2-40B4-BE49-F238E27FC236}">
              <a16:creationId xmlns:a16="http://schemas.microsoft.com/office/drawing/2014/main" id="{B14D6FA5-B9A4-4FE2-8EDA-819CA5B6E5F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87" name="TextovéPole 1">
          <a:extLst>
            <a:ext uri="{FF2B5EF4-FFF2-40B4-BE49-F238E27FC236}">
              <a16:creationId xmlns:a16="http://schemas.microsoft.com/office/drawing/2014/main" id="{4CF003CD-0ED7-4051-A627-39803F174E0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88" name="TextovéPole 1">
          <a:extLst>
            <a:ext uri="{FF2B5EF4-FFF2-40B4-BE49-F238E27FC236}">
              <a16:creationId xmlns:a16="http://schemas.microsoft.com/office/drawing/2014/main" id="{F850DC05-D107-4C5D-BA6F-FE9977C1D72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89" name="TextovéPole 1">
          <a:extLst>
            <a:ext uri="{FF2B5EF4-FFF2-40B4-BE49-F238E27FC236}">
              <a16:creationId xmlns:a16="http://schemas.microsoft.com/office/drawing/2014/main" id="{36EB90D9-A884-429A-A804-49A8F542D47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90" name="TextovéPole 1">
          <a:extLst>
            <a:ext uri="{FF2B5EF4-FFF2-40B4-BE49-F238E27FC236}">
              <a16:creationId xmlns:a16="http://schemas.microsoft.com/office/drawing/2014/main" id="{64EB24A5-CB70-40FB-9805-B4E6B070ABC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91" name="TextovéPole 1">
          <a:extLst>
            <a:ext uri="{FF2B5EF4-FFF2-40B4-BE49-F238E27FC236}">
              <a16:creationId xmlns:a16="http://schemas.microsoft.com/office/drawing/2014/main" id="{511DBC23-7BD8-4B31-8DE0-BD9DAC41C33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92" name="TextovéPole 1">
          <a:extLst>
            <a:ext uri="{FF2B5EF4-FFF2-40B4-BE49-F238E27FC236}">
              <a16:creationId xmlns:a16="http://schemas.microsoft.com/office/drawing/2014/main" id="{63BF1250-D6C2-4774-8CE4-E6DE52E2C60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93" name="TextovéPole 1">
          <a:extLst>
            <a:ext uri="{FF2B5EF4-FFF2-40B4-BE49-F238E27FC236}">
              <a16:creationId xmlns:a16="http://schemas.microsoft.com/office/drawing/2014/main" id="{6E5D8CA8-6B55-4E5F-B4D3-E5F2F003FA8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94" name="TextovéPole 1">
          <a:extLst>
            <a:ext uri="{FF2B5EF4-FFF2-40B4-BE49-F238E27FC236}">
              <a16:creationId xmlns:a16="http://schemas.microsoft.com/office/drawing/2014/main" id="{3098EB89-FDCD-4025-A291-E666078C87C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95" name="TextovéPole 1">
          <a:extLst>
            <a:ext uri="{FF2B5EF4-FFF2-40B4-BE49-F238E27FC236}">
              <a16:creationId xmlns:a16="http://schemas.microsoft.com/office/drawing/2014/main" id="{2B4B4B69-61DD-4527-9918-ACDC70FBC1C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96" name="TextovéPole 1">
          <a:extLst>
            <a:ext uri="{FF2B5EF4-FFF2-40B4-BE49-F238E27FC236}">
              <a16:creationId xmlns:a16="http://schemas.microsoft.com/office/drawing/2014/main" id="{A72D2FFE-8B8E-4CF0-B01B-B430A6F221C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97" name="TextovéPole 1">
          <a:extLst>
            <a:ext uri="{FF2B5EF4-FFF2-40B4-BE49-F238E27FC236}">
              <a16:creationId xmlns:a16="http://schemas.microsoft.com/office/drawing/2014/main" id="{91967664-A75D-4F6A-9925-7D514134E30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98" name="TextovéPole 1">
          <a:extLst>
            <a:ext uri="{FF2B5EF4-FFF2-40B4-BE49-F238E27FC236}">
              <a16:creationId xmlns:a16="http://schemas.microsoft.com/office/drawing/2014/main" id="{DAABCD7A-68A1-4318-A353-7C00AADD6E6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2999" name="TextovéPole 1">
          <a:extLst>
            <a:ext uri="{FF2B5EF4-FFF2-40B4-BE49-F238E27FC236}">
              <a16:creationId xmlns:a16="http://schemas.microsoft.com/office/drawing/2014/main" id="{6DA00D17-D256-4868-803F-C9E0634C5E8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00" name="TextovéPole 1">
          <a:extLst>
            <a:ext uri="{FF2B5EF4-FFF2-40B4-BE49-F238E27FC236}">
              <a16:creationId xmlns:a16="http://schemas.microsoft.com/office/drawing/2014/main" id="{A006E182-3B65-4B31-B5CB-7BD2F3B28D4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01" name="TextovéPole 1">
          <a:extLst>
            <a:ext uri="{FF2B5EF4-FFF2-40B4-BE49-F238E27FC236}">
              <a16:creationId xmlns:a16="http://schemas.microsoft.com/office/drawing/2014/main" id="{0D82A2FE-2231-4BED-BCCF-87892740AC5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02" name="TextovéPole 1">
          <a:extLst>
            <a:ext uri="{FF2B5EF4-FFF2-40B4-BE49-F238E27FC236}">
              <a16:creationId xmlns:a16="http://schemas.microsoft.com/office/drawing/2014/main" id="{2404FEA7-9F72-4226-BF3A-D572FC19B87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03" name="TextovéPole 1">
          <a:extLst>
            <a:ext uri="{FF2B5EF4-FFF2-40B4-BE49-F238E27FC236}">
              <a16:creationId xmlns:a16="http://schemas.microsoft.com/office/drawing/2014/main" id="{2B97C8F8-0351-4007-9C5F-1DDE3457592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04" name="TextovéPole 1">
          <a:extLst>
            <a:ext uri="{FF2B5EF4-FFF2-40B4-BE49-F238E27FC236}">
              <a16:creationId xmlns:a16="http://schemas.microsoft.com/office/drawing/2014/main" id="{7A78CB30-E1F8-4531-8856-D133A6C7D05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05" name="TextovéPole 1">
          <a:extLst>
            <a:ext uri="{FF2B5EF4-FFF2-40B4-BE49-F238E27FC236}">
              <a16:creationId xmlns:a16="http://schemas.microsoft.com/office/drawing/2014/main" id="{20CAB0F5-24AD-48DC-95BD-66B1F7CD92F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06" name="TextovéPole 1">
          <a:extLst>
            <a:ext uri="{FF2B5EF4-FFF2-40B4-BE49-F238E27FC236}">
              <a16:creationId xmlns:a16="http://schemas.microsoft.com/office/drawing/2014/main" id="{56CF9778-F9AB-4449-AA37-9035A275609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07" name="TextovéPole 1">
          <a:extLst>
            <a:ext uri="{FF2B5EF4-FFF2-40B4-BE49-F238E27FC236}">
              <a16:creationId xmlns:a16="http://schemas.microsoft.com/office/drawing/2014/main" id="{3DDA37DE-B7F4-4A55-8276-00845A06051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08" name="TextovéPole 1">
          <a:extLst>
            <a:ext uri="{FF2B5EF4-FFF2-40B4-BE49-F238E27FC236}">
              <a16:creationId xmlns:a16="http://schemas.microsoft.com/office/drawing/2014/main" id="{6570BAAF-DD85-41A3-A103-81939EF88FF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09" name="TextovéPole 1">
          <a:extLst>
            <a:ext uri="{FF2B5EF4-FFF2-40B4-BE49-F238E27FC236}">
              <a16:creationId xmlns:a16="http://schemas.microsoft.com/office/drawing/2014/main" id="{FF7CC38D-E18A-468E-99D6-40BDA72C6BE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10" name="TextovéPole 1">
          <a:extLst>
            <a:ext uri="{FF2B5EF4-FFF2-40B4-BE49-F238E27FC236}">
              <a16:creationId xmlns:a16="http://schemas.microsoft.com/office/drawing/2014/main" id="{E1484655-3C3F-4D23-ACA0-5F1A72B410D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11" name="TextovéPole 1">
          <a:extLst>
            <a:ext uri="{FF2B5EF4-FFF2-40B4-BE49-F238E27FC236}">
              <a16:creationId xmlns:a16="http://schemas.microsoft.com/office/drawing/2014/main" id="{BB6C9438-3AAD-491E-8A9B-BFD253BAF38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12" name="TextovéPole 1">
          <a:extLst>
            <a:ext uri="{FF2B5EF4-FFF2-40B4-BE49-F238E27FC236}">
              <a16:creationId xmlns:a16="http://schemas.microsoft.com/office/drawing/2014/main" id="{65AA07CE-21E1-4261-97EB-A7C02181A08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13" name="TextovéPole 1">
          <a:extLst>
            <a:ext uri="{FF2B5EF4-FFF2-40B4-BE49-F238E27FC236}">
              <a16:creationId xmlns:a16="http://schemas.microsoft.com/office/drawing/2014/main" id="{7EDCD593-9EFB-4682-81BF-A8CBE63491B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14" name="TextovéPole 1">
          <a:extLst>
            <a:ext uri="{FF2B5EF4-FFF2-40B4-BE49-F238E27FC236}">
              <a16:creationId xmlns:a16="http://schemas.microsoft.com/office/drawing/2014/main" id="{E0CF3497-F355-4552-B90A-A11874F3960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15" name="TextovéPole 1">
          <a:extLst>
            <a:ext uri="{FF2B5EF4-FFF2-40B4-BE49-F238E27FC236}">
              <a16:creationId xmlns:a16="http://schemas.microsoft.com/office/drawing/2014/main" id="{C2321C13-8EBA-4F9A-9B7C-ECAF3E389BD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16" name="TextovéPole 1">
          <a:extLst>
            <a:ext uri="{FF2B5EF4-FFF2-40B4-BE49-F238E27FC236}">
              <a16:creationId xmlns:a16="http://schemas.microsoft.com/office/drawing/2014/main" id="{ABEE91D9-DF19-453B-9400-CD3008730E3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17" name="TextovéPole 1">
          <a:extLst>
            <a:ext uri="{FF2B5EF4-FFF2-40B4-BE49-F238E27FC236}">
              <a16:creationId xmlns:a16="http://schemas.microsoft.com/office/drawing/2014/main" id="{AB3CE055-011E-483F-A704-9882B93EA6E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18" name="TextovéPole 1">
          <a:extLst>
            <a:ext uri="{FF2B5EF4-FFF2-40B4-BE49-F238E27FC236}">
              <a16:creationId xmlns:a16="http://schemas.microsoft.com/office/drawing/2014/main" id="{0FB6FF61-7B28-4CC5-B6A6-34B81E368CD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19" name="TextovéPole 1">
          <a:extLst>
            <a:ext uri="{FF2B5EF4-FFF2-40B4-BE49-F238E27FC236}">
              <a16:creationId xmlns:a16="http://schemas.microsoft.com/office/drawing/2014/main" id="{76012C8E-87D9-4BC3-B4FF-D824B9740B3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20" name="TextovéPole 1">
          <a:extLst>
            <a:ext uri="{FF2B5EF4-FFF2-40B4-BE49-F238E27FC236}">
              <a16:creationId xmlns:a16="http://schemas.microsoft.com/office/drawing/2014/main" id="{1B08A6A5-DE8E-4276-A957-B7A50B2A90D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21" name="TextovéPole 1">
          <a:extLst>
            <a:ext uri="{FF2B5EF4-FFF2-40B4-BE49-F238E27FC236}">
              <a16:creationId xmlns:a16="http://schemas.microsoft.com/office/drawing/2014/main" id="{4AF6DEC5-EA9A-4D75-B249-5FDA0450CB0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22" name="TextovéPole 1">
          <a:extLst>
            <a:ext uri="{FF2B5EF4-FFF2-40B4-BE49-F238E27FC236}">
              <a16:creationId xmlns:a16="http://schemas.microsoft.com/office/drawing/2014/main" id="{3DA4166D-6E3A-4CDF-857B-9794C6CDE4C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23" name="TextovéPole 1">
          <a:extLst>
            <a:ext uri="{FF2B5EF4-FFF2-40B4-BE49-F238E27FC236}">
              <a16:creationId xmlns:a16="http://schemas.microsoft.com/office/drawing/2014/main" id="{57782523-1EEF-4390-A813-35AD654B3A3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24" name="TextovéPole 1">
          <a:extLst>
            <a:ext uri="{FF2B5EF4-FFF2-40B4-BE49-F238E27FC236}">
              <a16:creationId xmlns:a16="http://schemas.microsoft.com/office/drawing/2014/main" id="{F1B2266E-AF31-4E77-919A-325E86FF8D6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25" name="TextovéPole 1">
          <a:extLst>
            <a:ext uri="{FF2B5EF4-FFF2-40B4-BE49-F238E27FC236}">
              <a16:creationId xmlns:a16="http://schemas.microsoft.com/office/drawing/2014/main" id="{3F136AAF-2057-4553-8B0D-9302068C25E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26" name="TextovéPole 1">
          <a:extLst>
            <a:ext uri="{FF2B5EF4-FFF2-40B4-BE49-F238E27FC236}">
              <a16:creationId xmlns:a16="http://schemas.microsoft.com/office/drawing/2014/main" id="{C47CE8A7-0207-4502-9701-B3A5A3CA043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27" name="TextovéPole 1">
          <a:extLst>
            <a:ext uri="{FF2B5EF4-FFF2-40B4-BE49-F238E27FC236}">
              <a16:creationId xmlns:a16="http://schemas.microsoft.com/office/drawing/2014/main" id="{D23109D7-F718-485F-9302-1702E685FF2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28" name="TextovéPole 1">
          <a:extLst>
            <a:ext uri="{FF2B5EF4-FFF2-40B4-BE49-F238E27FC236}">
              <a16:creationId xmlns:a16="http://schemas.microsoft.com/office/drawing/2014/main" id="{D23785B3-5CA3-44FF-9882-F7D8CE1DED3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29" name="TextovéPole 1">
          <a:extLst>
            <a:ext uri="{FF2B5EF4-FFF2-40B4-BE49-F238E27FC236}">
              <a16:creationId xmlns:a16="http://schemas.microsoft.com/office/drawing/2014/main" id="{27D9A26E-BD4F-4F65-8021-776F413B37F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30" name="TextovéPole 1">
          <a:extLst>
            <a:ext uri="{FF2B5EF4-FFF2-40B4-BE49-F238E27FC236}">
              <a16:creationId xmlns:a16="http://schemas.microsoft.com/office/drawing/2014/main" id="{6B50928E-DBEF-4555-8D76-DA119B38CF3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31" name="TextovéPole 1">
          <a:extLst>
            <a:ext uri="{FF2B5EF4-FFF2-40B4-BE49-F238E27FC236}">
              <a16:creationId xmlns:a16="http://schemas.microsoft.com/office/drawing/2014/main" id="{C4278EAE-0B8B-4322-8FAB-1EC6D30B946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32" name="TextovéPole 1">
          <a:extLst>
            <a:ext uri="{FF2B5EF4-FFF2-40B4-BE49-F238E27FC236}">
              <a16:creationId xmlns:a16="http://schemas.microsoft.com/office/drawing/2014/main" id="{6E8404E9-2C7F-40D2-9157-DBB501D7024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33" name="TextovéPole 1">
          <a:extLst>
            <a:ext uri="{FF2B5EF4-FFF2-40B4-BE49-F238E27FC236}">
              <a16:creationId xmlns:a16="http://schemas.microsoft.com/office/drawing/2014/main" id="{CF5D4E46-C64C-4117-BF43-603EF330418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34" name="TextovéPole 1">
          <a:extLst>
            <a:ext uri="{FF2B5EF4-FFF2-40B4-BE49-F238E27FC236}">
              <a16:creationId xmlns:a16="http://schemas.microsoft.com/office/drawing/2014/main" id="{208D9FBB-A134-4F6C-AC27-19A8D6F5E8B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35" name="TextovéPole 1">
          <a:extLst>
            <a:ext uri="{FF2B5EF4-FFF2-40B4-BE49-F238E27FC236}">
              <a16:creationId xmlns:a16="http://schemas.microsoft.com/office/drawing/2014/main" id="{9AEBFF10-7A12-4A32-8338-E41D4234F9D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36" name="TextovéPole 1">
          <a:extLst>
            <a:ext uri="{FF2B5EF4-FFF2-40B4-BE49-F238E27FC236}">
              <a16:creationId xmlns:a16="http://schemas.microsoft.com/office/drawing/2014/main" id="{97549E39-4536-4AC7-A03A-61EF98B3B06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37" name="TextovéPole 1">
          <a:extLst>
            <a:ext uri="{FF2B5EF4-FFF2-40B4-BE49-F238E27FC236}">
              <a16:creationId xmlns:a16="http://schemas.microsoft.com/office/drawing/2014/main" id="{62BCB6AC-0948-4A5B-930C-B6EE78A6C6D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38" name="TextovéPole 1">
          <a:extLst>
            <a:ext uri="{FF2B5EF4-FFF2-40B4-BE49-F238E27FC236}">
              <a16:creationId xmlns:a16="http://schemas.microsoft.com/office/drawing/2014/main" id="{7B5E64EF-F61E-42B4-8E9E-921DC76C28D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39" name="TextovéPole 1">
          <a:extLst>
            <a:ext uri="{FF2B5EF4-FFF2-40B4-BE49-F238E27FC236}">
              <a16:creationId xmlns:a16="http://schemas.microsoft.com/office/drawing/2014/main" id="{78592858-6327-4E1E-B83A-961A8F4C96F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40" name="TextovéPole 1">
          <a:extLst>
            <a:ext uri="{FF2B5EF4-FFF2-40B4-BE49-F238E27FC236}">
              <a16:creationId xmlns:a16="http://schemas.microsoft.com/office/drawing/2014/main" id="{B34D1E6F-A9FD-4CD4-AB75-45FAE9FB268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41" name="TextovéPole 1">
          <a:extLst>
            <a:ext uri="{FF2B5EF4-FFF2-40B4-BE49-F238E27FC236}">
              <a16:creationId xmlns:a16="http://schemas.microsoft.com/office/drawing/2014/main" id="{61363811-57F3-47B9-B134-7D7663A7185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42" name="TextovéPole 1">
          <a:extLst>
            <a:ext uri="{FF2B5EF4-FFF2-40B4-BE49-F238E27FC236}">
              <a16:creationId xmlns:a16="http://schemas.microsoft.com/office/drawing/2014/main" id="{7EA0EF06-A9AD-466C-B6A9-E8234B58BC0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43" name="TextovéPole 1">
          <a:extLst>
            <a:ext uri="{FF2B5EF4-FFF2-40B4-BE49-F238E27FC236}">
              <a16:creationId xmlns:a16="http://schemas.microsoft.com/office/drawing/2014/main" id="{F211CC7A-883F-4645-9604-AC71F57BAFE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44" name="TextovéPole 1">
          <a:extLst>
            <a:ext uri="{FF2B5EF4-FFF2-40B4-BE49-F238E27FC236}">
              <a16:creationId xmlns:a16="http://schemas.microsoft.com/office/drawing/2014/main" id="{ED2BE395-BAAB-4A95-AFDC-33661ADBAEE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45" name="TextovéPole 1">
          <a:extLst>
            <a:ext uri="{FF2B5EF4-FFF2-40B4-BE49-F238E27FC236}">
              <a16:creationId xmlns:a16="http://schemas.microsoft.com/office/drawing/2014/main" id="{B5D7FF76-E129-4E2E-B526-D000B8D173A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46" name="TextovéPole 1">
          <a:extLst>
            <a:ext uri="{FF2B5EF4-FFF2-40B4-BE49-F238E27FC236}">
              <a16:creationId xmlns:a16="http://schemas.microsoft.com/office/drawing/2014/main" id="{889ADEA8-DFF8-4FDB-BAA7-39E8722B515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47" name="TextovéPole 1">
          <a:extLst>
            <a:ext uri="{FF2B5EF4-FFF2-40B4-BE49-F238E27FC236}">
              <a16:creationId xmlns:a16="http://schemas.microsoft.com/office/drawing/2014/main" id="{0E8F3750-09FF-46A5-A72A-06C832A29F5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48" name="TextovéPole 1">
          <a:extLst>
            <a:ext uri="{FF2B5EF4-FFF2-40B4-BE49-F238E27FC236}">
              <a16:creationId xmlns:a16="http://schemas.microsoft.com/office/drawing/2014/main" id="{230DBA45-604D-4932-891E-5E815363756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49" name="TextovéPole 1">
          <a:extLst>
            <a:ext uri="{FF2B5EF4-FFF2-40B4-BE49-F238E27FC236}">
              <a16:creationId xmlns:a16="http://schemas.microsoft.com/office/drawing/2014/main" id="{2E6A6D24-35FA-4AE9-8274-1F006261ACB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50" name="TextovéPole 1">
          <a:extLst>
            <a:ext uri="{FF2B5EF4-FFF2-40B4-BE49-F238E27FC236}">
              <a16:creationId xmlns:a16="http://schemas.microsoft.com/office/drawing/2014/main" id="{4ABD0B14-5997-4035-A517-FECF631A27C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51" name="TextovéPole 1">
          <a:extLst>
            <a:ext uri="{FF2B5EF4-FFF2-40B4-BE49-F238E27FC236}">
              <a16:creationId xmlns:a16="http://schemas.microsoft.com/office/drawing/2014/main" id="{A5FAF9D2-1AD5-45EA-B267-21E38A3E26B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52" name="TextovéPole 1">
          <a:extLst>
            <a:ext uri="{FF2B5EF4-FFF2-40B4-BE49-F238E27FC236}">
              <a16:creationId xmlns:a16="http://schemas.microsoft.com/office/drawing/2014/main" id="{875DEF0E-E9AD-4BB4-857A-5EFCDB4FA7A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53" name="TextovéPole 1">
          <a:extLst>
            <a:ext uri="{FF2B5EF4-FFF2-40B4-BE49-F238E27FC236}">
              <a16:creationId xmlns:a16="http://schemas.microsoft.com/office/drawing/2014/main" id="{FE181436-14C4-4DEF-B9C1-E012FCFE902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54" name="TextovéPole 1">
          <a:extLst>
            <a:ext uri="{FF2B5EF4-FFF2-40B4-BE49-F238E27FC236}">
              <a16:creationId xmlns:a16="http://schemas.microsoft.com/office/drawing/2014/main" id="{6C10F742-27F2-4416-BC1C-43661B4BF3F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55" name="TextovéPole 1">
          <a:extLst>
            <a:ext uri="{FF2B5EF4-FFF2-40B4-BE49-F238E27FC236}">
              <a16:creationId xmlns:a16="http://schemas.microsoft.com/office/drawing/2014/main" id="{0B7BAE79-0085-4B06-ADA9-94BB9B33396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56" name="TextovéPole 1">
          <a:extLst>
            <a:ext uri="{FF2B5EF4-FFF2-40B4-BE49-F238E27FC236}">
              <a16:creationId xmlns:a16="http://schemas.microsoft.com/office/drawing/2014/main" id="{1E20FDEB-736E-4382-8F68-4D4F0DE5E81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57" name="TextovéPole 1">
          <a:extLst>
            <a:ext uri="{FF2B5EF4-FFF2-40B4-BE49-F238E27FC236}">
              <a16:creationId xmlns:a16="http://schemas.microsoft.com/office/drawing/2014/main" id="{9EDEE0ED-989C-4A44-B0A3-E21606F1C35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58" name="TextovéPole 1">
          <a:extLst>
            <a:ext uri="{FF2B5EF4-FFF2-40B4-BE49-F238E27FC236}">
              <a16:creationId xmlns:a16="http://schemas.microsoft.com/office/drawing/2014/main" id="{9BF168FB-C80A-424C-AEC4-F83D0187D83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59" name="TextovéPole 1">
          <a:extLst>
            <a:ext uri="{FF2B5EF4-FFF2-40B4-BE49-F238E27FC236}">
              <a16:creationId xmlns:a16="http://schemas.microsoft.com/office/drawing/2014/main" id="{9D0C10F9-6C3B-44F9-86D7-85B19CBCD0C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60" name="TextovéPole 1">
          <a:extLst>
            <a:ext uri="{FF2B5EF4-FFF2-40B4-BE49-F238E27FC236}">
              <a16:creationId xmlns:a16="http://schemas.microsoft.com/office/drawing/2014/main" id="{47D297C2-B0EE-4E88-A83B-DB2B9756F7E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61" name="TextovéPole 1">
          <a:extLst>
            <a:ext uri="{FF2B5EF4-FFF2-40B4-BE49-F238E27FC236}">
              <a16:creationId xmlns:a16="http://schemas.microsoft.com/office/drawing/2014/main" id="{97768165-12BA-4B7E-BB62-B3F54C5069E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62" name="TextovéPole 1">
          <a:extLst>
            <a:ext uri="{FF2B5EF4-FFF2-40B4-BE49-F238E27FC236}">
              <a16:creationId xmlns:a16="http://schemas.microsoft.com/office/drawing/2014/main" id="{49D0F9CD-0AB5-435A-8C0D-91C8B378814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63" name="TextovéPole 1">
          <a:extLst>
            <a:ext uri="{FF2B5EF4-FFF2-40B4-BE49-F238E27FC236}">
              <a16:creationId xmlns:a16="http://schemas.microsoft.com/office/drawing/2014/main" id="{418DA823-E85B-43A6-80FF-0F316C81EDA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64" name="TextovéPole 1">
          <a:extLst>
            <a:ext uri="{FF2B5EF4-FFF2-40B4-BE49-F238E27FC236}">
              <a16:creationId xmlns:a16="http://schemas.microsoft.com/office/drawing/2014/main" id="{20FA4B9C-084C-477D-BD68-6D0811F4C7E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65" name="TextovéPole 1">
          <a:extLst>
            <a:ext uri="{FF2B5EF4-FFF2-40B4-BE49-F238E27FC236}">
              <a16:creationId xmlns:a16="http://schemas.microsoft.com/office/drawing/2014/main" id="{E666EB5C-5158-4F79-B744-5A41EB568C1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66" name="TextovéPole 1">
          <a:extLst>
            <a:ext uri="{FF2B5EF4-FFF2-40B4-BE49-F238E27FC236}">
              <a16:creationId xmlns:a16="http://schemas.microsoft.com/office/drawing/2014/main" id="{375ED5A6-C41B-4F63-A2B6-7A32CCDC951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67" name="TextovéPole 1">
          <a:extLst>
            <a:ext uri="{FF2B5EF4-FFF2-40B4-BE49-F238E27FC236}">
              <a16:creationId xmlns:a16="http://schemas.microsoft.com/office/drawing/2014/main" id="{A8C1BD85-8CC3-4EB0-A4C6-E10CA8892E6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68" name="TextovéPole 1">
          <a:extLst>
            <a:ext uri="{FF2B5EF4-FFF2-40B4-BE49-F238E27FC236}">
              <a16:creationId xmlns:a16="http://schemas.microsoft.com/office/drawing/2014/main" id="{81F096B4-39B6-45CC-B58A-57A7BDD6CF2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69" name="TextovéPole 1">
          <a:extLst>
            <a:ext uri="{FF2B5EF4-FFF2-40B4-BE49-F238E27FC236}">
              <a16:creationId xmlns:a16="http://schemas.microsoft.com/office/drawing/2014/main" id="{015A8D5A-C0CA-45F6-A6F1-42E5207346A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70" name="TextovéPole 1">
          <a:extLst>
            <a:ext uri="{FF2B5EF4-FFF2-40B4-BE49-F238E27FC236}">
              <a16:creationId xmlns:a16="http://schemas.microsoft.com/office/drawing/2014/main" id="{06891C93-CB85-4190-9D5D-45E4028F02D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71" name="TextovéPole 1">
          <a:extLst>
            <a:ext uri="{FF2B5EF4-FFF2-40B4-BE49-F238E27FC236}">
              <a16:creationId xmlns:a16="http://schemas.microsoft.com/office/drawing/2014/main" id="{3C2E88FD-E6F6-472F-9ACD-924B7CFBFB8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72" name="TextovéPole 1">
          <a:extLst>
            <a:ext uri="{FF2B5EF4-FFF2-40B4-BE49-F238E27FC236}">
              <a16:creationId xmlns:a16="http://schemas.microsoft.com/office/drawing/2014/main" id="{C64A3414-AFE5-4DDD-9624-CEA73E3D24A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73" name="TextovéPole 1">
          <a:extLst>
            <a:ext uri="{FF2B5EF4-FFF2-40B4-BE49-F238E27FC236}">
              <a16:creationId xmlns:a16="http://schemas.microsoft.com/office/drawing/2014/main" id="{3438676F-75D7-4789-B5C4-E2D4618E9D9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74" name="TextovéPole 1">
          <a:extLst>
            <a:ext uri="{FF2B5EF4-FFF2-40B4-BE49-F238E27FC236}">
              <a16:creationId xmlns:a16="http://schemas.microsoft.com/office/drawing/2014/main" id="{6FDDC809-D4CB-46F7-AC91-34011560497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75" name="TextovéPole 1">
          <a:extLst>
            <a:ext uri="{FF2B5EF4-FFF2-40B4-BE49-F238E27FC236}">
              <a16:creationId xmlns:a16="http://schemas.microsoft.com/office/drawing/2014/main" id="{8773A1B5-0FA4-4B0F-9B87-01514004895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76" name="TextovéPole 1">
          <a:extLst>
            <a:ext uri="{FF2B5EF4-FFF2-40B4-BE49-F238E27FC236}">
              <a16:creationId xmlns:a16="http://schemas.microsoft.com/office/drawing/2014/main" id="{D0CDD4D5-E33E-48CE-9F15-F6316256607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77" name="TextovéPole 1">
          <a:extLst>
            <a:ext uri="{FF2B5EF4-FFF2-40B4-BE49-F238E27FC236}">
              <a16:creationId xmlns:a16="http://schemas.microsoft.com/office/drawing/2014/main" id="{13BB8491-7781-44AC-9BFE-CD9EE991866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78" name="TextovéPole 1">
          <a:extLst>
            <a:ext uri="{FF2B5EF4-FFF2-40B4-BE49-F238E27FC236}">
              <a16:creationId xmlns:a16="http://schemas.microsoft.com/office/drawing/2014/main" id="{CEC276D7-B320-4825-B19F-5AADA743436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79" name="TextovéPole 1">
          <a:extLst>
            <a:ext uri="{FF2B5EF4-FFF2-40B4-BE49-F238E27FC236}">
              <a16:creationId xmlns:a16="http://schemas.microsoft.com/office/drawing/2014/main" id="{8C4E115D-A319-4487-B306-55C3C6FBDEA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80" name="TextovéPole 1">
          <a:extLst>
            <a:ext uri="{FF2B5EF4-FFF2-40B4-BE49-F238E27FC236}">
              <a16:creationId xmlns:a16="http://schemas.microsoft.com/office/drawing/2014/main" id="{817AF2CF-3A98-4083-B6CE-BE1D1E86C40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81" name="TextovéPole 1">
          <a:extLst>
            <a:ext uri="{FF2B5EF4-FFF2-40B4-BE49-F238E27FC236}">
              <a16:creationId xmlns:a16="http://schemas.microsoft.com/office/drawing/2014/main" id="{0CF30BEE-30E2-49BC-A6F1-E07EECC1816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82" name="TextovéPole 1">
          <a:extLst>
            <a:ext uri="{FF2B5EF4-FFF2-40B4-BE49-F238E27FC236}">
              <a16:creationId xmlns:a16="http://schemas.microsoft.com/office/drawing/2014/main" id="{33F9E7A0-37AB-4DC5-9840-BF0C80CF54D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83" name="TextovéPole 1">
          <a:extLst>
            <a:ext uri="{FF2B5EF4-FFF2-40B4-BE49-F238E27FC236}">
              <a16:creationId xmlns:a16="http://schemas.microsoft.com/office/drawing/2014/main" id="{9231C6DB-CE5A-4CF0-B575-7D886EC41A0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84" name="TextovéPole 1">
          <a:extLst>
            <a:ext uri="{FF2B5EF4-FFF2-40B4-BE49-F238E27FC236}">
              <a16:creationId xmlns:a16="http://schemas.microsoft.com/office/drawing/2014/main" id="{108FF7E9-B8EB-42E4-8CC8-AF4E4892640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85" name="TextovéPole 1">
          <a:extLst>
            <a:ext uri="{FF2B5EF4-FFF2-40B4-BE49-F238E27FC236}">
              <a16:creationId xmlns:a16="http://schemas.microsoft.com/office/drawing/2014/main" id="{6A309C45-EAE0-4996-97EE-86152AC00170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86" name="TextovéPole 1">
          <a:extLst>
            <a:ext uri="{FF2B5EF4-FFF2-40B4-BE49-F238E27FC236}">
              <a16:creationId xmlns:a16="http://schemas.microsoft.com/office/drawing/2014/main" id="{07675FF6-394C-4D18-9911-D56BD51E222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87" name="TextovéPole 1">
          <a:extLst>
            <a:ext uri="{FF2B5EF4-FFF2-40B4-BE49-F238E27FC236}">
              <a16:creationId xmlns:a16="http://schemas.microsoft.com/office/drawing/2014/main" id="{FA914017-0ED7-4477-9E23-A429B206D2A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88" name="TextovéPole 1">
          <a:extLst>
            <a:ext uri="{FF2B5EF4-FFF2-40B4-BE49-F238E27FC236}">
              <a16:creationId xmlns:a16="http://schemas.microsoft.com/office/drawing/2014/main" id="{27EF1D09-12A5-4434-8B37-CD2A96BA86E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89" name="TextovéPole 1">
          <a:extLst>
            <a:ext uri="{FF2B5EF4-FFF2-40B4-BE49-F238E27FC236}">
              <a16:creationId xmlns:a16="http://schemas.microsoft.com/office/drawing/2014/main" id="{4490A9A0-7C98-47DF-A5B5-6D986B371A1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90" name="TextovéPole 1">
          <a:extLst>
            <a:ext uri="{FF2B5EF4-FFF2-40B4-BE49-F238E27FC236}">
              <a16:creationId xmlns:a16="http://schemas.microsoft.com/office/drawing/2014/main" id="{842BC418-9A34-46DE-B3D5-1B6D8E8961F6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91" name="TextovéPole 1">
          <a:extLst>
            <a:ext uri="{FF2B5EF4-FFF2-40B4-BE49-F238E27FC236}">
              <a16:creationId xmlns:a16="http://schemas.microsoft.com/office/drawing/2014/main" id="{D45EE73F-A0E9-4BCA-A0F4-206F97F3F19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92" name="TextovéPole 1">
          <a:extLst>
            <a:ext uri="{FF2B5EF4-FFF2-40B4-BE49-F238E27FC236}">
              <a16:creationId xmlns:a16="http://schemas.microsoft.com/office/drawing/2014/main" id="{3A615121-AC63-4B70-901F-AB883B6A475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93" name="TextovéPole 1">
          <a:extLst>
            <a:ext uri="{FF2B5EF4-FFF2-40B4-BE49-F238E27FC236}">
              <a16:creationId xmlns:a16="http://schemas.microsoft.com/office/drawing/2014/main" id="{053AB126-FD9B-4048-8395-F3964F1C159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94" name="TextovéPole 1">
          <a:extLst>
            <a:ext uri="{FF2B5EF4-FFF2-40B4-BE49-F238E27FC236}">
              <a16:creationId xmlns:a16="http://schemas.microsoft.com/office/drawing/2014/main" id="{A7DCB602-6117-401C-96B4-8117FFDF03C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95" name="TextovéPole 1">
          <a:extLst>
            <a:ext uri="{FF2B5EF4-FFF2-40B4-BE49-F238E27FC236}">
              <a16:creationId xmlns:a16="http://schemas.microsoft.com/office/drawing/2014/main" id="{160FDB9A-BF80-464B-8250-048274BEA50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96" name="TextovéPole 1">
          <a:extLst>
            <a:ext uri="{FF2B5EF4-FFF2-40B4-BE49-F238E27FC236}">
              <a16:creationId xmlns:a16="http://schemas.microsoft.com/office/drawing/2014/main" id="{213BA0DB-CF97-41AF-AAE8-4532B1AEB21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97" name="TextovéPole 1">
          <a:extLst>
            <a:ext uri="{FF2B5EF4-FFF2-40B4-BE49-F238E27FC236}">
              <a16:creationId xmlns:a16="http://schemas.microsoft.com/office/drawing/2014/main" id="{7170015A-2BDB-4669-9CF2-16695C34321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98" name="TextovéPole 1">
          <a:extLst>
            <a:ext uri="{FF2B5EF4-FFF2-40B4-BE49-F238E27FC236}">
              <a16:creationId xmlns:a16="http://schemas.microsoft.com/office/drawing/2014/main" id="{CC07AB42-EF1B-4545-A34F-7935CCF8043D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099" name="TextovéPole 1">
          <a:extLst>
            <a:ext uri="{FF2B5EF4-FFF2-40B4-BE49-F238E27FC236}">
              <a16:creationId xmlns:a16="http://schemas.microsoft.com/office/drawing/2014/main" id="{598975DC-176C-4B32-88C5-C3FB02C3407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00" name="TextovéPole 1">
          <a:extLst>
            <a:ext uri="{FF2B5EF4-FFF2-40B4-BE49-F238E27FC236}">
              <a16:creationId xmlns:a16="http://schemas.microsoft.com/office/drawing/2014/main" id="{B15DDF82-6D61-448E-920B-59CF48AD3C3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01" name="TextovéPole 1">
          <a:extLst>
            <a:ext uri="{FF2B5EF4-FFF2-40B4-BE49-F238E27FC236}">
              <a16:creationId xmlns:a16="http://schemas.microsoft.com/office/drawing/2014/main" id="{74AA6AF4-E042-4A61-A787-B4D62F16E83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02" name="TextovéPole 1">
          <a:extLst>
            <a:ext uri="{FF2B5EF4-FFF2-40B4-BE49-F238E27FC236}">
              <a16:creationId xmlns:a16="http://schemas.microsoft.com/office/drawing/2014/main" id="{7F92BB69-E55E-412D-AE5E-742B132AA87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03" name="TextovéPole 1">
          <a:extLst>
            <a:ext uri="{FF2B5EF4-FFF2-40B4-BE49-F238E27FC236}">
              <a16:creationId xmlns:a16="http://schemas.microsoft.com/office/drawing/2014/main" id="{17519F0A-F31A-4C6C-83A9-24E0CD1360F2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04" name="TextovéPole 1">
          <a:extLst>
            <a:ext uri="{FF2B5EF4-FFF2-40B4-BE49-F238E27FC236}">
              <a16:creationId xmlns:a16="http://schemas.microsoft.com/office/drawing/2014/main" id="{B63A50B6-C692-4CC4-9BCE-EEA8D6C78E9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05" name="TextovéPole 1">
          <a:extLst>
            <a:ext uri="{FF2B5EF4-FFF2-40B4-BE49-F238E27FC236}">
              <a16:creationId xmlns:a16="http://schemas.microsoft.com/office/drawing/2014/main" id="{9DCD6CB4-58A2-41E4-990E-831C438E92F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06" name="TextovéPole 1">
          <a:extLst>
            <a:ext uri="{FF2B5EF4-FFF2-40B4-BE49-F238E27FC236}">
              <a16:creationId xmlns:a16="http://schemas.microsoft.com/office/drawing/2014/main" id="{99068B5A-D1BB-44D6-832D-F2E4FDF63648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07" name="TextovéPole 1">
          <a:extLst>
            <a:ext uri="{FF2B5EF4-FFF2-40B4-BE49-F238E27FC236}">
              <a16:creationId xmlns:a16="http://schemas.microsoft.com/office/drawing/2014/main" id="{44F152F3-72CF-4794-9B74-32A608CD12E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08" name="TextovéPole 1">
          <a:extLst>
            <a:ext uri="{FF2B5EF4-FFF2-40B4-BE49-F238E27FC236}">
              <a16:creationId xmlns:a16="http://schemas.microsoft.com/office/drawing/2014/main" id="{BF08AFE7-2EDD-4D59-8F92-AE676D148F0C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09" name="TextovéPole 1">
          <a:extLst>
            <a:ext uri="{FF2B5EF4-FFF2-40B4-BE49-F238E27FC236}">
              <a16:creationId xmlns:a16="http://schemas.microsoft.com/office/drawing/2014/main" id="{09FA9A58-C186-49B7-AF4D-2DAC85C8459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10" name="TextovéPole 1">
          <a:extLst>
            <a:ext uri="{FF2B5EF4-FFF2-40B4-BE49-F238E27FC236}">
              <a16:creationId xmlns:a16="http://schemas.microsoft.com/office/drawing/2014/main" id="{6AC86E3E-0A44-49BC-9371-39553267C27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11" name="TextovéPole 1">
          <a:extLst>
            <a:ext uri="{FF2B5EF4-FFF2-40B4-BE49-F238E27FC236}">
              <a16:creationId xmlns:a16="http://schemas.microsoft.com/office/drawing/2014/main" id="{76DBE3B4-14A7-4BEB-B547-73DD68BC6F7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12" name="TextovéPole 1">
          <a:extLst>
            <a:ext uri="{FF2B5EF4-FFF2-40B4-BE49-F238E27FC236}">
              <a16:creationId xmlns:a16="http://schemas.microsoft.com/office/drawing/2014/main" id="{451DA7DE-652B-45CD-9FA9-B36D58FFF38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13" name="TextovéPole 1">
          <a:extLst>
            <a:ext uri="{FF2B5EF4-FFF2-40B4-BE49-F238E27FC236}">
              <a16:creationId xmlns:a16="http://schemas.microsoft.com/office/drawing/2014/main" id="{71729A75-67F0-4A0F-8AD4-8CA74A60EEB9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14" name="TextovéPole 1">
          <a:extLst>
            <a:ext uri="{FF2B5EF4-FFF2-40B4-BE49-F238E27FC236}">
              <a16:creationId xmlns:a16="http://schemas.microsoft.com/office/drawing/2014/main" id="{117FCD65-63F8-4D2C-8486-631764155B8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15" name="TextovéPole 1">
          <a:extLst>
            <a:ext uri="{FF2B5EF4-FFF2-40B4-BE49-F238E27FC236}">
              <a16:creationId xmlns:a16="http://schemas.microsoft.com/office/drawing/2014/main" id="{9F588AE7-DA27-4036-A041-C3840244FB7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16" name="TextovéPole 1">
          <a:extLst>
            <a:ext uri="{FF2B5EF4-FFF2-40B4-BE49-F238E27FC236}">
              <a16:creationId xmlns:a16="http://schemas.microsoft.com/office/drawing/2014/main" id="{12CE84D6-C856-4D98-B708-D6E6BCBC0FCE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17" name="TextovéPole 1">
          <a:extLst>
            <a:ext uri="{FF2B5EF4-FFF2-40B4-BE49-F238E27FC236}">
              <a16:creationId xmlns:a16="http://schemas.microsoft.com/office/drawing/2014/main" id="{E07D9B4F-4E41-45AA-85F3-B85584B399C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18" name="TextovéPole 1">
          <a:extLst>
            <a:ext uri="{FF2B5EF4-FFF2-40B4-BE49-F238E27FC236}">
              <a16:creationId xmlns:a16="http://schemas.microsoft.com/office/drawing/2014/main" id="{5A461647-0256-4F17-B7FD-AB194E8437A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19" name="TextovéPole 1">
          <a:extLst>
            <a:ext uri="{FF2B5EF4-FFF2-40B4-BE49-F238E27FC236}">
              <a16:creationId xmlns:a16="http://schemas.microsoft.com/office/drawing/2014/main" id="{9B3235EF-4BB8-4DB9-9B14-E699907ADE51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20" name="TextovéPole 1">
          <a:extLst>
            <a:ext uri="{FF2B5EF4-FFF2-40B4-BE49-F238E27FC236}">
              <a16:creationId xmlns:a16="http://schemas.microsoft.com/office/drawing/2014/main" id="{4B3405D4-36C5-4C0C-AFCF-4768AB55C18A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21" name="TextovéPole 1">
          <a:extLst>
            <a:ext uri="{FF2B5EF4-FFF2-40B4-BE49-F238E27FC236}">
              <a16:creationId xmlns:a16="http://schemas.microsoft.com/office/drawing/2014/main" id="{41D634E5-486D-4B8B-A9D0-6BAD2E42F58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22" name="TextovéPole 1">
          <a:extLst>
            <a:ext uri="{FF2B5EF4-FFF2-40B4-BE49-F238E27FC236}">
              <a16:creationId xmlns:a16="http://schemas.microsoft.com/office/drawing/2014/main" id="{27A12363-EAAF-4831-A7FA-6C8A5D49A0F4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23" name="TextovéPole 1">
          <a:extLst>
            <a:ext uri="{FF2B5EF4-FFF2-40B4-BE49-F238E27FC236}">
              <a16:creationId xmlns:a16="http://schemas.microsoft.com/office/drawing/2014/main" id="{A3C044EF-04D4-4EC5-B295-0A0A4893D6B5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24" name="TextovéPole 1">
          <a:extLst>
            <a:ext uri="{FF2B5EF4-FFF2-40B4-BE49-F238E27FC236}">
              <a16:creationId xmlns:a16="http://schemas.microsoft.com/office/drawing/2014/main" id="{5BA91E41-3B10-4AB1-8EC4-F5FBEAB898FF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25" name="TextovéPole 1">
          <a:extLst>
            <a:ext uri="{FF2B5EF4-FFF2-40B4-BE49-F238E27FC236}">
              <a16:creationId xmlns:a16="http://schemas.microsoft.com/office/drawing/2014/main" id="{F4E52E81-21E0-4448-BF11-F7B80A45BE97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26" name="TextovéPole 1">
          <a:extLst>
            <a:ext uri="{FF2B5EF4-FFF2-40B4-BE49-F238E27FC236}">
              <a16:creationId xmlns:a16="http://schemas.microsoft.com/office/drawing/2014/main" id="{4EDB95DA-2CBE-4145-82C8-E975ED64F153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52</xdr:row>
      <xdr:rowOff>0</xdr:rowOff>
    </xdr:from>
    <xdr:ext cx="184731" cy="264560"/>
    <xdr:sp macro="" textlink="">
      <xdr:nvSpPr>
        <xdr:cNvPr id="3127" name="TextovéPole 1">
          <a:extLst>
            <a:ext uri="{FF2B5EF4-FFF2-40B4-BE49-F238E27FC236}">
              <a16:creationId xmlns:a16="http://schemas.microsoft.com/office/drawing/2014/main" id="{45B1A357-D57B-4686-9133-9A574D6EB5FB}"/>
            </a:ext>
          </a:extLst>
        </xdr:cNvPr>
        <xdr:cNvSpPr txBox="1"/>
      </xdr:nvSpPr>
      <xdr:spPr>
        <a:xfrm>
          <a:off x="995449" y="823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28" name="TextovéPole 1">
          <a:extLst>
            <a:ext uri="{FF2B5EF4-FFF2-40B4-BE49-F238E27FC236}">
              <a16:creationId xmlns:a16="http://schemas.microsoft.com/office/drawing/2014/main" id="{59A52FC6-C390-46AC-9685-EA7C15DDD55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29" name="TextovéPole 1">
          <a:extLst>
            <a:ext uri="{FF2B5EF4-FFF2-40B4-BE49-F238E27FC236}">
              <a16:creationId xmlns:a16="http://schemas.microsoft.com/office/drawing/2014/main" id="{C01125CF-7EA2-48F2-A452-7772F19CE3D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30" name="TextovéPole 1">
          <a:extLst>
            <a:ext uri="{FF2B5EF4-FFF2-40B4-BE49-F238E27FC236}">
              <a16:creationId xmlns:a16="http://schemas.microsoft.com/office/drawing/2014/main" id="{B8B3D022-FBC5-40EF-B062-9DAE038858A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31" name="TextovéPole 1">
          <a:extLst>
            <a:ext uri="{FF2B5EF4-FFF2-40B4-BE49-F238E27FC236}">
              <a16:creationId xmlns:a16="http://schemas.microsoft.com/office/drawing/2014/main" id="{55E7D15A-A542-442C-862A-E9360B988F7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32" name="TextovéPole 1">
          <a:extLst>
            <a:ext uri="{FF2B5EF4-FFF2-40B4-BE49-F238E27FC236}">
              <a16:creationId xmlns:a16="http://schemas.microsoft.com/office/drawing/2014/main" id="{40F1C838-7845-4E13-87F6-7EFD57A453B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33" name="TextovéPole 1">
          <a:extLst>
            <a:ext uri="{FF2B5EF4-FFF2-40B4-BE49-F238E27FC236}">
              <a16:creationId xmlns:a16="http://schemas.microsoft.com/office/drawing/2014/main" id="{976DEDCF-0728-4FB3-A667-569E724D3B0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34" name="TextovéPole 1">
          <a:extLst>
            <a:ext uri="{FF2B5EF4-FFF2-40B4-BE49-F238E27FC236}">
              <a16:creationId xmlns:a16="http://schemas.microsoft.com/office/drawing/2014/main" id="{AAB05152-8F6C-4F22-BF1F-588947C90EA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35" name="TextovéPole 1">
          <a:extLst>
            <a:ext uri="{FF2B5EF4-FFF2-40B4-BE49-F238E27FC236}">
              <a16:creationId xmlns:a16="http://schemas.microsoft.com/office/drawing/2014/main" id="{4B124506-BDFC-4CC4-A1D1-DDFE109BAA1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36" name="TextovéPole 1">
          <a:extLst>
            <a:ext uri="{FF2B5EF4-FFF2-40B4-BE49-F238E27FC236}">
              <a16:creationId xmlns:a16="http://schemas.microsoft.com/office/drawing/2014/main" id="{9E849D8D-F74D-4B58-9617-839D3FBFFF0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37" name="TextovéPole 1">
          <a:extLst>
            <a:ext uri="{FF2B5EF4-FFF2-40B4-BE49-F238E27FC236}">
              <a16:creationId xmlns:a16="http://schemas.microsoft.com/office/drawing/2014/main" id="{842CFECB-345D-4E03-AF45-13DAA6838BD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38" name="TextovéPole 1">
          <a:extLst>
            <a:ext uri="{FF2B5EF4-FFF2-40B4-BE49-F238E27FC236}">
              <a16:creationId xmlns:a16="http://schemas.microsoft.com/office/drawing/2014/main" id="{15E1984D-FC8E-4850-ABAB-27B2573BF4A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39" name="TextovéPole 1">
          <a:extLst>
            <a:ext uri="{FF2B5EF4-FFF2-40B4-BE49-F238E27FC236}">
              <a16:creationId xmlns:a16="http://schemas.microsoft.com/office/drawing/2014/main" id="{59CEADA5-A151-4615-9DF1-6F2D6DF8AB0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40" name="TextovéPole 1">
          <a:extLst>
            <a:ext uri="{FF2B5EF4-FFF2-40B4-BE49-F238E27FC236}">
              <a16:creationId xmlns:a16="http://schemas.microsoft.com/office/drawing/2014/main" id="{DE29BABB-3B3F-420F-B412-F96FB152BFA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41" name="TextovéPole 1">
          <a:extLst>
            <a:ext uri="{FF2B5EF4-FFF2-40B4-BE49-F238E27FC236}">
              <a16:creationId xmlns:a16="http://schemas.microsoft.com/office/drawing/2014/main" id="{929D2330-D39E-4F40-AD1D-BCBF9F75524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42" name="TextovéPole 1">
          <a:extLst>
            <a:ext uri="{FF2B5EF4-FFF2-40B4-BE49-F238E27FC236}">
              <a16:creationId xmlns:a16="http://schemas.microsoft.com/office/drawing/2014/main" id="{18315CB9-7B0B-486D-ACCA-8B15B1FEB5E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43" name="TextovéPole 1">
          <a:extLst>
            <a:ext uri="{FF2B5EF4-FFF2-40B4-BE49-F238E27FC236}">
              <a16:creationId xmlns:a16="http://schemas.microsoft.com/office/drawing/2014/main" id="{1C8665CE-2E61-48CF-8068-CBB7822F1CE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44" name="TextovéPole 1">
          <a:extLst>
            <a:ext uri="{FF2B5EF4-FFF2-40B4-BE49-F238E27FC236}">
              <a16:creationId xmlns:a16="http://schemas.microsoft.com/office/drawing/2014/main" id="{2EFD11B7-25FF-4581-900B-9B433C36930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45" name="TextovéPole 1">
          <a:extLst>
            <a:ext uri="{FF2B5EF4-FFF2-40B4-BE49-F238E27FC236}">
              <a16:creationId xmlns:a16="http://schemas.microsoft.com/office/drawing/2014/main" id="{EA3933DB-5612-46CB-81FE-710B59065C7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46" name="TextovéPole 1">
          <a:extLst>
            <a:ext uri="{FF2B5EF4-FFF2-40B4-BE49-F238E27FC236}">
              <a16:creationId xmlns:a16="http://schemas.microsoft.com/office/drawing/2014/main" id="{8D4C9E89-B84F-43E0-B3A1-11B99A0F7C5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47" name="TextovéPole 1">
          <a:extLst>
            <a:ext uri="{FF2B5EF4-FFF2-40B4-BE49-F238E27FC236}">
              <a16:creationId xmlns:a16="http://schemas.microsoft.com/office/drawing/2014/main" id="{55FD3926-7618-4B42-8914-1649D491FD2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48" name="TextovéPole 1">
          <a:extLst>
            <a:ext uri="{FF2B5EF4-FFF2-40B4-BE49-F238E27FC236}">
              <a16:creationId xmlns:a16="http://schemas.microsoft.com/office/drawing/2014/main" id="{8EA11E43-9DDD-49C1-9FC3-D6C4C1E22CB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49" name="TextovéPole 1">
          <a:extLst>
            <a:ext uri="{FF2B5EF4-FFF2-40B4-BE49-F238E27FC236}">
              <a16:creationId xmlns:a16="http://schemas.microsoft.com/office/drawing/2014/main" id="{A96A1B2F-D79D-4338-A823-1E8C3A37E07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50" name="TextovéPole 1">
          <a:extLst>
            <a:ext uri="{FF2B5EF4-FFF2-40B4-BE49-F238E27FC236}">
              <a16:creationId xmlns:a16="http://schemas.microsoft.com/office/drawing/2014/main" id="{1DA0984C-40DF-472C-8201-866C6EE9974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51" name="TextovéPole 1">
          <a:extLst>
            <a:ext uri="{FF2B5EF4-FFF2-40B4-BE49-F238E27FC236}">
              <a16:creationId xmlns:a16="http://schemas.microsoft.com/office/drawing/2014/main" id="{7DF720B5-1824-4A4E-A20E-4CA94309B64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52" name="TextovéPole 1">
          <a:extLst>
            <a:ext uri="{FF2B5EF4-FFF2-40B4-BE49-F238E27FC236}">
              <a16:creationId xmlns:a16="http://schemas.microsoft.com/office/drawing/2014/main" id="{D25BC2B8-DDAF-42FB-95D3-40D0AA04D46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53" name="TextovéPole 1">
          <a:extLst>
            <a:ext uri="{FF2B5EF4-FFF2-40B4-BE49-F238E27FC236}">
              <a16:creationId xmlns:a16="http://schemas.microsoft.com/office/drawing/2014/main" id="{4467483F-9E17-4DAF-B976-F4409471D9E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54" name="TextovéPole 1">
          <a:extLst>
            <a:ext uri="{FF2B5EF4-FFF2-40B4-BE49-F238E27FC236}">
              <a16:creationId xmlns:a16="http://schemas.microsoft.com/office/drawing/2014/main" id="{FD8D9788-C36D-4917-AAAE-1B7832C2566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55" name="TextovéPole 1">
          <a:extLst>
            <a:ext uri="{FF2B5EF4-FFF2-40B4-BE49-F238E27FC236}">
              <a16:creationId xmlns:a16="http://schemas.microsoft.com/office/drawing/2014/main" id="{3BC68116-098B-4895-9D94-96A76CED1D6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56" name="TextovéPole 1">
          <a:extLst>
            <a:ext uri="{FF2B5EF4-FFF2-40B4-BE49-F238E27FC236}">
              <a16:creationId xmlns:a16="http://schemas.microsoft.com/office/drawing/2014/main" id="{AD6C68FF-3144-43E3-BD5E-96EFC09540D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57" name="TextovéPole 1">
          <a:extLst>
            <a:ext uri="{FF2B5EF4-FFF2-40B4-BE49-F238E27FC236}">
              <a16:creationId xmlns:a16="http://schemas.microsoft.com/office/drawing/2014/main" id="{4D16B9A6-492B-4639-A215-4DE9316A940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58" name="TextovéPole 1">
          <a:extLst>
            <a:ext uri="{FF2B5EF4-FFF2-40B4-BE49-F238E27FC236}">
              <a16:creationId xmlns:a16="http://schemas.microsoft.com/office/drawing/2014/main" id="{83AAE8A7-368A-45EE-AD7D-56EFAA3765D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59" name="TextovéPole 1">
          <a:extLst>
            <a:ext uri="{FF2B5EF4-FFF2-40B4-BE49-F238E27FC236}">
              <a16:creationId xmlns:a16="http://schemas.microsoft.com/office/drawing/2014/main" id="{8FE0FC93-FF5D-412C-AFF9-E6D931FD111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60" name="TextovéPole 1">
          <a:extLst>
            <a:ext uri="{FF2B5EF4-FFF2-40B4-BE49-F238E27FC236}">
              <a16:creationId xmlns:a16="http://schemas.microsoft.com/office/drawing/2014/main" id="{9303C4B4-03C6-40BC-85EA-ACD503B7B68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61" name="TextovéPole 1">
          <a:extLst>
            <a:ext uri="{FF2B5EF4-FFF2-40B4-BE49-F238E27FC236}">
              <a16:creationId xmlns:a16="http://schemas.microsoft.com/office/drawing/2014/main" id="{BEB6050D-EBBE-47B1-8C0D-E661E0A4D49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62" name="TextovéPole 1">
          <a:extLst>
            <a:ext uri="{FF2B5EF4-FFF2-40B4-BE49-F238E27FC236}">
              <a16:creationId xmlns:a16="http://schemas.microsoft.com/office/drawing/2014/main" id="{DF6AF1FE-3EBE-4905-AAD2-C1AB4103C97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63" name="TextovéPole 1">
          <a:extLst>
            <a:ext uri="{FF2B5EF4-FFF2-40B4-BE49-F238E27FC236}">
              <a16:creationId xmlns:a16="http://schemas.microsoft.com/office/drawing/2014/main" id="{B3A5549F-1EF2-4E23-A562-2C62A57E301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64" name="TextovéPole 1">
          <a:extLst>
            <a:ext uri="{FF2B5EF4-FFF2-40B4-BE49-F238E27FC236}">
              <a16:creationId xmlns:a16="http://schemas.microsoft.com/office/drawing/2014/main" id="{3B074034-8E7F-4D99-80C3-97CFDF909FA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65" name="TextovéPole 1">
          <a:extLst>
            <a:ext uri="{FF2B5EF4-FFF2-40B4-BE49-F238E27FC236}">
              <a16:creationId xmlns:a16="http://schemas.microsoft.com/office/drawing/2014/main" id="{5F88C74D-2B5B-4313-99F8-E4612985648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66" name="TextovéPole 1">
          <a:extLst>
            <a:ext uri="{FF2B5EF4-FFF2-40B4-BE49-F238E27FC236}">
              <a16:creationId xmlns:a16="http://schemas.microsoft.com/office/drawing/2014/main" id="{6F37B710-4A7C-423F-BB7A-18747017EF3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67" name="TextovéPole 1">
          <a:extLst>
            <a:ext uri="{FF2B5EF4-FFF2-40B4-BE49-F238E27FC236}">
              <a16:creationId xmlns:a16="http://schemas.microsoft.com/office/drawing/2014/main" id="{E55F3833-FBCA-4E4B-8A32-4100CDF64CC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68" name="TextovéPole 1">
          <a:extLst>
            <a:ext uri="{FF2B5EF4-FFF2-40B4-BE49-F238E27FC236}">
              <a16:creationId xmlns:a16="http://schemas.microsoft.com/office/drawing/2014/main" id="{92A5D23C-9820-4E19-8E5C-EF035B419B3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69" name="TextovéPole 1">
          <a:extLst>
            <a:ext uri="{FF2B5EF4-FFF2-40B4-BE49-F238E27FC236}">
              <a16:creationId xmlns:a16="http://schemas.microsoft.com/office/drawing/2014/main" id="{A5F71A68-4253-4E39-BB28-E6A7E2FE715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70" name="TextovéPole 1">
          <a:extLst>
            <a:ext uri="{FF2B5EF4-FFF2-40B4-BE49-F238E27FC236}">
              <a16:creationId xmlns:a16="http://schemas.microsoft.com/office/drawing/2014/main" id="{989BD473-CA87-4BB7-BB63-FE3C5CF595C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71" name="TextovéPole 1">
          <a:extLst>
            <a:ext uri="{FF2B5EF4-FFF2-40B4-BE49-F238E27FC236}">
              <a16:creationId xmlns:a16="http://schemas.microsoft.com/office/drawing/2014/main" id="{15BFEEBD-5678-4DD9-A160-A5754A959A3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72" name="TextovéPole 1">
          <a:extLst>
            <a:ext uri="{FF2B5EF4-FFF2-40B4-BE49-F238E27FC236}">
              <a16:creationId xmlns:a16="http://schemas.microsoft.com/office/drawing/2014/main" id="{EA902F69-3649-40E9-A256-7D1EF4F6660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73" name="TextovéPole 1">
          <a:extLst>
            <a:ext uri="{FF2B5EF4-FFF2-40B4-BE49-F238E27FC236}">
              <a16:creationId xmlns:a16="http://schemas.microsoft.com/office/drawing/2014/main" id="{95FEDD82-6D3F-4EE0-B37A-9781B322A52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74" name="TextovéPole 1">
          <a:extLst>
            <a:ext uri="{FF2B5EF4-FFF2-40B4-BE49-F238E27FC236}">
              <a16:creationId xmlns:a16="http://schemas.microsoft.com/office/drawing/2014/main" id="{C2737948-7798-467A-9864-29D3463D4F3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75" name="TextovéPole 1">
          <a:extLst>
            <a:ext uri="{FF2B5EF4-FFF2-40B4-BE49-F238E27FC236}">
              <a16:creationId xmlns:a16="http://schemas.microsoft.com/office/drawing/2014/main" id="{51C8E72D-B2C2-4E87-ADDF-146F641186A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76" name="TextovéPole 1">
          <a:extLst>
            <a:ext uri="{FF2B5EF4-FFF2-40B4-BE49-F238E27FC236}">
              <a16:creationId xmlns:a16="http://schemas.microsoft.com/office/drawing/2014/main" id="{20893F6C-22E8-4E58-81C8-6DB4B4244A3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77" name="TextovéPole 1">
          <a:extLst>
            <a:ext uri="{FF2B5EF4-FFF2-40B4-BE49-F238E27FC236}">
              <a16:creationId xmlns:a16="http://schemas.microsoft.com/office/drawing/2014/main" id="{5DF3BA48-D1FC-4008-8DAF-9F92B91B5B9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78" name="TextovéPole 1">
          <a:extLst>
            <a:ext uri="{FF2B5EF4-FFF2-40B4-BE49-F238E27FC236}">
              <a16:creationId xmlns:a16="http://schemas.microsoft.com/office/drawing/2014/main" id="{D37F21B4-74B9-4419-9E6A-AD37C18DDC3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79" name="TextovéPole 1">
          <a:extLst>
            <a:ext uri="{FF2B5EF4-FFF2-40B4-BE49-F238E27FC236}">
              <a16:creationId xmlns:a16="http://schemas.microsoft.com/office/drawing/2014/main" id="{018C70B4-7629-432E-A995-6C4C49060AF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80" name="TextovéPole 1">
          <a:extLst>
            <a:ext uri="{FF2B5EF4-FFF2-40B4-BE49-F238E27FC236}">
              <a16:creationId xmlns:a16="http://schemas.microsoft.com/office/drawing/2014/main" id="{814615E4-629B-412B-BBA5-45FC2BE5A9D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81" name="TextovéPole 1">
          <a:extLst>
            <a:ext uri="{FF2B5EF4-FFF2-40B4-BE49-F238E27FC236}">
              <a16:creationId xmlns:a16="http://schemas.microsoft.com/office/drawing/2014/main" id="{7B93BE28-8C73-4C8B-9C2D-A03EACC51AC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82" name="TextovéPole 1">
          <a:extLst>
            <a:ext uri="{FF2B5EF4-FFF2-40B4-BE49-F238E27FC236}">
              <a16:creationId xmlns:a16="http://schemas.microsoft.com/office/drawing/2014/main" id="{69F7D042-8A5D-4E84-92E9-F9D40314914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83" name="TextovéPole 1">
          <a:extLst>
            <a:ext uri="{FF2B5EF4-FFF2-40B4-BE49-F238E27FC236}">
              <a16:creationId xmlns:a16="http://schemas.microsoft.com/office/drawing/2014/main" id="{1AECB9D8-7853-478D-BD27-6F9D403661F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84" name="TextovéPole 1">
          <a:extLst>
            <a:ext uri="{FF2B5EF4-FFF2-40B4-BE49-F238E27FC236}">
              <a16:creationId xmlns:a16="http://schemas.microsoft.com/office/drawing/2014/main" id="{1BBA172C-3998-41FB-B54D-0E1ED7A6C8C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85" name="TextovéPole 1">
          <a:extLst>
            <a:ext uri="{FF2B5EF4-FFF2-40B4-BE49-F238E27FC236}">
              <a16:creationId xmlns:a16="http://schemas.microsoft.com/office/drawing/2014/main" id="{8E0C5176-3913-43E9-98BC-71B884720BC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86" name="TextovéPole 1">
          <a:extLst>
            <a:ext uri="{FF2B5EF4-FFF2-40B4-BE49-F238E27FC236}">
              <a16:creationId xmlns:a16="http://schemas.microsoft.com/office/drawing/2014/main" id="{13BD223E-6633-44DC-83A2-21DCAE5282C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87" name="TextovéPole 1">
          <a:extLst>
            <a:ext uri="{FF2B5EF4-FFF2-40B4-BE49-F238E27FC236}">
              <a16:creationId xmlns:a16="http://schemas.microsoft.com/office/drawing/2014/main" id="{43F00350-4D52-4467-A7BE-B8537FC1E48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88" name="TextovéPole 1">
          <a:extLst>
            <a:ext uri="{FF2B5EF4-FFF2-40B4-BE49-F238E27FC236}">
              <a16:creationId xmlns:a16="http://schemas.microsoft.com/office/drawing/2014/main" id="{F6AC8D99-7FDD-4521-9784-AA970509C69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89" name="TextovéPole 1">
          <a:extLst>
            <a:ext uri="{FF2B5EF4-FFF2-40B4-BE49-F238E27FC236}">
              <a16:creationId xmlns:a16="http://schemas.microsoft.com/office/drawing/2014/main" id="{AE22EFB4-F38D-4C94-B7F5-FDBB1C4E3BC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90" name="TextovéPole 1">
          <a:extLst>
            <a:ext uri="{FF2B5EF4-FFF2-40B4-BE49-F238E27FC236}">
              <a16:creationId xmlns:a16="http://schemas.microsoft.com/office/drawing/2014/main" id="{F4EC8364-FB8D-4B94-8E81-F5B4EA7CA8C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91" name="TextovéPole 1">
          <a:extLst>
            <a:ext uri="{FF2B5EF4-FFF2-40B4-BE49-F238E27FC236}">
              <a16:creationId xmlns:a16="http://schemas.microsoft.com/office/drawing/2014/main" id="{FEFE5C4C-D01F-42E9-8E8A-8777928D1CF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92" name="TextovéPole 1">
          <a:extLst>
            <a:ext uri="{FF2B5EF4-FFF2-40B4-BE49-F238E27FC236}">
              <a16:creationId xmlns:a16="http://schemas.microsoft.com/office/drawing/2014/main" id="{CCAA1D78-566A-4B68-A38D-A9BCBB2E3FC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93" name="TextovéPole 1">
          <a:extLst>
            <a:ext uri="{FF2B5EF4-FFF2-40B4-BE49-F238E27FC236}">
              <a16:creationId xmlns:a16="http://schemas.microsoft.com/office/drawing/2014/main" id="{98C3B86A-D903-462F-ADB2-C39DB080C87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94" name="TextovéPole 1">
          <a:extLst>
            <a:ext uri="{FF2B5EF4-FFF2-40B4-BE49-F238E27FC236}">
              <a16:creationId xmlns:a16="http://schemas.microsoft.com/office/drawing/2014/main" id="{9433C9E4-AF25-405A-857A-3F2761FA098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95" name="TextovéPole 1">
          <a:extLst>
            <a:ext uri="{FF2B5EF4-FFF2-40B4-BE49-F238E27FC236}">
              <a16:creationId xmlns:a16="http://schemas.microsoft.com/office/drawing/2014/main" id="{8EC4653C-B632-4479-83E2-21572AADE4B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96" name="TextovéPole 1">
          <a:extLst>
            <a:ext uri="{FF2B5EF4-FFF2-40B4-BE49-F238E27FC236}">
              <a16:creationId xmlns:a16="http://schemas.microsoft.com/office/drawing/2014/main" id="{EA456C4E-6A84-4F92-B15F-58C71A67F58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97" name="TextovéPole 1">
          <a:extLst>
            <a:ext uri="{FF2B5EF4-FFF2-40B4-BE49-F238E27FC236}">
              <a16:creationId xmlns:a16="http://schemas.microsoft.com/office/drawing/2014/main" id="{6DEA0A5F-F65F-47D3-91E6-5C7DE506558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98" name="TextovéPole 1">
          <a:extLst>
            <a:ext uri="{FF2B5EF4-FFF2-40B4-BE49-F238E27FC236}">
              <a16:creationId xmlns:a16="http://schemas.microsoft.com/office/drawing/2014/main" id="{28F8D09E-8C1B-49BB-98C4-6C32F3BD1DA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199" name="TextovéPole 1">
          <a:extLst>
            <a:ext uri="{FF2B5EF4-FFF2-40B4-BE49-F238E27FC236}">
              <a16:creationId xmlns:a16="http://schemas.microsoft.com/office/drawing/2014/main" id="{B399C641-3869-4FF7-BE94-E4BF40D9D1A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00" name="TextovéPole 1">
          <a:extLst>
            <a:ext uri="{FF2B5EF4-FFF2-40B4-BE49-F238E27FC236}">
              <a16:creationId xmlns:a16="http://schemas.microsoft.com/office/drawing/2014/main" id="{BAD07BD4-55A3-4EB4-A934-7ED8802B018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01" name="TextovéPole 1">
          <a:extLst>
            <a:ext uri="{FF2B5EF4-FFF2-40B4-BE49-F238E27FC236}">
              <a16:creationId xmlns:a16="http://schemas.microsoft.com/office/drawing/2014/main" id="{80C24FFA-8631-438A-A006-FAD2FDBBCF8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02" name="TextovéPole 1">
          <a:extLst>
            <a:ext uri="{FF2B5EF4-FFF2-40B4-BE49-F238E27FC236}">
              <a16:creationId xmlns:a16="http://schemas.microsoft.com/office/drawing/2014/main" id="{CE3811A9-E388-4901-B81E-4005EEFA9A3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03" name="TextovéPole 1">
          <a:extLst>
            <a:ext uri="{FF2B5EF4-FFF2-40B4-BE49-F238E27FC236}">
              <a16:creationId xmlns:a16="http://schemas.microsoft.com/office/drawing/2014/main" id="{BAA8DC4C-5411-4022-AFFA-A282918030C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04" name="TextovéPole 1">
          <a:extLst>
            <a:ext uri="{FF2B5EF4-FFF2-40B4-BE49-F238E27FC236}">
              <a16:creationId xmlns:a16="http://schemas.microsoft.com/office/drawing/2014/main" id="{B4F9F4FA-1B8D-4CDC-A82C-564B0B2B481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05" name="TextovéPole 1">
          <a:extLst>
            <a:ext uri="{FF2B5EF4-FFF2-40B4-BE49-F238E27FC236}">
              <a16:creationId xmlns:a16="http://schemas.microsoft.com/office/drawing/2014/main" id="{C227D46D-02EF-4377-8C20-5C7BBE261F0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06" name="TextovéPole 1">
          <a:extLst>
            <a:ext uri="{FF2B5EF4-FFF2-40B4-BE49-F238E27FC236}">
              <a16:creationId xmlns:a16="http://schemas.microsoft.com/office/drawing/2014/main" id="{C4EB864A-07C1-4637-A790-5B4C4CCAC14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07" name="TextovéPole 1">
          <a:extLst>
            <a:ext uri="{FF2B5EF4-FFF2-40B4-BE49-F238E27FC236}">
              <a16:creationId xmlns:a16="http://schemas.microsoft.com/office/drawing/2014/main" id="{30D07901-D00C-4016-A8D3-84322FC3AF2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08" name="TextovéPole 1">
          <a:extLst>
            <a:ext uri="{FF2B5EF4-FFF2-40B4-BE49-F238E27FC236}">
              <a16:creationId xmlns:a16="http://schemas.microsoft.com/office/drawing/2014/main" id="{0AFAD03A-210C-4996-9344-337B2DCAD17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09" name="TextovéPole 1">
          <a:extLst>
            <a:ext uri="{FF2B5EF4-FFF2-40B4-BE49-F238E27FC236}">
              <a16:creationId xmlns:a16="http://schemas.microsoft.com/office/drawing/2014/main" id="{7C5E46C0-3A3C-4D6B-9D09-87D865B66D2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10" name="TextovéPole 1">
          <a:extLst>
            <a:ext uri="{FF2B5EF4-FFF2-40B4-BE49-F238E27FC236}">
              <a16:creationId xmlns:a16="http://schemas.microsoft.com/office/drawing/2014/main" id="{8BC91E83-9579-4401-82E0-CA1955CDCB1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11" name="TextovéPole 1">
          <a:extLst>
            <a:ext uri="{FF2B5EF4-FFF2-40B4-BE49-F238E27FC236}">
              <a16:creationId xmlns:a16="http://schemas.microsoft.com/office/drawing/2014/main" id="{4C1D6655-89DE-4280-B4D9-3720076BF17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12" name="TextovéPole 1">
          <a:extLst>
            <a:ext uri="{FF2B5EF4-FFF2-40B4-BE49-F238E27FC236}">
              <a16:creationId xmlns:a16="http://schemas.microsoft.com/office/drawing/2014/main" id="{C5423096-7574-45FA-85D4-D7E3EA443F3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13" name="TextovéPole 1">
          <a:extLst>
            <a:ext uri="{FF2B5EF4-FFF2-40B4-BE49-F238E27FC236}">
              <a16:creationId xmlns:a16="http://schemas.microsoft.com/office/drawing/2014/main" id="{D6C0A43D-131C-4FC6-B028-47E561927FD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14" name="TextovéPole 1">
          <a:extLst>
            <a:ext uri="{FF2B5EF4-FFF2-40B4-BE49-F238E27FC236}">
              <a16:creationId xmlns:a16="http://schemas.microsoft.com/office/drawing/2014/main" id="{6C1D6BA4-8732-4830-8BBE-6FF804ECAF1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15" name="TextovéPole 1">
          <a:extLst>
            <a:ext uri="{FF2B5EF4-FFF2-40B4-BE49-F238E27FC236}">
              <a16:creationId xmlns:a16="http://schemas.microsoft.com/office/drawing/2014/main" id="{DADAF2F6-952C-4E87-BE75-F59D593D927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16" name="TextovéPole 1">
          <a:extLst>
            <a:ext uri="{FF2B5EF4-FFF2-40B4-BE49-F238E27FC236}">
              <a16:creationId xmlns:a16="http://schemas.microsoft.com/office/drawing/2014/main" id="{E574052B-46D5-430E-B5B9-7A37BF4DE35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17" name="TextovéPole 1">
          <a:extLst>
            <a:ext uri="{FF2B5EF4-FFF2-40B4-BE49-F238E27FC236}">
              <a16:creationId xmlns:a16="http://schemas.microsoft.com/office/drawing/2014/main" id="{E5F468E9-2785-45C4-A527-6489936E03E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18" name="TextovéPole 1">
          <a:extLst>
            <a:ext uri="{FF2B5EF4-FFF2-40B4-BE49-F238E27FC236}">
              <a16:creationId xmlns:a16="http://schemas.microsoft.com/office/drawing/2014/main" id="{4CFF8012-0010-4717-ADB4-D6DF6EF8C9B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19" name="TextovéPole 1">
          <a:extLst>
            <a:ext uri="{FF2B5EF4-FFF2-40B4-BE49-F238E27FC236}">
              <a16:creationId xmlns:a16="http://schemas.microsoft.com/office/drawing/2014/main" id="{0E7AD0F8-1FD7-47C7-81E2-D1422BCAB3A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20" name="TextovéPole 1">
          <a:extLst>
            <a:ext uri="{FF2B5EF4-FFF2-40B4-BE49-F238E27FC236}">
              <a16:creationId xmlns:a16="http://schemas.microsoft.com/office/drawing/2014/main" id="{0533C2E1-32DC-49BE-BDC9-EFF74681638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21" name="TextovéPole 1">
          <a:extLst>
            <a:ext uri="{FF2B5EF4-FFF2-40B4-BE49-F238E27FC236}">
              <a16:creationId xmlns:a16="http://schemas.microsoft.com/office/drawing/2014/main" id="{9090DA79-19CE-463F-A57D-6B6D82C5554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22" name="TextovéPole 1">
          <a:extLst>
            <a:ext uri="{FF2B5EF4-FFF2-40B4-BE49-F238E27FC236}">
              <a16:creationId xmlns:a16="http://schemas.microsoft.com/office/drawing/2014/main" id="{2BD95E9B-85C7-4435-B36B-16C8513E8DA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23" name="TextovéPole 1">
          <a:extLst>
            <a:ext uri="{FF2B5EF4-FFF2-40B4-BE49-F238E27FC236}">
              <a16:creationId xmlns:a16="http://schemas.microsoft.com/office/drawing/2014/main" id="{9D1419F9-2560-497B-A5FD-A00F09E56BD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24" name="TextovéPole 1">
          <a:extLst>
            <a:ext uri="{FF2B5EF4-FFF2-40B4-BE49-F238E27FC236}">
              <a16:creationId xmlns:a16="http://schemas.microsoft.com/office/drawing/2014/main" id="{228B1057-89F8-4553-BDA0-26450E9915A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25" name="TextovéPole 1">
          <a:extLst>
            <a:ext uri="{FF2B5EF4-FFF2-40B4-BE49-F238E27FC236}">
              <a16:creationId xmlns:a16="http://schemas.microsoft.com/office/drawing/2014/main" id="{229BC8CC-ADD6-4278-80F7-1EEE164D333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26" name="TextovéPole 1">
          <a:extLst>
            <a:ext uri="{FF2B5EF4-FFF2-40B4-BE49-F238E27FC236}">
              <a16:creationId xmlns:a16="http://schemas.microsoft.com/office/drawing/2014/main" id="{917F7F18-8D6C-4369-86FF-6BA93199C36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27" name="TextovéPole 1">
          <a:extLst>
            <a:ext uri="{FF2B5EF4-FFF2-40B4-BE49-F238E27FC236}">
              <a16:creationId xmlns:a16="http://schemas.microsoft.com/office/drawing/2014/main" id="{7433C9BB-44B4-4E02-9185-C2DB926A592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28" name="TextovéPole 1">
          <a:extLst>
            <a:ext uri="{FF2B5EF4-FFF2-40B4-BE49-F238E27FC236}">
              <a16:creationId xmlns:a16="http://schemas.microsoft.com/office/drawing/2014/main" id="{10C68320-83F5-4BE3-8448-BDB504B0320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29" name="TextovéPole 1">
          <a:extLst>
            <a:ext uri="{FF2B5EF4-FFF2-40B4-BE49-F238E27FC236}">
              <a16:creationId xmlns:a16="http://schemas.microsoft.com/office/drawing/2014/main" id="{8FB10984-44D2-4B42-9C5D-75145C78375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30" name="TextovéPole 1">
          <a:extLst>
            <a:ext uri="{FF2B5EF4-FFF2-40B4-BE49-F238E27FC236}">
              <a16:creationId xmlns:a16="http://schemas.microsoft.com/office/drawing/2014/main" id="{97FFDA44-E165-4B39-A612-460400AA9C0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31" name="TextovéPole 1">
          <a:extLst>
            <a:ext uri="{FF2B5EF4-FFF2-40B4-BE49-F238E27FC236}">
              <a16:creationId xmlns:a16="http://schemas.microsoft.com/office/drawing/2014/main" id="{7C8687B8-ADEC-4593-97D0-1E5A2404A7E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32" name="TextovéPole 1">
          <a:extLst>
            <a:ext uri="{FF2B5EF4-FFF2-40B4-BE49-F238E27FC236}">
              <a16:creationId xmlns:a16="http://schemas.microsoft.com/office/drawing/2014/main" id="{6D364157-FFC0-47E9-88F8-1A0ED397BB6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33" name="TextovéPole 1">
          <a:extLst>
            <a:ext uri="{FF2B5EF4-FFF2-40B4-BE49-F238E27FC236}">
              <a16:creationId xmlns:a16="http://schemas.microsoft.com/office/drawing/2014/main" id="{974AFA07-7384-4857-99BE-1F1571EEBB4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34" name="TextovéPole 1">
          <a:extLst>
            <a:ext uri="{FF2B5EF4-FFF2-40B4-BE49-F238E27FC236}">
              <a16:creationId xmlns:a16="http://schemas.microsoft.com/office/drawing/2014/main" id="{CB8F314C-CA15-4599-8BCD-FB8F3E08465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35" name="TextovéPole 1">
          <a:extLst>
            <a:ext uri="{FF2B5EF4-FFF2-40B4-BE49-F238E27FC236}">
              <a16:creationId xmlns:a16="http://schemas.microsoft.com/office/drawing/2014/main" id="{A49C6DD6-EFC2-4B11-BC89-6C2B6477013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36" name="TextovéPole 1">
          <a:extLst>
            <a:ext uri="{FF2B5EF4-FFF2-40B4-BE49-F238E27FC236}">
              <a16:creationId xmlns:a16="http://schemas.microsoft.com/office/drawing/2014/main" id="{08ED3422-2A64-46F0-9A3C-B878E1BB63C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37" name="TextovéPole 1">
          <a:extLst>
            <a:ext uri="{FF2B5EF4-FFF2-40B4-BE49-F238E27FC236}">
              <a16:creationId xmlns:a16="http://schemas.microsoft.com/office/drawing/2014/main" id="{32FE099C-B3B7-454A-9CF3-BCC6C52AD8B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38" name="TextovéPole 1">
          <a:extLst>
            <a:ext uri="{FF2B5EF4-FFF2-40B4-BE49-F238E27FC236}">
              <a16:creationId xmlns:a16="http://schemas.microsoft.com/office/drawing/2014/main" id="{96C10EF5-B9D7-4621-95B1-AA82F645EBF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39" name="TextovéPole 1">
          <a:extLst>
            <a:ext uri="{FF2B5EF4-FFF2-40B4-BE49-F238E27FC236}">
              <a16:creationId xmlns:a16="http://schemas.microsoft.com/office/drawing/2014/main" id="{AAF71E7B-BE2A-4973-AD39-427E4324072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40" name="TextovéPole 1">
          <a:extLst>
            <a:ext uri="{FF2B5EF4-FFF2-40B4-BE49-F238E27FC236}">
              <a16:creationId xmlns:a16="http://schemas.microsoft.com/office/drawing/2014/main" id="{C4509448-8B56-45B4-89E1-4F9C2346B31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41" name="TextovéPole 1">
          <a:extLst>
            <a:ext uri="{FF2B5EF4-FFF2-40B4-BE49-F238E27FC236}">
              <a16:creationId xmlns:a16="http://schemas.microsoft.com/office/drawing/2014/main" id="{24EBC58B-4A56-48F4-B846-ABDE2CD83B8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42" name="TextovéPole 1">
          <a:extLst>
            <a:ext uri="{FF2B5EF4-FFF2-40B4-BE49-F238E27FC236}">
              <a16:creationId xmlns:a16="http://schemas.microsoft.com/office/drawing/2014/main" id="{D3765BF8-DDDB-4BC2-B847-DDF2ABC4517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43" name="TextovéPole 1">
          <a:extLst>
            <a:ext uri="{FF2B5EF4-FFF2-40B4-BE49-F238E27FC236}">
              <a16:creationId xmlns:a16="http://schemas.microsoft.com/office/drawing/2014/main" id="{B8B8A926-A113-437F-8FE0-AE46FAB5F90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44" name="TextovéPole 1">
          <a:extLst>
            <a:ext uri="{FF2B5EF4-FFF2-40B4-BE49-F238E27FC236}">
              <a16:creationId xmlns:a16="http://schemas.microsoft.com/office/drawing/2014/main" id="{D5E801F1-818D-4148-80EC-08994092F7D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45" name="TextovéPole 1">
          <a:extLst>
            <a:ext uri="{FF2B5EF4-FFF2-40B4-BE49-F238E27FC236}">
              <a16:creationId xmlns:a16="http://schemas.microsoft.com/office/drawing/2014/main" id="{5730A919-CB86-4AAE-AA37-AE8B3C23930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46" name="TextovéPole 1">
          <a:extLst>
            <a:ext uri="{FF2B5EF4-FFF2-40B4-BE49-F238E27FC236}">
              <a16:creationId xmlns:a16="http://schemas.microsoft.com/office/drawing/2014/main" id="{5411F1F3-F420-4FCD-9447-A50A8AB93AF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47" name="TextovéPole 1">
          <a:extLst>
            <a:ext uri="{FF2B5EF4-FFF2-40B4-BE49-F238E27FC236}">
              <a16:creationId xmlns:a16="http://schemas.microsoft.com/office/drawing/2014/main" id="{082345E3-8EF5-4BB9-BF9A-BF736390C55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48" name="TextovéPole 1">
          <a:extLst>
            <a:ext uri="{FF2B5EF4-FFF2-40B4-BE49-F238E27FC236}">
              <a16:creationId xmlns:a16="http://schemas.microsoft.com/office/drawing/2014/main" id="{904D0A1F-8033-421C-87AF-66A1A1A741E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49" name="TextovéPole 1">
          <a:extLst>
            <a:ext uri="{FF2B5EF4-FFF2-40B4-BE49-F238E27FC236}">
              <a16:creationId xmlns:a16="http://schemas.microsoft.com/office/drawing/2014/main" id="{0959EBD3-296B-4A26-86CD-738A0E1ADA3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50" name="TextovéPole 1">
          <a:extLst>
            <a:ext uri="{FF2B5EF4-FFF2-40B4-BE49-F238E27FC236}">
              <a16:creationId xmlns:a16="http://schemas.microsoft.com/office/drawing/2014/main" id="{BBBE68E9-8F26-462C-B64D-7D085C15B0D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51" name="TextovéPole 1">
          <a:extLst>
            <a:ext uri="{FF2B5EF4-FFF2-40B4-BE49-F238E27FC236}">
              <a16:creationId xmlns:a16="http://schemas.microsoft.com/office/drawing/2014/main" id="{893CB2FB-7866-4319-AA33-9196EBD7943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52" name="TextovéPole 1">
          <a:extLst>
            <a:ext uri="{FF2B5EF4-FFF2-40B4-BE49-F238E27FC236}">
              <a16:creationId xmlns:a16="http://schemas.microsoft.com/office/drawing/2014/main" id="{6AD268A5-67F7-4F30-BD50-F4B5FB170BA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53" name="TextovéPole 1">
          <a:extLst>
            <a:ext uri="{FF2B5EF4-FFF2-40B4-BE49-F238E27FC236}">
              <a16:creationId xmlns:a16="http://schemas.microsoft.com/office/drawing/2014/main" id="{A335F488-F449-4624-BFD4-326F0654298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54" name="TextovéPole 1">
          <a:extLst>
            <a:ext uri="{FF2B5EF4-FFF2-40B4-BE49-F238E27FC236}">
              <a16:creationId xmlns:a16="http://schemas.microsoft.com/office/drawing/2014/main" id="{CBB5BDD7-6974-4485-84D4-DF33948FCEE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55" name="TextovéPole 1">
          <a:extLst>
            <a:ext uri="{FF2B5EF4-FFF2-40B4-BE49-F238E27FC236}">
              <a16:creationId xmlns:a16="http://schemas.microsoft.com/office/drawing/2014/main" id="{1C5E93DE-4CD7-49F7-9AF9-CE46C4F2746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56" name="TextovéPole 1">
          <a:extLst>
            <a:ext uri="{FF2B5EF4-FFF2-40B4-BE49-F238E27FC236}">
              <a16:creationId xmlns:a16="http://schemas.microsoft.com/office/drawing/2014/main" id="{113ED21E-0A1F-45EE-B451-152F6F44C23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57" name="TextovéPole 1">
          <a:extLst>
            <a:ext uri="{FF2B5EF4-FFF2-40B4-BE49-F238E27FC236}">
              <a16:creationId xmlns:a16="http://schemas.microsoft.com/office/drawing/2014/main" id="{EDC4A8D2-EAA5-40E4-84F7-7EC1F90351D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58" name="TextovéPole 1">
          <a:extLst>
            <a:ext uri="{FF2B5EF4-FFF2-40B4-BE49-F238E27FC236}">
              <a16:creationId xmlns:a16="http://schemas.microsoft.com/office/drawing/2014/main" id="{6A834072-4B47-4EBF-BDAE-0F18B0A5672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59" name="TextovéPole 1">
          <a:extLst>
            <a:ext uri="{FF2B5EF4-FFF2-40B4-BE49-F238E27FC236}">
              <a16:creationId xmlns:a16="http://schemas.microsoft.com/office/drawing/2014/main" id="{F1B80388-979D-4832-ADA1-20CF8906BD4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60" name="TextovéPole 1">
          <a:extLst>
            <a:ext uri="{FF2B5EF4-FFF2-40B4-BE49-F238E27FC236}">
              <a16:creationId xmlns:a16="http://schemas.microsoft.com/office/drawing/2014/main" id="{F47B10B7-01AF-4D82-8151-92324CEB049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61" name="TextovéPole 1">
          <a:extLst>
            <a:ext uri="{FF2B5EF4-FFF2-40B4-BE49-F238E27FC236}">
              <a16:creationId xmlns:a16="http://schemas.microsoft.com/office/drawing/2014/main" id="{FD66C479-544C-4CEA-B586-2CE493466CE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62" name="TextovéPole 1">
          <a:extLst>
            <a:ext uri="{FF2B5EF4-FFF2-40B4-BE49-F238E27FC236}">
              <a16:creationId xmlns:a16="http://schemas.microsoft.com/office/drawing/2014/main" id="{6A7FEA3E-745E-4F12-844F-F06915961B7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63" name="TextovéPole 1">
          <a:extLst>
            <a:ext uri="{FF2B5EF4-FFF2-40B4-BE49-F238E27FC236}">
              <a16:creationId xmlns:a16="http://schemas.microsoft.com/office/drawing/2014/main" id="{FCD78D58-2A7A-4C7F-8B9B-D3C0A0092ED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64" name="TextovéPole 1">
          <a:extLst>
            <a:ext uri="{FF2B5EF4-FFF2-40B4-BE49-F238E27FC236}">
              <a16:creationId xmlns:a16="http://schemas.microsoft.com/office/drawing/2014/main" id="{E3363919-27B8-4E85-AAD8-CBFD30ADD5D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65" name="TextovéPole 1">
          <a:extLst>
            <a:ext uri="{FF2B5EF4-FFF2-40B4-BE49-F238E27FC236}">
              <a16:creationId xmlns:a16="http://schemas.microsoft.com/office/drawing/2014/main" id="{8DFF4729-2959-4714-AA21-76251F3E7EE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66" name="TextovéPole 1">
          <a:extLst>
            <a:ext uri="{FF2B5EF4-FFF2-40B4-BE49-F238E27FC236}">
              <a16:creationId xmlns:a16="http://schemas.microsoft.com/office/drawing/2014/main" id="{FE8C97A8-5587-455F-AEAF-3468F25F98E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67" name="TextovéPole 1">
          <a:extLst>
            <a:ext uri="{FF2B5EF4-FFF2-40B4-BE49-F238E27FC236}">
              <a16:creationId xmlns:a16="http://schemas.microsoft.com/office/drawing/2014/main" id="{9F675C91-4327-4EAA-B369-7DE4CFB40AA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68" name="TextovéPole 1">
          <a:extLst>
            <a:ext uri="{FF2B5EF4-FFF2-40B4-BE49-F238E27FC236}">
              <a16:creationId xmlns:a16="http://schemas.microsoft.com/office/drawing/2014/main" id="{7EE03BE3-A56F-4C48-A9E9-1AD92F62050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69" name="TextovéPole 1">
          <a:extLst>
            <a:ext uri="{FF2B5EF4-FFF2-40B4-BE49-F238E27FC236}">
              <a16:creationId xmlns:a16="http://schemas.microsoft.com/office/drawing/2014/main" id="{3E61423E-F6B1-47B5-A705-A63F9E896F4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70" name="TextovéPole 1">
          <a:extLst>
            <a:ext uri="{FF2B5EF4-FFF2-40B4-BE49-F238E27FC236}">
              <a16:creationId xmlns:a16="http://schemas.microsoft.com/office/drawing/2014/main" id="{EE7A4BFB-14DA-4739-8407-385A437070A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71" name="TextovéPole 1">
          <a:extLst>
            <a:ext uri="{FF2B5EF4-FFF2-40B4-BE49-F238E27FC236}">
              <a16:creationId xmlns:a16="http://schemas.microsoft.com/office/drawing/2014/main" id="{F74954C1-285E-42B2-BBA1-7778BD5BEA8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72" name="TextovéPole 1">
          <a:extLst>
            <a:ext uri="{FF2B5EF4-FFF2-40B4-BE49-F238E27FC236}">
              <a16:creationId xmlns:a16="http://schemas.microsoft.com/office/drawing/2014/main" id="{B09D113F-112A-443A-A863-F25BAF2BD36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73" name="TextovéPole 1">
          <a:extLst>
            <a:ext uri="{FF2B5EF4-FFF2-40B4-BE49-F238E27FC236}">
              <a16:creationId xmlns:a16="http://schemas.microsoft.com/office/drawing/2014/main" id="{6FEAC4A1-C881-4541-8E88-E3C4894FC2F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74" name="TextovéPole 1">
          <a:extLst>
            <a:ext uri="{FF2B5EF4-FFF2-40B4-BE49-F238E27FC236}">
              <a16:creationId xmlns:a16="http://schemas.microsoft.com/office/drawing/2014/main" id="{F537C77C-3F07-40BA-91A0-DB624F79C66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75" name="TextovéPole 1">
          <a:extLst>
            <a:ext uri="{FF2B5EF4-FFF2-40B4-BE49-F238E27FC236}">
              <a16:creationId xmlns:a16="http://schemas.microsoft.com/office/drawing/2014/main" id="{3DBF6342-78A6-42FF-8287-E7D28A33ADE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76" name="TextovéPole 1">
          <a:extLst>
            <a:ext uri="{FF2B5EF4-FFF2-40B4-BE49-F238E27FC236}">
              <a16:creationId xmlns:a16="http://schemas.microsoft.com/office/drawing/2014/main" id="{4A010987-98E4-453D-BFB8-9C22056DA52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77" name="TextovéPole 1">
          <a:extLst>
            <a:ext uri="{FF2B5EF4-FFF2-40B4-BE49-F238E27FC236}">
              <a16:creationId xmlns:a16="http://schemas.microsoft.com/office/drawing/2014/main" id="{DC10F0E7-EB82-494B-9417-9F90F8EB9D3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78" name="TextovéPole 1">
          <a:extLst>
            <a:ext uri="{FF2B5EF4-FFF2-40B4-BE49-F238E27FC236}">
              <a16:creationId xmlns:a16="http://schemas.microsoft.com/office/drawing/2014/main" id="{04575F17-2AD7-49C0-B92A-29C69DBF9F0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79" name="TextovéPole 1">
          <a:extLst>
            <a:ext uri="{FF2B5EF4-FFF2-40B4-BE49-F238E27FC236}">
              <a16:creationId xmlns:a16="http://schemas.microsoft.com/office/drawing/2014/main" id="{6BFA0132-CE3E-4F3E-BB6D-6184671C301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80" name="TextovéPole 1">
          <a:extLst>
            <a:ext uri="{FF2B5EF4-FFF2-40B4-BE49-F238E27FC236}">
              <a16:creationId xmlns:a16="http://schemas.microsoft.com/office/drawing/2014/main" id="{A98B1223-6F80-44EF-A7BF-7811EF33ADA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81" name="TextovéPole 1">
          <a:extLst>
            <a:ext uri="{FF2B5EF4-FFF2-40B4-BE49-F238E27FC236}">
              <a16:creationId xmlns:a16="http://schemas.microsoft.com/office/drawing/2014/main" id="{3800DAA0-556C-490A-9FE8-B7442051749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82" name="TextovéPole 1">
          <a:extLst>
            <a:ext uri="{FF2B5EF4-FFF2-40B4-BE49-F238E27FC236}">
              <a16:creationId xmlns:a16="http://schemas.microsoft.com/office/drawing/2014/main" id="{4FDA694E-EB94-4BD9-86C6-40001DB7186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83" name="TextovéPole 1">
          <a:extLst>
            <a:ext uri="{FF2B5EF4-FFF2-40B4-BE49-F238E27FC236}">
              <a16:creationId xmlns:a16="http://schemas.microsoft.com/office/drawing/2014/main" id="{E835CF48-22AE-4A49-B5AB-C7383D8FCDD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84" name="TextovéPole 1">
          <a:extLst>
            <a:ext uri="{FF2B5EF4-FFF2-40B4-BE49-F238E27FC236}">
              <a16:creationId xmlns:a16="http://schemas.microsoft.com/office/drawing/2014/main" id="{53A72554-B6B0-4BEB-B455-B062A60E403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85" name="TextovéPole 1">
          <a:extLst>
            <a:ext uri="{FF2B5EF4-FFF2-40B4-BE49-F238E27FC236}">
              <a16:creationId xmlns:a16="http://schemas.microsoft.com/office/drawing/2014/main" id="{3092C09D-28EB-46C5-B082-730FC1EC2AB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86" name="TextovéPole 1">
          <a:extLst>
            <a:ext uri="{FF2B5EF4-FFF2-40B4-BE49-F238E27FC236}">
              <a16:creationId xmlns:a16="http://schemas.microsoft.com/office/drawing/2014/main" id="{F4C154DF-2A9B-4FD8-AD69-17953197F03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87" name="TextovéPole 1">
          <a:extLst>
            <a:ext uri="{FF2B5EF4-FFF2-40B4-BE49-F238E27FC236}">
              <a16:creationId xmlns:a16="http://schemas.microsoft.com/office/drawing/2014/main" id="{7755EC30-B7E7-4CA8-ADB6-4A93039CD81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88" name="TextovéPole 1">
          <a:extLst>
            <a:ext uri="{FF2B5EF4-FFF2-40B4-BE49-F238E27FC236}">
              <a16:creationId xmlns:a16="http://schemas.microsoft.com/office/drawing/2014/main" id="{36D4E599-9081-4908-82BD-DB5BFD0AA9F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89" name="TextovéPole 1">
          <a:extLst>
            <a:ext uri="{FF2B5EF4-FFF2-40B4-BE49-F238E27FC236}">
              <a16:creationId xmlns:a16="http://schemas.microsoft.com/office/drawing/2014/main" id="{00903D3F-F0CC-468B-8C13-ABCEAC7655E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90" name="TextovéPole 1">
          <a:extLst>
            <a:ext uri="{FF2B5EF4-FFF2-40B4-BE49-F238E27FC236}">
              <a16:creationId xmlns:a16="http://schemas.microsoft.com/office/drawing/2014/main" id="{B5E91738-EE66-473A-A0F8-2AFA688C72E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91" name="TextovéPole 1">
          <a:extLst>
            <a:ext uri="{FF2B5EF4-FFF2-40B4-BE49-F238E27FC236}">
              <a16:creationId xmlns:a16="http://schemas.microsoft.com/office/drawing/2014/main" id="{A7436FC3-EED2-4F4D-8C83-A17703C2360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92" name="TextovéPole 1">
          <a:extLst>
            <a:ext uri="{FF2B5EF4-FFF2-40B4-BE49-F238E27FC236}">
              <a16:creationId xmlns:a16="http://schemas.microsoft.com/office/drawing/2014/main" id="{E5D974FB-D1D2-4B47-BD6D-F50ED6EEB95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93" name="TextovéPole 1">
          <a:extLst>
            <a:ext uri="{FF2B5EF4-FFF2-40B4-BE49-F238E27FC236}">
              <a16:creationId xmlns:a16="http://schemas.microsoft.com/office/drawing/2014/main" id="{809A9BA8-1694-45FE-8FB5-C9E45F0A293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94" name="TextovéPole 1">
          <a:extLst>
            <a:ext uri="{FF2B5EF4-FFF2-40B4-BE49-F238E27FC236}">
              <a16:creationId xmlns:a16="http://schemas.microsoft.com/office/drawing/2014/main" id="{6B06FB78-72BC-4E2E-872B-406A4D62270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95" name="TextovéPole 1">
          <a:extLst>
            <a:ext uri="{FF2B5EF4-FFF2-40B4-BE49-F238E27FC236}">
              <a16:creationId xmlns:a16="http://schemas.microsoft.com/office/drawing/2014/main" id="{49069EEF-69F1-4A33-9AFA-016F68F1152D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96" name="TextovéPole 1">
          <a:extLst>
            <a:ext uri="{FF2B5EF4-FFF2-40B4-BE49-F238E27FC236}">
              <a16:creationId xmlns:a16="http://schemas.microsoft.com/office/drawing/2014/main" id="{96F054E1-D690-44B8-99BF-588BD631928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97" name="TextovéPole 1">
          <a:extLst>
            <a:ext uri="{FF2B5EF4-FFF2-40B4-BE49-F238E27FC236}">
              <a16:creationId xmlns:a16="http://schemas.microsoft.com/office/drawing/2014/main" id="{BCDE24C6-0EAA-4688-B19E-D1D38542865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98" name="TextovéPole 1">
          <a:extLst>
            <a:ext uri="{FF2B5EF4-FFF2-40B4-BE49-F238E27FC236}">
              <a16:creationId xmlns:a16="http://schemas.microsoft.com/office/drawing/2014/main" id="{EFEC7263-BF5B-45B4-81FF-FB0E63C22D3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299" name="TextovéPole 1">
          <a:extLst>
            <a:ext uri="{FF2B5EF4-FFF2-40B4-BE49-F238E27FC236}">
              <a16:creationId xmlns:a16="http://schemas.microsoft.com/office/drawing/2014/main" id="{2E11D58D-076E-40A5-B087-FE7B5D36342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00" name="TextovéPole 1">
          <a:extLst>
            <a:ext uri="{FF2B5EF4-FFF2-40B4-BE49-F238E27FC236}">
              <a16:creationId xmlns:a16="http://schemas.microsoft.com/office/drawing/2014/main" id="{9869A35A-AC3C-4F89-ACA2-C7AC6F33475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01" name="TextovéPole 1">
          <a:extLst>
            <a:ext uri="{FF2B5EF4-FFF2-40B4-BE49-F238E27FC236}">
              <a16:creationId xmlns:a16="http://schemas.microsoft.com/office/drawing/2014/main" id="{5B3CE805-DCD5-4DA5-8423-18FE64F104F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02" name="TextovéPole 1">
          <a:extLst>
            <a:ext uri="{FF2B5EF4-FFF2-40B4-BE49-F238E27FC236}">
              <a16:creationId xmlns:a16="http://schemas.microsoft.com/office/drawing/2014/main" id="{E6A75305-67A5-42AF-9613-439A4EE4C99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03" name="TextovéPole 1">
          <a:extLst>
            <a:ext uri="{FF2B5EF4-FFF2-40B4-BE49-F238E27FC236}">
              <a16:creationId xmlns:a16="http://schemas.microsoft.com/office/drawing/2014/main" id="{F830B64B-4C37-423A-823D-79FCB867DD7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04" name="TextovéPole 1">
          <a:extLst>
            <a:ext uri="{FF2B5EF4-FFF2-40B4-BE49-F238E27FC236}">
              <a16:creationId xmlns:a16="http://schemas.microsoft.com/office/drawing/2014/main" id="{241FE36A-5C80-43BB-B303-D0F7FE51894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05" name="TextovéPole 1">
          <a:extLst>
            <a:ext uri="{FF2B5EF4-FFF2-40B4-BE49-F238E27FC236}">
              <a16:creationId xmlns:a16="http://schemas.microsoft.com/office/drawing/2014/main" id="{C78475BA-F9B6-446D-BF08-F92CF1420AA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06" name="TextovéPole 1">
          <a:extLst>
            <a:ext uri="{FF2B5EF4-FFF2-40B4-BE49-F238E27FC236}">
              <a16:creationId xmlns:a16="http://schemas.microsoft.com/office/drawing/2014/main" id="{42068ADA-D3DC-4874-864A-C427BC51166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07" name="TextovéPole 1">
          <a:extLst>
            <a:ext uri="{FF2B5EF4-FFF2-40B4-BE49-F238E27FC236}">
              <a16:creationId xmlns:a16="http://schemas.microsoft.com/office/drawing/2014/main" id="{BE8BD442-BC2A-4D1D-BD09-E6066380021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08" name="TextovéPole 1">
          <a:extLst>
            <a:ext uri="{FF2B5EF4-FFF2-40B4-BE49-F238E27FC236}">
              <a16:creationId xmlns:a16="http://schemas.microsoft.com/office/drawing/2014/main" id="{AC0662AC-5620-4557-A0EF-087B86AD9EC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09" name="TextovéPole 1">
          <a:extLst>
            <a:ext uri="{FF2B5EF4-FFF2-40B4-BE49-F238E27FC236}">
              <a16:creationId xmlns:a16="http://schemas.microsoft.com/office/drawing/2014/main" id="{2002CD8C-32C9-47E7-864F-04E676CFE8F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10" name="TextovéPole 1">
          <a:extLst>
            <a:ext uri="{FF2B5EF4-FFF2-40B4-BE49-F238E27FC236}">
              <a16:creationId xmlns:a16="http://schemas.microsoft.com/office/drawing/2014/main" id="{8B8825EC-A763-4987-80BA-8CAFD8CA765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11" name="TextovéPole 1">
          <a:extLst>
            <a:ext uri="{FF2B5EF4-FFF2-40B4-BE49-F238E27FC236}">
              <a16:creationId xmlns:a16="http://schemas.microsoft.com/office/drawing/2014/main" id="{5549AA97-B535-4631-A358-1A1B7E6EAF1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12" name="TextovéPole 1">
          <a:extLst>
            <a:ext uri="{FF2B5EF4-FFF2-40B4-BE49-F238E27FC236}">
              <a16:creationId xmlns:a16="http://schemas.microsoft.com/office/drawing/2014/main" id="{3A7EF1BC-9559-432D-9913-140F13781C1E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13" name="TextovéPole 1">
          <a:extLst>
            <a:ext uri="{FF2B5EF4-FFF2-40B4-BE49-F238E27FC236}">
              <a16:creationId xmlns:a16="http://schemas.microsoft.com/office/drawing/2014/main" id="{E35E11DC-1C34-4A40-8296-66CB84305281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14" name="TextovéPole 1">
          <a:extLst>
            <a:ext uri="{FF2B5EF4-FFF2-40B4-BE49-F238E27FC236}">
              <a16:creationId xmlns:a16="http://schemas.microsoft.com/office/drawing/2014/main" id="{F693ADE1-47A0-46F7-96E1-DCA719A134A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15" name="TextovéPole 1">
          <a:extLst>
            <a:ext uri="{FF2B5EF4-FFF2-40B4-BE49-F238E27FC236}">
              <a16:creationId xmlns:a16="http://schemas.microsoft.com/office/drawing/2014/main" id="{1C05EA54-9192-4968-9444-7FE96AC3824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16" name="TextovéPole 1">
          <a:extLst>
            <a:ext uri="{FF2B5EF4-FFF2-40B4-BE49-F238E27FC236}">
              <a16:creationId xmlns:a16="http://schemas.microsoft.com/office/drawing/2014/main" id="{48B38E50-17FD-48BF-936A-42635C97C9D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17" name="TextovéPole 1">
          <a:extLst>
            <a:ext uri="{FF2B5EF4-FFF2-40B4-BE49-F238E27FC236}">
              <a16:creationId xmlns:a16="http://schemas.microsoft.com/office/drawing/2014/main" id="{B3455B68-0A09-4B00-B570-7F9EB16BF595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18" name="TextovéPole 1">
          <a:extLst>
            <a:ext uri="{FF2B5EF4-FFF2-40B4-BE49-F238E27FC236}">
              <a16:creationId xmlns:a16="http://schemas.microsoft.com/office/drawing/2014/main" id="{55BDD558-0672-497F-977F-65056C6655B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19" name="TextovéPole 1">
          <a:extLst>
            <a:ext uri="{FF2B5EF4-FFF2-40B4-BE49-F238E27FC236}">
              <a16:creationId xmlns:a16="http://schemas.microsoft.com/office/drawing/2014/main" id="{8059446C-51FA-4B99-AD20-F5AC04A66069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20" name="TextovéPole 1">
          <a:extLst>
            <a:ext uri="{FF2B5EF4-FFF2-40B4-BE49-F238E27FC236}">
              <a16:creationId xmlns:a16="http://schemas.microsoft.com/office/drawing/2014/main" id="{EF6CAF8B-EFB0-4C33-A95A-CEBCCC7A822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21" name="TextovéPole 1">
          <a:extLst>
            <a:ext uri="{FF2B5EF4-FFF2-40B4-BE49-F238E27FC236}">
              <a16:creationId xmlns:a16="http://schemas.microsoft.com/office/drawing/2014/main" id="{D8304D7B-3D90-4729-98B7-C1395EC92C17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22" name="TextovéPole 1">
          <a:extLst>
            <a:ext uri="{FF2B5EF4-FFF2-40B4-BE49-F238E27FC236}">
              <a16:creationId xmlns:a16="http://schemas.microsoft.com/office/drawing/2014/main" id="{27EEAE69-9FDD-42CA-B0DF-FA3368DD0C2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23" name="TextovéPole 1">
          <a:extLst>
            <a:ext uri="{FF2B5EF4-FFF2-40B4-BE49-F238E27FC236}">
              <a16:creationId xmlns:a16="http://schemas.microsoft.com/office/drawing/2014/main" id="{E0071FE9-5897-4734-BE79-DBB47E6F5B76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24" name="TextovéPole 1">
          <a:extLst>
            <a:ext uri="{FF2B5EF4-FFF2-40B4-BE49-F238E27FC236}">
              <a16:creationId xmlns:a16="http://schemas.microsoft.com/office/drawing/2014/main" id="{73A01366-EE04-4FC9-8D50-D8C5AFA6EBD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25" name="TextovéPole 1">
          <a:extLst>
            <a:ext uri="{FF2B5EF4-FFF2-40B4-BE49-F238E27FC236}">
              <a16:creationId xmlns:a16="http://schemas.microsoft.com/office/drawing/2014/main" id="{4ED338C2-A256-412F-8F05-8F3223BACABB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26" name="TextovéPole 1">
          <a:extLst>
            <a:ext uri="{FF2B5EF4-FFF2-40B4-BE49-F238E27FC236}">
              <a16:creationId xmlns:a16="http://schemas.microsoft.com/office/drawing/2014/main" id="{099E1A3C-D483-46E4-9E69-5651D4D6E173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27" name="TextovéPole 1">
          <a:extLst>
            <a:ext uri="{FF2B5EF4-FFF2-40B4-BE49-F238E27FC236}">
              <a16:creationId xmlns:a16="http://schemas.microsoft.com/office/drawing/2014/main" id="{59299BED-D58E-4391-82D3-D04F42DDCB1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28" name="TextovéPole 1">
          <a:extLst>
            <a:ext uri="{FF2B5EF4-FFF2-40B4-BE49-F238E27FC236}">
              <a16:creationId xmlns:a16="http://schemas.microsoft.com/office/drawing/2014/main" id="{F7EBB6F1-1A72-4AD6-AE62-95F91C3C365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29" name="TextovéPole 1">
          <a:extLst>
            <a:ext uri="{FF2B5EF4-FFF2-40B4-BE49-F238E27FC236}">
              <a16:creationId xmlns:a16="http://schemas.microsoft.com/office/drawing/2014/main" id="{88CA6E51-225A-48A3-86A0-D9F092A99DD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30" name="TextovéPole 1">
          <a:extLst>
            <a:ext uri="{FF2B5EF4-FFF2-40B4-BE49-F238E27FC236}">
              <a16:creationId xmlns:a16="http://schemas.microsoft.com/office/drawing/2014/main" id="{5E94FDB0-ACB0-478A-82F0-099654083F32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31" name="TextovéPole 1">
          <a:extLst>
            <a:ext uri="{FF2B5EF4-FFF2-40B4-BE49-F238E27FC236}">
              <a16:creationId xmlns:a16="http://schemas.microsoft.com/office/drawing/2014/main" id="{3B995894-1CDA-4D5F-8B6E-672379D5B8C0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32" name="TextovéPole 1">
          <a:extLst>
            <a:ext uri="{FF2B5EF4-FFF2-40B4-BE49-F238E27FC236}">
              <a16:creationId xmlns:a16="http://schemas.microsoft.com/office/drawing/2014/main" id="{D3CD7CB0-919D-49E9-A932-A06E79E5A28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33" name="TextovéPole 1">
          <a:extLst>
            <a:ext uri="{FF2B5EF4-FFF2-40B4-BE49-F238E27FC236}">
              <a16:creationId xmlns:a16="http://schemas.microsoft.com/office/drawing/2014/main" id="{D64150CC-9FBA-4E59-96C5-3E087AEEE92C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34" name="TextovéPole 1">
          <a:extLst>
            <a:ext uri="{FF2B5EF4-FFF2-40B4-BE49-F238E27FC236}">
              <a16:creationId xmlns:a16="http://schemas.microsoft.com/office/drawing/2014/main" id="{8492DB90-1DE3-4B53-A284-AAA2544B4F88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35" name="TextovéPole 1">
          <a:extLst>
            <a:ext uri="{FF2B5EF4-FFF2-40B4-BE49-F238E27FC236}">
              <a16:creationId xmlns:a16="http://schemas.microsoft.com/office/drawing/2014/main" id="{284997A0-655C-4DE4-8C86-C2A4CA0C6724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36" name="TextovéPole 1">
          <a:extLst>
            <a:ext uri="{FF2B5EF4-FFF2-40B4-BE49-F238E27FC236}">
              <a16:creationId xmlns:a16="http://schemas.microsoft.com/office/drawing/2014/main" id="{82C44B2E-BF40-45AF-8CBB-99A46002B05A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14</xdr:row>
      <xdr:rowOff>0</xdr:rowOff>
    </xdr:from>
    <xdr:ext cx="184731" cy="264560"/>
    <xdr:sp macro="" textlink="">
      <xdr:nvSpPr>
        <xdr:cNvPr id="3337" name="TextovéPole 1">
          <a:extLst>
            <a:ext uri="{FF2B5EF4-FFF2-40B4-BE49-F238E27FC236}">
              <a16:creationId xmlns:a16="http://schemas.microsoft.com/office/drawing/2014/main" id="{4CD9E9F2-2E78-4972-B5B2-75F4F2C29CDF}"/>
            </a:ext>
          </a:extLst>
        </xdr:cNvPr>
        <xdr:cNvSpPr txBox="1"/>
      </xdr:nvSpPr>
      <xdr:spPr>
        <a:xfrm>
          <a:off x="995449" y="210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38" name="TextovéPole 1">
          <a:extLst>
            <a:ext uri="{FF2B5EF4-FFF2-40B4-BE49-F238E27FC236}">
              <a16:creationId xmlns:a16="http://schemas.microsoft.com/office/drawing/2014/main" id="{5A7C9FFC-5C7D-4760-9F50-67D0BAE3B44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39" name="TextovéPole 1">
          <a:extLst>
            <a:ext uri="{FF2B5EF4-FFF2-40B4-BE49-F238E27FC236}">
              <a16:creationId xmlns:a16="http://schemas.microsoft.com/office/drawing/2014/main" id="{61BB3F69-1AD3-44A4-9ABB-6392F050F41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40" name="TextovéPole 1">
          <a:extLst>
            <a:ext uri="{FF2B5EF4-FFF2-40B4-BE49-F238E27FC236}">
              <a16:creationId xmlns:a16="http://schemas.microsoft.com/office/drawing/2014/main" id="{3C7D54C5-38CE-445B-9452-582D4397385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41" name="TextovéPole 1">
          <a:extLst>
            <a:ext uri="{FF2B5EF4-FFF2-40B4-BE49-F238E27FC236}">
              <a16:creationId xmlns:a16="http://schemas.microsoft.com/office/drawing/2014/main" id="{2011C5DF-E7D1-491F-A1A6-D5870F632C9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42" name="TextovéPole 1">
          <a:extLst>
            <a:ext uri="{FF2B5EF4-FFF2-40B4-BE49-F238E27FC236}">
              <a16:creationId xmlns:a16="http://schemas.microsoft.com/office/drawing/2014/main" id="{8CF6EA54-999B-4A6E-973F-9DF30182486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43" name="TextovéPole 1">
          <a:extLst>
            <a:ext uri="{FF2B5EF4-FFF2-40B4-BE49-F238E27FC236}">
              <a16:creationId xmlns:a16="http://schemas.microsoft.com/office/drawing/2014/main" id="{E266912C-EA26-47BA-A3D1-5C6595664B8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44" name="TextovéPole 1">
          <a:extLst>
            <a:ext uri="{FF2B5EF4-FFF2-40B4-BE49-F238E27FC236}">
              <a16:creationId xmlns:a16="http://schemas.microsoft.com/office/drawing/2014/main" id="{3EA8DFC7-9C12-4324-8EAF-079DE5B4112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45" name="TextovéPole 1">
          <a:extLst>
            <a:ext uri="{FF2B5EF4-FFF2-40B4-BE49-F238E27FC236}">
              <a16:creationId xmlns:a16="http://schemas.microsoft.com/office/drawing/2014/main" id="{5E251334-D6FC-4CBE-AC64-3600359E947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46" name="TextovéPole 1">
          <a:extLst>
            <a:ext uri="{FF2B5EF4-FFF2-40B4-BE49-F238E27FC236}">
              <a16:creationId xmlns:a16="http://schemas.microsoft.com/office/drawing/2014/main" id="{49105D2D-A6F0-48BE-BB29-1BAA1FBEA0C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47" name="TextovéPole 1">
          <a:extLst>
            <a:ext uri="{FF2B5EF4-FFF2-40B4-BE49-F238E27FC236}">
              <a16:creationId xmlns:a16="http://schemas.microsoft.com/office/drawing/2014/main" id="{8D360AC2-B5A6-4D0F-8A23-AA8B22D57C3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48" name="TextovéPole 1">
          <a:extLst>
            <a:ext uri="{FF2B5EF4-FFF2-40B4-BE49-F238E27FC236}">
              <a16:creationId xmlns:a16="http://schemas.microsoft.com/office/drawing/2014/main" id="{1AD0030F-1DAA-4951-B851-4038C3DF5B0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49" name="TextovéPole 1">
          <a:extLst>
            <a:ext uri="{FF2B5EF4-FFF2-40B4-BE49-F238E27FC236}">
              <a16:creationId xmlns:a16="http://schemas.microsoft.com/office/drawing/2014/main" id="{43416F23-77E5-4F5F-9CFE-1A3EA33C5B2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50" name="TextovéPole 1">
          <a:extLst>
            <a:ext uri="{FF2B5EF4-FFF2-40B4-BE49-F238E27FC236}">
              <a16:creationId xmlns:a16="http://schemas.microsoft.com/office/drawing/2014/main" id="{C14055B3-0493-4042-B838-2991DA0B97C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51" name="TextovéPole 1">
          <a:extLst>
            <a:ext uri="{FF2B5EF4-FFF2-40B4-BE49-F238E27FC236}">
              <a16:creationId xmlns:a16="http://schemas.microsoft.com/office/drawing/2014/main" id="{60E9F50A-1257-46FE-8024-52B71A2ED3C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52" name="TextovéPole 1">
          <a:extLst>
            <a:ext uri="{FF2B5EF4-FFF2-40B4-BE49-F238E27FC236}">
              <a16:creationId xmlns:a16="http://schemas.microsoft.com/office/drawing/2014/main" id="{778CD9CA-1BE2-43D6-8D4E-D59078FA901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53" name="TextovéPole 1">
          <a:extLst>
            <a:ext uri="{FF2B5EF4-FFF2-40B4-BE49-F238E27FC236}">
              <a16:creationId xmlns:a16="http://schemas.microsoft.com/office/drawing/2014/main" id="{F832FEC9-467E-4D90-83AC-254BF681918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54" name="TextovéPole 1">
          <a:extLst>
            <a:ext uri="{FF2B5EF4-FFF2-40B4-BE49-F238E27FC236}">
              <a16:creationId xmlns:a16="http://schemas.microsoft.com/office/drawing/2014/main" id="{07E37BBC-9E2B-4E99-A3B6-73E6680CF85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55" name="TextovéPole 1">
          <a:extLst>
            <a:ext uri="{FF2B5EF4-FFF2-40B4-BE49-F238E27FC236}">
              <a16:creationId xmlns:a16="http://schemas.microsoft.com/office/drawing/2014/main" id="{B1310408-43DB-4045-ADD3-908D5E3F84E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56" name="TextovéPole 1">
          <a:extLst>
            <a:ext uri="{FF2B5EF4-FFF2-40B4-BE49-F238E27FC236}">
              <a16:creationId xmlns:a16="http://schemas.microsoft.com/office/drawing/2014/main" id="{A1EDC0B1-F5D4-4695-9765-28C179B7747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57" name="TextovéPole 1">
          <a:extLst>
            <a:ext uri="{FF2B5EF4-FFF2-40B4-BE49-F238E27FC236}">
              <a16:creationId xmlns:a16="http://schemas.microsoft.com/office/drawing/2014/main" id="{9B44F67C-716A-417F-88C3-8B43BBE193F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58" name="TextovéPole 1">
          <a:extLst>
            <a:ext uri="{FF2B5EF4-FFF2-40B4-BE49-F238E27FC236}">
              <a16:creationId xmlns:a16="http://schemas.microsoft.com/office/drawing/2014/main" id="{D9E63504-2136-4005-9AD2-91A4425D514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59" name="TextovéPole 1">
          <a:extLst>
            <a:ext uri="{FF2B5EF4-FFF2-40B4-BE49-F238E27FC236}">
              <a16:creationId xmlns:a16="http://schemas.microsoft.com/office/drawing/2014/main" id="{004774BC-E5FF-443F-A5AD-CD7F0C7F914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60" name="TextovéPole 1">
          <a:extLst>
            <a:ext uri="{FF2B5EF4-FFF2-40B4-BE49-F238E27FC236}">
              <a16:creationId xmlns:a16="http://schemas.microsoft.com/office/drawing/2014/main" id="{A8FE7912-9536-4906-916D-8A557E521B5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61" name="TextovéPole 1">
          <a:extLst>
            <a:ext uri="{FF2B5EF4-FFF2-40B4-BE49-F238E27FC236}">
              <a16:creationId xmlns:a16="http://schemas.microsoft.com/office/drawing/2014/main" id="{1C6E37EA-E116-48F3-8B90-F341CCEFD38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62" name="TextovéPole 1">
          <a:extLst>
            <a:ext uri="{FF2B5EF4-FFF2-40B4-BE49-F238E27FC236}">
              <a16:creationId xmlns:a16="http://schemas.microsoft.com/office/drawing/2014/main" id="{2398DB1F-5F20-4D5E-9C5F-3B3D09C1B98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63" name="TextovéPole 1">
          <a:extLst>
            <a:ext uri="{FF2B5EF4-FFF2-40B4-BE49-F238E27FC236}">
              <a16:creationId xmlns:a16="http://schemas.microsoft.com/office/drawing/2014/main" id="{763EAA37-4A62-4B47-94D8-E784FAA38A1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64" name="TextovéPole 1">
          <a:extLst>
            <a:ext uri="{FF2B5EF4-FFF2-40B4-BE49-F238E27FC236}">
              <a16:creationId xmlns:a16="http://schemas.microsoft.com/office/drawing/2014/main" id="{334CABF3-F4BF-4370-A82F-21CAD906F26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65" name="TextovéPole 1">
          <a:extLst>
            <a:ext uri="{FF2B5EF4-FFF2-40B4-BE49-F238E27FC236}">
              <a16:creationId xmlns:a16="http://schemas.microsoft.com/office/drawing/2014/main" id="{207CCB76-767D-4161-81F5-3883D3CEC0A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66" name="TextovéPole 1">
          <a:extLst>
            <a:ext uri="{FF2B5EF4-FFF2-40B4-BE49-F238E27FC236}">
              <a16:creationId xmlns:a16="http://schemas.microsoft.com/office/drawing/2014/main" id="{B336227E-9DAB-4ADA-B2D0-4381D8E9EAD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67" name="TextovéPole 1">
          <a:extLst>
            <a:ext uri="{FF2B5EF4-FFF2-40B4-BE49-F238E27FC236}">
              <a16:creationId xmlns:a16="http://schemas.microsoft.com/office/drawing/2014/main" id="{18A53DA6-91E5-430D-88A7-9D230D120F6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68" name="TextovéPole 1">
          <a:extLst>
            <a:ext uri="{FF2B5EF4-FFF2-40B4-BE49-F238E27FC236}">
              <a16:creationId xmlns:a16="http://schemas.microsoft.com/office/drawing/2014/main" id="{40FB4CDF-1E7F-45EA-9DC6-1B587621397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69" name="TextovéPole 1">
          <a:extLst>
            <a:ext uri="{FF2B5EF4-FFF2-40B4-BE49-F238E27FC236}">
              <a16:creationId xmlns:a16="http://schemas.microsoft.com/office/drawing/2014/main" id="{177B757F-5395-4683-A555-75F5340E4AF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70" name="TextovéPole 1">
          <a:extLst>
            <a:ext uri="{FF2B5EF4-FFF2-40B4-BE49-F238E27FC236}">
              <a16:creationId xmlns:a16="http://schemas.microsoft.com/office/drawing/2014/main" id="{EF996326-65EC-426B-A8DB-8621A997FDB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71" name="TextovéPole 1">
          <a:extLst>
            <a:ext uri="{FF2B5EF4-FFF2-40B4-BE49-F238E27FC236}">
              <a16:creationId xmlns:a16="http://schemas.microsoft.com/office/drawing/2014/main" id="{42CF5333-8A0E-44EF-8867-4C3F4E49477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72" name="TextovéPole 1">
          <a:extLst>
            <a:ext uri="{FF2B5EF4-FFF2-40B4-BE49-F238E27FC236}">
              <a16:creationId xmlns:a16="http://schemas.microsoft.com/office/drawing/2014/main" id="{AC53C75C-84D3-4B2B-B0C9-44CC6EE0627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73" name="TextovéPole 1">
          <a:extLst>
            <a:ext uri="{FF2B5EF4-FFF2-40B4-BE49-F238E27FC236}">
              <a16:creationId xmlns:a16="http://schemas.microsoft.com/office/drawing/2014/main" id="{D64D2E7D-3BAC-479A-9FDC-BD708D3C1DF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74" name="TextovéPole 1">
          <a:extLst>
            <a:ext uri="{FF2B5EF4-FFF2-40B4-BE49-F238E27FC236}">
              <a16:creationId xmlns:a16="http://schemas.microsoft.com/office/drawing/2014/main" id="{3612840F-8DCD-469F-AE9D-AF7EF1A3B09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75" name="TextovéPole 1">
          <a:extLst>
            <a:ext uri="{FF2B5EF4-FFF2-40B4-BE49-F238E27FC236}">
              <a16:creationId xmlns:a16="http://schemas.microsoft.com/office/drawing/2014/main" id="{45D8A7CF-A42F-4B9E-9762-7DC0405B260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76" name="TextovéPole 1">
          <a:extLst>
            <a:ext uri="{FF2B5EF4-FFF2-40B4-BE49-F238E27FC236}">
              <a16:creationId xmlns:a16="http://schemas.microsoft.com/office/drawing/2014/main" id="{E5D57C9C-ECA6-4AEF-AE1E-490F760DC77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77" name="TextovéPole 1">
          <a:extLst>
            <a:ext uri="{FF2B5EF4-FFF2-40B4-BE49-F238E27FC236}">
              <a16:creationId xmlns:a16="http://schemas.microsoft.com/office/drawing/2014/main" id="{85E0237E-4D88-4242-A6C0-1B57590EFCE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78" name="TextovéPole 1">
          <a:extLst>
            <a:ext uri="{FF2B5EF4-FFF2-40B4-BE49-F238E27FC236}">
              <a16:creationId xmlns:a16="http://schemas.microsoft.com/office/drawing/2014/main" id="{5FFBBFB4-2D40-415D-A464-902F9FDDA7A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79" name="TextovéPole 1">
          <a:extLst>
            <a:ext uri="{FF2B5EF4-FFF2-40B4-BE49-F238E27FC236}">
              <a16:creationId xmlns:a16="http://schemas.microsoft.com/office/drawing/2014/main" id="{C28E35FD-A04C-4660-ACFF-02B1E9D2604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80" name="TextovéPole 1">
          <a:extLst>
            <a:ext uri="{FF2B5EF4-FFF2-40B4-BE49-F238E27FC236}">
              <a16:creationId xmlns:a16="http://schemas.microsoft.com/office/drawing/2014/main" id="{B1FEBE7E-9E9A-4315-847A-D341569042D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81" name="TextovéPole 1">
          <a:extLst>
            <a:ext uri="{FF2B5EF4-FFF2-40B4-BE49-F238E27FC236}">
              <a16:creationId xmlns:a16="http://schemas.microsoft.com/office/drawing/2014/main" id="{B36308DA-63AB-4791-852D-2973C051FB5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82" name="TextovéPole 1">
          <a:extLst>
            <a:ext uri="{FF2B5EF4-FFF2-40B4-BE49-F238E27FC236}">
              <a16:creationId xmlns:a16="http://schemas.microsoft.com/office/drawing/2014/main" id="{7B4CF48C-E2E3-4555-BBC3-756AF7203F3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83" name="TextovéPole 1">
          <a:extLst>
            <a:ext uri="{FF2B5EF4-FFF2-40B4-BE49-F238E27FC236}">
              <a16:creationId xmlns:a16="http://schemas.microsoft.com/office/drawing/2014/main" id="{6DCF646C-035C-4C58-8674-678F23AF118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84" name="TextovéPole 1">
          <a:extLst>
            <a:ext uri="{FF2B5EF4-FFF2-40B4-BE49-F238E27FC236}">
              <a16:creationId xmlns:a16="http://schemas.microsoft.com/office/drawing/2014/main" id="{7B046299-E173-435A-86BF-3F75668D6DA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85" name="TextovéPole 1">
          <a:extLst>
            <a:ext uri="{FF2B5EF4-FFF2-40B4-BE49-F238E27FC236}">
              <a16:creationId xmlns:a16="http://schemas.microsoft.com/office/drawing/2014/main" id="{D74B5796-9A02-4FCF-B376-1B94D77D04A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86" name="TextovéPole 1">
          <a:extLst>
            <a:ext uri="{FF2B5EF4-FFF2-40B4-BE49-F238E27FC236}">
              <a16:creationId xmlns:a16="http://schemas.microsoft.com/office/drawing/2014/main" id="{7B61D9C5-C6A5-4B29-A97F-A0DDC7CDF1B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87" name="TextovéPole 1">
          <a:extLst>
            <a:ext uri="{FF2B5EF4-FFF2-40B4-BE49-F238E27FC236}">
              <a16:creationId xmlns:a16="http://schemas.microsoft.com/office/drawing/2014/main" id="{2603256D-800B-4C39-80C5-E4D15EC01F9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88" name="TextovéPole 1">
          <a:extLst>
            <a:ext uri="{FF2B5EF4-FFF2-40B4-BE49-F238E27FC236}">
              <a16:creationId xmlns:a16="http://schemas.microsoft.com/office/drawing/2014/main" id="{13E4C7B4-859A-4BF8-ADE9-52A7C77A1E8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89" name="TextovéPole 1">
          <a:extLst>
            <a:ext uri="{FF2B5EF4-FFF2-40B4-BE49-F238E27FC236}">
              <a16:creationId xmlns:a16="http://schemas.microsoft.com/office/drawing/2014/main" id="{DD19F10D-1FC3-4A83-AA28-72EE3281BFD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90" name="TextovéPole 1">
          <a:extLst>
            <a:ext uri="{FF2B5EF4-FFF2-40B4-BE49-F238E27FC236}">
              <a16:creationId xmlns:a16="http://schemas.microsoft.com/office/drawing/2014/main" id="{B40CF421-76B7-4A49-8F2B-52521D9FED6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91" name="TextovéPole 1">
          <a:extLst>
            <a:ext uri="{FF2B5EF4-FFF2-40B4-BE49-F238E27FC236}">
              <a16:creationId xmlns:a16="http://schemas.microsoft.com/office/drawing/2014/main" id="{A2CF1540-8F4D-4D2F-944A-97932C1A694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92" name="TextovéPole 1">
          <a:extLst>
            <a:ext uri="{FF2B5EF4-FFF2-40B4-BE49-F238E27FC236}">
              <a16:creationId xmlns:a16="http://schemas.microsoft.com/office/drawing/2014/main" id="{BE838839-A785-4358-A4D4-8B967AE37B4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93" name="TextovéPole 1">
          <a:extLst>
            <a:ext uri="{FF2B5EF4-FFF2-40B4-BE49-F238E27FC236}">
              <a16:creationId xmlns:a16="http://schemas.microsoft.com/office/drawing/2014/main" id="{7038C161-64BB-477F-AFE3-2D3B3343EDD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94" name="TextovéPole 1">
          <a:extLst>
            <a:ext uri="{FF2B5EF4-FFF2-40B4-BE49-F238E27FC236}">
              <a16:creationId xmlns:a16="http://schemas.microsoft.com/office/drawing/2014/main" id="{BDB324E1-26AD-45FA-991E-A51672999C7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95" name="TextovéPole 1">
          <a:extLst>
            <a:ext uri="{FF2B5EF4-FFF2-40B4-BE49-F238E27FC236}">
              <a16:creationId xmlns:a16="http://schemas.microsoft.com/office/drawing/2014/main" id="{7D264A77-96C3-4B5C-84B0-1A205E429DC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96" name="TextovéPole 1">
          <a:extLst>
            <a:ext uri="{FF2B5EF4-FFF2-40B4-BE49-F238E27FC236}">
              <a16:creationId xmlns:a16="http://schemas.microsoft.com/office/drawing/2014/main" id="{E49D8537-EB97-45EE-AF25-F476BFD237E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97" name="TextovéPole 1">
          <a:extLst>
            <a:ext uri="{FF2B5EF4-FFF2-40B4-BE49-F238E27FC236}">
              <a16:creationId xmlns:a16="http://schemas.microsoft.com/office/drawing/2014/main" id="{20B92BCB-0A64-4E36-9509-61688AAF040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98" name="TextovéPole 1">
          <a:extLst>
            <a:ext uri="{FF2B5EF4-FFF2-40B4-BE49-F238E27FC236}">
              <a16:creationId xmlns:a16="http://schemas.microsoft.com/office/drawing/2014/main" id="{9906E163-C465-4621-8B04-2CB85AF47EC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399" name="TextovéPole 1">
          <a:extLst>
            <a:ext uri="{FF2B5EF4-FFF2-40B4-BE49-F238E27FC236}">
              <a16:creationId xmlns:a16="http://schemas.microsoft.com/office/drawing/2014/main" id="{C890BDC1-790F-426D-95E4-0C9C2BEC0E7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00" name="TextovéPole 1">
          <a:extLst>
            <a:ext uri="{FF2B5EF4-FFF2-40B4-BE49-F238E27FC236}">
              <a16:creationId xmlns:a16="http://schemas.microsoft.com/office/drawing/2014/main" id="{562B6AAF-EB56-44C9-A327-72D870D2165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01" name="TextovéPole 1">
          <a:extLst>
            <a:ext uri="{FF2B5EF4-FFF2-40B4-BE49-F238E27FC236}">
              <a16:creationId xmlns:a16="http://schemas.microsoft.com/office/drawing/2014/main" id="{137A6E09-5AF3-4272-B2CD-426AC51293A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02" name="TextovéPole 1">
          <a:extLst>
            <a:ext uri="{FF2B5EF4-FFF2-40B4-BE49-F238E27FC236}">
              <a16:creationId xmlns:a16="http://schemas.microsoft.com/office/drawing/2014/main" id="{3F973D44-2BB9-4273-9169-2423C65C789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03" name="TextovéPole 1">
          <a:extLst>
            <a:ext uri="{FF2B5EF4-FFF2-40B4-BE49-F238E27FC236}">
              <a16:creationId xmlns:a16="http://schemas.microsoft.com/office/drawing/2014/main" id="{0F6CA794-DD90-4C21-9CB7-7881905AFB2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04" name="TextovéPole 1">
          <a:extLst>
            <a:ext uri="{FF2B5EF4-FFF2-40B4-BE49-F238E27FC236}">
              <a16:creationId xmlns:a16="http://schemas.microsoft.com/office/drawing/2014/main" id="{609EBE3F-093F-436F-875A-46C786741E9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05" name="TextovéPole 1">
          <a:extLst>
            <a:ext uri="{FF2B5EF4-FFF2-40B4-BE49-F238E27FC236}">
              <a16:creationId xmlns:a16="http://schemas.microsoft.com/office/drawing/2014/main" id="{043D2E4B-6420-483B-9C52-0A38499FF86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06" name="TextovéPole 1">
          <a:extLst>
            <a:ext uri="{FF2B5EF4-FFF2-40B4-BE49-F238E27FC236}">
              <a16:creationId xmlns:a16="http://schemas.microsoft.com/office/drawing/2014/main" id="{B71AB2F7-B599-4742-B4C7-1A05DC24273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07" name="TextovéPole 1">
          <a:extLst>
            <a:ext uri="{FF2B5EF4-FFF2-40B4-BE49-F238E27FC236}">
              <a16:creationId xmlns:a16="http://schemas.microsoft.com/office/drawing/2014/main" id="{B97F9667-1510-47BC-88BF-DB613586A14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08" name="TextovéPole 1">
          <a:extLst>
            <a:ext uri="{FF2B5EF4-FFF2-40B4-BE49-F238E27FC236}">
              <a16:creationId xmlns:a16="http://schemas.microsoft.com/office/drawing/2014/main" id="{9308324C-F50A-4702-AC33-F1BCD416F92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09" name="TextovéPole 1">
          <a:extLst>
            <a:ext uri="{FF2B5EF4-FFF2-40B4-BE49-F238E27FC236}">
              <a16:creationId xmlns:a16="http://schemas.microsoft.com/office/drawing/2014/main" id="{252A03E1-DB63-4FF7-BF37-34372B2370D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10" name="TextovéPole 1">
          <a:extLst>
            <a:ext uri="{FF2B5EF4-FFF2-40B4-BE49-F238E27FC236}">
              <a16:creationId xmlns:a16="http://schemas.microsoft.com/office/drawing/2014/main" id="{7F4675F8-0AF7-4233-8470-046EBF791F5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11" name="TextovéPole 1">
          <a:extLst>
            <a:ext uri="{FF2B5EF4-FFF2-40B4-BE49-F238E27FC236}">
              <a16:creationId xmlns:a16="http://schemas.microsoft.com/office/drawing/2014/main" id="{F3B75B76-7D23-4C10-922E-8BF00840BCE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12" name="TextovéPole 1">
          <a:extLst>
            <a:ext uri="{FF2B5EF4-FFF2-40B4-BE49-F238E27FC236}">
              <a16:creationId xmlns:a16="http://schemas.microsoft.com/office/drawing/2014/main" id="{75B4F4A9-A3B7-4D17-A789-36650324B35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13" name="TextovéPole 1">
          <a:extLst>
            <a:ext uri="{FF2B5EF4-FFF2-40B4-BE49-F238E27FC236}">
              <a16:creationId xmlns:a16="http://schemas.microsoft.com/office/drawing/2014/main" id="{894D8115-161C-4B7E-92F8-9AD225E18EC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14" name="TextovéPole 1">
          <a:extLst>
            <a:ext uri="{FF2B5EF4-FFF2-40B4-BE49-F238E27FC236}">
              <a16:creationId xmlns:a16="http://schemas.microsoft.com/office/drawing/2014/main" id="{3E4F3775-067E-41BC-9AAF-B88C7724200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15" name="TextovéPole 1">
          <a:extLst>
            <a:ext uri="{FF2B5EF4-FFF2-40B4-BE49-F238E27FC236}">
              <a16:creationId xmlns:a16="http://schemas.microsoft.com/office/drawing/2014/main" id="{7AD0DC40-BB1E-49D9-A6FC-1D9B35A52EA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16" name="TextovéPole 1">
          <a:extLst>
            <a:ext uri="{FF2B5EF4-FFF2-40B4-BE49-F238E27FC236}">
              <a16:creationId xmlns:a16="http://schemas.microsoft.com/office/drawing/2014/main" id="{CB5CA0A1-4973-4C50-B02E-A642C43588B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17" name="TextovéPole 1">
          <a:extLst>
            <a:ext uri="{FF2B5EF4-FFF2-40B4-BE49-F238E27FC236}">
              <a16:creationId xmlns:a16="http://schemas.microsoft.com/office/drawing/2014/main" id="{053AC6DD-17B2-4BD6-B6F5-C6550993A36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18" name="TextovéPole 1">
          <a:extLst>
            <a:ext uri="{FF2B5EF4-FFF2-40B4-BE49-F238E27FC236}">
              <a16:creationId xmlns:a16="http://schemas.microsoft.com/office/drawing/2014/main" id="{235EC3A7-D2E9-4C6F-883C-E9DCE9EFB28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19" name="TextovéPole 1">
          <a:extLst>
            <a:ext uri="{FF2B5EF4-FFF2-40B4-BE49-F238E27FC236}">
              <a16:creationId xmlns:a16="http://schemas.microsoft.com/office/drawing/2014/main" id="{A70695FA-C6D9-47C6-89DE-6F065B48BF5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20" name="TextovéPole 1">
          <a:extLst>
            <a:ext uri="{FF2B5EF4-FFF2-40B4-BE49-F238E27FC236}">
              <a16:creationId xmlns:a16="http://schemas.microsoft.com/office/drawing/2014/main" id="{E1ED9EC9-D51C-4D42-BA11-213C25F8AB3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21" name="TextovéPole 1">
          <a:extLst>
            <a:ext uri="{FF2B5EF4-FFF2-40B4-BE49-F238E27FC236}">
              <a16:creationId xmlns:a16="http://schemas.microsoft.com/office/drawing/2014/main" id="{AB48ADFC-8517-4652-9A22-B7670AF71F1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22" name="TextovéPole 1">
          <a:extLst>
            <a:ext uri="{FF2B5EF4-FFF2-40B4-BE49-F238E27FC236}">
              <a16:creationId xmlns:a16="http://schemas.microsoft.com/office/drawing/2014/main" id="{0BE3CC08-6B60-47A7-9F95-BCAE810A55E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23" name="TextovéPole 1">
          <a:extLst>
            <a:ext uri="{FF2B5EF4-FFF2-40B4-BE49-F238E27FC236}">
              <a16:creationId xmlns:a16="http://schemas.microsoft.com/office/drawing/2014/main" id="{F5D3FC45-1400-412E-872D-091512AE1AD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24" name="TextovéPole 1">
          <a:extLst>
            <a:ext uri="{FF2B5EF4-FFF2-40B4-BE49-F238E27FC236}">
              <a16:creationId xmlns:a16="http://schemas.microsoft.com/office/drawing/2014/main" id="{33CEE193-E567-4207-AC3E-5C836B02AA4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25" name="TextovéPole 1">
          <a:extLst>
            <a:ext uri="{FF2B5EF4-FFF2-40B4-BE49-F238E27FC236}">
              <a16:creationId xmlns:a16="http://schemas.microsoft.com/office/drawing/2014/main" id="{E7007B3A-2422-4F5D-AD80-CEDA93F82BD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26" name="TextovéPole 1">
          <a:extLst>
            <a:ext uri="{FF2B5EF4-FFF2-40B4-BE49-F238E27FC236}">
              <a16:creationId xmlns:a16="http://schemas.microsoft.com/office/drawing/2014/main" id="{BFA150EC-4F32-46DF-BC75-02DE838D067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27" name="TextovéPole 1">
          <a:extLst>
            <a:ext uri="{FF2B5EF4-FFF2-40B4-BE49-F238E27FC236}">
              <a16:creationId xmlns:a16="http://schemas.microsoft.com/office/drawing/2014/main" id="{ACFC21C1-14D4-4D0A-9BAE-9C401E23F7E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28" name="TextovéPole 1">
          <a:extLst>
            <a:ext uri="{FF2B5EF4-FFF2-40B4-BE49-F238E27FC236}">
              <a16:creationId xmlns:a16="http://schemas.microsoft.com/office/drawing/2014/main" id="{0D398C21-EFDD-4CF7-B84B-3110335DDC1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29" name="TextovéPole 1">
          <a:extLst>
            <a:ext uri="{FF2B5EF4-FFF2-40B4-BE49-F238E27FC236}">
              <a16:creationId xmlns:a16="http://schemas.microsoft.com/office/drawing/2014/main" id="{91FB26A6-3F27-47FF-BB13-2BC83E05C69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30" name="TextovéPole 1">
          <a:extLst>
            <a:ext uri="{FF2B5EF4-FFF2-40B4-BE49-F238E27FC236}">
              <a16:creationId xmlns:a16="http://schemas.microsoft.com/office/drawing/2014/main" id="{72FAE022-13D4-42AD-ADE0-472105CD586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31" name="TextovéPole 1">
          <a:extLst>
            <a:ext uri="{FF2B5EF4-FFF2-40B4-BE49-F238E27FC236}">
              <a16:creationId xmlns:a16="http://schemas.microsoft.com/office/drawing/2014/main" id="{001B04F1-CCD5-451E-8C40-C9D81B5D168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32" name="TextovéPole 1">
          <a:extLst>
            <a:ext uri="{FF2B5EF4-FFF2-40B4-BE49-F238E27FC236}">
              <a16:creationId xmlns:a16="http://schemas.microsoft.com/office/drawing/2014/main" id="{D9FED729-73D5-4831-ABDB-ED46CC80722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33" name="TextovéPole 1">
          <a:extLst>
            <a:ext uri="{FF2B5EF4-FFF2-40B4-BE49-F238E27FC236}">
              <a16:creationId xmlns:a16="http://schemas.microsoft.com/office/drawing/2014/main" id="{78F74336-0D7A-4134-8A41-24911758D40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34" name="TextovéPole 1">
          <a:extLst>
            <a:ext uri="{FF2B5EF4-FFF2-40B4-BE49-F238E27FC236}">
              <a16:creationId xmlns:a16="http://schemas.microsoft.com/office/drawing/2014/main" id="{C55CA155-B99A-4F13-BC20-F098AD63C14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35" name="TextovéPole 1">
          <a:extLst>
            <a:ext uri="{FF2B5EF4-FFF2-40B4-BE49-F238E27FC236}">
              <a16:creationId xmlns:a16="http://schemas.microsoft.com/office/drawing/2014/main" id="{BE5417EA-B1A7-4C74-8D66-FF577B39EB2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36" name="TextovéPole 1">
          <a:extLst>
            <a:ext uri="{FF2B5EF4-FFF2-40B4-BE49-F238E27FC236}">
              <a16:creationId xmlns:a16="http://schemas.microsoft.com/office/drawing/2014/main" id="{45BEC1EC-8F90-4253-9449-57430619FF2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37" name="TextovéPole 1">
          <a:extLst>
            <a:ext uri="{FF2B5EF4-FFF2-40B4-BE49-F238E27FC236}">
              <a16:creationId xmlns:a16="http://schemas.microsoft.com/office/drawing/2014/main" id="{A8F69D01-FC0A-4AE6-B54A-38D386CD789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38" name="TextovéPole 1">
          <a:extLst>
            <a:ext uri="{FF2B5EF4-FFF2-40B4-BE49-F238E27FC236}">
              <a16:creationId xmlns:a16="http://schemas.microsoft.com/office/drawing/2014/main" id="{965F4FAF-DE1F-47A4-B860-C450DDEF7E3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39" name="TextovéPole 1">
          <a:extLst>
            <a:ext uri="{FF2B5EF4-FFF2-40B4-BE49-F238E27FC236}">
              <a16:creationId xmlns:a16="http://schemas.microsoft.com/office/drawing/2014/main" id="{5CEBE282-FFF3-42AC-896F-2D56B1162CE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40" name="TextovéPole 1">
          <a:extLst>
            <a:ext uri="{FF2B5EF4-FFF2-40B4-BE49-F238E27FC236}">
              <a16:creationId xmlns:a16="http://schemas.microsoft.com/office/drawing/2014/main" id="{8D508640-A7B7-4170-AFAE-7F48E6ED0A0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41" name="TextovéPole 1">
          <a:extLst>
            <a:ext uri="{FF2B5EF4-FFF2-40B4-BE49-F238E27FC236}">
              <a16:creationId xmlns:a16="http://schemas.microsoft.com/office/drawing/2014/main" id="{DDC8F199-6927-4D0A-A5BC-E285D6FC8F5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42" name="TextovéPole 1">
          <a:extLst>
            <a:ext uri="{FF2B5EF4-FFF2-40B4-BE49-F238E27FC236}">
              <a16:creationId xmlns:a16="http://schemas.microsoft.com/office/drawing/2014/main" id="{61CD8753-496B-466D-ADFB-531B4EC4BCE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43" name="TextovéPole 1">
          <a:extLst>
            <a:ext uri="{FF2B5EF4-FFF2-40B4-BE49-F238E27FC236}">
              <a16:creationId xmlns:a16="http://schemas.microsoft.com/office/drawing/2014/main" id="{CDC21E49-D0ED-4D34-B6C6-861E0BDA18E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44" name="TextovéPole 1">
          <a:extLst>
            <a:ext uri="{FF2B5EF4-FFF2-40B4-BE49-F238E27FC236}">
              <a16:creationId xmlns:a16="http://schemas.microsoft.com/office/drawing/2014/main" id="{2CB57261-2C2C-42A0-9FBA-3A91A7AF702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45" name="TextovéPole 1">
          <a:extLst>
            <a:ext uri="{FF2B5EF4-FFF2-40B4-BE49-F238E27FC236}">
              <a16:creationId xmlns:a16="http://schemas.microsoft.com/office/drawing/2014/main" id="{698FB4A3-C225-4FDC-BBB9-73D08492B10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46" name="TextovéPole 1">
          <a:extLst>
            <a:ext uri="{FF2B5EF4-FFF2-40B4-BE49-F238E27FC236}">
              <a16:creationId xmlns:a16="http://schemas.microsoft.com/office/drawing/2014/main" id="{3CBB4607-5779-4070-8886-CB9E243C1C4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47" name="TextovéPole 1">
          <a:extLst>
            <a:ext uri="{FF2B5EF4-FFF2-40B4-BE49-F238E27FC236}">
              <a16:creationId xmlns:a16="http://schemas.microsoft.com/office/drawing/2014/main" id="{8066D419-EDAC-4331-B7A2-D901B2C20F8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48" name="TextovéPole 1">
          <a:extLst>
            <a:ext uri="{FF2B5EF4-FFF2-40B4-BE49-F238E27FC236}">
              <a16:creationId xmlns:a16="http://schemas.microsoft.com/office/drawing/2014/main" id="{A4B4A06D-51BE-4422-81E7-7EFF4222345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49" name="TextovéPole 1">
          <a:extLst>
            <a:ext uri="{FF2B5EF4-FFF2-40B4-BE49-F238E27FC236}">
              <a16:creationId xmlns:a16="http://schemas.microsoft.com/office/drawing/2014/main" id="{60823AEA-0BEC-42D3-A82A-6E603D77BEE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50" name="TextovéPole 1">
          <a:extLst>
            <a:ext uri="{FF2B5EF4-FFF2-40B4-BE49-F238E27FC236}">
              <a16:creationId xmlns:a16="http://schemas.microsoft.com/office/drawing/2014/main" id="{97E8F685-7CA5-446E-8F2E-71379BC0117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51" name="TextovéPole 1">
          <a:extLst>
            <a:ext uri="{FF2B5EF4-FFF2-40B4-BE49-F238E27FC236}">
              <a16:creationId xmlns:a16="http://schemas.microsoft.com/office/drawing/2014/main" id="{D87BA76B-1B48-44FF-9775-BACD5C560DC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52" name="TextovéPole 1">
          <a:extLst>
            <a:ext uri="{FF2B5EF4-FFF2-40B4-BE49-F238E27FC236}">
              <a16:creationId xmlns:a16="http://schemas.microsoft.com/office/drawing/2014/main" id="{E791AC1A-4E92-4318-929D-27320C06842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53" name="TextovéPole 1">
          <a:extLst>
            <a:ext uri="{FF2B5EF4-FFF2-40B4-BE49-F238E27FC236}">
              <a16:creationId xmlns:a16="http://schemas.microsoft.com/office/drawing/2014/main" id="{67E1CF61-CE9E-4F82-BE38-811AB45E94C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54" name="TextovéPole 1">
          <a:extLst>
            <a:ext uri="{FF2B5EF4-FFF2-40B4-BE49-F238E27FC236}">
              <a16:creationId xmlns:a16="http://schemas.microsoft.com/office/drawing/2014/main" id="{594FFEF6-E583-4FD1-A842-99743EF4DB9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55" name="TextovéPole 1">
          <a:extLst>
            <a:ext uri="{FF2B5EF4-FFF2-40B4-BE49-F238E27FC236}">
              <a16:creationId xmlns:a16="http://schemas.microsoft.com/office/drawing/2014/main" id="{96D0D3F1-D710-4562-A365-F739DC858E6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56" name="TextovéPole 1">
          <a:extLst>
            <a:ext uri="{FF2B5EF4-FFF2-40B4-BE49-F238E27FC236}">
              <a16:creationId xmlns:a16="http://schemas.microsoft.com/office/drawing/2014/main" id="{BCE7A9EB-F17C-4C47-A82F-AF92EC2CA7C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57" name="TextovéPole 1">
          <a:extLst>
            <a:ext uri="{FF2B5EF4-FFF2-40B4-BE49-F238E27FC236}">
              <a16:creationId xmlns:a16="http://schemas.microsoft.com/office/drawing/2014/main" id="{AB825C97-BEB6-48F2-B846-C8A51F77F53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58" name="TextovéPole 1">
          <a:extLst>
            <a:ext uri="{FF2B5EF4-FFF2-40B4-BE49-F238E27FC236}">
              <a16:creationId xmlns:a16="http://schemas.microsoft.com/office/drawing/2014/main" id="{191437F5-AB78-412B-8BF8-A992F3F2F23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59" name="TextovéPole 1">
          <a:extLst>
            <a:ext uri="{FF2B5EF4-FFF2-40B4-BE49-F238E27FC236}">
              <a16:creationId xmlns:a16="http://schemas.microsoft.com/office/drawing/2014/main" id="{A4C0383C-11A9-48B1-B32F-0BF7B833BA0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60" name="TextovéPole 1">
          <a:extLst>
            <a:ext uri="{FF2B5EF4-FFF2-40B4-BE49-F238E27FC236}">
              <a16:creationId xmlns:a16="http://schemas.microsoft.com/office/drawing/2014/main" id="{B7312CC1-78E1-4EC5-8BFF-F82CFC0CDDC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61" name="TextovéPole 1">
          <a:extLst>
            <a:ext uri="{FF2B5EF4-FFF2-40B4-BE49-F238E27FC236}">
              <a16:creationId xmlns:a16="http://schemas.microsoft.com/office/drawing/2014/main" id="{5FB78D85-7A2E-474A-9011-66A24A0A195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62" name="TextovéPole 1">
          <a:extLst>
            <a:ext uri="{FF2B5EF4-FFF2-40B4-BE49-F238E27FC236}">
              <a16:creationId xmlns:a16="http://schemas.microsoft.com/office/drawing/2014/main" id="{48EAAD8D-896E-4784-93EB-3A378C60622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63" name="TextovéPole 1">
          <a:extLst>
            <a:ext uri="{FF2B5EF4-FFF2-40B4-BE49-F238E27FC236}">
              <a16:creationId xmlns:a16="http://schemas.microsoft.com/office/drawing/2014/main" id="{56187A64-AF09-4B15-BC05-E25192F0CF7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64" name="TextovéPole 1">
          <a:extLst>
            <a:ext uri="{FF2B5EF4-FFF2-40B4-BE49-F238E27FC236}">
              <a16:creationId xmlns:a16="http://schemas.microsoft.com/office/drawing/2014/main" id="{DC02E505-2396-4285-99F4-54D47698082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65" name="TextovéPole 1">
          <a:extLst>
            <a:ext uri="{FF2B5EF4-FFF2-40B4-BE49-F238E27FC236}">
              <a16:creationId xmlns:a16="http://schemas.microsoft.com/office/drawing/2014/main" id="{8391F865-5C16-4C49-8695-58486A04A95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66" name="TextovéPole 1">
          <a:extLst>
            <a:ext uri="{FF2B5EF4-FFF2-40B4-BE49-F238E27FC236}">
              <a16:creationId xmlns:a16="http://schemas.microsoft.com/office/drawing/2014/main" id="{6E0457D0-5F7F-4E72-B8BA-3576A451CAA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67" name="TextovéPole 1">
          <a:extLst>
            <a:ext uri="{FF2B5EF4-FFF2-40B4-BE49-F238E27FC236}">
              <a16:creationId xmlns:a16="http://schemas.microsoft.com/office/drawing/2014/main" id="{814DB79D-D28C-4942-85A6-B1A194B236A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68" name="TextovéPole 1">
          <a:extLst>
            <a:ext uri="{FF2B5EF4-FFF2-40B4-BE49-F238E27FC236}">
              <a16:creationId xmlns:a16="http://schemas.microsoft.com/office/drawing/2014/main" id="{679721B7-B016-4C13-8D12-D9B9CBE94D5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69" name="TextovéPole 1">
          <a:extLst>
            <a:ext uri="{FF2B5EF4-FFF2-40B4-BE49-F238E27FC236}">
              <a16:creationId xmlns:a16="http://schemas.microsoft.com/office/drawing/2014/main" id="{6C12E4A5-4979-4CF8-AE60-E931D7F6653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70" name="TextovéPole 1">
          <a:extLst>
            <a:ext uri="{FF2B5EF4-FFF2-40B4-BE49-F238E27FC236}">
              <a16:creationId xmlns:a16="http://schemas.microsoft.com/office/drawing/2014/main" id="{D637435F-476A-4CE0-AC49-977EC791494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71" name="TextovéPole 1">
          <a:extLst>
            <a:ext uri="{FF2B5EF4-FFF2-40B4-BE49-F238E27FC236}">
              <a16:creationId xmlns:a16="http://schemas.microsoft.com/office/drawing/2014/main" id="{46B42467-9B0F-46CE-9A89-20D2F8D0519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72" name="TextovéPole 1">
          <a:extLst>
            <a:ext uri="{FF2B5EF4-FFF2-40B4-BE49-F238E27FC236}">
              <a16:creationId xmlns:a16="http://schemas.microsoft.com/office/drawing/2014/main" id="{F023A8F8-718F-4FB0-953F-D5DDEB923B7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73" name="TextovéPole 1">
          <a:extLst>
            <a:ext uri="{FF2B5EF4-FFF2-40B4-BE49-F238E27FC236}">
              <a16:creationId xmlns:a16="http://schemas.microsoft.com/office/drawing/2014/main" id="{EF06E7F9-51AC-4F26-A4E6-97318D9EE5B8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74" name="TextovéPole 1">
          <a:extLst>
            <a:ext uri="{FF2B5EF4-FFF2-40B4-BE49-F238E27FC236}">
              <a16:creationId xmlns:a16="http://schemas.microsoft.com/office/drawing/2014/main" id="{A33B0734-A120-4EC5-9B04-E86A750B761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75" name="TextovéPole 1">
          <a:extLst>
            <a:ext uri="{FF2B5EF4-FFF2-40B4-BE49-F238E27FC236}">
              <a16:creationId xmlns:a16="http://schemas.microsoft.com/office/drawing/2014/main" id="{C6C2BC67-30E6-40D7-A425-7A613ECDF87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76" name="TextovéPole 1">
          <a:extLst>
            <a:ext uri="{FF2B5EF4-FFF2-40B4-BE49-F238E27FC236}">
              <a16:creationId xmlns:a16="http://schemas.microsoft.com/office/drawing/2014/main" id="{78617C13-8835-4C4F-978A-BB32F81C1FF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77" name="TextovéPole 1">
          <a:extLst>
            <a:ext uri="{FF2B5EF4-FFF2-40B4-BE49-F238E27FC236}">
              <a16:creationId xmlns:a16="http://schemas.microsoft.com/office/drawing/2014/main" id="{20A323BD-BA2C-4F9F-9674-67D462B6BAC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78" name="TextovéPole 1">
          <a:extLst>
            <a:ext uri="{FF2B5EF4-FFF2-40B4-BE49-F238E27FC236}">
              <a16:creationId xmlns:a16="http://schemas.microsoft.com/office/drawing/2014/main" id="{CF8D797E-468E-411D-93B8-4CDCE08B99C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79" name="TextovéPole 1">
          <a:extLst>
            <a:ext uri="{FF2B5EF4-FFF2-40B4-BE49-F238E27FC236}">
              <a16:creationId xmlns:a16="http://schemas.microsoft.com/office/drawing/2014/main" id="{FD661BFE-4C9D-4774-9ADA-130C883244A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80" name="TextovéPole 1">
          <a:extLst>
            <a:ext uri="{FF2B5EF4-FFF2-40B4-BE49-F238E27FC236}">
              <a16:creationId xmlns:a16="http://schemas.microsoft.com/office/drawing/2014/main" id="{6E616FFC-E88B-4A82-AA13-9285D26DD41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81" name="TextovéPole 1">
          <a:extLst>
            <a:ext uri="{FF2B5EF4-FFF2-40B4-BE49-F238E27FC236}">
              <a16:creationId xmlns:a16="http://schemas.microsoft.com/office/drawing/2014/main" id="{53C1FF1C-870C-4464-9D74-E177D19FC57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82" name="TextovéPole 1">
          <a:extLst>
            <a:ext uri="{FF2B5EF4-FFF2-40B4-BE49-F238E27FC236}">
              <a16:creationId xmlns:a16="http://schemas.microsoft.com/office/drawing/2014/main" id="{034BFE3B-1999-4316-9E2B-13171D30797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83" name="TextovéPole 1">
          <a:extLst>
            <a:ext uri="{FF2B5EF4-FFF2-40B4-BE49-F238E27FC236}">
              <a16:creationId xmlns:a16="http://schemas.microsoft.com/office/drawing/2014/main" id="{27C07617-75E3-4F51-AC44-98651FA4E1B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84" name="TextovéPole 1">
          <a:extLst>
            <a:ext uri="{FF2B5EF4-FFF2-40B4-BE49-F238E27FC236}">
              <a16:creationId xmlns:a16="http://schemas.microsoft.com/office/drawing/2014/main" id="{4F26BB6E-9922-4E16-9DDC-677B7F1B7B3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85" name="TextovéPole 1">
          <a:extLst>
            <a:ext uri="{FF2B5EF4-FFF2-40B4-BE49-F238E27FC236}">
              <a16:creationId xmlns:a16="http://schemas.microsoft.com/office/drawing/2014/main" id="{33C166DC-0954-4613-ACFE-FAA3525A5DE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86" name="TextovéPole 1">
          <a:extLst>
            <a:ext uri="{FF2B5EF4-FFF2-40B4-BE49-F238E27FC236}">
              <a16:creationId xmlns:a16="http://schemas.microsoft.com/office/drawing/2014/main" id="{85F8A4A1-CEE9-4150-9E37-51B817EEF79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87" name="TextovéPole 1">
          <a:extLst>
            <a:ext uri="{FF2B5EF4-FFF2-40B4-BE49-F238E27FC236}">
              <a16:creationId xmlns:a16="http://schemas.microsoft.com/office/drawing/2014/main" id="{41A5410E-CA63-4FD1-A8A8-8DB8993CD1C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88" name="TextovéPole 1">
          <a:extLst>
            <a:ext uri="{FF2B5EF4-FFF2-40B4-BE49-F238E27FC236}">
              <a16:creationId xmlns:a16="http://schemas.microsoft.com/office/drawing/2014/main" id="{511CC755-B37C-43EB-9DAF-CB562AD3A08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89" name="TextovéPole 1">
          <a:extLst>
            <a:ext uri="{FF2B5EF4-FFF2-40B4-BE49-F238E27FC236}">
              <a16:creationId xmlns:a16="http://schemas.microsoft.com/office/drawing/2014/main" id="{ED6C40E1-F717-49F4-A0A2-C62265596B6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90" name="TextovéPole 1">
          <a:extLst>
            <a:ext uri="{FF2B5EF4-FFF2-40B4-BE49-F238E27FC236}">
              <a16:creationId xmlns:a16="http://schemas.microsoft.com/office/drawing/2014/main" id="{DC402E57-D678-440E-8654-C26C7FDDFCB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91" name="TextovéPole 1">
          <a:extLst>
            <a:ext uri="{FF2B5EF4-FFF2-40B4-BE49-F238E27FC236}">
              <a16:creationId xmlns:a16="http://schemas.microsoft.com/office/drawing/2014/main" id="{018C2DC2-5D62-4A03-93CB-E97A581EDC1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92" name="TextovéPole 1">
          <a:extLst>
            <a:ext uri="{FF2B5EF4-FFF2-40B4-BE49-F238E27FC236}">
              <a16:creationId xmlns:a16="http://schemas.microsoft.com/office/drawing/2014/main" id="{F936CE65-BD2D-49C7-9EFD-0F97C798094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93" name="TextovéPole 1">
          <a:extLst>
            <a:ext uri="{FF2B5EF4-FFF2-40B4-BE49-F238E27FC236}">
              <a16:creationId xmlns:a16="http://schemas.microsoft.com/office/drawing/2014/main" id="{A4262325-D597-4D71-BD54-E145F9C50BE7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94" name="TextovéPole 1">
          <a:extLst>
            <a:ext uri="{FF2B5EF4-FFF2-40B4-BE49-F238E27FC236}">
              <a16:creationId xmlns:a16="http://schemas.microsoft.com/office/drawing/2014/main" id="{F4302BB9-7746-4B75-9861-B6B0A5B11AE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95" name="TextovéPole 1">
          <a:extLst>
            <a:ext uri="{FF2B5EF4-FFF2-40B4-BE49-F238E27FC236}">
              <a16:creationId xmlns:a16="http://schemas.microsoft.com/office/drawing/2014/main" id="{E2907A0A-2CDC-4D7E-84B5-8DBA5DE8089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96" name="TextovéPole 1">
          <a:extLst>
            <a:ext uri="{FF2B5EF4-FFF2-40B4-BE49-F238E27FC236}">
              <a16:creationId xmlns:a16="http://schemas.microsoft.com/office/drawing/2014/main" id="{D8C4F3CE-C91B-4E3E-861F-CD873808D09E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97" name="TextovéPole 1">
          <a:extLst>
            <a:ext uri="{FF2B5EF4-FFF2-40B4-BE49-F238E27FC236}">
              <a16:creationId xmlns:a16="http://schemas.microsoft.com/office/drawing/2014/main" id="{5021C781-BDDB-48B2-B058-393FB1ACC3E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98" name="TextovéPole 1">
          <a:extLst>
            <a:ext uri="{FF2B5EF4-FFF2-40B4-BE49-F238E27FC236}">
              <a16:creationId xmlns:a16="http://schemas.microsoft.com/office/drawing/2014/main" id="{546D3C5B-39E2-4205-8E06-1E6AE70F6F8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499" name="TextovéPole 1">
          <a:extLst>
            <a:ext uri="{FF2B5EF4-FFF2-40B4-BE49-F238E27FC236}">
              <a16:creationId xmlns:a16="http://schemas.microsoft.com/office/drawing/2014/main" id="{643D2111-2BD4-4F20-A8A4-DB313198930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00" name="TextovéPole 1">
          <a:extLst>
            <a:ext uri="{FF2B5EF4-FFF2-40B4-BE49-F238E27FC236}">
              <a16:creationId xmlns:a16="http://schemas.microsoft.com/office/drawing/2014/main" id="{E284EBBF-519C-46EF-B98E-4D82D503B63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01" name="TextovéPole 1">
          <a:extLst>
            <a:ext uri="{FF2B5EF4-FFF2-40B4-BE49-F238E27FC236}">
              <a16:creationId xmlns:a16="http://schemas.microsoft.com/office/drawing/2014/main" id="{FA6696D7-892F-4251-989B-75BBD2D5CB1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02" name="TextovéPole 1">
          <a:extLst>
            <a:ext uri="{FF2B5EF4-FFF2-40B4-BE49-F238E27FC236}">
              <a16:creationId xmlns:a16="http://schemas.microsoft.com/office/drawing/2014/main" id="{63733E74-67D7-468B-AD49-29889EBC6B7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03" name="TextovéPole 1">
          <a:extLst>
            <a:ext uri="{FF2B5EF4-FFF2-40B4-BE49-F238E27FC236}">
              <a16:creationId xmlns:a16="http://schemas.microsoft.com/office/drawing/2014/main" id="{FAFF52D8-6240-48E1-BC58-924A4432400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04" name="TextovéPole 1">
          <a:extLst>
            <a:ext uri="{FF2B5EF4-FFF2-40B4-BE49-F238E27FC236}">
              <a16:creationId xmlns:a16="http://schemas.microsoft.com/office/drawing/2014/main" id="{FF5D3594-B041-4F4A-AFCE-260F3E7C07B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05" name="TextovéPole 1">
          <a:extLst>
            <a:ext uri="{FF2B5EF4-FFF2-40B4-BE49-F238E27FC236}">
              <a16:creationId xmlns:a16="http://schemas.microsoft.com/office/drawing/2014/main" id="{BC576D80-2D57-4978-B42E-59A983E76A3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06" name="TextovéPole 1">
          <a:extLst>
            <a:ext uri="{FF2B5EF4-FFF2-40B4-BE49-F238E27FC236}">
              <a16:creationId xmlns:a16="http://schemas.microsoft.com/office/drawing/2014/main" id="{8F356F8B-DA99-42B7-86D8-467C96F7897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07" name="TextovéPole 1">
          <a:extLst>
            <a:ext uri="{FF2B5EF4-FFF2-40B4-BE49-F238E27FC236}">
              <a16:creationId xmlns:a16="http://schemas.microsoft.com/office/drawing/2014/main" id="{72439808-34C8-462C-AB24-C014B186820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08" name="TextovéPole 1">
          <a:extLst>
            <a:ext uri="{FF2B5EF4-FFF2-40B4-BE49-F238E27FC236}">
              <a16:creationId xmlns:a16="http://schemas.microsoft.com/office/drawing/2014/main" id="{D660FAB9-24EA-498C-94D2-E7119AC69BF5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09" name="TextovéPole 1">
          <a:extLst>
            <a:ext uri="{FF2B5EF4-FFF2-40B4-BE49-F238E27FC236}">
              <a16:creationId xmlns:a16="http://schemas.microsoft.com/office/drawing/2014/main" id="{E4BBFC2C-50BE-412C-BC9B-6118AC868DC0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10" name="TextovéPole 1">
          <a:extLst>
            <a:ext uri="{FF2B5EF4-FFF2-40B4-BE49-F238E27FC236}">
              <a16:creationId xmlns:a16="http://schemas.microsoft.com/office/drawing/2014/main" id="{0D8EAAA7-6348-48A6-9F24-57D25ECD259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11" name="TextovéPole 1">
          <a:extLst>
            <a:ext uri="{FF2B5EF4-FFF2-40B4-BE49-F238E27FC236}">
              <a16:creationId xmlns:a16="http://schemas.microsoft.com/office/drawing/2014/main" id="{DA99A781-0D3C-46C7-AD5C-D504EB2262E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12" name="TextovéPole 1">
          <a:extLst>
            <a:ext uri="{FF2B5EF4-FFF2-40B4-BE49-F238E27FC236}">
              <a16:creationId xmlns:a16="http://schemas.microsoft.com/office/drawing/2014/main" id="{4EEA553A-CF72-4E94-91CF-4EF8FDB0699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13" name="TextovéPole 1">
          <a:extLst>
            <a:ext uri="{FF2B5EF4-FFF2-40B4-BE49-F238E27FC236}">
              <a16:creationId xmlns:a16="http://schemas.microsoft.com/office/drawing/2014/main" id="{051230DC-DE7C-4ED0-B472-D14EC3E6A8F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14" name="TextovéPole 1">
          <a:extLst>
            <a:ext uri="{FF2B5EF4-FFF2-40B4-BE49-F238E27FC236}">
              <a16:creationId xmlns:a16="http://schemas.microsoft.com/office/drawing/2014/main" id="{CF8B5CEE-CDCC-4163-9DEC-09209213557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15" name="TextovéPole 1">
          <a:extLst>
            <a:ext uri="{FF2B5EF4-FFF2-40B4-BE49-F238E27FC236}">
              <a16:creationId xmlns:a16="http://schemas.microsoft.com/office/drawing/2014/main" id="{0C7093D8-3C38-43CF-875D-A17FA1D6105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16" name="TextovéPole 1">
          <a:extLst>
            <a:ext uri="{FF2B5EF4-FFF2-40B4-BE49-F238E27FC236}">
              <a16:creationId xmlns:a16="http://schemas.microsoft.com/office/drawing/2014/main" id="{FD89354C-105D-4C4D-8A25-8735B001534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17" name="TextovéPole 1">
          <a:extLst>
            <a:ext uri="{FF2B5EF4-FFF2-40B4-BE49-F238E27FC236}">
              <a16:creationId xmlns:a16="http://schemas.microsoft.com/office/drawing/2014/main" id="{F2591299-2E3D-4F8F-B626-CC1942F5BA9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18" name="TextovéPole 1">
          <a:extLst>
            <a:ext uri="{FF2B5EF4-FFF2-40B4-BE49-F238E27FC236}">
              <a16:creationId xmlns:a16="http://schemas.microsoft.com/office/drawing/2014/main" id="{23B024A1-6018-49DB-8AD6-F09E1B59842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19" name="TextovéPole 1">
          <a:extLst>
            <a:ext uri="{FF2B5EF4-FFF2-40B4-BE49-F238E27FC236}">
              <a16:creationId xmlns:a16="http://schemas.microsoft.com/office/drawing/2014/main" id="{C8F4DCDF-7BFE-4176-83EC-3381570454F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20" name="TextovéPole 1">
          <a:extLst>
            <a:ext uri="{FF2B5EF4-FFF2-40B4-BE49-F238E27FC236}">
              <a16:creationId xmlns:a16="http://schemas.microsoft.com/office/drawing/2014/main" id="{EFD4DDF1-44F2-416B-9839-235C080613F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21" name="TextovéPole 1">
          <a:extLst>
            <a:ext uri="{FF2B5EF4-FFF2-40B4-BE49-F238E27FC236}">
              <a16:creationId xmlns:a16="http://schemas.microsoft.com/office/drawing/2014/main" id="{925F1468-E7FD-48DF-B472-4924F265EAE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22" name="TextovéPole 1">
          <a:extLst>
            <a:ext uri="{FF2B5EF4-FFF2-40B4-BE49-F238E27FC236}">
              <a16:creationId xmlns:a16="http://schemas.microsoft.com/office/drawing/2014/main" id="{89BE237C-E3CA-44FD-9411-694BD711F90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23" name="TextovéPole 1">
          <a:extLst>
            <a:ext uri="{FF2B5EF4-FFF2-40B4-BE49-F238E27FC236}">
              <a16:creationId xmlns:a16="http://schemas.microsoft.com/office/drawing/2014/main" id="{73D35D47-6879-41FC-B8D3-3AE748D3E6FD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24" name="TextovéPole 1">
          <a:extLst>
            <a:ext uri="{FF2B5EF4-FFF2-40B4-BE49-F238E27FC236}">
              <a16:creationId xmlns:a16="http://schemas.microsoft.com/office/drawing/2014/main" id="{22C14DD5-7141-4DEF-BE2C-D5CF63C1069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25" name="TextovéPole 1">
          <a:extLst>
            <a:ext uri="{FF2B5EF4-FFF2-40B4-BE49-F238E27FC236}">
              <a16:creationId xmlns:a16="http://schemas.microsoft.com/office/drawing/2014/main" id="{EE498B3D-8805-43A9-B29B-03B962E15AE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26" name="TextovéPole 1">
          <a:extLst>
            <a:ext uri="{FF2B5EF4-FFF2-40B4-BE49-F238E27FC236}">
              <a16:creationId xmlns:a16="http://schemas.microsoft.com/office/drawing/2014/main" id="{AD4ABFA3-9596-47DB-BC1A-B952CBDE42B3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27" name="TextovéPole 1">
          <a:extLst>
            <a:ext uri="{FF2B5EF4-FFF2-40B4-BE49-F238E27FC236}">
              <a16:creationId xmlns:a16="http://schemas.microsoft.com/office/drawing/2014/main" id="{11353451-8E9E-4806-86B9-BD3A35C61E5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28" name="TextovéPole 1">
          <a:extLst>
            <a:ext uri="{FF2B5EF4-FFF2-40B4-BE49-F238E27FC236}">
              <a16:creationId xmlns:a16="http://schemas.microsoft.com/office/drawing/2014/main" id="{E14DB41E-F0E4-4C50-AD15-1E1B2FD507F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29" name="TextovéPole 1">
          <a:extLst>
            <a:ext uri="{FF2B5EF4-FFF2-40B4-BE49-F238E27FC236}">
              <a16:creationId xmlns:a16="http://schemas.microsoft.com/office/drawing/2014/main" id="{B4E951B9-4FCE-4C8B-AC47-6C0FDD9C7BE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30" name="TextovéPole 1">
          <a:extLst>
            <a:ext uri="{FF2B5EF4-FFF2-40B4-BE49-F238E27FC236}">
              <a16:creationId xmlns:a16="http://schemas.microsoft.com/office/drawing/2014/main" id="{0B9DB3FB-9EED-4BAE-8333-54E2765190F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31" name="TextovéPole 1">
          <a:extLst>
            <a:ext uri="{FF2B5EF4-FFF2-40B4-BE49-F238E27FC236}">
              <a16:creationId xmlns:a16="http://schemas.microsoft.com/office/drawing/2014/main" id="{16B989F2-F4A7-4212-BE08-7D898BF0280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32" name="TextovéPole 1">
          <a:extLst>
            <a:ext uri="{FF2B5EF4-FFF2-40B4-BE49-F238E27FC236}">
              <a16:creationId xmlns:a16="http://schemas.microsoft.com/office/drawing/2014/main" id="{58A1EF77-A7A4-4C67-9796-DF10B9E51B3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33" name="TextovéPole 1">
          <a:extLst>
            <a:ext uri="{FF2B5EF4-FFF2-40B4-BE49-F238E27FC236}">
              <a16:creationId xmlns:a16="http://schemas.microsoft.com/office/drawing/2014/main" id="{FF14C994-62D4-4E9D-89A9-653849F6F3C2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34" name="TextovéPole 1">
          <a:extLst>
            <a:ext uri="{FF2B5EF4-FFF2-40B4-BE49-F238E27FC236}">
              <a16:creationId xmlns:a16="http://schemas.microsoft.com/office/drawing/2014/main" id="{2B790B9E-CBF6-4C70-BB37-8FDB69960B2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35" name="TextovéPole 1">
          <a:extLst>
            <a:ext uri="{FF2B5EF4-FFF2-40B4-BE49-F238E27FC236}">
              <a16:creationId xmlns:a16="http://schemas.microsoft.com/office/drawing/2014/main" id="{5C7503A3-B783-4734-88E2-61F9077E3D74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36" name="TextovéPole 1">
          <a:extLst>
            <a:ext uri="{FF2B5EF4-FFF2-40B4-BE49-F238E27FC236}">
              <a16:creationId xmlns:a16="http://schemas.microsoft.com/office/drawing/2014/main" id="{412A58A6-4ABE-4612-B6B3-7E8A5256B71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37" name="TextovéPole 1">
          <a:extLst>
            <a:ext uri="{FF2B5EF4-FFF2-40B4-BE49-F238E27FC236}">
              <a16:creationId xmlns:a16="http://schemas.microsoft.com/office/drawing/2014/main" id="{C42ECE7D-1257-4381-9DDB-BA1EBE4928A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38" name="TextovéPole 1">
          <a:extLst>
            <a:ext uri="{FF2B5EF4-FFF2-40B4-BE49-F238E27FC236}">
              <a16:creationId xmlns:a16="http://schemas.microsoft.com/office/drawing/2014/main" id="{B207A5C1-7E1E-4181-B293-40353352334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39" name="TextovéPole 1">
          <a:extLst>
            <a:ext uri="{FF2B5EF4-FFF2-40B4-BE49-F238E27FC236}">
              <a16:creationId xmlns:a16="http://schemas.microsoft.com/office/drawing/2014/main" id="{D19D4FDD-4601-4AA8-A65C-2B2B7E67DFBC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40" name="TextovéPole 1">
          <a:extLst>
            <a:ext uri="{FF2B5EF4-FFF2-40B4-BE49-F238E27FC236}">
              <a16:creationId xmlns:a16="http://schemas.microsoft.com/office/drawing/2014/main" id="{F2DCB542-F1D3-4403-91DE-8064F7BFE5CA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41" name="TextovéPole 1">
          <a:extLst>
            <a:ext uri="{FF2B5EF4-FFF2-40B4-BE49-F238E27FC236}">
              <a16:creationId xmlns:a16="http://schemas.microsoft.com/office/drawing/2014/main" id="{CE91227F-4606-4DA7-B353-7E63191C99C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42" name="TextovéPole 1">
          <a:extLst>
            <a:ext uri="{FF2B5EF4-FFF2-40B4-BE49-F238E27FC236}">
              <a16:creationId xmlns:a16="http://schemas.microsoft.com/office/drawing/2014/main" id="{5F46FC79-D289-4F25-8699-507F917197EF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43" name="TextovéPole 1">
          <a:extLst>
            <a:ext uri="{FF2B5EF4-FFF2-40B4-BE49-F238E27FC236}">
              <a16:creationId xmlns:a16="http://schemas.microsoft.com/office/drawing/2014/main" id="{7A5C910C-AC45-48FA-BB73-B6CBE8E73EF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44" name="TextovéPole 1">
          <a:extLst>
            <a:ext uri="{FF2B5EF4-FFF2-40B4-BE49-F238E27FC236}">
              <a16:creationId xmlns:a16="http://schemas.microsoft.com/office/drawing/2014/main" id="{B7B04455-DE42-4C16-AEC0-104C057D5866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45" name="TextovéPole 1">
          <a:extLst>
            <a:ext uri="{FF2B5EF4-FFF2-40B4-BE49-F238E27FC236}">
              <a16:creationId xmlns:a16="http://schemas.microsoft.com/office/drawing/2014/main" id="{5345232F-DAAD-4654-8CD5-AEB5B0CF2E41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46" name="TextovéPole 1">
          <a:extLst>
            <a:ext uri="{FF2B5EF4-FFF2-40B4-BE49-F238E27FC236}">
              <a16:creationId xmlns:a16="http://schemas.microsoft.com/office/drawing/2014/main" id="{F5EACE43-9741-4436-85A5-187BC0B9F9AB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51</xdr:row>
      <xdr:rowOff>0</xdr:rowOff>
    </xdr:from>
    <xdr:ext cx="184731" cy="264560"/>
    <xdr:sp macro="" textlink="">
      <xdr:nvSpPr>
        <xdr:cNvPr id="3547" name="TextovéPole 1">
          <a:extLst>
            <a:ext uri="{FF2B5EF4-FFF2-40B4-BE49-F238E27FC236}">
              <a16:creationId xmlns:a16="http://schemas.microsoft.com/office/drawing/2014/main" id="{AF88B4A7-36FE-4F81-8E81-3221D0646D49}"/>
            </a:ext>
          </a:extLst>
        </xdr:cNvPr>
        <xdr:cNvSpPr txBox="1"/>
      </xdr:nvSpPr>
      <xdr:spPr>
        <a:xfrm>
          <a:off x="995449" y="807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500149</xdr:colOff>
      <xdr:row>184</xdr:row>
      <xdr:rowOff>0</xdr:rowOff>
    </xdr:from>
    <xdr:ext cx="197926" cy="264560"/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CEEF6568-07C3-4641-891A-1281E8B6761F}"/>
            </a:ext>
          </a:extLst>
        </xdr:cNvPr>
        <xdr:cNvSpPr txBox="1"/>
      </xdr:nvSpPr>
      <xdr:spPr>
        <a:xfrm>
          <a:off x="2227349" y="32258000"/>
          <a:ext cx="1979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500149</xdr:colOff>
      <xdr:row>184</xdr:row>
      <xdr:rowOff>0</xdr:rowOff>
    </xdr:from>
    <xdr:ext cx="197926" cy="264560"/>
    <xdr:sp macro="" textlink="">
      <xdr:nvSpPr>
        <xdr:cNvPr id="3" name="TextovéPole 1">
          <a:extLst>
            <a:ext uri="{FF2B5EF4-FFF2-40B4-BE49-F238E27FC236}">
              <a16:creationId xmlns:a16="http://schemas.microsoft.com/office/drawing/2014/main" id="{9FF58747-405E-44A7-AAE0-CCFE19E73055}"/>
            </a:ext>
          </a:extLst>
        </xdr:cNvPr>
        <xdr:cNvSpPr txBox="1"/>
      </xdr:nvSpPr>
      <xdr:spPr>
        <a:xfrm>
          <a:off x="2227349" y="30435550"/>
          <a:ext cx="1979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3" name="TextovéPole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471824" y="6856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5" name="TextovéPole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2471824" y="6856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6" name="TextovéPole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2471824" y="6856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7" name="TextovéPole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2471824" y="6880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8" name="TextovéPole 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2471824" y="6856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9" name="TextovéPole 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2471824" y="6856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0" name="TextovéPole 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2471824" y="6856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26" name="TextovéPole 1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2833774" y="6679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27" name="TextovéPole 1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2833774" y="6679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28" name="TextovéPole 1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2833774" y="6679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29" name="TextovéPole 1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2833774" y="67046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30" name="TextovéPole 1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2833774" y="6679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31" name="TextovéPole 1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2833774" y="6679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32" name="TextovéPole 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2833774" y="66798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7" name="TextovéPole 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2419437" y="7421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8" name="TextovéPole 1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2419437" y="7421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20" name="TextovéPole 1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2419437" y="7421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21" name="TextovéPole 1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2419437" y="7421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22" name="TextovéPole 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2419437" y="7421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23" name="TextovéPole 1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2419437" y="7421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24" name="TextovéPole 1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2419437" y="713946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25" name="TextovéPole 1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2419437" y="713946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33" name="TextovéPole 1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2419437" y="713946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34" name="TextovéPole 1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2419437" y="713946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35" name="TextovéPole 1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2419437" y="713946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36" name="TextovéPole 1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2419437" y="713946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37" name="TextovéPole 1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38" name="TextovéPole 1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39" name="TextovéPole 1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41" name="TextovéPole 1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42" name="TextovéPole 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43" name="TextovéPole 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44" name="TextovéPole 1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45" name="TextovéPole 1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46" name="TextovéPole 1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48" name="TextovéPole 1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49" name="TextovéPole 1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50" name="TextovéPole 1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51" name="TextovéPole 1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52" name="TextovéPole 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53" name="TextovéPole 1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54" name="TextovéPole 1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55" name="TextovéPole 1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56" name="TextovéPole 1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57" name="TextovéPole 1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58" name="TextovéPole 1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59" name="TextovéPole 1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60" name="TextovéPole 1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8</xdr:col>
      <xdr:colOff>481099</xdr:colOff>
      <xdr:row>156</xdr:row>
      <xdr:rowOff>0</xdr:rowOff>
    </xdr:from>
    <xdr:ext cx="184731" cy="264560"/>
    <xdr:sp macro="" textlink="">
      <xdr:nvSpPr>
        <xdr:cNvPr id="61" name="TextovéPole 1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63" name="TextovéPole 1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64" name="TextovéPole 1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65" name="TextovéPole 1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67" name="TextovéPole 1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68" name="TextovéPole 1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69" name="TextovéPole 1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70" name="TextovéPole 1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71" name="TextovéPole 1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72" name="TextovéPole 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74" name="TextovéPole 1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75" name="TextovéPole 1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76" name="TextovéPole 1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77" name="TextovéPole 1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78" name="TextovéPole 1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79" name="TextovéPole 1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80" name="TextovéPole 1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81" name="TextovéPole 1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82" name="TextovéPole 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83" name="TextovéPole 1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84" name="TextovéPole 1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85" name="TextovéPole 1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86" name="TextovéPole 1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87" name="TextovéPole 1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9</xdr:col>
      <xdr:colOff>481099</xdr:colOff>
      <xdr:row>156</xdr:row>
      <xdr:rowOff>0</xdr:rowOff>
    </xdr:from>
    <xdr:ext cx="184731" cy="264560"/>
    <xdr:sp macro="" textlink="">
      <xdr:nvSpPr>
        <xdr:cNvPr id="88" name="TextovéPole 1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89" name="TextovéPole 1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90" name="TextovéPole 1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91" name="TextovéPole 1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92" name="TextovéPole 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93" name="TextovéPole 1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94" name="TextovéPole 1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95" name="TextovéPole 1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96" name="TextovéPole 1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97" name="TextovéPole 1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98" name="TextovéPole 1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100" name="TextovéPole 1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101" name="TextovéPole 1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102" name="TextovéPole 1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103" name="TextovéPole 1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104" name="TextovéPole 1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105" name="TextovéPole 1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106" name="TextovéPole 1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107" name="TextovéPole 1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108" name="TextovéPole 1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109" name="TextovéPole 1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110" name="TextovéPole 1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111" name="TextovéPole 1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112" name="TextovéPole 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113" name="TextovéPole 1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10</xdr:col>
      <xdr:colOff>481099</xdr:colOff>
      <xdr:row>156</xdr:row>
      <xdr:rowOff>0</xdr:rowOff>
    </xdr:from>
    <xdr:ext cx="184731" cy="264560"/>
    <xdr:sp macro="" textlink="">
      <xdr:nvSpPr>
        <xdr:cNvPr id="114" name="TextovéPole 1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15" name="TextovéPole 1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16" name="TextovéPole 1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17" name="TextovéPole 1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18" name="TextovéPole 1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19" name="TextovéPole 1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20" name="TextovéPole 1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21" name="TextovéPole 1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22" name="TextovéPole 1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23" name="TextovéPole 1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24" name="TextovéPole 1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26" name="TextovéPole 1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27" name="TextovéPole 1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28" name="TextovéPole 1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29" name="TextovéPole 1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30" name="TextovéPole 1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31" name="TextovéPole 1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32" name="TextovéPole 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33" name="TextovéPole 1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34" name="TextovéPole 1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35" name="TextovéPole 1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36" name="TextovéPole 1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37" name="TextovéPole 1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38" name="TextovéPole 1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39" name="TextovéPole 1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11</xdr:col>
      <xdr:colOff>481099</xdr:colOff>
      <xdr:row>156</xdr:row>
      <xdr:rowOff>0</xdr:rowOff>
    </xdr:from>
    <xdr:ext cx="184731" cy="264560"/>
    <xdr:sp macro="" textlink="">
      <xdr:nvSpPr>
        <xdr:cNvPr id="140" name="TextovéPole 1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41" name="TextovéPole 1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42" name="TextovéPole 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43" name="TextovéPole 1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44" name="TextovéPole 1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45" name="TextovéPole 1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46" name="TextovéPole 1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47" name="TextovéPole 1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48" name="TextovéPole 1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49" name="TextovéPole 1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50" name="TextovéPole 1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52" name="TextovéPole 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53" name="TextovéPole 1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54" name="TextovéPole 1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55" name="TextovéPole 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56" name="TextovéPole 1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57" name="TextovéPole 1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58" name="TextovéPole 1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59" name="TextovéPole 1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60" name="TextovéPole 1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61" name="TextovéPole 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62" name="TextovéPole 1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63" name="TextovéPole 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64" name="TextovéPole 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65" name="TextovéPole 1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12</xdr:col>
      <xdr:colOff>481099</xdr:colOff>
      <xdr:row>156</xdr:row>
      <xdr:rowOff>0</xdr:rowOff>
    </xdr:from>
    <xdr:ext cx="184731" cy="264560"/>
    <xdr:sp macro="" textlink="">
      <xdr:nvSpPr>
        <xdr:cNvPr id="166" name="TextovéPole 1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67" name="TextovéPole 1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68" name="TextovéPole 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69" name="TextovéPole 1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70" name="TextovéPole 1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71" name="TextovéPole 1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72" name="TextovéPole 1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73" name="TextovéPole 1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74" name="TextovéPole 1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75" name="TextovéPole 1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76" name="TextovéPole 1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77" name="TextovéPole 1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78" name="TextovéPole 1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79" name="TextovéPole 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80" name="TextovéPole 1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81" name="TextovéPole 1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82" name="TextovéPole 1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83" name="TextovéPole 1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84" name="TextovéPole 1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85" name="TextovéPole 1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86" name="TextovéPole 1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87" name="TextovéPole 1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88" name="TextovéPole 1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89" name="TextovéPole 1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90" name="TextovéPole 1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91" name="TextovéPole 1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13</xdr:col>
      <xdr:colOff>481099</xdr:colOff>
      <xdr:row>156</xdr:row>
      <xdr:rowOff>0</xdr:rowOff>
    </xdr:from>
    <xdr:ext cx="184731" cy="264560"/>
    <xdr:sp macro="" textlink="">
      <xdr:nvSpPr>
        <xdr:cNvPr id="192" name="TextovéPole 1">
          <a:extLst>
            <a:ext uri="{FF2B5EF4-FFF2-40B4-BE49-F238E27FC236}">
              <a16:creationId xmlns:a16="http://schemas.microsoft.com/office/drawing/2014/main" id="{00000000-0008-0000-0500-0000C0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193" name="TextovéPole 1">
          <a:extLst>
            <a:ext uri="{FF2B5EF4-FFF2-40B4-BE49-F238E27FC236}">
              <a16:creationId xmlns:a16="http://schemas.microsoft.com/office/drawing/2014/main" id="{00000000-0008-0000-0500-0000C1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194" name="TextovéPole 1">
          <a:extLst>
            <a:ext uri="{FF2B5EF4-FFF2-40B4-BE49-F238E27FC236}">
              <a16:creationId xmlns:a16="http://schemas.microsoft.com/office/drawing/2014/main" id="{00000000-0008-0000-0500-0000C2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195" name="TextovéPole 1">
          <a:extLst>
            <a:ext uri="{FF2B5EF4-FFF2-40B4-BE49-F238E27FC236}">
              <a16:creationId xmlns:a16="http://schemas.microsoft.com/office/drawing/2014/main" id="{00000000-0008-0000-0500-0000C3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196" name="TextovéPole 1">
          <a:extLst>
            <a:ext uri="{FF2B5EF4-FFF2-40B4-BE49-F238E27FC236}">
              <a16:creationId xmlns:a16="http://schemas.microsoft.com/office/drawing/2014/main" id="{00000000-0008-0000-0500-0000C400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197" name="TextovéPole 1">
          <a:extLst>
            <a:ext uri="{FF2B5EF4-FFF2-40B4-BE49-F238E27FC236}">
              <a16:creationId xmlns:a16="http://schemas.microsoft.com/office/drawing/2014/main" id="{00000000-0008-0000-0500-0000C5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198" name="TextovéPole 1">
          <a:extLst>
            <a:ext uri="{FF2B5EF4-FFF2-40B4-BE49-F238E27FC236}">
              <a16:creationId xmlns:a16="http://schemas.microsoft.com/office/drawing/2014/main" id="{00000000-0008-0000-0500-0000C6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199" name="TextovéPole 1">
          <a:extLst>
            <a:ext uri="{FF2B5EF4-FFF2-40B4-BE49-F238E27FC236}">
              <a16:creationId xmlns:a16="http://schemas.microsoft.com/office/drawing/2014/main" id="{00000000-0008-0000-0500-0000C7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00" name="TextovéPole 1">
          <a:extLst>
            <a:ext uri="{FF2B5EF4-FFF2-40B4-BE49-F238E27FC236}">
              <a16:creationId xmlns:a16="http://schemas.microsoft.com/office/drawing/2014/main" id="{00000000-0008-0000-0500-0000C8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01" name="TextovéPole 1">
          <a:extLst>
            <a:ext uri="{FF2B5EF4-FFF2-40B4-BE49-F238E27FC236}">
              <a16:creationId xmlns:a16="http://schemas.microsoft.com/office/drawing/2014/main" id="{00000000-0008-0000-0500-0000C9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02" name="TextovéPole 1">
          <a:extLst>
            <a:ext uri="{FF2B5EF4-FFF2-40B4-BE49-F238E27FC236}">
              <a16:creationId xmlns:a16="http://schemas.microsoft.com/office/drawing/2014/main" id="{00000000-0008-0000-0500-0000CA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03" name="TextovéPole 1">
          <a:extLst>
            <a:ext uri="{FF2B5EF4-FFF2-40B4-BE49-F238E27FC236}">
              <a16:creationId xmlns:a16="http://schemas.microsoft.com/office/drawing/2014/main" id="{00000000-0008-0000-0500-0000CB00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04" name="TextovéPole 1">
          <a:extLst>
            <a:ext uri="{FF2B5EF4-FFF2-40B4-BE49-F238E27FC236}">
              <a16:creationId xmlns:a16="http://schemas.microsoft.com/office/drawing/2014/main" id="{00000000-0008-0000-0500-0000CC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05" name="TextovéPole 1">
          <a:extLst>
            <a:ext uri="{FF2B5EF4-FFF2-40B4-BE49-F238E27FC236}">
              <a16:creationId xmlns:a16="http://schemas.microsoft.com/office/drawing/2014/main" id="{00000000-0008-0000-0500-0000CD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06" name="TextovéPole 1">
          <a:extLst>
            <a:ext uri="{FF2B5EF4-FFF2-40B4-BE49-F238E27FC236}">
              <a16:creationId xmlns:a16="http://schemas.microsoft.com/office/drawing/2014/main" id="{00000000-0008-0000-0500-0000CE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07" name="TextovéPole 1">
          <a:extLst>
            <a:ext uri="{FF2B5EF4-FFF2-40B4-BE49-F238E27FC236}">
              <a16:creationId xmlns:a16="http://schemas.microsoft.com/office/drawing/2014/main" id="{00000000-0008-0000-0500-0000CF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08" name="TextovéPole 1">
          <a:extLst>
            <a:ext uri="{FF2B5EF4-FFF2-40B4-BE49-F238E27FC236}">
              <a16:creationId xmlns:a16="http://schemas.microsoft.com/office/drawing/2014/main" id="{00000000-0008-0000-0500-0000D0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09" name="TextovéPole 1">
          <a:extLst>
            <a:ext uri="{FF2B5EF4-FFF2-40B4-BE49-F238E27FC236}">
              <a16:creationId xmlns:a16="http://schemas.microsoft.com/office/drawing/2014/main" id="{00000000-0008-0000-0500-0000D1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10" name="TextovéPole 1">
          <a:extLst>
            <a:ext uri="{FF2B5EF4-FFF2-40B4-BE49-F238E27FC236}">
              <a16:creationId xmlns:a16="http://schemas.microsoft.com/office/drawing/2014/main" id="{00000000-0008-0000-0500-0000D2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11" name="TextovéPole 1">
          <a:extLst>
            <a:ext uri="{FF2B5EF4-FFF2-40B4-BE49-F238E27FC236}">
              <a16:creationId xmlns:a16="http://schemas.microsoft.com/office/drawing/2014/main" id="{00000000-0008-0000-0500-0000D3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12" name="TextovéPole 1">
          <a:extLst>
            <a:ext uri="{FF2B5EF4-FFF2-40B4-BE49-F238E27FC236}">
              <a16:creationId xmlns:a16="http://schemas.microsoft.com/office/drawing/2014/main" id="{00000000-0008-0000-0500-0000D4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13" name="TextovéPole 1">
          <a:extLst>
            <a:ext uri="{FF2B5EF4-FFF2-40B4-BE49-F238E27FC236}">
              <a16:creationId xmlns:a16="http://schemas.microsoft.com/office/drawing/2014/main" id="{00000000-0008-0000-0500-0000D5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14" name="TextovéPole 1">
          <a:extLst>
            <a:ext uri="{FF2B5EF4-FFF2-40B4-BE49-F238E27FC236}">
              <a16:creationId xmlns:a16="http://schemas.microsoft.com/office/drawing/2014/main" id="{00000000-0008-0000-0500-0000D6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15" name="TextovéPole 1">
          <a:extLst>
            <a:ext uri="{FF2B5EF4-FFF2-40B4-BE49-F238E27FC236}">
              <a16:creationId xmlns:a16="http://schemas.microsoft.com/office/drawing/2014/main" id="{00000000-0008-0000-0500-0000D7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16" name="TextovéPole 1">
          <a:extLst>
            <a:ext uri="{FF2B5EF4-FFF2-40B4-BE49-F238E27FC236}">
              <a16:creationId xmlns:a16="http://schemas.microsoft.com/office/drawing/2014/main" id="{00000000-0008-0000-0500-0000D8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17" name="TextovéPole 1">
          <a:extLst>
            <a:ext uri="{FF2B5EF4-FFF2-40B4-BE49-F238E27FC236}">
              <a16:creationId xmlns:a16="http://schemas.microsoft.com/office/drawing/2014/main" id="{00000000-0008-0000-0500-0000D9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14</xdr:col>
      <xdr:colOff>481099</xdr:colOff>
      <xdr:row>156</xdr:row>
      <xdr:rowOff>0</xdr:rowOff>
    </xdr:from>
    <xdr:ext cx="184731" cy="264560"/>
    <xdr:sp macro="" textlink="">
      <xdr:nvSpPr>
        <xdr:cNvPr id="218" name="TextovéPole 1">
          <a:extLst>
            <a:ext uri="{FF2B5EF4-FFF2-40B4-BE49-F238E27FC236}">
              <a16:creationId xmlns:a16="http://schemas.microsoft.com/office/drawing/2014/main" id="{00000000-0008-0000-0500-0000DA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19" name="TextovéPole 1">
          <a:extLst>
            <a:ext uri="{FF2B5EF4-FFF2-40B4-BE49-F238E27FC236}">
              <a16:creationId xmlns:a16="http://schemas.microsoft.com/office/drawing/2014/main" id="{00000000-0008-0000-0500-0000DB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20" name="TextovéPole 1">
          <a:extLst>
            <a:ext uri="{FF2B5EF4-FFF2-40B4-BE49-F238E27FC236}">
              <a16:creationId xmlns:a16="http://schemas.microsoft.com/office/drawing/2014/main" id="{00000000-0008-0000-0500-0000DC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21" name="TextovéPole 1">
          <a:extLst>
            <a:ext uri="{FF2B5EF4-FFF2-40B4-BE49-F238E27FC236}">
              <a16:creationId xmlns:a16="http://schemas.microsoft.com/office/drawing/2014/main" id="{00000000-0008-0000-0500-0000DD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22" name="TextovéPole 1">
          <a:extLst>
            <a:ext uri="{FF2B5EF4-FFF2-40B4-BE49-F238E27FC236}">
              <a16:creationId xmlns:a16="http://schemas.microsoft.com/office/drawing/2014/main" id="{00000000-0008-0000-0500-0000DE00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23" name="TextovéPole 1">
          <a:extLst>
            <a:ext uri="{FF2B5EF4-FFF2-40B4-BE49-F238E27FC236}">
              <a16:creationId xmlns:a16="http://schemas.microsoft.com/office/drawing/2014/main" id="{00000000-0008-0000-0500-0000DF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24" name="TextovéPole 1">
          <a:extLst>
            <a:ext uri="{FF2B5EF4-FFF2-40B4-BE49-F238E27FC236}">
              <a16:creationId xmlns:a16="http://schemas.microsoft.com/office/drawing/2014/main" id="{00000000-0008-0000-0500-0000E0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25" name="TextovéPole 1">
          <a:extLst>
            <a:ext uri="{FF2B5EF4-FFF2-40B4-BE49-F238E27FC236}">
              <a16:creationId xmlns:a16="http://schemas.microsoft.com/office/drawing/2014/main" id="{00000000-0008-0000-0500-0000E1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26" name="TextovéPole 1">
          <a:extLst>
            <a:ext uri="{FF2B5EF4-FFF2-40B4-BE49-F238E27FC236}">
              <a16:creationId xmlns:a16="http://schemas.microsoft.com/office/drawing/2014/main" id="{00000000-0008-0000-0500-0000E2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27" name="TextovéPole 1">
          <a:extLst>
            <a:ext uri="{FF2B5EF4-FFF2-40B4-BE49-F238E27FC236}">
              <a16:creationId xmlns:a16="http://schemas.microsoft.com/office/drawing/2014/main" id="{00000000-0008-0000-0500-0000E3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28" name="TextovéPole 1">
          <a:extLst>
            <a:ext uri="{FF2B5EF4-FFF2-40B4-BE49-F238E27FC236}">
              <a16:creationId xmlns:a16="http://schemas.microsoft.com/office/drawing/2014/main" id="{00000000-0008-0000-0500-0000E4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29" name="TextovéPole 1">
          <a:extLst>
            <a:ext uri="{FF2B5EF4-FFF2-40B4-BE49-F238E27FC236}">
              <a16:creationId xmlns:a16="http://schemas.microsoft.com/office/drawing/2014/main" id="{00000000-0008-0000-0500-0000E500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30" name="TextovéPole 1">
          <a:extLst>
            <a:ext uri="{FF2B5EF4-FFF2-40B4-BE49-F238E27FC236}">
              <a16:creationId xmlns:a16="http://schemas.microsoft.com/office/drawing/2014/main" id="{00000000-0008-0000-0500-0000E6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31" name="TextovéPole 1">
          <a:extLst>
            <a:ext uri="{FF2B5EF4-FFF2-40B4-BE49-F238E27FC236}">
              <a16:creationId xmlns:a16="http://schemas.microsoft.com/office/drawing/2014/main" id="{00000000-0008-0000-0500-0000E7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32" name="TextovéPole 1">
          <a:extLst>
            <a:ext uri="{FF2B5EF4-FFF2-40B4-BE49-F238E27FC236}">
              <a16:creationId xmlns:a16="http://schemas.microsoft.com/office/drawing/2014/main" id="{00000000-0008-0000-0500-0000E8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33" name="TextovéPole 1">
          <a:extLst>
            <a:ext uri="{FF2B5EF4-FFF2-40B4-BE49-F238E27FC236}">
              <a16:creationId xmlns:a16="http://schemas.microsoft.com/office/drawing/2014/main" id="{00000000-0008-0000-0500-0000E9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34" name="TextovéPole 1">
          <a:extLst>
            <a:ext uri="{FF2B5EF4-FFF2-40B4-BE49-F238E27FC236}">
              <a16:creationId xmlns:a16="http://schemas.microsoft.com/office/drawing/2014/main" id="{00000000-0008-0000-0500-0000EA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35" name="TextovéPole 1">
          <a:extLst>
            <a:ext uri="{FF2B5EF4-FFF2-40B4-BE49-F238E27FC236}">
              <a16:creationId xmlns:a16="http://schemas.microsoft.com/office/drawing/2014/main" id="{00000000-0008-0000-0500-0000EB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36" name="TextovéPole 1">
          <a:extLst>
            <a:ext uri="{FF2B5EF4-FFF2-40B4-BE49-F238E27FC236}">
              <a16:creationId xmlns:a16="http://schemas.microsoft.com/office/drawing/2014/main" id="{00000000-0008-0000-0500-0000EC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37" name="TextovéPole 1">
          <a:extLst>
            <a:ext uri="{FF2B5EF4-FFF2-40B4-BE49-F238E27FC236}">
              <a16:creationId xmlns:a16="http://schemas.microsoft.com/office/drawing/2014/main" id="{00000000-0008-0000-0500-0000ED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38" name="TextovéPole 1">
          <a:extLst>
            <a:ext uri="{FF2B5EF4-FFF2-40B4-BE49-F238E27FC236}">
              <a16:creationId xmlns:a16="http://schemas.microsoft.com/office/drawing/2014/main" id="{00000000-0008-0000-0500-0000EE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39" name="TextovéPole 1">
          <a:extLst>
            <a:ext uri="{FF2B5EF4-FFF2-40B4-BE49-F238E27FC236}">
              <a16:creationId xmlns:a16="http://schemas.microsoft.com/office/drawing/2014/main" id="{00000000-0008-0000-0500-0000EF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40" name="TextovéPole 1">
          <a:extLst>
            <a:ext uri="{FF2B5EF4-FFF2-40B4-BE49-F238E27FC236}">
              <a16:creationId xmlns:a16="http://schemas.microsoft.com/office/drawing/2014/main" id="{00000000-0008-0000-0500-0000F0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41" name="TextovéPole 1">
          <a:extLst>
            <a:ext uri="{FF2B5EF4-FFF2-40B4-BE49-F238E27FC236}">
              <a16:creationId xmlns:a16="http://schemas.microsoft.com/office/drawing/2014/main" id="{00000000-0008-0000-0500-0000F1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42" name="TextovéPole 1">
          <a:extLst>
            <a:ext uri="{FF2B5EF4-FFF2-40B4-BE49-F238E27FC236}">
              <a16:creationId xmlns:a16="http://schemas.microsoft.com/office/drawing/2014/main" id="{00000000-0008-0000-0500-0000F2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43" name="TextovéPole 1">
          <a:extLst>
            <a:ext uri="{FF2B5EF4-FFF2-40B4-BE49-F238E27FC236}">
              <a16:creationId xmlns:a16="http://schemas.microsoft.com/office/drawing/2014/main" id="{00000000-0008-0000-0500-0000F3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15</xdr:col>
      <xdr:colOff>481099</xdr:colOff>
      <xdr:row>156</xdr:row>
      <xdr:rowOff>0</xdr:rowOff>
    </xdr:from>
    <xdr:ext cx="184731" cy="264560"/>
    <xdr:sp macro="" textlink="">
      <xdr:nvSpPr>
        <xdr:cNvPr id="244" name="TextovéPole 1">
          <a:extLst>
            <a:ext uri="{FF2B5EF4-FFF2-40B4-BE49-F238E27FC236}">
              <a16:creationId xmlns:a16="http://schemas.microsoft.com/office/drawing/2014/main" id="{00000000-0008-0000-0500-0000F4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45" name="TextovéPole 1">
          <a:extLst>
            <a:ext uri="{FF2B5EF4-FFF2-40B4-BE49-F238E27FC236}">
              <a16:creationId xmlns:a16="http://schemas.microsoft.com/office/drawing/2014/main" id="{00000000-0008-0000-0500-0000F5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46" name="TextovéPole 1">
          <a:extLst>
            <a:ext uri="{FF2B5EF4-FFF2-40B4-BE49-F238E27FC236}">
              <a16:creationId xmlns:a16="http://schemas.microsoft.com/office/drawing/2014/main" id="{00000000-0008-0000-0500-0000F6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47" name="TextovéPole 1">
          <a:extLst>
            <a:ext uri="{FF2B5EF4-FFF2-40B4-BE49-F238E27FC236}">
              <a16:creationId xmlns:a16="http://schemas.microsoft.com/office/drawing/2014/main" id="{00000000-0008-0000-0500-0000F7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48" name="TextovéPole 1">
          <a:extLst>
            <a:ext uri="{FF2B5EF4-FFF2-40B4-BE49-F238E27FC236}">
              <a16:creationId xmlns:a16="http://schemas.microsoft.com/office/drawing/2014/main" id="{00000000-0008-0000-0500-0000F800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49" name="TextovéPole 1">
          <a:extLst>
            <a:ext uri="{FF2B5EF4-FFF2-40B4-BE49-F238E27FC236}">
              <a16:creationId xmlns:a16="http://schemas.microsoft.com/office/drawing/2014/main" id="{00000000-0008-0000-0500-0000F9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50" name="TextovéPole 1">
          <a:extLst>
            <a:ext uri="{FF2B5EF4-FFF2-40B4-BE49-F238E27FC236}">
              <a16:creationId xmlns:a16="http://schemas.microsoft.com/office/drawing/2014/main" id="{00000000-0008-0000-0500-0000FA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51" name="TextovéPole 1">
          <a:extLst>
            <a:ext uri="{FF2B5EF4-FFF2-40B4-BE49-F238E27FC236}">
              <a16:creationId xmlns:a16="http://schemas.microsoft.com/office/drawing/2014/main" id="{00000000-0008-0000-0500-0000FB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52" name="TextovéPole 1">
          <a:extLst>
            <a:ext uri="{FF2B5EF4-FFF2-40B4-BE49-F238E27FC236}">
              <a16:creationId xmlns:a16="http://schemas.microsoft.com/office/drawing/2014/main" id="{00000000-0008-0000-0500-0000FC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53" name="TextovéPole 1">
          <a:extLst>
            <a:ext uri="{FF2B5EF4-FFF2-40B4-BE49-F238E27FC236}">
              <a16:creationId xmlns:a16="http://schemas.microsoft.com/office/drawing/2014/main" id="{00000000-0008-0000-0500-0000FD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54" name="TextovéPole 1">
          <a:extLst>
            <a:ext uri="{FF2B5EF4-FFF2-40B4-BE49-F238E27FC236}">
              <a16:creationId xmlns:a16="http://schemas.microsoft.com/office/drawing/2014/main" id="{00000000-0008-0000-0500-0000FE00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55" name="TextovéPole 1">
          <a:extLst>
            <a:ext uri="{FF2B5EF4-FFF2-40B4-BE49-F238E27FC236}">
              <a16:creationId xmlns:a16="http://schemas.microsoft.com/office/drawing/2014/main" id="{00000000-0008-0000-0500-0000FF00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56" name="TextovéPole 1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57" name="TextovéPole 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58" name="TextovéPole 1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59" name="TextovéPole 1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60" name="TextovéPole 1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61" name="TextovéPole 1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62" name="TextovéPole 1">
          <a:extLst>
            <a:ext uri="{FF2B5EF4-FFF2-40B4-BE49-F238E27FC236}">
              <a16:creationId xmlns:a16="http://schemas.microsoft.com/office/drawing/2014/main" id="{00000000-0008-0000-0500-000006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63" name="TextovéPole 1">
          <a:extLst>
            <a:ext uri="{FF2B5EF4-FFF2-40B4-BE49-F238E27FC236}">
              <a16:creationId xmlns:a16="http://schemas.microsoft.com/office/drawing/2014/main" id="{00000000-0008-0000-0500-000007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64" name="TextovéPole 1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65" name="TextovéPole 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66" name="TextovéPole 1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67" name="TextovéPole 1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68" name="TextovéPole 1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16</xdr:col>
      <xdr:colOff>481099</xdr:colOff>
      <xdr:row>156</xdr:row>
      <xdr:rowOff>0</xdr:rowOff>
    </xdr:from>
    <xdr:ext cx="184731" cy="264560"/>
    <xdr:sp macro="" textlink="">
      <xdr:nvSpPr>
        <xdr:cNvPr id="269" name="TextovéPole 1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71" name="TextovéPole 1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72" name="TextovéPole 1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73" name="TextovéPole 1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74" name="TextovéPole 1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75" name="TextovéPole 1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76" name="TextovéPole 1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77" name="TextovéPole 1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78" name="TextovéPole 1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79" name="TextovéPole 1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80" name="TextovéPole 1">
          <a:extLst>
            <a:ext uri="{FF2B5EF4-FFF2-40B4-BE49-F238E27FC236}">
              <a16:creationId xmlns:a16="http://schemas.microsoft.com/office/drawing/2014/main" id="{00000000-0008-0000-0500-000018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81" name="TextovéPole 1">
          <a:extLst>
            <a:ext uri="{FF2B5EF4-FFF2-40B4-BE49-F238E27FC236}">
              <a16:creationId xmlns:a16="http://schemas.microsoft.com/office/drawing/2014/main" id="{00000000-0008-0000-0500-000019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82" name="TextovéPole 1">
          <a:extLst>
            <a:ext uri="{FF2B5EF4-FFF2-40B4-BE49-F238E27FC236}">
              <a16:creationId xmlns:a16="http://schemas.microsoft.com/office/drawing/2014/main" id="{00000000-0008-0000-0500-00001A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83" name="TextovéPole 1">
          <a:extLst>
            <a:ext uri="{FF2B5EF4-FFF2-40B4-BE49-F238E27FC236}">
              <a16:creationId xmlns:a16="http://schemas.microsoft.com/office/drawing/2014/main" id="{00000000-0008-0000-0500-00001B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84" name="TextovéPole 1">
          <a:extLst>
            <a:ext uri="{FF2B5EF4-FFF2-40B4-BE49-F238E27FC236}">
              <a16:creationId xmlns:a16="http://schemas.microsoft.com/office/drawing/2014/main" id="{00000000-0008-0000-0500-00001C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85" name="TextovéPole 1">
          <a:extLst>
            <a:ext uri="{FF2B5EF4-FFF2-40B4-BE49-F238E27FC236}">
              <a16:creationId xmlns:a16="http://schemas.microsoft.com/office/drawing/2014/main" id="{00000000-0008-0000-0500-00001D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86" name="TextovéPole 1">
          <a:extLst>
            <a:ext uri="{FF2B5EF4-FFF2-40B4-BE49-F238E27FC236}">
              <a16:creationId xmlns:a16="http://schemas.microsoft.com/office/drawing/2014/main" id="{00000000-0008-0000-0500-00001E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87" name="TextovéPole 1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88" name="TextovéPole 1">
          <a:extLst>
            <a:ext uri="{FF2B5EF4-FFF2-40B4-BE49-F238E27FC236}">
              <a16:creationId xmlns:a16="http://schemas.microsoft.com/office/drawing/2014/main" id="{00000000-0008-0000-0500-000020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89" name="TextovéPole 1">
          <a:extLst>
            <a:ext uri="{FF2B5EF4-FFF2-40B4-BE49-F238E27FC236}">
              <a16:creationId xmlns:a16="http://schemas.microsoft.com/office/drawing/2014/main" id="{00000000-0008-0000-0500-000021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90" name="TextovéPole 1">
          <a:extLst>
            <a:ext uri="{FF2B5EF4-FFF2-40B4-BE49-F238E27FC236}">
              <a16:creationId xmlns:a16="http://schemas.microsoft.com/office/drawing/2014/main" id="{00000000-0008-0000-0500-000022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91" name="TextovéPole 1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92" name="TextovéPole 1">
          <a:extLst>
            <a:ext uri="{FF2B5EF4-FFF2-40B4-BE49-F238E27FC236}">
              <a16:creationId xmlns:a16="http://schemas.microsoft.com/office/drawing/2014/main" id="{00000000-0008-0000-0500-000024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93" name="TextovéPole 1">
          <a:extLst>
            <a:ext uri="{FF2B5EF4-FFF2-40B4-BE49-F238E27FC236}">
              <a16:creationId xmlns:a16="http://schemas.microsoft.com/office/drawing/2014/main" id="{00000000-0008-0000-0500-000025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94" name="TextovéPole 1">
          <a:extLst>
            <a:ext uri="{FF2B5EF4-FFF2-40B4-BE49-F238E27FC236}">
              <a16:creationId xmlns:a16="http://schemas.microsoft.com/office/drawing/2014/main" id="{00000000-0008-0000-0500-000026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17</xdr:col>
      <xdr:colOff>481099</xdr:colOff>
      <xdr:row>156</xdr:row>
      <xdr:rowOff>0</xdr:rowOff>
    </xdr:from>
    <xdr:ext cx="184731" cy="264560"/>
    <xdr:sp macro="" textlink="">
      <xdr:nvSpPr>
        <xdr:cNvPr id="295" name="TextovéPole 1">
          <a:extLst>
            <a:ext uri="{FF2B5EF4-FFF2-40B4-BE49-F238E27FC236}">
              <a16:creationId xmlns:a16="http://schemas.microsoft.com/office/drawing/2014/main" id="{00000000-0008-0000-0500-000027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297" name="TextovéPole 1">
          <a:extLst>
            <a:ext uri="{FF2B5EF4-FFF2-40B4-BE49-F238E27FC236}">
              <a16:creationId xmlns:a16="http://schemas.microsoft.com/office/drawing/2014/main" id="{00000000-0008-0000-0500-000029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298" name="TextovéPole 1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299" name="TextovéPole 1">
          <a:extLst>
            <a:ext uri="{FF2B5EF4-FFF2-40B4-BE49-F238E27FC236}">
              <a16:creationId xmlns:a16="http://schemas.microsoft.com/office/drawing/2014/main" id="{00000000-0008-0000-0500-00002B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00" name="TextovéPole 1">
          <a:extLst>
            <a:ext uri="{FF2B5EF4-FFF2-40B4-BE49-F238E27FC236}">
              <a16:creationId xmlns:a16="http://schemas.microsoft.com/office/drawing/2014/main" id="{00000000-0008-0000-0500-00002C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01" name="TextovéPole 1">
          <a:extLst>
            <a:ext uri="{FF2B5EF4-FFF2-40B4-BE49-F238E27FC236}">
              <a16:creationId xmlns:a16="http://schemas.microsoft.com/office/drawing/2014/main" id="{00000000-0008-0000-0500-00002D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02" name="TextovéPole 1">
          <a:extLst>
            <a:ext uri="{FF2B5EF4-FFF2-40B4-BE49-F238E27FC236}">
              <a16:creationId xmlns:a16="http://schemas.microsoft.com/office/drawing/2014/main" id="{00000000-0008-0000-0500-00002E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03" name="TextovéPole 1">
          <a:extLst>
            <a:ext uri="{FF2B5EF4-FFF2-40B4-BE49-F238E27FC236}">
              <a16:creationId xmlns:a16="http://schemas.microsoft.com/office/drawing/2014/main" id="{00000000-0008-0000-0500-00002F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04" name="TextovéPole 1">
          <a:extLst>
            <a:ext uri="{FF2B5EF4-FFF2-40B4-BE49-F238E27FC236}">
              <a16:creationId xmlns:a16="http://schemas.microsoft.com/office/drawing/2014/main" id="{00000000-0008-0000-0500-000030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05" name="TextovéPole 1">
          <a:extLst>
            <a:ext uri="{FF2B5EF4-FFF2-40B4-BE49-F238E27FC236}">
              <a16:creationId xmlns:a16="http://schemas.microsoft.com/office/drawing/2014/main" id="{00000000-0008-0000-0500-000031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06" name="TextovéPole 1">
          <a:extLst>
            <a:ext uri="{FF2B5EF4-FFF2-40B4-BE49-F238E27FC236}">
              <a16:creationId xmlns:a16="http://schemas.microsoft.com/office/drawing/2014/main" id="{00000000-0008-0000-0500-000032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07" name="TextovéPole 1">
          <a:extLst>
            <a:ext uri="{FF2B5EF4-FFF2-40B4-BE49-F238E27FC236}">
              <a16:creationId xmlns:a16="http://schemas.microsoft.com/office/drawing/2014/main" id="{00000000-0008-0000-0500-000033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08" name="TextovéPole 1">
          <a:extLst>
            <a:ext uri="{FF2B5EF4-FFF2-40B4-BE49-F238E27FC236}">
              <a16:creationId xmlns:a16="http://schemas.microsoft.com/office/drawing/2014/main" id="{00000000-0008-0000-0500-000034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09" name="TextovéPole 1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10" name="TextovéPole 1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11" name="TextovéPole 1">
          <a:extLst>
            <a:ext uri="{FF2B5EF4-FFF2-40B4-BE49-F238E27FC236}">
              <a16:creationId xmlns:a16="http://schemas.microsoft.com/office/drawing/2014/main" id="{00000000-0008-0000-0500-000037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12" name="TextovéPole 1">
          <a:extLst>
            <a:ext uri="{FF2B5EF4-FFF2-40B4-BE49-F238E27FC236}">
              <a16:creationId xmlns:a16="http://schemas.microsoft.com/office/drawing/2014/main" id="{00000000-0008-0000-0500-000038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13" name="TextovéPole 1">
          <a:extLst>
            <a:ext uri="{FF2B5EF4-FFF2-40B4-BE49-F238E27FC236}">
              <a16:creationId xmlns:a16="http://schemas.microsoft.com/office/drawing/2014/main" id="{00000000-0008-0000-0500-000039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14" name="TextovéPole 1">
          <a:extLst>
            <a:ext uri="{FF2B5EF4-FFF2-40B4-BE49-F238E27FC236}">
              <a16:creationId xmlns:a16="http://schemas.microsoft.com/office/drawing/2014/main" id="{00000000-0008-0000-0500-00003A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15" name="TextovéPole 1">
          <a:extLst>
            <a:ext uri="{FF2B5EF4-FFF2-40B4-BE49-F238E27FC236}">
              <a16:creationId xmlns:a16="http://schemas.microsoft.com/office/drawing/2014/main" id="{00000000-0008-0000-0500-00003B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16" name="TextovéPole 1">
          <a:extLst>
            <a:ext uri="{FF2B5EF4-FFF2-40B4-BE49-F238E27FC236}">
              <a16:creationId xmlns:a16="http://schemas.microsoft.com/office/drawing/2014/main" id="{00000000-0008-0000-0500-00003C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17" name="TextovéPole 1">
          <a:extLst>
            <a:ext uri="{FF2B5EF4-FFF2-40B4-BE49-F238E27FC236}">
              <a16:creationId xmlns:a16="http://schemas.microsoft.com/office/drawing/2014/main" id="{00000000-0008-0000-0500-00003D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18" name="TextovéPole 1">
          <a:extLst>
            <a:ext uri="{FF2B5EF4-FFF2-40B4-BE49-F238E27FC236}">
              <a16:creationId xmlns:a16="http://schemas.microsoft.com/office/drawing/2014/main" id="{00000000-0008-0000-0500-00003E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19" name="TextovéPole 1">
          <a:extLst>
            <a:ext uri="{FF2B5EF4-FFF2-40B4-BE49-F238E27FC236}">
              <a16:creationId xmlns:a16="http://schemas.microsoft.com/office/drawing/2014/main" id="{00000000-0008-0000-0500-00003F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20" name="TextovéPole 1">
          <a:extLst>
            <a:ext uri="{FF2B5EF4-FFF2-40B4-BE49-F238E27FC236}">
              <a16:creationId xmlns:a16="http://schemas.microsoft.com/office/drawing/2014/main" id="{00000000-0008-0000-0500-000040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21" name="TextovéPole 1">
          <a:extLst>
            <a:ext uri="{FF2B5EF4-FFF2-40B4-BE49-F238E27FC236}">
              <a16:creationId xmlns:a16="http://schemas.microsoft.com/office/drawing/2014/main" id="{00000000-0008-0000-0500-000041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322" name="TextovéPole 1">
          <a:extLst>
            <a:ext uri="{FF2B5EF4-FFF2-40B4-BE49-F238E27FC236}">
              <a16:creationId xmlns:a16="http://schemas.microsoft.com/office/drawing/2014/main" id="{00000000-0008-0000-0500-000042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23" name="TextovéPole 1">
          <a:extLst>
            <a:ext uri="{FF2B5EF4-FFF2-40B4-BE49-F238E27FC236}">
              <a16:creationId xmlns:a16="http://schemas.microsoft.com/office/drawing/2014/main" id="{00000000-0008-0000-0500-000043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24" name="TextovéPole 1">
          <a:extLst>
            <a:ext uri="{FF2B5EF4-FFF2-40B4-BE49-F238E27FC236}">
              <a16:creationId xmlns:a16="http://schemas.microsoft.com/office/drawing/2014/main" id="{00000000-0008-0000-0500-000044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25" name="TextovéPole 1">
          <a:extLst>
            <a:ext uri="{FF2B5EF4-FFF2-40B4-BE49-F238E27FC236}">
              <a16:creationId xmlns:a16="http://schemas.microsoft.com/office/drawing/2014/main" id="{00000000-0008-0000-0500-000045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26" name="TextovéPole 1">
          <a:extLst>
            <a:ext uri="{FF2B5EF4-FFF2-40B4-BE49-F238E27FC236}">
              <a16:creationId xmlns:a16="http://schemas.microsoft.com/office/drawing/2014/main" id="{00000000-0008-0000-0500-000046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27" name="TextovéPole 1">
          <a:extLst>
            <a:ext uri="{FF2B5EF4-FFF2-40B4-BE49-F238E27FC236}">
              <a16:creationId xmlns:a16="http://schemas.microsoft.com/office/drawing/2014/main" id="{00000000-0008-0000-0500-000047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28" name="TextovéPole 1">
          <a:extLst>
            <a:ext uri="{FF2B5EF4-FFF2-40B4-BE49-F238E27FC236}">
              <a16:creationId xmlns:a16="http://schemas.microsoft.com/office/drawing/2014/main" id="{00000000-0008-0000-0500-000048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29" name="TextovéPole 1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30" name="TextovéPole 1">
          <a:extLst>
            <a:ext uri="{FF2B5EF4-FFF2-40B4-BE49-F238E27FC236}">
              <a16:creationId xmlns:a16="http://schemas.microsoft.com/office/drawing/2014/main" id="{00000000-0008-0000-0500-00004A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31" name="TextovéPole 1">
          <a:extLst>
            <a:ext uri="{FF2B5EF4-FFF2-40B4-BE49-F238E27FC236}">
              <a16:creationId xmlns:a16="http://schemas.microsoft.com/office/drawing/2014/main" id="{00000000-0008-0000-0500-00004B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32" name="TextovéPole 1">
          <a:extLst>
            <a:ext uri="{FF2B5EF4-FFF2-40B4-BE49-F238E27FC236}">
              <a16:creationId xmlns:a16="http://schemas.microsoft.com/office/drawing/2014/main" id="{00000000-0008-0000-0500-00004C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33" name="TextovéPole 1">
          <a:extLst>
            <a:ext uri="{FF2B5EF4-FFF2-40B4-BE49-F238E27FC236}">
              <a16:creationId xmlns:a16="http://schemas.microsoft.com/office/drawing/2014/main" id="{00000000-0008-0000-0500-00004D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34" name="TextovéPole 1">
          <a:extLst>
            <a:ext uri="{FF2B5EF4-FFF2-40B4-BE49-F238E27FC236}">
              <a16:creationId xmlns:a16="http://schemas.microsoft.com/office/drawing/2014/main" id="{00000000-0008-0000-0500-00004E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35" name="TextovéPole 1">
          <a:extLst>
            <a:ext uri="{FF2B5EF4-FFF2-40B4-BE49-F238E27FC236}">
              <a16:creationId xmlns:a16="http://schemas.microsoft.com/office/drawing/2014/main" id="{00000000-0008-0000-0500-00004F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36" name="TextovéPole 1">
          <a:extLst>
            <a:ext uri="{FF2B5EF4-FFF2-40B4-BE49-F238E27FC236}">
              <a16:creationId xmlns:a16="http://schemas.microsoft.com/office/drawing/2014/main" id="{00000000-0008-0000-0500-000050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37" name="TextovéPole 1">
          <a:extLst>
            <a:ext uri="{FF2B5EF4-FFF2-40B4-BE49-F238E27FC236}">
              <a16:creationId xmlns:a16="http://schemas.microsoft.com/office/drawing/2014/main" id="{00000000-0008-0000-0500-000051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38" name="TextovéPole 1">
          <a:extLst>
            <a:ext uri="{FF2B5EF4-FFF2-40B4-BE49-F238E27FC236}">
              <a16:creationId xmlns:a16="http://schemas.microsoft.com/office/drawing/2014/main" id="{00000000-0008-0000-0500-000052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39" name="TextovéPole 1">
          <a:extLst>
            <a:ext uri="{FF2B5EF4-FFF2-40B4-BE49-F238E27FC236}">
              <a16:creationId xmlns:a16="http://schemas.microsoft.com/office/drawing/2014/main" id="{00000000-0008-0000-0500-000053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40" name="TextovéPole 1">
          <a:extLst>
            <a:ext uri="{FF2B5EF4-FFF2-40B4-BE49-F238E27FC236}">
              <a16:creationId xmlns:a16="http://schemas.microsoft.com/office/drawing/2014/main" id="{00000000-0008-0000-0500-000054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41" name="TextovéPole 1">
          <a:extLst>
            <a:ext uri="{FF2B5EF4-FFF2-40B4-BE49-F238E27FC236}">
              <a16:creationId xmlns:a16="http://schemas.microsoft.com/office/drawing/2014/main" id="{00000000-0008-0000-0500-000055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49" name="TextovéPole 1">
          <a:extLst>
            <a:ext uri="{FF2B5EF4-FFF2-40B4-BE49-F238E27FC236}">
              <a16:creationId xmlns:a16="http://schemas.microsoft.com/office/drawing/2014/main" id="{00000000-0008-0000-0500-00005D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50" name="TextovéPole 1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51" name="TextovéPole 1">
          <a:extLst>
            <a:ext uri="{FF2B5EF4-FFF2-40B4-BE49-F238E27FC236}">
              <a16:creationId xmlns:a16="http://schemas.microsoft.com/office/drawing/2014/main" id="{00000000-0008-0000-0500-00005F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52" name="TextovéPole 1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53" name="TextovéPole 1">
          <a:extLst>
            <a:ext uri="{FF2B5EF4-FFF2-40B4-BE49-F238E27FC236}">
              <a16:creationId xmlns:a16="http://schemas.microsoft.com/office/drawing/2014/main" id="{00000000-0008-0000-0500-000061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54" name="TextovéPole 1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55" name="TextovéPole 1">
          <a:extLst>
            <a:ext uri="{FF2B5EF4-FFF2-40B4-BE49-F238E27FC236}">
              <a16:creationId xmlns:a16="http://schemas.microsoft.com/office/drawing/2014/main" id="{00000000-0008-0000-0500-000063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56" name="TextovéPole 1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57" name="TextovéPole 1">
          <a:extLst>
            <a:ext uri="{FF2B5EF4-FFF2-40B4-BE49-F238E27FC236}">
              <a16:creationId xmlns:a16="http://schemas.microsoft.com/office/drawing/2014/main" id="{00000000-0008-0000-0500-000065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58" name="TextovéPole 1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59" name="TextovéPole 1">
          <a:extLst>
            <a:ext uri="{FF2B5EF4-FFF2-40B4-BE49-F238E27FC236}">
              <a16:creationId xmlns:a16="http://schemas.microsoft.com/office/drawing/2014/main" id="{00000000-0008-0000-0500-000067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60" name="TextovéPole 1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61" name="TextovéPole 1">
          <a:extLst>
            <a:ext uri="{FF2B5EF4-FFF2-40B4-BE49-F238E27FC236}">
              <a16:creationId xmlns:a16="http://schemas.microsoft.com/office/drawing/2014/main" id="{00000000-0008-0000-0500-000069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62" name="TextovéPole 1">
          <a:extLst>
            <a:ext uri="{FF2B5EF4-FFF2-40B4-BE49-F238E27FC236}">
              <a16:creationId xmlns:a16="http://schemas.microsoft.com/office/drawing/2014/main" id="{00000000-0008-0000-0500-00006A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63" name="TextovéPole 1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64" name="TextovéPole 1">
          <a:extLst>
            <a:ext uri="{FF2B5EF4-FFF2-40B4-BE49-F238E27FC236}">
              <a16:creationId xmlns:a16="http://schemas.microsoft.com/office/drawing/2014/main" id="{00000000-0008-0000-0500-00006C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65" name="TextovéPole 1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66" name="TextovéPole 1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67" name="TextovéPole 1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68" name="TextovéPole 1">
          <a:extLst>
            <a:ext uri="{FF2B5EF4-FFF2-40B4-BE49-F238E27FC236}">
              <a16:creationId xmlns:a16="http://schemas.microsoft.com/office/drawing/2014/main" id="{00000000-0008-0000-0500-000070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69" name="TextovéPole 1">
          <a:extLst>
            <a:ext uri="{FF2B5EF4-FFF2-40B4-BE49-F238E27FC236}">
              <a16:creationId xmlns:a16="http://schemas.microsoft.com/office/drawing/2014/main" id="{00000000-0008-0000-0500-000071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70" name="TextovéPole 1">
          <a:extLst>
            <a:ext uri="{FF2B5EF4-FFF2-40B4-BE49-F238E27FC236}">
              <a16:creationId xmlns:a16="http://schemas.microsoft.com/office/drawing/2014/main" id="{00000000-0008-0000-0500-000072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71" name="TextovéPole 1">
          <a:extLst>
            <a:ext uri="{FF2B5EF4-FFF2-40B4-BE49-F238E27FC236}">
              <a16:creationId xmlns:a16="http://schemas.microsoft.com/office/drawing/2014/main" id="{00000000-0008-0000-0500-000073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72" name="TextovéPole 1">
          <a:extLst>
            <a:ext uri="{FF2B5EF4-FFF2-40B4-BE49-F238E27FC236}">
              <a16:creationId xmlns:a16="http://schemas.microsoft.com/office/drawing/2014/main" id="{00000000-0008-0000-0500-000074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73" name="TextovéPole 1">
          <a:extLst>
            <a:ext uri="{FF2B5EF4-FFF2-40B4-BE49-F238E27FC236}">
              <a16:creationId xmlns:a16="http://schemas.microsoft.com/office/drawing/2014/main" id="{00000000-0008-0000-0500-000075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75" name="TextovéPole 1">
          <a:extLst>
            <a:ext uri="{FF2B5EF4-FFF2-40B4-BE49-F238E27FC236}">
              <a16:creationId xmlns:a16="http://schemas.microsoft.com/office/drawing/2014/main" id="{00000000-0008-0000-0500-000077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76" name="TextovéPole 1">
          <a:extLst>
            <a:ext uri="{FF2B5EF4-FFF2-40B4-BE49-F238E27FC236}">
              <a16:creationId xmlns:a16="http://schemas.microsoft.com/office/drawing/2014/main" id="{00000000-0008-0000-0500-000078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77" name="TextovéPole 1">
          <a:extLst>
            <a:ext uri="{FF2B5EF4-FFF2-40B4-BE49-F238E27FC236}">
              <a16:creationId xmlns:a16="http://schemas.microsoft.com/office/drawing/2014/main" id="{00000000-0008-0000-0500-000079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78" name="TextovéPole 1">
          <a:extLst>
            <a:ext uri="{FF2B5EF4-FFF2-40B4-BE49-F238E27FC236}">
              <a16:creationId xmlns:a16="http://schemas.microsoft.com/office/drawing/2014/main" id="{00000000-0008-0000-0500-00007A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79" name="TextovéPole 1">
          <a:extLst>
            <a:ext uri="{FF2B5EF4-FFF2-40B4-BE49-F238E27FC236}">
              <a16:creationId xmlns:a16="http://schemas.microsoft.com/office/drawing/2014/main" id="{00000000-0008-0000-0500-00007B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80" name="TextovéPole 1">
          <a:extLst>
            <a:ext uri="{FF2B5EF4-FFF2-40B4-BE49-F238E27FC236}">
              <a16:creationId xmlns:a16="http://schemas.microsoft.com/office/drawing/2014/main" id="{00000000-0008-0000-0500-00007C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81" name="TextovéPole 1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82" name="TextovéPole 1">
          <a:extLst>
            <a:ext uri="{FF2B5EF4-FFF2-40B4-BE49-F238E27FC236}">
              <a16:creationId xmlns:a16="http://schemas.microsoft.com/office/drawing/2014/main" id="{00000000-0008-0000-0500-00007E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83" name="TextovéPole 1">
          <a:extLst>
            <a:ext uri="{FF2B5EF4-FFF2-40B4-BE49-F238E27FC236}">
              <a16:creationId xmlns:a16="http://schemas.microsoft.com/office/drawing/2014/main" id="{00000000-0008-0000-0500-00007F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84" name="TextovéPole 1">
          <a:extLst>
            <a:ext uri="{FF2B5EF4-FFF2-40B4-BE49-F238E27FC236}">
              <a16:creationId xmlns:a16="http://schemas.microsoft.com/office/drawing/2014/main" id="{00000000-0008-0000-0500-000080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85" name="TextovéPole 1">
          <a:extLst>
            <a:ext uri="{FF2B5EF4-FFF2-40B4-BE49-F238E27FC236}">
              <a16:creationId xmlns:a16="http://schemas.microsoft.com/office/drawing/2014/main" id="{00000000-0008-0000-0500-000081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86" name="TextovéPole 1">
          <a:extLst>
            <a:ext uri="{FF2B5EF4-FFF2-40B4-BE49-F238E27FC236}">
              <a16:creationId xmlns:a16="http://schemas.microsoft.com/office/drawing/2014/main" id="{00000000-0008-0000-0500-000082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87" name="TextovéPole 1">
          <a:extLst>
            <a:ext uri="{FF2B5EF4-FFF2-40B4-BE49-F238E27FC236}">
              <a16:creationId xmlns:a16="http://schemas.microsoft.com/office/drawing/2014/main" id="{00000000-0008-0000-0500-000083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88" name="TextovéPole 1">
          <a:extLst>
            <a:ext uri="{FF2B5EF4-FFF2-40B4-BE49-F238E27FC236}">
              <a16:creationId xmlns:a16="http://schemas.microsoft.com/office/drawing/2014/main" id="{00000000-0008-0000-0500-000084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89" name="TextovéPole 1">
          <a:extLst>
            <a:ext uri="{FF2B5EF4-FFF2-40B4-BE49-F238E27FC236}">
              <a16:creationId xmlns:a16="http://schemas.microsoft.com/office/drawing/2014/main" id="{00000000-0008-0000-0500-000085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90" name="TextovéPole 1">
          <a:extLst>
            <a:ext uri="{FF2B5EF4-FFF2-40B4-BE49-F238E27FC236}">
              <a16:creationId xmlns:a16="http://schemas.microsoft.com/office/drawing/2014/main" id="{00000000-0008-0000-0500-000086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91" name="TextovéPole 1">
          <a:extLst>
            <a:ext uri="{FF2B5EF4-FFF2-40B4-BE49-F238E27FC236}">
              <a16:creationId xmlns:a16="http://schemas.microsoft.com/office/drawing/2014/main" id="{00000000-0008-0000-0500-000087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92" name="TextovéPole 1">
          <a:extLst>
            <a:ext uri="{FF2B5EF4-FFF2-40B4-BE49-F238E27FC236}">
              <a16:creationId xmlns:a16="http://schemas.microsoft.com/office/drawing/2014/main" id="{00000000-0008-0000-0500-000088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93" name="TextovéPole 1">
          <a:extLst>
            <a:ext uri="{FF2B5EF4-FFF2-40B4-BE49-F238E27FC236}">
              <a16:creationId xmlns:a16="http://schemas.microsoft.com/office/drawing/2014/main" id="{00000000-0008-0000-0500-000089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94" name="TextovéPole 1">
          <a:extLst>
            <a:ext uri="{FF2B5EF4-FFF2-40B4-BE49-F238E27FC236}">
              <a16:creationId xmlns:a16="http://schemas.microsoft.com/office/drawing/2014/main" id="{00000000-0008-0000-0500-00008A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95" name="TextovéPole 1">
          <a:extLst>
            <a:ext uri="{FF2B5EF4-FFF2-40B4-BE49-F238E27FC236}">
              <a16:creationId xmlns:a16="http://schemas.microsoft.com/office/drawing/2014/main" id="{00000000-0008-0000-0500-00008B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96" name="TextovéPole 1">
          <a:extLst>
            <a:ext uri="{FF2B5EF4-FFF2-40B4-BE49-F238E27FC236}">
              <a16:creationId xmlns:a16="http://schemas.microsoft.com/office/drawing/2014/main" id="{00000000-0008-0000-0500-00008C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97" name="TextovéPole 1">
          <a:extLst>
            <a:ext uri="{FF2B5EF4-FFF2-40B4-BE49-F238E27FC236}">
              <a16:creationId xmlns:a16="http://schemas.microsoft.com/office/drawing/2014/main" id="{00000000-0008-0000-0500-00008D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98" name="TextovéPole 1">
          <a:extLst>
            <a:ext uri="{FF2B5EF4-FFF2-40B4-BE49-F238E27FC236}">
              <a16:creationId xmlns:a16="http://schemas.microsoft.com/office/drawing/2014/main" id="{00000000-0008-0000-0500-00008E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399" name="TextovéPole 1">
          <a:extLst>
            <a:ext uri="{FF2B5EF4-FFF2-40B4-BE49-F238E27FC236}">
              <a16:creationId xmlns:a16="http://schemas.microsoft.com/office/drawing/2014/main" id="{00000000-0008-0000-0500-00008F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400" name="TextovéPole 1">
          <a:extLst>
            <a:ext uri="{FF2B5EF4-FFF2-40B4-BE49-F238E27FC236}">
              <a16:creationId xmlns:a16="http://schemas.microsoft.com/office/drawing/2014/main" id="{00000000-0008-0000-0500-000090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01" name="TextovéPole 1">
          <a:extLst>
            <a:ext uri="{FF2B5EF4-FFF2-40B4-BE49-F238E27FC236}">
              <a16:creationId xmlns:a16="http://schemas.microsoft.com/office/drawing/2014/main" id="{00000000-0008-0000-0500-000091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02" name="TextovéPole 1">
          <a:extLst>
            <a:ext uri="{FF2B5EF4-FFF2-40B4-BE49-F238E27FC236}">
              <a16:creationId xmlns:a16="http://schemas.microsoft.com/office/drawing/2014/main" id="{00000000-0008-0000-0500-000092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03" name="TextovéPole 1">
          <a:extLst>
            <a:ext uri="{FF2B5EF4-FFF2-40B4-BE49-F238E27FC236}">
              <a16:creationId xmlns:a16="http://schemas.microsoft.com/office/drawing/2014/main" id="{00000000-0008-0000-0500-000093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04" name="TextovéPole 1">
          <a:extLst>
            <a:ext uri="{FF2B5EF4-FFF2-40B4-BE49-F238E27FC236}">
              <a16:creationId xmlns:a16="http://schemas.microsoft.com/office/drawing/2014/main" id="{00000000-0008-0000-0500-000094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05" name="TextovéPole 1">
          <a:extLst>
            <a:ext uri="{FF2B5EF4-FFF2-40B4-BE49-F238E27FC236}">
              <a16:creationId xmlns:a16="http://schemas.microsoft.com/office/drawing/2014/main" id="{00000000-0008-0000-0500-000095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06" name="TextovéPole 1">
          <a:extLst>
            <a:ext uri="{FF2B5EF4-FFF2-40B4-BE49-F238E27FC236}">
              <a16:creationId xmlns:a16="http://schemas.microsoft.com/office/drawing/2014/main" id="{00000000-0008-0000-0500-000096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07" name="TextovéPole 1">
          <a:extLst>
            <a:ext uri="{FF2B5EF4-FFF2-40B4-BE49-F238E27FC236}">
              <a16:creationId xmlns:a16="http://schemas.microsoft.com/office/drawing/2014/main" id="{00000000-0008-0000-0500-000097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08" name="TextovéPole 1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09" name="TextovéPole 1">
          <a:extLst>
            <a:ext uri="{FF2B5EF4-FFF2-40B4-BE49-F238E27FC236}">
              <a16:creationId xmlns:a16="http://schemas.microsoft.com/office/drawing/2014/main" id="{00000000-0008-0000-0500-000099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10" name="TextovéPole 1">
          <a:extLst>
            <a:ext uri="{FF2B5EF4-FFF2-40B4-BE49-F238E27FC236}">
              <a16:creationId xmlns:a16="http://schemas.microsoft.com/office/drawing/2014/main" id="{00000000-0008-0000-0500-00009A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11" name="TextovéPole 1">
          <a:extLst>
            <a:ext uri="{FF2B5EF4-FFF2-40B4-BE49-F238E27FC236}">
              <a16:creationId xmlns:a16="http://schemas.microsoft.com/office/drawing/2014/main" id="{00000000-0008-0000-0500-00009B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12" name="TextovéPole 1">
          <a:extLst>
            <a:ext uri="{FF2B5EF4-FFF2-40B4-BE49-F238E27FC236}">
              <a16:creationId xmlns:a16="http://schemas.microsoft.com/office/drawing/2014/main" id="{00000000-0008-0000-0500-00009C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13" name="TextovéPole 1">
          <a:extLst>
            <a:ext uri="{FF2B5EF4-FFF2-40B4-BE49-F238E27FC236}">
              <a16:creationId xmlns:a16="http://schemas.microsoft.com/office/drawing/2014/main" id="{00000000-0008-0000-0500-00009D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14" name="TextovéPole 1">
          <a:extLst>
            <a:ext uri="{FF2B5EF4-FFF2-40B4-BE49-F238E27FC236}">
              <a16:creationId xmlns:a16="http://schemas.microsoft.com/office/drawing/2014/main" id="{00000000-0008-0000-0500-00009E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15" name="TextovéPole 1">
          <a:extLst>
            <a:ext uri="{FF2B5EF4-FFF2-40B4-BE49-F238E27FC236}">
              <a16:creationId xmlns:a16="http://schemas.microsoft.com/office/drawing/2014/main" id="{00000000-0008-0000-0500-00009F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16" name="TextovéPole 1">
          <a:extLst>
            <a:ext uri="{FF2B5EF4-FFF2-40B4-BE49-F238E27FC236}">
              <a16:creationId xmlns:a16="http://schemas.microsoft.com/office/drawing/2014/main" id="{00000000-0008-0000-0500-0000A0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17" name="TextovéPole 1">
          <a:extLst>
            <a:ext uri="{FF2B5EF4-FFF2-40B4-BE49-F238E27FC236}">
              <a16:creationId xmlns:a16="http://schemas.microsoft.com/office/drawing/2014/main" id="{00000000-0008-0000-0500-0000A1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18" name="TextovéPole 1">
          <a:extLst>
            <a:ext uri="{FF2B5EF4-FFF2-40B4-BE49-F238E27FC236}">
              <a16:creationId xmlns:a16="http://schemas.microsoft.com/office/drawing/2014/main" id="{00000000-0008-0000-0500-0000A2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19" name="TextovéPole 1">
          <a:extLst>
            <a:ext uri="{FF2B5EF4-FFF2-40B4-BE49-F238E27FC236}">
              <a16:creationId xmlns:a16="http://schemas.microsoft.com/office/drawing/2014/main" id="{00000000-0008-0000-0500-0000A3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20" name="TextovéPole 1">
          <a:extLst>
            <a:ext uri="{FF2B5EF4-FFF2-40B4-BE49-F238E27FC236}">
              <a16:creationId xmlns:a16="http://schemas.microsoft.com/office/drawing/2014/main" id="{00000000-0008-0000-0500-0000A4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21" name="TextovéPole 1">
          <a:extLst>
            <a:ext uri="{FF2B5EF4-FFF2-40B4-BE49-F238E27FC236}">
              <a16:creationId xmlns:a16="http://schemas.microsoft.com/office/drawing/2014/main" id="{00000000-0008-0000-0500-0000A5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22" name="TextovéPole 1">
          <a:extLst>
            <a:ext uri="{FF2B5EF4-FFF2-40B4-BE49-F238E27FC236}">
              <a16:creationId xmlns:a16="http://schemas.microsoft.com/office/drawing/2014/main" id="{00000000-0008-0000-0500-0000A6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23" name="TextovéPole 1">
          <a:extLst>
            <a:ext uri="{FF2B5EF4-FFF2-40B4-BE49-F238E27FC236}">
              <a16:creationId xmlns:a16="http://schemas.microsoft.com/office/drawing/2014/main" id="{00000000-0008-0000-0500-0000A7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424" name="TextovéPole 1">
          <a:extLst>
            <a:ext uri="{FF2B5EF4-FFF2-40B4-BE49-F238E27FC236}">
              <a16:creationId xmlns:a16="http://schemas.microsoft.com/office/drawing/2014/main" id="{00000000-0008-0000-0500-0000A8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27" name="TextovéPole 1">
          <a:extLst>
            <a:ext uri="{FF2B5EF4-FFF2-40B4-BE49-F238E27FC236}">
              <a16:creationId xmlns:a16="http://schemas.microsoft.com/office/drawing/2014/main" id="{00000000-0008-0000-0500-0000AB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28" name="TextovéPole 1">
          <a:extLst>
            <a:ext uri="{FF2B5EF4-FFF2-40B4-BE49-F238E27FC236}">
              <a16:creationId xmlns:a16="http://schemas.microsoft.com/office/drawing/2014/main" id="{00000000-0008-0000-0500-0000AC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29" name="TextovéPole 1">
          <a:extLst>
            <a:ext uri="{FF2B5EF4-FFF2-40B4-BE49-F238E27FC236}">
              <a16:creationId xmlns:a16="http://schemas.microsoft.com/office/drawing/2014/main" id="{00000000-0008-0000-0500-0000AD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30" name="TextovéPole 1">
          <a:extLst>
            <a:ext uri="{FF2B5EF4-FFF2-40B4-BE49-F238E27FC236}">
              <a16:creationId xmlns:a16="http://schemas.microsoft.com/office/drawing/2014/main" id="{00000000-0008-0000-0500-0000AE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31" name="TextovéPole 1">
          <a:extLst>
            <a:ext uri="{FF2B5EF4-FFF2-40B4-BE49-F238E27FC236}">
              <a16:creationId xmlns:a16="http://schemas.microsoft.com/office/drawing/2014/main" id="{00000000-0008-0000-0500-0000AF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32" name="TextovéPole 1">
          <a:extLst>
            <a:ext uri="{FF2B5EF4-FFF2-40B4-BE49-F238E27FC236}">
              <a16:creationId xmlns:a16="http://schemas.microsoft.com/office/drawing/2014/main" id="{00000000-0008-0000-0500-0000B0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33" name="TextovéPole 1">
          <a:extLst>
            <a:ext uri="{FF2B5EF4-FFF2-40B4-BE49-F238E27FC236}">
              <a16:creationId xmlns:a16="http://schemas.microsoft.com/office/drawing/2014/main" id="{00000000-0008-0000-0500-0000B1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34" name="TextovéPole 1">
          <a:extLst>
            <a:ext uri="{FF2B5EF4-FFF2-40B4-BE49-F238E27FC236}">
              <a16:creationId xmlns:a16="http://schemas.microsoft.com/office/drawing/2014/main" id="{00000000-0008-0000-0500-0000B2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35" name="TextovéPole 1">
          <a:extLst>
            <a:ext uri="{FF2B5EF4-FFF2-40B4-BE49-F238E27FC236}">
              <a16:creationId xmlns:a16="http://schemas.microsoft.com/office/drawing/2014/main" id="{00000000-0008-0000-0500-0000B3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36" name="TextovéPole 1">
          <a:extLst>
            <a:ext uri="{FF2B5EF4-FFF2-40B4-BE49-F238E27FC236}">
              <a16:creationId xmlns:a16="http://schemas.microsoft.com/office/drawing/2014/main" id="{00000000-0008-0000-0500-0000B4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37" name="TextovéPole 1">
          <a:extLst>
            <a:ext uri="{FF2B5EF4-FFF2-40B4-BE49-F238E27FC236}">
              <a16:creationId xmlns:a16="http://schemas.microsoft.com/office/drawing/2014/main" id="{00000000-0008-0000-0500-0000B5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38" name="TextovéPole 1">
          <a:extLst>
            <a:ext uri="{FF2B5EF4-FFF2-40B4-BE49-F238E27FC236}">
              <a16:creationId xmlns:a16="http://schemas.microsoft.com/office/drawing/2014/main" id="{00000000-0008-0000-0500-0000B6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39" name="TextovéPole 1">
          <a:extLst>
            <a:ext uri="{FF2B5EF4-FFF2-40B4-BE49-F238E27FC236}">
              <a16:creationId xmlns:a16="http://schemas.microsoft.com/office/drawing/2014/main" id="{00000000-0008-0000-0500-0000B7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40" name="TextovéPole 1">
          <a:extLst>
            <a:ext uri="{FF2B5EF4-FFF2-40B4-BE49-F238E27FC236}">
              <a16:creationId xmlns:a16="http://schemas.microsoft.com/office/drawing/2014/main" id="{00000000-0008-0000-0500-0000B8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41" name="TextovéPole 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42" name="TextovéPole 1">
          <a:extLst>
            <a:ext uri="{FF2B5EF4-FFF2-40B4-BE49-F238E27FC236}">
              <a16:creationId xmlns:a16="http://schemas.microsoft.com/office/drawing/2014/main" id="{00000000-0008-0000-0500-0000BA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43" name="TextovéPole 1">
          <a:extLst>
            <a:ext uri="{FF2B5EF4-FFF2-40B4-BE49-F238E27FC236}">
              <a16:creationId xmlns:a16="http://schemas.microsoft.com/office/drawing/2014/main" id="{00000000-0008-0000-0500-0000BB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44" name="TextovéPole 1">
          <a:extLst>
            <a:ext uri="{FF2B5EF4-FFF2-40B4-BE49-F238E27FC236}">
              <a16:creationId xmlns:a16="http://schemas.microsoft.com/office/drawing/2014/main" id="{00000000-0008-0000-0500-0000BC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45" name="TextovéPole 1">
          <a:extLst>
            <a:ext uri="{FF2B5EF4-FFF2-40B4-BE49-F238E27FC236}">
              <a16:creationId xmlns:a16="http://schemas.microsoft.com/office/drawing/2014/main" id="{00000000-0008-0000-0500-0000BD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46" name="TextovéPole 1">
          <a:extLst>
            <a:ext uri="{FF2B5EF4-FFF2-40B4-BE49-F238E27FC236}">
              <a16:creationId xmlns:a16="http://schemas.microsoft.com/office/drawing/2014/main" id="{00000000-0008-0000-0500-0000BE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47" name="TextovéPole 1">
          <a:extLst>
            <a:ext uri="{FF2B5EF4-FFF2-40B4-BE49-F238E27FC236}">
              <a16:creationId xmlns:a16="http://schemas.microsoft.com/office/drawing/2014/main" id="{00000000-0008-0000-0500-0000BF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48" name="TextovéPole 1">
          <a:extLst>
            <a:ext uri="{FF2B5EF4-FFF2-40B4-BE49-F238E27FC236}">
              <a16:creationId xmlns:a16="http://schemas.microsoft.com/office/drawing/2014/main" id="{00000000-0008-0000-0500-0000C0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49" name="TextovéPole 1">
          <a:extLst>
            <a:ext uri="{FF2B5EF4-FFF2-40B4-BE49-F238E27FC236}">
              <a16:creationId xmlns:a16="http://schemas.microsoft.com/office/drawing/2014/main" id="{00000000-0008-0000-0500-0000C1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50" name="TextovéPole 1">
          <a:extLst>
            <a:ext uri="{FF2B5EF4-FFF2-40B4-BE49-F238E27FC236}">
              <a16:creationId xmlns:a16="http://schemas.microsoft.com/office/drawing/2014/main" id="{00000000-0008-0000-0500-0000C2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451" name="TextovéPole 1">
          <a:extLst>
            <a:ext uri="{FF2B5EF4-FFF2-40B4-BE49-F238E27FC236}">
              <a16:creationId xmlns:a16="http://schemas.microsoft.com/office/drawing/2014/main" id="{00000000-0008-0000-0500-0000C3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53" name="TextovéPole 1">
          <a:extLst>
            <a:ext uri="{FF2B5EF4-FFF2-40B4-BE49-F238E27FC236}">
              <a16:creationId xmlns:a16="http://schemas.microsoft.com/office/drawing/2014/main" id="{00000000-0008-0000-0500-0000C5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54" name="TextovéPole 1">
          <a:extLst>
            <a:ext uri="{FF2B5EF4-FFF2-40B4-BE49-F238E27FC236}">
              <a16:creationId xmlns:a16="http://schemas.microsoft.com/office/drawing/2014/main" id="{00000000-0008-0000-0500-0000C6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55" name="TextovéPole 1">
          <a:extLst>
            <a:ext uri="{FF2B5EF4-FFF2-40B4-BE49-F238E27FC236}">
              <a16:creationId xmlns:a16="http://schemas.microsoft.com/office/drawing/2014/main" id="{00000000-0008-0000-0500-0000C7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56" name="TextovéPole 1">
          <a:extLst>
            <a:ext uri="{FF2B5EF4-FFF2-40B4-BE49-F238E27FC236}">
              <a16:creationId xmlns:a16="http://schemas.microsoft.com/office/drawing/2014/main" id="{00000000-0008-0000-0500-0000C8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57" name="TextovéPole 1">
          <a:extLst>
            <a:ext uri="{FF2B5EF4-FFF2-40B4-BE49-F238E27FC236}">
              <a16:creationId xmlns:a16="http://schemas.microsoft.com/office/drawing/2014/main" id="{00000000-0008-0000-0500-0000C9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58" name="TextovéPole 1">
          <a:extLst>
            <a:ext uri="{FF2B5EF4-FFF2-40B4-BE49-F238E27FC236}">
              <a16:creationId xmlns:a16="http://schemas.microsoft.com/office/drawing/2014/main" id="{00000000-0008-0000-0500-0000CA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59" name="TextovéPole 1">
          <a:extLst>
            <a:ext uri="{FF2B5EF4-FFF2-40B4-BE49-F238E27FC236}">
              <a16:creationId xmlns:a16="http://schemas.microsoft.com/office/drawing/2014/main" id="{00000000-0008-0000-0500-0000CB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60" name="TextovéPole 1">
          <a:extLst>
            <a:ext uri="{FF2B5EF4-FFF2-40B4-BE49-F238E27FC236}">
              <a16:creationId xmlns:a16="http://schemas.microsoft.com/office/drawing/2014/main" id="{00000000-0008-0000-0500-0000CC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61" name="TextovéPole 1">
          <a:extLst>
            <a:ext uri="{FF2B5EF4-FFF2-40B4-BE49-F238E27FC236}">
              <a16:creationId xmlns:a16="http://schemas.microsoft.com/office/drawing/2014/main" id="{00000000-0008-0000-0500-0000CD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62" name="TextovéPole 1">
          <a:extLst>
            <a:ext uri="{FF2B5EF4-FFF2-40B4-BE49-F238E27FC236}">
              <a16:creationId xmlns:a16="http://schemas.microsoft.com/office/drawing/2014/main" id="{00000000-0008-0000-0500-0000CE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63" name="TextovéPole 1">
          <a:extLst>
            <a:ext uri="{FF2B5EF4-FFF2-40B4-BE49-F238E27FC236}">
              <a16:creationId xmlns:a16="http://schemas.microsoft.com/office/drawing/2014/main" id="{00000000-0008-0000-0500-0000CF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64" name="TextovéPole 1">
          <a:extLst>
            <a:ext uri="{FF2B5EF4-FFF2-40B4-BE49-F238E27FC236}">
              <a16:creationId xmlns:a16="http://schemas.microsoft.com/office/drawing/2014/main" id="{00000000-0008-0000-0500-0000D0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65" name="TextovéPole 1">
          <a:extLst>
            <a:ext uri="{FF2B5EF4-FFF2-40B4-BE49-F238E27FC236}">
              <a16:creationId xmlns:a16="http://schemas.microsoft.com/office/drawing/2014/main" id="{00000000-0008-0000-0500-0000D1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66" name="TextovéPole 1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67" name="TextovéPole 1">
          <a:extLst>
            <a:ext uri="{FF2B5EF4-FFF2-40B4-BE49-F238E27FC236}">
              <a16:creationId xmlns:a16="http://schemas.microsoft.com/office/drawing/2014/main" id="{00000000-0008-0000-0500-0000D3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68" name="TextovéPole 1">
          <a:extLst>
            <a:ext uri="{FF2B5EF4-FFF2-40B4-BE49-F238E27FC236}">
              <a16:creationId xmlns:a16="http://schemas.microsoft.com/office/drawing/2014/main" id="{00000000-0008-0000-0500-0000D4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69" name="TextovéPole 1">
          <a:extLst>
            <a:ext uri="{FF2B5EF4-FFF2-40B4-BE49-F238E27FC236}">
              <a16:creationId xmlns:a16="http://schemas.microsoft.com/office/drawing/2014/main" id="{00000000-0008-0000-0500-0000D5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70" name="TextovéPole 1">
          <a:extLst>
            <a:ext uri="{FF2B5EF4-FFF2-40B4-BE49-F238E27FC236}">
              <a16:creationId xmlns:a16="http://schemas.microsoft.com/office/drawing/2014/main" id="{00000000-0008-0000-0500-0000D6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71" name="TextovéPole 1">
          <a:extLst>
            <a:ext uri="{FF2B5EF4-FFF2-40B4-BE49-F238E27FC236}">
              <a16:creationId xmlns:a16="http://schemas.microsoft.com/office/drawing/2014/main" id="{00000000-0008-0000-0500-0000D7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72" name="TextovéPole 1">
          <a:extLst>
            <a:ext uri="{FF2B5EF4-FFF2-40B4-BE49-F238E27FC236}">
              <a16:creationId xmlns:a16="http://schemas.microsoft.com/office/drawing/2014/main" id="{00000000-0008-0000-0500-0000D8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73" name="TextovéPole 1">
          <a:extLst>
            <a:ext uri="{FF2B5EF4-FFF2-40B4-BE49-F238E27FC236}">
              <a16:creationId xmlns:a16="http://schemas.microsoft.com/office/drawing/2014/main" id="{00000000-0008-0000-0500-0000D9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74" name="TextovéPole 1">
          <a:extLst>
            <a:ext uri="{FF2B5EF4-FFF2-40B4-BE49-F238E27FC236}">
              <a16:creationId xmlns:a16="http://schemas.microsoft.com/office/drawing/2014/main" id="{00000000-0008-0000-0500-0000DA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75" name="TextovéPole 1">
          <a:extLst>
            <a:ext uri="{FF2B5EF4-FFF2-40B4-BE49-F238E27FC236}">
              <a16:creationId xmlns:a16="http://schemas.microsoft.com/office/drawing/2014/main" id="{00000000-0008-0000-0500-0000DB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76" name="TextovéPole 1">
          <a:extLst>
            <a:ext uri="{FF2B5EF4-FFF2-40B4-BE49-F238E27FC236}">
              <a16:creationId xmlns:a16="http://schemas.microsoft.com/office/drawing/2014/main" id="{00000000-0008-0000-0500-0000DC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77" name="TextovéPole 1">
          <a:extLst>
            <a:ext uri="{FF2B5EF4-FFF2-40B4-BE49-F238E27FC236}">
              <a16:creationId xmlns:a16="http://schemas.microsoft.com/office/drawing/2014/main" id="{00000000-0008-0000-0500-0000DD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478" name="TextovéPole 1">
          <a:extLst>
            <a:ext uri="{FF2B5EF4-FFF2-40B4-BE49-F238E27FC236}">
              <a16:creationId xmlns:a16="http://schemas.microsoft.com/office/drawing/2014/main" id="{00000000-0008-0000-0500-0000DE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79" name="TextovéPole 1">
          <a:extLst>
            <a:ext uri="{FF2B5EF4-FFF2-40B4-BE49-F238E27FC236}">
              <a16:creationId xmlns:a16="http://schemas.microsoft.com/office/drawing/2014/main" id="{00000000-0008-0000-0500-0000DF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80" name="TextovéPole 1">
          <a:extLst>
            <a:ext uri="{FF2B5EF4-FFF2-40B4-BE49-F238E27FC236}">
              <a16:creationId xmlns:a16="http://schemas.microsoft.com/office/drawing/2014/main" id="{00000000-0008-0000-0500-0000E0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81" name="TextovéPole 1">
          <a:extLst>
            <a:ext uri="{FF2B5EF4-FFF2-40B4-BE49-F238E27FC236}">
              <a16:creationId xmlns:a16="http://schemas.microsoft.com/office/drawing/2014/main" id="{00000000-0008-0000-0500-0000E1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82" name="TextovéPole 1">
          <a:extLst>
            <a:ext uri="{FF2B5EF4-FFF2-40B4-BE49-F238E27FC236}">
              <a16:creationId xmlns:a16="http://schemas.microsoft.com/office/drawing/2014/main" id="{00000000-0008-0000-0500-0000E2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83" name="TextovéPole 1">
          <a:extLst>
            <a:ext uri="{FF2B5EF4-FFF2-40B4-BE49-F238E27FC236}">
              <a16:creationId xmlns:a16="http://schemas.microsoft.com/office/drawing/2014/main" id="{00000000-0008-0000-0500-0000E3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84" name="TextovéPole 1">
          <a:extLst>
            <a:ext uri="{FF2B5EF4-FFF2-40B4-BE49-F238E27FC236}">
              <a16:creationId xmlns:a16="http://schemas.microsoft.com/office/drawing/2014/main" id="{00000000-0008-0000-0500-0000E4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85" name="TextovéPole 1">
          <a:extLst>
            <a:ext uri="{FF2B5EF4-FFF2-40B4-BE49-F238E27FC236}">
              <a16:creationId xmlns:a16="http://schemas.microsoft.com/office/drawing/2014/main" id="{00000000-0008-0000-0500-0000E5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86" name="TextovéPole 1">
          <a:extLst>
            <a:ext uri="{FF2B5EF4-FFF2-40B4-BE49-F238E27FC236}">
              <a16:creationId xmlns:a16="http://schemas.microsoft.com/office/drawing/2014/main" id="{00000000-0008-0000-0500-0000E6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87" name="TextovéPole 1">
          <a:extLst>
            <a:ext uri="{FF2B5EF4-FFF2-40B4-BE49-F238E27FC236}">
              <a16:creationId xmlns:a16="http://schemas.microsoft.com/office/drawing/2014/main" id="{00000000-0008-0000-0500-0000E7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88" name="TextovéPole 1">
          <a:extLst>
            <a:ext uri="{FF2B5EF4-FFF2-40B4-BE49-F238E27FC236}">
              <a16:creationId xmlns:a16="http://schemas.microsoft.com/office/drawing/2014/main" id="{00000000-0008-0000-0500-0000E8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89" name="TextovéPole 1">
          <a:extLst>
            <a:ext uri="{FF2B5EF4-FFF2-40B4-BE49-F238E27FC236}">
              <a16:creationId xmlns:a16="http://schemas.microsoft.com/office/drawing/2014/main" id="{00000000-0008-0000-0500-0000E9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90" name="TextovéPole 1">
          <a:extLst>
            <a:ext uri="{FF2B5EF4-FFF2-40B4-BE49-F238E27FC236}">
              <a16:creationId xmlns:a16="http://schemas.microsoft.com/office/drawing/2014/main" id="{00000000-0008-0000-0500-0000EA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91" name="TextovéPole 1">
          <a:extLst>
            <a:ext uri="{FF2B5EF4-FFF2-40B4-BE49-F238E27FC236}">
              <a16:creationId xmlns:a16="http://schemas.microsoft.com/office/drawing/2014/main" id="{00000000-0008-0000-0500-0000EB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92" name="TextovéPole 1">
          <a:extLst>
            <a:ext uri="{FF2B5EF4-FFF2-40B4-BE49-F238E27FC236}">
              <a16:creationId xmlns:a16="http://schemas.microsoft.com/office/drawing/2014/main" id="{00000000-0008-0000-0500-0000EC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93" name="TextovéPole 1">
          <a:extLst>
            <a:ext uri="{FF2B5EF4-FFF2-40B4-BE49-F238E27FC236}">
              <a16:creationId xmlns:a16="http://schemas.microsoft.com/office/drawing/2014/main" id="{00000000-0008-0000-0500-0000ED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94" name="TextovéPole 1">
          <a:extLst>
            <a:ext uri="{FF2B5EF4-FFF2-40B4-BE49-F238E27FC236}">
              <a16:creationId xmlns:a16="http://schemas.microsoft.com/office/drawing/2014/main" id="{00000000-0008-0000-0500-0000EE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95" name="TextovéPole 1">
          <a:extLst>
            <a:ext uri="{FF2B5EF4-FFF2-40B4-BE49-F238E27FC236}">
              <a16:creationId xmlns:a16="http://schemas.microsoft.com/office/drawing/2014/main" id="{00000000-0008-0000-0500-0000EF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96" name="TextovéPole 1">
          <a:extLst>
            <a:ext uri="{FF2B5EF4-FFF2-40B4-BE49-F238E27FC236}">
              <a16:creationId xmlns:a16="http://schemas.microsoft.com/office/drawing/2014/main" id="{00000000-0008-0000-0500-0000F0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97" name="TextovéPole 1">
          <a:extLst>
            <a:ext uri="{FF2B5EF4-FFF2-40B4-BE49-F238E27FC236}">
              <a16:creationId xmlns:a16="http://schemas.microsoft.com/office/drawing/2014/main" id="{00000000-0008-0000-0500-0000F1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98" name="TextovéPole 1">
          <a:extLst>
            <a:ext uri="{FF2B5EF4-FFF2-40B4-BE49-F238E27FC236}">
              <a16:creationId xmlns:a16="http://schemas.microsoft.com/office/drawing/2014/main" id="{00000000-0008-0000-0500-0000F2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499" name="TextovéPole 1">
          <a:extLst>
            <a:ext uri="{FF2B5EF4-FFF2-40B4-BE49-F238E27FC236}">
              <a16:creationId xmlns:a16="http://schemas.microsoft.com/office/drawing/2014/main" id="{00000000-0008-0000-0500-0000F3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500" name="TextovéPole 1">
          <a:extLst>
            <a:ext uri="{FF2B5EF4-FFF2-40B4-BE49-F238E27FC236}">
              <a16:creationId xmlns:a16="http://schemas.microsoft.com/office/drawing/2014/main" id="{00000000-0008-0000-0500-0000F4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501" name="TextovéPole 1">
          <a:extLst>
            <a:ext uri="{FF2B5EF4-FFF2-40B4-BE49-F238E27FC236}">
              <a16:creationId xmlns:a16="http://schemas.microsoft.com/office/drawing/2014/main" id="{00000000-0008-0000-0500-0000F5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502" name="TextovéPole 1">
          <a:extLst>
            <a:ext uri="{FF2B5EF4-FFF2-40B4-BE49-F238E27FC236}">
              <a16:creationId xmlns:a16="http://schemas.microsoft.com/office/drawing/2014/main" id="{00000000-0008-0000-0500-0000F6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503" name="TextovéPole 1">
          <a:extLst>
            <a:ext uri="{FF2B5EF4-FFF2-40B4-BE49-F238E27FC236}">
              <a16:creationId xmlns:a16="http://schemas.microsoft.com/office/drawing/2014/main" id="{00000000-0008-0000-0500-0000F7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504" name="TextovéPole 1">
          <a:extLst>
            <a:ext uri="{FF2B5EF4-FFF2-40B4-BE49-F238E27FC236}">
              <a16:creationId xmlns:a16="http://schemas.microsoft.com/office/drawing/2014/main" id="{00000000-0008-0000-0500-0000F8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05" name="TextovéPole 1">
          <a:extLst>
            <a:ext uri="{FF2B5EF4-FFF2-40B4-BE49-F238E27FC236}">
              <a16:creationId xmlns:a16="http://schemas.microsoft.com/office/drawing/2014/main" id="{00000000-0008-0000-0500-0000F9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06" name="TextovéPole 1">
          <a:extLst>
            <a:ext uri="{FF2B5EF4-FFF2-40B4-BE49-F238E27FC236}">
              <a16:creationId xmlns:a16="http://schemas.microsoft.com/office/drawing/2014/main" id="{00000000-0008-0000-0500-0000FA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07" name="TextovéPole 1">
          <a:extLst>
            <a:ext uri="{FF2B5EF4-FFF2-40B4-BE49-F238E27FC236}">
              <a16:creationId xmlns:a16="http://schemas.microsoft.com/office/drawing/2014/main" id="{00000000-0008-0000-0500-0000FB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08" name="TextovéPole 1">
          <a:extLst>
            <a:ext uri="{FF2B5EF4-FFF2-40B4-BE49-F238E27FC236}">
              <a16:creationId xmlns:a16="http://schemas.microsoft.com/office/drawing/2014/main" id="{00000000-0008-0000-0500-0000FC01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09" name="TextovéPole 1">
          <a:extLst>
            <a:ext uri="{FF2B5EF4-FFF2-40B4-BE49-F238E27FC236}">
              <a16:creationId xmlns:a16="http://schemas.microsoft.com/office/drawing/2014/main" id="{00000000-0008-0000-0500-0000FD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10" name="TextovéPole 1">
          <a:extLst>
            <a:ext uri="{FF2B5EF4-FFF2-40B4-BE49-F238E27FC236}">
              <a16:creationId xmlns:a16="http://schemas.microsoft.com/office/drawing/2014/main" id="{00000000-0008-0000-0500-0000FE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11" name="TextovéPole 1">
          <a:extLst>
            <a:ext uri="{FF2B5EF4-FFF2-40B4-BE49-F238E27FC236}">
              <a16:creationId xmlns:a16="http://schemas.microsoft.com/office/drawing/2014/main" id="{00000000-0008-0000-0500-0000FF01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12" name="TextovéPole 1">
          <a:extLst>
            <a:ext uri="{FF2B5EF4-FFF2-40B4-BE49-F238E27FC236}">
              <a16:creationId xmlns:a16="http://schemas.microsoft.com/office/drawing/2014/main" id="{00000000-0008-0000-0500-000000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13" name="TextovéPole 1">
          <a:extLst>
            <a:ext uri="{FF2B5EF4-FFF2-40B4-BE49-F238E27FC236}">
              <a16:creationId xmlns:a16="http://schemas.microsoft.com/office/drawing/2014/main" id="{00000000-0008-0000-0500-000001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14" name="TextovéPole 1">
          <a:extLst>
            <a:ext uri="{FF2B5EF4-FFF2-40B4-BE49-F238E27FC236}">
              <a16:creationId xmlns:a16="http://schemas.microsoft.com/office/drawing/2014/main" id="{00000000-0008-0000-0500-000002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15" name="TextovéPole 1">
          <a:extLst>
            <a:ext uri="{FF2B5EF4-FFF2-40B4-BE49-F238E27FC236}">
              <a16:creationId xmlns:a16="http://schemas.microsoft.com/office/drawing/2014/main" id="{00000000-0008-0000-0500-000003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16" name="TextovéPole 1">
          <a:extLst>
            <a:ext uri="{FF2B5EF4-FFF2-40B4-BE49-F238E27FC236}">
              <a16:creationId xmlns:a16="http://schemas.microsoft.com/office/drawing/2014/main" id="{00000000-0008-0000-0500-000004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17" name="TextovéPole 1">
          <a:extLst>
            <a:ext uri="{FF2B5EF4-FFF2-40B4-BE49-F238E27FC236}">
              <a16:creationId xmlns:a16="http://schemas.microsoft.com/office/drawing/2014/main" id="{00000000-0008-0000-0500-000005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18" name="TextovéPole 1">
          <a:extLst>
            <a:ext uri="{FF2B5EF4-FFF2-40B4-BE49-F238E27FC236}">
              <a16:creationId xmlns:a16="http://schemas.microsoft.com/office/drawing/2014/main" id="{00000000-0008-0000-0500-000006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19" name="TextovéPole 1">
          <a:extLst>
            <a:ext uri="{FF2B5EF4-FFF2-40B4-BE49-F238E27FC236}">
              <a16:creationId xmlns:a16="http://schemas.microsoft.com/office/drawing/2014/main" id="{00000000-0008-0000-0500-000007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20" name="TextovéPole 1">
          <a:extLst>
            <a:ext uri="{FF2B5EF4-FFF2-40B4-BE49-F238E27FC236}">
              <a16:creationId xmlns:a16="http://schemas.microsoft.com/office/drawing/2014/main" id="{00000000-0008-0000-0500-000008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21" name="TextovéPole 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22" name="TextovéPole 1">
          <a:extLst>
            <a:ext uri="{FF2B5EF4-FFF2-40B4-BE49-F238E27FC236}">
              <a16:creationId xmlns:a16="http://schemas.microsoft.com/office/drawing/2014/main" id="{00000000-0008-0000-0500-00000A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23" name="TextovéPole 1">
          <a:extLst>
            <a:ext uri="{FF2B5EF4-FFF2-40B4-BE49-F238E27FC236}">
              <a16:creationId xmlns:a16="http://schemas.microsoft.com/office/drawing/2014/main" id="{00000000-0008-0000-0500-00000B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24" name="TextovéPole 1">
          <a:extLst>
            <a:ext uri="{FF2B5EF4-FFF2-40B4-BE49-F238E27FC236}">
              <a16:creationId xmlns:a16="http://schemas.microsoft.com/office/drawing/2014/main" id="{00000000-0008-0000-0500-00000C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25" name="TextovéPole 1">
          <a:extLst>
            <a:ext uri="{FF2B5EF4-FFF2-40B4-BE49-F238E27FC236}">
              <a16:creationId xmlns:a16="http://schemas.microsoft.com/office/drawing/2014/main" id="{00000000-0008-0000-0500-00000D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26" name="TextovéPole 1">
          <a:extLst>
            <a:ext uri="{FF2B5EF4-FFF2-40B4-BE49-F238E27FC236}">
              <a16:creationId xmlns:a16="http://schemas.microsoft.com/office/drawing/2014/main" id="{00000000-0008-0000-0500-00000E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27" name="TextovéPole 1">
          <a:extLst>
            <a:ext uri="{FF2B5EF4-FFF2-40B4-BE49-F238E27FC236}">
              <a16:creationId xmlns:a16="http://schemas.microsoft.com/office/drawing/2014/main" id="{00000000-0008-0000-0500-00000F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28" name="TextovéPole 1">
          <a:extLst>
            <a:ext uri="{FF2B5EF4-FFF2-40B4-BE49-F238E27FC236}">
              <a16:creationId xmlns:a16="http://schemas.microsoft.com/office/drawing/2014/main" id="{00000000-0008-0000-0500-000010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29" name="TextovéPole 1">
          <a:extLst>
            <a:ext uri="{FF2B5EF4-FFF2-40B4-BE49-F238E27FC236}">
              <a16:creationId xmlns:a16="http://schemas.microsoft.com/office/drawing/2014/main" id="{00000000-0008-0000-0500-000011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530" name="TextovéPole 1">
          <a:extLst>
            <a:ext uri="{FF2B5EF4-FFF2-40B4-BE49-F238E27FC236}">
              <a16:creationId xmlns:a16="http://schemas.microsoft.com/office/drawing/2014/main" id="{00000000-0008-0000-0500-000012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31" name="TextovéPole 1">
          <a:extLst>
            <a:ext uri="{FF2B5EF4-FFF2-40B4-BE49-F238E27FC236}">
              <a16:creationId xmlns:a16="http://schemas.microsoft.com/office/drawing/2014/main" id="{00000000-0008-0000-0500-000013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32" name="TextovéPole 1">
          <a:extLst>
            <a:ext uri="{FF2B5EF4-FFF2-40B4-BE49-F238E27FC236}">
              <a16:creationId xmlns:a16="http://schemas.microsoft.com/office/drawing/2014/main" id="{00000000-0008-0000-0500-000014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33" name="TextovéPole 1">
          <a:extLst>
            <a:ext uri="{FF2B5EF4-FFF2-40B4-BE49-F238E27FC236}">
              <a16:creationId xmlns:a16="http://schemas.microsoft.com/office/drawing/2014/main" id="{00000000-0008-0000-0500-000015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34" name="TextovéPole 1">
          <a:extLst>
            <a:ext uri="{FF2B5EF4-FFF2-40B4-BE49-F238E27FC236}">
              <a16:creationId xmlns:a16="http://schemas.microsoft.com/office/drawing/2014/main" id="{00000000-0008-0000-0500-000016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35" name="TextovéPole 1">
          <a:extLst>
            <a:ext uri="{FF2B5EF4-FFF2-40B4-BE49-F238E27FC236}">
              <a16:creationId xmlns:a16="http://schemas.microsoft.com/office/drawing/2014/main" id="{00000000-0008-0000-0500-000017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36" name="TextovéPole 1">
          <a:extLst>
            <a:ext uri="{FF2B5EF4-FFF2-40B4-BE49-F238E27FC236}">
              <a16:creationId xmlns:a16="http://schemas.microsoft.com/office/drawing/2014/main" id="{00000000-0008-0000-0500-000018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37" name="TextovéPole 1">
          <a:extLst>
            <a:ext uri="{FF2B5EF4-FFF2-40B4-BE49-F238E27FC236}">
              <a16:creationId xmlns:a16="http://schemas.microsoft.com/office/drawing/2014/main" id="{00000000-0008-0000-0500-000019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38" name="TextovéPole 1">
          <a:extLst>
            <a:ext uri="{FF2B5EF4-FFF2-40B4-BE49-F238E27FC236}">
              <a16:creationId xmlns:a16="http://schemas.microsoft.com/office/drawing/2014/main" id="{00000000-0008-0000-0500-00001A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39" name="TextovéPole 1">
          <a:extLst>
            <a:ext uri="{FF2B5EF4-FFF2-40B4-BE49-F238E27FC236}">
              <a16:creationId xmlns:a16="http://schemas.microsoft.com/office/drawing/2014/main" id="{00000000-0008-0000-0500-00001B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40" name="TextovéPole 1">
          <a:extLst>
            <a:ext uri="{FF2B5EF4-FFF2-40B4-BE49-F238E27FC236}">
              <a16:creationId xmlns:a16="http://schemas.microsoft.com/office/drawing/2014/main" id="{00000000-0008-0000-0500-00001C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41" name="TextovéPole 1">
          <a:extLst>
            <a:ext uri="{FF2B5EF4-FFF2-40B4-BE49-F238E27FC236}">
              <a16:creationId xmlns:a16="http://schemas.microsoft.com/office/drawing/2014/main" id="{00000000-0008-0000-0500-00001D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42" name="TextovéPole 1">
          <a:extLst>
            <a:ext uri="{FF2B5EF4-FFF2-40B4-BE49-F238E27FC236}">
              <a16:creationId xmlns:a16="http://schemas.microsoft.com/office/drawing/2014/main" id="{00000000-0008-0000-0500-00001E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43" name="TextovéPole 1">
          <a:extLst>
            <a:ext uri="{FF2B5EF4-FFF2-40B4-BE49-F238E27FC236}">
              <a16:creationId xmlns:a16="http://schemas.microsoft.com/office/drawing/2014/main" id="{00000000-0008-0000-0500-00001F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44" name="TextovéPole 1">
          <a:extLst>
            <a:ext uri="{FF2B5EF4-FFF2-40B4-BE49-F238E27FC236}">
              <a16:creationId xmlns:a16="http://schemas.microsoft.com/office/drawing/2014/main" id="{00000000-0008-0000-0500-000020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45" name="TextovéPole 1">
          <a:extLst>
            <a:ext uri="{FF2B5EF4-FFF2-40B4-BE49-F238E27FC236}">
              <a16:creationId xmlns:a16="http://schemas.microsoft.com/office/drawing/2014/main" id="{00000000-0008-0000-0500-000021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46" name="TextovéPole 1">
          <a:extLst>
            <a:ext uri="{FF2B5EF4-FFF2-40B4-BE49-F238E27FC236}">
              <a16:creationId xmlns:a16="http://schemas.microsoft.com/office/drawing/2014/main" id="{00000000-0008-0000-0500-000022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47" name="TextovéPole 1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48" name="TextovéPole 1">
          <a:extLst>
            <a:ext uri="{FF2B5EF4-FFF2-40B4-BE49-F238E27FC236}">
              <a16:creationId xmlns:a16="http://schemas.microsoft.com/office/drawing/2014/main" id="{00000000-0008-0000-0500-000024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49" name="TextovéPole 1">
          <a:extLst>
            <a:ext uri="{FF2B5EF4-FFF2-40B4-BE49-F238E27FC236}">
              <a16:creationId xmlns:a16="http://schemas.microsoft.com/office/drawing/2014/main" id="{00000000-0008-0000-0500-000025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50" name="TextovéPole 1">
          <a:extLst>
            <a:ext uri="{FF2B5EF4-FFF2-40B4-BE49-F238E27FC236}">
              <a16:creationId xmlns:a16="http://schemas.microsoft.com/office/drawing/2014/main" id="{00000000-0008-0000-0500-000026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51" name="TextovéPole 1">
          <a:extLst>
            <a:ext uri="{FF2B5EF4-FFF2-40B4-BE49-F238E27FC236}">
              <a16:creationId xmlns:a16="http://schemas.microsoft.com/office/drawing/2014/main" id="{00000000-0008-0000-0500-000027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52" name="TextovéPole 1">
          <a:extLst>
            <a:ext uri="{FF2B5EF4-FFF2-40B4-BE49-F238E27FC236}">
              <a16:creationId xmlns:a16="http://schemas.microsoft.com/office/drawing/2014/main" id="{00000000-0008-0000-0500-000028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53" name="TextovéPole 1">
          <a:extLst>
            <a:ext uri="{FF2B5EF4-FFF2-40B4-BE49-F238E27FC236}">
              <a16:creationId xmlns:a16="http://schemas.microsoft.com/office/drawing/2014/main" id="{00000000-0008-0000-0500-000029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54" name="TextovéPole 1">
          <a:extLst>
            <a:ext uri="{FF2B5EF4-FFF2-40B4-BE49-F238E27FC236}">
              <a16:creationId xmlns:a16="http://schemas.microsoft.com/office/drawing/2014/main" id="{00000000-0008-0000-0500-00002A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55" name="TextovéPole 1">
          <a:extLst>
            <a:ext uri="{FF2B5EF4-FFF2-40B4-BE49-F238E27FC236}">
              <a16:creationId xmlns:a16="http://schemas.microsoft.com/office/drawing/2014/main" id="{00000000-0008-0000-0500-00002B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57" name="TextovéPole 1">
          <a:extLst>
            <a:ext uri="{FF2B5EF4-FFF2-40B4-BE49-F238E27FC236}">
              <a16:creationId xmlns:a16="http://schemas.microsoft.com/office/drawing/2014/main" id="{00000000-0008-0000-0500-00002D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58" name="TextovéPole 1">
          <a:extLst>
            <a:ext uri="{FF2B5EF4-FFF2-40B4-BE49-F238E27FC236}">
              <a16:creationId xmlns:a16="http://schemas.microsoft.com/office/drawing/2014/main" id="{00000000-0008-0000-0500-00002E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59" name="TextovéPole 1">
          <a:extLst>
            <a:ext uri="{FF2B5EF4-FFF2-40B4-BE49-F238E27FC236}">
              <a16:creationId xmlns:a16="http://schemas.microsoft.com/office/drawing/2014/main" id="{00000000-0008-0000-0500-00002F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60" name="TextovéPole 1">
          <a:extLst>
            <a:ext uri="{FF2B5EF4-FFF2-40B4-BE49-F238E27FC236}">
              <a16:creationId xmlns:a16="http://schemas.microsoft.com/office/drawing/2014/main" id="{00000000-0008-0000-0500-000030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61" name="TextovéPole 1">
          <a:extLst>
            <a:ext uri="{FF2B5EF4-FFF2-40B4-BE49-F238E27FC236}">
              <a16:creationId xmlns:a16="http://schemas.microsoft.com/office/drawing/2014/main" id="{00000000-0008-0000-0500-000031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62" name="TextovéPole 1">
          <a:extLst>
            <a:ext uri="{FF2B5EF4-FFF2-40B4-BE49-F238E27FC236}">
              <a16:creationId xmlns:a16="http://schemas.microsoft.com/office/drawing/2014/main" id="{00000000-0008-0000-0500-000032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63" name="TextovéPole 1">
          <a:extLst>
            <a:ext uri="{FF2B5EF4-FFF2-40B4-BE49-F238E27FC236}">
              <a16:creationId xmlns:a16="http://schemas.microsoft.com/office/drawing/2014/main" id="{00000000-0008-0000-0500-000033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64" name="TextovéPole 1">
          <a:extLst>
            <a:ext uri="{FF2B5EF4-FFF2-40B4-BE49-F238E27FC236}">
              <a16:creationId xmlns:a16="http://schemas.microsoft.com/office/drawing/2014/main" id="{00000000-0008-0000-0500-000034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65" name="TextovéPole 1">
          <a:extLst>
            <a:ext uri="{FF2B5EF4-FFF2-40B4-BE49-F238E27FC236}">
              <a16:creationId xmlns:a16="http://schemas.microsoft.com/office/drawing/2014/main" id="{00000000-0008-0000-0500-000035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66" name="TextovéPole 1">
          <a:extLst>
            <a:ext uri="{FF2B5EF4-FFF2-40B4-BE49-F238E27FC236}">
              <a16:creationId xmlns:a16="http://schemas.microsoft.com/office/drawing/2014/main" id="{00000000-0008-0000-0500-000036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67" name="TextovéPole 1">
          <a:extLst>
            <a:ext uri="{FF2B5EF4-FFF2-40B4-BE49-F238E27FC236}">
              <a16:creationId xmlns:a16="http://schemas.microsoft.com/office/drawing/2014/main" id="{00000000-0008-0000-0500-000037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68" name="TextovéPole 1">
          <a:extLst>
            <a:ext uri="{FF2B5EF4-FFF2-40B4-BE49-F238E27FC236}">
              <a16:creationId xmlns:a16="http://schemas.microsoft.com/office/drawing/2014/main" id="{00000000-0008-0000-0500-000038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69" name="TextovéPole 1">
          <a:extLst>
            <a:ext uri="{FF2B5EF4-FFF2-40B4-BE49-F238E27FC236}">
              <a16:creationId xmlns:a16="http://schemas.microsoft.com/office/drawing/2014/main" id="{00000000-0008-0000-0500-000039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70" name="TextovéPole 1">
          <a:extLst>
            <a:ext uri="{FF2B5EF4-FFF2-40B4-BE49-F238E27FC236}">
              <a16:creationId xmlns:a16="http://schemas.microsoft.com/office/drawing/2014/main" id="{00000000-0008-0000-0500-00003A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71" name="TextovéPole 1">
          <a:extLst>
            <a:ext uri="{FF2B5EF4-FFF2-40B4-BE49-F238E27FC236}">
              <a16:creationId xmlns:a16="http://schemas.microsoft.com/office/drawing/2014/main" id="{00000000-0008-0000-0500-00003B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72" name="TextovéPole 1">
          <a:extLst>
            <a:ext uri="{FF2B5EF4-FFF2-40B4-BE49-F238E27FC236}">
              <a16:creationId xmlns:a16="http://schemas.microsoft.com/office/drawing/2014/main" id="{00000000-0008-0000-0500-00003C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73" name="TextovéPole 1">
          <a:extLst>
            <a:ext uri="{FF2B5EF4-FFF2-40B4-BE49-F238E27FC236}">
              <a16:creationId xmlns:a16="http://schemas.microsoft.com/office/drawing/2014/main" id="{00000000-0008-0000-0500-00003D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74" name="TextovéPole 1">
          <a:extLst>
            <a:ext uri="{FF2B5EF4-FFF2-40B4-BE49-F238E27FC236}">
              <a16:creationId xmlns:a16="http://schemas.microsoft.com/office/drawing/2014/main" id="{00000000-0008-0000-0500-00003E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75" name="TextovéPole 1">
          <a:extLst>
            <a:ext uri="{FF2B5EF4-FFF2-40B4-BE49-F238E27FC236}">
              <a16:creationId xmlns:a16="http://schemas.microsoft.com/office/drawing/2014/main" id="{00000000-0008-0000-0500-00003F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76" name="TextovéPole 1">
          <a:extLst>
            <a:ext uri="{FF2B5EF4-FFF2-40B4-BE49-F238E27FC236}">
              <a16:creationId xmlns:a16="http://schemas.microsoft.com/office/drawing/2014/main" id="{00000000-0008-0000-0500-000040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77" name="TextovéPole 1">
          <a:extLst>
            <a:ext uri="{FF2B5EF4-FFF2-40B4-BE49-F238E27FC236}">
              <a16:creationId xmlns:a16="http://schemas.microsoft.com/office/drawing/2014/main" id="{00000000-0008-0000-0500-000041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78" name="TextovéPole 1">
          <a:extLst>
            <a:ext uri="{FF2B5EF4-FFF2-40B4-BE49-F238E27FC236}">
              <a16:creationId xmlns:a16="http://schemas.microsoft.com/office/drawing/2014/main" id="{00000000-0008-0000-0500-000042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79" name="TextovéPole 1">
          <a:extLst>
            <a:ext uri="{FF2B5EF4-FFF2-40B4-BE49-F238E27FC236}">
              <a16:creationId xmlns:a16="http://schemas.microsoft.com/office/drawing/2014/main" id="{00000000-0008-0000-0500-000043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83" name="TextovéPole 1">
          <a:extLst>
            <a:ext uri="{FF2B5EF4-FFF2-40B4-BE49-F238E27FC236}">
              <a16:creationId xmlns:a16="http://schemas.microsoft.com/office/drawing/2014/main" id="{00000000-0008-0000-0500-000047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84" name="TextovéPole 1">
          <a:extLst>
            <a:ext uri="{FF2B5EF4-FFF2-40B4-BE49-F238E27FC236}">
              <a16:creationId xmlns:a16="http://schemas.microsoft.com/office/drawing/2014/main" id="{00000000-0008-0000-0500-000048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85" name="TextovéPole 1">
          <a:extLst>
            <a:ext uri="{FF2B5EF4-FFF2-40B4-BE49-F238E27FC236}">
              <a16:creationId xmlns:a16="http://schemas.microsoft.com/office/drawing/2014/main" id="{00000000-0008-0000-0500-000049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86" name="TextovéPole 1">
          <a:extLst>
            <a:ext uri="{FF2B5EF4-FFF2-40B4-BE49-F238E27FC236}">
              <a16:creationId xmlns:a16="http://schemas.microsoft.com/office/drawing/2014/main" id="{00000000-0008-0000-0500-00004A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87" name="TextovéPole 1">
          <a:extLst>
            <a:ext uri="{FF2B5EF4-FFF2-40B4-BE49-F238E27FC236}">
              <a16:creationId xmlns:a16="http://schemas.microsoft.com/office/drawing/2014/main" id="{00000000-0008-0000-0500-00004B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88" name="TextovéPole 1">
          <a:extLst>
            <a:ext uri="{FF2B5EF4-FFF2-40B4-BE49-F238E27FC236}">
              <a16:creationId xmlns:a16="http://schemas.microsoft.com/office/drawing/2014/main" id="{00000000-0008-0000-0500-00004C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89" name="TextovéPole 1">
          <a:extLst>
            <a:ext uri="{FF2B5EF4-FFF2-40B4-BE49-F238E27FC236}">
              <a16:creationId xmlns:a16="http://schemas.microsoft.com/office/drawing/2014/main" id="{00000000-0008-0000-0500-00004D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90" name="TextovéPole 1">
          <a:extLst>
            <a:ext uri="{FF2B5EF4-FFF2-40B4-BE49-F238E27FC236}">
              <a16:creationId xmlns:a16="http://schemas.microsoft.com/office/drawing/2014/main" id="{00000000-0008-0000-0500-00004E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91" name="TextovéPole 1">
          <a:extLst>
            <a:ext uri="{FF2B5EF4-FFF2-40B4-BE49-F238E27FC236}">
              <a16:creationId xmlns:a16="http://schemas.microsoft.com/office/drawing/2014/main" id="{00000000-0008-0000-0500-00004F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92" name="TextovéPole 1">
          <a:extLst>
            <a:ext uri="{FF2B5EF4-FFF2-40B4-BE49-F238E27FC236}">
              <a16:creationId xmlns:a16="http://schemas.microsoft.com/office/drawing/2014/main" id="{00000000-0008-0000-0500-000050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93" name="TextovéPole 1">
          <a:extLst>
            <a:ext uri="{FF2B5EF4-FFF2-40B4-BE49-F238E27FC236}">
              <a16:creationId xmlns:a16="http://schemas.microsoft.com/office/drawing/2014/main" id="{00000000-0008-0000-0500-000051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94" name="TextovéPole 1">
          <a:extLst>
            <a:ext uri="{FF2B5EF4-FFF2-40B4-BE49-F238E27FC236}">
              <a16:creationId xmlns:a16="http://schemas.microsoft.com/office/drawing/2014/main" id="{00000000-0008-0000-0500-000052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95" name="TextovéPole 1">
          <a:extLst>
            <a:ext uri="{FF2B5EF4-FFF2-40B4-BE49-F238E27FC236}">
              <a16:creationId xmlns:a16="http://schemas.microsoft.com/office/drawing/2014/main" id="{00000000-0008-0000-0500-000053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96" name="TextovéPole 1">
          <a:extLst>
            <a:ext uri="{FF2B5EF4-FFF2-40B4-BE49-F238E27FC236}">
              <a16:creationId xmlns:a16="http://schemas.microsoft.com/office/drawing/2014/main" id="{00000000-0008-0000-0500-000054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97" name="TextovéPole 1">
          <a:extLst>
            <a:ext uri="{FF2B5EF4-FFF2-40B4-BE49-F238E27FC236}">
              <a16:creationId xmlns:a16="http://schemas.microsoft.com/office/drawing/2014/main" id="{00000000-0008-0000-0500-000055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98" name="TextovéPole 1">
          <a:extLst>
            <a:ext uri="{FF2B5EF4-FFF2-40B4-BE49-F238E27FC236}">
              <a16:creationId xmlns:a16="http://schemas.microsoft.com/office/drawing/2014/main" id="{00000000-0008-0000-0500-000056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599" name="TextovéPole 1">
          <a:extLst>
            <a:ext uri="{FF2B5EF4-FFF2-40B4-BE49-F238E27FC236}">
              <a16:creationId xmlns:a16="http://schemas.microsoft.com/office/drawing/2014/main" id="{00000000-0008-0000-0500-000057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00" name="TextovéPole 1">
          <a:extLst>
            <a:ext uri="{FF2B5EF4-FFF2-40B4-BE49-F238E27FC236}">
              <a16:creationId xmlns:a16="http://schemas.microsoft.com/office/drawing/2014/main" id="{00000000-0008-0000-0500-000058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01" name="TextovéPole 1">
          <a:extLst>
            <a:ext uri="{FF2B5EF4-FFF2-40B4-BE49-F238E27FC236}">
              <a16:creationId xmlns:a16="http://schemas.microsoft.com/office/drawing/2014/main" id="{00000000-0008-0000-0500-000059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02" name="TextovéPole 1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03" name="TextovéPole 1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04" name="TextovéPole 1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05" name="TextovéPole 1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06" name="TextovéPole 1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07" name="TextovéPole 1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08" name="TextovéPole 1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09" name="TextovéPole 1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10" name="TextovéPole 1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11" name="TextovéPole 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12" name="TextovéPole 1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13" name="TextovéPole 1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14" name="TextovéPole 1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15" name="TextovéPole 1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16" name="TextovéPole 1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17" name="TextovéPole 1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18" name="TextovéPole 1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19" name="TextovéPole 1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20" name="TextovéPole 1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21" name="TextovéPole 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22" name="TextovéPole 1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23" name="TextovéPole 1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24" name="TextovéPole 1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25" name="TextovéPole 1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26" name="TextovéPole 1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27" name="TextovéPole 1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28" name="TextovéPole 1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29" name="TextovéPole 1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30" name="TextovéPole 1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31" name="TextovéPole 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32" name="TextovéPole 1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33" name="TextovéPole 1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35" name="TextovéPole 1">
          <a:extLst>
            <a:ext uri="{FF2B5EF4-FFF2-40B4-BE49-F238E27FC236}">
              <a16:creationId xmlns:a16="http://schemas.microsoft.com/office/drawing/2014/main" id="{00000000-0008-0000-0500-00007B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36" name="TextovéPole 1">
          <a:extLst>
            <a:ext uri="{FF2B5EF4-FFF2-40B4-BE49-F238E27FC236}">
              <a16:creationId xmlns:a16="http://schemas.microsoft.com/office/drawing/2014/main" id="{00000000-0008-0000-0500-00007C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37" name="TextovéPole 1">
          <a:extLst>
            <a:ext uri="{FF2B5EF4-FFF2-40B4-BE49-F238E27FC236}">
              <a16:creationId xmlns:a16="http://schemas.microsoft.com/office/drawing/2014/main" id="{00000000-0008-0000-0500-00007D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38" name="TextovéPole 1">
          <a:extLst>
            <a:ext uri="{FF2B5EF4-FFF2-40B4-BE49-F238E27FC236}">
              <a16:creationId xmlns:a16="http://schemas.microsoft.com/office/drawing/2014/main" id="{00000000-0008-0000-0500-00007E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39" name="TextovéPole 1">
          <a:extLst>
            <a:ext uri="{FF2B5EF4-FFF2-40B4-BE49-F238E27FC236}">
              <a16:creationId xmlns:a16="http://schemas.microsoft.com/office/drawing/2014/main" id="{00000000-0008-0000-0500-00007F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40" name="TextovéPole 1">
          <a:extLst>
            <a:ext uri="{FF2B5EF4-FFF2-40B4-BE49-F238E27FC236}">
              <a16:creationId xmlns:a16="http://schemas.microsoft.com/office/drawing/2014/main" id="{00000000-0008-0000-0500-000080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41" name="TextovéPole 1">
          <a:extLst>
            <a:ext uri="{FF2B5EF4-FFF2-40B4-BE49-F238E27FC236}">
              <a16:creationId xmlns:a16="http://schemas.microsoft.com/office/drawing/2014/main" id="{00000000-0008-0000-0500-000081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42" name="TextovéPole 1">
          <a:extLst>
            <a:ext uri="{FF2B5EF4-FFF2-40B4-BE49-F238E27FC236}">
              <a16:creationId xmlns:a16="http://schemas.microsoft.com/office/drawing/2014/main" id="{00000000-0008-0000-0500-000082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43" name="TextovéPole 1">
          <a:extLst>
            <a:ext uri="{FF2B5EF4-FFF2-40B4-BE49-F238E27FC236}">
              <a16:creationId xmlns:a16="http://schemas.microsoft.com/office/drawing/2014/main" id="{00000000-0008-0000-0500-000083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44" name="TextovéPole 1">
          <a:extLst>
            <a:ext uri="{FF2B5EF4-FFF2-40B4-BE49-F238E27FC236}">
              <a16:creationId xmlns:a16="http://schemas.microsoft.com/office/drawing/2014/main" id="{00000000-0008-0000-0500-000084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45" name="TextovéPole 1">
          <a:extLst>
            <a:ext uri="{FF2B5EF4-FFF2-40B4-BE49-F238E27FC236}">
              <a16:creationId xmlns:a16="http://schemas.microsoft.com/office/drawing/2014/main" id="{00000000-0008-0000-0500-000085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46" name="TextovéPole 1">
          <a:extLst>
            <a:ext uri="{FF2B5EF4-FFF2-40B4-BE49-F238E27FC236}">
              <a16:creationId xmlns:a16="http://schemas.microsoft.com/office/drawing/2014/main" id="{00000000-0008-0000-0500-000086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47" name="TextovéPole 1">
          <a:extLst>
            <a:ext uri="{FF2B5EF4-FFF2-40B4-BE49-F238E27FC236}">
              <a16:creationId xmlns:a16="http://schemas.microsoft.com/office/drawing/2014/main" id="{00000000-0008-0000-0500-000087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48" name="TextovéPole 1">
          <a:extLst>
            <a:ext uri="{FF2B5EF4-FFF2-40B4-BE49-F238E27FC236}">
              <a16:creationId xmlns:a16="http://schemas.microsoft.com/office/drawing/2014/main" id="{00000000-0008-0000-0500-000088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49" name="TextovéPole 1">
          <a:extLst>
            <a:ext uri="{FF2B5EF4-FFF2-40B4-BE49-F238E27FC236}">
              <a16:creationId xmlns:a16="http://schemas.microsoft.com/office/drawing/2014/main" id="{00000000-0008-0000-0500-000089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50" name="TextovéPole 1">
          <a:extLst>
            <a:ext uri="{FF2B5EF4-FFF2-40B4-BE49-F238E27FC236}">
              <a16:creationId xmlns:a16="http://schemas.microsoft.com/office/drawing/2014/main" id="{00000000-0008-0000-0500-00008A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51" name="TextovéPole 1">
          <a:extLst>
            <a:ext uri="{FF2B5EF4-FFF2-40B4-BE49-F238E27FC236}">
              <a16:creationId xmlns:a16="http://schemas.microsoft.com/office/drawing/2014/main" id="{00000000-0008-0000-0500-00008B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52" name="TextovéPole 1">
          <a:extLst>
            <a:ext uri="{FF2B5EF4-FFF2-40B4-BE49-F238E27FC236}">
              <a16:creationId xmlns:a16="http://schemas.microsoft.com/office/drawing/2014/main" id="{00000000-0008-0000-0500-00008C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53" name="TextovéPole 1">
          <a:extLst>
            <a:ext uri="{FF2B5EF4-FFF2-40B4-BE49-F238E27FC236}">
              <a16:creationId xmlns:a16="http://schemas.microsoft.com/office/drawing/2014/main" id="{00000000-0008-0000-0500-00008D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54" name="TextovéPole 1">
          <a:extLst>
            <a:ext uri="{FF2B5EF4-FFF2-40B4-BE49-F238E27FC236}">
              <a16:creationId xmlns:a16="http://schemas.microsoft.com/office/drawing/2014/main" id="{00000000-0008-0000-0500-00008E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55" name="TextovéPole 1">
          <a:extLst>
            <a:ext uri="{FF2B5EF4-FFF2-40B4-BE49-F238E27FC236}">
              <a16:creationId xmlns:a16="http://schemas.microsoft.com/office/drawing/2014/main" id="{00000000-0008-0000-0500-00008F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56" name="TextovéPole 1">
          <a:extLst>
            <a:ext uri="{FF2B5EF4-FFF2-40B4-BE49-F238E27FC236}">
              <a16:creationId xmlns:a16="http://schemas.microsoft.com/office/drawing/2014/main" id="{00000000-0008-0000-0500-000090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57" name="TextovéPole 1">
          <a:extLst>
            <a:ext uri="{FF2B5EF4-FFF2-40B4-BE49-F238E27FC236}">
              <a16:creationId xmlns:a16="http://schemas.microsoft.com/office/drawing/2014/main" id="{00000000-0008-0000-0500-000091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58" name="TextovéPole 1">
          <a:extLst>
            <a:ext uri="{FF2B5EF4-FFF2-40B4-BE49-F238E27FC236}">
              <a16:creationId xmlns:a16="http://schemas.microsoft.com/office/drawing/2014/main" id="{00000000-0008-0000-0500-000092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59" name="TextovéPole 1">
          <a:extLst>
            <a:ext uri="{FF2B5EF4-FFF2-40B4-BE49-F238E27FC236}">
              <a16:creationId xmlns:a16="http://schemas.microsoft.com/office/drawing/2014/main" id="{00000000-0008-0000-0500-000093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60" name="TextovéPole 1">
          <a:extLst>
            <a:ext uri="{FF2B5EF4-FFF2-40B4-BE49-F238E27FC236}">
              <a16:creationId xmlns:a16="http://schemas.microsoft.com/office/drawing/2014/main" id="{00000000-0008-0000-0500-000094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61" name="TextovéPole 1">
          <a:extLst>
            <a:ext uri="{FF2B5EF4-FFF2-40B4-BE49-F238E27FC236}">
              <a16:creationId xmlns:a16="http://schemas.microsoft.com/office/drawing/2014/main" id="{00000000-0008-0000-0500-000095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62" name="TextovéPole 1">
          <a:extLst>
            <a:ext uri="{FF2B5EF4-FFF2-40B4-BE49-F238E27FC236}">
              <a16:creationId xmlns:a16="http://schemas.microsoft.com/office/drawing/2014/main" id="{00000000-0008-0000-0500-000096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63" name="TextovéPole 1">
          <a:extLst>
            <a:ext uri="{FF2B5EF4-FFF2-40B4-BE49-F238E27FC236}">
              <a16:creationId xmlns:a16="http://schemas.microsoft.com/office/drawing/2014/main" id="{00000000-0008-0000-0500-000097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64" name="TextovéPole 1">
          <a:extLst>
            <a:ext uri="{FF2B5EF4-FFF2-40B4-BE49-F238E27FC236}">
              <a16:creationId xmlns:a16="http://schemas.microsoft.com/office/drawing/2014/main" id="{00000000-0008-0000-0500-000098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65" name="TextovéPole 1">
          <a:extLst>
            <a:ext uri="{FF2B5EF4-FFF2-40B4-BE49-F238E27FC236}">
              <a16:creationId xmlns:a16="http://schemas.microsoft.com/office/drawing/2014/main" id="{00000000-0008-0000-0500-000099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66" name="TextovéPole 1">
          <a:extLst>
            <a:ext uri="{FF2B5EF4-FFF2-40B4-BE49-F238E27FC236}">
              <a16:creationId xmlns:a16="http://schemas.microsoft.com/office/drawing/2014/main" id="{00000000-0008-0000-0500-00009A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67" name="TextovéPole 1">
          <a:extLst>
            <a:ext uri="{FF2B5EF4-FFF2-40B4-BE49-F238E27FC236}">
              <a16:creationId xmlns:a16="http://schemas.microsoft.com/office/drawing/2014/main" id="{00000000-0008-0000-0500-00009B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68" name="TextovéPole 1">
          <a:extLst>
            <a:ext uri="{FF2B5EF4-FFF2-40B4-BE49-F238E27FC236}">
              <a16:creationId xmlns:a16="http://schemas.microsoft.com/office/drawing/2014/main" id="{00000000-0008-0000-0500-00009C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69" name="TextovéPole 1">
          <a:extLst>
            <a:ext uri="{FF2B5EF4-FFF2-40B4-BE49-F238E27FC236}">
              <a16:creationId xmlns:a16="http://schemas.microsoft.com/office/drawing/2014/main" id="{00000000-0008-0000-0500-00009D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70" name="TextovéPole 1">
          <a:extLst>
            <a:ext uri="{FF2B5EF4-FFF2-40B4-BE49-F238E27FC236}">
              <a16:creationId xmlns:a16="http://schemas.microsoft.com/office/drawing/2014/main" id="{00000000-0008-0000-0500-00009E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71" name="TextovéPole 1">
          <a:extLst>
            <a:ext uri="{FF2B5EF4-FFF2-40B4-BE49-F238E27FC236}">
              <a16:creationId xmlns:a16="http://schemas.microsoft.com/office/drawing/2014/main" id="{00000000-0008-0000-0500-00009F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72" name="TextovéPole 1">
          <a:extLst>
            <a:ext uri="{FF2B5EF4-FFF2-40B4-BE49-F238E27FC236}">
              <a16:creationId xmlns:a16="http://schemas.microsoft.com/office/drawing/2014/main" id="{00000000-0008-0000-0500-0000A0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73" name="TextovéPole 1">
          <a:extLst>
            <a:ext uri="{FF2B5EF4-FFF2-40B4-BE49-F238E27FC236}">
              <a16:creationId xmlns:a16="http://schemas.microsoft.com/office/drawing/2014/main" id="{00000000-0008-0000-0500-0000A1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74" name="TextovéPole 1">
          <a:extLst>
            <a:ext uri="{FF2B5EF4-FFF2-40B4-BE49-F238E27FC236}">
              <a16:creationId xmlns:a16="http://schemas.microsoft.com/office/drawing/2014/main" id="{00000000-0008-0000-0500-0000A2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75" name="TextovéPole 1">
          <a:extLst>
            <a:ext uri="{FF2B5EF4-FFF2-40B4-BE49-F238E27FC236}">
              <a16:creationId xmlns:a16="http://schemas.microsoft.com/office/drawing/2014/main" id="{00000000-0008-0000-0500-0000A3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76" name="TextovéPole 1">
          <a:extLst>
            <a:ext uri="{FF2B5EF4-FFF2-40B4-BE49-F238E27FC236}">
              <a16:creationId xmlns:a16="http://schemas.microsoft.com/office/drawing/2014/main" id="{00000000-0008-0000-0500-0000A4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77" name="TextovéPole 1">
          <a:extLst>
            <a:ext uri="{FF2B5EF4-FFF2-40B4-BE49-F238E27FC236}">
              <a16:creationId xmlns:a16="http://schemas.microsoft.com/office/drawing/2014/main" id="{00000000-0008-0000-0500-0000A5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78" name="TextovéPole 1">
          <a:extLst>
            <a:ext uri="{FF2B5EF4-FFF2-40B4-BE49-F238E27FC236}">
              <a16:creationId xmlns:a16="http://schemas.microsoft.com/office/drawing/2014/main" id="{00000000-0008-0000-0500-0000A6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79" name="TextovéPole 1">
          <a:extLst>
            <a:ext uri="{FF2B5EF4-FFF2-40B4-BE49-F238E27FC236}">
              <a16:creationId xmlns:a16="http://schemas.microsoft.com/office/drawing/2014/main" id="{00000000-0008-0000-0500-0000A7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80" name="TextovéPole 1">
          <a:extLst>
            <a:ext uri="{FF2B5EF4-FFF2-40B4-BE49-F238E27FC236}">
              <a16:creationId xmlns:a16="http://schemas.microsoft.com/office/drawing/2014/main" id="{00000000-0008-0000-0500-0000A8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81" name="TextovéPole 1">
          <a:extLst>
            <a:ext uri="{FF2B5EF4-FFF2-40B4-BE49-F238E27FC236}">
              <a16:creationId xmlns:a16="http://schemas.microsoft.com/office/drawing/2014/main" id="{00000000-0008-0000-0500-0000A9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82" name="TextovéPole 1">
          <a:extLst>
            <a:ext uri="{FF2B5EF4-FFF2-40B4-BE49-F238E27FC236}">
              <a16:creationId xmlns:a16="http://schemas.microsoft.com/office/drawing/2014/main" id="{00000000-0008-0000-0500-0000AA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83" name="TextovéPole 1">
          <a:extLst>
            <a:ext uri="{FF2B5EF4-FFF2-40B4-BE49-F238E27FC236}">
              <a16:creationId xmlns:a16="http://schemas.microsoft.com/office/drawing/2014/main" id="{00000000-0008-0000-0500-0000AB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84" name="TextovéPole 1">
          <a:extLst>
            <a:ext uri="{FF2B5EF4-FFF2-40B4-BE49-F238E27FC236}">
              <a16:creationId xmlns:a16="http://schemas.microsoft.com/office/drawing/2014/main" id="{00000000-0008-0000-0500-0000AC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85" name="TextovéPole 1">
          <a:extLst>
            <a:ext uri="{FF2B5EF4-FFF2-40B4-BE49-F238E27FC236}">
              <a16:creationId xmlns:a16="http://schemas.microsoft.com/office/drawing/2014/main" id="{00000000-0008-0000-0500-0000AD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87" name="TextovéPole 1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88" name="TextovéPole 1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89" name="TextovéPole 1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90" name="TextovéPole 1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91" name="TextovéPole 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92" name="TextovéPole 1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93" name="TextovéPole 1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94" name="TextovéPole 1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95" name="TextovéPole 1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96" name="TextovéPole 1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97" name="TextovéPole 1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98" name="TextovéPole 1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699" name="TextovéPole 1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00" name="TextovéPole 1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01" name="TextovéPole 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02" name="TextovéPole 1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03" name="TextovéPole 1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04" name="TextovéPole 1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05" name="TextovéPole 1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06" name="TextovéPole 1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07" name="TextovéPole 1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08" name="TextovéPole 1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09" name="TextovéPole 1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10" name="TextovéPole 1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11" name="TextovéPole 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12" name="TextovéPole 1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13" name="TextovéPole 1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14" name="TextovéPole 1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15" name="TextovéPole 1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16" name="TextovéPole 1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17" name="TextovéPole 1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18" name="TextovéPole 1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19" name="TextovéPole 1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20" name="TextovéPole 1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21" name="TextovéPole 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22" name="TextovéPole 1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23" name="TextovéPole 1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24" name="TextovéPole 1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25" name="TextovéPole 1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26" name="TextovéPole 1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27" name="TextovéPole 1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28" name="TextovéPole 1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29" name="TextovéPole 1">
          <a:extLst>
            <a:ext uri="{FF2B5EF4-FFF2-40B4-BE49-F238E27FC236}">
              <a16:creationId xmlns:a16="http://schemas.microsoft.com/office/drawing/2014/main" id="{00000000-0008-0000-0500-0000D9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30" name="TextovéPole 1">
          <a:extLst>
            <a:ext uri="{FF2B5EF4-FFF2-40B4-BE49-F238E27FC236}">
              <a16:creationId xmlns:a16="http://schemas.microsoft.com/office/drawing/2014/main" id="{00000000-0008-0000-0500-0000DA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31" name="TextovéPole 1">
          <a:extLst>
            <a:ext uri="{FF2B5EF4-FFF2-40B4-BE49-F238E27FC236}">
              <a16:creationId xmlns:a16="http://schemas.microsoft.com/office/drawing/2014/main" id="{00000000-0008-0000-0500-0000DB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32" name="TextovéPole 1">
          <a:extLst>
            <a:ext uri="{FF2B5EF4-FFF2-40B4-BE49-F238E27FC236}">
              <a16:creationId xmlns:a16="http://schemas.microsoft.com/office/drawing/2014/main" id="{00000000-0008-0000-0500-0000DC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33" name="TextovéPole 1">
          <a:extLst>
            <a:ext uri="{FF2B5EF4-FFF2-40B4-BE49-F238E27FC236}">
              <a16:creationId xmlns:a16="http://schemas.microsoft.com/office/drawing/2014/main" id="{00000000-0008-0000-0500-0000DD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34" name="TextovéPole 1">
          <a:extLst>
            <a:ext uri="{FF2B5EF4-FFF2-40B4-BE49-F238E27FC236}">
              <a16:creationId xmlns:a16="http://schemas.microsoft.com/office/drawing/2014/main" id="{00000000-0008-0000-0500-0000DE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35" name="TextovéPole 1">
          <a:extLst>
            <a:ext uri="{FF2B5EF4-FFF2-40B4-BE49-F238E27FC236}">
              <a16:creationId xmlns:a16="http://schemas.microsoft.com/office/drawing/2014/main" id="{00000000-0008-0000-0500-0000DF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36" name="TextovéPole 1">
          <a:extLst>
            <a:ext uri="{FF2B5EF4-FFF2-40B4-BE49-F238E27FC236}">
              <a16:creationId xmlns:a16="http://schemas.microsoft.com/office/drawing/2014/main" id="{00000000-0008-0000-0500-0000E0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37" name="TextovéPole 1">
          <a:extLst>
            <a:ext uri="{FF2B5EF4-FFF2-40B4-BE49-F238E27FC236}">
              <a16:creationId xmlns:a16="http://schemas.microsoft.com/office/drawing/2014/main" id="{00000000-0008-0000-0500-0000E1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38" name="TextovéPole 1">
          <a:extLst>
            <a:ext uri="{FF2B5EF4-FFF2-40B4-BE49-F238E27FC236}">
              <a16:creationId xmlns:a16="http://schemas.microsoft.com/office/drawing/2014/main" id="{00000000-0008-0000-0500-0000E2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39" name="TextovéPole 1">
          <a:extLst>
            <a:ext uri="{FF2B5EF4-FFF2-40B4-BE49-F238E27FC236}">
              <a16:creationId xmlns:a16="http://schemas.microsoft.com/office/drawing/2014/main" id="{00000000-0008-0000-0500-0000E3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40" name="TextovéPole 1">
          <a:extLst>
            <a:ext uri="{FF2B5EF4-FFF2-40B4-BE49-F238E27FC236}">
              <a16:creationId xmlns:a16="http://schemas.microsoft.com/office/drawing/2014/main" id="{00000000-0008-0000-0500-0000E4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41" name="TextovéPole 1">
          <a:extLst>
            <a:ext uri="{FF2B5EF4-FFF2-40B4-BE49-F238E27FC236}">
              <a16:creationId xmlns:a16="http://schemas.microsoft.com/office/drawing/2014/main" id="{00000000-0008-0000-0500-0000E5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42" name="TextovéPole 1">
          <a:extLst>
            <a:ext uri="{FF2B5EF4-FFF2-40B4-BE49-F238E27FC236}">
              <a16:creationId xmlns:a16="http://schemas.microsoft.com/office/drawing/2014/main" id="{00000000-0008-0000-0500-0000E6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43" name="TextovéPole 1">
          <a:extLst>
            <a:ext uri="{FF2B5EF4-FFF2-40B4-BE49-F238E27FC236}">
              <a16:creationId xmlns:a16="http://schemas.microsoft.com/office/drawing/2014/main" id="{00000000-0008-0000-0500-0000E7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44" name="TextovéPole 1">
          <a:extLst>
            <a:ext uri="{FF2B5EF4-FFF2-40B4-BE49-F238E27FC236}">
              <a16:creationId xmlns:a16="http://schemas.microsoft.com/office/drawing/2014/main" id="{00000000-0008-0000-0500-0000E8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45" name="TextovéPole 1">
          <a:extLst>
            <a:ext uri="{FF2B5EF4-FFF2-40B4-BE49-F238E27FC236}">
              <a16:creationId xmlns:a16="http://schemas.microsoft.com/office/drawing/2014/main" id="{00000000-0008-0000-0500-0000E9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46" name="TextovéPole 1">
          <a:extLst>
            <a:ext uri="{FF2B5EF4-FFF2-40B4-BE49-F238E27FC236}">
              <a16:creationId xmlns:a16="http://schemas.microsoft.com/office/drawing/2014/main" id="{00000000-0008-0000-0500-0000EA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47" name="TextovéPole 1">
          <a:extLst>
            <a:ext uri="{FF2B5EF4-FFF2-40B4-BE49-F238E27FC236}">
              <a16:creationId xmlns:a16="http://schemas.microsoft.com/office/drawing/2014/main" id="{00000000-0008-0000-0500-0000EB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48" name="TextovéPole 1">
          <a:extLst>
            <a:ext uri="{FF2B5EF4-FFF2-40B4-BE49-F238E27FC236}">
              <a16:creationId xmlns:a16="http://schemas.microsoft.com/office/drawing/2014/main" id="{00000000-0008-0000-0500-0000EC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49" name="TextovéPole 1">
          <a:extLst>
            <a:ext uri="{FF2B5EF4-FFF2-40B4-BE49-F238E27FC236}">
              <a16:creationId xmlns:a16="http://schemas.microsoft.com/office/drawing/2014/main" id="{00000000-0008-0000-0500-0000ED02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50" name="TextovéPole 1">
          <a:extLst>
            <a:ext uri="{FF2B5EF4-FFF2-40B4-BE49-F238E27FC236}">
              <a16:creationId xmlns:a16="http://schemas.microsoft.com/office/drawing/2014/main" id="{00000000-0008-0000-0500-0000EE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51" name="TextovéPole 1">
          <a:extLst>
            <a:ext uri="{FF2B5EF4-FFF2-40B4-BE49-F238E27FC236}">
              <a16:creationId xmlns:a16="http://schemas.microsoft.com/office/drawing/2014/main" id="{00000000-0008-0000-0500-0000EF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52" name="TextovéPole 1">
          <a:extLst>
            <a:ext uri="{FF2B5EF4-FFF2-40B4-BE49-F238E27FC236}">
              <a16:creationId xmlns:a16="http://schemas.microsoft.com/office/drawing/2014/main" id="{00000000-0008-0000-0500-0000F0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53" name="TextovéPole 1">
          <a:extLst>
            <a:ext uri="{FF2B5EF4-FFF2-40B4-BE49-F238E27FC236}">
              <a16:creationId xmlns:a16="http://schemas.microsoft.com/office/drawing/2014/main" id="{00000000-0008-0000-0500-0000F1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54" name="TextovéPole 1">
          <a:extLst>
            <a:ext uri="{FF2B5EF4-FFF2-40B4-BE49-F238E27FC236}">
              <a16:creationId xmlns:a16="http://schemas.microsoft.com/office/drawing/2014/main" id="{00000000-0008-0000-0500-0000F2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55" name="TextovéPole 1">
          <a:extLst>
            <a:ext uri="{FF2B5EF4-FFF2-40B4-BE49-F238E27FC236}">
              <a16:creationId xmlns:a16="http://schemas.microsoft.com/office/drawing/2014/main" id="{00000000-0008-0000-0500-0000F3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56" name="TextovéPole 1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57" name="TextovéPole 1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58" name="TextovéPole 1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59" name="TextovéPole 1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60" name="TextovéPole 1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61" name="TextovéPole 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62" name="TextovéPole 1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63" name="TextovéPole 1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64" name="TextovéPole 1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65" name="TextovéPole 1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66" name="TextovéPole 1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67" name="TextovéPole 1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68" name="TextovéPole 1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69" name="TextovéPole 1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70" name="TextovéPole 1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71" name="TextovéPole 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72" name="TextovéPole 1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73" name="TextovéPole 1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74" name="TextovéPole 1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75" name="TextovéPole 1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 txBox="1"/>
      </xdr:nvSpPr>
      <xdr:spPr>
        <a:xfrm>
          <a:off x="244733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76" name="TextovéPole 1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77" name="TextovéPole 1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78" name="TextovéPole 1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79" name="TextovéPole 1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80" name="TextovéPole 1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81" name="TextovéPole 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82" name="TextovéPole 1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83" name="TextovéPole 1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84" name="TextovéPole 1">
          <a:extLst>
            <a:ext uri="{FF2B5EF4-FFF2-40B4-BE49-F238E27FC236}">
              <a16:creationId xmlns:a16="http://schemas.microsoft.com/office/drawing/2014/main" id="{00000000-0008-0000-0500-000010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85" name="TextovéPole 1">
          <a:extLst>
            <a:ext uri="{FF2B5EF4-FFF2-40B4-BE49-F238E27FC236}">
              <a16:creationId xmlns:a16="http://schemas.microsoft.com/office/drawing/2014/main" id="{00000000-0008-0000-0500-000011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86" name="TextovéPole 1">
          <a:extLst>
            <a:ext uri="{FF2B5EF4-FFF2-40B4-BE49-F238E27FC236}">
              <a16:creationId xmlns:a16="http://schemas.microsoft.com/office/drawing/2014/main" id="{00000000-0008-0000-0500-000012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87" name="TextovéPole 1">
          <a:extLst>
            <a:ext uri="{FF2B5EF4-FFF2-40B4-BE49-F238E27FC236}">
              <a16:creationId xmlns:a16="http://schemas.microsoft.com/office/drawing/2014/main" id="{00000000-0008-0000-0500-000013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88" name="TextovéPole 1">
          <a:extLst>
            <a:ext uri="{FF2B5EF4-FFF2-40B4-BE49-F238E27FC236}">
              <a16:creationId xmlns:a16="http://schemas.microsoft.com/office/drawing/2014/main" id="{00000000-0008-0000-0500-000014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89" name="TextovéPole 1">
          <a:extLst>
            <a:ext uri="{FF2B5EF4-FFF2-40B4-BE49-F238E27FC236}">
              <a16:creationId xmlns:a16="http://schemas.microsoft.com/office/drawing/2014/main" id="{00000000-0008-0000-0500-000015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790" name="TextovéPole 1">
          <a:extLst>
            <a:ext uri="{FF2B5EF4-FFF2-40B4-BE49-F238E27FC236}">
              <a16:creationId xmlns:a16="http://schemas.microsoft.com/office/drawing/2014/main" id="{00000000-0008-0000-0500-000016030000}"/>
            </a:ext>
          </a:extLst>
        </xdr:cNvPr>
        <xdr:cNvSpPr txBox="1"/>
      </xdr:nvSpPr>
      <xdr:spPr>
        <a:xfrm>
          <a:off x="244733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791" name="TextovéPole 1">
          <a:extLst>
            <a:ext uri="{FF2B5EF4-FFF2-40B4-BE49-F238E27FC236}">
              <a16:creationId xmlns:a16="http://schemas.microsoft.com/office/drawing/2014/main" id="{00000000-0008-0000-0500-000017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792" name="TextovéPole 1">
          <a:extLst>
            <a:ext uri="{FF2B5EF4-FFF2-40B4-BE49-F238E27FC236}">
              <a16:creationId xmlns:a16="http://schemas.microsoft.com/office/drawing/2014/main" id="{00000000-0008-0000-0500-000018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793" name="TextovéPole 1">
          <a:extLst>
            <a:ext uri="{FF2B5EF4-FFF2-40B4-BE49-F238E27FC236}">
              <a16:creationId xmlns:a16="http://schemas.microsoft.com/office/drawing/2014/main" id="{00000000-0008-0000-0500-000019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794" name="TextovéPole 1">
          <a:extLst>
            <a:ext uri="{FF2B5EF4-FFF2-40B4-BE49-F238E27FC236}">
              <a16:creationId xmlns:a16="http://schemas.microsoft.com/office/drawing/2014/main" id="{00000000-0008-0000-0500-00001A030000}"/>
            </a:ext>
          </a:extLst>
        </xdr:cNvPr>
        <xdr:cNvSpPr txBox="1"/>
      </xdr:nvSpPr>
      <xdr:spPr>
        <a:xfrm>
          <a:off x="18418715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795" name="TextovéPole 1">
          <a:extLst>
            <a:ext uri="{FF2B5EF4-FFF2-40B4-BE49-F238E27FC236}">
              <a16:creationId xmlns:a16="http://schemas.microsoft.com/office/drawing/2014/main" id="{00000000-0008-0000-0500-00001B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796" name="TextovéPole 1">
          <a:extLst>
            <a:ext uri="{FF2B5EF4-FFF2-40B4-BE49-F238E27FC236}">
              <a16:creationId xmlns:a16="http://schemas.microsoft.com/office/drawing/2014/main" id="{00000000-0008-0000-0500-00001C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797" name="TextovéPole 1">
          <a:extLst>
            <a:ext uri="{FF2B5EF4-FFF2-40B4-BE49-F238E27FC236}">
              <a16:creationId xmlns:a16="http://schemas.microsoft.com/office/drawing/2014/main" id="{00000000-0008-0000-0500-00001D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798" name="TextovéPole 1">
          <a:extLst>
            <a:ext uri="{FF2B5EF4-FFF2-40B4-BE49-F238E27FC236}">
              <a16:creationId xmlns:a16="http://schemas.microsoft.com/office/drawing/2014/main" id="{00000000-0008-0000-0500-00001E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799" name="TextovéPole 1">
          <a:extLst>
            <a:ext uri="{FF2B5EF4-FFF2-40B4-BE49-F238E27FC236}">
              <a16:creationId xmlns:a16="http://schemas.microsoft.com/office/drawing/2014/main" id="{00000000-0008-0000-0500-00001F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00" name="TextovéPole 1">
          <a:extLst>
            <a:ext uri="{FF2B5EF4-FFF2-40B4-BE49-F238E27FC236}">
              <a16:creationId xmlns:a16="http://schemas.microsoft.com/office/drawing/2014/main" id="{00000000-0008-0000-0500-000020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01" name="TextovéPole 1">
          <a:extLst>
            <a:ext uri="{FF2B5EF4-FFF2-40B4-BE49-F238E27FC236}">
              <a16:creationId xmlns:a16="http://schemas.microsoft.com/office/drawing/2014/main" id="{00000000-0008-0000-0500-000021030000}"/>
            </a:ext>
          </a:extLst>
        </xdr:cNvPr>
        <xdr:cNvSpPr txBox="1"/>
      </xdr:nvSpPr>
      <xdr:spPr>
        <a:xfrm>
          <a:off x="18418715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02" name="TextovéPole 1">
          <a:extLst>
            <a:ext uri="{FF2B5EF4-FFF2-40B4-BE49-F238E27FC236}">
              <a16:creationId xmlns:a16="http://schemas.microsoft.com/office/drawing/2014/main" id="{00000000-0008-0000-0500-000022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03" name="TextovéPole 1">
          <a:extLst>
            <a:ext uri="{FF2B5EF4-FFF2-40B4-BE49-F238E27FC236}">
              <a16:creationId xmlns:a16="http://schemas.microsoft.com/office/drawing/2014/main" id="{00000000-0008-0000-0500-000023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04" name="TextovéPole 1">
          <a:extLst>
            <a:ext uri="{FF2B5EF4-FFF2-40B4-BE49-F238E27FC236}">
              <a16:creationId xmlns:a16="http://schemas.microsoft.com/office/drawing/2014/main" id="{00000000-0008-0000-0500-000024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05" name="TextovéPole 1">
          <a:extLst>
            <a:ext uri="{FF2B5EF4-FFF2-40B4-BE49-F238E27FC236}">
              <a16:creationId xmlns:a16="http://schemas.microsoft.com/office/drawing/2014/main" id="{00000000-0008-0000-0500-000025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06" name="TextovéPole 1">
          <a:extLst>
            <a:ext uri="{FF2B5EF4-FFF2-40B4-BE49-F238E27FC236}">
              <a16:creationId xmlns:a16="http://schemas.microsoft.com/office/drawing/2014/main" id="{00000000-0008-0000-0500-000026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07" name="TextovéPole 1">
          <a:extLst>
            <a:ext uri="{FF2B5EF4-FFF2-40B4-BE49-F238E27FC236}">
              <a16:creationId xmlns:a16="http://schemas.microsoft.com/office/drawing/2014/main" id="{00000000-0008-0000-0500-000027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08" name="TextovéPole 1">
          <a:extLst>
            <a:ext uri="{FF2B5EF4-FFF2-40B4-BE49-F238E27FC236}">
              <a16:creationId xmlns:a16="http://schemas.microsoft.com/office/drawing/2014/main" id="{00000000-0008-0000-0500-000028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09" name="TextovéPole 1">
          <a:extLst>
            <a:ext uri="{FF2B5EF4-FFF2-40B4-BE49-F238E27FC236}">
              <a16:creationId xmlns:a16="http://schemas.microsoft.com/office/drawing/2014/main" id="{00000000-0008-0000-0500-000029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10" name="TextovéPole 1">
          <a:extLst>
            <a:ext uri="{FF2B5EF4-FFF2-40B4-BE49-F238E27FC236}">
              <a16:creationId xmlns:a16="http://schemas.microsoft.com/office/drawing/2014/main" id="{00000000-0008-0000-0500-00002A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11" name="TextovéPole 1">
          <a:extLst>
            <a:ext uri="{FF2B5EF4-FFF2-40B4-BE49-F238E27FC236}">
              <a16:creationId xmlns:a16="http://schemas.microsoft.com/office/drawing/2014/main" id="{00000000-0008-0000-0500-00002B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12" name="TextovéPole 1">
          <a:extLst>
            <a:ext uri="{FF2B5EF4-FFF2-40B4-BE49-F238E27FC236}">
              <a16:creationId xmlns:a16="http://schemas.microsoft.com/office/drawing/2014/main" id="{00000000-0008-0000-0500-00002C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13" name="TextovéPole 1">
          <a:extLst>
            <a:ext uri="{FF2B5EF4-FFF2-40B4-BE49-F238E27FC236}">
              <a16:creationId xmlns:a16="http://schemas.microsoft.com/office/drawing/2014/main" id="{00000000-0008-0000-0500-00002D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14" name="TextovéPole 1">
          <a:extLst>
            <a:ext uri="{FF2B5EF4-FFF2-40B4-BE49-F238E27FC236}">
              <a16:creationId xmlns:a16="http://schemas.microsoft.com/office/drawing/2014/main" id="{00000000-0008-0000-0500-00002E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15" name="TextovéPole 1">
          <a:extLst>
            <a:ext uri="{FF2B5EF4-FFF2-40B4-BE49-F238E27FC236}">
              <a16:creationId xmlns:a16="http://schemas.microsoft.com/office/drawing/2014/main" id="{00000000-0008-0000-0500-00002F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816" name="TextovéPole 1">
          <a:extLst>
            <a:ext uri="{FF2B5EF4-FFF2-40B4-BE49-F238E27FC236}">
              <a16:creationId xmlns:a16="http://schemas.microsoft.com/office/drawing/2014/main" id="{00000000-0008-0000-0500-000030030000}"/>
            </a:ext>
          </a:extLst>
        </xdr:cNvPr>
        <xdr:cNvSpPr txBox="1"/>
      </xdr:nvSpPr>
      <xdr:spPr>
        <a:xfrm>
          <a:off x="18418715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17" name="TextovéPole 1">
          <a:extLst>
            <a:ext uri="{FF2B5EF4-FFF2-40B4-BE49-F238E27FC236}">
              <a16:creationId xmlns:a16="http://schemas.microsoft.com/office/drawing/2014/main" id="{00000000-0008-0000-0500-000031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18" name="TextovéPole 1">
          <a:extLst>
            <a:ext uri="{FF2B5EF4-FFF2-40B4-BE49-F238E27FC236}">
              <a16:creationId xmlns:a16="http://schemas.microsoft.com/office/drawing/2014/main" id="{00000000-0008-0000-0500-000032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19" name="TextovéPole 1">
          <a:extLst>
            <a:ext uri="{FF2B5EF4-FFF2-40B4-BE49-F238E27FC236}">
              <a16:creationId xmlns:a16="http://schemas.microsoft.com/office/drawing/2014/main" id="{00000000-0008-0000-0500-000033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20" name="TextovéPole 1">
          <a:extLst>
            <a:ext uri="{FF2B5EF4-FFF2-40B4-BE49-F238E27FC236}">
              <a16:creationId xmlns:a16="http://schemas.microsoft.com/office/drawing/2014/main" id="{00000000-0008-0000-0500-000034030000}"/>
            </a:ext>
          </a:extLst>
        </xdr:cNvPr>
        <xdr:cNvSpPr txBox="1"/>
      </xdr:nvSpPr>
      <xdr:spPr>
        <a:xfrm>
          <a:off x="18898368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21" name="TextovéPole 1">
          <a:extLst>
            <a:ext uri="{FF2B5EF4-FFF2-40B4-BE49-F238E27FC236}">
              <a16:creationId xmlns:a16="http://schemas.microsoft.com/office/drawing/2014/main" id="{00000000-0008-0000-0500-000035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22" name="TextovéPole 1">
          <a:extLst>
            <a:ext uri="{FF2B5EF4-FFF2-40B4-BE49-F238E27FC236}">
              <a16:creationId xmlns:a16="http://schemas.microsoft.com/office/drawing/2014/main" id="{00000000-0008-0000-0500-000036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23" name="TextovéPole 1">
          <a:extLst>
            <a:ext uri="{FF2B5EF4-FFF2-40B4-BE49-F238E27FC236}">
              <a16:creationId xmlns:a16="http://schemas.microsoft.com/office/drawing/2014/main" id="{00000000-0008-0000-0500-000037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24" name="TextovéPole 1">
          <a:extLst>
            <a:ext uri="{FF2B5EF4-FFF2-40B4-BE49-F238E27FC236}">
              <a16:creationId xmlns:a16="http://schemas.microsoft.com/office/drawing/2014/main" id="{00000000-0008-0000-0500-000038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25" name="TextovéPole 1">
          <a:extLst>
            <a:ext uri="{FF2B5EF4-FFF2-40B4-BE49-F238E27FC236}">
              <a16:creationId xmlns:a16="http://schemas.microsoft.com/office/drawing/2014/main" id="{00000000-0008-0000-0500-000039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26" name="TextovéPole 1">
          <a:extLst>
            <a:ext uri="{FF2B5EF4-FFF2-40B4-BE49-F238E27FC236}">
              <a16:creationId xmlns:a16="http://schemas.microsoft.com/office/drawing/2014/main" id="{00000000-0008-0000-0500-00003A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27" name="TextovéPole 1">
          <a:extLst>
            <a:ext uri="{FF2B5EF4-FFF2-40B4-BE49-F238E27FC236}">
              <a16:creationId xmlns:a16="http://schemas.microsoft.com/office/drawing/2014/main" id="{00000000-0008-0000-0500-00003B030000}"/>
            </a:ext>
          </a:extLst>
        </xdr:cNvPr>
        <xdr:cNvSpPr txBox="1"/>
      </xdr:nvSpPr>
      <xdr:spPr>
        <a:xfrm>
          <a:off x="18898368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28" name="TextovéPole 1">
          <a:extLst>
            <a:ext uri="{FF2B5EF4-FFF2-40B4-BE49-F238E27FC236}">
              <a16:creationId xmlns:a16="http://schemas.microsoft.com/office/drawing/2014/main" id="{00000000-0008-0000-0500-00003C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29" name="TextovéPole 1">
          <a:extLst>
            <a:ext uri="{FF2B5EF4-FFF2-40B4-BE49-F238E27FC236}">
              <a16:creationId xmlns:a16="http://schemas.microsoft.com/office/drawing/2014/main" id="{00000000-0008-0000-0500-00003D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30" name="TextovéPole 1">
          <a:extLst>
            <a:ext uri="{FF2B5EF4-FFF2-40B4-BE49-F238E27FC236}">
              <a16:creationId xmlns:a16="http://schemas.microsoft.com/office/drawing/2014/main" id="{00000000-0008-0000-0500-00003E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31" name="TextovéPole 1">
          <a:extLst>
            <a:ext uri="{FF2B5EF4-FFF2-40B4-BE49-F238E27FC236}">
              <a16:creationId xmlns:a16="http://schemas.microsoft.com/office/drawing/2014/main" id="{00000000-0008-0000-0500-00003F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32" name="TextovéPole 1">
          <a:extLst>
            <a:ext uri="{FF2B5EF4-FFF2-40B4-BE49-F238E27FC236}">
              <a16:creationId xmlns:a16="http://schemas.microsoft.com/office/drawing/2014/main" id="{00000000-0008-0000-0500-000040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33" name="TextovéPole 1">
          <a:extLst>
            <a:ext uri="{FF2B5EF4-FFF2-40B4-BE49-F238E27FC236}">
              <a16:creationId xmlns:a16="http://schemas.microsoft.com/office/drawing/2014/main" id="{00000000-0008-0000-0500-000041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34" name="TextovéPole 1">
          <a:extLst>
            <a:ext uri="{FF2B5EF4-FFF2-40B4-BE49-F238E27FC236}">
              <a16:creationId xmlns:a16="http://schemas.microsoft.com/office/drawing/2014/main" id="{00000000-0008-0000-0500-000042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35" name="TextovéPole 1">
          <a:extLst>
            <a:ext uri="{FF2B5EF4-FFF2-40B4-BE49-F238E27FC236}">
              <a16:creationId xmlns:a16="http://schemas.microsoft.com/office/drawing/2014/main" id="{00000000-0008-0000-0500-000043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36" name="TextovéPole 1">
          <a:extLst>
            <a:ext uri="{FF2B5EF4-FFF2-40B4-BE49-F238E27FC236}">
              <a16:creationId xmlns:a16="http://schemas.microsoft.com/office/drawing/2014/main" id="{00000000-0008-0000-0500-000044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37" name="TextovéPole 1">
          <a:extLst>
            <a:ext uri="{FF2B5EF4-FFF2-40B4-BE49-F238E27FC236}">
              <a16:creationId xmlns:a16="http://schemas.microsoft.com/office/drawing/2014/main" id="{00000000-0008-0000-0500-000045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38" name="TextovéPole 1">
          <a:extLst>
            <a:ext uri="{FF2B5EF4-FFF2-40B4-BE49-F238E27FC236}">
              <a16:creationId xmlns:a16="http://schemas.microsoft.com/office/drawing/2014/main" id="{00000000-0008-0000-0500-000046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39" name="TextovéPole 1">
          <a:extLst>
            <a:ext uri="{FF2B5EF4-FFF2-40B4-BE49-F238E27FC236}">
              <a16:creationId xmlns:a16="http://schemas.microsoft.com/office/drawing/2014/main" id="{00000000-0008-0000-0500-000047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840" name="TextovéPole 1">
          <a:extLst>
            <a:ext uri="{FF2B5EF4-FFF2-40B4-BE49-F238E27FC236}">
              <a16:creationId xmlns:a16="http://schemas.microsoft.com/office/drawing/2014/main" id="{00000000-0008-0000-0500-000048030000}"/>
            </a:ext>
          </a:extLst>
        </xdr:cNvPr>
        <xdr:cNvSpPr txBox="1"/>
      </xdr:nvSpPr>
      <xdr:spPr>
        <a:xfrm>
          <a:off x="18898368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42" name="TextovéPole 1">
          <a:extLst>
            <a:ext uri="{FF2B5EF4-FFF2-40B4-BE49-F238E27FC236}">
              <a16:creationId xmlns:a16="http://schemas.microsoft.com/office/drawing/2014/main" id="{00000000-0008-0000-0500-00004A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43" name="TextovéPole 1">
          <a:extLst>
            <a:ext uri="{FF2B5EF4-FFF2-40B4-BE49-F238E27FC236}">
              <a16:creationId xmlns:a16="http://schemas.microsoft.com/office/drawing/2014/main" id="{00000000-0008-0000-0500-00004B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44" name="TextovéPole 1">
          <a:extLst>
            <a:ext uri="{FF2B5EF4-FFF2-40B4-BE49-F238E27FC236}">
              <a16:creationId xmlns:a16="http://schemas.microsoft.com/office/drawing/2014/main" id="{00000000-0008-0000-0500-00004C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45" name="TextovéPole 1">
          <a:extLst>
            <a:ext uri="{FF2B5EF4-FFF2-40B4-BE49-F238E27FC236}">
              <a16:creationId xmlns:a16="http://schemas.microsoft.com/office/drawing/2014/main" id="{00000000-0008-0000-0500-00004D030000}"/>
            </a:ext>
          </a:extLst>
        </xdr:cNvPr>
        <xdr:cNvSpPr txBox="1"/>
      </xdr:nvSpPr>
      <xdr:spPr>
        <a:xfrm>
          <a:off x="1989849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46" name="TextovéPole 1">
          <a:extLst>
            <a:ext uri="{FF2B5EF4-FFF2-40B4-BE49-F238E27FC236}">
              <a16:creationId xmlns:a16="http://schemas.microsoft.com/office/drawing/2014/main" id="{00000000-0008-0000-0500-00004E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47" name="TextovéPole 1">
          <a:extLst>
            <a:ext uri="{FF2B5EF4-FFF2-40B4-BE49-F238E27FC236}">
              <a16:creationId xmlns:a16="http://schemas.microsoft.com/office/drawing/2014/main" id="{00000000-0008-0000-0500-00004F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48" name="TextovéPole 1">
          <a:extLst>
            <a:ext uri="{FF2B5EF4-FFF2-40B4-BE49-F238E27FC236}">
              <a16:creationId xmlns:a16="http://schemas.microsoft.com/office/drawing/2014/main" id="{00000000-0008-0000-0500-000050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49" name="TextovéPole 1">
          <a:extLst>
            <a:ext uri="{FF2B5EF4-FFF2-40B4-BE49-F238E27FC236}">
              <a16:creationId xmlns:a16="http://schemas.microsoft.com/office/drawing/2014/main" id="{00000000-0008-0000-0500-000051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50" name="TextovéPole 1">
          <a:extLst>
            <a:ext uri="{FF2B5EF4-FFF2-40B4-BE49-F238E27FC236}">
              <a16:creationId xmlns:a16="http://schemas.microsoft.com/office/drawing/2014/main" id="{00000000-0008-0000-0500-000052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51" name="TextovéPole 1">
          <a:extLst>
            <a:ext uri="{FF2B5EF4-FFF2-40B4-BE49-F238E27FC236}">
              <a16:creationId xmlns:a16="http://schemas.microsoft.com/office/drawing/2014/main" id="{00000000-0008-0000-0500-000053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52" name="TextovéPole 1">
          <a:extLst>
            <a:ext uri="{FF2B5EF4-FFF2-40B4-BE49-F238E27FC236}">
              <a16:creationId xmlns:a16="http://schemas.microsoft.com/office/drawing/2014/main" id="{00000000-0008-0000-0500-000054030000}"/>
            </a:ext>
          </a:extLst>
        </xdr:cNvPr>
        <xdr:cNvSpPr txBox="1"/>
      </xdr:nvSpPr>
      <xdr:spPr>
        <a:xfrm>
          <a:off x="19898492" y="626200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53" name="TextovéPole 1">
          <a:extLst>
            <a:ext uri="{FF2B5EF4-FFF2-40B4-BE49-F238E27FC236}">
              <a16:creationId xmlns:a16="http://schemas.microsoft.com/office/drawing/2014/main" id="{00000000-0008-0000-0500-000055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54" name="TextovéPole 1">
          <a:extLst>
            <a:ext uri="{FF2B5EF4-FFF2-40B4-BE49-F238E27FC236}">
              <a16:creationId xmlns:a16="http://schemas.microsoft.com/office/drawing/2014/main" id="{00000000-0008-0000-0500-000056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55" name="TextovéPole 1">
          <a:extLst>
            <a:ext uri="{FF2B5EF4-FFF2-40B4-BE49-F238E27FC236}">
              <a16:creationId xmlns:a16="http://schemas.microsoft.com/office/drawing/2014/main" id="{00000000-0008-0000-0500-000057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56" name="TextovéPole 1">
          <a:extLst>
            <a:ext uri="{FF2B5EF4-FFF2-40B4-BE49-F238E27FC236}">
              <a16:creationId xmlns:a16="http://schemas.microsoft.com/office/drawing/2014/main" id="{00000000-0008-0000-0500-000058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57" name="TextovéPole 1">
          <a:extLst>
            <a:ext uri="{FF2B5EF4-FFF2-40B4-BE49-F238E27FC236}">
              <a16:creationId xmlns:a16="http://schemas.microsoft.com/office/drawing/2014/main" id="{00000000-0008-0000-0500-000059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58" name="TextovéPole 1">
          <a:extLst>
            <a:ext uri="{FF2B5EF4-FFF2-40B4-BE49-F238E27FC236}">
              <a16:creationId xmlns:a16="http://schemas.microsoft.com/office/drawing/2014/main" id="{00000000-0008-0000-0500-00005A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59" name="TextovéPole 1">
          <a:extLst>
            <a:ext uri="{FF2B5EF4-FFF2-40B4-BE49-F238E27FC236}">
              <a16:creationId xmlns:a16="http://schemas.microsoft.com/office/drawing/2014/main" id="{00000000-0008-0000-0500-00005B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60" name="TextovéPole 1">
          <a:extLst>
            <a:ext uri="{FF2B5EF4-FFF2-40B4-BE49-F238E27FC236}">
              <a16:creationId xmlns:a16="http://schemas.microsoft.com/office/drawing/2014/main" id="{00000000-0008-0000-0500-00005C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61" name="TextovéPole 1">
          <a:extLst>
            <a:ext uri="{FF2B5EF4-FFF2-40B4-BE49-F238E27FC236}">
              <a16:creationId xmlns:a16="http://schemas.microsoft.com/office/drawing/2014/main" id="{00000000-0008-0000-0500-00005D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62" name="TextovéPole 1">
          <a:extLst>
            <a:ext uri="{FF2B5EF4-FFF2-40B4-BE49-F238E27FC236}">
              <a16:creationId xmlns:a16="http://schemas.microsoft.com/office/drawing/2014/main" id="{00000000-0008-0000-0500-00005E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63" name="TextovéPole 1">
          <a:extLst>
            <a:ext uri="{FF2B5EF4-FFF2-40B4-BE49-F238E27FC236}">
              <a16:creationId xmlns:a16="http://schemas.microsoft.com/office/drawing/2014/main" id="{00000000-0008-0000-0500-00005F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864" name="TextovéPole 1">
          <a:extLst>
            <a:ext uri="{FF2B5EF4-FFF2-40B4-BE49-F238E27FC236}">
              <a16:creationId xmlns:a16="http://schemas.microsoft.com/office/drawing/2014/main" id="{00000000-0008-0000-0500-000060030000}"/>
            </a:ext>
          </a:extLst>
        </xdr:cNvPr>
        <xdr:cNvSpPr txBox="1"/>
      </xdr:nvSpPr>
      <xdr:spPr>
        <a:xfrm>
          <a:off x="19898492" y="62368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65" name="TextovéPole 1">
          <a:extLst>
            <a:ext uri="{FF2B5EF4-FFF2-40B4-BE49-F238E27FC236}">
              <a16:creationId xmlns:a16="http://schemas.microsoft.com/office/drawing/2014/main" id="{00000000-0008-0000-0500-000061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66" name="TextovéPole 1">
          <a:extLst>
            <a:ext uri="{FF2B5EF4-FFF2-40B4-BE49-F238E27FC236}">
              <a16:creationId xmlns:a16="http://schemas.microsoft.com/office/drawing/2014/main" id="{00000000-0008-0000-0500-000062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67" name="TextovéPole 1">
          <a:extLst>
            <a:ext uri="{FF2B5EF4-FFF2-40B4-BE49-F238E27FC236}">
              <a16:creationId xmlns:a16="http://schemas.microsoft.com/office/drawing/2014/main" id="{00000000-0008-0000-0500-000063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68" name="TextovéPole 1">
          <a:extLst>
            <a:ext uri="{FF2B5EF4-FFF2-40B4-BE49-F238E27FC236}">
              <a16:creationId xmlns:a16="http://schemas.microsoft.com/office/drawing/2014/main" id="{00000000-0008-0000-0500-000064030000}"/>
            </a:ext>
          </a:extLst>
        </xdr:cNvPr>
        <xdr:cNvSpPr txBox="1"/>
      </xdr:nvSpPr>
      <xdr:spPr>
        <a:xfrm>
          <a:off x="27710694" y="621268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69" name="TextovéPole 1">
          <a:extLst>
            <a:ext uri="{FF2B5EF4-FFF2-40B4-BE49-F238E27FC236}">
              <a16:creationId xmlns:a16="http://schemas.microsoft.com/office/drawing/2014/main" id="{00000000-0008-0000-0500-000065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70" name="TextovéPole 1">
          <a:extLst>
            <a:ext uri="{FF2B5EF4-FFF2-40B4-BE49-F238E27FC236}">
              <a16:creationId xmlns:a16="http://schemas.microsoft.com/office/drawing/2014/main" id="{00000000-0008-0000-0500-000066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71" name="TextovéPole 1">
          <a:extLst>
            <a:ext uri="{FF2B5EF4-FFF2-40B4-BE49-F238E27FC236}">
              <a16:creationId xmlns:a16="http://schemas.microsoft.com/office/drawing/2014/main" id="{00000000-0008-0000-0500-000067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72" name="TextovéPole 1">
          <a:extLst>
            <a:ext uri="{FF2B5EF4-FFF2-40B4-BE49-F238E27FC236}">
              <a16:creationId xmlns:a16="http://schemas.microsoft.com/office/drawing/2014/main" id="{00000000-0008-0000-0500-000068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73" name="TextovéPole 1">
          <a:extLst>
            <a:ext uri="{FF2B5EF4-FFF2-40B4-BE49-F238E27FC236}">
              <a16:creationId xmlns:a16="http://schemas.microsoft.com/office/drawing/2014/main" id="{00000000-0008-0000-0500-000069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74" name="TextovéPole 1">
          <a:extLst>
            <a:ext uri="{FF2B5EF4-FFF2-40B4-BE49-F238E27FC236}">
              <a16:creationId xmlns:a16="http://schemas.microsoft.com/office/drawing/2014/main" id="{00000000-0008-0000-0500-00006A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75" name="TextovéPole 1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 txBox="1"/>
      </xdr:nvSpPr>
      <xdr:spPr>
        <a:xfrm>
          <a:off x="27710694" y="621268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76" name="TextovéPole 1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77" name="TextovéPole 1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78" name="TextovéPole 1">
          <a:extLst>
            <a:ext uri="{FF2B5EF4-FFF2-40B4-BE49-F238E27FC236}">
              <a16:creationId xmlns:a16="http://schemas.microsoft.com/office/drawing/2014/main" id="{00000000-0008-0000-0500-00006E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79" name="TextovéPole 1">
          <a:extLst>
            <a:ext uri="{FF2B5EF4-FFF2-40B4-BE49-F238E27FC236}">
              <a16:creationId xmlns:a16="http://schemas.microsoft.com/office/drawing/2014/main" id="{00000000-0008-0000-0500-00006F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80" name="TextovéPole 1">
          <a:extLst>
            <a:ext uri="{FF2B5EF4-FFF2-40B4-BE49-F238E27FC236}">
              <a16:creationId xmlns:a16="http://schemas.microsoft.com/office/drawing/2014/main" id="{00000000-0008-0000-0500-000070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81" name="TextovéPole 1">
          <a:extLst>
            <a:ext uri="{FF2B5EF4-FFF2-40B4-BE49-F238E27FC236}">
              <a16:creationId xmlns:a16="http://schemas.microsoft.com/office/drawing/2014/main" id="{00000000-0008-0000-0500-000071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82" name="TextovéPole 1">
          <a:extLst>
            <a:ext uri="{FF2B5EF4-FFF2-40B4-BE49-F238E27FC236}">
              <a16:creationId xmlns:a16="http://schemas.microsoft.com/office/drawing/2014/main" id="{00000000-0008-0000-0500-000072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83" name="TextovéPole 1">
          <a:extLst>
            <a:ext uri="{FF2B5EF4-FFF2-40B4-BE49-F238E27FC236}">
              <a16:creationId xmlns:a16="http://schemas.microsoft.com/office/drawing/2014/main" id="{00000000-0008-0000-0500-000073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84" name="TextovéPole 1">
          <a:extLst>
            <a:ext uri="{FF2B5EF4-FFF2-40B4-BE49-F238E27FC236}">
              <a16:creationId xmlns:a16="http://schemas.microsoft.com/office/drawing/2014/main" id="{00000000-0008-0000-0500-000074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85" name="TextovéPole 1">
          <a:extLst>
            <a:ext uri="{FF2B5EF4-FFF2-40B4-BE49-F238E27FC236}">
              <a16:creationId xmlns:a16="http://schemas.microsoft.com/office/drawing/2014/main" id="{00000000-0008-0000-0500-000075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86" name="TextovéPole 1">
          <a:extLst>
            <a:ext uri="{FF2B5EF4-FFF2-40B4-BE49-F238E27FC236}">
              <a16:creationId xmlns:a16="http://schemas.microsoft.com/office/drawing/2014/main" id="{00000000-0008-0000-0500-000076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87" name="TextovéPole 1">
          <a:extLst>
            <a:ext uri="{FF2B5EF4-FFF2-40B4-BE49-F238E27FC236}">
              <a16:creationId xmlns:a16="http://schemas.microsoft.com/office/drawing/2014/main" id="{00000000-0008-0000-0500-000077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88" name="TextovéPole 1">
          <a:extLst>
            <a:ext uri="{FF2B5EF4-FFF2-40B4-BE49-F238E27FC236}">
              <a16:creationId xmlns:a16="http://schemas.microsoft.com/office/drawing/2014/main" id="{00000000-0008-0000-0500-000078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89" name="TextovéPole 1">
          <a:extLst>
            <a:ext uri="{FF2B5EF4-FFF2-40B4-BE49-F238E27FC236}">
              <a16:creationId xmlns:a16="http://schemas.microsoft.com/office/drawing/2014/main" id="{00000000-0008-0000-0500-000079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90" name="TextovéPole 1">
          <a:extLst>
            <a:ext uri="{FF2B5EF4-FFF2-40B4-BE49-F238E27FC236}">
              <a16:creationId xmlns:a16="http://schemas.microsoft.com/office/drawing/2014/main" id="{00000000-0008-0000-0500-00007A030000}"/>
            </a:ext>
          </a:extLst>
        </xdr:cNvPr>
        <xdr:cNvSpPr txBox="1"/>
      </xdr:nvSpPr>
      <xdr:spPr>
        <a:xfrm>
          <a:off x="277106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91" name="TextovéPole 1">
          <a:extLst>
            <a:ext uri="{FF2B5EF4-FFF2-40B4-BE49-F238E27FC236}">
              <a16:creationId xmlns:a16="http://schemas.microsoft.com/office/drawing/2014/main" id="{00000000-0008-0000-0500-00007B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92" name="TextovéPole 1">
          <a:extLst>
            <a:ext uri="{FF2B5EF4-FFF2-40B4-BE49-F238E27FC236}">
              <a16:creationId xmlns:a16="http://schemas.microsoft.com/office/drawing/2014/main" id="{00000000-0008-0000-0500-00007C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93" name="TextovéPole 1">
          <a:extLst>
            <a:ext uri="{FF2B5EF4-FFF2-40B4-BE49-F238E27FC236}">
              <a16:creationId xmlns:a16="http://schemas.microsoft.com/office/drawing/2014/main" id="{00000000-0008-0000-0500-00007D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94" name="TextovéPole 1">
          <a:extLst>
            <a:ext uri="{FF2B5EF4-FFF2-40B4-BE49-F238E27FC236}">
              <a16:creationId xmlns:a16="http://schemas.microsoft.com/office/drawing/2014/main" id="{00000000-0008-0000-0500-00007E030000}"/>
            </a:ext>
          </a:extLst>
        </xdr:cNvPr>
        <xdr:cNvSpPr txBox="1"/>
      </xdr:nvSpPr>
      <xdr:spPr>
        <a:xfrm>
          <a:off x="28186944" y="621268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95" name="TextovéPole 1">
          <a:extLst>
            <a:ext uri="{FF2B5EF4-FFF2-40B4-BE49-F238E27FC236}">
              <a16:creationId xmlns:a16="http://schemas.microsoft.com/office/drawing/2014/main" id="{00000000-0008-0000-0500-00007F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96" name="TextovéPole 1">
          <a:extLst>
            <a:ext uri="{FF2B5EF4-FFF2-40B4-BE49-F238E27FC236}">
              <a16:creationId xmlns:a16="http://schemas.microsoft.com/office/drawing/2014/main" id="{00000000-0008-0000-0500-000080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97" name="TextovéPole 1">
          <a:extLst>
            <a:ext uri="{FF2B5EF4-FFF2-40B4-BE49-F238E27FC236}">
              <a16:creationId xmlns:a16="http://schemas.microsoft.com/office/drawing/2014/main" id="{00000000-0008-0000-0500-000081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98" name="TextovéPole 1">
          <a:extLst>
            <a:ext uri="{FF2B5EF4-FFF2-40B4-BE49-F238E27FC236}">
              <a16:creationId xmlns:a16="http://schemas.microsoft.com/office/drawing/2014/main" id="{00000000-0008-0000-0500-000082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899" name="TextovéPole 1">
          <a:extLst>
            <a:ext uri="{FF2B5EF4-FFF2-40B4-BE49-F238E27FC236}">
              <a16:creationId xmlns:a16="http://schemas.microsoft.com/office/drawing/2014/main" id="{00000000-0008-0000-0500-000083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00" name="TextovéPole 1">
          <a:extLst>
            <a:ext uri="{FF2B5EF4-FFF2-40B4-BE49-F238E27FC236}">
              <a16:creationId xmlns:a16="http://schemas.microsoft.com/office/drawing/2014/main" id="{00000000-0008-0000-0500-000084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01" name="TextovéPole 1">
          <a:extLst>
            <a:ext uri="{FF2B5EF4-FFF2-40B4-BE49-F238E27FC236}">
              <a16:creationId xmlns:a16="http://schemas.microsoft.com/office/drawing/2014/main" id="{00000000-0008-0000-0500-000085030000}"/>
            </a:ext>
          </a:extLst>
        </xdr:cNvPr>
        <xdr:cNvSpPr txBox="1"/>
      </xdr:nvSpPr>
      <xdr:spPr>
        <a:xfrm>
          <a:off x="28186944" y="621268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02" name="TextovéPole 1">
          <a:extLst>
            <a:ext uri="{FF2B5EF4-FFF2-40B4-BE49-F238E27FC236}">
              <a16:creationId xmlns:a16="http://schemas.microsoft.com/office/drawing/2014/main" id="{00000000-0008-0000-0500-000086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03" name="TextovéPole 1">
          <a:extLst>
            <a:ext uri="{FF2B5EF4-FFF2-40B4-BE49-F238E27FC236}">
              <a16:creationId xmlns:a16="http://schemas.microsoft.com/office/drawing/2014/main" id="{00000000-0008-0000-0500-000087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04" name="TextovéPole 1">
          <a:extLst>
            <a:ext uri="{FF2B5EF4-FFF2-40B4-BE49-F238E27FC236}">
              <a16:creationId xmlns:a16="http://schemas.microsoft.com/office/drawing/2014/main" id="{00000000-0008-0000-0500-000088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05" name="TextovéPole 1">
          <a:extLst>
            <a:ext uri="{FF2B5EF4-FFF2-40B4-BE49-F238E27FC236}">
              <a16:creationId xmlns:a16="http://schemas.microsoft.com/office/drawing/2014/main" id="{00000000-0008-0000-0500-000089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06" name="TextovéPole 1">
          <a:extLst>
            <a:ext uri="{FF2B5EF4-FFF2-40B4-BE49-F238E27FC236}">
              <a16:creationId xmlns:a16="http://schemas.microsoft.com/office/drawing/2014/main" id="{00000000-0008-0000-0500-00008A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07" name="TextovéPole 1">
          <a:extLst>
            <a:ext uri="{FF2B5EF4-FFF2-40B4-BE49-F238E27FC236}">
              <a16:creationId xmlns:a16="http://schemas.microsoft.com/office/drawing/2014/main" id="{00000000-0008-0000-0500-00008B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08" name="TextovéPole 1">
          <a:extLst>
            <a:ext uri="{FF2B5EF4-FFF2-40B4-BE49-F238E27FC236}">
              <a16:creationId xmlns:a16="http://schemas.microsoft.com/office/drawing/2014/main" id="{00000000-0008-0000-0500-00008C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09" name="TextovéPole 1">
          <a:extLst>
            <a:ext uri="{FF2B5EF4-FFF2-40B4-BE49-F238E27FC236}">
              <a16:creationId xmlns:a16="http://schemas.microsoft.com/office/drawing/2014/main" id="{00000000-0008-0000-0500-00008D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10" name="TextovéPole 1">
          <a:extLst>
            <a:ext uri="{FF2B5EF4-FFF2-40B4-BE49-F238E27FC236}">
              <a16:creationId xmlns:a16="http://schemas.microsoft.com/office/drawing/2014/main" id="{00000000-0008-0000-0500-00008E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11" name="TextovéPole 1">
          <a:extLst>
            <a:ext uri="{FF2B5EF4-FFF2-40B4-BE49-F238E27FC236}">
              <a16:creationId xmlns:a16="http://schemas.microsoft.com/office/drawing/2014/main" id="{00000000-0008-0000-0500-00008F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12" name="TextovéPole 1">
          <a:extLst>
            <a:ext uri="{FF2B5EF4-FFF2-40B4-BE49-F238E27FC236}">
              <a16:creationId xmlns:a16="http://schemas.microsoft.com/office/drawing/2014/main" id="{00000000-0008-0000-0500-000090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13" name="TextovéPole 1">
          <a:extLst>
            <a:ext uri="{FF2B5EF4-FFF2-40B4-BE49-F238E27FC236}">
              <a16:creationId xmlns:a16="http://schemas.microsoft.com/office/drawing/2014/main" id="{00000000-0008-0000-0500-000091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14" name="TextovéPole 1">
          <a:extLst>
            <a:ext uri="{FF2B5EF4-FFF2-40B4-BE49-F238E27FC236}">
              <a16:creationId xmlns:a16="http://schemas.microsoft.com/office/drawing/2014/main" id="{00000000-0008-0000-0500-000092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15" name="TextovéPole 1">
          <a:extLst>
            <a:ext uri="{FF2B5EF4-FFF2-40B4-BE49-F238E27FC236}">
              <a16:creationId xmlns:a16="http://schemas.microsoft.com/office/drawing/2014/main" id="{00000000-0008-0000-0500-000093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16" name="TextovéPole 1">
          <a:extLst>
            <a:ext uri="{FF2B5EF4-FFF2-40B4-BE49-F238E27FC236}">
              <a16:creationId xmlns:a16="http://schemas.microsoft.com/office/drawing/2014/main" id="{00000000-0008-0000-0500-000094030000}"/>
            </a:ext>
          </a:extLst>
        </xdr:cNvPr>
        <xdr:cNvSpPr txBox="1"/>
      </xdr:nvSpPr>
      <xdr:spPr>
        <a:xfrm>
          <a:off x="2818694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17" name="TextovéPole 1">
          <a:extLst>
            <a:ext uri="{FF2B5EF4-FFF2-40B4-BE49-F238E27FC236}">
              <a16:creationId xmlns:a16="http://schemas.microsoft.com/office/drawing/2014/main" id="{00000000-0008-0000-0500-000095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18" name="TextovéPole 1">
          <a:extLst>
            <a:ext uri="{FF2B5EF4-FFF2-40B4-BE49-F238E27FC236}">
              <a16:creationId xmlns:a16="http://schemas.microsoft.com/office/drawing/2014/main" id="{00000000-0008-0000-0500-000096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19" name="TextovéPole 1">
          <a:extLst>
            <a:ext uri="{FF2B5EF4-FFF2-40B4-BE49-F238E27FC236}">
              <a16:creationId xmlns:a16="http://schemas.microsoft.com/office/drawing/2014/main" id="{00000000-0008-0000-0500-000097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20" name="TextovéPole 1">
          <a:extLst>
            <a:ext uri="{FF2B5EF4-FFF2-40B4-BE49-F238E27FC236}">
              <a16:creationId xmlns:a16="http://schemas.microsoft.com/office/drawing/2014/main" id="{00000000-0008-0000-0500-000098030000}"/>
            </a:ext>
          </a:extLst>
        </xdr:cNvPr>
        <xdr:cNvSpPr txBox="1"/>
      </xdr:nvSpPr>
      <xdr:spPr>
        <a:xfrm>
          <a:off x="29187069" y="621268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21" name="TextovéPole 1">
          <a:extLst>
            <a:ext uri="{FF2B5EF4-FFF2-40B4-BE49-F238E27FC236}">
              <a16:creationId xmlns:a16="http://schemas.microsoft.com/office/drawing/2014/main" id="{00000000-0008-0000-0500-000099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22" name="TextovéPole 1">
          <a:extLst>
            <a:ext uri="{FF2B5EF4-FFF2-40B4-BE49-F238E27FC236}">
              <a16:creationId xmlns:a16="http://schemas.microsoft.com/office/drawing/2014/main" id="{00000000-0008-0000-0500-00009A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23" name="TextovéPole 1">
          <a:extLst>
            <a:ext uri="{FF2B5EF4-FFF2-40B4-BE49-F238E27FC236}">
              <a16:creationId xmlns:a16="http://schemas.microsoft.com/office/drawing/2014/main" id="{00000000-0008-0000-0500-00009B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24" name="TextovéPole 1">
          <a:extLst>
            <a:ext uri="{FF2B5EF4-FFF2-40B4-BE49-F238E27FC236}">
              <a16:creationId xmlns:a16="http://schemas.microsoft.com/office/drawing/2014/main" id="{00000000-0008-0000-0500-00009C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25" name="TextovéPole 1">
          <a:extLst>
            <a:ext uri="{FF2B5EF4-FFF2-40B4-BE49-F238E27FC236}">
              <a16:creationId xmlns:a16="http://schemas.microsoft.com/office/drawing/2014/main" id="{00000000-0008-0000-0500-00009D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26" name="TextovéPole 1">
          <a:extLst>
            <a:ext uri="{FF2B5EF4-FFF2-40B4-BE49-F238E27FC236}">
              <a16:creationId xmlns:a16="http://schemas.microsoft.com/office/drawing/2014/main" id="{00000000-0008-0000-0500-00009E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27" name="TextovéPole 1">
          <a:extLst>
            <a:ext uri="{FF2B5EF4-FFF2-40B4-BE49-F238E27FC236}">
              <a16:creationId xmlns:a16="http://schemas.microsoft.com/office/drawing/2014/main" id="{00000000-0008-0000-0500-00009F030000}"/>
            </a:ext>
          </a:extLst>
        </xdr:cNvPr>
        <xdr:cNvSpPr txBox="1"/>
      </xdr:nvSpPr>
      <xdr:spPr>
        <a:xfrm>
          <a:off x="29187069" y="621268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28" name="TextovéPole 1">
          <a:extLst>
            <a:ext uri="{FF2B5EF4-FFF2-40B4-BE49-F238E27FC236}">
              <a16:creationId xmlns:a16="http://schemas.microsoft.com/office/drawing/2014/main" id="{00000000-0008-0000-0500-0000A0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29" name="TextovéPole 1">
          <a:extLst>
            <a:ext uri="{FF2B5EF4-FFF2-40B4-BE49-F238E27FC236}">
              <a16:creationId xmlns:a16="http://schemas.microsoft.com/office/drawing/2014/main" id="{00000000-0008-0000-0500-0000A1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30" name="TextovéPole 1">
          <a:extLst>
            <a:ext uri="{FF2B5EF4-FFF2-40B4-BE49-F238E27FC236}">
              <a16:creationId xmlns:a16="http://schemas.microsoft.com/office/drawing/2014/main" id="{00000000-0008-0000-0500-0000A2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31" name="TextovéPole 1">
          <a:extLst>
            <a:ext uri="{FF2B5EF4-FFF2-40B4-BE49-F238E27FC236}">
              <a16:creationId xmlns:a16="http://schemas.microsoft.com/office/drawing/2014/main" id="{00000000-0008-0000-0500-0000A3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32" name="TextovéPole 1">
          <a:extLst>
            <a:ext uri="{FF2B5EF4-FFF2-40B4-BE49-F238E27FC236}">
              <a16:creationId xmlns:a16="http://schemas.microsoft.com/office/drawing/2014/main" id="{00000000-0008-0000-0500-0000A4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33" name="TextovéPole 1">
          <a:extLst>
            <a:ext uri="{FF2B5EF4-FFF2-40B4-BE49-F238E27FC236}">
              <a16:creationId xmlns:a16="http://schemas.microsoft.com/office/drawing/2014/main" id="{00000000-0008-0000-0500-0000A5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34" name="TextovéPole 1">
          <a:extLst>
            <a:ext uri="{FF2B5EF4-FFF2-40B4-BE49-F238E27FC236}">
              <a16:creationId xmlns:a16="http://schemas.microsoft.com/office/drawing/2014/main" id="{00000000-0008-0000-0500-0000A6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35" name="TextovéPole 1">
          <a:extLst>
            <a:ext uri="{FF2B5EF4-FFF2-40B4-BE49-F238E27FC236}">
              <a16:creationId xmlns:a16="http://schemas.microsoft.com/office/drawing/2014/main" id="{00000000-0008-0000-0500-0000A7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36" name="TextovéPole 1">
          <a:extLst>
            <a:ext uri="{FF2B5EF4-FFF2-40B4-BE49-F238E27FC236}">
              <a16:creationId xmlns:a16="http://schemas.microsoft.com/office/drawing/2014/main" id="{00000000-0008-0000-0500-0000A8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37" name="TextovéPole 1">
          <a:extLst>
            <a:ext uri="{FF2B5EF4-FFF2-40B4-BE49-F238E27FC236}">
              <a16:creationId xmlns:a16="http://schemas.microsoft.com/office/drawing/2014/main" id="{00000000-0008-0000-0500-0000A9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38" name="TextovéPole 1">
          <a:extLst>
            <a:ext uri="{FF2B5EF4-FFF2-40B4-BE49-F238E27FC236}">
              <a16:creationId xmlns:a16="http://schemas.microsoft.com/office/drawing/2014/main" id="{00000000-0008-0000-0500-0000AA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39" name="TextovéPole 1">
          <a:extLst>
            <a:ext uri="{FF2B5EF4-FFF2-40B4-BE49-F238E27FC236}">
              <a16:creationId xmlns:a16="http://schemas.microsoft.com/office/drawing/2014/main" id="{00000000-0008-0000-0500-0000AB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40" name="TextovéPole 1">
          <a:extLst>
            <a:ext uri="{FF2B5EF4-FFF2-40B4-BE49-F238E27FC236}">
              <a16:creationId xmlns:a16="http://schemas.microsoft.com/office/drawing/2014/main" id="{00000000-0008-0000-0500-0000AC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41" name="TextovéPole 1">
          <a:extLst>
            <a:ext uri="{FF2B5EF4-FFF2-40B4-BE49-F238E27FC236}">
              <a16:creationId xmlns:a16="http://schemas.microsoft.com/office/drawing/2014/main" id="{00000000-0008-0000-0500-0000AD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42" name="TextovéPole 1">
          <a:extLst>
            <a:ext uri="{FF2B5EF4-FFF2-40B4-BE49-F238E27FC236}">
              <a16:creationId xmlns:a16="http://schemas.microsoft.com/office/drawing/2014/main" id="{00000000-0008-0000-0500-0000AE030000}"/>
            </a:ext>
          </a:extLst>
        </xdr:cNvPr>
        <xdr:cNvSpPr txBox="1"/>
      </xdr:nvSpPr>
      <xdr:spPr>
        <a:xfrm>
          <a:off x="29187069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43" name="TextovéPole 1">
          <a:extLst>
            <a:ext uri="{FF2B5EF4-FFF2-40B4-BE49-F238E27FC236}">
              <a16:creationId xmlns:a16="http://schemas.microsoft.com/office/drawing/2014/main" id="{00000000-0008-0000-0500-0000AF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44" name="TextovéPole 1">
          <a:extLst>
            <a:ext uri="{FF2B5EF4-FFF2-40B4-BE49-F238E27FC236}">
              <a16:creationId xmlns:a16="http://schemas.microsoft.com/office/drawing/2014/main" id="{00000000-0008-0000-0500-0000B0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45" name="TextovéPole 1">
          <a:extLst>
            <a:ext uri="{FF2B5EF4-FFF2-40B4-BE49-F238E27FC236}">
              <a16:creationId xmlns:a16="http://schemas.microsoft.com/office/drawing/2014/main" id="{00000000-0008-0000-0500-0000B1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46" name="TextovéPole 1">
          <a:extLst>
            <a:ext uri="{FF2B5EF4-FFF2-40B4-BE49-F238E27FC236}">
              <a16:creationId xmlns:a16="http://schemas.microsoft.com/office/drawing/2014/main" id="{00000000-0008-0000-0500-0000B2030000}"/>
            </a:ext>
          </a:extLst>
        </xdr:cNvPr>
        <xdr:cNvSpPr txBox="1"/>
      </xdr:nvSpPr>
      <xdr:spPr>
        <a:xfrm>
          <a:off x="30187194" y="621268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47" name="TextovéPole 1">
          <a:extLst>
            <a:ext uri="{FF2B5EF4-FFF2-40B4-BE49-F238E27FC236}">
              <a16:creationId xmlns:a16="http://schemas.microsoft.com/office/drawing/2014/main" id="{00000000-0008-0000-0500-0000B3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48" name="TextovéPole 1">
          <a:extLst>
            <a:ext uri="{FF2B5EF4-FFF2-40B4-BE49-F238E27FC236}">
              <a16:creationId xmlns:a16="http://schemas.microsoft.com/office/drawing/2014/main" id="{00000000-0008-0000-0500-0000B4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49" name="TextovéPole 1">
          <a:extLst>
            <a:ext uri="{FF2B5EF4-FFF2-40B4-BE49-F238E27FC236}">
              <a16:creationId xmlns:a16="http://schemas.microsoft.com/office/drawing/2014/main" id="{00000000-0008-0000-0500-0000B5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50" name="TextovéPole 1">
          <a:extLst>
            <a:ext uri="{FF2B5EF4-FFF2-40B4-BE49-F238E27FC236}">
              <a16:creationId xmlns:a16="http://schemas.microsoft.com/office/drawing/2014/main" id="{00000000-0008-0000-0500-0000B6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51" name="TextovéPole 1">
          <a:extLst>
            <a:ext uri="{FF2B5EF4-FFF2-40B4-BE49-F238E27FC236}">
              <a16:creationId xmlns:a16="http://schemas.microsoft.com/office/drawing/2014/main" id="{00000000-0008-0000-0500-0000B7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52" name="TextovéPole 1">
          <a:extLst>
            <a:ext uri="{FF2B5EF4-FFF2-40B4-BE49-F238E27FC236}">
              <a16:creationId xmlns:a16="http://schemas.microsoft.com/office/drawing/2014/main" id="{00000000-0008-0000-0500-0000B8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53" name="TextovéPole 1">
          <a:extLst>
            <a:ext uri="{FF2B5EF4-FFF2-40B4-BE49-F238E27FC236}">
              <a16:creationId xmlns:a16="http://schemas.microsoft.com/office/drawing/2014/main" id="{00000000-0008-0000-0500-0000B9030000}"/>
            </a:ext>
          </a:extLst>
        </xdr:cNvPr>
        <xdr:cNvSpPr txBox="1"/>
      </xdr:nvSpPr>
      <xdr:spPr>
        <a:xfrm>
          <a:off x="30187194" y="621268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54" name="TextovéPole 1">
          <a:extLst>
            <a:ext uri="{FF2B5EF4-FFF2-40B4-BE49-F238E27FC236}">
              <a16:creationId xmlns:a16="http://schemas.microsoft.com/office/drawing/2014/main" id="{00000000-0008-0000-0500-0000BA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55" name="TextovéPole 1">
          <a:extLst>
            <a:ext uri="{FF2B5EF4-FFF2-40B4-BE49-F238E27FC236}">
              <a16:creationId xmlns:a16="http://schemas.microsoft.com/office/drawing/2014/main" id="{00000000-0008-0000-0500-0000BB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56" name="TextovéPole 1">
          <a:extLst>
            <a:ext uri="{FF2B5EF4-FFF2-40B4-BE49-F238E27FC236}">
              <a16:creationId xmlns:a16="http://schemas.microsoft.com/office/drawing/2014/main" id="{00000000-0008-0000-0500-0000BC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57" name="TextovéPole 1">
          <a:extLst>
            <a:ext uri="{FF2B5EF4-FFF2-40B4-BE49-F238E27FC236}">
              <a16:creationId xmlns:a16="http://schemas.microsoft.com/office/drawing/2014/main" id="{00000000-0008-0000-0500-0000BD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58" name="TextovéPole 1">
          <a:extLst>
            <a:ext uri="{FF2B5EF4-FFF2-40B4-BE49-F238E27FC236}">
              <a16:creationId xmlns:a16="http://schemas.microsoft.com/office/drawing/2014/main" id="{00000000-0008-0000-0500-0000BE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59" name="TextovéPole 1">
          <a:extLst>
            <a:ext uri="{FF2B5EF4-FFF2-40B4-BE49-F238E27FC236}">
              <a16:creationId xmlns:a16="http://schemas.microsoft.com/office/drawing/2014/main" id="{00000000-0008-0000-0500-0000BF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60" name="TextovéPole 1">
          <a:extLst>
            <a:ext uri="{FF2B5EF4-FFF2-40B4-BE49-F238E27FC236}">
              <a16:creationId xmlns:a16="http://schemas.microsoft.com/office/drawing/2014/main" id="{00000000-0008-0000-0500-0000C0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61" name="TextovéPole 1">
          <a:extLst>
            <a:ext uri="{FF2B5EF4-FFF2-40B4-BE49-F238E27FC236}">
              <a16:creationId xmlns:a16="http://schemas.microsoft.com/office/drawing/2014/main" id="{00000000-0008-0000-0500-0000C1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62" name="TextovéPole 1">
          <a:extLst>
            <a:ext uri="{FF2B5EF4-FFF2-40B4-BE49-F238E27FC236}">
              <a16:creationId xmlns:a16="http://schemas.microsoft.com/office/drawing/2014/main" id="{00000000-0008-0000-0500-0000C2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63" name="TextovéPole 1">
          <a:extLst>
            <a:ext uri="{FF2B5EF4-FFF2-40B4-BE49-F238E27FC236}">
              <a16:creationId xmlns:a16="http://schemas.microsoft.com/office/drawing/2014/main" id="{00000000-0008-0000-0500-0000C3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64" name="TextovéPole 1">
          <a:extLst>
            <a:ext uri="{FF2B5EF4-FFF2-40B4-BE49-F238E27FC236}">
              <a16:creationId xmlns:a16="http://schemas.microsoft.com/office/drawing/2014/main" id="{00000000-0008-0000-0500-0000C4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65" name="TextovéPole 1">
          <a:extLst>
            <a:ext uri="{FF2B5EF4-FFF2-40B4-BE49-F238E27FC236}">
              <a16:creationId xmlns:a16="http://schemas.microsoft.com/office/drawing/2014/main" id="{00000000-0008-0000-0500-0000C5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66" name="TextovéPole 1">
          <a:extLst>
            <a:ext uri="{FF2B5EF4-FFF2-40B4-BE49-F238E27FC236}">
              <a16:creationId xmlns:a16="http://schemas.microsoft.com/office/drawing/2014/main" id="{00000000-0008-0000-0500-0000C6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67" name="TextovéPole 1">
          <a:extLst>
            <a:ext uri="{FF2B5EF4-FFF2-40B4-BE49-F238E27FC236}">
              <a16:creationId xmlns:a16="http://schemas.microsoft.com/office/drawing/2014/main" id="{00000000-0008-0000-0500-0000C7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968" name="TextovéPole 1">
          <a:extLst>
            <a:ext uri="{FF2B5EF4-FFF2-40B4-BE49-F238E27FC236}">
              <a16:creationId xmlns:a16="http://schemas.microsoft.com/office/drawing/2014/main" id="{00000000-0008-0000-0500-0000C8030000}"/>
            </a:ext>
          </a:extLst>
        </xdr:cNvPr>
        <xdr:cNvSpPr txBox="1"/>
      </xdr:nvSpPr>
      <xdr:spPr>
        <a:xfrm>
          <a:off x="30187194" y="618767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69" name="TextovéPole 1">
          <a:extLst>
            <a:ext uri="{FF2B5EF4-FFF2-40B4-BE49-F238E27FC236}">
              <a16:creationId xmlns:a16="http://schemas.microsoft.com/office/drawing/2014/main" id="{00000000-0008-0000-0500-0000C9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70" name="TextovéPole 1">
          <a:extLst>
            <a:ext uri="{FF2B5EF4-FFF2-40B4-BE49-F238E27FC236}">
              <a16:creationId xmlns:a16="http://schemas.microsoft.com/office/drawing/2014/main" id="{00000000-0008-0000-0500-0000CA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71" name="TextovéPole 1">
          <a:extLst>
            <a:ext uri="{FF2B5EF4-FFF2-40B4-BE49-F238E27FC236}">
              <a16:creationId xmlns:a16="http://schemas.microsoft.com/office/drawing/2014/main" id="{00000000-0008-0000-0500-0000CB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72" name="TextovéPole 1">
          <a:extLst>
            <a:ext uri="{FF2B5EF4-FFF2-40B4-BE49-F238E27FC236}">
              <a16:creationId xmlns:a16="http://schemas.microsoft.com/office/drawing/2014/main" id="{00000000-0008-0000-0500-0000CC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73" name="TextovéPole 1">
          <a:extLst>
            <a:ext uri="{FF2B5EF4-FFF2-40B4-BE49-F238E27FC236}">
              <a16:creationId xmlns:a16="http://schemas.microsoft.com/office/drawing/2014/main" id="{00000000-0008-0000-0500-0000CD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74" name="TextovéPole 1">
          <a:extLst>
            <a:ext uri="{FF2B5EF4-FFF2-40B4-BE49-F238E27FC236}">
              <a16:creationId xmlns:a16="http://schemas.microsoft.com/office/drawing/2014/main" id="{00000000-0008-0000-0500-0000CE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75" name="TextovéPole 1">
          <a:extLst>
            <a:ext uri="{FF2B5EF4-FFF2-40B4-BE49-F238E27FC236}">
              <a16:creationId xmlns:a16="http://schemas.microsoft.com/office/drawing/2014/main" id="{00000000-0008-0000-0500-0000CF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76" name="TextovéPole 1">
          <a:extLst>
            <a:ext uri="{FF2B5EF4-FFF2-40B4-BE49-F238E27FC236}">
              <a16:creationId xmlns:a16="http://schemas.microsoft.com/office/drawing/2014/main" id="{00000000-0008-0000-0500-0000D0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77" name="TextovéPole 1">
          <a:extLst>
            <a:ext uri="{FF2B5EF4-FFF2-40B4-BE49-F238E27FC236}">
              <a16:creationId xmlns:a16="http://schemas.microsoft.com/office/drawing/2014/main" id="{00000000-0008-0000-0500-0000D1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78" name="TextovéPole 1">
          <a:extLst>
            <a:ext uri="{FF2B5EF4-FFF2-40B4-BE49-F238E27FC236}">
              <a16:creationId xmlns:a16="http://schemas.microsoft.com/office/drawing/2014/main" id="{00000000-0008-0000-0500-0000D2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79" name="TextovéPole 1">
          <a:extLst>
            <a:ext uri="{FF2B5EF4-FFF2-40B4-BE49-F238E27FC236}">
              <a16:creationId xmlns:a16="http://schemas.microsoft.com/office/drawing/2014/main" id="{00000000-0008-0000-0500-0000D3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80" name="TextovéPole 1">
          <a:extLst>
            <a:ext uri="{FF2B5EF4-FFF2-40B4-BE49-F238E27FC236}">
              <a16:creationId xmlns:a16="http://schemas.microsoft.com/office/drawing/2014/main" id="{00000000-0008-0000-0500-0000D4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81" name="TextovéPole 1">
          <a:extLst>
            <a:ext uri="{FF2B5EF4-FFF2-40B4-BE49-F238E27FC236}">
              <a16:creationId xmlns:a16="http://schemas.microsoft.com/office/drawing/2014/main" id="{00000000-0008-0000-0500-0000D5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82" name="TextovéPole 1">
          <a:extLst>
            <a:ext uri="{FF2B5EF4-FFF2-40B4-BE49-F238E27FC236}">
              <a16:creationId xmlns:a16="http://schemas.microsoft.com/office/drawing/2014/main" id="{00000000-0008-0000-0500-0000D6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83" name="TextovéPole 1">
          <a:extLst>
            <a:ext uri="{FF2B5EF4-FFF2-40B4-BE49-F238E27FC236}">
              <a16:creationId xmlns:a16="http://schemas.microsoft.com/office/drawing/2014/main" id="{00000000-0008-0000-0500-0000D7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84" name="TextovéPole 1">
          <a:extLst>
            <a:ext uri="{FF2B5EF4-FFF2-40B4-BE49-F238E27FC236}">
              <a16:creationId xmlns:a16="http://schemas.microsoft.com/office/drawing/2014/main" id="{00000000-0008-0000-0500-0000D8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85" name="TextovéPole 1">
          <a:extLst>
            <a:ext uri="{FF2B5EF4-FFF2-40B4-BE49-F238E27FC236}">
              <a16:creationId xmlns:a16="http://schemas.microsoft.com/office/drawing/2014/main" id="{00000000-0008-0000-0500-0000D9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86" name="TextovéPole 1">
          <a:extLst>
            <a:ext uri="{FF2B5EF4-FFF2-40B4-BE49-F238E27FC236}">
              <a16:creationId xmlns:a16="http://schemas.microsoft.com/office/drawing/2014/main" id="{00000000-0008-0000-0500-0000DA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87" name="TextovéPole 1">
          <a:extLst>
            <a:ext uri="{FF2B5EF4-FFF2-40B4-BE49-F238E27FC236}">
              <a16:creationId xmlns:a16="http://schemas.microsoft.com/office/drawing/2014/main" id="{00000000-0008-0000-0500-0000DB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88" name="TextovéPole 1">
          <a:extLst>
            <a:ext uri="{FF2B5EF4-FFF2-40B4-BE49-F238E27FC236}">
              <a16:creationId xmlns:a16="http://schemas.microsoft.com/office/drawing/2014/main" id="{00000000-0008-0000-0500-0000DC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89" name="TextovéPole 1">
          <a:extLst>
            <a:ext uri="{FF2B5EF4-FFF2-40B4-BE49-F238E27FC236}">
              <a16:creationId xmlns:a16="http://schemas.microsoft.com/office/drawing/2014/main" id="{00000000-0008-0000-0500-0000DD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90" name="TextovéPole 1">
          <a:extLst>
            <a:ext uri="{FF2B5EF4-FFF2-40B4-BE49-F238E27FC236}">
              <a16:creationId xmlns:a16="http://schemas.microsoft.com/office/drawing/2014/main" id="{00000000-0008-0000-0500-0000DE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91" name="TextovéPole 1">
          <a:extLst>
            <a:ext uri="{FF2B5EF4-FFF2-40B4-BE49-F238E27FC236}">
              <a16:creationId xmlns:a16="http://schemas.microsoft.com/office/drawing/2014/main" id="{00000000-0008-0000-0500-0000DF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18</xdr:col>
      <xdr:colOff>481099</xdr:colOff>
      <xdr:row>156</xdr:row>
      <xdr:rowOff>0</xdr:rowOff>
    </xdr:from>
    <xdr:ext cx="184731" cy="264560"/>
    <xdr:sp macro="" textlink="">
      <xdr:nvSpPr>
        <xdr:cNvPr id="992" name="TextovéPole 1">
          <a:extLst>
            <a:ext uri="{FF2B5EF4-FFF2-40B4-BE49-F238E27FC236}">
              <a16:creationId xmlns:a16="http://schemas.microsoft.com/office/drawing/2014/main" id="{00000000-0008-0000-0500-0000E0030000}"/>
            </a:ext>
          </a:extLst>
        </xdr:cNvPr>
        <xdr:cNvSpPr txBox="1"/>
      </xdr:nvSpPr>
      <xdr:spPr>
        <a:xfrm>
          <a:off x="18896099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993" name="TextovéPole 1">
          <a:extLst>
            <a:ext uri="{FF2B5EF4-FFF2-40B4-BE49-F238E27FC236}">
              <a16:creationId xmlns:a16="http://schemas.microsoft.com/office/drawing/2014/main" id="{00000000-0008-0000-0500-0000E1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994" name="TextovéPole 1">
          <a:extLst>
            <a:ext uri="{FF2B5EF4-FFF2-40B4-BE49-F238E27FC236}">
              <a16:creationId xmlns:a16="http://schemas.microsoft.com/office/drawing/2014/main" id="{00000000-0008-0000-0500-0000E2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995" name="TextovéPole 1">
          <a:extLst>
            <a:ext uri="{FF2B5EF4-FFF2-40B4-BE49-F238E27FC236}">
              <a16:creationId xmlns:a16="http://schemas.microsoft.com/office/drawing/2014/main" id="{00000000-0008-0000-0500-0000E3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996" name="TextovéPole 1">
          <a:extLst>
            <a:ext uri="{FF2B5EF4-FFF2-40B4-BE49-F238E27FC236}">
              <a16:creationId xmlns:a16="http://schemas.microsoft.com/office/drawing/2014/main" id="{00000000-0008-0000-0500-0000E4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997" name="TextovéPole 1">
          <a:extLst>
            <a:ext uri="{FF2B5EF4-FFF2-40B4-BE49-F238E27FC236}">
              <a16:creationId xmlns:a16="http://schemas.microsoft.com/office/drawing/2014/main" id="{00000000-0008-0000-0500-0000E5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998" name="TextovéPole 1">
          <a:extLst>
            <a:ext uri="{FF2B5EF4-FFF2-40B4-BE49-F238E27FC236}">
              <a16:creationId xmlns:a16="http://schemas.microsoft.com/office/drawing/2014/main" id="{00000000-0008-0000-0500-0000E6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999" name="TextovéPole 1">
          <a:extLst>
            <a:ext uri="{FF2B5EF4-FFF2-40B4-BE49-F238E27FC236}">
              <a16:creationId xmlns:a16="http://schemas.microsoft.com/office/drawing/2014/main" id="{00000000-0008-0000-0500-0000E7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00" name="TextovéPole 1">
          <a:extLst>
            <a:ext uri="{FF2B5EF4-FFF2-40B4-BE49-F238E27FC236}">
              <a16:creationId xmlns:a16="http://schemas.microsoft.com/office/drawing/2014/main" id="{00000000-0008-0000-0500-0000E8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01" name="TextovéPole 1">
          <a:extLst>
            <a:ext uri="{FF2B5EF4-FFF2-40B4-BE49-F238E27FC236}">
              <a16:creationId xmlns:a16="http://schemas.microsoft.com/office/drawing/2014/main" id="{00000000-0008-0000-0500-0000E9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02" name="TextovéPole 1">
          <a:extLst>
            <a:ext uri="{FF2B5EF4-FFF2-40B4-BE49-F238E27FC236}">
              <a16:creationId xmlns:a16="http://schemas.microsoft.com/office/drawing/2014/main" id="{00000000-0008-0000-0500-0000EA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03" name="TextovéPole 1">
          <a:extLst>
            <a:ext uri="{FF2B5EF4-FFF2-40B4-BE49-F238E27FC236}">
              <a16:creationId xmlns:a16="http://schemas.microsoft.com/office/drawing/2014/main" id="{00000000-0008-0000-0500-0000EB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04" name="TextovéPole 1">
          <a:extLst>
            <a:ext uri="{FF2B5EF4-FFF2-40B4-BE49-F238E27FC236}">
              <a16:creationId xmlns:a16="http://schemas.microsoft.com/office/drawing/2014/main" id="{00000000-0008-0000-0500-0000EC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05" name="TextovéPole 1">
          <a:extLst>
            <a:ext uri="{FF2B5EF4-FFF2-40B4-BE49-F238E27FC236}">
              <a16:creationId xmlns:a16="http://schemas.microsoft.com/office/drawing/2014/main" id="{00000000-0008-0000-0500-0000ED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06" name="TextovéPole 1">
          <a:extLst>
            <a:ext uri="{FF2B5EF4-FFF2-40B4-BE49-F238E27FC236}">
              <a16:creationId xmlns:a16="http://schemas.microsoft.com/office/drawing/2014/main" id="{00000000-0008-0000-0500-0000EE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07" name="TextovéPole 1">
          <a:extLst>
            <a:ext uri="{FF2B5EF4-FFF2-40B4-BE49-F238E27FC236}">
              <a16:creationId xmlns:a16="http://schemas.microsoft.com/office/drawing/2014/main" id="{00000000-0008-0000-0500-0000EF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08" name="TextovéPole 1">
          <a:extLst>
            <a:ext uri="{FF2B5EF4-FFF2-40B4-BE49-F238E27FC236}">
              <a16:creationId xmlns:a16="http://schemas.microsoft.com/office/drawing/2014/main" id="{00000000-0008-0000-0500-0000F0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09" name="TextovéPole 1">
          <a:extLst>
            <a:ext uri="{FF2B5EF4-FFF2-40B4-BE49-F238E27FC236}">
              <a16:creationId xmlns:a16="http://schemas.microsoft.com/office/drawing/2014/main" id="{00000000-0008-0000-0500-0000F1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10" name="TextovéPole 1">
          <a:extLst>
            <a:ext uri="{FF2B5EF4-FFF2-40B4-BE49-F238E27FC236}">
              <a16:creationId xmlns:a16="http://schemas.microsoft.com/office/drawing/2014/main" id="{00000000-0008-0000-0500-0000F2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11" name="TextovéPole 1">
          <a:extLst>
            <a:ext uri="{FF2B5EF4-FFF2-40B4-BE49-F238E27FC236}">
              <a16:creationId xmlns:a16="http://schemas.microsoft.com/office/drawing/2014/main" id="{00000000-0008-0000-0500-0000F3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12" name="TextovéPole 1">
          <a:extLst>
            <a:ext uri="{FF2B5EF4-FFF2-40B4-BE49-F238E27FC236}">
              <a16:creationId xmlns:a16="http://schemas.microsoft.com/office/drawing/2014/main" id="{00000000-0008-0000-0500-0000F4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13" name="TextovéPole 1">
          <a:extLst>
            <a:ext uri="{FF2B5EF4-FFF2-40B4-BE49-F238E27FC236}">
              <a16:creationId xmlns:a16="http://schemas.microsoft.com/office/drawing/2014/main" id="{00000000-0008-0000-0500-0000F5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14" name="TextovéPole 1">
          <a:extLst>
            <a:ext uri="{FF2B5EF4-FFF2-40B4-BE49-F238E27FC236}">
              <a16:creationId xmlns:a16="http://schemas.microsoft.com/office/drawing/2014/main" id="{00000000-0008-0000-0500-0000F6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15" name="TextovéPole 1">
          <a:extLst>
            <a:ext uri="{FF2B5EF4-FFF2-40B4-BE49-F238E27FC236}">
              <a16:creationId xmlns:a16="http://schemas.microsoft.com/office/drawing/2014/main" id="{00000000-0008-0000-0500-0000F7030000}"/>
            </a:ext>
          </a:extLst>
        </xdr:cNvPr>
        <xdr:cNvSpPr txBox="1"/>
      </xdr:nvSpPr>
      <xdr:spPr>
        <a:xfrm>
          <a:off x="19380287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16" name="TextovéPole 1">
          <a:extLst>
            <a:ext uri="{FF2B5EF4-FFF2-40B4-BE49-F238E27FC236}">
              <a16:creationId xmlns:a16="http://schemas.microsoft.com/office/drawing/2014/main" id="{00000000-0008-0000-0500-0000F803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17" name="TextovéPole 1">
          <a:extLst>
            <a:ext uri="{FF2B5EF4-FFF2-40B4-BE49-F238E27FC236}">
              <a16:creationId xmlns:a16="http://schemas.microsoft.com/office/drawing/2014/main" id="{00000000-0008-0000-0500-0000F903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18" name="TextovéPole 1">
          <a:extLst>
            <a:ext uri="{FF2B5EF4-FFF2-40B4-BE49-F238E27FC236}">
              <a16:creationId xmlns:a16="http://schemas.microsoft.com/office/drawing/2014/main" id="{00000000-0008-0000-0500-0000FA03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19" name="TextovéPole 1">
          <a:extLst>
            <a:ext uri="{FF2B5EF4-FFF2-40B4-BE49-F238E27FC236}">
              <a16:creationId xmlns:a16="http://schemas.microsoft.com/office/drawing/2014/main" id="{00000000-0008-0000-0500-0000FB03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20" name="TextovéPole 1">
          <a:extLst>
            <a:ext uri="{FF2B5EF4-FFF2-40B4-BE49-F238E27FC236}">
              <a16:creationId xmlns:a16="http://schemas.microsoft.com/office/drawing/2014/main" id="{00000000-0008-0000-0500-0000FC03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21" name="TextovéPole 1">
          <a:extLst>
            <a:ext uri="{FF2B5EF4-FFF2-40B4-BE49-F238E27FC236}">
              <a16:creationId xmlns:a16="http://schemas.microsoft.com/office/drawing/2014/main" id="{00000000-0008-0000-0500-0000FD03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22" name="TextovéPole 1">
          <a:extLst>
            <a:ext uri="{FF2B5EF4-FFF2-40B4-BE49-F238E27FC236}">
              <a16:creationId xmlns:a16="http://schemas.microsoft.com/office/drawing/2014/main" id="{00000000-0008-0000-0500-0000FE03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23" name="TextovéPole 1">
          <a:extLst>
            <a:ext uri="{FF2B5EF4-FFF2-40B4-BE49-F238E27FC236}">
              <a16:creationId xmlns:a16="http://schemas.microsoft.com/office/drawing/2014/main" id="{00000000-0008-0000-0500-0000FF03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24" name="TextovéPole 1">
          <a:extLst>
            <a:ext uri="{FF2B5EF4-FFF2-40B4-BE49-F238E27FC236}">
              <a16:creationId xmlns:a16="http://schemas.microsoft.com/office/drawing/2014/main" id="{00000000-0008-0000-0500-00000004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25" name="TextovéPole 1">
          <a:extLst>
            <a:ext uri="{FF2B5EF4-FFF2-40B4-BE49-F238E27FC236}">
              <a16:creationId xmlns:a16="http://schemas.microsoft.com/office/drawing/2014/main" id="{00000000-0008-0000-0500-00000104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26" name="TextovéPole 1">
          <a:extLst>
            <a:ext uri="{FF2B5EF4-FFF2-40B4-BE49-F238E27FC236}">
              <a16:creationId xmlns:a16="http://schemas.microsoft.com/office/drawing/2014/main" id="{00000000-0008-0000-0500-00000204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27" name="TextovéPole 1">
          <a:extLst>
            <a:ext uri="{FF2B5EF4-FFF2-40B4-BE49-F238E27FC236}">
              <a16:creationId xmlns:a16="http://schemas.microsoft.com/office/drawing/2014/main" id="{00000000-0008-0000-0500-00000304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28" name="TextovéPole 1">
          <a:extLst>
            <a:ext uri="{FF2B5EF4-FFF2-40B4-BE49-F238E27FC236}">
              <a16:creationId xmlns:a16="http://schemas.microsoft.com/office/drawing/2014/main" id="{00000000-0008-0000-0500-00000404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29" name="TextovéPole 1">
          <a:extLst>
            <a:ext uri="{FF2B5EF4-FFF2-40B4-BE49-F238E27FC236}">
              <a16:creationId xmlns:a16="http://schemas.microsoft.com/office/drawing/2014/main" id="{00000000-0008-0000-0500-00000504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30" name="TextovéPole 1">
          <a:extLst>
            <a:ext uri="{FF2B5EF4-FFF2-40B4-BE49-F238E27FC236}">
              <a16:creationId xmlns:a16="http://schemas.microsoft.com/office/drawing/2014/main" id="{00000000-0008-0000-0500-00000604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31" name="TextovéPole 1">
          <a:extLst>
            <a:ext uri="{FF2B5EF4-FFF2-40B4-BE49-F238E27FC236}">
              <a16:creationId xmlns:a16="http://schemas.microsoft.com/office/drawing/2014/main" id="{00000000-0008-0000-0500-00000704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32" name="TextovéPole 1">
          <a:extLst>
            <a:ext uri="{FF2B5EF4-FFF2-40B4-BE49-F238E27FC236}">
              <a16:creationId xmlns:a16="http://schemas.microsoft.com/office/drawing/2014/main" id="{00000000-0008-0000-0500-00000804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33" name="TextovéPole 1">
          <a:extLst>
            <a:ext uri="{FF2B5EF4-FFF2-40B4-BE49-F238E27FC236}">
              <a16:creationId xmlns:a16="http://schemas.microsoft.com/office/drawing/2014/main" id="{00000000-0008-0000-0500-00000904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34" name="TextovéPole 1">
          <a:extLst>
            <a:ext uri="{FF2B5EF4-FFF2-40B4-BE49-F238E27FC236}">
              <a16:creationId xmlns:a16="http://schemas.microsoft.com/office/drawing/2014/main" id="{00000000-0008-0000-0500-00000A04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35" name="TextovéPole 1">
          <a:extLst>
            <a:ext uri="{FF2B5EF4-FFF2-40B4-BE49-F238E27FC236}">
              <a16:creationId xmlns:a16="http://schemas.microsoft.com/office/drawing/2014/main" id="{00000000-0008-0000-0500-00000B04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36" name="TextovéPole 1">
          <a:extLst>
            <a:ext uri="{FF2B5EF4-FFF2-40B4-BE49-F238E27FC236}">
              <a16:creationId xmlns:a16="http://schemas.microsoft.com/office/drawing/2014/main" id="{00000000-0008-0000-0500-00000C04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37" name="TextovéPole 1">
          <a:extLst>
            <a:ext uri="{FF2B5EF4-FFF2-40B4-BE49-F238E27FC236}">
              <a16:creationId xmlns:a16="http://schemas.microsoft.com/office/drawing/2014/main" id="{00000000-0008-0000-0500-00000D04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38" name="TextovéPole 1">
          <a:extLst>
            <a:ext uri="{FF2B5EF4-FFF2-40B4-BE49-F238E27FC236}">
              <a16:creationId xmlns:a16="http://schemas.microsoft.com/office/drawing/2014/main" id="{00000000-0008-0000-0500-00000E040000}"/>
            </a:ext>
          </a:extLst>
        </xdr:cNvPr>
        <xdr:cNvSpPr txBox="1"/>
      </xdr:nvSpPr>
      <xdr:spPr>
        <a:xfrm>
          <a:off x="20380412" y="629681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765DC695-AEFB-464D-9F5F-28B3D1D8521E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4" name="TextovéPole 1">
          <a:extLst>
            <a:ext uri="{FF2B5EF4-FFF2-40B4-BE49-F238E27FC236}">
              <a16:creationId xmlns:a16="http://schemas.microsoft.com/office/drawing/2014/main" id="{AC3E859D-DC3D-4A9C-9207-7333A07A5E69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1" name="TextovéPole 1">
          <a:extLst>
            <a:ext uri="{FF2B5EF4-FFF2-40B4-BE49-F238E27FC236}">
              <a16:creationId xmlns:a16="http://schemas.microsoft.com/office/drawing/2014/main" id="{573D95C0-5345-4693-A7CC-E267CA7545F7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2" name="TextovéPole 1">
          <a:extLst>
            <a:ext uri="{FF2B5EF4-FFF2-40B4-BE49-F238E27FC236}">
              <a16:creationId xmlns:a16="http://schemas.microsoft.com/office/drawing/2014/main" id="{5214AE10-1180-4A6A-8B6C-B3E5A55EAF32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3" name="TextovéPole 1">
          <a:extLst>
            <a:ext uri="{FF2B5EF4-FFF2-40B4-BE49-F238E27FC236}">
              <a16:creationId xmlns:a16="http://schemas.microsoft.com/office/drawing/2014/main" id="{D62C46BF-5F08-420E-81F5-36B5F081567E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4" name="TextovéPole 1">
          <a:extLst>
            <a:ext uri="{FF2B5EF4-FFF2-40B4-BE49-F238E27FC236}">
              <a16:creationId xmlns:a16="http://schemas.microsoft.com/office/drawing/2014/main" id="{1C674FD4-365D-4AA4-9EED-583002B4FEA8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5" name="TextovéPole 1">
          <a:extLst>
            <a:ext uri="{FF2B5EF4-FFF2-40B4-BE49-F238E27FC236}">
              <a16:creationId xmlns:a16="http://schemas.microsoft.com/office/drawing/2014/main" id="{7C3A2E42-D44D-4B35-8FE8-DAC8787C419C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6" name="TextovéPole 1">
          <a:extLst>
            <a:ext uri="{FF2B5EF4-FFF2-40B4-BE49-F238E27FC236}">
              <a16:creationId xmlns:a16="http://schemas.microsoft.com/office/drawing/2014/main" id="{D5562432-6F77-4D58-8D9A-1EBACA97B8B3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9" name="TextovéPole 1">
          <a:extLst>
            <a:ext uri="{FF2B5EF4-FFF2-40B4-BE49-F238E27FC236}">
              <a16:creationId xmlns:a16="http://schemas.microsoft.com/office/drawing/2014/main" id="{AD74A3C4-A356-45E3-A801-BC80F0DF6AF3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40" name="TextovéPole 1">
          <a:extLst>
            <a:ext uri="{FF2B5EF4-FFF2-40B4-BE49-F238E27FC236}">
              <a16:creationId xmlns:a16="http://schemas.microsoft.com/office/drawing/2014/main" id="{91C9E27D-9D72-4315-B005-B5E62CA29873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47" name="TextovéPole 1">
          <a:extLst>
            <a:ext uri="{FF2B5EF4-FFF2-40B4-BE49-F238E27FC236}">
              <a16:creationId xmlns:a16="http://schemas.microsoft.com/office/drawing/2014/main" id="{0B1E6D31-94A7-4DC0-BC94-A17343DDB67F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62" name="TextovéPole 1">
          <a:extLst>
            <a:ext uri="{FF2B5EF4-FFF2-40B4-BE49-F238E27FC236}">
              <a16:creationId xmlns:a16="http://schemas.microsoft.com/office/drawing/2014/main" id="{EB2482EE-7264-4ABC-AAD5-69F7A4180953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66" name="TextovéPole 1">
          <a:extLst>
            <a:ext uri="{FF2B5EF4-FFF2-40B4-BE49-F238E27FC236}">
              <a16:creationId xmlns:a16="http://schemas.microsoft.com/office/drawing/2014/main" id="{F304DF60-30DA-4CB9-BA35-56B7772211B6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73" name="TextovéPole 1">
          <a:extLst>
            <a:ext uri="{FF2B5EF4-FFF2-40B4-BE49-F238E27FC236}">
              <a16:creationId xmlns:a16="http://schemas.microsoft.com/office/drawing/2014/main" id="{AB44080D-C2C7-4861-BAB5-76960ED5F34A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99" name="TextovéPole 1">
          <a:extLst>
            <a:ext uri="{FF2B5EF4-FFF2-40B4-BE49-F238E27FC236}">
              <a16:creationId xmlns:a16="http://schemas.microsoft.com/office/drawing/2014/main" id="{A3A17EA7-F2C1-4087-B72F-30B219F0E379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25" name="TextovéPole 1">
          <a:extLst>
            <a:ext uri="{FF2B5EF4-FFF2-40B4-BE49-F238E27FC236}">
              <a16:creationId xmlns:a16="http://schemas.microsoft.com/office/drawing/2014/main" id="{D5F78FF0-052E-4F13-97A0-5366412B33DE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51" name="TextovéPole 1">
          <a:extLst>
            <a:ext uri="{FF2B5EF4-FFF2-40B4-BE49-F238E27FC236}">
              <a16:creationId xmlns:a16="http://schemas.microsoft.com/office/drawing/2014/main" id="{54B16845-63C4-41EB-9399-DF7DA1685E1F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270" name="TextovéPole 1">
          <a:extLst>
            <a:ext uri="{FF2B5EF4-FFF2-40B4-BE49-F238E27FC236}">
              <a16:creationId xmlns:a16="http://schemas.microsoft.com/office/drawing/2014/main" id="{F5DD3E01-634D-424F-978C-DDC80D72513A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296" name="TextovéPole 1">
          <a:extLst>
            <a:ext uri="{FF2B5EF4-FFF2-40B4-BE49-F238E27FC236}">
              <a16:creationId xmlns:a16="http://schemas.microsoft.com/office/drawing/2014/main" id="{A42BA3D0-FFAC-4420-AD94-7ABE0C42EF9F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42" name="TextovéPole 1">
          <a:extLst>
            <a:ext uri="{FF2B5EF4-FFF2-40B4-BE49-F238E27FC236}">
              <a16:creationId xmlns:a16="http://schemas.microsoft.com/office/drawing/2014/main" id="{C462DC1F-1D5E-47B4-A789-EFCB3E166675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43" name="TextovéPole 1">
          <a:extLst>
            <a:ext uri="{FF2B5EF4-FFF2-40B4-BE49-F238E27FC236}">
              <a16:creationId xmlns:a16="http://schemas.microsoft.com/office/drawing/2014/main" id="{034DC3F9-4D65-47EA-B083-3CB177AF0FAC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44" name="TextovéPole 1">
          <a:extLst>
            <a:ext uri="{FF2B5EF4-FFF2-40B4-BE49-F238E27FC236}">
              <a16:creationId xmlns:a16="http://schemas.microsoft.com/office/drawing/2014/main" id="{A928DB21-E712-4344-B58D-9F7982D1415B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45" name="TextovéPole 1">
          <a:extLst>
            <a:ext uri="{FF2B5EF4-FFF2-40B4-BE49-F238E27FC236}">
              <a16:creationId xmlns:a16="http://schemas.microsoft.com/office/drawing/2014/main" id="{DAF48771-FD47-4B8E-BC28-A6DE18558988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46" name="TextovéPole 1">
          <a:extLst>
            <a:ext uri="{FF2B5EF4-FFF2-40B4-BE49-F238E27FC236}">
              <a16:creationId xmlns:a16="http://schemas.microsoft.com/office/drawing/2014/main" id="{706C9DCB-27DC-4ACA-96CF-58E97431AA65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47" name="TextovéPole 1">
          <a:extLst>
            <a:ext uri="{FF2B5EF4-FFF2-40B4-BE49-F238E27FC236}">
              <a16:creationId xmlns:a16="http://schemas.microsoft.com/office/drawing/2014/main" id="{0962F5FE-06B8-4B78-A9DD-91C8D8FB3868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348" name="TextovéPole 1">
          <a:extLst>
            <a:ext uri="{FF2B5EF4-FFF2-40B4-BE49-F238E27FC236}">
              <a16:creationId xmlns:a16="http://schemas.microsoft.com/office/drawing/2014/main" id="{C63A6EFB-4C55-47FC-B81A-1AEFC4F731C4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374" name="TextovéPole 1">
          <a:extLst>
            <a:ext uri="{FF2B5EF4-FFF2-40B4-BE49-F238E27FC236}">
              <a16:creationId xmlns:a16="http://schemas.microsoft.com/office/drawing/2014/main" id="{1167E989-DDF0-414B-8F67-9242017FB07A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425" name="TextovéPole 1">
          <a:extLst>
            <a:ext uri="{FF2B5EF4-FFF2-40B4-BE49-F238E27FC236}">
              <a16:creationId xmlns:a16="http://schemas.microsoft.com/office/drawing/2014/main" id="{89D99FD3-9822-4A12-B7DB-D08B567076EE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426" name="TextovéPole 1">
          <a:extLst>
            <a:ext uri="{FF2B5EF4-FFF2-40B4-BE49-F238E27FC236}">
              <a16:creationId xmlns:a16="http://schemas.microsoft.com/office/drawing/2014/main" id="{0F278EDB-936A-4617-99C3-BA7A1C687875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452" name="TextovéPole 1">
          <a:extLst>
            <a:ext uri="{FF2B5EF4-FFF2-40B4-BE49-F238E27FC236}">
              <a16:creationId xmlns:a16="http://schemas.microsoft.com/office/drawing/2014/main" id="{AF58C822-9A9D-4584-A670-0E33B8AF7D97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556" name="TextovéPole 1">
          <a:extLst>
            <a:ext uri="{FF2B5EF4-FFF2-40B4-BE49-F238E27FC236}">
              <a16:creationId xmlns:a16="http://schemas.microsoft.com/office/drawing/2014/main" id="{5346A4B3-EF89-4C85-892E-555AFBC17659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580" name="TextovéPole 1">
          <a:extLst>
            <a:ext uri="{FF2B5EF4-FFF2-40B4-BE49-F238E27FC236}">
              <a16:creationId xmlns:a16="http://schemas.microsoft.com/office/drawing/2014/main" id="{FA9453BA-38F5-4C35-893F-D4BA012A3E39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581" name="TextovéPole 1">
          <a:extLst>
            <a:ext uri="{FF2B5EF4-FFF2-40B4-BE49-F238E27FC236}">
              <a16:creationId xmlns:a16="http://schemas.microsoft.com/office/drawing/2014/main" id="{E72163DC-992F-4FCB-AB06-6E4EBA1CAD23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582" name="TextovéPole 1">
          <a:extLst>
            <a:ext uri="{FF2B5EF4-FFF2-40B4-BE49-F238E27FC236}">
              <a16:creationId xmlns:a16="http://schemas.microsoft.com/office/drawing/2014/main" id="{4560C45A-88D6-4F8B-A01C-09C4F6DF87D2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634" name="TextovéPole 1">
          <a:extLst>
            <a:ext uri="{FF2B5EF4-FFF2-40B4-BE49-F238E27FC236}">
              <a16:creationId xmlns:a16="http://schemas.microsoft.com/office/drawing/2014/main" id="{1824C8F0-45AC-41C2-BB52-570F206AE3B9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686" name="TextovéPole 1">
          <a:extLst>
            <a:ext uri="{FF2B5EF4-FFF2-40B4-BE49-F238E27FC236}">
              <a16:creationId xmlns:a16="http://schemas.microsoft.com/office/drawing/2014/main" id="{77D1CD11-FF63-4CFA-94A0-9BD8FED26BC1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841" name="TextovéPole 1">
          <a:extLst>
            <a:ext uri="{FF2B5EF4-FFF2-40B4-BE49-F238E27FC236}">
              <a16:creationId xmlns:a16="http://schemas.microsoft.com/office/drawing/2014/main" id="{5FDB3335-6976-4498-8ACC-DEA436444534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39" name="TextovéPole 1">
          <a:extLst>
            <a:ext uri="{FF2B5EF4-FFF2-40B4-BE49-F238E27FC236}">
              <a16:creationId xmlns:a16="http://schemas.microsoft.com/office/drawing/2014/main" id="{8F03371D-5DAF-4834-9877-2F731A417B75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40" name="TextovéPole 1">
          <a:extLst>
            <a:ext uri="{FF2B5EF4-FFF2-40B4-BE49-F238E27FC236}">
              <a16:creationId xmlns:a16="http://schemas.microsoft.com/office/drawing/2014/main" id="{1D6D3412-83A1-494E-953A-B65A36242A4E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41" name="TextovéPole 1">
          <a:extLst>
            <a:ext uri="{FF2B5EF4-FFF2-40B4-BE49-F238E27FC236}">
              <a16:creationId xmlns:a16="http://schemas.microsoft.com/office/drawing/2014/main" id="{B57DAB16-3590-4172-952E-CFFB4946CF99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42" name="TextovéPole 1">
          <a:extLst>
            <a:ext uri="{FF2B5EF4-FFF2-40B4-BE49-F238E27FC236}">
              <a16:creationId xmlns:a16="http://schemas.microsoft.com/office/drawing/2014/main" id="{72090F77-1CC8-48B1-BE67-9872FA33BB8E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43" name="TextovéPole 1">
          <a:extLst>
            <a:ext uri="{FF2B5EF4-FFF2-40B4-BE49-F238E27FC236}">
              <a16:creationId xmlns:a16="http://schemas.microsoft.com/office/drawing/2014/main" id="{EE106F9E-31FC-4F69-A936-5C97321D6D54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44" name="TextovéPole 1">
          <a:extLst>
            <a:ext uri="{FF2B5EF4-FFF2-40B4-BE49-F238E27FC236}">
              <a16:creationId xmlns:a16="http://schemas.microsoft.com/office/drawing/2014/main" id="{4BEB31B8-42A4-470A-908F-6DCFB8227ABC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45" name="TextovéPole 1">
          <a:extLst>
            <a:ext uri="{FF2B5EF4-FFF2-40B4-BE49-F238E27FC236}">
              <a16:creationId xmlns:a16="http://schemas.microsoft.com/office/drawing/2014/main" id="{8113CD9A-D095-43D6-B996-8D1FECA0D3FA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46" name="TextovéPole 1">
          <a:extLst>
            <a:ext uri="{FF2B5EF4-FFF2-40B4-BE49-F238E27FC236}">
              <a16:creationId xmlns:a16="http://schemas.microsoft.com/office/drawing/2014/main" id="{6F47C21C-963F-4BFE-AA90-F2E1041BCA0D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47" name="TextovéPole 1">
          <a:extLst>
            <a:ext uri="{FF2B5EF4-FFF2-40B4-BE49-F238E27FC236}">
              <a16:creationId xmlns:a16="http://schemas.microsoft.com/office/drawing/2014/main" id="{C4897617-955C-4CB3-9D29-93A2518A1B1C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48" name="TextovéPole 1">
          <a:extLst>
            <a:ext uri="{FF2B5EF4-FFF2-40B4-BE49-F238E27FC236}">
              <a16:creationId xmlns:a16="http://schemas.microsoft.com/office/drawing/2014/main" id="{4AFEE5BB-2EFE-48F2-BE73-9A919A6347B6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49" name="TextovéPole 1">
          <a:extLst>
            <a:ext uri="{FF2B5EF4-FFF2-40B4-BE49-F238E27FC236}">
              <a16:creationId xmlns:a16="http://schemas.microsoft.com/office/drawing/2014/main" id="{8A16D1FB-32DB-4E77-973D-9223103304E2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50" name="TextovéPole 1">
          <a:extLst>
            <a:ext uri="{FF2B5EF4-FFF2-40B4-BE49-F238E27FC236}">
              <a16:creationId xmlns:a16="http://schemas.microsoft.com/office/drawing/2014/main" id="{3DB3F9E0-9307-4313-A714-32B9730F1881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51" name="TextovéPole 1">
          <a:extLst>
            <a:ext uri="{FF2B5EF4-FFF2-40B4-BE49-F238E27FC236}">
              <a16:creationId xmlns:a16="http://schemas.microsoft.com/office/drawing/2014/main" id="{EEA3BA3F-3BAE-4771-88D5-9DDA40B33F84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52" name="TextovéPole 1">
          <a:extLst>
            <a:ext uri="{FF2B5EF4-FFF2-40B4-BE49-F238E27FC236}">
              <a16:creationId xmlns:a16="http://schemas.microsoft.com/office/drawing/2014/main" id="{CFE545CF-8C48-4E62-86E8-2B28A6B25914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53" name="TextovéPole 1">
          <a:extLst>
            <a:ext uri="{FF2B5EF4-FFF2-40B4-BE49-F238E27FC236}">
              <a16:creationId xmlns:a16="http://schemas.microsoft.com/office/drawing/2014/main" id="{CA6F609B-5765-4347-851D-803B262F8533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54" name="TextovéPole 1">
          <a:extLst>
            <a:ext uri="{FF2B5EF4-FFF2-40B4-BE49-F238E27FC236}">
              <a16:creationId xmlns:a16="http://schemas.microsoft.com/office/drawing/2014/main" id="{A6A478C1-B7B6-43EE-B791-913AAE252710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55" name="TextovéPole 1">
          <a:extLst>
            <a:ext uri="{FF2B5EF4-FFF2-40B4-BE49-F238E27FC236}">
              <a16:creationId xmlns:a16="http://schemas.microsoft.com/office/drawing/2014/main" id="{F3EFD03B-C5F7-448B-90B2-6E2138A84741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56" name="TextovéPole 1">
          <a:extLst>
            <a:ext uri="{FF2B5EF4-FFF2-40B4-BE49-F238E27FC236}">
              <a16:creationId xmlns:a16="http://schemas.microsoft.com/office/drawing/2014/main" id="{39D034AB-D7DE-414F-8DE4-5FC0EB2212D1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57" name="TextovéPole 1">
          <a:extLst>
            <a:ext uri="{FF2B5EF4-FFF2-40B4-BE49-F238E27FC236}">
              <a16:creationId xmlns:a16="http://schemas.microsoft.com/office/drawing/2014/main" id="{56D62C11-FF13-41EC-AA3A-CF856463E8CF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58" name="TextovéPole 1">
          <a:extLst>
            <a:ext uri="{FF2B5EF4-FFF2-40B4-BE49-F238E27FC236}">
              <a16:creationId xmlns:a16="http://schemas.microsoft.com/office/drawing/2014/main" id="{5E5C8ABB-1782-42F5-A7E7-93C434749191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59" name="TextovéPole 1">
          <a:extLst>
            <a:ext uri="{FF2B5EF4-FFF2-40B4-BE49-F238E27FC236}">
              <a16:creationId xmlns:a16="http://schemas.microsoft.com/office/drawing/2014/main" id="{B690775B-1577-473F-8E85-9920628ABEDF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60" name="TextovéPole 1">
          <a:extLst>
            <a:ext uri="{FF2B5EF4-FFF2-40B4-BE49-F238E27FC236}">
              <a16:creationId xmlns:a16="http://schemas.microsoft.com/office/drawing/2014/main" id="{0E269599-EF4B-4703-82AE-BB0FE1668F13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61" name="TextovéPole 1">
          <a:extLst>
            <a:ext uri="{FF2B5EF4-FFF2-40B4-BE49-F238E27FC236}">
              <a16:creationId xmlns:a16="http://schemas.microsoft.com/office/drawing/2014/main" id="{4E2F8A36-5BD6-42EA-800D-3A499A74E251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62" name="TextovéPole 1">
          <a:extLst>
            <a:ext uri="{FF2B5EF4-FFF2-40B4-BE49-F238E27FC236}">
              <a16:creationId xmlns:a16="http://schemas.microsoft.com/office/drawing/2014/main" id="{06D67277-C625-4D4B-BC34-5711F6196B76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63" name="TextovéPole 1">
          <a:extLst>
            <a:ext uri="{FF2B5EF4-FFF2-40B4-BE49-F238E27FC236}">
              <a16:creationId xmlns:a16="http://schemas.microsoft.com/office/drawing/2014/main" id="{4BE01DC6-BAAC-4EE2-86DD-D4132C731820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64" name="TextovéPole 1">
          <a:extLst>
            <a:ext uri="{FF2B5EF4-FFF2-40B4-BE49-F238E27FC236}">
              <a16:creationId xmlns:a16="http://schemas.microsoft.com/office/drawing/2014/main" id="{B0BEE182-67DF-4A7C-8198-7F18B64B3EBF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65" name="TextovéPole 1">
          <a:extLst>
            <a:ext uri="{FF2B5EF4-FFF2-40B4-BE49-F238E27FC236}">
              <a16:creationId xmlns:a16="http://schemas.microsoft.com/office/drawing/2014/main" id="{E5CCF3C6-D51B-4EE4-91ED-C51DF6284747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66" name="TextovéPole 1">
          <a:extLst>
            <a:ext uri="{FF2B5EF4-FFF2-40B4-BE49-F238E27FC236}">
              <a16:creationId xmlns:a16="http://schemas.microsoft.com/office/drawing/2014/main" id="{7DD7EDF6-6867-4D42-B871-08615B230B5F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67" name="TextovéPole 1">
          <a:extLst>
            <a:ext uri="{FF2B5EF4-FFF2-40B4-BE49-F238E27FC236}">
              <a16:creationId xmlns:a16="http://schemas.microsoft.com/office/drawing/2014/main" id="{05AFC3CD-C766-4F31-AF5C-00CD4C9312B6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68" name="TextovéPole 1">
          <a:extLst>
            <a:ext uri="{FF2B5EF4-FFF2-40B4-BE49-F238E27FC236}">
              <a16:creationId xmlns:a16="http://schemas.microsoft.com/office/drawing/2014/main" id="{B4B55303-CBB2-4CAB-B8CC-4764B6DF3BBA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69" name="TextovéPole 1">
          <a:extLst>
            <a:ext uri="{FF2B5EF4-FFF2-40B4-BE49-F238E27FC236}">
              <a16:creationId xmlns:a16="http://schemas.microsoft.com/office/drawing/2014/main" id="{167A0920-23F8-42F1-8C30-A91AD60DDB2E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19</xdr:col>
      <xdr:colOff>481099</xdr:colOff>
      <xdr:row>156</xdr:row>
      <xdr:rowOff>0</xdr:rowOff>
    </xdr:from>
    <xdr:ext cx="184731" cy="264560"/>
    <xdr:sp macro="" textlink="">
      <xdr:nvSpPr>
        <xdr:cNvPr id="1070" name="TextovéPole 1">
          <a:extLst>
            <a:ext uri="{FF2B5EF4-FFF2-40B4-BE49-F238E27FC236}">
              <a16:creationId xmlns:a16="http://schemas.microsoft.com/office/drawing/2014/main" id="{6ED21F8D-181B-4815-A5D8-7FB2A275ECAA}"/>
            </a:ext>
          </a:extLst>
        </xdr:cNvPr>
        <xdr:cNvSpPr txBox="1"/>
      </xdr:nvSpPr>
      <xdr:spPr>
        <a:xfrm>
          <a:off x="15433232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71" name="TextovéPole 1">
          <a:extLst>
            <a:ext uri="{FF2B5EF4-FFF2-40B4-BE49-F238E27FC236}">
              <a16:creationId xmlns:a16="http://schemas.microsoft.com/office/drawing/2014/main" id="{61A86028-49C4-4AB4-AB04-17C447E38D28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72" name="TextovéPole 1">
          <a:extLst>
            <a:ext uri="{FF2B5EF4-FFF2-40B4-BE49-F238E27FC236}">
              <a16:creationId xmlns:a16="http://schemas.microsoft.com/office/drawing/2014/main" id="{866F3D00-41CD-4592-A9DA-1DBD6BC42B9E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73" name="TextovéPole 1">
          <a:extLst>
            <a:ext uri="{FF2B5EF4-FFF2-40B4-BE49-F238E27FC236}">
              <a16:creationId xmlns:a16="http://schemas.microsoft.com/office/drawing/2014/main" id="{396C8B44-7BA8-4494-9794-3F8DD8069BA4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74" name="TextovéPole 1">
          <a:extLst>
            <a:ext uri="{FF2B5EF4-FFF2-40B4-BE49-F238E27FC236}">
              <a16:creationId xmlns:a16="http://schemas.microsoft.com/office/drawing/2014/main" id="{71C114FB-18CC-4582-9D56-C0C45F46DA4D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75" name="TextovéPole 1">
          <a:extLst>
            <a:ext uri="{FF2B5EF4-FFF2-40B4-BE49-F238E27FC236}">
              <a16:creationId xmlns:a16="http://schemas.microsoft.com/office/drawing/2014/main" id="{51828F5D-898C-4D14-B222-2479DAEB0E2F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76" name="TextovéPole 1">
          <a:extLst>
            <a:ext uri="{FF2B5EF4-FFF2-40B4-BE49-F238E27FC236}">
              <a16:creationId xmlns:a16="http://schemas.microsoft.com/office/drawing/2014/main" id="{816BD631-FEC4-4106-8E63-8EE4C5FC5BAD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77" name="TextovéPole 1">
          <a:extLst>
            <a:ext uri="{FF2B5EF4-FFF2-40B4-BE49-F238E27FC236}">
              <a16:creationId xmlns:a16="http://schemas.microsoft.com/office/drawing/2014/main" id="{7ABFCBDD-A2F9-418F-93B7-C10A6C1CCF0A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78" name="TextovéPole 1">
          <a:extLst>
            <a:ext uri="{FF2B5EF4-FFF2-40B4-BE49-F238E27FC236}">
              <a16:creationId xmlns:a16="http://schemas.microsoft.com/office/drawing/2014/main" id="{0910A703-E0C0-44CB-8F21-57521D316E32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79" name="TextovéPole 1">
          <a:extLst>
            <a:ext uri="{FF2B5EF4-FFF2-40B4-BE49-F238E27FC236}">
              <a16:creationId xmlns:a16="http://schemas.microsoft.com/office/drawing/2014/main" id="{903FE76E-0CE4-4327-ACF0-CA8B5C738164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80" name="TextovéPole 1">
          <a:extLst>
            <a:ext uri="{FF2B5EF4-FFF2-40B4-BE49-F238E27FC236}">
              <a16:creationId xmlns:a16="http://schemas.microsoft.com/office/drawing/2014/main" id="{FEA08F18-5152-4FC7-B74F-1B82AECF0A6E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81" name="TextovéPole 1">
          <a:extLst>
            <a:ext uri="{FF2B5EF4-FFF2-40B4-BE49-F238E27FC236}">
              <a16:creationId xmlns:a16="http://schemas.microsoft.com/office/drawing/2014/main" id="{74CAFE1D-59C5-43B6-A3F7-456CD854CC72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82" name="TextovéPole 1">
          <a:extLst>
            <a:ext uri="{FF2B5EF4-FFF2-40B4-BE49-F238E27FC236}">
              <a16:creationId xmlns:a16="http://schemas.microsoft.com/office/drawing/2014/main" id="{12B4A556-3819-4B06-8A00-7B3284CE1C98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83" name="TextovéPole 1">
          <a:extLst>
            <a:ext uri="{FF2B5EF4-FFF2-40B4-BE49-F238E27FC236}">
              <a16:creationId xmlns:a16="http://schemas.microsoft.com/office/drawing/2014/main" id="{7ECEB695-58AC-42F1-A4D2-7174DFA90B45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84" name="TextovéPole 1">
          <a:extLst>
            <a:ext uri="{FF2B5EF4-FFF2-40B4-BE49-F238E27FC236}">
              <a16:creationId xmlns:a16="http://schemas.microsoft.com/office/drawing/2014/main" id="{305C9369-0B09-442B-A2B5-0567B13A2E39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85" name="TextovéPole 1">
          <a:extLst>
            <a:ext uri="{FF2B5EF4-FFF2-40B4-BE49-F238E27FC236}">
              <a16:creationId xmlns:a16="http://schemas.microsoft.com/office/drawing/2014/main" id="{B4634699-ACF3-4BA1-972D-1F2B4E8AE564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86" name="TextovéPole 1">
          <a:extLst>
            <a:ext uri="{FF2B5EF4-FFF2-40B4-BE49-F238E27FC236}">
              <a16:creationId xmlns:a16="http://schemas.microsoft.com/office/drawing/2014/main" id="{D3B60748-D18A-4129-9E78-3215AE2649BA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87" name="TextovéPole 1">
          <a:extLst>
            <a:ext uri="{FF2B5EF4-FFF2-40B4-BE49-F238E27FC236}">
              <a16:creationId xmlns:a16="http://schemas.microsoft.com/office/drawing/2014/main" id="{D0FC05FC-6896-4687-B8A4-249AFAB69AFE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88" name="TextovéPole 1">
          <a:extLst>
            <a:ext uri="{FF2B5EF4-FFF2-40B4-BE49-F238E27FC236}">
              <a16:creationId xmlns:a16="http://schemas.microsoft.com/office/drawing/2014/main" id="{EFC93645-35CD-4319-A5B4-BAC19ABB3392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89" name="TextovéPole 1">
          <a:extLst>
            <a:ext uri="{FF2B5EF4-FFF2-40B4-BE49-F238E27FC236}">
              <a16:creationId xmlns:a16="http://schemas.microsoft.com/office/drawing/2014/main" id="{828467E4-21ED-402C-B22E-CDCCE80DEFB1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90" name="TextovéPole 1">
          <a:extLst>
            <a:ext uri="{FF2B5EF4-FFF2-40B4-BE49-F238E27FC236}">
              <a16:creationId xmlns:a16="http://schemas.microsoft.com/office/drawing/2014/main" id="{13C4C554-3496-465A-AC7E-2FAB28F423E3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91" name="TextovéPole 1">
          <a:extLst>
            <a:ext uri="{FF2B5EF4-FFF2-40B4-BE49-F238E27FC236}">
              <a16:creationId xmlns:a16="http://schemas.microsoft.com/office/drawing/2014/main" id="{13FF3CAD-85D8-42D1-A678-A2A8D985CA5C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92" name="TextovéPole 1">
          <a:extLst>
            <a:ext uri="{FF2B5EF4-FFF2-40B4-BE49-F238E27FC236}">
              <a16:creationId xmlns:a16="http://schemas.microsoft.com/office/drawing/2014/main" id="{C073F137-9ECA-4679-AD3D-2A0A0FF2C8B9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20</xdr:col>
      <xdr:colOff>481099</xdr:colOff>
      <xdr:row>156</xdr:row>
      <xdr:rowOff>0</xdr:rowOff>
    </xdr:from>
    <xdr:ext cx="184731" cy="264560"/>
    <xdr:sp macro="" textlink="">
      <xdr:nvSpPr>
        <xdr:cNvPr id="1093" name="TextovéPole 1">
          <a:extLst>
            <a:ext uri="{FF2B5EF4-FFF2-40B4-BE49-F238E27FC236}">
              <a16:creationId xmlns:a16="http://schemas.microsoft.com/office/drawing/2014/main" id="{25C94E42-92E6-4299-8076-BED1D6B4B573}"/>
            </a:ext>
          </a:extLst>
        </xdr:cNvPr>
        <xdr:cNvSpPr txBox="1"/>
      </xdr:nvSpPr>
      <xdr:spPr>
        <a:xfrm>
          <a:off x="15913523" y="28295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094" name="TextovéPole 1">
          <a:extLst>
            <a:ext uri="{FF2B5EF4-FFF2-40B4-BE49-F238E27FC236}">
              <a16:creationId xmlns:a16="http://schemas.microsoft.com/office/drawing/2014/main" id="{2A731153-7C09-4F74-A454-5F675800C792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095" name="TextovéPole 1">
          <a:extLst>
            <a:ext uri="{FF2B5EF4-FFF2-40B4-BE49-F238E27FC236}">
              <a16:creationId xmlns:a16="http://schemas.microsoft.com/office/drawing/2014/main" id="{C0795856-CEF2-471D-8608-818B50B74371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096" name="TextovéPole 1">
          <a:extLst>
            <a:ext uri="{FF2B5EF4-FFF2-40B4-BE49-F238E27FC236}">
              <a16:creationId xmlns:a16="http://schemas.microsoft.com/office/drawing/2014/main" id="{8C065E8F-6396-4AED-8FBD-030760CE67F4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097" name="TextovéPole 1">
          <a:extLst>
            <a:ext uri="{FF2B5EF4-FFF2-40B4-BE49-F238E27FC236}">
              <a16:creationId xmlns:a16="http://schemas.microsoft.com/office/drawing/2014/main" id="{57D1B1AF-A82C-4815-9B20-4B79786C31DF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098" name="TextovéPole 1">
          <a:extLst>
            <a:ext uri="{FF2B5EF4-FFF2-40B4-BE49-F238E27FC236}">
              <a16:creationId xmlns:a16="http://schemas.microsoft.com/office/drawing/2014/main" id="{468CB4BF-E9C3-4BB0-88A5-0AC2CC9477B2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099" name="TextovéPole 1">
          <a:extLst>
            <a:ext uri="{FF2B5EF4-FFF2-40B4-BE49-F238E27FC236}">
              <a16:creationId xmlns:a16="http://schemas.microsoft.com/office/drawing/2014/main" id="{C9C1951C-93AD-4783-969C-8492E7A96F6D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00" name="TextovéPole 1">
          <a:extLst>
            <a:ext uri="{FF2B5EF4-FFF2-40B4-BE49-F238E27FC236}">
              <a16:creationId xmlns:a16="http://schemas.microsoft.com/office/drawing/2014/main" id="{CCD3ED0A-C999-432E-A4CD-C66E51396CD6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01" name="TextovéPole 1">
          <a:extLst>
            <a:ext uri="{FF2B5EF4-FFF2-40B4-BE49-F238E27FC236}">
              <a16:creationId xmlns:a16="http://schemas.microsoft.com/office/drawing/2014/main" id="{075904AB-9F27-4912-A5CE-30C488AE4AC0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02" name="TextovéPole 1">
          <a:extLst>
            <a:ext uri="{FF2B5EF4-FFF2-40B4-BE49-F238E27FC236}">
              <a16:creationId xmlns:a16="http://schemas.microsoft.com/office/drawing/2014/main" id="{09D52CA8-64F9-4AD9-9398-239ADDC7E914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03" name="TextovéPole 1">
          <a:extLst>
            <a:ext uri="{FF2B5EF4-FFF2-40B4-BE49-F238E27FC236}">
              <a16:creationId xmlns:a16="http://schemas.microsoft.com/office/drawing/2014/main" id="{BA1E5A68-B201-4AD5-B125-D27A9F65E12D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04" name="TextovéPole 1">
          <a:extLst>
            <a:ext uri="{FF2B5EF4-FFF2-40B4-BE49-F238E27FC236}">
              <a16:creationId xmlns:a16="http://schemas.microsoft.com/office/drawing/2014/main" id="{6703006A-FCEE-403E-9228-805DEAF0BA78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05" name="TextovéPole 1">
          <a:extLst>
            <a:ext uri="{FF2B5EF4-FFF2-40B4-BE49-F238E27FC236}">
              <a16:creationId xmlns:a16="http://schemas.microsoft.com/office/drawing/2014/main" id="{61C2EB04-1A92-4571-979A-763E439F7B08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06" name="TextovéPole 1">
          <a:extLst>
            <a:ext uri="{FF2B5EF4-FFF2-40B4-BE49-F238E27FC236}">
              <a16:creationId xmlns:a16="http://schemas.microsoft.com/office/drawing/2014/main" id="{739BD303-1639-40EC-8988-FE0B823CAE51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07" name="TextovéPole 1">
          <a:extLst>
            <a:ext uri="{FF2B5EF4-FFF2-40B4-BE49-F238E27FC236}">
              <a16:creationId xmlns:a16="http://schemas.microsoft.com/office/drawing/2014/main" id="{77BBB17E-4129-454C-9AE3-837D70B6A353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08" name="TextovéPole 1">
          <a:extLst>
            <a:ext uri="{FF2B5EF4-FFF2-40B4-BE49-F238E27FC236}">
              <a16:creationId xmlns:a16="http://schemas.microsoft.com/office/drawing/2014/main" id="{A2CEB295-4E0B-4723-9534-DE6EF5BCD4EA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09" name="TextovéPole 1">
          <a:extLst>
            <a:ext uri="{FF2B5EF4-FFF2-40B4-BE49-F238E27FC236}">
              <a16:creationId xmlns:a16="http://schemas.microsoft.com/office/drawing/2014/main" id="{03BD3DF6-0698-4D83-924A-8CABE57857B6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10" name="TextovéPole 1">
          <a:extLst>
            <a:ext uri="{FF2B5EF4-FFF2-40B4-BE49-F238E27FC236}">
              <a16:creationId xmlns:a16="http://schemas.microsoft.com/office/drawing/2014/main" id="{B415E7F4-4F4B-4F17-B9D8-BA965C9B3209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11" name="TextovéPole 1">
          <a:extLst>
            <a:ext uri="{FF2B5EF4-FFF2-40B4-BE49-F238E27FC236}">
              <a16:creationId xmlns:a16="http://schemas.microsoft.com/office/drawing/2014/main" id="{19FA8E7B-FF63-45CE-B5C8-52C1E1E73AEA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12" name="TextovéPole 1">
          <a:extLst>
            <a:ext uri="{FF2B5EF4-FFF2-40B4-BE49-F238E27FC236}">
              <a16:creationId xmlns:a16="http://schemas.microsoft.com/office/drawing/2014/main" id="{D1472269-B493-4F30-89E7-B8BDB15D4DD0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13" name="TextovéPole 1">
          <a:extLst>
            <a:ext uri="{FF2B5EF4-FFF2-40B4-BE49-F238E27FC236}">
              <a16:creationId xmlns:a16="http://schemas.microsoft.com/office/drawing/2014/main" id="{6E962233-32E1-49F4-8AC7-66AE780A1CE4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14" name="TextovéPole 1">
          <a:extLst>
            <a:ext uri="{FF2B5EF4-FFF2-40B4-BE49-F238E27FC236}">
              <a16:creationId xmlns:a16="http://schemas.microsoft.com/office/drawing/2014/main" id="{F3B141E1-2B33-4BFB-9300-785D8C98CC04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15" name="TextovéPole 1">
          <a:extLst>
            <a:ext uri="{FF2B5EF4-FFF2-40B4-BE49-F238E27FC236}">
              <a16:creationId xmlns:a16="http://schemas.microsoft.com/office/drawing/2014/main" id="{4B83A484-EDA7-41C4-8E63-F7760D6C5EDD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16" name="TextovéPole 1">
          <a:extLst>
            <a:ext uri="{FF2B5EF4-FFF2-40B4-BE49-F238E27FC236}">
              <a16:creationId xmlns:a16="http://schemas.microsoft.com/office/drawing/2014/main" id="{3D6A379A-F83E-4CBB-8F47-03A5D3289C8C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17" name="TextovéPole 1">
          <a:extLst>
            <a:ext uri="{FF2B5EF4-FFF2-40B4-BE49-F238E27FC236}">
              <a16:creationId xmlns:a16="http://schemas.microsoft.com/office/drawing/2014/main" id="{1AF24984-48B4-4F90-8DF3-4D73BECBF677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18" name="TextovéPole 1">
          <a:extLst>
            <a:ext uri="{FF2B5EF4-FFF2-40B4-BE49-F238E27FC236}">
              <a16:creationId xmlns:a16="http://schemas.microsoft.com/office/drawing/2014/main" id="{6B293F41-B728-4C9D-88B9-8E3B3D7D3E72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19" name="TextovéPole 1">
          <a:extLst>
            <a:ext uri="{FF2B5EF4-FFF2-40B4-BE49-F238E27FC236}">
              <a16:creationId xmlns:a16="http://schemas.microsoft.com/office/drawing/2014/main" id="{64243E97-F345-4E52-89E6-20EADEFF3D66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20" name="TextovéPole 1">
          <a:extLst>
            <a:ext uri="{FF2B5EF4-FFF2-40B4-BE49-F238E27FC236}">
              <a16:creationId xmlns:a16="http://schemas.microsoft.com/office/drawing/2014/main" id="{25B75FA7-0D24-463A-BC17-B747779BFD90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21" name="TextovéPole 1">
          <a:extLst>
            <a:ext uri="{FF2B5EF4-FFF2-40B4-BE49-F238E27FC236}">
              <a16:creationId xmlns:a16="http://schemas.microsoft.com/office/drawing/2014/main" id="{C8DC781C-1705-4CEF-9AA1-1104CD25830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22" name="TextovéPole 1">
          <a:extLst>
            <a:ext uri="{FF2B5EF4-FFF2-40B4-BE49-F238E27FC236}">
              <a16:creationId xmlns:a16="http://schemas.microsoft.com/office/drawing/2014/main" id="{DD146CF2-0734-4811-8B07-6E479B20689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23" name="TextovéPole 1">
          <a:extLst>
            <a:ext uri="{FF2B5EF4-FFF2-40B4-BE49-F238E27FC236}">
              <a16:creationId xmlns:a16="http://schemas.microsoft.com/office/drawing/2014/main" id="{6E2768B2-056D-4BEF-9F42-4F9834DD361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24" name="TextovéPole 1">
          <a:extLst>
            <a:ext uri="{FF2B5EF4-FFF2-40B4-BE49-F238E27FC236}">
              <a16:creationId xmlns:a16="http://schemas.microsoft.com/office/drawing/2014/main" id="{3B785BB2-173D-47EE-A79B-EC61362AB49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25" name="TextovéPole 1">
          <a:extLst>
            <a:ext uri="{FF2B5EF4-FFF2-40B4-BE49-F238E27FC236}">
              <a16:creationId xmlns:a16="http://schemas.microsoft.com/office/drawing/2014/main" id="{1CC61C49-E349-499A-81D3-2708B3E5EB3B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26" name="TextovéPole 1">
          <a:extLst>
            <a:ext uri="{FF2B5EF4-FFF2-40B4-BE49-F238E27FC236}">
              <a16:creationId xmlns:a16="http://schemas.microsoft.com/office/drawing/2014/main" id="{07AE57E1-023C-4809-A34E-383CAF171D2D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27" name="TextovéPole 1">
          <a:extLst>
            <a:ext uri="{FF2B5EF4-FFF2-40B4-BE49-F238E27FC236}">
              <a16:creationId xmlns:a16="http://schemas.microsoft.com/office/drawing/2014/main" id="{30EBED9E-2C32-4627-9619-CC12A1FFEB7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28" name="TextovéPole 1">
          <a:extLst>
            <a:ext uri="{FF2B5EF4-FFF2-40B4-BE49-F238E27FC236}">
              <a16:creationId xmlns:a16="http://schemas.microsoft.com/office/drawing/2014/main" id="{B3A6B0EC-4F9C-4F9C-A462-CC743EA707D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29" name="TextovéPole 1">
          <a:extLst>
            <a:ext uri="{FF2B5EF4-FFF2-40B4-BE49-F238E27FC236}">
              <a16:creationId xmlns:a16="http://schemas.microsoft.com/office/drawing/2014/main" id="{304431C1-D980-41F9-95E0-2B208AA3A3CB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30" name="TextovéPole 1">
          <a:extLst>
            <a:ext uri="{FF2B5EF4-FFF2-40B4-BE49-F238E27FC236}">
              <a16:creationId xmlns:a16="http://schemas.microsoft.com/office/drawing/2014/main" id="{58EC3075-0368-47DD-8CB2-A117879D0400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31" name="TextovéPole 1">
          <a:extLst>
            <a:ext uri="{FF2B5EF4-FFF2-40B4-BE49-F238E27FC236}">
              <a16:creationId xmlns:a16="http://schemas.microsoft.com/office/drawing/2014/main" id="{C75F138B-6324-4556-BDF9-5E423E58A6B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32" name="TextovéPole 1">
          <a:extLst>
            <a:ext uri="{FF2B5EF4-FFF2-40B4-BE49-F238E27FC236}">
              <a16:creationId xmlns:a16="http://schemas.microsoft.com/office/drawing/2014/main" id="{3588CC7F-627A-499D-8633-8EE2450724A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33" name="TextovéPole 1">
          <a:extLst>
            <a:ext uri="{FF2B5EF4-FFF2-40B4-BE49-F238E27FC236}">
              <a16:creationId xmlns:a16="http://schemas.microsoft.com/office/drawing/2014/main" id="{7F8D31F8-C5DE-4552-A804-D2F38FA32BE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34" name="TextovéPole 1">
          <a:extLst>
            <a:ext uri="{FF2B5EF4-FFF2-40B4-BE49-F238E27FC236}">
              <a16:creationId xmlns:a16="http://schemas.microsoft.com/office/drawing/2014/main" id="{277308C9-DC89-4CD1-9051-980E655CACB7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35" name="TextovéPole 1">
          <a:extLst>
            <a:ext uri="{FF2B5EF4-FFF2-40B4-BE49-F238E27FC236}">
              <a16:creationId xmlns:a16="http://schemas.microsoft.com/office/drawing/2014/main" id="{3BD2A7CF-7D2A-44EE-AB49-392C14796360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36" name="TextovéPole 1">
          <a:extLst>
            <a:ext uri="{FF2B5EF4-FFF2-40B4-BE49-F238E27FC236}">
              <a16:creationId xmlns:a16="http://schemas.microsoft.com/office/drawing/2014/main" id="{F927F6A7-BCB9-4BE6-9651-A934887D50C7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37" name="TextovéPole 1">
          <a:extLst>
            <a:ext uri="{FF2B5EF4-FFF2-40B4-BE49-F238E27FC236}">
              <a16:creationId xmlns:a16="http://schemas.microsoft.com/office/drawing/2014/main" id="{FEB161E6-74DE-452A-8FBC-3973E242E1C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38" name="TextovéPole 1">
          <a:extLst>
            <a:ext uri="{FF2B5EF4-FFF2-40B4-BE49-F238E27FC236}">
              <a16:creationId xmlns:a16="http://schemas.microsoft.com/office/drawing/2014/main" id="{D5691C81-71AE-4F91-8A27-1EA45C8DF03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39" name="TextovéPole 1">
          <a:extLst>
            <a:ext uri="{FF2B5EF4-FFF2-40B4-BE49-F238E27FC236}">
              <a16:creationId xmlns:a16="http://schemas.microsoft.com/office/drawing/2014/main" id="{1854F304-D6A2-4171-8024-D75E52DD4A2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40" name="TextovéPole 1">
          <a:extLst>
            <a:ext uri="{FF2B5EF4-FFF2-40B4-BE49-F238E27FC236}">
              <a16:creationId xmlns:a16="http://schemas.microsoft.com/office/drawing/2014/main" id="{B00F1F4C-FD95-4823-BDD7-94F742E3FF5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41" name="TextovéPole 1">
          <a:extLst>
            <a:ext uri="{FF2B5EF4-FFF2-40B4-BE49-F238E27FC236}">
              <a16:creationId xmlns:a16="http://schemas.microsoft.com/office/drawing/2014/main" id="{642121E2-71D4-4B6F-AC7B-94E0E040D19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42" name="TextovéPole 1">
          <a:extLst>
            <a:ext uri="{FF2B5EF4-FFF2-40B4-BE49-F238E27FC236}">
              <a16:creationId xmlns:a16="http://schemas.microsoft.com/office/drawing/2014/main" id="{936D5D17-ABF4-4B1B-BF9C-CA6A3C213B0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43" name="TextovéPole 1">
          <a:extLst>
            <a:ext uri="{FF2B5EF4-FFF2-40B4-BE49-F238E27FC236}">
              <a16:creationId xmlns:a16="http://schemas.microsoft.com/office/drawing/2014/main" id="{863EED0C-9EA6-45D9-9B97-604731EE454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44" name="TextovéPole 1">
          <a:extLst>
            <a:ext uri="{FF2B5EF4-FFF2-40B4-BE49-F238E27FC236}">
              <a16:creationId xmlns:a16="http://schemas.microsoft.com/office/drawing/2014/main" id="{040E03A9-A329-4A43-9AC5-1B1688EF984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45" name="TextovéPole 1">
          <a:extLst>
            <a:ext uri="{FF2B5EF4-FFF2-40B4-BE49-F238E27FC236}">
              <a16:creationId xmlns:a16="http://schemas.microsoft.com/office/drawing/2014/main" id="{D115B4E0-4319-4DA6-8908-B86FEB826025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46" name="TextovéPole 1">
          <a:extLst>
            <a:ext uri="{FF2B5EF4-FFF2-40B4-BE49-F238E27FC236}">
              <a16:creationId xmlns:a16="http://schemas.microsoft.com/office/drawing/2014/main" id="{8C9482D1-BB13-4952-8D28-081956812197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47" name="TextovéPole 1">
          <a:extLst>
            <a:ext uri="{FF2B5EF4-FFF2-40B4-BE49-F238E27FC236}">
              <a16:creationId xmlns:a16="http://schemas.microsoft.com/office/drawing/2014/main" id="{841394DA-820B-413B-B859-2E4C59335677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48" name="TextovéPole 1">
          <a:extLst>
            <a:ext uri="{FF2B5EF4-FFF2-40B4-BE49-F238E27FC236}">
              <a16:creationId xmlns:a16="http://schemas.microsoft.com/office/drawing/2014/main" id="{EE85CF0F-9F09-440D-8D56-9252980B318E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49" name="TextovéPole 1">
          <a:extLst>
            <a:ext uri="{FF2B5EF4-FFF2-40B4-BE49-F238E27FC236}">
              <a16:creationId xmlns:a16="http://schemas.microsoft.com/office/drawing/2014/main" id="{FFD33970-31CF-4763-8338-CAF4894E862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50" name="TextovéPole 1">
          <a:extLst>
            <a:ext uri="{FF2B5EF4-FFF2-40B4-BE49-F238E27FC236}">
              <a16:creationId xmlns:a16="http://schemas.microsoft.com/office/drawing/2014/main" id="{61212213-5F0C-4FDA-955A-42E4B0D7AFB5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51" name="TextovéPole 1">
          <a:extLst>
            <a:ext uri="{FF2B5EF4-FFF2-40B4-BE49-F238E27FC236}">
              <a16:creationId xmlns:a16="http://schemas.microsoft.com/office/drawing/2014/main" id="{0FAD93B5-002E-4EAB-9903-A1699F20F60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52" name="TextovéPole 1">
          <a:extLst>
            <a:ext uri="{FF2B5EF4-FFF2-40B4-BE49-F238E27FC236}">
              <a16:creationId xmlns:a16="http://schemas.microsoft.com/office/drawing/2014/main" id="{ECB26E20-3749-4CE4-8E3A-D4327430BE61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53" name="TextovéPole 1">
          <a:extLst>
            <a:ext uri="{FF2B5EF4-FFF2-40B4-BE49-F238E27FC236}">
              <a16:creationId xmlns:a16="http://schemas.microsoft.com/office/drawing/2014/main" id="{6DD152BD-D812-46CF-87AB-0EF8CCF5DFB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54" name="TextovéPole 1">
          <a:extLst>
            <a:ext uri="{FF2B5EF4-FFF2-40B4-BE49-F238E27FC236}">
              <a16:creationId xmlns:a16="http://schemas.microsoft.com/office/drawing/2014/main" id="{DF5479FD-E5E8-4F40-949A-809745E32AC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55" name="TextovéPole 1">
          <a:extLst>
            <a:ext uri="{FF2B5EF4-FFF2-40B4-BE49-F238E27FC236}">
              <a16:creationId xmlns:a16="http://schemas.microsoft.com/office/drawing/2014/main" id="{EDE28768-BE3F-4C1F-BF35-09E7698ED7A1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56" name="TextovéPole 1">
          <a:extLst>
            <a:ext uri="{FF2B5EF4-FFF2-40B4-BE49-F238E27FC236}">
              <a16:creationId xmlns:a16="http://schemas.microsoft.com/office/drawing/2014/main" id="{517A63B6-C730-470D-92AE-6BCE79EBF2A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57" name="TextovéPole 1">
          <a:extLst>
            <a:ext uri="{FF2B5EF4-FFF2-40B4-BE49-F238E27FC236}">
              <a16:creationId xmlns:a16="http://schemas.microsoft.com/office/drawing/2014/main" id="{F676CB3A-0DE9-4258-AED3-E37EC56DBB7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58" name="TextovéPole 1">
          <a:extLst>
            <a:ext uri="{FF2B5EF4-FFF2-40B4-BE49-F238E27FC236}">
              <a16:creationId xmlns:a16="http://schemas.microsoft.com/office/drawing/2014/main" id="{25EDB14A-ACE3-4DE5-88E9-C86EA37F9667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59" name="TextovéPole 1">
          <a:extLst>
            <a:ext uri="{FF2B5EF4-FFF2-40B4-BE49-F238E27FC236}">
              <a16:creationId xmlns:a16="http://schemas.microsoft.com/office/drawing/2014/main" id="{A343468C-7ECF-42AD-A758-BF143E764FA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60" name="TextovéPole 1">
          <a:extLst>
            <a:ext uri="{FF2B5EF4-FFF2-40B4-BE49-F238E27FC236}">
              <a16:creationId xmlns:a16="http://schemas.microsoft.com/office/drawing/2014/main" id="{5BE947AC-35E1-4394-986C-F06CCDD4720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61" name="TextovéPole 1">
          <a:extLst>
            <a:ext uri="{FF2B5EF4-FFF2-40B4-BE49-F238E27FC236}">
              <a16:creationId xmlns:a16="http://schemas.microsoft.com/office/drawing/2014/main" id="{E4979499-59BF-4104-9979-705EF0F5460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62" name="TextovéPole 1">
          <a:extLst>
            <a:ext uri="{FF2B5EF4-FFF2-40B4-BE49-F238E27FC236}">
              <a16:creationId xmlns:a16="http://schemas.microsoft.com/office/drawing/2014/main" id="{7535F938-CE7F-4F1B-9FC9-F9A955CA7DB6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63" name="TextovéPole 1">
          <a:extLst>
            <a:ext uri="{FF2B5EF4-FFF2-40B4-BE49-F238E27FC236}">
              <a16:creationId xmlns:a16="http://schemas.microsoft.com/office/drawing/2014/main" id="{27B3DCB3-031C-42A2-8C51-83932F24A365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64" name="TextovéPole 1">
          <a:extLst>
            <a:ext uri="{FF2B5EF4-FFF2-40B4-BE49-F238E27FC236}">
              <a16:creationId xmlns:a16="http://schemas.microsoft.com/office/drawing/2014/main" id="{801A4401-4B38-40E2-897B-D0E5DEA5B1FF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65" name="TextovéPole 1">
          <a:extLst>
            <a:ext uri="{FF2B5EF4-FFF2-40B4-BE49-F238E27FC236}">
              <a16:creationId xmlns:a16="http://schemas.microsoft.com/office/drawing/2014/main" id="{B108207F-3A0D-40CE-BBF5-AC77E61E75D0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66" name="TextovéPole 1">
          <a:extLst>
            <a:ext uri="{FF2B5EF4-FFF2-40B4-BE49-F238E27FC236}">
              <a16:creationId xmlns:a16="http://schemas.microsoft.com/office/drawing/2014/main" id="{2CF03FEB-5FAB-4B2E-ACDD-D9CF374C6516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67" name="TextovéPole 1">
          <a:extLst>
            <a:ext uri="{FF2B5EF4-FFF2-40B4-BE49-F238E27FC236}">
              <a16:creationId xmlns:a16="http://schemas.microsoft.com/office/drawing/2014/main" id="{1D67EB5D-0AE3-4954-BE8F-F4092633013D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68" name="TextovéPole 1">
          <a:extLst>
            <a:ext uri="{FF2B5EF4-FFF2-40B4-BE49-F238E27FC236}">
              <a16:creationId xmlns:a16="http://schemas.microsoft.com/office/drawing/2014/main" id="{1D3CD286-F4B8-414D-924F-F828FD7CD0BE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69" name="TextovéPole 1">
          <a:extLst>
            <a:ext uri="{FF2B5EF4-FFF2-40B4-BE49-F238E27FC236}">
              <a16:creationId xmlns:a16="http://schemas.microsoft.com/office/drawing/2014/main" id="{EEF88058-14B3-4D9B-8781-53B88B2348E9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70" name="TextovéPole 1">
          <a:extLst>
            <a:ext uri="{FF2B5EF4-FFF2-40B4-BE49-F238E27FC236}">
              <a16:creationId xmlns:a16="http://schemas.microsoft.com/office/drawing/2014/main" id="{398E430A-4F33-404C-A439-A4AB51D58904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71" name="TextovéPole 1">
          <a:extLst>
            <a:ext uri="{FF2B5EF4-FFF2-40B4-BE49-F238E27FC236}">
              <a16:creationId xmlns:a16="http://schemas.microsoft.com/office/drawing/2014/main" id="{E1650301-B5A6-4738-A4FD-7982C818A444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72" name="TextovéPole 1">
          <a:extLst>
            <a:ext uri="{FF2B5EF4-FFF2-40B4-BE49-F238E27FC236}">
              <a16:creationId xmlns:a16="http://schemas.microsoft.com/office/drawing/2014/main" id="{51FA2FFE-7B3E-4160-9B86-DFEDE8021980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73" name="TextovéPole 1">
          <a:extLst>
            <a:ext uri="{FF2B5EF4-FFF2-40B4-BE49-F238E27FC236}">
              <a16:creationId xmlns:a16="http://schemas.microsoft.com/office/drawing/2014/main" id="{2EE0B417-2076-4963-BFC7-EAE4E52214F7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74" name="TextovéPole 1">
          <a:extLst>
            <a:ext uri="{FF2B5EF4-FFF2-40B4-BE49-F238E27FC236}">
              <a16:creationId xmlns:a16="http://schemas.microsoft.com/office/drawing/2014/main" id="{3386883C-43B4-4CE8-95C7-C79F4E7CAF0E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75" name="TextovéPole 1">
          <a:extLst>
            <a:ext uri="{FF2B5EF4-FFF2-40B4-BE49-F238E27FC236}">
              <a16:creationId xmlns:a16="http://schemas.microsoft.com/office/drawing/2014/main" id="{06D66B4D-04C2-462E-AB7F-2FABD39B37FA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76" name="TextovéPole 1">
          <a:extLst>
            <a:ext uri="{FF2B5EF4-FFF2-40B4-BE49-F238E27FC236}">
              <a16:creationId xmlns:a16="http://schemas.microsoft.com/office/drawing/2014/main" id="{3B1315A2-835D-480D-B21C-56AC8E739BD2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77" name="TextovéPole 1">
          <a:extLst>
            <a:ext uri="{FF2B5EF4-FFF2-40B4-BE49-F238E27FC236}">
              <a16:creationId xmlns:a16="http://schemas.microsoft.com/office/drawing/2014/main" id="{76C1FA04-C129-4621-8F92-B6EA122A6B33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78" name="TextovéPole 1">
          <a:extLst>
            <a:ext uri="{FF2B5EF4-FFF2-40B4-BE49-F238E27FC236}">
              <a16:creationId xmlns:a16="http://schemas.microsoft.com/office/drawing/2014/main" id="{5EF06B45-DD48-41ED-84C6-8EA849FBC1EA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79" name="TextovéPole 1">
          <a:extLst>
            <a:ext uri="{FF2B5EF4-FFF2-40B4-BE49-F238E27FC236}">
              <a16:creationId xmlns:a16="http://schemas.microsoft.com/office/drawing/2014/main" id="{914434A7-8499-4711-8339-8915B5F84681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80" name="TextovéPole 1">
          <a:extLst>
            <a:ext uri="{FF2B5EF4-FFF2-40B4-BE49-F238E27FC236}">
              <a16:creationId xmlns:a16="http://schemas.microsoft.com/office/drawing/2014/main" id="{9911510A-C8EE-40B2-9536-55EAD7A1477C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81" name="TextovéPole 1">
          <a:extLst>
            <a:ext uri="{FF2B5EF4-FFF2-40B4-BE49-F238E27FC236}">
              <a16:creationId xmlns:a16="http://schemas.microsoft.com/office/drawing/2014/main" id="{83633D04-AC4F-4357-A77D-A83EC885FBDB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82" name="TextovéPole 1">
          <a:extLst>
            <a:ext uri="{FF2B5EF4-FFF2-40B4-BE49-F238E27FC236}">
              <a16:creationId xmlns:a16="http://schemas.microsoft.com/office/drawing/2014/main" id="{18BAC214-B589-4707-A70E-89D94E38ACD7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83" name="TextovéPole 1">
          <a:extLst>
            <a:ext uri="{FF2B5EF4-FFF2-40B4-BE49-F238E27FC236}">
              <a16:creationId xmlns:a16="http://schemas.microsoft.com/office/drawing/2014/main" id="{629CA2B3-8A13-4E74-AA32-4AF2FB0E8289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84" name="TextovéPole 1">
          <a:extLst>
            <a:ext uri="{FF2B5EF4-FFF2-40B4-BE49-F238E27FC236}">
              <a16:creationId xmlns:a16="http://schemas.microsoft.com/office/drawing/2014/main" id="{D27195A5-5720-4EFA-B724-35D8FB412453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85" name="TextovéPole 1">
          <a:extLst>
            <a:ext uri="{FF2B5EF4-FFF2-40B4-BE49-F238E27FC236}">
              <a16:creationId xmlns:a16="http://schemas.microsoft.com/office/drawing/2014/main" id="{6BC19C53-C184-4D7D-A56C-4CD29C666C7B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86" name="TextovéPole 1">
          <a:extLst>
            <a:ext uri="{FF2B5EF4-FFF2-40B4-BE49-F238E27FC236}">
              <a16:creationId xmlns:a16="http://schemas.microsoft.com/office/drawing/2014/main" id="{DD06ABD8-A877-4437-88FF-D1A57D7B9F66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187" name="TextovéPole 1">
          <a:extLst>
            <a:ext uri="{FF2B5EF4-FFF2-40B4-BE49-F238E27FC236}">
              <a16:creationId xmlns:a16="http://schemas.microsoft.com/office/drawing/2014/main" id="{29754CDB-F050-4C8B-9632-AC9AA1C26CD4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88" name="TextovéPole 1">
          <a:extLst>
            <a:ext uri="{FF2B5EF4-FFF2-40B4-BE49-F238E27FC236}">
              <a16:creationId xmlns:a16="http://schemas.microsoft.com/office/drawing/2014/main" id="{873E537A-9469-4F22-AD17-91FC0D04432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89" name="TextovéPole 1">
          <a:extLst>
            <a:ext uri="{FF2B5EF4-FFF2-40B4-BE49-F238E27FC236}">
              <a16:creationId xmlns:a16="http://schemas.microsoft.com/office/drawing/2014/main" id="{1D569E4F-8562-4CE4-A35F-686EFB16EC3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90" name="TextovéPole 1">
          <a:extLst>
            <a:ext uri="{FF2B5EF4-FFF2-40B4-BE49-F238E27FC236}">
              <a16:creationId xmlns:a16="http://schemas.microsoft.com/office/drawing/2014/main" id="{16DD58C4-920B-43D8-9AE0-612D35644BB1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91" name="TextovéPole 1">
          <a:extLst>
            <a:ext uri="{FF2B5EF4-FFF2-40B4-BE49-F238E27FC236}">
              <a16:creationId xmlns:a16="http://schemas.microsoft.com/office/drawing/2014/main" id="{6375E1C7-1D33-4EE5-B529-2A8E05E7010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92" name="TextovéPole 1">
          <a:extLst>
            <a:ext uri="{FF2B5EF4-FFF2-40B4-BE49-F238E27FC236}">
              <a16:creationId xmlns:a16="http://schemas.microsoft.com/office/drawing/2014/main" id="{A0A4BF0A-CA6C-4E1D-AD73-85AC5DFB5C73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93" name="TextovéPole 1">
          <a:extLst>
            <a:ext uri="{FF2B5EF4-FFF2-40B4-BE49-F238E27FC236}">
              <a16:creationId xmlns:a16="http://schemas.microsoft.com/office/drawing/2014/main" id="{DC80D7C0-08BA-4CDA-A1EA-0FBDFC66C72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94" name="TextovéPole 1">
          <a:extLst>
            <a:ext uri="{FF2B5EF4-FFF2-40B4-BE49-F238E27FC236}">
              <a16:creationId xmlns:a16="http://schemas.microsoft.com/office/drawing/2014/main" id="{D02AA682-C164-429B-8087-EDE8AF1BB8B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95" name="TextovéPole 1">
          <a:extLst>
            <a:ext uri="{FF2B5EF4-FFF2-40B4-BE49-F238E27FC236}">
              <a16:creationId xmlns:a16="http://schemas.microsoft.com/office/drawing/2014/main" id="{4BAB4AD2-CB8C-453E-988A-26AAD26FAE7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96" name="TextovéPole 1">
          <a:extLst>
            <a:ext uri="{FF2B5EF4-FFF2-40B4-BE49-F238E27FC236}">
              <a16:creationId xmlns:a16="http://schemas.microsoft.com/office/drawing/2014/main" id="{47EC56A6-FAA9-4DE5-B142-A9250567378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97" name="TextovéPole 1">
          <a:extLst>
            <a:ext uri="{FF2B5EF4-FFF2-40B4-BE49-F238E27FC236}">
              <a16:creationId xmlns:a16="http://schemas.microsoft.com/office/drawing/2014/main" id="{8247A48E-15FA-4E42-AD4F-5C3A1170248B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98" name="TextovéPole 1">
          <a:extLst>
            <a:ext uri="{FF2B5EF4-FFF2-40B4-BE49-F238E27FC236}">
              <a16:creationId xmlns:a16="http://schemas.microsoft.com/office/drawing/2014/main" id="{EDCFC401-434C-4D51-AB37-0DE892FA045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199" name="TextovéPole 1">
          <a:extLst>
            <a:ext uri="{FF2B5EF4-FFF2-40B4-BE49-F238E27FC236}">
              <a16:creationId xmlns:a16="http://schemas.microsoft.com/office/drawing/2014/main" id="{59CD9272-C9F0-474A-85FC-974AF2670973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00" name="TextovéPole 1">
          <a:extLst>
            <a:ext uri="{FF2B5EF4-FFF2-40B4-BE49-F238E27FC236}">
              <a16:creationId xmlns:a16="http://schemas.microsoft.com/office/drawing/2014/main" id="{A35DEC26-DBB2-4C28-BBEE-6BC5067DD2E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01" name="TextovéPole 1">
          <a:extLst>
            <a:ext uri="{FF2B5EF4-FFF2-40B4-BE49-F238E27FC236}">
              <a16:creationId xmlns:a16="http://schemas.microsoft.com/office/drawing/2014/main" id="{1E83929F-960E-45DF-89F8-6022371B18F0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02" name="TextovéPole 1">
          <a:extLst>
            <a:ext uri="{FF2B5EF4-FFF2-40B4-BE49-F238E27FC236}">
              <a16:creationId xmlns:a16="http://schemas.microsoft.com/office/drawing/2014/main" id="{FCE275A5-4AD2-4307-9589-CD1974B4875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03" name="TextovéPole 1">
          <a:extLst>
            <a:ext uri="{FF2B5EF4-FFF2-40B4-BE49-F238E27FC236}">
              <a16:creationId xmlns:a16="http://schemas.microsoft.com/office/drawing/2014/main" id="{177CE364-3E3F-4CCB-BE46-5A5F864F06AB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04" name="TextovéPole 1">
          <a:extLst>
            <a:ext uri="{FF2B5EF4-FFF2-40B4-BE49-F238E27FC236}">
              <a16:creationId xmlns:a16="http://schemas.microsoft.com/office/drawing/2014/main" id="{94FD25E1-4470-4FA1-B79E-DDFFE73613F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05" name="TextovéPole 1">
          <a:extLst>
            <a:ext uri="{FF2B5EF4-FFF2-40B4-BE49-F238E27FC236}">
              <a16:creationId xmlns:a16="http://schemas.microsoft.com/office/drawing/2014/main" id="{07946443-852B-4D84-B2B6-A7366B1C875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06" name="TextovéPole 1">
          <a:extLst>
            <a:ext uri="{FF2B5EF4-FFF2-40B4-BE49-F238E27FC236}">
              <a16:creationId xmlns:a16="http://schemas.microsoft.com/office/drawing/2014/main" id="{6DF01C5E-133F-46FD-A298-6D996E4FD6D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07" name="TextovéPole 1">
          <a:extLst>
            <a:ext uri="{FF2B5EF4-FFF2-40B4-BE49-F238E27FC236}">
              <a16:creationId xmlns:a16="http://schemas.microsoft.com/office/drawing/2014/main" id="{ADEAC4D7-DF9D-47D1-AAFA-077CD01891D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08" name="TextovéPole 1">
          <a:extLst>
            <a:ext uri="{FF2B5EF4-FFF2-40B4-BE49-F238E27FC236}">
              <a16:creationId xmlns:a16="http://schemas.microsoft.com/office/drawing/2014/main" id="{54E53223-6916-4AC5-9114-AA83CA64D091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09" name="TextovéPole 1">
          <a:extLst>
            <a:ext uri="{FF2B5EF4-FFF2-40B4-BE49-F238E27FC236}">
              <a16:creationId xmlns:a16="http://schemas.microsoft.com/office/drawing/2014/main" id="{6D5EC941-7614-461F-9C85-A955F216C58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10" name="TextovéPole 1">
          <a:extLst>
            <a:ext uri="{FF2B5EF4-FFF2-40B4-BE49-F238E27FC236}">
              <a16:creationId xmlns:a16="http://schemas.microsoft.com/office/drawing/2014/main" id="{208346B0-8920-4A79-B359-DEB7603D2E6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11" name="TextovéPole 1">
          <a:extLst>
            <a:ext uri="{FF2B5EF4-FFF2-40B4-BE49-F238E27FC236}">
              <a16:creationId xmlns:a16="http://schemas.microsoft.com/office/drawing/2014/main" id="{4CE137C3-E3BE-4503-A18A-1C79F8164FCE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12" name="TextovéPole 1">
          <a:extLst>
            <a:ext uri="{FF2B5EF4-FFF2-40B4-BE49-F238E27FC236}">
              <a16:creationId xmlns:a16="http://schemas.microsoft.com/office/drawing/2014/main" id="{66547BFB-549B-4BDA-AC15-0E5476DEFBF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13" name="TextovéPole 1">
          <a:extLst>
            <a:ext uri="{FF2B5EF4-FFF2-40B4-BE49-F238E27FC236}">
              <a16:creationId xmlns:a16="http://schemas.microsoft.com/office/drawing/2014/main" id="{B0DC8BC5-A08D-4A06-B0D4-07E4AF643F0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14" name="TextovéPole 1">
          <a:extLst>
            <a:ext uri="{FF2B5EF4-FFF2-40B4-BE49-F238E27FC236}">
              <a16:creationId xmlns:a16="http://schemas.microsoft.com/office/drawing/2014/main" id="{F906954E-D99D-4A9A-9B5F-C3B52979F73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15" name="TextovéPole 1">
          <a:extLst>
            <a:ext uri="{FF2B5EF4-FFF2-40B4-BE49-F238E27FC236}">
              <a16:creationId xmlns:a16="http://schemas.microsoft.com/office/drawing/2014/main" id="{329360AC-72A2-446D-8E2B-C00396182AA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16" name="TextovéPole 1">
          <a:extLst>
            <a:ext uri="{FF2B5EF4-FFF2-40B4-BE49-F238E27FC236}">
              <a16:creationId xmlns:a16="http://schemas.microsoft.com/office/drawing/2014/main" id="{F58B5523-8EF9-4030-8E46-5683F45BFCE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17" name="TextovéPole 1">
          <a:extLst>
            <a:ext uri="{FF2B5EF4-FFF2-40B4-BE49-F238E27FC236}">
              <a16:creationId xmlns:a16="http://schemas.microsoft.com/office/drawing/2014/main" id="{E4FCEB85-1D42-4C34-81CF-86C1BB6C0057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18" name="TextovéPole 1">
          <a:extLst>
            <a:ext uri="{FF2B5EF4-FFF2-40B4-BE49-F238E27FC236}">
              <a16:creationId xmlns:a16="http://schemas.microsoft.com/office/drawing/2014/main" id="{B62CF16B-BED5-46E1-BE1A-93E3CB46A95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19" name="TextovéPole 1">
          <a:extLst>
            <a:ext uri="{FF2B5EF4-FFF2-40B4-BE49-F238E27FC236}">
              <a16:creationId xmlns:a16="http://schemas.microsoft.com/office/drawing/2014/main" id="{72409A41-AEAB-447C-9688-613B7089BD0B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20" name="TextovéPole 1">
          <a:extLst>
            <a:ext uri="{FF2B5EF4-FFF2-40B4-BE49-F238E27FC236}">
              <a16:creationId xmlns:a16="http://schemas.microsoft.com/office/drawing/2014/main" id="{AAD365AC-0ABC-4A75-8BB4-BE5143636DC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21" name="TextovéPole 1">
          <a:extLst>
            <a:ext uri="{FF2B5EF4-FFF2-40B4-BE49-F238E27FC236}">
              <a16:creationId xmlns:a16="http://schemas.microsoft.com/office/drawing/2014/main" id="{A2D72863-3E34-4A55-A1CC-6AA3557BDE0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22" name="TextovéPole 1">
          <a:extLst>
            <a:ext uri="{FF2B5EF4-FFF2-40B4-BE49-F238E27FC236}">
              <a16:creationId xmlns:a16="http://schemas.microsoft.com/office/drawing/2014/main" id="{221277BC-4734-448F-A357-EC63B6C1C5B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23" name="TextovéPole 1">
          <a:extLst>
            <a:ext uri="{FF2B5EF4-FFF2-40B4-BE49-F238E27FC236}">
              <a16:creationId xmlns:a16="http://schemas.microsoft.com/office/drawing/2014/main" id="{4D91AEC2-BA2A-4A78-8F5E-1D0F4E7FE8F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24" name="TextovéPole 1">
          <a:extLst>
            <a:ext uri="{FF2B5EF4-FFF2-40B4-BE49-F238E27FC236}">
              <a16:creationId xmlns:a16="http://schemas.microsoft.com/office/drawing/2014/main" id="{9B69F219-55AD-43D8-AF32-4A8C5C258E5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25" name="TextovéPole 1">
          <a:extLst>
            <a:ext uri="{FF2B5EF4-FFF2-40B4-BE49-F238E27FC236}">
              <a16:creationId xmlns:a16="http://schemas.microsoft.com/office/drawing/2014/main" id="{70DBD017-9D3D-475E-8B81-27C8DDCAD8F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26" name="TextovéPole 1">
          <a:extLst>
            <a:ext uri="{FF2B5EF4-FFF2-40B4-BE49-F238E27FC236}">
              <a16:creationId xmlns:a16="http://schemas.microsoft.com/office/drawing/2014/main" id="{491A63F4-2ABB-4AB7-8E61-60ACABE7D30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27" name="TextovéPole 1">
          <a:extLst>
            <a:ext uri="{FF2B5EF4-FFF2-40B4-BE49-F238E27FC236}">
              <a16:creationId xmlns:a16="http://schemas.microsoft.com/office/drawing/2014/main" id="{40217B48-6CDA-4CC7-BDC2-CD235FF5FDC7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28" name="TextovéPole 1">
          <a:extLst>
            <a:ext uri="{FF2B5EF4-FFF2-40B4-BE49-F238E27FC236}">
              <a16:creationId xmlns:a16="http://schemas.microsoft.com/office/drawing/2014/main" id="{68E1AE63-B64E-4F2E-BC8D-A240B3AC122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29" name="TextovéPole 1">
          <a:extLst>
            <a:ext uri="{FF2B5EF4-FFF2-40B4-BE49-F238E27FC236}">
              <a16:creationId xmlns:a16="http://schemas.microsoft.com/office/drawing/2014/main" id="{6648260A-0B4F-4427-83EC-19137C6F165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30" name="TextovéPole 1">
          <a:extLst>
            <a:ext uri="{FF2B5EF4-FFF2-40B4-BE49-F238E27FC236}">
              <a16:creationId xmlns:a16="http://schemas.microsoft.com/office/drawing/2014/main" id="{F62ABA9D-8F25-4FB1-89CA-7BCC7F5165F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31" name="TextovéPole 1">
          <a:extLst>
            <a:ext uri="{FF2B5EF4-FFF2-40B4-BE49-F238E27FC236}">
              <a16:creationId xmlns:a16="http://schemas.microsoft.com/office/drawing/2014/main" id="{A65B563A-7B9F-4BEE-99EB-E37E967FFB16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32" name="TextovéPole 1">
          <a:extLst>
            <a:ext uri="{FF2B5EF4-FFF2-40B4-BE49-F238E27FC236}">
              <a16:creationId xmlns:a16="http://schemas.microsoft.com/office/drawing/2014/main" id="{447BB422-5FED-465F-A964-C00B2714ED86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33" name="TextovéPole 1">
          <a:extLst>
            <a:ext uri="{FF2B5EF4-FFF2-40B4-BE49-F238E27FC236}">
              <a16:creationId xmlns:a16="http://schemas.microsoft.com/office/drawing/2014/main" id="{86E05214-0AD8-40E2-859D-79BD2799F57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34" name="TextovéPole 1">
          <a:extLst>
            <a:ext uri="{FF2B5EF4-FFF2-40B4-BE49-F238E27FC236}">
              <a16:creationId xmlns:a16="http://schemas.microsoft.com/office/drawing/2014/main" id="{4F04454C-3192-4A97-B49B-70FFDF2C056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35" name="TextovéPole 1">
          <a:extLst>
            <a:ext uri="{FF2B5EF4-FFF2-40B4-BE49-F238E27FC236}">
              <a16:creationId xmlns:a16="http://schemas.microsoft.com/office/drawing/2014/main" id="{12299E11-B739-42A8-91DF-BCDC10A107D7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36" name="TextovéPole 1">
          <a:extLst>
            <a:ext uri="{FF2B5EF4-FFF2-40B4-BE49-F238E27FC236}">
              <a16:creationId xmlns:a16="http://schemas.microsoft.com/office/drawing/2014/main" id="{BD7FFBBC-1E42-4B62-874E-5D95DDC32F70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37" name="TextovéPole 1">
          <a:extLst>
            <a:ext uri="{FF2B5EF4-FFF2-40B4-BE49-F238E27FC236}">
              <a16:creationId xmlns:a16="http://schemas.microsoft.com/office/drawing/2014/main" id="{8D986B28-1E0F-4276-AACF-C24182F62B5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38" name="TextovéPole 1">
          <a:extLst>
            <a:ext uri="{FF2B5EF4-FFF2-40B4-BE49-F238E27FC236}">
              <a16:creationId xmlns:a16="http://schemas.microsoft.com/office/drawing/2014/main" id="{BD305F80-2E7F-43A4-AFEA-08C2F3734F7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39" name="TextovéPole 1">
          <a:extLst>
            <a:ext uri="{FF2B5EF4-FFF2-40B4-BE49-F238E27FC236}">
              <a16:creationId xmlns:a16="http://schemas.microsoft.com/office/drawing/2014/main" id="{67D2426F-0C8C-41C8-AFD7-6944457111D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40" name="TextovéPole 1">
          <a:extLst>
            <a:ext uri="{FF2B5EF4-FFF2-40B4-BE49-F238E27FC236}">
              <a16:creationId xmlns:a16="http://schemas.microsoft.com/office/drawing/2014/main" id="{1B66A348-F43B-4E50-9B72-0E07551F795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41" name="TextovéPole 1">
          <a:extLst>
            <a:ext uri="{FF2B5EF4-FFF2-40B4-BE49-F238E27FC236}">
              <a16:creationId xmlns:a16="http://schemas.microsoft.com/office/drawing/2014/main" id="{FB73F3ED-AED8-48BB-8694-2DEFD544D28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42" name="TextovéPole 1">
          <a:extLst>
            <a:ext uri="{FF2B5EF4-FFF2-40B4-BE49-F238E27FC236}">
              <a16:creationId xmlns:a16="http://schemas.microsoft.com/office/drawing/2014/main" id="{2B2BAA0F-7A62-47A5-942E-D936121D431B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43" name="TextovéPole 1">
          <a:extLst>
            <a:ext uri="{FF2B5EF4-FFF2-40B4-BE49-F238E27FC236}">
              <a16:creationId xmlns:a16="http://schemas.microsoft.com/office/drawing/2014/main" id="{17638EF8-FF61-40DB-AB2C-18350F0F018D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44" name="TextovéPole 1">
          <a:extLst>
            <a:ext uri="{FF2B5EF4-FFF2-40B4-BE49-F238E27FC236}">
              <a16:creationId xmlns:a16="http://schemas.microsoft.com/office/drawing/2014/main" id="{1FCB1A55-505D-4CFE-A906-92814BF607B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45" name="TextovéPole 1">
          <a:extLst>
            <a:ext uri="{FF2B5EF4-FFF2-40B4-BE49-F238E27FC236}">
              <a16:creationId xmlns:a16="http://schemas.microsoft.com/office/drawing/2014/main" id="{3814E04C-F40D-40BD-AB2F-4DA88D08156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46" name="TextovéPole 1">
          <a:extLst>
            <a:ext uri="{FF2B5EF4-FFF2-40B4-BE49-F238E27FC236}">
              <a16:creationId xmlns:a16="http://schemas.microsoft.com/office/drawing/2014/main" id="{1C5DEA18-09C1-4ED2-9A08-044923646C5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47" name="TextovéPole 1">
          <a:extLst>
            <a:ext uri="{FF2B5EF4-FFF2-40B4-BE49-F238E27FC236}">
              <a16:creationId xmlns:a16="http://schemas.microsoft.com/office/drawing/2014/main" id="{13C57BC2-1E19-46E2-A659-237C9011177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48" name="TextovéPole 1">
          <a:extLst>
            <a:ext uri="{FF2B5EF4-FFF2-40B4-BE49-F238E27FC236}">
              <a16:creationId xmlns:a16="http://schemas.microsoft.com/office/drawing/2014/main" id="{B466DDD7-2C0A-429C-85F3-D7BE17358BF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49" name="TextovéPole 1">
          <a:extLst>
            <a:ext uri="{FF2B5EF4-FFF2-40B4-BE49-F238E27FC236}">
              <a16:creationId xmlns:a16="http://schemas.microsoft.com/office/drawing/2014/main" id="{B410EF62-612D-465B-BC89-840B0BB3CB0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50" name="TextovéPole 1">
          <a:extLst>
            <a:ext uri="{FF2B5EF4-FFF2-40B4-BE49-F238E27FC236}">
              <a16:creationId xmlns:a16="http://schemas.microsoft.com/office/drawing/2014/main" id="{C784EF89-65BB-4F00-B7F4-FF31FA4770C0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51" name="TextovéPole 1">
          <a:extLst>
            <a:ext uri="{FF2B5EF4-FFF2-40B4-BE49-F238E27FC236}">
              <a16:creationId xmlns:a16="http://schemas.microsoft.com/office/drawing/2014/main" id="{8005329C-D93C-40CA-9733-1B944F7B24C3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52" name="TextovéPole 1">
          <a:extLst>
            <a:ext uri="{FF2B5EF4-FFF2-40B4-BE49-F238E27FC236}">
              <a16:creationId xmlns:a16="http://schemas.microsoft.com/office/drawing/2014/main" id="{58686D12-3F1F-4286-95A5-DF907C270B9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53" name="TextovéPole 1">
          <a:extLst>
            <a:ext uri="{FF2B5EF4-FFF2-40B4-BE49-F238E27FC236}">
              <a16:creationId xmlns:a16="http://schemas.microsoft.com/office/drawing/2014/main" id="{967DC9CF-3C76-4770-BE39-5654A32F62A0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54" name="TextovéPole 1">
          <a:extLst>
            <a:ext uri="{FF2B5EF4-FFF2-40B4-BE49-F238E27FC236}">
              <a16:creationId xmlns:a16="http://schemas.microsoft.com/office/drawing/2014/main" id="{842CB5DA-87EC-4BFB-8CB7-B652465ABDC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55" name="TextovéPole 1">
          <a:extLst>
            <a:ext uri="{FF2B5EF4-FFF2-40B4-BE49-F238E27FC236}">
              <a16:creationId xmlns:a16="http://schemas.microsoft.com/office/drawing/2014/main" id="{2A507C96-6C5E-4EA7-8A61-D71252D279E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56" name="TextovéPole 1">
          <a:extLst>
            <a:ext uri="{FF2B5EF4-FFF2-40B4-BE49-F238E27FC236}">
              <a16:creationId xmlns:a16="http://schemas.microsoft.com/office/drawing/2014/main" id="{634B909E-82A2-4AC0-80F1-DDF4C519E64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57" name="TextovéPole 1">
          <a:extLst>
            <a:ext uri="{FF2B5EF4-FFF2-40B4-BE49-F238E27FC236}">
              <a16:creationId xmlns:a16="http://schemas.microsoft.com/office/drawing/2014/main" id="{2641B96A-A327-42BD-A538-C9D8FC9A044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58" name="TextovéPole 1">
          <a:extLst>
            <a:ext uri="{FF2B5EF4-FFF2-40B4-BE49-F238E27FC236}">
              <a16:creationId xmlns:a16="http://schemas.microsoft.com/office/drawing/2014/main" id="{494934FB-D144-4308-A5EA-D800C85D58D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59" name="TextovéPole 1">
          <a:extLst>
            <a:ext uri="{FF2B5EF4-FFF2-40B4-BE49-F238E27FC236}">
              <a16:creationId xmlns:a16="http://schemas.microsoft.com/office/drawing/2014/main" id="{68B2DDD3-8A06-40CC-B511-B98749CEC66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60" name="TextovéPole 1">
          <a:extLst>
            <a:ext uri="{FF2B5EF4-FFF2-40B4-BE49-F238E27FC236}">
              <a16:creationId xmlns:a16="http://schemas.microsoft.com/office/drawing/2014/main" id="{2D9BF955-265E-4CAA-ABA7-99B70DFDBBCB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61" name="TextovéPole 1">
          <a:extLst>
            <a:ext uri="{FF2B5EF4-FFF2-40B4-BE49-F238E27FC236}">
              <a16:creationId xmlns:a16="http://schemas.microsoft.com/office/drawing/2014/main" id="{02C66282-9A96-4FE6-942D-84E2237C241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62" name="TextovéPole 1">
          <a:extLst>
            <a:ext uri="{FF2B5EF4-FFF2-40B4-BE49-F238E27FC236}">
              <a16:creationId xmlns:a16="http://schemas.microsoft.com/office/drawing/2014/main" id="{A259C402-12C2-4B87-968B-D72A6FFFC4C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63" name="TextovéPole 1">
          <a:extLst>
            <a:ext uri="{FF2B5EF4-FFF2-40B4-BE49-F238E27FC236}">
              <a16:creationId xmlns:a16="http://schemas.microsoft.com/office/drawing/2014/main" id="{4DB68B42-FCC6-44E3-9BD0-DCEA04AED7DB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64" name="TextovéPole 1">
          <a:extLst>
            <a:ext uri="{FF2B5EF4-FFF2-40B4-BE49-F238E27FC236}">
              <a16:creationId xmlns:a16="http://schemas.microsoft.com/office/drawing/2014/main" id="{DD5D9C8C-2FBB-42EB-9C3C-F810A027E4CE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65" name="TextovéPole 1">
          <a:extLst>
            <a:ext uri="{FF2B5EF4-FFF2-40B4-BE49-F238E27FC236}">
              <a16:creationId xmlns:a16="http://schemas.microsoft.com/office/drawing/2014/main" id="{A1DBEFD3-DF3A-479A-B82D-48EBF4808DE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66" name="TextovéPole 1">
          <a:extLst>
            <a:ext uri="{FF2B5EF4-FFF2-40B4-BE49-F238E27FC236}">
              <a16:creationId xmlns:a16="http://schemas.microsoft.com/office/drawing/2014/main" id="{2731F257-7D4E-4735-A87B-48D87F314F9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67" name="TextovéPole 1">
          <a:extLst>
            <a:ext uri="{FF2B5EF4-FFF2-40B4-BE49-F238E27FC236}">
              <a16:creationId xmlns:a16="http://schemas.microsoft.com/office/drawing/2014/main" id="{F518B999-7FFE-4B84-9BDF-4D3B47D9B16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68" name="TextovéPole 1">
          <a:extLst>
            <a:ext uri="{FF2B5EF4-FFF2-40B4-BE49-F238E27FC236}">
              <a16:creationId xmlns:a16="http://schemas.microsoft.com/office/drawing/2014/main" id="{37C39890-F842-4681-A747-061FCBA362A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69" name="TextovéPole 1">
          <a:extLst>
            <a:ext uri="{FF2B5EF4-FFF2-40B4-BE49-F238E27FC236}">
              <a16:creationId xmlns:a16="http://schemas.microsoft.com/office/drawing/2014/main" id="{E8F24AE3-A3F7-4CD7-B73C-E4664700A27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70" name="TextovéPole 1">
          <a:extLst>
            <a:ext uri="{FF2B5EF4-FFF2-40B4-BE49-F238E27FC236}">
              <a16:creationId xmlns:a16="http://schemas.microsoft.com/office/drawing/2014/main" id="{3B058A47-1ED8-4CE3-981E-9D3C365FAA4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71" name="TextovéPole 1">
          <a:extLst>
            <a:ext uri="{FF2B5EF4-FFF2-40B4-BE49-F238E27FC236}">
              <a16:creationId xmlns:a16="http://schemas.microsoft.com/office/drawing/2014/main" id="{1B09CB0B-005B-4870-A1CD-20A655CD95B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72" name="TextovéPole 1">
          <a:extLst>
            <a:ext uri="{FF2B5EF4-FFF2-40B4-BE49-F238E27FC236}">
              <a16:creationId xmlns:a16="http://schemas.microsoft.com/office/drawing/2014/main" id="{A46227CC-470C-4D3B-84B2-82D8A0D543EE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73" name="TextovéPole 1">
          <a:extLst>
            <a:ext uri="{FF2B5EF4-FFF2-40B4-BE49-F238E27FC236}">
              <a16:creationId xmlns:a16="http://schemas.microsoft.com/office/drawing/2014/main" id="{B3501724-4AE1-4C34-9865-D4370A02F7C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74" name="TextovéPole 1">
          <a:extLst>
            <a:ext uri="{FF2B5EF4-FFF2-40B4-BE49-F238E27FC236}">
              <a16:creationId xmlns:a16="http://schemas.microsoft.com/office/drawing/2014/main" id="{53A780CB-390C-4BD1-BEC4-15B50B423F3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75" name="TextovéPole 1">
          <a:extLst>
            <a:ext uri="{FF2B5EF4-FFF2-40B4-BE49-F238E27FC236}">
              <a16:creationId xmlns:a16="http://schemas.microsoft.com/office/drawing/2014/main" id="{C277BDD8-BB12-47E6-A690-61FD60A28BD6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76" name="TextovéPole 1">
          <a:extLst>
            <a:ext uri="{FF2B5EF4-FFF2-40B4-BE49-F238E27FC236}">
              <a16:creationId xmlns:a16="http://schemas.microsoft.com/office/drawing/2014/main" id="{5FAF1E5A-81CA-44F6-A7D3-1AF83D530F7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77" name="TextovéPole 1">
          <a:extLst>
            <a:ext uri="{FF2B5EF4-FFF2-40B4-BE49-F238E27FC236}">
              <a16:creationId xmlns:a16="http://schemas.microsoft.com/office/drawing/2014/main" id="{5733279A-8D86-4DE5-B957-FFEB49E9512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78" name="TextovéPole 1">
          <a:extLst>
            <a:ext uri="{FF2B5EF4-FFF2-40B4-BE49-F238E27FC236}">
              <a16:creationId xmlns:a16="http://schemas.microsoft.com/office/drawing/2014/main" id="{976CD84A-DB4E-4E0F-989A-B1A7069DF8D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79" name="TextovéPole 1">
          <a:extLst>
            <a:ext uri="{FF2B5EF4-FFF2-40B4-BE49-F238E27FC236}">
              <a16:creationId xmlns:a16="http://schemas.microsoft.com/office/drawing/2014/main" id="{54679D96-66BF-4C34-A866-7CA548A24AB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80" name="TextovéPole 1">
          <a:extLst>
            <a:ext uri="{FF2B5EF4-FFF2-40B4-BE49-F238E27FC236}">
              <a16:creationId xmlns:a16="http://schemas.microsoft.com/office/drawing/2014/main" id="{70AFECA8-AA0A-4856-BDBB-8669A0DF1EF7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81" name="TextovéPole 1">
          <a:extLst>
            <a:ext uri="{FF2B5EF4-FFF2-40B4-BE49-F238E27FC236}">
              <a16:creationId xmlns:a16="http://schemas.microsoft.com/office/drawing/2014/main" id="{C977304A-EDA2-4D27-9B87-CE7093A76E10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82" name="TextovéPole 1">
          <a:extLst>
            <a:ext uri="{FF2B5EF4-FFF2-40B4-BE49-F238E27FC236}">
              <a16:creationId xmlns:a16="http://schemas.microsoft.com/office/drawing/2014/main" id="{265EC28E-6EA1-4967-B885-7F5235AF79C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83" name="TextovéPole 1">
          <a:extLst>
            <a:ext uri="{FF2B5EF4-FFF2-40B4-BE49-F238E27FC236}">
              <a16:creationId xmlns:a16="http://schemas.microsoft.com/office/drawing/2014/main" id="{8A4AECA3-5104-4D44-BCEE-F16BCA1B3A93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84" name="TextovéPole 1">
          <a:extLst>
            <a:ext uri="{FF2B5EF4-FFF2-40B4-BE49-F238E27FC236}">
              <a16:creationId xmlns:a16="http://schemas.microsoft.com/office/drawing/2014/main" id="{8BD85BB9-2D0E-4152-A079-28B1C4AC69DD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85" name="TextovéPole 1">
          <a:extLst>
            <a:ext uri="{FF2B5EF4-FFF2-40B4-BE49-F238E27FC236}">
              <a16:creationId xmlns:a16="http://schemas.microsoft.com/office/drawing/2014/main" id="{92D20EFA-5160-423F-9D72-576089EDDB90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86" name="TextovéPole 1">
          <a:extLst>
            <a:ext uri="{FF2B5EF4-FFF2-40B4-BE49-F238E27FC236}">
              <a16:creationId xmlns:a16="http://schemas.microsoft.com/office/drawing/2014/main" id="{B74B5804-3759-4FF2-B726-0577AEFB9F1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87" name="TextovéPole 1">
          <a:extLst>
            <a:ext uri="{FF2B5EF4-FFF2-40B4-BE49-F238E27FC236}">
              <a16:creationId xmlns:a16="http://schemas.microsoft.com/office/drawing/2014/main" id="{68BD73C4-9308-469E-8593-335B161CEAA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88" name="TextovéPole 1">
          <a:extLst>
            <a:ext uri="{FF2B5EF4-FFF2-40B4-BE49-F238E27FC236}">
              <a16:creationId xmlns:a16="http://schemas.microsoft.com/office/drawing/2014/main" id="{FB91CBDB-BA84-4597-89E9-6A85FD09A1A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89" name="TextovéPole 1">
          <a:extLst>
            <a:ext uri="{FF2B5EF4-FFF2-40B4-BE49-F238E27FC236}">
              <a16:creationId xmlns:a16="http://schemas.microsoft.com/office/drawing/2014/main" id="{50F9F5EA-CD5F-4F50-AEAB-3D32BF54499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90" name="TextovéPole 1">
          <a:extLst>
            <a:ext uri="{FF2B5EF4-FFF2-40B4-BE49-F238E27FC236}">
              <a16:creationId xmlns:a16="http://schemas.microsoft.com/office/drawing/2014/main" id="{32B4E7B0-30BC-4C9C-9C1E-C3B7842378C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91" name="TextovéPole 1">
          <a:extLst>
            <a:ext uri="{FF2B5EF4-FFF2-40B4-BE49-F238E27FC236}">
              <a16:creationId xmlns:a16="http://schemas.microsoft.com/office/drawing/2014/main" id="{E12935FB-7EDE-4AAF-ADE6-2B10F40E2D8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92" name="TextovéPole 1">
          <a:extLst>
            <a:ext uri="{FF2B5EF4-FFF2-40B4-BE49-F238E27FC236}">
              <a16:creationId xmlns:a16="http://schemas.microsoft.com/office/drawing/2014/main" id="{175FB0C0-95CF-4102-AF03-C084DB8CE72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93" name="TextovéPole 1">
          <a:extLst>
            <a:ext uri="{FF2B5EF4-FFF2-40B4-BE49-F238E27FC236}">
              <a16:creationId xmlns:a16="http://schemas.microsoft.com/office/drawing/2014/main" id="{7B74A7F2-317B-4856-8DC4-B78E40B06417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94" name="TextovéPole 1">
          <a:extLst>
            <a:ext uri="{FF2B5EF4-FFF2-40B4-BE49-F238E27FC236}">
              <a16:creationId xmlns:a16="http://schemas.microsoft.com/office/drawing/2014/main" id="{1A630AD2-83DF-4DF3-A3F7-B0185DC728E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95" name="TextovéPole 1">
          <a:extLst>
            <a:ext uri="{FF2B5EF4-FFF2-40B4-BE49-F238E27FC236}">
              <a16:creationId xmlns:a16="http://schemas.microsoft.com/office/drawing/2014/main" id="{A7B20CDF-5826-4D84-A1F9-4CD51B23AF0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96" name="TextovéPole 1">
          <a:extLst>
            <a:ext uri="{FF2B5EF4-FFF2-40B4-BE49-F238E27FC236}">
              <a16:creationId xmlns:a16="http://schemas.microsoft.com/office/drawing/2014/main" id="{FD0A636B-6117-4B5E-81C7-B628577994C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97" name="TextovéPole 1">
          <a:extLst>
            <a:ext uri="{FF2B5EF4-FFF2-40B4-BE49-F238E27FC236}">
              <a16:creationId xmlns:a16="http://schemas.microsoft.com/office/drawing/2014/main" id="{4DBBCBBF-6FE0-41F5-9F72-8A68B938D69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98" name="TextovéPole 1">
          <a:extLst>
            <a:ext uri="{FF2B5EF4-FFF2-40B4-BE49-F238E27FC236}">
              <a16:creationId xmlns:a16="http://schemas.microsoft.com/office/drawing/2014/main" id="{D58399D1-7AB4-4AC5-AFB6-46D3184378D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299" name="TextovéPole 1">
          <a:extLst>
            <a:ext uri="{FF2B5EF4-FFF2-40B4-BE49-F238E27FC236}">
              <a16:creationId xmlns:a16="http://schemas.microsoft.com/office/drawing/2014/main" id="{5098BB9E-0991-4B96-82E3-BDCB9809320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00" name="TextovéPole 1">
          <a:extLst>
            <a:ext uri="{FF2B5EF4-FFF2-40B4-BE49-F238E27FC236}">
              <a16:creationId xmlns:a16="http://schemas.microsoft.com/office/drawing/2014/main" id="{B0FFADA1-0C5C-446B-913D-D6889E30B34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01" name="TextovéPole 1">
          <a:extLst>
            <a:ext uri="{FF2B5EF4-FFF2-40B4-BE49-F238E27FC236}">
              <a16:creationId xmlns:a16="http://schemas.microsoft.com/office/drawing/2014/main" id="{6D8902EA-4C62-46BE-810B-15C609544347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02" name="TextovéPole 1">
          <a:extLst>
            <a:ext uri="{FF2B5EF4-FFF2-40B4-BE49-F238E27FC236}">
              <a16:creationId xmlns:a16="http://schemas.microsoft.com/office/drawing/2014/main" id="{C1931DEA-12A6-4C18-A865-4E16F39A485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03" name="TextovéPole 1">
          <a:extLst>
            <a:ext uri="{FF2B5EF4-FFF2-40B4-BE49-F238E27FC236}">
              <a16:creationId xmlns:a16="http://schemas.microsoft.com/office/drawing/2014/main" id="{B92B9246-2C83-4427-94B6-54FA0148E93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04" name="TextovéPole 1">
          <a:extLst>
            <a:ext uri="{FF2B5EF4-FFF2-40B4-BE49-F238E27FC236}">
              <a16:creationId xmlns:a16="http://schemas.microsoft.com/office/drawing/2014/main" id="{2789A5C2-5891-4D7F-A9B0-3313CB946E81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05" name="TextovéPole 1">
          <a:extLst>
            <a:ext uri="{FF2B5EF4-FFF2-40B4-BE49-F238E27FC236}">
              <a16:creationId xmlns:a16="http://schemas.microsoft.com/office/drawing/2014/main" id="{91BC8490-765E-440E-9C37-1041E033308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06" name="TextovéPole 1">
          <a:extLst>
            <a:ext uri="{FF2B5EF4-FFF2-40B4-BE49-F238E27FC236}">
              <a16:creationId xmlns:a16="http://schemas.microsoft.com/office/drawing/2014/main" id="{0C3A2E48-FF7D-4E0C-93D5-E9776BE0AF0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07" name="TextovéPole 1">
          <a:extLst>
            <a:ext uri="{FF2B5EF4-FFF2-40B4-BE49-F238E27FC236}">
              <a16:creationId xmlns:a16="http://schemas.microsoft.com/office/drawing/2014/main" id="{5A7851D3-2A10-424D-8BE5-A86A024DF00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08" name="TextovéPole 1">
          <a:extLst>
            <a:ext uri="{FF2B5EF4-FFF2-40B4-BE49-F238E27FC236}">
              <a16:creationId xmlns:a16="http://schemas.microsoft.com/office/drawing/2014/main" id="{C8E77C30-81B6-4DE0-B5FD-1B48B5A78FB5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09" name="TextovéPole 1">
          <a:extLst>
            <a:ext uri="{FF2B5EF4-FFF2-40B4-BE49-F238E27FC236}">
              <a16:creationId xmlns:a16="http://schemas.microsoft.com/office/drawing/2014/main" id="{81B00E46-CD3A-4385-9C17-FED095A23AB7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10" name="TextovéPole 1">
          <a:extLst>
            <a:ext uri="{FF2B5EF4-FFF2-40B4-BE49-F238E27FC236}">
              <a16:creationId xmlns:a16="http://schemas.microsoft.com/office/drawing/2014/main" id="{0B9C86E2-439A-4FF7-B003-645CFA4A7ADB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11" name="TextovéPole 1">
          <a:extLst>
            <a:ext uri="{FF2B5EF4-FFF2-40B4-BE49-F238E27FC236}">
              <a16:creationId xmlns:a16="http://schemas.microsoft.com/office/drawing/2014/main" id="{A71EF7AF-B40F-4017-9BAD-2CAB6B082B2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12" name="TextovéPole 1">
          <a:extLst>
            <a:ext uri="{FF2B5EF4-FFF2-40B4-BE49-F238E27FC236}">
              <a16:creationId xmlns:a16="http://schemas.microsoft.com/office/drawing/2014/main" id="{C9EF35BB-693E-42C3-9006-F80CA234A636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13" name="TextovéPole 1">
          <a:extLst>
            <a:ext uri="{FF2B5EF4-FFF2-40B4-BE49-F238E27FC236}">
              <a16:creationId xmlns:a16="http://schemas.microsoft.com/office/drawing/2014/main" id="{B818E1BC-C2E6-48D4-AAC9-C8D1B9DAC7B7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14" name="TextovéPole 1">
          <a:extLst>
            <a:ext uri="{FF2B5EF4-FFF2-40B4-BE49-F238E27FC236}">
              <a16:creationId xmlns:a16="http://schemas.microsoft.com/office/drawing/2014/main" id="{560AA20E-F9BE-411E-8501-4A0BFFDCB93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15" name="TextovéPole 1">
          <a:extLst>
            <a:ext uri="{FF2B5EF4-FFF2-40B4-BE49-F238E27FC236}">
              <a16:creationId xmlns:a16="http://schemas.microsoft.com/office/drawing/2014/main" id="{0190AF97-B4B5-4AB4-BDBE-8E0E8EAD9916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16" name="TextovéPole 1">
          <a:extLst>
            <a:ext uri="{FF2B5EF4-FFF2-40B4-BE49-F238E27FC236}">
              <a16:creationId xmlns:a16="http://schemas.microsoft.com/office/drawing/2014/main" id="{B2120C68-8050-4C47-904C-5B79F210DC6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17" name="TextovéPole 1">
          <a:extLst>
            <a:ext uri="{FF2B5EF4-FFF2-40B4-BE49-F238E27FC236}">
              <a16:creationId xmlns:a16="http://schemas.microsoft.com/office/drawing/2014/main" id="{6D4F2FE2-BF46-405C-B963-D99FCE82785D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18" name="TextovéPole 1">
          <a:extLst>
            <a:ext uri="{FF2B5EF4-FFF2-40B4-BE49-F238E27FC236}">
              <a16:creationId xmlns:a16="http://schemas.microsoft.com/office/drawing/2014/main" id="{4FC06073-D1A0-442C-8AF4-CC9FDC1D2641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19" name="TextovéPole 1">
          <a:extLst>
            <a:ext uri="{FF2B5EF4-FFF2-40B4-BE49-F238E27FC236}">
              <a16:creationId xmlns:a16="http://schemas.microsoft.com/office/drawing/2014/main" id="{AC7AC4C8-6855-40A6-AB1F-EF7B0ACD86F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20" name="TextovéPole 1">
          <a:extLst>
            <a:ext uri="{FF2B5EF4-FFF2-40B4-BE49-F238E27FC236}">
              <a16:creationId xmlns:a16="http://schemas.microsoft.com/office/drawing/2014/main" id="{C23461AD-3592-4498-9170-7C7FE2418CB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21" name="TextovéPole 1">
          <a:extLst>
            <a:ext uri="{FF2B5EF4-FFF2-40B4-BE49-F238E27FC236}">
              <a16:creationId xmlns:a16="http://schemas.microsoft.com/office/drawing/2014/main" id="{AF516DA1-3300-4343-A12D-A5AA49D9AD9B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22" name="TextovéPole 1">
          <a:extLst>
            <a:ext uri="{FF2B5EF4-FFF2-40B4-BE49-F238E27FC236}">
              <a16:creationId xmlns:a16="http://schemas.microsoft.com/office/drawing/2014/main" id="{460D8C6D-7515-43AC-8766-DD1C32C63697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23" name="TextovéPole 1">
          <a:extLst>
            <a:ext uri="{FF2B5EF4-FFF2-40B4-BE49-F238E27FC236}">
              <a16:creationId xmlns:a16="http://schemas.microsoft.com/office/drawing/2014/main" id="{FBA42CD8-D47A-4BBB-923A-137DFF138C67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24" name="TextovéPole 1">
          <a:extLst>
            <a:ext uri="{FF2B5EF4-FFF2-40B4-BE49-F238E27FC236}">
              <a16:creationId xmlns:a16="http://schemas.microsoft.com/office/drawing/2014/main" id="{314E5811-70DF-43D0-A560-E3968313405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25" name="TextovéPole 1">
          <a:extLst>
            <a:ext uri="{FF2B5EF4-FFF2-40B4-BE49-F238E27FC236}">
              <a16:creationId xmlns:a16="http://schemas.microsoft.com/office/drawing/2014/main" id="{71036161-1103-45AE-8B16-A232811C5B8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26" name="TextovéPole 1">
          <a:extLst>
            <a:ext uri="{FF2B5EF4-FFF2-40B4-BE49-F238E27FC236}">
              <a16:creationId xmlns:a16="http://schemas.microsoft.com/office/drawing/2014/main" id="{CF0C7D81-9945-4832-94A8-95B581E788C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27" name="TextovéPole 1">
          <a:extLst>
            <a:ext uri="{FF2B5EF4-FFF2-40B4-BE49-F238E27FC236}">
              <a16:creationId xmlns:a16="http://schemas.microsoft.com/office/drawing/2014/main" id="{A756F6E1-8907-4F28-9637-5B6642424ED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28" name="TextovéPole 1">
          <a:extLst>
            <a:ext uri="{FF2B5EF4-FFF2-40B4-BE49-F238E27FC236}">
              <a16:creationId xmlns:a16="http://schemas.microsoft.com/office/drawing/2014/main" id="{951B5BEF-2D02-4A94-8A67-4F6578C776A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29" name="TextovéPole 1">
          <a:extLst>
            <a:ext uri="{FF2B5EF4-FFF2-40B4-BE49-F238E27FC236}">
              <a16:creationId xmlns:a16="http://schemas.microsoft.com/office/drawing/2014/main" id="{7B89F2E8-CF96-48DE-8C23-EAFBAEA574D5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30" name="TextovéPole 1">
          <a:extLst>
            <a:ext uri="{FF2B5EF4-FFF2-40B4-BE49-F238E27FC236}">
              <a16:creationId xmlns:a16="http://schemas.microsoft.com/office/drawing/2014/main" id="{675B8C2D-D098-4FBE-B90D-FF6B0C72B29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31" name="TextovéPole 1">
          <a:extLst>
            <a:ext uri="{FF2B5EF4-FFF2-40B4-BE49-F238E27FC236}">
              <a16:creationId xmlns:a16="http://schemas.microsoft.com/office/drawing/2014/main" id="{2CC62383-00A1-47E0-8EEC-CD10A9C62BB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32" name="TextovéPole 1">
          <a:extLst>
            <a:ext uri="{FF2B5EF4-FFF2-40B4-BE49-F238E27FC236}">
              <a16:creationId xmlns:a16="http://schemas.microsoft.com/office/drawing/2014/main" id="{6D624A0C-550B-4EAE-98CA-27F099F8E96B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33" name="TextovéPole 1">
          <a:extLst>
            <a:ext uri="{FF2B5EF4-FFF2-40B4-BE49-F238E27FC236}">
              <a16:creationId xmlns:a16="http://schemas.microsoft.com/office/drawing/2014/main" id="{DA6E4242-E05D-4CDD-8E54-89ABF69D9345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34" name="TextovéPole 1">
          <a:extLst>
            <a:ext uri="{FF2B5EF4-FFF2-40B4-BE49-F238E27FC236}">
              <a16:creationId xmlns:a16="http://schemas.microsoft.com/office/drawing/2014/main" id="{91D7D2CB-3FD8-4681-B5EA-B9F3FAB831E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35" name="TextovéPole 1">
          <a:extLst>
            <a:ext uri="{FF2B5EF4-FFF2-40B4-BE49-F238E27FC236}">
              <a16:creationId xmlns:a16="http://schemas.microsoft.com/office/drawing/2014/main" id="{6FCC6AA7-9126-41B0-9FCA-A9CF1D59C87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36" name="TextovéPole 1">
          <a:extLst>
            <a:ext uri="{FF2B5EF4-FFF2-40B4-BE49-F238E27FC236}">
              <a16:creationId xmlns:a16="http://schemas.microsoft.com/office/drawing/2014/main" id="{456F4EEB-29C9-412B-A8FD-323AC9A5728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37" name="TextovéPole 1">
          <a:extLst>
            <a:ext uri="{FF2B5EF4-FFF2-40B4-BE49-F238E27FC236}">
              <a16:creationId xmlns:a16="http://schemas.microsoft.com/office/drawing/2014/main" id="{10DD51BC-1B61-4A0F-B37F-4F9DBDA1F0C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38" name="TextovéPole 1">
          <a:extLst>
            <a:ext uri="{FF2B5EF4-FFF2-40B4-BE49-F238E27FC236}">
              <a16:creationId xmlns:a16="http://schemas.microsoft.com/office/drawing/2014/main" id="{F8734481-4942-4A86-AF42-750F42C594F5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39" name="TextovéPole 1">
          <a:extLst>
            <a:ext uri="{FF2B5EF4-FFF2-40B4-BE49-F238E27FC236}">
              <a16:creationId xmlns:a16="http://schemas.microsoft.com/office/drawing/2014/main" id="{054C7DEC-3EBF-49D6-8EAD-FEDBD29423E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40" name="TextovéPole 1">
          <a:extLst>
            <a:ext uri="{FF2B5EF4-FFF2-40B4-BE49-F238E27FC236}">
              <a16:creationId xmlns:a16="http://schemas.microsoft.com/office/drawing/2014/main" id="{3AE74A88-6CB9-4BB5-AD69-B3929A7C0776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41" name="TextovéPole 1">
          <a:extLst>
            <a:ext uri="{FF2B5EF4-FFF2-40B4-BE49-F238E27FC236}">
              <a16:creationId xmlns:a16="http://schemas.microsoft.com/office/drawing/2014/main" id="{393D3130-C3A7-4FC3-A811-D62C5C4C23F6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42" name="TextovéPole 1">
          <a:extLst>
            <a:ext uri="{FF2B5EF4-FFF2-40B4-BE49-F238E27FC236}">
              <a16:creationId xmlns:a16="http://schemas.microsoft.com/office/drawing/2014/main" id="{FD4AE08A-A2B6-4104-9643-99ECBFB520A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43" name="TextovéPole 1">
          <a:extLst>
            <a:ext uri="{FF2B5EF4-FFF2-40B4-BE49-F238E27FC236}">
              <a16:creationId xmlns:a16="http://schemas.microsoft.com/office/drawing/2014/main" id="{337A02CA-DAB2-4783-89CF-2F34D6EAF11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44" name="TextovéPole 1">
          <a:extLst>
            <a:ext uri="{FF2B5EF4-FFF2-40B4-BE49-F238E27FC236}">
              <a16:creationId xmlns:a16="http://schemas.microsoft.com/office/drawing/2014/main" id="{C3AF02F6-AC7B-4EF3-BF87-30A3A1E50DA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45" name="TextovéPole 1">
          <a:extLst>
            <a:ext uri="{FF2B5EF4-FFF2-40B4-BE49-F238E27FC236}">
              <a16:creationId xmlns:a16="http://schemas.microsoft.com/office/drawing/2014/main" id="{6645EE77-7758-421E-AE04-3779AF5F099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46" name="TextovéPole 1">
          <a:extLst>
            <a:ext uri="{FF2B5EF4-FFF2-40B4-BE49-F238E27FC236}">
              <a16:creationId xmlns:a16="http://schemas.microsoft.com/office/drawing/2014/main" id="{60B57B69-0459-4D56-9CE7-ED125588A089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47" name="TextovéPole 1">
          <a:extLst>
            <a:ext uri="{FF2B5EF4-FFF2-40B4-BE49-F238E27FC236}">
              <a16:creationId xmlns:a16="http://schemas.microsoft.com/office/drawing/2014/main" id="{EACEBDB5-C69E-4860-9FF2-60127103A13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48" name="TextovéPole 1">
          <a:extLst>
            <a:ext uri="{FF2B5EF4-FFF2-40B4-BE49-F238E27FC236}">
              <a16:creationId xmlns:a16="http://schemas.microsoft.com/office/drawing/2014/main" id="{EB6ABDE5-25A0-4268-89ED-D99CFEF3A486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1349" name="TextovéPole 1">
          <a:extLst>
            <a:ext uri="{FF2B5EF4-FFF2-40B4-BE49-F238E27FC236}">
              <a16:creationId xmlns:a16="http://schemas.microsoft.com/office/drawing/2014/main" id="{76DB957D-3653-433C-BE68-D2774720F0C5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50" name="TextovéPole 1">
          <a:extLst>
            <a:ext uri="{FF2B5EF4-FFF2-40B4-BE49-F238E27FC236}">
              <a16:creationId xmlns:a16="http://schemas.microsoft.com/office/drawing/2014/main" id="{0E0C09FF-2AA3-476D-9D3A-6B713DA7FEE3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51" name="TextovéPole 1">
          <a:extLst>
            <a:ext uri="{FF2B5EF4-FFF2-40B4-BE49-F238E27FC236}">
              <a16:creationId xmlns:a16="http://schemas.microsoft.com/office/drawing/2014/main" id="{C0E35C46-FFFD-4897-92C2-6C036748682C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52" name="TextovéPole 1">
          <a:extLst>
            <a:ext uri="{FF2B5EF4-FFF2-40B4-BE49-F238E27FC236}">
              <a16:creationId xmlns:a16="http://schemas.microsoft.com/office/drawing/2014/main" id="{60485E2C-8DFD-49C1-BCBC-B5CFEB411A43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53" name="TextovéPole 1">
          <a:extLst>
            <a:ext uri="{FF2B5EF4-FFF2-40B4-BE49-F238E27FC236}">
              <a16:creationId xmlns:a16="http://schemas.microsoft.com/office/drawing/2014/main" id="{123A6C7F-0280-430D-895C-BDEC51002BA0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54" name="TextovéPole 1">
          <a:extLst>
            <a:ext uri="{FF2B5EF4-FFF2-40B4-BE49-F238E27FC236}">
              <a16:creationId xmlns:a16="http://schemas.microsoft.com/office/drawing/2014/main" id="{E4337ADD-F3F5-4E30-BEF5-CE98A5F7EC5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55" name="TextovéPole 1">
          <a:extLst>
            <a:ext uri="{FF2B5EF4-FFF2-40B4-BE49-F238E27FC236}">
              <a16:creationId xmlns:a16="http://schemas.microsoft.com/office/drawing/2014/main" id="{DDF0EB63-A1E2-4E48-8941-C93E32F604B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56" name="TextovéPole 1">
          <a:extLst>
            <a:ext uri="{FF2B5EF4-FFF2-40B4-BE49-F238E27FC236}">
              <a16:creationId xmlns:a16="http://schemas.microsoft.com/office/drawing/2014/main" id="{70665736-DA54-4E09-8793-F6CA6BCD9FE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57" name="TextovéPole 1">
          <a:extLst>
            <a:ext uri="{FF2B5EF4-FFF2-40B4-BE49-F238E27FC236}">
              <a16:creationId xmlns:a16="http://schemas.microsoft.com/office/drawing/2014/main" id="{ABC913DB-E516-4BF3-83B8-814CF2F1ED3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58" name="TextovéPole 1">
          <a:extLst>
            <a:ext uri="{FF2B5EF4-FFF2-40B4-BE49-F238E27FC236}">
              <a16:creationId xmlns:a16="http://schemas.microsoft.com/office/drawing/2014/main" id="{A4F20820-EE4A-4933-A2F1-77678B8A80E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59" name="TextovéPole 1">
          <a:extLst>
            <a:ext uri="{FF2B5EF4-FFF2-40B4-BE49-F238E27FC236}">
              <a16:creationId xmlns:a16="http://schemas.microsoft.com/office/drawing/2014/main" id="{3707D1E1-9696-4C1C-A494-20AAD03DA593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60" name="TextovéPole 1">
          <a:extLst>
            <a:ext uri="{FF2B5EF4-FFF2-40B4-BE49-F238E27FC236}">
              <a16:creationId xmlns:a16="http://schemas.microsoft.com/office/drawing/2014/main" id="{64472A7B-CB1E-4726-AA78-F77EC5CCA67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61" name="TextovéPole 1">
          <a:extLst>
            <a:ext uri="{FF2B5EF4-FFF2-40B4-BE49-F238E27FC236}">
              <a16:creationId xmlns:a16="http://schemas.microsoft.com/office/drawing/2014/main" id="{825039D7-0830-47CB-8CA1-ACCAD91EC30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62" name="TextovéPole 1">
          <a:extLst>
            <a:ext uri="{FF2B5EF4-FFF2-40B4-BE49-F238E27FC236}">
              <a16:creationId xmlns:a16="http://schemas.microsoft.com/office/drawing/2014/main" id="{FA435EE7-2C66-439F-861D-76CB4A7CA33F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63" name="TextovéPole 1">
          <a:extLst>
            <a:ext uri="{FF2B5EF4-FFF2-40B4-BE49-F238E27FC236}">
              <a16:creationId xmlns:a16="http://schemas.microsoft.com/office/drawing/2014/main" id="{4AF50ACE-0FC7-4140-9BD8-A76DC54C10FC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64" name="TextovéPole 1">
          <a:extLst>
            <a:ext uri="{FF2B5EF4-FFF2-40B4-BE49-F238E27FC236}">
              <a16:creationId xmlns:a16="http://schemas.microsoft.com/office/drawing/2014/main" id="{44C35FEC-0244-4F23-8869-039BD3914E63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65" name="TextovéPole 1">
          <a:extLst>
            <a:ext uri="{FF2B5EF4-FFF2-40B4-BE49-F238E27FC236}">
              <a16:creationId xmlns:a16="http://schemas.microsoft.com/office/drawing/2014/main" id="{03C578F0-8F5E-44C6-96D9-D03F7BDB9310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66" name="TextovéPole 1">
          <a:extLst>
            <a:ext uri="{FF2B5EF4-FFF2-40B4-BE49-F238E27FC236}">
              <a16:creationId xmlns:a16="http://schemas.microsoft.com/office/drawing/2014/main" id="{D6CF94C3-5667-4D93-9ACD-BB638E227526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67" name="TextovéPole 1">
          <a:extLst>
            <a:ext uri="{FF2B5EF4-FFF2-40B4-BE49-F238E27FC236}">
              <a16:creationId xmlns:a16="http://schemas.microsoft.com/office/drawing/2014/main" id="{5BA25CD5-02B2-45EE-B085-2CB763C85301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68" name="TextovéPole 1">
          <a:extLst>
            <a:ext uri="{FF2B5EF4-FFF2-40B4-BE49-F238E27FC236}">
              <a16:creationId xmlns:a16="http://schemas.microsoft.com/office/drawing/2014/main" id="{7CA4E04C-75C8-49EF-B7A4-735B877639C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69" name="TextovéPole 1">
          <a:extLst>
            <a:ext uri="{FF2B5EF4-FFF2-40B4-BE49-F238E27FC236}">
              <a16:creationId xmlns:a16="http://schemas.microsoft.com/office/drawing/2014/main" id="{B5D6054E-85A6-493C-BEE4-980F7F1BCEA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70" name="TextovéPole 1">
          <a:extLst>
            <a:ext uri="{FF2B5EF4-FFF2-40B4-BE49-F238E27FC236}">
              <a16:creationId xmlns:a16="http://schemas.microsoft.com/office/drawing/2014/main" id="{3D0D976F-E052-481D-8C9E-42A3DB1ED14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71" name="TextovéPole 1">
          <a:extLst>
            <a:ext uri="{FF2B5EF4-FFF2-40B4-BE49-F238E27FC236}">
              <a16:creationId xmlns:a16="http://schemas.microsoft.com/office/drawing/2014/main" id="{FE3F23F5-F40D-43F0-8B17-FA5C51DB88B3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72" name="TextovéPole 1">
          <a:extLst>
            <a:ext uri="{FF2B5EF4-FFF2-40B4-BE49-F238E27FC236}">
              <a16:creationId xmlns:a16="http://schemas.microsoft.com/office/drawing/2014/main" id="{F1C5CC0B-9054-4988-8D39-5B387F9F457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73" name="TextovéPole 1">
          <a:extLst>
            <a:ext uri="{FF2B5EF4-FFF2-40B4-BE49-F238E27FC236}">
              <a16:creationId xmlns:a16="http://schemas.microsoft.com/office/drawing/2014/main" id="{6DBA4C74-7BBE-459D-B04A-3966598055B3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1374" name="TextovéPole 1">
          <a:extLst>
            <a:ext uri="{FF2B5EF4-FFF2-40B4-BE49-F238E27FC236}">
              <a16:creationId xmlns:a16="http://schemas.microsoft.com/office/drawing/2014/main" id="{1292D34F-8C26-45FF-B932-9FAE6B5AA3D1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75" name="TextovéPole 1">
          <a:extLst>
            <a:ext uri="{FF2B5EF4-FFF2-40B4-BE49-F238E27FC236}">
              <a16:creationId xmlns:a16="http://schemas.microsoft.com/office/drawing/2014/main" id="{89B3D105-C864-4478-9C04-AA92140469EF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76" name="TextovéPole 1">
          <a:extLst>
            <a:ext uri="{FF2B5EF4-FFF2-40B4-BE49-F238E27FC236}">
              <a16:creationId xmlns:a16="http://schemas.microsoft.com/office/drawing/2014/main" id="{7CA8A673-F6B1-4270-86AE-90F9DE979B7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77" name="TextovéPole 1">
          <a:extLst>
            <a:ext uri="{FF2B5EF4-FFF2-40B4-BE49-F238E27FC236}">
              <a16:creationId xmlns:a16="http://schemas.microsoft.com/office/drawing/2014/main" id="{B708C27F-C6A4-4153-80B6-8D35F29C70D5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78" name="TextovéPole 1">
          <a:extLst>
            <a:ext uri="{FF2B5EF4-FFF2-40B4-BE49-F238E27FC236}">
              <a16:creationId xmlns:a16="http://schemas.microsoft.com/office/drawing/2014/main" id="{ED79E41E-9707-40BA-8C79-D0FC0BFEFF3F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79" name="TextovéPole 1">
          <a:extLst>
            <a:ext uri="{FF2B5EF4-FFF2-40B4-BE49-F238E27FC236}">
              <a16:creationId xmlns:a16="http://schemas.microsoft.com/office/drawing/2014/main" id="{475E26CA-5EDD-4A18-971E-2A5F081DF20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80" name="TextovéPole 1">
          <a:extLst>
            <a:ext uri="{FF2B5EF4-FFF2-40B4-BE49-F238E27FC236}">
              <a16:creationId xmlns:a16="http://schemas.microsoft.com/office/drawing/2014/main" id="{8CFF1A11-8333-49E4-A4D7-A47A3F113A51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81" name="TextovéPole 1">
          <a:extLst>
            <a:ext uri="{FF2B5EF4-FFF2-40B4-BE49-F238E27FC236}">
              <a16:creationId xmlns:a16="http://schemas.microsoft.com/office/drawing/2014/main" id="{7A1A392D-716D-42FF-B4F1-8EB75AFEA77F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82" name="TextovéPole 1">
          <a:extLst>
            <a:ext uri="{FF2B5EF4-FFF2-40B4-BE49-F238E27FC236}">
              <a16:creationId xmlns:a16="http://schemas.microsoft.com/office/drawing/2014/main" id="{6F3CC112-E739-48D9-998E-726BEEFBD416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83" name="TextovéPole 1">
          <a:extLst>
            <a:ext uri="{FF2B5EF4-FFF2-40B4-BE49-F238E27FC236}">
              <a16:creationId xmlns:a16="http://schemas.microsoft.com/office/drawing/2014/main" id="{1E4171BE-E048-41A6-B14F-3DA00D417E7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84" name="TextovéPole 1">
          <a:extLst>
            <a:ext uri="{FF2B5EF4-FFF2-40B4-BE49-F238E27FC236}">
              <a16:creationId xmlns:a16="http://schemas.microsoft.com/office/drawing/2014/main" id="{E74EA31A-C447-46C6-B83C-6BD392A2ECD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85" name="TextovéPole 1">
          <a:extLst>
            <a:ext uri="{FF2B5EF4-FFF2-40B4-BE49-F238E27FC236}">
              <a16:creationId xmlns:a16="http://schemas.microsoft.com/office/drawing/2014/main" id="{8EEC5326-F586-4AEB-8A7C-1B57304B653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86" name="TextovéPole 1">
          <a:extLst>
            <a:ext uri="{FF2B5EF4-FFF2-40B4-BE49-F238E27FC236}">
              <a16:creationId xmlns:a16="http://schemas.microsoft.com/office/drawing/2014/main" id="{2EF4B11F-1496-403F-8DE8-6F814CA81F3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87" name="TextovéPole 1">
          <a:extLst>
            <a:ext uri="{FF2B5EF4-FFF2-40B4-BE49-F238E27FC236}">
              <a16:creationId xmlns:a16="http://schemas.microsoft.com/office/drawing/2014/main" id="{EA519099-08D2-41F4-946E-FE2E6456DE8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88" name="TextovéPole 1">
          <a:extLst>
            <a:ext uri="{FF2B5EF4-FFF2-40B4-BE49-F238E27FC236}">
              <a16:creationId xmlns:a16="http://schemas.microsoft.com/office/drawing/2014/main" id="{2EA4DA7E-8867-4732-894B-63D77CD6512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89" name="TextovéPole 1">
          <a:extLst>
            <a:ext uri="{FF2B5EF4-FFF2-40B4-BE49-F238E27FC236}">
              <a16:creationId xmlns:a16="http://schemas.microsoft.com/office/drawing/2014/main" id="{4C70EE0C-B20E-48DB-9A1A-5C8850A0882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90" name="TextovéPole 1">
          <a:extLst>
            <a:ext uri="{FF2B5EF4-FFF2-40B4-BE49-F238E27FC236}">
              <a16:creationId xmlns:a16="http://schemas.microsoft.com/office/drawing/2014/main" id="{D10C79AC-27C5-4769-AC6C-488929A94EC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91" name="TextovéPole 1">
          <a:extLst>
            <a:ext uri="{FF2B5EF4-FFF2-40B4-BE49-F238E27FC236}">
              <a16:creationId xmlns:a16="http://schemas.microsoft.com/office/drawing/2014/main" id="{2C4E6DEE-9579-4C46-8919-0F4E963C9B09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92" name="TextovéPole 1">
          <a:extLst>
            <a:ext uri="{FF2B5EF4-FFF2-40B4-BE49-F238E27FC236}">
              <a16:creationId xmlns:a16="http://schemas.microsoft.com/office/drawing/2014/main" id="{8189350D-3EDB-4642-84C6-2308882E5291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93" name="TextovéPole 1">
          <a:extLst>
            <a:ext uri="{FF2B5EF4-FFF2-40B4-BE49-F238E27FC236}">
              <a16:creationId xmlns:a16="http://schemas.microsoft.com/office/drawing/2014/main" id="{72CB749C-18B6-4988-BDFD-6B27F6560CD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94" name="TextovéPole 1">
          <a:extLst>
            <a:ext uri="{FF2B5EF4-FFF2-40B4-BE49-F238E27FC236}">
              <a16:creationId xmlns:a16="http://schemas.microsoft.com/office/drawing/2014/main" id="{141B2CFF-591F-490B-A2B6-21BA344BAA2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95" name="TextovéPole 1">
          <a:extLst>
            <a:ext uri="{FF2B5EF4-FFF2-40B4-BE49-F238E27FC236}">
              <a16:creationId xmlns:a16="http://schemas.microsoft.com/office/drawing/2014/main" id="{758C80F7-82EA-454E-9F6C-2D279C93CC0F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96" name="TextovéPole 1">
          <a:extLst>
            <a:ext uri="{FF2B5EF4-FFF2-40B4-BE49-F238E27FC236}">
              <a16:creationId xmlns:a16="http://schemas.microsoft.com/office/drawing/2014/main" id="{0AFF1711-210A-4D9B-AEE9-561C52032F43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97" name="TextovéPole 1">
          <a:extLst>
            <a:ext uri="{FF2B5EF4-FFF2-40B4-BE49-F238E27FC236}">
              <a16:creationId xmlns:a16="http://schemas.microsoft.com/office/drawing/2014/main" id="{EC4891F9-3EAA-4371-BC78-CF9989087E86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98" name="TextovéPole 1">
          <a:extLst>
            <a:ext uri="{FF2B5EF4-FFF2-40B4-BE49-F238E27FC236}">
              <a16:creationId xmlns:a16="http://schemas.microsoft.com/office/drawing/2014/main" id="{5757B051-1781-46E6-B034-3805052D4D29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399" name="TextovéPole 1">
          <a:extLst>
            <a:ext uri="{FF2B5EF4-FFF2-40B4-BE49-F238E27FC236}">
              <a16:creationId xmlns:a16="http://schemas.microsoft.com/office/drawing/2014/main" id="{1E113D04-37C8-42F2-9091-9D21E654649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00" name="TextovéPole 1">
          <a:extLst>
            <a:ext uri="{FF2B5EF4-FFF2-40B4-BE49-F238E27FC236}">
              <a16:creationId xmlns:a16="http://schemas.microsoft.com/office/drawing/2014/main" id="{DFA16C3E-F427-4EE9-AFF8-0CA28CC2D76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01" name="TextovéPole 1">
          <a:extLst>
            <a:ext uri="{FF2B5EF4-FFF2-40B4-BE49-F238E27FC236}">
              <a16:creationId xmlns:a16="http://schemas.microsoft.com/office/drawing/2014/main" id="{E144C2DD-1774-43D3-A612-74BFA9377F8C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02" name="TextovéPole 1">
          <a:extLst>
            <a:ext uri="{FF2B5EF4-FFF2-40B4-BE49-F238E27FC236}">
              <a16:creationId xmlns:a16="http://schemas.microsoft.com/office/drawing/2014/main" id="{D99FA2B0-A53F-4F74-9495-0D260448582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03" name="TextovéPole 1">
          <a:extLst>
            <a:ext uri="{FF2B5EF4-FFF2-40B4-BE49-F238E27FC236}">
              <a16:creationId xmlns:a16="http://schemas.microsoft.com/office/drawing/2014/main" id="{C2DD531E-E990-4947-BC89-F696CE586AB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04" name="TextovéPole 1">
          <a:extLst>
            <a:ext uri="{FF2B5EF4-FFF2-40B4-BE49-F238E27FC236}">
              <a16:creationId xmlns:a16="http://schemas.microsoft.com/office/drawing/2014/main" id="{E6F60327-F320-4CBA-9C36-DB8142340DD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05" name="TextovéPole 1">
          <a:extLst>
            <a:ext uri="{FF2B5EF4-FFF2-40B4-BE49-F238E27FC236}">
              <a16:creationId xmlns:a16="http://schemas.microsoft.com/office/drawing/2014/main" id="{AB49401A-B86E-471D-94D1-0D5C1AE67F76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06" name="TextovéPole 1">
          <a:extLst>
            <a:ext uri="{FF2B5EF4-FFF2-40B4-BE49-F238E27FC236}">
              <a16:creationId xmlns:a16="http://schemas.microsoft.com/office/drawing/2014/main" id="{FDE69067-9B16-41A8-92B5-8349ED345B2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07" name="TextovéPole 1">
          <a:extLst>
            <a:ext uri="{FF2B5EF4-FFF2-40B4-BE49-F238E27FC236}">
              <a16:creationId xmlns:a16="http://schemas.microsoft.com/office/drawing/2014/main" id="{F408F3C4-AE51-4726-B39C-2C8B96CF721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08" name="TextovéPole 1">
          <a:extLst>
            <a:ext uri="{FF2B5EF4-FFF2-40B4-BE49-F238E27FC236}">
              <a16:creationId xmlns:a16="http://schemas.microsoft.com/office/drawing/2014/main" id="{865A1168-21BA-4009-9700-FA8436EB741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09" name="TextovéPole 1">
          <a:extLst>
            <a:ext uri="{FF2B5EF4-FFF2-40B4-BE49-F238E27FC236}">
              <a16:creationId xmlns:a16="http://schemas.microsoft.com/office/drawing/2014/main" id="{408B3223-17D2-4B2B-81C1-C44BD0CEFCA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10" name="TextovéPole 1">
          <a:extLst>
            <a:ext uri="{FF2B5EF4-FFF2-40B4-BE49-F238E27FC236}">
              <a16:creationId xmlns:a16="http://schemas.microsoft.com/office/drawing/2014/main" id="{372A7747-8194-4D77-9FA0-859B239BC309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11" name="TextovéPole 1">
          <a:extLst>
            <a:ext uri="{FF2B5EF4-FFF2-40B4-BE49-F238E27FC236}">
              <a16:creationId xmlns:a16="http://schemas.microsoft.com/office/drawing/2014/main" id="{41C1F4FC-F746-44AF-B454-5CC29083CDA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12" name="TextovéPole 1">
          <a:extLst>
            <a:ext uri="{FF2B5EF4-FFF2-40B4-BE49-F238E27FC236}">
              <a16:creationId xmlns:a16="http://schemas.microsoft.com/office/drawing/2014/main" id="{9B177979-7188-4B4B-A123-E82788846E28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13" name="TextovéPole 1">
          <a:extLst>
            <a:ext uri="{FF2B5EF4-FFF2-40B4-BE49-F238E27FC236}">
              <a16:creationId xmlns:a16="http://schemas.microsoft.com/office/drawing/2014/main" id="{DED3E714-1DB7-4601-A20C-71597C2EFA6B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14" name="TextovéPole 1">
          <a:extLst>
            <a:ext uri="{FF2B5EF4-FFF2-40B4-BE49-F238E27FC236}">
              <a16:creationId xmlns:a16="http://schemas.microsoft.com/office/drawing/2014/main" id="{480B0133-40BB-4786-8339-A880ADC7D49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15" name="TextovéPole 1">
          <a:extLst>
            <a:ext uri="{FF2B5EF4-FFF2-40B4-BE49-F238E27FC236}">
              <a16:creationId xmlns:a16="http://schemas.microsoft.com/office/drawing/2014/main" id="{6DE51CBB-A2D6-43D9-BB4A-D387047EB8B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16" name="TextovéPole 1">
          <a:extLst>
            <a:ext uri="{FF2B5EF4-FFF2-40B4-BE49-F238E27FC236}">
              <a16:creationId xmlns:a16="http://schemas.microsoft.com/office/drawing/2014/main" id="{D834DCD3-E329-448C-83E8-FFCF23208C50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17" name="TextovéPole 1">
          <a:extLst>
            <a:ext uri="{FF2B5EF4-FFF2-40B4-BE49-F238E27FC236}">
              <a16:creationId xmlns:a16="http://schemas.microsoft.com/office/drawing/2014/main" id="{D9823FBF-BC06-4307-B314-75BC4D9F10DB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18" name="TextovéPole 1">
          <a:extLst>
            <a:ext uri="{FF2B5EF4-FFF2-40B4-BE49-F238E27FC236}">
              <a16:creationId xmlns:a16="http://schemas.microsoft.com/office/drawing/2014/main" id="{5CE68DB7-6510-463C-ACBF-03581B583323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19" name="TextovéPole 1">
          <a:extLst>
            <a:ext uri="{FF2B5EF4-FFF2-40B4-BE49-F238E27FC236}">
              <a16:creationId xmlns:a16="http://schemas.microsoft.com/office/drawing/2014/main" id="{31A1675F-AA87-4B37-A25F-5491E54AA77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20" name="TextovéPole 1">
          <a:extLst>
            <a:ext uri="{FF2B5EF4-FFF2-40B4-BE49-F238E27FC236}">
              <a16:creationId xmlns:a16="http://schemas.microsoft.com/office/drawing/2014/main" id="{14DA8CB3-A5E5-47CC-8279-9415B8F01009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21" name="TextovéPole 1">
          <a:extLst>
            <a:ext uri="{FF2B5EF4-FFF2-40B4-BE49-F238E27FC236}">
              <a16:creationId xmlns:a16="http://schemas.microsoft.com/office/drawing/2014/main" id="{835D0CEC-5D6A-43F1-90E3-BD8D2F5AD290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22" name="TextovéPole 1">
          <a:extLst>
            <a:ext uri="{FF2B5EF4-FFF2-40B4-BE49-F238E27FC236}">
              <a16:creationId xmlns:a16="http://schemas.microsoft.com/office/drawing/2014/main" id="{12B2872B-397B-46A8-A4EF-34A50923DFE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23" name="TextovéPole 1">
          <a:extLst>
            <a:ext uri="{FF2B5EF4-FFF2-40B4-BE49-F238E27FC236}">
              <a16:creationId xmlns:a16="http://schemas.microsoft.com/office/drawing/2014/main" id="{AECC4680-6266-4651-8AD0-67AA3797F9A1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24" name="TextovéPole 1">
          <a:extLst>
            <a:ext uri="{FF2B5EF4-FFF2-40B4-BE49-F238E27FC236}">
              <a16:creationId xmlns:a16="http://schemas.microsoft.com/office/drawing/2014/main" id="{A0BBECDA-4816-4768-82B4-0E6306B554A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25" name="TextovéPole 1">
          <a:extLst>
            <a:ext uri="{FF2B5EF4-FFF2-40B4-BE49-F238E27FC236}">
              <a16:creationId xmlns:a16="http://schemas.microsoft.com/office/drawing/2014/main" id="{1B8304C9-EF63-4A66-ABEB-0405487003BB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26" name="TextovéPole 1">
          <a:extLst>
            <a:ext uri="{FF2B5EF4-FFF2-40B4-BE49-F238E27FC236}">
              <a16:creationId xmlns:a16="http://schemas.microsoft.com/office/drawing/2014/main" id="{DEF192A9-BEEA-4920-808E-158100A76948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27" name="TextovéPole 1">
          <a:extLst>
            <a:ext uri="{FF2B5EF4-FFF2-40B4-BE49-F238E27FC236}">
              <a16:creationId xmlns:a16="http://schemas.microsoft.com/office/drawing/2014/main" id="{B92C0691-1F90-47D8-8F11-2056F9106EA9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28" name="TextovéPole 1">
          <a:extLst>
            <a:ext uri="{FF2B5EF4-FFF2-40B4-BE49-F238E27FC236}">
              <a16:creationId xmlns:a16="http://schemas.microsoft.com/office/drawing/2014/main" id="{F88F75DE-6F9A-47F0-99D0-8F67D97B1ED0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29" name="TextovéPole 1">
          <a:extLst>
            <a:ext uri="{FF2B5EF4-FFF2-40B4-BE49-F238E27FC236}">
              <a16:creationId xmlns:a16="http://schemas.microsoft.com/office/drawing/2014/main" id="{C5524021-7954-4595-B367-B6D33BB73E0C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30" name="TextovéPole 1">
          <a:extLst>
            <a:ext uri="{FF2B5EF4-FFF2-40B4-BE49-F238E27FC236}">
              <a16:creationId xmlns:a16="http://schemas.microsoft.com/office/drawing/2014/main" id="{378D41DE-BF7C-41A6-BF6B-3199447A602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31" name="TextovéPole 1">
          <a:extLst>
            <a:ext uri="{FF2B5EF4-FFF2-40B4-BE49-F238E27FC236}">
              <a16:creationId xmlns:a16="http://schemas.microsoft.com/office/drawing/2014/main" id="{EA10FF15-8DCA-4D01-9A84-E569DCBEF71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32" name="TextovéPole 1">
          <a:extLst>
            <a:ext uri="{FF2B5EF4-FFF2-40B4-BE49-F238E27FC236}">
              <a16:creationId xmlns:a16="http://schemas.microsoft.com/office/drawing/2014/main" id="{C1D46A76-46AC-4BA3-9929-EF435270AE7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33" name="TextovéPole 1">
          <a:extLst>
            <a:ext uri="{FF2B5EF4-FFF2-40B4-BE49-F238E27FC236}">
              <a16:creationId xmlns:a16="http://schemas.microsoft.com/office/drawing/2014/main" id="{87B8B071-A450-4E50-B1E1-936CCF7D1583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34" name="TextovéPole 1">
          <a:extLst>
            <a:ext uri="{FF2B5EF4-FFF2-40B4-BE49-F238E27FC236}">
              <a16:creationId xmlns:a16="http://schemas.microsoft.com/office/drawing/2014/main" id="{D92C8663-0148-48FA-9CDB-A123C79D464C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35" name="TextovéPole 1">
          <a:extLst>
            <a:ext uri="{FF2B5EF4-FFF2-40B4-BE49-F238E27FC236}">
              <a16:creationId xmlns:a16="http://schemas.microsoft.com/office/drawing/2014/main" id="{E674F7D8-B036-4C08-B084-6E7CF17114CC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36" name="TextovéPole 1">
          <a:extLst>
            <a:ext uri="{FF2B5EF4-FFF2-40B4-BE49-F238E27FC236}">
              <a16:creationId xmlns:a16="http://schemas.microsoft.com/office/drawing/2014/main" id="{94D8BF69-9540-4E92-AB78-1FCC13C78CB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37" name="TextovéPole 1">
          <a:extLst>
            <a:ext uri="{FF2B5EF4-FFF2-40B4-BE49-F238E27FC236}">
              <a16:creationId xmlns:a16="http://schemas.microsoft.com/office/drawing/2014/main" id="{CD96327B-3439-4CF9-884B-66E63A3F15F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38" name="TextovéPole 1">
          <a:extLst>
            <a:ext uri="{FF2B5EF4-FFF2-40B4-BE49-F238E27FC236}">
              <a16:creationId xmlns:a16="http://schemas.microsoft.com/office/drawing/2014/main" id="{DDD67833-B73B-46FD-85BE-BB7A3739E128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39" name="TextovéPole 1">
          <a:extLst>
            <a:ext uri="{FF2B5EF4-FFF2-40B4-BE49-F238E27FC236}">
              <a16:creationId xmlns:a16="http://schemas.microsoft.com/office/drawing/2014/main" id="{EB199D8A-871A-4F72-A8E3-3B0E0D36EB1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40" name="TextovéPole 1">
          <a:extLst>
            <a:ext uri="{FF2B5EF4-FFF2-40B4-BE49-F238E27FC236}">
              <a16:creationId xmlns:a16="http://schemas.microsoft.com/office/drawing/2014/main" id="{57B8B1E0-AFDE-4911-BD23-CC2A8932C70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41" name="TextovéPole 1">
          <a:extLst>
            <a:ext uri="{FF2B5EF4-FFF2-40B4-BE49-F238E27FC236}">
              <a16:creationId xmlns:a16="http://schemas.microsoft.com/office/drawing/2014/main" id="{05DC6FE0-EAA0-4331-9403-CFDC598680F3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42" name="TextovéPole 1">
          <a:extLst>
            <a:ext uri="{FF2B5EF4-FFF2-40B4-BE49-F238E27FC236}">
              <a16:creationId xmlns:a16="http://schemas.microsoft.com/office/drawing/2014/main" id="{FC823E4D-B6FF-44FB-BDF7-9317CAFAE12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43" name="TextovéPole 1">
          <a:extLst>
            <a:ext uri="{FF2B5EF4-FFF2-40B4-BE49-F238E27FC236}">
              <a16:creationId xmlns:a16="http://schemas.microsoft.com/office/drawing/2014/main" id="{BC091F1C-80C6-4E6C-BF36-36F09143F040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44" name="TextovéPole 1">
          <a:extLst>
            <a:ext uri="{FF2B5EF4-FFF2-40B4-BE49-F238E27FC236}">
              <a16:creationId xmlns:a16="http://schemas.microsoft.com/office/drawing/2014/main" id="{9492BD76-226F-4C61-915A-0B8871CF3218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45" name="TextovéPole 1">
          <a:extLst>
            <a:ext uri="{FF2B5EF4-FFF2-40B4-BE49-F238E27FC236}">
              <a16:creationId xmlns:a16="http://schemas.microsoft.com/office/drawing/2014/main" id="{DF3901D9-DA87-4ADA-B449-69C6B3B225CC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46" name="TextovéPole 1">
          <a:extLst>
            <a:ext uri="{FF2B5EF4-FFF2-40B4-BE49-F238E27FC236}">
              <a16:creationId xmlns:a16="http://schemas.microsoft.com/office/drawing/2014/main" id="{06158D74-D454-4009-A614-55A5CAA023C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47" name="TextovéPole 1">
          <a:extLst>
            <a:ext uri="{FF2B5EF4-FFF2-40B4-BE49-F238E27FC236}">
              <a16:creationId xmlns:a16="http://schemas.microsoft.com/office/drawing/2014/main" id="{2A172B4F-F68F-44C5-A673-4BDDDD1A10C6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48" name="TextovéPole 1">
          <a:extLst>
            <a:ext uri="{FF2B5EF4-FFF2-40B4-BE49-F238E27FC236}">
              <a16:creationId xmlns:a16="http://schemas.microsoft.com/office/drawing/2014/main" id="{D704DDBE-FC2A-4181-82CF-6380B5FA5C3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49" name="TextovéPole 1">
          <a:extLst>
            <a:ext uri="{FF2B5EF4-FFF2-40B4-BE49-F238E27FC236}">
              <a16:creationId xmlns:a16="http://schemas.microsoft.com/office/drawing/2014/main" id="{A9FF5319-0577-4D8C-A254-21F1CBFC835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50" name="TextovéPole 1">
          <a:extLst>
            <a:ext uri="{FF2B5EF4-FFF2-40B4-BE49-F238E27FC236}">
              <a16:creationId xmlns:a16="http://schemas.microsoft.com/office/drawing/2014/main" id="{C72CA44D-4153-4046-9262-6D3ABC4B353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51" name="TextovéPole 1">
          <a:extLst>
            <a:ext uri="{FF2B5EF4-FFF2-40B4-BE49-F238E27FC236}">
              <a16:creationId xmlns:a16="http://schemas.microsoft.com/office/drawing/2014/main" id="{C821B51F-94D4-46D3-AF50-8CAFA0ACCE3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52" name="TextovéPole 1">
          <a:extLst>
            <a:ext uri="{FF2B5EF4-FFF2-40B4-BE49-F238E27FC236}">
              <a16:creationId xmlns:a16="http://schemas.microsoft.com/office/drawing/2014/main" id="{043A32C9-9FD1-4E50-8CBE-DF510C99711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53" name="TextovéPole 1">
          <a:extLst>
            <a:ext uri="{FF2B5EF4-FFF2-40B4-BE49-F238E27FC236}">
              <a16:creationId xmlns:a16="http://schemas.microsoft.com/office/drawing/2014/main" id="{855387D0-8232-4FA1-89A2-9A5B03DF670D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54" name="TextovéPole 1">
          <a:extLst>
            <a:ext uri="{FF2B5EF4-FFF2-40B4-BE49-F238E27FC236}">
              <a16:creationId xmlns:a16="http://schemas.microsoft.com/office/drawing/2014/main" id="{94C773A4-7AFB-4C99-8B52-5CB026A69F55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55" name="TextovéPole 1">
          <a:extLst>
            <a:ext uri="{FF2B5EF4-FFF2-40B4-BE49-F238E27FC236}">
              <a16:creationId xmlns:a16="http://schemas.microsoft.com/office/drawing/2014/main" id="{4A179E21-6ADF-43FD-90A6-00908E54A613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56" name="TextovéPole 1">
          <a:extLst>
            <a:ext uri="{FF2B5EF4-FFF2-40B4-BE49-F238E27FC236}">
              <a16:creationId xmlns:a16="http://schemas.microsoft.com/office/drawing/2014/main" id="{3F1E365D-52E7-4D8B-913E-8F833A2782AC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57" name="TextovéPole 1">
          <a:extLst>
            <a:ext uri="{FF2B5EF4-FFF2-40B4-BE49-F238E27FC236}">
              <a16:creationId xmlns:a16="http://schemas.microsoft.com/office/drawing/2014/main" id="{AEA54037-DFD4-45CC-AB31-520B415F3D17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58" name="TextovéPole 1">
          <a:extLst>
            <a:ext uri="{FF2B5EF4-FFF2-40B4-BE49-F238E27FC236}">
              <a16:creationId xmlns:a16="http://schemas.microsoft.com/office/drawing/2014/main" id="{8AC4A6DC-2E9A-480B-AB7C-F427BB4D2FCB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59" name="TextovéPole 1">
          <a:extLst>
            <a:ext uri="{FF2B5EF4-FFF2-40B4-BE49-F238E27FC236}">
              <a16:creationId xmlns:a16="http://schemas.microsoft.com/office/drawing/2014/main" id="{BCDC7550-987F-4788-B8D2-9D8B76270F18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60" name="TextovéPole 1">
          <a:extLst>
            <a:ext uri="{FF2B5EF4-FFF2-40B4-BE49-F238E27FC236}">
              <a16:creationId xmlns:a16="http://schemas.microsoft.com/office/drawing/2014/main" id="{3C367A67-EB3C-4A91-B765-CC75C7E5F24A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61" name="TextovéPole 1">
          <a:extLst>
            <a:ext uri="{FF2B5EF4-FFF2-40B4-BE49-F238E27FC236}">
              <a16:creationId xmlns:a16="http://schemas.microsoft.com/office/drawing/2014/main" id="{4B5C6055-F981-4284-B7CE-5B6F8193FADC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62" name="TextovéPole 1">
          <a:extLst>
            <a:ext uri="{FF2B5EF4-FFF2-40B4-BE49-F238E27FC236}">
              <a16:creationId xmlns:a16="http://schemas.microsoft.com/office/drawing/2014/main" id="{8ECCE73C-0291-4E75-9B6A-5BA4B5387611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63" name="TextovéPole 1">
          <a:extLst>
            <a:ext uri="{FF2B5EF4-FFF2-40B4-BE49-F238E27FC236}">
              <a16:creationId xmlns:a16="http://schemas.microsoft.com/office/drawing/2014/main" id="{FF29F746-233F-4173-8D43-2ADB99DA86AD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64" name="TextovéPole 1">
          <a:extLst>
            <a:ext uri="{FF2B5EF4-FFF2-40B4-BE49-F238E27FC236}">
              <a16:creationId xmlns:a16="http://schemas.microsoft.com/office/drawing/2014/main" id="{C38DD8E6-9416-42DA-92B3-AEAF7F8839F0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65" name="TextovéPole 1">
          <a:extLst>
            <a:ext uri="{FF2B5EF4-FFF2-40B4-BE49-F238E27FC236}">
              <a16:creationId xmlns:a16="http://schemas.microsoft.com/office/drawing/2014/main" id="{606EA787-5C89-40C8-AFE3-FD92C93C41C0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66" name="TextovéPole 1">
          <a:extLst>
            <a:ext uri="{FF2B5EF4-FFF2-40B4-BE49-F238E27FC236}">
              <a16:creationId xmlns:a16="http://schemas.microsoft.com/office/drawing/2014/main" id="{2562381F-AC23-48A5-8F8C-2054250671B0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67" name="TextovéPole 1">
          <a:extLst>
            <a:ext uri="{FF2B5EF4-FFF2-40B4-BE49-F238E27FC236}">
              <a16:creationId xmlns:a16="http://schemas.microsoft.com/office/drawing/2014/main" id="{D2465AEA-8D85-4F8E-B6CA-852F35E0E06A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68" name="TextovéPole 1">
          <a:extLst>
            <a:ext uri="{FF2B5EF4-FFF2-40B4-BE49-F238E27FC236}">
              <a16:creationId xmlns:a16="http://schemas.microsoft.com/office/drawing/2014/main" id="{0AF11A3F-C98D-4121-8DED-1461DCA3181D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69" name="TextovéPole 1">
          <a:extLst>
            <a:ext uri="{FF2B5EF4-FFF2-40B4-BE49-F238E27FC236}">
              <a16:creationId xmlns:a16="http://schemas.microsoft.com/office/drawing/2014/main" id="{A04BFA10-BD02-4DBA-B8CB-6C52791FD68E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70" name="TextovéPole 1">
          <a:extLst>
            <a:ext uri="{FF2B5EF4-FFF2-40B4-BE49-F238E27FC236}">
              <a16:creationId xmlns:a16="http://schemas.microsoft.com/office/drawing/2014/main" id="{6521E67C-4706-4C44-A7F6-D38F83DBED22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71" name="TextovéPole 1">
          <a:extLst>
            <a:ext uri="{FF2B5EF4-FFF2-40B4-BE49-F238E27FC236}">
              <a16:creationId xmlns:a16="http://schemas.microsoft.com/office/drawing/2014/main" id="{B40DD70D-9FD6-4402-A779-A1C4C63F5966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72" name="TextovéPole 1">
          <a:extLst>
            <a:ext uri="{FF2B5EF4-FFF2-40B4-BE49-F238E27FC236}">
              <a16:creationId xmlns:a16="http://schemas.microsoft.com/office/drawing/2014/main" id="{B196FF0A-3721-4B54-924C-9C91F808E61F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73" name="TextovéPole 1">
          <a:extLst>
            <a:ext uri="{FF2B5EF4-FFF2-40B4-BE49-F238E27FC236}">
              <a16:creationId xmlns:a16="http://schemas.microsoft.com/office/drawing/2014/main" id="{FABEA79C-00AF-4F36-85CD-57FF24E9B5AB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74" name="TextovéPole 1">
          <a:extLst>
            <a:ext uri="{FF2B5EF4-FFF2-40B4-BE49-F238E27FC236}">
              <a16:creationId xmlns:a16="http://schemas.microsoft.com/office/drawing/2014/main" id="{BCA5FAB3-FBC9-4607-B2BE-693D9CA80C82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75" name="TextovéPole 1">
          <a:extLst>
            <a:ext uri="{FF2B5EF4-FFF2-40B4-BE49-F238E27FC236}">
              <a16:creationId xmlns:a16="http://schemas.microsoft.com/office/drawing/2014/main" id="{C07B6943-2F7F-4CBD-9C73-16D77551575E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76" name="TextovéPole 1">
          <a:extLst>
            <a:ext uri="{FF2B5EF4-FFF2-40B4-BE49-F238E27FC236}">
              <a16:creationId xmlns:a16="http://schemas.microsoft.com/office/drawing/2014/main" id="{B9D4B7DA-23D0-408E-9540-6BCA3AD0E185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77" name="TextovéPole 1">
          <a:extLst>
            <a:ext uri="{FF2B5EF4-FFF2-40B4-BE49-F238E27FC236}">
              <a16:creationId xmlns:a16="http://schemas.microsoft.com/office/drawing/2014/main" id="{EA40C735-1E97-452B-853E-9A5C6A4D5C9A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78" name="TextovéPole 1">
          <a:extLst>
            <a:ext uri="{FF2B5EF4-FFF2-40B4-BE49-F238E27FC236}">
              <a16:creationId xmlns:a16="http://schemas.microsoft.com/office/drawing/2014/main" id="{52DF51F9-FD58-4C21-AE03-08AE178C35B6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79" name="TextovéPole 1">
          <a:extLst>
            <a:ext uri="{FF2B5EF4-FFF2-40B4-BE49-F238E27FC236}">
              <a16:creationId xmlns:a16="http://schemas.microsoft.com/office/drawing/2014/main" id="{AA1565BC-B26A-453A-B5D2-CD0E44052CE3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80" name="TextovéPole 1">
          <a:extLst>
            <a:ext uri="{FF2B5EF4-FFF2-40B4-BE49-F238E27FC236}">
              <a16:creationId xmlns:a16="http://schemas.microsoft.com/office/drawing/2014/main" id="{9B8EBF79-24AA-4197-B7FD-ED52B0EB22D1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81" name="TextovéPole 1">
          <a:extLst>
            <a:ext uri="{FF2B5EF4-FFF2-40B4-BE49-F238E27FC236}">
              <a16:creationId xmlns:a16="http://schemas.microsoft.com/office/drawing/2014/main" id="{3586B429-F0C3-48DA-A42D-21D3F80D2308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82" name="TextovéPole 1">
          <a:extLst>
            <a:ext uri="{FF2B5EF4-FFF2-40B4-BE49-F238E27FC236}">
              <a16:creationId xmlns:a16="http://schemas.microsoft.com/office/drawing/2014/main" id="{1FDD2E72-C141-472A-87D8-3F0C696E54E4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83" name="TextovéPole 1">
          <a:extLst>
            <a:ext uri="{FF2B5EF4-FFF2-40B4-BE49-F238E27FC236}">
              <a16:creationId xmlns:a16="http://schemas.microsoft.com/office/drawing/2014/main" id="{7EA6074F-41B9-471F-92A6-8C6F62EF4F39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84" name="TextovéPole 1">
          <a:extLst>
            <a:ext uri="{FF2B5EF4-FFF2-40B4-BE49-F238E27FC236}">
              <a16:creationId xmlns:a16="http://schemas.microsoft.com/office/drawing/2014/main" id="{83DF8F6F-A389-4512-83A9-C2557BA0E994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85" name="TextovéPole 1">
          <a:extLst>
            <a:ext uri="{FF2B5EF4-FFF2-40B4-BE49-F238E27FC236}">
              <a16:creationId xmlns:a16="http://schemas.microsoft.com/office/drawing/2014/main" id="{44E4A50B-F84A-4E0D-9B9D-D095F8393ED7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86" name="TextovéPole 1">
          <a:extLst>
            <a:ext uri="{FF2B5EF4-FFF2-40B4-BE49-F238E27FC236}">
              <a16:creationId xmlns:a16="http://schemas.microsoft.com/office/drawing/2014/main" id="{B1FE520A-C7C2-46B0-86CA-1268E37A31C1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87" name="TextovéPole 1">
          <a:extLst>
            <a:ext uri="{FF2B5EF4-FFF2-40B4-BE49-F238E27FC236}">
              <a16:creationId xmlns:a16="http://schemas.microsoft.com/office/drawing/2014/main" id="{258AD8A6-6D40-473B-94CE-E60D3DBAADB1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88" name="TextovéPole 1">
          <a:extLst>
            <a:ext uri="{FF2B5EF4-FFF2-40B4-BE49-F238E27FC236}">
              <a16:creationId xmlns:a16="http://schemas.microsoft.com/office/drawing/2014/main" id="{3808B404-971B-4772-902A-65E29FE29710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89" name="TextovéPole 1">
          <a:extLst>
            <a:ext uri="{FF2B5EF4-FFF2-40B4-BE49-F238E27FC236}">
              <a16:creationId xmlns:a16="http://schemas.microsoft.com/office/drawing/2014/main" id="{9CA3D3DD-A78C-4DA0-92FF-134FAAC35F19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90" name="TextovéPole 1">
          <a:extLst>
            <a:ext uri="{FF2B5EF4-FFF2-40B4-BE49-F238E27FC236}">
              <a16:creationId xmlns:a16="http://schemas.microsoft.com/office/drawing/2014/main" id="{AF401D8E-63D2-4EC3-BD38-6801AA8C69C3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91" name="TextovéPole 1">
          <a:extLst>
            <a:ext uri="{FF2B5EF4-FFF2-40B4-BE49-F238E27FC236}">
              <a16:creationId xmlns:a16="http://schemas.microsoft.com/office/drawing/2014/main" id="{170B29A7-65E4-4F03-B57F-564736EF4B5D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92" name="TextovéPole 1">
          <a:extLst>
            <a:ext uri="{FF2B5EF4-FFF2-40B4-BE49-F238E27FC236}">
              <a16:creationId xmlns:a16="http://schemas.microsoft.com/office/drawing/2014/main" id="{695CB803-9F92-4403-9F06-03FC2A1A5A48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93" name="TextovéPole 1">
          <a:extLst>
            <a:ext uri="{FF2B5EF4-FFF2-40B4-BE49-F238E27FC236}">
              <a16:creationId xmlns:a16="http://schemas.microsoft.com/office/drawing/2014/main" id="{9717161D-92A6-4715-8B8F-1D612E52B9A9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94" name="TextovéPole 1">
          <a:extLst>
            <a:ext uri="{FF2B5EF4-FFF2-40B4-BE49-F238E27FC236}">
              <a16:creationId xmlns:a16="http://schemas.microsoft.com/office/drawing/2014/main" id="{E17B61CD-007C-4238-9FD1-49AB459A291E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95" name="TextovéPole 1">
          <a:extLst>
            <a:ext uri="{FF2B5EF4-FFF2-40B4-BE49-F238E27FC236}">
              <a16:creationId xmlns:a16="http://schemas.microsoft.com/office/drawing/2014/main" id="{B2A3B6EE-18AD-448C-A567-EBB31F4D8037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96" name="TextovéPole 1">
          <a:extLst>
            <a:ext uri="{FF2B5EF4-FFF2-40B4-BE49-F238E27FC236}">
              <a16:creationId xmlns:a16="http://schemas.microsoft.com/office/drawing/2014/main" id="{76BA4EE5-D3E3-4558-87A8-771E6FE2089F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97" name="TextovéPole 1">
          <a:extLst>
            <a:ext uri="{FF2B5EF4-FFF2-40B4-BE49-F238E27FC236}">
              <a16:creationId xmlns:a16="http://schemas.microsoft.com/office/drawing/2014/main" id="{8934197F-D532-4168-A8DA-B95C2590FB1F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98" name="TextovéPole 1">
          <a:extLst>
            <a:ext uri="{FF2B5EF4-FFF2-40B4-BE49-F238E27FC236}">
              <a16:creationId xmlns:a16="http://schemas.microsoft.com/office/drawing/2014/main" id="{E594BB82-315E-4334-990D-0339724A8DA4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499" name="TextovéPole 1">
          <a:extLst>
            <a:ext uri="{FF2B5EF4-FFF2-40B4-BE49-F238E27FC236}">
              <a16:creationId xmlns:a16="http://schemas.microsoft.com/office/drawing/2014/main" id="{2CD4D0F3-D03D-4938-AE98-0BDA0CC0093D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00" name="TextovéPole 1">
          <a:extLst>
            <a:ext uri="{FF2B5EF4-FFF2-40B4-BE49-F238E27FC236}">
              <a16:creationId xmlns:a16="http://schemas.microsoft.com/office/drawing/2014/main" id="{80539282-0907-41ED-A366-BADF1035B6DD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01" name="TextovéPole 1">
          <a:extLst>
            <a:ext uri="{FF2B5EF4-FFF2-40B4-BE49-F238E27FC236}">
              <a16:creationId xmlns:a16="http://schemas.microsoft.com/office/drawing/2014/main" id="{BC8D7888-DA05-43ED-968E-5CD8FFC7926C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02" name="TextovéPole 1">
          <a:extLst>
            <a:ext uri="{FF2B5EF4-FFF2-40B4-BE49-F238E27FC236}">
              <a16:creationId xmlns:a16="http://schemas.microsoft.com/office/drawing/2014/main" id="{764B8593-82BD-4423-A491-03B0A89F257C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03" name="TextovéPole 1">
          <a:extLst>
            <a:ext uri="{FF2B5EF4-FFF2-40B4-BE49-F238E27FC236}">
              <a16:creationId xmlns:a16="http://schemas.microsoft.com/office/drawing/2014/main" id="{405B0BE9-98FC-48EB-8905-61154BEF7B4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04" name="TextovéPole 1">
          <a:extLst>
            <a:ext uri="{FF2B5EF4-FFF2-40B4-BE49-F238E27FC236}">
              <a16:creationId xmlns:a16="http://schemas.microsoft.com/office/drawing/2014/main" id="{5E5BF808-6FFE-421F-AD83-5E919C4D71A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05" name="TextovéPole 1">
          <a:extLst>
            <a:ext uri="{FF2B5EF4-FFF2-40B4-BE49-F238E27FC236}">
              <a16:creationId xmlns:a16="http://schemas.microsoft.com/office/drawing/2014/main" id="{E5733F2E-D32F-4770-A250-09B2F151F665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06" name="TextovéPole 1">
          <a:extLst>
            <a:ext uri="{FF2B5EF4-FFF2-40B4-BE49-F238E27FC236}">
              <a16:creationId xmlns:a16="http://schemas.microsoft.com/office/drawing/2014/main" id="{5093C20A-2441-4CD2-873B-F3D03BEF2888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07" name="TextovéPole 1">
          <a:extLst>
            <a:ext uri="{FF2B5EF4-FFF2-40B4-BE49-F238E27FC236}">
              <a16:creationId xmlns:a16="http://schemas.microsoft.com/office/drawing/2014/main" id="{AAA4C6B2-A589-4B4D-9EF0-16964E603C3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08" name="TextovéPole 1">
          <a:extLst>
            <a:ext uri="{FF2B5EF4-FFF2-40B4-BE49-F238E27FC236}">
              <a16:creationId xmlns:a16="http://schemas.microsoft.com/office/drawing/2014/main" id="{527ACD24-72BD-4B20-94CE-021810E28BC0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09" name="TextovéPole 1">
          <a:extLst>
            <a:ext uri="{FF2B5EF4-FFF2-40B4-BE49-F238E27FC236}">
              <a16:creationId xmlns:a16="http://schemas.microsoft.com/office/drawing/2014/main" id="{75BB4FDF-13AE-4219-AEB2-AFC18624F4C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10" name="TextovéPole 1">
          <a:extLst>
            <a:ext uri="{FF2B5EF4-FFF2-40B4-BE49-F238E27FC236}">
              <a16:creationId xmlns:a16="http://schemas.microsoft.com/office/drawing/2014/main" id="{87DD0980-645E-4BB9-B7D2-51E9FFB68C3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11" name="TextovéPole 1">
          <a:extLst>
            <a:ext uri="{FF2B5EF4-FFF2-40B4-BE49-F238E27FC236}">
              <a16:creationId xmlns:a16="http://schemas.microsoft.com/office/drawing/2014/main" id="{8831721F-67DE-46DF-8746-F0CBC2B22C5F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12" name="TextovéPole 1">
          <a:extLst>
            <a:ext uri="{FF2B5EF4-FFF2-40B4-BE49-F238E27FC236}">
              <a16:creationId xmlns:a16="http://schemas.microsoft.com/office/drawing/2014/main" id="{4E450AA4-683F-43C7-9174-0C64E90B56A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13" name="TextovéPole 1">
          <a:extLst>
            <a:ext uri="{FF2B5EF4-FFF2-40B4-BE49-F238E27FC236}">
              <a16:creationId xmlns:a16="http://schemas.microsoft.com/office/drawing/2014/main" id="{7A61B885-E9D5-41F0-8913-37E30E45DBF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14" name="TextovéPole 1">
          <a:extLst>
            <a:ext uri="{FF2B5EF4-FFF2-40B4-BE49-F238E27FC236}">
              <a16:creationId xmlns:a16="http://schemas.microsoft.com/office/drawing/2014/main" id="{E84722FB-5EF3-4B02-BF13-CB1AF7D0481B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15" name="TextovéPole 1">
          <a:extLst>
            <a:ext uri="{FF2B5EF4-FFF2-40B4-BE49-F238E27FC236}">
              <a16:creationId xmlns:a16="http://schemas.microsoft.com/office/drawing/2014/main" id="{2DF50A82-70F7-44A7-9229-EC5CCD61D72C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16" name="TextovéPole 1">
          <a:extLst>
            <a:ext uri="{FF2B5EF4-FFF2-40B4-BE49-F238E27FC236}">
              <a16:creationId xmlns:a16="http://schemas.microsoft.com/office/drawing/2014/main" id="{D581DE46-A113-4EC7-B3E7-3A9C3E2E940B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17" name="TextovéPole 1">
          <a:extLst>
            <a:ext uri="{FF2B5EF4-FFF2-40B4-BE49-F238E27FC236}">
              <a16:creationId xmlns:a16="http://schemas.microsoft.com/office/drawing/2014/main" id="{EA17D8A3-20B2-482E-93F0-BC70BF0D0881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18" name="TextovéPole 1">
          <a:extLst>
            <a:ext uri="{FF2B5EF4-FFF2-40B4-BE49-F238E27FC236}">
              <a16:creationId xmlns:a16="http://schemas.microsoft.com/office/drawing/2014/main" id="{740E6EBB-5DC6-44DA-9D1B-D061F297555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19" name="TextovéPole 1">
          <a:extLst>
            <a:ext uri="{FF2B5EF4-FFF2-40B4-BE49-F238E27FC236}">
              <a16:creationId xmlns:a16="http://schemas.microsoft.com/office/drawing/2014/main" id="{01D490D7-3C1F-4BC1-B351-F5E33327ACE9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20" name="TextovéPole 1">
          <a:extLst>
            <a:ext uri="{FF2B5EF4-FFF2-40B4-BE49-F238E27FC236}">
              <a16:creationId xmlns:a16="http://schemas.microsoft.com/office/drawing/2014/main" id="{29A60B83-EDD0-48E1-9371-E28CBF2D846F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21" name="TextovéPole 1">
          <a:extLst>
            <a:ext uri="{FF2B5EF4-FFF2-40B4-BE49-F238E27FC236}">
              <a16:creationId xmlns:a16="http://schemas.microsoft.com/office/drawing/2014/main" id="{5BC3428D-8740-400B-B6C1-19CD43C96FB9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22" name="TextovéPole 1">
          <a:extLst>
            <a:ext uri="{FF2B5EF4-FFF2-40B4-BE49-F238E27FC236}">
              <a16:creationId xmlns:a16="http://schemas.microsoft.com/office/drawing/2014/main" id="{5F1262E8-6128-4BA8-B3B0-5D019752185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23" name="TextovéPole 1">
          <a:extLst>
            <a:ext uri="{FF2B5EF4-FFF2-40B4-BE49-F238E27FC236}">
              <a16:creationId xmlns:a16="http://schemas.microsoft.com/office/drawing/2014/main" id="{E394D52F-5DED-4071-A734-8510443C0AF0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24" name="TextovéPole 1">
          <a:extLst>
            <a:ext uri="{FF2B5EF4-FFF2-40B4-BE49-F238E27FC236}">
              <a16:creationId xmlns:a16="http://schemas.microsoft.com/office/drawing/2014/main" id="{45290D8A-8F82-4E3F-8BBB-2F85DC4BDFEF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25" name="TextovéPole 1">
          <a:extLst>
            <a:ext uri="{FF2B5EF4-FFF2-40B4-BE49-F238E27FC236}">
              <a16:creationId xmlns:a16="http://schemas.microsoft.com/office/drawing/2014/main" id="{3A3DBDF6-F8FC-4E69-89E9-A40BE630889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26" name="TextovéPole 1">
          <a:extLst>
            <a:ext uri="{FF2B5EF4-FFF2-40B4-BE49-F238E27FC236}">
              <a16:creationId xmlns:a16="http://schemas.microsoft.com/office/drawing/2014/main" id="{C457F2FD-4EC9-489F-9494-C0A59D139BB1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27" name="TextovéPole 1">
          <a:extLst>
            <a:ext uri="{FF2B5EF4-FFF2-40B4-BE49-F238E27FC236}">
              <a16:creationId xmlns:a16="http://schemas.microsoft.com/office/drawing/2014/main" id="{AB80ED0A-63BD-437B-A2C3-CD0C5C79958B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28" name="TextovéPole 1">
          <a:extLst>
            <a:ext uri="{FF2B5EF4-FFF2-40B4-BE49-F238E27FC236}">
              <a16:creationId xmlns:a16="http://schemas.microsoft.com/office/drawing/2014/main" id="{BFF4F2D3-AB31-48A9-B310-654145283D16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29" name="TextovéPole 1">
          <a:extLst>
            <a:ext uri="{FF2B5EF4-FFF2-40B4-BE49-F238E27FC236}">
              <a16:creationId xmlns:a16="http://schemas.microsoft.com/office/drawing/2014/main" id="{FB115533-739F-4C85-98B6-2AEEBBC0DB56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30" name="TextovéPole 1">
          <a:extLst>
            <a:ext uri="{FF2B5EF4-FFF2-40B4-BE49-F238E27FC236}">
              <a16:creationId xmlns:a16="http://schemas.microsoft.com/office/drawing/2014/main" id="{05801813-9EC0-434B-B1BE-98953CF1DB65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31" name="TextovéPole 1">
          <a:extLst>
            <a:ext uri="{FF2B5EF4-FFF2-40B4-BE49-F238E27FC236}">
              <a16:creationId xmlns:a16="http://schemas.microsoft.com/office/drawing/2014/main" id="{FDCA504D-C3A8-44E4-9B25-A2C9446D4B59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32" name="TextovéPole 1">
          <a:extLst>
            <a:ext uri="{FF2B5EF4-FFF2-40B4-BE49-F238E27FC236}">
              <a16:creationId xmlns:a16="http://schemas.microsoft.com/office/drawing/2014/main" id="{5E5B81E7-16C8-469C-A31D-3B99D3810389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33" name="TextovéPole 1">
          <a:extLst>
            <a:ext uri="{FF2B5EF4-FFF2-40B4-BE49-F238E27FC236}">
              <a16:creationId xmlns:a16="http://schemas.microsoft.com/office/drawing/2014/main" id="{57A4ED3E-F179-42D2-807B-163C3260854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34" name="TextovéPole 1">
          <a:extLst>
            <a:ext uri="{FF2B5EF4-FFF2-40B4-BE49-F238E27FC236}">
              <a16:creationId xmlns:a16="http://schemas.microsoft.com/office/drawing/2014/main" id="{BEC522B9-2313-4376-9E03-BE6904531C7C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35" name="TextovéPole 1">
          <a:extLst>
            <a:ext uri="{FF2B5EF4-FFF2-40B4-BE49-F238E27FC236}">
              <a16:creationId xmlns:a16="http://schemas.microsoft.com/office/drawing/2014/main" id="{89D0256B-1BB9-451F-8BDD-87B274E0221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36" name="TextovéPole 1">
          <a:extLst>
            <a:ext uri="{FF2B5EF4-FFF2-40B4-BE49-F238E27FC236}">
              <a16:creationId xmlns:a16="http://schemas.microsoft.com/office/drawing/2014/main" id="{36156FF9-FFBD-40F6-9478-A3230A3500D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37" name="TextovéPole 1">
          <a:extLst>
            <a:ext uri="{FF2B5EF4-FFF2-40B4-BE49-F238E27FC236}">
              <a16:creationId xmlns:a16="http://schemas.microsoft.com/office/drawing/2014/main" id="{2810868F-52AD-4074-9E47-4C747F58B6E0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38" name="TextovéPole 1">
          <a:extLst>
            <a:ext uri="{FF2B5EF4-FFF2-40B4-BE49-F238E27FC236}">
              <a16:creationId xmlns:a16="http://schemas.microsoft.com/office/drawing/2014/main" id="{E1EB8848-1A8A-4609-88F2-CF762DAED5DB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39" name="TextovéPole 1">
          <a:extLst>
            <a:ext uri="{FF2B5EF4-FFF2-40B4-BE49-F238E27FC236}">
              <a16:creationId xmlns:a16="http://schemas.microsoft.com/office/drawing/2014/main" id="{BC4993C3-3874-42EF-9A74-8A9DE070390B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40" name="TextovéPole 1">
          <a:extLst>
            <a:ext uri="{FF2B5EF4-FFF2-40B4-BE49-F238E27FC236}">
              <a16:creationId xmlns:a16="http://schemas.microsoft.com/office/drawing/2014/main" id="{F40EFE3A-C508-4E45-AB45-A7624D85827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41" name="TextovéPole 1">
          <a:extLst>
            <a:ext uri="{FF2B5EF4-FFF2-40B4-BE49-F238E27FC236}">
              <a16:creationId xmlns:a16="http://schemas.microsoft.com/office/drawing/2014/main" id="{9D75185B-1902-454E-A3A8-45803470EBC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42" name="TextovéPole 1">
          <a:extLst>
            <a:ext uri="{FF2B5EF4-FFF2-40B4-BE49-F238E27FC236}">
              <a16:creationId xmlns:a16="http://schemas.microsoft.com/office/drawing/2014/main" id="{5C9DF2F2-F559-41FC-8F62-81A9065DA78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43" name="TextovéPole 1">
          <a:extLst>
            <a:ext uri="{FF2B5EF4-FFF2-40B4-BE49-F238E27FC236}">
              <a16:creationId xmlns:a16="http://schemas.microsoft.com/office/drawing/2014/main" id="{5BF2B665-CCE3-46FF-9927-DD47E914A20B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44" name="TextovéPole 1">
          <a:extLst>
            <a:ext uri="{FF2B5EF4-FFF2-40B4-BE49-F238E27FC236}">
              <a16:creationId xmlns:a16="http://schemas.microsoft.com/office/drawing/2014/main" id="{DEC815E0-7483-4F69-9D0D-95A9573FE6B1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45" name="TextovéPole 1">
          <a:extLst>
            <a:ext uri="{FF2B5EF4-FFF2-40B4-BE49-F238E27FC236}">
              <a16:creationId xmlns:a16="http://schemas.microsoft.com/office/drawing/2014/main" id="{EB35507D-97D5-4AF9-824D-497F48787960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46" name="TextovéPole 1">
          <a:extLst>
            <a:ext uri="{FF2B5EF4-FFF2-40B4-BE49-F238E27FC236}">
              <a16:creationId xmlns:a16="http://schemas.microsoft.com/office/drawing/2014/main" id="{3ED18D80-6C88-4C01-89E7-0165C92CB805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47" name="TextovéPole 1">
          <a:extLst>
            <a:ext uri="{FF2B5EF4-FFF2-40B4-BE49-F238E27FC236}">
              <a16:creationId xmlns:a16="http://schemas.microsoft.com/office/drawing/2014/main" id="{2F7E84C3-FD2E-4DA7-82B7-309AE1B32B35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48" name="TextovéPole 1">
          <a:extLst>
            <a:ext uri="{FF2B5EF4-FFF2-40B4-BE49-F238E27FC236}">
              <a16:creationId xmlns:a16="http://schemas.microsoft.com/office/drawing/2014/main" id="{C14AB851-A2E8-4C4C-B8F8-3A429474A176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49" name="TextovéPole 1">
          <a:extLst>
            <a:ext uri="{FF2B5EF4-FFF2-40B4-BE49-F238E27FC236}">
              <a16:creationId xmlns:a16="http://schemas.microsoft.com/office/drawing/2014/main" id="{420130A7-19DE-4C97-B6A2-A9AD800DA8FB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50" name="TextovéPole 1">
          <a:extLst>
            <a:ext uri="{FF2B5EF4-FFF2-40B4-BE49-F238E27FC236}">
              <a16:creationId xmlns:a16="http://schemas.microsoft.com/office/drawing/2014/main" id="{A0500178-4766-45FE-9AB4-37792518B88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51" name="TextovéPole 1">
          <a:extLst>
            <a:ext uri="{FF2B5EF4-FFF2-40B4-BE49-F238E27FC236}">
              <a16:creationId xmlns:a16="http://schemas.microsoft.com/office/drawing/2014/main" id="{8CDB2C88-360B-4B83-93BA-38606538EED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52" name="TextovéPole 1">
          <a:extLst>
            <a:ext uri="{FF2B5EF4-FFF2-40B4-BE49-F238E27FC236}">
              <a16:creationId xmlns:a16="http://schemas.microsoft.com/office/drawing/2014/main" id="{AD780690-B5AF-4C80-9B38-BAB9A2AD38FC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53" name="TextovéPole 1">
          <a:extLst>
            <a:ext uri="{FF2B5EF4-FFF2-40B4-BE49-F238E27FC236}">
              <a16:creationId xmlns:a16="http://schemas.microsoft.com/office/drawing/2014/main" id="{C6D35C8C-C0DC-4535-8CB3-C18499F8E8E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54" name="TextovéPole 1">
          <a:extLst>
            <a:ext uri="{FF2B5EF4-FFF2-40B4-BE49-F238E27FC236}">
              <a16:creationId xmlns:a16="http://schemas.microsoft.com/office/drawing/2014/main" id="{9BA504CF-900F-4969-B749-FF332635CD4C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55" name="TextovéPole 1">
          <a:extLst>
            <a:ext uri="{FF2B5EF4-FFF2-40B4-BE49-F238E27FC236}">
              <a16:creationId xmlns:a16="http://schemas.microsoft.com/office/drawing/2014/main" id="{AB4D4582-009D-4863-B871-947F65A585D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56" name="TextovéPole 1">
          <a:extLst>
            <a:ext uri="{FF2B5EF4-FFF2-40B4-BE49-F238E27FC236}">
              <a16:creationId xmlns:a16="http://schemas.microsoft.com/office/drawing/2014/main" id="{788EBC06-640B-4F70-92DA-DA6B3DD3680B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57" name="TextovéPole 1">
          <a:extLst>
            <a:ext uri="{FF2B5EF4-FFF2-40B4-BE49-F238E27FC236}">
              <a16:creationId xmlns:a16="http://schemas.microsoft.com/office/drawing/2014/main" id="{CA8A4527-002E-428D-B2D1-B20CAB670363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58" name="TextovéPole 1">
          <a:extLst>
            <a:ext uri="{FF2B5EF4-FFF2-40B4-BE49-F238E27FC236}">
              <a16:creationId xmlns:a16="http://schemas.microsoft.com/office/drawing/2014/main" id="{35F794D2-31F9-4A9E-8F2B-A616E18E1E5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59" name="TextovéPole 1">
          <a:extLst>
            <a:ext uri="{FF2B5EF4-FFF2-40B4-BE49-F238E27FC236}">
              <a16:creationId xmlns:a16="http://schemas.microsoft.com/office/drawing/2014/main" id="{DA194887-FC44-4D48-8AC1-505D44A4EB11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60" name="TextovéPole 1">
          <a:extLst>
            <a:ext uri="{FF2B5EF4-FFF2-40B4-BE49-F238E27FC236}">
              <a16:creationId xmlns:a16="http://schemas.microsoft.com/office/drawing/2014/main" id="{1F4731E0-A69D-426F-BC00-11A431C38D65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61" name="TextovéPole 1">
          <a:extLst>
            <a:ext uri="{FF2B5EF4-FFF2-40B4-BE49-F238E27FC236}">
              <a16:creationId xmlns:a16="http://schemas.microsoft.com/office/drawing/2014/main" id="{4F5E8F43-89F7-4878-A196-3F015E0D6E56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62" name="TextovéPole 1">
          <a:extLst>
            <a:ext uri="{FF2B5EF4-FFF2-40B4-BE49-F238E27FC236}">
              <a16:creationId xmlns:a16="http://schemas.microsoft.com/office/drawing/2014/main" id="{79E3D324-0E56-42C4-9573-B00515F5EDD8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63" name="TextovéPole 1">
          <a:extLst>
            <a:ext uri="{FF2B5EF4-FFF2-40B4-BE49-F238E27FC236}">
              <a16:creationId xmlns:a16="http://schemas.microsoft.com/office/drawing/2014/main" id="{52E17F02-B259-4E47-93A8-4ED1638CC38B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64" name="TextovéPole 1">
          <a:extLst>
            <a:ext uri="{FF2B5EF4-FFF2-40B4-BE49-F238E27FC236}">
              <a16:creationId xmlns:a16="http://schemas.microsoft.com/office/drawing/2014/main" id="{FAFD7090-70CD-4E53-A0E9-7BD4B9AAD35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65" name="TextovéPole 1">
          <a:extLst>
            <a:ext uri="{FF2B5EF4-FFF2-40B4-BE49-F238E27FC236}">
              <a16:creationId xmlns:a16="http://schemas.microsoft.com/office/drawing/2014/main" id="{6D95C4F1-99B1-4BB4-AF02-F6FA9B24E0A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66" name="TextovéPole 1">
          <a:extLst>
            <a:ext uri="{FF2B5EF4-FFF2-40B4-BE49-F238E27FC236}">
              <a16:creationId xmlns:a16="http://schemas.microsoft.com/office/drawing/2014/main" id="{1C69882C-6583-4D38-8354-772157C1E5A0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67" name="TextovéPole 1">
          <a:extLst>
            <a:ext uri="{FF2B5EF4-FFF2-40B4-BE49-F238E27FC236}">
              <a16:creationId xmlns:a16="http://schemas.microsoft.com/office/drawing/2014/main" id="{88BA4ACF-A46C-4728-A456-A4A5F36E2CD3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68" name="TextovéPole 1">
          <a:extLst>
            <a:ext uri="{FF2B5EF4-FFF2-40B4-BE49-F238E27FC236}">
              <a16:creationId xmlns:a16="http://schemas.microsoft.com/office/drawing/2014/main" id="{E2BEEC02-30A7-412F-BF19-25D5C47B432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69" name="TextovéPole 1">
          <a:extLst>
            <a:ext uri="{FF2B5EF4-FFF2-40B4-BE49-F238E27FC236}">
              <a16:creationId xmlns:a16="http://schemas.microsoft.com/office/drawing/2014/main" id="{87A44C4B-3CCF-4099-A2DF-ADF522EC5CE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70" name="TextovéPole 1">
          <a:extLst>
            <a:ext uri="{FF2B5EF4-FFF2-40B4-BE49-F238E27FC236}">
              <a16:creationId xmlns:a16="http://schemas.microsoft.com/office/drawing/2014/main" id="{4EE43B59-4A1E-45B2-8C56-4D9243C5CB59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71" name="TextovéPole 1">
          <a:extLst>
            <a:ext uri="{FF2B5EF4-FFF2-40B4-BE49-F238E27FC236}">
              <a16:creationId xmlns:a16="http://schemas.microsoft.com/office/drawing/2014/main" id="{EA237434-9EFF-426B-A9BB-6CE01D6767B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72" name="TextovéPole 1">
          <a:extLst>
            <a:ext uri="{FF2B5EF4-FFF2-40B4-BE49-F238E27FC236}">
              <a16:creationId xmlns:a16="http://schemas.microsoft.com/office/drawing/2014/main" id="{306F021D-7B63-4A79-A1E9-773F888FB478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73" name="TextovéPole 1">
          <a:extLst>
            <a:ext uri="{FF2B5EF4-FFF2-40B4-BE49-F238E27FC236}">
              <a16:creationId xmlns:a16="http://schemas.microsoft.com/office/drawing/2014/main" id="{CEAA3863-08F0-4931-8DEE-918A72DD7465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74" name="TextovéPole 1">
          <a:extLst>
            <a:ext uri="{FF2B5EF4-FFF2-40B4-BE49-F238E27FC236}">
              <a16:creationId xmlns:a16="http://schemas.microsoft.com/office/drawing/2014/main" id="{D4158D1C-35F9-419F-87D8-38FA97B25C48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75" name="TextovéPole 1">
          <a:extLst>
            <a:ext uri="{FF2B5EF4-FFF2-40B4-BE49-F238E27FC236}">
              <a16:creationId xmlns:a16="http://schemas.microsoft.com/office/drawing/2014/main" id="{35B4A39A-BCA2-4C0D-BA5D-1DAF055530A8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76" name="TextovéPole 1">
          <a:extLst>
            <a:ext uri="{FF2B5EF4-FFF2-40B4-BE49-F238E27FC236}">
              <a16:creationId xmlns:a16="http://schemas.microsoft.com/office/drawing/2014/main" id="{F345701E-B918-4199-8ED8-04735D947BF9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77" name="TextovéPole 1">
          <a:extLst>
            <a:ext uri="{FF2B5EF4-FFF2-40B4-BE49-F238E27FC236}">
              <a16:creationId xmlns:a16="http://schemas.microsoft.com/office/drawing/2014/main" id="{F91FC0BB-79AC-4876-B4D9-CDA8552412F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78" name="TextovéPole 1">
          <a:extLst>
            <a:ext uri="{FF2B5EF4-FFF2-40B4-BE49-F238E27FC236}">
              <a16:creationId xmlns:a16="http://schemas.microsoft.com/office/drawing/2014/main" id="{41C44226-3E75-475F-B825-09C885941FD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79" name="TextovéPole 1">
          <a:extLst>
            <a:ext uri="{FF2B5EF4-FFF2-40B4-BE49-F238E27FC236}">
              <a16:creationId xmlns:a16="http://schemas.microsoft.com/office/drawing/2014/main" id="{2D00E152-A90B-4D8A-8140-0C3B68E94306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80" name="TextovéPole 1">
          <a:extLst>
            <a:ext uri="{FF2B5EF4-FFF2-40B4-BE49-F238E27FC236}">
              <a16:creationId xmlns:a16="http://schemas.microsoft.com/office/drawing/2014/main" id="{587F4875-301B-4444-BC2E-6E917390A08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81" name="TextovéPole 1">
          <a:extLst>
            <a:ext uri="{FF2B5EF4-FFF2-40B4-BE49-F238E27FC236}">
              <a16:creationId xmlns:a16="http://schemas.microsoft.com/office/drawing/2014/main" id="{F3C7D51C-7101-4B82-8644-B71D754796A8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82" name="TextovéPole 1">
          <a:extLst>
            <a:ext uri="{FF2B5EF4-FFF2-40B4-BE49-F238E27FC236}">
              <a16:creationId xmlns:a16="http://schemas.microsoft.com/office/drawing/2014/main" id="{FA2C4589-F956-4B85-B3F2-877B8D05C773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83" name="TextovéPole 1">
          <a:extLst>
            <a:ext uri="{FF2B5EF4-FFF2-40B4-BE49-F238E27FC236}">
              <a16:creationId xmlns:a16="http://schemas.microsoft.com/office/drawing/2014/main" id="{CAEB432E-9588-4907-BB51-19FAB18E6968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84" name="TextovéPole 1">
          <a:extLst>
            <a:ext uri="{FF2B5EF4-FFF2-40B4-BE49-F238E27FC236}">
              <a16:creationId xmlns:a16="http://schemas.microsoft.com/office/drawing/2014/main" id="{39E31AA9-C089-4589-8D91-F1E11613AD6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85" name="TextovéPole 1">
          <a:extLst>
            <a:ext uri="{FF2B5EF4-FFF2-40B4-BE49-F238E27FC236}">
              <a16:creationId xmlns:a16="http://schemas.microsoft.com/office/drawing/2014/main" id="{8820CAFB-3DDB-4DCC-99C0-7EFF523AAF7A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86" name="TextovéPole 1">
          <a:extLst>
            <a:ext uri="{FF2B5EF4-FFF2-40B4-BE49-F238E27FC236}">
              <a16:creationId xmlns:a16="http://schemas.microsoft.com/office/drawing/2014/main" id="{354C2C5D-7E0C-489B-94DF-A42248D5B5B8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87" name="TextovéPole 1">
          <a:extLst>
            <a:ext uri="{FF2B5EF4-FFF2-40B4-BE49-F238E27FC236}">
              <a16:creationId xmlns:a16="http://schemas.microsoft.com/office/drawing/2014/main" id="{79913DB5-250F-44BD-91EA-D87CCF75CF2B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88" name="TextovéPole 1">
          <a:extLst>
            <a:ext uri="{FF2B5EF4-FFF2-40B4-BE49-F238E27FC236}">
              <a16:creationId xmlns:a16="http://schemas.microsoft.com/office/drawing/2014/main" id="{ED8492D4-E432-4242-A9A6-548BB0676CE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89" name="TextovéPole 1">
          <a:extLst>
            <a:ext uri="{FF2B5EF4-FFF2-40B4-BE49-F238E27FC236}">
              <a16:creationId xmlns:a16="http://schemas.microsoft.com/office/drawing/2014/main" id="{51EC34FA-C6DB-469E-A88A-E4E4639C4CC1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90" name="TextovéPole 1">
          <a:extLst>
            <a:ext uri="{FF2B5EF4-FFF2-40B4-BE49-F238E27FC236}">
              <a16:creationId xmlns:a16="http://schemas.microsoft.com/office/drawing/2014/main" id="{58CE66D1-C511-4FD3-8D84-CEA8E4F0E2A8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91" name="TextovéPole 1">
          <a:extLst>
            <a:ext uri="{FF2B5EF4-FFF2-40B4-BE49-F238E27FC236}">
              <a16:creationId xmlns:a16="http://schemas.microsoft.com/office/drawing/2014/main" id="{676840AE-9706-48D7-8C6C-9A34F2B07021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92" name="TextovéPole 1">
          <a:extLst>
            <a:ext uri="{FF2B5EF4-FFF2-40B4-BE49-F238E27FC236}">
              <a16:creationId xmlns:a16="http://schemas.microsoft.com/office/drawing/2014/main" id="{C0DCFC66-7ECD-4925-A5E4-4E0379E19F39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93" name="TextovéPole 1">
          <a:extLst>
            <a:ext uri="{FF2B5EF4-FFF2-40B4-BE49-F238E27FC236}">
              <a16:creationId xmlns:a16="http://schemas.microsoft.com/office/drawing/2014/main" id="{F834D507-3D21-45DD-A8F3-D60C06C272FB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94" name="TextovéPole 1">
          <a:extLst>
            <a:ext uri="{FF2B5EF4-FFF2-40B4-BE49-F238E27FC236}">
              <a16:creationId xmlns:a16="http://schemas.microsoft.com/office/drawing/2014/main" id="{4DF699E4-1C39-4FD8-A56D-FE3E522E08C0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95" name="TextovéPole 1">
          <a:extLst>
            <a:ext uri="{FF2B5EF4-FFF2-40B4-BE49-F238E27FC236}">
              <a16:creationId xmlns:a16="http://schemas.microsoft.com/office/drawing/2014/main" id="{6C5C7229-A2CE-4ED8-9A40-6412C67B6E48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96" name="TextovéPole 1">
          <a:extLst>
            <a:ext uri="{FF2B5EF4-FFF2-40B4-BE49-F238E27FC236}">
              <a16:creationId xmlns:a16="http://schemas.microsoft.com/office/drawing/2014/main" id="{799C0EAE-4253-4B6F-AB18-BD77EA23F84C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97" name="TextovéPole 1">
          <a:extLst>
            <a:ext uri="{FF2B5EF4-FFF2-40B4-BE49-F238E27FC236}">
              <a16:creationId xmlns:a16="http://schemas.microsoft.com/office/drawing/2014/main" id="{B964AF2E-938C-48EC-9DC4-B793846AD7A1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98" name="TextovéPole 1">
          <a:extLst>
            <a:ext uri="{FF2B5EF4-FFF2-40B4-BE49-F238E27FC236}">
              <a16:creationId xmlns:a16="http://schemas.microsoft.com/office/drawing/2014/main" id="{1E9735F6-FE61-4F55-9176-CBD4FF61753B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599" name="TextovéPole 1">
          <a:extLst>
            <a:ext uri="{FF2B5EF4-FFF2-40B4-BE49-F238E27FC236}">
              <a16:creationId xmlns:a16="http://schemas.microsoft.com/office/drawing/2014/main" id="{2828C02A-BC06-4389-960B-E47B10447D5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00" name="TextovéPole 1">
          <a:extLst>
            <a:ext uri="{FF2B5EF4-FFF2-40B4-BE49-F238E27FC236}">
              <a16:creationId xmlns:a16="http://schemas.microsoft.com/office/drawing/2014/main" id="{7F21156C-EBC6-4857-A636-2907E6F97E63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01" name="TextovéPole 1">
          <a:extLst>
            <a:ext uri="{FF2B5EF4-FFF2-40B4-BE49-F238E27FC236}">
              <a16:creationId xmlns:a16="http://schemas.microsoft.com/office/drawing/2014/main" id="{19674B6A-9B72-4961-B264-1E6562043C1D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02" name="TextovéPole 1">
          <a:extLst>
            <a:ext uri="{FF2B5EF4-FFF2-40B4-BE49-F238E27FC236}">
              <a16:creationId xmlns:a16="http://schemas.microsoft.com/office/drawing/2014/main" id="{6E90694F-8841-421D-8FEA-572B75B4E4BD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03" name="TextovéPole 1">
          <a:extLst>
            <a:ext uri="{FF2B5EF4-FFF2-40B4-BE49-F238E27FC236}">
              <a16:creationId xmlns:a16="http://schemas.microsoft.com/office/drawing/2014/main" id="{2B5367B6-C7CB-4CEA-99AC-7051B1022DCF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04" name="TextovéPole 1">
          <a:extLst>
            <a:ext uri="{FF2B5EF4-FFF2-40B4-BE49-F238E27FC236}">
              <a16:creationId xmlns:a16="http://schemas.microsoft.com/office/drawing/2014/main" id="{3FD9668F-0031-4649-852C-097AAD2B0F8C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05" name="TextovéPole 1">
          <a:extLst>
            <a:ext uri="{FF2B5EF4-FFF2-40B4-BE49-F238E27FC236}">
              <a16:creationId xmlns:a16="http://schemas.microsoft.com/office/drawing/2014/main" id="{6F7A4547-4698-49CD-A534-A07ABB86EAD0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06" name="TextovéPole 1">
          <a:extLst>
            <a:ext uri="{FF2B5EF4-FFF2-40B4-BE49-F238E27FC236}">
              <a16:creationId xmlns:a16="http://schemas.microsoft.com/office/drawing/2014/main" id="{E411217C-CB95-41F0-9918-0B0FC0E22236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07" name="TextovéPole 1">
          <a:extLst>
            <a:ext uri="{FF2B5EF4-FFF2-40B4-BE49-F238E27FC236}">
              <a16:creationId xmlns:a16="http://schemas.microsoft.com/office/drawing/2014/main" id="{4ACEF73C-A29E-4366-941A-0E39CCF17058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08" name="TextovéPole 1">
          <a:extLst>
            <a:ext uri="{FF2B5EF4-FFF2-40B4-BE49-F238E27FC236}">
              <a16:creationId xmlns:a16="http://schemas.microsoft.com/office/drawing/2014/main" id="{5C93CAFB-2910-4E8E-AAF3-F9AA74063B72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09" name="TextovéPole 1">
          <a:extLst>
            <a:ext uri="{FF2B5EF4-FFF2-40B4-BE49-F238E27FC236}">
              <a16:creationId xmlns:a16="http://schemas.microsoft.com/office/drawing/2014/main" id="{CC3DD438-9BC7-4320-A1EA-854D4DBFA114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10" name="TextovéPole 1">
          <a:extLst>
            <a:ext uri="{FF2B5EF4-FFF2-40B4-BE49-F238E27FC236}">
              <a16:creationId xmlns:a16="http://schemas.microsoft.com/office/drawing/2014/main" id="{9930E51E-8B1F-4E4A-BA87-9A9E5CFA37A1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11" name="TextovéPole 1">
          <a:extLst>
            <a:ext uri="{FF2B5EF4-FFF2-40B4-BE49-F238E27FC236}">
              <a16:creationId xmlns:a16="http://schemas.microsoft.com/office/drawing/2014/main" id="{10019466-B485-4A7C-BCAC-77261713F9F0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12" name="TextovéPole 1">
          <a:extLst>
            <a:ext uri="{FF2B5EF4-FFF2-40B4-BE49-F238E27FC236}">
              <a16:creationId xmlns:a16="http://schemas.microsoft.com/office/drawing/2014/main" id="{0E9DBC11-7265-4D01-9164-D797A9A68FF9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13" name="TextovéPole 1">
          <a:extLst>
            <a:ext uri="{FF2B5EF4-FFF2-40B4-BE49-F238E27FC236}">
              <a16:creationId xmlns:a16="http://schemas.microsoft.com/office/drawing/2014/main" id="{D7883DD9-67A1-4E4A-8DB8-2D868F5A79BB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14" name="TextovéPole 1">
          <a:extLst>
            <a:ext uri="{FF2B5EF4-FFF2-40B4-BE49-F238E27FC236}">
              <a16:creationId xmlns:a16="http://schemas.microsoft.com/office/drawing/2014/main" id="{DD302F2A-F910-4353-99BB-DF3942165B23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15" name="TextovéPole 1">
          <a:extLst>
            <a:ext uri="{FF2B5EF4-FFF2-40B4-BE49-F238E27FC236}">
              <a16:creationId xmlns:a16="http://schemas.microsoft.com/office/drawing/2014/main" id="{8460EB91-955A-4538-B0A2-E0B2662A57C4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16" name="TextovéPole 1">
          <a:extLst>
            <a:ext uri="{FF2B5EF4-FFF2-40B4-BE49-F238E27FC236}">
              <a16:creationId xmlns:a16="http://schemas.microsoft.com/office/drawing/2014/main" id="{DF350CBF-330B-4FB2-9562-D2F61F5AD57A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17" name="TextovéPole 1">
          <a:extLst>
            <a:ext uri="{FF2B5EF4-FFF2-40B4-BE49-F238E27FC236}">
              <a16:creationId xmlns:a16="http://schemas.microsoft.com/office/drawing/2014/main" id="{4BADDD52-FDB5-4C9C-87E1-1E5D64EAA889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18" name="TextovéPole 1">
          <a:extLst>
            <a:ext uri="{FF2B5EF4-FFF2-40B4-BE49-F238E27FC236}">
              <a16:creationId xmlns:a16="http://schemas.microsoft.com/office/drawing/2014/main" id="{AABE6C10-1AD3-4481-926F-E6F4F5EE3829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19" name="TextovéPole 1">
          <a:extLst>
            <a:ext uri="{FF2B5EF4-FFF2-40B4-BE49-F238E27FC236}">
              <a16:creationId xmlns:a16="http://schemas.microsoft.com/office/drawing/2014/main" id="{1518B932-A73E-4A83-B9B6-282636158EAA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20" name="TextovéPole 1">
          <a:extLst>
            <a:ext uri="{FF2B5EF4-FFF2-40B4-BE49-F238E27FC236}">
              <a16:creationId xmlns:a16="http://schemas.microsoft.com/office/drawing/2014/main" id="{3D2896AB-FEF4-42E8-A00F-ED4F7A766D80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21" name="TextovéPole 1">
          <a:extLst>
            <a:ext uri="{FF2B5EF4-FFF2-40B4-BE49-F238E27FC236}">
              <a16:creationId xmlns:a16="http://schemas.microsoft.com/office/drawing/2014/main" id="{915D4DAC-39AD-4F63-BC66-D3058C7DD579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22" name="TextovéPole 1">
          <a:extLst>
            <a:ext uri="{FF2B5EF4-FFF2-40B4-BE49-F238E27FC236}">
              <a16:creationId xmlns:a16="http://schemas.microsoft.com/office/drawing/2014/main" id="{DA7AD143-2D91-4062-85A3-54D61D14C60B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23" name="TextovéPole 1">
          <a:extLst>
            <a:ext uri="{FF2B5EF4-FFF2-40B4-BE49-F238E27FC236}">
              <a16:creationId xmlns:a16="http://schemas.microsoft.com/office/drawing/2014/main" id="{B4ADCF8B-5734-40BE-80E7-0675BACEBC42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24" name="TextovéPole 1">
          <a:extLst>
            <a:ext uri="{FF2B5EF4-FFF2-40B4-BE49-F238E27FC236}">
              <a16:creationId xmlns:a16="http://schemas.microsoft.com/office/drawing/2014/main" id="{384258E0-C5C1-4974-8A11-DE18C91334DB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25" name="TextovéPole 1">
          <a:extLst>
            <a:ext uri="{FF2B5EF4-FFF2-40B4-BE49-F238E27FC236}">
              <a16:creationId xmlns:a16="http://schemas.microsoft.com/office/drawing/2014/main" id="{0F307648-D9BE-43BF-8F36-3620954B7680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26" name="TextovéPole 1">
          <a:extLst>
            <a:ext uri="{FF2B5EF4-FFF2-40B4-BE49-F238E27FC236}">
              <a16:creationId xmlns:a16="http://schemas.microsoft.com/office/drawing/2014/main" id="{F298CF50-A76F-4DAB-AD9D-93586601A87C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27" name="TextovéPole 1">
          <a:extLst>
            <a:ext uri="{FF2B5EF4-FFF2-40B4-BE49-F238E27FC236}">
              <a16:creationId xmlns:a16="http://schemas.microsoft.com/office/drawing/2014/main" id="{DF38B715-A4A8-4D4D-B795-584F745939D3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28" name="TextovéPole 1">
          <a:extLst>
            <a:ext uri="{FF2B5EF4-FFF2-40B4-BE49-F238E27FC236}">
              <a16:creationId xmlns:a16="http://schemas.microsoft.com/office/drawing/2014/main" id="{45183B37-93CA-4251-B11A-D057F782F5B7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29" name="TextovéPole 1">
          <a:extLst>
            <a:ext uri="{FF2B5EF4-FFF2-40B4-BE49-F238E27FC236}">
              <a16:creationId xmlns:a16="http://schemas.microsoft.com/office/drawing/2014/main" id="{74FD9E04-F477-417E-95A8-011F87DBDC8C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30" name="TextovéPole 1">
          <a:extLst>
            <a:ext uri="{FF2B5EF4-FFF2-40B4-BE49-F238E27FC236}">
              <a16:creationId xmlns:a16="http://schemas.microsoft.com/office/drawing/2014/main" id="{AA2EB1B5-646C-44CF-BC86-26D66A499917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31" name="TextovéPole 1">
          <a:extLst>
            <a:ext uri="{FF2B5EF4-FFF2-40B4-BE49-F238E27FC236}">
              <a16:creationId xmlns:a16="http://schemas.microsoft.com/office/drawing/2014/main" id="{1309B88F-2641-46E4-8194-441D928AB4C4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32" name="TextovéPole 1">
          <a:extLst>
            <a:ext uri="{FF2B5EF4-FFF2-40B4-BE49-F238E27FC236}">
              <a16:creationId xmlns:a16="http://schemas.microsoft.com/office/drawing/2014/main" id="{B0A85FEC-DA6D-443B-8F13-CB4857A77B61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33" name="TextovéPole 1">
          <a:extLst>
            <a:ext uri="{FF2B5EF4-FFF2-40B4-BE49-F238E27FC236}">
              <a16:creationId xmlns:a16="http://schemas.microsoft.com/office/drawing/2014/main" id="{DD55F84F-E030-4C5C-937D-3F1989E2F4BA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34" name="TextovéPole 1">
          <a:extLst>
            <a:ext uri="{FF2B5EF4-FFF2-40B4-BE49-F238E27FC236}">
              <a16:creationId xmlns:a16="http://schemas.microsoft.com/office/drawing/2014/main" id="{220950AF-C132-4C98-8FAB-380C4FF459EC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35" name="TextovéPole 1">
          <a:extLst>
            <a:ext uri="{FF2B5EF4-FFF2-40B4-BE49-F238E27FC236}">
              <a16:creationId xmlns:a16="http://schemas.microsoft.com/office/drawing/2014/main" id="{2D02C6EF-BDAE-4F22-A750-D54E0B076308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36" name="TextovéPole 1">
          <a:extLst>
            <a:ext uri="{FF2B5EF4-FFF2-40B4-BE49-F238E27FC236}">
              <a16:creationId xmlns:a16="http://schemas.microsoft.com/office/drawing/2014/main" id="{1594D90C-FECD-4EF5-B036-5E450BC84A43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37" name="TextovéPole 1">
          <a:extLst>
            <a:ext uri="{FF2B5EF4-FFF2-40B4-BE49-F238E27FC236}">
              <a16:creationId xmlns:a16="http://schemas.microsoft.com/office/drawing/2014/main" id="{48F5BB9D-8EFC-4B26-B47C-1622CA162648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38" name="TextovéPole 1">
          <a:extLst>
            <a:ext uri="{FF2B5EF4-FFF2-40B4-BE49-F238E27FC236}">
              <a16:creationId xmlns:a16="http://schemas.microsoft.com/office/drawing/2014/main" id="{E87C473A-6D50-47BB-89B4-C52CC40B81B9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39" name="TextovéPole 1">
          <a:extLst>
            <a:ext uri="{FF2B5EF4-FFF2-40B4-BE49-F238E27FC236}">
              <a16:creationId xmlns:a16="http://schemas.microsoft.com/office/drawing/2014/main" id="{E44C5DD2-2DF4-4622-9F34-D48E830F99F7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40" name="TextovéPole 1">
          <a:extLst>
            <a:ext uri="{FF2B5EF4-FFF2-40B4-BE49-F238E27FC236}">
              <a16:creationId xmlns:a16="http://schemas.microsoft.com/office/drawing/2014/main" id="{D2D8E531-274E-47B0-9AD1-9E550034D949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41" name="TextovéPole 1">
          <a:extLst>
            <a:ext uri="{FF2B5EF4-FFF2-40B4-BE49-F238E27FC236}">
              <a16:creationId xmlns:a16="http://schemas.microsoft.com/office/drawing/2014/main" id="{999471C9-55BA-4794-82A2-9AF5201521F6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42" name="TextovéPole 1">
          <a:extLst>
            <a:ext uri="{FF2B5EF4-FFF2-40B4-BE49-F238E27FC236}">
              <a16:creationId xmlns:a16="http://schemas.microsoft.com/office/drawing/2014/main" id="{0ADC5F83-6CEC-4081-A560-021EC683B64F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43" name="TextovéPole 1">
          <a:extLst>
            <a:ext uri="{FF2B5EF4-FFF2-40B4-BE49-F238E27FC236}">
              <a16:creationId xmlns:a16="http://schemas.microsoft.com/office/drawing/2014/main" id="{5D553533-1439-4055-9956-EDC0A332FF4F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44" name="TextovéPole 1">
          <a:extLst>
            <a:ext uri="{FF2B5EF4-FFF2-40B4-BE49-F238E27FC236}">
              <a16:creationId xmlns:a16="http://schemas.microsoft.com/office/drawing/2014/main" id="{A55CE791-B921-45FD-9FFD-6406A6E9167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45" name="TextovéPole 1">
          <a:extLst>
            <a:ext uri="{FF2B5EF4-FFF2-40B4-BE49-F238E27FC236}">
              <a16:creationId xmlns:a16="http://schemas.microsoft.com/office/drawing/2014/main" id="{64904466-9142-4699-B00B-196474117C66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46" name="TextovéPole 1">
          <a:extLst>
            <a:ext uri="{FF2B5EF4-FFF2-40B4-BE49-F238E27FC236}">
              <a16:creationId xmlns:a16="http://schemas.microsoft.com/office/drawing/2014/main" id="{5F950F91-C9B2-4ABD-9763-5F74C022333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47" name="TextovéPole 1">
          <a:extLst>
            <a:ext uri="{FF2B5EF4-FFF2-40B4-BE49-F238E27FC236}">
              <a16:creationId xmlns:a16="http://schemas.microsoft.com/office/drawing/2014/main" id="{E8ACFAFA-4EE6-460A-AD49-D21B4DDF0E2C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48" name="TextovéPole 1">
          <a:extLst>
            <a:ext uri="{FF2B5EF4-FFF2-40B4-BE49-F238E27FC236}">
              <a16:creationId xmlns:a16="http://schemas.microsoft.com/office/drawing/2014/main" id="{0849C95C-4325-4CAB-8890-08C7D2FEB04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49" name="TextovéPole 1">
          <a:extLst>
            <a:ext uri="{FF2B5EF4-FFF2-40B4-BE49-F238E27FC236}">
              <a16:creationId xmlns:a16="http://schemas.microsoft.com/office/drawing/2014/main" id="{50D3DAAA-7479-442A-96D9-5F8344A763F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50" name="TextovéPole 1">
          <a:extLst>
            <a:ext uri="{FF2B5EF4-FFF2-40B4-BE49-F238E27FC236}">
              <a16:creationId xmlns:a16="http://schemas.microsoft.com/office/drawing/2014/main" id="{6409E1DC-1DBA-4500-9291-CEDE8B87F426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51" name="TextovéPole 1">
          <a:extLst>
            <a:ext uri="{FF2B5EF4-FFF2-40B4-BE49-F238E27FC236}">
              <a16:creationId xmlns:a16="http://schemas.microsoft.com/office/drawing/2014/main" id="{EC9DA5A3-51D0-4FD2-986A-0BEB949C1D79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52" name="TextovéPole 1">
          <a:extLst>
            <a:ext uri="{FF2B5EF4-FFF2-40B4-BE49-F238E27FC236}">
              <a16:creationId xmlns:a16="http://schemas.microsoft.com/office/drawing/2014/main" id="{455D5CCB-539B-40FC-9F9B-DBDCB79ADC92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53" name="TextovéPole 1">
          <a:extLst>
            <a:ext uri="{FF2B5EF4-FFF2-40B4-BE49-F238E27FC236}">
              <a16:creationId xmlns:a16="http://schemas.microsoft.com/office/drawing/2014/main" id="{471AF987-6BE4-460D-8367-D582F1E04D2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54" name="TextovéPole 1">
          <a:extLst>
            <a:ext uri="{FF2B5EF4-FFF2-40B4-BE49-F238E27FC236}">
              <a16:creationId xmlns:a16="http://schemas.microsoft.com/office/drawing/2014/main" id="{6C68A319-7580-4050-9588-128EB6CE36A1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55" name="TextovéPole 1">
          <a:extLst>
            <a:ext uri="{FF2B5EF4-FFF2-40B4-BE49-F238E27FC236}">
              <a16:creationId xmlns:a16="http://schemas.microsoft.com/office/drawing/2014/main" id="{E9EC8182-EC88-448E-847D-98FD7A32D2F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56" name="TextovéPole 1">
          <a:extLst>
            <a:ext uri="{FF2B5EF4-FFF2-40B4-BE49-F238E27FC236}">
              <a16:creationId xmlns:a16="http://schemas.microsoft.com/office/drawing/2014/main" id="{A2B1B19F-1FA5-433B-9F42-354546ECA04E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57" name="TextovéPole 1">
          <a:extLst>
            <a:ext uri="{FF2B5EF4-FFF2-40B4-BE49-F238E27FC236}">
              <a16:creationId xmlns:a16="http://schemas.microsoft.com/office/drawing/2014/main" id="{80E17322-F944-405A-B789-1438A9419067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58" name="TextovéPole 1">
          <a:extLst>
            <a:ext uri="{FF2B5EF4-FFF2-40B4-BE49-F238E27FC236}">
              <a16:creationId xmlns:a16="http://schemas.microsoft.com/office/drawing/2014/main" id="{1DA8AF61-3CD7-47FD-9FCC-6C297F5CFE38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59" name="TextovéPole 1">
          <a:extLst>
            <a:ext uri="{FF2B5EF4-FFF2-40B4-BE49-F238E27FC236}">
              <a16:creationId xmlns:a16="http://schemas.microsoft.com/office/drawing/2014/main" id="{64472DDB-C0CC-4D75-9A78-225225BF05C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60" name="TextovéPole 1">
          <a:extLst>
            <a:ext uri="{FF2B5EF4-FFF2-40B4-BE49-F238E27FC236}">
              <a16:creationId xmlns:a16="http://schemas.microsoft.com/office/drawing/2014/main" id="{5F6AB61C-D735-4191-904F-FFD5371A9E60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61" name="TextovéPole 1">
          <a:extLst>
            <a:ext uri="{FF2B5EF4-FFF2-40B4-BE49-F238E27FC236}">
              <a16:creationId xmlns:a16="http://schemas.microsoft.com/office/drawing/2014/main" id="{E0145EF9-F776-4E15-8A15-3EE5869AA4C5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62" name="TextovéPole 1">
          <a:extLst>
            <a:ext uri="{FF2B5EF4-FFF2-40B4-BE49-F238E27FC236}">
              <a16:creationId xmlns:a16="http://schemas.microsoft.com/office/drawing/2014/main" id="{C19D214A-0233-4E20-B76F-235D6B7CF3B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63" name="TextovéPole 1">
          <a:extLst>
            <a:ext uri="{FF2B5EF4-FFF2-40B4-BE49-F238E27FC236}">
              <a16:creationId xmlns:a16="http://schemas.microsoft.com/office/drawing/2014/main" id="{D39C8563-790C-4890-A134-63B66652757D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64" name="TextovéPole 1">
          <a:extLst>
            <a:ext uri="{FF2B5EF4-FFF2-40B4-BE49-F238E27FC236}">
              <a16:creationId xmlns:a16="http://schemas.microsoft.com/office/drawing/2014/main" id="{FB08316D-9C4A-4A77-A5BD-78B83831BFA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65" name="TextovéPole 1">
          <a:extLst>
            <a:ext uri="{FF2B5EF4-FFF2-40B4-BE49-F238E27FC236}">
              <a16:creationId xmlns:a16="http://schemas.microsoft.com/office/drawing/2014/main" id="{5879A0B6-9046-4192-BF58-1EB41B8A81D6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66" name="TextovéPole 1">
          <a:extLst>
            <a:ext uri="{FF2B5EF4-FFF2-40B4-BE49-F238E27FC236}">
              <a16:creationId xmlns:a16="http://schemas.microsoft.com/office/drawing/2014/main" id="{F5D4D57E-FEF4-4EF4-892C-86341124E244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67" name="TextovéPole 1">
          <a:extLst>
            <a:ext uri="{FF2B5EF4-FFF2-40B4-BE49-F238E27FC236}">
              <a16:creationId xmlns:a16="http://schemas.microsoft.com/office/drawing/2014/main" id="{3A756A73-1D83-4578-A04F-32BD98220281}"/>
            </a:ext>
          </a:extLst>
        </xdr:cNvPr>
        <xdr:cNvSpPr txBox="1"/>
      </xdr:nvSpPr>
      <xdr:spPr>
        <a:xfrm>
          <a:off x="17865103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68" name="TextovéPole 1">
          <a:extLst>
            <a:ext uri="{FF2B5EF4-FFF2-40B4-BE49-F238E27FC236}">
              <a16:creationId xmlns:a16="http://schemas.microsoft.com/office/drawing/2014/main" id="{7C83691A-95D5-44DD-A9D3-1DE84FDA109B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69" name="TextovéPole 1">
          <a:extLst>
            <a:ext uri="{FF2B5EF4-FFF2-40B4-BE49-F238E27FC236}">
              <a16:creationId xmlns:a16="http://schemas.microsoft.com/office/drawing/2014/main" id="{0F7BC769-C5C5-48B5-9671-F1C348621A81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70" name="TextovéPole 1">
          <a:extLst>
            <a:ext uri="{FF2B5EF4-FFF2-40B4-BE49-F238E27FC236}">
              <a16:creationId xmlns:a16="http://schemas.microsoft.com/office/drawing/2014/main" id="{2E33ECF8-2E2F-4179-B2D0-D86C42BA2CEA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71" name="TextovéPole 1">
          <a:extLst>
            <a:ext uri="{FF2B5EF4-FFF2-40B4-BE49-F238E27FC236}">
              <a16:creationId xmlns:a16="http://schemas.microsoft.com/office/drawing/2014/main" id="{37F538BC-9889-45E8-97F7-A2969D1D5594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72" name="TextovéPole 1">
          <a:extLst>
            <a:ext uri="{FF2B5EF4-FFF2-40B4-BE49-F238E27FC236}">
              <a16:creationId xmlns:a16="http://schemas.microsoft.com/office/drawing/2014/main" id="{02AF0039-7A2C-4093-8BE4-5B5DA4645CF1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73" name="TextovéPole 1">
          <a:extLst>
            <a:ext uri="{FF2B5EF4-FFF2-40B4-BE49-F238E27FC236}">
              <a16:creationId xmlns:a16="http://schemas.microsoft.com/office/drawing/2014/main" id="{935C72D8-7027-4915-A289-E684A3E15E53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74" name="TextovéPole 1">
          <a:extLst>
            <a:ext uri="{FF2B5EF4-FFF2-40B4-BE49-F238E27FC236}">
              <a16:creationId xmlns:a16="http://schemas.microsoft.com/office/drawing/2014/main" id="{ECC3263A-8326-4350-A672-CBA61D1293BC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75" name="TextovéPole 1">
          <a:extLst>
            <a:ext uri="{FF2B5EF4-FFF2-40B4-BE49-F238E27FC236}">
              <a16:creationId xmlns:a16="http://schemas.microsoft.com/office/drawing/2014/main" id="{F6AFB0DF-86CA-46B2-A34A-CF5CAD591531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76" name="TextovéPole 1">
          <a:extLst>
            <a:ext uri="{FF2B5EF4-FFF2-40B4-BE49-F238E27FC236}">
              <a16:creationId xmlns:a16="http://schemas.microsoft.com/office/drawing/2014/main" id="{35D4ECE5-E9E9-4084-BE17-B92C7B8C0CCE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77" name="TextovéPole 1">
          <a:extLst>
            <a:ext uri="{FF2B5EF4-FFF2-40B4-BE49-F238E27FC236}">
              <a16:creationId xmlns:a16="http://schemas.microsoft.com/office/drawing/2014/main" id="{B4D5DA82-F735-45FB-BECE-E4F6A5519718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78" name="TextovéPole 1">
          <a:extLst>
            <a:ext uri="{FF2B5EF4-FFF2-40B4-BE49-F238E27FC236}">
              <a16:creationId xmlns:a16="http://schemas.microsoft.com/office/drawing/2014/main" id="{4EFA31F2-7215-4F6F-B472-D1F16818639C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79" name="TextovéPole 1">
          <a:extLst>
            <a:ext uri="{FF2B5EF4-FFF2-40B4-BE49-F238E27FC236}">
              <a16:creationId xmlns:a16="http://schemas.microsoft.com/office/drawing/2014/main" id="{BE7CB493-F1FF-46C9-8147-5CC9CE91CE2F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80" name="TextovéPole 1">
          <a:extLst>
            <a:ext uri="{FF2B5EF4-FFF2-40B4-BE49-F238E27FC236}">
              <a16:creationId xmlns:a16="http://schemas.microsoft.com/office/drawing/2014/main" id="{49C922DF-9D09-45EF-981B-ADC76F3786D0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81" name="TextovéPole 1">
          <a:extLst>
            <a:ext uri="{FF2B5EF4-FFF2-40B4-BE49-F238E27FC236}">
              <a16:creationId xmlns:a16="http://schemas.microsoft.com/office/drawing/2014/main" id="{350B268B-B251-4CEE-AC18-9527C378B4B5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82" name="TextovéPole 1">
          <a:extLst>
            <a:ext uri="{FF2B5EF4-FFF2-40B4-BE49-F238E27FC236}">
              <a16:creationId xmlns:a16="http://schemas.microsoft.com/office/drawing/2014/main" id="{944B5992-7A12-48E2-BCA9-E8D37DCD47CB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83" name="TextovéPole 1">
          <a:extLst>
            <a:ext uri="{FF2B5EF4-FFF2-40B4-BE49-F238E27FC236}">
              <a16:creationId xmlns:a16="http://schemas.microsoft.com/office/drawing/2014/main" id="{11DC1EF9-A042-497D-8A93-C44803D9362D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84" name="TextovéPole 1">
          <a:extLst>
            <a:ext uri="{FF2B5EF4-FFF2-40B4-BE49-F238E27FC236}">
              <a16:creationId xmlns:a16="http://schemas.microsoft.com/office/drawing/2014/main" id="{A6C4FD0B-D2ED-4261-B717-E77AFF15D513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85" name="TextovéPole 1">
          <a:extLst>
            <a:ext uri="{FF2B5EF4-FFF2-40B4-BE49-F238E27FC236}">
              <a16:creationId xmlns:a16="http://schemas.microsoft.com/office/drawing/2014/main" id="{C7B64058-1159-4306-AB14-212BB6B7E83D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86" name="TextovéPole 1">
          <a:extLst>
            <a:ext uri="{FF2B5EF4-FFF2-40B4-BE49-F238E27FC236}">
              <a16:creationId xmlns:a16="http://schemas.microsoft.com/office/drawing/2014/main" id="{187FB16D-06CF-462F-B7F3-25FAFD4AAFE8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87" name="TextovéPole 1">
          <a:extLst>
            <a:ext uri="{FF2B5EF4-FFF2-40B4-BE49-F238E27FC236}">
              <a16:creationId xmlns:a16="http://schemas.microsoft.com/office/drawing/2014/main" id="{CCE05FE3-C441-4BC0-AD68-65CDB4095E16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88" name="TextovéPole 1">
          <a:extLst>
            <a:ext uri="{FF2B5EF4-FFF2-40B4-BE49-F238E27FC236}">
              <a16:creationId xmlns:a16="http://schemas.microsoft.com/office/drawing/2014/main" id="{A8401499-722A-4764-B7DB-C49C90185D38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89" name="TextovéPole 1">
          <a:extLst>
            <a:ext uri="{FF2B5EF4-FFF2-40B4-BE49-F238E27FC236}">
              <a16:creationId xmlns:a16="http://schemas.microsoft.com/office/drawing/2014/main" id="{9F39B4FD-C014-4F29-B60E-EA5541A526A2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90" name="TextovéPole 1">
          <a:extLst>
            <a:ext uri="{FF2B5EF4-FFF2-40B4-BE49-F238E27FC236}">
              <a16:creationId xmlns:a16="http://schemas.microsoft.com/office/drawing/2014/main" id="{AC60BDC8-1454-4F0E-AF6D-9598C682D264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91" name="TextovéPole 1">
          <a:extLst>
            <a:ext uri="{FF2B5EF4-FFF2-40B4-BE49-F238E27FC236}">
              <a16:creationId xmlns:a16="http://schemas.microsoft.com/office/drawing/2014/main" id="{F6023552-80A3-4E99-BE81-DE755AFC4DAE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92" name="TextovéPole 1">
          <a:extLst>
            <a:ext uri="{FF2B5EF4-FFF2-40B4-BE49-F238E27FC236}">
              <a16:creationId xmlns:a16="http://schemas.microsoft.com/office/drawing/2014/main" id="{F813EAFA-D73D-4127-AE9A-7376828D793F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93" name="TextovéPole 1">
          <a:extLst>
            <a:ext uri="{FF2B5EF4-FFF2-40B4-BE49-F238E27FC236}">
              <a16:creationId xmlns:a16="http://schemas.microsoft.com/office/drawing/2014/main" id="{42B52886-F246-4785-8CA4-630A27BB6505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94" name="TextovéPole 1">
          <a:extLst>
            <a:ext uri="{FF2B5EF4-FFF2-40B4-BE49-F238E27FC236}">
              <a16:creationId xmlns:a16="http://schemas.microsoft.com/office/drawing/2014/main" id="{10B813F6-BB4C-4B34-B8D0-F9645418E6BD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95" name="TextovéPole 1">
          <a:extLst>
            <a:ext uri="{FF2B5EF4-FFF2-40B4-BE49-F238E27FC236}">
              <a16:creationId xmlns:a16="http://schemas.microsoft.com/office/drawing/2014/main" id="{35537D93-A17C-4D87-ADDB-17818CB2F876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96" name="TextovéPole 1">
          <a:extLst>
            <a:ext uri="{FF2B5EF4-FFF2-40B4-BE49-F238E27FC236}">
              <a16:creationId xmlns:a16="http://schemas.microsoft.com/office/drawing/2014/main" id="{81D46C1F-A36F-4BE2-BBC4-03B05C905ADE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97" name="TextovéPole 1">
          <a:extLst>
            <a:ext uri="{FF2B5EF4-FFF2-40B4-BE49-F238E27FC236}">
              <a16:creationId xmlns:a16="http://schemas.microsoft.com/office/drawing/2014/main" id="{748288C7-9238-49DE-A50A-6262AE17BF14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98" name="TextovéPole 1">
          <a:extLst>
            <a:ext uri="{FF2B5EF4-FFF2-40B4-BE49-F238E27FC236}">
              <a16:creationId xmlns:a16="http://schemas.microsoft.com/office/drawing/2014/main" id="{0B39D45C-5128-4D89-BF91-DB25FB617A19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699" name="TextovéPole 1">
          <a:extLst>
            <a:ext uri="{FF2B5EF4-FFF2-40B4-BE49-F238E27FC236}">
              <a16:creationId xmlns:a16="http://schemas.microsoft.com/office/drawing/2014/main" id="{99BF0293-48C6-45A9-B883-5180F9BCECC8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00" name="TextovéPole 1">
          <a:extLst>
            <a:ext uri="{FF2B5EF4-FFF2-40B4-BE49-F238E27FC236}">
              <a16:creationId xmlns:a16="http://schemas.microsoft.com/office/drawing/2014/main" id="{5988F3D0-3CC6-475F-AC7C-92E35A4960E7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01" name="TextovéPole 1">
          <a:extLst>
            <a:ext uri="{FF2B5EF4-FFF2-40B4-BE49-F238E27FC236}">
              <a16:creationId xmlns:a16="http://schemas.microsoft.com/office/drawing/2014/main" id="{1E137F27-95FF-4552-9CDA-0BA184093030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02" name="TextovéPole 1">
          <a:extLst>
            <a:ext uri="{FF2B5EF4-FFF2-40B4-BE49-F238E27FC236}">
              <a16:creationId xmlns:a16="http://schemas.microsoft.com/office/drawing/2014/main" id="{93EF33A2-3131-4F93-9CBE-1078AA35DB63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03" name="TextovéPole 1">
          <a:extLst>
            <a:ext uri="{FF2B5EF4-FFF2-40B4-BE49-F238E27FC236}">
              <a16:creationId xmlns:a16="http://schemas.microsoft.com/office/drawing/2014/main" id="{545C675C-A028-41E1-A917-5799D60F1E0B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04" name="TextovéPole 1">
          <a:extLst>
            <a:ext uri="{FF2B5EF4-FFF2-40B4-BE49-F238E27FC236}">
              <a16:creationId xmlns:a16="http://schemas.microsoft.com/office/drawing/2014/main" id="{A678DE65-756A-491A-876F-3C1CDE487653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05" name="TextovéPole 1">
          <a:extLst>
            <a:ext uri="{FF2B5EF4-FFF2-40B4-BE49-F238E27FC236}">
              <a16:creationId xmlns:a16="http://schemas.microsoft.com/office/drawing/2014/main" id="{E5C427ED-4FB6-4A69-8A7B-24985819646C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06" name="TextovéPole 1">
          <a:extLst>
            <a:ext uri="{FF2B5EF4-FFF2-40B4-BE49-F238E27FC236}">
              <a16:creationId xmlns:a16="http://schemas.microsoft.com/office/drawing/2014/main" id="{AFA65C99-5D2D-4EAD-A05E-41818F6C0F47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07" name="TextovéPole 1">
          <a:extLst>
            <a:ext uri="{FF2B5EF4-FFF2-40B4-BE49-F238E27FC236}">
              <a16:creationId xmlns:a16="http://schemas.microsoft.com/office/drawing/2014/main" id="{48362A05-AB55-48A2-8D53-0605774FE896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08" name="TextovéPole 1">
          <a:extLst>
            <a:ext uri="{FF2B5EF4-FFF2-40B4-BE49-F238E27FC236}">
              <a16:creationId xmlns:a16="http://schemas.microsoft.com/office/drawing/2014/main" id="{FFFBE85D-9894-491E-B655-7E716A19B18A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09" name="TextovéPole 1">
          <a:extLst>
            <a:ext uri="{FF2B5EF4-FFF2-40B4-BE49-F238E27FC236}">
              <a16:creationId xmlns:a16="http://schemas.microsoft.com/office/drawing/2014/main" id="{886090B8-C81F-4E89-AFA1-56A186D94C37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10" name="TextovéPole 1">
          <a:extLst>
            <a:ext uri="{FF2B5EF4-FFF2-40B4-BE49-F238E27FC236}">
              <a16:creationId xmlns:a16="http://schemas.microsoft.com/office/drawing/2014/main" id="{45E59F40-C547-42C5-A3CC-369F12D9E82D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11" name="TextovéPole 1">
          <a:extLst>
            <a:ext uri="{FF2B5EF4-FFF2-40B4-BE49-F238E27FC236}">
              <a16:creationId xmlns:a16="http://schemas.microsoft.com/office/drawing/2014/main" id="{F72AC28D-D656-4FB5-8959-55DE6C4C644D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12" name="TextovéPole 1">
          <a:extLst>
            <a:ext uri="{FF2B5EF4-FFF2-40B4-BE49-F238E27FC236}">
              <a16:creationId xmlns:a16="http://schemas.microsoft.com/office/drawing/2014/main" id="{5D2D19A9-0380-4F4F-AB19-7074C6045EA8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13" name="TextovéPole 1">
          <a:extLst>
            <a:ext uri="{FF2B5EF4-FFF2-40B4-BE49-F238E27FC236}">
              <a16:creationId xmlns:a16="http://schemas.microsoft.com/office/drawing/2014/main" id="{1939E6B8-B8B2-4B7A-98C7-CB4909CD531D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14" name="TextovéPole 1">
          <a:extLst>
            <a:ext uri="{FF2B5EF4-FFF2-40B4-BE49-F238E27FC236}">
              <a16:creationId xmlns:a16="http://schemas.microsoft.com/office/drawing/2014/main" id="{93177A5E-9085-4621-A439-BAA7F601C7A6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15" name="TextovéPole 1">
          <a:extLst>
            <a:ext uri="{FF2B5EF4-FFF2-40B4-BE49-F238E27FC236}">
              <a16:creationId xmlns:a16="http://schemas.microsoft.com/office/drawing/2014/main" id="{A161C2C5-C72C-4D30-8621-F835F4EC5041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16" name="TextovéPole 1">
          <a:extLst>
            <a:ext uri="{FF2B5EF4-FFF2-40B4-BE49-F238E27FC236}">
              <a16:creationId xmlns:a16="http://schemas.microsoft.com/office/drawing/2014/main" id="{84D9E044-4619-43E8-92EB-D314A4A62452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17" name="TextovéPole 1">
          <a:extLst>
            <a:ext uri="{FF2B5EF4-FFF2-40B4-BE49-F238E27FC236}">
              <a16:creationId xmlns:a16="http://schemas.microsoft.com/office/drawing/2014/main" id="{490EE3D6-46F7-457E-BF4E-E0115CAB879B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18" name="TextovéPole 1">
          <a:extLst>
            <a:ext uri="{FF2B5EF4-FFF2-40B4-BE49-F238E27FC236}">
              <a16:creationId xmlns:a16="http://schemas.microsoft.com/office/drawing/2014/main" id="{C11F7A31-0A38-4EB0-A842-C75F52FD5B71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19" name="TextovéPole 1">
          <a:extLst>
            <a:ext uri="{FF2B5EF4-FFF2-40B4-BE49-F238E27FC236}">
              <a16:creationId xmlns:a16="http://schemas.microsoft.com/office/drawing/2014/main" id="{C383BA45-4290-481F-B94F-22E87DF5C76D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20" name="TextovéPole 1">
          <a:extLst>
            <a:ext uri="{FF2B5EF4-FFF2-40B4-BE49-F238E27FC236}">
              <a16:creationId xmlns:a16="http://schemas.microsoft.com/office/drawing/2014/main" id="{AD4F9721-424B-4F05-BEA3-5AB076FF9425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21" name="TextovéPole 1">
          <a:extLst>
            <a:ext uri="{FF2B5EF4-FFF2-40B4-BE49-F238E27FC236}">
              <a16:creationId xmlns:a16="http://schemas.microsoft.com/office/drawing/2014/main" id="{8C0A0F0C-83C8-4D85-8A18-2E9A5DAE4304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22" name="TextovéPole 1">
          <a:extLst>
            <a:ext uri="{FF2B5EF4-FFF2-40B4-BE49-F238E27FC236}">
              <a16:creationId xmlns:a16="http://schemas.microsoft.com/office/drawing/2014/main" id="{9518CBD1-DED5-4245-B424-7B2A025BC7A3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23" name="TextovéPole 1">
          <a:extLst>
            <a:ext uri="{FF2B5EF4-FFF2-40B4-BE49-F238E27FC236}">
              <a16:creationId xmlns:a16="http://schemas.microsoft.com/office/drawing/2014/main" id="{A26A6E95-0F9A-43AF-BAE3-D6C102EC50D0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24" name="TextovéPole 1">
          <a:extLst>
            <a:ext uri="{FF2B5EF4-FFF2-40B4-BE49-F238E27FC236}">
              <a16:creationId xmlns:a16="http://schemas.microsoft.com/office/drawing/2014/main" id="{EB737ADA-FFAE-4353-927E-C069F99FBDB5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25" name="TextovéPole 1">
          <a:extLst>
            <a:ext uri="{FF2B5EF4-FFF2-40B4-BE49-F238E27FC236}">
              <a16:creationId xmlns:a16="http://schemas.microsoft.com/office/drawing/2014/main" id="{78B4EBE1-9486-4A42-BE54-6E1095BF1EEF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26" name="TextovéPole 1">
          <a:extLst>
            <a:ext uri="{FF2B5EF4-FFF2-40B4-BE49-F238E27FC236}">
              <a16:creationId xmlns:a16="http://schemas.microsoft.com/office/drawing/2014/main" id="{F6831C2F-0DDD-4A51-A104-58DC504EBDF7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27" name="TextovéPole 1">
          <a:extLst>
            <a:ext uri="{FF2B5EF4-FFF2-40B4-BE49-F238E27FC236}">
              <a16:creationId xmlns:a16="http://schemas.microsoft.com/office/drawing/2014/main" id="{A10F14E3-6400-4FE4-90D5-14190255D229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28" name="TextovéPole 1">
          <a:extLst>
            <a:ext uri="{FF2B5EF4-FFF2-40B4-BE49-F238E27FC236}">
              <a16:creationId xmlns:a16="http://schemas.microsoft.com/office/drawing/2014/main" id="{628EFD5B-910A-44C0-B8F2-6D5738464BCD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29" name="TextovéPole 1">
          <a:extLst>
            <a:ext uri="{FF2B5EF4-FFF2-40B4-BE49-F238E27FC236}">
              <a16:creationId xmlns:a16="http://schemas.microsoft.com/office/drawing/2014/main" id="{D5755840-D739-456C-BF8A-931F7AC877A8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30" name="TextovéPole 1">
          <a:extLst>
            <a:ext uri="{FF2B5EF4-FFF2-40B4-BE49-F238E27FC236}">
              <a16:creationId xmlns:a16="http://schemas.microsoft.com/office/drawing/2014/main" id="{BFE6747D-A433-4A67-A967-8D5CC36AD24C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31" name="TextovéPole 1">
          <a:extLst>
            <a:ext uri="{FF2B5EF4-FFF2-40B4-BE49-F238E27FC236}">
              <a16:creationId xmlns:a16="http://schemas.microsoft.com/office/drawing/2014/main" id="{6E35B587-2B94-4A2A-83FC-A0367E11877B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32" name="TextovéPole 1">
          <a:extLst>
            <a:ext uri="{FF2B5EF4-FFF2-40B4-BE49-F238E27FC236}">
              <a16:creationId xmlns:a16="http://schemas.microsoft.com/office/drawing/2014/main" id="{432DF359-90B8-4A08-B2F6-A44D5F75B3E4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33" name="TextovéPole 1">
          <a:extLst>
            <a:ext uri="{FF2B5EF4-FFF2-40B4-BE49-F238E27FC236}">
              <a16:creationId xmlns:a16="http://schemas.microsoft.com/office/drawing/2014/main" id="{A5BBBBE7-5DC7-443C-80F5-DFF44223FEEF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34" name="TextovéPole 1">
          <a:extLst>
            <a:ext uri="{FF2B5EF4-FFF2-40B4-BE49-F238E27FC236}">
              <a16:creationId xmlns:a16="http://schemas.microsoft.com/office/drawing/2014/main" id="{5AD33EDB-4DB6-4476-B91B-849CA5DA1F3F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35" name="TextovéPole 1">
          <a:extLst>
            <a:ext uri="{FF2B5EF4-FFF2-40B4-BE49-F238E27FC236}">
              <a16:creationId xmlns:a16="http://schemas.microsoft.com/office/drawing/2014/main" id="{20DF1D34-98D4-4ACC-8AE2-A1239EF75BC5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36" name="TextovéPole 1">
          <a:extLst>
            <a:ext uri="{FF2B5EF4-FFF2-40B4-BE49-F238E27FC236}">
              <a16:creationId xmlns:a16="http://schemas.microsoft.com/office/drawing/2014/main" id="{F1368DB4-A290-453C-A54D-282FBA19B382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37" name="TextovéPole 1">
          <a:extLst>
            <a:ext uri="{FF2B5EF4-FFF2-40B4-BE49-F238E27FC236}">
              <a16:creationId xmlns:a16="http://schemas.microsoft.com/office/drawing/2014/main" id="{9F06CCB8-2997-455D-BB7C-F76000A035E2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38" name="TextovéPole 1">
          <a:extLst>
            <a:ext uri="{FF2B5EF4-FFF2-40B4-BE49-F238E27FC236}">
              <a16:creationId xmlns:a16="http://schemas.microsoft.com/office/drawing/2014/main" id="{A727DB7D-FCE4-440D-9B23-18C58D80B026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39" name="TextovéPole 1">
          <a:extLst>
            <a:ext uri="{FF2B5EF4-FFF2-40B4-BE49-F238E27FC236}">
              <a16:creationId xmlns:a16="http://schemas.microsoft.com/office/drawing/2014/main" id="{3C924F04-EB07-485C-9C2B-1EDEA375CCAC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40" name="TextovéPole 1">
          <a:extLst>
            <a:ext uri="{FF2B5EF4-FFF2-40B4-BE49-F238E27FC236}">
              <a16:creationId xmlns:a16="http://schemas.microsoft.com/office/drawing/2014/main" id="{976F3DCE-C474-4BE7-ABDE-4A53B39A1D89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41" name="TextovéPole 1">
          <a:extLst>
            <a:ext uri="{FF2B5EF4-FFF2-40B4-BE49-F238E27FC236}">
              <a16:creationId xmlns:a16="http://schemas.microsoft.com/office/drawing/2014/main" id="{DA1F9AD9-8D0D-4FA1-BB88-846C6FFADEC0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42" name="TextovéPole 1">
          <a:extLst>
            <a:ext uri="{FF2B5EF4-FFF2-40B4-BE49-F238E27FC236}">
              <a16:creationId xmlns:a16="http://schemas.microsoft.com/office/drawing/2014/main" id="{F878144F-74C0-4EB7-A6E5-F350DB7C199C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43" name="TextovéPole 1">
          <a:extLst>
            <a:ext uri="{FF2B5EF4-FFF2-40B4-BE49-F238E27FC236}">
              <a16:creationId xmlns:a16="http://schemas.microsoft.com/office/drawing/2014/main" id="{DF4072CF-EA33-45F2-8CC2-F8CE4DB7BB02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44" name="TextovéPole 1">
          <a:extLst>
            <a:ext uri="{FF2B5EF4-FFF2-40B4-BE49-F238E27FC236}">
              <a16:creationId xmlns:a16="http://schemas.microsoft.com/office/drawing/2014/main" id="{37A2D4FF-9691-4C1F-AF91-7C25B5FB9805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45" name="TextovéPole 1">
          <a:extLst>
            <a:ext uri="{FF2B5EF4-FFF2-40B4-BE49-F238E27FC236}">
              <a16:creationId xmlns:a16="http://schemas.microsoft.com/office/drawing/2014/main" id="{BF1E8486-EE81-4B09-91D9-8ADFCC3E2D31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46" name="TextovéPole 1">
          <a:extLst>
            <a:ext uri="{FF2B5EF4-FFF2-40B4-BE49-F238E27FC236}">
              <a16:creationId xmlns:a16="http://schemas.microsoft.com/office/drawing/2014/main" id="{B0B83753-F04A-44A5-99F1-FBAD4FD7B76D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47" name="TextovéPole 1">
          <a:extLst>
            <a:ext uri="{FF2B5EF4-FFF2-40B4-BE49-F238E27FC236}">
              <a16:creationId xmlns:a16="http://schemas.microsoft.com/office/drawing/2014/main" id="{192D280C-4A54-41A3-898D-50416808254F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48" name="TextovéPole 1">
          <a:extLst>
            <a:ext uri="{FF2B5EF4-FFF2-40B4-BE49-F238E27FC236}">
              <a16:creationId xmlns:a16="http://schemas.microsoft.com/office/drawing/2014/main" id="{B6EEF985-2FA9-4597-96C6-AFCC0C16FF4B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49" name="TextovéPole 1">
          <a:extLst>
            <a:ext uri="{FF2B5EF4-FFF2-40B4-BE49-F238E27FC236}">
              <a16:creationId xmlns:a16="http://schemas.microsoft.com/office/drawing/2014/main" id="{E1F686F8-2944-4036-BB24-4849720A6A1E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50" name="TextovéPole 1">
          <a:extLst>
            <a:ext uri="{FF2B5EF4-FFF2-40B4-BE49-F238E27FC236}">
              <a16:creationId xmlns:a16="http://schemas.microsoft.com/office/drawing/2014/main" id="{9C6BE6FC-0B9A-480F-A993-B1885CFD8D02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51" name="TextovéPole 1">
          <a:extLst>
            <a:ext uri="{FF2B5EF4-FFF2-40B4-BE49-F238E27FC236}">
              <a16:creationId xmlns:a16="http://schemas.microsoft.com/office/drawing/2014/main" id="{197CECA8-8F00-403E-A31E-AB665CCA9D45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52" name="TextovéPole 1">
          <a:extLst>
            <a:ext uri="{FF2B5EF4-FFF2-40B4-BE49-F238E27FC236}">
              <a16:creationId xmlns:a16="http://schemas.microsoft.com/office/drawing/2014/main" id="{FEB14D60-1EC6-448E-A165-4E393316B37A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53" name="TextovéPole 1">
          <a:extLst>
            <a:ext uri="{FF2B5EF4-FFF2-40B4-BE49-F238E27FC236}">
              <a16:creationId xmlns:a16="http://schemas.microsoft.com/office/drawing/2014/main" id="{7677051F-67F7-4E00-88C8-CCBA5ACBF1F0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54" name="TextovéPole 1">
          <a:extLst>
            <a:ext uri="{FF2B5EF4-FFF2-40B4-BE49-F238E27FC236}">
              <a16:creationId xmlns:a16="http://schemas.microsoft.com/office/drawing/2014/main" id="{4ADDE92C-9460-47DB-9EA5-92449A38C55E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55" name="TextovéPole 1">
          <a:extLst>
            <a:ext uri="{FF2B5EF4-FFF2-40B4-BE49-F238E27FC236}">
              <a16:creationId xmlns:a16="http://schemas.microsoft.com/office/drawing/2014/main" id="{5FCE7A6D-CF78-4DB0-90B9-540A950BE94B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56" name="TextovéPole 1">
          <a:extLst>
            <a:ext uri="{FF2B5EF4-FFF2-40B4-BE49-F238E27FC236}">
              <a16:creationId xmlns:a16="http://schemas.microsoft.com/office/drawing/2014/main" id="{0B5CCE83-2E48-4416-B427-C542A02EE427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57" name="TextovéPole 1">
          <a:extLst>
            <a:ext uri="{FF2B5EF4-FFF2-40B4-BE49-F238E27FC236}">
              <a16:creationId xmlns:a16="http://schemas.microsoft.com/office/drawing/2014/main" id="{68C80B4B-3421-457F-A76E-49E617986ABE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58" name="TextovéPole 1">
          <a:extLst>
            <a:ext uri="{FF2B5EF4-FFF2-40B4-BE49-F238E27FC236}">
              <a16:creationId xmlns:a16="http://schemas.microsoft.com/office/drawing/2014/main" id="{77A815F4-3D18-4D4B-B247-A75C56BB9042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59" name="TextovéPole 1">
          <a:extLst>
            <a:ext uri="{FF2B5EF4-FFF2-40B4-BE49-F238E27FC236}">
              <a16:creationId xmlns:a16="http://schemas.microsoft.com/office/drawing/2014/main" id="{7F6D5091-A951-4250-80D3-53BA721C47F8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60" name="TextovéPole 1">
          <a:extLst>
            <a:ext uri="{FF2B5EF4-FFF2-40B4-BE49-F238E27FC236}">
              <a16:creationId xmlns:a16="http://schemas.microsoft.com/office/drawing/2014/main" id="{A63EBA70-CD99-4F08-A5EC-DF2C8A11B3B4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61" name="TextovéPole 1">
          <a:extLst>
            <a:ext uri="{FF2B5EF4-FFF2-40B4-BE49-F238E27FC236}">
              <a16:creationId xmlns:a16="http://schemas.microsoft.com/office/drawing/2014/main" id="{D7BD28EE-3FD1-4702-9D11-A0986D5DFEC8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62" name="TextovéPole 1">
          <a:extLst>
            <a:ext uri="{FF2B5EF4-FFF2-40B4-BE49-F238E27FC236}">
              <a16:creationId xmlns:a16="http://schemas.microsoft.com/office/drawing/2014/main" id="{5659F596-8D0E-4E3A-A187-2A18ADAEE065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63" name="TextovéPole 1">
          <a:extLst>
            <a:ext uri="{FF2B5EF4-FFF2-40B4-BE49-F238E27FC236}">
              <a16:creationId xmlns:a16="http://schemas.microsoft.com/office/drawing/2014/main" id="{48A565CD-041B-43CF-B03F-9B2C5EA9E5E5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64" name="TextovéPole 1">
          <a:extLst>
            <a:ext uri="{FF2B5EF4-FFF2-40B4-BE49-F238E27FC236}">
              <a16:creationId xmlns:a16="http://schemas.microsoft.com/office/drawing/2014/main" id="{938041F2-A08C-4062-B505-2B0348963F68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65" name="TextovéPole 1">
          <a:extLst>
            <a:ext uri="{FF2B5EF4-FFF2-40B4-BE49-F238E27FC236}">
              <a16:creationId xmlns:a16="http://schemas.microsoft.com/office/drawing/2014/main" id="{92E2E4FE-CE74-4113-9914-E203EB4E4A5D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66" name="TextovéPole 1">
          <a:extLst>
            <a:ext uri="{FF2B5EF4-FFF2-40B4-BE49-F238E27FC236}">
              <a16:creationId xmlns:a16="http://schemas.microsoft.com/office/drawing/2014/main" id="{910D5B4E-9A82-455E-94D5-6A3A832F89BF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67" name="TextovéPole 1">
          <a:extLst>
            <a:ext uri="{FF2B5EF4-FFF2-40B4-BE49-F238E27FC236}">
              <a16:creationId xmlns:a16="http://schemas.microsoft.com/office/drawing/2014/main" id="{56A9B7CA-0E35-4BDA-9483-3A3FAD83B24B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68" name="TextovéPole 1">
          <a:extLst>
            <a:ext uri="{FF2B5EF4-FFF2-40B4-BE49-F238E27FC236}">
              <a16:creationId xmlns:a16="http://schemas.microsoft.com/office/drawing/2014/main" id="{13B30595-B45B-450A-81F9-A4D31098E288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69" name="TextovéPole 1">
          <a:extLst>
            <a:ext uri="{FF2B5EF4-FFF2-40B4-BE49-F238E27FC236}">
              <a16:creationId xmlns:a16="http://schemas.microsoft.com/office/drawing/2014/main" id="{01D0D93F-FF6D-4AE1-8124-B8F96BBA999D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70" name="TextovéPole 1">
          <a:extLst>
            <a:ext uri="{FF2B5EF4-FFF2-40B4-BE49-F238E27FC236}">
              <a16:creationId xmlns:a16="http://schemas.microsoft.com/office/drawing/2014/main" id="{05E88E32-3844-4615-B8B2-EB26EB4D4616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71" name="TextovéPole 1">
          <a:extLst>
            <a:ext uri="{FF2B5EF4-FFF2-40B4-BE49-F238E27FC236}">
              <a16:creationId xmlns:a16="http://schemas.microsoft.com/office/drawing/2014/main" id="{1B63CFD1-9EA0-4F1C-871A-F7871AEB6A2A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72" name="TextovéPole 1">
          <a:extLst>
            <a:ext uri="{FF2B5EF4-FFF2-40B4-BE49-F238E27FC236}">
              <a16:creationId xmlns:a16="http://schemas.microsoft.com/office/drawing/2014/main" id="{F6215319-1464-4D8C-A48C-BFC9168B92E3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73" name="TextovéPole 1">
          <a:extLst>
            <a:ext uri="{FF2B5EF4-FFF2-40B4-BE49-F238E27FC236}">
              <a16:creationId xmlns:a16="http://schemas.microsoft.com/office/drawing/2014/main" id="{198DFE4E-853D-458C-A982-3BFDAAFD5952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74" name="TextovéPole 1">
          <a:extLst>
            <a:ext uri="{FF2B5EF4-FFF2-40B4-BE49-F238E27FC236}">
              <a16:creationId xmlns:a16="http://schemas.microsoft.com/office/drawing/2014/main" id="{0B06F3FF-CAA2-402E-9AED-0A20EF7F2FC2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75" name="TextovéPole 1">
          <a:extLst>
            <a:ext uri="{FF2B5EF4-FFF2-40B4-BE49-F238E27FC236}">
              <a16:creationId xmlns:a16="http://schemas.microsoft.com/office/drawing/2014/main" id="{02531E93-5F9B-4A1F-AEDA-3C659DF90E83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76" name="TextovéPole 1">
          <a:extLst>
            <a:ext uri="{FF2B5EF4-FFF2-40B4-BE49-F238E27FC236}">
              <a16:creationId xmlns:a16="http://schemas.microsoft.com/office/drawing/2014/main" id="{7012B871-A723-48EC-9D73-E5B1B43B300B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77" name="TextovéPole 1">
          <a:extLst>
            <a:ext uri="{FF2B5EF4-FFF2-40B4-BE49-F238E27FC236}">
              <a16:creationId xmlns:a16="http://schemas.microsoft.com/office/drawing/2014/main" id="{36786CCE-AFBC-4EC0-814C-D05D01A84069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78" name="TextovéPole 1">
          <a:extLst>
            <a:ext uri="{FF2B5EF4-FFF2-40B4-BE49-F238E27FC236}">
              <a16:creationId xmlns:a16="http://schemas.microsoft.com/office/drawing/2014/main" id="{A37CC190-410E-46F3-8067-80B63FEB8C7E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79" name="TextovéPole 1">
          <a:extLst>
            <a:ext uri="{FF2B5EF4-FFF2-40B4-BE49-F238E27FC236}">
              <a16:creationId xmlns:a16="http://schemas.microsoft.com/office/drawing/2014/main" id="{6D9D2FFB-4CEF-4197-AA0A-C5F3E3345F74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80" name="TextovéPole 1">
          <a:extLst>
            <a:ext uri="{FF2B5EF4-FFF2-40B4-BE49-F238E27FC236}">
              <a16:creationId xmlns:a16="http://schemas.microsoft.com/office/drawing/2014/main" id="{39AF2C11-6B5D-490C-90A0-2E8A06B148DF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81" name="TextovéPole 1">
          <a:extLst>
            <a:ext uri="{FF2B5EF4-FFF2-40B4-BE49-F238E27FC236}">
              <a16:creationId xmlns:a16="http://schemas.microsoft.com/office/drawing/2014/main" id="{27798214-3FB2-460B-9310-DA11BAD89555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82" name="TextovéPole 1">
          <a:extLst>
            <a:ext uri="{FF2B5EF4-FFF2-40B4-BE49-F238E27FC236}">
              <a16:creationId xmlns:a16="http://schemas.microsoft.com/office/drawing/2014/main" id="{674B5657-4D33-4BA6-AFD8-7F9BC87E46BB}"/>
            </a:ext>
          </a:extLst>
        </xdr:cNvPr>
        <xdr:cNvSpPr txBox="1"/>
      </xdr:nvSpPr>
      <xdr:spPr>
        <a:xfrm>
          <a:off x="18346202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83" name="TextovéPole 1">
          <a:extLst>
            <a:ext uri="{FF2B5EF4-FFF2-40B4-BE49-F238E27FC236}">
              <a16:creationId xmlns:a16="http://schemas.microsoft.com/office/drawing/2014/main" id="{53791547-7E05-40A9-B813-2E8A108E2E82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84" name="TextovéPole 1">
          <a:extLst>
            <a:ext uri="{FF2B5EF4-FFF2-40B4-BE49-F238E27FC236}">
              <a16:creationId xmlns:a16="http://schemas.microsoft.com/office/drawing/2014/main" id="{C037EB53-55D9-4BC7-8832-CD1AE7618709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85" name="TextovéPole 1">
          <a:extLst>
            <a:ext uri="{FF2B5EF4-FFF2-40B4-BE49-F238E27FC236}">
              <a16:creationId xmlns:a16="http://schemas.microsoft.com/office/drawing/2014/main" id="{D890EC35-5CB6-409A-8FE3-5E3CF1B917D6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86" name="TextovéPole 1">
          <a:extLst>
            <a:ext uri="{FF2B5EF4-FFF2-40B4-BE49-F238E27FC236}">
              <a16:creationId xmlns:a16="http://schemas.microsoft.com/office/drawing/2014/main" id="{B4449F3E-B1A1-4D69-89BE-E19298E69E89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87" name="TextovéPole 1">
          <a:extLst>
            <a:ext uri="{FF2B5EF4-FFF2-40B4-BE49-F238E27FC236}">
              <a16:creationId xmlns:a16="http://schemas.microsoft.com/office/drawing/2014/main" id="{4172AC9C-ECB2-4151-905E-97225B3DA714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88" name="TextovéPole 1">
          <a:extLst>
            <a:ext uri="{FF2B5EF4-FFF2-40B4-BE49-F238E27FC236}">
              <a16:creationId xmlns:a16="http://schemas.microsoft.com/office/drawing/2014/main" id="{5CC69FFD-6790-4D04-93AC-6A4BE21AA33F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89" name="TextovéPole 1">
          <a:extLst>
            <a:ext uri="{FF2B5EF4-FFF2-40B4-BE49-F238E27FC236}">
              <a16:creationId xmlns:a16="http://schemas.microsoft.com/office/drawing/2014/main" id="{F1CFCD6A-10B1-42A7-BA3B-F0782816E71C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90" name="TextovéPole 1">
          <a:extLst>
            <a:ext uri="{FF2B5EF4-FFF2-40B4-BE49-F238E27FC236}">
              <a16:creationId xmlns:a16="http://schemas.microsoft.com/office/drawing/2014/main" id="{C19081F8-A176-4653-8B2D-C2EDF8E9A753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91" name="TextovéPole 1">
          <a:extLst>
            <a:ext uri="{FF2B5EF4-FFF2-40B4-BE49-F238E27FC236}">
              <a16:creationId xmlns:a16="http://schemas.microsoft.com/office/drawing/2014/main" id="{3788CD94-AE49-4236-974C-D339224C6322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92" name="TextovéPole 1">
          <a:extLst>
            <a:ext uri="{FF2B5EF4-FFF2-40B4-BE49-F238E27FC236}">
              <a16:creationId xmlns:a16="http://schemas.microsoft.com/office/drawing/2014/main" id="{87812A67-7246-45B4-B455-2647B83260DD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93" name="TextovéPole 1">
          <a:extLst>
            <a:ext uri="{FF2B5EF4-FFF2-40B4-BE49-F238E27FC236}">
              <a16:creationId xmlns:a16="http://schemas.microsoft.com/office/drawing/2014/main" id="{B81D4A4C-BE81-4636-AC49-9D7C47519C41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94" name="TextovéPole 1">
          <a:extLst>
            <a:ext uri="{FF2B5EF4-FFF2-40B4-BE49-F238E27FC236}">
              <a16:creationId xmlns:a16="http://schemas.microsoft.com/office/drawing/2014/main" id="{A8CF1088-AAB9-4805-9A7F-9A558F78C5CA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95" name="TextovéPole 1">
          <a:extLst>
            <a:ext uri="{FF2B5EF4-FFF2-40B4-BE49-F238E27FC236}">
              <a16:creationId xmlns:a16="http://schemas.microsoft.com/office/drawing/2014/main" id="{154074E9-226E-4326-B4AD-0E48F11D3F7D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96" name="TextovéPole 1">
          <a:extLst>
            <a:ext uri="{FF2B5EF4-FFF2-40B4-BE49-F238E27FC236}">
              <a16:creationId xmlns:a16="http://schemas.microsoft.com/office/drawing/2014/main" id="{327D09C2-11A1-43C9-876F-53B4CA9D7DEA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97" name="TextovéPole 1">
          <a:extLst>
            <a:ext uri="{FF2B5EF4-FFF2-40B4-BE49-F238E27FC236}">
              <a16:creationId xmlns:a16="http://schemas.microsoft.com/office/drawing/2014/main" id="{890A40C8-C965-4EA5-ACCE-6D752F96692B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98" name="TextovéPole 1">
          <a:extLst>
            <a:ext uri="{FF2B5EF4-FFF2-40B4-BE49-F238E27FC236}">
              <a16:creationId xmlns:a16="http://schemas.microsoft.com/office/drawing/2014/main" id="{7E9911E8-8D9D-474C-AC04-B8D1D499826B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799" name="TextovéPole 1">
          <a:extLst>
            <a:ext uri="{FF2B5EF4-FFF2-40B4-BE49-F238E27FC236}">
              <a16:creationId xmlns:a16="http://schemas.microsoft.com/office/drawing/2014/main" id="{85CF86C7-746C-41DD-9ADA-D5FB3BC646CB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800" name="TextovéPole 1">
          <a:extLst>
            <a:ext uri="{FF2B5EF4-FFF2-40B4-BE49-F238E27FC236}">
              <a16:creationId xmlns:a16="http://schemas.microsoft.com/office/drawing/2014/main" id="{5A7DB6E0-30C0-4979-838B-BD6AC0FAC033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801" name="TextovéPole 1">
          <a:extLst>
            <a:ext uri="{FF2B5EF4-FFF2-40B4-BE49-F238E27FC236}">
              <a16:creationId xmlns:a16="http://schemas.microsoft.com/office/drawing/2014/main" id="{ACF693AA-F4A1-4DC5-8F8F-368C24A54C01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802" name="TextovéPole 1">
          <a:extLst>
            <a:ext uri="{FF2B5EF4-FFF2-40B4-BE49-F238E27FC236}">
              <a16:creationId xmlns:a16="http://schemas.microsoft.com/office/drawing/2014/main" id="{99BDF3B9-FA4A-4CBA-A624-CA38E45B7593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803" name="TextovéPole 1">
          <a:extLst>
            <a:ext uri="{FF2B5EF4-FFF2-40B4-BE49-F238E27FC236}">
              <a16:creationId xmlns:a16="http://schemas.microsoft.com/office/drawing/2014/main" id="{1490E51B-3071-4BC4-AD3C-78969322B10B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804" name="TextovéPole 1">
          <a:extLst>
            <a:ext uri="{FF2B5EF4-FFF2-40B4-BE49-F238E27FC236}">
              <a16:creationId xmlns:a16="http://schemas.microsoft.com/office/drawing/2014/main" id="{44F32B96-409E-4C85-BC21-511C14569AC4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27</xdr:col>
      <xdr:colOff>0</xdr:colOff>
      <xdr:row>156</xdr:row>
      <xdr:rowOff>0</xdr:rowOff>
    </xdr:from>
    <xdr:ext cx="184731" cy="264560"/>
    <xdr:sp macro="" textlink="">
      <xdr:nvSpPr>
        <xdr:cNvPr id="1805" name="TextovéPole 1">
          <a:extLst>
            <a:ext uri="{FF2B5EF4-FFF2-40B4-BE49-F238E27FC236}">
              <a16:creationId xmlns:a16="http://schemas.microsoft.com/office/drawing/2014/main" id="{303C1737-61C4-46AC-A948-DED8F127B0CC}"/>
            </a:ext>
          </a:extLst>
        </xdr:cNvPr>
        <xdr:cNvSpPr txBox="1"/>
      </xdr:nvSpPr>
      <xdr:spPr>
        <a:xfrm>
          <a:off x="1932161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06" name="TextovéPole 1">
          <a:extLst>
            <a:ext uri="{FF2B5EF4-FFF2-40B4-BE49-F238E27FC236}">
              <a16:creationId xmlns:a16="http://schemas.microsoft.com/office/drawing/2014/main" id="{3C6230FB-7919-4B49-829A-8195A4F51B71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07" name="TextovéPole 1">
          <a:extLst>
            <a:ext uri="{FF2B5EF4-FFF2-40B4-BE49-F238E27FC236}">
              <a16:creationId xmlns:a16="http://schemas.microsoft.com/office/drawing/2014/main" id="{19DFA8F2-14EC-42EA-AB28-1A6FFA402C16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08" name="TextovéPole 1">
          <a:extLst>
            <a:ext uri="{FF2B5EF4-FFF2-40B4-BE49-F238E27FC236}">
              <a16:creationId xmlns:a16="http://schemas.microsoft.com/office/drawing/2014/main" id="{C2BB4B61-35CE-4445-924D-C090131393B9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09" name="TextovéPole 1">
          <a:extLst>
            <a:ext uri="{FF2B5EF4-FFF2-40B4-BE49-F238E27FC236}">
              <a16:creationId xmlns:a16="http://schemas.microsoft.com/office/drawing/2014/main" id="{3D201DBE-BBB9-4EF8-AF12-095CB9598E47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10" name="TextovéPole 1">
          <a:extLst>
            <a:ext uri="{FF2B5EF4-FFF2-40B4-BE49-F238E27FC236}">
              <a16:creationId xmlns:a16="http://schemas.microsoft.com/office/drawing/2014/main" id="{D089FFC3-580A-4ED0-A4A0-60C7429E0EDE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11" name="TextovéPole 1">
          <a:extLst>
            <a:ext uri="{FF2B5EF4-FFF2-40B4-BE49-F238E27FC236}">
              <a16:creationId xmlns:a16="http://schemas.microsoft.com/office/drawing/2014/main" id="{84693CE2-3294-444C-B4FD-D9BDE01C7BBD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12" name="TextovéPole 1">
          <a:extLst>
            <a:ext uri="{FF2B5EF4-FFF2-40B4-BE49-F238E27FC236}">
              <a16:creationId xmlns:a16="http://schemas.microsoft.com/office/drawing/2014/main" id="{4E5C90DB-5447-4583-851C-2EF9ECCDE4C3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13" name="TextovéPole 1">
          <a:extLst>
            <a:ext uri="{FF2B5EF4-FFF2-40B4-BE49-F238E27FC236}">
              <a16:creationId xmlns:a16="http://schemas.microsoft.com/office/drawing/2014/main" id="{A6F94C73-CEFB-4682-AAD7-3CD564042BDE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14" name="TextovéPole 1">
          <a:extLst>
            <a:ext uri="{FF2B5EF4-FFF2-40B4-BE49-F238E27FC236}">
              <a16:creationId xmlns:a16="http://schemas.microsoft.com/office/drawing/2014/main" id="{D06F7E15-BDDC-46B5-ADE4-DC471CB4AD48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15" name="TextovéPole 1">
          <a:extLst>
            <a:ext uri="{FF2B5EF4-FFF2-40B4-BE49-F238E27FC236}">
              <a16:creationId xmlns:a16="http://schemas.microsoft.com/office/drawing/2014/main" id="{28BB9EC3-3F53-4D7E-B545-03E1BEC67DB7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16" name="TextovéPole 1">
          <a:extLst>
            <a:ext uri="{FF2B5EF4-FFF2-40B4-BE49-F238E27FC236}">
              <a16:creationId xmlns:a16="http://schemas.microsoft.com/office/drawing/2014/main" id="{216EDB5C-72A5-4033-B424-9EFB22256956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17" name="TextovéPole 1">
          <a:extLst>
            <a:ext uri="{FF2B5EF4-FFF2-40B4-BE49-F238E27FC236}">
              <a16:creationId xmlns:a16="http://schemas.microsoft.com/office/drawing/2014/main" id="{4988D779-6D4A-4F6D-98C7-588A6FBF7B29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18" name="TextovéPole 1">
          <a:extLst>
            <a:ext uri="{FF2B5EF4-FFF2-40B4-BE49-F238E27FC236}">
              <a16:creationId xmlns:a16="http://schemas.microsoft.com/office/drawing/2014/main" id="{C5369968-DAF0-4940-A2B4-E3976E52312A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19" name="TextovéPole 1">
          <a:extLst>
            <a:ext uri="{FF2B5EF4-FFF2-40B4-BE49-F238E27FC236}">
              <a16:creationId xmlns:a16="http://schemas.microsoft.com/office/drawing/2014/main" id="{729029AB-3B39-4930-A93D-7D67E9A3E103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20" name="TextovéPole 1">
          <a:extLst>
            <a:ext uri="{FF2B5EF4-FFF2-40B4-BE49-F238E27FC236}">
              <a16:creationId xmlns:a16="http://schemas.microsoft.com/office/drawing/2014/main" id="{FF7F9F4E-D5D8-42BB-BCF8-9C88FC82B58C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21" name="TextovéPole 1">
          <a:extLst>
            <a:ext uri="{FF2B5EF4-FFF2-40B4-BE49-F238E27FC236}">
              <a16:creationId xmlns:a16="http://schemas.microsoft.com/office/drawing/2014/main" id="{B9865629-F270-4C51-B3EC-B353E0B0097B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22" name="TextovéPole 1">
          <a:extLst>
            <a:ext uri="{FF2B5EF4-FFF2-40B4-BE49-F238E27FC236}">
              <a16:creationId xmlns:a16="http://schemas.microsoft.com/office/drawing/2014/main" id="{F70945E7-EB91-4A8A-90A9-F3109B64E397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23" name="TextovéPole 1">
          <a:extLst>
            <a:ext uri="{FF2B5EF4-FFF2-40B4-BE49-F238E27FC236}">
              <a16:creationId xmlns:a16="http://schemas.microsoft.com/office/drawing/2014/main" id="{5F0C106D-1F5E-49B4-B6A9-68C5CD5F1820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24" name="TextovéPole 1">
          <a:extLst>
            <a:ext uri="{FF2B5EF4-FFF2-40B4-BE49-F238E27FC236}">
              <a16:creationId xmlns:a16="http://schemas.microsoft.com/office/drawing/2014/main" id="{1569FB24-E61F-4DAB-BEFB-9A478031CEF3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25" name="TextovéPole 1">
          <a:extLst>
            <a:ext uri="{FF2B5EF4-FFF2-40B4-BE49-F238E27FC236}">
              <a16:creationId xmlns:a16="http://schemas.microsoft.com/office/drawing/2014/main" id="{52171EE0-E224-4433-89C2-FCE74CAD3508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26" name="TextovéPole 1">
          <a:extLst>
            <a:ext uri="{FF2B5EF4-FFF2-40B4-BE49-F238E27FC236}">
              <a16:creationId xmlns:a16="http://schemas.microsoft.com/office/drawing/2014/main" id="{D05EDDD8-4F59-48C6-9F1A-9C4E84A2AE27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27" name="TextovéPole 1">
          <a:extLst>
            <a:ext uri="{FF2B5EF4-FFF2-40B4-BE49-F238E27FC236}">
              <a16:creationId xmlns:a16="http://schemas.microsoft.com/office/drawing/2014/main" id="{4B0EA880-49AC-4851-93CC-2CB1F69AC3E2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28" name="TextovéPole 1">
          <a:extLst>
            <a:ext uri="{FF2B5EF4-FFF2-40B4-BE49-F238E27FC236}">
              <a16:creationId xmlns:a16="http://schemas.microsoft.com/office/drawing/2014/main" id="{F473FE79-618B-4225-B97D-6B2400BBD6AC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29" name="TextovéPole 1">
          <a:extLst>
            <a:ext uri="{FF2B5EF4-FFF2-40B4-BE49-F238E27FC236}">
              <a16:creationId xmlns:a16="http://schemas.microsoft.com/office/drawing/2014/main" id="{756007B7-0435-41A4-8F20-C4A77A58B924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30" name="TextovéPole 1">
          <a:extLst>
            <a:ext uri="{FF2B5EF4-FFF2-40B4-BE49-F238E27FC236}">
              <a16:creationId xmlns:a16="http://schemas.microsoft.com/office/drawing/2014/main" id="{79D577CD-ADB7-495D-A3FD-1C4FAED45EBF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31" name="TextovéPole 1">
          <a:extLst>
            <a:ext uri="{FF2B5EF4-FFF2-40B4-BE49-F238E27FC236}">
              <a16:creationId xmlns:a16="http://schemas.microsoft.com/office/drawing/2014/main" id="{6CC593C2-A5B6-4711-AB3B-8DC883312C0B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32" name="TextovéPole 1">
          <a:extLst>
            <a:ext uri="{FF2B5EF4-FFF2-40B4-BE49-F238E27FC236}">
              <a16:creationId xmlns:a16="http://schemas.microsoft.com/office/drawing/2014/main" id="{57B3AA8D-E543-4154-8BB3-F3079E5E7F4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33" name="TextovéPole 1">
          <a:extLst>
            <a:ext uri="{FF2B5EF4-FFF2-40B4-BE49-F238E27FC236}">
              <a16:creationId xmlns:a16="http://schemas.microsoft.com/office/drawing/2014/main" id="{F9945D8A-9C63-4054-BACA-41F0CE1E091D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34" name="TextovéPole 1">
          <a:extLst>
            <a:ext uri="{FF2B5EF4-FFF2-40B4-BE49-F238E27FC236}">
              <a16:creationId xmlns:a16="http://schemas.microsoft.com/office/drawing/2014/main" id="{5EA8BAF8-7E94-4B0E-ABA9-1A0DA371E407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35" name="TextovéPole 1">
          <a:extLst>
            <a:ext uri="{FF2B5EF4-FFF2-40B4-BE49-F238E27FC236}">
              <a16:creationId xmlns:a16="http://schemas.microsoft.com/office/drawing/2014/main" id="{1ECDD19F-6390-43CB-A1CC-C0CD6725D471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36" name="TextovéPole 1">
          <a:extLst>
            <a:ext uri="{FF2B5EF4-FFF2-40B4-BE49-F238E27FC236}">
              <a16:creationId xmlns:a16="http://schemas.microsoft.com/office/drawing/2014/main" id="{30B5FDF2-E321-4408-A661-4832F4AC4523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37" name="TextovéPole 1">
          <a:extLst>
            <a:ext uri="{FF2B5EF4-FFF2-40B4-BE49-F238E27FC236}">
              <a16:creationId xmlns:a16="http://schemas.microsoft.com/office/drawing/2014/main" id="{A5E6CA54-0B11-4C6E-8373-F55FE6A5A989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38" name="TextovéPole 1">
          <a:extLst>
            <a:ext uri="{FF2B5EF4-FFF2-40B4-BE49-F238E27FC236}">
              <a16:creationId xmlns:a16="http://schemas.microsoft.com/office/drawing/2014/main" id="{5AC17159-AF35-4757-AF1F-EDA1616DAAF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39" name="TextovéPole 1">
          <a:extLst>
            <a:ext uri="{FF2B5EF4-FFF2-40B4-BE49-F238E27FC236}">
              <a16:creationId xmlns:a16="http://schemas.microsoft.com/office/drawing/2014/main" id="{AE4DABF1-72A7-4367-82FD-F98D022D88A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40" name="TextovéPole 1">
          <a:extLst>
            <a:ext uri="{FF2B5EF4-FFF2-40B4-BE49-F238E27FC236}">
              <a16:creationId xmlns:a16="http://schemas.microsoft.com/office/drawing/2014/main" id="{205F6B62-1627-4A91-AB33-582BB0DE35BB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41" name="TextovéPole 1">
          <a:extLst>
            <a:ext uri="{FF2B5EF4-FFF2-40B4-BE49-F238E27FC236}">
              <a16:creationId xmlns:a16="http://schemas.microsoft.com/office/drawing/2014/main" id="{EE3D34FA-0CE0-40DF-8C76-40BF978A0DD9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42" name="TextovéPole 1">
          <a:extLst>
            <a:ext uri="{FF2B5EF4-FFF2-40B4-BE49-F238E27FC236}">
              <a16:creationId xmlns:a16="http://schemas.microsoft.com/office/drawing/2014/main" id="{3B84BD2B-0262-420B-BD11-7917A094295D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43" name="TextovéPole 1">
          <a:extLst>
            <a:ext uri="{FF2B5EF4-FFF2-40B4-BE49-F238E27FC236}">
              <a16:creationId xmlns:a16="http://schemas.microsoft.com/office/drawing/2014/main" id="{5673175A-746C-4F5A-81AD-BB3695BBB1E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44" name="TextovéPole 1">
          <a:extLst>
            <a:ext uri="{FF2B5EF4-FFF2-40B4-BE49-F238E27FC236}">
              <a16:creationId xmlns:a16="http://schemas.microsoft.com/office/drawing/2014/main" id="{4D0F4CC6-335A-4A40-BE28-C405B7CF096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45" name="TextovéPole 1">
          <a:extLst>
            <a:ext uri="{FF2B5EF4-FFF2-40B4-BE49-F238E27FC236}">
              <a16:creationId xmlns:a16="http://schemas.microsoft.com/office/drawing/2014/main" id="{96EE5800-7FED-452A-B2A9-A4A4B09500A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46" name="TextovéPole 1">
          <a:extLst>
            <a:ext uri="{FF2B5EF4-FFF2-40B4-BE49-F238E27FC236}">
              <a16:creationId xmlns:a16="http://schemas.microsoft.com/office/drawing/2014/main" id="{BD96ABCA-8F6C-41F2-B74D-B7D153B21B2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47" name="TextovéPole 1">
          <a:extLst>
            <a:ext uri="{FF2B5EF4-FFF2-40B4-BE49-F238E27FC236}">
              <a16:creationId xmlns:a16="http://schemas.microsoft.com/office/drawing/2014/main" id="{04A44F33-36ED-417D-B72B-F65B5322EF13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48" name="TextovéPole 1">
          <a:extLst>
            <a:ext uri="{FF2B5EF4-FFF2-40B4-BE49-F238E27FC236}">
              <a16:creationId xmlns:a16="http://schemas.microsoft.com/office/drawing/2014/main" id="{C7F914C2-E007-4804-9C2F-C6276A22C48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49" name="TextovéPole 1">
          <a:extLst>
            <a:ext uri="{FF2B5EF4-FFF2-40B4-BE49-F238E27FC236}">
              <a16:creationId xmlns:a16="http://schemas.microsoft.com/office/drawing/2014/main" id="{679BD32D-8BC5-480B-8767-9D11EA2D988B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850" name="TextovéPole 1">
          <a:extLst>
            <a:ext uri="{FF2B5EF4-FFF2-40B4-BE49-F238E27FC236}">
              <a16:creationId xmlns:a16="http://schemas.microsoft.com/office/drawing/2014/main" id="{4FDC9D78-DED0-48EE-9C38-46CA3586A2C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51" name="TextovéPole 1">
          <a:extLst>
            <a:ext uri="{FF2B5EF4-FFF2-40B4-BE49-F238E27FC236}">
              <a16:creationId xmlns:a16="http://schemas.microsoft.com/office/drawing/2014/main" id="{8BEC784D-6DFD-40FE-AA61-661DAAEB9EB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52" name="TextovéPole 1">
          <a:extLst>
            <a:ext uri="{FF2B5EF4-FFF2-40B4-BE49-F238E27FC236}">
              <a16:creationId xmlns:a16="http://schemas.microsoft.com/office/drawing/2014/main" id="{0CFC448F-3B08-46AF-9A03-0783B77865C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53" name="TextovéPole 1">
          <a:extLst>
            <a:ext uri="{FF2B5EF4-FFF2-40B4-BE49-F238E27FC236}">
              <a16:creationId xmlns:a16="http://schemas.microsoft.com/office/drawing/2014/main" id="{0A342C2F-E4E2-4642-9A42-F48B098A38B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54" name="TextovéPole 1">
          <a:extLst>
            <a:ext uri="{FF2B5EF4-FFF2-40B4-BE49-F238E27FC236}">
              <a16:creationId xmlns:a16="http://schemas.microsoft.com/office/drawing/2014/main" id="{04D3612E-DF40-4061-8C89-2E0D191A8C8B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55" name="TextovéPole 1">
          <a:extLst>
            <a:ext uri="{FF2B5EF4-FFF2-40B4-BE49-F238E27FC236}">
              <a16:creationId xmlns:a16="http://schemas.microsoft.com/office/drawing/2014/main" id="{1FB126AB-2702-4B9B-8A22-87061C79835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56" name="TextovéPole 1">
          <a:extLst>
            <a:ext uri="{FF2B5EF4-FFF2-40B4-BE49-F238E27FC236}">
              <a16:creationId xmlns:a16="http://schemas.microsoft.com/office/drawing/2014/main" id="{D1287BF2-ED8F-4B56-9407-250A6E67B15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57" name="TextovéPole 1">
          <a:extLst>
            <a:ext uri="{FF2B5EF4-FFF2-40B4-BE49-F238E27FC236}">
              <a16:creationId xmlns:a16="http://schemas.microsoft.com/office/drawing/2014/main" id="{07BF9448-D78D-49F3-93FE-D3344A08F4D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58" name="TextovéPole 1">
          <a:extLst>
            <a:ext uri="{FF2B5EF4-FFF2-40B4-BE49-F238E27FC236}">
              <a16:creationId xmlns:a16="http://schemas.microsoft.com/office/drawing/2014/main" id="{841A96EE-4212-4BF2-8D1F-60BB96F6782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59" name="TextovéPole 1">
          <a:extLst>
            <a:ext uri="{FF2B5EF4-FFF2-40B4-BE49-F238E27FC236}">
              <a16:creationId xmlns:a16="http://schemas.microsoft.com/office/drawing/2014/main" id="{52E3A92F-13AD-4625-9D3B-B3E73D2671D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60" name="TextovéPole 1">
          <a:extLst>
            <a:ext uri="{FF2B5EF4-FFF2-40B4-BE49-F238E27FC236}">
              <a16:creationId xmlns:a16="http://schemas.microsoft.com/office/drawing/2014/main" id="{EB56842F-A172-4AD1-A911-7CE9B6C1122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61" name="TextovéPole 1">
          <a:extLst>
            <a:ext uri="{FF2B5EF4-FFF2-40B4-BE49-F238E27FC236}">
              <a16:creationId xmlns:a16="http://schemas.microsoft.com/office/drawing/2014/main" id="{1EF3E441-B7B0-4E68-8241-02E5F18774F1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62" name="TextovéPole 1">
          <a:extLst>
            <a:ext uri="{FF2B5EF4-FFF2-40B4-BE49-F238E27FC236}">
              <a16:creationId xmlns:a16="http://schemas.microsoft.com/office/drawing/2014/main" id="{8335CE9E-1FE1-442A-AA94-884DFB905BF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63" name="TextovéPole 1">
          <a:extLst>
            <a:ext uri="{FF2B5EF4-FFF2-40B4-BE49-F238E27FC236}">
              <a16:creationId xmlns:a16="http://schemas.microsoft.com/office/drawing/2014/main" id="{40F2488B-7EFC-4915-A37A-C56E46F8246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64" name="TextovéPole 1">
          <a:extLst>
            <a:ext uri="{FF2B5EF4-FFF2-40B4-BE49-F238E27FC236}">
              <a16:creationId xmlns:a16="http://schemas.microsoft.com/office/drawing/2014/main" id="{F99CA9E6-9F90-4875-8A33-2CEF5964BB9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65" name="TextovéPole 1">
          <a:extLst>
            <a:ext uri="{FF2B5EF4-FFF2-40B4-BE49-F238E27FC236}">
              <a16:creationId xmlns:a16="http://schemas.microsoft.com/office/drawing/2014/main" id="{C5446130-3CA5-4A43-90B3-0F0A545E07D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66" name="TextovéPole 1">
          <a:extLst>
            <a:ext uri="{FF2B5EF4-FFF2-40B4-BE49-F238E27FC236}">
              <a16:creationId xmlns:a16="http://schemas.microsoft.com/office/drawing/2014/main" id="{13CDF6A6-58F8-444E-A3F9-0ACA274B018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67" name="TextovéPole 1">
          <a:extLst>
            <a:ext uri="{FF2B5EF4-FFF2-40B4-BE49-F238E27FC236}">
              <a16:creationId xmlns:a16="http://schemas.microsoft.com/office/drawing/2014/main" id="{595A135B-15DD-48E1-9A6D-A24E8368CBFB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68" name="TextovéPole 1">
          <a:extLst>
            <a:ext uri="{FF2B5EF4-FFF2-40B4-BE49-F238E27FC236}">
              <a16:creationId xmlns:a16="http://schemas.microsoft.com/office/drawing/2014/main" id="{DF774B8C-F31E-4086-B001-E2F8D8131A7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69" name="TextovéPole 1">
          <a:extLst>
            <a:ext uri="{FF2B5EF4-FFF2-40B4-BE49-F238E27FC236}">
              <a16:creationId xmlns:a16="http://schemas.microsoft.com/office/drawing/2014/main" id="{D03FF660-06BC-4EC1-A704-2745F0E3F38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70" name="TextovéPole 1">
          <a:extLst>
            <a:ext uri="{FF2B5EF4-FFF2-40B4-BE49-F238E27FC236}">
              <a16:creationId xmlns:a16="http://schemas.microsoft.com/office/drawing/2014/main" id="{3CCA0DB3-95D2-499D-A2A8-815DA675DAF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71" name="TextovéPole 1">
          <a:extLst>
            <a:ext uri="{FF2B5EF4-FFF2-40B4-BE49-F238E27FC236}">
              <a16:creationId xmlns:a16="http://schemas.microsoft.com/office/drawing/2014/main" id="{CBD03B9C-14C4-4274-8BAD-BDF2D7EB1DE6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72" name="TextovéPole 1">
          <a:extLst>
            <a:ext uri="{FF2B5EF4-FFF2-40B4-BE49-F238E27FC236}">
              <a16:creationId xmlns:a16="http://schemas.microsoft.com/office/drawing/2014/main" id="{4E49C749-FDB4-4D20-8A6D-AB31527AAFF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73" name="TextovéPole 1">
          <a:extLst>
            <a:ext uri="{FF2B5EF4-FFF2-40B4-BE49-F238E27FC236}">
              <a16:creationId xmlns:a16="http://schemas.microsoft.com/office/drawing/2014/main" id="{BE5AED2C-1DF5-4233-9934-2C2E91CAAA6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74" name="TextovéPole 1">
          <a:extLst>
            <a:ext uri="{FF2B5EF4-FFF2-40B4-BE49-F238E27FC236}">
              <a16:creationId xmlns:a16="http://schemas.microsoft.com/office/drawing/2014/main" id="{9B7004AF-B116-45F5-BEAC-C7453B37D25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875" name="TextovéPole 1">
          <a:extLst>
            <a:ext uri="{FF2B5EF4-FFF2-40B4-BE49-F238E27FC236}">
              <a16:creationId xmlns:a16="http://schemas.microsoft.com/office/drawing/2014/main" id="{8BAA8007-AAB6-46A1-BA5C-B28B1429080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76" name="TextovéPole 1">
          <a:extLst>
            <a:ext uri="{FF2B5EF4-FFF2-40B4-BE49-F238E27FC236}">
              <a16:creationId xmlns:a16="http://schemas.microsoft.com/office/drawing/2014/main" id="{AFB6A7FE-0F77-4D47-BEBB-B3E420E8ADD4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77" name="TextovéPole 1">
          <a:extLst>
            <a:ext uri="{FF2B5EF4-FFF2-40B4-BE49-F238E27FC236}">
              <a16:creationId xmlns:a16="http://schemas.microsoft.com/office/drawing/2014/main" id="{383634EF-4D7F-4718-AE78-96C178C8140B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78" name="TextovéPole 1">
          <a:extLst>
            <a:ext uri="{FF2B5EF4-FFF2-40B4-BE49-F238E27FC236}">
              <a16:creationId xmlns:a16="http://schemas.microsoft.com/office/drawing/2014/main" id="{1ECF19F5-4B6C-4763-A6D8-5CC726F55CF9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79" name="TextovéPole 1">
          <a:extLst>
            <a:ext uri="{FF2B5EF4-FFF2-40B4-BE49-F238E27FC236}">
              <a16:creationId xmlns:a16="http://schemas.microsoft.com/office/drawing/2014/main" id="{53015093-6DCB-4974-97D1-51E62D358EBF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80" name="TextovéPole 1">
          <a:extLst>
            <a:ext uri="{FF2B5EF4-FFF2-40B4-BE49-F238E27FC236}">
              <a16:creationId xmlns:a16="http://schemas.microsoft.com/office/drawing/2014/main" id="{B8EA87F5-1479-4444-A2F1-CA534D41F21D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81" name="TextovéPole 1">
          <a:extLst>
            <a:ext uri="{FF2B5EF4-FFF2-40B4-BE49-F238E27FC236}">
              <a16:creationId xmlns:a16="http://schemas.microsoft.com/office/drawing/2014/main" id="{3221A6CD-A85A-4282-AFC0-B2291D81B9D0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82" name="TextovéPole 1">
          <a:extLst>
            <a:ext uri="{FF2B5EF4-FFF2-40B4-BE49-F238E27FC236}">
              <a16:creationId xmlns:a16="http://schemas.microsoft.com/office/drawing/2014/main" id="{B81D6A33-EB7A-46EF-A146-CE7956908A65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83" name="TextovéPole 1">
          <a:extLst>
            <a:ext uri="{FF2B5EF4-FFF2-40B4-BE49-F238E27FC236}">
              <a16:creationId xmlns:a16="http://schemas.microsoft.com/office/drawing/2014/main" id="{E15DB201-C35D-4DCC-9B88-31A61803D7FC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84" name="TextovéPole 1">
          <a:extLst>
            <a:ext uri="{FF2B5EF4-FFF2-40B4-BE49-F238E27FC236}">
              <a16:creationId xmlns:a16="http://schemas.microsoft.com/office/drawing/2014/main" id="{441BDCBA-4B4C-4058-9D8C-5605B47FB58B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85" name="TextovéPole 1">
          <a:extLst>
            <a:ext uri="{FF2B5EF4-FFF2-40B4-BE49-F238E27FC236}">
              <a16:creationId xmlns:a16="http://schemas.microsoft.com/office/drawing/2014/main" id="{058F7600-27FD-48C1-806F-A97E0B835377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86" name="TextovéPole 1">
          <a:extLst>
            <a:ext uri="{FF2B5EF4-FFF2-40B4-BE49-F238E27FC236}">
              <a16:creationId xmlns:a16="http://schemas.microsoft.com/office/drawing/2014/main" id="{61406D94-A981-417A-A667-62612ECFEF6F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87" name="TextovéPole 1">
          <a:extLst>
            <a:ext uri="{FF2B5EF4-FFF2-40B4-BE49-F238E27FC236}">
              <a16:creationId xmlns:a16="http://schemas.microsoft.com/office/drawing/2014/main" id="{F30AB929-7A9A-452A-9F94-D9C87262AD51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88" name="TextovéPole 1">
          <a:extLst>
            <a:ext uri="{FF2B5EF4-FFF2-40B4-BE49-F238E27FC236}">
              <a16:creationId xmlns:a16="http://schemas.microsoft.com/office/drawing/2014/main" id="{5A9BDF0C-4E55-421A-9526-3721879D76CC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89" name="TextovéPole 1">
          <a:extLst>
            <a:ext uri="{FF2B5EF4-FFF2-40B4-BE49-F238E27FC236}">
              <a16:creationId xmlns:a16="http://schemas.microsoft.com/office/drawing/2014/main" id="{4A1A957B-9590-41D9-986D-3948533C45B0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90" name="TextovéPole 1">
          <a:extLst>
            <a:ext uri="{FF2B5EF4-FFF2-40B4-BE49-F238E27FC236}">
              <a16:creationId xmlns:a16="http://schemas.microsoft.com/office/drawing/2014/main" id="{748FA88D-5220-46E7-B153-660FF6E637A0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91" name="TextovéPole 1">
          <a:extLst>
            <a:ext uri="{FF2B5EF4-FFF2-40B4-BE49-F238E27FC236}">
              <a16:creationId xmlns:a16="http://schemas.microsoft.com/office/drawing/2014/main" id="{E25E4B66-BA27-4445-9A00-449756F60E18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92" name="TextovéPole 1">
          <a:extLst>
            <a:ext uri="{FF2B5EF4-FFF2-40B4-BE49-F238E27FC236}">
              <a16:creationId xmlns:a16="http://schemas.microsoft.com/office/drawing/2014/main" id="{C1A709D1-05C4-4592-89B8-EC1724FE0BBE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93" name="TextovéPole 1">
          <a:extLst>
            <a:ext uri="{FF2B5EF4-FFF2-40B4-BE49-F238E27FC236}">
              <a16:creationId xmlns:a16="http://schemas.microsoft.com/office/drawing/2014/main" id="{07FFA140-CF8A-4132-835A-CA47546146BD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94" name="TextovéPole 1">
          <a:extLst>
            <a:ext uri="{FF2B5EF4-FFF2-40B4-BE49-F238E27FC236}">
              <a16:creationId xmlns:a16="http://schemas.microsoft.com/office/drawing/2014/main" id="{D19BC6C7-C199-4210-9F87-9006D5F0E9D9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95" name="TextovéPole 1">
          <a:extLst>
            <a:ext uri="{FF2B5EF4-FFF2-40B4-BE49-F238E27FC236}">
              <a16:creationId xmlns:a16="http://schemas.microsoft.com/office/drawing/2014/main" id="{8125BCCD-D9D2-418B-82D8-D03FD998FE11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96" name="TextovéPole 1">
          <a:extLst>
            <a:ext uri="{FF2B5EF4-FFF2-40B4-BE49-F238E27FC236}">
              <a16:creationId xmlns:a16="http://schemas.microsoft.com/office/drawing/2014/main" id="{1ECEF484-2F73-4166-84E3-3958B5A4BB36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97" name="TextovéPole 1">
          <a:extLst>
            <a:ext uri="{FF2B5EF4-FFF2-40B4-BE49-F238E27FC236}">
              <a16:creationId xmlns:a16="http://schemas.microsoft.com/office/drawing/2014/main" id="{301C22A3-97BB-49CF-BC3D-4576DB434CD8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98" name="TextovéPole 1">
          <a:extLst>
            <a:ext uri="{FF2B5EF4-FFF2-40B4-BE49-F238E27FC236}">
              <a16:creationId xmlns:a16="http://schemas.microsoft.com/office/drawing/2014/main" id="{27E81055-FD94-4B7B-BDE0-B6C346F2999D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21</xdr:col>
      <xdr:colOff>481099</xdr:colOff>
      <xdr:row>156</xdr:row>
      <xdr:rowOff>0</xdr:rowOff>
    </xdr:from>
    <xdr:ext cx="184731" cy="264560"/>
    <xdr:sp macro="" textlink="">
      <xdr:nvSpPr>
        <xdr:cNvPr id="1899" name="TextovéPole 1">
          <a:extLst>
            <a:ext uri="{FF2B5EF4-FFF2-40B4-BE49-F238E27FC236}">
              <a16:creationId xmlns:a16="http://schemas.microsoft.com/office/drawing/2014/main" id="{BA7B3557-CD67-4077-A734-84E6584B0575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00" name="TextovéPole 1">
          <a:extLst>
            <a:ext uri="{FF2B5EF4-FFF2-40B4-BE49-F238E27FC236}">
              <a16:creationId xmlns:a16="http://schemas.microsoft.com/office/drawing/2014/main" id="{40871E33-1D42-4865-9E5A-FD3758A081F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01" name="TextovéPole 1">
          <a:extLst>
            <a:ext uri="{FF2B5EF4-FFF2-40B4-BE49-F238E27FC236}">
              <a16:creationId xmlns:a16="http://schemas.microsoft.com/office/drawing/2014/main" id="{81001D97-3DB5-4ACC-8FFF-B9F5A38D5D8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02" name="TextovéPole 1">
          <a:extLst>
            <a:ext uri="{FF2B5EF4-FFF2-40B4-BE49-F238E27FC236}">
              <a16:creationId xmlns:a16="http://schemas.microsoft.com/office/drawing/2014/main" id="{7AFFB3CA-9EC0-45B5-B18F-708791011087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03" name="TextovéPole 1">
          <a:extLst>
            <a:ext uri="{FF2B5EF4-FFF2-40B4-BE49-F238E27FC236}">
              <a16:creationId xmlns:a16="http://schemas.microsoft.com/office/drawing/2014/main" id="{17AD9788-82B7-4BDD-A548-5883C09D30A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04" name="TextovéPole 1">
          <a:extLst>
            <a:ext uri="{FF2B5EF4-FFF2-40B4-BE49-F238E27FC236}">
              <a16:creationId xmlns:a16="http://schemas.microsoft.com/office/drawing/2014/main" id="{ED07EB3B-1BB5-4065-8861-047810A1B9EB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05" name="TextovéPole 1">
          <a:extLst>
            <a:ext uri="{FF2B5EF4-FFF2-40B4-BE49-F238E27FC236}">
              <a16:creationId xmlns:a16="http://schemas.microsoft.com/office/drawing/2014/main" id="{DAE0922A-C36E-4481-B272-7C9E620ABB2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06" name="TextovéPole 1">
          <a:extLst>
            <a:ext uri="{FF2B5EF4-FFF2-40B4-BE49-F238E27FC236}">
              <a16:creationId xmlns:a16="http://schemas.microsoft.com/office/drawing/2014/main" id="{9671F05B-3842-4E2A-A734-9648865DD8D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07" name="TextovéPole 1">
          <a:extLst>
            <a:ext uri="{FF2B5EF4-FFF2-40B4-BE49-F238E27FC236}">
              <a16:creationId xmlns:a16="http://schemas.microsoft.com/office/drawing/2014/main" id="{3F75738F-DFEF-452E-9361-486C90BAF891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08" name="TextovéPole 1">
          <a:extLst>
            <a:ext uri="{FF2B5EF4-FFF2-40B4-BE49-F238E27FC236}">
              <a16:creationId xmlns:a16="http://schemas.microsoft.com/office/drawing/2014/main" id="{CD82AB79-6645-474F-AAF9-275ECFBDC120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09" name="TextovéPole 1">
          <a:extLst>
            <a:ext uri="{FF2B5EF4-FFF2-40B4-BE49-F238E27FC236}">
              <a16:creationId xmlns:a16="http://schemas.microsoft.com/office/drawing/2014/main" id="{D35FE34D-F98E-41DA-94D6-9DC8F46E6C0B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10" name="TextovéPole 1">
          <a:extLst>
            <a:ext uri="{FF2B5EF4-FFF2-40B4-BE49-F238E27FC236}">
              <a16:creationId xmlns:a16="http://schemas.microsoft.com/office/drawing/2014/main" id="{032663CE-BEF6-485A-A6EC-BB072FF0180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11" name="TextovéPole 1">
          <a:extLst>
            <a:ext uri="{FF2B5EF4-FFF2-40B4-BE49-F238E27FC236}">
              <a16:creationId xmlns:a16="http://schemas.microsoft.com/office/drawing/2014/main" id="{9D1FD8D6-CDBD-42D8-9860-108D87BC89B9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12" name="TextovéPole 1">
          <a:extLst>
            <a:ext uri="{FF2B5EF4-FFF2-40B4-BE49-F238E27FC236}">
              <a16:creationId xmlns:a16="http://schemas.microsoft.com/office/drawing/2014/main" id="{7090909E-0DFD-4244-AFA3-CE979327FF8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13" name="TextovéPole 1">
          <a:extLst>
            <a:ext uri="{FF2B5EF4-FFF2-40B4-BE49-F238E27FC236}">
              <a16:creationId xmlns:a16="http://schemas.microsoft.com/office/drawing/2014/main" id="{21268AD4-F0C3-4E7B-B90F-8A87D07CE69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14" name="TextovéPole 1">
          <a:extLst>
            <a:ext uri="{FF2B5EF4-FFF2-40B4-BE49-F238E27FC236}">
              <a16:creationId xmlns:a16="http://schemas.microsoft.com/office/drawing/2014/main" id="{198C6D9C-B1C2-40F3-AAED-C8B041CE9BB1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15" name="TextovéPole 1">
          <a:extLst>
            <a:ext uri="{FF2B5EF4-FFF2-40B4-BE49-F238E27FC236}">
              <a16:creationId xmlns:a16="http://schemas.microsoft.com/office/drawing/2014/main" id="{C56FDD01-6293-4A14-9D3F-C01F9D23B35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16" name="TextovéPole 1">
          <a:extLst>
            <a:ext uri="{FF2B5EF4-FFF2-40B4-BE49-F238E27FC236}">
              <a16:creationId xmlns:a16="http://schemas.microsoft.com/office/drawing/2014/main" id="{DA9DD5CE-4371-41DD-BF56-A194547F882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17" name="TextovéPole 1">
          <a:extLst>
            <a:ext uri="{FF2B5EF4-FFF2-40B4-BE49-F238E27FC236}">
              <a16:creationId xmlns:a16="http://schemas.microsoft.com/office/drawing/2014/main" id="{BAFCE6F8-A921-46A6-B0F9-5CAD6D1B916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18" name="TextovéPole 1">
          <a:extLst>
            <a:ext uri="{FF2B5EF4-FFF2-40B4-BE49-F238E27FC236}">
              <a16:creationId xmlns:a16="http://schemas.microsoft.com/office/drawing/2014/main" id="{63603090-A20F-4E2D-8E8B-DDAD6DC5AA2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19" name="TextovéPole 1">
          <a:extLst>
            <a:ext uri="{FF2B5EF4-FFF2-40B4-BE49-F238E27FC236}">
              <a16:creationId xmlns:a16="http://schemas.microsoft.com/office/drawing/2014/main" id="{47D7AF61-3579-4823-9F11-4C4FE58EDBA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20" name="TextovéPole 1">
          <a:extLst>
            <a:ext uri="{FF2B5EF4-FFF2-40B4-BE49-F238E27FC236}">
              <a16:creationId xmlns:a16="http://schemas.microsoft.com/office/drawing/2014/main" id="{B68A10A0-E1AE-44DC-8141-FFCB02527FE7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21" name="TextovéPole 1">
          <a:extLst>
            <a:ext uri="{FF2B5EF4-FFF2-40B4-BE49-F238E27FC236}">
              <a16:creationId xmlns:a16="http://schemas.microsoft.com/office/drawing/2014/main" id="{117C3238-E178-443A-9DF7-71D26ECED6F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22" name="TextovéPole 1">
          <a:extLst>
            <a:ext uri="{FF2B5EF4-FFF2-40B4-BE49-F238E27FC236}">
              <a16:creationId xmlns:a16="http://schemas.microsoft.com/office/drawing/2014/main" id="{C00FF03F-4EE2-4969-A660-98A4562FE7F1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23" name="TextovéPole 1">
          <a:extLst>
            <a:ext uri="{FF2B5EF4-FFF2-40B4-BE49-F238E27FC236}">
              <a16:creationId xmlns:a16="http://schemas.microsoft.com/office/drawing/2014/main" id="{D196CDDB-4214-4D9D-A5EB-CB60FF2AA0C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24" name="TextovéPole 1">
          <a:extLst>
            <a:ext uri="{FF2B5EF4-FFF2-40B4-BE49-F238E27FC236}">
              <a16:creationId xmlns:a16="http://schemas.microsoft.com/office/drawing/2014/main" id="{64EA8BD6-B6AE-40B7-891B-E35FC299CAB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25" name="TextovéPole 1">
          <a:extLst>
            <a:ext uri="{FF2B5EF4-FFF2-40B4-BE49-F238E27FC236}">
              <a16:creationId xmlns:a16="http://schemas.microsoft.com/office/drawing/2014/main" id="{37DB96C2-B2F6-44F9-893F-F79DF709B6F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26" name="TextovéPole 1">
          <a:extLst>
            <a:ext uri="{FF2B5EF4-FFF2-40B4-BE49-F238E27FC236}">
              <a16:creationId xmlns:a16="http://schemas.microsoft.com/office/drawing/2014/main" id="{16311EC4-F708-48C6-84FA-DF8651368096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27" name="TextovéPole 1">
          <a:extLst>
            <a:ext uri="{FF2B5EF4-FFF2-40B4-BE49-F238E27FC236}">
              <a16:creationId xmlns:a16="http://schemas.microsoft.com/office/drawing/2014/main" id="{D9448A94-F881-496B-A5E9-0F172AA8381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28" name="TextovéPole 1">
          <a:extLst>
            <a:ext uri="{FF2B5EF4-FFF2-40B4-BE49-F238E27FC236}">
              <a16:creationId xmlns:a16="http://schemas.microsoft.com/office/drawing/2014/main" id="{65526BD7-7562-4083-9184-1181BD99F65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29" name="TextovéPole 1">
          <a:extLst>
            <a:ext uri="{FF2B5EF4-FFF2-40B4-BE49-F238E27FC236}">
              <a16:creationId xmlns:a16="http://schemas.microsoft.com/office/drawing/2014/main" id="{F118041E-E754-4A80-BDC3-BA835B4E71E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30" name="TextovéPole 1">
          <a:extLst>
            <a:ext uri="{FF2B5EF4-FFF2-40B4-BE49-F238E27FC236}">
              <a16:creationId xmlns:a16="http://schemas.microsoft.com/office/drawing/2014/main" id="{FAC89248-493F-4AF2-A038-9BF616ADBBFB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31" name="TextovéPole 1">
          <a:extLst>
            <a:ext uri="{FF2B5EF4-FFF2-40B4-BE49-F238E27FC236}">
              <a16:creationId xmlns:a16="http://schemas.microsoft.com/office/drawing/2014/main" id="{8B9E6979-557A-47B3-B4BD-6D581ACDFEF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32" name="TextovéPole 1">
          <a:extLst>
            <a:ext uri="{FF2B5EF4-FFF2-40B4-BE49-F238E27FC236}">
              <a16:creationId xmlns:a16="http://schemas.microsoft.com/office/drawing/2014/main" id="{935DB2B8-BC57-4F47-9864-839EF4E12E6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33" name="TextovéPole 1">
          <a:extLst>
            <a:ext uri="{FF2B5EF4-FFF2-40B4-BE49-F238E27FC236}">
              <a16:creationId xmlns:a16="http://schemas.microsoft.com/office/drawing/2014/main" id="{B1227FC3-B672-4612-81BC-41A45514D33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34" name="TextovéPole 1">
          <a:extLst>
            <a:ext uri="{FF2B5EF4-FFF2-40B4-BE49-F238E27FC236}">
              <a16:creationId xmlns:a16="http://schemas.microsoft.com/office/drawing/2014/main" id="{4CCCB0F1-FD92-49CF-A958-FEE406406041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35" name="TextovéPole 1">
          <a:extLst>
            <a:ext uri="{FF2B5EF4-FFF2-40B4-BE49-F238E27FC236}">
              <a16:creationId xmlns:a16="http://schemas.microsoft.com/office/drawing/2014/main" id="{022130C3-39E4-4414-9DEB-1F4B55F0F11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36" name="TextovéPole 1">
          <a:extLst>
            <a:ext uri="{FF2B5EF4-FFF2-40B4-BE49-F238E27FC236}">
              <a16:creationId xmlns:a16="http://schemas.microsoft.com/office/drawing/2014/main" id="{131E24C1-840D-4E11-9DAA-3CF03A83EEE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37" name="TextovéPole 1">
          <a:extLst>
            <a:ext uri="{FF2B5EF4-FFF2-40B4-BE49-F238E27FC236}">
              <a16:creationId xmlns:a16="http://schemas.microsoft.com/office/drawing/2014/main" id="{68F7E84F-CFDB-443E-B7DF-5F6721F931C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38" name="TextovéPole 1">
          <a:extLst>
            <a:ext uri="{FF2B5EF4-FFF2-40B4-BE49-F238E27FC236}">
              <a16:creationId xmlns:a16="http://schemas.microsoft.com/office/drawing/2014/main" id="{03B1E235-D935-4D81-8979-CA00581845A7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39" name="TextovéPole 1">
          <a:extLst>
            <a:ext uri="{FF2B5EF4-FFF2-40B4-BE49-F238E27FC236}">
              <a16:creationId xmlns:a16="http://schemas.microsoft.com/office/drawing/2014/main" id="{962A3919-2AA2-4995-9232-0BCAC30E09D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40" name="TextovéPole 1">
          <a:extLst>
            <a:ext uri="{FF2B5EF4-FFF2-40B4-BE49-F238E27FC236}">
              <a16:creationId xmlns:a16="http://schemas.microsoft.com/office/drawing/2014/main" id="{0D869E49-481A-4455-8545-F58558BAAE5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41" name="TextovéPole 1">
          <a:extLst>
            <a:ext uri="{FF2B5EF4-FFF2-40B4-BE49-F238E27FC236}">
              <a16:creationId xmlns:a16="http://schemas.microsoft.com/office/drawing/2014/main" id="{90C14AE1-C5CC-4C69-9361-E1135ADC9C8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42" name="TextovéPole 1">
          <a:extLst>
            <a:ext uri="{FF2B5EF4-FFF2-40B4-BE49-F238E27FC236}">
              <a16:creationId xmlns:a16="http://schemas.microsoft.com/office/drawing/2014/main" id="{831F5840-183A-4A93-9F97-96EB60494A5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43" name="TextovéPole 1">
          <a:extLst>
            <a:ext uri="{FF2B5EF4-FFF2-40B4-BE49-F238E27FC236}">
              <a16:creationId xmlns:a16="http://schemas.microsoft.com/office/drawing/2014/main" id="{B4C70156-12D3-4BD3-808D-9651609D6BD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44" name="TextovéPole 1">
          <a:extLst>
            <a:ext uri="{FF2B5EF4-FFF2-40B4-BE49-F238E27FC236}">
              <a16:creationId xmlns:a16="http://schemas.microsoft.com/office/drawing/2014/main" id="{CA82A0B3-A55F-4DA9-A52F-E6BECEEF87FD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45" name="TextovéPole 1">
          <a:extLst>
            <a:ext uri="{FF2B5EF4-FFF2-40B4-BE49-F238E27FC236}">
              <a16:creationId xmlns:a16="http://schemas.microsoft.com/office/drawing/2014/main" id="{49C494A6-3C3B-40E9-8105-7FBD34902467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46" name="TextovéPole 1">
          <a:extLst>
            <a:ext uri="{FF2B5EF4-FFF2-40B4-BE49-F238E27FC236}">
              <a16:creationId xmlns:a16="http://schemas.microsoft.com/office/drawing/2014/main" id="{1EF9A619-26AF-42F8-B62F-69B866BAD9D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47" name="TextovéPole 1">
          <a:extLst>
            <a:ext uri="{FF2B5EF4-FFF2-40B4-BE49-F238E27FC236}">
              <a16:creationId xmlns:a16="http://schemas.microsoft.com/office/drawing/2014/main" id="{7A99412D-23DC-4ED1-87BB-79A9E5D81E6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48" name="TextovéPole 1">
          <a:extLst>
            <a:ext uri="{FF2B5EF4-FFF2-40B4-BE49-F238E27FC236}">
              <a16:creationId xmlns:a16="http://schemas.microsoft.com/office/drawing/2014/main" id="{A47E384C-FA35-412E-A1F3-D4ABD396AE5D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49" name="TextovéPole 1">
          <a:extLst>
            <a:ext uri="{FF2B5EF4-FFF2-40B4-BE49-F238E27FC236}">
              <a16:creationId xmlns:a16="http://schemas.microsoft.com/office/drawing/2014/main" id="{7E989DFE-5915-4C7A-A4CE-DE4DFD3556C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50" name="TextovéPole 1">
          <a:extLst>
            <a:ext uri="{FF2B5EF4-FFF2-40B4-BE49-F238E27FC236}">
              <a16:creationId xmlns:a16="http://schemas.microsoft.com/office/drawing/2014/main" id="{396D99C7-15E9-4E66-9F38-B5220D26C5BB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51" name="TextovéPole 1">
          <a:extLst>
            <a:ext uri="{FF2B5EF4-FFF2-40B4-BE49-F238E27FC236}">
              <a16:creationId xmlns:a16="http://schemas.microsoft.com/office/drawing/2014/main" id="{99C2DF06-4D36-4306-9341-F921F60AF94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52" name="TextovéPole 1">
          <a:extLst>
            <a:ext uri="{FF2B5EF4-FFF2-40B4-BE49-F238E27FC236}">
              <a16:creationId xmlns:a16="http://schemas.microsoft.com/office/drawing/2014/main" id="{51F24286-B29A-487F-8360-E572F90103E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53" name="TextovéPole 1">
          <a:extLst>
            <a:ext uri="{FF2B5EF4-FFF2-40B4-BE49-F238E27FC236}">
              <a16:creationId xmlns:a16="http://schemas.microsoft.com/office/drawing/2014/main" id="{EA8D7D72-6022-4406-9C3C-0D2973C9E74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54" name="TextovéPole 1">
          <a:extLst>
            <a:ext uri="{FF2B5EF4-FFF2-40B4-BE49-F238E27FC236}">
              <a16:creationId xmlns:a16="http://schemas.microsoft.com/office/drawing/2014/main" id="{A8F9B2B6-3DF7-4651-BD6A-D4A5CFD17A83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55" name="TextovéPole 1">
          <a:extLst>
            <a:ext uri="{FF2B5EF4-FFF2-40B4-BE49-F238E27FC236}">
              <a16:creationId xmlns:a16="http://schemas.microsoft.com/office/drawing/2014/main" id="{413B1131-F4F2-4619-B251-7362CFF60C23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56" name="TextovéPole 1">
          <a:extLst>
            <a:ext uri="{FF2B5EF4-FFF2-40B4-BE49-F238E27FC236}">
              <a16:creationId xmlns:a16="http://schemas.microsoft.com/office/drawing/2014/main" id="{6ABABE91-F65B-4868-81F1-DBCCF4F2892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57" name="TextovéPole 1">
          <a:extLst>
            <a:ext uri="{FF2B5EF4-FFF2-40B4-BE49-F238E27FC236}">
              <a16:creationId xmlns:a16="http://schemas.microsoft.com/office/drawing/2014/main" id="{27521C71-6243-4341-91DD-D656FE60884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58" name="TextovéPole 1">
          <a:extLst>
            <a:ext uri="{FF2B5EF4-FFF2-40B4-BE49-F238E27FC236}">
              <a16:creationId xmlns:a16="http://schemas.microsoft.com/office/drawing/2014/main" id="{D28EE0D3-17A5-44C4-A798-A88382ACE21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59" name="TextovéPole 1">
          <a:extLst>
            <a:ext uri="{FF2B5EF4-FFF2-40B4-BE49-F238E27FC236}">
              <a16:creationId xmlns:a16="http://schemas.microsoft.com/office/drawing/2014/main" id="{AD5F4E58-BD0D-4192-B055-E7B8A5AEF9B1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60" name="TextovéPole 1">
          <a:extLst>
            <a:ext uri="{FF2B5EF4-FFF2-40B4-BE49-F238E27FC236}">
              <a16:creationId xmlns:a16="http://schemas.microsoft.com/office/drawing/2014/main" id="{533D47E7-10E0-46AE-916E-A5DB6A83AAF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61" name="TextovéPole 1">
          <a:extLst>
            <a:ext uri="{FF2B5EF4-FFF2-40B4-BE49-F238E27FC236}">
              <a16:creationId xmlns:a16="http://schemas.microsoft.com/office/drawing/2014/main" id="{C89A912E-8F74-42E0-A246-EEC4707F0C3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62" name="TextovéPole 1">
          <a:extLst>
            <a:ext uri="{FF2B5EF4-FFF2-40B4-BE49-F238E27FC236}">
              <a16:creationId xmlns:a16="http://schemas.microsoft.com/office/drawing/2014/main" id="{292DAE04-CF90-4D1C-A81B-A1089546E33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63" name="TextovéPole 1">
          <a:extLst>
            <a:ext uri="{FF2B5EF4-FFF2-40B4-BE49-F238E27FC236}">
              <a16:creationId xmlns:a16="http://schemas.microsoft.com/office/drawing/2014/main" id="{7205E546-627C-44B3-8545-6A6508800E3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64" name="TextovéPole 1">
          <a:extLst>
            <a:ext uri="{FF2B5EF4-FFF2-40B4-BE49-F238E27FC236}">
              <a16:creationId xmlns:a16="http://schemas.microsoft.com/office/drawing/2014/main" id="{9663EB5F-955F-4A9E-8000-D3940FC5E77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65" name="TextovéPole 1">
          <a:extLst>
            <a:ext uri="{FF2B5EF4-FFF2-40B4-BE49-F238E27FC236}">
              <a16:creationId xmlns:a16="http://schemas.microsoft.com/office/drawing/2014/main" id="{07B772EA-5463-4F77-A017-A612CFA6021B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66" name="TextovéPole 1">
          <a:extLst>
            <a:ext uri="{FF2B5EF4-FFF2-40B4-BE49-F238E27FC236}">
              <a16:creationId xmlns:a16="http://schemas.microsoft.com/office/drawing/2014/main" id="{567ABB4F-1FC3-437C-BA41-12B6DA1D56C9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67" name="TextovéPole 1">
          <a:extLst>
            <a:ext uri="{FF2B5EF4-FFF2-40B4-BE49-F238E27FC236}">
              <a16:creationId xmlns:a16="http://schemas.microsoft.com/office/drawing/2014/main" id="{A2F4C6B9-6C9B-4AF2-86F3-9E62FF669211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68" name="TextovéPole 1">
          <a:extLst>
            <a:ext uri="{FF2B5EF4-FFF2-40B4-BE49-F238E27FC236}">
              <a16:creationId xmlns:a16="http://schemas.microsoft.com/office/drawing/2014/main" id="{20192E6A-7641-43F5-B7BD-C16438834A7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69" name="TextovéPole 1">
          <a:extLst>
            <a:ext uri="{FF2B5EF4-FFF2-40B4-BE49-F238E27FC236}">
              <a16:creationId xmlns:a16="http://schemas.microsoft.com/office/drawing/2014/main" id="{0B6EDC44-0715-483E-835E-B705E9C9212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70" name="TextovéPole 1">
          <a:extLst>
            <a:ext uri="{FF2B5EF4-FFF2-40B4-BE49-F238E27FC236}">
              <a16:creationId xmlns:a16="http://schemas.microsoft.com/office/drawing/2014/main" id="{52C838B6-9A64-49DA-A35E-A768FA2F993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71" name="TextovéPole 1">
          <a:extLst>
            <a:ext uri="{FF2B5EF4-FFF2-40B4-BE49-F238E27FC236}">
              <a16:creationId xmlns:a16="http://schemas.microsoft.com/office/drawing/2014/main" id="{32DDF0A9-15C7-432B-B50F-7297512AC7C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72" name="TextovéPole 1">
          <a:extLst>
            <a:ext uri="{FF2B5EF4-FFF2-40B4-BE49-F238E27FC236}">
              <a16:creationId xmlns:a16="http://schemas.microsoft.com/office/drawing/2014/main" id="{AEA0A7E0-5351-45E0-8693-7984AB7ACFD1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73" name="TextovéPole 1">
          <a:extLst>
            <a:ext uri="{FF2B5EF4-FFF2-40B4-BE49-F238E27FC236}">
              <a16:creationId xmlns:a16="http://schemas.microsoft.com/office/drawing/2014/main" id="{1DAFB43A-5D8E-415B-AB91-772D466ACA4B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74" name="TextovéPole 1">
          <a:extLst>
            <a:ext uri="{FF2B5EF4-FFF2-40B4-BE49-F238E27FC236}">
              <a16:creationId xmlns:a16="http://schemas.microsoft.com/office/drawing/2014/main" id="{3FC63C03-3A9B-4A7F-BE72-A2881B1F6BD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75" name="TextovéPole 1">
          <a:extLst>
            <a:ext uri="{FF2B5EF4-FFF2-40B4-BE49-F238E27FC236}">
              <a16:creationId xmlns:a16="http://schemas.microsoft.com/office/drawing/2014/main" id="{7B0965B6-4398-46BA-9120-37E9AD6A984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76" name="TextovéPole 1">
          <a:extLst>
            <a:ext uri="{FF2B5EF4-FFF2-40B4-BE49-F238E27FC236}">
              <a16:creationId xmlns:a16="http://schemas.microsoft.com/office/drawing/2014/main" id="{58940C6F-6650-4F1C-81E4-CBF23463CEC7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77" name="TextovéPole 1">
          <a:extLst>
            <a:ext uri="{FF2B5EF4-FFF2-40B4-BE49-F238E27FC236}">
              <a16:creationId xmlns:a16="http://schemas.microsoft.com/office/drawing/2014/main" id="{26B03890-7559-4284-9704-2312273BDE3B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78" name="TextovéPole 1">
          <a:extLst>
            <a:ext uri="{FF2B5EF4-FFF2-40B4-BE49-F238E27FC236}">
              <a16:creationId xmlns:a16="http://schemas.microsoft.com/office/drawing/2014/main" id="{93BF3073-F0CA-4520-BEF6-F73B670A5AD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79" name="TextovéPole 1">
          <a:extLst>
            <a:ext uri="{FF2B5EF4-FFF2-40B4-BE49-F238E27FC236}">
              <a16:creationId xmlns:a16="http://schemas.microsoft.com/office/drawing/2014/main" id="{D0B31F8A-744A-4D41-963B-733F1F08AC8D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80" name="TextovéPole 1">
          <a:extLst>
            <a:ext uri="{FF2B5EF4-FFF2-40B4-BE49-F238E27FC236}">
              <a16:creationId xmlns:a16="http://schemas.microsoft.com/office/drawing/2014/main" id="{92855BED-BDFA-4DB6-8834-A6B5F03B5C7D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81" name="TextovéPole 1">
          <a:extLst>
            <a:ext uri="{FF2B5EF4-FFF2-40B4-BE49-F238E27FC236}">
              <a16:creationId xmlns:a16="http://schemas.microsoft.com/office/drawing/2014/main" id="{9E9E1846-C85C-4576-B663-83734B96EC9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82" name="TextovéPole 1">
          <a:extLst>
            <a:ext uri="{FF2B5EF4-FFF2-40B4-BE49-F238E27FC236}">
              <a16:creationId xmlns:a16="http://schemas.microsoft.com/office/drawing/2014/main" id="{9819F731-8F91-46A4-8D6F-7E3DD6C5BF9E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83" name="TextovéPole 1">
          <a:extLst>
            <a:ext uri="{FF2B5EF4-FFF2-40B4-BE49-F238E27FC236}">
              <a16:creationId xmlns:a16="http://schemas.microsoft.com/office/drawing/2014/main" id="{437CCE72-665E-4C8E-A1D0-FA25FC2BDB8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84" name="TextovéPole 1">
          <a:extLst>
            <a:ext uri="{FF2B5EF4-FFF2-40B4-BE49-F238E27FC236}">
              <a16:creationId xmlns:a16="http://schemas.microsoft.com/office/drawing/2014/main" id="{29DA1F7F-B046-46FA-8219-17C954D3B74D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85" name="TextovéPole 1">
          <a:extLst>
            <a:ext uri="{FF2B5EF4-FFF2-40B4-BE49-F238E27FC236}">
              <a16:creationId xmlns:a16="http://schemas.microsoft.com/office/drawing/2014/main" id="{872530F2-5DC5-4C1C-A035-CBF0503EBD0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86" name="TextovéPole 1">
          <a:extLst>
            <a:ext uri="{FF2B5EF4-FFF2-40B4-BE49-F238E27FC236}">
              <a16:creationId xmlns:a16="http://schemas.microsoft.com/office/drawing/2014/main" id="{98976603-605D-4EB0-97AB-1CBAF0708D2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87" name="TextovéPole 1">
          <a:extLst>
            <a:ext uri="{FF2B5EF4-FFF2-40B4-BE49-F238E27FC236}">
              <a16:creationId xmlns:a16="http://schemas.microsoft.com/office/drawing/2014/main" id="{5D8FA032-E81C-4532-B09E-3457682C5BE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88" name="TextovéPole 1">
          <a:extLst>
            <a:ext uri="{FF2B5EF4-FFF2-40B4-BE49-F238E27FC236}">
              <a16:creationId xmlns:a16="http://schemas.microsoft.com/office/drawing/2014/main" id="{FB570200-1D9F-4ED5-AB13-9BAB0486DAD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89" name="TextovéPole 1">
          <a:extLst>
            <a:ext uri="{FF2B5EF4-FFF2-40B4-BE49-F238E27FC236}">
              <a16:creationId xmlns:a16="http://schemas.microsoft.com/office/drawing/2014/main" id="{3204A5B0-A4ED-484C-A145-8E01054647C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1990" name="TextovéPole 1">
          <a:extLst>
            <a:ext uri="{FF2B5EF4-FFF2-40B4-BE49-F238E27FC236}">
              <a16:creationId xmlns:a16="http://schemas.microsoft.com/office/drawing/2014/main" id="{40AE1480-8E90-4DF9-80D5-DCEBB227B4D6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91" name="TextovéPole 1">
          <a:extLst>
            <a:ext uri="{FF2B5EF4-FFF2-40B4-BE49-F238E27FC236}">
              <a16:creationId xmlns:a16="http://schemas.microsoft.com/office/drawing/2014/main" id="{C64E6F31-A774-4660-9CD6-41FF9DD4BE2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92" name="TextovéPole 1">
          <a:extLst>
            <a:ext uri="{FF2B5EF4-FFF2-40B4-BE49-F238E27FC236}">
              <a16:creationId xmlns:a16="http://schemas.microsoft.com/office/drawing/2014/main" id="{A456012D-7249-4887-B1B5-C0BB6C3BD0F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93" name="TextovéPole 1">
          <a:extLst>
            <a:ext uri="{FF2B5EF4-FFF2-40B4-BE49-F238E27FC236}">
              <a16:creationId xmlns:a16="http://schemas.microsoft.com/office/drawing/2014/main" id="{A15BD7BE-4742-4150-B295-C10BF5B997EB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94" name="TextovéPole 1">
          <a:extLst>
            <a:ext uri="{FF2B5EF4-FFF2-40B4-BE49-F238E27FC236}">
              <a16:creationId xmlns:a16="http://schemas.microsoft.com/office/drawing/2014/main" id="{EC489D87-879C-49A4-8671-1E82C8AB66B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95" name="TextovéPole 1">
          <a:extLst>
            <a:ext uri="{FF2B5EF4-FFF2-40B4-BE49-F238E27FC236}">
              <a16:creationId xmlns:a16="http://schemas.microsoft.com/office/drawing/2014/main" id="{3C525F37-6E79-4194-B78E-ACA605266437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96" name="TextovéPole 1">
          <a:extLst>
            <a:ext uri="{FF2B5EF4-FFF2-40B4-BE49-F238E27FC236}">
              <a16:creationId xmlns:a16="http://schemas.microsoft.com/office/drawing/2014/main" id="{962FB2B9-80CB-4578-9D18-2118382B680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97" name="TextovéPole 1">
          <a:extLst>
            <a:ext uri="{FF2B5EF4-FFF2-40B4-BE49-F238E27FC236}">
              <a16:creationId xmlns:a16="http://schemas.microsoft.com/office/drawing/2014/main" id="{FD7B633B-9E93-44AA-9CE7-C0CC30699191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98" name="TextovéPole 1">
          <a:extLst>
            <a:ext uri="{FF2B5EF4-FFF2-40B4-BE49-F238E27FC236}">
              <a16:creationId xmlns:a16="http://schemas.microsoft.com/office/drawing/2014/main" id="{F4EF5DFA-E81E-4A88-B14C-A858FEB32441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1999" name="TextovéPole 1">
          <a:extLst>
            <a:ext uri="{FF2B5EF4-FFF2-40B4-BE49-F238E27FC236}">
              <a16:creationId xmlns:a16="http://schemas.microsoft.com/office/drawing/2014/main" id="{540919C4-2D6B-4E3B-A220-842B6CED34A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2000" name="TextovéPole 1">
          <a:extLst>
            <a:ext uri="{FF2B5EF4-FFF2-40B4-BE49-F238E27FC236}">
              <a16:creationId xmlns:a16="http://schemas.microsoft.com/office/drawing/2014/main" id="{B8EBD16E-CD88-487A-A9E5-D76FEF222E1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2001" name="TextovéPole 1">
          <a:extLst>
            <a:ext uri="{FF2B5EF4-FFF2-40B4-BE49-F238E27FC236}">
              <a16:creationId xmlns:a16="http://schemas.microsoft.com/office/drawing/2014/main" id="{D3FFB371-BFB9-4024-B342-F627301F00D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2002" name="TextovéPole 1">
          <a:extLst>
            <a:ext uri="{FF2B5EF4-FFF2-40B4-BE49-F238E27FC236}">
              <a16:creationId xmlns:a16="http://schemas.microsoft.com/office/drawing/2014/main" id="{082973E8-BA32-420E-81C2-C3F8A56A5B4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2003" name="TextovéPole 1">
          <a:extLst>
            <a:ext uri="{FF2B5EF4-FFF2-40B4-BE49-F238E27FC236}">
              <a16:creationId xmlns:a16="http://schemas.microsoft.com/office/drawing/2014/main" id="{30EFC1A9-E649-496A-8746-FF8664789A8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2004" name="TextovéPole 1">
          <a:extLst>
            <a:ext uri="{FF2B5EF4-FFF2-40B4-BE49-F238E27FC236}">
              <a16:creationId xmlns:a16="http://schemas.microsoft.com/office/drawing/2014/main" id="{FD666924-959B-4B0E-B6B7-513693A5B03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2005" name="TextovéPole 1">
          <a:extLst>
            <a:ext uri="{FF2B5EF4-FFF2-40B4-BE49-F238E27FC236}">
              <a16:creationId xmlns:a16="http://schemas.microsoft.com/office/drawing/2014/main" id="{2B38C37F-B5A5-4B34-9F27-83D9389AD57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2006" name="TextovéPole 1">
          <a:extLst>
            <a:ext uri="{FF2B5EF4-FFF2-40B4-BE49-F238E27FC236}">
              <a16:creationId xmlns:a16="http://schemas.microsoft.com/office/drawing/2014/main" id="{D4903E47-6A50-48C2-B989-49980243A037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2007" name="TextovéPole 1">
          <a:extLst>
            <a:ext uri="{FF2B5EF4-FFF2-40B4-BE49-F238E27FC236}">
              <a16:creationId xmlns:a16="http://schemas.microsoft.com/office/drawing/2014/main" id="{FEA2BDCF-251C-44E4-AA5B-C90F01DF499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2008" name="TextovéPole 1">
          <a:extLst>
            <a:ext uri="{FF2B5EF4-FFF2-40B4-BE49-F238E27FC236}">
              <a16:creationId xmlns:a16="http://schemas.microsoft.com/office/drawing/2014/main" id="{31922B6E-B73D-431F-BE5C-C1124451433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2009" name="TextovéPole 1">
          <a:extLst>
            <a:ext uri="{FF2B5EF4-FFF2-40B4-BE49-F238E27FC236}">
              <a16:creationId xmlns:a16="http://schemas.microsoft.com/office/drawing/2014/main" id="{69EA4D13-ACAE-4292-989B-5E4C00A6D1E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2010" name="TextovéPole 1">
          <a:extLst>
            <a:ext uri="{FF2B5EF4-FFF2-40B4-BE49-F238E27FC236}">
              <a16:creationId xmlns:a16="http://schemas.microsoft.com/office/drawing/2014/main" id="{910E959C-3B59-49AD-B038-1FBEEED128E0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2011" name="TextovéPole 1">
          <a:extLst>
            <a:ext uri="{FF2B5EF4-FFF2-40B4-BE49-F238E27FC236}">
              <a16:creationId xmlns:a16="http://schemas.microsoft.com/office/drawing/2014/main" id="{257E1239-AB46-412F-BBC7-04B2BB72F0D7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2012" name="TextovéPole 1">
          <a:extLst>
            <a:ext uri="{FF2B5EF4-FFF2-40B4-BE49-F238E27FC236}">
              <a16:creationId xmlns:a16="http://schemas.microsoft.com/office/drawing/2014/main" id="{B4A86A58-6365-422C-ACD5-5EC4EDF2826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2013" name="TextovéPole 1">
          <a:extLst>
            <a:ext uri="{FF2B5EF4-FFF2-40B4-BE49-F238E27FC236}">
              <a16:creationId xmlns:a16="http://schemas.microsoft.com/office/drawing/2014/main" id="{529DA0C1-E5BD-4941-9FC2-C8BBAABF253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22</xdr:col>
      <xdr:colOff>481099</xdr:colOff>
      <xdr:row>156</xdr:row>
      <xdr:rowOff>0</xdr:rowOff>
    </xdr:from>
    <xdr:ext cx="184731" cy="264560"/>
    <xdr:sp macro="" textlink="">
      <xdr:nvSpPr>
        <xdr:cNvPr id="2014" name="TextovéPole 1">
          <a:extLst>
            <a:ext uri="{FF2B5EF4-FFF2-40B4-BE49-F238E27FC236}">
              <a16:creationId xmlns:a16="http://schemas.microsoft.com/office/drawing/2014/main" id="{940FCF2D-05A8-43F1-8836-C06BF91F21B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15" name="TextovéPole 1">
          <a:extLst>
            <a:ext uri="{FF2B5EF4-FFF2-40B4-BE49-F238E27FC236}">
              <a16:creationId xmlns:a16="http://schemas.microsoft.com/office/drawing/2014/main" id="{04452EE6-D2A1-44A3-940B-311EFECB456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16" name="TextovéPole 1">
          <a:extLst>
            <a:ext uri="{FF2B5EF4-FFF2-40B4-BE49-F238E27FC236}">
              <a16:creationId xmlns:a16="http://schemas.microsoft.com/office/drawing/2014/main" id="{4249E441-1C22-44C2-8747-E30872A5F66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17" name="TextovéPole 1">
          <a:extLst>
            <a:ext uri="{FF2B5EF4-FFF2-40B4-BE49-F238E27FC236}">
              <a16:creationId xmlns:a16="http://schemas.microsoft.com/office/drawing/2014/main" id="{DD1476F1-EE98-4B28-BE11-19EC9BF81B06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18" name="TextovéPole 1">
          <a:extLst>
            <a:ext uri="{FF2B5EF4-FFF2-40B4-BE49-F238E27FC236}">
              <a16:creationId xmlns:a16="http://schemas.microsoft.com/office/drawing/2014/main" id="{841632ED-6777-45DC-B4BC-BC20B91ECD5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19" name="TextovéPole 1">
          <a:extLst>
            <a:ext uri="{FF2B5EF4-FFF2-40B4-BE49-F238E27FC236}">
              <a16:creationId xmlns:a16="http://schemas.microsoft.com/office/drawing/2014/main" id="{F9FEA0A8-BDF7-4580-B60F-084F2D56ACA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20" name="TextovéPole 1">
          <a:extLst>
            <a:ext uri="{FF2B5EF4-FFF2-40B4-BE49-F238E27FC236}">
              <a16:creationId xmlns:a16="http://schemas.microsoft.com/office/drawing/2014/main" id="{688A85FA-A210-4655-BC14-7E8C84ABBC2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21" name="TextovéPole 1">
          <a:extLst>
            <a:ext uri="{FF2B5EF4-FFF2-40B4-BE49-F238E27FC236}">
              <a16:creationId xmlns:a16="http://schemas.microsoft.com/office/drawing/2014/main" id="{CED009A4-6736-4E90-9BA5-94C81EBE60B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22" name="TextovéPole 1">
          <a:extLst>
            <a:ext uri="{FF2B5EF4-FFF2-40B4-BE49-F238E27FC236}">
              <a16:creationId xmlns:a16="http://schemas.microsoft.com/office/drawing/2014/main" id="{E2ED5C77-BB5C-40BD-9051-C10A1F7C0C3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23" name="TextovéPole 1">
          <a:extLst>
            <a:ext uri="{FF2B5EF4-FFF2-40B4-BE49-F238E27FC236}">
              <a16:creationId xmlns:a16="http://schemas.microsoft.com/office/drawing/2014/main" id="{BABC9F6B-A345-4E1E-AABC-88DCD7A5134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24" name="TextovéPole 1">
          <a:extLst>
            <a:ext uri="{FF2B5EF4-FFF2-40B4-BE49-F238E27FC236}">
              <a16:creationId xmlns:a16="http://schemas.microsoft.com/office/drawing/2014/main" id="{016424CA-33DC-4B68-AD53-7621DF550FB7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25" name="TextovéPole 1">
          <a:extLst>
            <a:ext uri="{FF2B5EF4-FFF2-40B4-BE49-F238E27FC236}">
              <a16:creationId xmlns:a16="http://schemas.microsoft.com/office/drawing/2014/main" id="{5090FDBF-028F-41CE-B711-01DECEEC9B6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26" name="TextovéPole 1">
          <a:extLst>
            <a:ext uri="{FF2B5EF4-FFF2-40B4-BE49-F238E27FC236}">
              <a16:creationId xmlns:a16="http://schemas.microsoft.com/office/drawing/2014/main" id="{9525704E-518B-4ABF-8D3C-209D79A110D5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27" name="TextovéPole 1">
          <a:extLst>
            <a:ext uri="{FF2B5EF4-FFF2-40B4-BE49-F238E27FC236}">
              <a16:creationId xmlns:a16="http://schemas.microsoft.com/office/drawing/2014/main" id="{DC699952-60F8-4E8C-8D0E-FD36D0BE4BC5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28" name="TextovéPole 1">
          <a:extLst>
            <a:ext uri="{FF2B5EF4-FFF2-40B4-BE49-F238E27FC236}">
              <a16:creationId xmlns:a16="http://schemas.microsoft.com/office/drawing/2014/main" id="{C53D9570-3BC5-4096-8BCE-95F0D2EB0DB5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29" name="TextovéPole 1">
          <a:extLst>
            <a:ext uri="{FF2B5EF4-FFF2-40B4-BE49-F238E27FC236}">
              <a16:creationId xmlns:a16="http://schemas.microsoft.com/office/drawing/2014/main" id="{B74E9217-79FB-474C-B65D-299B3D18921B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30" name="TextovéPole 1">
          <a:extLst>
            <a:ext uri="{FF2B5EF4-FFF2-40B4-BE49-F238E27FC236}">
              <a16:creationId xmlns:a16="http://schemas.microsoft.com/office/drawing/2014/main" id="{7925E774-F1FC-44B5-B363-551C1262C58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31" name="TextovéPole 1">
          <a:extLst>
            <a:ext uri="{FF2B5EF4-FFF2-40B4-BE49-F238E27FC236}">
              <a16:creationId xmlns:a16="http://schemas.microsoft.com/office/drawing/2014/main" id="{1EEB6236-A96D-40D4-B4A0-CB3A6EBC1CA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32" name="TextovéPole 1">
          <a:extLst>
            <a:ext uri="{FF2B5EF4-FFF2-40B4-BE49-F238E27FC236}">
              <a16:creationId xmlns:a16="http://schemas.microsoft.com/office/drawing/2014/main" id="{DA874B75-67E5-4246-8B7D-BBFB2F07C84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33" name="TextovéPole 1">
          <a:extLst>
            <a:ext uri="{FF2B5EF4-FFF2-40B4-BE49-F238E27FC236}">
              <a16:creationId xmlns:a16="http://schemas.microsoft.com/office/drawing/2014/main" id="{C61C2007-1E70-4586-A701-98A5D10120D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34" name="TextovéPole 1">
          <a:extLst>
            <a:ext uri="{FF2B5EF4-FFF2-40B4-BE49-F238E27FC236}">
              <a16:creationId xmlns:a16="http://schemas.microsoft.com/office/drawing/2014/main" id="{3FD70F39-1643-4D39-9CD3-88EF15928B2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35" name="TextovéPole 1">
          <a:extLst>
            <a:ext uri="{FF2B5EF4-FFF2-40B4-BE49-F238E27FC236}">
              <a16:creationId xmlns:a16="http://schemas.microsoft.com/office/drawing/2014/main" id="{AF315AE7-A505-4C7E-8CA5-A4BE21916C1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36" name="TextovéPole 1">
          <a:extLst>
            <a:ext uri="{FF2B5EF4-FFF2-40B4-BE49-F238E27FC236}">
              <a16:creationId xmlns:a16="http://schemas.microsoft.com/office/drawing/2014/main" id="{FD5EF7E2-29F2-4007-97A4-F025581857D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23</xdr:col>
      <xdr:colOff>481099</xdr:colOff>
      <xdr:row>156</xdr:row>
      <xdr:rowOff>0</xdr:rowOff>
    </xdr:from>
    <xdr:ext cx="184731" cy="264560"/>
    <xdr:sp macro="" textlink="">
      <xdr:nvSpPr>
        <xdr:cNvPr id="2037" name="TextovéPole 1">
          <a:extLst>
            <a:ext uri="{FF2B5EF4-FFF2-40B4-BE49-F238E27FC236}">
              <a16:creationId xmlns:a16="http://schemas.microsoft.com/office/drawing/2014/main" id="{4F1842FB-4E4A-4386-85BF-A904B4AE7BCD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38" name="TextovéPole 1">
          <a:extLst>
            <a:ext uri="{FF2B5EF4-FFF2-40B4-BE49-F238E27FC236}">
              <a16:creationId xmlns:a16="http://schemas.microsoft.com/office/drawing/2014/main" id="{505FB46D-62BA-4380-8FC4-73E93FAD1907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39" name="TextovéPole 1">
          <a:extLst>
            <a:ext uri="{FF2B5EF4-FFF2-40B4-BE49-F238E27FC236}">
              <a16:creationId xmlns:a16="http://schemas.microsoft.com/office/drawing/2014/main" id="{5CEF84CC-0008-44A2-8D52-3D5B5FA82998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40" name="TextovéPole 1">
          <a:extLst>
            <a:ext uri="{FF2B5EF4-FFF2-40B4-BE49-F238E27FC236}">
              <a16:creationId xmlns:a16="http://schemas.microsoft.com/office/drawing/2014/main" id="{E8F84007-829B-49FB-AE85-036C3D2E34EF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41" name="TextovéPole 1">
          <a:extLst>
            <a:ext uri="{FF2B5EF4-FFF2-40B4-BE49-F238E27FC236}">
              <a16:creationId xmlns:a16="http://schemas.microsoft.com/office/drawing/2014/main" id="{B7441A21-FC08-4657-8420-267240912662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42" name="TextovéPole 1">
          <a:extLst>
            <a:ext uri="{FF2B5EF4-FFF2-40B4-BE49-F238E27FC236}">
              <a16:creationId xmlns:a16="http://schemas.microsoft.com/office/drawing/2014/main" id="{3DD61121-84DD-48ED-B371-BDE5A9BDC1B1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43" name="TextovéPole 1">
          <a:extLst>
            <a:ext uri="{FF2B5EF4-FFF2-40B4-BE49-F238E27FC236}">
              <a16:creationId xmlns:a16="http://schemas.microsoft.com/office/drawing/2014/main" id="{A7423F6A-720F-4D7E-A909-3E1F30020356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44" name="TextovéPole 1">
          <a:extLst>
            <a:ext uri="{FF2B5EF4-FFF2-40B4-BE49-F238E27FC236}">
              <a16:creationId xmlns:a16="http://schemas.microsoft.com/office/drawing/2014/main" id="{83DFA127-7FA0-4E47-9CB0-E83FB497530D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45" name="TextovéPole 1">
          <a:extLst>
            <a:ext uri="{FF2B5EF4-FFF2-40B4-BE49-F238E27FC236}">
              <a16:creationId xmlns:a16="http://schemas.microsoft.com/office/drawing/2014/main" id="{FEF6CEFE-CA8E-4EDF-9193-CB461268343A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46" name="TextovéPole 1">
          <a:extLst>
            <a:ext uri="{FF2B5EF4-FFF2-40B4-BE49-F238E27FC236}">
              <a16:creationId xmlns:a16="http://schemas.microsoft.com/office/drawing/2014/main" id="{5856568C-E551-476A-8A45-76BAFC0DFDC3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47" name="TextovéPole 1">
          <a:extLst>
            <a:ext uri="{FF2B5EF4-FFF2-40B4-BE49-F238E27FC236}">
              <a16:creationId xmlns:a16="http://schemas.microsoft.com/office/drawing/2014/main" id="{E8F32220-BFD6-462C-A1A0-2C158661D609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48" name="TextovéPole 1">
          <a:extLst>
            <a:ext uri="{FF2B5EF4-FFF2-40B4-BE49-F238E27FC236}">
              <a16:creationId xmlns:a16="http://schemas.microsoft.com/office/drawing/2014/main" id="{7539C152-5DCE-44D0-9894-68431B8C4C8D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49" name="TextovéPole 1">
          <a:extLst>
            <a:ext uri="{FF2B5EF4-FFF2-40B4-BE49-F238E27FC236}">
              <a16:creationId xmlns:a16="http://schemas.microsoft.com/office/drawing/2014/main" id="{A967D3C8-8AC4-423E-92ED-679D08B3865A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50" name="TextovéPole 1">
          <a:extLst>
            <a:ext uri="{FF2B5EF4-FFF2-40B4-BE49-F238E27FC236}">
              <a16:creationId xmlns:a16="http://schemas.microsoft.com/office/drawing/2014/main" id="{2CA0C516-8DB6-45DE-8919-827AC1640543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51" name="TextovéPole 1">
          <a:extLst>
            <a:ext uri="{FF2B5EF4-FFF2-40B4-BE49-F238E27FC236}">
              <a16:creationId xmlns:a16="http://schemas.microsoft.com/office/drawing/2014/main" id="{7F3B7346-7D6E-4FBB-9980-903DB90D1666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52" name="TextovéPole 1">
          <a:extLst>
            <a:ext uri="{FF2B5EF4-FFF2-40B4-BE49-F238E27FC236}">
              <a16:creationId xmlns:a16="http://schemas.microsoft.com/office/drawing/2014/main" id="{46150BE7-64B6-4522-9D2D-0F258C07919B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53" name="TextovéPole 1">
          <a:extLst>
            <a:ext uri="{FF2B5EF4-FFF2-40B4-BE49-F238E27FC236}">
              <a16:creationId xmlns:a16="http://schemas.microsoft.com/office/drawing/2014/main" id="{C26DF42B-F083-40E6-B26D-0C55B7AD446E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54" name="TextovéPole 1">
          <a:extLst>
            <a:ext uri="{FF2B5EF4-FFF2-40B4-BE49-F238E27FC236}">
              <a16:creationId xmlns:a16="http://schemas.microsoft.com/office/drawing/2014/main" id="{5B6EEC78-F548-4DFA-B8C2-944308059CC7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55" name="TextovéPole 1">
          <a:extLst>
            <a:ext uri="{FF2B5EF4-FFF2-40B4-BE49-F238E27FC236}">
              <a16:creationId xmlns:a16="http://schemas.microsoft.com/office/drawing/2014/main" id="{FDBF4FA3-8C33-46E3-AB28-CF8F02BA7B3D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56" name="TextovéPole 1">
          <a:extLst>
            <a:ext uri="{FF2B5EF4-FFF2-40B4-BE49-F238E27FC236}">
              <a16:creationId xmlns:a16="http://schemas.microsoft.com/office/drawing/2014/main" id="{F5472919-CE3E-48D6-8CAC-6EBBD61E2395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57" name="TextovéPole 1">
          <a:extLst>
            <a:ext uri="{FF2B5EF4-FFF2-40B4-BE49-F238E27FC236}">
              <a16:creationId xmlns:a16="http://schemas.microsoft.com/office/drawing/2014/main" id="{591DFCA6-5CA8-4AD5-BAC9-089F38A1C3D0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58" name="TextovéPole 1">
          <a:extLst>
            <a:ext uri="{FF2B5EF4-FFF2-40B4-BE49-F238E27FC236}">
              <a16:creationId xmlns:a16="http://schemas.microsoft.com/office/drawing/2014/main" id="{2CE93466-5BD9-45A9-B701-4C7650AECDEA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59" name="TextovéPole 1">
          <a:extLst>
            <a:ext uri="{FF2B5EF4-FFF2-40B4-BE49-F238E27FC236}">
              <a16:creationId xmlns:a16="http://schemas.microsoft.com/office/drawing/2014/main" id="{75164B0C-C4F0-4269-8C3A-C2308B84B9A0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60" name="TextovéPole 1">
          <a:extLst>
            <a:ext uri="{FF2B5EF4-FFF2-40B4-BE49-F238E27FC236}">
              <a16:creationId xmlns:a16="http://schemas.microsoft.com/office/drawing/2014/main" id="{6DF11270-A6B6-4633-9860-4FB75A0C2712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61" name="TextovéPole 1">
          <a:extLst>
            <a:ext uri="{FF2B5EF4-FFF2-40B4-BE49-F238E27FC236}">
              <a16:creationId xmlns:a16="http://schemas.microsoft.com/office/drawing/2014/main" id="{6D8BFE9B-2CFD-415E-BF6E-81B5D067A1B6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62" name="TextovéPole 1">
          <a:extLst>
            <a:ext uri="{FF2B5EF4-FFF2-40B4-BE49-F238E27FC236}">
              <a16:creationId xmlns:a16="http://schemas.microsoft.com/office/drawing/2014/main" id="{01C0699D-FD0C-41D5-A7AA-AA0E07CA6EB3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063" name="TextovéPole 1">
          <a:extLst>
            <a:ext uri="{FF2B5EF4-FFF2-40B4-BE49-F238E27FC236}">
              <a16:creationId xmlns:a16="http://schemas.microsoft.com/office/drawing/2014/main" id="{40ADAC0C-60A2-4D33-9B1F-67BF39081E42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64" name="TextovéPole 1">
          <a:extLst>
            <a:ext uri="{FF2B5EF4-FFF2-40B4-BE49-F238E27FC236}">
              <a16:creationId xmlns:a16="http://schemas.microsoft.com/office/drawing/2014/main" id="{DB971891-7A10-46B3-BDC9-53077EB5066D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65" name="TextovéPole 1">
          <a:extLst>
            <a:ext uri="{FF2B5EF4-FFF2-40B4-BE49-F238E27FC236}">
              <a16:creationId xmlns:a16="http://schemas.microsoft.com/office/drawing/2014/main" id="{99728849-4AF9-462B-A751-E2977265AD4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66" name="TextovéPole 1">
          <a:extLst>
            <a:ext uri="{FF2B5EF4-FFF2-40B4-BE49-F238E27FC236}">
              <a16:creationId xmlns:a16="http://schemas.microsoft.com/office/drawing/2014/main" id="{6AA3ABB4-3BD4-46AB-A7A6-2A0315FEA58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67" name="TextovéPole 1">
          <a:extLst>
            <a:ext uri="{FF2B5EF4-FFF2-40B4-BE49-F238E27FC236}">
              <a16:creationId xmlns:a16="http://schemas.microsoft.com/office/drawing/2014/main" id="{51F0A32A-D98C-44A5-AD22-ACB5DB43B809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68" name="TextovéPole 1">
          <a:extLst>
            <a:ext uri="{FF2B5EF4-FFF2-40B4-BE49-F238E27FC236}">
              <a16:creationId xmlns:a16="http://schemas.microsoft.com/office/drawing/2014/main" id="{E33FC402-DE86-4B9C-8761-A998CD67DA41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69" name="TextovéPole 1">
          <a:extLst>
            <a:ext uri="{FF2B5EF4-FFF2-40B4-BE49-F238E27FC236}">
              <a16:creationId xmlns:a16="http://schemas.microsoft.com/office/drawing/2014/main" id="{B8FC7D77-3D8A-490D-AF33-8E822C71238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70" name="TextovéPole 1">
          <a:extLst>
            <a:ext uri="{FF2B5EF4-FFF2-40B4-BE49-F238E27FC236}">
              <a16:creationId xmlns:a16="http://schemas.microsoft.com/office/drawing/2014/main" id="{178D155E-EFE6-4E84-97AB-7EDB8D0EE2D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71" name="TextovéPole 1">
          <a:extLst>
            <a:ext uri="{FF2B5EF4-FFF2-40B4-BE49-F238E27FC236}">
              <a16:creationId xmlns:a16="http://schemas.microsoft.com/office/drawing/2014/main" id="{36F1712D-2844-4895-AC6A-E60A7A828B0D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72" name="TextovéPole 1">
          <a:extLst>
            <a:ext uri="{FF2B5EF4-FFF2-40B4-BE49-F238E27FC236}">
              <a16:creationId xmlns:a16="http://schemas.microsoft.com/office/drawing/2014/main" id="{5E008A8B-C35A-47AD-B421-ECD9856FF19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73" name="TextovéPole 1">
          <a:extLst>
            <a:ext uri="{FF2B5EF4-FFF2-40B4-BE49-F238E27FC236}">
              <a16:creationId xmlns:a16="http://schemas.microsoft.com/office/drawing/2014/main" id="{E154F5E3-D623-4112-94BD-5A72BCB0CFC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74" name="TextovéPole 1">
          <a:extLst>
            <a:ext uri="{FF2B5EF4-FFF2-40B4-BE49-F238E27FC236}">
              <a16:creationId xmlns:a16="http://schemas.microsoft.com/office/drawing/2014/main" id="{CDEFD91C-8740-495C-9BAB-F4EA749F978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75" name="TextovéPole 1">
          <a:extLst>
            <a:ext uri="{FF2B5EF4-FFF2-40B4-BE49-F238E27FC236}">
              <a16:creationId xmlns:a16="http://schemas.microsoft.com/office/drawing/2014/main" id="{495D70B3-57BD-4C84-9043-8F0DE3EE40C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76" name="TextovéPole 1">
          <a:extLst>
            <a:ext uri="{FF2B5EF4-FFF2-40B4-BE49-F238E27FC236}">
              <a16:creationId xmlns:a16="http://schemas.microsoft.com/office/drawing/2014/main" id="{2FA5B0FB-D99C-4F1B-A380-3D59A28E60B3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77" name="TextovéPole 1">
          <a:extLst>
            <a:ext uri="{FF2B5EF4-FFF2-40B4-BE49-F238E27FC236}">
              <a16:creationId xmlns:a16="http://schemas.microsoft.com/office/drawing/2014/main" id="{FDC84B8C-CAA5-43F1-983B-619BBFB791D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78" name="TextovéPole 1">
          <a:extLst>
            <a:ext uri="{FF2B5EF4-FFF2-40B4-BE49-F238E27FC236}">
              <a16:creationId xmlns:a16="http://schemas.microsoft.com/office/drawing/2014/main" id="{E55C47FC-733A-42E8-AD8A-F4753DCB9B30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79" name="TextovéPole 1">
          <a:extLst>
            <a:ext uri="{FF2B5EF4-FFF2-40B4-BE49-F238E27FC236}">
              <a16:creationId xmlns:a16="http://schemas.microsoft.com/office/drawing/2014/main" id="{E8079230-19EE-4A88-919B-635CF38DD36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80" name="TextovéPole 1">
          <a:extLst>
            <a:ext uri="{FF2B5EF4-FFF2-40B4-BE49-F238E27FC236}">
              <a16:creationId xmlns:a16="http://schemas.microsoft.com/office/drawing/2014/main" id="{5619464A-89ED-4DD6-88BD-99AD524FE2B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81" name="TextovéPole 1">
          <a:extLst>
            <a:ext uri="{FF2B5EF4-FFF2-40B4-BE49-F238E27FC236}">
              <a16:creationId xmlns:a16="http://schemas.microsoft.com/office/drawing/2014/main" id="{48CCC152-2BD5-47C1-A16B-A96A57DEB93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082" name="TextovéPole 1">
          <a:extLst>
            <a:ext uri="{FF2B5EF4-FFF2-40B4-BE49-F238E27FC236}">
              <a16:creationId xmlns:a16="http://schemas.microsoft.com/office/drawing/2014/main" id="{D9974E1F-FCAC-4CA4-A301-6959465DE2F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83" name="TextovéPole 1">
          <a:extLst>
            <a:ext uri="{FF2B5EF4-FFF2-40B4-BE49-F238E27FC236}">
              <a16:creationId xmlns:a16="http://schemas.microsoft.com/office/drawing/2014/main" id="{6F1E6D06-61F8-425B-9F0A-0C05AB7FF2E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84" name="TextovéPole 1">
          <a:extLst>
            <a:ext uri="{FF2B5EF4-FFF2-40B4-BE49-F238E27FC236}">
              <a16:creationId xmlns:a16="http://schemas.microsoft.com/office/drawing/2014/main" id="{82DA2634-CBD9-44D0-B4D9-803633FC1855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85" name="TextovéPole 1">
          <a:extLst>
            <a:ext uri="{FF2B5EF4-FFF2-40B4-BE49-F238E27FC236}">
              <a16:creationId xmlns:a16="http://schemas.microsoft.com/office/drawing/2014/main" id="{A9D8F0E8-E33B-4BB1-8747-56B9CF5AEC3E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86" name="TextovéPole 1">
          <a:extLst>
            <a:ext uri="{FF2B5EF4-FFF2-40B4-BE49-F238E27FC236}">
              <a16:creationId xmlns:a16="http://schemas.microsoft.com/office/drawing/2014/main" id="{E04B397F-E6DF-4EF9-BAFB-9573073EE74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87" name="TextovéPole 1">
          <a:extLst>
            <a:ext uri="{FF2B5EF4-FFF2-40B4-BE49-F238E27FC236}">
              <a16:creationId xmlns:a16="http://schemas.microsoft.com/office/drawing/2014/main" id="{7747FA85-AAC4-4686-99C0-8B78E779302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88" name="TextovéPole 1">
          <a:extLst>
            <a:ext uri="{FF2B5EF4-FFF2-40B4-BE49-F238E27FC236}">
              <a16:creationId xmlns:a16="http://schemas.microsoft.com/office/drawing/2014/main" id="{BDA18D0E-D72F-407A-9049-96860FF6BFC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89" name="TextovéPole 1">
          <a:extLst>
            <a:ext uri="{FF2B5EF4-FFF2-40B4-BE49-F238E27FC236}">
              <a16:creationId xmlns:a16="http://schemas.microsoft.com/office/drawing/2014/main" id="{D0A20AE0-1236-4D5C-8AE9-5CE8EA6099B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90" name="TextovéPole 1">
          <a:extLst>
            <a:ext uri="{FF2B5EF4-FFF2-40B4-BE49-F238E27FC236}">
              <a16:creationId xmlns:a16="http://schemas.microsoft.com/office/drawing/2014/main" id="{9E90E8AC-A746-4832-A763-0F0FA49C2241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91" name="TextovéPole 1">
          <a:extLst>
            <a:ext uri="{FF2B5EF4-FFF2-40B4-BE49-F238E27FC236}">
              <a16:creationId xmlns:a16="http://schemas.microsoft.com/office/drawing/2014/main" id="{4368E0EB-95BA-4B45-A0F1-0DA213182E9B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92" name="TextovéPole 1">
          <a:extLst>
            <a:ext uri="{FF2B5EF4-FFF2-40B4-BE49-F238E27FC236}">
              <a16:creationId xmlns:a16="http://schemas.microsoft.com/office/drawing/2014/main" id="{8A25D1F3-2E57-4496-8B8B-BA63AC975261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93" name="TextovéPole 1">
          <a:extLst>
            <a:ext uri="{FF2B5EF4-FFF2-40B4-BE49-F238E27FC236}">
              <a16:creationId xmlns:a16="http://schemas.microsoft.com/office/drawing/2014/main" id="{2D186A2A-D961-4AEE-B698-62087A20E54E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94" name="TextovéPole 1">
          <a:extLst>
            <a:ext uri="{FF2B5EF4-FFF2-40B4-BE49-F238E27FC236}">
              <a16:creationId xmlns:a16="http://schemas.microsoft.com/office/drawing/2014/main" id="{8EEDB6AA-9C94-4EDA-8200-5F08B6C7E57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95" name="TextovéPole 1">
          <a:extLst>
            <a:ext uri="{FF2B5EF4-FFF2-40B4-BE49-F238E27FC236}">
              <a16:creationId xmlns:a16="http://schemas.microsoft.com/office/drawing/2014/main" id="{22C6AC2F-D94E-4323-A225-69C791D7F10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96" name="TextovéPole 1">
          <a:extLst>
            <a:ext uri="{FF2B5EF4-FFF2-40B4-BE49-F238E27FC236}">
              <a16:creationId xmlns:a16="http://schemas.microsoft.com/office/drawing/2014/main" id="{B4E4E2F9-D852-4D9B-B2F5-2ED671059E5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97" name="TextovéPole 1">
          <a:extLst>
            <a:ext uri="{FF2B5EF4-FFF2-40B4-BE49-F238E27FC236}">
              <a16:creationId xmlns:a16="http://schemas.microsoft.com/office/drawing/2014/main" id="{3C4BA047-CE0F-4995-9025-DB11F061CE5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98" name="TextovéPole 1">
          <a:extLst>
            <a:ext uri="{FF2B5EF4-FFF2-40B4-BE49-F238E27FC236}">
              <a16:creationId xmlns:a16="http://schemas.microsoft.com/office/drawing/2014/main" id="{3CA47856-7FDB-4B8E-9977-2C3E081067E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099" name="TextovéPole 1">
          <a:extLst>
            <a:ext uri="{FF2B5EF4-FFF2-40B4-BE49-F238E27FC236}">
              <a16:creationId xmlns:a16="http://schemas.microsoft.com/office/drawing/2014/main" id="{D9B25E51-D642-4FF4-BC51-ADD7627B377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00" name="TextovéPole 1">
          <a:extLst>
            <a:ext uri="{FF2B5EF4-FFF2-40B4-BE49-F238E27FC236}">
              <a16:creationId xmlns:a16="http://schemas.microsoft.com/office/drawing/2014/main" id="{D71BD636-2B45-4835-9172-00415FAB0D1B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01" name="TextovéPole 1">
          <a:extLst>
            <a:ext uri="{FF2B5EF4-FFF2-40B4-BE49-F238E27FC236}">
              <a16:creationId xmlns:a16="http://schemas.microsoft.com/office/drawing/2014/main" id="{45C4D44C-22E0-45ED-9F07-F346CCAF97EE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02" name="TextovéPole 1">
          <a:extLst>
            <a:ext uri="{FF2B5EF4-FFF2-40B4-BE49-F238E27FC236}">
              <a16:creationId xmlns:a16="http://schemas.microsoft.com/office/drawing/2014/main" id="{DC57A532-0FAF-4A17-AB2D-B40384246591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03" name="TextovéPole 1">
          <a:extLst>
            <a:ext uri="{FF2B5EF4-FFF2-40B4-BE49-F238E27FC236}">
              <a16:creationId xmlns:a16="http://schemas.microsoft.com/office/drawing/2014/main" id="{0B5E4C1F-0241-487E-BF9C-A0A23DB70D1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04" name="TextovéPole 1">
          <a:extLst>
            <a:ext uri="{FF2B5EF4-FFF2-40B4-BE49-F238E27FC236}">
              <a16:creationId xmlns:a16="http://schemas.microsoft.com/office/drawing/2014/main" id="{47C52315-D0F2-4B01-915B-6B108AAD115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05" name="TextovéPole 1">
          <a:extLst>
            <a:ext uri="{FF2B5EF4-FFF2-40B4-BE49-F238E27FC236}">
              <a16:creationId xmlns:a16="http://schemas.microsoft.com/office/drawing/2014/main" id="{0893ADD5-CC79-4574-A05A-628CA2411CD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06" name="TextovéPole 1">
          <a:extLst>
            <a:ext uri="{FF2B5EF4-FFF2-40B4-BE49-F238E27FC236}">
              <a16:creationId xmlns:a16="http://schemas.microsoft.com/office/drawing/2014/main" id="{D7CC02C4-0CB8-4448-929C-E640281A8B2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07" name="TextovéPole 1">
          <a:extLst>
            <a:ext uri="{FF2B5EF4-FFF2-40B4-BE49-F238E27FC236}">
              <a16:creationId xmlns:a16="http://schemas.microsoft.com/office/drawing/2014/main" id="{455231C0-D66B-4374-B946-F49DBB7D38C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08" name="TextovéPole 1">
          <a:extLst>
            <a:ext uri="{FF2B5EF4-FFF2-40B4-BE49-F238E27FC236}">
              <a16:creationId xmlns:a16="http://schemas.microsoft.com/office/drawing/2014/main" id="{D62AC878-69B7-4596-922E-72136A5F5DF4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09" name="TextovéPole 1">
          <a:extLst>
            <a:ext uri="{FF2B5EF4-FFF2-40B4-BE49-F238E27FC236}">
              <a16:creationId xmlns:a16="http://schemas.microsoft.com/office/drawing/2014/main" id="{C7B8DF6C-C4C6-48C2-B1E4-59CBF6885397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10" name="TextovéPole 1">
          <a:extLst>
            <a:ext uri="{FF2B5EF4-FFF2-40B4-BE49-F238E27FC236}">
              <a16:creationId xmlns:a16="http://schemas.microsoft.com/office/drawing/2014/main" id="{CC8C37FC-1163-41F4-8C1D-C06C511C3BD8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11" name="TextovéPole 1">
          <a:extLst>
            <a:ext uri="{FF2B5EF4-FFF2-40B4-BE49-F238E27FC236}">
              <a16:creationId xmlns:a16="http://schemas.microsoft.com/office/drawing/2014/main" id="{2138AB86-E2F1-4028-9EEF-C3C4A0B11BB9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12" name="TextovéPole 1">
          <a:extLst>
            <a:ext uri="{FF2B5EF4-FFF2-40B4-BE49-F238E27FC236}">
              <a16:creationId xmlns:a16="http://schemas.microsoft.com/office/drawing/2014/main" id="{077C1968-B905-4A9D-BCC8-9B2CA7DEEA38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13" name="TextovéPole 1">
          <a:extLst>
            <a:ext uri="{FF2B5EF4-FFF2-40B4-BE49-F238E27FC236}">
              <a16:creationId xmlns:a16="http://schemas.microsoft.com/office/drawing/2014/main" id="{AEF976F6-C99E-43EB-9871-E0317C8BCAAB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14" name="TextovéPole 1">
          <a:extLst>
            <a:ext uri="{FF2B5EF4-FFF2-40B4-BE49-F238E27FC236}">
              <a16:creationId xmlns:a16="http://schemas.microsoft.com/office/drawing/2014/main" id="{FE07E8E5-921E-4168-AF7A-C692376FEF15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15" name="TextovéPole 1">
          <a:extLst>
            <a:ext uri="{FF2B5EF4-FFF2-40B4-BE49-F238E27FC236}">
              <a16:creationId xmlns:a16="http://schemas.microsoft.com/office/drawing/2014/main" id="{940A46B8-97E6-4796-B0BE-C9BDF9CD29FE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16" name="TextovéPole 1">
          <a:extLst>
            <a:ext uri="{FF2B5EF4-FFF2-40B4-BE49-F238E27FC236}">
              <a16:creationId xmlns:a16="http://schemas.microsoft.com/office/drawing/2014/main" id="{E6059A75-934C-4C41-A228-666A4AD96A44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17" name="TextovéPole 1">
          <a:extLst>
            <a:ext uri="{FF2B5EF4-FFF2-40B4-BE49-F238E27FC236}">
              <a16:creationId xmlns:a16="http://schemas.microsoft.com/office/drawing/2014/main" id="{449D8747-520E-4479-94E5-43A1757A5D31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18" name="TextovéPole 1">
          <a:extLst>
            <a:ext uri="{FF2B5EF4-FFF2-40B4-BE49-F238E27FC236}">
              <a16:creationId xmlns:a16="http://schemas.microsoft.com/office/drawing/2014/main" id="{649FBB5F-D50E-4196-BE21-E60ECAEFC95E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19" name="TextovéPole 1">
          <a:extLst>
            <a:ext uri="{FF2B5EF4-FFF2-40B4-BE49-F238E27FC236}">
              <a16:creationId xmlns:a16="http://schemas.microsoft.com/office/drawing/2014/main" id="{73D75EDF-2E61-4338-80FE-8491C200F043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20" name="TextovéPole 1">
          <a:extLst>
            <a:ext uri="{FF2B5EF4-FFF2-40B4-BE49-F238E27FC236}">
              <a16:creationId xmlns:a16="http://schemas.microsoft.com/office/drawing/2014/main" id="{E53B89C4-3C34-4527-B547-83AD2D60E359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21" name="TextovéPole 1">
          <a:extLst>
            <a:ext uri="{FF2B5EF4-FFF2-40B4-BE49-F238E27FC236}">
              <a16:creationId xmlns:a16="http://schemas.microsoft.com/office/drawing/2014/main" id="{C57C661D-0E06-4475-B093-798DBC2173C2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22" name="TextovéPole 1">
          <a:extLst>
            <a:ext uri="{FF2B5EF4-FFF2-40B4-BE49-F238E27FC236}">
              <a16:creationId xmlns:a16="http://schemas.microsoft.com/office/drawing/2014/main" id="{91A6CF7D-F851-4B10-8911-3D9593B1F93C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23" name="TextovéPole 1">
          <a:extLst>
            <a:ext uri="{FF2B5EF4-FFF2-40B4-BE49-F238E27FC236}">
              <a16:creationId xmlns:a16="http://schemas.microsoft.com/office/drawing/2014/main" id="{8001268A-D8C7-4451-85B9-0F4EEB7ECD80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24" name="TextovéPole 1">
          <a:extLst>
            <a:ext uri="{FF2B5EF4-FFF2-40B4-BE49-F238E27FC236}">
              <a16:creationId xmlns:a16="http://schemas.microsoft.com/office/drawing/2014/main" id="{1831D669-F232-4D0B-8BA5-0F07419226A3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25" name="TextovéPole 1">
          <a:extLst>
            <a:ext uri="{FF2B5EF4-FFF2-40B4-BE49-F238E27FC236}">
              <a16:creationId xmlns:a16="http://schemas.microsoft.com/office/drawing/2014/main" id="{3421FDB1-1225-4201-B30A-E9F45867E1D9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26" name="TextovéPole 1">
          <a:extLst>
            <a:ext uri="{FF2B5EF4-FFF2-40B4-BE49-F238E27FC236}">
              <a16:creationId xmlns:a16="http://schemas.microsoft.com/office/drawing/2014/main" id="{8CF1E4E0-7608-458A-AD52-481F4A903BAB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27" name="TextovéPole 1">
          <a:extLst>
            <a:ext uri="{FF2B5EF4-FFF2-40B4-BE49-F238E27FC236}">
              <a16:creationId xmlns:a16="http://schemas.microsoft.com/office/drawing/2014/main" id="{B8367A22-C30A-4BA1-B817-B189254FB993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28" name="TextovéPole 1">
          <a:extLst>
            <a:ext uri="{FF2B5EF4-FFF2-40B4-BE49-F238E27FC236}">
              <a16:creationId xmlns:a16="http://schemas.microsoft.com/office/drawing/2014/main" id="{85F7FD3A-1893-46CD-BCB0-F8027CBA402F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29" name="TextovéPole 1">
          <a:extLst>
            <a:ext uri="{FF2B5EF4-FFF2-40B4-BE49-F238E27FC236}">
              <a16:creationId xmlns:a16="http://schemas.microsoft.com/office/drawing/2014/main" id="{9B5325A0-2FB4-46AD-90B7-B4A099E19521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30" name="TextovéPole 1">
          <a:extLst>
            <a:ext uri="{FF2B5EF4-FFF2-40B4-BE49-F238E27FC236}">
              <a16:creationId xmlns:a16="http://schemas.microsoft.com/office/drawing/2014/main" id="{EFAA315E-DFB4-40EF-ADDE-DC27447366D6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24</xdr:col>
      <xdr:colOff>481099</xdr:colOff>
      <xdr:row>156</xdr:row>
      <xdr:rowOff>0</xdr:rowOff>
    </xdr:from>
    <xdr:ext cx="184731" cy="264560"/>
    <xdr:sp macro="" textlink="">
      <xdr:nvSpPr>
        <xdr:cNvPr id="2131" name="TextovéPole 1">
          <a:extLst>
            <a:ext uri="{FF2B5EF4-FFF2-40B4-BE49-F238E27FC236}">
              <a16:creationId xmlns:a16="http://schemas.microsoft.com/office/drawing/2014/main" id="{AB1532D9-15FA-46EC-B6CC-D3A9B5A867C2}"/>
            </a:ext>
          </a:extLst>
        </xdr:cNvPr>
        <xdr:cNvSpPr txBox="1"/>
      </xdr:nvSpPr>
      <xdr:spPr>
        <a:xfrm>
          <a:off x="15520518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32" name="TextovéPole 1">
          <a:extLst>
            <a:ext uri="{FF2B5EF4-FFF2-40B4-BE49-F238E27FC236}">
              <a16:creationId xmlns:a16="http://schemas.microsoft.com/office/drawing/2014/main" id="{1EFA03BA-3FD1-4B03-A8A4-220BE74CC917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33" name="TextovéPole 1">
          <a:extLst>
            <a:ext uri="{FF2B5EF4-FFF2-40B4-BE49-F238E27FC236}">
              <a16:creationId xmlns:a16="http://schemas.microsoft.com/office/drawing/2014/main" id="{F95A2FAF-3005-472B-B97A-2AFA3C428DB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34" name="TextovéPole 1">
          <a:extLst>
            <a:ext uri="{FF2B5EF4-FFF2-40B4-BE49-F238E27FC236}">
              <a16:creationId xmlns:a16="http://schemas.microsoft.com/office/drawing/2014/main" id="{D03986E2-7FCE-44DC-BAD6-9484E9ED0A1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35" name="TextovéPole 1">
          <a:extLst>
            <a:ext uri="{FF2B5EF4-FFF2-40B4-BE49-F238E27FC236}">
              <a16:creationId xmlns:a16="http://schemas.microsoft.com/office/drawing/2014/main" id="{406C3025-28E8-45E9-A57E-B1AD4C79096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36" name="TextovéPole 1">
          <a:extLst>
            <a:ext uri="{FF2B5EF4-FFF2-40B4-BE49-F238E27FC236}">
              <a16:creationId xmlns:a16="http://schemas.microsoft.com/office/drawing/2014/main" id="{0378BB0B-F00C-412B-9259-91E03965E2F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37" name="TextovéPole 1">
          <a:extLst>
            <a:ext uri="{FF2B5EF4-FFF2-40B4-BE49-F238E27FC236}">
              <a16:creationId xmlns:a16="http://schemas.microsoft.com/office/drawing/2014/main" id="{5364F0B4-FD22-4D3F-A557-EB3089B879A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38" name="TextovéPole 1">
          <a:extLst>
            <a:ext uri="{FF2B5EF4-FFF2-40B4-BE49-F238E27FC236}">
              <a16:creationId xmlns:a16="http://schemas.microsoft.com/office/drawing/2014/main" id="{C119DF64-6D3C-468A-B9E5-8E32D11399A3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39" name="TextovéPole 1">
          <a:extLst>
            <a:ext uri="{FF2B5EF4-FFF2-40B4-BE49-F238E27FC236}">
              <a16:creationId xmlns:a16="http://schemas.microsoft.com/office/drawing/2014/main" id="{2C24444F-B338-4E56-A018-A3E59EB1215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40" name="TextovéPole 1">
          <a:extLst>
            <a:ext uri="{FF2B5EF4-FFF2-40B4-BE49-F238E27FC236}">
              <a16:creationId xmlns:a16="http://schemas.microsoft.com/office/drawing/2014/main" id="{48DA7A02-871A-4C67-B13C-64888848308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41" name="TextovéPole 1">
          <a:extLst>
            <a:ext uri="{FF2B5EF4-FFF2-40B4-BE49-F238E27FC236}">
              <a16:creationId xmlns:a16="http://schemas.microsoft.com/office/drawing/2014/main" id="{F3948603-86A3-46FB-BD9D-EE3FDB4EC25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42" name="TextovéPole 1">
          <a:extLst>
            <a:ext uri="{FF2B5EF4-FFF2-40B4-BE49-F238E27FC236}">
              <a16:creationId xmlns:a16="http://schemas.microsoft.com/office/drawing/2014/main" id="{3064A758-9E54-42E0-B01E-D110A1EBAE8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43" name="TextovéPole 1">
          <a:extLst>
            <a:ext uri="{FF2B5EF4-FFF2-40B4-BE49-F238E27FC236}">
              <a16:creationId xmlns:a16="http://schemas.microsoft.com/office/drawing/2014/main" id="{DE22A5EC-34EA-469A-8F36-F774E12204E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44" name="TextovéPole 1">
          <a:extLst>
            <a:ext uri="{FF2B5EF4-FFF2-40B4-BE49-F238E27FC236}">
              <a16:creationId xmlns:a16="http://schemas.microsoft.com/office/drawing/2014/main" id="{B3E033DE-CDA6-4D42-A94B-F2F032DA1AC3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45" name="TextovéPole 1">
          <a:extLst>
            <a:ext uri="{FF2B5EF4-FFF2-40B4-BE49-F238E27FC236}">
              <a16:creationId xmlns:a16="http://schemas.microsoft.com/office/drawing/2014/main" id="{814F2783-F7CE-40FE-BC47-187BA165651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46" name="TextovéPole 1">
          <a:extLst>
            <a:ext uri="{FF2B5EF4-FFF2-40B4-BE49-F238E27FC236}">
              <a16:creationId xmlns:a16="http://schemas.microsoft.com/office/drawing/2014/main" id="{6BD384CF-FD2D-4CFC-9154-0D0FA8DA193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47" name="TextovéPole 1">
          <a:extLst>
            <a:ext uri="{FF2B5EF4-FFF2-40B4-BE49-F238E27FC236}">
              <a16:creationId xmlns:a16="http://schemas.microsoft.com/office/drawing/2014/main" id="{917DB8B1-A11B-4F0D-AF15-8BEF3606964D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48" name="TextovéPole 1">
          <a:extLst>
            <a:ext uri="{FF2B5EF4-FFF2-40B4-BE49-F238E27FC236}">
              <a16:creationId xmlns:a16="http://schemas.microsoft.com/office/drawing/2014/main" id="{C9E01F87-A059-4C5F-BCA6-7D99F5F3D12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49" name="TextovéPole 1">
          <a:extLst>
            <a:ext uri="{FF2B5EF4-FFF2-40B4-BE49-F238E27FC236}">
              <a16:creationId xmlns:a16="http://schemas.microsoft.com/office/drawing/2014/main" id="{024267CA-6D0A-45E2-86BC-CB606C2D057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50" name="TextovéPole 1">
          <a:extLst>
            <a:ext uri="{FF2B5EF4-FFF2-40B4-BE49-F238E27FC236}">
              <a16:creationId xmlns:a16="http://schemas.microsoft.com/office/drawing/2014/main" id="{BDCB74F5-A268-48EB-8249-8C549731FE4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51" name="TextovéPole 1">
          <a:extLst>
            <a:ext uri="{FF2B5EF4-FFF2-40B4-BE49-F238E27FC236}">
              <a16:creationId xmlns:a16="http://schemas.microsoft.com/office/drawing/2014/main" id="{6F4D4A44-93BC-42DF-846F-51247380AE3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52" name="TextovéPole 1">
          <a:extLst>
            <a:ext uri="{FF2B5EF4-FFF2-40B4-BE49-F238E27FC236}">
              <a16:creationId xmlns:a16="http://schemas.microsoft.com/office/drawing/2014/main" id="{7280BAD1-91E0-4298-8B92-E75027F24069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53" name="TextovéPole 1">
          <a:extLst>
            <a:ext uri="{FF2B5EF4-FFF2-40B4-BE49-F238E27FC236}">
              <a16:creationId xmlns:a16="http://schemas.microsoft.com/office/drawing/2014/main" id="{9FE88D28-C525-4DA4-A05A-35854B8CD3C1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54" name="TextovéPole 1">
          <a:extLst>
            <a:ext uri="{FF2B5EF4-FFF2-40B4-BE49-F238E27FC236}">
              <a16:creationId xmlns:a16="http://schemas.microsoft.com/office/drawing/2014/main" id="{6472C8C9-D43E-45BC-9BF5-186FB84244A3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55" name="TextovéPole 1">
          <a:extLst>
            <a:ext uri="{FF2B5EF4-FFF2-40B4-BE49-F238E27FC236}">
              <a16:creationId xmlns:a16="http://schemas.microsoft.com/office/drawing/2014/main" id="{211FC1CE-2944-4BF9-8777-79707C98B55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56" name="TextovéPole 1">
          <a:extLst>
            <a:ext uri="{FF2B5EF4-FFF2-40B4-BE49-F238E27FC236}">
              <a16:creationId xmlns:a16="http://schemas.microsoft.com/office/drawing/2014/main" id="{FA282B5F-9537-4452-940B-8D48F436740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57" name="TextovéPole 1">
          <a:extLst>
            <a:ext uri="{FF2B5EF4-FFF2-40B4-BE49-F238E27FC236}">
              <a16:creationId xmlns:a16="http://schemas.microsoft.com/office/drawing/2014/main" id="{4E3E9616-6875-4735-9454-A63DF262C60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58" name="TextovéPole 1">
          <a:extLst>
            <a:ext uri="{FF2B5EF4-FFF2-40B4-BE49-F238E27FC236}">
              <a16:creationId xmlns:a16="http://schemas.microsoft.com/office/drawing/2014/main" id="{283A30B4-B41C-478A-ACB4-4535B6C1E3B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59" name="TextovéPole 1">
          <a:extLst>
            <a:ext uri="{FF2B5EF4-FFF2-40B4-BE49-F238E27FC236}">
              <a16:creationId xmlns:a16="http://schemas.microsoft.com/office/drawing/2014/main" id="{2A4BB086-E7E9-4BC3-AE8F-485C047A73C1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60" name="TextovéPole 1">
          <a:extLst>
            <a:ext uri="{FF2B5EF4-FFF2-40B4-BE49-F238E27FC236}">
              <a16:creationId xmlns:a16="http://schemas.microsoft.com/office/drawing/2014/main" id="{40C53910-F77C-41A3-BE68-1ED5AF8409C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61" name="TextovéPole 1">
          <a:extLst>
            <a:ext uri="{FF2B5EF4-FFF2-40B4-BE49-F238E27FC236}">
              <a16:creationId xmlns:a16="http://schemas.microsoft.com/office/drawing/2014/main" id="{1C10056A-CD83-49E6-A272-C8A39A6D8A8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62" name="TextovéPole 1">
          <a:extLst>
            <a:ext uri="{FF2B5EF4-FFF2-40B4-BE49-F238E27FC236}">
              <a16:creationId xmlns:a16="http://schemas.microsoft.com/office/drawing/2014/main" id="{3AB60C1F-4501-4894-B05E-CC3837767C1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63" name="TextovéPole 1">
          <a:extLst>
            <a:ext uri="{FF2B5EF4-FFF2-40B4-BE49-F238E27FC236}">
              <a16:creationId xmlns:a16="http://schemas.microsoft.com/office/drawing/2014/main" id="{134BCD6E-773E-46A2-B050-BF190AE1D57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64" name="TextovéPole 1">
          <a:extLst>
            <a:ext uri="{FF2B5EF4-FFF2-40B4-BE49-F238E27FC236}">
              <a16:creationId xmlns:a16="http://schemas.microsoft.com/office/drawing/2014/main" id="{E92B1F34-DA44-4B81-8BCA-8D42408548F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65" name="TextovéPole 1">
          <a:extLst>
            <a:ext uri="{FF2B5EF4-FFF2-40B4-BE49-F238E27FC236}">
              <a16:creationId xmlns:a16="http://schemas.microsoft.com/office/drawing/2014/main" id="{D15366C6-65B1-4D69-8064-E30AE63CB325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66" name="TextovéPole 1">
          <a:extLst>
            <a:ext uri="{FF2B5EF4-FFF2-40B4-BE49-F238E27FC236}">
              <a16:creationId xmlns:a16="http://schemas.microsoft.com/office/drawing/2014/main" id="{67329527-3B7D-434C-B3F4-B9511834208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67" name="TextovéPole 1">
          <a:extLst>
            <a:ext uri="{FF2B5EF4-FFF2-40B4-BE49-F238E27FC236}">
              <a16:creationId xmlns:a16="http://schemas.microsoft.com/office/drawing/2014/main" id="{6F38CBBA-DF93-46DD-9EFA-47DDEA073FC7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68" name="TextovéPole 1">
          <a:extLst>
            <a:ext uri="{FF2B5EF4-FFF2-40B4-BE49-F238E27FC236}">
              <a16:creationId xmlns:a16="http://schemas.microsoft.com/office/drawing/2014/main" id="{34BDDD07-5243-4D2D-8DD8-950B58F2512D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69" name="TextovéPole 1">
          <a:extLst>
            <a:ext uri="{FF2B5EF4-FFF2-40B4-BE49-F238E27FC236}">
              <a16:creationId xmlns:a16="http://schemas.microsoft.com/office/drawing/2014/main" id="{9C88DA20-C1E3-4476-96B5-4128AC5A4645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70" name="TextovéPole 1">
          <a:extLst>
            <a:ext uri="{FF2B5EF4-FFF2-40B4-BE49-F238E27FC236}">
              <a16:creationId xmlns:a16="http://schemas.microsoft.com/office/drawing/2014/main" id="{1926BE20-69D7-452D-A8B6-78E7E956A12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71" name="TextovéPole 1">
          <a:extLst>
            <a:ext uri="{FF2B5EF4-FFF2-40B4-BE49-F238E27FC236}">
              <a16:creationId xmlns:a16="http://schemas.microsoft.com/office/drawing/2014/main" id="{4759BB42-0FB7-49F8-9926-69013A802B5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72" name="TextovéPole 1">
          <a:extLst>
            <a:ext uri="{FF2B5EF4-FFF2-40B4-BE49-F238E27FC236}">
              <a16:creationId xmlns:a16="http://schemas.microsoft.com/office/drawing/2014/main" id="{52BCC1E6-2AC9-4A22-BAA3-9B31B7B59415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73" name="TextovéPole 1">
          <a:extLst>
            <a:ext uri="{FF2B5EF4-FFF2-40B4-BE49-F238E27FC236}">
              <a16:creationId xmlns:a16="http://schemas.microsoft.com/office/drawing/2014/main" id="{FD45A513-2DDF-42F4-A9A0-51E91C2CBCDF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74" name="TextovéPole 1">
          <a:extLst>
            <a:ext uri="{FF2B5EF4-FFF2-40B4-BE49-F238E27FC236}">
              <a16:creationId xmlns:a16="http://schemas.microsoft.com/office/drawing/2014/main" id="{5ED689EC-C177-46CB-8562-A875941B61B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75" name="TextovéPole 1">
          <a:extLst>
            <a:ext uri="{FF2B5EF4-FFF2-40B4-BE49-F238E27FC236}">
              <a16:creationId xmlns:a16="http://schemas.microsoft.com/office/drawing/2014/main" id="{D4A5A3C9-C41A-4E29-B99F-DF747CBDFC9E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76" name="TextovéPole 1">
          <a:extLst>
            <a:ext uri="{FF2B5EF4-FFF2-40B4-BE49-F238E27FC236}">
              <a16:creationId xmlns:a16="http://schemas.microsoft.com/office/drawing/2014/main" id="{FAE993BF-5C9A-42CC-82D8-0F2FDCE6B7A1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177" name="TextovéPole 1">
          <a:extLst>
            <a:ext uri="{FF2B5EF4-FFF2-40B4-BE49-F238E27FC236}">
              <a16:creationId xmlns:a16="http://schemas.microsoft.com/office/drawing/2014/main" id="{192144A0-9E10-4823-8887-6E7C7ADD113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78" name="TextovéPole 1">
          <a:extLst>
            <a:ext uri="{FF2B5EF4-FFF2-40B4-BE49-F238E27FC236}">
              <a16:creationId xmlns:a16="http://schemas.microsoft.com/office/drawing/2014/main" id="{206A17B5-D3AE-49A1-A089-FF1A57A987B9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79" name="TextovéPole 1">
          <a:extLst>
            <a:ext uri="{FF2B5EF4-FFF2-40B4-BE49-F238E27FC236}">
              <a16:creationId xmlns:a16="http://schemas.microsoft.com/office/drawing/2014/main" id="{82E8F245-74D5-4B6E-9B58-33EC9515542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80" name="TextovéPole 1">
          <a:extLst>
            <a:ext uri="{FF2B5EF4-FFF2-40B4-BE49-F238E27FC236}">
              <a16:creationId xmlns:a16="http://schemas.microsoft.com/office/drawing/2014/main" id="{235C1D2B-F917-4449-83EE-CE4D19A7D95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81" name="TextovéPole 1">
          <a:extLst>
            <a:ext uri="{FF2B5EF4-FFF2-40B4-BE49-F238E27FC236}">
              <a16:creationId xmlns:a16="http://schemas.microsoft.com/office/drawing/2014/main" id="{BC1E207F-C150-453B-B6CD-D2EDC0E6E4B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82" name="TextovéPole 1">
          <a:extLst>
            <a:ext uri="{FF2B5EF4-FFF2-40B4-BE49-F238E27FC236}">
              <a16:creationId xmlns:a16="http://schemas.microsoft.com/office/drawing/2014/main" id="{3DD71C5F-8D51-4C8B-9712-47952EC09337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83" name="TextovéPole 1">
          <a:extLst>
            <a:ext uri="{FF2B5EF4-FFF2-40B4-BE49-F238E27FC236}">
              <a16:creationId xmlns:a16="http://schemas.microsoft.com/office/drawing/2014/main" id="{C26ADA05-3967-404C-BD6B-EFBB9D137670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84" name="TextovéPole 1">
          <a:extLst>
            <a:ext uri="{FF2B5EF4-FFF2-40B4-BE49-F238E27FC236}">
              <a16:creationId xmlns:a16="http://schemas.microsoft.com/office/drawing/2014/main" id="{A60B0305-66C9-49B3-A220-980C4583261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85" name="TextovéPole 1">
          <a:extLst>
            <a:ext uri="{FF2B5EF4-FFF2-40B4-BE49-F238E27FC236}">
              <a16:creationId xmlns:a16="http://schemas.microsoft.com/office/drawing/2014/main" id="{0D24148A-185C-443E-99F7-520AE0D9C2D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86" name="TextovéPole 1">
          <a:extLst>
            <a:ext uri="{FF2B5EF4-FFF2-40B4-BE49-F238E27FC236}">
              <a16:creationId xmlns:a16="http://schemas.microsoft.com/office/drawing/2014/main" id="{171ABEB2-35A6-4221-AB3A-D55BDF36157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87" name="TextovéPole 1">
          <a:extLst>
            <a:ext uri="{FF2B5EF4-FFF2-40B4-BE49-F238E27FC236}">
              <a16:creationId xmlns:a16="http://schemas.microsoft.com/office/drawing/2014/main" id="{C2CFF107-475E-4B35-995D-AE65F51A53C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88" name="TextovéPole 1">
          <a:extLst>
            <a:ext uri="{FF2B5EF4-FFF2-40B4-BE49-F238E27FC236}">
              <a16:creationId xmlns:a16="http://schemas.microsoft.com/office/drawing/2014/main" id="{86AEA57A-060B-4496-8109-8249457F8151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89" name="TextovéPole 1">
          <a:extLst>
            <a:ext uri="{FF2B5EF4-FFF2-40B4-BE49-F238E27FC236}">
              <a16:creationId xmlns:a16="http://schemas.microsoft.com/office/drawing/2014/main" id="{9D713D0F-A88A-4F11-9612-72235F60BA4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90" name="TextovéPole 1">
          <a:extLst>
            <a:ext uri="{FF2B5EF4-FFF2-40B4-BE49-F238E27FC236}">
              <a16:creationId xmlns:a16="http://schemas.microsoft.com/office/drawing/2014/main" id="{40FE0F39-85BA-4154-8B36-C43D6B30949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91" name="TextovéPole 1">
          <a:extLst>
            <a:ext uri="{FF2B5EF4-FFF2-40B4-BE49-F238E27FC236}">
              <a16:creationId xmlns:a16="http://schemas.microsoft.com/office/drawing/2014/main" id="{086FED95-10B1-4CB4-B7D5-C41F8A32CB67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92" name="TextovéPole 1">
          <a:extLst>
            <a:ext uri="{FF2B5EF4-FFF2-40B4-BE49-F238E27FC236}">
              <a16:creationId xmlns:a16="http://schemas.microsoft.com/office/drawing/2014/main" id="{992D414A-6EBD-403C-8DE2-AB3A7933A3F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93" name="TextovéPole 1">
          <a:extLst>
            <a:ext uri="{FF2B5EF4-FFF2-40B4-BE49-F238E27FC236}">
              <a16:creationId xmlns:a16="http://schemas.microsoft.com/office/drawing/2014/main" id="{D9DFEBE7-DEED-4C80-99F2-1FDC78AEB3A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94" name="TextovéPole 1">
          <a:extLst>
            <a:ext uri="{FF2B5EF4-FFF2-40B4-BE49-F238E27FC236}">
              <a16:creationId xmlns:a16="http://schemas.microsoft.com/office/drawing/2014/main" id="{41445C22-6F9A-498E-98F7-73954F09968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95" name="TextovéPole 1">
          <a:extLst>
            <a:ext uri="{FF2B5EF4-FFF2-40B4-BE49-F238E27FC236}">
              <a16:creationId xmlns:a16="http://schemas.microsoft.com/office/drawing/2014/main" id="{3D7F6A37-AB19-403D-8568-2E27296AF377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96" name="TextovéPole 1">
          <a:extLst>
            <a:ext uri="{FF2B5EF4-FFF2-40B4-BE49-F238E27FC236}">
              <a16:creationId xmlns:a16="http://schemas.microsoft.com/office/drawing/2014/main" id="{8C564BAC-BC24-4042-9329-351F2B9D31A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97" name="TextovéPole 1">
          <a:extLst>
            <a:ext uri="{FF2B5EF4-FFF2-40B4-BE49-F238E27FC236}">
              <a16:creationId xmlns:a16="http://schemas.microsoft.com/office/drawing/2014/main" id="{31FF637C-09F6-4CC2-9BEC-52DE09B84BE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98" name="TextovéPole 1">
          <a:extLst>
            <a:ext uri="{FF2B5EF4-FFF2-40B4-BE49-F238E27FC236}">
              <a16:creationId xmlns:a16="http://schemas.microsoft.com/office/drawing/2014/main" id="{9CB719EF-0604-43E2-9BC0-16533EF87BD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199" name="TextovéPole 1">
          <a:extLst>
            <a:ext uri="{FF2B5EF4-FFF2-40B4-BE49-F238E27FC236}">
              <a16:creationId xmlns:a16="http://schemas.microsoft.com/office/drawing/2014/main" id="{456C6A41-573B-4245-8514-01170CD5511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00" name="TextovéPole 1">
          <a:extLst>
            <a:ext uri="{FF2B5EF4-FFF2-40B4-BE49-F238E27FC236}">
              <a16:creationId xmlns:a16="http://schemas.microsoft.com/office/drawing/2014/main" id="{571D33F3-E924-40B7-AD85-7469F100563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01" name="TextovéPole 1">
          <a:extLst>
            <a:ext uri="{FF2B5EF4-FFF2-40B4-BE49-F238E27FC236}">
              <a16:creationId xmlns:a16="http://schemas.microsoft.com/office/drawing/2014/main" id="{E85DB456-097A-419F-A7B5-A44A4BF0A3C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02" name="TextovéPole 1">
          <a:extLst>
            <a:ext uri="{FF2B5EF4-FFF2-40B4-BE49-F238E27FC236}">
              <a16:creationId xmlns:a16="http://schemas.microsoft.com/office/drawing/2014/main" id="{3860A784-7213-4752-8414-ABDFEE08454B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03" name="TextovéPole 1">
          <a:extLst>
            <a:ext uri="{FF2B5EF4-FFF2-40B4-BE49-F238E27FC236}">
              <a16:creationId xmlns:a16="http://schemas.microsoft.com/office/drawing/2014/main" id="{4ED85546-A634-4099-ACAC-1F058A606068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04" name="TextovéPole 1">
          <a:extLst>
            <a:ext uri="{FF2B5EF4-FFF2-40B4-BE49-F238E27FC236}">
              <a16:creationId xmlns:a16="http://schemas.microsoft.com/office/drawing/2014/main" id="{1F512DC9-7F6D-41DE-BC5B-C6E83ADE180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05" name="TextovéPole 1">
          <a:extLst>
            <a:ext uri="{FF2B5EF4-FFF2-40B4-BE49-F238E27FC236}">
              <a16:creationId xmlns:a16="http://schemas.microsoft.com/office/drawing/2014/main" id="{FD20CC15-8CAB-49E8-93E2-0A9936CE6D4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06" name="TextovéPole 1">
          <a:extLst>
            <a:ext uri="{FF2B5EF4-FFF2-40B4-BE49-F238E27FC236}">
              <a16:creationId xmlns:a16="http://schemas.microsoft.com/office/drawing/2014/main" id="{F1034991-956B-4382-92A6-AF0D551C897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07" name="TextovéPole 1">
          <a:extLst>
            <a:ext uri="{FF2B5EF4-FFF2-40B4-BE49-F238E27FC236}">
              <a16:creationId xmlns:a16="http://schemas.microsoft.com/office/drawing/2014/main" id="{6CFEDE38-4F75-47E2-8FAC-EABB1D99A385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08" name="TextovéPole 1">
          <a:extLst>
            <a:ext uri="{FF2B5EF4-FFF2-40B4-BE49-F238E27FC236}">
              <a16:creationId xmlns:a16="http://schemas.microsoft.com/office/drawing/2014/main" id="{2AAA1B5B-9179-45C2-A836-D7061F96CE2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09" name="TextovéPole 1">
          <a:extLst>
            <a:ext uri="{FF2B5EF4-FFF2-40B4-BE49-F238E27FC236}">
              <a16:creationId xmlns:a16="http://schemas.microsoft.com/office/drawing/2014/main" id="{AE5BF42A-AF2E-4C70-9C47-7E06E6989CE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10" name="TextovéPole 1">
          <a:extLst>
            <a:ext uri="{FF2B5EF4-FFF2-40B4-BE49-F238E27FC236}">
              <a16:creationId xmlns:a16="http://schemas.microsoft.com/office/drawing/2014/main" id="{8C5A5F29-B189-444E-A6E5-E5CD766C86ED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11" name="TextovéPole 1">
          <a:extLst>
            <a:ext uri="{FF2B5EF4-FFF2-40B4-BE49-F238E27FC236}">
              <a16:creationId xmlns:a16="http://schemas.microsoft.com/office/drawing/2014/main" id="{FBF7A843-854D-49D0-A632-96C4B417710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12" name="TextovéPole 1">
          <a:extLst>
            <a:ext uri="{FF2B5EF4-FFF2-40B4-BE49-F238E27FC236}">
              <a16:creationId xmlns:a16="http://schemas.microsoft.com/office/drawing/2014/main" id="{0BD9B146-6029-4432-808D-6BF249ED8DD1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13" name="TextovéPole 1">
          <a:extLst>
            <a:ext uri="{FF2B5EF4-FFF2-40B4-BE49-F238E27FC236}">
              <a16:creationId xmlns:a16="http://schemas.microsoft.com/office/drawing/2014/main" id="{8EF79AE6-A8F0-40BA-9E6A-9C6ABE62BBCD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14" name="TextovéPole 1">
          <a:extLst>
            <a:ext uri="{FF2B5EF4-FFF2-40B4-BE49-F238E27FC236}">
              <a16:creationId xmlns:a16="http://schemas.microsoft.com/office/drawing/2014/main" id="{57F3222C-9724-41FB-8F07-E28101CF12C5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15" name="TextovéPole 1">
          <a:extLst>
            <a:ext uri="{FF2B5EF4-FFF2-40B4-BE49-F238E27FC236}">
              <a16:creationId xmlns:a16="http://schemas.microsoft.com/office/drawing/2014/main" id="{FBC2F0B8-49D3-4E33-A2C1-3078564A1A8E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16" name="TextovéPole 1">
          <a:extLst>
            <a:ext uri="{FF2B5EF4-FFF2-40B4-BE49-F238E27FC236}">
              <a16:creationId xmlns:a16="http://schemas.microsoft.com/office/drawing/2014/main" id="{20CEC366-AA76-4E94-8CF9-353A1E0D07ED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17" name="TextovéPole 1">
          <a:extLst>
            <a:ext uri="{FF2B5EF4-FFF2-40B4-BE49-F238E27FC236}">
              <a16:creationId xmlns:a16="http://schemas.microsoft.com/office/drawing/2014/main" id="{A5158FC3-A135-40A2-9CCC-62B84941952E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18" name="TextovéPole 1">
          <a:extLst>
            <a:ext uri="{FF2B5EF4-FFF2-40B4-BE49-F238E27FC236}">
              <a16:creationId xmlns:a16="http://schemas.microsoft.com/office/drawing/2014/main" id="{FDFC1382-B69D-4CAB-BBC1-D90567175AD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19" name="TextovéPole 1">
          <a:extLst>
            <a:ext uri="{FF2B5EF4-FFF2-40B4-BE49-F238E27FC236}">
              <a16:creationId xmlns:a16="http://schemas.microsoft.com/office/drawing/2014/main" id="{0E41FEED-7103-4130-A587-BA40276B711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20" name="TextovéPole 1">
          <a:extLst>
            <a:ext uri="{FF2B5EF4-FFF2-40B4-BE49-F238E27FC236}">
              <a16:creationId xmlns:a16="http://schemas.microsoft.com/office/drawing/2014/main" id="{F6AC4549-3727-4F12-9EFE-094BA86444E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21" name="TextovéPole 1">
          <a:extLst>
            <a:ext uri="{FF2B5EF4-FFF2-40B4-BE49-F238E27FC236}">
              <a16:creationId xmlns:a16="http://schemas.microsoft.com/office/drawing/2014/main" id="{B6487DBC-A269-4212-B94B-158FE263EFF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22" name="TextovéPole 1">
          <a:extLst>
            <a:ext uri="{FF2B5EF4-FFF2-40B4-BE49-F238E27FC236}">
              <a16:creationId xmlns:a16="http://schemas.microsoft.com/office/drawing/2014/main" id="{E85FB78F-A279-4095-8843-B50D3263B458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23" name="TextovéPole 1">
          <a:extLst>
            <a:ext uri="{FF2B5EF4-FFF2-40B4-BE49-F238E27FC236}">
              <a16:creationId xmlns:a16="http://schemas.microsoft.com/office/drawing/2014/main" id="{57C24A72-2DC3-4CEF-8D24-271662275FB5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24" name="TextovéPole 1">
          <a:extLst>
            <a:ext uri="{FF2B5EF4-FFF2-40B4-BE49-F238E27FC236}">
              <a16:creationId xmlns:a16="http://schemas.microsoft.com/office/drawing/2014/main" id="{01A8FB53-CEA8-41EF-A55F-7B84C135A57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25" name="TextovéPole 1">
          <a:extLst>
            <a:ext uri="{FF2B5EF4-FFF2-40B4-BE49-F238E27FC236}">
              <a16:creationId xmlns:a16="http://schemas.microsoft.com/office/drawing/2014/main" id="{643C6B01-8049-4EA9-BAB3-2A249E9169A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26" name="TextovéPole 1">
          <a:extLst>
            <a:ext uri="{FF2B5EF4-FFF2-40B4-BE49-F238E27FC236}">
              <a16:creationId xmlns:a16="http://schemas.microsoft.com/office/drawing/2014/main" id="{AB474737-EB4C-4FF6-BB82-2A91C767236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27" name="TextovéPole 1">
          <a:extLst>
            <a:ext uri="{FF2B5EF4-FFF2-40B4-BE49-F238E27FC236}">
              <a16:creationId xmlns:a16="http://schemas.microsoft.com/office/drawing/2014/main" id="{6312C2E5-8E8B-40D7-924E-ECAD1077E61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28" name="TextovéPole 1">
          <a:extLst>
            <a:ext uri="{FF2B5EF4-FFF2-40B4-BE49-F238E27FC236}">
              <a16:creationId xmlns:a16="http://schemas.microsoft.com/office/drawing/2014/main" id="{647A3929-E77D-4EC5-BFDD-400D9571F99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29" name="TextovéPole 1">
          <a:extLst>
            <a:ext uri="{FF2B5EF4-FFF2-40B4-BE49-F238E27FC236}">
              <a16:creationId xmlns:a16="http://schemas.microsoft.com/office/drawing/2014/main" id="{9F673F8A-1A84-4471-8BE2-B690A368CC5A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30" name="TextovéPole 1">
          <a:extLst>
            <a:ext uri="{FF2B5EF4-FFF2-40B4-BE49-F238E27FC236}">
              <a16:creationId xmlns:a16="http://schemas.microsoft.com/office/drawing/2014/main" id="{B9317EF8-39A8-42CC-AD56-BEF5065C52E9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31" name="TextovéPole 1">
          <a:extLst>
            <a:ext uri="{FF2B5EF4-FFF2-40B4-BE49-F238E27FC236}">
              <a16:creationId xmlns:a16="http://schemas.microsoft.com/office/drawing/2014/main" id="{3D14ED06-0BE4-41BC-810B-EA3BAB72E9B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32" name="TextovéPole 1">
          <a:extLst>
            <a:ext uri="{FF2B5EF4-FFF2-40B4-BE49-F238E27FC236}">
              <a16:creationId xmlns:a16="http://schemas.microsoft.com/office/drawing/2014/main" id="{A5786EE0-920C-4755-977C-2E7491249C0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33" name="TextovéPole 1">
          <a:extLst>
            <a:ext uri="{FF2B5EF4-FFF2-40B4-BE49-F238E27FC236}">
              <a16:creationId xmlns:a16="http://schemas.microsoft.com/office/drawing/2014/main" id="{685AEAC5-08EC-4F1C-ACF8-9FFBD8908486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34" name="TextovéPole 1">
          <a:extLst>
            <a:ext uri="{FF2B5EF4-FFF2-40B4-BE49-F238E27FC236}">
              <a16:creationId xmlns:a16="http://schemas.microsoft.com/office/drawing/2014/main" id="{133F2BAC-A810-4434-9222-476DE9CB4D6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35" name="TextovéPole 1">
          <a:extLst>
            <a:ext uri="{FF2B5EF4-FFF2-40B4-BE49-F238E27FC236}">
              <a16:creationId xmlns:a16="http://schemas.microsoft.com/office/drawing/2014/main" id="{40993936-05E1-4950-B9C3-23600391DB3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36" name="TextovéPole 1">
          <a:extLst>
            <a:ext uri="{FF2B5EF4-FFF2-40B4-BE49-F238E27FC236}">
              <a16:creationId xmlns:a16="http://schemas.microsoft.com/office/drawing/2014/main" id="{DC743EC8-A55D-4FBE-BAD1-96858447C16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37" name="TextovéPole 1">
          <a:extLst>
            <a:ext uri="{FF2B5EF4-FFF2-40B4-BE49-F238E27FC236}">
              <a16:creationId xmlns:a16="http://schemas.microsoft.com/office/drawing/2014/main" id="{730DDABD-A210-4286-9730-3862898FE9C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38" name="TextovéPole 1">
          <a:extLst>
            <a:ext uri="{FF2B5EF4-FFF2-40B4-BE49-F238E27FC236}">
              <a16:creationId xmlns:a16="http://schemas.microsoft.com/office/drawing/2014/main" id="{DD973A5C-A9F5-4BA3-AC23-B87BA2C0EB7C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39" name="TextovéPole 1">
          <a:extLst>
            <a:ext uri="{FF2B5EF4-FFF2-40B4-BE49-F238E27FC236}">
              <a16:creationId xmlns:a16="http://schemas.microsoft.com/office/drawing/2014/main" id="{D070F2C1-02A7-4712-8D79-B09D77361C4D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40" name="TextovéPole 1">
          <a:extLst>
            <a:ext uri="{FF2B5EF4-FFF2-40B4-BE49-F238E27FC236}">
              <a16:creationId xmlns:a16="http://schemas.microsoft.com/office/drawing/2014/main" id="{5AFE2109-BCE0-4E68-B31F-685414E0958E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41" name="TextovéPole 1">
          <a:extLst>
            <a:ext uri="{FF2B5EF4-FFF2-40B4-BE49-F238E27FC236}">
              <a16:creationId xmlns:a16="http://schemas.microsoft.com/office/drawing/2014/main" id="{10FD0FD1-F816-4CA9-91EB-FED6B4C5DED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42" name="TextovéPole 1">
          <a:extLst>
            <a:ext uri="{FF2B5EF4-FFF2-40B4-BE49-F238E27FC236}">
              <a16:creationId xmlns:a16="http://schemas.microsoft.com/office/drawing/2014/main" id="{24E63653-5A80-4440-948C-6778E5164DA3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43" name="TextovéPole 1">
          <a:extLst>
            <a:ext uri="{FF2B5EF4-FFF2-40B4-BE49-F238E27FC236}">
              <a16:creationId xmlns:a16="http://schemas.microsoft.com/office/drawing/2014/main" id="{1AFE024F-8C3E-4A04-9688-9C1D1904FF42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44" name="TextovéPole 1">
          <a:extLst>
            <a:ext uri="{FF2B5EF4-FFF2-40B4-BE49-F238E27FC236}">
              <a16:creationId xmlns:a16="http://schemas.microsoft.com/office/drawing/2014/main" id="{4B1E55E8-1AE3-477F-88D8-D75CE382022F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45" name="TextovéPole 1">
          <a:extLst>
            <a:ext uri="{FF2B5EF4-FFF2-40B4-BE49-F238E27FC236}">
              <a16:creationId xmlns:a16="http://schemas.microsoft.com/office/drawing/2014/main" id="{E7269CA7-1265-49BA-877D-B3BC7DBF2EB0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25</xdr:col>
      <xdr:colOff>481099</xdr:colOff>
      <xdr:row>156</xdr:row>
      <xdr:rowOff>0</xdr:rowOff>
    </xdr:from>
    <xdr:ext cx="184731" cy="264560"/>
    <xdr:sp macro="" textlink="">
      <xdr:nvSpPr>
        <xdr:cNvPr id="2246" name="TextovéPole 1">
          <a:extLst>
            <a:ext uri="{FF2B5EF4-FFF2-40B4-BE49-F238E27FC236}">
              <a16:creationId xmlns:a16="http://schemas.microsoft.com/office/drawing/2014/main" id="{24FAB317-3DC5-4762-AAB0-80ED9A01CDC4}"/>
            </a:ext>
          </a:extLst>
        </xdr:cNvPr>
        <xdr:cNvSpPr txBox="1"/>
      </xdr:nvSpPr>
      <xdr:spPr>
        <a:xfrm>
          <a:off x="16002594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47" name="TextovéPole 1">
          <a:extLst>
            <a:ext uri="{FF2B5EF4-FFF2-40B4-BE49-F238E27FC236}">
              <a16:creationId xmlns:a16="http://schemas.microsoft.com/office/drawing/2014/main" id="{1787534D-82E2-4DC4-B494-7F449B2DE795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48" name="TextovéPole 1">
          <a:extLst>
            <a:ext uri="{FF2B5EF4-FFF2-40B4-BE49-F238E27FC236}">
              <a16:creationId xmlns:a16="http://schemas.microsoft.com/office/drawing/2014/main" id="{CAB8B9AD-F83A-4F2F-B660-2E0BF87AB386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49" name="TextovéPole 1">
          <a:extLst>
            <a:ext uri="{FF2B5EF4-FFF2-40B4-BE49-F238E27FC236}">
              <a16:creationId xmlns:a16="http://schemas.microsoft.com/office/drawing/2014/main" id="{32BD3071-0BD4-402C-BE6A-286BD935A4EA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50" name="TextovéPole 1">
          <a:extLst>
            <a:ext uri="{FF2B5EF4-FFF2-40B4-BE49-F238E27FC236}">
              <a16:creationId xmlns:a16="http://schemas.microsoft.com/office/drawing/2014/main" id="{75964B89-EF27-41A0-AA1E-0F29B11D5296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51" name="TextovéPole 1">
          <a:extLst>
            <a:ext uri="{FF2B5EF4-FFF2-40B4-BE49-F238E27FC236}">
              <a16:creationId xmlns:a16="http://schemas.microsoft.com/office/drawing/2014/main" id="{FB93DCC3-08AF-4CA5-9D5A-789FEFB481B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52" name="TextovéPole 1">
          <a:extLst>
            <a:ext uri="{FF2B5EF4-FFF2-40B4-BE49-F238E27FC236}">
              <a16:creationId xmlns:a16="http://schemas.microsoft.com/office/drawing/2014/main" id="{F6F7943C-27A0-45E6-9BE7-5566FC0488F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53" name="TextovéPole 1">
          <a:extLst>
            <a:ext uri="{FF2B5EF4-FFF2-40B4-BE49-F238E27FC236}">
              <a16:creationId xmlns:a16="http://schemas.microsoft.com/office/drawing/2014/main" id="{C948FE57-7672-4522-8B58-DDC9AE1C054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54" name="TextovéPole 1">
          <a:extLst>
            <a:ext uri="{FF2B5EF4-FFF2-40B4-BE49-F238E27FC236}">
              <a16:creationId xmlns:a16="http://schemas.microsoft.com/office/drawing/2014/main" id="{2FAC2E57-13AB-46A0-9143-0D997C2A684C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55" name="TextovéPole 1">
          <a:extLst>
            <a:ext uri="{FF2B5EF4-FFF2-40B4-BE49-F238E27FC236}">
              <a16:creationId xmlns:a16="http://schemas.microsoft.com/office/drawing/2014/main" id="{3E198CE1-0456-446D-96A2-4E9FBD55DB01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56" name="TextovéPole 1">
          <a:extLst>
            <a:ext uri="{FF2B5EF4-FFF2-40B4-BE49-F238E27FC236}">
              <a16:creationId xmlns:a16="http://schemas.microsoft.com/office/drawing/2014/main" id="{32ECD2F9-9A30-40FB-981B-585204795A0B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57" name="TextovéPole 1">
          <a:extLst>
            <a:ext uri="{FF2B5EF4-FFF2-40B4-BE49-F238E27FC236}">
              <a16:creationId xmlns:a16="http://schemas.microsoft.com/office/drawing/2014/main" id="{8BB50E2C-39C5-49DB-BFED-7E138D7C484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58" name="TextovéPole 1">
          <a:extLst>
            <a:ext uri="{FF2B5EF4-FFF2-40B4-BE49-F238E27FC236}">
              <a16:creationId xmlns:a16="http://schemas.microsoft.com/office/drawing/2014/main" id="{6681FA73-EF09-4282-AB9D-9F6A27513342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59" name="TextovéPole 1">
          <a:extLst>
            <a:ext uri="{FF2B5EF4-FFF2-40B4-BE49-F238E27FC236}">
              <a16:creationId xmlns:a16="http://schemas.microsoft.com/office/drawing/2014/main" id="{A399597D-8005-4285-8601-0DD3EE73DBE7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60" name="TextovéPole 1">
          <a:extLst>
            <a:ext uri="{FF2B5EF4-FFF2-40B4-BE49-F238E27FC236}">
              <a16:creationId xmlns:a16="http://schemas.microsoft.com/office/drawing/2014/main" id="{03506635-2F7C-47B7-8B12-5503C02CED4B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61" name="TextovéPole 1">
          <a:extLst>
            <a:ext uri="{FF2B5EF4-FFF2-40B4-BE49-F238E27FC236}">
              <a16:creationId xmlns:a16="http://schemas.microsoft.com/office/drawing/2014/main" id="{83FF9B67-D531-4409-AAD1-69D27E220537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62" name="TextovéPole 1">
          <a:extLst>
            <a:ext uri="{FF2B5EF4-FFF2-40B4-BE49-F238E27FC236}">
              <a16:creationId xmlns:a16="http://schemas.microsoft.com/office/drawing/2014/main" id="{70428FCD-043B-4330-9741-302D2E23326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63" name="TextovéPole 1">
          <a:extLst>
            <a:ext uri="{FF2B5EF4-FFF2-40B4-BE49-F238E27FC236}">
              <a16:creationId xmlns:a16="http://schemas.microsoft.com/office/drawing/2014/main" id="{0A7D035B-F59A-43C4-AB08-BA2D2A1BA9D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64" name="TextovéPole 1">
          <a:extLst>
            <a:ext uri="{FF2B5EF4-FFF2-40B4-BE49-F238E27FC236}">
              <a16:creationId xmlns:a16="http://schemas.microsoft.com/office/drawing/2014/main" id="{F906DE30-38CC-4F1E-976C-DFB96BD87F1D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65" name="TextovéPole 1">
          <a:extLst>
            <a:ext uri="{FF2B5EF4-FFF2-40B4-BE49-F238E27FC236}">
              <a16:creationId xmlns:a16="http://schemas.microsoft.com/office/drawing/2014/main" id="{1A3BC2E2-51DD-4596-973E-DFAC8903EE40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66" name="TextovéPole 1">
          <a:extLst>
            <a:ext uri="{FF2B5EF4-FFF2-40B4-BE49-F238E27FC236}">
              <a16:creationId xmlns:a16="http://schemas.microsoft.com/office/drawing/2014/main" id="{406F2287-5DD6-4C6C-B2B4-1F5FBCF61659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67" name="TextovéPole 1">
          <a:extLst>
            <a:ext uri="{FF2B5EF4-FFF2-40B4-BE49-F238E27FC236}">
              <a16:creationId xmlns:a16="http://schemas.microsoft.com/office/drawing/2014/main" id="{DA4FBAED-AC00-4C8F-8E76-726E9B3A410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68" name="TextovéPole 1">
          <a:extLst>
            <a:ext uri="{FF2B5EF4-FFF2-40B4-BE49-F238E27FC236}">
              <a16:creationId xmlns:a16="http://schemas.microsoft.com/office/drawing/2014/main" id="{826939FF-5C16-43CB-B4D4-E99450FCF9B3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26</xdr:col>
      <xdr:colOff>481099</xdr:colOff>
      <xdr:row>156</xdr:row>
      <xdr:rowOff>0</xdr:rowOff>
    </xdr:from>
    <xdr:ext cx="184731" cy="264560"/>
    <xdr:sp macro="" textlink="">
      <xdr:nvSpPr>
        <xdr:cNvPr id="2269" name="TextovéPole 1">
          <a:extLst>
            <a:ext uri="{FF2B5EF4-FFF2-40B4-BE49-F238E27FC236}">
              <a16:creationId xmlns:a16="http://schemas.microsoft.com/office/drawing/2014/main" id="{A6D1067C-644D-43E0-8F98-71DB2E049C84}"/>
            </a:ext>
          </a:extLst>
        </xdr:cNvPr>
        <xdr:cNvSpPr txBox="1"/>
      </xdr:nvSpPr>
      <xdr:spPr>
        <a:xfrm>
          <a:off x="16978006" y="348071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19050</xdr:colOff>
      <xdr:row>55</xdr:row>
      <xdr:rowOff>0</xdr:rowOff>
    </xdr:from>
    <xdr:to>
      <xdr:col>45</xdr:col>
      <xdr:colOff>19050</xdr:colOff>
      <xdr:row>56</xdr:row>
      <xdr:rowOff>28575</xdr:rowOff>
    </xdr:to>
    <xdr:sp macro="" textlink="">
      <xdr:nvSpPr>
        <xdr:cNvPr id="2" name="Line 2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ShapeType="1"/>
        </xdr:cNvSpPr>
      </xdr:nvSpPr>
      <xdr:spPr bwMode="auto">
        <a:xfrm>
          <a:off x="74523600" y="22469475"/>
          <a:ext cx="0" cy="952500"/>
        </a:xfrm>
        <a:prstGeom prst="line">
          <a:avLst/>
        </a:prstGeom>
        <a:noFill/>
        <a:ln w="9525">
          <a:solidFill>
            <a:srgbClr val="C0C0C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" name="TextovéPole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2471824" y="6856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twoCellAnchor>
    <xdr:from>
      <xdr:col>45</xdr:col>
      <xdr:colOff>19050</xdr:colOff>
      <xdr:row>62</xdr:row>
      <xdr:rowOff>0</xdr:rowOff>
    </xdr:from>
    <xdr:to>
      <xdr:col>45</xdr:col>
      <xdr:colOff>19050</xdr:colOff>
      <xdr:row>63</xdr:row>
      <xdr:rowOff>0</xdr:rowOff>
    </xdr:to>
    <xdr:sp macro="" textlink="">
      <xdr:nvSpPr>
        <xdr:cNvPr id="4" name="Line 28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ShapeType="1"/>
        </xdr:cNvSpPr>
      </xdr:nvSpPr>
      <xdr:spPr bwMode="auto">
        <a:xfrm>
          <a:off x="74523600" y="26831925"/>
          <a:ext cx="0" cy="495300"/>
        </a:xfrm>
        <a:prstGeom prst="line">
          <a:avLst/>
        </a:prstGeom>
        <a:noFill/>
        <a:ln w="9525">
          <a:solidFill>
            <a:srgbClr val="C0C0C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" name="TextovéPole 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2471824" y="6856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" name="TextovéPole 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2471824" y="6856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7" name="TextovéPole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2471824" y="6880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8" name="TextovéPole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2471824" y="6856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9" name="TextovéPole 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2471824" y="6856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0" name="TextovéPole 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2471824" y="68560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2" name="TextovéPole 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2833774" y="6686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3" name="TextovéPole 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2833774" y="6686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4" name="TextovéPole 1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2833774" y="6686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5" name="TextovéPole 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/>
      </xdr:nvSpPr>
      <xdr:spPr>
        <a:xfrm>
          <a:off x="2833774" y="6711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6" name="TextovéPole 1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2833774" y="6686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7" name="TextovéPole 1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2833774" y="6686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8" name="TextovéPole 1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/>
      </xdr:nvSpPr>
      <xdr:spPr>
        <a:xfrm>
          <a:off x="2833774" y="6686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9" name="TextovéPole 1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/>
      </xdr:nvSpPr>
      <xdr:spPr>
        <a:xfrm>
          <a:off x="2833774" y="6686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0" name="TextovéPole 1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/>
      </xdr:nvSpPr>
      <xdr:spPr>
        <a:xfrm>
          <a:off x="2833774" y="6686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1" name="TextovéPole 1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/>
      </xdr:nvSpPr>
      <xdr:spPr>
        <a:xfrm>
          <a:off x="2833774" y="6686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2" name="TextovéPole 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/>
      </xdr:nvSpPr>
      <xdr:spPr>
        <a:xfrm>
          <a:off x="2833774" y="6711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3" name="TextovéPole 1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/>
      </xdr:nvSpPr>
      <xdr:spPr>
        <a:xfrm>
          <a:off x="2833774" y="6686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4" name="TextovéPole 1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/>
      </xdr:nvSpPr>
      <xdr:spPr>
        <a:xfrm>
          <a:off x="2833774" y="6686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5" name="TextovéPole 1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/>
      </xdr:nvSpPr>
      <xdr:spPr>
        <a:xfrm>
          <a:off x="2833774" y="66865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7" name="TextovéPole 1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/>
      </xdr:nvSpPr>
      <xdr:spPr>
        <a:xfrm>
          <a:off x="2419437" y="7421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8" name="TextovéPole 1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/>
      </xdr:nvSpPr>
      <xdr:spPr>
        <a:xfrm>
          <a:off x="2419437" y="7421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9" name="TextovéPole 1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/>
      </xdr:nvSpPr>
      <xdr:spPr>
        <a:xfrm>
          <a:off x="2419437" y="7421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0" name="TextovéPole 1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/>
      </xdr:nvSpPr>
      <xdr:spPr>
        <a:xfrm>
          <a:off x="2419437" y="744712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1" name="TextovéPole 1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/>
      </xdr:nvSpPr>
      <xdr:spPr>
        <a:xfrm>
          <a:off x="2419437" y="7421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2" name="TextovéPole 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 txBox="1"/>
      </xdr:nvSpPr>
      <xdr:spPr>
        <a:xfrm>
          <a:off x="2419437" y="7421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3" name="TextovéPole 1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 txBox="1"/>
      </xdr:nvSpPr>
      <xdr:spPr>
        <a:xfrm>
          <a:off x="2419437" y="74218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4" name="TextovéPole 1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/>
      </xdr:nvSpPr>
      <xdr:spPr>
        <a:xfrm>
          <a:off x="2419437" y="713946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5" name="TextovéPole 1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 txBox="1"/>
      </xdr:nvSpPr>
      <xdr:spPr>
        <a:xfrm>
          <a:off x="2419437" y="713946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6" name="TextovéPole 1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 txBox="1"/>
      </xdr:nvSpPr>
      <xdr:spPr>
        <a:xfrm>
          <a:off x="2419437" y="713946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7" name="TextovéPole 1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 txBox="1"/>
      </xdr:nvSpPr>
      <xdr:spPr>
        <a:xfrm>
          <a:off x="2419437" y="713946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8" name="TextovéPole 1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 txBox="1"/>
      </xdr:nvSpPr>
      <xdr:spPr>
        <a:xfrm>
          <a:off x="2419437" y="713946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9" name="TextovéPole 1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 txBox="1"/>
      </xdr:nvSpPr>
      <xdr:spPr>
        <a:xfrm>
          <a:off x="2419437" y="713946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0" name="TextovéPole 1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1" name="TextovéPole 1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2" name="TextovéPole 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3" name="TextovéPole 1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4" name="TextovéPole 1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5" name="TextovéPole 1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6" name="TextovéPole 1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7" name="TextovéPole 1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8" name="TextovéPole 1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9" name="TextovéPole 1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0" name="TextovéPole 1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1" name="TextovéPole 1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2" name="TextovéPole 1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3" name="TextovéPole 1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4" name="TextovéPole 1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5" name="TextovéPole 1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6" name="TextovéPole 1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7" name="TextovéPole 1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8" name="TextovéPole 1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9" name="TextovéPole 1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0" name="TextovéPole 1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1" name="TextovéPole 1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2" name="TextovéPole 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3" name="TextovéPole 1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 txBox="1"/>
      </xdr:nvSpPr>
      <xdr:spPr>
        <a:xfrm>
          <a:off x="2438487" y="6206966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1" name="TextovéPole 1">
          <a:extLst>
            <a:ext uri="{FF2B5EF4-FFF2-40B4-BE49-F238E27FC236}">
              <a16:creationId xmlns:a16="http://schemas.microsoft.com/office/drawing/2014/main" id="{0AB54D29-21F1-473C-9DF5-87F41B4E01B3}"/>
            </a:ext>
          </a:extLst>
        </xdr:cNvPr>
        <xdr:cNvSpPr txBox="1"/>
      </xdr:nvSpPr>
      <xdr:spPr>
        <a:xfrm>
          <a:off x="2373399" y="7127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4" name="TextovéPole 1">
          <a:extLst>
            <a:ext uri="{FF2B5EF4-FFF2-40B4-BE49-F238E27FC236}">
              <a16:creationId xmlns:a16="http://schemas.microsoft.com/office/drawing/2014/main" id="{083D4509-849F-41CF-A4A3-8CDA3A612C4C}"/>
            </a:ext>
          </a:extLst>
        </xdr:cNvPr>
        <xdr:cNvSpPr txBox="1"/>
      </xdr:nvSpPr>
      <xdr:spPr>
        <a:xfrm>
          <a:off x="2373399" y="7127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5" name="TextovéPole 1">
          <a:extLst>
            <a:ext uri="{FF2B5EF4-FFF2-40B4-BE49-F238E27FC236}">
              <a16:creationId xmlns:a16="http://schemas.microsoft.com/office/drawing/2014/main" id="{B5B3D5E3-B625-416F-BC97-9FF32729581F}"/>
            </a:ext>
          </a:extLst>
        </xdr:cNvPr>
        <xdr:cNvSpPr txBox="1"/>
      </xdr:nvSpPr>
      <xdr:spPr>
        <a:xfrm>
          <a:off x="2373399" y="7127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6" name="TextovéPole 1">
          <a:extLst>
            <a:ext uri="{FF2B5EF4-FFF2-40B4-BE49-F238E27FC236}">
              <a16:creationId xmlns:a16="http://schemas.microsoft.com/office/drawing/2014/main" id="{5C937FA1-4EF1-4FC8-84C2-6F6B4737584A}"/>
            </a:ext>
          </a:extLst>
        </xdr:cNvPr>
        <xdr:cNvSpPr txBox="1"/>
      </xdr:nvSpPr>
      <xdr:spPr>
        <a:xfrm>
          <a:off x="2373399" y="7127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7" name="TextovéPole 1">
          <a:extLst>
            <a:ext uri="{FF2B5EF4-FFF2-40B4-BE49-F238E27FC236}">
              <a16:creationId xmlns:a16="http://schemas.microsoft.com/office/drawing/2014/main" id="{77339311-B041-431F-8ED4-239D00E9E823}"/>
            </a:ext>
          </a:extLst>
        </xdr:cNvPr>
        <xdr:cNvSpPr txBox="1"/>
      </xdr:nvSpPr>
      <xdr:spPr>
        <a:xfrm>
          <a:off x="2373399" y="7127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8" name="TextovéPole 1">
          <a:extLst>
            <a:ext uri="{FF2B5EF4-FFF2-40B4-BE49-F238E27FC236}">
              <a16:creationId xmlns:a16="http://schemas.microsoft.com/office/drawing/2014/main" id="{6906822A-8A98-4190-A5C0-DAA7E4AEBED6}"/>
            </a:ext>
          </a:extLst>
        </xdr:cNvPr>
        <xdr:cNvSpPr txBox="1"/>
      </xdr:nvSpPr>
      <xdr:spPr>
        <a:xfrm>
          <a:off x="2373399" y="7127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95" name="TextovéPole 1">
          <a:extLst>
            <a:ext uri="{FF2B5EF4-FFF2-40B4-BE49-F238E27FC236}">
              <a16:creationId xmlns:a16="http://schemas.microsoft.com/office/drawing/2014/main" id="{F5AA35A0-A56A-4028-81DD-C694AF865149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96" name="TextovéPole 1">
          <a:extLst>
            <a:ext uri="{FF2B5EF4-FFF2-40B4-BE49-F238E27FC236}">
              <a16:creationId xmlns:a16="http://schemas.microsoft.com/office/drawing/2014/main" id="{3BF59973-5CA9-4CDF-845E-93372E57F1B8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97" name="TextovéPole 1">
          <a:extLst>
            <a:ext uri="{FF2B5EF4-FFF2-40B4-BE49-F238E27FC236}">
              <a16:creationId xmlns:a16="http://schemas.microsoft.com/office/drawing/2014/main" id="{89798C95-CCDD-4727-AB4B-86DAE7560D6D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98" name="TextovéPole 1">
          <a:extLst>
            <a:ext uri="{FF2B5EF4-FFF2-40B4-BE49-F238E27FC236}">
              <a16:creationId xmlns:a16="http://schemas.microsoft.com/office/drawing/2014/main" id="{763EAAEA-3D25-433A-8FE8-A4BB680B2F06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99" name="TextovéPole 1">
          <a:extLst>
            <a:ext uri="{FF2B5EF4-FFF2-40B4-BE49-F238E27FC236}">
              <a16:creationId xmlns:a16="http://schemas.microsoft.com/office/drawing/2014/main" id="{34554D39-3FC9-47B9-B80D-46EFD61B9068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00" name="TextovéPole 1">
          <a:extLst>
            <a:ext uri="{FF2B5EF4-FFF2-40B4-BE49-F238E27FC236}">
              <a16:creationId xmlns:a16="http://schemas.microsoft.com/office/drawing/2014/main" id="{FA6332A7-9DD1-4634-BE58-9C31DF9B5E4A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01" name="TextovéPole 1">
          <a:extLst>
            <a:ext uri="{FF2B5EF4-FFF2-40B4-BE49-F238E27FC236}">
              <a16:creationId xmlns:a16="http://schemas.microsoft.com/office/drawing/2014/main" id="{13D705B3-B421-4725-B293-61336ED05222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02" name="TextovéPole 1">
          <a:extLst>
            <a:ext uri="{FF2B5EF4-FFF2-40B4-BE49-F238E27FC236}">
              <a16:creationId xmlns:a16="http://schemas.microsoft.com/office/drawing/2014/main" id="{FFC3D8F6-B3A2-47B4-9AE1-3158DCD2D8F3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03" name="TextovéPole 1">
          <a:extLst>
            <a:ext uri="{FF2B5EF4-FFF2-40B4-BE49-F238E27FC236}">
              <a16:creationId xmlns:a16="http://schemas.microsoft.com/office/drawing/2014/main" id="{DC3A4700-ED11-4E02-AB60-93EC6AE63041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04" name="TextovéPole 1">
          <a:extLst>
            <a:ext uri="{FF2B5EF4-FFF2-40B4-BE49-F238E27FC236}">
              <a16:creationId xmlns:a16="http://schemas.microsoft.com/office/drawing/2014/main" id="{411E7C5F-C9EA-4264-ABD0-E697CC8E0A1E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05" name="TextovéPole 1">
          <a:extLst>
            <a:ext uri="{FF2B5EF4-FFF2-40B4-BE49-F238E27FC236}">
              <a16:creationId xmlns:a16="http://schemas.microsoft.com/office/drawing/2014/main" id="{767D873D-188C-49EC-B92E-AA1E45BA29E6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06" name="TextovéPole 1">
          <a:extLst>
            <a:ext uri="{FF2B5EF4-FFF2-40B4-BE49-F238E27FC236}">
              <a16:creationId xmlns:a16="http://schemas.microsoft.com/office/drawing/2014/main" id="{B89E1F88-6792-4EDF-80F8-3CFBDD2D2AFA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07" name="TextovéPole 1">
          <a:extLst>
            <a:ext uri="{FF2B5EF4-FFF2-40B4-BE49-F238E27FC236}">
              <a16:creationId xmlns:a16="http://schemas.microsoft.com/office/drawing/2014/main" id="{4999E506-0FAD-47BA-ADDE-3129C63B1D81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08" name="TextovéPole 1">
          <a:extLst>
            <a:ext uri="{FF2B5EF4-FFF2-40B4-BE49-F238E27FC236}">
              <a16:creationId xmlns:a16="http://schemas.microsoft.com/office/drawing/2014/main" id="{F69AF8FC-4693-4676-BD1F-D834BE0F0F15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09" name="TextovéPole 1">
          <a:extLst>
            <a:ext uri="{FF2B5EF4-FFF2-40B4-BE49-F238E27FC236}">
              <a16:creationId xmlns:a16="http://schemas.microsoft.com/office/drawing/2014/main" id="{A9A17C2B-CC59-47C4-B596-B06F13C8BE67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10" name="TextovéPole 1">
          <a:extLst>
            <a:ext uri="{FF2B5EF4-FFF2-40B4-BE49-F238E27FC236}">
              <a16:creationId xmlns:a16="http://schemas.microsoft.com/office/drawing/2014/main" id="{21E6C9EF-3997-4489-A67C-AAAA33D0D729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11" name="TextovéPole 1">
          <a:extLst>
            <a:ext uri="{FF2B5EF4-FFF2-40B4-BE49-F238E27FC236}">
              <a16:creationId xmlns:a16="http://schemas.microsoft.com/office/drawing/2014/main" id="{FD49C9D6-C07B-4F17-9FE1-0E77C6BA557B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12" name="TextovéPole 1">
          <a:extLst>
            <a:ext uri="{FF2B5EF4-FFF2-40B4-BE49-F238E27FC236}">
              <a16:creationId xmlns:a16="http://schemas.microsoft.com/office/drawing/2014/main" id="{33C9FD9C-E1F8-49AB-94C0-2DA8D5E3E2C9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13" name="TextovéPole 1">
          <a:extLst>
            <a:ext uri="{FF2B5EF4-FFF2-40B4-BE49-F238E27FC236}">
              <a16:creationId xmlns:a16="http://schemas.microsoft.com/office/drawing/2014/main" id="{AE8D055C-B884-40F2-B6FE-2989519984C5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14" name="TextovéPole 1">
          <a:extLst>
            <a:ext uri="{FF2B5EF4-FFF2-40B4-BE49-F238E27FC236}">
              <a16:creationId xmlns:a16="http://schemas.microsoft.com/office/drawing/2014/main" id="{5EE1BAC4-82AF-47A6-A659-10A513577B01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15" name="TextovéPole 1">
          <a:extLst>
            <a:ext uri="{FF2B5EF4-FFF2-40B4-BE49-F238E27FC236}">
              <a16:creationId xmlns:a16="http://schemas.microsoft.com/office/drawing/2014/main" id="{3097CBFA-678B-4E06-AFF8-67488F677353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16" name="TextovéPole 1">
          <a:extLst>
            <a:ext uri="{FF2B5EF4-FFF2-40B4-BE49-F238E27FC236}">
              <a16:creationId xmlns:a16="http://schemas.microsoft.com/office/drawing/2014/main" id="{552EDBE7-2944-498D-BB4B-79790F7F7EB6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17" name="TextovéPole 1">
          <a:extLst>
            <a:ext uri="{FF2B5EF4-FFF2-40B4-BE49-F238E27FC236}">
              <a16:creationId xmlns:a16="http://schemas.microsoft.com/office/drawing/2014/main" id="{0D994206-881A-4ACB-A4F3-7F6280C78D1E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18" name="TextovéPole 1">
          <a:extLst>
            <a:ext uri="{FF2B5EF4-FFF2-40B4-BE49-F238E27FC236}">
              <a16:creationId xmlns:a16="http://schemas.microsoft.com/office/drawing/2014/main" id="{7208987B-FE72-4A79-95EF-139C5A2814DB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19" name="TextovéPole 1">
          <a:extLst>
            <a:ext uri="{FF2B5EF4-FFF2-40B4-BE49-F238E27FC236}">
              <a16:creationId xmlns:a16="http://schemas.microsoft.com/office/drawing/2014/main" id="{6138ABCB-FD10-4E8F-901F-2BA89181F170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120" name="TextovéPole 1">
          <a:extLst>
            <a:ext uri="{FF2B5EF4-FFF2-40B4-BE49-F238E27FC236}">
              <a16:creationId xmlns:a16="http://schemas.microsoft.com/office/drawing/2014/main" id="{21E5F423-A039-4BBE-AC5E-D25C8F250D8F}"/>
            </a:ext>
          </a:extLst>
        </xdr:cNvPr>
        <xdr:cNvSpPr txBox="1"/>
      </xdr:nvSpPr>
      <xdr:spPr>
        <a:xfrm>
          <a:off x="7008899" y="29038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26" name="TextovéPole 1">
          <a:extLst>
            <a:ext uri="{FF2B5EF4-FFF2-40B4-BE49-F238E27FC236}">
              <a16:creationId xmlns:a16="http://schemas.microsoft.com/office/drawing/2014/main" id="{17F20212-B402-4F68-A7BC-3269327C445A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69" name="TextovéPole 1">
          <a:extLst>
            <a:ext uri="{FF2B5EF4-FFF2-40B4-BE49-F238E27FC236}">
              <a16:creationId xmlns:a16="http://schemas.microsoft.com/office/drawing/2014/main" id="{31E3417E-BE41-41FE-8CC5-FD5D06AFC7E4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70" name="TextovéPole 1">
          <a:extLst>
            <a:ext uri="{FF2B5EF4-FFF2-40B4-BE49-F238E27FC236}">
              <a16:creationId xmlns:a16="http://schemas.microsoft.com/office/drawing/2014/main" id="{4B679850-E8BC-41D8-BC15-821EB862097F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71" name="TextovéPole 1">
          <a:extLst>
            <a:ext uri="{FF2B5EF4-FFF2-40B4-BE49-F238E27FC236}">
              <a16:creationId xmlns:a16="http://schemas.microsoft.com/office/drawing/2014/main" id="{E29AC2EE-BE07-42E2-908A-C08776533827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72" name="TextovéPole 1">
          <a:extLst>
            <a:ext uri="{FF2B5EF4-FFF2-40B4-BE49-F238E27FC236}">
              <a16:creationId xmlns:a16="http://schemas.microsoft.com/office/drawing/2014/main" id="{9DB80A87-FF8F-4FB9-B084-9F4BFC8E985E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73" name="TextovéPole 1">
          <a:extLst>
            <a:ext uri="{FF2B5EF4-FFF2-40B4-BE49-F238E27FC236}">
              <a16:creationId xmlns:a16="http://schemas.microsoft.com/office/drawing/2014/main" id="{EADF42F8-9B4B-4083-9A3A-2E935DC95679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74" name="TextovéPole 1">
          <a:extLst>
            <a:ext uri="{FF2B5EF4-FFF2-40B4-BE49-F238E27FC236}">
              <a16:creationId xmlns:a16="http://schemas.microsoft.com/office/drawing/2014/main" id="{4052795E-9FA1-49B7-BB6F-449195FD534C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75" name="TextovéPole 1">
          <a:extLst>
            <a:ext uri="{FF2B5EF4-FFF2-40B4-BE49-F238E27FC236}">
              <a16:creationId xmlns:a16="http://schemas.microsoft.com/office/drawing/2014/main" id="{2F71D42A-5D83-4A51-BB0F-3A617C42087A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76" name="TextovéPole 1">
          <a:extLst>
            <a:ext uri="{FF2B5EF4-FFF2-40B4-BE49-F238E27FC236}">
              <a16:creationId xmlns:a16="http://schemas.microsoft.com/office/drawing/2014/main" id="{635F9B05-D6D5-492D-BE0E-86D88E0C4CE0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77" name="TextovéPole 1">
          <a:extLst>
            <a:ext uri="{FF2B5EF4-FFF2-40B4-BE49-F238E27FC236}">
              <a16:creationId xmlns:a16="http://schemas.microsoft.com/office/drawing/2014/main" id="{76278579-E1BB-45E1-B010-1A039BC3BE68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78" name="TextovéPole 1">
          <a:extLst>
            <a:ext uri="{FF2B5EF4-FFF2-40B4-BE49-F238E27FC236}">
              <a16:creationId xmlns:a16="http://schemas.microsoft.com/office/drawing/2014/main" id="{1FD5B8B9-6713-490B-B38B-0CC1B9B89426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79" name="TextovéPole 1">
          <a:extLst>
            <a:ext uri="{FF2B5EF4-FFF2-40B4-BE49-F238E27FC236}">
              <a16:creationId xmlns:a16="http://schemas.microsoft.com/office/drawing/2014/main" id="{BEC55B1E-6E53-4929-9D59-AD172B2334A5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80" name="TextovéPole 1">
          <a:extLst>
            <a:ext uri="{FF2B5EF4-FFF2-40B4-BE49-F238E27FC236}">
              <a16:creationId xmlns:a16="http://schemas.microsoft.com/office/drawing/2014/main" id="{2012CBC7-1035-4E59-B93A-ABC4E73437DD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81" name="TextovéPole 1">
          <a:extLst>
            <a:ext uri="{FF2B5EF4-FFF2-40B4-BE49-F238E27FC236}">
              <a16:creationId xmlns:a16="http://schemas.microsoft.com/office/drawing/2014/main" id="{B3FE62DB-211A-4010-BBC9-4080F4925ACA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82" name="TextovéPole 1">
          <a:extLst>
            <a:ext uri="{FF2B5EF4-FFF2-40B4-BE49-F238E27FC236}">
              <a16:creationId xmlns:a16="http://schemas.microsoft.com/office/drawing/2014/main" id="{B3081DDD-716C-4DA2-9047-0C04349CDA58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83" name="TextovéPole 1">
          <a:extLst>
            <a:ext uri="{FF2B5EF4-FFF2-40B4-BE49-F238E27FC236}">
              <a16:creationId xmlns:a16="http://schemas.microsoft.com/office/drawing/2014/main" id="{5894F07B-38ED-48C3-B010-3C4123811FE4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84" name="TextovéPole 1">
          <a:extLst>
            <a:ext uri="{FF2B5EF4-FFF2-40B4-BE49-F238E27FC236}">
              <a16:creationId xmlns:a16="http://schemas.microsoft.com/office/drawing/2014/main" id="{E49F8392-4CD8-4964-8E53-CFA4D54C7469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85" name="TextovéPole 1">
          <a:extLst>
            <a:ext uri="{FF2B5EF4-FFF2-40B4-BE49-F238E27FC236}">
              <a16:creationId xmlns:a16="http://schemas.microsoft.com/office/drawing/2014/main" id="{4333F032-02BA-459D-B78D-3062278991E4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86" name="TextovéPole 1">
          <a:extLst>
            <a:ext uri="{FF2B5EF4-FFF2-40B4-BE49-F238E27FC236}">
              <a16:creationId xmlns:a16="http://schemas.microsoft.com/office/drawing/2014/main" id="{850FA2E0-7D39-4729-96E2-22286BC8289C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87" name="TextovéPole 1">
          <a:extLst>
            <a:ext uri="{FF2B5EF4-FFF2-40B4-BE49-F238E27FC236}">
              <a16:creationId xmlns:a16="http://schemas.microsoft.com/office/drawing/2014/main" id="{CD819045-F082-456C-9441-F988C6E76B1F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88" name="TextovéPole 1">
          <a:extLst>
            <a:ext uri="{FF2B5EF4-FFF2-40B4-BE49-F238E27FC236}">
              <a16:creationId xmlns:a16="http://schemas.microsoft.com/office/drawing/2014/main" id="{0D22053F-E61E-4BCC-AA32-26A7AFA7BCB4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89" name="TextovéPole 1">
          <a:extLst>
            <a:ext uri="{FF2B5EF4-FFF2-40B4-BE49-F238E27FC236}">
              <a16:creationId xmlns:a16="http://schemas.microsoft.com/office/drawing/2014/main" id="{1BEE0160-0DAC-42A0-AE28-F6334AF33FE8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90" name="TextovéPole 1">
          <a:extLst>
            <a:ext uri="{FF2B5EF4-FFF2-40B4-BE49-F238E27FC236}">
              <a16:creationId xmlns:a16="http://schemas.microsoft.com/office/drawing/2014/main" id="{59A3B58F-E2BE-4114-8C67-386A97867CC4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91" name="TextovéPole 1">
          <a:extLst>
            <a:ext uri="{FF2B5EF4-FFF2-40B4-BE49-F238E27FC236}">
              <a16:creationId xmlns:a16="http://schemas.microsoft.com/office/drawing/2014/main" id="{AC6FE62B-0BD0-43DE-8C9F-EC7D1CDA636D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92" name="TextovéPole 1">
          <a:extLst>
            <a:ext uri="{FF2B5EF4-FFF2-40B4-BE49-F238E27FC236}">
              <a16:creationId xmlns:a16="http://schemas.microsoft.com/office/drawing/2014/main" id="{60E4B24F-206C-425A-94BE-682066513D62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93" name="TextovéPole 1">
          <a:extLst>
            <a:ext uri="{FF2B5EF4-FFF2-40B4-BE49-F238E27FC236}">
              <a16:creationId xmlns:a16="http://schemas.microsoft.com/office/drawing/2014/main" id="{BC9D3ACE-D4D3-4B7F-9E70-CAA239041DF1}"/>
            </a:ext>
          </a:extLst>
        </xdr:cNvPr>
        <xdr:cNvSpPr txBox="1"/>
      </xdr:nvSpPr>
      <xdr:spPr>
        <a:xfrm>
          <a:off x="2316249" y="29083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19050</xdr:colOff>
      <xdr:row>55</xdr:row>
      <xdr:rowOff>0</xdr:rowOff>
    </xdr:from>
    <xdr:to>
      <xdr:col>45</xdr:col>
      <xdr:colOff>19050</xdr:colOff>
      <xdr:row>56</xdr:row>
      <xdr:rowOff>28575</xdr:rowOff>
    </xdr:to>
    <xdr:sp macro="" textlink="">
      <xdr:nvSpPr>
        <xdr:cNvPr id="2" name="Line 28">
          <a:extLst>
            <a:ext uri="{FF2B5EF4-FFF2-40B4-BE49-F238E27FC236}">
              <a16:creationId xmlns:a16="http://schemas.microsoft.com/office/drawing/2014/main" id="{6E290AF2-32C7-455D-8C3C-19FAC3E80DEA}"/>
            </a:ext>
          </a:extLst>
        </xdr:cNvPr>
        <xdr:cNvSpPr>
          <a:spLocks noChangeShapeType="1"/>
        </xdr:cNvSpPr>
      </xdr:nvSpPr>
      <xdr:spPr bwMode="auto">
        <a:xfrm>
          <a:off x="50158650" y="10915650"/>
          <a:ext cx="0" cy="187325"/>
        </a:xfrm>
        <a:prstGeom prst="line">
          <a:avLst/>
        </a:prstGeom>
        <a:noFill/>
        <a:ln w="9525">
          <a:solidFill>
            <a:srgbClr val="C0C0C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" name="TextovéPole 1">
          <a:extLst>
            <a:ext uri="{FF2B5EF4-FFF2-40B4-BE49-F238E27FC236}">
              <a16:creationId xmlns:a16="http://schemas.microsoft.com/office/drawing/2014/main" id="{3FFBAD52-9A2F-4B0F-8527-DE4AE3C798C7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twoCellAnchor>
    <xdr:from>
      <xdr:col>45</xdr:col>
      <xdr:colOff>19050</xdr:colOff>
      <xdr:row>62</xdr:row>
      <xdr:rowOff>0</xdr:rowOff>
    </xdr:from>
    <xdr:to>
      <xdr:col>45</xdr:col>
      <xdr:colOff>19050</xdr:colOff>
      <xdr:row>63</xdr:row>
      <xdr:rowOff>0</xdr:rowOff>
    </xdr:to>
    <xdr:sp macro="" textlink="">
      <xdr:nvSpPr>
        <xdr:cNvPr id="4" name="Line 28">
          <a:extLst>
            <a:ext uri="{FF2B5EF4-FFF2-40B4-BE49-F238E27FC236}">
              <a16:creationId xmlns:a16="http://schemas.microsoft.com/office/drawing/2014/main" id="{A888C0ED-DC24-44D1-AAC5-B60DEA879EBD}"/>
            </a:ext>
          </a:extLst>
        </xdr:cNvPr>
        <xdr:cNvSpPr>
          <a:spLocks noChangeShapeType="1"/>
        </xdr:cNvSpPr>
      </xdr:nvSpPr>
      <xdr:spPr bwMode="auto">
        <a:xfrm>
          <a:off x="50158650" y="12033250"/>
          <a:ext cx="0" cy="158750"/>
        </a:xfrm>
        <a:prstGeom prst="line">
          <a:avLst/>
        </a:prstGeom>
        <a:noFill/>
        <a:ln w="9525">
          <a:solidFill>
            <a:srgbClr val="C0C0C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" name="TextovéPole 1">
          <a:extLst>
            <a:ext uri="{FF2B5EF4-FFF2-40B4-BE49-F238E27FC236}">
              <a16:creationId xmlns:a16="http://schemas.microsoft.com/office/drawing/2014/main" id="{D416AA1B-9E1C-472A-8745-6F912439CD89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" name="TextovéPole 1">
          <a:extLst>
            <a:ext uri="{FF2B5EF4-FFF2-40B4-BE49-F238E27FC236}">
              <a16:creationId xmlns:a16="http://schemas.microsoft.com/office/drawing/2014/main" id="{D80CF6AE-CBBA-4FEC-A5DE-ADA73238E1DC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7" name="TextovéPole 1">
          <a:extLst>
            <a:ext uri="{FF2B5EF4-FFF2-40B4-BE49-F238E27FC236}">
              <a16:creationId xmlns:a16="http://schemas.microsoft.com/office/drawing/2014/main" id="{1F621EF0-15A4-40EB-963F-06F84C48F8C8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8" name="TextovéPole 1">
          <a:extLst>
            <a:ext uri="{FF2B5EF4-FFF2-40B4-BE49-F238E27FC236}">
              <a16:creationId xmlns:a16="http://schemas.microsoft.com/office/drawing/2014/main" id="{780A9972-3602-45AF-81FB-B80385461713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9" name="TextovéPole 1">
          <a:extLst>
            <a:ext uri="{FF2B5EF4-FFF2-40B4-BE49-F238E27FC236}">
              <a16:creationId xmlns:a16="http://schemas.microsoft.com/office/drawing/2014/main" id="{C510A0F2-6B60-43FB-A732-59DA9F64543E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0" name="TextovéPole 1">
          <a:extLst>
            <a:ext uri="{FF2B5EF4-FFF2-40B4-BE49-F238E27FC236}">
              <a16:creationId xmlns:a16="http://schemas.microsoft.com/office/drawing/2014/main" id="{D80A5CCE-F0E1-468B-A1A8-D89F836A384C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1" name="TextovéPole 1">
          <a:extLst>
            <a:ext uri="{FF2B5EF4-FFF2-40B4-BE49-F238E27FC236}">
              <a16:creationId xmlns:a16="http://schemas.microsoft.com/office/drawing/2014/main" id="{08B7E962-71CB-47AE-A09E-5CBB4B1D90A6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2" name="TextovéPole 1">
          <a:extLst>
            <a:ext uri="{FF2B5EF4-FFF2-40B4-BE49-F238E27FC236}">
              <a16:creationId xmlns:a16="http://schemas.microsoft.com/office/drawing/2014/main" id="{B29FE6E8-7A56-4BF8-9A21-C94823694925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3" name="TextovéPole 1">
          <a:extLst>
            <a:ext uri="{FF2B5EF4-FFF2-40B4-BE49-F238E27FC236}">
              <a16:creationId xmlns:a16="http://schemas.microsoft.com/office/drawing/2014/main" id="{83F54648-DF54-4A72-9940-2956643679D8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4" name="TextovéPole 1">
          <a:extLst>
            <a:ext uri="{FF2B5EF4-FFF2-40B4-BE49-F238E27FC236}">
              <a16:creationId xmlns:a16="http://schemas.microsoft.com/office/drawing/2014/main" id="{CDE082B1-2AC0-4D15-A009-2861705CBF3B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5" name="TextovéPole 1">
          <a:extLst>
            <a:ext uri="{FF2B5EF4-FFF2-40B4-BE49-F238E27FC236}">
              <a16:creationId xmlns:a16="http://schemas.microsoft.com/office/drawing/2014/main" id="{5ECA7AB1-B920-4FB5-9FE7-5433E51B1433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6" name="TextovéPole 1">
          <a:extLst>
            <a:ext uri="{FF2B5EF4-FFF2-40B4-BE49-F238E27FC236}">
              <a16:creationId xmlns:a16="http://schemas.microsoft.com/office/drawing/2014/main" id="{4905E84C-6ADA-4C67-A18E-D0F1A6228BC6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7" name="TextovéPole 1">
          <a:extLst>
            <a:ext uri="{FF2B5EF4-FFF2-40B4-BE49-F238E27FC236}">
              <a16:creationId xmlns:a16="http://schemas.microsoft.com/office/drawing/2014/main" id="{77CC649F-9F6A-431F-A0AA-BDBF8485159D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8" name="TextovéPole 1">
          <a:extLst>
            <a:ext uri="{FF2B5EF4-FFF2-40B4-BE49-F238E27FC236}">
              <a16:creationId xmlns:a16="http://schemas.microsoft.com/office/drawing/2014/main" id="{2BA27AC9-DB7F-42AC-BB3F-9A8BCF4164CE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19" name="TextovéPole 1">
          <a:extLst>
            <a:ext uri="{FF2B5EF4-FFF2-40B4-BE49-F238E27FC236}">
              <a16:creationId xmlns:a16="http://schemas.microsoft.com/office/drawing/2014/main" id="{E63384D4-4AE0-4221-ADE9-BC352AA8A4CA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0" name="TextovéPole 1">
          <a:extLst>
            <a:ext uri="{FF2B5EF4-FFF2-40B4-BE49-F238E27FC236}">
              <a16:creationId xmlns:a16="http://schemas.microsoft.com/office/drawing/2014/main" id="{99AE5836-8533-4B52-8B46-37CCCFA3E9BA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1" name="TextovéPole 1">
          <a:extLst>
            <a:ext uri="{FF2B5EF4-FFF2-40B4-BE49-F238E27FC236}">
              <a16:creationId xmlns:a16="http://schemas.microsoft.com/office/drawing/2014/main" id="{11C1165B-064B-4904-85DC-C2EFE836E615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2" name="TextovéPole 1">
          <a:extLst>
            <a:ext uri="{FF2B5EF4-FFF2-40B4-BE49-F238E27FC236}">
              <a16:creationId xmlns:a16="http://schemas.microsoft.com/office/drawing/2014/main" id="{8AF12978-CAD8-403A-9A79-7796ADFAEAC3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3" name="TextovéPole 1">
          <a:extLst>
            <a:ext uri="{FF2B5EF4-FFF2-40B4-BE49-F238E27FC236}">
              <a16:creationId xmlns:a16="http://schemas.microsoft.com/office/drawing/2014/main" id="{CCF1E0F7-0D15-48FA-93EC-E0F0B7A1AF74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4" name="TextovéPole 1">
          <a:extLst>
            <a:ext uri="{FF2B5EF4-FFF2-40B4-BE49-F238E27FC236}">
              <a16:creationId xmlns:a16="http://schemas.microsoft.com/office/drawing/2014/main" id="{27AD7239-8D6C-4943-9EA7-DBCE3CE02ABC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5" name="TextovéPole 1">
          <a:extLst>
            <a:ext uri="{FF2B5EF4-FFF2-40B4-BE49-F238E27FC236}">
              <a16:creationId xmlns:a16="http://schemas.microsoft.com/office/drawing/2014/main" id="{81F1ABBA-42E3-4D1B-9C37-0CF5923646D5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6" name="TextovéPole 1">
          <a:extLst>
            <a:ext uri="{FF2B5EF4-FFF2-40B4-BE49-F238E27FC236}">
              <a16:creationId xmlns:a16="http://schemas.microsoft.com/office/drawing/2014/main" id="{B9DA8EE3-A374-4B50-A15F-C675E87F4F48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7" name="TextovéPole 1">
          <a:extLst>
            <a:ext uri="{FF2B5EF4-FFF2-40B4-BE49-F238E27FC236}">
              <a16:creationId xmlns:a16="http://schemas.microsoft.com/office/drawing/2014/main" id="{9ED2A73E-E299-4746-90C4-D6C08F3E7C26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8" name="TextovéPole 1">
          <a:extLst>
            <a:ext uri="{FF2B5EF4-FFF2-40B4-BE49-F238E27FC236}">
              <a16:creationId xmlns:a16="http://schemas.microsoft.com/office/drawing/2014/main" id="{75C9062A-3A0A-49D2-B33A-3F06E79B328C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29" name="TextovéPole 1">
          <a:extLst>
            <a:ext uri="{FF2B5EF4-FFF2-40B4-BE49-F238E27FC236}">
              <a16:creationId xmlns:a16="http://schemas.microsoft.com/office/drawing/2014/main" id="{28BF24D4-91C1-43A6-BE1F-AC7C0AB1369B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0" name="TextovéPole 1">
          <a:extLst>
            <a:ext uri="{FF2B5EF4-FFF2-40B4-BE49-F238E27FC236}">
              <a16:creationId xmlns:a16="http://schemas.microsoft.com/office/drawing/2014/main" id="{50A67793-416C-45FF-BE1B-088364E5DB3F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1" name="TextovéPole 1">
          <a:extLst>
            <a:ext uri="{FF2B5EF4-FFF2-40B4-BE49-F238E27FC236}">
              <a16:creationId xmlns:a16="http://schemas.microsoft.com/office/drawing/2014/main" id="{1CDC51E3-2A03-46B4-A149-1482AE520E55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2" name="TextovéPole 1">
          <a:extLst>
            <a:ext uri="{FF2B5EF4-FFF2-40B4-BE49-F238E27FC236}">
              <a16:creationId xmlns:a16="http://schemas.microsoft.com/office/drawing/2014/main" id="{155E2A49-11AF-4632-AAA3-375104609D35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3" name="TextovéPole 1">
          <a:extLst>
            <a:ext uri="{FF2B5EF4-FFF2-40B4-BE49-F238E27FC236}">
              <a16:creationId xmlns:a16="http://schemas.microsoft.com/office/drawing/2014/main" id="{52D03A39-60CD-4246-B91A-2DD7D2ABE6D5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4" name="TextovéPole 1">
          <a:extLst>
            <a:ext uri="{FF2B5EF4-FFF2-40B4-BE49-F238E27FC236}">
              <a16:creationId xmlns:a16="http://schemas.microsoft.com/office/drawing/2014/main" id="{D5462889-6CE7-4C4D-91D0-28C17FF5CD8C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5" name="TextovéPole 1">
          <a:extLst>
            <a:ext uri="{FF2B5EF4-FFF2-40B4-BE49-F238E27FC236}">
              <a16:creationId xmlns:a16="http://schemas.microsoft.com/office/drawing/2014/main" id="{F0538680-572A-4123-A028-85342606E07F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6" name="TextovéPole 1">
          <a:extLst>
            <a:ext uri="{FF2B5EF4-FFF2-40B4-BE49-F238E27FC236}">
              <a16:creationId xmlns:a16="http://schemas.microsoft.com/office/drawing/2014/main" id="{64FCDF66-1F77-4361-82A4-9EEE601CE864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7" name="TextovéPole 1">
          <a:extLst>
            <a:ext uri="{FF2B5EF4-FFF2-40B4-BE49-F238E27FC236}">
              <a16:creationId xmlns:a16="http://schemas.microsoft.com/office/drawing/2014/main" id="{27160919-015F-447F-8768-1EEB6CC1B325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8" name="TextovéPole 1">
          <a:extLst>
            <a:ext uri="{FF2B5EF4-FFF2-40B4-BE49-F238E27FC236}">
              <a16:creationId xmlns:a16="http://schemas.microsoft.com/office/drawing/2014/main" id="{7D7605EB-0E30-40E9-99EE-D54588DF0FAB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39" name="TextovéPole 1">
          <a:extLst>
            <a:ext uri="{FF2B5EF4-FFF2-40B4-BE49-F238E27FC236}">
              <a16:creationId xmlns:a16="http://schemas.microsoft.com/office/drawing/2014/main" id="{EF4F22C3-8DD3-49CF-AC8F-D603E0D5CB31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0" name="TextovéPole 1">
          <a:extLst>
            <a:ext uri="{FF2B5EF4-FFF2-40B4-BE49-F238E27FC236}">
              <a16:creationId xmlns:a16="http://schemas.microsoft.com/office/drawing/2014/main" id="{AB91D5C1-6411-48C1-9CCD-AC81CD0F8184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1" name="TextovéPole 1">
          <a:extLst>
            <a:ext uri="{FF2B5EF4-FFF2-40B4-BE49-F238E27FC236}">
              <a16:creationId xmlns:a16="http://schemas.microsoft.com/office/drawing/2014/main" id="{035AED63-F7EB-460F-8B1C-F95A79FE8C3D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2" name="TextovéPole 1">
          <a:extLst>
            <a:ext uri="{FF2B5EF4-FFF2-40B4-BE49-F238E27FC236}">
              <a16:creationId xmlns:a16="http://schemas.microsoft.com/office/drawing/2014/main" id="{28EEF92F-B58C-495D-BC6A-46CFFC49BEDB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3" name="TextovéPole 1">
          <a:extLst>
            <a:ext uri="{FF2B5EF4-FFF2-40B4-BE49-F238E27FC236}">
              <a16:creationId xmlns:a16="http://schemas.microsoft.com/office/drawing/2014/main" id="{7D36296E-CCCC-4013-92AB-204502354C86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4" name="TextovéPole 1">
          <a:extLst>
            <a:ext uri="{FF2B5EF4-FFF2-40B4-BE49-F238E27FC236}">
              <a16:creationId xmlns:a16="http://schemas.microsoft.com/office/drawing/2014/main" id="{2C54E9BB-6AE8-4F8D-A2BD-E2A7E3A6B8F5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5" name="TextovéPole 1">
          <a:extLst>
            <a:ext uri="{FF2B5EF4-FFF2-40B4-BE49-F238E27FC236}">
              <a16:creationId xmlns:a16="http://schemas.microsoft.com/office/drawing/2014/main" id="{5295515D-A86C-4735-A7E9-49AA6FAC0728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6" name="TextovéPole 1">
          <a:extLst>
            <a:ext uri="{FF2B5EF4-FFF2-40B4-BE49-F238E27FC236}">
              <a16:creationId xmlns:a16="http://schemas.microsoft.com/office/drawing/2014/main" id="{A94CA499-00A4-4587-8D75-2A67DC436AAE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7" name="TextovéPole 1">
          <a:extLst>
            <a:ext uri="{FF2B5EF4-FFF2-40B4-BE49-F238E27FC236}">
              <a16:creationId xmlns:a16="http://schemas.microsoft.com/office/drawing/2014/main" id="{00B492EE-C352-44AB-918D-6C83DB547938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8" name="TextovéPole 1">
          <a:extLst>
            <a:ext uri="{FF2B5EF4-FFF2-40B4-BE49-F238E27FC236}">
              <a16:creationId xmlns:a16="http://schemas.microsoft.com/office/drawing/2014/main" id="{696F08F7-40C4-4F31-9CEB-0900C6E8BE11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49" name="TextovéPole 1">
          <a:extLst>
            <a:ext uri="{FF2B5EF4-FFF2-40B4-BE49-F238E27FC236}">
              <a16:creationId xmlns:a16="http://schemas.microsoft.com/office/drawing/2014/main" id="{26D75BC0-15D2-4379-ABC1-24F6EDF93916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0" name="TextovéPole 1">
          <a:extLst>
            <a:ext uri="{FF2B5EF4-FFF2-40B4-BE49-F238E27FC236}">
              <a16:creationId xmlns:a16="http://schemas.microsoft.com/office/drawing/2014/main" id="{BB1A448B-5FF4-435C-9136-FBDEE28CC932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1" name="TextovéPole 1">
          <a:extLst>
            <a:ext uri="{FF2B5EF4-FFF2-40B4-BE49-F238E27FC236}">
              <a16:creationId xmlns:a16="http://schemas.microsoft.com/office/drawing/2014/main" id="{85E212C4-C3BF-46FA-9F23-DEFFE4F93B5C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2" name="TextovéPole 1">
          <a:extLst>
            <a:ext uri="{FF2B5EF4-FFF2-40B4-BE49-F238E27FC236}">
              <a16:creationId xmlns:a16="http://schemas.microsoft.com/office/drawing/2014/main" id="{3D8DB425-7EE1-4E96-8FCD-D1356D0D8D60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3" name="TextovéPole 1">
          <a:extLst>
            <a:ext uri="{FF2B5EF4-FFF2-40B4-BE49-F238E27FC236}">
              <a16:creationId xmlns:a16="http://schemas.microsoft.com/office/drawing/2014/main" id="{E44EC53E-AAE5-410E-9259-0BA1001A72B4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4" name="TextovéPole 1">
          <a:extLst>
            <a:ext uri="{FF2B5EF4-FFF2-40B4-BE49-F238E27FC236}">
              <a16:creationId xmlns:a16="http://schemas.microsoft.com/office/drawing/2014/main" id="{6E02A39C-3C1D-4324-B1D2-B7E6ECAFF206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5" name="TextovéPole 1">
          <a:extLst>
            <a:ext uri="{FF2B5EF4-FFF2-40B4-BE49-F238E27FC236}">
              <a16:creationId xmlns:a16="http://schemas.microsoft.com/office/drawing/2014/main" id="{356493C0-0070-41AF-9BA3-B891074C4D2F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6" name="TextovéPole 1">
          <a:extLst>
            <a:ext uri="{FF2B5EF4-FFF2-40B4-BE49-F238E27FC236}">
              <a16:creationId xmlns:a16="http://schemas.microsoft.com/office/drawing/2014/main" id="{54E6FE4C-B936-45C2-AFF8-5F2486C49E0C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7" name="TextovéPole 1">
          <a:extLst>
            <a:ext uri="{FF2B5EF4-FFF2-40B4-BE49-F238E27FC236}">
              <a16:creationId xmlns:a16="http://schemas.microsoft.com/office/drawing/2014/main" id="{CA767ED2-73CF-419B-8D6A-A1CB18D25B14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8" name="TextovéPole 1">
          <a:extLst>
            <a:ext uri="{FF2B5EF4-FFF2-40B4-BE49-F238E27FC236}">
              <a16:creationId xmlns:a16="http://schemas.microsoft.com/office/drawing/2014/main" id="{4ED92FC6-E9BC-467B-85E2-405F383D67F3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59" name="TextovéPole 1">
          <a:extLst>
            <a:ext uri="{FF2B5EF4-FFF2-40B4-BE49-F238E27FC236}">
              <a16:creationId xmlns:a16="http://schemas.microsoft.com/office/drawing/2014/main" id="{F02FB580-A7D3-4C2E-A126-3D9D8D81B49B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0" name="TextovéPole 1">
          <a:extLst>
            <a:ext uri="{FF2B5EF4-FFF2-40B4-BE49-F238E27FC236}">
              <a16:creationId xmlns:a16="http://schemas.microsoft.com/office/drawing/2014/main" id="{8BDAA4EC-4292-4A46-8B6B-BDDD73CBC310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1" name="TextovéPole 1">
          <a:extLst>
            <a:ext uri="{FF2B5EF4-FFF2-40B4-BE49-F238E27FC236}">
              <a16:creationId xmlns:a16="http://schemas.microsoft.com/office/drawing/2014/main" id="{945CB5D0-B6F1-4E0B-88AF-4ACFC11C4478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2" name="TextovéPole 1">
          <a:extLst>
            <a:ext uri="{FF2B5EF4-FFF2-40B4-BE49-F238E27FC236}">
              <a16:creationId xmlns:a16="http://schemas.microsoft.com/office/drawing/2014/main" id="{363B6C1A-51EC-45CC-9143-E6DBC88377C9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3" name="TextovéPole 1">
          <a:extLst>
            <a:ext uri="{FF2B5EF4-FFF2-40B4-BE49-F238E27FC236}">
              <a16:creationId xmlns:a16="http://schemas.microsoft.com/office/drawing/2014/main" id="{4666CFE9-E7B3-4724-BA15-ACAE8F8B6BDE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4" name="TextovéPole 1">
          <a:extLst>
            <a:ext uri="{FF2B5EF4-FFF2-40B4-BE49-F238E27FC236}">
              <a16:creationId xmlns:a16="http://schemas.microsoft.com/office/drawing/2014/main" id="{89E7CC07-F632-4CD5-9C60-BC076FD803BF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5" name="TextovéPole 1">
          <a:extLst>
            <a:ext uri="{FF2B5EF4-FFF2-40B4-BE49-F238E27FC236}">
              <a16:creationId xmlns:a16="http://schemas.microsoft.com/office/drawing/2014/main" id="{EDB0BE3C-CA66-40F3-A1CB-9F3CDA28DA5E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6" name="TextovéPole 1">
          <a:extLst>
            <a:ext uri="{FF2B5EF4-FFF2-40B4-BE49-F238E27FC236}">
              <a16:creationId xmlns:a16="http://schemas.microsoft.com/office/drawing/2014/main" id="{1130FC27-35C2-450C-93A2-E1979720F37F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155</xdr:row>
      <xdr:rowOff>0</xdr:rowOff>
    </xdr:from>
    <xdr:ext cx="184731" cy="264560"/>
    <xdr:sp macro="" textlink="">
      <xdr:nvSpPr>
        <xdr:cNvPr id="67" name="TextovéPole 1">
          <a:extLst>
            <a:ext uri="{FF2B5EF4-FFF2-40B4-BE49-F238E27FC236}">
              <a16:creationId xmlns:a16="http://schemas.microsoft.com/office/drawing/2014/main" id="{D2E42C73-2207-4D7C-841A-D339900AA151}"/>
            </a:ext>
          </a:extLst>
        </xdr:cNvPr>
        <xdr:cNvSpPr txBox="1"/>
      </xdr:nvSpPr>
      <xdr:spPr>
        <a:xfrm>
          <a:off x="2894099" y="3444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68" name="TextovéPole 1">
          <a:extLst>
            <a:ext uri="{FF2B5EF4-FFF2-40B4-BE49-F238E27FC236}">
              <a16:creationId xmlns:a16="http://schemas.microsoft.com/office/drawing/2014/main" id="{6E1F6A6F-E403-442F-89B0-625319844AF9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69" name="TextovéPole 1">
          <a:extLst>
            <a:ext uri="{FF2B5EF4-FFF2-40B4-BE49-F238E27FC236}">
              <a16:creationId xmlns:a16="http://schemas.microsoft.com/office/drawing/2014/main" id="{979AD797-C842-4DF7-8F3C-AAA1007D4F11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70" name="TextovéPole 1">
          <a:extLst>
            <a:ext uri="{FF2B5EF4-FFF2-40B4-BE49-F238E27FC236}">
              <a16:creationId xmlns:a16="http://schemas.microsoft.com/office/drawing/2014/main" id="{042463FF-C2FF-42F6-8365-32F13EC05AAE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71" name="TextovéPole 1">
          <a:extLst>
            <a:ext uri="{FF2B5EF4-FFF2-40B4-BE49-F238E27FC236}">
              <a16:creationId xmlns:a16="http://schemas.microsoft.com/office/drawing/2014/main" id="{9AB15CE4-C1C6-4E2D-80C6-5F6F80B40BE7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72" name="TextovéPole 1">
          <a:extLst>
            <a:ext uri="{FF2B5EF4-FFF2-40B4-BE49-F238E27FC236}">
              <a16:creationId xmlns:a16="http://schemas.microsoft.com/office/drawing/2014/main" id="{62E78880-0906-4904-A8ED-A31CC30A49A5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73" name="TextovéPole 1">
          <a:extLst>
            <a:ext uri="{FF2B5EF4-FFF2-40B4-BE49-F238E27FC236}">
              <a16:creationId xmlns:a16="http://schemas.microsoft.com/office/drawing/2014/main" id="{5A12C0DF-AE1C-49DA-967B-885E71BFA4AB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74" name="TextovéPole 1">
          <a:extLst>
            <a:ext uri="{FF2B5EF4-FFF2-40B4-BE49-F238E27FC236}">
              <a16:creationId xmlns:a16="http://schemas.microsoft.com/office/drawing/2014/main" id="{9A58DD15-6FEE-4BE4-AF2B-5ED73D06045D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75" name="TextovéPole 1">
          <a:extLst>
            <a:ext uri="{FF2B5EF4-FFF2-40B4-BE49-F238E27FC236}">
              <a16:creationId xmlns:a16="http://schemas.microsoft.com/office/drawing/2014/main" id="{02A7EB78-7586-4EC6-9F22-DF007DE922C3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76" name="TextovéPole 1">
          <a:extLst>
            <a:ext uri="{FF2B5EF4-FFF2-40B4-BE49-F238E27FC236}">
              <a16:creationId xmlns:a16="http://schemas.microsoft.com/office/drawing/2014/main" id="{B27D129F-9137-40F6-9CA7-9C8C9F8A0D09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77" name="TextovéPole 1">
          <a:extLst>
            <a:ext uri="{FF2B5EF4-FFF2-40B4-BE49-F238E27FC236}">
              <a16:creationId xmlns:a16="http://schemas.microsoft.com/office/drawing/2014/main" id="{B7C17B88-74A9-43E6-937D-AAEF937D9DF5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78" name="TextovéPole 1">
          <a:extLst>
            <a:ext uri="{FF2B5EF4-FFF2-40B4-BE49-F238E27FC236}">
              <a16:creationId xmlns:a16="http://schemas.microsoft.com/office/drawing/2014/main" id="{BC2A9F35-90C5-4152-BB05-DA67AFA8B2E7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79" name="TextovéPole 1">
          <a:extLst>
            <a:ext uri="{FF2B5EF4-FFF2-40B4-BE49-F238E27FC236}">
              <a16:creationId xmlns:a16="http://schemas.microsoft.com/office/drawing/2014/main" id="{2A7D4B4A-2F2C-4ADD-926A-3CC1C067969F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80" name="TextovéPole 1">
          <a:extLst>
            <a:ext uri="{FF2B5EF4-FFF2-40B4-BE49-F238E27FC236}">
              <a16:creationId xmlns:a16="http://schemas.microsoft.com/office/drawing/2014/main" id="{9C8CFFF8-3DCB-4295-BFB5-7F5E84739CE5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81" name="TextovéPole 1">
          <a:extLst>
            <a:ext uri="{FF2B5EF4-FFF2-40B4-BE49-F238E27FC236}">
              <a16:creationId xmlns:a16="http://schemas.microsoft.com/office/drawing/2014/main" id="{52137A23-D33F-4732-B44E-3D01DE210FF4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82" name="TextovéPole 1">
          <a:extLst>
            <a:ext uri="{FF2B5EF4-FFF2-40B4-BE49-F238E27FC236}">
              <a16:creationId xmlns:a16="http://schemas.microsoft.com/office/drawing/2014/main" id="{9B1A3AF1-DD27-4FBA-8FA8-63231FD4BEE8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83" name="TextovéPole 1">
          <a:extLst>
            <a:ext uri="{FF2B5EF4-FFF2-40B4-BE49-F238E27FC236}">
              <a16:creationId xmlns:a16="http://schemas.microsoft.com/office/drawing/2014/main" id="{FC5779C3-5C1B-497C-8093-00FD1A5D6547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84" name="TextovéPole 1">
          <a:extLst>
            <a:ext uri="{FF2B5EF4-FFF2-40B4-BE49-F238E27FC236}">
              <a16:creationId xmlns:a16="http://schemas.microsoft.com/office/drawing/2014/main" id="{7EF77ED3-6966-43BD-B913-19BE64029455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85" name="TextovéPole 1">
          <a:extLst>
            <a:ext uri="{FF2B5EF4-FFF2-40B4-BE49-F238E27FC236}">
              <a16:creationId xmlns:a16="http://schemas.microsoft.com/office/drawing/2014/main" id="{EA376480-2FC4-4675-AD7F-3E8EC83272AF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86" name="TextovéPole 1">
          <a:extLst>
            <a:ext uri="{FF2B5EF4-FFF2-40B4-BE49-F238E27FC236}">
              <a16:creationId xmlns:a16="http://schemas.microsoft.com/office/drawing/2014/main" id="{7A459ACA-CC82-4F14-AAA4-68F1BC504238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87" name="TextovéPole 1">
          <a:extLst>
            <a:ext uri="{FF2B5EF4-FFF2-40B4-BE49-F238E27FC236}">
              <a16:creationId xmlns:a16="http://schemas.microsoft.com/office/drawing/2014/main" id="{2B275185-B871-48E4-9E4C-4AE27525AF64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88" name="TextovéPole 1">
          <a:extLst>
            <a:ext uri="{FF2B5EF4-FFF2-40B4-BE49-F238E27FC236}">
              <a16:creationId xmlns:a16="http://schemas.microsoft.com/office/drawing/2014/main" id="{9CB9E7FF-303F-43FC-8F83-6521F64ADB69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89" name="TextovéPole 1">
          <a:extLst>
            <a:ext uri="{FF2B5EF4-FFF2-40B4-BE49-F238E27FC236}">
              <a16:creationId xmlns:a16="http://schemas.microsoft.com/office/drawing/2014/main" id="{D41C6149-F16E-457E-9970-E7B273093A62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90" name="TextovéPole 1">
          <a:extLst>
            <a:ext uri="{FF2B5EF4-FFF2-40B4-BE49-F238E27FC236}">
              <a16:creationId xmlns:a16="http://schemas.microsoft.com/office/drawing/2014/main" id="{949E49BA-BB53-4BDA-8704-F819992C192C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91" name="TextovéPole 1">
          <a:extLst>
            <a:ext uri="{FF2B5EF4-FFF2-40B4-BE49-F238E27FC236}">
              <a16:creationId xmlns:a16="http://schemas.microsoft.com/office/drawing/2014/main" id="{398B560F-D194-44F7-968D-9CBB334E6863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92" name="TextovéPole 1">
          <a:extLst>
            <a:ext uri="{FF2B5EF4-FFF2-40B4-BE49-F238E27FC236}">
              <a16:creationId xmlns:a16="http://schemas.microsoft.com/office/drawing/2014/main" id="{87646A9F-93E4-47E5-8424-7528BAF43DE3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156</xdr:row>
      <xdr:rowOff>0</xdr:rowOff>
    </xdr:from>
    <xdr:ext cx="184731" cy="264560"/>
    <xdr:sp macro="" textlink="">
      <xdr:nvSpPr>
        <xdr:cNvPr id="93" name="TextovéPole 1">
          <a:extLst>
            <a:ext uri="{FF2B5EF4-FFF2-40B4-BE49-F238E27FC236}">
              <a16:creationId xmlns:a16="http://schemas.microsoft.com/office/drawing/2014/main" id="{6812A562-2A6F-4AD9-92AD-26D65455D709}"/>
            </a:ext>
          </a:extLst>
        </xdr:cNvPr>
        <xdr:cNvSpPr txBox="1"/>
      </xdr:nvSpPr>
      <xdr:spPr>
        <a:xfrm>
          <a:off x="2894099" y="346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94" name="TextovéPole 1">
          <a:extLst>
            <a:ext uri="{FF2B5EF4-FFF2-40B4-BE49-F238E27FC236}">
              <a16:creationId xmlns:a16="http://schemas.microsoft.com/office/drawing/2014/main" id="{2E09FCD1-C1A6-4124-852C-B414FD115DB6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95" name="TextovéPole 1">
          <a:extLst>
            <a:ext uri="{FF2B5EF4-FFF2-40B4-BE49-F238E27FC236}">
              <a16:creationId xmlns:a16="http://schemas.microsoft.com/office/drawing/2014/main" id="{845E6678-BC7F-41BC-A941-B5B4CB734119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96" name="TextovéPole 1">
          <a:extLst>
            <a:ext uri="{FF2B5EF4-FFF2-40B4-BE49-F238E27FC236}">
              <a16:creationId xmlns:a16="http://schemas.microsoft.com/office/drawing/2014/main" id="{542B1BFA-3721-4221-BD27-CE9DC7BF6FED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97" name="TextovéPole 1">
          <a:extLst>
            <a:ext uri="{FF2B5EF4-FFF2-40B4-BE49-F238E27FC236}">
              <a16:creationId xmlns:a16="http://schemas.microsoft.com/office/drawing/2014/main" id="{B49F25E0-084C-48BA-B139-B935C396E177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98" name="TextovéPole 1">
          <a:extLst>
            <a:ext uri="{FF2B5EF4-FFF2-40B4-BE49-F238E27FC236}">
              <a16:creationId xmlns:a16="http://schemas.microsoft.com/office/drawing/2014/main" id="{A5E9B8CB-47CC-4230-8368-4BCB6C65EEB2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99" name="TextovéPole 1">
          <a:extLst>
            <a:ext uri="{FF2B5EF4-FFF2-40B4-BE49-F238E27FC236}">
              <a16:creationId xmlns:a16="http://schemas.microsoft.com/office/drawing/2014/main" id="{D3B8A6B3-CCD5-436E-8C07-EE8A52CE4572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00" name="TextovéPole 1">
          <a:extLst>
            <a:ext uri="{FF2B5EF4-FFF2-40B4-BE49-F238E27FC236}">
              <a16:creationId xmlns:a16="http://schemas.microsoft.com/office/drawing/2014/main" id="{C6990C67-4220-4607-9D45-8E118369D8C8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01" name="TextovéPole 1">
          <a:extLst>
            <a:ext uri="{FF2B5EF4-FFF2-40B4-BE49-F238E27FC236}">
              <a16:creationId xmlns:a16="http://schemas.microsoft.com/office/drawing/2014/main" id="{64975D10-A701-4C20-AA5D-4180683268CE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02" name="TextovéPole 1">
          <a:extLst>
            <a:ext uri="{FF2B5EF4-FFF2-40B4-BE49-F238E27FC236}">
              <a16:creationId xmlns:a16="http://schemas.microsoft.com/office/drawing/2014/main" id="{606A2AA7-6EC4-4B2C-B3A1-A9E00C8D8B33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03" name="TextovéPole 1">
          <a:extLst>
            <a:ext uri="{FF2B5EF4-FFF2-40B4-BE49-F238E27FC236}">
              <a16:creationId xmlns:a16="http://schemas.microsoft.com/office/drawing/2014/main" id="{3BFAB383-D94C-4DA5-BD6C-4318EBB993AB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04" name="TextovéPole 1">
          <a:extLst>
            <a:ext uri="{FF2B5EF4-FFF2-40B4-BE49-F238E27FC236}">
              <a16:creationId xmlns:a16="http://schemas.microsoft.com/office/drawing/2014/main" id="{48CA399C-A62D-4C0C-BD75-03EE7C39F902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05" name="TextovéPole 1">
          <a:extLst>
            <a:ext uri="{FF2B5EF4-FFF2-40B4-BE49-F238E27FC236}">
              <a16:creationId xmlns:a16="http://schemas.microsoft.com/office/drawing/2014/main" id="{D07BF0F9-0BAD-49F0-8E67-B1584E2D8C3F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06" name="TextovéPole 1">
          <a:extLst>
            <a:ext uri="{FF2B5EF4-FFF2-40B4-BE49-F238E27FC236}">
              <a16:creationId xmlns:a16="http://schemas.microsoft.com/office/drawing/2014/main" id="{6D5B06AE-86E7-4DF7-89BF-E7E36062E480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07" name="TextovéPole 1">
          <a:extLst>
            <a:ext uri="{FF2B5EF4-FFF2-40B4-BE49-F238E27FC236}">
              <a16:creationId xmlns:a16="http://schemas.microsoft.com/office/drawing/2014/main" id="{86FAEF8F-5711-4870-88AE-C1FC70DEB0FC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08" name="TextovéPole 1">
          <a:extLst>
            <a:ext uri="{FF2B5EF4-FFF2-40B4-BE49-F238E27FC236}">
              <a16:creationId xmlns:a16="http://schemas.microsoft.com/office/drawing/2014/main" id="{FA003F3D-A3D1-44BC-88AC-DAA8173FC401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09" name="TextovéPole 1">
          <a:extLst>
            <a:ext uri="{FF2B5EF4-FFF2-40B4-BE49-F238E27FC236}">
              <a16:creationId xmlns:a16="http://schemas.microsoft.com/office/drawing/2014/main" id="{DFFA5F01-D97D-4D6B-8854-DFC644E9C2BF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10" name="TextovéPole 1">
          <a:extLst>
            <a:ext uri="{FF2B5EF4-FFF2-40B4-BE49-F238E27FC236}">
              <a16:creationId xmlns:a16="http://schemas.microsoft.com/office/drawing/2014/main" id="{BEF24289-974C-4BF4-8839-B891A0A844F4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11" name="TextovéPole 1">
          <a:extLst>
            <a:ext uri="{FF2B5EF4-FFF2-40B4-BE49-F238E27FC236}">
              <a16:creationId xmlns:a16="http://schemas.microsoft.com/office/drawing/2014/main" id="{F61F54DB-4173-4FDB-AB3E-5FF58D22EDED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12" name="TextovéPole 1">
          <a:extLst>
            <a:ext uri="{FF2B5EF4-FFF2-40B4-BE49-F238E27FC236}">
              <a16:creationId xmlns:a16="http://schemas.microsoft.com/office/drawing/2014/main" id="{4DC4FDA8-E713-43AD-8E3B-E67BD1C977C6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13" name="TextovéPole 1">
          <a:extLst>
            <a:ext uri="{FF2B5EF4-FFF2-40B4-BE49-F238E27FC236}">
              <a16:creationId xmlns:a16="http://schemas.microsoft.com/office/drawing/2014/main" id="{D6FA0CD7-7750-4E16-BDAC-E9D16E3C7D04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14" name="TextovéPole 1">
          <a:extLst>
            <a:ext uri="{FF2B5EF4-FFF2-40B4-BE49-F238E27FC236}">
              <a16:creationId xmlns:a16="http://schemas.microsoft.com/office/drawing/2014/main" id="{20C7BBAE-CA45-47CC-8952-534393869A69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15" name="TextovéPole 1">
          <a:extLst>
            <a:ext uri="{FF2B5EF4-FFF2-40B4-BE49-F238E27FC236}">
              <a16:creationId xmlns:a16="http://schemas.microsoft.com/office/drawing/2014/main" id="{581729E7-15E9-496B-8C55-C8AB445D6574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16" name="TextovéPole 1">
          <a:extLst>
            <a:ext uri="{FF2B5EF4-FFF2-40B4-BE49-F238E27FC236}">
              <a16:creationId xmlns:a16="http://schemas.microsoft.com/office/drawing/2014/main" id="{C2299F72-79D3-4804-812F-5047AB813A48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17" name="TextovéPole 1">
          <a:extLst>
            <a:ext uri="{FF2B5EF4-FFF2-40B4-BE49-F238E27FC236}">
              <a16:creationId xmlns:a16="http://schemas.microsoft.com/office/drawing/2014/main" id="{BBAFEC96-2599-481F-B1D2-85EF5DAEFBD0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18" name="TextovéPole 1">
          <a:extLst>
            <a:ext uri="{FF2B5EF4-FFF2-40B4-BE49-F238E27FC236}">
              <a16:creationId xmlns:a16="http://schemas.microsoft.com/office/drawing/2014/main" id="{26DCE084-23E7-4E74-8100-D1A1EB7DADAE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7</xdr:col>
      <xdr:colOff>481099</xdr:colOff>
      <xdr:row>159</xdr:row>
      <xdr:rowOff>0</xdr:rowOff>
    </xdr:from>
    <xdr:ext cx="184731" cy="264560"/>
    <xdr:sp macro="" textlink="">
      <xdr:nvSpPr>
        <xdr:cNvPr id="119" name="TextovéPole 1">
          <a:extLst>
            <a:ext uri="{FF2B5EF4-FFF2-40B4-BE49-F238E27FC236}">
              <a16:creationId xmlns:a16="http://schemas.microsoft.com/office/drawing/2014/main" id="{CD1D5C5A-41C8-42F0-A7BC-347EF5981514}"/>
            </a:ext>
          </a:extLst>
        </xdr:cNvPr>
        <xdr:cNvSpPr txBox="1"/>
      </xdr:nvSpPr>
      <xdr:spPr>
        <a:xfrm>
          <a:off x="2894099" y="35280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18</xdr:col>
      <xdr:colOff>19050</xdr:colOff>
      <xdr:row>24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ECDFF0-528E-49F0-9DAE-28B96262E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27</xdr:row>
      <xdr:rowOff>187157</xdr:rowOff>
    </xdr:from>
    <xdr:to>
      <xdr:col>18</xdr:col>
      <xdr:colOff>20052</xdr:colOff>
      <xdr:row>48</xdr:row>
      <xdr:rowOff>33420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F5535F-7F59-439F-9CC4-CA357B522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/>
  </sheetPr>
  <dimension ref="B2:K18"/>
  <sheetViews>
    <sheetView showGridLines="0" topLeftCell="I9" workbookViewId="0">
      <selection activeCell="J17" sqref="J17"/>
    </sheetView>
  </sheetViews>
  <sheetFormatPr defaultColWidth="9.1796875" defaultRowHeight="14.5"/>
  <cols>
    <col min="1" max="1" width="2.6328125" customWidth="1"/>
    <col min="9" max="9" width="25.1796875" customWidth="1"/>
    <col min="10" max="10" width="47.81640625" customWidth="1"/>
    <col min="11" max="11" width="6.453125" customWidth="1"/>
  </cols>
  <sheetData>
    <row r="2" spans="2:11" ht="18.5">
      <c r="H2" s="15"/>
    </row>
    <row r="3" spans="2:11" ht="18.5">
      <c r="H3" s="15"/>
    </row>
    <row r="4" spans="2:11" ht="15" thickBot="1"/>
    <row r="5" spans="2:11" ht="15.5">
      <c r="B5" s="1"/>
      <c r="C5" s="2"/>
      <c r="D5" s="2"/>
      <c r="E5" s="2"/>
      <c r="F5" s="2"/>
      <c r="G5" s="2"/>
      <c r="H5" s="2"/>
      <c r="I5" s="2"/>
      <c r="J5" s="2"/>
      <c r="K5" s="3"/>
    </row>
    <row r="6" spans="2:11" ht="15.5">
      <c r="B6" s="4">
        <v>1</v>
      </c>
      <c r="C6" s="17" t="s">
        <v>215</v>
      </c>
      <c r="D6" s="5"/>
      <c r="E6" s="5"/>
      <c r="F6" s="5"/>
      <c r="G6" s="5"/>
      <c r="H6" s="5"/>
      <c r="I6" s="5"/>
      <c r="J6" s="130"/>
      <c r="K6" s="6"/>
    </row>
    <row r="7" spans="2:11" ht="15.5">
      <c r="B7" s="4"/>
      <c r="C7" s="5"/>
      <c r="D7" s="5"/>
      <c r="E7" s="5"/>
      <c r="F7" s="5"/>
      <c r="G7" s="5"/>
      <c r="H7" s="5"/>
      <c r="I7" s="5"/>
      <c r="J7" s="5"/>
      <c r="K7" s="6"/>
    </row>
    <row r="8" spans="2:11" ht="15.5">
      <c r="B8" s="4">
        <v>2</v>
      </c>
      <c r="C8" s="5" t="s">
        <v>216</v>
      </c>
      <c r="D8" s="5"/>
      <c r="E8" s="5"/>
      <c r="F8" s="5"/>
      <c r="H8" s="5"/>
      <c r="I8" s="5"/>
      <c r="J8" s="131" t="s">
        <v>328</v>
      </c>
      <c r="K8" s="6"/>
    </row>
    <row r="9" spans="2:11" ht="15.5">
      <c r="B9" s="4"/>
      <c r="C9" s="5"/>
      <c r="D9" s="5"/>
      <c r="E9" s="5"/>
      <c r="F9" s="5"/>
      <c r="G9" s="5"/>
      <c r="H9" s="5"/>
      <c r="I9" s="5"/>
      <c r="J9" s="5"/>
      <c r="K9" s="6"/>
    </row>
    <row r="10" spans="2:11" ht="15.5">
      <c r="B10" s="4">
        <v>3</v>
      </c>
      <c r="C10" s="5" t="s">
        <v>250</v>
      </c>
      <c r="D10" s="5"/>
      <c r="E10" s="5"/>
      <c r="F10" s="5"/>
      <c r="G10" s="5"/>
      <c r="H10" s="5"/>
      <c r="I10" s="5"/>
      <c r="J10" s="132" t="s">
        <v>651</v>
      </c>
      <c r="K10" s="6"/>
    </row>
    <row r="11" spans="2:11" ht="15.5">
      <c r="B11" s="4"/>
      <c r="C11" s="5"/>
      <c r="D11" s="5"/>
      <c r="E11" s="5"/>
      <c r="F11" s="5"/>
      <c r="G11" s="5"/>
      <c r="H11" s="5"/>
      <c r="I11" s="5"/>
      <c r="J11" s="7"/>
      <c r="K11" s="6"/>
    </row>
    <row r="12" spans="2:11" ht="15.5">
      <c r="B12" s="4">
        <v>4</v>
      </c>
      <c r="C12" s="5" t="s">
        <v>248</v>
      </c>
      <c r="D12" s="5"/>
      <c r="E12" s="5"/>
      <c r="F12" s="5"/>
      <c r="G12" s="5"/>
      <c r="H12" s="5"/>
      <c r="I12" s="5"/>
      <c r="J12" s="9" t="s">
        <v>42</v>
      </c>
      <c r="K12" s="6"/>
    </row>
    <row r="13" spans="2:11" ht="15.5">
      <c r="B13" s="4"/>
      <c r="C13" s="5"/>
      <c r="D13" s="5"/>
      <c r="E13" s="5"/>
      <c r="F13" s="5"/>
      <c r="G13" s="5"/>
      <c r="H13" s="5"/>
      <c r="I13" s="5"/>
      <c r="J13" s="7"/>
      <c r="K13" s="6"/>
    </row>
    <row r="14" spans="2:11" ht="15.5">
      <c r="B14" s="4">
        <v>5</v>
      </c>
      <c r="C14" s="5" t="s">
        <v>249</v>
      </c>
      <c r="D14" s="5"/>
      <c r="E14" s="5"/>
      <c r="F14" s="5"/>
      <c r="G14" s="5"/>
      <c r="H14" s="5"/>
      <c r="I14" s="5"/>
      <c r="J14" s="8" t="s">
        <v>217</v>
      </c>
      <c r="K14" s="6"/>
    </row>
    <row r="15" spans="2:11" ht="16" thickBot="1">
      <c r="B15" s="10"/>
      <c r="C15" s="11"/>
      <c r="D15" s="11"/>
      <c r="E15" s="11"/>
      <c r="F15" s="11"/>
      <c r="G15" s="11"/>
      <c r="H15" s="11"/>
      <c r="I15" s="11"/>
      <c r="J15" s="12"/>
      <c r="K15" s="13"/>
    </row>
    <row r="16" spans="2:11" ht="15.5">
      <c r="B16" s="14"/>
      <c r="C16" s="5"/>
      <c r="D16" s="5"/>
      <c r="E16" s="5"/>
      <c r="F16" s="5"/>
      <c r="G16" s="5"/>
      <c r="H16" s="5"/>
      <c r="I16" s="5"/>
      <c r="J16" s="5"/>
      <c r="K16" s="5"/>
    </row>
    <row r="18" spans="2:9" ht="15.5">
      <c r="B18" s="14"/>
      <c r="C18" s="5"/>
      <c r="D18" s="5"/>
      <c r="E18" s="5"/>
      <c r="F18" s="5"/>
      <c r="G18" s="5"/>
      <c r="H18" s="5"/>
      <c r="I18" s="5"/>
    </row>
  </sheetData>
  <sheetProtection selectLockedCells="1"/>
  <dataValidations count="2">
    <dataValidation type="list" allowBlank="1" showInputMessage="1" showErrorMessage="1" sqref="J14" xr:uid="{00000000-0002-0000-0000-000000000000}">
      <formula1>Units</formula1>
    </dataValidation>
    <dataValidation type="list" allowBlank="1" showInputMessage="1" showErrorMessage="1" sqref="J12" xr:uid="{00000000-0002-0000-0000-000002000000}">
      <formula1>RepCurr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WXI88"/>
  <sheetViews>
    <sheetView showGridLines="0" topLeftCell="A7" zoomScale="70" zoomScaleNormal="70" workbookViewId="0">
      <selection activeCell="L20" sqref="L20"/>
    </sheetView>
  </sheetViews>
  <sheetFormatPr defaultColWidth="11.36328125" defaultRowHeight="12.5"/>
  <cols>
    <col min="1" max="4" width="0.81640625" style="194" customWidth="1"/>
    <col min="5" max="7" width="1.36328125" style="192" customWidth="1"/>
    <col min="8" max="8" width="52.1796875" style="193" customWidth="1"/>
    <col min="9" max="9" width="1.453125" style="193" customWidth="1"/>
    <col min="10" max="10" width="1.36328125" style="192" customWidth="1"/>
    <col min="11" max="11" width="14.36328125" style="194" customWidth="1"/>
    <col min="12" max="12" width="15" style="194" customWidth="1"/>
    <col min="13" max="13" width="24" style="194" customWidth="1"/>
    <col min="14" max="14" width="20.6328125" style="194" bestFit="1" customWidth="1"/>
    <col min="15" max="53" width="18.36328125" style="194" customWidth="1"/>
    <col min="54" max="54" width="22.81640625" style="194" customWidth="1"/>
    <col min="55" max="194" width="11.36328125" style="194"/>
    <col min="195" max="195" width="2.6328125" style="194" customWidth="1"/>
    <col min="196" max="196" width="7" style="194" customWidth="1"/>
    <col min="197" max="197" width="9.6328125" style="194" bestFit="1" customWidth="1"/>
    <col min="198" max="198" width="76" style="194" customWidth="1"/>
    <col min="199" max="199" width="14.36328125" style="194" customWidth="1"/>
    <col min="200" max="208" width="11.36328125" style="194" customWidth="1"/>
    <col min="209" max="215" width="9.6328125" style="194" customWidth="1"/>
    <col min="216" max="216" width="11.36328125" style="194" customWidth="1"/>
    <col min="217" max="223" width="9.6328125" style="194" customWidth="1"/>
    <col min="224" max="224" width="11.36328125" style="194" customWidth="1"/>
    <col min="225" max="231" width="9.6328125" style="194" customWidth="1"/>
    <col min="232" max="232" width="11.36328125" style="194" customWidth="1"/>
    <col min="233" max="239" width="9.6328125" style="194" customWidth="1"/>
    <col min="240" max="240" width="11.36328125" style="194" customWidth="1"/>
    <col min="241" max="267" width="9.6328125" style="194" customWidth="1"/>
    <col min="268" max="268" width="11.36328125" style="194" customWidth="1"/>
    <col min="269" max="301" width="9.6328125" style="194" customWidth="1"/>
    <col min="302" max="309" width="11.36328125" style="194" customWidth="1"/>
    <col min="310" max="450" width="11.36328125" style="194"/>
    <col min="451" max="451" width="2.6328125" style="194" customWidth="1"/>
    <col min="452" max="452" width="7" style="194" customWidth="1"/>
    <col min="453" max="453" width="9.6328125" style="194" bestFit="1" customWidth="1"/>
    <col min="454" max="454" width="76" style="194" customWidth="1"/>
    <col min="455" max="455" width="14.36328125" style="194" customWidth="1"/>
    <col min="456" max="464" width="11.36328125" style="194" customWidth="1"/>
    <col min="465" max="471" width="9.6328125" style="194" customWidth="1"/>
    <col min="472" max="472" width="11.36328125" style="194" customWidth="1"/>
    <col min="473" max="479" width="9.6328125" style="194" customWidth="1"/>
    <col min="480" max="480" width="11.36328125" style="194" customWidth="1"/>
    <col min="481" max="487" width="9.6328125" style="194" customWidth="1"/>
    <col min="488" max="488" width="11.36328125" style="194" customWidth="1"/>
    <col min="489" max="495" width="9.6328125" style="194" customWidth="1"/>
    <col min="496" max="496" width="11.36328125" style="194" customWidth="1"/>
    <col min="497" max="523" width="9.6328125" style="194" customWidth="1"/>
    <col min="524" max="524" width="11.36328125" style="194" customWidth="1"/>
    <col min="525" max="557" width="9.6328125" style="194" customWidth="1"/>
    <col min="558" max="565" width="11.36328125" style="194" customWidth="1"/>
    <col min="566" max="706" width="11.36328125" style="194"/>
    <col min="707" max="707" width="2.6328125" style="194" customWidth="1"/>
    <col min="708" max="708" width="7" style="194" customWidth="1"/>
    <col min="709" max="709" width="9.6328125" style="194" bestFit="1" customWidth="1"/>
    <col min="710" max="710" width="76" style="194" customWidth="1"/>
    <col min="711" max="711" width="14.36328125" style="194" customWidth="1"/>
    <col min="712" max="720" width="11.36328125" style="194" customWidth="1"/>
    <col min="721" max="727" width="9.6328125" style="194" customWidth="1"/>
    <col min="728" max="728" width="11.36328125" style="194" customWidth="1"/>
    <col min="729" max="735" width="9.6328125" style="194" customWidth="1"/>
    <col min="736" max="736" width="11.36328125" style="194" customWidth="1"/>
    <col min="737" max="743" width="9.6328125" style="194" customWidth="1"/>
    <col min="744" max="744" width="11.36328125" style="194" customWidth="1"/>
    <col min="745" max="751" width="9.6328125" style="194" customWidth="1"/>
    <col min="752" max="752" width="11.36328125" style="194" customWidth="1"/>
    <col min="753" max="779" width="9.6328125" style="194" customWidth="1"/>
    <col min="780" max="780" width="11.36328125" style="194" customWidth="1"/>
    <col min="781" max="813" width="9.6328125" style="194" customWidth="1"/>
    <col min="814" max="821" width="11.36328125" style="194" customWidth="1"/>
    <col min="822" max="962" width="11.36328125" style="194"/>
    <col min="963" max="963" width="2.6328125" style="194" customWidth="1"/>
    <col min="964" max="964" width="7" style="194" customWidth="1"/>
    <col min="965" max="965" width="9.6328125" style="194" bestFit="1" customWidth="1"/>
    <col min="966" max="966" width="76" style="194" customWidth="1"/>
    <col min="967" max="967" width="14.36328125" style="194" customWidth="1"/>
    <col min="968" max="976" width="11.36328125" style="194" customWidth="1"/>
    <col min="977" max="983" width="9.6328125" style="194" customWidth="1"/>
    <col min="984" max="984" width="11.36328125" style="194" customWidth="1"/>
    <col min="985" max="991" width="9.6328125" style="194" customWidth="1"/>
    <col min="992" max="992" width="11.36328125" style="194" customWidth="1"/>
    <col min="993" max="999" width="9.6328125" style="194" customWidth="1"/>
    <col min="1000" max="1000" width="11.36328125" style="194" customWidth="1"/>
    <col min="1001" max="1007" width="9.6328125" style="194" customWidth="1"/>
    <col min="1008" max="1008" width="11.36328125" style="194" customWidth="1"/>
    <col min="1009" max="1035" width="9.6328125" style="194" customWidth="1"/>
    <col min="1036" max="1036" width="11.36328125" style="194" customWidth="1"/>
    <col min="1037" max="1069" width="9.6328125" style="194" customWidth="1"/>
    <col min="1070" max="1077" width="11.36328125" style="194" customWidth="1"/>
    <col min="1078" max="1218" width="11.36328125" style="194"/>
    <col min="1219" max="1219" width="2.6328125" style="194" customWidth="1"/>
    <col min="1220" max="1220" width="7" style="194" customWidth="1"/>
    <col min="1221" max="1221" width="9.6328125" style="194" bestFit="1" customWidth="1"/>
    <col min="1222" max="1222" width="76" style="194" customWidth="1"/>
    <col min="1223" max="1223" width="14.36328125" style="194" customWidth="1"/>
    <col min="1224" max="1232" width="11.36328125" style="194" customWidth="1"/>
    <col min="1233" max="1239" width="9.6328125" style="194" customWidth="1"/>
    <col min="1240" max="1240" width="11.36328125" style="194" customWidth="1"/>
    <col min="1241" max="1247" width="9.6328125" style="194" customWidth="1"/>
    <col min="1248" max="1248" width="11.36328125" style="194" customWidth="1"/>
    <col min="1249" max="1255" width="9.6328125" style="194" customWidth="1"/>
    <col min="1256" max="1256" width="11.36328125" style="194" customWidth="1"/>
    <col min="1257" max="1263" width="9.6328125" style="194" customWidth="1"/>
    <col min="1264" max="1264" width="11.36328125" style="194" customWidth="1"/>
    <col min="1265" max="1291" width="9.6328125" style="194" customWidth="1"/>
    <col min="1292" max="1292" width="11.36328125" style="194" customWidth="1"/>
    <col min="1293" max="1325" width="9.6328125" style="194" customWidth="1"/>
    <col min="1326" max="1333" width="11.36328125" style="194" customWidth="1"/>
    <col min="1334" max="1474" width="11.36328125" style="194"/>
    <col min="1475" max="1475" width="2.6328125" style="194" customWidth="1"/>
    <col min="1476" max="1476" width="7" style="194" customWidth="1"/>
    <col min="1477" max="1477" width="9.6328125" style="194" bestFit="1" customWidth="1"/>
    <col min="1478" max="1478" width="76" style="194" customWidth="1"/>
    <col min="1479" max="1479" width="14.36328125" style="194" customWidth="1"/>
    <col min="1480" max="1488" width="11.36328125" style="194" customWidth="1"/>
    <col min="1489" max="1495" width="9.6328125" style="194" customWidth="1"/>
    <col min="1496" max="1496" width="11.36328125" style="194" customWidth="1"/>
    <col min="1497" max="1503" width="9.6328125" style="194" customWidth="1"/>
    <col min="1504" max="1504" width="11.36328125" style="194" customWidth="1"/>
    <col min="1505" max="1511" width="9.6328125" style="194" customWidth="1"/>
    <col min="1512" max="1512" width="11.36328125" style="194" customWidth="1"/>
    <col min="1513" max="1519" width="9.6328125" style="194" customWidth="1"/>
    <col min="1520" max="1520" width="11.36328125" style="194" customWidth="1"/>
    <col min="1521" max="1547" width="9.6328125" style="194" customWidth="1"/>
    <col min="1548" max="1548" width="11.36328125" style="194" customWidth="1"/>
    <col min="1549" max="1581" width="9.6328125" style="194" customWidth="1"/>
    <col min="1582" max="1589" width="11.36328125" style="194" customWidth="1"/>
    <col min="1590" max="1730" width="11.36328125" style="194"/>
    <col min="1731" max="1731" width="2.6328125" style="194" customWidth="1"/>
    <col min="1732" max="1732" width="7" style="194" customWidth="1"/>
    <col min="1733" max="1733" width="9.6328125" style="194" bestFit="1" customWidth="1"/>
    <col min="1734" max="1734" width="76" style="194" customWidth="1"/>
    <col min="1735" max="1735" width="14.36328125" style="194" customWidth="1"/>
    <col min="1736" max="1744" width="11.36328125" style="194" customWidth="1"/>
    <col min="1745" max="1751" width="9.6328125" style="194" customWidth="1"/>
    <col min="1752" max="1752" width="11.36328125" style="194" customWidth="1"/>
    <col min="1753" max="1759" width="9.6328125" style="194" customWidth="1"/>
    <col min="1760" max="1760" width="11.36328125" style="194" customWidth="1"/>
    <col min="1761" max="1767" width="9.6328125" style="194" customWidth="1"/>
    <col min="1768" max="1768" width="11.36328125" style="194" customWidth="1"/>
    <col min="1769" max="1775" width="9.6328125" style="194" customWidth="1"/>
    <col min="1776" max="1776" width="11.36328125" style="194" customWidth="1"/>
    <col min="1777" max="1803" width="9.6328125" style="194" customWidth="1"/>
    <col min="1804" max="1804" width="11.36328125" style="194" customWidth="1"/>
    <col min="1805" max="1837" width="9.6328125" style="194" customWidth="1"/>
    <col min="1838" max="1845" width="11.36328125" style="194" customWidth="1"/>
    <col min="1846" max="1986" width="11.36328125" style="194"/>
    <col min="1987" max="1987" width="2.6328125" style="194" customWidth="1"/>
    <col min="1988" max="1988" width="7" style="194" customWidth="1"/>
    <col min="1989" max="1989" width="9.6328125" style="194" bestFit="1" customWidth="1"/>
    <col min="1990" max="1990" width="76" style="194" customWidth="1"/>
    <col min="1991" max="1991" width="14.36328125" style="194" customWidth="1"/>
    <col min="1992" max="2000" width="11.36328125" style="194" customWidth="1"/>
    <col min="2001" max="2007" width="9.6328125" style="194" customWidth="1"/>
    <col min="2008" max="2008" width="11.36328125" style="194" customWidth="1"/>
    <col min="2009" max="2015" width="9.6328125" style="194" customWidth="1"/>
    <col min="2016" max="2016" width="11.36328125" style="194" customWidth="1"/>
    <col min="2017" max="2023" width="9.6328125" style="194" customWidth="1"/>
    <col min="2024" max="2024" width="11.36328125" style="194" customWidth="1"/>
    <col min="2025" max="2031" width="9.6328125" style="194" customWidth="1"/>
    <col min="2032" max="2032" width="11.36328125" style="194" customWidth="1"/>
    <col min="2033" max="2059" width="9.6328125" style="194" customWidth="1"/>
    <col min="2060" max="2060" width="11.36328125" style="194" customWidth="1"/>
    <col min="2061" max="2093" width="9.6328125" style="194" customWidth="1"/>
    <col min="2094" max="2101" width="11.36328125" style="194" customWidth="1"/>
    <col min="2102" max="2242" width="11.36328125" style="194"/>
    <col min="2243" max="2243" width="2.6328125" style="194" customWidth="1"/>
    <col min="2244" max="2244" width="7" style="194" customWidth="1"/>
    <col min="2245" max="2245" width="9.6328125" style="194" bestFit="1" customWidth="1"/>
    <col min="2246" max="2246" width="76" style="194" customWidth="1"/>
    <col min="2247" max="2247" width="14.36328125" style="194" customWidth="1"/>
    <col min="2248" max="2256" width="11.36328125" style="194" customWidth="1"/>
    <col min="2257" max="2263" width="9.6328125" style="194" customWidth="1"/>
    <col min="2264" max="2264" width="11.36328125" style="194" customWidth="1"/>
    <col min="2265" max="2271" width="9.6328125" style="194" customWidth="1"/>
    <col min="2272" max="2272" width="11.36328125" style="194" customWidth="1"/>
    <col min="2273" max="2279" width="9.6328125" style="194" customWidth="1"/>
    <col min="2280" max="2280" width="11.36328125" style="194" customWidth="1"/>
    <col min="2281" max="2287" width="9.6328125" style="194" customWidth="1"/>
    <col min="2288" max="2288" width="11.36328125" style="194" customWidth="1"/>
    <col min="2289" max="2315" width="9.6328125" style="194" customWidth="1"/>
    <col min="2316" max="2316" width="11.36328125" style="194" customWidth="1"/>
    <col min="2317" max="2349" width="9.6328125" style="194" customWidth="1"/>
    <col min="2350" max="2357" width="11.36328125" style="194" customWidth="1"/>
    <col min="2358" max="2498" width="11.36328125" style="194"/>
    <col min="2499" max="2499" width="2.6328125" style="194" customWidth="1"/>
    <col min="2500" max="2500" width="7" style="194" customWidth="1"/>
    <col min="2501" max="2501" width="9.6328125" style="194" bestFit="1" customWidth="1"/>
    <col min="2502" max="2502" width="76" style="194" customWidth="1"/>
    <col min="2503" max="2503" width="14.36328125" style="194" customWidth="1"/>
    <col min="2504" max="2512" width="11.36328125" style="194" customWidth="1"/>
    <col min="2513" max="2519" width="9.6328125" style="194" customWidth="1"/>
    <col min="2520" max="2520" width="11.36328125" style="194" customWidth="1"/>
    <col min="2521" max="2527" width="9.6328125" style="194" customWidth="1"/>
    <col min="2528" max="2528" width="11.36328125" style="194" customWidth="1"/>
    <col min="2529" max="2535" width="9.6328125" style="194" customWidth="1"/>
    <col min="2536" max="2536" width="11.36328125" style="194" customWidth="1"/>
    <col min="2537" max="2543" width="9.6328125" style="194" customWidth="1"/>
    <col min="2544" max="2544" width="11.36328125" style="194" customWidth="1"/>
    <col min="2545" max="2571" width="9.6328125" style="194" customWidth="1"/>
    <col min="2572" max="2572" width="11.36328125" style="194" customWidth="1"/>
    <col min="2573" max="2605" width="9.6328125" style="194" customWidth="1"/>
    <col min="2606" max="2613" width="11.36328125" style="194" customWidth="1"/>
    <col min="2614" max="2754" width="11.36328125" style="194"/>
    <col min="2755" max="2755" width="2.6328125" style="194" customWidth="1"/>
    <col min="2756" max="2756" width="7" style="194" customWidth="1"/>
    <col min="2757" max="2757" width="9.6328125" style="194" bestFit="1" customWidth="1"/>
    <col min="2758" max="2758" width="76" style="194" customWidth="1"/>
    <col min="2759" max="2759" width="14.36328125" style="194" customWidth="1"/>
    <col min="2760" max="2768" width="11.36328125" style="194" customWidth="1"/>
    <col min="2769" max="2775" width="9.6328125" style="194" customWidth="1"/>
    <col min="2776" max="2776" width="11.36328125" style="194" customWidth="1"/>
    <col min="2777" max="2783" width="9.6328125" style="194" customWidth="1"/>
    <col min="2784" max="2784" width="11.36328125" style="194" customWidth="1"/>
    <col min="2785" max="2791" width="9.6328125" style="194" customWidth="1"/>
    <col min="2792" max="2792" width="11.36328125" style="194" customWidth="1"/>
    <col min="2793" max="2799" width="9.6328125" style="194" customWidth="1"/>
    <col min="2800" max="2800" width="11.36328125" style="194" customWidth="1"/>
    <col min="2801" max="2827" width="9.6328125" style="194" customWidth="1"/>
    <col min="2828" max="2828" width="11.36328125" style="194" customWidth="1"/>
    <col min="2829" max="2861" width="9.6328125" style="194" customWidth="1"/>
    <col min="2862" max="2869" width="11.36328125" style="194" customWidth="1"/>
    <col min="2870" max="3010" width="11.36328125" style="194"/>
    <col min="3011" max="3011" width="2.6328125" style="194" customWidth="1"/>
    <col min="3012" max="3012" width="7" style="194" customWidth="1"/>
    <col min="3013" max="3013" width="9.6328125" style="194" bestFit="1" customWidth="1"/>
    <col min="3014" max="3014" width="76" style="194" customWidth="1"/>
    <col min="3015" max="3015" width="14.36328125" style="194" customWidth="1"/>
    <col min="3016" max="3024" width="11.36328125" style="194" customWidth="1"/>
    <col min="3025" max="3031" width="9.6328125" style="194" customWidth="1"/>
    <col min="3032" max="3032" width="11.36328125" style="194" customWidth="1"/>
    <col min="3033" max="3039" width="9.6328125" style="194" customWidth="1"/>
    <col min="3040" max="3040" width="11.36328125" style="194" customWidth="1"/>
    <col min="3041" max="3047" width="9.6328125" style="194" customWidth="1"/>
    <col min="3048" max="3048" width="11.36328125" style="194" customWidth="1"/>
    <col min="3049" max="3055" width="9.6328125" style="194" customWidth="1"/>
    <col min="3056" max="3056" width="11.36328125" style="194" customWidth="1"/>
    <col min="3057" max="3083" width="9.6328125" style="194" customWidth="1"/>
    <col min="3084" max="3084" width="11.36328125" style="194" customWidth="1"/>
    <col min="3085" max="3117" width="9.6328125" style="194" customWidth="1"/>
    <col min="3118" max="3125" width="11.36328125" style="194" customWidth="1"/>
    <col min="3126" max="3266" width="11.36328125" style="194"/>
    <col min="3267" max="3267" width="2.6328125" style="194" customWidth="1"/>
    <col min="3268" max="3268" width="7" style="194" customWidth="1"/>
    <col min="3269" max="3269" width="9.6328125" style="194" bestFit="1" customWidth="1"/>
    <col min="3270" max="3270" width="76" style="194" customWidth="1"/>
    <col min="3271" max="3271" width="14.36328125" style="194" customWidth="1"/>
    <col min="3272" max="3280" width="11.36328125" style="194" customWidth="1"/>
    <col min="3281" max="3287" width="9.6328125" style="194" customWidth="1"/>
    <col min="3288" max="3288" width="11.36328125" style="194" customWidth="1"/>
    <col min="3289" max="3295" width="9.6328125" style="194" customWidth="1"/>
    <col min="3296" max="3296" width="11.36328125" style="194" customWidth="1"/>
    <col min="3297" max="3303" width="9.6328125" style="194" customWidth="1"/>
    <col min="3304" max="3304" width="11.36328125" style="194" customWidth="1"/>
    <col min="3305" max="3311" width="9.6328125" style="194" customWidth="1"/>
    <col min="3312" max="3312" width="11.36328125" style="194" customWidth="1"/>
    <col min="3313" max="3339" width="9.6328125" style="194" customWidth="1"/>
    <col min="3340" max="3340" width="11.36328125" style="194" customWidth="1"/>
    <col min="3341" max="3373" width="9.6328125" style="194" customWidth="1"/>
    <col min="3374" max="3381" width="11.36328125" style="194" customWidth="1"/>
    <col min="3382" max="3522" width="11.36328125" style="194"/>
    <col min="3523" max="3523" width="2.6328125" style="194" customWidth="1"/>
    <col min="3524" max="3524" width="7" style="194" customWidth="1"/>
    <col min="3525" max="3525" width="9.6328125" style="194" bestFit="1" customWidth="1"/>
    <col min="3526" max="3526" width="76" style="194" customWidth="1"/>
    <col min="3527" max="3527" width="14.36328125" style="194" customWidth="1"/>
    <col min="3528" max="3536" width="11.36328125" style="194" customWidth="1"/>
    <col min="3537" max="3543" width="9.6328125" style="194" customWidth="1"/>
    <col min="3544" max="3544" width="11.36328125" style="194" customWidth="1"/>
    <col min="3545" max="3551" width="9.6328125" style="194" customWidth="1"/>
    <col min="3552" max="3552" width="11.36328125" style="194" customWidth="1"/>
    <col min="3553" max="3559" width="9.6328125" style="194" customWidth="1"/>
    <col min="3560" max="3560" width="11.36328125" style="194" customWidth="1"/>
    <col min="3561" max="3567" width="9.6328125" style="194" customWidth="1"/>
    <col min="3568" max="3568" width="11.36328125" style="194" customWidth="1"/>
    <col min="3569" max="3595" width="9.6328125" style="194" customWidth="1"/>
    <col min="3596" max="3596" width="11.36328125" style="194" customWidth="1"/>
    <col min="3597" max="3629" width="9.6328125" style="194" customWidth="1"/>
    <col min="3630" max="3637" width="11.36328125" style="194" customWidth="1"/>
    <col min="3638" max="3778" width="11.36328125" style="194"/>
    <col min="3779" max="3779" width="2.6328125" style="194" customWidth="1"/>
    <col min="3780" max="3780" width="7" style="194" customWidth="1"/>
    <col min="3781" max="3781" width="9.6328125" style="194" bestFit="1" customWidth="1"/>
    <col min="3782" max="3782" width="76" style="194" customWidth="1"/>
    <col min="3783" max="3783" width="14.36328125" style="194" customWidth="1"/>
    <col min="3784" max="3792" width="11.36328125" style="194" customWidth="1"/>
    <col min="3793" max="3799" width="9.6328125" style="194" customWidth="1"/>
    <col min="3800" max="3800" width="11.36328125" style="194" customWidth="1"/>
    <col min="3801" max="3807" width="9.6328125" style="194" customWidth="1"/>
    <col min="3808" max="3808" width="11.36328125" style="194" customWidth="1"/>
    <col min="3809" max="3815" width="9.6328125" style="194" customWidth="1"/>
    <col min="3816" max="3816" width="11.36328125" style="194" customWidth="1"/>
    <col min="3817" max="3823" width="9.6328125" style="194" customWidth="1"/>
    <col min="3824" max="3824" width="11.36328125" style="194" customWidth="1"/>
    <col min="3825" max="3851" width="9.6328125" style="194" customWidth="1"/>
    <col min="3852" max="3852" width="11.36328125" style="194" customWidth="1"/>
    <col min="3853" max="3885" width="9.6328125" style="194" customWidth="1"/>
    <col min="3886" max="3893" width="11.36328125" style="194" customWidth="1"/>
    <col min="3894" max="4034" width="11.36328125" style="194"/>
    <col min="4035" max="4035" width="2.6328125" style="194" customWidth="1"/>
    <col min="4036" max="4036" width="7" style="194" customWidth="1"/>
    <col min="4037" max="4037" width="9.6328125" style="194" bestFit="1" customWidth="1"/>
    <col min="4038" max="4038" width="76" style="194" customWidth="1"/>
    <col min="4039" max="4039" width="14.36328125" style="194" customWidth="1"/>
    <col min="4040" max="4048" width="11.36328125" style="194" customWidth="1"/>
    <col min="4049" max="4055" width="9.6328125" style="194" customWidth="1"/>
    <col min="4056" max="4056" width="11.36328125" style="194" customWidth="1"/>
    <col min="4057" max="4063" width="9.6328125" style="194" customWidth="1"/>
    <col min="4064" max="4064" width="11.36328125" style="194" customWidth="1"/>
    <col min="4065" max="4071" width="9.6328125" style="194" customWidth="1"/>
    <col min="4072" max="4072" width="11.36328125" style="194" customWidth="1"/>
    <col min="4073" max="4079" width="9.6328125" style="194" customWidth="1"/>
    <col min="4080" max="4080" width="11.36328125" style="194" customWidth="1"/>
    <col min="4081" max="4107" width="9.6328125" style="194" customWidth="1"/>
    <col min="4108" max="4108" width="11.36328125" style="194" customWidth="1"/>
    <col min="4109" max="4141" width="9.6328125" style="194" customWidth="1"/>
    <col min="4142" max="4149" width="11.36328125" style="194" customWidth="1"/>
    <col min="4150" max="4290" width="11.36328125" style="194"/>
    <col min="4291" max="4291" width="2.6328125" style="194" customWidth="1"/>
    <col min="4292" max="4292" width="7" style="194" customWidth="1"/>
    <col min="4293" max="4293" width="9.6328125" style="194" bestFit="1" customWidth="1"/>
    <col min="4294" max="4294" width="76" style="194" customWidth="1"/>
    <col min="4295" max="4295" width="14.36328125" style="194" customWidth="1"/>
    <col min="4296" max="4304" width="11.36328125" style="194" customWidth="1"/>
    <col min="4305" max="4311" width="9.6328125" style="194" customWidth="1"/>
    <col min="4312" max="4312" width="11.36328125" style="194" customWidth="1"/>
    <col min="4313" max="4319" width="9.6328125" style="194" customWidth="1"/>
    <col min="4320" max="4320" width="11.36328125" style="194" customWidth="1"/>
    <col min="4321" max="4327" width="9.6328125" style="194" customWidth="1"/>
    <col min="4328" max="4328" width="11.36328125" style="194" customWidth="1"/>
    <col min="4329" max="4335" width="9.6328125" style="194" customWidth="1"/>
    <col min="4336" max="4336" width="11.36328125" style="194" customWidth="1"/>
    <col min="4337" max="4363" width="9.6328125" style="194" customWidth="1"/>
    <col min="4364" max="4364" width="11.36328125" style="194" customWidth="1"/>
    <col min="4365" max="4397" width="9.6328125" style="194" customWidth="1"/>
    <col min="4398" max="4405" width="11.36328125" style="194" customWidth="1"/>
    <col min="4406" max="4546" width="11.36328125" style="194"/>
    <col min="4547" max="4547" width="2.6328125" style="194" customWidth="1"/>
    <col min="4548" max="4548" width="7" style="194" customWidth="1"/>
    <col min="4549" max="4549" width="9.6328125" style="194" bestFit="1" customWidth="1"/>
    <col min="4550" max="4550" width="76" style="194" customWidth="1"/>
    <col min="4551" max="4551" width="14.36328125" style="194" customWidth="1"/>
    <col min="4552" max="4560" width="11.36328125" style="194" customWidth="1"/>
    <col min="4561" max="4567" width="9.6328125" style="194" customWidth="1"/>
    <col min="4568" max="4568" width="11.36328125" style="194" customWidth="1"/>
    <col min="4569" max="4575" width="9.6328125" style="194" customWidth="1"/>
    <col min="4576" max="4576" width="11.36328125" style="194" customWidth="1"/>
    <col min="4577" max="4583" width="9.6328125" style="194" customWidth="1"/>
    <col min="4584" max="4584" width="11.36328125" style="194" customWidth="1"/>
    <col min="4585" max="4591" width="9.6328125" style="194" customWidth="1"/>
    <col min="4592" max="4592" width="11.36328125" style="194" customWidth="1"/>
    <col min="4593" max="4619" width="9.6328125" style="194" customWidth="1"/>
    <col min="4620" max="4620" width="11.36328125" style="194" customWidth="1"/>
    <col min="4621" max="4653" width="9.6328125" style="194" customWidth="1"/>
    <col min="4654" max="4661" width="11.36328125" style="194" customWidth="1"/>
    <col min="4662" max="4802" width="11.36328125" style="194"/>
    <col min="4803" max="4803" width="2.6328125" style="194" customWidth="1"/>
    <col min="4804" max="4804" width="7" style="194" customWidth="1"/>
    <col min="4805" max="4805" width="9.6328125" style="194" bestFit="1" customWidth="1"/>
    <col min="4806" max="4806" width="76" style="194" customWidth="1"/>
    <col min="4807" max="4807" width="14.36328125" style="194" customWidth="1"/>
    <col min="4808" max="4816" width="11.36328125" style="194" customWidth="1"/>
    <col min="4817" max="4823" width="9.6328125" style="194" customWidth="1"/>
    <col min="4824" max="4824" width="11.36328125" style="194" customWidth="1"/>
    <col min="4825" max="4831" width="9.6328125" style="194" customWidth="1"/>
    <col min="4832" max="4832" width="11.36328125" style="194" customWidth="1"/>
    <col min="4833" max="4839" width="9.6328125" style="194" customWidth="1"/>
    <col min="4840" max="4840" width="11.36328125" style="194" customWidth="1"/>
    <col min="4841" max="4847" width="9.6328125" style="194" customWidth="1"/>
    <col min="4848" max="4848" width="11.36328125" style="194" customWidth="1"/>
    <col min="4849" max="4875" width="9.6328125" style="194" customWidth="1"/>
    <col min="4876" max="4876" width="11.36328125" style="194" customWidth="1"/>
    <col min="4877" max="4909" width="9.6328125" style="194" customWidth="1"/>
    <col min="4910" max="4917" width="11.36328125" style="194" customWidth="1"/>
    <col min="4918" max="5058" width="11.36328125" style="194"/>
    <col min="5059" max="5059" width="2.6328125" style="194" customWidth="1"/>
    <col min="5060" max="5060" width="7" style="194" customWidth="1"/>
    <col min="5061" max="5061" width="9.6328125" style="194" bestFit="1" customWidth="1"/>
    <col min="5062" max="5062" width="76" style="194" customWidth="1"/>
    <col min="5063" max="5063" width="14.36328125" style="194" customWidth="1"/>
    <col min="5064" max="5072" width="11.36328125" style="194" customWidth="1"/>
    <col min="5073" max="5079" width="9.6328125" style="194" customWidth="1"/>
    <col min="5080" max="5080" width="11.36328125" style="194" customWidth="1"/>
    <col min="5081" max="5087" width="9.6328125" style="194" customWidth="1"/>
    <col min="5088" max="5088" width="11.36328125" style="194" customWidth="1"/>
    <col min="5089" max="5095" width="9.6328125" style="194" customWidth="1"/>
    <col min="5096" max="5096" width="11.36328125" style="194" customWidth="1"/>
    <col min="5097" max="5103" width="9.6328125" style="194" customWidth="1"/>
    <col min="5104" max="5104" width="11.36328125" style="194" customWidth="1"/>
    <col min="5105" max="5131" width="9.6328125" style="194" customWidth="1"/>
    <col min="5132" max="5132" width="11.36328125" style="194" customWidth="1"/>
    <col min="5133" max="5165" width="9.6328125" style="194" customWidth="1"/>
    <col min="5166" max="5173" width="11.36328125" style="194" customWidth="1"/>
    <col min="5174" max="5314" width="11.36328125" style="194"/>
    <col min="5315" max="5315" width="2.6328125" style="194" customWidth="1"/>
    <col min="5316" max="5316" width="7" style="194" customWidth="1"/>
    <col min="5317" max="5317" width="9.6328125" style="194" bestFit="1" customWidth="1"/>
    <col min="5318" max="5318" width="76" style="194" customWidth="1"/>
    <col min="5319" max="5319" width="14.36328125" style="194" customWidth="1"/>
    <col min="5320" max="5328" width="11.36328125" style="194" customWidth="1"/>
    <col min="5329" max="5335" width="9.6328125" style="194" customWidth="1"/>
    <col min="5336" max="5336" width="11.36328125" style="194" customWidth="1"/>
    <col min="5337" max="5343" width="9.6328125" style="194" customWidth="1"/>
    <col min="5344" max="5344" width="11.36328125" style="194" customWidth="1"/>
    <col min="5345" max="5351" width="9.6328125" style="194" customWidth="1"/>
    <col min="5352" max="5352" width="11.36328125" style="194" customWidth="1"/>
    <col min="5353" max="5359" width="9.6328125" style="194" customWidth="1"/>
    <col min="5360" max="5360" width="11.36328125" style="194" customWidth="1"/>
    <col min="5361" max="5387" width="9.6328125" style="194" customWidth="1"/>
    <col min="5388" max="5388" width="11.36328125" style="194" customWidth="1"/>
    <col min="5389" max="5421" width="9.6328125" style="194" customWidth="1"/>
    <col min="5422" max="5429" width="11.36328125" style="194" customWidth="1"/>
    <col min="5430" max="5570" width="11.36328125" style="194"/>
    <col min="5571" max="5571" width="2.6328125" style="194" customWidth="1"/>
    <col min="5572" max="5572" width="7" style="194" customWidth="1"/>
    <col min="5573" max="5573" width="9.6328125" style="194" bestFit="1" customWidth="1"/>
    <col min="5574" max="5574" width="76" style="194" customWidth="1"/>
    <col min="5575" max="5575" width="14.36328125" style="194" customWidth="1"/>
    <col min="5576" max="5584" width="11.36328125" style="194" customWidth="1"/>
    <col min="5585" max="5591" width="9.6328125" style="194" customWidth="1"/>
    <col min="5592" max="5592" width="11.36328125" style="194" customWidth="1"/>
    <col min="5593" max="5599" width="9.6328125" style="194" customWidth="1"/>
    <col min="5600" max="5600" width="11.36328125" style="194" customWidth="1"/>
    <col min="5601" max="5607" width="9.6328125" style="194" customWidth="1"/>
    <col min="5608" max="5608" width="11.36328125" style="194" customWidth="1"/>
    <col min="5609" max="5615" width="9.6328125" style="194" customWidth="1"/>
    <col min="5616" max="5616" width="11.36328125" style="194" customWidth="1"/>
    <col min="5617" max="5643" width="9.6328125" style="194" customWidth="1"/>
    <col min="5644" max="5644" width="11.36328125" style="194" customWidth="1"/>
    <col min="5645" max="5677" width="9.6328125" style="194" customWidth="1"/>
    <col min="5678" max="5685" width="11.36328125" style="194" customWidth="1"/>
    <col min="5686" max="5826" width="11.36328125" style="194"/>
    <col min="5827" max="5827" width="2.6328125" style="194" customWidth="1"/>
    <col min="5828" max="5828" width="7" style="194" customWidth="1"/>
    <col min="5829" max="5829" width="9.6328125" style="194" bestFit="1" customWidth="1"/>
    <col min="5830" max="5830" width="76" style="194" customWidth="1"/>
    <col min="5831" max="5831" width="14.36328125" style="194" customWidth="1"/>
    <col min="5832" max="5840" width="11.36328125" style="194" customWidth="1"/>
    <col min="5841" max="5847" width="9.6328125" style="194" customWidth="1"/>
    <col min="5848" max="5848" width="11.36328125" style="194" customWidth="1"/>
    <col min="5849" max="5855" width="9.6328125" style="194" customWidth="1"/>
    <col min="5856" max="5856" width="11.36328125" style="194" customWidth="1"/>
    <col min="5857" max="5863" width="9.6328125" style="194" customWidth="1"/>
    <col min="5864" max="5864" width="11.36328125" style="194" customWidth="1"/>
    <col min="5865" max="5871" width="9.6328125" style="194" customWidth="1"/>
    <col min="5872" max="5872" width="11.36328125" style="194" customWidth="1"/>
    <col min="5873" max="5899" width="9.6328125" style="194" customWidth="1"/>
    <col min="5900" max="5900" width="11.36328125" style="194" customWidth="1"/>
    <col min="5901" max="5933" width="9.6328125" style="194" customWidth="1"/>
    <col min="5934" max="5941" width="11.36328125" style="194" customWidth="1"/>
    <col min="5942" max="6082" width="11.36328125" style="194"/>
    <col min="6083" max="6083" width="2.6328125" style="194" customWidth="1"/>
    <col min="6084" max="6084" width="7" style="194" customWidth="1"/>
    <col min="6085" max="6085" width="9.6328125" style="194" bestFit="1" customWidth="1"/>
    <col min="6086" max="6086" width="76" style="194" customWidth="1"/>
    <col min="6087" max="6087" width="14.36328125" style="194" customWidth="1"/>
    <col min="6088" max="6096" width="11.36328125" style="194" customWidth="1"/>
    <col min="6097" max="6103" width="9.6328125" style="194" customWidth="1"/>
    <col min="6104" max="6104" width="11.36328125" style="194" customWidth="1"/>
    <col min="6105" max="6111" width="9.6328125" style="194" customWidth="1"/>
    <col min="6112" max="6112" width="11.36328125" style="194" customWidth="1"/>
    <col min="6113" max="6119" width="9.6328125" style="194" customWidth="1"/>
    <col min="6120" max="6120" width="11.36328125" style="194" customWidth="1"/>
    <col min="6121" max="6127" width="9.6328125" style="194" customWidth="1"/>
    <col min="6128" max="6128" width="11.36328125" style="194" customWidth="1"/>
    <col min="6129" max="6155" width="9.6328125" style="194" customWidth="1"/>
    <col min="6156" max="6156" width="11.36328125" style="194" customWidth="1"/>
    <col min="6157" max="6189" width="9.6328125" style="194" customWidth="1"/>
    <col min="6190" max="6197" width="11.36328125" style="194" customWidth="1"/>
    <col min="6198" max="6338" width="11.36328125" style="194"/>
    <col min="6339" max="6339" width="2.6328125" style="194" customWidth="1"/>
    <col min="6340" max="6340" width="7" style="194" customWidth="1"/>
    <col min="6341" max="6341" width="9.6328125" style="194" bestFit="1" customWidth="1"/>
    <col min="6342" max="6342" width="76" style="194" customWidth="1"/>
    <col min="6343" max="6343" width="14.36328125" style="194" customWidth="1"/>
    <col min="6344" max="6352" width="11.36328125" style="194" customWidth="1"/>
    <col min="6353" max="6359" width="9.6328125" style="194" customWidth="1"/>
    <col min="6360" max="6360" width="11.36328125" style="194" customWidth="1"/>
    <col min="6361" max="6367" width="9.6328125" style="194" customWidth="1"/>
    <col min="6368" max="6368" width="11.36328125" style="194" customWidth="1"/>
    <col min="6369" max="6375" width="9.6328125" style="194" customWidth="1"/>
    <col min="6376" max="6376" width="11.36328125" style="194" customWidth="1"/>
    <col min="6377" max="6383" width="9.6328125" style="194" customWidth="1"/>
    <col min="6384" max="6384" width="11.36328125" style="194" customWidth="1"/>
    <col min="6385" max="6411" width="9.6328125" style="194" customWidth="1"/>
    <col min="6412" max="6412" width="11.36328125" style="194" customWidth="1"/>
    <col min="6413" max="6445" width="9.6328125" style="194" customWidth="1"/>
    <col min="6446" max="6453" width="11.36328125" style="194" customWidth="1"/>
    <col min="6454" max="6594" width="11.36328125" style="194"/>
    <col min="6595" max="6595" width="2.6328125" style="194" customWidth="1"/>
    <col min="6596" max="6596" width="7" style="194" customWidth="1"/>
    <col min="6597" max="6597" width="9.6328125" style="194" bestFit="1" customWidth="1"/>
    <col min="6598" max="6598" width="76" style="194" customWidth="1"/>
    <col min="6599" max="6599" width="14.36328125" style="194" customWidth="1"/>
    <col min="6600" max="6608" width="11.36328125" style="194" customWidth="1"/>
    <col min="6609" max="6615" width="9.6328125" style="194" customWidth="1"/>
    <col min="6616" max="6616" width="11.36328125" style="194" customWidth="1"/>
    <col min="6617" max="6623" width="9.6328125" style="194" customWidth="1"/>
    <col min="6624" max="6624" width="11.36328125" style="194" customWidth="1"/>
    <col min="6625" max="6631" width="9.6328125" style="194" customWidth="1"/>
    <col min="6632" max="6632" width="11.36328125" style="194" customWidth="1"/>
    <col min="6633" max="6639" width="9.6328125" style="194" customWidth="1"/>
    <col min="6640" max="6640" width="11.36328125" style="194" customWidth="1"/>
    <col min="6641" max="6667" width="9.6328125" style="194" customWidth="1"/>
    <col min="6668" max="6668" width="11.36328125" style="194" customWidth="1"/>
    <col min="6669" max="6701" width="9.6328125" style="194" customWidth="1"/>
    <col min="6702" max="6709" width="11.36328125" style="194" customWidth="1"/>
    <col min="6710" max="6850" width="11.36328125" style="194"/>
    <col min="6851" max="6851" width="2.6328125" style="194" customWidth="1"/>
    <col min="6852" max="6852" width="7" style="194" customWidth="1"/>
    <col min="6853" max="6853" width="9.6328125" style="194" bestFit="1" customWidth="1"/>
    <col min="6854" max="6854" width="76" style="194" customWidth="1"/>
    <col min="6855" max="6855" width="14.36328125" style="194" customWidth="1"/>
    <col min="6856" max="6864" width="11.36328125" style="194" customWidth="1"/>
    <col min="6865" max="6871" width="9.6328125" style="194" customWidth="1"/>
    <col min="6872" max="6872" width="11.36328125" style="194" customWidth="1"/>
    <col min="6873" max="6879" width="9.6328125" style="194" customWidth="1"/>
    <col min="6880" max="6880" width="11.36328125" style="194" customWidth="1"/>
    <col min="6881" max="6887" width="9.6328125" style="194" customWidth="1"/>
    <col min="6888" max="6888" width="11.36328125" style="194" customWidth="1"/>
    <col min="6889" max="6895" width="9.6328125" style="194" customWidth="1"/>
    <col min="6896" max="6896" width="11.36328125" style="194" customWidth="1"/>
    <col min="6897" max="6923" width="9.6328125" style="194" customWidth="1"/>
    <col min="6924" max="6924" width="11.36328125" style="194" customWidth="1"/>
    <col min="6925" max="6957" width="9.6328125" style="194" customWidth="1"/>
    <col min="6958" max="6965" width="11.36328125" style="194" customWidth="1"/>
    <col min="6966" max="7106" width="11.36328125" style="194"/>
    <col min="7107" max="7107" width="2.6328125" style="194" customWidth="1"/>
    <col min="7108" max="7108" width="7" style="194" customWidth="1"/>
    <col min="7109" max="7109" width="9.6328125" style="194" bestFit="1" customWidth="1"/>
    <col min="7110" max="7110" width="76" style="194" customWidth="1"/>
    <col min="7111" max="7111" width="14.36328125" style="194" customWidth="1"/>
    <col min="7112" max="7120" width="11.36328125" style="194" customWidth="1"/>
    <col min="7121" max="7127" width="9.6328125" style="194" customWidth="1"/>
    <col min="7128" max="7128" width="11.36328125" style="194" customWidth="1"/>
    <col min="7129" max="7135" width="9.6328125" style="194" customWidth="1"/>
    <col min="7136" max="7136" width="11.36328125" style="194" customWidth="1"/>
    <col min="7137" max="7143" width="9.6328125" style="194" customWidth="1"/>
    <col min="7144" max="7144" width="11.36328125" style="194" customWidth="1"/>
    <col min="7145" max="7151" width="9.6328125" style="194" customWidth="1"/>
    <col min="7152" max="7152" width="11.36328125" style="194" customWidth="1"/>
    <col min="7153" max="7179" width="9.6328125" style="194" customWidth="1"/>
    <col min="7180" max="7180" width="11.36328125" style="194" customWidth="1"/>
    <col min="7181" max="7213" width="9.6328125" style="194" customWidth="1"/>
    <col min="7214" max="7221" width="11.36328125" style="194" customWidth="1"/>
    <col min="7222" max="7362" width="11.36328125" style="194"/>
    <col min="7363" max="7363" width="2.6328125" style="194" customWidth="1"/>
    <col min="7364" max="7364" width="7" style="194" customWidth="1"/>
    <col min="7365" max="7365" width="9.6328125" style="194" bestFit="1" customWidth="1"/>
    <col min="7366" max="7366" width="76" style="194" customWidth="1"/>
    <col min="7367" max="7367" width="14.36328125" style="194" customWidth="1"/>
    <col min="7368" max="7376" width="11.36328125" style="194" customWidth="1"/>
    <col min="7377" max="7383" width="9.6328125" style="194" customWidth="1"/>
    <col min="7384" max="7384" width="11.36328125" style="194" customWidth="1"/>
    <col min="7385" max="7391" width="9.6328125" style="194" customWidth="1"/>
    <col min="7392" max="7392" width="11.36328125" style="194" customWidth="1"/>
    <col min="7393" max="7399" width="9.6328125" style="194" customWidth="1"/>
    <col min="7400" max="7400" width="11.36328125" style="194" customWidth="1"/>
    <col min="7401" max="7407" width="9.6328125" style="194" customWidth="1"/>
    <col min="7408" max="7408" width="11.36328125" style="194" customWidth="1"/>
    <col min="7409" max="7435" width="9.6328125" style="194" customWidth="1"/>
    <col min="7436" max="7436" width="11.36328125" style="194" customWidth="1"/>
    <col min="7437" max="7469" width="9.6328125" style="194" customWidth="1"/>
    <col min="7470" max="7477" width="11.36328125" style="194" customWidth="1"/>
    <col min="7478" max="7618" width="11.36328125" style="194"/>
    <col min="7619" max="7619" width="2.6328125" style="194" customWidth="1"/>
    <col min="7620" max="7620" width="7" style="194" customWidth="1"/>
    <col min="7621" max="7621" width="9.6328125" style="194" bestFit="1" customWidth="1"/>
    <col min="7622" max="7622" width="76" style="194" customWidth="1"/>
    <col min="7623" max="7623" width="14.36328125" style="194" customWidth="1"/>
    <col min="7624" max="7632" width="11.36328125" style="194" customWidth="1"/>
    <col min="7633" max="7639" width="9.6328125" style="194" customWidth="1"/>
    <col min="7640" max="7640" width="11.36328125" style="194" customWidth="1"/>
    <col min="7641" max="7647" width="9.6328125" style="194" customWidth="1"/>
    <col min="7648" max="7648" width="11.36328125" style="194" customWidth="1"/>
    <col min="7649" max="7655" width="9.6328125" style="194" customWidth="1"/>
    <col min="7656" max="7656" width="11.36328125" style="194" customWidth="1"/>
    <col min="7657" max="7663" width="9.6328125" style="194" customWidth="1"/>
    <col min="7664" max="7664" width="11.36328125" style="194" customWidth="1"/>
    <col min="7665" max="7691" width="9.6328125" style="194" customWidth="1"/>
    <col min="7692" max="7692" width="11.36328125" style="194" customWidth="1"/>
    <col min="7693" max="7725" width="9.6328125" style="194" customWidth="1"/>
    <col min="7726" max="7733" width="11.36328125" style="194" customWidth="1"/>
    <col min="7734" max="7874" width="11.36328125" style="194"/>
    <col min="7875" max="7875" width="2.6328125" style="194" customWidth="1"/>
    <col min="7876" max="7876" width="7" style="194" customWidth="1"/>
    <col min="7877" max="7877" width="9.6328125" style="194" bestFit="1" customWidth="1"/>
    <col min="7878" max="7878" width="76" style="194" customWidth="1"/>
    <col min="7879" max="7879" width="14.36328125" style="194" customWidth="1"/>
    <col min="7880" max="7888" width="11.36328125" style="194" customWidth="1"/>
    <col min="7889" max="7895" width="9.6328125" style="194" customWidth="1"/>
    <col min="7896" max="7896" width="11.36328125" style="194" customWidth="1"/>
    <col min="7897" max="7903" width="9.6328125" style="194" customWidth="1"/>
    <col min="7904" max="7904" width="11.36328125" style="194" customWidth="1"/>
    <col min="7905" max="7911" width="9.6328125" style="194" customWidth="1"/>
    <col min="7912" max="7912" width="11.36328125" style="194" customWidth="1"/>
    <col min="7913" max="7919" width="9.6328125" style="194" customWidth="1"/>
    <col min="7920" max="7920" width="11.36328125" style="194" customWidth="1"/>
    <col min="7921" max="7947" width="9.6328125" style="194" customWidth="1"/>
    <col min="7948" max="7948" width="11.36328125" style="194" customWidth="1"/>
    <col min="7949" max="7981" width="9.6328125" style="194" customWidth="1"/>
    <col min="7982" max="7989" width="11.36328125" style="194" customWidth="1"/>
    <col min="7990" max="8130" width="11.36328125" style="194"/>
    <col min="8131" max="8131" width="2.6328125" style="194" customWidth="1"/>
    <col min="8132" max="8132" width="7" style="194" customWidth="1"/>
    <col min="8133" max="8133" width="9.6328125" style="194" bestFit="1" customWidth="1"/>
    <col min="8134" max="8134" width="76" style="194" customWidth="1"/>
    <col min="8135" max="8135" width="14.36328125" style="194" customWidth="1"/>
    <col min="8136" max="8144" width="11.36328125" style="194" customWidth="1"/>
    <col min="8145" max="8151" width="9.6328125" style="194" customWidth="1"/>
    <col min="8152" max="8152" width="11.36328125" style="194" customWidth="1"/>
    <col min="8153" max="8159" width="9.6328125" style="194" customWidth="1"/>
    <col min="8160" max="8160" width="11.36328125" style="194" customWidth="1"/>
    <col min="8161" max="8167" width="9.6328125" style="194" customWidth="1"/>
    <col min="8168" max="8168" width="11.36328125" style="194" customWidth="1"/>
    <col min="8169" max="8175" width="9.6328125" style="194" customWidth="1"/>
    <col min="8176" max="8176" width="11.36328125" style="194" customWidth="1"/>
    <col min="8177" max="8203" width="9.6328125" style="194" customWidth="1"/>
    <col min="8204" max="8204" width="11.36328125" style="194" customWidth="1"/>
    <col min="8205" max="8237" width="9.6328125" style="194" customWidth="1"/>
    <col min="8238" max="8245" width="11.36328125" style="194" customWidth="1"/>
    <col min="8246" max="8386" width="11.36328125" style="194"/>
    <col min="8387" max="8387" width="2.6328125" style="194" customWidth="1"/>
    <col min="8388" max="8388" width="7" style="194" customWidth="1"/>
    <col min="8389" max="8389" width="9.6328125" style="194" bestFit="1" customWidth="1"/>
    <col min="8390" max="8390" width="76" style="194" customWidth="1"/>
    <col min="8391" max="8391" width="14.36328125" style="194" customWidth="1"/>
    <col min="8392" max="8400" width="11.36328125" style="194" customWidth="1"/>
    <col min="8401" max="8407" width="9.6328125" style="194" customWidth="1"/>
    <col min="8408" max="8408" width="11.36328125" style="194" customWidth="1"/>
    <col min="8409" max="8415" width="9.6328125" style="194" customWidth="1"/>
    <col min="8416" max="8416" width="11.36328125" style="194" customWidth="1"/>
    <col min="8417" max="8423" width="9.6328125" style="194" customWidth="1"/>
    <col min="8424" max="8424" width="11.36328125" style="194" customWidth="1"/>
    <col min="8425" max="8431" width="9.6328125" style="194" customWidth="1"/>
    <col min="8432" max="8432" width="11.36328125" style="194" customWidth="1"/>
    <col min="8433" max="8459" width="9.6328125" style="194" customWidth="1"/>
    <col min="8460" max="8460" width="11.36328125" style="194" customWidth="1"/>
    <col min="8461" max="8493" width="9.6328125" style="194" customWidth="1"/>
    <col min="8494" max="8501" width="11.36328125" style="194" customWidth="1"/>
    <col min="8502" max="8642" width="11.36328125" style="194"/>
    <col min="8643" max="8643" width="2.6328125" style="194" customWidth="1"/>
    <col min="8644" max="8644" width="7" style="194" customWidth="1"/>
    <col min="8645" max="8645" width="9.6328125" style="194" bestFit="1" customWidth="1"/>
    <col min="8646" max="8646" width="76" style="194" customWidth="1"/>
    <col min="8647" max="8647" width="14.36328125" style="194" customWidth="1"/>
    <col min="8648" max="8656" width="11.36328125" style="194" customWidth="1"/>
    <col min="8657" max="8663" width="9.6328125" style="194" customWidth="1"/>
    <col min="8664" max="8664" width="11.36328125" style="194" customWidth="1"/>
    <col min="8665" max="8671" width="9.6328125" style="194" customWidth="1"/>
    <col min="8672" max="8672" width="11.36328125" style="194" customWidth="1"/>
    <col min="8673" max="8679" width="9.6328125" style="194" customWidth="1"/>
    <col min="8680" max="8680" width="11.36328125" style="194" customWidth="1"/>
    <col min="8681" max="8687" width="9.6328125" style="194" customWidth="1"/>
    <col min="8688" max="8688" width="11.36328125" style="194" customWidth="1"/>
    <col min="8689" max="8715" width="9.6328125" style="194" customWidth="1"/>
    <col min="8716" max="8716" width="11.36328125" style="194" customWidth="1"/>
    <col min="8717" max="8749" width="9.6328125" style="194" customWidth="1"/>
    <col min="8750" max="8757" width="11.36328125" style="194" customWidth="1"/>
    <col min="8758" max="8898" width="11.36328125" style="194"/>
    <col min="8899" max="8899" width="2.6328125" style="194" customWidth="1"/>
    <col min="8900" max="8900" width="7" style="194" customWidth="1"/>
    <col min="8901" max="8901" width="9.6328125" style="194" bestFit="1" customWidth="1"/>
    <col min="8902" max="8902" width="76" style="194" customWidth="1"/>
    <col min="8903" max="8903" width="14.36328125" style="194" customWidth="1"/>
    <col min="8904" max="8912" width="11.36328125" style="194" customWidth="1"/>
    <col min="8913" max="8919" width="9.6328125" style="194" customWidth="1"/>
    <col min="8920" max="8920" width="11.36328125" style="194" customWidth="1"/>
    <col min="8921" max="8927" width="9.6328125" style="194" customWidth="1"/>
    <col min="8928" max="8928" width="11.36328125" style="194" customWidth="1"/>
    <col min="8929" max="8935" width="9.6328125" style="194" customWidth="1"/>
    <col min="8936" max="8936" width="11.36328125" style="194" customWidth="1"/>
    <col min="8937" max="8943" width="9.6328125" style="194" customWidth="1"/>
    <col min="8944" max="8944" width="11.36328125" style="194" customWidth="1"/>
    <col min="8945" max="8971" width="9.6328125" style="194" customWidth="1"/>
    <col min="8972" max="8972" width="11.36328125" style="194" customWidth="1"/>
    <col min="8973" max="9005" width="9.6328125" style="194" customWidth="1"/>
    <col min="9006" max="9013" width="11.36328125" style="194" customWidth="1"/>
    <col min="9014" max="9154" width="11.36328125" style="194"/>
    <col min="9155" max="9155" width="2.6328125" style="194" customWidth="1"/>
    <col min="9156" max="9156" width="7" style="194" customWidth="1"/>
    <col min="9157" max="9157" width="9.6328125" style="194" bestFit="1" customWidth="1"/>
    <col min="9158" max="9158" width="76" style="194" customWidth="1"/>
    <col min="9159" max="9159" width="14.36328125" style="194" customWidth="1"/>
    <col min="9160" max="9168" width="11.36328125" style="194" customWidth="1"/>
    <col min="9169" max="9175" width="9.6328125" style="194" customWidth="1"/>
    <col min="9176" max="9176" width="11.36328125" style="194" customWidth="1"/>
    <col min="9177" max="9183" width="9.6328125" style="194" customWidth="1"/>
    <col min="9184" max="9184" width="11.36328125" style="194" customWidth="1"/>
    <col min="9185" max="9191" width="9.6328125" style="194" customWidth="1"/>
    <col min="9192" max="9192" width="11.36328125" style="194" customWidth="1"/>
    <col min="9193" max="9199" width="9.6328125" style="194" customWidth="1"/>
    <col min="9200" max="9200" width="11.36328125" style="194" customWidth="1"/>
    <col min="9201" max="9227" width="9.6328125" style="194" customWidth="1"/>
    <col min="9228" max="9228" width="11.36328125" style="194" customWidth="1"/>
    <col min="9229" max="9261" width="9.6328125" style="194" customWidth="1"/>
    <col min="9262" max="9269" width="11.36328125" style="194" customWidth="1"/>
    <col min="9270" max="9410" width="11.36328125" style="194"/>
    <col min="9411" max="9411" width="2.6328125" style="194" customWidth="1"/>
    <col min="9412" max="9412" width="7" style="194" customWidth="1"/>
    <col min="9413" max="9413" width="9.6328125" style="194" bestFit="1" customWidth="1"/>
    <col min="9414" max="9414" width="76" style="194" customWidth="1"/>
    <col min="9415" max="9415" width="14.36328125" style="194" customWidth="1"/>
    <col min="9416" max="9424" width="11.36328125" style="194" customWidth="1"/>
    <col min="9425" max="9431" width="9.6328125" style="194" customWidth="1"/>
    <col min="9432" max="9432" width="11.36328125" style="194" customWidth="1"/>
    <col min="9433" max="9439" width="9.6328125" style="194" customWidth="1"/>
    <col min="9440" max="9440" width="11.36328125" style="194" customWidth="1"/>
    <col min="9441" max="9447" width="9.6328125" style="194" customWidth="1"/>
    <col min="9448" max="9448" width="11.36328125" style="194" customWidth="1"/>
    <col min="9449" max="9455" width="9.6328125" style="194" customWidth="1"/>
    <col min="9456" max="9456" width="11.36328125" style="194" customWidth="1"/>
    <col min="9457" max="9483" width="9.6328125" style="194" customWidth="1"/>
    <col min="9484" max="9484" width="11.36328125" style="194" customWidth="1"/>
    <col min="9485" max="9517" width="9.6328125" style="194" customWidth="1"/>
    <col min="9518" max="9525" width="11.36328125" style="194" customWidth="1"/>
    <col min="9526" max="9666" width="11.36328125" style="194"/>
    <col min="9667" max="9667" width="2.6328125" style="194" customWidth="1"/>
    <col min="9668" max="9668" width="7" style="194" customWidth="1"/>
    <col min="9669" max="9669" width="9.6328125" style="194" bestFit="1" customWidth="1"/>
    <col min="9670" max="9670" width="76" style="194" customWidth="1"/>
    <col min="9671" max="9671" width="14.36328125" style="194" customWidth="1"/>
    <col min="9672" max="9680" width="11.36328125" style="194" customWidth="1"/>
    <col min="9681" max="9687" width="9.6328125" style="194" customWidth="1"/>
    <col min="9688" max="9688" width="11.36328125" style="194" customWidth="1"/>
    <col min="9689" max="9695" width="9.6328125" style="194" customWidth="1"/>
    <col min="9696" max="9696" width="11.36328125" style="194" customWidth="1"/>
    <col min="9697" max="9703" width="9.6328125" style="194" customWidth="1"/>
    <col min="9704" max="9704" width="11.36328125" style="194" customWidth="1"/>
    <col min="9705" max="9711" width="9.6328125" style="194" customWidth="1"/>
    <col min="9712" max="9712" width="11.36328125" style="194" customWidth="1"/>
    <col min="9713" max="9739" width="9.6328125" style="194" customWidth="1"/>
    <col min="9740" max="9740" width="11.36328125" style="194" customWidth="1"/>
    <col min="9741" max="9773" width="9.6328125" style="194" customWidth="1"/>
    <col min="9774" max="9781" width="11.36328125" style="194" customWidth="1"/>
    <col min="9782" max="9922" width="11.36328125" style="194"/>
    <col min="9923" max="9923" width="2.6328125" style="194" customWidth="1"/>
    <col min="9924" max="9924" width="7" style="194" customWidth="1"/>
    <col min="9925" max="9925" width="9.6328125" style="194" bestFit="1" customWidth="1"/>
    <col min="9926" max="9926" width="76" style="194" customWidth="1"/>
    <col min="9927" max="9927" width="14.36328125" style="194" customWidth="1"/>
    <col min="9928" max="9936" width="11.36328125" style="194" customWidth="1"/>
    <col min="9937" max="9943" width="9.6328125" style="194" customWidth="1"/>
    <col min="9944" max="9944" width="11.36328125" style="194" customWidth="1"/>
    <col min="9945" max="9951" width="9.6328125" style="194" customWidth="1"/>
    <col min="9952" max="9952" width="11.36328125" style="194" customWidth="1"/>
    <col min="9953" max="9959" width="9.6328125" style="194" customWidth="1"/>
    <col min="9960" max="9960" width="11.36328125" style="194" customWidth="1"/>
    <col min="9961" max="9967" width="9.6328125" style="194" customWidth="1"/>
    <col min="9968" max="9968" width="11.36328125" style="194" customWidth="1"/>
    <col min="9969" max="9995" width="9.6328125" style="194" customWidth="1"/>
    <col min="9996" max="9996" width="11.36328125" style="194" customWidth="1"/>
    <col min="9997" max="10029" width="9.6328125" style="194" customWidth="1"/>
    <col min="10030" max="10037" width="11.36328125" style="194" customWidth="1"/>
    <col min="10038" max="10178" width="11.36328125" style="194"/>
    <col min="10179" max="10179" width="2.6328125" style="194" customWidth="1"/>
    <col min="10180" max="10180" width="7" style="194" customWidth="1"/>
    <col min="10181" max="10181" width="9.6328125" style="194" bestFit="1" customWidth="1"/>
    <col min="10182" max="10182" width="76" style="194" customWidth="1"/>
    <col min="10183" max="10183" width="14.36328125" style="194" customWidth="1"/>
    <col min="10184" max="10192" width="11.36328125" style="194" customWidth="1"/>
    <col min="10193" max="10199" width="9.6328125" style="194" customWidth="1"/>
    <col min="10200" max="10200" width="11.36328125" style="194" customWidth="1"/>
    <col min="10201" max="10207" width="9.6328125" style="194" customWidth="1"/>
    <col min="10208" max="10208" width="11.36328125" style="194" customWidth="1"/>
    <col min="10209" max="10215" width="9.6328125" style="194" customWidth="1"/>
    <col min="10216" max="10216" width="11.36328125" style="194" customWidth="1"/>
    <col min="10217" max="10223" width="9.6328125" style="194" customWidth="1"/>
    <col min="10224" max="10224" width="11.36328125" style="194" customWidth="1"/>
    <col min="10225" max="10251" width="9.6328125" style="194" customWidth="1"/>
    <col min="10252" max="10252" width="11.36328125" style="194" customWidth="1"/>
    <col min="10253" max="10285" width="9.6328125" style="194" customWidth="1"/>
    <col min="10286" max="10293" width="11.36328125" style="194" customWidth="1"/>
    <col min="10294" max="10434" width="11.36328125" style="194"/>
    <col min="10435" max="10435" width="2.6328125" style="194" customWidth="1"/>
    <col min="10436" max="10436" width="7" style="194" customWidth="1"/>
    <col min="10437" max="10437" width="9.6328125" style="194" bestFit="1" customWidth="1"/>
    <col min="10438" max="10438" width="76" style="194" customWidth="1"/>
    <col min="10439" max="10439" width="14.36328125" style="194" customWidth="1"/>
    <col min="10440" max="10448" width="11.36328125" style="194" customWidth="1"/>
    <col min="10449" max="10455" width="9.6328125" style="194" customWidth="1"/>
    <col min="10456" max="10456" width="11.36328125" style="194" customWidth="1"/>
    <col min="10457" max="10463" width="9.6328125" style="194" customWidth="1"/>
    <col min="10464" max="10464" width="11.36328125" style="194" customWidth="1"/>
    <col min="10465" max="10471" width="9.6328125" style="194" customWidth="1"/>
    <col min="10472" max="10472" width="11.36328125" style="194" customWidth="1"/>
    <col min="10473" max="10479" width="9.6328125" style="194" customWidth="1"/>
    <col min="10480" max="10480" width="11.36328125" style="194" customWidth="1"/>
    <col min="10481" max="10507" width="9.6328125" style="194" customWidth="1"/>
    <col min="10508" max="10508" width="11.36328125" style="194" customWidth="1"/>
    <col min="10509" max="10541" width="9.6328125" style="194" customWidth="1"/>
    <col min="10542" max="10549" width="11.36328125" style="194" customWidth="1"/>
    <col min="10550" max="10690" width="11.36328125" style="194"/>
    <col min="10691" max="10691" width="2.6328125" style="194" customWidth="1"/>
    <col min="10692" max="10692" width="7" style="194" customWidth="1"/>
    <col min="10693" max="10693" width="9.6328125" style="194" bestFit="1" customWidth="1"/>
    <col min="10694" max="10694" width="76" style="194" customWidth="1"/>
    <col min="10695" max="10695" width="14.36328125" style="194" customWidth="1"/>
    <col min="10696" max="10704" width="11.36328125" style="194" customWidth="1"/>
    <col min="10705" max="10711" width="9.6328125" style="194" customWidth="1"/>
    <col min="10712" max="10712" width="11.36328125" style="194" customWidth="1"/>
    <col min="10713" max="10719" width="9.6328125" style="194" customWidth="1"/>
    <col min="10720" max="10720" width="11.36328125" style="194" customWidth="1"/>
    <col min="10721" max="10727" width="9.6328125" style="194" customWidth="1"/>
    <col min="10728" max="10728" width="11.36328125" style="194" customWidth="1"/>
    <col min="10729" max="10735" width="9.6328125" style="194" customWidth="1"/>
    <col min="10736" max="10736" width="11.36328125" style="194" customWidth="1"/>
    <col min="10737" max="10763" width="9.6328125" style="194" customWidth="1"/>
    <col min="10764" max="10764" width="11.36328125" style="194" customWidth="1"/>
    <col min="10765" max="10797" width="9.6328125" style="194" customWidth="1"/>
    <col min="10798" max="10805" width="11.36328125" style="194" customWidth="1"/>
    <col min="10806" max="10946" width="11.36328125" style="194"/>
    <col min="10947" max="10947" width="2.6328125" style="194" customWidth="1"/>
    <col min="10948" max="10948" width="7" style="194" customWidth="1"/>
    <col min="10949" max="10949" width="9.6328125" style="194" bestFit="1" customWidth="1"/>
    <col min="10950" max="10950" width="76" style="194" customWidth="1"/>
    <col min="10951" max="10951" width="14.36328125" style="194" customWidth="1"/>
    <col min="10952" max="10960" width="11.36328125" style="194" customWidth="1"/>
    <col min="10961" max="10967" width="9.6328125" style="194" customWidth="1"/>
    <col min="10968" max="10968" width="11.36328125" style="194" customWidth="1"/>
    <col min="10969" max="10975" width="9.6328125" style="194" customWidth="1"/>
    <col min="10976" max="10976" width="11.36328125" style="194" customWidth="1"/>
    <col min="10977" max="10983" width="9.6328125" style="194" customWidth="1"/>
    <col min="10984" max="10984" width="11.36328125" style="194" customWidth="1"/>
    <col min="10985" max="10991" width="9.6328125" style="194" customWidth="1"/>
    <col min="10992" max="10992" width="11.36328125" style="194" customWidth="1"/>
    <col min="10993" max="11019" width="9.6328125" style="194" customWidth="1"/>
    <col min="11020" max="11020" width="11.36328125" style="194" customWidth="1"/>
    <col min="11021" max="11053" width="9.6328125" style="194" customWidth="1"/>
    <col min="11054" max="11061" width="11.36328125" style="194" customWidth="1"/>
    <col min="11062" max="11202" width="11.36328125" style="194"/>
    <col min="11203" max="11203" width="2.6328125" style="194" customWidth="1"/>
    <col min="11204" max="11204" width="7" style="194" customWidth="1"/>
    <col min="11205" max="11205" width="9.6328125" style="194" bestFit="1" customWidth="1"/>
    <col min="11206" max="11206" width="76" style="194" customWidth="1"/>
    <col min="11207" max="11207" width="14.36328125" style="194" customWidth="1"/>
    <col min="11208" max="11216" width="11.36328125" style="194" customWidth="1"/>
    <col min="11217" max="11223" width="9.6328125" style="194" customWidth="1"/>
    <col min="11224" max="11224" width="11.36328125" style="194" customWidth="1"/>
    <col min="11225" max="11231" width="9.6328125" style="194" customWidth="1"/>
    <col min="11232" max="11232" width="11.36328125" style="194" customWidth="1"/>
    <col min="11233" max="11239" width="9.6328125" style="194" customWidth="1"/>
    <col min="11240" max="11240" width="11.36328125" style="194" customWidth="1"/>
    <col min="11241" max="11247" width="9.6328125" style="194" customWidth="1"/>
    <col min="11248" max="11248" width="11.36328125" style="194" customWidth="1"/>
    <col min="11249" max="11275" width="9.6328125" style="194" customWidth="1"/>
    <col min="11276" max="11276" width="11.36328125" style="194" customWidth="1"/>
    <col min="11277" max="11309" width="9.6328125" style="194" customWidth="1"/>
    <col min="11310" max="11317" width="11.36328125" style="194" customWidth="1"/>
    <col min="11318" max="11458" width="11.36328125" style="194"/>
    <col min="11459" max="11459" width="2.6328125" style="194" customWidth="1"/>
    <col min="11460" max="11460" width="7" style="194" customWidth="1"/>
    <col min="11461" max="11461" width="9.6328125" style="194" bestFit="1" customWidth="1"/>
    <col min="11462" max="11462" width="76" style="194" customWidth="1"/>
    <col min="11463" max="11463" width="14.36328125" style="194" customWidth="1"/>
    <col min="11464" max="11472" width="11.36328125" style="194" customWidth="1"/>
    <col min="11473" max="11479" width="9.6328125" style="194" customWidth="1"/>
    <col min="11480" max="11480" width="11.36328125" style="194" customWidth="1"/>
    <col min="11481" max="11487" width="9.6328125" style="194" customWidth="1"/>
    <col min="11488" max="11488" width="11.36328125" style="194" customWidth="1"/>
    <col min="11489" max="11495" width="9.6328125" style="194" customWidth="1"/>
    <col min="11496" max="11496" width="11.36328125" style="194" customWidth="1"/>
    <col min="11497" max="11503" width="9.6328125" style="194" customWidth="1"/>
    <col min="11504" max="11504" width="11.36328125" style="194" customWidth="1"/>
    <col min="11505" max="11531" width="9.6328125" style="194" customWidth="1"/>
    <col min="11532" max="11532" width="11.36328125" style="194" customWidth="1"/>
    <col min="11533" max="11565" width="9.6328125" style="194" customWidth="1"/>
    <col min="11566" max="11573" width="11.36328125" style="194" customWidth="1"/>
    <col min="11574" max="11714" width="11.36328125" style="194"/>
    <col min="11715" max="11715" width="2.6328125" style="194" customWidth="1"/>
    <col min="11716" max="11716" width="7" style="194" customWidth="1"/>
    <col min="11717" max="11717" width="9.6328125" style="194" bestFit="1" customWidth="1"/>
    <col min="11718" max="11718" width="76" style="194" customWidth="1"/>
    <col min="11719" max="11719" width="14.36328125" style="194" customWidth="1"/>
    <col min="11720" max="11728" width="11.36328125" style="194" customWidth="1"/>
    <col min="11729" max="11735" width="9.6328125" style="194" customWidth="1"/>
    <col min="11736" max="11736" width="11.36328125" style="194" customWidth="1"/>
    <col min="11737" max="11743" width="9.6328125" style="194" customWidth="1"/>
    <col min="11744" max="11744" width="11.36328125" style="194" customWidth="1"/>
    <col min="11745" max="11751" width="9.6328125" style="194" customWidth="1"/>
    <col min="11752" max="11752" width="11.36328125" style="194" customWidth="1"/>
    <col min="11753" max="11759" width="9.6328125" style="194" customWidth="1"/>
    <col min="11760" max="11760" width="11.36328125" style="194" customWidth="1"/>
    <col min="11761" max="11787" width="9.6328125" style="194" customWidth="1"/>
    <col min="11788" max="11788" width="11.36328125" style="194" customWidth="1"/>
    <col min="11789" max="11821" width="9.6328125" style="194" customWidth="1"/>
    <col min="11822" max="11829" width="11.36328125" style="194" customWidth="1"/>
    <col min="11830" max="11970" width="11.36328125" style="194"/>
    <col min="11971" max="11971" width="2.6328125" style="194" customWidth="1"/>
    <col min="11972" max="11972" width="7" style="194" customWidth="1"/>
    <col min="11973" max="11973" width="9.6328125" style="194" bestFit="1" customWidth="1"/>
    <col min="11974" max="11974" width="76" style="194" customWidth="1"/>
    <col min="11975" max="11975" width="14.36328125" style="194" customWidth="1"/>
    <col min="11976" max="11984" width="11.36328125" style="194" customWidth="1"/>
    <col min="11985" max="11991" width="9.6328125" style="194" customWidth="1"/>
    <col min="11992" max="11992" width="11.36328125" style="194" customWidth="1"/>
    <col min="11993" max="11999" width="9.6328125" style="194" customWidth="1"/>
    <col min="12000" max="12000" width="11.36328125" style="194" customWidth="1"/>
    <col min="12001" max="12007" width="9.6328125" style="194" customWidth="1"/>
    <col min="12008" max="12008" width="11.36328125" style="194" customWidth="1"/>
    <col min="12009" max="12015" width="9.6328125" style="194" customWidth="1"/>
    <col min="12016" max="12016" width="11.36328125" style="194" customWidth="1"/>
    <col min="12017" max="12043" width="9.6328125" style="194" customWidth="1"/>
    <col min="12044" max="12044" width="11.36328125" style="194" customWidth="1"/>
    <col min="12045" max="12077" width="9.6328125" style="194" customWidth="1"/>
    <col min="12078" max="12085" width="11.36328125" style="194" customWidth="1"/>
    <col min="12086" max="12226" width="11.36328125" style="194"/>
    <col min="12227" max="12227" width="2.6328125" style="194" customWidth="1"/>
    <col min="12228" max="12228" width="7" style="194" customWidth="1"/>
    <col min="12229" max="12229" width="9.6328125" style="194" bestFit="1" customWidth="1"/>
    <col min="12230" max="12230" width="76" style="194" customWidth="1"/>
    <col min="12231" max="12231" width="14.36328125" style="194" customWidth="1"/>
    <col min="12232" max="12240" width="11.36328125" style="194" customWidth="1"/>
    <col min="12241" max="12247" width="9.6328125" style="194" customWidth="1"/>
    <col min="12248" max="12248" width="11.36328125" style="194" customWidth="1"/>
    <col min="12249" max="12255" width="9.6328125" style="194" customWidth="1"/>
    <col min="12256" max="12256" width="11.36328125" style="194" customWidth="1"/>
    <col min="12257" max="12263" width="9.6328125" style="194" customWidth="1"/>
    <col min="12264" max="12264" width="11.36328125" style="194" customWidth="1"/>
    <col min="12265" max="12271" width="9.6328125" style="194" customWidth="1"/>
    <col min="12272" max="12272" width="11.36328125" style="194" customWidth="1"/>
    <col min="12273" max="12299" width="9.6328125" style="194" customWidth="1"/>
    <col min="12300" max="12300" width="11.36328125" style="194" customWidth="1"/>
    <col min="12301" max="12333" width="9.6328125" style="194" customWidth="1"/>
    <col min="12334" max="12341" width="11.36328125" style="194" customWidth="1"/>
    <col min="12342" max="12482" width="11.36328125" style="194"/>
    <col min="12483" max="12483" width="2.6328125" style="194" customWidth="1"/>
    <col min="12484" max="12484" width="7" style="194" customWidth="1"/>
    <col min="12485" max="12485" width="9.6328125" style="194" bestFit="1" customWidth="1"/>
    <col min="12486" max="12486" width="76" style="194" customWidth="1"/>
    <col min="12487" max="12487" width="14.36328125" style="194" customWidth="1"/>
    <col min="12488" max="12496" width="11.36328125" style="194" customWidth="1"/>
    <col min="12497" max="12503" width="9.6328125" style="194" customWidth="1"/>
    <col min="12504" max="12504" width="11.36328125" style="194" customWidth="1"/>
    <col min="12505" max="12511" width="9.6328125" style="194" customWidth="1"/>
    <col min="12512" max="12512" width="11.36328125" style="194" customWidth="1"/>
    <col min="12513" max="12519" width="9.6328125" style="194" customWidth="1"/>
    <col min="12520" max="12520" width="11.36328125" style="194" customWidth="1"/>
    <col min="12521" max="12527" width="9.6328125" style="194" customWidth="1"/>
    <col min="12528" max="12528" width="11.36328125" style="194" customWidth="1"/>
    <col min="12529" max="12555" width="9.6328125" style="194" customWidth="1"/>
    <col min="12556" max="12556" width="11.36328125" style="194" customWidth="1"/>
    <col min="12557" max="12589" width="9.6328125" style="194" customWidth="1"/>
    <col min="12590" max="12597" width="11.36328125" style="194" customWidth="1"/>
    <col min="12598" max="12738" width="11.36328125" style="194"/>
    <col min="12739" max="12739" width="2.6328125" style="194" customWidth="1"/>
    <col min="12740" max="12740" width="7" style="194" customWidth="1"/>
    <col min="12741" max="12741" width="9.6328125" style="194" bestFit="1" customWidth="1"/>
    <col min="12742" max="12742" width="76" style="194" customWidth="1"/>
    <col min="12743" max="12743" width="14.36328125" style="194" customWidth="1"/>
    <col min="12744" max="12752" width="11.36328125" style="194" customWidth="1"/>
    <col min="12753" max="12759" width="9.6328125" style="194" customWidth="1"/>
    <col min="12760" max="12760" width="11.36328125" style="194" customWidth="1"/>
    <col min="12761" max="12767" width="9.6328125" style="194" customWidth="1"/>
    <col min="12768" max="12768" width="11.36328125" style="194" customWidth="1"/>
    <col min="12769" max="12775" width="9.6328125" style="194" customWidth="1"/>
    <col min="12776" max="12776" width="11.36328125" style="194" customWidth="1"/>
    <col min="12777" max="12783" width="9.6328125" style="194" customWidth="1"/>
    <col min="12784" max="12784" width="11.36328125" style="194" customWidth="1"/>
    <col min="12785" max="12811" width="9.6328125" style="194" customWidth="1"/>
    <col min="12812" max="12812" width="11.36328125" style="194" customWidth="1"/>
    <col min="12813" max="12845" width="9.6328125" style="194" customWidth="1"/>
    <col min="12846" max="12853" width="11.36328125" style="194" customWidth="1"/>
    <col min="12854" max="12994" width="11.36328125" style="194"/>
    <col min="12995" max="12995" width="2.6328125" style="194" customWidth="1"/>
    <col min="12996" max="12996" width="7" style="194" customWidth="1"/>
    <col min="12997" max="12997" width="9.6328125" style="194" bestFit="1" customWidth="1"/>
    <col min="12998" max="12998" width="76" style="194" customWidth="1"/>
    <col min="12999" max="12999" width="14.36328125" style="194" customWidth="1"/>
    <col min="13000" max="13008" width="11.36328125" style="194" customWidth="1"/>
    <col min="13009" max="13015" width="9.6328125" style="194" customWidth="1"/>
    <col min="13016" max="13016" width="11.36328125" style="194" customWidth="1"/>
    <col min="13017" max="13023" width="9.6328125" style="194" customWidth="1"/>
    <col min="13024" max="13024" width="11.36328125" style="194" customWidth="1"/>
    <col min="13025" max="13031" width="9.6328125" style="194" customWidth="1"/>
    <col min="13032" max="13032" width="11.36328125" style="194" customWidth="1"/>
    <col min="13033" max="13039" width="9.6328125" style="194" customWidth="1"/>
    <col min="13040" max="13040" width="11.36328125" style="194" customWidth="1"/>
    <col min="13041" max="13067" width="9.6328125" style="194" customWidth="1"/>
    <col min="13068" max="13068" width="11.36328125" style="194" customWidth="1"/>
    <col min="13069" max="13101" width="9.6328125" style="194" customWidth="1"/>
    <col min="13102" max="13109" width="11.36328125" style="194" customWidth="1"/>
    <col min="13110" max="13250" width="11.36328125" style="194"/>
    <col min="13251" max="13251" width="2.6328125" style="194" customWidth="1"/>
    <col min="13252" max="13252" width="7" style="194" customWidth="1"/>
    <col min="13253" max="13253" width="9.6328125" style="194" bestFit="1" customWidth="1"/>
    <col min="13254" max="13254" width="76" style="194" customWidth="1"/>
    <col min="13255" max="13255" width="14.36328125" style="194" customWidth="1"/>
    <col min="13256" max="13264" width="11.36328125" style="194" customWidth="1"/>
    <col min="13265" max="13271" width="9.6328125" style="194" customWidth="1"/>
    <col min="13272" max="13272" width="11.36328125" style="194" customWidth="1"/>
    <col min="13273" max="13279" width="9.6328125" style="194" customWidth="1"/>
    <col min="13280" max="13280" width="11.36328125" style="194" customWidth="1"/>
    <col min="13281" max="13287" width="9.6328125" style="194" customWidth="1"/>
    <col min="13288" max="13288" width="11.36328125" style="194" customWidth="1"/>
    <col min="13289" max="13295" width="9.6328125" style="194" customWidth="1"/>
    <col min="13296" max="13296" width="11.36328125" style="194" customWidth="1"/>
    <col min="13297" max="13323" width="9.6328125" style="194" customWidth="1"/>
    <col min="13324" max="13324" width="11.36328125" style="194" customWidth="1"/>
    <col min="13325" max="13357" width="9.6328125" style="194" customWidth="1"/>
    <col min="13358" max="13365" width="11.36328125" style="194" customWidth="1"/>
    <col min="13366" max="13506" width="11.36328125" style="194"/>
    <col min="13507" max="13507" width="2.6328125" style="194" customWidth="1"/>
    <col min="13508" max="13508" width="7" style="194" customWidth="1"/>
    <col min="13509" max="13509" width="9.6328125" style="194" bestFit="1" customWidth="1"/>
    <col min="13510" max="13510" width="76" style="194" customWidth="1"/>
    <col min="13511" max="13511" width="14.36328125" style="194" customWidth="1"/>
    <col min="13512" max="13520" width="11.36328125" style="194" customWidth="1"/>
    <col min="13521" max="13527" width="9.6328125" style="194" customWidth="1"/>
    <col min="13528" max="13528" width="11.36328125" style="194" customWidth="1"/>
    <col min="13529" max="13535" width="9.6328125" style="194" customWidth="1"/>
    <col min="13536" max="13536" width="11.36328125" style="194" customWidth="1"/>
    <col min="13537" max="13543" width="9.6328125" style="194" customWidth="1"/>
    <col min="13544" max="13544" width="11.36328125" style="194" customWidth="1"/>
    <col min="13545" max="13551" width="9.6328125" style="194" customWidth="1"/>
    <col min="13552" max="13552" width="11.36328125" style="194" customWidth="1"/>
    <col min="13553" max="13579" width="9.6328125" style="194" customWidth="1"/>
    <col min="13580" max="13580" width="11.36328125" style="194" customWidth="1"/>
    <col min="13581" max="13613" width="9.6328125" style="194" customWidth="1"/>
    <col min="13614" max="13621" width="11.36328125" style="194" customWidth="1"/>
    <col min="13622" max="13762" width="11.36328125" style="194"/>
    <col min="13763" max="13763" width="2.6328125" style="194" customWidth="1"/>
    <col min="13764" max="13764" width="7" style="194" customWidth="1"/>
    <col min="13765" max="13765" width="9.6328125" style="194" bestFit="1" customWidth="1"/>
    <col min="13766" max="13766" width="76" style="194" customWidth="1"/>
    <col min="13767" max="13767" width="14.36328125" style="194" customWidth="1"/>
    <col min="13768" max="13776" width="11.36328125" style="194" customWidth="1"/>
    <col min="13777" max="13783" width="9.6328125" style="194" customWidth="1"/>
    <col min="13784" max="13784" width="11.36328125" style="194" customWidth="1"/>
    <col min="13785" max="13791" width="9.6328125" style="194" customWidth="1"/>
    <col min="13792" max="13792" width="11.36328125" style="194" customWidth="1"/>
    <col min="13793" max="13799" width="9.6328125" style="194" customWidth="1"/>
    <col min="13800" max="13800" width="11.36328125" style="194" customWidth="1"/>
    <col min="13801" max="13807" width="9.6328125" style="194" customWidth="1"/>
    <col min="13808" max="13808" width="11.36328125" style="194" customWidth="1"/>
    <col min="13809" max="13835" width="9.6328125" style="194" customWidth="1"/>
    <col min="13836" max="13836" width="11.36328125" style="194" customWidth="1"/>
    <col min="13837" max="13869" width="9.6328125" style="194" customWidth="1"/>
    <col min="13870" max="13877" width="11.36328125" style="194" customWidth="1"/>
    <col min="13878" max="14018" width="11.36328125" style="194"/>
    <col min="14019" max="14019" width="2.6328125" style="194" customWidth="1"/>
    <col min="14020" max="14020" width="7" style="194" customWidth="1"/>
    <col min="14021" max="14021" width="9.6328125" style="194" bestFit="1" customWidth="1"/>
    <col min="14022" max="14022" width="76" style="194" customWidth="1"/>
    <col min="14023" max="14023" width="14.36328125" style="194" customWidth="1"/>
    <col min="14024" max="14032" width="11.36328125" style="194" customWidth="1"/>
    <col min="14033" max="14039" width="9.6328125" style="194" customWidth="1"/>
    <col min="14040" max="14040" width="11.36328125" style="194" customWidth="1"/>
    <col min="14041" max="14047" width="9.6328125" style="194" customWidth="1"/>
    <col min="14048" max="14048" width="11.36328125" style="194" customWidth="1"/>
    <col min="14049" max="14055" width="9.6328125" style="194" customWidth="1"/>
    <col min="14056" max="14056" width="11.36328125" style="194" customWidth="1"/>
    <col min="14057" max="14063" width="9.6328125" style="194" customWidth="1"/>
    <col min="14064" max="14064" width="11.36328125" style="194" customWidth="1"/>
    <col min="14065" max="14091" width="9.6328125" style="194" customWidth="1"/>
    <col min="14092" max="14092" width="11.36328125" style="194" customWidth="1"/>
    <col min="14093" max="14125" width="9.6328125" style="194" customWidth="1"/>
    <col min="14126" max="14133" width="11.36328125" style="194" customWidth="1"/>
    <col min="14134" max="14274" width="11.36328125" style="194"/>
    <col min="14275" max="14275" width="2.6328125" style="194" customWidth="1"/>
    <col min="14276" max="14276" width="7" style="194" customWidth="1"/>
    <col min="14277" max="14277" width="9.6328125" style="194" bestFit="1" customWidth="1"/>
    <col min="14278" max="14278" width="76" style="194" customWidth="1"/>
    <col min="14279" max="14279" width="14.36328125" style="194" customWidth="1"/>
    <col min="14280" max="14288" width="11.36328125" style="194" customWidth="1"/>
    <col min="14289" max="14295" width="9.6328125" style="194" customWidth="1"/>
    <col min="14296" max="14296" width="11.36328125" style="194" customWidth="1"/>
    <col min="14297" max="14303" width="9.6328125" style="194" customWidth="1"/>
    <col min="14304" max="14304" width="11.36328125" style="194" customWidth="1"/>
    <col min="14305" max="14311" width="9.6328125" style="194" customWidth="1"/>
    <col min="14312" max="14312" width="11.36328125" style="194" customWidth="1"/>
    <col min="14313" max="14319" width="9.6328125" style="194" customWidth="1"/>
    <col min="14320" max="14320" width="11.36328125" style="194" customWidth="1"/>
    <col min="14321" max="14347" width="9.6328125" style="194" customWidth="1"/>
    <col min="14348" max="14348" width="11.36328125" style="194" customWidth="1"/>
    <col min="14349" max="14381" width="9.6328125" style="194" customWidth="1"/>
    <col min="14382" max="14389" width="11.36328125" style="194" customWidth="1"/>
    <col min="14390" max="14530" width="11.36328125" style="194"/>
    <col min="14531" max="14531" width="2.6328125" style="194" customWidth="1"/>
    <col min="14532" max="14532" width="7" style="194" customWidth="1"/>
    <col min="14533" max="14533" width="9.6328125" style="194" bestFit="1" customWidth="1"/>
    <col min="14534" max="14534" width="76" style="194" customWidth="1"/>
    <col min="14535" max="14535" width="14.36328125" style="194" customWidth="1"/>
    <col min="14536" max="14544" width="11.36328125" style="194" customWidth="1"/>
    <col min="14545" max="14551" width="9.6328125" style="194" customWidth="1"/>
    <col min="14552" max="14552" width="11.36328125" style="194" customWidth="1"/>
    <col min="14553" max="14559" width="9.6328125" style="194" customWidth="1"/>
    <col min="14560" max="14560" width="11.36328125" style="194" customWidth="1"/>
    <col min="14561" max="14567" width="9.6328125" style="194" customWidth="1"/>
    <col min="14568" max="14568" width="11.36328125" style="194" customWidth="1"/>
    <col min="14569" max="14575" width="9.6328125" style="194" customWidth="1"/>
    <col min="14576" max="14576" width="11.36328125" style="194" customWidth="1"/>
    <col min="14577" max="14603" width="9.6328125" style="194" customWidth="1"/>
    <col min="14604" max="14604" width="11.36328125" style="194" customWidth="1"/>
    <col min="14605" max="14637" width="9.6328125" style="194" customWidth="1"/>
    <col min="14638" max="14645" width="11.36328125" style="194" customWidth="1"/>
    <col min="14646" max="14786" width="11.36328125" style="194"/>
    <col min="14787" max="14787" width="2.6328125" style="194" customWidth="1"/>
    <col min="14788" max="14788" width="7" style="194" customWidth="1"/>
    <col min="14789" max="14789" width="9.6328125" style="194" bestFit="1" customWidth="1"/>
    <col min="14790" max="14790" width="76" style="194" customWidth="1"/>
    <col min="14791" max="14791" width="14.36328125" style="194" customWidth="1"/>
    <col min="14792" max="14800" width="11.36328125" style="194" customWidth="1"/>
    <col min="14801" max="14807" width="9.6328125" style="194" customWidth="1"/>
    <col min="14808" max="14808" width="11.36328125" style="194" customWidth="1"/>
    <col min="14809" max="14815" width="9.6328125" style="194" customWidth="1"/>
    <col min="14816" max="14816" width="11.36328125" style="194" customWidth="1"/>
    <col min="14817" max="14823" width="9.6328125" style="194" customWidth="1"/>
    <col min="14824" max="14824" width="11.36328125" style="194" customWidth="1"/>
    <col min="14825" max="14831" width="9.6328125" style="194" customWidth="1"/>
    <col min="14832" max="14832" width="11.36328125" style="194" customWidth="1"/>
    <col min="14833" max="14859" width="9.6328125" style="194" customWidth="1"/>
    <col min="14860" max="14860" width="11.36328125" style="194" customWidth="1"/>
    <col min="14861" max="14893" width="9.6328125" style="194" customWidth="1"/>
    <col min="14894" max="14901" width="11.36328125" style="194" customWidth="1"/>
    <col min="14902" max="15042" width="11.36328125" style="194"/>
    <col min="15043" max="15043" width="2.6328125" style="194" customWidth="1"/>
    <col min="15044" max="15044" width="7" style="194" customWidth="1"/>
    <col min="15045" max="15045" width="9.6328125" style="194" bestFit="1" customWidth="1"/>
    <col min="15046" max="15046" width="76" style="194" customWidth="1"/>
    <col min="15047" max="15047" width="14.36328125" style="194" customWidth="1"/>
    <col min="15048" max="15056" width="11.36328125" style="194" customWidth="1"/>
    <col min="15057" max="15063" width="9.6328125" style="194" customWidth="1"/>
    <col min="15064" max="15064" width="11.36328125" style="194" customWidth="1"/>
    <col min="15065" max="15071" width="9.6328125" style="194" customWidth="1"/>
    <col min="15072" max="15072" width="11.36328125" style="194" customWidth="1"/>
    <col min="15073" max="15079" width="9.6328125" style="194" customWidth="1"/>
    <col min="15080" max="15080" width="11.36328125" style="194" customWidth="1"/>
    <col min="15081" max="15087" width="9.6328125" style="194" customWidth="1"/>
    <col min="15088" max="15088" width="11.36328125" style="194" customWidth="1"/>
    <col min="15089" max="15115" width="9.6328125" style="194" customWidth="1"/>
    <col min="15116" max="15116" width="11.36328125" style="194" customWidth="1"/>
    <col min="15117" max="15149" width="9.6328125" style="194" customWidth="1"/>
    <col min="15150" max="15157" width="11.36328125" style="194" customWidth="1"/>
    <col min="15158" max="15298" width="11.36328125" style="194"/>
    <col min="15299" max="15299" width="2.6328125" style="194" customWidth="1"/>
    <col min="15300" max="15300" width="7" style="194" customWidth="1"/>
    <col min="15301" max="15301" width="9.6328125" style="194" bestFit="1" customWidth="1"/>
    <col min="15302" max="15302" width="76" style="194" customWidth="1"/>
    <col min="15303" max="15303" width="14.36328125" style="194" customWidth="1"/>
    <col min="15304" max="15312" width="11.36328125" style="194" customWidth="1"/>
    <col min="15313" max="15319" width="9.6328125" style="194" customWidth="1"/>
    <col min="15320" max="15320" width="11.36328125" style="194" customWidth="1"/>
    <col min="15321" max="15327" width="9.6328125" style="194" customWidth="1"/>
    <col min="15328" max="15328" width="11.36328125" style="194" customWidth="1"/>
    <col min="15329" max="15335" width="9.6328125" style="194" customWidth="1"/>
    <col min="15336" max="15336" width="11.36328125" style="194" customWidth="1"/>
    <col min="15337" max="15343" width="9.6328125" style="194" customWidth="1"/>
    <col min="15344" max="15344" width="11.36328125" style="194" customWidth="1"/>
    <col min="15345" max="15371" width="9.6328125" style="194" customWidth="1"/>
    <col min="15372" max="15372" width="11.36328125" style="194" customWidth="1"/>
    <col min="15373" max="15405" width="9.6328125" style="194" customWidth="1"/>
    <col min="15406" max="15413" width="11.36328125" style="194" customWidth="1"/>
    <col min="15414" max="15554" width="11.36328125" style="194"/>
    <col min="15555" max="15555" width="2.6328125" style="194" customWidth="1"/>
    <col min="15556" max="15556" width="7" style="194" customWidth="1"/>
    <col min="15557" max="15557" width="9.6328125" style="194" bestFit="1" customWidth="1"/>
    <col min="15558" max="15558" width="76" style="194" customWidth="1"/>
    <col min="15559" max="15559" width="14.36328125" style="194" customWidth="1"/>
    <col min="15560" max="15568" width="11.36328125" style="194" customWidth="1"/>
    <col min="15569" max="15575" width="9.6328125" style="194" customWidth="1"/>
    <col min="15576" max="15576" width="11.36328125" style="194" customWidth="1"/>
    <col min="15577" max="15583" width="9.6328125" style="194" customWidth="1"/>
    <col min="15584" max="15584" width="11.36328125" style="194" customWidth="1"/>
    <col min="15585" max="15591" width="9.6328125" style="194" customWidth="1"/>
    <col min="15592" max="15592" width="11.36328125" style="194" customWidth="1"/>
    <col min="15593" max="15599" width="9.6328125" style="194" customWidth="1"/>
    <col min="15600" max="15600" width="11.36328125" style="194" customWidth="1"/>
    <col min="15601" max="15627" width="9.6328125" style="194" customWidth="1"/>
    <col min="15628" max="15628" width="11.36328125" style="194" customWidth="1"/>
    <col min="15629" max="15661" width="9.6328125" style="194" customWidth="1"/>
    <col min="15662" max="15669" width="11.36328125" style="194" customWidth="1"/>
    <col min="15670" max="15810" width="11.36328125" style="194"/>
    <col min="15811" max="15811" width="2.6328125" style="194" customWidth="1"/>
    <col min="15812" max="15812" width="7" style="194" customWidth="1"/>
    <col min="15813" max="15813" width="9.6328125" style="194" bestFit="1" customWidth="1"/>
    <col min="15814" max="15814" width="76" style="194" customWidth="1"/>
    <col min="15815" max="15815" width="14.36328125" style="194" customWidth="1"/>
    <col min="15816" max="15824" width="11.36328125" style="194" customWidth="1"/>
    <col min="15825" max="15831" width="9.6328125" style="194" customWidth="1"/>
    <col min="15832" max="15832" width="11.36328125" style="194" customWidth="1"/>
    <col min="15833" max="15839" width="9.6328125" style="194" customWidth="1"/>
    <col min="15840" max="15840" width="11.36328125" style="194" customWidth="1"/>
    <col min="15841" max="15847" width="9.6328125" style="194" customWidth="1"/>
    <col min="15848" max="15848" width="11.36328125" style="194" customWidth="1"/>
    <col min="15849" max="15855" width="9.6328125" style="194" customWidth="1"/>
    <col min="15856" max="15856" width="11.36328125" style="194" customWidth="1"/>
    <col min="15857" max="15883" width="9.6328125" style="194" customWidth="1"/>
    <col min="15884" max="15884" width="11.36328125" style="194" customWidth="1"/>
    <col min="15885" max="15917" width="9.6328125" style="194" customWidth="1"/>
    <col min="15918" max="15925" width="11.36328125" style="194" customWidth="1"/>
    <col min="15926" max="16066" width="11.36328125" style="194"/>
    <col min="16067" max="16067" width="2.6328125" style="194" customWidth="1"/>
    <col min="16068" max="16068" width="7" style="194" customWidth="1"/>
    <col min="16069" max="16069" width="9.6328125" style="194" bestFit="1" customWidth="1"/>
    <col min="16070" max="16070" width="76" style="194" customWidth="1"/>
    <col min="16071" max="16071" width="14.36328125" style="194" customWidth="1"/>
    <col min="16072" max="16080" width="11.36328125" style="194" customWidth="1"/>
    <col min="16081" max="16087" width="9.6328125" style="194" customWidth="1"/>
    <col min="16088" max="16088" width="11.36328125" style="194" customWidth="1"/>
    <col min="16089" max="16095" width="9.6328125" style="194" customWidth="1"/>
    <col min="16096" max="16096" width="11.36328125" style="194" customWidth="1"/>
    <col min="16097" max="16103" width="9.6328125" style="194" customWidth="1"/>
    <col min="16104" max="16104" width="11.36328125" style="194" customWidth="1"/>
    <col min="16105" max="16111" width="9.6328125" style="194" customWidth="1"/>
    <col min="16112" max="16112" width="11.36328125" style="194" customWidth="1"/>
    <col min="16113" max="16139" width="9.6328125" style="194" customWidth="1"/>
    <col min="16140" max="16140" width="11.36328125" style="194" customWidth="1"/>
    <col min="16141" max="16173" width="9.6328125" style="194" customWidth="1"/>
    <col min="16174" max="16181" width="11.36328125" style="194" customWidth="1"/>
    <col min="16182" max="16384" width="11.36328125" style="194"/>
  </cols>
  <sheetData>
    <row r="1" spans="5:54" s="195" customFormat="1" ht="6" customHeight="1">
      <c r="E1" s="192"/>
      <c r="F1" s="193"/>
      <c r="G1" s="193"/>
      <c r="H1" s="192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</row>
    <row r="2" spans="5:54" s="195" customFormat="1" ht="14" customHeight="1">
      <c r="E2" s="192"/>
      <c r="F2" s="193"/>
      <c r="G2" s="193"/>
      <c r="H2" s="192"/>
      <c r="I2" s="194"/>
      <c r="L2" s="196"/>
    </row>
    <row r="3" spans="5:54" s="195" customFormat="1" ht="6" customHeight="1">
      <c r="E3" s="192"/>
      <c r="F3" s="193"/>
      <c r="G3" s="193"/>
      <c r="H3" s="192"/>
      <c r="I3" s="194"/>
    </row>
    <row r="4" spans="5:54" s="195" customFormat="1" ht="6" customHeight="1">
      <c r="E4" s="192"/>
      <c r="F4" s="193"/>
      <c r="G4" s="193"/>
      <c r="H4" s="192"/>
      <c r="I4" s="194"/>
    </row>
    <row r="5" spans="5:54" s="195" customFormat="1" ht="6" customHeight="1">
      <c r="E5" s="192"/>
      <c r="F5" s="193"/>
      <c r="G5" s="193"/>
      <c r="H5" s="192"/>
      <c r="I5" s="194"/>
    </row>
    <row r="6" spans="5:54" s="195" customFormat="1" ht="13.5" customHeight="1">
      <c r="E6" s="192"/>
      <c r="F6" s="193"/>
      <c r="G6" s="193"/>
      <c r="H6" s="197" t="s">
        <v>221</v>
      </c>
      <c r="I6" s="194"/>
    </row>
    <row r="7" spans="5:54" s="195" customFormat="1">
      <c r="E7" s="192"/>
      <c r="F7" s="193"/>
      <c r="G7" s="193"/>
      <c r="H7" s="192"/>
      <c r="I7" s="194"/>
    </row>
    <row r="8" spans="5:54" s="195" customFormat="1" ht="6" customHeight="1">
      <c r="E8" s="192"/>
      <c r="F8" s="193"/>
      <c r="G8" s="193"/>
      <c r="H8" s="192"/>
      <c r="I8" s="194"/>
    </row>
    <row r="9" spans="5:54" s="202" customFormat="1" ht="20" customHeight="1">
      <c r="E9" s="198"/>
      <c r="F9" s="198"/>
      <c r="G9" s="198"/>
      <c r="H9" s="199" t="str">
        <f>'Header &amp; Notes'!J8&amp;" - "&amp;(TEXT('Header &amp; Notes'!J10,"DD/MM/YYYY"))</f>
        <v>Bank x - MM/DD/YYYY</v>
      </c>
      <c r="I9" s="200"/>
      <c r="J9" s="201"/>
      <c r="L9" s="201"/>
      <c r="N9" s="195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  <c r="AQ9" s="201"/>
      <c r="AR9" s="201"/>
      <c r="AS9" s="201"/>
      <c r="AT9" s="201"/>
      <c r="AU9" s="201"/>
      <c r="AV9" s="201"/>
      <c r="AW9" s="201"/>
      <c r="AX9" s="201"/>
      <c r="AY9" s="201"/>
      <c r="AZ9" s="201"/>
      <c r="BA9" s="201"/>
    </row>
    <row r="10" spans="5:54" s="202" customFormat="1" ht="10.5" customHeight="1">
      <c r="E10" s="198"/>
      <c r="F10" s="198"/>
      <c r="G10" s="198"/>
      <c r="H10" s="203"/>
      <c r="I10" s="200"/>
      <c r="J10" s="201"/>
      <c r="K10" s="204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/>
      <c r="AY10" s="201"/>
      <c r="AZ10" s="201"/>
      <c r="BA10" s="201"/>
    </row>
    <row r="11" spans="5:54" s="202" customFormat="1" ht="13">
      <c r="E11" s="205"/>
      <c r="F11" s="205"/>
      <c r="G11" s="205"/>
      <c r="H11" s="206" t="s">
        <v>38</v>
      </c>
      <c r="I11" s="207"/>
      <c r="J11" s="207"/>
      <c r="K11" s="202" t="str">
        <f>TEXT(K12,"ddd")</f>
        <v>MM/DD/YYYY</v>
      </c>
      <c r="L11" s="202" t="e">
        <f t="shared" ref="L11:M11" si="0">TEXT(L12,"ddd")</f>
        <v>#VALUE!</v>
      </c>
      <c r="M11" s="202" t="e">
        <f t="shared" si="0"/>
        <v>#VALUE!</v>
      </c>
      <c r="AS11" s="208"/>
    </row>
    <row r="12" spans="5:54" s="202" customFormat="1" ht="12.75" customHeight="1" thickBot="1">
      <c r="E12" s="205"/>
      <c r="F12" s="205"/>
      <c r="G12" s="205"/>
      <c r="H12" s="206" t="s">
        <v>39</v>
      </c>
      <c r="I12" s="207"/>
      <c r="J12" s="207"/>
      <c r="K12" s="209" t="str">
        <f>'Header &amp; Notes'!J10</f>
        <v>MM/DD/YYYY</v>
      </c>
      <c r="L12" s="209" t="e">
        <f>K12+1</f>
        <v>#VALUE!</v>
      </c>
      <c r="M12" s="209" t="e">
        <f>K12+1</f>
        <v>#VALUE!</v>
      </c>
      <c r="N12" s="209" t="e">
        <f t="shared" ref="N12:AP12" si="1">M12+1</f>
        <v>#VALUE!</v>
      </c>
      <c r="O12" s="209" t="e">
        <f t="shared" si="1"/>
        <v>#VALUE!</v>
      </c>
      <c r="P12" s="209" t="e">
        <f t="shared" si="1"/>
        <v>#VALUE!</v>
      </c>
      <c r="Q12" s="209" t="e">
        <f>P12+1</f>
        <v>#VALUE!</v>
      </c>
      <c r="R12" s="209" t="e">
        <f t="shared" si="1"/>
        <v>#VALUE!</v>
      </c>
      <c r="S12" s="209" t="e">
        <f t="shared" si="1"/>
        <v>#VALUE!</v>
      </c>
      <c r="T12" s="209" t="e">
        <f t="shared" si="1"/>
        <v>#VALUE!</v>
      </c>
      <c r="U12" s="209" t="e">
        <f t="shared" si="1"/>
        <v>#VALUE!</v>
      </c>
      <c r="V12" s="209" t="e">
        <f t="shared" si="1"/>
        <v>#VALUE!</v>
      </c>
      <c r="W12" s="209" t="e">
        <f t="shared" si="1"/>
        <v>#VALUE!</v>
      </c>
      <c r="X12" s="209" t="e">
        <f t="shared" si="1"/>
        <v>#VALUE!</v>
      </c>
      <c r="Y12" s="209" t="e">
        <f t="shared" si="1"/>
        <v>#VALUE!</v>
      </c>
      <c r="Z12" s="209" t="e">
        <f t="shared" si="1"/>
        <v>#VALUE!</v>
      </c>
      <c r="AA12" s="209" t="e">
        <f t="shared" si="1"/>
        <v>#VALUE!</v>
      </c>
      <c r="AB12" s="209" t="e">
        <f t="shared" si="1"/>
        <v>#VALUE!</v>
      </c>
      <c r="AC12" s="209" t="e">
        <f t="shared" si="1"/>
        <v>#VALUE!</v>
      </c>
      <c r="AD12" s="209" t="e">
        <f t="shared" si="1"/>
        <v>#VALUE!</v>
      </c>
      <c r="AE12" s="209" t="e">
        <f t="shared" si="1"/>
        <v>#VALUE!</v>
      </c>
      <c r="AF12" s="209" t="e">
        <f t="shared" si="1"/>
        <v>#VALUE!</v>
      </c>
      <c r="AG12" s="209" t="e">
        <f t="shared" si="1"/>
        <v>#VALUE!</v>
      </c>
      <c r="AH12" s="209" t="e">
        <f t="shared" si="1"/>
        <v>#VALUE!</v>
      </c>
      <c r="AI12" s="209" t="e">
        <f t="shared" si="1"/>
        <v>#VALUE!</v>
      </c>
      <c r="AJ12" s="209" t="e">
        <f t="shared" si="1"/>
        <v>#VALUE!</v>
      </c>
      <c r="AK12" s="209" t="e">
        <f t="shared" si="1"/>
        <v>#VALUE!</v>
      </c>
      <c r="AL12" s="209" t="e">
        <f t="shared" si="1"/>
        <v>#VALUE!</v>
      </c>
      <c r="AM12" s="209" t="e">
        <f t="shared" si="1"/>
        <v>#VALUE!</v>
      </c>
      <c r="AN12" s="209" t="e">
        <f t="shared" si="1"/>
        <v>#VALUE!</v>
      </c>
      <c r="AO12" s="209" t="e">
        <f t="shared" si="1"/>
        <v>#VALUE!</v>
      </c>
      <c r="AP12" s="209" t="e">
        <f t="shared" si="1"/>
        <v>#VALUE!</v>
      </c>
      <c r="AQ12" s="209" t="e">
        <f>AP12+7</f>
        <v>#VALUE!</v>
      </c>
      <c r="AR12" s="209" t="e">
        <f>EOMONTH($K12,2)</f>
        <v>#VALUE!</v>
      </c>
      <c r="AS12" s="209" t="e">
        <f>EOMONTH($K12,3)</f>
        <v>#VALUE!</v>
      </c>
      <c r="AT12" s="209" t="e">
        <f>EOMONTH($K12,4)</f>
        <v>#VALUE!</v>
      </c>
      <c r="AU12" s="209" t="e">
        <f>EOMONTH($K12,5)</f>
        <v>#VALUE!</v>
      </c>
      <c r="AV12" s="209" t="e">
        <f>EOMONTH($K12,6)</f>
        <v>#VALUE!</v>
      </c>
      <c r="AW12" s="209" t="e">
        <f>EOMONTH($K12,9)</f>
        <v>#VALUE!</v>
      </c>
      <c r="AX12" s="209" t="e">
        <f>EOMONTH($K12,12)</f>
        <v>#VALUE!</v>
      </c>
      <c r="AY12" s="209" t="e">
        <f>EOMONTH($K12,24)</f>
        <v>#VALUE!</v>
      </c>
      <c r="AZ12" s="209" t="e">
        <f>EOMONTH($K12,60)</f>
        <v>#VALUE!</v>
      </c>
      <c r="BA12" s="209" t="e">
        <f>EOMONTH($K12,72)</f>
        <v>#VALUE!</v>
      </c>
    </row>
    <row r="13" spans="5:54" s="214" customFormat="1" ht="27" customHeight="1">
      <c r="E13" s="205"/>
      <c r="F13" s="205"/>
      <c r="G13" s="205"/>
      <c r="H13" s="210"/>
      <c r="I13" s="574"/>
      <c r="J13" s="575"/>
      <c r="K13" s="211" t="s">
        <v>14</v>
      </c>
      <c r="L13" s="211" t="s">
        <v>162</v>
      </c>
      <c r="M13" s="211" t="s">
        <v>35</v>
      </c>
      <c r="N13" s="211" t="s">
        <v>163</v>
      </c>
      <c r="O13" s="211" t="s">
        <v>164</v>
      </c>
      <c r="P13" s="211" t="s">
        <v>165</v>
      </c>
      <c r="Q13" s="211" t="s">
        <v>166</v>
      </c>
      <c r="R13" s="211" t="s">
        <v>167</v>
      </c>
      <c r="S13" s="211" t="s">
        <v>168</v>
      </c>
      <c r="T13" s="211" t="s">
        <v>280</v>
      </c>
      <c r="U13" s="211" t="s">
        <v>281</v>
      </c>
      <c r="V13" s="211" t="s">
        <v>282</v>
      </c>
      <c r="W13" s="211" t="s">
        <v>283</v>
      </c>
      <c r="X13" s="211" t="s">
        <v>284</v>
      </c>
      <c r="Y13" s="211" t="s">
        <v>285</v>
      </c>
      <c r="Z13" s="211" t="s">
        <v>286</v>
      </c>
      <c r="AA13" s="211" t="s">
        <v>287</v>
      </c>
      <c r="AB13" s="211" t="s">
        <v>288</v>
      </c>
      <c r="AC13" s="211" t="s">
        <v>289</v>
      </c>
      <c r="AD13" s="211" t="s">
        <v>290</v>
      </c>
      <c r="AE13" s="211" t="s">
        <v>291</v>
      </c>
      <c r="AF13" s="211" t="s">
        <v>292</v>
      </c>
      <c r="AG13" s="211" t="s">
        <v>293</v>
      </c>
      <c r="AH13" s="211" t="s">
        <v>294</v>
      </c>
      <c r="AI13" s="211" t="s">
        <v>295</v>
      </c>
      <c r="AJ13" s="211" t="s">
        <v>296</v>
      </c>
      <c r="AK13" s="211" t="s">
        <v>297</v>
      </c>
      <c r="AL13" s="211" t="s">
        <v>298</v>
      </c>
      <c r="AM13" s="211" t="s">
        <v>299</v>
      </c>
      <c r="AN13" s="211" t="s">
        <v>300</v>
      </c>
      <c r="AO13" s="211" t="s">
        <v>301</v>
      </c>
      <c r="AP13" s="211" t="s">
        <v>302</v>
      </c>
      <c r="AQ13" s="212" t="s">
        <v>169</v>
      </c>
      <c r="AR13" s="212" t="s">
        <v>207</v>
      </c>
      <c r="AS13" s="212" t="s">
        <v>171</v>
      </c>
      <c r="AT13" s="212" t="s">
        <v>172</v>
      </c>
      <c r="AU13" s="212" t="s">
        <v>173</v>
      </c>
      <c r="AV13" s="212" t="s">
        <v>174</v>
      </c>
      <c r="AW13" s="212" t="s">
        <v>175</v>
      </c>
      <c r="AX13" s="212" t="s">
        <v>176</v>
      </c>
      <c r="AY13" s="212" t="s">
        <v>177</v>
      </c>
      <c r="AZ13" s="212" t="s">
        <v>208</v>
      </c>
      <c r="BA13" s="213" t="s">
        <v>179</v>
      </c>
    </row>
    <row r="14" spans="5:54" s="214" customFormat="1" ht="12.75" customHeight="1">
      <c r="E14" s="205"/>
      <c r="F14" s="205"/>
      <c r="G14" s="205"/>
      <c r="H14" s="215"/>
      <c r="I14" s="216"/>
      <c r="J14" s="217"/>
      <c r="K14" s="218"/>
      <c r="L14" s="219"/>
      <c r="M14" s="219" t="s">
        <v>609</v>
      </c>
      <c r="N14" s="219" t="s">
        <v>610</v>
      </c>
      <c r="O14" s="219" t="s">
        <v>611</v>
      </c>
      <c r="P14" s="219" t="s">
        <v>612</v>
      </c>
      <c r="Q14" s="219" t="s">
        <v>613</v>
      </c>
      <c r="R14" s="219" t="s">
        <v>614</v>
      </c>
      <c r="S14" s="219" t="s">
        <v>615</v>
      </c>
      <c r="T14" s="219" t="s">
        <v>616</v>
      </c>
      <c r="U14" s="219" t="s">
        <v>617</v>
      </c>
      <c r="V14" s="219" t="s">
        <v>618</v>
      </c>
      <c r="W14" s="219" t="s">
        <v>619</v>
      </c>
      <c r="X14" s="219" t="s">
        <v>620</v>
      </c>
      <c r="Y14" s="219" t="s">
        <v>621</v>
      </c>
      <c r="Z14" s="219" t="s">
        <v>622</v>
      </c>
      <c r="AA14" s="219" t="s">
        <v>623</v>
      </c>
      <c r="AB14" s="219" t="s">
        <v>624</v>
      </c>
      <c r="AC14" s="219" t="s">
        <v>625</v>
      </c>
      <c r="AD14" s="219" t="s">
        <v>626</v>
      </c>
      <c r="AE14" s="219" t="s">
        <v>627</v>
      </c>
      <c r="AF14" s="219" t="s">
        <v>628</v>
      </c>
      <c r="AG14" s="219" t="s">
        <v>629</v>
      </c>
      <c r="AH14" s="219" t="s">
        <v>630</v>
      </c>
      <c r="AI14" s="219" t="s">
        <v>631</v>
      </c>
      <c r="AJ14" s="219" t="s">
        <v>632</v>
      </c>
      <c r="AK14" s="219" t="s">
        <v>633</v>
      </c>
      <c r="AL14" s="219" t="s">
        <v>634</v>
      </c>
      <c r="AM14" s="219" t="s">
        <v>635</v>
      </c>
      <c r="AN14" s="219" t="s">
        <v>636</v>
      </c>
      <c r="AO14" s="219" t="s">
        <v>637</v>
      </c>
      <c r="AP14" s="219" t="s">
        <v>638</v>
      </c>
      <c r="AQ14" s="219"/>
      <c r="AR14" s="219"/>
      <c r="AS14" s="219"/>
      <c r="AT14" s="219"/>
      <c r="AU14" s="219"/>
      <c r="AV14" s="219"/>
      <c r="AW14" s="219"/>
      <c r="AX14" s="219"/>
      <c r="AY14" s="219"/>
      <c r="AZ14" s="219"/>
      <c r="BA14" s="219"/>
    </row>
    <row r="15" spans="5:54" s="227" customFormat="1" ht="13">
      <c r="E15" s="220"/>
      <c r="F15" s="220"/>
      <c r="G15" s="220"/>
      <c r="H15" s="221"/>
      <c r="I15" s="222"/>
      <c r="J15" s="222"/>
      <c r="K15" s="222"/>
      <c r="L15" s="223"/>
      <c r="M15" s="224" t="e">
        <f>M12-$K12</f>
        <v>#VALUE!</v>
      </c>
      <c r="N15" s="224" t="e">
        <f t="shared" ref="N15:BA15" si="2">N12-$K12</f>
        <v>#VALUE!</v>
      </c>
      <c r="O15" s="224" t="e">
        <f t="shared" si="2"/>
        <v>#VALUE!</v>
      </c>
      <c r="P15" s="224" t="e">
        <f t="shared" si="2"/>
        <v>#VALUE!</v>
      </c>
      <c r="Q15" s="224" t="e">
        <f t="shared" si="2"/>
        <v>#VALUE!</v>
      </c>
      <c r="R15" s="224" t="e">
        <f t="shared" si="2"/>
        <v>#VALUE!</v>
      </c>
      <c r="S15" s="224" t="e">
        <f t="shared" si="2"/>
        <v>#VALUE!</v>
      </c>
      <c r="T15" s="224" t="e">
        <f t="shared" si="2"/>
        <v>#VALUE!</v>
      </c>
      <c r="U15" s="224" t="e">
        <f t="shared" si="2"/>
        <v>#VALUE!</v>
      </c>
      <c r="V15" s="224" t="e">
        <f t="shared" si="2"/>
        <v>#VALUE!</v>
      </c>
      <c r="W15" s="224" t="e">
        <f t="shared" si="2"/>
        <v>#VALUE!</v>
      </c>
      <c r="X15" s="224" t="e">
        <f t="shared" si="2"/>
        <v>#VALUE!</v>
      </c>
      <c r="Y15" s="224" t="e">
        <f t="shared" si="2"/>
        <v>#VALUE!</v>
      </c>
      <c r="Z15" s="224" t="e">
        <f t="shared" si="2"/>
        <v>#VALUE!</v>
      </c>
      <c r="AA15" s="224" t="e">
        <f t="shared" si="2"/>
        <v>#VALUE!</v>
      </c>
      <c r="AB15" s="224" t="e">
        <f t="shared" si="2"/>
        <v>#VALUE!</v>
      </c>
      <c r="AC15" s="224" t="e">
        <f t="shared" si="2"/>
        <v>#VALUE!</v>
      </c>
      <c r="AD15" s="224" t="e">
        <f t="shared" si="2"/>
        <v>#VALUE!</v>
      </c>
      <c r="AE15" s="224" t="e">
        <f t="shared" si="2"/>
        <v>#VALUE!</v>
      </c>
      <c r="AF15" s="224" t="e">
        <f t="shared" si="2"/>
        <v>#VALUE!</v>
      </c>
      <c r="AG15" s="224" t="e">
        <f t="shared" si="2"/>
        <v>#VALUE!</v>
      </c>
      <c r="AH15" s="224" t="e">
        <f t="shared" si="2"/>
        <v>#VALUE!</v>
      </c>
      <c r="AI15" s="224" t="e">
        <f t="shared" si="2"/>
        <v>#VALUE!</v>
      </c>
      <c r="AJ15" s="224" t="e">
        <f t="shared" si="2"/>
        <v>#VALUE!</v>
      </c>
      <c r="AK15" s="224" t="e">
        <f t="shared" si="2"/>
        <v>#VALUE!</v>
      </c>
      <c r="AL15" s="224" t="e">
        <f t="shared" si="2"/>
        <v>#VALUE!</v>
      </c>
      <c r="AM15" s="224" t="e">
        <f t="shared" si="2"/>
        <v>#VALUE!</v>
      </c>
      <c r="AN15" s="224" t="e">
        <f t="shared" si="2"/>
        <v>#VALUE!</v>
      </c>
      <c r="AO15" s="224" t="e">
        <f t="shared" si="2"/>
        <v>#VALUE!</v>
      </c>
      <c r="AP15" s="224" t="e">
        <f t="shared" si="2"/>
        <v>#VALUE!</v>
      </c>
      <c r="AQ15" s="224" t="e">
        <f t="shared" si="2"/>
        <v>#VALUE!</v>
      </c>
      <c r="AR15" s="224" t="e">
        <f t="shared" si="2"/>
        <v>#VALUE!</v>
      </c>
      <c r="AS15" s="224" t="e">
        <f t="shared" si="2"/>
        <v>#VALUE!</v>
      </c>
      <c r="AT15" s="225" t="e">
        <f t="shared" si="2"/>
        <v>#VALUE!</v>
      </c>
      <c r="AU15" s="225" t="e">
        <f t="shared" si="2"/>
        <v>#VALUE!</v>
      </c>
      <c r="AV15" s="225" t="e">
        <f t="shared" si="2"/>
        <v>#VALUE!</v>
      </c>
      <c r="AW15" s="225" t="e">
        <f t="shared" si="2"/>
        <v>#VALUE!</v>
      </c>
      <c r="AX15" s="225" t="e">
        <f t="shared" si="2"/>
        <v>#VALUE!</v>
      </c>
      <c r="AY15" s="225" t="e">
        <f t="shared" si="2"/>
        <v>#VALUE!</v>
      </c>
      <c r="AZ15" s="225" t="e">
        <f t="shared" si="2"/>
        <v>#VALUE!</v>
      </c>
      <c r="BA15" s="225" t="e">
        <f t="shared" si="2"/>
        <v>#VALUE!</v>
      </c>
      <c r="BB15" s="226"/>
    </row>
    <row r="16" spans="5:54" s="232" customFormat="1" ht="13.5">
      <c r="E16" s="228"/>
      <c r="F16" s="228"/>
      <c r="G16" s="228"/>
      <c r="H16" s="229" t="s">
        <v>650</v>
      </c>
      <c r="I16" s="230"/>
      <c r="J16" s="230"/>
      <c r="K16" s="230"/>
      <c r="L16" s="231"/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  <c r="AM16" s="231"/>
      <c r="AN16" s="231"/>
      <c r="AO16" s="231"/>
      <c r="AP16" s="231"/>
      <c r="AQ16" s="231"/>
      <c r="AR16" s="231"/>
      <c r="AS16" s="231"/>
      <c r="AT16" s="231"/>
      <c r="AU16" s="231"/>
      <c r="AV16" s="231"/>
      <c r="AW16" s="231"/>
      <c r="AX16" s="231"/>
      <c r="AY16" s="231"/>
      <c r="AZ16" s="231"/>
      <c r="BA16" s="231"/>
    </row>
    <row r="17" spans="1:54" s="195" customFormat="1" ht="19.5" customHeight="1">
      <c r="A17" s="233"/>
      <c r="E17" s="192"/>
      <c r="F17" s="193"/>
      <c r="G17" s="193"/>
      <c r="H17" s="234" t="s">
        <v>230</v>
      </c>
      <c r="I17" s="235"/>
      <c r="J17" s="192"/>
      <c r="K17" s="236">
        <f>'SPM Skenario Dasar'!K86+'SPM Skenario Dasar'!K87+'SPM Skenario Dasar'!K88+'SPM Skenario Dasar'!K92+'SPM Skenario Dasar'!K95</f>
        <v>0</v>
      </c>
      <c r="L17" s="237">
        <f t="shared" ref="L17:BA17" si="3">$K17</f>
        <v>0</v>
      </c>
      <c r="M17" s="237">
        <f t="shared" si="3"/>
        <v>0</v>
      </c>
      <c r="N17" s="237">
        <f t="shared" si="3"/>
        <v>0</v>
      </c>
      <c r="O17" s="237">
        <f t="shared" si="3"/>
        <v>0</v>
      </c>
      <c r="P17" s="237">
        <f t="shared" si="3"/>
        <v>0</v>
      </c>
      <c r="Q17" s="237">
        <f t="shared" si="3"/>
        <v>0</v>
      </c>
      <c r="R17" s="237">
        <f t="shared" si="3"/>
        <v>0</v>
      </c>
      <c r="S17" s="237">
        <f t="shared" si="3"/>
        <v>0</v>
      </c>
      <c r="T17" s="237">
        <f t="shared" si="3"/>
        <v>0</v>
      </c>
      <c r="U17" s="237">
        <f t="shared" si="3"/>
        <v>0</v>
      </c>
      <c r="V17" s="237">
        <f t="shared" si="3"/>
        <v>0</v>
      </c>
      <c r="W17" s="237">
        <f t="shared" si="3"/>
        <v>0</v>
      </c>
      <c r="X17" s="237">
        <f t="shared" si="3"/>
        <v>0</v>
      </c>
      <c r="Y17" s="237">
        <f t="shared" si="3"/>
        <v>0</v>
      </c>
      <c r="Z17" s="237">
        <f t="shared" si="3"/>
        <v>0</v>
      </c>
      <c r="AA17" s="237">
        <f t="shared" si="3"/>
        <v>0</v>
      </c>
      <c r="AB17" s="237">
        <f t="shared" si="3"/>
        <v>0</v>
      </c>
      <c r="AC17" s="237">
        <f t="shared" si="3"/>
        <v>0</v>
      </c>
      <c r="AD17" s="237">
        <f t="shared" si="3"/>
        <v>0</v>
      </c>
      <c r="AE17" s="237">
        <f t="shared" si="3"/>
        <v>0</v>
      </c>
      <c r="AF17" s="237">
        <f t="shared" si="3"/>
        <v>0</v>
      </c>
      <c r="AG17" s="237">
        <f t="shared" si="3"/>
        <v>0</v>
      </c>
      <c r="AH17" s="237">
        <f t="shared" si="3"/>
        <v>0</v>
      </c>
      <c r="AI17" s="237">
        <f t="shared" si="3"/>
        <v>0</v>
      </c>
      <c r="AJ17" s="237">
        <f t="shared" si="3"/>
        <v>0</v>
      </c>
      <c r="AK17" s="237">
        <f t="shared" si="3"/>
        <v>0</v>
      </c>
      <c r="AL17" s="237">
        <f t="shared" si="3"/>
        <v>0</v>
      </c>
      <c r="AM17" s="237">
        <f t="shared" si="3"/>
        <v>0</v>
      </c>
      <c r="AN17" s="237">
        <f t="shared" si="3"/>
        <v>0</v>
      </c>
      <c r="AO17" s="237">
        <f t="shared" si="3"/>
        <v>0</v>
      </c>
      <c r="AP17" s="238">
        <f t="shared" si="3"/>
        <v>0</v>
      </c>
      <c r="AQ17" s="237">
        <f t="shared" si="3"/>
        <v>0</v>
      </c>
      <c r="AR17" s="237">
        <f t="shared" si="3"/>
        <v>0</v>
      </c>
      <c r="AS17" s="237">
        <f t="shared" si="3"/>
        <v>0</v>
      </c>
      <c r="AT17" s="237">
        <f t="shared" si="3"/>
        <v>0</v>
      </c>
      <c r="AU17" s="237">
        <f t="shared" si="3"/>
        <v>0</v>
      </c>
      <c r="AV17" s="237">
        <f t="shared" si="3"/>
        <v>0</v>
      </c>
      <c r="AW17" s="237">
        <f t="shared" si="3"/>
        <v>0</v>
      </c>
      <c r="AX17" s="237">
        <f t="shared" si="3"/>
        <v>0</v>
      </c>
      <c r="AY17" s="237">
        <f t="shared" si="3"/>
        <v>0</v>
      </c>
      <c r="AZ17" s="237">
        <f t="shared" si="3"/>
        <v>0</v>
      </c>
      <c r="BA17" s="237">
        <f t="shared" si="3"/>
        <v>0</v>
      </c>
    </row>
    <row r="18" spans="1:54" s="195" customFormat="1" ht="5.5" customHeight="1">
      <c r="A18" s="233"/>
      <c r="E18" s="192"/>
      <c r="F18" s="193"/>
      <c r="G18" s="193"/>
      <c r="H18" s="239"/>
      <c r="I18" s="240"/>
      <c r="J18" s="241"/>
      <c r="K18" s="242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43"/>
      <c r="AQ18" s="239"/>
      <c r="AR18" s="239"/>
      <c r="AS18" s="239"/>
      <c r="AT18" s="239"/>
      <c r="AU18" s="244"/>
      <c r="AV18" s="244"/>
      <c r="AW18" s="244"/>
      <c r="AX18" s="244"/>
      <c r="AY18" s="244"/>
      <c r="AZ18" s="244"/>
      <c r="BA18" s="244"/>
    </row>
    <row r="19" spans="1:54" s="195" customFormat="1" ht="13">
      <c r="A19" s="233"/>
      <c r="E19" s="192"/>
      <c r="F19" s="193"/>
      <c r="G19" s="193"/>
      <c r="H19" s="245" t="s">
        <v>304</v>
      </c>
      <c r="I19" s="240"/>
      <c r="J19" s="241"/>
      <c r="K19" s="239"/>
      <c r="L19" s="246">
        <f>'SPM Skenario Dasar'!L82</f>
        <v>0</v>
      </c>
      <c r="M19" s="246">
        <f>'SPM Skenario Dasar'!M82</f>
        <v>0</v>
      </c>
      <c r="N19" s="246">
        <f>'SPM Skenario Dasar'!N82</f>
        <v>0</v>
      </c>
      <c r="O19" s="246">
        <f>'SPM Skenario Dasar'!O82</f>
        <v>0</v>
      </c>
      <c r="P19" s="246">
        <f>'SPM Skenario Dasar'!P82</f>
        <v>0</v>
      </c>
      <c r="Q19" s="246">
        <f>'SPM Skenario Dasar'!Q82</f>
        <v>0</v>
      </c>
      <c r="R19" s="246">
        <f>'SPM Skenario Dasar'!R82</f>
        <v>0</v>
      </c>
      <c r="S19" s="246">
        <f>'SPM Skenario Dasar'!S82</f>
        <v>0</v>
      </c>
      <c r="T19" s="246">
        <f>'SPM Skenario Dasar'!T82</f>
        <v>0</v>
      </c>
      <c r="U19" s="246">
        <f>'SPM Skenario Dasar'!U82</f>
        <v>0</v>
      </c>
      <c r="V19" s="246">
        <f>'SPM Skenario Dasar'!V82</f>
        <v>0</v>
      </c>
      <c r="W19" s="246">
        <f>'SPM Skenario Dasar'!W82</f>
        <v>0</v>
      </c>
      <c r="X19" s="246">
        <f>'SPM Skenario Dasar'!X82</f>
        <v>0</v>
      </c>
      <c r="Y19" s="246">
        <f>'SPM Skenario Dasar'!Y82</f>
        <v>0</v>
      </c>
      <c r="Z19" s="246">
        <f>'SPM Skenario Dasar'!Z82</f>
        <v>0</v>
      </c>
      <c r="AA19" s="246">
        <f>'SPM Skenario Dasar'!AA82</f>
        <v>0</v>
      </c>
      <c r="AB19" s="246">
        <f>'SPM Skenario Dasar'!AB82</f>
        <v>0</v>
      </c>
      <c r="AC19" s="246">
        <f>'SPM Skenario Dasar'!AC82</f>
        <v>0</v>
      </c>
      <c r="AD19" s="246">
        <f>'SPM Skenario Dasar'!AD82</f>
        <v>0</v>
      </c>
      <c r="AE19" s="246">
        <f>'SPM Skenario Dasar'!AE82</f>
        <v>0</v>
      </c>
      <c r="AF19" s="246">
        <f>'SPM Skenario Dasar'!AF82</f>
        <v>0</v>
      </c>
      <c r="AG19" s="246">
        <f>'SPM Skenario Dasar'!AG82</f>
        <v>0</v>
      </c>
      <c r="AH19" s="246">
        <f>'SPM Skenario Dasar'!AH82</f>
        <v>0</v>
      </c>
      <c r="AI19" s="246">
        <f>'SPM Skenario Dasar'!AI82</f>
        <v>0</v>
      </c>
      <c r="AJ19" s="246">
        <f>'SPM Skenario Dasar'!AJ82</f>
        <v>0</v>
      </c>
      <c r="AK19" s="246">
        <f>'SPM Skenario Dasar'!AK82</f>
        <v>0</v>
      </c>
      <c r="AL19" s="246">
        <f>'SPM Skenario Dasar'!AL82</f>
        <v>0</v>
      </c>
      <c r="AM19" s="246">
        <f>'SPM Skenario Dasar'!AM82</f>
        <v>0</v>
      </c>
      <c r="AN19" s="246">
        <f>'SPM Skenario Dasar'!AN82</f>
        <v>0</v>
      </c>
      <c r="AO19" s="246">
        <f>'SPM Skenario Dasar'!AO82</f>
        <v>0</v>
      </c>
      <c r="AP19" s="247">
        <f>'SPM Skenario Dasar'!AP82</f>
        <v>0</v>
      </c>
      <c r="AQ19" s="246">
        <f>'SPM Skenario Dasar'!AQ82</f>
        <v>0</v>
      </c>
      <c r="AR19" s="246">
        <f>'SPM Skenario Dasar'!AR82</f>
        <v>0</v>
      </c>
      <c r="AS19" s="246">
        <f>'SPM Skenario Dasar'!AS82</f>
        <v>0</v>
      </c>
      <c r="AT19" s="246">
        <f>'SPM Skenario Dasar'!AT82</f>
        <v>0</v>
      </c>
      <c r="AU19" s="246">
        <f>'SPM Skenario Dasar'!AU82</f>
        <v>0</v>
      </c>
      <c r="AV19" s="246">
        <f>'SPM Skenario Dasar'!AV82</f>
        <v>0</v>
      </c>
      <c r="AW19" s="246">
        <f>'SPM Skenario Dasar'!AW82</f>
        <v>0</v>
      </c>
      <c r="AX19" s="246">
        <f>'SPM Skenario Dasar'!AX82</f>
        <v>0</v>
      </c>
      <c r="AY19" s="246">
        <f>'SPM Skenario Dasar'!AY82</f>
        <v>0</v>
      </c>
      <c r="AZ19" s="246">
        <f>'SPM Skenario Dasar'!AZ82</f>
        <v>0</v>
      </c>
      <c r="BA19" s="246">
        <f>'SPM Skenario Dasar'!BA82</f>
        <v>0</v>
      </c>
      <c r="BB19" s="248"/>
    </row>
    <row r="20" spans="1:54" s="195" customFormat="1" ht="13">
      <c r="A20" s="233"/>
      <c r="E20" s="192"/>
      <c r="F20" s="193"/>
      <c r="G20" s="193"/>
      <c r="H20" s="234" t="s">
        <v>305</v>
      </c>
      <c r="I20" s="240"/>
      <c r="J20" s="241"/>
      <c r="K20" s="239"/>
      <c r="L20" s="191">
        <f>SUM('SPM Skenario Dasar'!L51,'SPM Skenario Dasar'!L108,'SPM Skenario Dasar'!L115,'SPM Skenario Dasar'!L118,'SPM Skenario Dasar'!L123,'SPM Skenario Dasar'!L128,'SPM Skenario Dasar'!L132)</f>
        <v>0</v>
      </c>
      <c r="M20" s="191">
        <f>SUM('SPM Skenario Dasar'!M51,'SPM Skenario Dasar'!M108,'SPM Skenario Dasar'!M115,'SPM Skenario Dasar'!M118,'SPM Skenario Dasar'!M123,'SPM Skenario Dasar'!M128,'SPM Skenario Dasar'!M132)</f>
        <v>0</v>
      </c>
      <c r="N20" s="191">
        <f>SUM('SPM Skenario Dasar'!N51,'SPM Skenario Dasar'!N108,'SPM Skenario Dasar'!N115,'SPM Skenario Dasar'!N118,'SPM Skenario Dasar'!N123,'SPM Skenario Dasar'!N128,'SPM Skenario Dasar'!N132)</f>
        <v>0</v>
      </c>
      <c r="O20" s="191">
        <f>SUM('SPM Skenario Dasar'!O51,'SPM Skenario Dasar'!O108,'SPM Skenario Dasar'!O115,'SPM Skenario Dasar'!O118,'SPM Skenario Dasar'!O123,'SPM Skenario Dasar'!O128,'SPM Skenario Dasar'!O132)</f>
        <v>0</v>
      </c>
      <c r="P20" s="191">
        <f>SUM('SPM Skenario Dasar'!P51,'SPM Skenario Dasar'!P108,'SPM Skenario Dasar'!P115,'SPM Skenario Dasar'!P118,'SPM Skenario Dasar'!P123,'SPM Skenario Dasar'!P128,'SPM Skenario Dasar'!P132)</f>
        <v>0</v>
      </c>
      <c r="Q20" s="191">
        <f>SUM('SPM Skenario Dasar'!Q51,'SPM Skenario Dasar'!Q108,'SPM Skenario Dasar'!Q115,'SPM Skenario Dasar'!Q118,'SPM Skenario Dasar'!Q123,'SPM Skenario Dasar'!Q128,'SPM Skenario Dasar'!Q132)</f>
        <v>0</v>
      </c>
      <c r="R20" s="191">
        <f>SUM('SPM Skenario Dasar'!R51,'SPM Skenario Dasar'!R108,'SPM Skenario Dasar'!R115,'SPM Skenario Dasar'!R118,'SPM Skenario Dasar'!R123,'SPM Skenario Dasar'!R128,'SPM Skenario Dasar'!R132)</f>
        <v>0</v>
      </c>
      <c r="S20" s="191">
        <f>SUM('SPM Skenario Dasar'!S51,'SPM Skenario Dasar'!S108,'SPM Skenario Dasar'!S115,'SPM Skenario Dasar'!S118,'SPM Skenario Dasar'!S123,'SPM Skenario Dasar'!S128,'SPM Skenario Dasar'!S132)</f>
        <v>0</v>
      </c>
      <c r="T20" s="191">
        <f>SUM('SPM Skenario Dasar'!T51,'SPM Skenario Dasar'!T108,'SPM Skenario Dasar'!T115,'SPM Skenario Dasar'!T118,'SPM Skenario Dasar'!T123,'SPM Skenario Dasar'!T128,'SPM Skenario Dasar'!T132)</f>
        <v>0</v>
      </c>
      <c r="U20" s="191">
        <f>SUM('SPM Skenario Dasar'!U51,'SPM Skenario Dasar'!U108,'SPM Skenario Dasar'!U115,'SPM Skenario Dasar'!U118,'SPM Skenario Dasar'!U123,'SPM Skenario Dasar'!U128,'SPM Skenario Dasar'!U132)</f>
        <v>0</v>
      </c>
      <c r="V20" s="191">
        <f>SUM('SPM Skenario Dasar'!V51,'SPM Skenario Dasar'!V108,'SPM Skenario Dasar'!V115,'SPM Skenario Dasar'!V118,'SPM Skenario Dasar'!V123,'SPM Skenario Dasar'!V128,'SPM Skenario Dasar'!V132)</f>
        <v>0</v>
      </c>
      <c r="W20" s="191">
        <f>SUM('SPM Skenario Dasar'!W51,'SPM Skenario Dasar'!W108,'SPM Skenario Dasar'!W115,'SPM Skenario Dasar'!W118,'SPM Skenario Dasar'!W123,'SPM Skenario Dasar'!W128,'SPM Skenario Dasar'!W132)</f>
        <v>0</v>
      </c>
      <c r="X20" s="191">
        <f>SUM('SPM Skenario Dasar'!X51,'SPM Skenario Dasar'!X108,'SPM Skenario Dasar'!X115,'SPM Skenario Dasar'!X118,'SPM Skenario Dasar'!X123,'SPM Skenario Dasar'!X128,'SPM Skenario Dasar'!X132)</f>
        <v>0</v>
      </c>
      <c r="Y20" s="191">
        <f>SUM('SPM Skenario Dasar'!Y51,'SPM Skenario Dasar'!Y108,'SPM Skenario Dasar'!Y115,'SPM Skenario Dasar'!Y118,'SPM Skenario Dasar'!Y123,'SPM Skenario Dasar'!Y128,'SPM Skenario Dasar'!Y132)</f>
        <v>0</v>
      </c>
      <c r="Z20" s="191">
        <f>SUM('SPM Skenario Dasar'!Z51,'SPM Skenario Dasar'!Z108,'SPM Skenario Dasar'!Z115,'SPM Skenario Dasar'!Z118,'SPM Skenario Dasar'!Z123,'SPM Skenario Dasar'!Z128,'SPM Skenario Dasar'!Z132)</f>
        <v>0</v>
      </c>
      <c r="AA20" s="191">
        <f>SUM('SPM Skenario Dasar'!AA51,'SPM Skenario Dasar'!AA108,'SPM Skenario Dasar'!AA115,'SPM Skenario Dasar'!AA118,'SPM Skenario Dasar'!AA123,'SPM Skenario Dasar'!AA128,'SPM Skenario Dasar'!AA132)</f>
        <v>0</v>
      </c>
      <c r="AB20" s="191">
        <f>SUM('SPM Skenario Dasar'!AB51,'SPM Skenario Dasar'!AB108,'SPM Skenario Dasar'!AB115,'SPM Skenario Dasar'!AB118,'SPM Skenario Dasar'!AB123,'SPM Skenario Dasar'!AB128,'SPM Skenario Dasar'!AB132)</f>
        <v>0</v>
      </c>
      <c r="AC20" s="191">
        <f>SUM('SPM Skenario Dasar'!AC51,'SPM Skenario Dasar'!AC108,'SPM Skenario Dasar'!AC115,'SPM Skenario Dasar'!AC118,'SPM Skenario Dasar'!AC123,'SPM Skenario Dasar'!AC128,'SPM Skenario Dasar'!AC132)</f>
        <v>0</v>
      </c>
      <c r="AD20" s="191">
        <f>SUM('SPM Skenario Dasar'!AD51,'SPM Skenario Dasar'!AD108,'SPM Skenario Dasar'!AD115,'SPM Skenario Dasar'!AD118,'SPM Skenario Dasar'!AD123,'SPM Skenario Dasar'!AD128,'SPM Skenario Dasar'!AD132)</f>
        <v>0</v>
      </c>
      <c r="AE20" s="191">
        <f>SUM('SPM Skenario Dasar'!AE51,'SPM Skenario Dasar'!AE108,'SPM Skenario Dasar'!AE115,'SPM Skenario Dasar'!AE118,'SPM Skenario Dasar'!AE123,'SPM Skenario Dasar'!AE128,'SPM Skenario Dasar'!AE132)</f>
        <v>0</v>
      </c>
      <c r="AF20" s="191">
        <f>SUM('SPM Skenario Dasar'!AF51,'SPM Skenario Dasar'!AF108,'SPM Skenario Dasar'!AF115,'SPM Skenario Dasar'!AF118,'SPM Skenario Dasar'!AF123,'SPM Skenario Dasar'!AF128,'SPM Skenario Dasar'!AF132)</f>
        <v>0</v>
      </c>
      <c r="AG20" s="191">
        <f>SUM('SPM Skenario Dasar'!AG51,'SPM Skenario Dasar'!AG108,'SPM Skenario Dasar'!AG115,'SPM Skenario Dasar'!AG118,'SPM Skenario Dasar'!AG123,'SPM Skenario Dasar'!AG128,'SPM Skenario Dasar'!AG132)</f>
        <v>0</v>
      </c>
      <c r="AH20" s="191">
        <f>SUM('SPM Skenario Dasar'!AH51,'SPM Skenario Dasar'!AH108,'SPM Skenario Dasar'!AH115,'SPM Skenario Dasar'!AH118,'SPM Skenario Dasar'!AH123,'SPM Skenario Dasar'!AH128,'SPM Skenario Dasar'!AH132)</f>
        <v>0</v>
      </c>
      <c r="AI20" s="191">
        <f>SUM('SPM Skenario Dasar'!AI51,'SPM Skenario Dasar'!AI108,'SPM Skenario Dasar'!AI115,'SPM Skenario Dasar'!AI118,'SPM Skenario Dasar'!AI123,'SPM Skenario Dasar'!AI128,'SPM Skenario Dasar'!AI132)</f>
        <v>0</v>
      </c>
      <c r="AJ20" s="191">
        <f>SUM('SPM Skenario Dasar'!AJ51,'SPM Skenario Dasar'!AJ108,'SPM Skenario Dasar'!AJ115,'SPM Skenario Dasar'!AJ118,'SPM Skenario Dasar'!AJ123,'SPM Skenario Dasar'!AJ128,'SPM Skenario Dasar'!AJ132)</f>
        <v>0</v>
      </c>
      <c r="AK20" s="191">
        <f>SUM('SPM Skenario Dasar'!AK51,'SPM Skenario Dasar'!AK108,'SPM Skenario Dasar'!AK115,'SPM Skenario Dasar'!AK118,'SPM Skenario Dasar'!AK123,'SPM Skenario Dasar'!AK128,'SPM Skenario Dasar'!AK132)</f>
        <v>0</v>
      </c>
      <c r="AL20" s="191">
        <f>SUM('SPM Skenario Dasar'!AL51,'SPM Skenario Dasar'!AL108,'SPM Skenario Dasar'!AL115,'SPM Skenario Dasar'!AL118,'SPM Skenario Dasar'!AL123,'SPM Skenario Dasar'!AL128,'SPM Skenario Dasar'!AL132)</f>
        <v>0</v>
      </c>
      <c r="AM20" s="191">
        <f>SUM('SPM Skenario Dasar'!AM51,'SPM Skenario Dasar'!AM108,'SPM Skenario Dasar'!AM115,'SPM Skenario Dasar'!AM118,'SPM Skenario Dasar'!AM123,'SPM Skenario Dasar'!AM128,'SPM Skenario Dasar'!AM132)</f>
        <v>0</v>
      </c>
      <c r="AN20" s="191">
        <f>SUM('SPM Skenario Dasar'!AN51,'SPM Skenario Dasar'!AN108,'SPM Skenario Dasar'!AN115,'SPM Skenario Dasar'!AN118,'SPM Skenario Dasar'!AN123,'SPM Skenario Dasar'!AN128,'SPM Skenario Dasar'!AN132)</f>
        <v>0</v>
      </c>
      <c r="AO20" s="191">
        <f>SUM('SPM Skenario Dasar'!AO51,'SPM Skenario Dasar'!AO108,'SPM Skenario Dasar'!AO115,'SPM Skenario Dasar'!AO118,'SPM Skenario Dasar'!AO123,'SPM Skenario Dasar'!AO128,'SPM Skenario Dasar'!AO132)</f>
        <v>0</v>
      </c>
      <c r="AP20" s="249">
        <f>SUM('SPM Skenario Dasar'!AP51,'SPM Skenario Dasar'!AP108,'SPM Skenario Dasar'!AP115,'SPM Skenario Dasar'!AP118,'SPM Skenario Dasar'!AP123,'SPM Skenario Dasar'!AP128,'SPM Skenario Dasar'!AP132)</f>
        <v>0</v>
      </c>
      <c r="AQ20" s="191">
        <f>SUM('SPM Skenario Dasar'!AQ51,'SPM Skenario Dasar'!AQ108,'SPM Skenario Dasar'!AQ115,'SPM Skenario Dasar'!AQ118,'SPM Skenario Dasar'!AQ123,'SPM Skenario Dasar'!AQ128,'SPM Skenario Dasar'!AQ132)</f>
        <v>0</v>
      </c>
      <c r="AR20" s="191">
        <f>SUM('SPM Skenario Dasar'!AR51,'SPM Skenario Dasar'!AR108,'SPM Skenario Dasar'!AR115,'SPM Skenario Dasar'!AR118,'SPM Skenario Dasar'!AR123,'SPM Skenario Dasar'!AR128,'SPM Skenario Dasar'!AR132)</f>
        <v>0</v>
      </c>
      <c r="AS20" s="191">
        <f>SUM('SPM Skenario Dasar'!AS51,'SPM Skenario Dasar'!AS108,'SPM Skenario Dasar'!AS115,'SPM Skenario Dasar'!AS118,'SPM Skenario Dasar'!AS123,'SPM Skenario Dasar'!AS128,'SPM Skenario Dasar'!AS132)</f>
        <v>0</v>
      </c>
      <c r="AT20" s="191">
        <f>SUM('SPM Skenario Dasar'!AT51,'SPM Skenario Dasar'!AT108,'SPM Skenario Dasar'!AT115,'SPM Skenario Dasar'!AT118,'SPM Skenario Dasar'!AT123,'SPM Skenario Dasar'!AT128,'SPM Skenario Dasar'!AT132)</f>
        <v>0</v>
      </c>
      <c r="AU20" s="191">
        <f>SUM('SPM Skenario Dasar'!AU51,'SPM Skenario Dasar'!AU108,'SPM Skenario Dasar'!AU115,'SPM Skenario Dasar'!AU118,'SPM Skenario Dasar'!AU123,'SPM Skenario Dasar'!AU128,'SPM Skenario Dasar'!AU132)</f>
        <v>0</v>
      </c>
      <c r="AV20" s="191">
        <f>SUM('SPM Skenario Dasar'!AV51,'SPM Skenario Dasar'!AV108,'SPM Skenario Dasar'!AV115,'SPM Skenario Dasar'!AV118,'SPM Skenario Dasar'!AV123,'SPM Skenario Dasar'!AV128,'SPM Skenario Dasar'!AV132)</f>
        <v>0</v>
      </c>
      <c r="AW20" s="191">
        <f>SUM('SPM Skenario Dasar'!AW51,'SPM Skenario Dasar'!AW108,'SPM Skenario Dasar'!AW115,'SPM Skenario Dasar'!AW118,'SPM Skenario Dasar'!AW123,'SPM Skenario Dasar'!AW128,'SPM Skenario Dasar'!AW132)</f>
        <v>0</v>
      </c>
      <c r="AX20" s="191">
        <f>SUM('SPM Skenario Dasar'!AX51,'SPM Skenario Dasar'!AX108,'SPM Skenario Dasar'!AX115,'SPM Skenario Dasar'!AX118,'SPM Skenario Dasar'!AX123,'SPM Skenario Dasar'!AX128,'SPM Skenario Dasar'!AX132)</f>
        <v>0</v>
      </c>
      <c r="AY20" s="191">
        <f>SUM('SPM Skenario Dasar'!AY51,'SPM Skenario Dasar'!AY108,'SPM Skenario Dasar'!AY115,'SPM Skenario Dasar'!AY118,'SPM Skenario Dasar'!AY123,'SPM Skenario Dasar'!AY128,'SPM Skenario Dasar'!AY132)</f>
        <v>0</v>
      </c>
      <c r="AZ20" s="191">
        <f>SUM('SPM Skenario Dasar'!AZ51,'SPM Skenario Dasar'!AZ108,'SPM Skenario Dasar'!AZ115,'SPM Skenario Dasar'!AZ118,'SPM Skenario Dasar'!AZ123,'SPM Skenario Dasar'!AZ128,'SPM Skenario Dasar'!AZ132)</f>
        <v>0</v>
      </c>
      <c r="BA20" s="191">
        <f>SUM('SPM Skenario Dasar'!BA51,'SPM Skenario Dasar'!BA108,'SPM Skenario Dasar'!BA115,'SPM Skenario Dasar'!BA118,'SPM Skenario Dasar'!BA123,'SPM Skenario Dasar'!BA128,'SPM Skenario Dasar'!BA132)</f>
        <v>0</v>
      </c>
      <c r="BB20" s="248"/>
    </row>
    <row r="21" spans="1:54" s="195" customFormat="1" ht="13">
      <c r="A21" s="233"/>
      <c r="E21" s="192"/>
      <c r="F21" s="193"/>
      <c r="G21" s="193"/>
      <c r="H21" s="234" t="s">
        <v>232</v>
      </c>
      <c r="I21" s="240"/>
      <c r="J21" s="241"/>
      <c r="K21" s="239"/>
      <c r="L21" s="191">
        <f>L19</f>
        <v>0</v>
      </c>
      <c r="M21" s="191">
        <f>M19+L21</f>
        <v>0</v>
      </c>
      <c r="N21" s="191">
        <f t="shared" ref="N21:BA22" si="4">N19+M21</f>
        <v>0</v>
      </c>
      <c r="O21" s="191">
        <f t="shared" si="4"/>
        <v>0</v>
      </c>
      <c r="P21" s="191">
        <f t="shared" si="4"/>
        <v>0</v>
      </c>
      <c r="Q21" s="191">
        <f t="shared" si="4"/>
        <v>0</v>
      </c>
      <c r="R21" s="191">
        <f t="shared" si="4"/>
        <v>0</v>
      </c>
      <c r="S21" s="191">
        <f t="shared" si="4"/>
        <v>0</v>
      </c>
      <c r="T21" s="191">
        <f t="shared" si="4"/>
        <v>0</v>
      </c>
      <c r="U21" s="191">
        <f t="shared" si="4"/>
        <v>0</v>
      </c>
      <c r="V21" s="191">
        <f t="shared" si="4"/>
        <v>0</v>
      </c>
      <c r="W21" s="191">
        <f t="shared" si="4"/>
        <v>0</v>
      </c>
      <c r="X21" s="191">
        <f t="shared" si="4"/>
        <v>0</v>
      </c>
      <c r="Y21" s="191">
        <f t="shared" si="4"/>
        <v>0</v>
      </c>
      <c r="Z21" s="191">
        <f t="shared" si="4"/>
        <v>0</v>
      </c>
      <c r="AA21" s="191">
        <f t="shared" si="4"/>
        <v>0</v>
      </c>
      <c r="AB21" s="191">
        <f t="shared" si="4"/>
        <v>0</v>
      </c>
      <c r="AC21" s="191">
        <f t="shared" si="4"/>
        <v>0</v>
      </c>
      <c r="AD21" s="191">
        <f t="shared" si="4"/>
        <v>0</v>
      </c>
      <c r="AE21" s="191">
        <f t="shared" si="4"/>
        <v>0</v>
      </c>
      <c r="AF21" s="191">
        <f t="shared" si="4"/>
        <v>0</v>
      </c>
      <c r="AG21" s="191">
        <f t="shared" si="4"/>
        <v>0</v>
      </c>
      <c r="AH21" s="191">
        <f t="shared" si="4"/>
        <v>0</v>
      </c>
      <c r="AI21" s="191">
        <f t="shared" si="4"/>
        <v>0</v>
      </c>
      <c r="AJ21" s="191">
        <f t="shared" si="4"/>
        <v>0</v>
      </c>
      <c r="AK21" s="191">
        <f t="shared" si="4"/>
        <v>0</v>
      </c>
      <c r="AL21" s="191">
        <f t="shared" si="4"/>
        <v>0</v>
      </c>
      <c r="AM21" s="191">
        <f t="shared" si="4"/>
        <v>0</v>
      </c>
      <c r="AN21" s="191">
        <f t="shared" si="4"/>
        <v>0</v>
      </c>
      <c r="AO21" s="191">
        <f t="shared" si="4"/>
        <v>0</v>
      </c>
      <c r="AP21" s="249">
        <f t="shared" si="4"/>
        <v>0</v>
      </c>
      <c r="AQ21" s="191">
        <f t="shared" si="4"/>
        <v>0</v>
      </c>
      <c r="AR21" s="191">
        <f t="shared" si="4"/>
        <v>0</v>
      </c>
      <c r="AS21" s="191">
        <f t="shared" si="4"/>
        <v>0</v>
      </c>
      <c r="AT21" s="191">
        <f t="shared" si="4"/>
        <v>0</v>
      </c>
      <c r="AU21" s="191">
        <f t="shared" si="4"/>
        <v>0</v>
      </c>
      <c r="AV21" s="191">
        <f t="shared" si="4"/>
        <v>0</v>
      </c>
      <c r="AW21" s="191">
        <f t="shared" si="4"/>
        <v>0</v>
      </c>
      <c r="AX21" s="191">
        <f t="shared" si="4"/>
        <v>0</v>
      </c>
      <c r="AY21" s="191">
        <f t="shared" si="4"/>
        <v>0</v>
      </c>
      <c r="AZ21" s="191">
        <f t="shared" si="4"/>
        <v>0</v>
      </c>
      <c r="BA21" s="191">
        <f t="shared" si="4"/>
        <v>0</v>
      </c>
      <c r="BB21" s="248"/>
    </row>
    <row r="22" spans="1:54" s="195" customFormat="1" ht="13">
      <c r="A22" s="233"/>
      <c r="E22" s="192"/>
      <c r="F22" s="193"/>
      <c r="G22" s="193"/>
      <c r="H22" s="234" t="s">
        <v>233</v>
      </c>
      <c r="I22" s="240"/>
      <c r="J22" s="241"/>
      <c r="K22" s="239"/>
      <c r="L22" s="191">
        <f>L20</f>
        <v>0</v>
      </c>
      <c r="M22" s="191">
        <f>M20+L22</f>
        <v>0</v>
      </c>
      <c r="N22" s="191">
        <f t="shared" si="4"/>
        <v>0</v>
      </c>
      <c r="O22" s="191">
        <f t="shared" si="4"/>
        <v>0</v>
      </c>
      <c r="P22" s="191">
        <f t="shared" si="4"/>
        <v>0</v>
      </c>
      <c r="Q22" s="191">
        <f t="shared" si="4"/>
        <v>0</v>
      </c>
      <c r="R22" s="191">
        <f t="shared" si="4"/>
        <v>0</v>
      </c>
      <c r="S22" s="191">
        <f t="shared" si="4"/>
        <v>0</v>
      </c>
      <c r="T22" s="191">
        <f t="shared" si="4"/>
        <v>0</v>
      </c>
      <c r="U22" s="191">
        <f t="shared" si="4"/>
        <v>0</v>
      </c>
      <c r="V22" s="191">
        <f t="shared" si="4"/>
        <v>0</v>
      </c>
      <c r="W22" s="191">
        <f t="shared" si="4"/>
        <v>0</v>
      </c>
      <c r="X22" s="191">
        <f t="shared" si="4"/>
        <v>0</v>
      </c>
      <c r="Y22" s="191">
        <f t="shared" si="4"/>
        <v>0</v>
      </c>
      <c r="Z22" s="191">
        <f t="shared" si="4"/>
        <v>0</v>
      </c>
      <c r="AA22" s="191">
        <f t="shared" si="4"/>
        <v>0</v>
      </c>
      <c r="AB22" s="191">
        <f t="shared" si="4"/>
        <v>0</v>
      </c>
      <c r="AC22" s="191">
        <f t="shared" si="4"/>
        <v>0</v>
      </c>
      <c r="AD22" s="191">
        <f t="shared" si="4"/>
        <v>0</v>
      </c>
      <c r="AE22" s="191">
        <f t="shared" si="4"/>
        <v>0</v>
      </c>
      <c r="AF22" s="191">
        <f t="shared" si="4"/>
        <v>0</v>
      </c>
      <c r="AG22" s="191">
        <f t="shared" si="4"/>
        <v>0</v>
      </c>
      <c r="AH22" s="191">
        <f t="shared" si="4"/>
        <v>0</v>
      </c>
      <c r="AI22" s="191">
        <f t="shared" si="4"/>
        <v>0</v>
      </c>
      <c r="AJ22" s="191">
        <f t="shared" si="4"/>
        <v>0</v>
      </c>
      <c r="AK22" s="191">
        <f t="shared" si="4"/>
        <v>0</v>
      </c>
      <c r="AL22" s="191">
        <f t="shared" si="4"/>
        <v>0</v>
      </c>
      <c r="AM22" s="191">
        <f t="shared" si="4"/>
        <v>0</v>
      </c>
      <c r="AN22" s="191">
        <f t="shared" si="4"/>
        <v>0</v>
      </c>
      <c r="AO22" s="191">
        <f t="shared" si="4"/>
        <v>0</v>
      </c>
      <c r="AP22" s="249">
        <f t="shared" si="4"/>
        <v>0</v>
      </c>
      <c r="AQ22" s="191">
        <f t="shared" si="4"/>
        <v>0</v>
      </c>
      <c r="AR22" s="191">
        <f t="shared" si="4"/>
        <v>0</v>
      </c>
      <c r="AS22" s="191">
        <f t="shared" si="4"/>
        <v>0</v>
      </c>
      <c r="AT22" s="191">
        <f t="shared" si="4"/>
        <v>0</v>
      </c>
      <c r="AU22" s="191">
        <f t="shared" si="4"/>
        <v>0</v>
      </c>
      <c r="AV22" s="191">
        <f t="shared" si="4"/>
        <v>0</v>
      </c>
      <c r="AW22" s="191">
        <f t="shared" si="4"/>
        <v>0</v>
      </c>
      <c r="AX22" s="191">
        <f t="shared" si="4"/>
        <v>0</v>
      </c>
      <c r="AY22" s="191">
        <f t="shared" si="4"/>
        <v>0</v>
      </c>
      <c r="AZ22" s="191">
        <f t="shared" si="4"/>
        <v>0</v>
      </c>
      <c r="BA22" s="191">
        <f t="shared" si="4"/>
        <v>0</v>
      </c>
      <c r="BB22" s="248"/>
    </row>
    <row r="23" spans="1:54" s="195" customFormat="1" ht="13">
      <c r="A23" s="233"/>
      <c r="E23" s="192"/>
      <c r="F23" s="193"/>
      <c r="G23" s="193"/>
      <c r="H23" s="250" t="s">
        <v>317</v>
      </c>
      <c r="I23" s="240"/>
      <c r="J23" s="241"/>
      <c r="K23" s="239"/>
      <c r="L23" s="191">
        <f>'SPM Skenario Dasar'!L76</f>
        <v>0</v>
      </c>
      <c r="M23" s="191">
        <f>'SPM Skenario Dasar'!M76</f>
        <v>0</v>
      </c>
      <c r="N23" s="191">
        <f>'SPM Skenario Dasar'!N76</f>
        <v>0</v>
      </c>
      <c r="O23" s="191">
        <f>'SPM Skenario Dasar'!O76</f>
        <v>0</v>
      </c>
      <c r="P23" s="191">
        <f>'SPM Skenario Dasar'!P76</f>
        <v>0</v>
      </c>
      <c r="Q23" s="191">
        <f>'SPM Skenario Dasar'!Q76</f>
        <v>0</v>
      </c>
      <c r="R23" s="191">
        <f>'SPM Skenario Dasar'!R76</f>
        <v>0</v>
      </c>
      <c r="S23" s="191">
        <f>'SPM Skenario Dasar'!S76</f>
        <v>0</v>
      </c>
      <c r="T23" s="191">
        <f>'SPM Skenario Dasar'!T76</f>
        <v>0</v>
      </c>
      <c r="U23" s="191">
        <f>'SPM Skenario Dasar'!U76</f>
        <v>0</v>
      </c>
      <c r="V23" s="191">
        <f>'SPM Skenario Dasar'!V76</f>
        <v>0</v>
      </c>
      <c r="W23" s="191">
        <f>'SPM Skenario Dasar'!W76</f>
        <v>0</v>
      </c>
      <c r="X23" s="191">
        <f>'SPM Skenario Dasar'!X76</f>
        <v>0</v>
      </c>
      <c r="Y23" s="191">
        <f>'SPM Skenario Dasar'!Y76</f>
        <v>0</v>
      </c>
      <c r="Z23" s="191">
        <f>'SPM Skenario Dasar'!Z76</f>
        <v>0</v>
      </c>
      <c r="AA23" s="191">
        <f>'SPM Skenario Dasar'!AA76</f>
        <v>0</v>
      </c>
      <c r="AB23" s="191">
        <f>'SPM Skenario Dasar'!AB76</f>
        <v>0</v>
      </c>
      <c r="AC23" s="191">
        <f>'SPM Skenario Dasar'!AC76</f>
        <v>0</v>
      </c>
      <c r="AD23" s="191">
        <f>'SPM Skenario Dasar'!AD76</f>
        <v>0</v>
      </c>
      <c r="AE23" s="191">
        <f>'SPM Skenario Dasar'!AE76</f>
        <v>0</v>
      </c>
      <c r="AF23" s="191">
        <f>'SPM Skenario Dasar'!AF76</f>
        <v>0</v>
      </c>
      <c r="AG23" s="191">
        <f>'SPM Skenario Dasar'!AG76</f>
        <v>0</v>
      </c>
      <c r="AH23" s="191">
        <f>'SPM Skenario Dasar'!AH76</f>
        <v>0</v>
      </c>
      <c r="AI23" s="191">
        <f>'SPM Skenario Dasar'!AI76</f>
        <v>0</v>
      </c>
      <c r="AJ23" s="191">
        <f>'SPM Skenario Dasar'!AJ76</f>
        <v>0</v>
      </c>
      <c r="AK23" s="191">
        <f>'SPM Skenario Dasar'!AK76</f>
        <v>0</v>
      </c>
      <c r="AL23" s="191">
        <f>'SPM Skenario Dasar'!AL76</f>
        <v>0</v>
      </c>
      <c r="AM23" s="191">
        <f>'SPM Skenario Dasar'!AM76</f>
        <v>0</v>
      </c>
      <c r="AN23" s="191">
        <f>'SPM Skenario Dasar'!AN76</f>
        <v>0</v>
      </c>
      <c r="AO23" s="191">
        <f>'SPM Skenario Dasar'!AO76</f>
        <v>0</v>
      </c>
      <c r="AP23" s="249">
        <f>'SPM Skenario Dasar'!AP76</f>
        <v>0</v>
      </c>
      <c r="AQ23" s="191">
        <f>'SPM Skenario Dasar'!AQ76</f>
        <v>0</v>
      </c>
      <c r="AR23" s="191">
        <f>'SPM Skenario Dasar'!AR76</f>
        <v>0</v>
      </c>
      <c r="AS23" s="191">
        <f>'SPM Skenario Dasar'!AS76</f>
        <v>0</v>
      </c>
      <c r="AT23" s="191">
        <f>'SPM Skenario Dasar'!AT76</f>
        <v>0</v>
      </c>
      <c r="AU23" s="191">
        <f>'SPM Skenario Dasar'!AU76</f>
        <v>0</v>
      </c>
      <c r="AV23" s="191">
        <f>'SPM Skenario Dasar'!AV76</f>
        <v>0</v>
      </c>
      <c r="AW23" s="191">
        <f>'SPM Skenario Dasar'!AW76</f>
        <v>0</v>
      </c>
      <c r="AX23" s="191">
        <f>'SPM Skenario Dasar'!AX76</f>
        <v>0</v>
      </c>
      <c r="AY23" s="191">
        <f>'SPM Skenario Dasar'!AY76</f>
        <v>0</v>
      </c>
      <c r="AZ23" s="191">
        <f>'SPM Skenario Dasar'!AZ76</f>
        <v>0</v>
      </c>
      <c r="BA23" s="191">
        <f>'SPM Skenario Dasar'!BA76</f>
        <v>0</v>
      </c>
      <c r="BB23" s="248"/>
    </row>
    <row r="24" spans="1:54" s="195" customFormat="1" ht="13">
      <c r="A24" s="233"/>
      <c r="E24" s="192"/>
      <c r="F24" s="193"/>
      <c r="G24" s="193"/>
      <c r="H24" s="250" t="s">
        <v>306</v>
      </c>
      <c r="I24" s="240"/>
      <c r="J24" s="241"/>
      <c r="K24" s="239"/>
      <c r="L24" s="191">
        <f>'SPM Skenario Dasar'!L48</f>
        <v>0</v>
      </c>
      <c r="M24" s="191">
        <f>'SPM Skenario Dasar'!M48</f>
        <v>0</v>
      </c>
      <c r="N24" s="191">
        <f>'SPM Skenario Dasar'!N48</f>
        <v>0</v>
      </c>
      <c r="O24" s="191">
        <f>'SPM Skenario Dasar'!O48</f>
        <v>0</v>
      </c>
      <c r="P24" s="191">
        <f>'SPM Skenario Dasar'!P48</f>
        <v>0</v>
      </c>
      <c r="Q24" s="191">
        <f>'SPM Skenario Dasar'!Q48</f>
        <v>0</v>
      </c>
      <c r="R24" s="191">
        <f>'SPM Skenario Dasar'!R48</f>
        <v>0</v>
      </c>
      <c r="S24" s="191">
        <f>'SPM Skenario Dasar'!S48</f>
        <v>0</v>
      </c>
      <c r="T24" s="191">
        <f>'SPM Skenario Dasar'!T48</f>
        <v>0</v>
      </c>
      <c r="U24" s="191">
        <f>'SPM Skenario Dasar'!U48</f>
        <v>0</v>
      </c>
      <c r="V24" s="191">
        <f>'SPM Skenario Dasar'!V48</f>
        <v>0</v>
      </c>
      <c r="W24" s="191">
        <f>'SPM Skenario Dasar'!W48</f>
        <v>0</v>
      </c>
      <c r="X24" s="191">
        <f>'SPM Skenario Dasar'!X48</f>
        <v>0</v>
      </c>
      <c r="Y24" s="191">
        <f>'SPM Skenario Dasar'!Y48</f>
        <v>0</v>
      </c>
      <c r="Z24" s="191">
        <f>'SPM Skenario Dasar'!Z48</f>
        <v>0</v>
      </c>
      <c r="AA24" s="191">
        <f>'SPM Skenario Dasar'!AA48</f>
        <v>0</v>
      </c>
      <c r="AB24" s="191">
        <f>'SPM Skenario Dasar'!AB48</f>
        <v>0</v>
      </c>
      <c r="AC24" s="191">
        <f>'SPM Skenario Dasar'!AC48</f>
        <v>0</v>
      </c>
      <c r="AD24" s="191">
        <f>'SPM Skenario Dasar'!AD48</f>
        <v>0</v>
      </c>
      <c r="AE24" s="191">
        <f>'SPM Skenario Dasar'!AE48</f>
        <v>0</v>
      </c>
      <c r="AF24" s="191">
        <f>'SPM Skenario Dasar'!AF48</f>
        <v>0</v>
      </c>
      <c r="AG24" s="191">
        <f>'SPM Skenario Dasar'!AG48</f>
        <v>0</v>
      </c>
      <c r="AH24" s="191">
        <f>'SPM Skenario Dasar'!AH48</f>
        <v>0</v>
      </c>
      <c r="AI24" s="191">
        <f>'SPM Skenario Dasar'!AI48</f>
        <v>0</v>
      </c>
      <c r="AJ24" s="191">
        <f>'SPM Skenario Dasar'!AJ48</f>
        <v>0</v>
      </c>
      <c r="AK24" s="191">
        <f>'SPM Skenario Dasar'!AK48</f>
        <v>0</v>
      </c>
      <c r="AL24" s="191">
        <f>'SPM Skenario Dasar'!AL48</f>
        <v>0</v>
      </c>
      <c r="AM24" s="191">
        <f>'SPM Skenario Dasar'!AM48</f>
        <v>0</v>
      </c>
      <c r="AN24" s="191">
        <f>'SPM Skenario Dasar'!AN48</f>
        <v>0</v>
      </c>
      <c r="AO24" s="191">
        <f>'SPM Skenario Dasar'!AO48</f>
        <v>0</v>
      </c>
      <c r="AP24" s="249">
        <f>'SPM Skenario Dasar'!AP48</f>
        <v>0</v>
      </c>
      <c r="AQ24" s="191">
        <f>'SPM Skenario Dasar'!AQ48</f>
        <v>0</v>
      </c>
      <c r="AR24" s="191">
        <f>'SPM Skenario Dasar'!AR48</f>
        <v>0</v>
      </c>
      <c r="AS24" s="191">
        <f>'SPM Skenario Dasar'!AS48</f>
        <v>0</v>
      </c>
      <c r="AT24" s="191">
        <f>'SPM Skenario Dasar'!AT48</f>
        <v>0</v>
      </c>
      <c r="AU24" s="191">
        <f>'SPM Skenario Dasar'!AU48</f>
        <v>0</v>
      </c>
      <c r="AV24" s="191">
        <f>'SPM Skenario Dasar'!AV48</f>
        <v>0</v>
      </c>
      <c r="AW24" s="191">
        <f>'SPM Skenario Dasar'!AW48</f>
        <v>0</v>
      </c>
      <c r="AX24" s="191">
        <f>'SPM Skenario Dasar'!AX48</f>
        <v>0</v>
      </c>
      <c r="AY24" s="191">
        <f>'SPM Skenario Dasar'!AY48</f>
        <v>0</v>
      </c>
      <c r="AZ24" s="191">
        <f>'SPM Skenario Dasar'!AZ48</f>
        <v>0</v>
      </c>
      <c r="BA24" s="191">
        <f>'SPM Skenario Dasar'!BA48</f>
        <v>0</v>
      </c>
      <c r="BB24" s="248"/>
    </row>
    <row r="25" spans="1:54" s="195" customFormat="1" ht="13">
      <c r="A25" s="233"/>
      <c r="E25" s="192"/>
      <c r="F25" s="193"/>
      <c r="G25" s="193"/>
      <c r="H25" s="234" t="s">
        <v>231</v>
      </c>
      <c r="I25" s="240"/>
      <c r="J25" s="241"/>
      <c r="K25" s="239"/>
      <c r="L25" s="191">
        <f>('SPM Skenario Dasar'!L180)</f>
        <v>0</v>
      </c>
      <c r="M25" s="191">
        <f>('SPM Skenario Dasar'!M180)</f>
        <v>0</v>
      </c>
      <c r="N25" s="191">
        <f>('SPM Skenario Dasar'!N180)</f>
        <v>0</v>
      </c>
      <c r="O25" s="191">
        <f>('SPM Skenario Dasar'!O180)</f>
        <v>0</v>
      </c>
      <c r="P25" s="191">
        <f>('SPM Skenario Dasar'!P180)</f>
        <v>0</v>
      </c>
      <c r="Q25" s="191">
        <f>('SPM Skenario Dasar'!Q180)</f>
        <v>0</v>
      </c>
      <c r="R25" s="191">
        <f>('SPM Skenario Dasar'!R180)</f>
        <v>0</v>
      </c>
      <c r="S25" s="191">
        <f>('SPM Skenario Dasar'!S180)</f>
        <v>0</v>
      </c>
      <c r="T25" s="191">
        <f>('SPM Skenario Dasar'!T180)</f>
        <v>0</v>
      </c>
      <c r="U25" s="191">
        <f>('SPM Skenario Dasar'!U180)</f>
        <v>0</v>
      </c>
      <c r="V25" s="191">
        <f>('SPM Skenario Dasar'!V180)</f>
        <v>0</v>
      </c>
      <c r="W25" s="191">
        <f>('SPM Skenario Dasar'!W180)</f>
        <v>0</v>
      </c>
      <c r="X25" s="191">
        <f>('SPM Skenario Dasar'!X180)</f>
        <v>0</v>
      </c>
      <c r="Y25" s="191">
        <f>('SPM Skenario Dasar'!Y180)</f>
        <v>0</v>
      </c>
      <c r="Z25" s="191">
        <f>('SPM Skenario Dasar'!Z180)</f>
        <v>0</v>
      </c>
      <c r="AA25" s="191">
        <f>('SPM Skenario Dasar'!AA180)</f>
        <v>0</v>
      </c>
      <c r="AB25" s="191">
        <f>('SPM Skenario Dasar'!AB180)</f>
        <v>0</v>
      </c>
      <c r="AC25" s="191">
        <f>('SPM Skenario Dasar'!AC180)</f>
        <v>0</v>
      </c>
      <c r="AD25" s="191">
        <f>('SPM Skenario Dasar'!AD180)</f>
        <v>0</v>
      </c>
      <c r="AE25" s="191">
        <f>('SPM Skenario Dasar'!AE180)</f>
        <v>0</v>
      </c>
      <c r="AF25" s="191">
        <f>('SPM Skenario Dasar'!AF180)</f>
        <v>0</v>
      </c>
      <c r="AG25" s="191">
        <f>('SPM Skenario Dasar'!AG180)</f>
        <v>0</v>
      </c>
      <c r="AH25" s="191">
        <f>('SPM Skenario Dasar'!AH180)</f>
        <v>0</v>
      </c>
      <c r="AI25" s="191">
        <f>('SPM Skenario Dasar'!AI180)</f>
        <v>0</v>
      </c>
      <c r="AJ25" s="191">
        <f>('SPM Skenario Dasar'!AJ180)</f>
        <v>0</v>
      </c>
      <c r="AK25" s="191">
        <f>('SPM Skenario Dasar'!AK180)</f>
        <v>0</v>
      </c>
      <c r="AL25" s="191">
        <f>('SPM Skenario Dasar'!AL180)</f>
        <v>0</v>
      </c>
      <c r="AM25" s="191">
        <f>('SPM Skenario Dasar'!AM180)</f>
        <v>0</v>
      </c>
      <c r="AN25" s="191">
        <f>('SPM Skenario Dasar'!AN180)</f>
        <v>0</v>
      </c>
      <c r="AO25" s="191">
        <f>('SPM Skenario Dasar'!AO180)</f>
        <v>0</v>
      </c>
      <c r="AP25" s="249">
        <f>('SPM Skenario Dasar'!AP180)</f>
        <v>0</v>
      </c>
      <c r="AQ25" s="191">
        <f>('SPM Skenario Dasar'!AQ180)</f>
        <v>0</v>
      </c>
      <c r="AR25" s="191">
        <f>('SPM Skenario Dasar'!AR180)</f>
        <v>0</v>
      </c>
      <c r="AS25" s="191">
        <f>('SPM Skenario Dasar'!AS180)</f>
        <v>0</v>
      </c>
      <c r="AT25" s="191">
        <f>('SPM Skenario Dasar'!AT180)</f>
        <v>0</v>
      </c>
      <c r="AU25" s="191">
        <f>('SPM Skenario Dasar'!AU180)</f>
        <v>0</v>
      </c>
      <c r="AV25" s="191">
        <f>('SPM Skenario Dasar'!AV180)</f>
        <v>0</v>
      </c>
      <c r="AW25" s="191">
        <f>('SPM Skenario Dasar'!AW180)</f>
        <v>0</v>
      </c>
      <c r="AX25" s="191">
        <f>('SPM Skenario Dasar'!AX180)</f>
        <v>0</v>
      </c>
      <c r="AY25" s="191">
        <f>('SPM Skenario Dasar'!AY180)</f>
        <v>0</v>
      </c>
      <c r="AZ25" s="191">
        <f>('SPM Skenario Dasar'!AZ180)</f>
        <v>0</v>
      </c>
      <c r="BA25" s="191">
        <f>('SPM Skenario Dasar'!BA180)</f>
        <v>0</v>
      </c>
      <c r="BB25" s="248"/>
    </row>
    <row r="26" spans="1:54" s="195" customFormat="1" ht="13">
      <c r="A26" s="233"/>
      <c r="E26" s="192"/>
      <c r="F26" s="193"/>
      <c r="G26" s="193"/>
      <c r="H26" s="234" t="s">
        <v>307</v>
      </c>
      <c r="I26" s="240"/>
      <c r="J26" s="241"/>
      <c r="K26" s="239"/>
      <c r="L26" s="191">
        <f>L22+L25</f>
        <v>0</v>
      </c>
      <c r="M26" s="191">
        <f>M22+SUM($L25:M25)</f>
        <v>0</v>
      </c>
      <c r="N26" s="191">
        <f>N22+SUM($L25:N25)</f>
        <v>0</v>
      </c>
      <c r="O26" s="191">
        <f>O22+SUM($L25:O25)</f>
        <v>0</v>
      </c>
      <c r="P26" s="191">
        <f>P22+SUM($L25:P25)</f>
        <v>0</v>
      </c>
      <c r="Q26" s="191">
        <f>Q22+SUM($L25:Q25)</f>
        <v>0</v>
      </c>
      <c r="R26" s="191">
        <f>R22+SUM($L25:R25)</f>
        <v>0</v>
      </c>
      <c r="S26" s="191">
        <f>S22+SUM($L25:S25)</f>
        <v>0</v>
      </c>
      <c r="T26" s="191">
        <f>T22+SUM($L25:T25)</f>
        <v>0</v>
      </c>
      <c r="U26" s="191">
        <f>U22+SUM($L25:U25)</f>
        <v>0</v>
      </c>
      <c r="V26" s="191">
        <f>V22+SUM($L25:V25)</f>
        <v>0</v>
      </c>
      <c r="W26" s="191">
        <f>W22+SUM($L25:W25)</f>
        <v>0</v>
      </c>
      <c r="X26" s="191">
        <f>X22+SUM($L25:X25)</f>
        <v>0</v>
      </c>
      <c r="Y26" s="191">
        <f>Y22+SUM($L25:Y25)</f>
        <v>0</v>
      </c>
      <c r="Z26" s="191">
        <f>Z22+SUM($L25:Z25)</f>
        <v>0</v>
      </c>
      <c r="AA26" s="191">
        <f>AA22+SUM($L25:AA25)</f>
        <v>0</v>
      </c>
      <c r="AB26" s="191">
        <f>AB22+SUM($L25:AB25)</f>
        <v>0</v>
      </c>
      <c r="AC26" s="191">
        <f>AC22+SUM($L25:AC25)</f>
        <v>0</v>
      </c>
      <c r="AD26" s="191">
        <f>AD22+SUM($L25:AD25)</f>
        <v>0</v>
      </c>
      <c r="AE26" s="191">
        <f>AE22+SUM($L25:AE25)</f>
        <v>0</v>
      </c>
      <c r="AF26" s="191">
        <f>AF22+SUM($L25:AF25)</f>
        <v>0</v>
      </c>
      <c r="AG26" s="191">
        <f>AG22+SUM($L25:AG25)</f>
        <v>0</v>
      </c>
      <c r="AH26" s="191">
        <f>AH22+SUM($L25:AH25)</f>
        <v>0</v>
      </c>
      <c r="AI26" s="191">
        <f>AI22+SUM($L25:AI25)</f>
        <v>0</v>
      </c>
      <c r="AJ26" s="191">
        <f>AJ22+SUM($L25:AJ25)</f>
        <v>0</v>
      </c>
      <c r="AK26" s="191">
        <f>AK22+SUM($L25:AK25)</f>
        <v>0</v>
      </c>
      <c r="AL26" s="191">
        <f>AL22+SUM($L25:AL25)</f>
        <v>0</v>
      </c>
      <c r="AM26" s="191">
        <f>AM22+SUM($L25:AM25)</f>
        <v>0</v>
      </c>
      <c r="AN26" s="191">
        <f>AN22+SUM($L25:AN25)</f>
        <v>0</v>
      </c>
      <c r="AO26" s="191">
        <f>AO22+SUM($L25:AO25)</f>
        <v>0</v>
      </c>
      <c r="AP26" s="249">
        <f>AP22+SUM($L25:AP25)</f>
        <v>0</v>
      </c>
      <c r="AQ26" s="191">
        <f>AQ22+SUM($L25:AQ25)</f>
        <v>0</v>
      </c>
      <c r="AR26" s="191">
        <f>AR22+SUM($L25:AR25)</f>
        <v>0</v>
      </c>
      <c r="AS26" s="191">
        <f>AS22+SUM($L25:AS25)</f>
        <v>0</v>
      </c>
      <c r="AT26" s="191">
        <f>AT22+SUM($L25:AT25)</f>
        <v>0</v>
      </c>
      <c r="AU26" s="191">
        <f>AU22+SUM($L25:AU25)</f>
        <v>0</v>
      </c>
      <c r="AV26" s="191">
        <f>AV22+SUM($L25:AV25)</f>
        <v>0</v>
      </c>
      <c r="AW26" s="191">
        <f>AW22+SUM($L25:AW25)</f>
        <v>0</v>
      </c>
      <c r="AX26" s="191">
        <f>AX22+SUM($L25:AX25)</f>
        <v>0</v>
      </c>
      <c r="AY26" s="191">
        <f>AY22+SUM($L25:AY25)</f>
        <v>0</v>
      </c>
      <c r="AZ26" s="191">
        <f>AZ22+SUM($L25:AZ25)</f>
        <v>0</v>
      </c>
      <c r="BA26" s="191">
        <f>BA22+SUM($L25:BA25)</f>
        <v>0</v>
      </c>
      <c r="BB26" s="248"/>
    </row>
    <row r="27" spans="1:54" s="195" customFormat="1" ht="13">
      <c r="A27" s="233"/>
      <c r="E27" s="192"/>
      <c r="F27" s="193"/>
      <c r="G27" s="193"/>
      <c r="H27" s="234" t="s">
        <v>639</v>
      </c>
      <c r="I27" s="240"/>
      <c r="J27" s="241"/>
      <c r="K27" s="239"/>
      <c r="L27" s="251">
        <f>L21+L26</f>
        <v>0</v>
      </c>
      <c r="M27" s="251">
        <f t="shared" ref="M27:BA27" si="5">M21+M26</f>
        <v>0</v>
      </c>
      <c r="N27" s="251">
        <f t="shared" si="5"/>
        <v>0</v>
      </c>
      <c r="O27" s="251">
        <f t="shared" si="5"/>
        <v>0</v>
      </c>
      <c r="P27" s="251">
        <f t="shared" si="5"/>
        <v>0</v>
      </c>
      <c r="Q27" s="251">
        <f t="shared" si="5"/>
        <v>0</v>
      </c>
      <c r="R27" s="251">
        <f t="shared" si="5"/>
        <v>0</v>
      </c>
      <c r="S27" s="251">
        <f t="shared" si="5"/>
        <v>0</v>
      </c>
      <c r="T27" s="251">
        <f t="shared" si="5"/>
        <v>0</v>
      </c>
      <c r="U27" s="251">
        <f t="shared" si="5"/>
        <v>0</v>
      </c>
      <c r="V27" s="251">
        <f t="shared" si="5"/>
        <v>0</v>
      </c>
      <c r="W27" s="251">
        <f t="shared" si="5"/>
        <v>0</v>
      </c>
      <c r="X27" s="251">
        <f t="shared" si="5"/>
        <v>0</v>
      </c>
      <c r="Y27" s="251">
        <f t="shared" si="5"/>
        <v>0</v>
      </c>
      <c r="Z27" s="251">
        <f t="shared" si="5"/>
        <v>0</v>
      </c>
      <c r="AA27" s="251">
        <f t="shared" si="5"/>
        <v>0</v>
      </c>
      <c r="AB27" s="251">
        <f t="shared" si="5"/>
        <v>0</v>
      </c>
      <c r="AC27" s="251">
        <f t="shared" si="5"/>
        <v>0</v>
      </c>
      <c r="AD27" s="251">
        <f t="shared" si="5"/>
        <v>0</v>
      </c>
      <c r="AE27" s="251">
        <f t="shared" si="5"/>
        <v>0</v>
      </c>
      <c r="AF27" s="251">
        <f t="shared" si="5"/>
        <v>0</v>
      </c>
      <c r="AG27" s="251">
        <f t="shared" si="5"/>
        <v>0</v>
      </c>
      <c r="AH27" s="251">
        <f t="shared" si="5"/>
        <v>0</v>
      </c>
      <c r="AI27" s="251">
        <f t="shared" si="5"/>
        <v>0</v>
      </c>
      <c r="AJ27" s="251">
        <f t="shared" si="5"/>
        <v>0</v>
      </c>
      <c r="AK27" s="251">
        <f t="shared" si="5"/>
        <v>0</v>
      </c>
      <c r="AL27" s="251">
        <f t="shared" si="5"/>
        <v>0</v>
      </c>
      <c r="AM27" s="251">
        <f t="shared" si="5"/>
        <v>0</v>
      </c>
      <c r="AN27" s="251">
        <f t="shared" si="5"/>
        <v>0</v>
      </c>
      <c r="AO27" s="251">
        <f t="shared" si="5"/>
        <v>0</v>
      </c>
      <c r="AP27" s="252">
        <f t="shared" si="5"/>
        <v>0</v>
      </c>
      <c r="AQ27" s="251">
        <f t="shared" si="5"/>
        <v>0</v>
      </c>
      <c r="AR27" s="251">
        <f t="shared" si="5"/>
        <v>0</v>
      </c>
      <c r="AS27" s="251">
        <f t="shared" si="5"/>
        <v>0</v>
      </c>
      <c r="AT27" s="251">
        <f t="shared" si="5"/>
        <v>0</v>
      </c>
      <c r="AU27" s="251">
        <f t="shared" si="5"/>
        <v>0</v>
      </c>
      <c r="AV27" s="251">
        <f t="shared" si="5"/>
        <v>0</v>
      </c>
      <c r="AW27" s="251">
        <f t="shared" si="5"/>
        <v>0</v>
      </c>
      <c r="AX27" s="251">
        <f t="shared" si="5"/>
        <v>0</v>
      </c>
      <c r="AY27" s="251">
        <f t="shared" si="5"/>
        <v>0</v>
      </c>
      <c r="AZ27" s="251">
        <f t="shared" si="5"/>
        <v>0</v>
      </c>
      <c r="BA27" s="251">
        <f t="shared" si="5"/>
        <v>0</v>
      </c>
      <c r="BB27" s="248"/>
    </row>
    <row r="28" spans="1:54" s="195" customFormat="1" ht="13">
      <c r="A28" s="233"/>
      <c r="E28" s="192"/>
      <c r="F28" s="193"/>
      <c r="G28" s="193"/>
      <c r="H28" s="234" t="s">
        <v>640</v>
      </c>
      <c r="I28" s="240"/>
      <c r="J28" s="241"/>
      <c r="K28" s="239"/>
      <c r="L28" s="251">
        <f>L22+L21</f>
        <v>0</v>
      </c>
      <c r="M28" s="251">
        <f t="shared" ref="M28:BA28" si="6">M22+M21</f>
        <v>0</v>
      </c>
      <c r="N28" s="251">
        <f t="shared" si="6"/>
        <v>0</v>
      </c>
      <c r="O28" s="251">
        <f t="shared" si="6"/>
        <v>0</v>
      </c>
      <c r="P28" s="251">
        <f t="shared" si="6"/>
        <v>0</v>
      </c>
      <c r="Q28" s="251">
        <f t="shared" si="6"/>
        <v>0</v>
      </c>
      <c r="R28" s="251">
        <f t="shared" si="6"/>
        <v>0</v>
      </c>
      <c r="S28" s="251">
        <f t="shared" si="6"/>
        <v>0</v>
      </c>
      <c r="T28" s="251">
        <f t="shared" si="6"/>
        <v>0</v>
      </c>
      <c r="U28" s="251">
        <f t="shared" si="6"/>
        <v>0</v>
      </c>
      <c r="V28" s="251">
        <f t="shared" si="6"/>
        <v>0</v>
      </c>
      <c r="W28" s="251">
        <f t="shared" si="6"/>
        <v>0</v>
      </c>
      <c r="X28" s="251">
        <f t="shared" si="6"/>
        <v>0</v>
      </c>
      <c r="Y28" s="251">
        <f t="shared" si="6"/>
        <v>0</v>
      </c>
      <c r="Z28" s="251">
        <f t="shared" si="6"/>
        <v>0</v>
      </c>
      <c r="AA28" s="251">
        <f t="shared" si="6"/>
        <v>0</v>
      </c>
      <c r="AB28" s="251">
        <f t="shared" si="6"/>
        <v>0</v>
      </c>
      <c r="AC28" s="251">
        <f t="shared" si="6"/>
        <v>0</v>
      </c>
      <c r="AD28" s="251">
        <f t="shared" si="6"/>
        <v>0</v>
      </c>
      <c r="AE28" s="251">
        <f t="shared" si="6"/>
        <v>0</v>
      </c>
      <c r="AF28" s="251">
        <f t="shared" si="6"/>
        <v>0</v>
      </c>
      <c r="AG28" s="251">
        <f t="shared" si="6"/>
        <v>0</v>
      </c>
      <c r="AH28" s="251">
        <f t="shared" si="6"/>
        <v>0</v>
      </c>
      <c r="AI28" s="251">
        <f t="shared" si="6"/>
        <v>0</v>
      </c>
      <c r="AJ28" s="251">
        <f t="shared" si="6"/>
        <v>0</v>
      </c>
      <c r="AK28" s="251">
        <f t="shared" si="6"/>
        <v>0</v>
      </c>
      <c r="AL28" s="251">
        <f t="shared" si="6"/>
        <v>0</v>
      </c>
      <c r="AM28" s="251">
        <f t="shared" si="6"/>
        <v>0</v>
      </c>
      <c r="AN28" s="251">
        <f t="shared" si="6"/>
        <v>0</v>
      </c>
      <c r="AO28" s="251">
        <f t="shared" si="6"/>
        <v>0</v>
      </c>
      <c r="AP28" s="252">
        <f t="shared" si="6"/>
        <v>0</v>
      </c>
      <c r="AQ28" s="251">
        <f t="shared" si="6"/>
        <v>0</v>
      </c>
      <c r="AR28" s="251">
        <f t="shared" si="6"/>
        <v>0</v>
      </c>
      <c r="AS28" s="251">
        <f t="shared" si="6"/>
        <v>0</v>
      </c>
      <c r="AT28" s="251">
        <f t="shared" si="6"/>
        <v>0</v>
      </c>
      <c r="AU28" s="251">
        <f t="shared" si="6"/>
        <v>0</v>
      </c>
      <c r="AV28" s="251">
        <f t="shared" si="6"/>
        <v>0</v>
      </c>
      <c r="AW28" s="251">
        <f t="shared" si="6"/>
        <v>0</v>
      </c>
      <c r="AX28" s="251">
        <f t="shared" si="6"/>
        <v>0</v>
      </c>
      <c r="AY28" s="251">
        <f t="shared" si="6"/>
        <v>0</v>
      </c>
      <c r="AZ28" s="251">
        <f t="shared" si="6"/>
        <v>0</v>
      </c>
      <c r="BA28" s="251">
        <f t="shared" si="6"/>
        <v>0</v>
      </c>
      <c r="BB28" s="248"/>
    </row>
    <row r="29" spans="1:54" s="195" customFormat="1" ht="13">
      <c r="A29" s="233"/>
      <c r="E29" s="192"/>
      <c r="F29" s="193"/>
      <c r="G29" s="193"/>
      <c r="H29" s="234" t="s">
        <v>641</v>
      </c>
      <c r="I29" s="240"/>
      <c r="J29" s="241"/>
      <c r="K29" s="239"/>
      <c r="L29" s="251">
        <f>L17+L27</f>
        <v>0</v>
      </c>
      <c r="M29" s="251">
        <f>M17+M27</f>
        <v>0</v>
      </c>
      <c r="N29" s="251">
        <f t="shared" ref="N29:BA29" si="7">N17+N27</f>
        <v>0</v>
      </c>
      <c r="O29" s="251">
        <f t="shared" si="7"/>
        <v>0</v>
      </c>
      <c r="P29" s="251">
        <f t="shared" si="7"/>
        <v>0</v>
      </c>
      <c r="Q29" s="251">
        <f t="shared" si="7"/>
        <v>0</v>
      </c>
      <c r="R29" s="251">
        <f t="shared" si="7"/>
        <v>0</v>
      </c>
      <c r="S29" s="251">
        <f t="shared" si="7"/>
        <v>0</v>
      </c>
      <c r="T29" s="251">
        <f t="shared" si="7"/>
        <v>0</v>
      </c>
      <c r="U29" s="251">
        <f t="shared" si="7"/>
        <v>0</v>
      </c>
      <c r="V29" s="251">
        <f t="shared" si="7"/>
        <v>0</v>
      </c>
      <c r="W29" s="251">
        <f t="shared" si="7"/>
        <v>0</v>
      </c>
      <c r="X29" s="251">
        <f t="shared" si="7"/>
        <v>0</v>
      </c>
      <c r="Y29" s="251">
        <f t="shared" si="7"/>
        <v>0</v>
      </c>
      <c r="Z29" s="251">
        <f t="shared" si="7"/>
        <v>0</v>
      </c>
      <c r="AA29" s="251">
        <f t="shared" si="7"/>
        <v>0</v>
      </c>
      <c r="AB29" s="251">
        <f t="shared" si="7"/>
        <v>0</v>
      </c>
      <c r="AC29" s="251">
        <f t="shared" si="7"/>
        <v>0</v>
      </c>
      <c r="AD29" s="251">
        <f t="shared" si="7"/>
        <v>0</v>
      </c>
      <c r="AE29" s="251">
        <f t="shared" si="7"/>
        <v>0</v>
      </c>
      <c r="AF29" s="251">
        <f t="shared" si="7"/>
        <v>0</v>
      </c>
      <c r="AG29" s="251">
        <f t="shared" si="7"/>
        <v>0</v>
      </c>
      <c r="AH29" s="251">
        <f t="shared" si="7"/>
        <v>0</v>
      </c>
      <c r="AI29" s="251">
        <f t="shared" si="7"/>
        <v>0</v>
      </c>
      <c r="AJ29" s="251">
        <f t="shared" si="7"/>
        <v>0</v>
      </c>
      <c r="AK29" s="251">
        <f t="shared" si="7"/>
        <v>0</v>
      </c>
      <c r="AL29" s="251">
        <f t="shared" si="7"/>
        <v>0</v>
      </c>
      <c r="AM29" s="251">
        <f t="shared" si="7"/>
        <v>0</v>
      </c>
      <c r="AN29" s="251">
        <f t="shared" si="7"/>
        <v>0</v>
      </c>
      <c r="AO29" s="251">
        <f t="shared" si="7"/>
        <v>0</v>
      </c>
      <c r="AP29" s="252">
        <f t="shared" si="7"/>
        <v>0</v>
      </c>
      <c r="AQ29" s="251">
        <f t="shared" si="7"/>
        <v>0</v>
      </c>
      <c r="AR29" s="251">
        <f t="shared" si="7"/>
        <v>0</v>
      </c>
      <c r="AS29" s="251">
        <f t="shared" si="7"/>
        <v>0</v>
      </c>
      <c r="AT29" s="251">
        <f t="shared" si="7"/>
        <v>0</v>
      </c>
      <c r="AU29" s="251">
        <f t="shared" si="7"/>
        <v>0</v>
      </c>
      <c r="AV29" s="251">
        <f t="shared" si="7"/>
        <v>0</v>
      </c>
      <c r="AW29" s="251">
        <f t="shared" si="7"/>
        <v>0</v>
      </c>
      <c r="AX29" s="251">
        <f t="shared" si="7"/>
        <v>0</v>
      </c>
      <c r="AY29" s="251">
        <f t="shared" si="7"/>
        <v>0</v>
      </c>
      <c r="AZ29" s="251">
        <f t="shared" si="7"/>
        <v>0</v>
      </c>
      <c r="BA29" s="251">
        <f t="shared" si="7"/>
        <v>0</v>
      </c>
    </row>
    <row r="30" spans="1:54" s="195" customFormat="1">
      <c r="A30" s="233"/>
      <c r="E30" s="192"/>
      <c r="F30" s="193"/>
      <c r="G30" s="193"/>
      <c r="H30" s="234" t="s">
        <v>642</v>
      </c>
      <c r="I30" s="240"/>
      <c r="J30" s="241"/>
      <c r="K30" s="239"/>
      <c r="L30" s="253" t="e">
        <f>K17/(ABS(AP22)-MIN(AP21,ABS(AP22)*75%))</f>
        <v>#DIV/0!</v>
      </c>
      <c r="M30" s="253"/>
      <c r="N30" s="248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254"/>
      <c r="AR30" s="254"/>
      <c r="AS30" s="254"/>
      <c r="AT30" s="254"/>
      <c r="AU30" s="255"/>
      <c r="AV30" s="255"/>
      <c r="AW30" s="255"/>
      <c r="AX30" s="255"/>
      <c r="AY30" s="255"/>
      <c r="AZ30" s="255"/>
      <c r="BA30" s="255"/>
    </row>
    <row r="31" spans="1:54" s="195" customFormat="1">
      <c r="A31" s="233"/>
      <c r="E31" s="192"/>
      <c r="F31" s="193"/>
      <c r="G31" s="193"/>
      <c r="H31" s="234" t="s">
        <v>327</v>
      </c>
      <c r="I31" s="240"/>
      <c r="J31" s="241"/>
      <c r="K31" s="239"/>
      <c r="L31" s="253" t="e">
        <f>K17/(ABS(AP26)-MIN(AP21,ABS(AP26)*75%))</f>
        <v>#DIV/0!</v>
      </c>
      <c r="M31" s="256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8"/>
      <c r="AH31" s="248"/>
      <c r="AI31" s="248"/>
      <c r="AJ31" s="248"/>
      <c r="AK31" s="248"/>
      <c r="AL31" s="248"/>
      <c r="AM31" s="248"/>
      <c r="AN31" s="248"/>
      <c r="AO31" s="248"/>
      <c r="AP31" s="191"/>
      <c r="AQ31" s="254"/>
      <c r="AR31" s="254"/>
      <c r="AS31" s="254"/>
      <c r="AT31" s="254"/>
      <c r="AU31" s="255"/>
      <c r="AV31" s="255"/>
      <c r="AW31" s="255"/>
      <c r="AX31" s="255"/>
      <c r="AY31" s="255"/>
      <c r="AZ31" s="255"/>
      <c r="BA31" s="255"/>
    </row>
    <row r="32" spans="1:54" s="195" customFormat="1">
      <c r="A32" s="233"/>
      <c r="E32" s="192"/>
      <c r="F32" s="193"/>
      <c r="G32" s="193"/>
      <c r="H32" s="234" t="s">
        <v>308</v>
      </c>
      <c r="I32" s="240"/>
      <c r="J32" s="241"/>
      <c r="K32" s="239"/>
      <c r="L32" s="257" t="e">
        <f>(ABS(AP26)-MIN(AP21,ABS(AP26)*75%))/(ABS(AP22)-MIN(AP21,ABS(AP22)*75%))</f>
        <v>#DIV/0!</v>
      </c>
      <c r="M32" s="253"/>
      <c r="N32" s="253"/>
      <c r="AP32" s="191"/>
      <c r="AQ32" s="254"/>
      <c r="AR32" s="254"/>
      <c r="AS32" s="254"/>
      <c r="AT32" s="254"/>
      <c r="AU32" s="255"/>
      <c r="AV32" s="255"/>
      <c r="AW32" s="255"/>
      <c r="AX32" s="255"/>
      <c r="AY32" s="255"/>
      <c r="AZ32" s="255"/>
      <c r="BA32" s="255"/>
    </row>
    <row r="33" spans="1:16181" s="195" customFormat="1">
      <c r="A33" s="233"/>
      <c r="E33" s="192"/>
      <c r="F33" s="193"/>
      <c r="G33" s="193"/>
      <c r="H33" s="258"/>
      <c r="I33" s="258"/>
      <c r="J33" s="258"/>
      <c r="K33" s="258"/>
      <c r="L33" s="258"/>
      <c r="M33" s="259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  <c r="AO33" s="191"/>
      <c r="AP33" s="191"/>
      <c r="AQ33" s="254"/>
      <c r="AR33" s="254"/>
      <c r="AS33" s="254"/>
      <c r="AT33" s="254"/>
      <c r="AU33" s="255"/>
      <c r="AV33" s="255"/>
      <c r="AW33" s="255"/>
      <c r="AX33" s="255"/>
      <c r="AY33" s="255"/>
      <c r="AZ33" s="255"/>
      <c r="BA33" s="255"/>
    </row>
    <row r="34" spans="1:16181" s="195" customFormat="1" ht="13">
      <c r="A34" s="233"/>
      <c r="E34" s="260"/>
      <c r="F34" s="261"/>
      <c r="G34" s="261"/>
      <c r="H34" s="262" t="s">
        <v>316</v>
      </c>
      <c r="I34" s="263"/>
      <c r="J34" s="263"/>
      <c r="K34" s="263"/>
      <c r="L34" s="263"/>
      <c r="M34" s="264"/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  <c r="Z34" s="264"/>
      <c r="AA34" s="264"/>
      <c r="AB34" s="264"/>
      <c r="AC34" s="264"/>
      <c r="AD34" s="264"/>
      <c r="AE34" s="264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5"/>
      <c r="AR34" s="265"/>
      <c r="AS34" s="265"/>
      <c r="AT34" s="265"/>
      <c r="AU34" s="266"/>
      <c r="AV34" s="266"/>
      <c r="AW34" s="266"/>
      <c r="AX34" s="266"/>
      <c r="AY34" s="266"/>
      <c r="AZ34" s="266"/>
      <c r="BA34" s="266"/>
    </row>
    <row r="35" spans="1:16181" s="195" customFormat="1">
      <c r="A35" s="233"/>
      <c r="E35" s="192"/>
      <c r="F35" s="193"/>
      <c r="G35" s="193"/>
      <c r="H35" s="267" t="s">
        <v>213</v>
      </c>
      <c r="I35" s="268"/>
      <c r="J35" s="241"/>
      <c r="K35" s="191">
        <f>MIN(Dashboard!M$29:AP$29)</f>
        <v>0</v>
      </c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  <c r="AA35" s="239"/>
      <c r="AB35" s="239"/>
      <c r="AC35" s="239"/>
      <c r="AD35" s="239"/>
      <c r="AE35" s="239"/>
      <c r="AF35" s="239"/>
      <c r="AG35" s="239"/>
      <c r="AH35" s="239"/>
      <c r="AI35" s="239"/>
      <c r="AJ35" s="239"/>
      <c r="AK35" s="239"/>
      <c r="AL35" s="239"/>
      <c r="AM35" s="239"/>
      <c r="AN35" s="239"/>
      <c r="AO35" s="239"/>
      <c r="AP35" s="239"/>
      <c r="AQ35" s="269"/>
      <c r="AR35" s="269"/>
      <c r="AS35" s="269"/>
      <c r="AT35" s="270"/>
      <c r="AU35" s="271"/>
      <c r="AV35" s="271"/>
      <c r="AW35" s="271"/>
      <c r="AX35" s="271"/>
      <c r="AY35" s="271"/>
      <c r="AZ35" s="271"/>
      <c r="BA35" s="271"/>
    </row>
    <row r="36" spans="1:16181" s="195" customFormat="1">
      <c r="A36" s="233"/>
      <c r="E36" s="192"/>
      <c r="F36" s="193"/>
      <c r="G36" s="193"/>
      <c r="H36" s="272" t="s">
        <v>214</v>
      </c>
      <c r="I36" s="273"/>
      <c r="J36" s="274"/>
      <c r="K36" s="275" t="str">
        <f>INDEX(Dashboard!$M$13:$AP$13,1,MATCH(K35,Dashboard!M29:AP29,0))</f>
        <v>O/N</v>
      </c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  <c r="AA36" s="239"/>
      <c r="AB36" s="239"/>
      <c r="AC36" s="239"/>
      <c r="AD36" s="239"/>
      <c r="AE36" s="239"/>
      <c r="AF36" s="239"/>
      <c r="AG36" s="239"/>
      <c r="AH36" s="239"/>
      <c r="AI36" s="239"/>
      <c r="AJ36" s="239"/>
      <c r="AK36" s="239"/>
      <c r="AL36" s="239"/>
      <c r="AM36" s="239"/>
      <c r="AN36" s="239"/>
      <c r="AO36" s="239"/>
      <c r="AP36" s="239"/>
      <c r="AQ36" s="269"/>
      <c r="AR36" s="269"/>
      <c r="AS36" s="269"/>
      <c r="AT36" s="270"/>
      <c r="AU36" s="270"/>
      <c r="AV36" s="270"/>
      <c r="AW36" s="270"/>
      <c r="AX36" s="270"/>
      <c r="AY36" s="270"/>
      <c r="AZ36" s="270"/>
      <c r="BA36" s="270"/>
    </row>
    <row r="37" spans="1:16181" s="195" customFormat="1" ht="25">
      <c r="A37" s="233"/>
      <c r="E37" s="276"/>
      <c r="F37" s="277"/>
      <c r="G37" s="277"/>
      <c r="H37" s="278" t="s">
        <v>209</v>
      </c>
      <c r="I37" s="273"/>
      <c r="J37" s="274"/>
      <c r="K37" s="275">
        <f>MIN(Dashboard!M$27:AP$27)</f>
        <v>0</v>
      </c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9"/>
      <c r="AH37" s="239"/>
      <c r="AI37" s="239"/>
      <c r="AJ37" s="239"/>
      <c r="AK37" s="239"/>
      <c r="AL37" s="239"/>
      <c r="AM37" s="239"/>
      <c r="AN37" s="239"/>
      <c r="AO37" s="239"/>
      <c r="AP37" s="239"/>
      <c r="AQ37" s="269"/>
      <c r="AR37" s="269"/>
      <c r="AS37" s="269"/>
      <c r="AT37" s="270"/>
      <c r="AU37" s="270"/>
      <c r="AV37" s="270"/>
      <c r="AW37" s="270"/>
      <c r="AX37" s="270"/>
      <c r="AY37" s="270"/>
      <c r="AZ37" s="270"/>
      <c r="BA37" s="270"/>
    </row>
    <row r="38" spans="1:16181" s="195" customFormat="1">
      <c r="A38" s="233"/>
      <c r="E38" s="276"/>
      <c r="F38" s="277"/>
      <c r="G38" s="277"/>
      <c r="H38" s="267" t="s">
        <v>643</v>
      </c>
      <c r="I38" s="273"/>
      <c r="J38" s="274"/>
      <c r="K38" s="275">
        <f>MIN(M$29:AA$29)</f>
        <v>0</v>
      </c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  <c r="AA38" s="239"/>
      <c r="AB38" s="239"/>
      <c r="AC38" s="239"/>
      <c r="AD38" s="239"/>
      <c r="AE38" s="239"/>
      <c r="AF38" s="239"/>
      <c r="AG38" s="239"/>
      <c r="AH38" s="239"/>
      <c r="AI38" s="239"/>
      <c r="AJ38" s="239"/>
      <c r="AK38" s="239"/>
      <c r="AL38" s="239"/>
      <c r="AM38" s="239"/>
      <c r="AN38" s="239"/>
      <c r="AO38" s="239"/>
      <c r="AP38" s="239"/>
      <c r="AQ38" s="269"/>
      <c r="AR38" s="269"/>
      <c r="AS38" s="269"/>
      <c r="AT38" s="270"/>
      <c r="AU38" s="270"/>
      <c r="AV38" s="270"/>
      <c r="AW38" s="270"/>
      <c r="AX38" s="270"/>
      <c r="AY38" s="270"/>
      <c r="AZ38" s="270"/>
      <c r="BA38" s="270"/>
    </row>
    <row r="39" spans="1:16181" s="280" customFormat="1">
      <c r="A39" s="279"/>
      <c r="E39" s="192"/>
      <c r="F39" s="193"/>
      <c r="G39" s="193"/>
      <c r="H39" s="272" t="s">
        <v>210</v>
      </c>
      <c r="I39" s="281"/>
      <c r="J39" s="282"/>
      <c r="K39" s="283" t="str">
        <f>IF(SUM(Dashboard!M$39:AP$39)&gt;0,INDEX(Dashboard!M$12:AP$12,1,MATCH(1,Dashboard!M$39:AP$39,0)),"Di luar zona 30h")</f>
        <v>Di luar zona 30h</v>
      </c>
      <c r="L39" s="284">
        <f>IF(Dashboard!L29&gt;=0,0,1)</f>
        <v>0</v>
      </c>
      <c r="M39" s="284">
        <f>IF(Dashboard!M29&gt;=0,0,1)</f>
        <v>0</v>
      </c>
      <c r="N39" s="284">
        <f>IF(Dashboard!N29&gt;=0,0,1)</f>
        <v>0</v>
      </c>
      <c r="O39" s="284">
        <f>IF(Dashboard!O29&gt;=0,0,1)</f>
        <v>0</v>
      </c>
      <c r="P39" s="284">
        <f>IF(Dashboard!P29&gt;=0,0,1)</f>
        <v>0</v>
      </c>
      <c r="Q39" s="284">
        <f>IF(Dashboard!Q29&gt;=0,0,1)</f>
        <v>0</v>
      </c>
      <c r="R39" s="284">
        <f>IF(Dashboard!R29&gt;=0,0,1)</f>
        <v>0</v>
      </c>
      <c r="S39" s="284">
        <f>IF(Dashboard!S29&gt;=0,0,1)</f>
        <v>0</v>
      </c>
      <c r="T39" s="284">
        <f>IF(Dashboard!T29&gt;=0,0,1)</f>
        <v>0</v>
      </c>
      <c r="U39" s="284">
        <f>IF(Dashboard!U29&gt;=0,0,1)</f>
        <v>0</v>
      </c>
      <c r="V39" s="284">
        <f>IF(Dashboard!V29&gt;=0,0,1)</f>
        <v>0</v>
      </c>
      <c r="W39" s="284">
        <f>IF(Dashboard!W29&gt;=0,0,1)</f>
        <v>0</v>
      </c>
      <c r="X39" s="284">
        <f>IF(Dashboard!X29&gt;=0,0,1)</f>
        <v>0</v>
      </c>
      <c r="Y39" s="284">
        <f>IF(Dashboard!Y29&gt;=0,0,1)</f>
        <v>0</v>
      </c>
      <c r="Z39" s="284">
        <f>IF(Dashboard!Z29&gt;=0,0,1)</f>
        <v>0</v>
      </c>
      <c r="AA39" s="284">
        <f>IF(Dashboard!AA29&gt;=0,0,1)</f>
        <v>0</v>
      </c>
      <c r="AB39" s="284">
        <f>IF(Dashboard!AB29&gt;=0,0,1)</f>
        <v>0</v>
      </c>
      <c r="AC39" s="284">
        <f>IF(Dashboard!AC29&gt;=0,0,1)</f>
        <v>0</v>
      </c>
      <c r="AD39" s="284">
        <f>IF(Dashboard!AD29&gt;=0,0,1)</f>
        <v>0</v>
      </c>
      <c r="AE39" s="284">
        <f>IF(Dashboard!AE29&gt;=0,0,1)</f>
        <v>0</v>
      </c>
      <c r="AF39" s="284">
        <f>IF(Dashboard!AF29&gt;=0,0,1)</f>
        <v>0</v>
      </c>
      <c r="AG39" s="284">
        <f>IF(Dashboard!AG29&gt;=0,0,1)</f>
        <v>0</v>
      </c>
      <c r="AH39" s="284">
        <f>IF(Dashboard!AH29&gt;=0,0,1)</f>
        <v>0</v>
      </c>
      <c r="AI39" s="284">
        <f>IF(Dashboard!AI29&gt;=0,0,1)</f>
        <v>0</v>
      </c>
      <c r="AJ39" s="284">
        <f>IF(Dashboard!AJ29&gt;=0,0,1)</f>
        <v>0</v>
      </c>
      <c r="AK39" s="284">
        <f>IF(Dashboard!AK29&gt;=0,0,1)</f>
        <v>0</v>
      </c>
      <c r="AL39" s="284">
        <f>IF(Dashboard!AL29&gt;=0,0,1)</f>
        <v>0</v>
      </c>
      <c r="AM39" s="284">
        <f>IF(Dashboard!AM29&gt;=0,0,1)</f>
        <v>0</v>
      </c>
      <c r="AN39" s="284">
        <f>IF(Dashboard!AN29&gt;=0,0,1)</f>
        <v>0</v>
      </c>
      <c r="AO39" s="284">
        <f>IF(Dashboard!AO29&gt;=0,0,1)</f>
        <v>0</v>
      </c>
      <c r="AP39" s="284">
        <f>IF(Dashboard!AP29&gt;=0,0,1)</f>
        <v>0</v>
      </c>
      <c r="AQ39" s="285">
        <f>IF(Dashboard!AQ29&gt;=0,0,1)</f>
        <v>0</v>
      </c>
      <c r="AR39" s="285">
        <f>IF(Dashboard!AR29&gt;=0,0,1)</f>
        <v>0</v>
      </c>
      <c r="AS39" s="285">
        <f>IF(Dashboard!AS29&gt;=0,0,1)</f>
        <v>0</v>
      </c>
      <c r="AT39" s="286">
        <f>IF(Dashboard!AT29&gt;=0,0,1)</f>
        <v>0</v>
      </c>
      <c r="AU39" s="286">
        <f>IF(Dashboard!AU29&gt;=0,0,1)</f>
        <v>0</v>
      </c>
      <c r="AV39" s="286">
        <f>IF(Dashboard!AV29&gt;=0,0,1)</f>
        <v>0</v>
      </c>
      <c r="AW39" s="286">
        <f>IF(Dashboard!AW29&gt;=0,0,1)</f>
        <v>0</v>
      </c>
      <c r="AX39" s="286">
        <f>IF(Dashboard!AX29&gt;=0,0,1)</f>
        <v>0</v>
      </c>
      <c r="AY39" s="286">
        <f>IF(Dashboard!AY29&gt;=0,0,1)</f>
        <v>0</v>
      </c>
      <c r="AZ39" s="286">
        <f>IF(Dashboard!AZ29&gt;=0,0,1)</f>
        <v>0</v>
      </c>
      <c r="BA39" s="286">
        <f>IF(Dashboard!BA29&gt;=0,0,1)</f>
        <v>0</v>
      </c>
      <c r="BB39" s="195"/>
      <c r="BC39" s="195"/>
      <c r="BD39" s="195"/>
      <c r="BE39" s="195"/>
      <c r="BF39" s="195"/>
      <c r="BG39" s="195"/>
      <c r="BH39" s="195"/>
      <c r="BI39" s="195"/>
      <c r="BJ39" s="195"/>
      <c r="BK39" s="195"/>
      <c r="BL39" s="195"/>
      <c r="BM39" s="195"/>
      <c r="BN39" s="195"/>
      <c r="BO39" s="195"/>
      <c r="BP39" s="195"/>
      <c r="BQ39" s="195"/>
      <c r="BR39" s="195"/>
      <c r="BS39" s="195"/>
      <c r="BT39" s="195"/>
      <c r="BU39" s="195"/>
      <c r="BV39" s="195"/>
      <c r="BW39" s="195"/>
      <c r="BX39" s="195"/>
      <c r="BY39" s="195"/>
      <c r="BZ39" s="195"/>
      <c r="CA39" s="195"/>
      <c r="CB39" s="195"/>
      <c r="CC39" s="195"/>
      <c r="CD39" s="195"/>
      <c r="CE39" s="195"/>
      <c r="CF39" s="195"/>
      <c r="CG39" s="195"/>
      <c r="CH39" s="195"/>
      <c r="CI39" s="195"/>
      <c r="CJ39" s="195"/>
      <c r="CK39" s="195"/>
      <c r="CL39" s="195"/>
      <c r="CM39" s="195"/>
      <c r="CN39" s="195"/>
      <c r="CO39" s="195"/>
      <c r="CP39" s="195"/>
      <c r="CQ39" s="195"/>
      <c r="CR39" s="195"/>
      <c r="CS39" s="195"/>
      <c r="CT39" s="195"/>
      <c r="CU39" s="195"/>
      <c r="CV39" s="195"/>
      <c r="CW39" s="195"/>
      <c r="CX39" s="195"/>
      <c r="CY39" s="195"/>
      <c r="CZ39" s="195"/>
      <c r="DA39" s="195"/>
      <c r="DB39" s="195"/>
      <c r="DC39" s="195"/>
      <c r="DD39" s="195"/>
      <c r="DE39" s="195"/>
      <c r="DF39" s="195"/>
      <c r="DG39" s="195"/>
      <c r="DH39" s="195"/>
      <c r="DI39" s="195"/>
      <c r="DJ39" s="195"/>
      <c r="DK39" s="195"/>
      <c r="DL39" s="195"/>
      <c r="DM39" s="195"/>
      <c r="DN39" s="195"/>
      <c r="DO39" s="195"/>
      <c r="DP39" s="195"/>
      <c r="DQ39" s="195"/>
      <c r="DR39" s="195"/>
      <c r="DS39" s="195"/>
      <c r="DT39" s="195"/>
      <c r="DU39" s="195"/>
      <c r="DV39" s="195"/>
      <c r="DW39" s="195"/>
      <c r="DX39" s="195"/>
      <c r="DY39" s="195"/>
      <c r="DZ39" s="195"/>
      <c r="EA39" s="195"/>
      <c r="EB39" s="195"/>
      <c r="EC39" s="195"/>
      <c r="ED39" s="195"/>
      <c r="EE39" s="195"/>
      <c r="EF39" s="195"/>
      <c r="EG39" s="195"/>
      <c r="EH39" s="195"/>
      <c r="EI39" s="195"/>
      <c r="EJ39" s="195"/>
      <c r="EK39" s="195"/>
      <c r="EL39" s="195"/>
      <c r="EM39" s="195"/>
      <c r="EN39" s="195"/>
      <c r="EO39" s="195"/>
      <c r="EP39" s="195"/>
      <c r="EQ39" s="195"/>
      <c r="ER39" s="195"/>
      <c r="ES39" s="195"/>
      <c r="ET39" s="195"/>
      <c r="EU39" s="195"/>
      <c r="EV39" s="195"/>
      <c r="EW39" s="195"/>
      <c r="EX39" s="195"/>
      <c r="EY39" s="195"/>
      <c r="EZ39" s="195"/>
      <c r="FA39" s="195"/>
      <c r="FB39" s="195"/>
      <c r="FC39" s="195"/>
      <c r="FD39" s="195"/>
      <c r="FE39" s="195"/>
      <c r="FF39" s="195"/>
      <c r="FG39" s="195"/>
      <c r="FH39" s="195"/>
      <c r="FI39" s="195"/>
      <c r="FJ39" s="195"/>
      <c r="FK39" s="195"/>
      <c r="FL39" s="195"/>
      <c r="FM39" s="195"/>
      <c r="FN39" s="195"/>
      <c r="FO39" s="195"/>
      <c r="FP39" s="195"/>
      <c r="FQ39" s="195"/>
      <c r="FR39" s="195"/>
      <c r="FS39" s="195"/>
      <c r="FT39" s="195"/>
      <c r="FU39" s="195"/>
      <c r="FV39" s="195"/>
      <c r="FW39" s="195"/>
      <c r="FX39" s="195"/>
      <c r="FY39" s="195"/>
      <c r="FZ39" s="195"/>
      <c r="GA39" s="195"/>
      <c r="GB39" s="195"/>
      <c r="GC39" s="195"/>
      <c r="GD39" s="195"/>
      <c r="GE39" s="195"/>
      <c r="GF39" s="195"/>
      <c r="GG39" s="195"/>
      <c r="GH39" s="195"/>
      <c r="GI39" s="195"/>
      <c r="GJ39" s="195"/>
      <c r="GK39" s="195"/>
      <c r="GL39" s="195"/>
      <c r="GM39" s="195"/>
      <c r="GN39" s="195"/>
      <c r="GO39" s="195"/>
      <c r="GP39" s="195"/>
      <c r="GQ39" s="195"/>
      <c r="GR39" s="195"/>
      <c r="GS39" s="195"/>
      <c r="GT39" s="195"/>
      <c r="GU39" s="195"/>
      <c r="GV39" s="195"/>
      <c r="GW39" s="195"/>
      <c r="GX39" s="195"/>
      <c r="GY39" s="195"/>
      <c r="GZ39" s="195"/>
      <c r="HA39" s="195"/>
      <c r="HB39" s="195"/>
      <c r="HC39" s="195"/>
      <c r="HD39" s="195"/>
      <c r="HE39" s="195"/>
      <c r="HF39" s="195"/>
      <c r="HG39" s="195"/>
      <c r="HH39" s="195"/>
      <c r="HI39" s="195"/>
      <c r="HJ39" s="195"/>
      <c r="HK39" s="195"/>
      <c r="HL39" s="195"/>
      <c r="HM39" s="195"/>
      <c r="HN39" s="195"/>
      <c r="HO39" s="195"/>
      <c r="HP39" s="195"/>
      <c r="HQ39" s="195"/>
      <c r="HR39" s="195"/>
      <c r="HS39" s="195"/>
      <c r="HT39" s="195"/>
      <c r="HU39" s="195"/>
      <c r="HV39" s="195"/>
      <c r="HW39" s="195"/>
      <c r="HX39" s="195"/>
      <c r="HY39" s="195"/>
      <c r="HZ39" s="195"/>
      <c r="IA39" s="195"/>
      <c r="IB39" s="195"/>
      <c r="IC39" s="195"/>
      <c r="ID39" s="195"/>
      <c r="IE39" s="195"/>
      <c r="IF39" s="195"/>
      <c r="IG39" s="195"/>
      <c r="IH39" s="195"/>
      <c r="II39" s="195"/>
      <c r="IJ39" s="195"/>
      <c r="IK39" s="195"/>
      <c r="IL39" s="195"/>
      <c r="IM39" s="195"/>
      <c r="IN39" s="195"/>
      <c r="IO39" s="195"/>
      <c r="IP39" s="195"/>
      <c r="IQ39" s="195"/>
      <c r="IR39" s="195"/>
      <c r="IS39" s="195"/>
      <c r="IT39" s="195"/>
      <c r="IU39" s="195"/>
      <c r="IV39" s="195"/>
      <c r="IW39" s="195"/>
      <c r="IX39" s="195"/>
      <c r="IY39" s="195"/>
      <c r="IZ39" s="195"/>
      <c r="JA39" s="195"/>
      <c r="JB39" s="195"/>
      <c r="JC39" s="195"/>
      <c r="JD39" s="195"/>
      <c r="JE39" s="195"/>
      <c r="JF39" s="195"/>
      <c r="JG39" s="195"/>
      <c r="JH39" s="195"/>
      <c r="JI39" s="195"/>
      <c r="JJ39" s="195"/>
      <c r="JK39" s="195"/>
      <c r="JL39" s="195"/>
      <c r="JM39" s="195"/>
      <c r="JN39" s="195"/>
      <c r="JO39" s="195"/>
      <c r="JP39" s="195"/>
      <c r="JQ39" s="195"/>
      <c r="JR39" s="195"/>
      <c r="JS39" s="195"/>
      <c r="JT39" s="195"/>
      <c r="JU39" s="195"/>
      <c r="JV39" s="195"/>
      <c r="JW39" s="195"/>
      <c r="JX39" s="195"/>
      <c r="JY39" s="195"/>
      <c r="JZ39" s="195"/>
      <c r="KA39" s="195"/>
      <c r="KB39" s="195"/>
      <c r="KC39" s="195"/>
      <c r="KD39" s="195"/>
      <c r="KE39" s="195"/>
      <c r="KF39" s="195"/>
      <c r="KG39" s="195"/>
      <c r="KH39" s="195"/>
      <c r="KI39" s="195"/>
      <c r="KJ39" s="195"/>
      <c r="KK39" s="195"/>
      <c r="KL39" s="195"/>
      <c r="KM39" s="195"/>
      <c r="KN39" s="195"/>
      <c r="KO39" s="195"/>
      <c r="KP39" s="195"/>
      <c r="KQ39" s="195"/>
      <c r="KR39" s="195"/>
      <c r="KS39" s="195"/>
      <c r="KT39" s="195"/>
      <c r="KU39" s="195"/>
      <c r="KV39" s="195"/>
      <c r="KW39" s="195"/>
      <c r="KX39" s="195"/>
      <c r="KY39" s="195"/>
      <c r="KZ39" s="195"/>
      <c r="LA39" s="195"/>
      <c r="LB39" s="195"/>
      <c r="LC39" s="195"/>
      <c r="LD39" s="195"/>
      <c r="LE39" s="195"/>
      <c r="LF39" s="195"/>
      <c r="LG39" s="195"/>
      <c r="LH39" s="195"/>
      <c r="LI39" s="195"/>
      <c r="LJ39" s="195"/>
      <c r="LK39" s="195"/>
      <c r="LL39" s="195"/>
      <c r="LM39" s="195"/>
      <c r="LN39" s="195"/>
      <c r="LO39" s="195"/>
      <c r="LP39" s="195"/>
      <c r="LQ39" s="195"/>
      <c r="LR39" s="195"/>
      <c r="LS39" s="195"/>
      <c r="LT39" s="195"/>
      <c r="LU39" s="195"/>
      <c r="LV39" s="195"/>
      <c r="LW39" s="195"/>
      <c r="LX39" s="195"/>
      <c r="LY39" s="195"/>
      <c r="LZ39" s="195"/>
      <c r="MA39" s="195"/>
      <c r="MB39" s="195"/>
      <c r="MC39" s="195"/>
      <c r="MD39" s="195"/>
      <c r="ME39" s="195"/>
      <c r="MF39" s="195"/>
      <c r="MG39" s="195"/>
      <c r="MH39" s="195"/>
      <c r="MI39" s="195"/>
      <c r="MJ39" s="195"/>
      <c r="MK39" s="195"/>
      <c r="ML39" s="195"/>
      <c r="MM39" s="195"/>
      <c r="MN39" s="195"/>
      <c r="MO39" s="195"/>
      <c r="MP39" s="195"/>
      <c r="MQ39" s="195"/>
      <c r="MR39" s="195"/>
      <c r="MS39" s="195"/>
      <c r="MT39" s="195"/>
      <c r="MU39" s="195"/>
      <c r="MV39" s="195"/>
      <c r="MW39" s="195"/>
      <c r="MX39" s="195"/>
      <c r="MY39" s="195"/>
      <c r="MZ39" s="195"/>
      <c r="NA39" s="195"/>
      <c r="NB39" s="195"/>
      <c r="NC39" s="195"/>
      <c r="ND39" s="195"/>
      <c r="NE39" s="195"/>
      <c r="NF39" s="195"/>
      <c r="NG39" s="195"/>
      <c r="NH39" s="195"/>
      <c r="NI39" s="195"/>
      <c r="NJ39" s="195"/>
      <c r="NK39" s="195"/>
      <c r="NL39" s="195"/>
      <c r="NM39" s="195"/>
      <c r="NN39" s="195"/>
      <c r="NO39" s="195"/>
      <c r="NP39" s="195"/>
      <c r="NQ39" s="195"/>
      <c r="NR39" s="195"/>
      <c r="NS39" s="195"/>
      <c r="NT39" s="195"/>
      <c r="NU39" s="195"/>
      <c r="NV39" s="195"/>
      <c r="NW39" s="195"/>
      <c r="NX39" s="195"/>
      <c r="NY39" s="195"/>
      <c r="NZ39" s="195"/>
      <c r="OA39" s="195"/>
      <c r="OB39" s="195"/>
      <c r="OC39" s="195"/>
      <c r="OD39" s="195"/>
      <c r="OE39" s="195"/>
      <c r="OF39" s="195"/>
      <c r="OG39" s="195"/>
      <c r="OH39" s="195"/>
      <c r="OI39" s="195"/>
      <c r="OJ39" s="195"/>
      <c r="OK39" s="195"/>
      <c r="OL39" s="195"/>
      <c r="OM39" s="195"/>
      <c r="ON39" s="195"/>
      <c r="OO39" s="195"/>
      <c r="OP39" s="195"/>
      <c r="OQ39" s="195"/>
      <c r="OR39" s="195"/>
      <c r="OS39" s="195"/>
      <c r="OT39" s="195"/>
      <c r="OU39" s="195"/>
      <c r="OV39" s="195"/>
      <c r="OW39" s="195"/>
      <c r="OX39" s="195"/>
      <c r="OY39" s="195"/>
      <c r="OZ39" s="195"/>
      <c r="PA39" s="195"/>
      <c r="PB39" s="195"/>
      <c r="PC39" s="195"/>
      <c r="PD39" s="195"/>
      <c r="PE39" s="195"/>
      <c r="PF39" s="195"/>
      <c r="PG39" s="195"/>
      <c r="PH39" s="195"/>
      <c r="PI39" s="195"/>
      <c r="PJ39" s="195"/>
      <c r="PK39" s="195"/>
      <c r="PL39" s="195"/>
      <c r="PM39" s="195"/>
      <c r="PN39" s="195"/>
      <c r="PO39" s="195"/>
      <c r="PP39" s="195"/>
      <c r="PQ39" s="195"/>
      <c r="PR39" s="195"/>
      <c r="PS39" s="195"/>
      <c r="PT39" s="195"/>
      <c r="PU39" s="195"/>
      <c r="PV39" s="195"/>
      <c r="PW39" s="195"/>
      <c r="PX39" s="195"/>
      <c r="PY39" s="195"/>
      <c r="PZ39" s="195"/>
      <c r="QA39" s="195"/>
      <c r="QB39" s="195"/>
      <c r="QC39" s="195"/>
      <c r="QD39" s="195"/>
      <c r="QE39" s="195"/>
      <c r="QF39" s="195"/>
      <c r="QG39" s="195"/>
      <c r="QH39" s="195"/>
      <c r="QI39" s="195"/>
      <c r="QJ39" s="195"/>
      <c r="QK39" s="195"/>
      <c r="QL39" s="195"/>
      <c r="QM39" s="195"/>
      <c r="QN39" s="195"/>
      <c r="QO39" s="195"/>
      <c r="QP39" s="195"/>
      <c r="QQ39" s="195"/>
      <c r="QR39" s="195"/>
      <c r="QS39" s="195"/>
      <c r="QT39" s="195"/>
      <c r="QU39" s="195"/>
      <c r="QV39" s="195"/>
      <c r="QW39" s="195"/>
      <c r="QX39" s="195"/>
      <c r="QY39" s="195"/>
      <c r="QZ39" s="195"/>
      <c r="RA39" s="195"/>
      <c r="RB39" s="195"/>
      <c r="RC39" s="195"/>
      <c r="RD39" s="195"/>
      <c r="RE39" s="195"/>
      <c r="RF39" s="195"/>
      <c r="RG39" s="195"/>
      <c r="RH39" s="195"/>
      <c r="RI39" s="195"/>
      <c r="RJ39" s="195"/>
      <c r="RK39" s="195"/>
      <c r="RL39" s="195"/>
      <c r="RM39" s="195"/>
      <c r="RN39" s="195"/>
      <c r="RO39" s="195"/>
      <c r="RP39" s="195"/>
      <c r="RQ39" s="195"/>
      <c r="RR39" s="195"/>
      <c r="RS39" s="195"/>
      <c r="RT39" s="195"/>
      <c r="RU39" s="195"/>
      <c r="RV39" s="195"/>
      <c r="RW39" s="195"/>
      <c r="RX39" s="195"/>
      <c r="RY39" s="195"/>
      <c r="RZ39" s="195"/>
      <c r="SA39" s="195"/>
      <c r="SB39" s="195"/>
      <c r="SC39" s="195"/>
      <c r="SD39" s="195"/>
      <c r="SE39" s="195"/>
      <c r="SF39" s="195"/>
      <c r="SG39" s="195"/>
      <c r="SH39" s="195"/>
      <c r="SI39" s="195"/>
      <c r="SJ39" s="195"/>
      <c r="SK39" s="195"/>
      <c r="SL39" s="195"/>
      <c r="SM39" s="195"/>
      <c r="SN39" s="195"/>
      <c r="SO39" s="195"/>
      <c r="SP39" s="195"/>
      <c r="SQ39" s="195"/>
      <c r="SR39" s="195"/>
      <c r="SS39" s="195"/>
      <c r="ST39" s="195"/>
      <c r="SU39" s="195"/>
      <c r="SV39" s="195"/>
      <c r="SW39" s="195"/>
      <c r="SX39" s="195"/>
      <c r="SY39" s="195"/>
      <c r="SZ39" s="195"/>
      <c r="TA39" s="195"/>
      <c r="TB39" s="195"/>
      <c r="TC39" s="195"/>
      <c r="TD39" s="195"/>
      <c r="TE39" s="195"/>
      <c r="TF39" s="195"/>
      <c r="TG39" s="195"/>
      <c r="TH39" s="195"/>
      <c r="TI39" s="195"/>
      <c r="TJ39" s="195"/>
      <c r="TK39" s="195"/>
      <c r="TL39" s="195"/>
      <c r="TM39" s="195"/>
      <c r="TN39" s="195"/>
      <c r="TO39" s="195"/>
      <c r="TP39" s="195"/>
      <c r="TQ39" s="195"/>
      <c r="TR39" s="195"/>
      <c r="TS39" s="195"/>
      <c r="TT39" s="195"/>
      <c r="TU39" s="195"/>
      <c r="TV39" s="195"/>
      <c r="TW39" s="195"/>
      <c r="TX39" s="195"/>
      <c r="TY39" s="195"/>
      <c r="TZ39" s="195"/>
      <c r="UA39" s="195"/>
      <c r="UB39" s="195"/>
      <c r="UC39" s="195"/>
      <c r="UD39" s="195"/>
      <c r="UE39" s="195"/>
      <c r="UF39" s="195"/>
      <c r="UG39" s="195"/>
      <c r="UH39" s="195"/>
      <c r="UI39" s="195"/>
      <c r="UJ39" s="195"/>
      <c r="UK39" s="195"/>
      <c r="UL39" s="195"/>
      <c r="UM39" s="195"/>
      <c r="UN39" s="195"/>
      <c r="UO39" s="195"/>
      <c r="UP39" s="195"/>
      <c r="UQ39" s="195"/>
      <c r="UR39" s="195"/>
      <c r="US39" s="195"/>
      <c r="UT39" s="195"/>
      <c r="UU39" s="195"/>
      <c r="UV39" s="195"/>
      <c r="UW39" s="195"/>
      <c r="UX39" s="195"/>
      <c r="UY39" s="195"/>
      <c r="UZ39" s="195"/>
      <c r="VA39" s="195"/>
      <c r="VB39" s="195"/>
      <c r="VC39" s="195"/>
      <c r="VD39" s="195"/>
      <c r="VE39" s="195"/>
      <c r="VF39" s="195"/>
      <c r="VG39" s="195"/>
      <c r="VH39" s="195"/>
      <c r="VI39" s="195"/>
      <c r="VJ39" s="195"/>
      <c r="VK39" s="195"/>
      <c r="VL39" s="195"/>
      <c r="VM39" s="195"/>
      <c r="VN39" s="195"/>
      <c r="VO39" s="195"/>
      <c r="VP39" s="195"/>
      <c r="VQ39" s="195"/>
      <c r="VR39" s="195"/>
      <c r="VS39" s="195"/>
      <c r="VT39" s="195"/>
      <c r="VU39" s="195"/>
      <c r="VV39" s="195"/>
      <c r="VW39" s="195"/>
      <c r="VX39" s="195"/>
      <c r="VY39" s="195"/>
      <c r="VZ39" s="195"/>
      <c r="WA39" s="195"/>
      <c r="WB39" s="195"/>
      <c r="WC39" s="195"/>
      <c r="WD39" s="195"/>
      <c r="WE39" s="195"/>
      <c r="WF39" s="195"/>
      <c r="WG39" s="195"/>
      <c r="WH39" s="195"/>
      <c r="WI39" s="195"/>
      <c r="WJ39" s="195"/>
      <c r="WK39" s="195"/>
      <c r="WL39" s="195"/>
      <c r="WM39" s="195"/>
      <c r="WN39" s="195"/>
      <c r="WO39" s="195"/>
      <c r="WP39" s="195"/>
      <c r="WQ39" s="195"/>
      <c r="WR39" s="195"/>
      <c r="WS39" s="195"/>
      <c r="WT39" s="195"/>
      <c r="WU39" s="195"/>
      <c r="WV39" s="195"/>
      <c r="WW39" s="195"/>
      <c r="WX39" s="195"/>
      <c r="WY39" s="195"/>
      <c r="WZ39" s="195"/>
      <c r="XA39" s="195"/>
      <c r="XB39" s="195"/>
      <c r="XC39" s="195"/>
      <c r="XD39" s="195"/>
      <c r="XE39" s="195"/>
      <c r="XF39" s="195"/>
      <c r="XG39" s="195"/>
      <c r="XH39" s="195"/>
      <c r="XI39" s="195"/>
      <c r="XJ39" s="195"/>
      <c r="XK39" s="195"/>
      <c r="XL39" s="195"/>
      <c r="XM39" s="195"/>
      <c r="XN39" s="195"/>
      <c r="XO39" s="195"/>
      <c r="XP39" s="195"/>
      <c r="XQ39" s="195"/>
      <c r="XR39" s="195"/>
      <c r="XS39" s="195"/>
      <c r="XT39" s="195"/>
      <c r="XU39" s="195"/>
      <c r="XV39" s="195"/>
      <c r="XW39" s="195"/>
      <c r="XX39" s="195"/>
      <c r="XY39" s="195"/>
      <c r="XZ39" s="195"/>
      <c r="YA39" s="195"/>
      <c r="YB39" s="195"/>
      <c r="YC39" s="195"/>
      <c r="YD39" s="195"/>
      <c r="YE39" s="195"/>
      <c r="YF39" s="195"/>
      <c r="YG39" s="195"/>
      <c r="YH39" s="195"/>
      <c r="YI39" s="195"/>
      <c r="YJ39" s="195"/>
      <c r="YK39" s="195"/>
      <c r="YL39" s="195"/>
      <c r="YM39" s="195"/>
      <c r="YN39" s="195"/>
      <c r="YO39" s="195"/>
      <c r="YP39" s="195"/>
      <c r="YQ39" s="195"/>
      <c r="YR39" s="195"/>
      <c r="YS39" s="195"/>
      <c r="YT39" s="195"/>
      <c r="YU39" s="195"/>
      <c r="YV39" s="195"/>
      <c r="YW39" s="195"/>
      <c r="YX39" s="195"/>
      <c r="YY39" s="195"/>
      <c r="YZ39" s="195"/>
      <c r="ZA39" s="195"/>
      <c r="ZB39" s="195"/>
      <c r="ZC39" s="195"/>
      <c r="ZD39" s="195"/>
      <c r="ZE39" s="195"/>
      <c r="ZF39" s="195"/>
      <c r="ZG39" s="195"/>
      <c r="ZH39" s="195"/>
      <c r="ZI39" s="195"/>
      <c r="ZJ39" s="195"/>
      <c r="ZK39" s="195"/>
      <c r="ZL39" s="195"/>
      <c r="ZM39" s="195"/>
      <c r="ZN39" s="195"/>
      <c r="ZO39" s="195"/>
      <c r="ZP39" s="195"/>
      <c r="ZQ39" s="195"/>
      <c r="ZR39" s="195"/>
      <c r="ZS39" s="195"/>
      <c r="ZT39" s="195"/>
      <c r="ZU39" s="195"/>
      <c r="ZV39" s="195"/>
      <c r="ZW39" s="195"/>
      <c r="ZX39" s="195"/>
      <c r="ZY39" s="195"/>
      <c r="ZZ39" s="195"/>
      <c r="AAA39" s="195"/>
      <c r="AAB39" s="195"/>
      <c r="AAC39" s="195"/>
      <c r="AAD39" s="195"/>
      <c r="AAE39" s="195"/>
      <c r="AAF39" s="195"/>
      <c r="AAG39" s="195"/>
      <c r="AAH39" s="195"/>
      <c r="AAI39" s="195"/>
      <c r="AAJ39" s="195"/>
      <c r="AAK39" s="195"/>
      <c r="AAL39" s="195"/>
      <c r="AAM39" s="195"/>
      <c r="AAN39" s="195"/>
      <c r="AAO39" s="195"/>
      <c r="AAP39" s="195"/>
      <c r="AAQ39" s="195"/>
      <c r="AAR39" s="195"/>
      <c r="AAS39" s="195"/>
      <c r="AAT39" s="195"/>
      <c r="AAU39" s="195"/>
      <c r="AAV39" s="195"/>
      <c r="AAW39" s="195"/>
      <c r="AAX39" s="195"/>
      <c r="AAY39" s="195"/>
      <c r="AAZ39" s="195"/>
      <c r="ABA39" s="195"/>
      <c r="ABB39" s="195"/>
      <c r="ABC39" s="195"/>
      <c r="ABD39" s="195"/>
      <c r="ABE39" s="195"/>
      <c r="ABF39" s="195"/>
      <c r="ABG39" s="195"/>
      <c r="ABH39" s="195"/>
      <c r="ABI39" s="195"/>
      <c r="ABJ39" s="195"/>
      <c r="ABK39" s="195"/>
      <c r="ABL39" s="195"/>
      <c r="ABM39" s="195"/>
      <c r="ABN39" s="195"/>
      <c r="ABO39" s="195"/>
      <c r="ABP39" s="195"/>
      <c r="ABQ39" s="195"/>
      <c r="ABR39" s="195"/>
      <c r="ABS39" s="195"/>
      <c r="ABT39" s="195"/>
      <c r="ABU39" s="195"/>
      <c r="ABV39" s="195"/>
      <c r="ABW39" s="195"/>
      <c r="ABX39" s="195"/>
      <c r="ABY39" s="195"/>
      <c r="ABZ39" s="195"/>
      <c r="ACA39" s="195"/>
      <c r="ACB39" s="195"/>
      <c r="ACC39" s="195"/>
      <c r="ACD39" s="195"/>
      <c r="ACE39" s="195"/>
      <c r="ACF39" s="195"/>
      <c r="ACG39" s="195"/>
      <c r="ACH39" s="195"/>
      <c r="ACI39" s="195"/>
      <c r="ACJ39" s="195"/>
      <c r="ACK39" s="195"/>
      <c r="ACL39" s="195"/>
      <c r="ACM39" s="195"/>
      <c r="ACN39" s="195"/>
      <c r="ACO39" s="195"/>
      <c r="ACP39" s="195"/>
      <c r="ACQ39" s="195"/>
      <c r="ACR39" s="195"/>
      <c r="ACS39" s="195"/>
      <c r="ACT39" s="195"/>
      <c r="ACU39" s="195"/>
      <c r="ACV39" s="195"/>
      <c r="ACW39" s="195"/>
      <c r="ACX39" s="195"/>
      <c r="ACY39" s="195"/>
      <c r="ACZ39" s="195"/>
      <c r="ADA39" s="195"/>
      <c r="ADB39" s="195"/>
      <c r="ADC39" s="195"/>
      <c r="ADD39" s="195"/>
      <c r="ADE39" s="195"/>
      <c r="ADF39" s="195"/>
      <c r="ADG39" s="195"/>
      <c r="ADH39" s="195"/>
      <c r="ADI39" s="195"/>
      <c r="ADJ39" s="195"/>
      <c r="ADK39" s="195"/>
      <c r="ADL39" s="195"/>
      <c r="ADM39" s="195"/>
      <c r="ADN39" s="195"/>
      <c r="ADO39" s="195"/>
      <c r="ADP39" s="195"/>
      <c r="ADQ39" s="195"/>
      <c r="ADR39" s="195"/>
      <c r="ADS39" s="195"/>
      <c r="ADT39" s="195"/>
      <c r="ADU39" s="195"/>
      <c r="ADV39" s="195"/>
      <c r="ADW39" s="195"/>
      <c r="ADX39" s="195"/>
      <c r="ADY39" s="195"/>
      <c r="ADZ39" s="195"/>
      <c r="AEA39" s="195"/>
      <c r="AEB39" s="195"/>
      <c r="AEC39" s="195"/>
      <c r="AED39" s="195"/>
      <c r="AEE39" s="195"/>
      <c r="AEF39" s="195"/>
      <c r="AEG39" s="195"/>
      <c r="AEH39" s="195"/>
      <c r="AEI39" s="195"/>
      <c r="AEJ39" s="195"/>
      <c r="AEK39" s="195"/>
      <c r="AEL39" s="195"/>
      <c r="AEM39" s="195"/>
      <c r="AEN39" s="195"/>
      <c r="AEO39" s="195"/>
      <c r="AEP39" s="195"/>
      <c r="AEQ39" s="195"/>
      <c r="AER39" s="195"/>
      <c r="AES39" s="195"/>
      <c r="AET39" s="195"/>
      <c r="AEU39" s="195"/>
      <c r="AEV39" s="195"/>
      <c r="AEW39" s="195"/>
      <c r="AEX39" s="195"/>
      <c r="AEY39" s="195"/>
      <c r="AEZ39" s="195"/>
      <c r="AFA39" s="195"/>
      <c r="AFB39" s="195"/>
      <c r="AFC39" s="195"/>
      <c r="AFD39" s="195"/>
      <c r="AFE39" s="195"/>
      <c r="AFF39" s="195"/>
      <c r="AFG39" s="195"/>
      <c r="AFH39" s="195"/>
      <c r="AFI39" s="195"/>
      <c r="AFJ39" s="195"/>
      <c r="AFK39" s="195"/>
      <c r="AFL39" s="195"/>
      <c r="AFM39" s="195"/>
      <c r="AFN39" s="195"/>
      <c r="AFO39" s="195"/>
      <c r="AFP39" s="195"/>
      <c r="AFQ39" s="195"/>
      <c r="AFR39" s="195"/>
      <c r="AFS39" s="195"/>
      <c r="AFT39" s="195"/>
      <c r="AFU39" s="195"/>
      <c r="AFV39" s="195"/>
      <c r="AFW39" s="195"/>
      <c r="AFX39" s="195"/>
      <c r="AFY39" s="195"/>
      <c r="AFZ39" s="195"/>
      <c r="AGA39" s="195"/>
      <c r="AGB39" s="195"/>
      <c r="AGC39" s="195"/>
      <c r="AGD39" s="195"/>
      <c r="AGE39" s="195"/>
      <c r="AGF39" s="195"/>
      <c r="AGG39" s="195"/>
      <c r="AGH39" s="195"/>
      <c r="AGI39" s="195"/>
      <c r="AGJ39" s="195"/>
      <c r="AGK39" s="195"/>
      <c r="AGL39" s="195"/>
      <c r="AGM39" s="195"/>
      <c r="AGN39" s="195"/>
      <c r="AGO39" s="195"/>
      <c r="AGP39" s="195"/>
      <c r="AGQ39" s="195"/>
      <c r="AGR39" s="195"/>
      <c r="AGS39" s="195"/>
      <c r="AGT39" s="195"/>
      <c r="AGU39" s="195"/>
      <c r="AGV39" s="195"/>
      <c r="AGW39" s="195"/>
      <c r="AGX39" s="195"/>
      <c r="AGY39" s="195"/>
      <c r="AGZ39" s="195"/>
      <c r="AHA39" s="195"/>
      <c r="AHB39" s="195"/>
      <c r="AHC39" s="195"/>
      <c r="AHD39" s="195"/>
      <c r="AHE39" s="195"/>
      <c r="AHF39" s="195"/>
      <c r="AHG39" s="195"/>
      <c r="AHH39" s="195"/>
      <c r="AHI39" s="195"/>
      <c r="AHJ39" s="195"/>
      <c r="AHK39" s="195"/>
      <c r="AHL39" s="195"/>
      <c r="AHM39" s="195"/>
      <c r="AHN39" s="195"/>
      <c r="AHO39" s="195"/>
      <c r="AHP39" s="195"/>
      <c r="AHQ39" s="195"/>
      <c r="AHR39" s="195"/>
      <c r="AHS39" s="195"/>
      <c r="AHT39" s="195"/>
      <c r="AHU39" s="195"/>
      <c r="AHV39" s="195"/>
      <c r="AHW39" s="195"/>
      <c r="AHX39" s="195"/>
      <c r="AHY39" s="195"/>
      <c r="AHZ39" s="195"/>
      <c r="AIA39" s="195"/>
      <c r="AIB39" s="195"/>
      <c r="AIC39" s="195"/>
      <c r="AID39" s="195"/>
      <c r="AIE39" s="195"/>
      <c r="AIF39" s="195"/>
      <c r="AIG39" s="195"/>
      <c r="AIH39" s="195"/>
      <c r="AII39" s="195"/>
      <c r="AIJ39" s="195"/>
      <c r="AIK39" s="195"/>
      <c r="AIL39" s="195"/>
      <c r="AIM39" s="195"/>
      <c r="AIN39" s="195"/>
      <c r="AIO39" s="195"/>
      <c r="AIP39" s="195"/>
      <c r="AIQ39" s="195"/>
      <c r="AIR39" s="195"/>
      <c r="AIS39" s="195"/>
      <c r="AIT39" s="195"/>
      <c r="AIU39" s="195"/>
      <c r="AIV39" s="195"/>
      <c r="AIW39" s="195"/>
      <c r="AIX39" s="195"/>
      <c r="AIY39" s="195"/>
      <c r="AIZ39" s="195"/>
      <c r="AJA39" s="195"/>
      <c r="AJB39" s="195"/>
      <c r="AJC39" s="195"/>
      <c r="AJD39" s="195"/>
      <c r="AJE39" s="195"/>
      <c r="AJF39" s="195"/>
      <c r="AJG39" s="195"/>
      <c r="AJH39" s="195"/>
      <c r="AJI39" s="195"/>
      <c r="AJJ39" s="195"/>
      <c r="AJK39" s="195"/>
      <c r="AJL39" s="195"/>
      <c r="AJM39" s="195"/>
      <c r="AJN39" s="195"/>
      <c r="AJO39" s="195"/>
      <c r="AJP39" s="195"/>
      <c r="AJQ39" s="195"/>
      <c r="AJR39" s="195"/>
      <c r="AJS39" s="195"/>
      <c r="AJT39" s="195"/>
      <c r="AJU39" s="195"/>
      <c r="AJV39" s="195"/>
      <c r="AJW39" s="195"/>
      <c r="AJX39" s="195"/>
      <c r="AJY39" s="195"/>
      <c r="AJZ39" s="195"/>
      <c r="AKA39" s="195"/>
      <c r="AKB39" s="195"/>
      <c r="AKC39" s="195"/>
      <c r="AKD39" s="195"/>
      <c r="AKE39" s="195"/>
      <c r="AKF39" s="195"/>
      <c r="AKG39" s="195"/>
      <c r="AKH39" s="195"/>
      <c r="AKI39" s="195"/>
      <c r="AKJ39" s="195"/>
      <c r="AKK39" s="195"/>
      <c r="AKL39" s="195"/>
      <c r="AKM39" s="195"/>
      <c r="AKN39" s="195"/>
      <c r="AKO39" s="195"/>
      <c r="AKP39" s="195"/>
      <c r="AKQ39" s="195"/>
      <c r="AKR39" s="195"/>
      <c r="AKS39" s="195"/>
      <c r="AKT39" s="195"/>
      <c r="AKU39" s="195"/>
      <c r="AKV39" s="195"/>
      <c r="AKW39" s="195"/>
      <c r="AKX39" s="195"/>
      <c r="AKY39" s="195"/>
      <c r="AKZ39" s="195"/>
      <c r="ALA39" s="195"/>
      <c r="ALB39" s="195"/>
      <c r="ALC39" s="195"/>
      <c r="ALD39" s="195"/>
      <c r="ALE39" s="195"/>
      <c r="ALF39" s="195"/>
      <c r="ALG39" s="195"/>
      <c r="ALH39" s="195"/>
      <c r="ALI39" s="195"/>
      <c r="ALJ39" s="195"/>
      <c r="ALK39" s="195"/>
      <c r="ALL39" s="195"/>
      <c r="ALM39" s="195"/>
      <c r="ALN39" s="195"/>
      <c r="ALO39" s="195"/>
      <c r="ALP39" s="195"/>
      <c r="ALQ39" s="195"/>
      <c r="ALR39" s="195"/>
      <c r="ALS39" s="195"/>
      <c r="ALT39" s="195"/>
      <c r="ALU39" s="195"/>
      <c r="ALV39" s="195"/>
      <c r="ALW39" s="195"/>
      <c r="ALX39" s="195"/>
      <c r="ALY39" s="195"/>
      <c r="ALZ39" s="195"/>
      <c r="AMA39" s="195"/>
      <c r="AMB39" s="195"/>
      <c r="AMC39" s="195"/>
      <c r="AMD39" s="195"/>
      <c r="AME39" s="195"/>
      <c r="AMF39" s="195"/>
      <c r="AMG39" s="195"/>
      <c r="AMH39" s="195"/>
      <c r="AMI39" s="195"/>
      <c r="AMJ39" s="195"/>
      <c r="AMK39" s="195"/>
      <c r="AML39" s="195"/>
      <c r="AMM39" s="195"/>
      <c r="AMN39" s="195"/>
      <c r="AMO39" s="195"/>
      <c r="AMP39" s="195"/>
      <c r="AMQ39" s="195"/>
      <c r="AMR39" s="195"/>
      <c r="AMS39" s="195"/>
      <c r="AMT39" s="195"/>
      <c r="AMU39" s="195"/>
      <c r="AMV39" s="195"/>
      <c r="AMW39" s="195"/>
      <c r="AMX39" s="195"/>
      <c r="AMY39" s="195"/>
      <c r="AMZ39" s="195"/>
      <c r="ANA39" s="195"/>
      <c r="ANB39" s="195"/>
      <c r="ANC39" s="195"/>
      <c r="AND39" s="195"/>
      <c r="ANE39" s="195"/>
      <c r="ANF39" s="195"/>
      <c r="ANG39" s="195"/>
      <c r="ANH39" s="195"/>
      <c r="ANI39" s="195"/>
      <c r="ANJ39" s="195"/>
      <c r="ANK39" s="195"/>
      <c r="ANL39" s="195"/>
      <c r="ANM39" s="195"/>
      <c r="ANN39" s="195"/>
      <c r="ANO39" s="195"/>
      <c r="ANP39" s="195"/>
      <c r="ANQ39" s="195"/>
      <c r="ANR39" s="195"/>
      <c r="ANS39" s="195"/>
      <c r="ANT39" s="195"/>
      <c r="ANU39" s="195"/>
      <c r="ANV39" s="195"/>
      <c r="ANW39" s="195"/>
      <c r="ANX39" s="195"/>
      <c r="ANY39" s="195"/>
      <c r="ANZ39" s="195"/>
      <c r="AOA39" s="195"/>
      <c r="AOB39" s="195"/>
      <c r="AOC39" s="195"/>
      <c r="AOD39" s="195"/>
      <c r="AOE39" s="195"/>
      <c r="AOF39" s="195"/>
      <c r="AOG39" s="195"/>
      <c r="AOH39" s="195"/>
      <c r="AOI39" s="195"/>
      <c r="AOJ39" s="195"/>
      <c r="AOK39" s="195"/>
      <c r="AOL39" s="195"/>
      <c r="AOM39" s="195"/>
      <c r="AON39" s="195"/>
      <c r="AOO39" s="195"/>
      <c r="AOP39" s="195"/>
      <c r="AOQ39" s="195"/>
      <c r="AOR39" s="195"/>
      <c r="AOS39" s="195"/>
      <c r="AOT39" s="195"/>
      <c r="AOU39" s="195"/>
      <c r="AOV39" s="195"/>
      <c r="AOW39" s="195"/>
      <c r="AOX39" s="195"/>
      <c r="AOY39" s="195"/>
      <c r="AOZ39" s="195"/>
      <c r="APA39" s="195"/>
      <c r="APB39" s="195"/>
      <c r="APC39" s="195"/>
      <c r="APD39" s="195"/>
      <c r="APE39" s="195"/>
      <c r="APF39" s="195"/>
      <c r="APG39" s="195"/>
      <c r="APH39" s="195"/>
      <c r="API39" s="195"/>
      <c r="APJ39" s="195"/>
      <c r="APK39" s="195"/>
      <c r="APL39" s="195"/>
      <c r="APM39" s="195"/>
      <c r="APN39" s="195"/>
      <c r="APO39" s="195"/>
      <c r="APP39" s="195"/>
      <c r="APQ39" s="195"/>
      <c r="APR39" s="195"/>
      <c r="APS39" s="195"/>
      <c r="APT39" s="195"/>
      <c r="APU39" s="195"/>
      <c r="APV39" s="195"/>
      <c r="APW39" s="195"/>
      <c r="APX39" s="195"/>
      <c r="APY39" s="195"/>
      <c r="APZ39" s="195"/>
      <c r="AQA39" s="195"/>
      <c r="AQB39" s="195"/>
      <c r="AQC39" s="195"/>
      <c r="AQD39" s="195"/>
      <c r="AQE39" s="195"/>
      <c r="AQF39" s="195"/>
      <c r="AQG39" s="195"/>
      <c r="AQH39" s="195"/>
      <c r="AQI39" s="195"/>
      <c r="AQJ39" s="195"/>
      <c r="AQK39" s="195"/>
      <c r="AQL39" s="195"/>
      <c r="AQM39" s="195"/>
      <c r="AQN39" s="195"/>
      <c r="AQO39" s="195"/>
      <c r="AQP39" s="195"/>
      <c r="AQQ39" s="195"/>
      <c r="AQR39" s="195"/>
      <c r="AQS39" s="195"/>
      <c r="AQT39" s="195"/>
      <c r="AQU39" s="195"/>
      <c r="AQV39" s="195"/>
      <c r="AQW39" s="195"/>
      <c r="AQX39" s="195"/>
      <c r="AQY39" s="195"/>
      <c r="AQZ39" s="195"/>
      <c r="ARA39" s="195"/>
      <c r="ARB39" s="195"/>
      <c r="ARC39" s="195"/>
      <c r="ARD39" s="195"/>
      <c r="ARE39" s="195"/>
      <c r="ARF39" s="195"/>
      <c r="ARG39" s="195"/>
      <c r="ARH39" s="195"/>
      <c r="ARI39" s="195"/>
      <c r="ARJ39" s="195"/>
      <c r="ARK39" s="195"/>
      <c r="ARL39" s="195"/>
      <c r="ARM39" s="195"/>
      <c r="ARN39" s="195"/>
      <c r="ARO39" s="195"/>
      <c r="ARP39" s="195"/>
      <c r="ARQ39" s="195"/>
      <c r="ARR39" s="195"/>
      <c r="ARS39" s="195"/>
      <c r="ART39" s="195"/>
      <c r="ARU39" s="195"/>
      <c r="ARV39" s="195"/>
      <c r="ARW39" s="195"/>
      <c r="ARX39" s="195"/>
      <c r="ARY39" s="195"/>
      <c r="ARZ39" s="195"/>
      <c r="ASA39" s="195"/>
      <c r="ASB39" s="195"/>
      <c r="ASC39" s="195"/>
      <c r="ASD39" s="195"/>
      <c r="ASE39" s="195"/>
      <c r="ASF39" s="195"/>
      <c r="ASG39" s="195"/>
      <c r="ASH39" s="195"/>
      <c r="ASI39" s="195"/>
      <c r="ASJ39" s="195"/>
      <c r="ASK39" s="195"/>
      <c r="ASL39" s="195"/>
      <c r="ASM39" s="195"/>
      <c r="ASN39" s="195"/>
      <c r="ASO39" s="195"/>
      <c r="ASP39" s="195"/>
      <c r="ASQ39" s="195"/>
      <c r="ASR39" s="195"/>
      <c r="ASS39" s="195"/>
      <c r="AST39" s="195"/>
      <c r="ASU39" s="195"/>
      <c r="ASV39" s="195"/>
      <c r="ASW39" s="195"/>
      <c r="ASX39" s="195"/>
      <c r="ASY39" s="195"/>
      <c r="ASZ39" s="195"/>
      <c r="ATA39" s="195"/>
      <c r="ATB39" s="195"/>
      <c r="ATC39" s="195"/>
      <c r="ATD39" s="195"/>
      <c r="ATE39" s="195"/>
      <c r="ATF39" s="195"/>
      <c r="ATG39" s="195"/>
      <c r="ATH39" s="195"/>
      <c r="ATI39" s="195"/>
      <c r="ATJ39" s="195"/>
      <c r="ATK39" s="195"/>
      <c r="ATL39" s="195"/>
      <c r="ATM39" s="195"/>
      <c r="ATN39" s="195"/>
      <c r="ATO39" s="195"/>
      <c r="ATP39" s="195"/>
      <c r="ATQ39" s="195"/>
      <c r="ATR39" s="195"/>
      <c r="ATS39" s="195"/>
      <c r="ATT39" s="195"/>
      <c r="ATU39" s="195"/>
      <c r="ATV39" s="195"/>
      <c r="ATW39" s="195"/>
      <c r="ATX39" s="195"/>
      <c r="ATY39" s="195"/>
      <c r="ATZ39" s="195"/>
      <c r="AUA39" s="195"/>
      <c r="AUB39" s="195"/>
      <c r="AUC39" s="195"/>
      <c r="AUD39" s="195"/>
      <c r="AUE39" s="195"/>
      <c r="AUF39" s="195"/>
      <c r="AUG39" s="195"/>
      <c r="AUH39" s="195"/>
      <c r="AUI39" s="195"/>
      <c r="AUJ39" s="195"/>
      <c r="AUK39" s="195"/>
      <c r="AUL39" s="195"/>
      <c r="AUM39" s="195"/>
      <c r="AUN39" s="195"/>
      <c r="AUO39" s="195"/>
      <c r="AUP39" s="195"/>
      <c r="AUQ39" s="195"/>
      <c r="AUR39" s="195"/>
      <c r="AUS39" s="195"/>
      <c r="AUT39" s="195"/>
      <c r="AUU39" s="195"/>
      <c r="AUV39" s="195"/>
      <c r="AUW39" s="195"/>
      <c r="AUX39" s="195"/>
      <c r="AUY39" s="195"/>
      <c r="AUZ39" s="195"/>
      <c r="AVA39" s="195"/>
      <c r="AVB39" s="195"/>
      <c r="AVC39" s="195"/>
      <c r="AVD39" s="195"/>
      <c r="AVE39" s="195"/>
      <c r="AVF39" s="195"/>
      <c r="AVG39" s="195"/>
      <c r="AVH39" s="195"/>
      <c r="AVI39" s="195"/>
      <c r="AVJ39" s="195"/>
      <c r="AVK39" s="195"/>
      <c r="AVL39" s="195"/>
      <c r="AVM39" s="195"/>
      <c r="AVN39" s="195"/>
      <c r="AVO39" s="195"/>
      <c r="AVP39" s="195"/>
      <c r="AVQ39" s="195"/>
      <c r="AVR39" s="195"/>
      <c r="AVS39" s="195"/>
      <c r="AVT39" s="195"/>
      <c r="AVU39" s="195"/>
      <c r="AVV39" s="195"/>
      <c r="AVW39" s="195"/>
      <c r="AVX39" s="195"/>
      <c r="AVY39" s="195"/>
      <c r="AVZ39" s="195"/>
      <c r="AWA39" s="195"/>
      <c r="AWB39" s="195"/>
      <c r="AWC39" s="195"/>
      <c r="AWD39" s="195"/>
      <c r="AWE39" s="195"/>
      <c r="AWF39" s="195"/>
      <c r="AWG39" s="195"/>
      <c r="AWH39" s="195"/>
      <c r="AWI39" s="195"/>
      <c r="AWJ39" s="195"/>
      <c r="AWK39" s="195"/>
      <c r="AWL39" s="195"/>
      <c r="AWM39" s="195"/>
      <c r="AWN39" s="195"/>
      <c r="AWO39" s="195"/>
      <c r="AWP39" s="195"/>
      <c r="AWQ39" s="195"/>
      <c r="AWR39" s="195"/>
      <c r="AWS39" s="195"/>
      <c r="AWT39" s="195"/>
      <c r="AWU39" s="195"/>
      <c r="AWV39" s="195"/>
      <c r="AWW39" s="195"/>
      <c r="AWX39" s="195"/>
      <c r="AWY39" s="195"/>
      <c r="AWZ39" s="195"/>
      <c r="AXA39" s="195"/>
      <c r="AXB39" s="195"/>
      <c r="AXC39" s="195"/>
      <c r="AXD39" s="195"/>
      <c r="AXE39" s="195"/>
      <c r="AXF39" s="195"/>
      <c r="AXG39" s="195"/>
      <c r="AXH39" s="195"/>
      <c r="AXI39" s="195"/>
      <c r="AXJ39" s="195"/>
      <c r="AXK39" s="195"/>
      <c r="AXL39" s="195"/>
      <c r="AXM39" s="195"/>
      <c r="AXN39" s="195"/>
      <c r="AXO39" s="195"/>
      <c r="AXP39" s="195"/>
      <c r="AXQ39" s="195"/>
      <c r="AXR39" s="195"/>
      <c r="AXS39" s="195"/>
      <c r="AXT39" s="195"/>
      <c r="AXU39" s="195"/>
      <c r="AXV39" s="195"/>
      <c r="AXW39" s="195"/>
      <c r="AXX39" s="195"/>
      <c r="AXY39" s="195"/>
      <c r="AXZ39" s="195"/>
      <c r="AYA39" s="195"/>
      <c r="AYB39" s="195"/>
      <c r="AYC39" s="195"/>
      <c r="AYD39" s="195"/>
      <c r="AYE39" s="195"/>
      <c r="AYF39" s="195"/>
      <c r="AYG39" s="195"/>
      <c r="AYH39" s="195"/>
      <c r="AYI39" s="195"/>
      <c r="AYJ39" s="195"/>
      <c r="AYK39" s="195"/>
      <c r="AYL39" s="195"/>
      <c r="AYM39" s="195"/>
      <c r="AYN39" s="195"/>
      <c r="AYO39" s="195"/>
      <c r="AYP39" s="195"/>
      <c r="AYQ39" s="195"/>
      <c r="AYR39" s="195"/>
      <c r="AYS39" s="195"/>
      <c r="AYT39" s="195"/>
      <c r="AYU39" s="195"/>
      <c r="AYV39" s="195"/>
      <c r="AYW39" s="195"/>
      <c r="AYX39" s="195"/>
      <c r="AYY39" s="195"/>
      <c r="AYZ39" s="195"/>
      <c r="AZA39" s="195"/>
      <c r="AZB39" s="195"/>
      <c r="AZC39" s="195"/>
      <c r="AZD39" s="195"/>
      <c r="AZE39" s="195"/>
      <c r="AZF39" s="195"/>
      <c r="AZG39" s="195"/>
      <c r="AZH39" s="195"/>
      <c r="AZI39" s="195"/>
      <c r="AZJ39" s="195"/>
      <c r="AZK39" s="195"/>
      <c r="AZL39" s="195"/>
      <c r="AZM39" s="195"/>
      <c r="AZN39" s="195"/>
      <c r="AZO39" s="195"/>
      <c r="AZP39" s="195"/>
      <c r="AZQ39" s="195"/>
      <c r="AZR39" s="195"/>
      <c r="AZS39" s="195"/>
      <c r="AZT39" s="195"/>
      <c r="AZU39" s="195"/>
      <c r="AZV39" s="195"/>
      <c r="AZW39" s="195"/>
      <c r="AZX39" s="195"/>
      <c r="AZY39" s="195"/>
      <c r="AZZ39" s="195"/>
      <c r="BAA39" s="195"/>
      <c r="BAB39" s="195"/>
      <c r="BAC39" s="195"/>
      <c r="BAD39" s="195"/>
      <c r="BAE39" s="195"/>
      <c r="BAF39" s="195"/>
      <c r="BAG39" s="195"/>
      <c r="BAH39" s="195"/>
      <c r="BAI39" s="195"/>
      <c r="BAJ39" s="195"/>
      <c r="BAK39" s="195"/>
      <c r="BAL39" s="195"/>
      <c r="BAM39" s="195"/>
      <c r="BAN39" s="195"/>
      <c r="BAO39" s="195"/>
      <c r="BAP39" s="195"/>
      <c r="BAQ39" s="195"/>
      <c r="BAR39" s="195"/>
      <c r="BAS39" s="195"/>
      <c r="BAT39" s="195"/>
      <c r="BAU39" s="195"/>
      <c r="BAV39" s="195"/>
      <c r="BAW39" s="195"/>
      <c r="BAX39" s="195"/>
      <c r="BAY39" s="195"/>
      <c r="BAZ39" s="195"/>
      <c r="BBA39" s="195"/>
      <c r="BBB39" s="195"/>
      <c r="BBC39" s="195"/>
      <c r="BBD39" s="195"/>
      <c r="BBE39" s="195"/>
      <c r="BBF39" s="195"/>
      <c r="BBG39" s="195"/>
      <c r="BBH39" s="195"/>
      <c r="BBI39" s="195"/>
      <c r="BBJ39" s="195"/>
      <c r="BBK39" s="195"/>
      <c r="BBL39" s="195"/>
      <c r="BBM39" s="195"/>
      <c r="BBN39" s="195"/>
      <c r="BBO39" s="195"/>
      <c r="BBP39" s="195"/>
      <c r="BBQ39" s="195"/>
      <c r="BBR39" s="195"/>
      <c r="BBS39" s="195"/>
      <c r="BBT39" s="195"/>
      <c r="BBU39" s="195"/>
      <c r="BBV39" s="195"/>
      <c r="BBW39" s="195"/>
      <c r="BBX39" s="195"/>
      <c r="BBY39" s="195"/>
      <c r="BBZ39" s="195"/>
      <c r="BCA39" s="195"/>
      <c r="BCB39" s="195"/>
      <c r="BCC39" s="195"/>
      <c r="BCD39" s="195"/>
      <c r="BCE39" s="195"/>
      <c r="BCF39" s="195"/>
      <c r="BCG39" s="195"/>
      <c r="BCH39" s="195"/>
      <c r="BCI39" s="195"/>
      <c r="BCJ39" s="195"/>
      <c r="BCK39" s="195"/>
      <c r="BCL39" s="195"/>
      <c r="BCM39" s="195"/>
      <c r="BCN39" s="195"/>
      <c r="BCO39" s="195"/>
      <c r="BCP39" s="195"/>
      <c r="BCQ39" s="195"/>
      <c r="BCR39" s="195"/>
      <c r="BCS39" s="195"/>
      <c r="BCT39" s="195"/>
      <c r="BCU39" s="195"/>
      <c r="BCV39" s="195"/>
      <c r="BCW39" s="195"/>
      <c r="BCX39" s="195"/>
      <c r="BCY39" s="195"/>
      <c r="BCZ39" s="195"/>
      <c r="BDA39" s="195"/>
      <c r="BDB39" s="195"/>
      <c r="BDC39" s="195"/>
      <c r="BDD39" s="195"/>
      <c r="BDE39" s="195"/>
      <c r="BDF39" s="195"/>
      <c r="BDG39" s="195"/>
      <c r="BDH39" s="195"/>
      <c r="BDI39" s="195"/>
      <c r="BDJ39" s="195"/>
      <c r="BDK39" s="195"/>
      <c r="BDL39" s="195"/>
      <c r="BDM39" s="195"/>
      <c r="BDN39" s="195"/>
      <c r="BDO39" s="195"/>
      <c r="BDP39" s="195"/>
      <c r="BDQ39" s="195"/>
      <c r="BDR39" s="195"/>
      <c r="BDS39" s="195"/>
      <c r="BDT39" s="195"/>
      <c r="BDU39" s="195"/>
      <c r="BDV39" s="195"/>
      <c r="BDW39" s="195"/>
      <c r="BDX39" s="195"/>
      <c r="BDY39" s="195"/>
      <c r="BDZ39" s="195"/>
      <c r="BEA39" s="195"/>
      <c r="BEB39" s="195"/>
      <c r="BEC39" s="195"/>
      <c r="BED39" s="195"/>
      <c r="BEE39" s="195"/>
      <c r="BEF39" s="195"/>
      <c r="BEG39" s="195"/>
      <c r="BEH39" s="195"/>
      <c r="BEI39" s="195"/>
      <c r="BEJ39" s="195"/>
      <c r="BEK39" s="195"/>
      <c r="BEL39" s="195"/>
      <c r="BEM39" s="195"/>
      <c r="BEN39" s="195"/>
      <c r="BEO39" s="195"/>
      <c r="BEP39" s="195"/>
      <c r="BEQ39" s="195"/>
      <c r="BER39" s="195"/>
      <c r="BES39" s="195"/>
      <c r="BET39" s="195"/>
      <c r="BEU39" s="195"/>
      <c r="BEV39" s="195"/>
      <c r="BEW39" s="195"/>
      <c r="BEX39" s="195"/>
      <c r="BEY39" s="195"/>
      <c r="BEZ39" s="195"/>
      <c r="BFA39" s="195"/>
      <c r="BFB39" s="195"/>
      <c r="BFC39" s="195"/>
      <c r="BFD39" s="195"/>
      <c r="BFE39" s="195"/>
      <c r="BFF39" s="195"/>
      <c r="BFG39" s="195"/>
      <c r="BFH39" s="195"/>
      <c r="BFI39" s="195"/>
      <c r="BFJ39" s="195"/>
      <c r="BFK39" s="195"/>
      <c r="BFL39" s="195"/>
      <c r="BFM39" s="195"/>
      <c r="BFN39" s="195"/>
      <c r="BFO39" s="195"/>
      <c r="BFP39" s="195"/>
      <c r="BFQ39" s="195"/>
      <c r="BFR39" s="195"/>
      <c r="BFS39" s="195"/>
      <c r="BFT39" s="195"/>
      <c r="BFU39" s="195"/>
      <c r="BFV39" s="195"/>
      <c r="BFW39" s="195"/>
      <c r="BFX39" s="195"/>
      <c r="BFY39" s="195"/>
      <c r="BFZ39" s="195"/>
      <c r="BGA39" s="195"/>
      <c r="BGB39" s="195"/>
      <c r="BGC39" s="195"/>
      <c r="BGD39" s="195"/>
      <c r="BGE39" s="195"/>
      <c r="BGF39" s="195"/>
      <c r="BGG39" s="195"/>
      <c r="BGH39" s="195"/>
      <c r="BGI39" s="195"/>
      <c r="BGJ39" s="195"/>
      <c r="BGK39" s="195"/>
      <c r="BGL39" s="195"/>
      <c r="BGM39" s="195"/>
      <c r="BGN39" s="195"/>
      <c r="BGO39" s="195"/>
      <c r="BGP39" s="195"/>
      <c r="BGQ39" s="195"/>
      <c r="BGR39" s="195"/>
      <c r="BGS39" s="195"/>
      <c r="BGT39" s="195"/>
      <c r="BGU39" s="195"/>
      <c r="BGV39" s="195"/>
      <c r="BGW39" s="195"/>
      <c r="BGX39" s="195"/>
      <c r="BGY39" s="195"/>
      <c r="BGZ39" s="195"/>
      <c r="BHA39" s="195"/>
      <c r="BHB39" s="195"/>
      <c r="BHC39" s="195"/>
      <c r="BHD39" s="195"/>
      <c r="BHE39" s="195"/>
      <c r="BHF39" s="195"/>
      <c r="BHG39" s="195"/>
      <c r="BHH39" s="195"/>
      <c r="BHI39" s="195"/>
      <c r="BHJ39" s="195"/>
      <c r="BHK39" s="195"/>
      <c r="BHL39" s="195"/>
      <c r="BHM39" s="195"/>
      <c r="BHN39" s="195"/>
      <c r="BHO39" s="195"/>
      <c r="BHP39" s="195"/>
      <c r="BHQ39" s="195"/>
      <c r="BHR39" s="195"/>
      <c r="BHS39" s="195"/>
      <c r="BHT39" s="195"/>
      <c r="BHU39" s="195"/>
      <c r="BHV39" s="195"/>
      <c r="BHW39" s="195"/>
      <c r="BHX39" s="195"/>
      <c r="BHY39" s="195"/>
      <c r="BHZ39" s="195"/>
      <c r="BIA39" s="195"/>
      <c r="BIB39" s="195"/>
      <c r="BIC39" s="195"/>
      <c r="BID39" s="195"/>
      <c r="BIE39" s="195"/>
      <c r="BIF39" s="195"/>
      <c r="BIG39" s="195"/>
      <c r="BIH39" s="195"/>
      <c r="BII39" s="195"/>
      <c r="BIJ39" s="195"/>
      <c r="BIK39" s="195"/>
      <c r="BIL39" s="195"/>
      <c r="BIM39" s="195"/>
      <c r="BIN39" s="195"/>
      <c r="BIO39" s="195"/>
      <c r="BIP39" s="195"/>
      <c r="BIQ39" s="195"/>
      <c r="BIR39" s="195"/>
      <c r="BIS39" s="195"/>
      <c r="BIT39" s="195"/>
      <c r="BIU39" s="195"/>
      <c r="BIV39" s="195"/>
      <c r="BIW39" s="195"/>
      <c r="BIX39" s="195"/>
      <c r="BIY39" s="195"/>
      <c r="BIZ39" s="195"/>
      <c r="BJA39" s="195"/>
      <c r="BJB39" s="195"/>
      <c r="BJC39" s="195"/>
      <c r="BJD39" s="195"/>
      <c r="BJE39" s="195"/>
      <c r="BJF39" s="195"/>
      <c r="BJG39" s="195"/>
      <c r="BJH39" s="195"/>
      <c r="BJI39" s="195"/>
      <c r="BJJ39" s="195"/>
      <c r="BJK39" s="195"/>
      <c r="BJL39" s="195"/>
      <c r="BJM39" s="195"/>
      <c r="BJN39" s="195"/>
      <c r="BJO39" s="195"/>
      <c r="BJP39" s="195"/>
      <c r="BJQ39" s="195"/>
      <c r="BJR39" s="195"/>
      <c r="BJS39" s="195"/>
      <c r="BJT39" s="195"/>
      <c r="BJU39" s="195"/>
      <c r="BJV39" s="195"/>
      <c r="BJW39" s="195"/>
      <c r="BJX39" s="195"/>
      <c r="BJY39" s="195"/>
      <c r="BJZ39" s="195"/>
      <c r="BKA39" s="195"/>
      <c r="BKB39" s="195"/>
      <c r="BKC39" s="195"/>
      <c r="BKD39" s="195"/>
      <c r="BKE39" s="195"/>
      <c r="BKF39" s="195"/>
      <c r="BKG39" s="195"/>
      <c r="BKH39" s="195"/>
      <c r="BKI39" s="195"/>
      <c r="BKJ39" s="195"/>
      <c r="BKK39" s="195"/>
      <c r="BKL39" s="195"/>
      <c r="BKM39" s="195"/>
      <c r="BKN39" s="195"/>
      <c r="BKO39" s="195"/>
      <c r="BKP39" s="195"/>
      <c r="BKQ39" s="195"/>
      <c r="BKR39" s="195"/>
      <c r="BKS39" s="195"/>
      <c r="BKT39" s="195"/>
      <c r="BKU39" s="195"/>
      <c r="BKV39" s="195"/>
      <c r="BKW39" s="195"/>
      <c r="BKX39" s="195"/>
      <c r="BKY39" s="195"/>
      <c r="BKZ39" s="195"/>
      <c r="BLA39" s="195"/>
      <c r="BLB39" s="195"/>
      <c r="BLC39" s="195"/>
      <c r="BLD39" s="195"/>
      <c r="BLE39" s="195"/>
      <c r="BLF39" s="195"/>
      <c r="BLG39" s="195"/>
      <c r="BLH39" s="195"/>
      <c r="BLI39" s="195"/>
      <c r="BLJ39" s="195"/>
      <c r="BLK39" s="195"/>
      <c r="BLL39" s="195"/>
      <c r="BLM39" s="195"/>
      <c r="BLN39" s="195"/>
      <c r="BLO39" s="195"/>
      <c r="BLP39" s="195"/>
      <c r="BLQ39" s="195"/>
      <c r="BLR39" s="195"/>
      <c r="BLS39" s="195"/>
      <c r="BLT39" s="195"/>
      <c r="BLU39" s="195"/>
      <c r="BLV39" s="195"/>
      <c r="BLW39" s="195"/>
      <c r="BLX39" s="195"/>
      <c r="BLY39" s="195"/>
      <c r="BLZ39" s="195"/>
      <c r="BMA39" s="195"/>
      <c r="BMB39" s="195"/>
      <c r="BMC39" s="195"/>
      <c r="BMD39" s="195"/>
      <c r="BME39" s="195"/>
      <c r="BMF39" s="195"/>
      <c r="BMG39" s="195"/>
      <c r="BMH39" s="195"/>
      <c r="BMI39" s="195"/>
      <c r="BMJ39" s="195"/>
      <c r="BMK39" s="195"/>
      <c r="BML39" s="195"/>
      <c r="BMM39" s="195"/>
      <c r="BMN39" s="195"/>
      <c r="BMO39" s="195"/>
      <c r="BMP39" s="195"/>
      <c r="BMQ39" s="195"/>
      <c r="BMR39" s="195"/>
      <c r="BMS39" s="195"/>
      <c r="BMT39" s="195"/>
      <c r="BMU39" s="195"/>
      <c r="BMV39" s="195"/>
      <c r="BMW39" s="195"/>
      <c r="BMX39" s="195"/>
      <c r="BMY39" s="195"/>
      <c r="BMZ39" s="195"/>
      <c r="BNA39" s="195"/>
      <c r="BNB39" s="195"/>
      <c r="BNC39" s="195"/>
      <c r="BND39" s="195"/>
      <c r="BNE39" s="195"/>
      <c r="BNF39" s="195"/>
      <c r="BNG39" s="195"/>
      <c r="BNH39" s="195"/>
      <c r="BNI39" s="195"/>
      <c r="BNJ39" s="195"/>
      <c r="BNK39" s="195"/>
      <c r="BNL39" s="195"/>
      <c r="BNM39" s="195"/>
      <c r="BNN39" s="195"/>
      <c r="BNO39" s="195"/>
      <c r="BNP39" s="195"/>
      <c r="BNQ39" s="195"/>
      <c r="BNR39" s="195"/>
      <c r="BNS39" s="195"/>
      <c r="BNT39" s="195"/>
      <c r="BNU39" s="195"/>
      <c r="BNV39" s="195"/>
      <c r="BNW39" s="195"/>
      <c r="BNX39" s="195"/>
      <c r="BNY39" s="195"/>
      <c r="BNZ39" s="195"/>
      <c r="BOA39" s="195"/>
      <c r="BOB39" s="195"/>
      <c r="BOC39" s="195"/>
      <c r="BOD39" s="195"/>
      <c r="BOE39" s="195"/>
      <c r="BOF39" s="195"/>
      <c r="BOG39" s="195"/>
      <c r="BOH39" s="195"/>
      <c r="BOI39" s="195"/>
      <c r="BOJ39" s="195"/>
      <c r="BOK39" s="195"/>
      <c r="BOL39" s="195"/>
      <c r="BOM39" s="195"/>
      <c r="BON39" s="195"/>
      <c r="BOO39" s="195"/>
      <c r="BOP39" s="195"/>
      <c r="BOQ39" s="195"/>
      <c r="BOR39" s="195"/>
      <c r="BOS39" s="195"/>
      <c r="BOT39" s="195"/>
      <c r="BOU39" s="195"/>
      <c r="BOV39" s="195"/>
      <c r="BOW39" s="195"/>
      <c r="BOX39" s="195"/>
      <c r="BOY39" s="195"/>
      <c r="BOZ39" s="195"/>
      <c r="BPA39" s="195"/>
      <c r="BPB39" s="195"/>
      <c r="BPC39" s="195"/>
      <c r="BPD39" s="195"/>
      <c r="BPE39" s="195"/>
      <c r="BPF39" s="195"/>
      <c r="BPG39" s="195"/>
      <c r="BPH39" s="195"/>
      <c r="BPI39" s="195"/>
      <c r="BPJ39" s="195"/>
      <c r="BPK39" s="195"/>
      <c r="BPL39" s="195"/>
      <c r="BPM39" s="195"/>
      <c r="BPN39" s="195"/>
      <c r="BPO39" s="195"/>
      <c r="BPP39" s="195"/>
      <c r="BPQ39" s="195"/>
      <c r="BPR39" s="195"/>
      <c r="BPS39" s="195"/>
      <c r="BPT39" s="195"/>
      <c r="BPU39" s="195"/>
      <c r="BPV39" s="195"/>
      <c r="BPW39" s="195"/>
      <c r="BPX39" s="195"/>
      <c r="BPY39" s="195"/>
      <c r="BPZ39" s="195"/>
      <c r="BQA39" s="195"/>
      <c r="BQB39" s="195"/>
      <c r="BQC39" s="195"/>
      <c r="BQD39" s="195"/>
      <c r="BQE39" s="195"/>
      <c r="BQF39" s="195"/>
      <c r="BQG39" s="195"/>
      <c r="BQH39" s="195"/>
      <c r="BQI39" s="195"/>
      <c r="BQJ39" s="195"/>
      <c r="BQK39" s="195"/>
      <c r="BQL39" s="195"/>
      <c r="BQM39" s="195"/>
      <c r="BQN39" s="195"/>
      <c r="BQO39" s="195"/>
      <c r="BQP39" s="195"/>
      <c r="BQQ39" s="195"/>
      <c r="BQR39" s="195"/>
      <c r="BQS39" s="195"/>
      <c r="BQT39" s="195"/>
      <c r="BQU39" s="195"/>
      <c r="BQV39" s="195"/>
      <c r="BQW39" s="195"/>
      <c r="BQX39" s="195"/>
      <c r="BQY39" s="195"/>
      <c r="BQZ39" s="195"/>
      <c r="BRA39" s="195"/>
      <c r="BRB39" s="195"/>
      <c r="BRC39" s="195"/>
      <c r="BRD39" s="195"/>
      <c r="BRE39" s="195"/>
      <c r="BRF39" s="195"/>
      <c r="BRG39" s="195"/>
      <c r="BRH39" s="195"/>
      <c r="BRI39" s="195"/>
      <c r="BRJ39" s="195"/>
      <c r="BRK39" s="195"/>
      <c r="BRL39" s="195"/>
      <c r="BRM39" s="195"/>
      <c r="BRN39" s="195"/>
      <c r="BRO39" s="195"/>
      <c r="BRP39" s="195"/>
      <c r="BRQ39" s="195"/>
      <c r="BRR39" s="195"/>
      <c r="BRS39" s="195"/>
      <c r="BRT39" s="195"/>
      <c r="BRU39" s="195"/>
      <c r="BRV39" s="195"/>
      <c r="BRW39" s="195"/>
      <c r="BRX39" s="195"/>
      <c r="BRY39" s="195"/>
      <c r="BRZ39" s="195"/>
      <c r="BSA39" s="195"/>
      <c r="BSB39" s="195"/>
      <c r="BSC39" s="195"/>
      <c r="BSD39" s="195"/>
      <c r="BSE39" s="195"/>
      <c r="BSF39" s="195"/>
      <c r="BSG39" s="195"/>
      <c r="BSH39" s="195"/>
      <c r="BSI39" s="195"/>
      <c r="BSJ39" s="195"/>
      <c r="BSK39" s="195"/>
      <c r="BSL39" s="195"/>
      <c r="BSM39" s="195"/>
      <c r="BSN39" s="195"/>
      <c r="BSO39" s="195"/>
      <c r="BSP39" s="195"/>
      <c r="BSQ39" s="195"/>
      <c r="BSR39" s="195"/>
      <c r="BSS39" s="195"/>
      <c r="BST39" s="195"/>
      <c r="BSU39" s="195"/>
      <c r="BSV39" s="195"/>
      <c r="BSW39" s="195"/>
      <c r="BSX39" s="195"/>
      <c r="BSY39" s="195"/>
      <c r="BSZ39" s="195"/>
      <c r="BTA39" s="195"/>
      <c r="BTB39" s="195"/>
      <c r="BTC39" s="195"/>
      <c r="BTD39" s="195"/>
      <c r="BTE39" s="195"/>
      <c r="BTF39" s="195"/>
      <c r="BTG39" s="195"/>
      <c r="BTH39" s="195"/>
      <c r="BTI39" s="195"/>
      <c r="BTJ39" s="195"/>
      <c r="BTK39" s="195"/>
      <c r="BTL39" s="195"/>
      <c r="BTM39" s="195"/>
      <c r="BTN39" s="195"/>
      <c r="BTO39" s="195"/>
      <c r="BTP39" s="195"/>
      <c r="BTQ39" s="195"/>
      <c r="BTR39" s="195"/>
      <c r="BTS39" s="195"/>
      <c r="BTT39" s="195"/>
      <c r="BTU39" s="195"/>
      <c r="BTV39" s="195"/>
      <c r="BTW39" s="195"/>
      <c r="BTX39" s="195"/>
      <c r="BTY39" s="195"/>
      <c r="BTZ39" s="195"/>
      <c r="BUA39" s="195"/>
      <c r="BUB39" s="195"/>
      <c r="BUC39" s="195"/>
      <c r="BUD39" s="195"/>
      <c r="BUE39" s="195"/>
      <c r="BUF39" s="195"/>
      <c r="BUG39" s="195"/>
      <c r="BUH39" s="195"/>
      <c r="BUI39" s="195"/>
      <c r="BUJ39" s="195"/>
      <c r="BUK39" s="195"/>
      <c r="BUL39" s="195"/>
      <c r="BUM39" s="195"/>
      <c r="BUN39" s="195"/>
      <c r="BUO39" s="195"/>
      <c r="BUP39" s="195"/>
      <c r="BUQ39" s="195"/>
      <c r="BUR39" s="195"/>
      <c r="BUS39" s="195"/>
      <c r="BUT39" s="195"/>
      <c r="BUU39" s="195"/>
      <c r="BUV39" s="195"/>
      <c r="BUW39" s="195"/>
      <c r="BUX39" s="195"/>
      <c r="BUY39" s="195"/>
      <c r="BUZ39" s="195"/>
      <c r="BVA39" s="195"/>
      <c r="BVB39" s="195"/>
      <c r="BVC39" s="195"/>
      <c r="BVD39" s="195"/>
      <c r="BVE39" s="195"/>
      <c r="BVF39" s="195"/>
      <c r="BVG39" s="195"/>
      <c r="BVH39" s="195"/>
      <c r="BVI39" s="195"/>
      <c r="BVJ39" s="195"/>
      <c r="BVK39" s="195"/>
      <c r="BVL39" s="195"/>
      <c r="BVM39" s="195"/>
      <c r="BVN39" s="195"/>
      <c r="BVO39" s="195"/>
      <c r="BVP39" s="195"/>
      <c r="BVQ39" s="195"/>
      <c r="BVR39" s="195"/>
      <c r="BVS39" s="195"/>
      <c r="BVT39" s="195"/>
      <c r="BVU39" s="195"/>
      <c r="BVV39" s="195"/>
      <c r="BVW39" s="195"/>
      <c r="BVX39" s="195"/>
      <c r="BVY39" s="195"/>
      <c r="BVZ39" s="195"/>
      <c r="BWA39" s="195"/>
      <c r="BWB39" s="195"/>
      <c r="BWC39" s="195"/>
      <c r="BWD39" s="195"/>
      <c r="BWE39" s="195"/>
      <c r="BWF39" s="195"/>
      <c r="BWG39" s="195"/>
      <c r="BWH39" s="195"/>
      <c r="BWI39" s="195"/>
      <c r="BWJ39" s="195"/>
      <c r="BWK39" s="195"/>
      <c r="BWL39" s="195"/>
      <c r="BWM39" s="195"/>
      <c r="BWN39" s="195"/>
      <c r="BWO39" s="195"/>
      <c r="BWP39" s="195"/>
      <c r="BWQ39" s="195"/>
      <c r="BWR39" s="195"/>
      <c r="BWS39" s="195"/>
      <c r="BWT39" s="195"/>
      <c r="BWU39" s="195"/>
      <c r="BWV39" s="195"/>
      <c r="BWW39" s="195"/>
      <c r="BWX39" s="195"/>
      <c r="BWY39" s="195"/>
      <c r="BWZ39" s="195"/>
      <c r="BXA39" s="195"/>
      <c r="BXB39" s="195"/>
      <c r="BXC39" s="195"/>
      <c r="BXD39" s="195"/>
      <c r="BXE39" s="195"/>
      <c r="BXF39" s="195"/>
      <c r="BXG39" s="195"/>
      <c r="BXH39" s="195"/>
      <c r="BXI39" s="195"/>
      <c r="BXJ39" s="195"/>
      <c r="BXK39" s="195"/>
      <c r="BXL39" s="195"/>
      <c r="BXM39" s="195"/>
      <c r="BXN39" s="195"/>
      <c r="BXO39" s="195"/>
      <c r="BXP39" s="195"/>
      <c r="BXQ39" s="195"/>
      <c r="BXR39" s="195"/>
      <c r="BXS39" s="195"/>
      <c r="BXT39" s="195"/>
      <c r="BXU39" s="195"/>
      <c r="BXV39" s="195"/>
      <c r="BXW39" s="195"/>
      <c r="BXX39" s="195"/>
      <c r="BXY39" s="195"/>
      <c r="BXZ39" s="195"/>
      <c r="BYA39" s="195"/>
      <c r="BYB39" s="195"/>
      <c r="BYC39" s="195"/>
      <c r="BYD39" s="195"/>
      <c r="BYE39" s="195"/>
      <c r="BYF39" s="195"/>
      <c r="BYG39" s="195"/>
      <c r="BYH39" s="195"/>
      <c r="BYI39" s="195"/>
      <c r="BYJ39" s="195"/>
      <c r="BYK39" s="195"/>
      <c r="BYL39" s="195"/>
      <c r="BYM39" s="195"/>
      <c r="BYN39" s="195"/>
      <c r="BYO39" s="195"/>
      <c r="BYP39" s="195"/>
      <c r="BYQ39" s="195"/>
      <c r="BYR39" s="195"/>
      <c r="BYS39" s="195"/>
      <c r="BYT39" s="195"/>
      <c r="BYU39" s="195"/>
      <c r="BYV39" s="195"/>
      <c r="BYW39" s="195"/>
      <c r="BYX39" s="195"/>
      <c r="BYY39" s="195"/>
      <c r="BYZ39" s="195"/>
      <c r="BZA39" s="195"/>
      <c r="BZB39" s="195"/>
      <c r="BZC39" s="195"/>
      <c r="BZD39" s="195"/>
      <c r="BZE39" s="195"/>
      <c r="BZF39" s="195"/>
      <c r="BZG39" s="195"/>
      <c r="BZH39" s="195"/>
      <c r="BZI39" s="195"/>
      <c r="BZJ39" s="195"/>
      <c r="BZK39" s="195"/>
      <c r="BZL39" s="195"/>
      <c r="BZM39" s="195"/>
      <c r="BZN39" s="195"/>
      <c r="BZO39" s="195"/>
      <c r="BZP39" s="195"/>
      <c r="BZQ39" s="195"/>
      <c r="BZR39" s="195"/>
      <c r="BZS39" s="195"/>
      <c r="BZT39" s="195"/>
      <c r="BZU39" s="195"/>
      <c r="BZV39" s="195"/>
      <c r="BZW39" s="195"/>
      <c r="BZX39" s="195"/>
      <c r="BZY39" s="195"/>
      <c r="BZZ39" s="195"/>
      <c r="CAA39" s="195"/>
      <c r="CAB39" s="195"/>
      <c r="CAC39" s="195"/>
      <c r="CAD39" s="195"/>
      <c r="CAE39" s="195"/>
      <c r="CAF39" s="195"/>
      <c r="CAG39" s="195"/>
      <c r="CAH39" s="195"/>
      <c r="CAI39" s="195"/>
      <c r="CAJ39" s="195"/>
      <c r="CAK39" s="195"/>
      <c r="CAL39" s="195"/>
      <c r="CAM39" s="195"/>
      <c r="CAN39" s="195"/>
      <c r="CAO39" s="195"/>
      <c r="CAP39" s="195"/>
      <c r="CAQ39" s="195"/>
      <c r="CAR39" s="195"/>
      <c r="CAS39" s="195"/>
      <c r="CAT39" s="195"/>
      <c r="CAU39" s="195"/>
      <c r="CAV39" s="195"/>
      <c r="CAW39" s="195"/>
      <c r="CAX39" s="195"/>
      <c r="CAY39" s="195"/>
      <c r="CAZ39" s="195"/>
      <c r="CBA39" s="195"/>
      <c r="CBB39" s="195"/>
      <c r="CBC39" s="195"/>
      <c r="CBD39" s="195"/>
      <c r="CBE39" s="195"/>
      <c r="CBF39" s="195"/>
      <c r="CBG39" s="195"/>
      <c r="CBH39" s="195"/>
      <c r="CBI39" s="195"/>
      <c r="CBJ39" s="195"/>
      <c r="CBK39" s="195"/>
      <c r="CBL39" s="195"/>
      <c r="CBM39" s="195"/>
      <c r="CBN39" s="195"/>
      <c r="CBO39" s="195"/>
      <c r="CBP39" s="195"/>
      <c r="CBQ39" s="195"/>
      <c r="CBR39" s="195"/>
      <c r="CBS39" s="195"/>
      <c r="CBT39" s="195"/>
      <c r="CBU39" s="195"/>
      <c r="CBV39" s="195"/>
      <c r="CBW39" s="195"/>
      <c r="CBX39" s="195"/>
      <c r="CBY39" s="195"/>
      <c r="CBZ39" s="195"/>
      <c r="CCA39" s="195"/>
      <c r="CCB39" s="195"/>
      <c r="CCC39" s="195"/>
      <c r="CCD39" s="195"/>
      <c r="CCE39" s="195"/>
      <c r="CCF39" s="195"/>
      <c r="CCG39" s="195"/>
      <c r="CCH39" s="195"/>
      <c r="CCI39" s="195"/>
      <c r="CCJ39" s="195"/>
      <c r="CCK39" s="195"/>
      <c r="CCL39" s="195"/>
      <c r="CCM39" s="195"/>
      <c r="CCN39" s="195"/>
      <c r="CCO39" s="195"/>
      <c r="CCP39" s="195"/>
      <c r="CCQ39" s="195"/>
      <c r="CCR39" s="195"/>
      <c r="CCS39" s="195"/>
      <c r="CCT39" s="195"/>
      <c r="CCU39" s="195"/>
      <c r="CCV39" s="195"/>
      <c r="CCW39" s="195"/>
      <c r="CCX39" s="195"/>
      <c r="CCY39" s="195"/>
      <c r="CCZ39" s="195"/>
      <c r="CDA39" s="195"/>
      <c r="CDB39" s="195"/>
      <c r="CDC39" s="195"/>
      <c r="CDD39" s="195"/>
      <c r="CDE39" s="195"/>
      <c r="CDF39" s="195"/>
      <c r="CDG39" s="195"/>
      <c r="CDH39" s="195"/>
      <c r="CDI39" s="195"/>
      <c r="CDJ39" s="195"/>
      <c r="CDK39" s="195"/>
      <c r="CDL39" s="195"/>
      <c r="CDM39" s="195"/>
      <c r="CDN39" s="195"/>
      <c r="CDO39" s="195"/>
      <c r="CDP39" s="195"/>
      <c r="CDQ39" s="195"/>
      <c r="CDR39" s="195"/>
      <c r="CDS39" s="195"/>
      <c r="CDT39" s="195"/>
      <c r="CDU39" s="195"/>
      <c r="CDV39" s="195"/>
      <c r="CDW39" s="195"/>
      <c r="CDX39" s="195"/>
      <c r="CDY39" s="195"/>
      <c r="CDZ39" s="195"/>
      <c r="CEA39" s="195"/>
      <c r="CEB39" s="195"/>
      <c r="CEC39" s="195"/>
      <c r="CED39" s="195"/>
      <c r="CEE39" s="195"/>
      <c r="CEF39" s="195"/>
      <c r="CEG39" s="195"/>
      <c r="CEH39" s="195"/>
      <c r="CEI39" s="195"/>
      <c r="CEJ39" s="195"/>
      <c r="CEK39" s="195"/>
      <c r="CEL39" s="195"/>
      <c r="CEM39" s="195"/>
      <c r="CEN39" s="195"/>
      <c r="CEO39" s="195"/>
      <c r="CEP39" s="195"/>
      <c r="CEQ39" s="195"/>
      <c r="CER39" s="195"/>
      <c r="CES39" s="195"/>
      <c r="CET39" s="195"/>
      <c r="CEU39" s="195"/>
      <c r="CEV39" s="195"/>
      <c r="CEW39" s="195"/>
      <c r="CEX39" s="195"/>
      <c r="CEY39" s="195"/>
      <c r="CEZ39" s="195"/>
      <c r="CFA39" s="195"/>
      <c r="CFB39" s="195"/>
      <c r="CFC39" s="195"/>
      <c r="CFD39" s="195"/>
      <c r="CFE39" s="195"/>
      <c r="CFF39" s="195"/>
      <c r="CFG39" s="195"/>
      <c r="CFH39" s="195"/>
      <c r="CFI39" s="195"/>
      <c r="CFJ39" s="195"/>
      <c r="CFK39" s="195"/>
      <c r="CFL39" s="195"/>
      <c r="CFM39" s="195"/>
      <c r="CFN39" s="195"/>
      <c r="CFO39" s="195"/>
      <c r="CFP39" s="195"/>
      <c r="CFQ39" s="195"/>
      <c r="CFR39" s="195"/>
      <c r="CFS39" s="195"/>
      <c r="CFT39" s="195"/>
      <c r="CFU39" s="195"/>
      <c r="CFV39" s="195"/>
      <c r="CFW39" s="195"/>
      <c r="CFX39" s="195"/>
      <c r="CFY39" s="195"/>
      <c r="CFZ39" s="195"/>
      <c r="CGA39" s="195"/>
      <c r="CGB39" s="195"/>
      <c r="CGC39" s="195"/>
      <c r="CGD39" s="195"/>
      <c r="CGE39" s="195"/>
      <c r="CGF39" s="195"/>
      <c r="CGG39" s="195"/>
      <c r="CGH39" s="195"/>
      <c r="CGI39" s="195"/>
      <c r="CGJ39" s="195"/>
      <c r="CGK39" s="195"/>
      <c r="CGL39" s="195"/>
      <c r="CGM39" s="195"/>
      <c r="CGN39" s="195"/>
      <c r="CGO39" s="195"/>
      <c r="CGP39" s="195"/>
      <c r="CGQ39" s="195"/>
      <c r="CGR39" s="195"/>
      <c r="CGS39" s="195"/>
      <c r="CGT39" s="195"/>
      <c r="CGU39" s="195"/>
      <c r="CGV39" s="195"/>
      <c r="CGW39" s="195"/>
      <c r="CGX39" s="195"/>
      <c r="CGY39" s="195"/>
      <c r="CGZ39" s="195"/>
      <c r="CHA39" s="195"/>
      <c r="CHB39" s="195"/>
      <c r="CHC39" s="195"/>
      <c r="CHD39" s="195"/>
      <c r="CHE39" s="195"/>
      <c r="CHF39" s="195"/>
      <c r="CHG39" s="195"/>
      <c r="CHH39" s="195"/>
      <c r="CHI39" s="195"/>
      <c r="CHJ39" s="195"/>
      <c r="CHK39" s="195"/>
      <c r="CHL39" s="195"/>
      <c r="CHM39" s="195"/>
      <c r="CHN39" s="195"/>
      <c r="CHO39" s="195"/>
      <c r="CHP39" s="195"/>
      <c r="CHQ39" s="195"/>
      <c r="CHR39" s="195"/>
      <c r="CHS39" s="195"/>
      <c r="CHT39" s="195"/>
      <c r="CHU39" s="195"/>
      <c r="CHV39" s="195"/>
      <c r="CHW39" s="195"/>
      <c r="CHX39" s="195"/>
      <c r="CHY39" s="195"/>
      <c r="CHZ39" s="195"/>
      <c r="CIA39" s="195"/>
      <c r="CIB39" s="195"/>
      <c r="CIC39" s="195"/>
      <c r="CID39" s="195"/>
      <c r="CIE39" s="195"/>
      <c r="CIF39" s="195"/>
      <c r="CIG39" s="195"/>
      <c r="CIH39" s="195"/>
      <c r="CII39" s="195"/>
      <c r="CIJ39" s="195"/>
      <c r="CIK39" s="195"/>
      <c r="CIL39" s="195"/>
      <c r="CIM39" s="195"/>
      <c r="CIN39" s="195"/>
      <c r="CIO39" s="195"/>
      <c r="CIP39" s="195"/>
      <c r="CIQ39" s="195"/>
      <c r="CIR39" s="195"/>
      <c r="CIS39" s="195"/>
      <c r="CIT39" s="195"/>
      <c r="CIU39" s="195"/>
      <c r="CIV39" s="195"/>
      <c r="CIW39" s="195"/>
      <c r="CIX39" s="195"/>
      <c r="CIY39" s="195"/>
      <c r="CIZ39" s="195"/>
      <c r="CJA39" s="195"/>
      <c r="CJB39" s="195"/>
      <c r="CJC39" s="195"/>
      <c r="CJD39" s="195"/>
      <c r="CJE39" s="195"/>
      <c r="CJF39" s="195"/>
      <c r="CJG39" s="195"/>
      <c r="CJH39" s="195"/>
      <c r="CJI39" s="195"/>
      <c r="CJJ39" s="195"/>
      <c r="CJK39" s="195"/>
      <c r="CJL39" s="195"/>
      <c r="CJM39" s="195"/>
      <c r="CJN39" s="195"/>
      <c r="CJO39" s="195"/>
      <c r="CJP39" s="195"/>
      <c r="CJQ39" s="195"/>
      <c r="CJR39" s="195"/>
      <c r="CJS39" s="195"/>
      <c r="CJT39" s="195"/>
      <c r="CJU39" s="195"/>
      <c r="CJV39" s="195"/>
      <c r="CJW39" s="195"/>
      <c r="CJX39" s="195"/>
      <c r="CJY39" s="195"/>
      <c r="CJZ39" s="195"/>
      <c r="CKA39" s="195"/>
      <c r="CKB39" s="195"/>
      <c r="CKC39" s="195"/>
      <c r="CKD39" s="195"/>
      <c r="CKE39" s="195"/>
      <c r="CKF39" s="195"/>
      <c r="CKG39" s="195"/>
      <c r="CKH39" s="195"/>
      <c r="CKI39" s="195"/>
      <c r="CKJ39" s="195"/>
      <c r="CKK39" s="195"/>
      <c r="CKL39" s="195"/>
      <c r="CKM39" s="195"/>
      <c r="CKN39" s="195"/>
      <c r="CKO39" s="195"/>
      <c r="CKP39" s="195"/>
      <c r="CKQ39" s="195"/>
      <c r="CKR39" s="195"/>
      <c r="CKS39" s="195"/>
      <c r="CKT39" s="195"/>
      <c r="CKU39" s="195"/>
      <c r="CKV39" s="195"/>
      <c r="CKW39" s="195"/>
      <c r="CKX39" s="195"/>
      <c r="CKY39" s="195"/>
      <c r="CKZ39" s="195"/>
      <c r="CLA39" s="195"/>
      <c r="CLB39" s="195"/>
      <c r="CLC39" s="195"/>
      <c r="CLD39" s="195"/>
      <c r="CLE39" s="195"/>
      <c r="CLF39" s="195"/>
      <c r="CLG39" s="195"/>
      <c r="CLH39" s="195"/>
      <c r="CLI39" s="195"/>
      <c r="CLJ39" s="195"/>
      <c r="CLK39" s="195"/>
      <c r="CLL39" s="195"/>
      <c r="CLM39" s="195"/>
      <c r="CLN39" s="195"/>
      <c r="CLO39" s="195"/>
      <c r="CLP39" s="195"/>
      <c r="CLQ39" s="195"/>
      <c r="CLR39" s="195"/>
      <c r="CLS39" s="195"/>
      <c r="CLT39" s="195"/>
      <c r="CLU39" s="195"/>
      <c r="CLV39" s="195"/>
      <c r="CLW39" s="195"/>
      <c r="CLX39" s="195"/>
      <c r="CLY39" s="195"/>
      <c r="CLZ39" s="195"/>
      <c r="CMA39" s="195"/>
      <c r="CMB39" s="195"/>
      <c r="CMC39" s="195"/>
      <c r="CMD39" s="195"/>
      <c r="CME39" s="195"/>
      <c r="CMF39" s="195"/>
      <c r="CMG39" s="195"/>
      <c r="CMH39" s="195"/>
      <c r="CMI39" s="195"/>
      <c r="CMJ39" s="195"/>
      <c r="CMK39" s="195"/>
      <c r="CML39" s="195"/>
      <c r="CMM39" s="195"/>
      <c r="CMN39" s="195"/>
      <c r="CMO39" s="195"/>
      <c r="CMP39" s="195"/>
      <c r="CMQ39" s="195"/>
      <c r="CMR39" s="195"/>
      <c r="CMS39" s="195"/>
      <c r="CMT39" s="195"/>
      <c r="CMU39" s="195"/>
      <c r="CMV39" s="195"/>
      <c r="CMW39" s="195"/>
      <c r="CMX39" s="195"/>
      <c r="CMY39" s="195"/>
      <c r="CMZ39" s="195"/>
      <c r="CNA39" s="195"/>
      <c r="CNB39" s="195"/>
      <c r="CNC39" s="195"/>
      <c r="CND39" s="195"/>
      <c r="CNE39" s="195"/>
      <c r="CNF39" s="195"/>
      <c r="CNG39" s="195"/>
      <c r="CNH39" s="195"/>
      <c r="CNI39" s="195"/>
      <c r="CNJ39" s="195"/>
      <c r="CNK39" s="195"/>
      <c r="CNL39" s="195"/>
      <c r="CNM39" s="195"/>
      <c r="CNN39" s="195"/>
      <c r="CNO39" s="195"/>
      <c r="CNP39" s="195"/>
      <c r="CNQ39" s="195"/>
      <c r="CNR39" s="195"/>
      <c r="CNS39" s="195"/>
      <c r="CNT39" s="195"/>
      <c r="CNU39" s="195"/>
      <c r="CNV39" s="195"/>
      <c r="CNW39" s="195"/>
      <c r="CNX39" s="195"/>
      <c r="CNY39" s="195"/>
      <c r="CNZ39" s="195"/>
      <c r="COA39" s="195"/>
      <c r="COB39" s="195"/>
      <c r="COC39" s="195"/>
      <c r="COD39" s="195"/>
      <c r="COE39" s="195"/>
      <c r="COF39" s="195"/>
      <c r="COG39" s="195"/>
      <c r="COH39" s="195"/>
      <c r="COI39" s="195"/>
      <c r="COJ39" s="195"/>
      <c r="COK39" s="195"/>
      <c r="COL39" s="195"/>
      <c r="COM39" s="195"/>
      <c r="CON39" s="195"/>
      <c r="COO39" s="195"/>
      <c r="COP39" s="195"/>
      <c r="COQ39" s="195"/>
      <c r="COR39" s="195"/>
      <c r="COS39" s="195"/>
      <c r="COT39" s="195"/>
      <c r="COU39" s="195"/>
      <c r="COV39" s="195"/>
      <c r="COW39" s="195"/>
      <c r="COX39" s="195"/>
      <c r="COY39" s="195"/>
      <c r="COZ39" s="195"/>
      <c r="CPA39" s="195"/>
      <c r="CPB39" s="195"/>
      <c r="CPC39" s="195"/>
      <c r="CPD39" s="195"/>
      <c r="CPE39" s="195"/>
      <c r="CPF39" s="195"/>
      <c r="CPG39" s="195"/>
      <c r="CPH39" s="195"/>
      <c r="CPI39" s="195"/>
      <c r="CPJ39" s="195"/>
      <c r="CPK39" s="195"/>
      <c r="CPL39" s="195"/>
      <c r="CPM39" s="195"/>
      <c r="CPN39" s="195"/>
      <c r="CPO39" s="195"/>
      <c r="CPP39" s="195"/>
      <c r="CPQ39" s="195"/>
      <c r="CPR39" s="195"/>
      <c r="CPS39" s="195"/>
      <c r="CPT39" s="195"/>
      <c r="CPU39" s="195"/>
      <c r="CPV39" s="195"/>
      <c r="CPW39" s="195"/>
      <c r="CPX39" s="195"/>
      <c r="CPY39" s="195"/>
      <c r="CPZ39" s="195"/>
      <c r="CQA39" s="195"/>
      <c r="CQB39" s="195"/>
      <c r="CQC39" s="195"/>
      <c r="CQD39" s="195"/>
      <c r="CQE39" s="195"/>
      <c r="CQF39" s="195"/>
      <c r="CQG39" s="195"/>
      <c r="CQH39" s="195"/>
      <c r="CQI39" s="195"/>
      <c r="CQJ39" s="195"/>
      <c r="CQK39" s="195"/>
      <c r="CQL39" s="195"/>
      <c r="CQM39" s="195"/>
      <c r="CQN39" s="195"/>
      <c r="CQO39" s="195"/>
      <c r="CQP39" s="195"/>
      <c r="CQQ39" s="195"/>
      <c r="CQR39" s="195"/>
      <c r="CQS39" s="195"/>
      <c r="CQT39" s="195"/>
      <c r="CQU39" s="195"/>
      <c r="CQV39" s="195"/>
      <c r="CQW39" s="195"/>
      <c r="CQX39" s="195"/>
      <c r="CQY39" s="195"/>
      <c r="CQZ39" s="195"/>
      <c r="CRA39" s="195"/>
      <c r="CRB39" s="195"/>
      <c r="CRC39" s="195"/>
      <c r="CRD39" s="195"/>
      <c r="CRE39" s="195"/>
      <c r="CRF39" s="195"/>
      <c r="CRG39" s="195"/>
      <c r="CRH39" s="195"/>
      <c r="CRI39" s="195"/>
      <c r="CRJ39" s="195"/>
      <c r="CRK39" s="195"/>
      <c r="CRL39" s="195"/>
      <c r="CRM39" s="195"/>
      <c r="CRN39" s="195"/>
      <c r="CRO39" s="195"/>
      <c r="CRP39" s="195"/>
      <c r="CRQ39" s="195"/>
      <c r="CRR39" s="195"/>
      <c r="CRS39" s="195"/>
      <c r="CRT39" s="195"/>
      <c r="CRU39" s="195"/>
      <c r="CRV39" s="195"/>
      <c r="CRW39" s="195"/>
      <c r="CRX39" s="195"/>
      <c r="CRY39" s="195"/>
      <c r="CRZ39" s="195"/>
      <c r="CSA39" s="195"/>
      <c r="CSB39" s="195"/>
      <c r="CSC39" s="195"/>
      <c r="CSD39" s="195"/>
      <c r="CSE39" s="195"/>
      <c r="CSF39" s="195"/>
      <c r="CSG39" s="195"/>
      <c r="CSH39" s="195"/>
      <c r="CSI39" s="195"/>
      <c r="CSJ39" s="195"/>
      <c r="CSK39" s="195"/>
      <c r="CSL39" s="195"/>
      <c r="CSM39" s="195"/>
      <c r="CSN39" s="195"/>
      <c r="CSO39" s="195"/>
      <c r="CSP39" s="195"/>
      <c r="CSQ39" s="195"/>
      <c r="CSR39" s="195"/>
      <c r="CSS39" s="195"/>
      <c r="CST39" s="195"/>
      <c r="CSU39" s="195"/>
      <c r="CSV39" s="195"/>
      <c r="CSW39" s="195"/>
      <c r="CSX39" s="195"/>
      <c r="CSY39" s="195"/>
      <c r="CSZ39" s="195"/>
      <c r="CTA39" s="195"/>
      <c r="CTB39" s="195"/>
      <c r="CTC39" s="195"/>
      <c r="CTD39" s="195"/>
      <c r="CTE39" s="195"/>
      <c r="CTF39" s="195"/>
      <c r="CTG39" s="195"/>
      <c r="CTH39" s="195"/>
      <c r="CTI39" s="195"/>
      <c r="CTJ39" s="195"/>
      <c r="CTK39" s="195"/>
      <c r="CTL39" s="195"/>
      <c r="CTM39" s="195"/>
      <c r="CTN39" s="195"/>
      <c r="CTO39" s="195"/>
      <c r="CTP39" s="195"/>
      <c r="CTQ39" s="195"/>
      <c r="CTR39" s="195"/>
      <c r="CTS39" s="195"/>
      <c r="CTT39" s="195"/>
      <c r="CTU39" s="195"/>
      <c r="CTV39" s="195"/>
      <c r="CTW39" s="195"/>
      <c r="CTX39" s="195"/>
      <c r="CTY39" s="195"/>
      <c r="CTZ39" s="195"/>
      <c r="CUA39" s="195"/>
      <c r="CUB39" s="195"/>
      <c r="CUC39" s="195"/>
      <c r="CUD39" s="195"/>
      <c r="CUE39" s="195"/>
      <c r="CUF39" s="195"/>
      <c r="CUG39" s="195"/>
      <c r="CUH39" s="195"/>
      <c r="CUI39" s="195"/>
      <c r="CUJ39" s="195"/>
      <c r="CUK39" s="195"/>
      <c r="CUL39" s="195"/>
      <c r="CUM39" s="195"/>
      <c r="CUN39" s="195"/>
      <c r="CUO39" s="195"/>
      <c r="CUP39" s="195"/>
      <c r="CUQ39" s="195"/>
      <c r="CUR39" s="195"/>
      <c r="CUS39" s="195"/>
      <c r="CUT39" s="195"/>
      <c r="CUU39" s="195"/>
      <c r="CUV39" s="195"/>
      <c r="CUW39" s="195"/>
      <c r="CUX39" s="195"/>
      <c r="CUY39" s="195"/>
      <c r="CUZ39" s="195"/>
      <c r="CVA39" s="195"/>
      <c r="CVB39" s="195"/>
      <c r="CVC39" s="195"/>
      <c r="CVD39" s="195"/>
      <c r="CVE39" s="195"/>
      <c r="CVF39" s="195"/>
      <c r="CVG39" s="195"/>
      <c r="CVH39" s="195"/>
      <c r="CVI39" s="195"/>
      <c r="CVJ39" s="195"/>
      <c r="CVK39" s="195"/>
      <c r="CVL39" s="195"/>
      <c r="CVM39" s="195"/>
      <c r="CVN39" s="195"/>
      <c r="CVO39" s="195"/>
      <c r="CVP39" s="195"/>
      <c r="CVQ39" s="195"/>
      <c r="CVR39" s="195"/>
      <c r="CVS39" s="195"/>
      <c r="CVT39" s="195"/>
      <c r="CVU39" s="195"/>
      <c r="CVV39" s="195"/>
      <c r="CVW39" s="195"/>
      <c r="CVX39" s="195"/>
      <c r="CVY39" s="195"/>
      <c r="CVZ39" s="195"/>
      <c r="CWA39" s="195"/>
      <c r="CWB39" s="195"/>
      <c r="CWC39" s="195"/>
      <c r="CWD39" s="195"/>
      <c r="CWE39" s="195"/>
      <c r="CWF39" s="195"/>
      <c r="CWG39" s="195"/>
      <c r="CWH39" s="195"/>
      <c r="CWI39" s="195"/>
      <c r="CWJ39" s="195"/>
      <c r="CWK39" s="195"/>
      <c r="CWL39" s="195"/>
      <c r="CWM39" s="195"/>
      <c r="CWN39" s="195"/>
      <c r="CWO39" s="195"/>
      <c r="CWP39" s="195"/>
      <c r="CWQ39" s="195"/>
      <c r="CWR39" s="195"/>
      <c r="CWS39" s="195"/>
      <c r="CWT39" s="195"/>
      <c r="CWU39" s="195"/>
      <c r="CWV39" s="195"/>
      <c r="CWW39" s="195"/>
      <c r="CWX39" s="195"/>
      <c r="CWY39" s="195"/>
      <c r="CWZ39" s="195"/>
      <c r="CXA39" s="195"/>
      <c r="CXB39" s="195"/>
      <c r="CXC39" s="195"/>
      <c r="CXD39" s="195"/>
      <c r="CXE39" s="195"/>
      <c r="CXF39" s="195"/>
      <c r="CXG39" s="195"/>
      <c r="CXH39" s="195"/>
      <c r="CXI39" s="195"/>
      <c r="CXJ39" s="195"/>
      <c r="CXK39" s="195"/>
      <c r="CXL39" s="195"/>
      <c r="CXM39" s="195"/>
      <c r="CXN39" s="195"/>
      <c r="CXO39" s="195"/>
      <c r="CXP39" s="195"/>
      <c r="CXQ39" s="195"/>
      <c r="CXR39" s="195"/>
      <c r="CXS39" s="195"/>
      <c r="CXT39" s="195"/>
      <c r="CXU39" s="195"/>
      <c r="CXV39" s="195"/>
      <c r="CXW39" s="195"/>
      <c r="CXX39" s="195"/>
      <c r="CXY39" s="195"/>
      <c r="CXZ39" s="195"/>
      <c r="CYA39" s="195"/>
      <c r="CYB39" s="195"/>
      <c r="CYC39" s="195"/>
      <c r="CYD39" s="195"/>
      <c r="CYE39" s="195"/>
      <c r="CYF39" s="195"/>
      <c r="CYG39" s="195"/>
      <c r="CYH39" s="195"/>
      <c r="CYI39" s="195"/>
      <c r="CYJ39" s="195"/>
      <c r="CYK39" s="195"/>
      <c r="CYL39" s="195"/>
      <c r="CYM39" s="195"/>
      <c r="CYN39" s="195"/>
      <c r="CYO39" s="195"/>
      <c r="CYP39" s="195"/>
      <c r="CYQ39" s="195"/>
      <c r="CYR39" s="195"/>
      <c r="CYS39" s="195"/>
      <c r="CYT39" s="195"/>
      <c r="CYU39" s="195"/>
      <c r="CYV39" s="195"/>
      <c r="CYW39" s="195"/>
      <c r="CYX39" s="195"/>
      <c r="CYY39" s="195"/>
      <c r="CYZ39" s="195"/>
      <c r="CZA39" s="195"/>
      <c r="CZB39" s="195"/>
      <c r="CZC39" s="195"/>
      <c r="CZD39" s="195"/>
      <c r="CZE39" s="195"/>
      <c r="CZF39" s="195"/>
      <c r="CZG39" s="195"/>
      <c r="CZH39" s="195"/>
      <c r="CZI39" s="195"/>
      <c r="CZJ39" s="195"/>
      <c r="CZK39" s="195"/>
      <c r="CZL39" s="195"/>
      <c r="CZM39" s="195"/>
      <c r="CZN39" s="195"/>
      <c r="CZO39" s="195"/>
      <c r="CZP39" s="195"/>
      <c r="CZQ39" s="195"/>
      <c r="CZR39" s="195"/>
      <c r="CZS39" s="195"/>
      <c r="CZT39" s="195"/>
      <c r="CZU39" s="195"/>
      <c r="CZV39" s="195"/>
      <c r="CZW39" s="195"/>
      <c r="CZX39" s="195"/>
      <c r="CZY39" s="195"/>
      <c r="CZZ39" s="195"/>
      <c r="DAA39" s="195"/>
      <c r="DAB39" s="195"/>
      <c r="DAC39" s="195"/>
      <c r="DAD39" s="195"/>
      <c r="DAE39" s="195"/>
      <c r="DAF39" s="195"/>
      <c r="DAG39" s="195"/>
      <c r="DAH39" s="195"/>
      <c r="DAI39" s="195"/>
      <c r="DAJ39" s="195"/>
      <c r="DAK39" s="195"/>
      <c r="DAL39" s="195"/>
      <c r="DAM39" s="195"/>
      <c r="DAN39" s="195"/>
      <c r="DAO39" s="195"/>
      <c r="DAP39" s="195"/>
      <c r="DAQ39" s="195"/>
      <c r="DAR39" s="195"/>
      <c r="DAS39" s="195"/>
      <c r="DAT39" s="195"/>
      <c r="DAU39" s="195"/>
      <c r="DAV39" s="195"/>
      <c r="DAW39" s="195"/>
      <c r="DAX39" s="195"/>
      <c r="DAY39" s="195"/>
      <c r="DAZ39" s="195"/>
      <c r="DBA39" s="195"/>
      <c r="DBB39" s="195"/>
      <c r="DBC39" s="195"/>
      <c r="DBD39" s="195"/>
      <c r="DBE39" s="195"/>
      <c r="DBF39" s="195"/>
      <c r="DBG39" s="195"/>
      <c r="DBH39" s="195"/>
      <c r="DBI39" s="195"/>
      <c r="DBJ39" s="195"/>
      <c r="DBK39" s="195"/>
      <c r="DBL39" s="195"/>
      <c r="DBM39" s="195"/>
      <c r="DBN39" s="195"/>
      <c r="DBO39" s="195"/>
      <c r="DBP39" s="195"/>
      <c r="DBQ39" s="195"/>
      <c r="DBR39" s="195"/>
      <c r="DBS39" s="195"/>
      <c r="DBT39" s="195"/>
      <c r="DBU39" s="195"/>
      <c r="DBV39" s="195"/>
      <c r="DBW39" s="195"/>
      <c r="DBX39" s="195"/>
      <c r="DBY39" s="195"/>
      <c r="DBZ39" s="195"/>
      <c r="DCA39" s="195"/>
      <c r="DCB39" s="195"/>
      <c r="DCC39" s="195"/>
      <c r="DCD39" s="195"/>
      <c r="DCE39" s="195"/>
      <c r="DCF39" s="195"/>
      <c r="DCG39" s="195"/>
      <c r="DCH39" s="195"/>
      <c r="DCI39" s="195"/>
      <c r="DCJ39" s="195"/>
      <c r="DCK39" s="195"/>
      <c r="DCL39" s="195"/>
      <c r="DCM39" s="195"/>
      <c r="DCN39" s="195"/>
      <c r="DCO39" s="195"/>
      <c r="DCP39" s="195"/>
      <c r="DCQ39" s="195"/>
      <c r="DCR39" s="195"/>
      <c r="DCS39" s="195"/>
      <c r="DCT39" s="195"/>
      <c r="DCU39" s="195"/>
      <c r="DCV39" s="195"/>
      <c r="DCW39" s="195"/>
      <c r="DCX39" s="195"/>
      <c r="DCY39" s="195"/>
      <c r="DCZ39" s="195"/>
      <c r="DDA39" s="195"/>
      <c r="DDB39" s="195"/>
      <c r="DDC39" s="195"/>
      <c r="DDD39" s="195"/>
      <c r="DDE39" s="195"/>
      <c r="DDF39" s="195"/>
      <c r="DDG39" s="195"/>
      <c r="DDH39" s="195"/>
      <c r="DDI39" s="195"/>
      <c r="DDJ39" s="195"/>
      <c r="DDK39" s="195"/>
      <c r="DDL39" s="195"/>
      <c r="DDM39" s="195"/>
      <c r="DDN39" s="195"/>
      <c r="DDO39" s="195"/>
      <c r="DDP39" s="195"/>
      <c r="DDQ39" s="195"/>
      <c r="DDR39" s="195"/>
      <c r="DDS39" s="195"/>
      <c r="DDT39" s="195"/>
      <c r="DDU39" s="195"/>
      <c r="DDV39" s="195"/>
      <c r="DDW39" s="195"/>
      <c r="DDX39" s="195"/>
      <c r="DDY39" s="195"/>
      <c r="DDZ39" s="195"/>
      <c r="DEA39" s="195"/>
      <c r="DEB39" s="195"/>
      <c r="DEC39" s="195"/>
      <c r="DED39" s="195"/>
      <c r="DEE39" s="195"/>
      <c r="DEF39" s="195"/>
      <c r="DEG39" s="195"/>
      <c r="DEH39" s="195"/>
      <c r="DEI39" s="195"/>
      <c r="DEJ39" s="195"/>
      <c r="DEK39" s="195"/>
      <c r="DEL39" s="195"/>
      <c r="DEM39" s="195"/>
      <c r="DEN39" s="195"/>
      <c r="DEO39" s="195"/>
      <c r="DEP39" s="195"/>
      <c r="DEQ39" s="195"/>
      <c r="DER39" s="195"/>
      <c r="DES39" s="195"/>
      <c r="DET39" s="195"/>
      <c r="DEU39" s="195"/>
      <c r="DEV39" s="195"/>
      <c r="DEW39" s="195"/>
      <c r="DEX39" s="195"/>
      <c r="DEY39" s="195"/>
      <c r="DEZ39" s="195"/>
      <c r="DFA39" s="195"/>
      <c r="DFB39" s="195"/>
      <c r="DFC39" s="195"/>
      <c r="DFD39" s="195"/>
      <c r="DFE39" s="195"/>
      <c r="DFF39" s="195"/>
      <c r="DFG39" s="195"/>
      <c r="DFH39" s="195"/>
      <c r="DFI39" s="195"/>
      <c r="DFJ39" s="195"/>
      <c r="DFK39" s="195"/>
      <c r="DFL39" s="195"/>
      <c r="DFM39" s="195"/>
      <c r="DFN39" s="195"/>
      <c r="DFO39" s="195"/>
      <c r="DFP39" s="195"/>
      <c r="DFQ39" s="195"/>
      <c r="DFR39" s="195"/>
      <c r="DFS39" s="195"/>
      <c r="DFT39" s="195"/>
      <c r="DFU39" s="195"/>
      <c r="DFV39" s="195"/>
      <c r="DFW39" s="195"/>
      <c r="DFX39" s="195"/>
      <c r="DFY39" s="195"/>
      <c r="DFZ39" s="195"/>
      <c r="DGA39" s="195"/>
      <c r="DGB39" s="195"/>
      <c r="DGC39" s="195"/>
      <c r="DGD39" s="195"/>
      <c r="DGE39" s="195"/>
      <c r="DGF39" s="195"/>
      <c r="DGG39" s="195"/>
      <c r="DGH39" s="195"/>
      <c r="DGI39" s="195"/>
      <c r="DGJ39" s="195"/>
      <c r="DGK39" s="195"/>
      <c r="DGL39" s="195"/>
      <c r="DGM39" s="195"/>
      <c r="DGN39" s="195"/>
      <c r="DGO39" s="195"/>
      <c r="DGP39" s="195"/>
      <c r="DGQ39" s="195"/>
      <c r="DGR39" s="195"/>
      <c r="DGS39" s="195"/>
      <c r="DGT39" s="195"/>
      <c r="DGU39" s="195"/>
      <c r="DGV39" s="195"/>
      <c r="DGW39" s="195"/>
      <c r="DGX39" s="195"/>
      <c r="DGY39" s="195"/>
      <c r="DGZ39" s="195"/>
      <c r="DHA39" s="195"/>
      <c r="DHB39" s="195"/>
      <c r="DHC39" s="195"/>
      <c r="DHD39" s="195"/>
      <c r="DHE39" s="195"/>
      <c r="DHF39" s="195"/>
      <c r="DHG39" s="195"/>
      <c r="DHH39" s="195"/>
      <c r="DHI39" s="195"/>
      <c r="DHJ39" s="195"/>
      <c r="DHK39" s="195"/>
      <c r="DHL39" s="195"/>
      <c r="DHM39" s="195"/>
      <c r="DHN39" s="195"/>
      <c r="DHO39" s="195"/>
      <c r="DHP39" s="195"/>
      <c r="DHQ39" s="195"/>
      <c r="DHR39" s="195"/>
      <c r="DHS39" s="195"/>
      <c r="DHT39" s="195"/>
      <c r="DHU39" s="195"/>
      <c r="DHV39" s="195"/>
      <c r="DHW39" s="195"/>
      <c r="DHX39" s="195"/>
      <c r="DHY39" s="195"/>
      <c r="DHZ39" s="195"/>
      <c r="DIA39" s="195"/>
      <c r="DIB39" s="195"/>
      <c r="DIC39" s="195"/>
      <c r="DID39" s="195"/>
      <c r="DIE39" s="195"/>
      <c r="DIF39" s="195"/>
      <c r="DIG39" s="195"/>
      <c r="DIH39" s="195"/>
      <c r="DII39" s="195"/>
      <c r="DIJ39" s="195"/>
      <c r="DIK39" s="195"/>
      <c r="DIL39" s="195"/>
      <c r="DIM39" s="195"/>
      <c r="DIN39" s="195"/>
      <c r="DIO39" s="195"/>
      <c r="DIP39" s="195"/>
      <c r="DIQ39" s="195"/>
      <c r="DIR39" s="195"/>
      <c r="DIS39" s="195"/>
      <c r="DIT39" s="195"/>
      <c r="DIU39" s="195"/>
      <c r="DIV39" s="195"/>
      <c r="DIW39" s="195"/>
      <c r="DIX39" s="195"/>
      <c r="DIY39" s="195"/>
      <c r="DIZ39" s="195"/>
      <c r="DJA39" s="195"/>
      <c r="DJB39" s="195"/>
      <c r="DJC39" s="195"/>
      <c r="DJD39" s="195"/>
      <c r="DJE39" s="195"/>
      <c r="DJF39" s="195"/>
      <c r="DJG39" s="195"/>
      <c r="DJH39" s="195"/>
      <c r="DJI39" s="195"/>
      <c r="DJJ39" s="195"/>
      <c r="DJK39" s="195"/>
      <c r="DJL39" s="195"/>
      <c r="DJM39" s="195"/>
      <c r="DJN39" s="195"/>
      <c r="DJO39" s="195"/>
      <c r="DJP39" s="195"/>
      <c r="DJQ39" s="195"/>
      <c r="DJR39" s="195"/>
      <c r="DJS39" s="195"/>
      <c r="DJT39" s="195"/>
      <c r="DJU39" s="195"/>
      <c r="DJV39" s="195"/>
      <c r="DJW39" s="195"/>
      <c r="DJX39" s="195"/>
      <c r="DJY39" s="195"/>
      <c r="DJZ39" s="195"/>
      <c r="DKA39" s="195"/>
      <c r="DKB39" s="195"/>
      <c r="DKC39" s="195"/>
      <c r="DKD39" s="195"/>
      <c r="DKE39" s="195"/>
      <c r="DKF39" s="195"/>
      <c r="DKG39" s="195"/>
      <c r="DKH39" s="195"/>
      <c r="DKI39" s="195"/>
      <c r="DKJ39" s="195"/>
      <c r="DKK39" s="195"/>
      <c r="DKL39" s="195"/>
      <c r="DKM39" s="195"/>
      <c r="DKN39" s="195"/>
      <c r="DKO39" s="195"/>
      <c r="DKP39" s="195"/>
      <c r="DKQ39" s="195"/>
      <c r="DKR39" s="195"/>
      <c r="DKS39" s="195"/>
      <c r="DKT39" s="195"/>
      <c r="DKU39" s="195"/>
      <c r="DKV39" s="195"/>
      <c r="DKW39" s="195"/>
      <c r="DKX39" s="195"/>
      <c r="DKY39" s="195"/>
      <c r="DKZ39" s="195"/>
      <c r="DLA39" s="195"/>
      <c r="DLB39" s="195"/>
      <c r="DLC39" s="195"/>
      <c r="DLD39" s="195"/>
      <c r="DLE39" s="195"/>
      <c r="DLF39" s="195"/>
      <c r="DLG39" s="195"/>
      <c r="DLH39" s="195"/>
      <c r="DLI39" s="195"/>
      <c r="DLJ39" s="195"/>
      <c r="DLK39" s="195"/>
      <c r="DLL39" s="195"/>
      <c r="DLM39" s="195"/>
      <c r="DLN39" s="195"/>
      <c r="DLO39" s="195"/>
      <c r="DLP39" s="195"/>
      <c r="DLQ39" s="195"/>
      <c r="DLR39" s="195"/>
      <c r="DLS39" s="195"/>
      <c r="DLT39" s="195"/>
      <c r="DLU39" s="195"/>
      <c r="DLV39" s="195"/>
      <c r="DLW39" s="195"/>
      <c r="DLX39" s="195"/>
      <c r="DLY39" s="195"/>
      <c r="DLZ39" s="195"/>
      <c r="DMA39" s="195"/>
      <c r="DMB39" s="195"/>
      <c r="DMC39" s="195"/>
      <c r="DMD39" s="195"/>
      <c r="DME39" s="195"/>
      <c r="DMF39" s="195"/>
      <c r="DMG39" s="195"/>
      <c r="DMH39" s="195"/>
      <c r="DMI39" s="195"/>
      <c r="DMJ39" s="195"/>
      <c r="DMK39" s="195"/>
      <c r="DML39" s="195"/>
      <c r="DMM39" s="195"/>
      <c r="DMN39" s="195"/>
      <c r="DMO39" s="195"/>
      <c r="DMP39" s="195"/>
      <c r="DMQ39" s="195"/>
      <c r="DMR39" s="195"/>
      <c r="DMS39" s="195"/>
      <c r="DMT39" s="195"/>
      <c r="DMU39" s="195"/>
      <c r="DMV39" s="195"/>
      <c r="DMW39" s="195"/>
      <c r="DMX39" s="195"/>
      <c r="DMY39" s="195"/>
      <c r="DMZ39" s="195"/>
      <c r="DNA39" s="195"/>
      <c r="DNB39" s="195"/>
      <c r="DNC39" s="195"/>
      <c r="DND39" s="195"/>
      <c r="DNE39" s="195"/>
      <c r="DNF39" s="195"/>
      <c r="DNG39" s="195"/>
      <c r="DNH39" s="195"/>
      <c r="DNI39" s="195"/>
      <c r="DNJ39" s="195"/>
      <c r="DNK39" s="195"/>
      <c r="DNL39" s="195"/>
      <c r="DNM39" s="195"/>
      <c r="DNN39" s="195"/>
      <c r="DNO39" s="195"/>
      <c r="DNP39" s="195"/>
      <c r="DNQ39" s="195"/>
      <c r="DNR39" s="195"/>
      <c r="DNS39" s="195"/>
      <c r="DNT39" s="195"/>
      <c r="DNU39" s="195"/>
      <c r="DNV39" s="195"/>
      <c r="DNW39" s="195"/>
      <c r="DNX39" s="195"/>
      <c r="DNY39" s="195"/>
      <c r="DNZ39" s="195"/>
      <c r="DOA39" s="195"/>
      <c r="DOB39" s="195"/>
      <c r="DOC39" s="195"/>
      <c r="DOD39" s="195"/>
      <c r="DOE39" s="195"/>
      <c r="DOF39" s="195"/>
      <c r="DOG39" s="195"/>
      <c r="DOH39" s="195"/>
      <c r="DOI39" s="195"/>
      <c r="DOJ39" s="195"/>
      <c r="DOK39" s="195"/>
      <c r="DOL39" s="195"/>
      <c r="DOM39" s="195"/>
      <c r="DON39" s="195"/>
      <c r="DOO39" s="195"/>
      <c r="DOP39" s="195"/>
      <c r="DOQ39" s="195"/>
      <c r="DOR39" s="195"/>
      <c r="DOS39" s="195"/>
      <c r="DOT39" s="195"/>
      <c r="DOU39" s="195"/>
      <c r="DOV39" s="195"/>
      <c r="DOW39" s="195"/>
      <c r="DOX39" s="195"/>
      <c r="DOY39" s="195"/>
      <c r="DOZ39" s="195"/>
      <c r="DPA39" s="195"/>
      <c r="DPB39" s="195"/>
      <c r="DPC39" s="195"/>
      <c r="DPD39" s="195"/>
      <c r="DPE39" s="195"/>
      <c r="DPF39" s="195"/>
      <c r="DPG39" s="195"/>
      <c r="DPH39" s="195"/>
      <c r="DPI39" s="195"/>
      <c r="DPJ39" s="195"/>
      <c r="DPK39" s="195"/>
      <c r="DPL39" s="195"/>
      <c r="DPM39" s="195"/>
      <c r="DPN39" s="195"/>
      <c r="DPO39" s="195"/>
      <c r="DPP39" s="195"/>
      <c r="DPQ39" s="195"/>
      <c r="DPR39" s="195"/>
      <c r="DPS39" s="195"/>
      <c r="DPT39" s="195"/>
      <c r="DPU39" s="195"/>
      <c r="DPV39" s="195"/>
      <c r="DPW39" s="195"/>
      <c r="DPX39" s="195"/>
      <c r="DPY39" s="195"/>
      <c r="DPZ39" s="195"/>
      <c r="DQA39" s="195"/>
      <c r="DQB39" s="195"/>
      <c r="DQC39" s="195"/>
      <c r="DQD39" s="195"/>
      <c r="DQE39" s="195"/>
      <c r="DQF39" s="195"/>
      <c r="DQG39" s="195"/>
      <c r="DQH39" s="195"/>
      <c r="DQI39" s="195"/>
      <c r="DQJ39" s="195"/>
      <c r="DQK39" s="195"/>
      <c r="DQL39" s="195"/>
      <c r="DQM39" s="195"/>
      <c r="DQN39" s="195"/>
      <c r="DQO39" s="195"/>
      <c r="DQP39" s="195"/>
      <c r="DQQ39" s="195"/>
      <c r="DQR39" s="195"/>
      <c r="DQS39" s="195"/>
      <c r="DQT39" s="195"/>
      <c r="DQU39" s="195"/>
      <c r="DQV39" s="195"/>
      <c r="DQW39" s="195"/>
      <c r="DQX39" s="195"/>
      <c r="DQY39" s="195"/>
      <c r="DQZ39" s="195"/>
      <c r="DRA39" s="195"/>
      <c r="DRB39" s="195"/>
      <c r="DRC39" s="195"/>
      <c r="DRD39" s="195"/>
      <c r="DRE39" s="195"/>
      <c r="DRF39" s="195"/>
      <c r="DRG39" s="195"/>
      <c r="DRH39" s="195"/>
      <c r="DRI39" s="195"/>
      <c r="DRJ39" s="195"/>
      <c r="DRK39" s="195"/>
      <c r="DRL39" s="195"/>
      <c r="DRM39" s="195"/>
      <c r="DRN39" s="195"/>
      <c r="DRO39" s="195"/>
      <c r="DRP39" s="195"/>
      <c r="DRQ39" s="195"/>
      <c r="DRR39" s="195"/>
      <c r="DRS39" s="195"/>
      <c r="DRT39" s="195"/>
      <c r="DRU39" s="195"/>
      <c r="DRV39" s="195"/>
      <c r="DRW39" s="195"/>
      <c r="DRX39" s="195"/>
      <c r="DRY39" s="195"/>
      <c r="DRZ39" s="195"/>
      <c r="DSA39" s="195"/>
      <c r="DSB39" s="195"/>
      <c r="DSC39" s="195"/>
      <c r="DSD39" s="195"/>
      <c r="DSE39" s="195"/>
      <c r="DSF39" s="195"/>
      <c r="DSG39" s="195"/>
      <c r="DSH39" s="195"/>
      <c r="DSI39" s="195"/>
      <c r="DSJ39" s="195"/>
      <c r="DSK39" s="195"/>
      <c r="DSL39" s="195"/>
      <c r="DSM39" s="195"/>
      <c r="DSN39" s="195"/>
      <c r="DSO39" s="195"/>
      <c r="DSP39" s="195"/>
      <c r="DSQ39" s="195"/>
      <c r="DSR39" s="195"/>
      <c r="DSS39" s="195"/>
      <c r="DST39" s="195"/>
      <c r="DSU39" s="195"/>
      <c r="DSV39" s="195"/>
      <c r="DSW39" s="195"/>
      <c r="DSX39" s="195"/>
      <c r="DSY39" s="195"/>
      <c r="DSZ39" s="195"/>
      <c r="DTA39" s="195"/>
      <c r="DTB39" s="195"/>
      <c r="DTC39" s="195"/>
      <c r="DTD39" s="195"/>
      <c r="DTE39" s="195"/>
      <c r="DTF39" s="195"/>
      <c r="DTG39" s="195"/>
      <c r="DTH39" s="195"/>
      <c r="DTI39" s="195"/>
      <c r="DTJ39" s="195"/>
      <c r="DTK39" s="195"/>
      <c r="DTL39" s="195"/>
      <c r="DTM39" s="195"/>
      <c r="DTN39" s="195"/>
      <c r="DTO39" s="195"/>
      <c r="DTP39" s="195"/>
      <c r="DTQ39" s="195"/>
      <c r="DTR39" s="195"/>
      <c r="DTS39" s="195"/>
      <c r="DTT39" s="195"/>
      <c r="DTU39" s="195"/>
      <c r="DTV39" s="195"/>
      <c r="DTW39" s="195"/>
      <c r="DTX39" s="195"/>
      <c r="DTY39" s="195"/>
      <c r="DTZ39" s="195"/>
      <c r="DUA39" s="195"/>
      <c r="DUB39" s="195"/>
      <c r="DUC39" s="195"/>
      <c r="DUD39" s="195"/>
      <c r="DUE39" s="195"/>
      <c r="DUF39" s="195"/>
      <c r="DUG39" s="195"/>
      <c r="DUH39" s="195"/>
      <c r="DUI39" s="195"/>
      <c r="DUJ39" s="195"/>
      <c r="DUK39" s="195"/>
      <c r="DUL39" s="195"/>
      <c r="DUM39" s="195"/>
      <c r="DUN39" s="195"/>
      <c r="DUO39" s="195"/>
      <c r="DUP39" s="195"/>
      <c r="DUQ39" s="195"/>
      <c r="DUR39" s="195"/>
      <c r="DUS39" s="195"/>
      <c r="DUT39" s="195"/>
      <c r="DUU39" s="195"/>
      <c r="DUV39" s="195"/>
      <c r="DUW39" s="195"/>
      <c r="DUX39" s="195"/>
      <c r="DUY39" s="195"/>
      <c r="DUZ39" s="195"/>
      <c r="DVA39" s="195"/>
      <c r="DVB39" s="195"/>
      <c r="DVC39" s="195"/>
      <c r="DVD39" s="195"/>
      <c r="DVE39" s="195"/>
      <c r="DVF39" s="195"/>
      <c r="DVG39" s="195"/>
      <c r="DVH39" s="195"/>
      <c r="DVI39" s="195"/>
      <c r="DVJ39" s="195"/>
      <c r="DVK39" s="195"/>
      <c r="DVL39" s="195"/>
      <c r="DVM39" s="195"/>
      <c r="DVN39" s="195"/>
      <c r="DVO39" s="195"/>
      <c r="DVP39" s="195"/>
      <c r="DVQ39" s="195"/>
      <c r="DVR39" s="195"/>
      <c r="DVS39" s="195"/>
      <c r="DVT39" s="195"/>
      <c r="DVU39" s="195"/>
      <c r="DVV39" s="195"/>
      <c r="DVW39" s="195"/>
      <c r="DVX39" s="195"/>
      <c r="DVY39" s="195"/>
      <c r="DVZ39" s="195"/>
      <c r="DWA39" s="195"/>
      <c r="DWB39" s="195"/>
      <c r="DWC39" s="195"/>
      <c r="DWD39" s="195"/>
      <c r="DWE39" s="195"/>
      <c r="DWF39" s="195"/>
      <c r="DWG39" s="195"/>
      <c r="DWH39" s="195"/>
      <c r="DWI39" s="195"/>
      <c r="DWJ39" s="195"/>
      <c r="DWK39" s="195"/>
      <c r="DWL39" s="195"/>
      <c r="DWM39" s="195"/>
      <c r="DWN39" s="195"/>
      <c r="DWO39" s="195"/>
      <c r="DWP39" s="195"/>
      <c r="DWQ39" s="195"/>
      <c r="DWR39" s="195"/>
      <c r="DWS39" s="195"/>
      <c r="DWT39" s="195"/>
      <c r="DWU39" s="195"/>
      <c r="DWV39" s="195"/>
      <c r="DWW39" s="195"/>
      <c r="DWX39" s="195"/>
      <c r="DWY39" s="195"/>
      <c r="DWZ39" s="195"/>
      <c r="DXA39" s="195"/>
      <c r="DXB39" s="195"/>
      <c r="DXC39" s="195"/>
      <c r="DXD39" s="195"/>
      <c r="DXE39" s="195"/>
      <c r="DXF39" s="195"/>
      <c r="DXG39" s="195"/>
      <c r="DXH39" s="195"/>
      <c r="DXI39" s="195"/>
      <c r="DXJ39" s="195"/>
      <c r="DXK39" s="195"/>
      <c r="DXL39" s="195"/>
      <c r="DXM39" s="195"/>
      <c r="DXN39" s="195"/>
      <c r="DXO39" s="195"/>
      <c r="DXP39" s="195"/>
      <c r="DXQ39" s="195"/>
      <c r="DXR39" s="195"/>
      <c r="DXS39" s="195"/>
      <c r="DXT39" s="195"/>
      <c r="DXU39" s="195"/>
      <c r="DXV39" s="195"/>
      <c r="DXW39" s="195"/>
      <c r="DXX39" s="195"/>
      <c r="DXY39" s="195"/>
      <c r="DXZ39" s="195"/>
      <c r="DYA39" s="195"/>
      <c r="DYB39" s="195"/>
      <c r="DYC39" s="195"/>
      <c r="DYD39" s="195"/>
      <c r="DYE39" s="195"/>
      <c r="DYF39" s="195"/>
      <c r="DYG39" s="195"/>
      <c r="DYH39" s="195"/>
      <c r="DYI39" s="195"/>
      <c r="DYJ39" s="195"/>
      <c r="DYK39" s="195"/>
      <c r="DYL39" s="195"/>
      <c r="DYM39" s="195"/>
      <c r="DYN39" s="195"/>
      <c r="DYO39" s="195"/>
      <c r="DYP39" s="195"/>
      <c r="DYQ39" s="195"/>
      <c r="DYR39" s="195"/>
      <c r="DYS39" s="195"/>
      <c r="DYT39" s="195"/>
      <c r="DYU39" s="195"/>
      <c r="DYV39" s="195"/>
      <c r="DYW39" s="195"/>
      <c r="DYX39" s="195"/>
      <c r="DYY39" s="195"/>
      <c r="DYZ39" s="195"/>
      <c r="DZA39" s="195"/>
      <c r="DZB39" s="195"/>
      <c r="DZC39" s="195"/>
      <c r="DZD39" s="195"/>
      <c r="DZE39" s="195"/>
      <c r="DZF39" s="195"/>
      <c r="DZG39" s="195"/>
      <c r="DZH39" s="195"/>
      <c r="DZI39" s="195"/>
      <c r="DZJ39" s="195"/>
      <c r="DZK39" s="195"/>
      <c r="DZL39" s="195"/>
      <c r="DZM39" s="195"/>
      <c r="DZN39" s="195"/>
      <c r="DZO39" s="195"/>
      <c r="DZP39" s="195"/>
      <c r="DZQ39" s="195"/>
      <c r="DZR39" s="195"/>
      <c r="DZS39" s="195"/>
      <c r="DZT39" s="195"/>
      <c r="DZU39" s="195"/>
      <c r="DZV39" s="195"/>
      <c r="DZW39" s="195"/>
      <c r="DZX39" s="195"/>
      <c r="DZY39" s="195"/>
      <c r="DZZ39" s="195"/>
      <c r="EAA39" s="195"/>
      <c r="EAB39" s="195"/>
      <c r="EAC39" s="195"/>
      <c r="EAD39" s="195"/>
      <c r="EAE39" s="195"/>
      <c r="EAF39" s="195"/>
      <c r="EAG39" s="195"/>
      <c r="EAH39" s="195"/>
      <c r="EAI39" s="195"/>
      <c r="EAJ39" s="195"/>
      <c r="EAK39" s="195"/>
      <c r="EAL39" s="195"/>
      <c r="EAM39" s="195"/>
      <c r="EAN39" s="195"/>
      <c r="EAO39" s="195"/>
      <c r="EAP39" s="195"/>
      <c r="EAQ39" s="195"/>
      <c r="EAR39" s="195"/>
      <c r="EAS39" s="195"/>
      <c r="EAT39" s="195"/>
      <c r="EAU39" s="195"/>
      <c r="EAV39" s="195"/>
      <c r="EAW39" s="195"/>
      <c r="EAX39" s="195"/>
      <c r="EAY39" s="195"/>
      <c r="EAZ39" s="195"/>
      <c r="EBA39" s="195"/>
      <c r="EBB39" s="195"/>
      <c r="EBC39" s="195"/>
      <c r="EBD39" s="195"/>
      <c r="EBE39" s="195"/>
      <c r="EBF39" s="195"/>
      <c r="EBG39" s="195"/>
      <c r="EBH39" s="195"/>
      <c r="EBI39" s="195"/>
      <c r="EBJ39" s="195"/>
      <c r="EBK39" s="195"/>
      <c r="EBL39" s="195"/>
      <c r="EBM39" s="195"/>
      <c r="EBN39" s="195"/>
      <c r="EBO39" s="195"/>
      <c r="EBP39" s="195"/>
      <c r="EBQ39" s="195"/>
      <c r="EBR39" s="195"/>
      <c r="EBS39" s="195"/>
      <c r="EBT39" s="195"/>
      <c r="EBU39" s="195"/>
      <c r="EBV39" s="195"/>
      <c r="EBW39" s="195"/>
      <c r="EBX39" s="195"/>
      <c r="EBY39" s="195"/>
      <c r="EBZ39" s="195"/>
      <c r="ECA39" s="195"/>
      <c r="ECB39" s="195"/>
      <c r="ECC39" s="195"/>
      <c r="ECD39" s="195"/>
      <c r="ECE39" s="195"/>
      <c r="ECF39" s="195"/>
      <c r="ECG39" s="195"/>
      <c r="ECH39" s="195"/>
      <c r="ECI39" s="195"/>
      <c r="ECJ39" s="195"/>
      <c r="ECK39" s="195"/>
      <c r="ECL39" s="195"/>
      <c r="ECM39" s="195"/>
      <c r="ECN39" s="195"/>
      <c r="ECO39" s="195"/>
      <c r="ECP39" s="195"/>
      <c r="ECQ39" s="195"/>
      <c r="ECR39" s="195"/>
      <c r="ECS39" s="195"/>
      <c r="ECT39" s="195"/>
      <c r="ECU39" s="195"/>
      <c r="ECV39" s="195"/>
      <c r="ECW39" s="195"/>
      <c r="ECX39" s="195"/>
      <c r="ECY39" s="195"/>
      <c r="ECZ39" s="195"/>
      <c r="EDA39" s="195"/>
      <c r="EDB39" s="195"/>
      <c r="EDC39" s="195"/>
      <c r="EDD39" s="195"/>
      <c r="EDE39" s="195"/>
      <c r="EDF39" s="195"/>
      <c r="EDG39" s="195"/>
      <c r="EDH39" s="195"/>
      <c r="EDI39" s="195"/>
      <c r="EDJ39" s="195"/>
      <c r="EDK39" s="195"/>
      <c r="EDL39" s="195"/>
      <c r="EDM39" s="195"/>
      <c r="EDN39" s="195"/>
      <c r="EDO39" s="195"/>
      <c r="EDP39" s="195"/>
      <c r="EDQ39" s="195"/>
      <c r="EDR39" s="195"/>
      <c r="EDS39" s="195"/>
      <c r="EDT39" s="195"/>
      <c r="EDU39" s="195"/>
      <c r="EDV39" s="195"/>
      <c r="EDW39" s="195"/>
      <c r="EDX39" s="195"/>
      <c r="EDY39" s="195"/>
      <c r="EDZ39" s="195"/>
      <c r="EEA39" s="195"/>
      <c r="EEB39" s="195"/>
      <c r="EEC39" s="195"/>
      <c r="EED39" s="195"/>
      <c r="EEE39" s="195"/>
      <c r="EEF39" s="195"/>
      <c r="EEG39" s="195"/>
      <c r="EEH39" s="195"/>
      <c r="EEI39" s="195"/>
      <c r="EEJ39" s="195"/>
      <c r="EEK39" s="195"/>
      <c r="EEL39" s="195"/>
      <c r="EEM39" s="195"/>
      <c r="EEN39" s="195"/>
      <c r="EEO39" s="195"/>
      <c r="EEP39" s="195"/>
      <c r="EEQ39" s="195"/>
      <c r="EER39" s="195"/>
      <c r="EES39" s="195"/>
      <c r="EET39" s="195"/>
      <c r="EEU39" s="195"/>
      <c r="EEV39" s="195"/>
      <c r="EEW39" s="195"/>
      <c r="EEX39" s="195"/>
      <c r="EEY39" s="195"/>
      <c r="EEZ39" s="195"/>
      <c r="EFA39" s="195"/>
      <c r="EFB39" s="195"/>
      <c r="EFC39" s="195"/>
      <c r="EFD39" s="195"/>
      <c r="EFE39" s="195"/>
      <c r="EFF39" s="195"/>
      <c r="EFG39" s="195"/>
      <c r="EFH39" s="195"/>
      <c r="EFI39" s="195"/>
      <c r="EFJ39" s="195"/>
      <c r="EFK39" s="195"/>
      <c r="EFL39" s="195"/>
      <c r="EFM39" s="195"/>
      <c r="EFN39" s="195"/>
      <c r="EFO39" s="195"/>
      <c r="EFP39" s="195"/>
      <c r="EFQ39" s="195"/>
      <c r="EFR39" s="195"/>
      <c r="EFS39" s="195"/>
      <c r="EFT39" s="195"/>
      <c r="EFU39" s="195"/>
      <c r="EFV39" s="195"/>
      <c r="EFW39" s="195"/>
      <c r="EFX39" s="195"/>
      <c r="EFY39" s="195"/>
      <c r="EFZ39" s="195"/>
      <c r="EGA39" s="195"/>
      <c r="EGB39" s="195"/>
      <c r="EGC39" s="195"/>
      <c r="EGD39" s="195"/>
      <c r="EGE39" s="195"/>
      <c r="EGF39" s="195"/>
      <c r="EGG39" s="195"/>
      <c r="EGH39" s="195"/>
      <c r="EGI39" s="195"/>
      <c r="EGJ39" s="195"/>
      <c r="EGK39" s="195"/>
      <c r="EGL39" s="195"/>
      <c r="EGM39" s="195"/>
      <c r="EGN39" s="195"/>
      <c r="EGO39" s="195"/>
      <c r="EGP39" s="195"/>
      <c r="EGQ39" s="195"/>
      <c r="EGR39" s="195"/>
      <c r="EGS39" s="195"/>
      <c r="EGT39" s="195"/>
      <c r="EGU39" s="195"/>
      <c r="EGV39" s="195"/>
      <c r="EGW39" s="195"/>
      <c r="EGX39" s="195"/>
      <c r="EGY39" s="195"/>
      <c r="EGZ39" s="195"/>
      <c r="EHA39" s="195"/>
      <c r="EHB39" s="195"/>
      <c r="EHC39" s="195"/>
      <c r="EHD39" s="195"/>
      <c r="EHE39" s="195"/>
      <c r="EHF39" s="195"/>
      <c r="EHG39" s="195"/>
      <c r="EHH39" s="195"/>
      <c r="EHI39" s="195"/>
      <c r="EHJ39" s="195"/>
      <c r="EHK39" s="195"/>
      <c r="EHL39" s="195"/>
      <c r="EHM39" s="195"/>
      <c r="EHN39" s="195"/>
      <c r="EHO39" s="195"/>
      <c r="EHP39" s="195"/>
      <c r="EHQ39" s="195"/>
      <c r="EHR39" s="195"/>
      <c r="EHS39" s="195"/>
      <c r="EHT39" s="195"/>
      <c r="EHU39" s="195"/>
      <c r="EHV39" s="195"/>
      <c r="EHW39" s="195"/>
      <c r="EHX39" s="195"/>
      <c r="EHY39" s="195"/>
      <c r="EHZ39" s="195"/>
      <c r="EIA39" s="195"/>
      <c r="EIB39" s="195"/>
      <c r="EIC39" s="195"/>
      <c r="EID39" s="195"/>
      <c r="EIE39" s="195"/>
      <c r="EIF39" s="195"/>
      <c r="EIG39" s="195"/>
      <c r="EIH39" s="195"/>
      <c r="EII39" s="195"/>
      <c r="EIJ39" s="195"/>
      <c r="EIK39" s="195"/>
      <c r="EIL39" s="195"/>
      <c r="EIM39" s="195"/>
      <c r="EIN39" s="195"/>
      <c r="EIO39" s="195"/>
      <c r="EIP39" s="195"/>
      <c r="EIQ39" s="195"/>
      <c r="EIR39" s="195"/>
      <c r="EIS39" s="195"/>
      <c r="EIT39" s="195"/>
      <c r="EIU39" s="195"/>
      <c r="EIV39" s="195"/>
      <c r="EIW39" s="195"/>
      <c r="EIX39" s="195"/>
      <c r="EIY39" s="195"/>
      <c r="EIZ39" s="195"/>
      <c r="EJA39" s="195"/>
      <c r="EJB39" s="195"/>
      <c r="EJC39" s="195"/>
      <c r="EJD39" s="195"/>
      <c r="EJE39" s="195"/>
      <c r="EJF39" s="195"/>
      <c r="EJG39" s="195"/>
      <c r="EJH39" s="195"/>
      <c r="EJI39" s="195"/>
      <c r="EJJ39" s="195"/>
      <c r="EJK39" s="195"/>
      <c r="EJL39" s="195"/>
      <c r="EJM39" s="195"/>
      <c r="EJN39" s="195"/>
      <c r="EJO39" s="195"/>
      <c r="EJP39" s="195"/>
      <c r="EJQ39" s="195"/>
      <c r="EJR39" s="195"/>
      <c r="EJS39" s="195"/>
      <c r="EJT39" s="195"/>
      <c r="EJU39" s="195"/>
      <c r="EJV39" s="195"/>
      <c r="EJW39" s="195"/>
      <c r="EJX39" s="195"/>
      <c r="EJY39" s="195"/>
      <c r="EJZ39" s="195"/>
      <c r="EKA39" s="195"/>
      <c r="EKB39" s="195"/>
      <c r="EKC39" s="195"/>
      <c r="EKD39" s="195"/>
      <c r="EKE39" s="195"/>
      <c r="EKF39" s="195"/>
      <c r="EKG39" s="195"/>
      <c r="EKH39" s="195"/>
      <c r="EKI39" s="195"/>
      <c r="EKJ39" s="195"/>
      <c r="EKK39" s="195"/>
      <c r="EKL39" s="195"/>
      <c r="EKM39" s="195"/>
      <c r="EKN39" s="195"/>
      <c r="EKO39" s="195"/>
      <c r="EKP39" s="195"/>
      <c r="EKQ39" s="195"/>
      <c r="EKR39" s="195"/>
      <c r="EKS39" s="195"/>
      <c r="EKT39" s="195"/>
      <c r="EKU39" s="195"/>
      <c r="EKV39" s="195"/>
      <c r="EKW39" s="195"/>
      <c r="EKX39" s="195"/>
      <c r="EKY39" s="195"/>
      <c r="EKZ39" s="195"/>
      <c r="ELA39" s="195"/>
      <c r="ELB39" s="195"/>
      <c r="ELC39" s="195"/>
      <c r="ELD39" s="195"/>
      <c r="ELE39" s="195"/>
      <c r="ELF39" s="195"/>
      <c r="ELG39" s="195"/>
      <c r="ELH39" s="195"/>
      <c r="ELI39" s="195"/>
      <c r="ELJ39" s="195"/>
      <c r="ELK39" s="195"/>
      <c r="ELL39" s="195"/>
      <c r="ELM39" s="195"/>
      <c r="ELN39" s="195"/>
      <c r="ELO39" s="195"/>
      <c r="ELP39" s="195"/>
      <c r="ELQ39" s="195"/>
      <c r="ELR39" s="195"/>
      <c r="ELS39" s="195"/>
      <c r="ELT39" s="195"/>
      <c r="ELU39" s="195"/>
      <c r="ELV39" s="195"/>
      <c r="ELW39" s="195"/>
      <c r="ELX39" s="195"/>
      <c r="ELY39" s="195"/>
      <c r="ELZ39" s="195"/>
      <c r="EMA39" s="195"/>
      <c r="EMB39" s="195"/>
      <c r="EMC39" s="195"/>
      <c r="EMD39" s="195"/>
      <c r="EME39" s="195"/>
      <c r="EMF39" s="195"/>
      <c r="EMG39" s="195"/>
      <c r="EMH39" s="195"/>
      <c r="EMI39" s="195"/>
      <c r="EMJ39" s="195"/>
      <c r="EMK39" s="195"/>
      <c r="EML39" s="195"/>
      <c r="EMM39" s="195"/>
      <c r="EMN39" s="195"/>
      <c r="EMO39" s="195"/>
      <c r="EMP39" s="195"/>
      <c r="EMQ39" s="195"/>
      <c r="EMR39" s="195"/>
      <c r="EMS39" s="195"/>
      <c r="EMT39" s="195"/>
      <c r="EMU39" s="195"/>
      <c r="EMV39" s="195"/>
      <c r="EMW39" s="195"/>
      <c r="EMX39" s="195"/>
      <c r="EMY39" s="195"/>
      <c r="EMZ39" s="195"/>
      <c r="ENA39" s="195"/>
      <c r="ENB39" s="195"/>
      <c r="ENC39" s="195"/>
      <c r="END39" s="195"/>
      <c r="ENE39" s="195"/>
      <c r="ENF39" s="195"/>
      <c r="ENG39" s="195"/>
      <c r="ENH39" s="195"/>
      <c r="ENI39" s="195"/>
      <c r="ENJ39" s="195"/>
      <c r="ENK39" s="195"/>
      <c r="ENL39" s="195"/>
      <c r="ENM39" s="195"/>
      <c r="ENN39" s="195"/>
      <c r="ENO39" s="195"/>
      <c r="ENP39" s="195"/>
      <c r="ENQ39" s="195"/>
      <c r="ENR39" s="195"/>
      <c r="ENS39" s="195"/>
      <c r="ENT39" s="195"/>
      <c r="ENU39" s="195"/>
      <c r="ENV39" s="195"/>
      <c r="ENW39" s="195"/>
      <c r="ENX39" s="195"/>
      <c r="ENY39" s="195"/>
      <c r="ENZ39" s="195"/>
      <c r="EOA39" s="195"/>
      <c r="EOB39" s="195"/>
      <c r="EOC39" s="195"/>
      <c r="EOD39" s="195"/>
      <c r="EOE39" s="195"/>
      <c r="EOF39" s="195"/>
      <c r="EOG39" s="195"/>
      <c r="EOH39" s="195"/>
      <c r="EOI39" s="195"/>
      <c r="EOJ39" s="195"/>
      <c r="EOK39" s="195"/>
      <c r="EOL39" s="195"/>
      <c r="EOM39" s="195"/>
      <c r="EON39" s="195"/>
      <c r="EOO39" s="195"/>
      <c r="EOP39" s="195"/>
      <c r="EOQ39" s="195"/>
      <c r="EOR39" s="195"/>
      <c r="EOS39" s="195"/>
      <c r="EOT39" s="195"/>
      <c r="EOU39" s="195"/>
      <c r="EOV39" s="195"/>
      <c r="EOW39" s="195"/>
      <c r="EOX39" s="195"/>
      <c r="EOY39" s="195"/>
      <c r="EOZ39" s="195"/>
      <c r="EPA39" s="195"/>
      <c r="EPB39" s="195"/>
      <c r="EPC39" s="195"/>
      <c r="EPD39" s="195"/>
      <c r="EPE39" s="195"/>
      <c r="EPF39" s="195"/>
      <c r="EPG39" s="195"/>
      <c r="EPH39" s="195"/>
      <c r="EPI39" s="195"/>
      <c r="EPJ39" s="195"/>
      <c r="EPK39" s="195"/>
      <c r="EPL39" s="195"/>
      <c r="EPM39" s="195"/>
      <c r="EPN39" s="195"/>
      <c r="EPO39" s="195"/>
      <c r="EPP39" s="195"/>
      <c r="EPQ39" s="195"/>
      <c r="EPR39" s="195"/>
      <c r="EPS39" s="195"/>
      <c r="EPT39" s="195"/>
      <c r="EPU39" s="195"/>
      <c r="EPV39" s="195"/>
      <c r="EPW39" s="195"/>
      <c r="EPX39" s="195"/>
      <c r="EPY39" s="195"/>
      <c r="EPZ39" s="195"/>
      <c r="EQA39" s="195"/>
      <c r="EQB39" s="195"/>
      <c r="EQC39" s="195"/>
      <c r="EQD39" s="195"/>
      <c r="EQE39" s="195"/>
      <c r="EQF39" s="195"/>
      <c r="EQG39" s="195"/>
      <c r="EQH39" s="195"/>
      <c r="EQI39" s="195"/>
      <c r="EQJ39" s="195"/>
      <c r="EQK39" s="195"/>
      <c r="EQL39" s="195"/>
      <c r="EQM39" s="195"/>
      <c r="EQN39" s="195"/>
      <c r="EQO39" s="195"/>
      <c r="EQP39" s="195"/>
      <c r="EQQ39" s="195"/>
      <c r="EQR39" s="195"/>
      <c r="EQS39" s="195"/>
      <c r="EQT39" s="195"/>
      <c r="EQU39" s="195"/>
      <c r="EQV39" s="195"/>
      <c r="EQW39" s="195"/>
      <c r="EQX39" s="195"/>
      <c r="EQY39" s="195"/>
      <c r="EQZ39" s="195"/>
      <c r="ERA39" s="195"/>
      <c r="ERB39" s="195"/>
      <c r="ERC39" s="195"/>
      <c r="ERD39" s="195"/>
      <c r="ERE39" s="195"/>
      <c r="ERF39" s="195"/>
      <c r="ERG39" s="195"/>
      <c r="ERH39" s="195"/>
      <c r="ERI39" s="195"/>
      <c r="ERJ39" s="195"/>
      <c r="ERK39" s="195"/>
      <c r="ERL39" s="195"/>
      <c r="ERM39" s="195"/>
      <c r="ERN39" s="195"/>
      <c r="ERO39" s="195"/>
      <c r="ERP39" s="195"/>
      <c r="ERQ39" s="195"/>
      <c r="ERR39" s="195"/>
      <c r="ERS39" s="195"/>
      <c r="ERT39" s="195"/>
      <c r="ERU39" s="195"/>
      <c r="ERV39" s="195"/>
      <c r="ERW39" s="195"/>
      <c r="ERX39" s="195"/>
      <c r="ERY39" s="195"/>
      <c r="ERZ39" s="195"/>
      <c r="ESA39" s="195"/>
      <c r="ESB39" s="195"/>
      <c r="ESC39" s="195"/>
      <c r="ESD39" s="195"/>
      <c r="ESE39" s="195"/>
      <c r="ESF39" s="195"/>
      <c r="ESG39" s="195"/>
      <c r="ESH39" s="195"/>
      <c r="ESI39" s="195"/>
      <c r="ESJ39" s="195"/>
      <c r="ESK39" s="195"/>
      <c r="ESL39" s="195"/>
      <c r="ESM39" s="195"/>
      <c r="ESN39" s="195"/>
      <c r="ESO39" s="195"/>
      <c r="ESP39" s="195"/>
      <c r="ESQ39" s="195"/>
      <c r="ESR39" s="195"/>
      <c r="ESS39" s="195"/>
      <c r="EST39" s="195"/>
      <c r="ESU39" s="195"/>
      <c r="ESV39" s="195"/>
      <c r="ESW39" s="195"/>
      <c r="ESX39" s="195"/>
      <c r="ESY39" s="195"/>
      <c r="ESZ39" s="195"/>
      <c r="ETA39" s="195"/>
      <c r="ETB39" s="195"/>
      <c r="ETC39" s="195"/>
      <c r="ETD39" s="195"/>
      <c r="ETE39" s="195"/>
      <c r="ETF39" s="195"/>
      <c r="ETG39" s="195"/>
      <c r="ETH39" s="195"/>
      <c r="ETI39" s="195"/>
      <c r="ETJ39" s="195"/>
      <c r="ETK39" s="195"/>
      <c r="ETL39" s="195"/>
      <c r="ETM39" s="195"/>
      <c r="ETN39" s="195"/>
      <c r="ETO39" s="195"/>
      <c r="ETP39" s="195"/>
      <c r="ETQ39" s="195"/>
      <c r="ETR39" s="195"/>
      <c r="ETS39" s="195"/>
      <c r="ETT39" s="195"/>
      <c r="ETU39" s="195"/>
      <c r="ETV39" s="195"/>
      <c r="ETW39" s="195"/>
      <c r="ETX39" s="195"/>
      <c r="ETY39" s="195"/>
      <c r="ETZ39" s="195"/>
      <c r="EUA39" s="195"/>
      <c r="EUB39" s="195"/>
      <c r="EUC39" s="195"/>
      <c r="EUD39" s="195"/>
      <c r="EUE39" s="195"/>
      <c r="EUF39" s="195"/>
      <c r="EUG39" s="195"/>
      <c r="EUH39" s="195"/>
      <c r="EUI39" s="195"/>
      <c r="EUJ39" s="195"/>
      <c r="EUK39" s="195"/>
      <c r="EUL39" s="195"/>
      <c r="EUM39" s="195"/>
      <c r="EUN39" s="195"/>
      <c r="EUO39" s="195"/>
      <c r="EUP39" s="195"/>
      <c r="EUQ39" s="195"/>
      <c r="EUR39" s="195"/>
      <c r="EUS39" s="195"/>
      <c r="EUT39" s="195"/>
      <c r="EUU39" s="195"/>
      <c r="EUV39" s="195"/>
      <c r="EUW39" s="195"/>
      <c r="EUX39" s="195"/>
      <c r="EUY39" s="195"/>
      <c r="EUZ39" s="195"/>
      <c r="EVA39" s="195"/>
      <c r="EVB39" s="195"/>
      <c r="EVC39" s="195"/>
      <c r="EVD39" s="195"/>
      <c r="EVE39" s="195"/>
      <c r="EVF39" s="195"/>
      <c r="EVG39" s="195"/>
      <c r="EVH39" s="195"/>
      <c r="EVI39" s="195"/>
      <c r="EVJ39" s="195"/>
      <c r="EVK39" s="195"/>
      <c r="EVL39" s="195"/>
      <c r="EVM39" s="195"/>
      <c r="EVN39" s="195"/>
      <c r="EVO39" s="195"/>
      <c r="EVP39" s="195"/>
      <c r="EVQ39" s="195"/>
      <c r="EVR39" s="195"/>
      <c r="EVS39" s="195"/>
      <c r="EVT39" s="195"/>
      <c r="EVU39" s="195"/>
      <c r="EVV39" s="195"/>
      <c r="EVW39" s="195"/>
      <c r="EVX39" s="195"/>
      <c r="EVY39" s="195"/>
      <c r="EVZ39" s="195"/>
      <c r="EWA39" s="195"/>
      <c r="EWB39" s="195"/>
      <c r="EWC39" s="195"/>
      <c r="EWD39" s="195"/>
      <c r="EWE39" s="195"/>
      <c r="EWF39" s="195"/>
      <c r="EWG39" s="195"/>
      <c r="EWH39" s="195"/>
      <c r="EWI39" s="195"/>
      <c r="EWJ39" s="195"/>
      <c r="EWK39" s="195"/>
      <c r="EWL39" s="195"/>
      <c r="EWM39" s="195"/>
      <c r="EWN39" s="195"/>
      <c r="EWO39" s="195"/>
      <c r="EWP39" s="195"/>
      <c r="EWQ39" s="195"/>
      <c r="EWR39" s="195"/>
      <c r="EWS39" s="195"/>
      <c r="EWT39" s="195"/>
      <c r="EWU39" s="195"/>
      <c r="EWV39" s="195"/>
      <c r="EWW39" s="195"/>
      <c r="EWX39" s="195"/>
      <c r="EWY39" s="195"/>
      <c r="EWZ39" s="195"/>
      <c r="EXA39" s="195"/>
      <c r="EXB39" s="195"/>
      <c r="EXC39" s="195"/>
      <c r="EXD39" s="195"/>
      <c r="EXE39" s="195"/>
      <c r="EXF39" s="195"/>
      <c r="EXG39" s="195"/>
      <c r="EXH39" s="195"/>
      <c r="EXI39" s="195"/>
      <c r="EXJ39" s="195"/>
      <c r="EXK39" s="195"/>
      <c r="EXL39" s="195"/>
      <c r="EXM39" s="195"/>
      <c r="EXN39" s="195"/>
      <c r="EXO39" s="195"/>
      <c r="EXP39" s="195"/>
      <c r="EXQ39" s="195"/>
      <c r="EXR39" s="195"/>
      <c r="EXS39" s="195"/>
      <c r="EXT39" s="195"/>
      <c r="EXU39" s="195"/>
      <c r="EXV39" s="195"/>
      <c r="EXW39" s="195"/>
      <c r="EXX39" s="195"/>
      <c r="EXY39" s="195"/>
      <c r="EXZ39" s="195"/>
      <c r="EYA39" s="195"/>
      <c r="EYB39" s="195"/>
      <c r="EYC39" s="195"/>
      <c r="EYD39" s="195"/>
      <c r="EYE39" s="195"/>
      <c r="EYF39" s="195"/>
      <c r="EYG39" s="195"/>
      <c r="EYH39" s="195"/>
      <c r="EYI39" s="195"/>
      <c r="EYJ39" s="195"/>
      <c r="EYK39" s="195"/>
      <c r="EYL39" s="195"/>
      <c r="EYM39" s="195"/>
      <c r="EYN39" s="195"/>
      <c r="EYO39" s="195"/>
      <c r="EYP39" s="195"/>
      <c r="EYQ39" s="195"/>
      <c r="EYR39" s="195"/>
      <c r="EYS39" s="195"/>
      <c r="EYT39" s="195"/>
      <c r="EYU39" s="195"/>
      <c r="EYV39" s="195"/>
      <c r="EYW39" s="195"/>
      <c r="EYX39" s="195"/>
      <c r="EYY39" s="195"/>
      <c r="EYZ39" s="195"/>
      <c r="EZA39" s="195"/>
      <c r="EZB39" s="195"/>
      <c r="EZC39" s="195"/>
      <c r="EZD39" s="195"/>
      <c r="EZE39" s="195"/>
      <c r="EZF39" s="195"/>
      <c r="EZG39" s="195"/>
      <c r="EZH39" s="195"/>
      <c r="EZI39" s="195"/>
      <c r="EZJ39" s="195"/>
      <c r="EZK39" s="195"/>
      <c r="EZL39" s="195"/>
      <c r="EZM39" s="195"/>
      <c r="EZN39" s="195"/>
      <c r="EZO39" s="195"/>
      <c r="EZP39" s="195"/>
      <c r="EZQ39" s="195"/>
      <c r="EZR39" s="195"/>
      <c r="EZS39" s="195"/>
      <c r="EZT39" s="195"/>
      <c r="EZU39" s="195"/>
      <c r="EZV39" s="195"/>
      <c r="EZW39" s="195"/>
      <c r="EZX39" s="195"/>
      <c r="EZY39" s="195"/>
      <c r="EZZ39" s="195"/>
      <c r="FAA39" s="195"/>
      <c r="FAB39" s="195"/>
      <c r="FAC39" s="195"/>
      <c r="FAD39" s="195"/>
      <c r="FAE39" s="195"/>
      <c r="FAF39" s="195"/>
      <c r="FAG39" s="195"/>
      <c r="FAH39" s="195"/>
      <c r="FAI39" s="195"/>
      <c r="FAJ39" s="195"/>
      <c r="FAK39" s="195"/>
      <c r="FAL39" s="195"/>
      <c r="FAM39" s="195"/>
      <c r="FAN39" s="195"/>
      <c r="FAO39" s="195"/>
      <c r="FAP39" s="195"/>
      <c r="FAQ39" s="195"/>
      <c r="FAR39" s="195"/>
      <c r="FAS39" s="195"/>
      <c r="FAT39" s="195"/>
      <c r="FAU39" s="195"/>
      <c r="FAV39" s="195"/>
      <c r="FAW39" s="195"/>
      <c r="FAX39" s="195"/>
      <c r="FAY39" s="195"/>
      <c r="FAZ39" s="195"/>
      <c r="FBA39" s="195"/>
      <c r="FBB39" s="195"/>
      <c r="FBC39" s="195"/>
      <c r="FBD39" s="195"/>
      <c r="FBE39" s="195"/>
      <c r="FBF39" s="195"/>
      <c r="FBG39" s="195"/>
      <c r="FBH39" s="195"/>
      <c r="FBI39" s="195"/>
      <c r="FBJ39" s="195"/>
      <c r="FBK39" s="195"/>
      <c r="FBL39" s="195"/>
      <c r="FBM39" s="195"/>
      <c r="FBN39" s="195"/>
      <c r="FBO39" s="195"/>
      <c r="FBP39" s="195"/>
      <c r="FBQ39" s="195"/>
      <c r="FBR39" s="195"/>
      <c r="FBS39" s="195"/>
      <c r="FBT39" s="195"/>
      <c r="FBU39" s="195"/>
      <c r="FBV39" s="195"/>
      <c r="FBW39" s="195"/>
      <c r="FBX39" s="195"/>
      <c r="FBY39" s="195"/>
      <c r="FBZ39" s="195"/>
      <c r="FCA39" s="195"/>
      <c r="FCB39" s="195"/>
      <c r="FCC39" s="195"/>
      <c r="FCD39" s="195"/>
      <c r="FCE39" s="195"/>
      <c r="FCF39" s="195"/>
      <c r="FCG39" s="195"/>
      <c r="FCH39" s="195"/>
      <c r="FCI39" s="195"/>
      <c r="FCJ39" s="195"/>
      <c r="FCK39" s="195"/>
      <c r="FCL39" s="195"/>
      <c r="FCM39" s="195"/>
      <c r="FCN39" s="195"/>
      <c r="FCO39" s="195"/>
      <c r="FCP39" s="195"/>
      <c r="FCQ39" s="195"/>
      <c r="FCR39" s="195"/>
      <c r="FCS39" s="195"/>
      <c r="FCT39" s="195"/>
      <c r="FCU39" s="195"/>
      <c r="FCV39" s="195"/>
      <c r="FCW39" s="195"/>
      <c r="FCX39" s="195"/>
      <c r="FCY39" s="195"/>
      <c r="FCZ39" s="195"/>
      <c r="FDA39" s="195"/>
      <c r="FDB39" s="195"/>
      <c r="FDC39" s="195"/>
      <c r="FDD39" s="195"/>
      <c r="FDE39" s="195"/>
      <c r="FDF39" s="195"/>
      <c r="FDG39" s="195"/>
      <c r="FDH39" s="195"/>
      <c r="FDI39" s="195"/>
      <c r="FDJ39" s="195"/>
      <c r="FDK39" s="195"/>
      <c r="FDL39" s="195"/>
      <c r="FDM39" s="195"/>
      <c r="FDN39" s="195"/>
      <c r="FDO39" s="195"/>
      <c r="FDP39" s="195"/>
      <c r="FDQ39" s="195"/>
      <c r="FDR39" s="195"/>
      <c r="FDS39" s="195"/>
      <c r="FDT39" s="195"/>
      <c r="FDU39" s="195"/>
      <c r="FDV39" s="195"/>
      <c r="FDW39" s="195"/>
      <c r="FDX39" s="195"/>
      <c r="FDY39" s="195"/>
      <c r="FDZ39" s="195"/>
      <c r="FEA39" s="195"/>
      <c r="FEB39" s="195"/>
      <c r="FEC39" s="195"/>
      <c r="FED39" s="195"/>
      <c r="FEE39" s="195"/>
      <c r="FEF39" s="195"/>
      <c r="FEG39" s="195"/>
      <c r="FEH39" s="195"/>
      <c r="FEI39" s="195"/>
      <c r="FEJ39" s="195"/>
      <c r="FEK39" s="195"/>
      <c r="FEL39" s="195"/>
      <c r="FEM39" s="195"/>
      <c r="FEN39" s="195"/>
      <c r="FEO39" s="195"/>
      <c r="FEP39" s="195"/>
      <c r="FEQ39" s="195"/>
      <c r="FER39" s="195"/>
      <c r="FES39" s="195"/>
      <c r="FET39" s="195"/>
      <c r="FEU39" s="195"/>
      <c r="FEV39" s="195"/>
      <c r="FEW39" s="195"/>
      <c r="FEX39" s="195"/>
      <c r="FEY39" s="195"/>
      <c r="FEZ39" s="195"/>
      <c r="FFA39" s="195"/>
      <c r="FFB39" s="195"/>
      <c r="FFC39" s="195"/>
      <c r="FFD39" s="195"/>
      <c r="FFE39" s="195"/>
      <c r="FFF39" s="195"/>
      <c r="FFG39" s="195"/>
      <c r="FFH39" s="195"/>
      <c r="FFI39" s="195"/>
      <c r="FFJ39" s="195"/>
      <c r="FFK39" s="195"/>
      <c r="FFL39" s="195"/>
      <c r="FFM39" s="195"/>
      <c r="FFN39" s="195"/>
      <c r="FFO39" s="195"/>
      <c r="FFP39" s="195"/>
      <c r="FFQ39" s="195"/>
      <c r="FFR39" s="195"/>
      <c r="FFS39" s="195"/>
      <c r="FFT39" s="195"/>
      <c r="FFU39" s="195"/>
      <c r="FFV39" s="195"/>
      <c r="FFW39" s="195"/>
      <c r="FFX39" s="195"/>
      <c r="FFY39" s="195"/>
      <c r="FFZ39" s="195"/>
      <c r="FGA39" s="195"/>
      <c r="FGB39" s="195"/>
      <c r="FGC39" s="195"/>
      <c r="FGD39" s="195"/>
      <c r="FGE39" s="195"/>
      <c r="FGF39" s="195"/>
      <c r="FGG39" s="195"/>
      <c r="FGH39" s="195"/>
      <c r="FGI39" s="195"/>
      <c r="FGJ39" s="195"/>
      <c r="FGK39" s="195"/>
      <c r="FGL39" s="195"/>
      <c r="FGM39" s="195"/>
      <c r="FGN39" s="195"/>
      <c r="FGO39" s="195"/>
      <c r="FGP39" s="195"/>
      <c r="FGQ39" s="195"/>
      <c r="FGR39" s="195"/>
      <c r="FGS39" s="195"/>
      <c r="FGT39" s="195"/>
      <c r="FGU39" s="195"/>
      <c r="FGV39" s="195"/>
      <c r="FGW39" s="195"/>
      <c r="FGX39" s="195"/>
      <c r="FGY39" s="195"/>
      <c r="FGZ39" s="195"/>
      <c r="FHA39" s="195"/>
      <c r="FHB39" s="195"/>
      <c r="FHC39" s="195"/>
      <c r="FHD39" s="195"/>
      <c r="FHE39" s="195"/>
      <c r="FHF39" s="195"/>
      <c r="FHG39" s="195"/>
      <c r="FHH39" s="195"/>
      <c r="FHI39" s="195"/>
      <c r="FHJ39" s="195"/>
      <c r="FHK39" s="195"/>
      <c r="FHL39" s="195"/>
      <c r="FHM39" s="195"/>
      <c r="FHN39" s="195"/>
      <c r="FHO39" s="195"/>
      <c r="FHP39" s="195"/>
      <c r="FHQ39" s="195"/>
      <c r="FHR39" s="195"/>
      <c r="FHS39" s="195"/>
      <c r="FHT39" s="195"/>
      <c r="FHU39" s="195"/>
      <c r="FHV39" s="195"/>
      <c r="FHW39" s="195"/>
      <c r="FHX39" s="195"/>
      <c r="FHY39" s="195"/>
      <c r="FHZ39" s="195"/>
      <c r="FIA39" s="195"/>
      <c r="FIB39" s="195"/>
      <c r="FIC39" s="195"/>
      <c r="FID39" s="195"/>
      <c r="FIE39" s="195"/>
      <c r="FIF39" s="195"/>
      <c r="FIG39" s="195"/>
      <c r="FIH39" s="195"/>
      <c r="FII39" s="195"/>
      <c r="FIJ39" s="195"/>
      <c r="FIK39" s="195"/>
      <c r="FIL39" s="195"/>
      <c r="FIM39" s="195"/>
      <c r="FIN39" s="195"/>
      <c r="FIO39" s="195"/>
      <c r="FIP39" s="195"/>
      <c r="FIQ39" s="195"/>
      <c r="FIR39" s="195"/>
      <c r="FIS39" s="195"/>
      <c r="FIT39" s="195"/>
      <c r="FIU39" s="195"/>
      <c r="FIV39" s="195"/>
      <c r="FIW39" s="195"/>
      <c r="FIX39" s="195"/>
      <c r="FIY39" s="195"/>
      <c r="FIZ39" s="195"/>
      <c r="FJA39" s="195"/>
      <c r="FJB39" s="195"/>
      <c r="FJC39" s="195"/>
      <c r="FJD39" s="195"/>
      <c r="FJE39" s="195"/>
      <c r="FJF39" s="195"/>
      <c r="FJG39" s="195"/>
      <c r="FJH39" s="195"/>
      <c r="FJI39" s="195"/>
      <c r="FJJ39" s="195"/>
      <c r="FJK39" s="195"/>
      <c r="FJL39" s="195"/>
      <c r="FJM39" s="195"/>
      <c r="FJN39" s="195"/>
      <c r="FJO39" s="195"/>
      <c r="FJP39" s="195"/>
      <c r="FJQ39" s="195"/>
      <c r="FJR39" s="195"/>
      <c r="FJS39" s="195"/>
      <c r="FJT39" s="195"/>
      <c r="FJU39" s="195"/>
      <c r="FJV39" s="195"/>
      <c r="FJW39" s="195"/>
      <c r="FJX39" s="195"/>
      <c r="FJY39" s="195"/>
      <c r="FJZ39" s="195"/>
      <c r="FKA39" s="195"/>
      <c r="FKB39" s="195"/>
      <c r="FKC39" s="195"/>
      <c r="FKD39" s="195"/>
      <c r="FKE39" s="195"/>
      <c r="FKF39" s="195"/>
      <c r="FKG39" s="195"/>
      <c r="FKH39" s="195"/>
      <c r="FKI39" s="195"/>
      <c r="FKJ39" s="195"/>
      <c r="FKK39" s="195"/>
      <c r="FKL39" s="195"/>
      <c r="FKM39" s="195"/>
      <c r="FKN39" s="195"/>
      <c r="FKO39" s="195"/>
      <c r="FKP39" s="195"/>
      <c r="FKQ39" s="195"/>
      <c r="FKR39" s="195"/>
      <c r="FKS39" s="195"/>
      <c r="FKT39" s="195"/>
      <c r="FKU39" s="195"/>
      <c r="FKV39" s="195"/>
      <c r="FKW39" s="195"/>
      <c r="FKX39" s="195"/>
      <c r="FKY39" s="195"/>
      <c r="FKZ39" s="195"/>
      <c r="FLA39" s="195"/>
      <c r="FLB39" s="195"/>
      <c r="FLC39" s="195"/>
      <c r="FLD39" s="195"/>
      <c r="FLE39" s="195"/>
      <c r="FLF39" s="195"/>
      <c r="FLG39" s="195"/>
      <c r="FLH39" s="195"/>
      <c r="FLI39" s="195"/>
      <c r="FLJ39" s="195"/>
      <c r="FLK39" s="195"/>
      <c r="FLL39" s="195"/>
      <c r="FLM39" s="195"/>
      <c r="FLN39" s="195"/>
      <c r="FLO39" s="195"/>
      <c r="FLP39" s="195"/>
      <c r="FLQ39" s="195"/>
      <c r="FLR39" s="195"/>
      <c r="FLS39" s="195"/>
      <c r="FLT39" s="195"/>
      <c r="FLU39" s="195"/>
      <c r="FLV39" s="195"/>
      <c r="FLW39" s="195"/>
      <c r="FLX39" s="195"/>
      <c r="FLY39" s="195"/>
      <c r="FLZ39" s="195"/>
      <c r="FMA39" s="195"/>
      <c r="FMB39" s="195"/>
      <c r="FMC39" s="195"/>
      <c r="FMD39" s="195"/>
      <c r="FME39" s="195"/>
      <c r="FMF39" s="195"/>
      <c r="FMG39" s="195"/>
      <c r="FMH39" s="195"/>
      <c r="FMI39" s="195"/>
      <c r="FMJ39" s="195"/>
      <c r="FMK39" s="195"/>
      <c r="FML39" s="195"/>
      <c r="FMM39" s="195"/>
      <c r="FMN39" s="195"/>
      <c r="FMO39" s="195"/>
      <c r="FMP39" s="195"/>
      <c r="FMQ39" s="195"/>
      <c r="FMR39" s="195"/>
      <c r="FMS39" s="195"/>
      <c r="FMT39" s="195"/>
      <c r="FMU39" s="195"/>
      <c r="FMV39" s="195"/>
      <c r="FMW39" s="195"/>
      <c r="FMX39" s="195"/>
      <c r="FMY39" s="195"/>
      <c r="FMZ39" s="195"/>
      <c r="FNA39" s="195"/>
      <c r="FNB39" s="195"/>
      <c r="FNC39" s="195"/>
      <c r="FND39" s="195"/>
      <c r="FNE39" s="195"/>
      <c r="FNF39" s="195"/>
      <c r="FNG39" s="195"/>
      <c r="FNH39" s="195"/>
      <c r="FNI39" s="195"/>
      <c r="FNJ39" s="195"/>
      <c r="FNK39" s="195"/>
      <c r="FNL39" s="195"/>
      <c r="FNM39" s="195"/>
      <c r="FNN39" s="195"/>
      <c r="FNO39" s="195"/>
      <c r="FNP39" s="195"/>
      <c r="FNQ39" s="195"/>
      <c r="FNR39" s="195"/>
      <c r="FNS39" s="195"/>
      <c r="FNT39" s="195"/>
      <c r="FNU39" s="195"/>
      <c r="FNV39" s="195"/>
      <c r="FNW39" s="195"/>
      <c r="FNX39" s="195"/>
      <c r="FNY39" s="195"/>
      <c r="FNZ39" s="195"/>
      <c r="FOA39" s="195"/>
      <c r="FOB39" s="195"/>
      <c r="FOC39" s="195"/>
      <c r="FOD39" s="195"/>
      <c r="FOE39" s="195"/>
      <c r="FOF39" s="195"/>
      <c r="FOG39" s="195"/>
      <c r="FOH39" s="195"/>
      <c r="FOI39" s="195"/>
      <c r="FOJ39" s="195"/>
      <c r="FOK39" s="195"/>
      <c r="FOL39" s="195"/>
      <c r="FOM39" s="195"/>
      <c r="FON39" s="195"/>
      <c r="FOO39" s="195"/>
      <c r="FOP39" s="195"/>
      <c r="FOQ39" s="195"/>
      <c r="FOR39" s="195"/>
      <c r="FOS39" s="195"/>
      <c r="FOT39" s="195"/>
      <c r="FOU39" s="195"/>
      <c r="FOV39" s="195"/>
      <c r="FOW39" s="195"/>
      <c r="FOX39" s="195"/>
      <c r="FOY39" s="195"/>
      <c r="FOZ39" s="195"/>
      <c r="FPA39" s="195"/>
      <c r="FPB39" s="195"/>
      <c r="FPC39" s="195"/>
      <c r="FPD39" s="195"/>
      <c r="FPE39" s="195"/>
      <c r="FPF39" s="195"/>
      <c r="FPG39" s="195"/>
      <c r="FPH39" s="195"/>
      <c r="FPI39" s="195"/>
      <c r="FPJ39" s="195"/>
      <c r="FPK39" s="195"/>
      <c r="FPL39" s="195"/>
      <c r="FPM39" s="195"/>
      <c r="FPN39" s="195"/>
      <c r="FPO39" s="195"/>
      <c r="FPP39" s="195"/>
      <c r="FPQ39" s="195"/>
      <c r="FPR39" s="195"/>
      <c r="FPS39" s="195"/>
      <c r="FPT39" s="195"/>
      <c r="FPU39" s="195"/>
      <c r="FPV39" s="195"/>
      <c r="FPW39" s="195"/>
      <c r="FPX39" s="195"/>
      <c r="FPY39" s="195"/>
      <c r="FPZ39" s="195"/>
      <c r="FQA39" s="195"/>
      <c r="FQB39" s="195"/>
      <c r="FQC39" s="195"/>
      <c r="FQD39" s="195"/>
      <c r="FQE39" s="195"/>
      <c r="FQF39" s="195"/>
      <c r="FQG39" s="195"/>
      <c r="FQH39" s="195"/>
      <c r="FQI39" s="195"/>
      <c r="FQJ39" s="195"/>
      <c r="FQK39" s="195"/>
      <c r="FQL39" s="195"/>
      <c r="FQM39" s="195"/>
      <c r="FQN39" s="195"/>
      <c r="FQO39" s="195"/>
      <c r="FQP39" s="195"/>
      <c r="FQQ39" s="195"/>
      <c r="FQR39" s="195"/>
      <c r="FQS39" s="195"/>
      <c r="FQT39" s="195"/>
      <c r="FQU39" s="195"/>
      <c r="FQV39" s="195"/>
      <c r="FQW39" s="195"/>
      <c r="FQX39" s="195"/>
      <c r="FQY39" s="195"/>
      <c r="FQZ39" s="195"/>
      <c r="FRA39" s="195"/>
      <c r="FRB39" s="195"/>
      <c r="FRC39" s="195"/>
      <c r="FRD39" s="195"/>
      <c r="FRE39" s="195"/>
      <c r="FRF39" s="195"/>
      <c r="FRG39" s="195"/>
      <c r="FRH39" s="195"/>
      <c r="FRI39" s="195"/>
      <c r="FRJ39" s="195"/>
      <c r="FRK39" s="195"/>
      <c r="FRL39" s="195"/>
      <c r="FRM39" s="195"/>
      <c r="FRN39" s="195"/>
      <c r="FRO39" s="195"/>
      <c r="FRP39" s="195"/>
      <c r="FRQ39" s="195"/>
      <c r="FRR39" s="195"/>
      <c r="FRS39" s="195"/>
      <c r="FRT39" s="195"/>
      <c r="FRU39" s="195"/>
      <c r="FRV39" s="195"/>
      <c r="FRW39" s="195"/>
      <c r="FRX39" s="195"/>
      <c r="FRY39" s="195"/>
      <c r="FRZ39" s="195"/>
      <c r="FSA39" s="195"/>
      <c r="FSB39" s="195"/>
      <c r="FSC39" s="195"/>
      <c r="FSD39" s="195"/>
      <c r="FSE39" s="195"/>
      <c r="FSF39" s="195"/>
      <c r="FSG39" s="195"/>
      <c r="FSH39" s="195"/>
      <c r="FSI39" s="195"/>
      <c r="FSJ39" s="195"/>
      <c r="FSK39" s="195"/>
      <c r="FSL39" s="195"/>
      <c r="FSM39" s="195"/>
      <c r="FSN39" s="195"/>
      <c r="FSO39" s="195"/>
      <c r="FSP39" s="195"/>
      <c r="FSQ39" s="195"/>
      <c r="FSR39" s="195"/>
      <c r="FSS39" s="195"/>
      <c r="FST39" s="195"/>
      <c r="FSU39" s="195"/>
      <c r="FSV39" s="195"/>
      <c r="FSW39" s="195"/>
      <c r="FSX39" s="195"/>
      <c r="FSY39" s="195"/>
      <c r="FSZ39" s="195"/>
      <c r="FTA39" s="195"/>
      <c r="FTB39" s="195"/>
      <c r="FTC39" s="195"/>
      <c r="FTD39" s="195"/>
      <c r="FTE39" s="195"/>
      <c r="FTF39" s="195"/>
      <c r="FTG39" s="195"/>
      <c r="FTH39" s="195"/>
      <c r="FTI39" s="195"/>
      <c r="FTJ39" s="195"/>
      <c r="FTK39" s="195"/>
      <c r="FTL39" s="195"/>
      <c r="FTM39" s="195"/>
      <c r="FTN39" s="195"/>
      <c r="FTO39" s="195"/>
      <c r="FTP39" s="195"/>
      <c r="FTQ39" s="195"/>
      <c r="FTR39" s="195"/>
      <c r="FTS39" s="195"/>
      <c r="FTT39" s="195"/>
      <c r="FTU39" s="195"/>
      <c r="FTV39" s="195"/>
      <c r="FTW39" s="195"/>
      <c r="FTX39" s="195"/>
      <c r="FTY39" s="195"/>
      <c r="FTZ39" s="195"/>
      <c r="FUA39" s="195"/>
      <c r="FUB39" s="195"/>
      <c r="FUC39" s="195"/>
      <c r="FUD39" s="195"/>
      <c r="FUE39" s="195"/>
      <c r="FUF39" s="195"/>
      <c r="FUG39" s="195"/>
      <c r="FUH39" s="195"/>
      <c r="FUI39" s="195"/>
      <c r="FUJ39" s="195"/>
      <c r="FUK39" s="195"/>
      <c r="FUL39" s="195"/>
      <c r="FUM39" s="195"/>
      <c r="FUN39" s="195"/>
      <c r="FUO39" s="195"/>
      <c r="FUP39" s="195"/>
      <c r="FUQ39" s="195"/>
      <c r="FUR39" s="195"/>
      <c r="FUS39" s="195"/>
      <c r="FUT39" s="195"/>
      <c r="FUU39" s="195"/>
      <c r="FUV39" s="195"/>
      <c r="FUW39" s="195"/>
      <c r="FUX39" s="195"/>
      <c r="FUY39" s="195"/>
      <c r="FUZ39" s="195"/>
      <c r="FVA39" s="195"/>
      <c r="FVB39" s="195"/>
      <c r="FVC39" s="195"/>
      <c r="FVD39" s="195"/>
      <c r="FVE39" s="195"/>
      <c r="FVF39" s="195"/>
      <c r="FVG39" s="195"/>
      <c r="FVH39" s="195"/>
      <c r="FVI39" s="195"/>
      <c r="FVJ39" s="195"/>
      <c r="FVK39" s="195"/>
      <c r="FVL39" s="195"/>
      <c r="FVM39" s="195"/>
      <c r="FVN39" s="195"/>
      <c r="FVO39" s="195"/>
      <c r="FVP39" s="195"/>
      <c r="FVQ39" s="195"/>
      <c r="FVR39" s="195"/>
      <c r="FVS39" s="195"/>
      <c r="FVT39" s="195"/>
      <c r="FVU39" s="195"/>
      <c r="FVV39" s="195"/>
      <c r="FVW39" s="195"/>
      <c r="FVX39" s="195"/>
      <c r="FVY39" s="195"/>
      <c r="FVZ39" s="195"/>
      <c r="FWA39" s="195"/>
      <c r="FWB39" s="195"/>
      <c r="FWC39" s="195"/>
      <c r="FWD39" s="195"/>
      <c r="FWE39" s="195"/>
      <c r="FWF39" s="195"/>
      <c r="FWG39" s="195"/>
      <c r="FWH39" s="195"/>
      <c r="FWI39" s="195"/>
      <c r="FWJ39" s="195"/>
      <c r="FWK39" s="195"/>
      <c r="FWL39" s="195"/>
      <c r="FWM39" s="195"/>
      <c r="FWN39" s="195"/>
      <c r="FWO39" s="195"/>
      <c r="FWP39" s="195"/>
      <c r="FWQ39" s="195"/>
      <c r="FWR39" s="195"/>
      <c r="FWS39" s="195"/>
      <c r="FWT39" s="195"/>
      <c r="FWU39" s="195"/>
      <c r="FWV39" s="195"/>
      <c r="FWW39" s="195"/>
      <c r="FWX39" s="195"/>
      <c r="FWY39" s="195"/>
      <c r="FWZ39" s="195"/>
      <c r="FXA39" s="195"/>
      <c r="FXB39" s="195"/>
      <c r="FXC39" s="195"/>
      <c r="FXD39" s="195"/>
      <c r="FXE39" s="195"/>
      <c r="FXF39" s="195"/>
      <c r="FXG39" s="195"/>
      <c r="FXH39" s="195"/>
      <c r="FXI39" s="195"/>
      <c r="FXJ39" s="195"/>
      <c r="FXK39" s="195"/>
      <c r="FXL39" s="195"/>
      <c r="FXM39" s="195"/>
      <c r="FXN39" s="195"/>
      <c r="FXO39" s="195"/>
      <c r="FXP39" s="195"/>
      <c r="FXQ39" s="195"/>
      <c r="FXR39" s="195"/>
      <c r="FXS39" s="195"/>
      <c r="FXT39" s="195"/>
      <c r="FXU39" s="195"/>
      <c r="FXV39" s="195"/>
      <c r="FXW39" s="195"/>
      <c r="FXX39" s="195"/>
      <c r="FXY39" s="195"/>
      <c r="FXZ39" s="195"/>
      <c r="FYA39" s="195"/>
      <c r="FYB39" s="195"/>
      <c r="FYC39" s="195"/>
      <c r="FYD39" s="195"/>
      <c r="FYE39" s="195"/>
      <c r="FYF39" s="195"/>
      <c r="FYG39" s="195"/>
      <c r="FYH39" s="195"/>
      <c r="FYI39" s="195"/>
      <c r="FYJ39" s="195"/>
      <c r="FYK39" s="195"/>
      <c r="FYL39" s="195"/>
      <c r="FYM39" s="195"/>
      <c r="FYN39" s="195"/>
      <c r="FYO39" s="195"/>
      <c r="FYP39" s="195"/>
      <c r="FYQ39" s="195"/>
      <c r="FYR39" s="195"/>
      <c r="FYS39" s="195"/>
      <c r="FYT39" s="195"/>
      <c r="FYU39" s="195"/>
      <c r="FYV39" s="195"/>
      <c r="FYW39" s="195"/>
      <c r="FYX39" s="195"/>
      <c r="FYY39" s="195"/>
      <c r="FYZ39" s="195"/>
      <c r="FZA39" s="195"/>
      <c r="FZB39" s="195"/>
      <c r="FZC39" s="195"/>
      <c r="FZD39" s="195"/>
      <c r="FZE39" s="195"/>
      <c r="FZF39" s="195"/>
      <c r="FZG39" s="195"/>
      <c r="FZH39" s="195"/>
      <c r="FZI39" s="195"/>
      <c r="FZJ39" s="195"/>
      <c r="FZK39" s="195"/>
      <c r="FZL39" s="195"/>
      <c r="FZM39" s="195"/>
      <c r="FZN39" s="195"/>
      <c r="FZO39" s="195"/>
      <c r="FZP39" s="195"/>
      <c r="FZQ39" s="195"/>
      <c r="FZR39" s="195"/>
      <c r="FZS39" s="195"/>
      <c r="FZT39" s="195"/>
      <c r="FZU39" s="195"/>
      <c r="FZV39" s="195"/>
      <c r="FZW39" s="195"/>
      <c r="FZX39" s="195"/>
      <c r="FZY39" s="195"/>
      <c r="FZZ39" s="195"/>
      <c r="GAA39" s="195"/>
      <c r="GAB39" s="195"/>
      <c r="GAC39" s="195"/>
      <c r="GAD39" s="195"/>
      <c r="GAE39" s="195"/>
      <c r="GAF39" s="195"/>
      <c r="GAG39" s="195"/>
      <c r="GAH39" s="195"/>
      <c r="GAI39" s="195"/>
      <c r="GAJ39" s="195"/>
      <c r="GAK39" s="195"/>
      <c r="GAL39" s="195"/>
      <c r="GAM39" s="195"/>
      <c r="GAN39" s="195"/>
      <c r="GAO39" s="195"/>
      <c r="GAP39" s="195"/>
      <c r="GAQ39" s="195"/>
      <c r="GAR39" s="195"/>
      <c r="GAS39" s="195"/>
      <c r="GAT39" s="195"/>
      <c r="GAU39" s="195"/>
      <c r="GAV39" s="195"/>
      <c r="GAW39" s="195"/>
      <c r="GAX39" s="195"/>
      <c r="GAY39" s="195"/>
      <c r="GAZ39" s="195"/>
      <c r="GBA39" s="195"/>
      <c r="GBB39" s="195"/>
      <c r="GBC39" s="195"/>
      <c r="GBD39" s="195"/>
      <c r="GBE39" s="195"/>
      <c r="GBF39" s="195"/>
      <c r="GBG39" s="195"/>
      <c r="GBH39" s="195"/>
      <c r="GBI39" s="195"/>
      <c r="GBJ39" s="195"/>
      <c r="GBK39" s="195"/>
      <c r="GBL39" s="195"/>
      <c r="GBM39" s="195"/>
      <c r="GBN39" s="195"/>
      <c r="GBO39" s="195"/>
      <c r="GBP39" s="195"/>
      <c r="GBQ39" s="195"/>
      <c r="GBR39" s="195"/>
      <c r="GBS39" s="195"/>
      <c r="GBT39" s="195"/>
      <c r="GBU39" s="195"/>
      <c r="GBV39" s="195"/>
      <c r="GBW39" s="195"/>
      <c r="GBX39" s="195"/>
      <c r="GBY39" s="195"/>
      <c r="GBZ39" s="195"/>
      <c r="GCA39" s="195"/>
      <c r="GCB39" s="195"/>
      <c r="GCC39" s="195"/>
      <c r="GCD39" s="195"/>
      <c r="GCE39" s="195"/>
      <c r="GCF39" s="195"/>
      <c r="GCG39" s="195"/>
      <c r="GCH39" s="195"/>
      <c r="GCI39" s="195"/>
      <c r="GCJ39" s="195"/>
      <c r="GCK39" s="195"/>
      <c r="GCL39" s="195"/>
      <c r="GCM39" s="195"/>
      <c r="GCN39" s="195"/>
      <c r="GCO39" s="195"/>
      <c r="GCP39" s="195"/>
      <c r="GCQ39" s="195"/>
      <c r="GCR39" s="195"/>
      <c r="GCS39" s="195"/>
      <c r="GCT39" s="195"/>
      <c r="GCU39" s="195"/>
      <c r="GCV39" s="195"/>
      <c r="GCW39" s="195"/>
      <c r="GCX39" s="195"/>
      <c r="GCY39" s="195"/>
      <c r="GCZ39" s="195"/>
      <c r="GDA39" s="195"/>
      <c r="GDB39" s="195"/>
      <c r="GDC39" s="195"/>
      <c r="GDD39" s="195"/>
      <c r="GDE39" s="195"/>
      <c r="GDF39" s="195"/>
      <c r="GDG39" s="195"/>
      <c r="GDH39" s="195"/>
      <c r="GDI39" s="195"/>
      <c r="GDJ39" s="195"/>
      <c r="GDK39" s="195"/>
      <c r="GDL39" s="195"/>
      <c r="GDM39" s="195"/>
      <c r="GDN39" s="195"/>
      <c r="GDO39" s="195"/>
      <c r="GDP39" s="195"/>
      <c r="GDQ39" s="195"/>
      <c r="GDR39" s="195"/>
      <c r="GDS39" s="195"/>
      <c r="GDT39" s="195"/>
      <c r="GDU39" s="195"/>
      <c r="GDV39" s="195"/>
      <c r="GDW39" s="195"/>
      <c r="GDX39" s="195"/>
      <c r="GDY39" s="195"/>
      <c r="GDZ39" s="195"/>
      <c r="GEA39" s="195"/>
      <c r="GEB39" s="195"/>
      <c r="GEC39" s="195"/>
      <c r="GED39" s="195"/>
      <c r="GEE39" s="195"/>
      <c r="GEF39" s="195"/>
      <c r="GEG39" s="195"/>
      <c r="GEH39" s="195"/>
      <c r="GEI39" s="195"/>
      <c r="GEJ39" s="195"/>
      <c r="GEK39" s="195"/>
      <c r="GEL39" s="195"/>
      <c r="GEM39" s="195"/>
      <c r="GEN39" s="195"/>
      <c r="GEO39" s="195"/>
      <c r="GEP39" s="195"/>
      <c r="GEQ39" s="195"/>
      <c r="GER39" s="195"/>
      <c r="GES39" s="195"/>
      <c r="GET39" s="195"/>
      <c r="GEU39" s="195"/>
      <c r="GEV39" s="195"/>
      <c r="GEW39" s="195"/>
      <c r="GEX39" s="195"/>
      <c r="GEY39" s="195"/>
      <c r="GEZ39" s="195"/>
      <c r="GFA39" s="195"/>
      <c r="GFB39" s="195"/>
      <c r="GFC39" s="195"/>
      <c r="GFD39" s="195"/>
      <c r="GFE39" s="195"/>
      <c r="GFF39" s="195"/>
      <c r="GFG39" s="195"/>
      <c r="GFH39" s="195"/>
      <c r="GFI39" s="195"/>
      <c r="GFJ39" s="195"/>
      <c r="GFK39" s="195"/>
      <c r="GFL39" s="195"/>
      <c r="GFM39" s="195"/>
      <c r="GFN39" s="195"/>
      <c r="GFO39" s="195"/>
      <c r="GFP39" s="195"/>
      <c r="GFQ39" s="195"/>
      <c r="GFR39" s="195"/>
      <c r="GFS39" s="195"/>
      <c r="GFT39" s="195"/>
      <c r="GFU39" s="195"/>
      <c r="GFV39" s="195"/>
      <c r="GFW39" s="195"/>
      <c r="GFX39" s="195"/>
      <c r="GFY39" s="195"/>
      <c r="GFZ39" s="195"/>
      <c r="GGA39" s="195"/>
      <c r="GGB39" s="195"/>
      <c r="GGC39" s="195"/>
      <c r="GGD39" s="195"/>
      <c r="GGE39" s="195"/>
      <c r="GGF39" s="195"/>
      <c r="GGG39" s="195"/>
      <c r="GGH39" s="195"/>
      <c r="GGI39" s="195"/>
      <c r="GGJ39" s="195"/>
      <c r="GGK39" s="195"/>
      <c r="GGL39" s="195"/>
      <c r="GGM39" s="195"/>
      <c r="GGN39" s="195"/>
      <c r="GGO39" s="195"/>
      <c r="GGP39" s="195"/>
      <c r="GGQ39" s="195"/>
      <c r="GGR39" s="195"/>
      <c r="GGS39" s="195"/>
      <c r="GGT39" s="195"/>
      <c r="GGU39" s="195"/>
      <c r="GGV39" s="195"/>
      <c r="GGW39" s="195"/>
      <c r="GGX39" s="195"/>
      <c r="GGY39" s="195"/>
      <c r="GGZ39" s="195"/>
      <c r="GHA39" s="195"/>
      <c r="GHB39" s="195"/>
      <c r="GHC39" s="195"/>
      <c r="GHD39" s="195"/>
      <c r="GHE39" s="195"/>
      <c r="GHF39" s="195"/>
      <c r="GHG39" s="195"/>
      <c r="GHH39" s="195"/>
      <c r="GHI39" s="195"/>
      <c r="GHJ39" s="195"/>
      <c r="GHK39" s="195"/>
      <c r="GHL39" s="195"/>
      <c r="GHM39" s="195"/>
      <c r="GHN39" s="195"/>
      <c r="GHO39" s="195"/>
      <c r="GHP39" s="195"/>
      <c r="GHQ39" s="195"/>
      <c r="GHR39" s="195"/>
      <c r="GHS39" s="195"/>
      <c r="GHT39" s="195"/>
      <c r="GHU39" s="195"/>
      <c r="GHV39" s="195"/>
      <c r="GHW39" s="195"/>
      <c r="GHX39" s="195"/>
      <c r="GHY39" s="195"/>
      <c r="GHZ39" s="195"/>
      <c r="GIA39" s="195"/>
      <c r="GIB39" s="195"/>
      <c r="GIC39" s="195"/>
      <c r="GID39" s="195"/>
      <c r="GIE39" s="195"/>
      <c r="GIF39" s="195"/>
      <c r="GIG39" s="195"/>
      <c r="GIH39" s="195"/>
      <c r="GII39" s="195"/>
      <c r="GIJ39" s="195"/>
      <c r="GIK39" s="195"/>
      <c r="GIL39" s="195"/>
      <c r="GIM39" s="195"/>
      <c r="GIN39" s="195"/>
      <c r="GIO39" s="195"/>
      <c r="GIP39" s="195"/>
      <c r="GIQ39" s="195"/>
      <c r="GIR39" s="195"/>
      <c r="GIS39" s="195"/>
      <c r="GIT39" s="195"/>
      <c r="GIU39" s="195"/>
      <c r="GIV39" s="195"/>
      <c r="GIW39" s="195"/>
      <c r="GIX39" s="195"/>
      <c r="GIY39" s="195"/>
      <c r="GIZ39" s="195"/>
      <c r="GJA39" s="195"/>
      <c r="GJB39" s="195"/>
      <c r="GJC39" s="195"/>
      <c r="GJD39" s="195"/>
      <c r="GJE39" s="195"/>
      <c r="GJF39" s="195"/>
      <c r="GJG39" s="195"/>
      <c r="GJH39" s="195"/>
      <c r="GJI39" s="195"/>
      <c r="GJJ39" s="195"/>
      <c r="GJK39" s="195"/>
      <c r="GJL39" s="195"/>
      <c r="GJM39" s="195"/>
      <c r="GJN39" s="195"/>
      <c r="GJO39" s="195"/>
      <c r="GJP39" s="195"/>
      <c r="GJQ39" s="195"/>
      <c r="GJR39" s="195"/>
      <c r="GJS39" s="195"/>
      <c r="GJT39" s="195"/>
      <c r="GJU39" s="195"/>
      <c r="GJV39" s="195"/>
      <c r="GJW39" s="195"/>
      <c r="GJX39" s="195"/>
      <c r="GJY39" s="195"/>
      <c r="GJZ39" s="195"/>
      <c r="GKA39" s="195"/>
      <c r="GKB39" s="195"/>
      <c r="GKC39" s="195"/>
      <c r="GKD39" s="195"/>
      <c r="GKE39" s="195"/>
      <c r="GKF39" s="195"/>
      <c r="GKG39" s="195"/>
      <c r="GKH39" s="195"/>
      <c r="GKI39" s="195"/>
      <c r="GKJ39" s="195"/>
      <c r="GKK39" s="195"/>
      <c r="GKL39" s="195"/>
      <c r="GKM39" s="195"/>
      <c r="GKN39" s="195"/>
      <c r="GKO39" s="195"/>
      <c r="GKP39" s="195"/>
      <c r="GKQ39" s="195"/>
      <c r="GKR39" s="195"/>
      <c r="GKS39" s="195"/>
      <c r="GKT39" s="195"/>
      <c r="GKU39" s="195"/>
      <c r="GKV39" s="195"/>
      <c r="GKW39" s="195"/>
      <c r="GKX39" s="195"/>
      <c r="GKY39" s="195"/>
      <c r="GKZ39" s="195"/>
      <c r="GLA39" s="195"/>
      <c r="GLB39" s="195"/>
      <c r="GLC39" s="195"/>
      <c r="GLD39" s="195"/>
      <c r="GLE39" s="195"/>
      <c r="GLF39" s="195"/>
      <c r="GLG39" s="195"/>
      <c r="GLH39" s="195"/>
      <c r="GLI39" s="195"/>
      <c r="GLJ39" s="195"/>
      <c r="GLK39" s="195"/>
      <c r="GLL39" s="195"/>
      <c r="GLM39" s="195"/>
      <c r="GLN39" s="195"/>
      <c r="GLO39" s="195"/>
      <c r="GLP39" s="195"/>
      <c r="GLQ39" s="195"/>
      <c r="GLR39" s="195"/>
      <c r="GLS39" s="195"/>
      <c r="GLT39" s="195"/>
      <c r="GLU39" s="195"/>
      <c r="GLV39" s="195"/>
      <c r="GLW39" s="195"/>
      <c r="GLX39" s="195"/>
      <c r="GLY39" s="195"/>
      <c r="GLZ39" s="195"/>
      <c r="GMA39" s="195"/>
      <c r="GMB39" s="195"/>
      <c r="GMC39" s="195"/>
      <c r="GMD39" s="195"/>
      <c r="GME39" s="195"/>
      <c r="GMF39" s="195"/>
      <c r="GMG39" s="195"/>
      <c r="GMH39" s="195"/>
      <c r="GMI39" s="195"/>
      <c r="GMJ39" s="195"/>
      <c r="GMK39" s="195"/>
      <c r="GML39" s="195"/>
      <c r="GMM39" s="195"/>
      <c r="GMN39" s="195"/>
      <c r="GMO39" s="195"/>
      <c r="GMP39" s="195"/>
      <c r="GMQ39" s="195"/>
      <c r="GMR39" s="195"/>
      <c r="GMS39" s="195"/>
      <c r="GMT39" s="195"/>
      <c r="GMU39" s="195"/>
      <c r="GMV39" s="195"/>
      <c r="GMW39" s="195"/>
      <c r="GMX39" s="195"/>
      <c r="GMY39" s="195"/>
      <c r="GMZ39" s="195"/>
      <c r="GNA39" s="195"/>
      <c r="GNB39" s="195"/>
      <c r="GNC39" s="195"/>
      <c r="GND39" s="195"/>
      <c r="GNE39" s="195"/>
      <c r="GNF39" s="195"/>
      <c r="GNG39" s="195"/>
      <c r="GNH39" s="195"/>
      <c r="GNI39" s="195"/>
      <c r="GNJ39" s="195"/>
      <c r="GNK39" s="195"/>
      <c r="GNL39" s="195"/>
      <c r="GNM39" s="195"/>
      <c r="GNN39" s="195"/>
      <c r="GNO39" s="195"/>
      <c r="GNP39" s="195"/>
      <c r="GNQ39" s="195"/>
      <c r="GNR39" s="195"/>
      <c r="GNS39" s="195"/>
      <c r="GNT39" s="195"/>
      <c r="GNU39" s="195"/>
      <c r="GNV39" s="195"/>
      <c r="GNW39" s="195"/>
      <c r="GNX39" s="195"/>
      <c r="GNY39" s="195"/>
      <c r="GNZ39" s="195"/>
      <c r="GOA39" s="195"/>
      <c r="GOB39" s="195"/>
      <c r="GOC39" s="195"/>
      <c r="GOD39" s="195"/>
      <c r="GOE39" s="195"/>
      <c r="GOF39" s="195"/>
      <c r="GOG39" s="195"/>
      <c r="GOH39" s="195"/>
      <c r="GOI39" s="195"/>
      <c r="GOJ39" s="195"/>
      <c r="GOK39" s="195"/>
      <c r="GOL39" s="195"/>
      <c r="GOM39" s="195"/>
      <c r="GON39" s="195"/>
      <c r="GOO39" s="195"/>
      <c r="GOP39" s="195"/>
      <c r="GOQ39" s="195"/>
      <c r="GOR39" s="195"/>
      <c r="GOS39" s="195"/>
      <c r="GOT39" s="195"/>
      <c r="GOU39" s="195"/>
      <c r="GOV39" s="195"/>
      <c r="GOW39" s="195"/>
      <c r="GOX39" s="195"/>
      <c r="GOY39" s="195"/>
      <c r="GOZ39" s="195"/>
      <c r="GPA39" s="195"/>
      <c r="GPB39" s="195"/>
      <c r="GPC39" s="195"/>
      <c r="GPD39" s="195"/>
      <c r="GPE39" s="195"/>
      <c r="GPF39" s="195"/>
      <c r="GPG39" s="195"/>
      <c r="GPH39" s="195"/>
      <c r="GPI39" s="195"/>
      <c r="GPJ39" s="195"/>
      <c r="GPK39" s="195"/>
      <c r="GPL39" s="195"/>
      <c r="GPM39" s="195"/>
      <c r="GPN39" s="195"/>
      <c r="GPO39" s="195"/>
      <c r="GPP39" s="195"/>
      <c r="GPQ39" s="195"/>
      <c r="GPR39" s="195"/>
      <c r="GPS39" s="195"/>
      <c r="GPT39" s="195"/>
      <c r="GPU39" s="195"/>
      <c r="GPV39" s="195"/>
      <c r="GPW39" s="195"/>
      <c r="GPX39" s="195"/>
      <c r="GPY39" s="195"/>
      <c r="GPZ39" s="195"/>
      <c r="GQA39" s="195"/>
      <c r="GQB39" s="195"/>
      <c r="GQC39" s="195"/>
      <c r="GQD39" s="195"/>
      <c r="GQE39" s="195"/>
      <c r="GQF39" s="195"/>
      <c r="GQG39" s="195"/>
      <c r="GQH39" s="195"/>
      <c r="GQI39" s="195"/>
      <c r="GQJ39" s="195"/>
      <c r="GQK39" s="195"/>
      <c r="GQL39" s="195"/>
      <c r="GQM39" s="195"/>
      <c r="GQN39" s="195"/>
      <c r="GQO39" s="195"/>
      <c r="GQP39" s="195"/>
      <c r="GQQ39" s="195"/>
      <c r="GQR39" s="195"/>
      <c r="GQS39" s="195"/>
      <c r="GQT39" s="195"/>
      <c r="GQU39" s="195"/>
      <c r="GQV39" s="195"/>
      <c r="GQW39" s="195"/>
      <c r="GQX39" s="195"/>
      <c r="GQY39" s="195"/>
      <c r="GQZ39" s="195"/>
      <c r="GRA39" s="195"/>
      <c r="GRB39" s="195"/>
      <c r="GRC39" s="195"/>
      <c r="GRD39" s="195"/>
      <c r="GRE39" s="195"/>
      <c r="GRF39" s="195"/>
      <c r="GRG39" s="195"/>
      <c r="GRH39" s="195"/>
      <c r="GRI39" s="195"/>
      <c r="GRJ39" s="195"/>
      <c r="GRK39" s="195"/>
      <c r="GRL39" s="195"/>
      <c r="GRM39" s="195"/>
      <c r="GRN39" s="195"/>
      <c r="GRO39" s="195"/>
      <c r="GRP39" s="195"/>
      <c r="GRQ39" s="195"/>
      <c r="GRR39" s="195"/>
      <c r="GRS39" s="195"/>
      <c r="GRT39" s="195"/>
      <c r="GRU39" s="195"/>
      <c r="GRV39" s="195"/>
      <c r="GRW39" s="195"/>
      <c r="GRX39" s="195"/>
      <c r="GRY39" s="195"/>
      <c r="GRZ39" s="195"/>
      <c r="GSA39" s="195"/>
      <c r="GSB39" s="195"/>
      <c r="GSC39" s="195"/>
      <c r="GSD39" s="195"/>
      <c r="GSE39" s="195"/>
      <c r="GSF39" s="195"/>
      <c r="GSG39" s="195"/>
      <c r="GSH39" s="195"/>
      <c r="GSI39" s="195"/>
      <c r="GSJ39" s="195"/>
      <c r="GSK39" s="195"/>
      <c r="GSL39" s="195"/>
      <c r="GSM39" s="195"/>
      <c r="GSN39" s="195"/>
      <c r="GSO39" s="195"/>
      <c r="GSP39" s="195"/>
      <c r="GSQ39" s="195"/>
      <c r="GSR39" s="195"/>
      <c r="GSS39" s="195"/>
      <c r="GST39" s="195"/>
      <c r="GSU39" s="195"/>
      <c r="GSV39" s="195"/>
      <c r="GSW39" s="195"/>
      <c r="GSX39" s="195"/>
      <c r="GSY39" s="195"/>
      <c r="GSZ39" s="195"/>
      <c r="GTA39" s="195"/>
      <c r="GTB39" s="195"/>
      <c r="GTC39" s="195"/>
      <c r="GTD39" s="195"/>
      <c r="GTE39" s="195"/>
      <c r="GTF39" s="195"/>
      <c r="GTG39" s="195"/>
      <c r="GTH39" s="195"/>
      <c r="GTI39" s="195"/>
      <c r="GTJ39" s="195"/>
      <c r="GTK39" s="195"/>
      <c r="GTL39" s="195"/>
      <c r="GTM39" s="195"/>
      <c r="GTN39" s="195"/>
      <c r="GTO39" s="195"/>
      <c r="GTP39" s="195"/>
      <c r="GTQ39" s="195"/>
      <c r="GTR39" s="195"/>
      <c r="GTS39" s="195"/>
      <c r="GTT39" s="195"/>
      <c r="GTU39" s="195"/>
      <c r="GTV39" s="195"/>
      <c r="GTW39" s="195"/>
      <c r="GTX39" s="195"/>
      <c r="GTY39" s="195"/>
      <c r="GTZ39" s="195"/>
      <c r="GUA39" s="195"/>
      <c r="GUB39" s="195"/>
      <c r="GUC39" s="195"/>
      <c r="GUD39" s="195"/>
      <c r="GUE39" s="195"/>
      <c r="GUF39" s="195"/>
      <c r="GUG39" s="195"/>
      <c r="GUH39" s="195"/>
      <c r="GUI39" s="195"/>
      <c r="GUJ39" s="195"/>
      <c r="GUK39" s="195"/>
      <c r="GUL39" s="195"/>
      <c r="GUM39" s="195"/>
      <c r="GUN39" s="195"/>
      <c r="GUO39" s="195"/>
      <c r="GUP39" s="195"/>
      <c r="GUQ39" s="195"/>
      <c r="GUR39" s="195"/>
      <c r="GUS39" s="195"/>
      <c r="GUT39" s="195"/>
      <c r="GUU39" s="195"/>
      <c r="GUV39" s="195"/>
      <c r="GUW39" s="195"/>
      <c r="GUX39" s="195"/>
      <c r="GUY39" s="195"/>
      <c r="GUZ39" s="195"/>
      <c r="GVA39" s="195"/>
      <c r="GVB39" s="195"/>
      <c r="GVC39" s="195"/>
      <c r="GVD39" s="195"/>
      <c r="GVE39" s="195"/>
      <c r="GVF39" s="195"/>
      <c r="GVG39" s="195"/>
      <c r="GVH39" s="195"/>
      <c r="GVI39" s="195"/>
      <c r="GVJ39" s="195"/>
      <c r="GVK39" s="195"/>
      <c r="GVL39" s="195"/>
      <c r="GVM39" s="195"/>
      <c r="GVN39" s="195"/>
      <c r="GVO39" s="195"/>
      <c r="GVP39" s="195"/>
      <c r="GVQ39" s="195"/>
      <c r="GVR39" s="195"/>
      <c r="GVS39" s="195"/>
      <c r="GVT39" s="195"/>
      <c r="GVU39" s="195"/>
      <c r="GVV39" s="195"/>
      <c r="GVW39" s="195"/>
      <c r="GVX39" s="195"/>
      <c r="GVY39" s="195"/>
      <c r="GVZ39" s="195"/>
      <c r="GWA39" s="195"/>
      <c r="GWB39" s="195"/>
      <c r="GWC39" s="195"/>
      <c r="GWD39" s="195"/>
      <c r="GWE39" s="195"/>
      <c r="GWF39" s="195"/>
      <c r="GWG39" s="195"/>
      <c r="GWH39" s="195"/>
      <c r="GWI39" s="195"/>
      <c r="GWJ39" s="195"/>
      <c r="GWK39" s="195"/>
      <c r="GWL39" s="195"/>
      <c r="GWM39" s="195"/>
      <c r="GWN39" s="195"/>
      <c r="GWO39" s="195"/>
      <c r="GWP39" s="195"/>
      <c r="GWQ39" s="195"/>
      <c r="GWR39" s="195"/>
      <c r="GWS39" s="195"/>
      <c r="GWT39" s="195"/>
      <c r="GWU39" s="195"/>
      <c r="GWV39" s="195"/>
      <c r="GWW39" s="195"/>
      <c r="GWX39" s="195"/>
      <c r="GWY39" s="195"/>
      <c r="GWZ39" s="195"/>
      <c r="GXA39" s="195"/>
      <c r="GXB39" s="195"/>
      <c r="GXC39" s="195"/>
      <c r="GXD39" s="195"/>
      <c r="GXE39" s="195"/>
      <c r="GXF39" s="195"/>
      <c r="GXG39" s="195"/>
      <c r="GXH39" s="195"/>
      <c r="GXI39" s="195"/>
      <c r="GXJ39" s="195"/>
      <c r="GXK39" s="195"/>
      <c r="GXL39" s="195"/>
      <c r="GXM39" s="195"/>
      <c r="GXN39" s="195"/>
      <c r="GXO39" s="195"/>
      <c r="GXP39" s="195"/>
      <c r="GXQ39" s="195"/>
      <c r="GXR39" s="195"/>
      <c r="GXS39" s="195"/>
      <c r="GXT39" s="195"/>
      <c r="GXU39" s="195"/>
      <c r="GXV39" s="195"/>
      <c r="GXW39" s="195"/>
      <c r="GXX39" s="195"/>
      <c r="GXY39" s="195"/>
      <c r="GXZ39" s="195"/>
      <c r="GYA39" s="195"/>
      <c r="GYB39" s="195"/>
      <c r="GYC39" s="195"/>
      <c r="GYD39" s="195"/>
      <c r="GYE39" s="195"/>
      <c r="GYF39" s="195"/>
      <c r="GYG39" s="195"/>
      <c r="GYH39" s="195"/>
      <c r="GYI39" s="195"/>
      <c r="GYJ39" s="195"/>
      <c r="GYK39" s="195"/>
      <c r="GYL39" s="195"/>
      <c r="GYM39" s="195"/>
      <c r="GYN39" s="195"/>
      <c r="GYO39" s="195"/>
      <c r="GYP39" s="195"/>
      <c r="GYQ39" s="195"/>
      <c r="GYR39" s="195"/>
      <c r="GYS39" s="195"/>
      <c r="GYT39" s="195"/>
      <c r="GYU39" s="195"/>
      <c r="GYV39" s="195"/>
      <c r="GYW39" s="195"/>
      <c r="GYX39" s="195"/>
      <c r="GYY39" s="195"/>
      <c r="GYZ39" s="195"/>
      <c r="GZA39" s="195"/>
      <c r="GZB39" s="195"/>
      <c r="GZC39" s="195"/>
      <c r="GZD39" s="195"/>
      <c r="GZE39" s="195"/>
      <c r="GZF39" s="195"/>
      <c r="GZG39" s="195"/>
      <c r="GZH39" s="195"/>
      <c r="GZI39" s="195"/>
      <c r="GZJ39" s="195"/>
      <c r="GZK39" s="195"/>
      <c r="GZL39" s="195"/>
      <c r="GZM39" s="195"/>
      <c r="GZN39" s="195"/>
      <c r="GZO39" s="195"/>
      <c r="GZP39" s="195"/>
      <c r="GZQ39" s="195"/>
      <c r="GZR39" s="195"/>
      <c r="GZS39" s="195"/>
      <c r="GZT39" s="195"/>
      <c r="GZU39" s="195"/>
      <c r="GZV39" s="195"/>
      <c r="GZW39" s="195"/>
      <c r="GZX39" s="195"/>
      <c r="GZY39" s="195"/>
      <c r="GZZ39" s="195"/>
      <c r="HAA39" s="195"/>
      <c r="HAB39" s="195"/>
      <c r="HAC39" s="195"/>
      <c r="HAD39" s="195"/>
      <c r="HAE39" s="195"/>
      <c r="HAF39" s="195"/>
      <c r="HAG39" s="195"/>
      <c r="HAH39" s="195"/>
      <c r="HAI39" s="195"/>
      <c r="HAJ39" s="195"/>
      <c r="HAK39" s="195"/>
      <c r="HAL39" s="195"/>
      <c r="HAM39" s="195"/>
      <c r="HAN39" s="195"/>
      <c r="HAO39" s="195"/>
      <c r="HAP39" s="195"/>
      <c r="HAQ39" s="195"/>
      <c r="HAR39" s="195"/>
      <c r="HAS39" s="195"/>
      <c r="HAT39" s="195"/>
      <c r="HAU39" s="195"/>
      <c r="HAV39" s="195"/>
      <c r="HAW39" s="195"/>
      <c r="HAX39" s="195"/>
      <c r="HAY39" s="195"/>
      <c r="HAZ39" s="195"/>
      <c r="HBA39" s="195"/>
      <c r="HBB39" s="195"/>
      <c r="HBC39" s="195"/>
      <c r="HBD39" s="195"/>
      <c r="HBE39" s="195"/>
      <c r="HBF39" s="195"/>
      <c r="HBG39" s="195"/>
      <c r="HBH39" s="195"/>
      <c r="HBI39" s="195"/>
      <c r="HBJ39" s="195"/>
      <c r="HBK39" s="195"/>
      <c r="HBL39" s="195"/>
      <c r="HBM39" s="195"/>
      <c r="HBN39" s="195"/>
      <c r="HBO39" s="195"/>
      <c r="HBP39" s="195"/>
      <c r="HBQ39" s="195"/>
      <c r="HBR39" s="195"/>
      <c r="HBS39" s="195"/>
      <c r="HBT39" s="195"/>
      <c r="HBU39" s="195"/>
      <c r="HBV39" s="195"/>
      <c r="HBW39" s="195"/>
      <c r="HBX39" s="195"/>
      <c r="HBY39" s="195"/>
      <c r="HBZ39" s="195"/>
      <c r="HCA39" s="195"/>
      <c r="HCB39" s="195"/>
      <c r="HCC39" s="195"/>
      <c r="HCD39" s="195"/>
      <c r="HCE39" s="195"/>
      <c r="HCF39" s="195"/>
      <c r="HCG39" s="195"/>
      <c r="HCH39" s="195"/>
      <c r="HCI39" s="195"/>
      <c r="HCJ39" s="195"/>
      <c r="HCK39" s="195"/>
      <c r="HCL39" s="195"/>
      <c r="HCM39" s="195"/>
      <c r="HCN39" s="195"/>
      <c r="HCO39" s="195"/>
      <c r="HCP39" s="195"/>
      <c r="HCQ39" s="195"/>
      <c r="HCR39" s="195"/>
      <c r="HCS39" s="195"/>
      <c r="HCT39" s="195"/>
      <c r="HCU39" s="195"/>
      <c r="HCV39" s="195"/>
      <c r="HCW39" s="195"/>
      <c r="HCX39" s="195"/>
      <c r="HCY39" s="195"/>
      <c r="HCZ39" s="195"/>
      <c r="HDA39" s="195"/>
      <c r="HDB39" s="195"/>
      <c r="HDC39" s="195"/>
      <c r="HDD39" s="195"/>
      <c r="HDE39" s="195"/>
      <c r="HDF39" s="195"/>
      <c r="HDG39" s="195"/>
      <c r="HDH39" s="195"/>
      <c r="HDI39" s="195"/>
      <c r="HDJ39" s="195"/>
      <c r="HDK39" s="195"/>
      <c r="HDL39" s="195"/>
      <c r="HDM39" s="195"/>
      <c r="HDN39" s="195"/>
      <c r="HDO39" s="195"/>
      <c r="HDP39" s="195"/>
      <c r="HDQ39" s="195"/>
      <c r="HDR39" s="195"/>
      <c r="HDS39" s="195"/>
      <c r="HDT39" s="195"/>
      <c r="HDU39" s="195"/>
      <c r="HDV39" s="195"/>
      <c r="HDW39" s="195"/>
      <c r="HDX39" s="195"/>
      <c r="HDY39" s="195"/>
      <c r="HDZ39" s="195"/>
      <c r="HEA39" s="195"/>
      <c r="HEB39" s="195"/>
      <c r="HEC39" s="195"/>
      <c r="HED39" s="195"/>
      <c r="HEE39" s="195"/>
      <c r="HEF39" s="195"/>
      <c r="HEG39" s="195"/>
      <c r="HEH39" s="195"/>
      <c r="HEI39" s="195"/>
      <c r="HEJ39" s="195"/>
      <c r="HEK39" s="195"/>
      <c r="HEL39" s="195"/>
      <c r="HEM39" s="195"/>
      <c r="HEN39" s="195"/>
      <c r="HEO39" s="195"/>
      <c r="HEP39" s="195"/>
      <c r="HEQ39" s="195"/>
      <c r="HER39" s="195"/>
      <c r="HES39" s="195"/>
      <c r="HET39" s="195"/>
      <c r="HEU39" s="195"/>
      <c r="HEV39" s="195"/>
      <c r="HEW39" s="195"/>
      <c r="HEX39" s="195"/>
      <c r="HEY39" s="195"/>
      <c r="HEZ39" s="195"/>
      <c r="HFA39" s="195"/>
      <c r="HFB39" s="195"/>
      <c r="HFC39" s="195"/>
      <c r="HFD39" s="195"/>
      <c r="HFE39" s="195"/>
      <c r="HFF39" s="195"/>
      <c r="HFG39" s="195"/>
      <c r="HFH39" s="195"/>
      <c r="HFI39" s="195"/>
      <c r="HFJ39" s="195"/>
      <c r="HFK39" s="195"/>
      <c r="HFL39" s="195"/>
      <c r="HFM39" s="195"/>
      <c r="HFN39" s="195"/>
      <c r="HFO39" s="195"/>
      <c r="HFP39" s="195"/>
      <c r="HFQ39" s="195"/>
      <c r="HFR39" s="195"/>
      <c r="HFS39" s="195"/>
      <c r="HFT39" s="195"/>
      <c r="HFU39" s="195"/>
      <c r="HFV39" s="195"/>
      <c r="HFW39" s="195"/>
      <c r="HFX39" s="195"/>
      <c r="HFY39" s="195"/>
      <c r="HFZ39" s="195"/>
      <c r="HGA39" s="195"/>
      <c r="HGB39" s="195"/>
      <c r="HGC39" s="195"/>
      <c r="HGD39" s="195"/>
      <c r="HGE39" s="195"/>
      <c r="HGF39" s="195"/>
      <c r="HGG39" s="195"/>
      <c r="HGH39" s="195"/>
      <c r="HGI39" s="195"/>
      <c r="HGJ39" s="195"/>
      <c r="HGK39" s="195"/>
      <c r="HGL39" s="195"/>
      <c r="HGM39" s="195"/>
      <c r="HGN39" s="195"/>
      <c r="HGO39" s="195"/>
      <c r="HGP39" s="195"/>
      <c r="HGQ39" s="195"/>
      <c r="HGR39" s="195"/>
      <c r="HGS39" s="195"/>
      <c r="HGT39" s="195"/>
      <c r="HGU39" s="195"/>
      <c r="HGV39" s="195"/>
      <c r="HGW39" s="195"/>
      <c r="HGX39" s="195"/>
      <c r="HGY39" s="195"/>
      <c r="HGZ39" s="195"/>
      <c r="HHA39" s="195"/>
      <c r="HHB39" s="195"/>
      <c r="HHC39" s="195"/>
      <c r="HHD39" s="195"/>
      <c r="HHE39" s="195"/>
      <c r="HHF39" s="195"/>
      <c r="HHG39" s="195"/>
      <c r="HHH39" s="195"/>
      <c r="HHI39" s="195"/>
      <c r="HHJ39" s="195"/>
      <c r="HHK39" s="195"/>
      <c r="HHL39" s="195"/>
      <c r="HHM39" s="195"/>
      <c r="HHN39" s="195"/>
      <c r="HHO39" s="195"/>
      <c r="HHP39" s="195"/>
      <c r="HHQ39" s="195"/>
      <c r="HHR39" s="195"/>
      <c r="HHS39" s="195"/>
      <c r="HHT39" s="195"/>
      <c r="HHU39" s="195"/>
      <c r="HHV39" s="195"/>
      <c r="HHW39" s="195"/>
      <c r="HHX39" s="195"/>
      <c r="HHY39" s="195"/>
      <c r="HHZ39" s="195"/>
      <c r="HIA39" s="195"/>
      <c r="HIB39" s="195"/>
      <c r="HIC39" s="195"/>
      <c r="HID39" s="195"/>
      <c r="HIE39" s="195"/>
      <c r="HIF39" s="195"/>
      <c r="HIG39" s="195"/>
      <c r="HIH39" s="195"/>
      <c r="HII39" s="195"/>
      <c r="HIJ39" s="195"/>
      <c r="HIK39" s="195"/>
      <c r="HIL39" s="195"/>
      <c r="HIM39" s="195"/>
      <c r="HIN39" s="195"/>
      <c r="HIO39" s="195"/>
      <c r="HIP39" s="195"/>
      <c r="HIQ39" s="195"/>
      <c r="HIR39" s="195"/>
      <c r="HIS39" s="195"/>
      <c r="HIT39" s="195"/>
      <c r="HIU39" s="195"/>
      <c r="HIV39" s="195"/>
      <c r="HIW39" s="195"/>
      <c r="HIX39" s="195"/>
      <c r="HIY39" s="195"/>
      <c r="HIZ39" s="195"/>
      <c r="HJA39" s="195"/>
      <c r="HJB39" s="195"/>
      <c r="HJC39" s="195"/>
      <c r="HJD39" s="195"/>
      <c r="HJE39" s="195"/>
      <c r="HJF39" s="195"/>
      <c r="HJG39" s="195"/>
      <c r="HJH39" s="195"/>
      <c r="HJI39" s="195"/>
      <c r="HJJ39" s="195"/>
      <c r="HJK39" s="195"/>
      <c r="HJL39" s="195"/>
      <c r="HJM39" s="195"/>
      <c r="HJN39" s="195"/>
      <c r="HJO39" s="195"/>
      <c r="HJP39" s="195"/>
      <c r="HJQ39" s="195"/>
      <c r="HJR39" s="195"/>
      <c r="HJS39" s="195"/>
      <c r="HJT39" s="195"/>
      <c r="HJU39" s="195"/>
      <c r="HJV39" s="195"/>
      <c r="HJW39" s="195"/>
      <c r="HJX39" s="195"/>
      <c r="HJY39" s="195"/>
      <c r="HJZ39" s="195"/>
      <c r="HKA39" s="195"/>
      <c r="HKB39" s="195"/>
      <c r="HKC39" s="195"/>
      <c r="HKD39" s="195"/>
      <c r="HKE39" s="195"/>
      <c r="HKF39" s="195"/>
      <c r="HKG39" s="195"/>
      <c r="HKH39" s="195"/>
      <c r="HKI39" s="195"/>
      <c r="HKJ39" s="195"/>
      <c r="HKK39" s="195"/>
      <c r="HKL39" s="195"/>
      <c r="HKM39" s="195"/>
      <c r="HKN39" s="195"/>
      <c r="HKO39" s="195"/>
      <c r="HKP39" s="195"/>
      <c r="HKQ39" s="195"/>
      <c r="HKR39" s="195"/>
      <c r="HKS39" s="195"/>
      <c r="HKT39" s="195"/>
      <c r="HKU39" s="195"/>
      <c r="HKV39" s="195"/>
      <c r="HKW39" s="195"/>
      <c r="HKX39" s="195"/>
      <c r="HKY39" s="195"/>
      <c r="HKZ39" s="195"/>
      <c r="HLA39" s="195"/>
      <c r="HLB39" s="195"/>
      <c r="HLC39" s="195"/>
      <c r="HLD39" s="195"/>
      <c r="HLE39" s="195"/>
      <c r="HLF39" s="195"/>
      <c r="HLG39" s="195"/>
      <c r="HLH39" s="195"/>
      <c r="HLI39" s="195"/>
      <c r="HLJ39" s="195"/>
      <c r="HLK39" s="195"/>
      <c r="HLL39" s="195"/>
      <c r="HLM39" s="195"/>
      <c r="HLN39" s="195"/>
      <c r="HLO39" s="195"/>
      <c r="HLP39" s="195"/>
      <c r="HLQ39" s="195"/>
      <c r="HLR39" s="195"/>
      <c r="HLS39" s="195"/>
      <c r="HLT39" s="195"/>
      <c r="HLU39" s="195"/>
      <c r="HLV39" s="195"/>
      <c r="HLW39" s="195"/>
      <c r="HLX39" s="195"/>
      <c r="HLY39" s="195"/>
      <c r="HLZ39" s="195"/>
      <c r="HMA39" s="195"/>
      <c r="HMB39" s="195"/>
      <c r="HMC39" s="195"/>
      <c r="HMD39" s="195"/>
      <c r="HME39" s="195"/>
      <c r="HMF39" s="195"/>
      <c r="HMG39" s="195"/>
      <c r="HMH39" s="195"/>
      <c r="HMI39" s="195"/>
      <c r="HMJ39" s="195"/>
      <c r="HMK39" s="195"/>
      <c r="HML39" s="195"/>
      <c r="HMM39" s="195"/>
      <c r="HMN39" s="195"/>
      <c r="HMO39" s="195"/>
      <c r="HMP39" s="195"/>
      <c r="HMQ39" s="195"/>
      <c r="HMR39" s="195"/>
      <c r="HMS39" s="195"/>
      <c r="HMT39" s="195"/>
      <c r="HMU39" s="195"/>
      <c r="HMV39" s="195"/>
      <c r="HMW39" s="195"/>
      <c r="HMX39" s="195"/>
      <c r="HMY39" s="195"/>
      <c r="HMZ39" s="195"/>
      <c r="HNA39" s="195"/>
      <c r="HNB39" s="195"/>
      <c r="HNC39" s="195"/>
      <c r="HND39" s="195"/>
      <c r="HNE39" s="195"/>
      <c r="HNF39" s="195"/>
      <c r="HNG39" s="195"/>
      <c r="HNH39" s="195"/>
      <c r="HNI39" s="195"/>
      <c r="HNJ39" s="195"/>
      <c r="HNK39" s="195"/>
      <c r="HNL39" s="195"/>
      <c r="HNM39" s="195"/>
      <c r="HNN39" s="195"/>
      <c r="HNO39" s="195"/>
      <c r="HNP39" s="195"/>
      <c r="HNQ39" s="195"/>
      <c r="HNR39" s="195"/>
      <c r="HNS39" s="195"/>
      <c r="HNT39" s="195"/>
      <c r="HNU39" s="195"/>
      <c r="HNV39" s="195"/>
      <c r="HNW39" s="195"/>
      <c r="HNX39" s="195"/>
      <c r="HNY39" s="195"/>
      <c r="HNZ39" s="195"/>
      <c r="HOA39" s="195"/>
      <c r="HOB39" s="195"/>
      <c r="HOC39" s="195"/>
      <c r="HOD39" s="195"/>
      <c r="HOE39" s="195"/>
      <c r="HOF39" s="195"/>
      <c r="HOG39" s="195"/>
      <c r="HOH39" s="195"/>
      <c r="HOI39" s="195"/>
      <c r="HOJ39" s="195"/>
      <c r="HOK39" s="195"/>
      <c r="HOL39" s="195"/>
      <c r="HOM39" s="195"/>
      <c r="HON39" s="195"/>
      <c r="HOO39" s="195"/>
      <c r="HOP39" s="195"/>
      <c r="HOQ39" s="195"/>
      <c r="HOR39" s="195"/>
      <c r="HOS39" s="195"/>
      <c r="HOT39" s="195"/>
      <c r="HOU39" s="195"/>
      <c r="HOV39" s="195"/>
      <c r="HOW39" s="195"/>
      <c r="HOX39" s="195"/>
      <c r="HOY39" s="195"/>
      <c r="HOZ39" s="195"/>
      <c r="HPA39" s="195"/>
      <c r="HPB39" s="195"/>
      <c r="HPC39" s="195"/>
      <c r="HPD39" s="195"/>
      <c r="HPE39" s="195"/>
      <c r="HPF39" s="195"/>
      <c r="HPG39" s="195"/>
      <c r="HPH39" s="195"/>
      <c r="HPI39" s="195"/>
      <c r="HPJ39" s="195"/>
      <c r="HPK39" s="195"/>
      <c r="HPL39" s="195"/>
      <c r="HPM39" s="195"/>
      <c r="HPN39" s="195"/>
      <c r="HPO39" s="195"/>
      <c r="HPP39" s="195"/>
      <c r="HPQ39" s="195"/>
      <c r="HPR39" s="195"/>
      <c r="HPS39" s="195"/>
      <c r="HPT39" s="195"/>
      <c r="HPU39" s="195"/>
      <c r="HPV39" s="195"/>
      <c r="HPW39" s="195"/>
      <c r="HPX39" s="195"/>
      <c r="HPY39" s="195"/>
      <c r="HPZ39" s="195"/>
      <c r="HQA39" s="195"/>
      <c r="HQB39" s="195"/>
      <c r="HQC39" s="195"/>
      <c r="HQD39" s="195"/>
      <c r="HQE39" s="195"/>
      <c r="HQF39" s="195"/>
      <c r="HQG39" s="195"/>
      <c r="HQH39" s="195"/>
      <c r="HQI39" s="195"/>
      <c r="HQJ39" s="195"/>
      <c r="HQK39" s="195"/>
      <c r="HQL39" s="195"/>
      <c r="HQM39" s="195"/>
      <c r="HQN39" s="195"/>
      <c r="HQO39" s="195"/>
      <c r="HQP39" s="195"/>
      <c r="HQQ39" s="195"/>
      <c r="HQR39" s="195"/>
      <c r="HQS39" s="195"/>
      <c r="HQT39" s="195"/>
      <c r="HQU39" s="195"/>
      <c r="HQV39" s="195"/>
      <c r="HQW39" s="195"/>
      <c r="HQX39" s="195"/>
      <c r="HQY39" s="195"/>
      <c r="HQZ39" s="195"/>
      <c r="HRA39" s="195"/>
      <c r="HRB39" s="195"/>
      <c r="HRC39" s="195"/>
      <c r="HRD39" s="195"/>
      <c r="HRE39" s="195"/>
      <c r="HRF39" s="195"/>
      <c r="HRG39" s="195"/>
      <c r="HRH39" s="195"/>
      <c r="HRI39" s="195"/>
      <c r="HRJ39" s="195"/>
      <c r="HRK39" s="195"/>
      <c r="HRL39" s="195"/>
      <c r="HRM39" s="195"/>
      <c r="HRN39" s="195"/>
      <c r="HRO39" s="195"/>
      <c r="HRP39" s="195"/>
      <c r="HRQ39" s="195"/>
      <c r="HRR39" s="195"/>
      <c r="HRS39" s="195"/>
      <c r="HRT39" s="195"/>
      <c r="HRU39" s="195"/>
      <c r="HRV39" s="195"/>
      <c r="HRW39" s="195"/>
      <c r="HRX39" s="195"/>
      <c r="HRY39" s="195"/>
      <c r="HRZ39" s="195"/>
      <c r="HSA39" s="195"/>
      <c r="HSB39" s="195"/>
      <c r="HSC39" s="195"/>
      <c r="HSD39" s="195"/>
      <c r="HSE39" s="195"/>
      <c r="HSF39" s="195"/>
      <c r="HSG39" s="195"/>
      <c r="HSH39" s="195"/>
      <c r="HSI39" s="195"/>
      <c r="HSJ39" s="195"/>
      <c r="HSK39" s="195"/>
      <c r="HSL39" s="195"/>
      <c r="HSM39" s="195"/>
      <c r="HSN39" s="195"/>
      <c r="HSO39" s="195"/>
      <c r="HSP39" s="195"/>
      <c r="HSQ39" s="195"/>
      <c r="HSR39" s="195"/>
      <c r="HSS39" s="195"/>
      <c r="HST39" s="195"/>
      <c r="HSU39" s="195"/>
      <c r="HSV39" s="195"/>
      <c r="HSW39" s="195"/>
      <c r="HSX39" s="195"/>
      <c r="HSY39" s="195"/>
      <c r="HSZ39" s="195"/>
      <c r="HTA39" s="195"/>
      <c r="HTB39" s="195"/>
      <c r="HTC39" s="195"/>
      <c r="HTD39" s="195"/>
      <c r="HTE39" s="195"/>
      <c r="HTF39" s="195"/>
      <c r="HTG39" s="195"/>
      <c r="HTH39" s="195"/>
      <c r="HTI39" s="195"/>
      <c r="HTJ39" s="195"/>
      <c r="HTK39" s="195"/>
      <c r="HTL39" s="195"/>
      <c r="HTM39" s="195"/>
      <c r="HTN39" s="195"/>
      <c r="HTO39" s="195"/>
      <c r="HTP39" s="195"/>
      <c r="HTQ39" s="195"/>
      <c r="HTR39" s="195"/>
      <c r="HTS39" s="195"/>
      <c r="HTT39" s="195"/>
      <c r="HTU39" s="195"/>
      <c r="HTV39" s="195"/>
      <c r="HTW39" s="195"/>
      <c r="HTX39" s="195"/>
      <c r="HTY39" s="195"/>
      <c r="HTZ39" s="195"/>
      <c r="HUA39" s="195"/>
      <c r="HUB39" s="195"/>
      <c r="HUC39" s="195"/>
      <c r="HUD39" s="195"/>
      <c r="HUE39" s="195"/>
      <c r="HUF39" s="195"/>
      <c r="HUG39" s="195"/>
      <c r="HUH39" s="195"/>
      <c r="HUI39" s="195"/>
      <c r="HUJ39" s="195"/>
      <c r="HUK39" s="195"/>
      <c r="HUL39" s="195"/>
      <c r="HUM39" s="195"/>
      <c r="HUN39" s="195"/>
      <c r="HUO39" s="195"/>
      <c r="HUP39" s="195"/>
      <c r="HUQ39" s="195"/>
      <c r="HUR39" s="195"/>
      <c r="HUS39" s="195"/>
      <c r="HUT39" s="195"/>
      <c r="HUU39" s="195"/>
      <c r="HUV39" s="195"/>
      <c r="HUW39" s="195"/>
      <c r="HUX39" s="195"/>
      <c r="HUY39" s="195"/>
      <c r="HUZ39" s="195"/>
      <c r="HVA39" s="195"/>
      <c r="HVB39" s="195"/>
      <c r="HVC39" s="195"/>
      <c r="HVD39" s="195"/>
      <c r="HVE39" s="195"/>
      <c r="HVF39" s="195"/>
      <c r="HVG39" s="195"/>
      <c r="HVH39" s="195"/>
      <c r="HVI39" s="195"/>
      <c r="HVJ39" s="195"/>
      <c r="HVK39" s="195"/>
      <c r="HVL39" s="195"/>
      <c r="HVM39" s="195"/>
      <c r="HVN39" s="195"/>
      <c r="HVO39" s="195"/>
      <c r="HVP39" s="195"/>
      <c r="HVQ39" s="195"/>
      <c r="HVR39" s="195"/>
      <c r="HVS39" s="195"/>
      <c r="HVT39" s="195"/>
      <c r="HVU39" s="195"/>
      <c r="HVV39" s="195"/>
      <c r="HVW39" s="195"/>
      <c r="HVX39" s="195"/>
      <c r="HVY39" s="195"/>
      <c r="HVZ39" s="195"/>
      <c r="HWA39" s="195"/>
      <c r="HWB39" s="195"/>
      <c r="HWC39" s="195"/>
      <c r="HWD39" s="195"/>
      <c r="HWE39" s="195"/>
      <c r="HWF39" s="195"/>
      <c r="HWG39" s="195"/>
      <c r="HWH39" s="195"/>
      <c r="HWI39" s="195"/>
      <c r="HWJ39" s="195"/>
      <c r="HWK39" s="195"/>
      <c r="HWL39" s="195"/>
      <c r="HWM39" s="195"/>
      <c r="HWN39" s="195"/>
      <c r="HWO39" s="195"/>
      <c r="HWP39" s="195"/>
      <c r="HWQ39" s="195"/>
      <c r="HWR39" s="195"/>
      <c r="HWS39" s="195"/>
      <c r="HWT39" s="195"/>
      <c r="HWU39" s="195"/>
      <c r="HWV39" s="195"/>
      <c r="HWW39" s="195"/>
      <c r="HWX39" s="195"/>
      <c r="HWY39" s="195"/>
      <c r="HWZ39" s="195"/>
      <c r="HXA39" s="195"/>
      <c r="HXB39" s="195"/>
      <c r="HXC39" s="195"/>
      <c r="HXD39" s="195"/>
      <c r="HXE39" s="195"/>
      <c r="HXF39" s="195"/>
      <c r="HXG39" s="195"/>
      <c r="HXH39" s="195"/>
      <c r="HXI39" s="195"/>
      <c r="HXJ39" s="195"/>
      <c r="HXK39" s="195"/>
      <c r="HXL39" s="195"/>
      <c r="HXM39" s="195"/>
      <c r="HXN39" s="195"/>
      <c r="HXO39" s="195"/>
      <c r="HXP39" s="195"/>
      <c r="HXQ39" s="195"/>
      <c r="HXR39" s="195"/>
      <c r="HXS39" s="195"/>
      <c r="HXT39" s="195"/>
      <c r="HXU39" s="195"/>
      <c r="HXV39" s="195"/>
      <c r="HXW39" s="195"/>
      <c r="HXX39" s="195"/>
      <c r="HXY39" s="195"/>
      <c r="HXZ39" s="195"/>
      <c r="HYA39" s="195"/>
      <c r="HYB39" s="195"/>
      <c r="HYC39" s="195"/>
      <c r="HYD39" s="195"/>
      <c r="HYE39" s="195"/>
      <c r="HYF39" s="195"/>
      <c r="HYG39" s="195"/>
      <c r="HYH39" s="195"/>
      <c r="HYI39" s="195"/>
      <c r="HYJ39" s="195"/>
      <c r="HYK39" s="195"/>
      <c r="HYL39" s="195"/>
      <c r="HYM39" s="195"/>
      <c r="HYN39" s="195"/>
      <c r="HYO39" s="195"/>
      <c r="HYP39" s="195"/>
      <c r="HYQ39" s="195"/>
      <c r="HYR39" s="195"/>
      <c r="HYS39" s="195"/>
      <c r="HYT39" s="195"/>
      <c r="HYU39" s="195"/>
      <c r="HYV39" s="195"/>
      <c r="HYW39" s="195"/>
      <c r="HYX39" s="195"/>
      <c r="HYY39" s="195"/>
      <c r="HYZ39" s="195"/>
      <c r="HZA39" s="195"/>
      <c r="HZB39" s="195"/>
      <c r="HZC39" s="195"/>
      <c r="HZD39" s="195"/>
      <c r="HZE39" s="195"/>
      <c r="HZF39" s="195"/>
      <c r="HZG39" s="195"/>
      <c r="HZH39" s="195"/>
      <c r="HZI39" s="195"/>
      <c r="HZJ39" s="195"/>
      <c r="HZK39" s="195"/>
      <c r="HZL39" s="195"/>
      <c r="HZM39" s="195"/>
      <c r="HZN39" s="195"/>
      <c r="HZO39" s="195"/>
      <c r="HZP39" s="195"/>
      <c r="HZQ39" s="195"/>
      <c r="HZR39" s="195"/>
      <c r="HZS39" s="195"/>
      <c r="HZT39" s="195"/>
      <c r="HZU39" s="195"/>
      <c r="HZV39" s="195"/>
      <c r="HZW39" s="195"/>
      <c r="HZX39" s="195"/>
      <c r="HZY39" s="195"/>
      <c r="HZZ39" s="195"/>
      <c r="IAA39" s="195"/>
      <c r="IAB39" s="195"/>
      <c r="IAC39" s="195"/>
      <c r="IAD39" s="195"/>
      <c r="IAE39" s="195"/>
      <c r="IAF39" s="195"/>
      <c r="IAG39" s="195"/>
      <c r="IAH39" s="195"/>
      <c r="IAI39" s="195"/>
      <c r="IAJ39" s="195"/>
      <c r="IAK39" s="195"/>
      <c r="IAL39" s="195"/>
      <c r="IAM39" s="195"/>
      <c r="IAN39" s="195"/>
      <c r="IAO39" s="195"/>
      <c r="IAP39" s="195"/>
      <c r="IAQ39" s="195"/>
      <c r="IAR39" s="195"/>
      <c r="IAS39" s="195"/>
      <c r="IAT39" s="195"/>
      <c r="IAU39" s="195"/>
      <c r="IAV39" s="195"/>
      <c r="IAW39" s="195"/>
      <c r="IAX39" s="195"/>
      <c r="IAY39" s="195"/>
      <c r="IAZ39" s="195"/>
      <c r="IBA39" s="195"/>
      <c r="IBB39" s="195"/>
      <c r="IBC39" s="195"/>
      <c r="IBD39" s="195"/>
      <c r="IBE39" s="195"/>
      <c r="IBF39" s="195"/>
      <c r="IBG39" s="195"/>
      <c r="IBH39" s="195"/>
      <c r="IBI39" s="195"/>
      <c r="IBJ39" s="195"/>
      <c r="IBK39" s="195"/>
      <c r="IBL39" s="195"/>
      <c r="IBM39" s="195"/>
      <c r="IBN39" s="195"/>
      <c r="IBO39" s="195"/>
      <c r="IBP39" s="195"/>
      <c r="IBQ39" s="195"/>
      <c r="IBR39" s="195"/>
      <c r="IBS39" s="195"/>
      <c r="IBT39" s="195"/>
      <c r="IBU39" s="195"/>
      <c r="IBV39" s="195"/>
      <c r="IBW39" s="195"/>
      <c r="IBX39" s="195"/>
      <c r="IBY39" s="195"/>
      <c r="IBZ39" s="195"/>
      <c r="ICA39" s="195"/>
      <c r="ICB39" s="195"/>
      <c r="ICC39" s="195"/>
      <c r="ICD39" s="195"/>
      <c r="ICE39" s="195"/>
      <c r="ICF39" s="195"/>
      <c r="ICG39" s="195"/>
      <c r="ICH39" s="195"/>
      <c r="ICI39" s="195"/>
      <c r="ICJ39" s="195"/>
      <c r="ICK39" s="195"/>
      <c r="ICL39" s="195"/>
      <c r="ICM39" s="195"/>
      <c r="ICN39" s="195"/>
      <c r="ICO39" s="195"/>
      <c r="ICP39" s="195"/>
      <c r="ICQ39" s="195"/>
      <c r="ICR39" s="195"/>
      <c r="ICS39" s="195"/>
      <c r="ICT39" s="195"/>
      <c r="ICU39" s="195"/>
      <c r="ICV39" s="195"/>
      <c r="ICW39" s="195"/>
      <c r="ICX39" s="195"/>
      <c r="ICY39" s="195"/>
      <c r="ICZ39" s="195"/>
      <c r="IDA39" s="195"/>
      <c r="IDB39" s="195"/>
      <c r="IDC39" s="195"/>
      <c r="IDD39" s="195"/>
      <c r="IDE39" s="195"/>
      <c r="IDF39" s="195"/>
      <c r="IDG39" s="195"/>
      <c r="IDH39" s="195"/>
      <c r="IDI39" s="195"/>
      <c r="IDJ39" s="195"/>
      <c r="IDK39" s="195"/>
      <c r="IDL39" s="195"/>
      <c r="IDM39" s="195"/>
      <c r="IDN39" s="195"/>
      <c r="IDO39" s="195"/>
      <c r="IDP39" s="195"/>
      <c r="IDQ39" s="195"/>
      <c r="IDR39" s="195"/>
      <c r="IDS39" s="195"/>
      <c r="IDT39" s="195"/>
      <c r="IDU39" s="195"/>
      <c r="IDV39" s="195"/>
      <c r="IDW39" s="195"/>
      <c r="IDX39" s="195"/>
      <c r="IDY39" s="195"/>
      <c r="IDZ39" s="195"/>
      <c r="IEA39" s="195"/>
      <c r="IEB39" s="195"/>
      <c r="IEC39" s="195"/>
      <c r="IED39" s="195"/>
      <c r="IEE39" s="195"/>
      <c r="IEF39" s="195"/>
      <c r="IEG39" s="195"/>
      <c r="IEH39" s="195"/>
      <c r="IEI39" s="195"/>
      <c r="IEJ39" s="195"/>
      <c r="IEK39" s="195"/>
      <c r="IEL39" s="195"/>
      <c r="IEM39" s="195"/>
      <c r="IEN39" s="195"/>
      <c r="IEO39" s="195"/>
      <c r="IEP39" s="195"/>
      <c r="IEQ39" s="195"/>
      <c r="IER39" s="195"/>
      <c r="IES39" s="195"/>
      <c r="IET39" s="195"/>
      <c r="IEU39" s="195"/>
      <c r="IEV39" s="195"/>
      <c r="IEW39" s="195"/>
      <c r="IEX39" s="195"/>
      <c r="IEY39" s="195"/>
      <c r="IEZ39" s="195"/>
      <c r="IFA39" s="195"/>
      <c r="IFB39" s="195"/>
      <c r="IFC39" s="195"/>
      <c r="IFD39" s="195"/>
      <c r="IFE39" s="195"/>
      <c r="IFF39" s="195"/>
      <c r="IFG39" s="195"/>
      <c r="IFH39" s="195"/>
      <c r="IFI39" s="195"/>
      <c r="IFJ39" s="195"/>
      <c r="IFK39" s="195"/>
      <c r="IFL39" s="195"/>
      <c r="IFM39" s="195"/>
      <c r="IFN39" s="195"/>
      <c r="IFO39" s="195"/>
      <c r="IFP39" s="195"/>
      <c r="IFQ39" s="195"/>
      <c r="IFR39" s="195"/>
      <c r="IFS39" s="195"/>
      <c r="IFT39" s="195"/>
      <c r="IFU39" s="195"/>
      <c r="IFV39" s="195"/>
      <c r="IFW39" s="195"/>
      <c r="IFX39" s="195"/>
      <c r="IFY39" s="195"/>
      <c r="IFZ39" s="195"/>
      <c r="IGA39" s="195"/>
      <c r="IGB39" s="195"/>
      <c r="IGC39" s="195"/>
      <c r="IGD39" s="195"/>
      <c r="IGE39" s="195"/>
      <c r="IGF39" s="195"/>
      <c r="IGG39" s="195"/>
      <c r="IGH39" s="195"/>
      <c r="IGI39" s="195"/>
      <c r="IGJ39" s="195"/>
      <c r="IGK39" s="195"/>
      <c r="IGL39" s="195"/>
      <c r="IGM39" s="195"/>
      <c r="IGN39" s="195"/>
      <c r="IGO39" s="195"/>
      <c r="IGP39" s="195"/>
      <c r="IGQ39" s="195"/>
      <c r="IGR39" s="195"/>
      <c r="IGS39" s="195"/>
      <c r="IGT39" s="195"/>
      <c r="IGU39" s="195"/>
      <c r="IGV39" s="195"/>
      <c r="IGW39" s="195"/>
      <c r="IGX39" s="195"/>
      <c r="IGY39" s="195"/>
      <c r="IGZ39" s="195"/>
      <c r="IHA39" s="195"/>
      <c r="IHB39" s="195"/>
      <c r="IHC39" s="195"/>
      <c r="IHD39" s="195"/>
      <c r="IHE39" s="195"/>
      <c r="IHF39" s="195"/>
      <c r="IHG39" s="195"/>
      <c r="IHH39" s="195"/>
      <c r="IHI39" s="195"/>
      <c r="IHJ39" s="195"/>
      <c r="IHK39" s="195"/>
      <c r="IHL39" s="195"/>
      <c r="IHM39" s="195"/>
      <c r="IHN39" s="195"/>
      <c r="IHO39" s="195"/>
      <c r="IHP39" s="195"/>
      <c r="IHQ39" s="195"/>
      <c r="IHR39" s="195"/>
      <c r="IHS39" s="195"/>
      <c r="IHT39" s="195"/>
      <c r="IHU39" s="195"/>
      <c r="IHV39" s="195"/>
      <c r="IHW39" s="195"/>
      <c r="IHX39" s="195"/>
      <c r="IHY39" s="195"/>
      <c r="IHZ39" s="195"/>
      <c r="IIA39" s="195"/>
      <c r="IIB39" s="195"/>
      <c r="IIC39" s="195"/>
      <c r="IID39" s="195"/>
      <c r="IIE39" s="195"/>
      <c r="IIF39" s="195"/>
      <c r="IIG39" s="195"/>
      <c r="IIH39" s="195"/>
      <c r="III39" s="195"/>
      <c r="IIJ39" s="195"/>
      <c r="IIK39" s="195"/>
      <c r="IIL39" s="195"/>
      <c r="IIM39" s="195"/>
      <c r="IIN39" s="195"/>
      <c r="IIO39" s="195"/>
      <c r="IIP39" s="195"/>
      <c r="IIQ39" s="195"/>
      <c r="IIR39" s="195"/>
      <c r="IIS39" s="195"/>
      <c r="IIT39" s="195"/>
      <c r="IIU39" s="195"/>
      <c r="IIV39" s="195"/>
      <c r="IIW39" s="195"/>
      <c r="IIX39" s="195"/>
      <c r="IIY39" s="195"/>
      <c r="IIZ39" s="195"/>
      <c r="IJA39" s="195"/>
      <c r="IJB39" s="195"/>
      <c r="IJC39" s="195"/>
      <c r="IJD39" s="195"/>
      <c r="IJE39" s="195"/>
      <c r="IJF39" s="195"/>
      <c r="IJG39" s="195"/>
      <c r="IJH39" s="195"/>
      <c r="IJI39" s="195"/>
      <c r="IJJ39" s="195"/>
      <c r="IJK39" s="195"/>
      <c r="IJL39" s="195"/>
      <c r="IJM39" s="195"/>
      <c r="IJN39" s="195"/>
      <c r="IJO39" s="195"/>
      <c r="IJP39" s="195"/>
      <c r="IJQ39" s="195"/>
      <c r="IJR39" s="195"/>
      <c r="IJS39" s="195"/>
      <c r="IJT39" s="195"/>
      <c r="IJU39" s="195"/>
      <c r="IJV39" s="195"/>
      <c r="IJW39" s="195"/>
      <c r="IJX39" s="195"/>
      <c r="IJY39" s="195"/>
      <c r="IJZ39" s="195"/>
      <c r="IKA39" s="195"/>
      <c r="IKB39" s="195"/>
      <c r="IKC39" s="195"/>
      <c r="IKD39" s="195"/>
      <c r="IKE39" s="195"/>
      <c r="IKF39" s="195"/>
      <c r="IKG39" s="195"/>
      <c r="IKH39" s="195"/>
      <c r="IKI39" s="195"/>
      <c r="IKJ39" s="195"/>
      <c r="IKK39" s="195"/>
      <c r="IKL39" s="195"/>
      <c r="IKM39" s="195"/>
      <c r="IKN39" s="195"/>
      <c r="IKO39" s="195"/>
      <c r="IKP39" s="195"/>
      <c r="IKQ39" s="195"/>
      <c r="IKR39" s="195"/>
      <c r="IKS39" s="195"/>
      <c r="IKT39" s="195"/>
      <c r="IKU39" s="195"/>
      <c r="IKV39" s="195"/>
      <c r="IKW39" s="195"/>
      <c r="IKX39" s="195"/>
      <c r="IKY39" s="195"/>
      <c r="IKZ39" s="195"/>
      <c r="ILA39" s="195"/>
      <c r="ILB39" s="195"/>
      <c r="ILC39" s="195"/>
      <c r="ILD39" s="195"/>
      <c r="ILE39" s="195"/>
      <c r="ILF39" s="195"/>
      <c r="ILG39" s="195"/>
      <c r="ILH39" s="195"/>
      <c r="ILI39" s="195"/>
      <c r="ILJ39" s="195"/>
      <c r="ILK39" s="195"/>
      <c r="ILL39" s="195"/>
      <c r="ILM39" s="195"/>
      <c r="ILN39" s="195"/>
      <c r="ILO39" s="195"/>
      <c r="ILP39" s="195"/>
      <c r="ILQ39" s="195"/>
      <c r="ILR39" s="195"/>
      <c r="ILS39" s="195"/>
      <c r="ILT39" s="195"/>
      <c r="ILU39" s="195"/>
      <c r="ILV39" s="195"/>
      <c r="ILW39" s="195"/>
      <c r="ILX39" s="195"/>
      <c r="ILY39" s="195"/>
      <c r="ILZ39" s="195"/>
      <c r="IMA39" s="195"/>
      <c r="IMB39" s="195"/>
      <c r="IMC39" s="195"/>
      <c r="IMD39" s="195"/>
      <c r="IME39" s="195"/>
      <c r="IMF39" s="195"/>
      <c r="IMG39" s="195"/>
      <c r="IMH39" s="195"/>
      <c r="IMI39" s="195"/>
      <c r="IMJ39" s="195"/>
      <c r="IMK39" s="195"/>
      <c r="IML39" s="195"/>
      <c r="IMM39" s="195"/>
      <c r="IMN39" s="195"/>
      <c r="IMO39" s="195"/>
      <c r="IMP39" s="195"/>
      <c r="IMQ39" s="195"/>
      <c r="IMR39" s="195"/>
      <c r="IMS39" s="195"/>
      <c r="IMT39" s="195"/>
      <c r="IMU39" s="195"/>
      <c r="IMV39" s="195"/>
      <c r="IMW39" s="195"/>
      <c r="IMX39" s="195"/>
      <c r="IMY39" s="195"/>
      <c r="IMZ39" s="195"/>
      <c r="INA39" s="195"/>
      <c r="INB39" s="195"/>
      <c r="INC39" s="195"/>
      <c r="IND39" s="195"/>
      <c r="INE39" s="195"/>
      <c r="INF39" s="195"/>
      <c r="ING39" s="195"/>
      <c r="INH39" s="195"/>
      <c r="INI39" s="195"/>
      <c r="INJ39" s="195"/>
      <c r="INK39" s="195"/>
      <c r="INL39" s="195"/>
      <c r="INM39" s="195"/>
      <c r="INN39" s="195"/>
      <c r="INO39" s="195"/>
      <c r="INP39" s="195"/>
      <c r="INQ39" s="195"/>
      <c r="INR39" s="195"/>
      <c r="INS39" s="195"/>
      <c r="INT39" s="195"/>
      <c r="INU39" s="195"/>
      <c r="INV39" s="195"/>
      <c r="INW39" s="195"/>
      <c r="INX39" s="195"/>
      <c r="INY39" s="195"/>
      <c r="INZ39" s="195"/>
      <c r="IOA39" s="195"/>
      <c r="IOB39" s="195"/>
      <c r="IOC39" s="195"/>
      <c r="IOD39" s="195"/>
      <c r="IOE39" s="195"/>
      <c r="IOF39" s="195"/>
      <c r="IOG39" s="195"/>
      <c r="IOH39" s="195"/>
      <c r="IOI39" s="195"/>
      <c r="IOJ39" s="195"/>
      <c r="IOK39" s="195"/>
      <c r="IOL39" s="195"/>
      <c r="IOM39" s="195"/>
      <c r="ION39" s="195"/>
      <c r="IOO39" s="195"/>
      <c r="IOP39" s="195"/>
      <c r="IOQ39" s="195"/>
      <c r="IOR39" s="195"/>
      <c r="IOS39" s="195"/>
      <c r="IOT39" s="195"/>
      <c r="IOU39" s="195"/>
      <c r="IOV39" s="195"/>
      <c r="IOW39" s="195"/>
      <c r="IOX39" s="195"/>
      <c r="IOY39" s="195"/>
      <c r="IOZ39" s="195"/>
      <c r="IPA39" s="195"/>
      <c r="IPB39" s="195"/>
      <c r="IPC39" s="195"/>
      <c r="IPD39" s="195"/>
      <c r="IPE39" s="195"/>
      <c r="IPF39" s="195"/>
      <c r="IPG39" s="195"/>
      <c r="IPH39" s="195"/>
      <c r="IPI39" s="195"/>
      <c r="IPJ39" s="195"/>
      <c r="IPK39" s="195"/>
      <c r="IPL39" s="195"/>
      <c r="IPM39" s="195"/>
      <c r="IPN39" s="195"/>
      <c r="IPO39" s="195"/>
      <c r="IPP39" s="195"/>
      <c r="IPQ39" s="195"/>
      <c r="IPR39" s="195"/>
      <c r="IPS39" s="195"/>
      <c r="IPT39" s="195"/>
      <c r="IPU39" s="195"/>
      <c r="IPV39" s="195"/>
      <c r="IPW39" s="195"/>
      <c r="IPX39" s="195"/>
      <c r="IPY39" s="195"/>
      <c r="IPZ39" s="195"/>
      <c r="IQA39" s="195"/>
      <c r="IQB39" s="195"/>
      <c r="IQC39" s="195"/>
      <c r="IQD39" s="195"/>
      <c r="IQE39" s="195"/>
      <c r="IQF39" s="195"/>
      <c r="IQG39" s="195"/>
      <c r="IQH39" s="195"/>
      <c r="IQI39" s="195"/>
      <c r="IQJ39" s="195"/>
      <c r="IQK39" s="195"/>
      <c r="IQL39" s="195"/>
      <c r="IQM39" s="195"/>
      <c r="IQN39" s="195"/>
      <c r="IQO39" s="195"/>
      <c r="IQP39" s="195"/>
      <c r="IQQ39" s="195"/>
      <c r="IQR39" s="195"/>
      <c r="IQS39" s="195"/>
      <c r="IQT39" s="195"/>
      <c r="IQU39" s="195"/>
      <c r="IQV39" s="195"/>
      <c r="IQW39" s="195"/>
      <c r="IQX39" s="195"/>
      <c r="IQY39" s="195"/>
      <c r="IQZ39" s="195"/>
      <c r="IRA39" s="195"/>
      <c r="IRB39" s="195"/>
      <c r="IRC39" s="195"/>
      <c r="IRD39" s="195"/>
      <c r="IRE39" s="195"/>
      <c r="IRF39" s="195"/>
      <c r="IRG39" s="195"/>
      <c r="IRH39" s="195"/>
      <c r="IRI39" s="195"/>
      <c r="IRJ39" s="195"/>
      <c r="IRK39" s="195"/>
      <c r="IRL39" s="195"/>
      <c r="IRM39" s="195"/>
      <c r="IRN39" s="195"/>
      <c r="IRO39" s="195"/>
      <c r="IRP39" s="195"/>
      <c r="IRQ39" s="195"/>
      <c r="IRR39" s="195"/>
      <c r="IRS39" s="195"/>
      <c r="IRT39" s="195"/>
      <c r="IRU39" s="195"/>
      <c r="IRV39" s="195"/>
      <c r="IRW39" s="195"/>
      <c r="IRX39" s="195"/>
      <c r="IRY39" s="195"/>
      <c r="IRZ39" s="195"/>
      <c r="ISA39" s="195"/>
      <c r="ISB39" s="195"/>
      <c r="ISC39" s="195"/>
      <c r="ISD39" s="195"/>
      <c r="ISE39" s="195"/>
      <c r="ISF39" s="195"/>
      <c r="ISG39" s="195"/>
      <c r="ISH39" s="195"/>
      <c r="ISI39" s="195"/>
      <c r="ISJ39" s="195"/>
      <c r="ISK39" s="195"/>
      <c r="ISL39" s="195"/>
      <c r="ISM39" s="195"/>
      <c r="ISN39" s="195"/>
      <c r="ISO39" s="195"/>
      <c r="ISP39" s="195"/>
      <c r="ISQ39" s="195"/>
      <c r="ISR39" s="195"/>
      <c r="ISS39" s="195"/>
      <c r="IST39" s="195"/>
      <c r="ISU39" s="195"/>
      <c r="ISV39" s="195"/>
      <c r="ISW39" s="195"/>
      <c r="ISX39" s="195"/>
      <c r="ISY39" s="195"/>
      <c r="ISZ39" s="195"/>
      <c r="ITA39" s="195"/>
      <c r="ITB39" s="195"/>
      <c r="ITC39" s="195"/>
      <c r="ITD39" s="195"/>
      <c r="ITE39" s="195"/>
      <c r="ITF39" s="195"/>
      <c r="ITG39" s="195"/>
      <c r="ITH39" s="195"/>
      <c r="ITI39" s="195"/>
      <c r="ITJ39" s="195"/>
      <c r="ITK39" s="195"/>
      <c r="ITL39" s="195"/>
      <c r="ITM39" s="195"/>
      <c r="ITN39" s="195"/>
      <c r="ITO39" s="195"/>
      <c r="ITP39" s="195"/>
      <c r="ITQ39" s="195"/>
      <c r="ITR39" s="195"/>
      <c r="ITS39" s="195"/>
      <c r="ITT39" s="195"/>
      <c r="ITU39" s="195"/>
      <c r="ITV39" s="195"/>
      <c r="ITW39" s="195"/>
      <c r="ITX39" s="195"/>
      <c r="ITY39" s="195"/>
      <c r="ITZ39" s="195"/>
      <c r="IUA39" s="195"/>
      <c r="IUB39" s="195"/>
      <c r="IUC39" s="195"/>
      <c r="IUD39" s="195"/>
      <c r="IUE39" s="195"/>
      <c r="IUF39" s="195"/>
      <c r="IUG39" s="195"/>
      <c r="IUH39" s="195"/>
      <c r="IUI39" s="195"/>
      <c r="IUJ39" s="195"/>
      <c r="IUK39" s="195"/>
      <c r="IUL39" s="195"/>
      <c r="IUM39" s="195"/>
      <c r="IUN39" s="195"/>
      <c r="IUO39" s="195"/>
      <c r="IUP39" s="195"/>
      <c r="IUQ39" s="195"/>
      <c r="IUR39" s="195"/>
      <c r="IUS39" s="195"/>
      <c r="IUT39" s="195"/>
      <c r="IUU39" s="195"/>
      <c r="IUV39" s="195"/>
      <c r="IUW39" s="195"/>
      <c r="IUX39" s="195"/>
      <c r="IUY39" s="195"/>
      <c r="IUZ39" s="195"/>
      <c r="IVA39" s="195"/>
      <c r="IVB39" s="195"/>
      <c r="IVC39" s="195"/>
      <c r="IVD39" s="195"/>
      <c r="IVE39" s="195"/>
      <c r="IVF39" s="195"/>
      <c r="IVG39" s="195"/>
      <c r="IVH39" s="195"/>
      <c r="IVI39" s="195"/>
      <c r="IVJ39" s="195"/>
      <c r="IVK39" s="195"/>
      <c r="IVL39" s="195"/>
      <c r="IVM39" s="195"/>
      <c r="IVN39" s="195"/>
      <c r="IVO39" s="195"/>
      <c r="IVP39" s="195"/>
      <c r="IVQ39" s="195"/>
      <c r="IVR39" s="195"/>
      <c r="IVS39" s="195"/>
      <c r="IVT39" s="195"/>
      <c r="IVU39" s="195"/>
      <c r="IVV39" s="195"/>
      <c r="IVW39" s="195"/>
      <c r="IVX39" s="195"/>
      <c r="IVY39" s="195"/>
      <c r="IVZ39" s="195"/>
      <c r="IWA39" s="195"/>
      <c r="IWB39" s="195"/>
      <c r="IWC39" s="195"/>
      <c r="IWD39" s="195"/>
      <c r="IWE39" s="195"/>
      <c r="IWF39" s="195"/>
      <c r="IWG39" s="195"/>
      <c r="IWH39" s="195"/>
      <c r="IWI39" s="195"/>
      <c r="IWJ39" s="195"/>
      <c r="IWK39" s="195"/>
      <c r="IWL39" s="195"/>
      <c r="IWM39" s="195"/>
      <c r="IWN39" s="195"/>
      <c r="IWO39" s="195"/>
      <c r="IWP39" s="195"/>
      <c r="IWQ39" s="195"/>
      <c r="IWR39" s="195"/>
      <c r="IWS39" s="195"/>
      <c r="IWT39" s="195"/>
      <c r="IWU39" s="195"/>
      <c r="IWV39" s="195"/>
      <c r="IWW39" s="195"/>
      <c r="IWX39" s="195"/>
      <c r="IWY39" s="195"/>
      <c r="IWZ39" s="195"/>
      <c r="IXA39" s="195"/>
      <c r="IXB39" s="195"/>
      <c r="IXC39" s="195"/>
      <c r="IXD39" s="195"/>
      <c r="IXE39" s="195"/>
      <c r="IXF39" s="195"/>
      <c r="IXG39" s="195"/>
      <c r="IXH39" s="195"/>
      <c r="IXI39" s="195"/>
      <c r="IXJ39" s="195"/>
      <c r="IXK39" s="195"/>
      <c r="IXL39" s="195"/>
      <c r="IXM39" s="195"/>
      <c r="IXN39" s="195"/>
      <c r="IXO39" s="195"/>
      <c r="IXP39" s="195"/>
      <c r="IXQ39" s="195"/>
      <c r="IXR39" s="195"/>
      <c r="IXS39" s="195"/>
      <c r="IXT39" s="195"/>
      <c r="IXU39" s="195"/>
      <c r="IXV39" s="195"/>
      <c r="IXW39" s="195"/>
      <c r="IXX39" s="195"/>
      <c r="IXY39" s="195"/>
      <c r="IXZ39" s="195"/>
      <c r="IYA39" s="195"/>
      <c r="IYB39" s="195"/>
      <c r="IYC39" s="195"/>
      <c r="IYD39" s="195"/>
      <c r="IYE39" s="195"/>
      <c r="IYF39" s="195"/>
      <c r="IYG39" s="195"/>
      <c r="IYH39" s="195"/>
      <c r="IYI39" s="195"/>
      <c r="IYJ39" s="195"/>
      <c r="IYK39" s="195"/>
      <c r="IYL39" s="195"/>
      <c r="IYM39" s="195"/>
      <c r="IYN39" s="195"/>
      <c r="IYO39" s="195"/>
      <c r="IYP39" s="195"/>
      <c r="IYQ39" s="195"/>
      <c r="IYR39" s="195"/>
      <c r="IYS39" s="195"/>
      <c r="IYT39" s="195"/>
      <c r="IYU39" s="195"/>
      <c r="IYV39" s="195"/>
      <c r="IYW39" s="195"/>
      <c r="IYX39" s="195"/>
      <c r="IYY39" s="195"/>
      <c r="IYZ39" s="195"/>
      <c r="IZA39" s="195"/>
      <c r="IZB39" s="195"/>
      <c r="IZC39" s="195"/>
      <c r="IZD39" s="195"/>
      <c r="IZE39" s="195"/>
      <c r="IZF39" s="195"/>
      <c r="IZG39" s="195"/>
      <c r="IZH39" s="195"/>
      <c r="IZI39" s="195"/>
      <c r="IZJ39" s="195"/>
      <c r="IZK39" s="195"/>
      <c r="IZL39" s="195"/>
      <c r="IZM39" s="195"/>
      <c r="IZN39" s="195"/>
      <c r="IZO39" s="195"/>
      <c r="IZP39" s="195"/>
      <c r="IZQ39" s="195"/>
      <c r="IZR39" s="195"/>
      <c r="IZS39" s="195"/>
      <c r="IZT39" s="195"/>
      <c r="IZU39" s="195"/>
      <c r="IZV39" s="195"/>
      <c r="IZW39" s="195"/>
      <c r="IZX39" s="195"/>
      <c r="IZY39" s="195"/>
      <c r="IZZ39" s="195"/>
      <c r="JAA39" s="195"/>
      <c r="JAB39" s="195"/>
      <c r="JAC39" s="195"/>
      <c r="JAD39" s="195"/>
      <c r="JAE39" s="195"/>
      <c r="JAF39" s="195"/>
      <c r="JAG39" s="195"/>
      <c r="JAH39" s="195"/>
      <c r="JAI39" s="195"/>
      <c r="JAJ39" s="195"/>
      <c r="JAK39" s="195"/>
      <c r="JAL39" s="195"/>
      <c r="JAM39" s="195"/>
      <c r="JAN39" s="195"/>
      <c r="JAO39" s="195"/>
      <c r="JAP39" s="195"/>
      <c r="JAQ39" s="195"/>
      <c r="JAR39" s="195"/>
      <c r="JAS39" s="195"/>
      <c r="JAT39" s="195"/>
      <c r="JAU39" s="195"/>
      <c r="JAV39" s="195"/>
      <c r="JAW39" s="195"/>
      <c r="JAX39" s="195"/>
      <c r="JAY39" s="195"/>
      <c r="JAZ39" s="195"/>
      <c r="JBA39" s="195"/>
      <c r="JBB39" s="195"/>
      <c r="JBC39" s="195"/>
      <c r="JBD39" s="195"/>
      <c r="JBE39" s="195"/>
      <c r="JBF39" s="195"/>
      <c r="JBG39" s="195"/>
      <c r="JBH39" s="195"/>
      <c r="JBI39" s="195"/>
      <c r="JBJ39" s="195"/>
      <c r="JBK39" s="195"/>
      <c r="JBL39" s="195"/>
      <c r="JBM39" s="195"/>
      <c r="JBN39" s="195"/>
      <c r="JBO39" s="195"/>
      <c r="JBP39" s="195"/>
      <c r="JBQ39" s="195"/>
      <c r="JBR39" s="195"/>
      <c r="JBS39" s="195"/>
      <c r="JBT39" s="195"/>
      <c r="JBU39" s="195"/>
      <c r="JBV39" s="195"/>
      <c r="JBW39" s="195"/>
      <c r="JBX39" s="195"/>
      <c r="JBY39" s="195"/>
      <c r="JBZ39" s="195"/>
      <c r="JCA39" s="195"/>
      <c r="JCB39" s="195"/>
      <c r="JCC39" s="195"/>
      <c r="JCD39" s="195"/>
      <c r="JCE39" s="195"/>
      <c r="JCF39" s="195"/>
      <c r="JCG39" s="195"/>
      <c r="JCH39" s="195"/>
      <c r="JCI39" s="195"/>
      <c r="JCJ39" s="195"/>
      <c r="JCK39" s="195"/>
      <c r="JCL39" s="195"/>
      <c r="JCM39" s="195"/>
      <c r="JCN39" s="195"/>
      <c r="JCO39" s="195"/>
      <c r="JCP39" s="195"/>
      <c r="JCQ39" s="195"/>
      <c r="JCR39" s="195"/>
      <c r="JCS39" s="195"/>
      <c r="JCT39" s="195"/>
      <c r="JCU39" s="195"/>
      <c r="JCV39" s="195"/>
      <c r="JCW39" s="195"/>
      <c r="JCX39" s="195"/>
      <c r="JCY39" s="195"/>
      <c r="JCZ39" s="195"/>
      <c r="JDA39" s="195"/>
      <c r="JDB39" s="195"/>
      <c r="JDC39" s="195"/>
      <c r="JDD39" s="195"/>
      <c r="JDE39" s="195"/>
      <c r="JDF39" s="195"/>
      <c r="JDG39" s="195"/>
      <c r="JDH39" s="195"/>
      <c r="JDI39" s="195"/>
      <c r="JDJ39" s="195"/>
      <c r="JDK39" s="195"/>
      <c r="JDL39" s="195"/>
      <c r="JDM39" s="195"/>
      <c r="JDN39" s="195"/>
      <c r="JDO39" s="195"/>
      <c r="JDP39" s="195"/>
      <c r="JDQ39" s="195"/>
      <c r="JDR39" s="195"/>
      <c r="JDS39" s="195"/>
      <c r="JDT39" s="195"/>
      <c r="JDU39" s="195"/>
      <c r="JDV39" s="195"/>
      <c r="JDW39" s="195"/>
      <c r="JDX39" s="195"/>
      <c r="JDY39" s="195"/>
      <c r="JDZ39" s="195"/>
      <c r="JEA39" s="195"/>
      <c r="JEB39" s="195"/>
      <c r="JEC39" s="195"/>
      <c r="JED39" s="195"/>
      <c r="JEE39" s="195"/>
      <c r="JEF39" s="195"/>
      <c r="JEG39" s="195"/>
      <c r="JEH39" s="195"/>
      <c r="JEI39" s="195"/>
      <c r="JEJ39" s="195"/>
      <c r="JEK39" s="195"/>
      <c r="JEL39" s="195"/>
      <c r="JEM39" s="195"/>
      <c r="JEN39" s="195"/>
      <c r="JEO39" s="195"/>
      <c r="JEP39" s="195"/>
      <c r="JEQ39" s="195"/>
      <c r="JER39" s="195"/>
      <c r="JES39" s="195"/>
      <c r="JET39" s="195"/>
      <c r="JEU39" s="195"/>
      <c r="JEV39" s="195"/>
      <c r="JEW39" s="195"/>
      <c r="JEX39" s="195"/>
      <c r="JEY39" s="195"/>
      <c r="JEZ39" s="195"/>
      <c r="JFA39" s="195"/>
      <c r="JFB39" s="195"/>
      <c r="JFC39" s="195"/>
      <c r="JFD39" s="195"/>
      <c r="JFE39" s="195"/>
      <c r="JFF39" s="195"/>
      <c r="JFG39" s="195"/>
      <c r="JFH39" s="195"/>
      <c r="JFI39" s="195"/>
      <c r="JFJ39" s="195"/>
      <c r="JFK39" s="195"/>
      <c r="JFL39" s="195"/>
      <c r="JFM39" s="195"/>
      <c r="JFN39" s="195"/>
      <c r="JFO39" s="195"/>
      <c r="JFP39" s="195"/>
      <c r="JFQ39" s="195"/>
      <c r="JFR39" s="195"/>
      <c r="JFS39" s="195"/>
      <c r="JFT39" s="195"/>
      <c r="JFU39" s="195"/>
      <c r="JFV39" s="195"/>
      <c r="JFW39" s="195"/>
      <c r="JFX39" s="195"/>
      <c r="JFY39" s="195"/>
      <c r="JFZ39" s="195"/>
      <c r="JGA39" s="195"/>
      <c r="JGB39" s="195"/>
      <c r="JGC39" s="195"/>
      <c r="JGD39" s="195"/>
      <c r="JGE39" s="195"/>
      <c r="JGF39" s="195"/>
      <c r="JGG39" s="195"/>
      <c r="JGH39" s="195"/>
      <c r="JGI39" s="195"/>
      <c r="JGJ39" s="195"/>
      <c r="JGK39" s="195"/>
      <c r="JGL39" s="195"/>
      <c r="JGM39" s="195"/>
      <c r="JGN39" s="195"/>
      <c r="JGO39" s="195"/>
      <c r="JGP39" s="195"/>
      <c r="JGQ39" s="195"/>
      <c r="JGR39" s="195"/>
      <c r="JGS39" s="195"/>
      <c r="JGT39" s="195"/>
      <c r="JGU39" s="195"/>
      <c r="JGV39" s="195"/>
      <c r="JGW39" s="195"/>
      <c r="JGX39" s="195"/>
      <c r="JGY39" s="195"/>
      <c r="JGZ39" s="195"/>
      <c r="JHA39" s="195"/>
      <c r="JHB39" s="195"/>
      <c r="JHC39" s="195"/>
      <c r="JHD39" s="195"/>
      <c r="JHE39" s="195"/>
      <c r="JHF39" s="195"/>
      <c r="JHG39" s="195"/>
      <c r="JHH39" s="195"/>
      <c r="JHI39" s="195"/>
      <c r="JHJ39" s="195"/>
      <c r="JHK39" s="195"/>
      <c r="JHL39" s="195"/>
      <c r="JHM39" s="195"/>
      <c r="JHN39" s="195"/>
      <c r="JHO39" s="195"/>
      <c r="JHP39" s="195"/>
      <c r="JHQ39" s="195"/>
      <c r="JHR39" s="195"/>
      <c r="JHS39" s="195"/>
      <c r="JHT39" s="195"/>
      <c r="JHU39" s="195"/>
      <c r="JHV39" s="195"/>
      <c r="JHW39" s="195"/>
      <c r="JHX39" s="195"/>
      <c r="JHY39" s="195"/>
      <c r="JHZ39" s="195"/>
      <c r="JIA39" s="195"/>
      <c r="JIB39" s="195"/>
      <c r="JIC39" s="195"/>
      <c r="JID39" s="195"/>
      <c r="JIE39" s="195"/>
      <c r="JIF39" s="195"/>
      <c r="JIG39" s="195"/>
      <c r="JIH39" s="195"/>
      <c r="JII39" s="195"/>
      <c r="JIJ39" s="195"/>
      <c r="JIK39" s="195"/>
      <c r="JIL39" s="195"/>
      <c r="JIM39" s="195"/>
      <c r="JIN39" s="195"/>
      <c r="JIO39" s="195"/>
      <c r="JIP39" s="195"/>
      <c r="JIQ39" s="195"/>
      <c r="JIR39" s="195"/>
      <c r="JIS39" s="195"/>
      <c r="JIT39" s="195"/>
      <c r="JIU39" s="195"/>
      <c r="JIV39" s="195"/>
      <c r="JIW39" s="195"/>
      <c r="JIX39" s="195"/>
      <c r="JIY39" s="195"/>
      <c r="JIZ39" s="195"/>
      <c r="JJA39" s="195"/>
      <c r="JJB39" s="195"/>
      <c r="JJC39" s="195"/>
      <c r="JJD39" s="195"/>
      <c r="JJE39" s="195"/>
      <c r="JJF39" s="195"/>
      <c r="JJG39" s="195"/>
      <c r="JJH39" s="195"/>
      <c r="JJI39" s="195"/>
      <c r="JJJ39" s="195"/>
      <c r="JJK39" s="195"/>
      <c r="JJL39" s="195"/>
      <c r="JJM39" s="195"/>
      <c r="JJN39" s="195"/>
      <c r="JJO39" s="195"/>
      <c r="JJP39" s="195"/>
      <c r="JJQ39" s="195"/>
      <c r="JJR39" s="195"/>
      <c r="JJS39" s="195"/>
      <c r="JJT39" s="195"/>
      <c r="JJU39" s="195"/>
      <c r="JJV39" s="195"/>
      <c r="JJW39" s="195"/>
      <c r="JJX39" s="195"/>
      <c r="JJY39" s="195"/>
      <c r="JJZ39" s="195"/>
      <c r="JKA39" s="195"/>
      <c r="JKB39" s="195"/>
      <c r="JKC39" s="195"/>
      <c r="JKD39" s="195"/>
      <c r="JKE39" s="195"/>
      <c r="JKF39" s="195"/>
      <c r="JKG39" s="195"/>
      <c r="JKH39" s="195"/>
      <c r="JKI39" s="195"/>
      <c r="JKJ39" s="195"/>
      <c r="JKK39" s="195"/>
      <c r="JKL39" s="195"/>
      <c r="JKM39" s="195"/>
      <c r="JKN39" s="195"/>
      <c r="JKO39" s="195"/>
      <c r="JKP39" s="195"/>
      <c r="JKQ39" s="195"/>
      <c r="JKR39" s="195"/>
      <c r="JKS39" s="195"/>
      <c r="JKT39" s="195"/>
      <c r="JKU39" s="195"/>
      <c r="JKV39" s="195"/>
      <c r="JKW39" s="195"/>
      <c r="JKX39" s="195"/>
      <c r="JKY39" s="195"/>
      <c r="JKZ39" s="195"/>
      <c r="JLA39" s="195"/>
      <c r="JLB39" s="195"/>
      <c r="JLC39" s="195"/>
      <c r="JLD39" s="195"/>
      <c r="JLE39" s="195"/>
      <c r="JLF39" s="195"/>
      <c r="JLG39" s="195"/>
      <c r="JLH39" s="195"/>
      <c r="JLI39" s="195"/>
      <c r="JLJ39" s="195"/>
      <c r="JLK39" s="195"/>
      <c r="JLL39" s="195"/>
      <c r="JLM39" s="195"/>
      <c r="JLN39" s="195"/>
      <c r="JLO39" s="195"/>
      <c r="JLP39" s="195"/>
      <c r="JLQ39" s="195"/>
      <c r="JLR39" s="195"/>
      <c r="JLS39" s="195"/>
      <c r="JLT39" s="195"/>
      <c r="JLU39" s="195"/>
      <c r="JLV39" s="195"/>
      <c r="JLW39" s="195"/>
      <c r="JLX39" s="195"/>
      <c r="JLY39" s="195"/>
      <c r="JLZ39" s="195"/>
      <c r="JMA39" s="195"/>
      <c r="JMB39" s="195"/>
      <c r="JMC39" s="195"/>
      <c r="JMD39" s="195"/>
      <c r="JME39" s="195"/>
      <c r="JMF39" s="195"/>
      <c r="JMG39" s="195"/>
      <c r="JMH39" s="195"/>
      <c r="JMI39" s="195"/>
      <c r="JMJ39" s="195"/>
      <c r="JMK39" s="195"/>
      <c r="JML39" s="195"/>
      <c r="JMM39" s="195"/>
      <c r="JMN39" s="195"/>
      <c r="JMO39" s="195"/>
      <c r="JMP39" s="195"/>
      <c r="JMQ39" s="195"/>
      <c r="JMR39" s="195"/>
      <c r="JMS39" s="195"/>
      <c r="JMT39" s="195"/>
      <c r="JMU39" s="195"/>
      <c r="JMV39" s="195"/>
      <c r="JMW39" s="195"/>
      <c r="JMX39" s="195"/>
      <c r="JMY39" s="195"/>
      <c r="JMZ39" s="195"/>
      <c r="JNA39" s="195"/>
      <c r="JNB39" s="195"/>
      <c r="JNC39" s="195"/>
      <c r="JND39" s="195"/>
      <c r="JNE39" s="195"/>
      <c r="JNF39" s="195"/>
      <c r="JNG39" s="195"/>
      <c r="JNH39" s="195"/>
      <c r="JNI39" s="195"/>
      <c r="JNJ39" s="195"/>
      <c r="JNK39" s="195"/>
      <c r="JNL39" s="195"/>
      <c r="JNM39" s="195"/>
      <c r="JNN39" s="195"/>
      <c r="JNO39" s="195"/>
      <c r="JNP39" s="195"/>
      <c r="JNQ39" s="195"/>
      <c r="JNR39" s="195"/>
      <c r="JNS39" s="195"/>
      <c r="JNT39" s="195"/>
      <c r="JNU39" s="195"/>
      <c r="JNV39" s="195"/>
      <c r="JNW39" s="195"/>
      <c r="JNX39" s="195"/>
      <c r="JNY39" s="195"/>
      <c r="JNZ39" s="195"/>
      <c r="JOA39" s="195"/>
      <c r="JOB39" s="195"/>
      <c r="JOC39" s="195"/>
      <c r="JOD39" s="195"/>
      <c r="JOE39" s="195"/>
      <c r="JOF39" s="195"/>
      <c r="JOG39" s="195"/>
      <c r="JOH39" s="195"/>
      <c r="JOI39" s="195"/>
      <c r="JOJ39" s="195"/>
      <c r="JOK39" s="195"/>
      <c r="JOL39" s="195"/>
      <c r="JOM39" s="195"/>
      <c r="JON39" s="195"/>
      <c r="JOO39" s="195"/>
      <c r="JOP39" s="195"/>
      <c r="JOQ39" s="195"/>
      <c r="JOR39" s="195"/>
      <c r="JOS39" s="195"/>
      <c r="JOT39" s="195"/>
      <c r="JOU39" s="195"/>
      <c r="JOV39" s="195"/>
      <c r="JOW39" s="195"/>
      <c r="JOX39" s="195"/>
      <c r="JOY39" s="195"/>
      <c r="JOZ39" s="195"/>
      <c r="JPA39" s="195"/>
      <c r="JPB39" s="195"/>
      <c r="JPC39" s="195"/>
      <c r="JPD39" s="195"/>
      <c r="JPE39" s="195"/>
      <c r="JPF39" s="195"/>
      <c r="JPG39" s="195"/>
      <c r="JPH39" s="195"/>
      <c r="JPI39" s="195"/>
      <c r="JPJ39" s="195"/>
      <c r="JPK39" s="195"/>
      <c r="JPL39" s="195"/>
      <c r="JPM39" s="195"/>
      <c r="JPN39" s="195"/>
      <c r="JPO39" s="195"/>
      <c r="JPP39" s="195"/>
      <c r="JPQ39" s="195"/>
      <c r="JPR39" s="195"/>
      <c r="JPS39" s="195"/>
      <c r="JPT39" s="195"/>
      <c r="JPU39" s="195"/>
      <c r="JPV39" s="195"/>
      <c r="JPW39" s="195"/>
      <c r="JPX39" s="195"/>
      <c r="JPY39" s="195"/>
      <c r="JPZ39" s="195"/>
      <c r="JQA39" s="195"/>
      <c r="JQB39" s="195"/>
      <c r="JQC39" s="195"/>
      <c r="JQD39" s="195"/>
      <c r="JQE39" s="195"/>
      <c r="JQF39" s="195"/>
      <c r="JQG39" s="195"/>
      <c r="JQH39" s="195"/>
      <c r="JQI39" s="195"/>
      <c r="JQJ39" s="195"/>
      <c r="JQK39" s="195"/>
      <c r="JQL39" s="195"/>
      <c r="JQM39" s="195"/>
      <c r="JQN39" s="195"/>
      <c r="JQO39" s="195"/>
      <c r="JQP39" s="195"/>
      <c r="JQQ39" s="195"/>
      <c r="JQR39" s="195"/>
      <c r="JQS39" s="195"/>
      <c r="JQT39" s="195"/>
      <c r="JQU39" s="195"/>
      <c r="JQV39" s="195"/>
      <c r="JQW39" s="195"/>
      <c r="JQX39" s="195"/>
      <c r="JQY39" s="195"/>
      <c r="JQZ39" s="195"/>
      <c r="JRA39" s="195"/>
      <c r="JRB39" s="195"/>
      <c r="JRC39" s="195"/>
      <c r="JRD39" s="195"/>
      <c r="JRE39" s="195"/>
      <c r="JRF39" s="195"/>
      <c r="JRG39" s="195"/>
      <c r="JRH39" s="195"/>
      <c r="JRI39" s="195"/>
      <c r="JRJ39" s="195"/>
      <c r="JRK39" s="195"/>
      <c r="JRL39" s="195"/>
      <c r="JRM39" s="195"/>
      <c r="JRN39" s="195"/>
      <c r="JRO39" s="195"/>
      <c r="JRP39" s="195"/>
      <c r="JRQ39" s="195"/>
      <c r="JRR39" s="195"/>
      <c r="JRS39" s="195"/>
      <c r="JRT39" s="195"/>
      <c r="JRU39" s="195"/>
      <c r="JRV39" s="195"/>
      <c r="JRW39" s="195"/>
      <c r="JRX39" s="195"/>
      <c r="JRY39" s="195"/>
      <c r="JRZ39" s="195"/>
      <c r="JSA39" s="195"/>
      <c r="JSB39" s="195"/>
      <c r="JSC39" s="195"/>
      <c r="JSD39" s="195"/>
      <c r="JSE39" s="195"/>
      <c r="JSF39" s="195"/>
      <c r="JSG39" s="195"/>
      <c r="JSH39" s="195"/>
      <c r="JSI39" s="195"/>
      <c r="JSJ39" s="195"/>
      <c r="JSK39" s="195"/>
      <c r="JSL39" s="195"/>
      <c r="JSM39" s="195"/>
      <c r="JSN39" s="195"/>
      <c r="JSO39" s="195"/>
      <c r="JSP39" s="195"/>
      <c r="JSQ39" s="195"/>
      <c r="JSR39" s="195"/>
      <c r="JSS39" s="195"/>
      <c r="JST39" s="195"/>
      <c r="JSU39" s="195"/>
      <c r="JSV39" s="195"/>
      <c r="JSW39" s="195"/>
      <c r="JSX39" s="195"/>
      <c r="JSY39" s="195"/>
      <c r="JSZ39" s="195"/>
      <c r="JTA39" s="195"/>
      <c r="JTB39" s="195"/>
      <c r="JTC39" s="195"/>
      <c r="JTD39" s="195"/>
      <c r="JTE39" s="195"/>
      <c r="JTF39" s="195"/>
      <c r="JTG39" s="195"/>
      <c r="JTH39" s="195"/>
      <c r="JTI39" s="195"/>
      <c r="JTJ39" s="195"/>
      <c r="JTK39" s="195"/>
      <c r="JTL39" s="195"/>
      <c r="JTM39" s="195"/>
      <c r="JTN39" s="195"/>
      <c r="JTO39" s="195"/>
      <c r="JTP39" s="195"/>
      <c r="JTQ39" s="195"/>
      <c r="JTR39" s="195"/>
      <c r="JTS39" s="195"/>
      <c r="JTT39" s="195"/>
      <c r="JTU39" s="195"/>
      <c r="JTV39" s="195"/>
      <c r="JTW39" s="195"/>
      <c r="JTX39" s="195"/>
      <c r="JTY39" s="195"/>
      <c r="JTZ39" s="195"/>
      <c r="JUA39" s="195"/>
      <c r="JUB39" s="195"/>
      <c r="JUC39" s="195"/>
      <c r="JUD39" s="195"/>
      <c r="JUE39" s="195"/>
      <c r="JUF39" s="195"/>
      <c r="JUG39" s="195"/>
      <c r="JUH39" s="195"/>
      <c r="JUI39" s="195"/>
      <c r="JUJ39" s="195"/>
      <c r="JUK39" s="195"/>
      <c r="JUL39" s="195"/>
      <c r="JUM39" s="195"/>
      <c r="JUN39" s="195"/>
      <c r="JUO39" s="195"/>
      <c r="JUP39" s="195"/>
      <c r="JUQ39" s="195"/>
      <c r="JUR39" s="195"/>
      <c r="JUS39" s="195"/>
      <c r="JUT39" s="195"/>
      <c r="JUU39" s="195"/>
      <c r="JUV39" s="195"/>
      <c r="JUW39" s="195"/>
      <c r="JUX39" s="195"/>
      <c r="JUY39" s="195"/>
      <c r="JUZ39" s="195"/>
      <c r="JVA39" s="195"/>
      <c r="JVB39" s="195"/>
      <c r="JVC39" s="195"/>
      <c r="JVD39" s="195"/>
      <c r="JVE39" s="195"/>
      <c r="JVF39" s="195"/>
      <c r="JVG39" s="195"/>
      <c r="JVH39" s="195"/>
      <c r="JVI39" s="195"/>
      <c r="JVJ39" s="195"/>
      <c r="JVK39" s="195"/>
      <c r="JVL39" s="195"/>
      <c r="JVM39" s="195"/>
      <c r="JVN39" s="195"/>
      <c r="JVO39" s="195"/>
      <c r="JVP39" s="195"/>
      <c r="JVQ39" s="195"/>
      <c r="JVR39" s="195"/>
      <c r="JVS39" s="195"/>
      <c r="JVT39" s="195"/>
      <c r="JVU39" s="195"/>
      <c r="JVV39" s="195"/>
      <c r="JVW39" s="195"/>
      <c r="JVX39" s="195"/>
      <c r="JVY39" s="195"/>
      <c r="JVZ39" s="195"/>
      <c r="JWA39" s="195"/>
      <c r="JWB39" s="195"/>
      <c r="JWC39" s="195"/>
      <c r="JWD39" s="195"/>
      <c r="JWE39" s="195"/>
      <c r="JWF39" s="195"/>
      <c r="JWG39" s="195"/>
      <c r="JWH39" s="195"/>
      <c r="JWI39" s="195"/>
      <c r="JWJ39" s="195"/>
      <c r="JWK39" s="195"/>
      <c r="JWL39" s="195"/>
      <c r="JWM39" s="195"/>
      <c r="JWN39" s="195"/>
      <c r="JWO39" s="195"/>
      <c r="JWP39" s="195"/>
      <c r="JWQ39" s="195"/>
      <c r="JWR39" s="195"/>
      <c r="JWS39" s="195"/>
      <c r="JWT39" s="195"/>
      <c r="JWU39" s="195"/>
      <c r="JWV39" s="195"/>
      <c r="JWW39" s="195"/>
      <c r="JWX39" s="195"/>
      <c r="JWY39" s="195"/>
      <c r="JWZ39" s="195"/>
      <c r="JXA39" s="195"/>
      <c r="JXB39" s="195"/>
      <c r="JXC39" s="195"/>
      <c r="JXD39" s="195"/>
      <c r="JXE39" s="195"/>
      <c r="JXF39" s="195"/>
      <c r="JXG39" s="195"/>
      <c r="JXH39" s="195"/>
      <c r="JXI39" s="195"/>
      <c r="JXJ39" s="195"/>
      <c r="JXK39" s="195"/>
      <c r="JXL39" s="195"/>
      <c r="JXM39" s="195"/>
      <c r="JXN39" s="195"/>
      <c r="JXO39" s="195"/>
      <c r="JXP39" s="195"/>
      <c r="JXQ39" s="195"/>
      <c r="JXR39" s="195"/>
      <c r="JXS39" s="195"/>
      <c r="JXT39" s="195"/>
      <c r="JXU39" s="195"/>
      <c r="JXV39" s="195"/>
      <c r="JXW39" s="195"/>
      <c r="JXX39" s="195"/>
      <c r="JXY39" s="195"/>
      <c r="JXZ39" s="195"/>
      <c r="JYA39" s="195"/>
      <c r="JYB39" s="195"/>
      <c r="JYC39" s="195"/>
      <c r="JYD39" s="195"/>
      <c r="JYE39" s="195"/>
      <c r="JYF39" s="195"/>
      <c r="JYG39" s="195"/>
      <c r="JYH39" s="195"/>
      <c r="JYI39" s="195"/>
      <c r="JYJ39" s="195"/>
      <c r="JYK39" s="195"/>
      <c r="JYL39" s="195"/>
      <c r="JYM39" s="195"/>
      <c r="JYN39" s="195"/>
      <c r="JYO39" s="195"/>
      <c r="JYP39" s="195"/>
      <c r="JYQ39" s="195"/>
      <c r="JYR39" s="195"/>
      <c r="JYS39" s="195"/>
      <c r="JYT39" s="195"/>
      <c r="JYU39" s="195"/>
      <c r="JYV39" s="195"/>
      <c r="JYW39" s="195"/>
      <c r="JYX39" s="195"/>
      <c r="JYY39" s="195"/>
      <c r="JYZ39" s="195"/>
      <c r="JZA39" s="195"/>
      <c r="JZB39" s="195"/>
      <c r="JZC39" s="195"/>
      <c r="JZD39" s="195"/>
      <c r="JZE39" s="195"/>
      <c r="JZF39" s="195"/>
      <c r="JZG39" s="195"/>
      <c r="JZH39" s="195"/>
      <c r="JZI39" s="195"/>
      <c r="JZJ39" s="195"/>
      <c r="JZK39" s="195"/>
      <c r="JZL39" s="195"/>
      <c r="JZM39" s="195"/>
      <c r="JZN39" s="195"/>
      <c r="JZO39" s="195"/>
      <c r="JZP39" s="195"/>
      <c r="JZQ39" s="195"/>
      <c r="JZR39" s="195"/>
      <c r="JZS39" s="195"/>
      <c r="JZT39" s="195"/>
      <c r="JZU39" s="195"/>
      <c r="JZV39" s="195"/>
      <c r="JZW39" s="195"/>
      <c r="JZX39" s="195"/>
      <c r="JZY39" s="195"/>
      <c r="JZZ39" s="195"/>
      <c r="KAA39" s="195"/>
      <c r="KAB39" s="195"/>
      <c r="KAC39" s="195"/>
      <c r="KAD39" s="195"/>
      <c r="KAE39" s="195"/>
      <c r="KAF39" s="195"/>
      <c r="KAG39" s="195"/>
      <c r="KAH39" s="195"/>
      <c r="KAI39" s="195"/>
      <c r="KAJ39" s="195"/>
      <c r="KAK39" s="195"/>
      <c r="KAL39" s="195"/>
      <c r="KAM39" s="195"/>
      <c r="KAN39" s="195"/>
      <c r="KAO39" s="195"/>
      <c r="KAP39" s="195"/>
      <c r="KAQ39" s="195"/>
      <c r="KAR39" s="195"/>
      <c r="KAS39" s="195"/>
      <c r="KAT39" s="195"/>
      <c r="KAU39" s="195"/>
      <c r="KAV39" s="195"/>
      <c r="KAW39" s="195"/>
      <c r="KAX39" s="195"/>
      <c r="KAY39" s="195"/>
      <c r="KAZ39" s="195"/>
      <c r="KBA39" s="195"/>
      <c r="KBB39" s="195"/>
      <c r="KBC39" s="195"/>
      <c r="KBD39" s="195"/>
      <c r="KBE39" s="195"/>
      <c r="KBF39" s="195"/>
      <c r="KBG39" s="195"/>
      <c r="KBH39" s="195"/>
      <c r="KBI39" s="195"/>
      <c r="KBJ39" s="195"/>
      <c r="KBK39" s="195"/>
      <c r="KBL39" s="195"/>
      <c r="KBM39" s="195"/>
      <c r="KBN39" s="195"/>
      <c r="KBO39" s="195"/>
      <c r="KBP39" s="195"/>
      <c r="KBQ39" s="195"/>
      <c r="KBR39" s="195"/>
      <c r="KBS39" s="195"/>
      <c r="KBT39" s="195"/>
      <c r="KBU39" s="195"/>
      <c r="KBV39" s="195"/>
      <c r="KBW39" s="195"/>
      <c r="KBX39" s="195"/>
      <c r="KBY39" s="195"/>
      <c r="KBZ39" s="195"/>
      <c r="KCA39" s="195"/>
      <c r="KCB39" s="195"/>
      <c r="KCC39" s="195"/>
      <c r="KCD39" s="195"/>
      <c r="KCE39" s="195"/>
      <c r="KCF39" s="195"/>
      <c r="KCG39" s="195"/>
      <c r="KCH39" s="195"/>
      <c r="KCI39" s="195"/>
      <c r="KCJ39" s="195"/>
      <c r="KCK39" s="195"/>
      <c r="KCL39" s="195"/>
      <c r="KCM39" s="195"/>
      <c r="KCN39" s="195"/>
      <c r="KCO39" s="195"/>
      <c r="KCP39" s="195"/>
      <c r="KCQ39" s="195"/>
      <c r="KCR39" s="195"/>
      <c r="KCS39" s="195"/>
      <c r="KCT39" s="195"/>
      <c r="KCU39" s="195"/>
      <c r="KCV39" s="195"/>
      <c r="KCW39" s="195"/>
      <c r="KCX39" s="195"/>
      <c r="KCY39" s="195"/>
      <c r="KCZ39" s="195"/>
      <c r="KDA39" s="195"/>
      <c r="KDB39" s="195"/>
      <c r="KDC39" s="195"/>
      <c r="KDD39" s="195"/>
      <c r="KDE39" s="195"/>
      <c r="KDF39" s="195"/>
      <c r="KDG39" s="195"/>
      <c r="KDH39" s="195"/>
      <c r="KDI39" s="195"/>
      <c r="KDJ39" s="195"/>
      <c r="KDK39" s="195"/>
      <c r="KDL39" s="195"/>
      <c r="KDM39" s="195"/>
      <c r="KDN39" s="195"/>
      <c r="KDO39" s="195"/>
      <c r="KDP39" s="195"/>
      <c r="KDQ39" s="195"/>
      <c r="KDR39" s="195"/>
      <c r="KDS39" s="195"/>
      <c r="KDT39" s="195"/>
      <c r="KDU39" s="195"/>
      <c r="KDV39" s="195"/>
      <c r="KDW39" s="195"/>
      <c r="KDX39" s="195"/>
      <c r="KDY39" s="195"/>
      <c r="KDZ39" s="195"/>
      <c r="KEA39" s="195"/>
      <c r="KEB39" s="195"/>
      <c r="KEC39" s="195"/>
      <c r="KED39" s="195"/>
      <c r="KEE39" s="195"/>
      <c r="KEF39" s="195"/>
      <c r="KEG39" s="195"/>
      <c r="KEH39" s="195"/>
      <c r="KEI39" s="195"/>
      <c r="KEJ39" s="195"/>
      <c r="KEK39" s="195"/>
      <c r="KEL39" s="195"/>
      <c r="KEM39" s="195"/>
      <c r="KEN39" s="195"/>
      <c r="KEO39" s="195"/>
      <c r="KEP39" s="195"/>
      <c r="KEQ39" s="195"/>
      <c r="KER39" s="195"/>
      <c r="KES39" s="195"/>
      <c r="KET39" s="195"/>
      <c r="KEU39" s="195"/>
      <c r="KEV39" s="195"/>
      <c r="KEW39" s="195"/>
      <c r="KEX39" s="195"/>
      <c r="KEY39" s="195"/>
      <c r="KEZ39" s="195"/>
      <c r="KFA39" s="195"/>
      <c r="KFB39" s="195"/>
      <c r="KFC39" s="195"/>
      <c r="KFD39" s="195"/>
      <c r="KFE39" s="195"/>
      <c r="KFF39" s="195"/>
      <c r="KFG39" s="195"/>
      <c r="KFH39" s="195"/>
      <c r="KFI39" s="195"/>
      <c r="KFJ39" s="195"/>
      <c r="KFK39" s="195"/>
      <c r="KFL39" s="195"/>
      <c r="KFM39" s="195"/>
      <c r="KFN39" s="195"/>
      <c r="KFO39" s="195"/>
      <c r="KFP39" s="195"/>
      <c r="KFQ39" s="195"/>
      <c r="KFR39" s="195"/>
      <c r="KFS39" s="195"/>
      <c r="KFT39" s="195"/>
      <c r="KFU39" s="195"/>
      <c r="KFV39" s="195"/>
      <c r="KFW39" s="195"/>
      <c r="KFX39" s="195"/>
      <c r="KFY39" s="195"/>
      <c r="KFZ39" s="195"/>
      <c r="KGA39" s="195"/>
      <c r="KGB39" s="195"/>
      <c r="KGC39" s="195"/>
      <c r="KGD39" s="195"/>
      <c r="KGE39" s="195"/>
      <c r="KGF39" s="195"/>
      <c r="KGG39" s="195"/>
      <c r="KGH39" s="195"/>
      <c r="KGI39" s="195"/>
      <c r="KGJ39" s="195"/>
      <c r="KGK39" s="195"/>
      <c r="KGL39" s="195"/>
      <c r="KGM39" s="195"/>
      <c r="KGN39" s="195"/>
      <c r="KGO39" s="195"/>
      <c r="KGP39" s="195"/>
      <c r="KGQ39" s="195"/>
      <c r="KGR39" s="195"/>
      <c r="KGS39" s="195"/>
      <c r="KGT39" s="195"/>
      <c r="KGU39" s="195"/>
      <c r="KGV39" s="195"/>
      <c r="KGW39" s="195"/>
      <c r="KGX39" s="195"/>
      <c r="KGY39" s="195"/>
      <c r="KGZ39" s="195"/>
      <c r="KHA39" s="195"/>
      <c r="KHB39" s="195"/>
      <c r="KHC39" s="195"/>
      <c r="KHD39" s="195"/>
      <c r="KHE39" s="195"/>
      <c r="KHF39" s="195"/>
      <c r="KHG39" s="195"/>
      <c r="KHH39" s="195"/>
      <c r="KHI39" s="195"/>
      <c r="KHJ39" s="195"/>
      <c r="KHK39" s="195"/>
      <c r="KHL39" s="195"/>
      <c r="KHM39" s="195"/>
      <c r="KHN39" s="195"/>
      <c r="KHO39" s="195"/>
      <c r="KHP39" s="195"/>
      <c r="KHQ39" s="195"/>
      <c r="KHR39" s="195"/>
      <c r="KHS39" s="195"/>
      <c r="KHT39" s="195"/>
      <c r="KHU39" s="195"/>
      <c r="KHV39" s="195"/>
      <c r="KHW39" s="195"/>
      <c r="KHX39" s="195"/>
      <c r="KHY39" s="195"/>
      <c r="KHZ39" s="195"/>
      <c r="KIA39" s="195"/>
      <c r="KIB39" s="195"/>
      <c r="KIC39" s="195"/>
      <c r="KID39" s="195"/>
      <c r="KIE39" s="195"/>
      <c r="KIF39" s="195"/>
      <c r="KIG39" s="195"/>
      <c r="KIH39" s="195"/>
      <c r="KII39" s="195"/>
      <c r="KIJ39" s="195"/>
      <c r="KIK39" s="195"/>
      <c r="KIL39" s="195"/>
      <c r="KIM39" s="195"/>
      <c r="KIN39" s="195"/>
      <c r="KIO39" s="195"/>
      <c r="KIP39" s="195"/>
      <c r="KIQ39" s="195"/>
      <c r="KIR39" s="195"/>
      <c r="KIS39" s="195"/>
      <c r="KIT39" s="195"/>
      <c r="KIU39" s="195"/>
      <c r="KIV39" s="195"/>
      <c r="KIW39" s="195"/>
      <c r="KIX39" s="195"/>
      <c r="KIY39" s="195"/>
      <c r="KIZ39" s="195"/>
      <c r="KJA39" s="195"/>
      <c r="KJB39" s="195"/>
      <c r="KJC39" s="195"/>
      <c r="KJD39" s="195"/>
      <c r="KJE39" s="195"/>
      <c r="KJF39" s="195"/>
      <c r="KJG39" s="195"/>
      <c r="KJH39" s="195"/>
      <c r="KJI39" s="195"/>
      <c r="KJJ39" s="195"/>
      <c r="KJK39" s="195"/>
      <c r="KJL39" s="195"/>
      <c r="KJM39" s="195"/>
      <c r="KJN39" s="195"/>
      <c r="KJO39" s="195"/>
      <c r="KJP39" s="195"/>
      <c r="KJQ39" s="195"/>
      <c r="KJR39" s="195"/>
      <c r="KJS39" s="195"/>
      <c r="KJT39" s="195"/>
      <c r="KJU39" s="195"/>
      <c r="KJV39" s="195"/>
      <c r="KJW39" s="195"/>
      <c r="KJX39" s="195"/>
      <c r="KJY39" s="195"/>
      <c r="KJZ39" s="195"/>
      <c r="KKA39" s="195"/>
      <c r="KKB39" s="195"/>
      <c r="KKC39" s="195"/>
      <c r="KKD39" s="195"/>
      <c r="KKE39" s="195"/>
      <c r="KKF39" s="195"/>
      <c r="KKG39" s="195"/>
      <c r="KKH39" s="195"/>
      <c r="KKI39" s="195"/>
      <c r="KKJ39" s="195"/>
      <c r="KKK39" s="195"/>
      <c r="KKL39" s="195"/>
      <c r="KKM39" s="195"/>
      <c r="KKN39" s="195"/>
      <c r="KKO39" s="195"/>
      <c r="KKP39" s="195"/>
      <c r="KKQ39" s="195"/>
      <c r="KKR39" s="195"/>
      <c r="KKS39" s="195"/>
      <c r="KKT39" s="195"/>
      <c r="KKU39" s="195"/>
      <c r="KKV39" s="195"/>
      <c r="KKW39" s="195"/>
      <c r="KKX39" s="195"/>
      <c r="KKY39" s="195"/>
      <c r="KKZ39" s="195"/>
      <c r="KLA39" s="195"/>
      <c r="KLB39" s="195"/>
      <c r="KLC39" s="195"/>
      <c r="KLD39" s="195"/>
      <c r="KLE39" s="195"/>
      <c r="KLF39" s="195"/>
      <c r="KLG39" s="195"/>
      <c r="KLH39" s="195"/>
      <c r="KLI39" s="195"/>
      <c r="KLJ39" s="195"/>
      <c r="KLK39" s="195"/>
      <c r="KLL39" s="195"/>
      <c r="KLM39" s="195"/>
      <c r="KLN39" s="195"/>
      <c r="KLO39" s="195"/>
      <c r="KLP39" s="195"/>
      <c r="KLQ39" s="195"/>
      <c r="KLR39" s="195"/>
      <c r="KLS39" s="195"/>
      <c r="KLT39" s="195"/>
      <c r="KLU39" s="195"/>
      <c r="KLV39" s="195"/>
      <c r="KLW39" s="195"/>
      <c r="KLX39" s="195"/>
      <c r="KLY39" s="195"/>
      <c r="KLZ39" s="195"/>
      <c r="KMA39" s="195"/>
      <c r="KMB39" s="195"/>
      <c r="KMC39" s="195"/>
      <c r="KMD39" s="195"/>
      <c r="KME39" s="195"/>
      <c r="KMF39" s="195"/>
      <c r="KMG39" s="195"/>
      <c r="KMH39" s="195"/>
      <c r="KMI39" s="195"/>
      <c r="KMJ39" s="195"/>
      <c r="KMK39" s="195"/>
      <c r="KML39" s="195"/>
      <c r="KMM39" s="195"/>
      <c r="KMN39" s="195"/>
      <c r="KMO39" s="195"/>
      <c r="KMP39" s="195"/>
      <c r="KMQ39" s="195"/>
      <c r="KMR39" s="195"/>
      <c r="KMS39" s="195"/>
      <c r="KMT39" s="195"/>
      <c r="KMU39" s="195"/>
      <c r="KMV39" s="195"/>
      <c r="KMW39" s="195"/>
      <c r="KMX39" s="195"/>
      <c r="KMY39" s="195"/>
      <c r="KMZ39" s="195"/>
      <c r="KNA39" s="195"/>
      <c r="KNB39" s="195"/>
      <c r="KNC39" s="195"/>
      <c r="KND39" s="195"/>
      <c r="KNE39" s="195"/>
      <c r="KNF39" s="195"/>
      <c r="KNG39" s="195"/>
      <c r="KNH39" s="195"/>
      <c r="KNI39" s="195"/>
      <c r="KNJ39" s="195"/>
      <c r="KNK39" s="195"/>
      <c r="KNL39" s="195"/>
      <c r="KNM39" s="195"/>
      <c r="KNN39" s="195"/>
      <c r="KNO39" s="195"/>
      <c r="KNP39" s="195"/>
      <c r="KNQ39" s="195"/>
      <c r="KNR39" s="195"/>
      <c r="KNS39" s="195"/>
      <c r="KNT39" s="195"/>
      <c r="KNU39" s="195"/>
      <c r="KNV39" s="195"/>
      <c r="KNW39" s="195"/>
      <c r="KNX39" s="195"/>
      <c r="KNY39" s="195"/>
      <c r="KNZ39" s="195"/>
      <c r="KOA39" s="195"/>
      <c r="KOB39" s="195"/>
      <c r="KOC39" s="195"/>
      <c r="KOD39" s="195"/>
      <c r="KOE39" s="195"/>
      <c r="KOF39" s="195"/>
      <c r="KOG39" s="195"/>
      <c r="KOH39" s="195"/>
      <c r="KOI39" s="195"/>
      <c r="KOJ39" s="195"/>
      <c r="KOK39" s="195"/>
      <c r="KOL39" s="195"/>
      <c r="KOM39" s="195"/>
      <c r="KON39" s="195"/>
      <c r="KOO39" s="195"/>
      <c r="KOP39" s="195"/>
      <c r="KOQ39" s="195"/>
      <c r="KOR39" s="195"/>
      <c r="KOS39" s="195"/>
      <c r="KOT39" s="195"/>
      <c r="KOU39" s="195"/>
      <c r="KOV39" s="195"/>
      <c r="KOW39" s="195"/>
      <c r="KOX39" s="195"/>
      <c r="KOY39" s="195"/>
      <c r="KOZ39" s="195"/>
      <c r="KPA39" s="195"/>
      <c r="KPB39" s="195"/>
      <c r="KPC39" s="195"/>
      <c r="KPD39" s="195"/>
      <c r="KPE39" s="195"/>
      <c r="KPF39" s="195"/>
      <c r="KPG39" s="195"/>
      <c r="KPH39" s="195"/>
      <c r="KPI39" s="195"/>
      <c r="KPJ39" s="195"/>
      <c r="KPK39" s="195"/>
      <c r="KPL39" s="195"/>
      <c r="KPM39" s="195"/>
      <c r="KPN39" s="195"/>
      <c r="KPO39" s="195"/>
      <c r="KPP39" s="195"/>
      <c r="KPQ39" s="195"/>
      <c r="KPR39" s="195"/>
      <c r="KPS39" s="195"/>
      <c r="KPT39" s="195"/>
      <c r="KPU39" s="195"/>
      <c r="KPV39" s="195"/>
      <c r="KPW39" s="195"/>
      <c r="KPX39" s="195"/>
      <c r="KPY39" s="195"/>
      <c r="KPZ39" s="195"/>
      <c r="KQA39" s="195"/>
      <c r="KQB39" s="195"/>
      <c r="KQC39" s="195"/>
      <c r="KQD39" s="195"/>
      <c r="KQE39" s="195"/>
      <c r="KQF39" s="195"/>
      <c r="KQG39" s="195"/>
      <c r="KQH39" s="195"/>
      <c r="KQI39" s="195"/>
      <c r="KQJ39" s="195"/>
      <c r="KQK39" s="195"/>
      <c r="KQL39" s="195"/>
      <c r="KQM39" s="195"/>
      <c r="KQN39" s="195"/>
      <c r="KQO39" s="195"/>
      <c r="KQP39" s="195"/>
      <c r="KQQ39" s="195"/>
      <c r="KQR39" s="195"/>
      <c r="KQS39" s="195"/>
      <c r="KQT39" s="195"/>
      <c r="KQU39" s="195"/>
      <c r="KQV39" s="195"/>
      <c r="KQW39" s="195"/>
      <c r="KQX39" s="195"/>
      <c r="KQY39" s="195"/>
      <c r="KQZ39" s="195"/>
      <c r="KRA39" s="195"/>
      <c r="KRB39" s="195"/>
      <c r="KRC39" s="195"/>
      <c r="KRD39" s="195"/>
      <c r="KRE39" s="195"/>
      <c r="KRF39" s="195"/>
      <c r="KRG39" s="195"/>
      <c r="KRH39" s="195"/>
      <c r="KRI39" s="195"/>
      <c r="KRJ39" s="195"/>
      <c r="KRK39" s="195"/>
      <c r="KRL39" s="195"/>
      <c r="KRM39" s="195"/>
      <c r="KRN39" s="195"/>
      <c r="KRO39" s="195"/>
      <c r="KRP39" s="195"/>
      <c r="KRQ39" s="195"/>
      <c r="KRR39" s="195"/>
      <c r="KRS39" s="195"/>
      <c r="KRT39" s="195"/>
      <c r="KRU39" s="195"/>
      <c r="KRV39" s="195"/>
      <c r="KRW39" s="195"/>
      <c r="KRX39" s="195"/>
      <c r="KRY39" s="195"/>
      <c r="KRZ39" s="195"/>
      <c r="KSA39" s="195"/>
      <c r="KSB39" s="195"/>
      <c r="KSC39" s="195"/>
      <c r="KSD39" s="195"/>
      <c r="KSE39" s="195"/>
      <c r="KSF39" s="195"/>
      <c r="KSG39" s="195"/>
      <c r="KSH39" s="195"/>
      <c r="KSI39" s="195"/>
      <c r="KSJ39" s="195"/>
      <c r="KSK39" s="195"/>
      <c r="KSL39" s="195"/>
      <c r="KSM39" s="195"/>
      <c r="KSN39" s="195"/>
      <c r="KSO39" s="195"/>
      <c r="KSP39" s="195"/>
      <c r="KSQ39" s="195"/>
      <c r="KSR39" s="195"/>
      <c r="KSS39" s="195"/>
      <c r="KST39" s="195"/>
      <c r="KSU39" s="195"/>
      <c r="KSV39" s="195"/>
      <c r="KSW39" s="195"/>
      <c r="KSX39" s="195"/>
      <c r="KSY39" s="195"/>
      <c r="KSZ39" s="195"/>
      <c r="KTA39" s="195"/>
      <c r="KTB39" s="195"/>
      <c r="KTC39" s="195"/>
      <c r="KTD39" s="195"/>
      <c r="KTE39" s="195"/>
      <c r="KTF39" s="195"/>
      <c r="KTG39" s="195"/>
      <c r="KTH39" s="195"/>
      <c r="KTI39" s="195"/>
      <c r="KTJ39" s="195"/>
      <c r="KTK39" s="195"/>
      <c r="KTL39" s="195"/>
      <c r="KTM39" s="195"/>
      <c r="KTN39" s="195"/>
      <c r="KTO39" s="195"/>
      <c r="KTP39" s="195"/>
      <c r="KTQ39" s="195"/>
      <c r="KTR39" s="195"/>
      <c r="KTS39" s="195"/>
      <c r="KTT39" s="195"/>
      <c r="KTU39" s="195"/>
      <c r="KTV39" s="195"/>
      <c r="KTW39" s="195"/>
      <c r="KTX39" s="195"/>
      <c r="KTY39" s="195"/>
      <c r="KTZ39" s="195"/>
      <c r="KUA39" s="195"/>
      <c r="KUB39" s="195"/>
      <c r="KUC39" s="195"/>
      <c r="KUD39" s="195"/>
      <c r="KUE39" s="195"/>
      <c r="KUF39" s="195"/>
      <c r="KUG39" s="195"/>
      <c r="KUH39" s="195"/>
      <c r="KUI39" s="195"/>
      <c r="KUJ39" s="195"/>
      <c r="KUK39" s="195"/>
      <c r="KUL39" s="195"/>
      <c r="KUM39" s="195"/>
      <c r="KUN39" s="195"/>
      <c r="KUO39" s="195"/>
      <c r="KUP39" s="195"/>
      <c r="KUQ39" s="195"/>
      <c r="KUR39" s="195"/>
      <c r="KUS39" s="195"/>
      <c r="KUT39" s="195"/>
      <c r="KUU39" s="195"/>
      <c r="KUV39" s="195"/>
      <c r="KUW39" s="195"/>
      <c r="KUX39" s="195"/>
      <c r="KUY39" s="195"/>
      <c r="KUZ39" s="195"/>
      <c r="KVA39" s="195"/>
      <c r="KVB39" s="195"/>
      <c r="KVC39" s="195"/>
      <c r="KVD39" s="195"/>
      <c r="KVE39" s="195"/>
      <c r="KVF39" s="195"/>
      <c r="KVG39" s="195"/>
      <c r="KVH39" s="195"/>
      <c r="KVI39" s="195"/>
      <c r="KVJ39" s="195"/>
      <c r="KVK39" s="195"/>
      <c r="KVL39" s="195"/>
      <c r="KVM39" s="195"/>
      <c r="KVN39" s="195"/>
      <c r="KVO39" s="195"/>
      <c r="KVP39" s="195"/>
      <c r="KVQ39" s="195"/>
      <c r="KVR39" s="195"/>
      <c r="KVS39" s="195"/>
      <c r="KVT39" s="195"/>
      <c r="KVU39" s="195"/>
      <c r="KVV39" s="195"/>
      <c r="KVW39" s="195"/>
      <c r="KVX39" s="195"/>
      <c r="KVY39" s="195"/>
      <c r="KVZ39" s="195"/>
      <c r="KWA39" s="195"/>
      <c r="KWB39" s="195"/>
      <c r="KWC39" s="195"/>
      <c r="KWD39" s="195"/>
      <c r="KWE39" s="195"/>
      <c r="KWF39" s="195"/>
      <c r="KWG39" s="195"/>
      <c r="KWH39" s="195"/>
      <c r="KWI39" s="195"/>
      <c r="KWJ39" s="195"/>
      <c r="KWK39" s="195"/>
      <c r="KWL39" s="195"/>
      <c r="KWM39" s="195"/>
      <c r="KWN39" s="195"/>
      <c r="KWO39" s="195"/>
      <c r="KWP39" s="195"/>
      <c r="KWQ39" s="195"/>
      <c r="KWR39" s="195"/>
      <c r="KWS39" s="195"/>
      <c r="KWT39" s="195"/>
      <c r="KWU39" s="195"/>
      <c r="KWV39" s="195"/>
      <c r="KWW39" s="195"/>
      <c r="KWX39" s="195"/>
      <c r="KWY39" s="195"/>
      <c r="KWZ39" s="195"/>
      <c r="KXA39" s="195"/>
      <c r="KXB39" s="195"/>
      <c r="KXC39" s="195"/>
      <c r="KXD39" s="195"/>
      <c r="KXE39" s="195"/>
      <c r="KXF39" s="195"/>
      <c r="KXG39" s="195"/>
      <c r="KXH39" s="195"/>
      <c r="KXI39" s="195"/>
      <c r="KXJ39" s="195"/>
      <c r="KXK39" s="195"/>
      <c r="KXL39" s="195"/>
      <c r="KXM39" s="195"/>
      <c r="KXN39" s="195"/>
      <c r="KXO39" s="195"/>
      <c r="KXP39" s="195"/>
      <c r="KXQ39" s="195"/>
      <c r="KXR39" s="195"/>
      <c r="KXS39" s="195"/>
      <c r="KXT39" s="195"/>
      <c r="KXU39" s="195"/>
      <c r="KXV39" s="195"/>
      <c r="KXW39" s="195"/>
      <c r="KXX39" s="195"/>
      <c r="KXY39" s="195"/>
      <c r="KXZ39" s="195"/>
      <c r="KYA39" s="195"/>
      <c r="KYB39" s="195"/>
      <c r="KYC39" s="195"/>
      <c r="KYD39" s="195"/>
      <c r="KYE39" s="195"/>
      <c r="KYF39" s="195"/>
      <c r="KYG39" s="195"/>
      <c r="KYH39" s="195"/>
      <c r="KYI39" s="195"/>
      <c r="KYJ39" s="195"/>
      <c r="KYK39" s="195"/>
      <c r="KYL39" s="195"/>
      <c r="KYM39" s="195"/>
      <c r="KYN39" s="195"/>
      <c r="KYO39" s="195"/>
      <c r="KYP39" s="195"/>
      <c r="KYQ39" s="195"/>
      <c r="KYR39" s="195"/>
      <c r="KYS39" s="195"/>
      <c r="KYT39" s="195"/>
      <c r="KYU39" s="195"/>
      <c r="KYV39" s="195"/>
      <c r="KYW39" s="195"/>
      <c r="KYX39" s="195"/>
      <c r="KYY39" s="195"/>
      <c r="KYZ39" s="195"/>
      <c r="KZA39" s="195"/>
      <c r="KZB39" s="195"/>
      <c r="KZC39" s="195"/>
      <c r="KZD39" s="195"/>
      <c r="KZE39" s="195"/>
      <c r="KZF39" s="195"/>
      <c r="KZG39" s="195"/>
      <c r="KZH39" s="195"/>
      <c r="KZI39" s="195"/>
      <c r="KZJ39" s="195"/>
      <c r="KZK39" s="195"/>
      <c r="KZL39" s="195"/>
      <c r="KZM39" s="195"/>
      <c r="KZN39" s="195"/>
      <c r="KZO39" s="195"/>
      <c r="KZP39" s="195"/>
      <c r="KZQ39" s="195"/>
      <c r="KZR39" s="195"/>
      <c r="KZS39" s="195"/>
      <c r="KZT39" s="195"/>
      <c r="KZU39" s="195"/>
      <c r="KZV39" s="195"/>
      <c r="KZW39" s="195"/>
      <c r="KZX39" s="195"/>
      <c r="KZY39" s="195"/>
      <c r="KZZ39" s="195"/>
      <c r="LAA39" s="195"/>
      <c r="LAB39" s="195"/>
      <c r="LAC39" s="195"/>
      <c r="LAD39" s="195"/>
      <c r="LAE39" s="195"/>
      <c r="LAF39" s="195"/>
      <c r="LAG39" s="195"/>
      <c r="LAH39" s="195"/>
      <c r="LAI39" s="195"/>
      <c r="LAJ39" s="195"/>
      <c r="LAK39" s="195"/>
      <c r="LAL39" s="195"/>
      <c r="LAM39" s="195"/>
      <c r="LAN39" s="195"/>
      <c r="LAO39" s="195"/>
      <c r="LAP39" s="195"/>
      <c r="LAQ39" s="195"/>
      <c r="LAR39" s="195"/>
      <c r="LAS39" s="195"/>
      <c r="LAT39" s="195"/>
      <c r="LAU39" s="195"/>
      <c r="LAV39" s="195"/>
      <c r="LAW39" s="195"/>
      <c r="LAX39" s="195"/>
      <c r="LAY39" s="195"/>
      <c r="LAZ39" s="195"/>
      <c r="LBA39" s="195"/>
      <c r="LBB39" s="195"/>
      <c r="LBC39" s="195"/>
      <c r="LBD39" s="195"/>
      <c r="LBE39" s="195"/>
      <c r="LBF39" s="195"/>
      <c r="LBG39" s="195"/>
      <c r="LBH39" s="195"/>
      <c r="LBI39" s="195"/>
      <c r="LBJ39" s="195"/>
      <c r="LBK39" s="195"/>
      <c r="LBL39" s="195"/>
      <c r="LBM39" s="195"/>
      <c r="LBN39" s="195"/>
      <c r="LBO39" s="195"/>
      <c r="LBP39" s="195"/>
      <c r="LBQ39" s="195"/>
      <c r="LBR39" s="195"/>
      <c r="LBS39" s="195"/>
      <c r="LBT39" s="195"/>
      <c r="LBU39" s="195"/>
      <c r="LBV39" s="195"/>
      <c r="LBW39" s="195"/>
      <c r="LBX39" s="195"/>
      <c r="LBY39" s="195"/>
      <c r="LBZ39" s="195"/>
      <c r="LCA39" s="195"/>
      <c r="LCB39" s="195"/>
      <c r="LCC39" s="195"/>
      <c r="LCD39" s="195"/>
      <c r="LCE39" s="195"/>
      <c r="LCF39" s="195"/>
      <c r="LCG39" s="195"/>
      <c r="LCH39" s="195"/>
      <c r="LCI39" s="195"/>
      <c r="LCJ39" s="195"/>
      <c r="LCK39" s="195"/>
      <c r="LCL39" s="195"/>
      <c r="LCM39" s="195"/>
      <c r="LCN39" s="195"/>
      <c r="LCO39" s="195"/>
      <c r="LCP39" s="195"/>
      <c r="LCQ39" s="195"/>
      <c r="LCR39" s="195"/>
      <c r="LCS39" s="195"/>
      <c r="LCT39" s="195"/>
      <c r="LCU39" s="195"/>
      <c r="LCV39" s="195"/>
      <c r="LCW39" s="195"/>
      <c r="LCX39" s="195"/>
      <c r="LCY39" s="195"/>
      <c r="LCZ39" s="195"/>
      <c r="LDA39" s="195"/>
      <c r="LDB39" s="195"/>
      <c r="LDC39" s="195"/>
      <c r="LDD39" s="195"/>
      <c r="LDE39" s="195"/>
      <c r="LDF39" s="195"/>
      <c r="LDG39" s="195"/>
      <c r="LDH39" s="195"/>
      <c r="LDI39" s="195"/>
      <c r="LDJ39" s="195"/>
      <c r="LDK39" s="195"/>
      <c r="LDL39" s="195"/>
      <c r="LDM39" s="195"/>
      <c r="LDN39" s="195"/>
      <c r="LDO39" s="195"/>
      <c r="LDP39" s="195"/>
      <c r="LDQ39" s="195"/>
      <c r="LDR39" s="195"/>
      <c r="LDS39" s="195"/>
      <c r="LDT39" s="195"/>
      <c r="LDU39" s="195"/>
      <c r="LDV39" s="195"/>
      <c r="LDW39" s="195"/>
      <c r="LDX39" s="195"/>
      <c r="LDY39" s="195"/>
      <c r="LDZ39" s="195"/>
      <c r="LEA39" s="195"/>
      <c r="LEB39" s="195"/>
      <c r="LEC39" s="195"/>
      <c r="LED39" s="195"/>
      <c r="LEE39" s="195"/>
      <c r="LEF39" s="195"/>
      <c r="LEG39" s="195"/>
      <c r="LEH39" s="195"/>
      <c r="LEI39" s="195"/>
      <c r="LEJ39" s="195"/>
      <c r="LEK39" s="195"/>
      <c r="LEL39" s="195"/>
      <c r="LEM39" s="195"/>
      <c r="LEN39" s="195"/>
      <c r="LEO39" s="195"/>
      <c r="LEP39" s="195"/>
      <c r="LEQ39" s="195"/>
      <c r="LER39" s="195"/>
      <c r="LES39" s="195"/>
      <c r="LET39" s="195"/>
      <c r="LEU39" s="195"/>
      <c r="LEV39" s="195"/>
      <c r="LEW39" s="195"/>
      <c r="LEX39" s="195"/>
      <c r="LEY39" s="195"/>
      <c r="LEZ39" s="195"/>
      <c r="LFA39" s="195"/>
      <c r="LFB39" s="195"/>
      <c r="LFC39" s="195"/>
      <c r="LFD39" s="195"/>
      <c r="LFE39" s="195"/>
      <c r="LFF39" s="195"/>
      <c r="LFG39" s="195"/>
      <c r="LFH39" s="195"/>
      <c r="LFI39" s="195"/>
      <c r="LFJ39" s="195"/>
      <c r="LFK39" s="195"/>
      <c r="LFL39" s="195"/>
      <c r="LFM39" s="195"/>
      <c r="LFN39" s="195"/>
      <c r="LFO39" s="195"/>
      <c r="LFP39" s="195"/>
      <c r="LFQ39" s="195"/>
      <c r="LFR39" s="195"/>
      <c r="LFS39" s="195"/>
      <c r="LFT39" s="195"/>
      <c r="LFU39" s="195"/>
      <c r="LFV39" s="195"/>
      <c r="LFW39" s="195"/>
      <c r="LFX39" s="195"/>
      <c r="LFY39" s="195"/>
      <c r="LFZ39" s="195"/>
      <c r="LGA39" s="195"/>
      <c r="LGB39" s="195"/>
      <c r="LGC39" s="195"/>
      <c r="LGD39" s="195"/>
      <c r="LGE39" s="195"/>
      <c r="LGF39" s="195"/>
      <c r="LGG39" s="195"/>
      <c r="LGH39" s="195"/>
      <c r="LGI39" s="195"/>
      <c r="LGJ39" s="195"/>
      <c r="LGK39" s="195"/>
      <c r="LGL39" s="195"/>
      <c r="LGM39" s="195"/>
      <c r="LGN39" s="195"/>
      <c r="LGO39" s="195"/>
      <c r="LGP39" s="195"/>
      <c r="LGQ39" s="195"/>
      <c r="LGR39" s="195"/>
      <c r="LGS39" s="195"/>
      <c r="LGT39" s="195"/>
      <c r="LGU39" s="195"/>
      <c r="LGV39" s="195"/>
      <c r="LGW39" s="195"/>
      <c r="LGX39" s="195"/>
      <c r="LGY39" s="195"/>
      <c r="LGZ39" s="195"/>
      <c r="LHA39" s="195"/>
      <c r="LHB39" s="195"/>
      <c r="LHC39" s="195"/>
      <c r="LHD39" s="195"/>
      <c r="LHE39" s="195"/>
      <c r="LHF39" s="195"/>
      <c r="LHG39" s="195"/>
      <c r="LHH39" s="195"/>
      <c r="LHI39" s="195"/>
      <c r="LHJ39" s="195"/>
      <c r="LHK39" s="195"/>
      <c r="LHL39" s="195"/>
      <c r="LHM39" s="195"/>
      <c r="LHN39" s="195"/>
      <c r="LHO39" s="195"/>
      <c r="LHP39" s="195"/>
      <c r="LHQ39" s="195"/>
      <c r="LHR39" s="195"/>
      <c r="LHS39" s="195"/>
      <c r="LHT39" s="195"/>
      <c r="LHU39" s="195"/>
      <c r="LHV39" s="195"/>
      <c r="LHW39" s="195"/>
      <c r="LHX39" s="195"/>
      <c r="LHY39" s="195"/>
      <c r="LHZ39" s="195"/>
      <c r="LIA39" s="195"/>
      <c r="LIB39" s="195"/>
      <c r="LIC39" s="195"/>
      <c r="LID39" s="195"/>
      <c r="LIE39" s="195"/>
      <c r="LIF39" s="195"/>
      <c r="LIG39" s="195"/>
      <c r="LIH39" s="195"/>
      <c r="LII39" s="195"/>
      <c r="LIJ39" s="195"/>
      <c r="LIK39" s="195"/>
      <c r="LIL39" s="195"/>
      <c r="LIM39" s="195"/>
      <c r="LIN39" s="195"/>
      <c r="LIO39" s="195"/>
      <c r="LIP39" s="195"/>
      <c r="LIQ39" s="195"/>
      <c r="LIR39" s="195"/>
      <c r="LIS39" s="195"/>
      <c r="LIT39" s="195"/>
      <c r="LIU39" s="195"/>
      <c r="LIV39" s="195"/>
      <c r="LIW39" s="195"/>
      <c r="LIX39" s="195"/>
      <c r="LIY39" s="195"/>
      <c r="LIZ39" s="195"/>
      <c r="LJA39" s="195"/>
      <c r="LJB39" s="195"/>
      <c r="LJC39" s="195"/>
      <c r="LJD39" s="195"/>
      <c r="LJE39" s="195"/>
      <c r="LJF39" s="195"/>
      <c r="LJG39" s="195"/>
      <c r="LJH39" s="195"/>
      <c r="LJI39" s="195"/>
      <c r="LJJ39" s="195"/>
      <c r="LJK39" s="195"/>
      <c r="LJL39" s="195"/>
      <c r="LJM39" s="195"/>
      <c r="LJN39" s="195"/>
      <c r="LJO39" s="195"/>
      <c r="LJP39" s="195"/>
      <c r="LJQ39" s="195"/>
      <c r="LJR39" s="195"/>
      <c r="LJS39" s="195"/>
      <c r="LJT39" s="195"/>
      <c r="LJU39" s="195"/>
      <c r="LJV39" s="195"/>
      <c r="LJW39" s="195"/>
      <c r="LJX39" s="195"/>
      <c r="LJY39" s="195"/>
      <c r="LJZ39" s="195"/>
      <c r="LKA39" s="195"/>
      <c r="LKB39" s="195"/>
      <c r="LKC39" s="195"/>
      <c r="LKD39" s="195"/>
      <c r="LKE39" s="195"/>
      <c r="LKF39" s="195"/>
      <c r="LKG39" s="195"/>
      <c r="LKH39" s="195"/>
      <c r="LKI39" s="195"/>
      <c r="LKJ39" s="195"/>
      <c r="LKK39" s="195"/>
      <c r="LKL39" s="195"/>
      <c r="LKM39" s="195"/>
      <c r="LKN39" s="195"/>
      <c r="LKO39" s="195"/>
      <c r="LKP39" s="195"/>
      <c r="LKQ39" s="195"/>
      <c r="LKR39" s="195"/>
      <c r="LKS39" s="195"/>
      <c r="LKT39" s="195"/>
      <c r="LKU39" s="195"/>
      <c r="LKV39" s="195"/>
      <c r="LKW39" s="195"/>
      <c r="LKX39" s="195"/>
      <c r="LKY39" s="195"/>
      <c r="LKZ39" s="195"/>
      <c r="LLA39" s="195"/>
      <c r="LLB39" s="195"/>
      <c r="LLC39" s="195"/>
      <c r="LLD39" s="195"/>
      <c r="LLE39" s="195"/>
      <c r="LLF39" s="195"/>
      <c r="LLG39" s="195"/>
      <c r="LLH39" s="195"/>
      <c r="LLI39" s="195"/>
      <c r="LLJ39" s="195"/>
      <c r="LLK39" s="195"/>
      <c r="LLL39" s="195"/>
      <c r="LLM39" s="195"/>
      <c r="LLN39" s="195"/>
      <c r="LLO39" s="195"/>
      <c r="LLP39" s="195"/>
      <c r="LLQ39" s="195"/>
      <c r="LLR39" s="195"/>
      <c r="LLS39" s="195"/>
      <c r="LLT39" s="195"/>
      <c r="LLU39" s="195"/>
      <c r="LLV39" s="195"/>
      <c r="LLW39" s="195"/>
      <c r="LLX39" s="195"/>
      <c r="LLY39" s="195"/>
      <c r="LLZ39" s="195"/>
      <c r="LMA39" s="195"/>
      <c r="LMB39" s="195"/>
      <c r="LMC39" s="195"/>
      <c r="LMD39" s="195"/>
      <c r="LME39" s="195"/>
      <c r="LMF39" s="195"/>
      <c r="LMG39" s="195"/>
      <c r="LMH39" s="195"/>
      <c r="LMI39" s="195"/>
      <c r="LMJ39" s="195"/>
      <c r="LMK39" s="195"/>
      <c r="LML39" s="195"/>
      <c r="LMM39" s="195"/>
      <c r="LMN39" s="195"/>
      <c r="LMO39" s="195"/>
      <c r="LMP39" s="195"/>
      <c r="LMQ39" s="195"/>
      <c r="LMR39" s="195"/>
      <c r="LMS39" s="195"/>
      <c r="LMT39" s="195"/>
      <c r="LMU39" s="195"/>
      <c r="LMV39" s="195"/>
      <c r="LMW39" s="195"/>
      <c r="LMX39" s="195"/>
      <c r="LMY39" s="195"/>
      <c r="LMZ39" s="195"/>
      <c r="LNA39" s="195"/>
      <c r="LNB39" s="195"/>
      <c r="LNC39" s="195"/>
      <c r="LND39" s="195"/>
      <c r="LNE39" s="195"/>
      <c r="LNF39" s="195"/>
      <c r="LNG39" s="195"/>
      <c r="LNH39" s="195"/>
      <c r="LNI39" s="195"/>
      <c r="LNJ39" s="195"/>
      <c r="LNK39" s="195"/>
      <c r="LNL39" s="195"/>
      <c r="LNM39" s="195"/>
      <c r="LNN39" s="195"/>
      <c r="LNO39" s="195"/>
      <c r="LNP39" s="195"/>
      <c r="LNQ39" s="195"/>
      <c r="LNR39" s="195"/>
      <c r="LNS39" s="195"/>
      <c r="LNT39" s="195"/>
      <c r="LNU39" s="195"/>
      <c r="LNV39" s="195"/>
      <c r="LNW39" s="195"/>
      <c r="LNX39" s="195"/>
      <c r="LNY39" s="195"/>
      <c r="LNZ39" s="195"/>
      <c r="LOA39" s="195"/>
      <c r="LOB39" s="195"/>
      <c r="LOC39" s="195"/>
      <c r="LOD39" s="195"/>
      <c r="LOE39" s="195"/>
      <c r="LOF39" s="195"/>
      <c r="LOG39" s="195"/>
      <c r="LOH39" s="195"/>
      <c r="LOI39" s="195"/>
      <c r="LOJ39" s="195"/>
      <c r="LOK39" s="195"/>
      <c r="LOL39" s="195"/>
      <c r="LOM39" s="195"/>
      <c r="LON39" s="195"/>
      <c r="LOO39" s="195"/>
      <c r="LOP39" s="195"/>
      <c r="LOQ39" s="195"/>
      <c r="LOR39" s="195"/>
      <c r="LOS39" s="195"/>
      <c r="LOT39" s="195"/>
      <c r="LOU39" s="195"/>
      <c r="LOV39" s="195"/>
      <c r="LOW39" s="195"/>
      <c r="LOX39" s="195"/>
      <c r="LOY39" s="195"/>
      <c r="LOZ39" s="195"/>
      <c r="LPA39" s="195"/>
      <c r="LPB39" s="195"/>
      <c r="LPC39" s="195"/>
      <c r="LPD39" s="195"/>
      <c r="LPE39" s="195"/>
      <c r="LPF39" s="195"/>
      <c r="LPG39" s="195"/>
      <c r="LPH39" s="195"/>
      <c r="LPI39" s="195"/>
      <c r="LPJ39" s="195"/>
      <c r="LPK39" s="195"/>
      <c r="LPL39" s="195"/>
      <c r="LPM39" s="195"/>
      <c r="LPN39" s="195"/>
      <c r="LPO39" s="195"/>
      <c r="LPP39" s="195"/>
      <c r="LPQ39" s="195"/>
      <c r="LPR39" s="195"/>
      <c r="LPS39" s="195"/>
      <c r="LPT39" s="195"/>
      <c r="LPU39" s="195"/>
      <c r="LPV39" s="195"/>
      <c r="LPW39" s="195"/>
      <c r="LPX39" s="195"/>
      <c r="LPY39" s="195"/>
      <c r="LPZ39" s="195"/>
      <c r="LQA39" s="195"/>
      <c r="LQB39" s="195"/>
      <c r="LQC39" s="195"/>
      <c r="LQD39" s="195"/>
      <c r="LQE39" s="195"/>
      <c r="LQF39" s="195"/>
      <c r="LQG39" s="195"/>
      <c r="LQH39" s="195"/>
      <c r="LQI39" s="195"/>
      <c r="LQJ39" s="195"/>
      <c r="LQK39" s="195"/>
      <c r="LQL39" s="195"/>
      <c r="LQM39" s="195"/>
      <c r="LQN39" s="195"/>
      <c r="LQO39" s="195"/>
      <c r="LQP39" s="195"/>
      <c r="LQQ39" s="195"/>
      <c r="LQR39" s="195"/>
      <c r="LQS39" s="195"/>
      <c r="LQT39" s="195"/>
      <c r="LQU39" s="195"/>
      <c r="LQV39" s="195"/>
      <c r="LQW39" s="195"/>
      <c r="LQX39" s="195"/>
      <c r="LQY39" s="195"/>
      <c r="LQZ39" s="195"/>
      <c r="LRA39" s="195"/>
      <c r="LRB39" s="195"/>
      <c r="LRC39" s="195"/>
      <c r="LRD39" s="195"/>
      <c r="LRE39" s="195"/>
      <c r="LRF39" s="195"/>
      <c r="LRG39" s="195"/>
      <c r="LRH39" s="195"/>
      <c r="LRI39" s="195"/>
      <c r="LRJ39" s="195"/>
      <c r="LRK39" s="195"/>
      <c r="LRL39" s="195"/>
      <c r="LRM39" s="195"/>
      <c r="LRN39" s="195"/>
      <c r="LRO39" s="195"/>
      <c r="LRP39" s="195"/>
      <c r="LRQ39" s="195"/>
      <c r="LRR39" s="195"/>
      <c r="LRS39" s="195"/>
      <c r="LRT39" s="195"/>
      <c r="LRU39" s="195"/>
      <c r="LRV39" s="195"/>
      <c r="LRW39" s="195"/>
      <c r="LRX39" s="195"/>
      <c r="LRY39" s="195"/>
      <c r="LRZ39" s="195"/>
      <c r="LSA39" s="195"/>
      <c r="LSB39" s="195"/>
      <c r="LSC39" s="195"/>
      <c r="LSD39" s="195"/>
      <c r="LSE39" s="195"/>
      <c r="LSF39" s="195"/>
      <c r="LSG39" s="195"/>
      <c r="LSH39" s="195"/>
      <c r="LSI39" s="195"/>
      <c r="LSJ39" s="195"/>
      <c r="LSK39" s="195"/>
      <c r="LSL39" s="195"/>
      <c r="LSM39" s="195"/>
      <c r="LSN39" s="195"/>
      <c r="LSO39" s="195"/>
      <c r="LSP39" s="195"/>
      <c r="LSQ39" s="195"/>
      <c r="LSR39" s="195"/>
      <c r="LSS39" s="195"/>
      <c r="LST39" s="195"/>
      <c r="LSU39" s="195"/>
      <c r="LSV39" s="195"/>
      <c r="LSW39" s="195"/>
      <c r="LSX39" s="195"/>
      <c r="LSY39" s="195"/>
      <c r="LSZ39" s="195"/>
      <c r="LTA39" s="195"/>
      <c r="LTB39" s="195"/>
      <c r="LTC39" s="195"/>
      <c r="LTD39" s="195"/>
      <c r="LTE39" s="195"/>
      <c r="LTF39" s="195"/>
      <c r="LTG39" s="195"/>
      <c r="LTH39" s="195"/>
      <c r="LTI39" s="195"/>
      <c r="LTJ39" s="195"/>
      <c r="LTK39" s="195"/>
      <c r="LTL39" s="195"/>
      <c r="LTM39" s="195"/>
      <c r="LTN39" s="195"/>
      <c r="LTO39" s="195"/>
      <c r="LTP39" s="195"/>
      <c r="LTQ39" s="195"/>
      <c r="LTR39" s="195"/>
      <c r="LTS39" s="195"/>
      <c r="LTT39" s="195"/>
      <c r="LTU39" s="195"/>
      <c r="LTV39" s="195"/>
      <c r="LTW39" s="195"/>
      <c r="LTX39" s="195"/>
      <c r="LTY39" s="195"/>
      <c r="LTZ39" s="195"/>
      <c r="LUA39" s="195"/>
      <c r="LUB39" s="195"/>
      <c r="LUC39" s="195"/>
      <c r="LUD39" s="195"/>
      <c r="LUE39" s="195"/>
      <c r="LUF39" s="195"/>
      <c r="LUG39" s="195"/>
      <c r="LUH39" s="195"/>
      <c r="LUI39" s="195"/>
      <c r="LUJ39" s="195"/>
      <c r="LUK39" s="195"/>
      <c r="LUL39" s="195"/>
      <c r="LUM39" s="195"/>
      <c r="LUN39" s="195"/>
      <c r="LUO39" s="195"/>
      <c r="LUP39" s="195"/>
      <c r="LUQ39" s="195"/>
      <c r="LUR39" s="195"/>
      <c r="LUS39" s="195"/>
      <c r="LUT39" s="195"/>
      <c r="LUU39" s="195"/>
      <c r="LUV39" s="195"/>
      <c r="LUW39" s="195"/>
      <c r="LUX39" s="195"/>
      <c r="LUY39" s="195"/>
      <c r="LUZ39" s="195"/>
      <c r="LVA39" s="195"/>
      <c r="LVB39" s="195"/>
      <c r="LVC39" s="195"/>
      <c r="LVD39" s="195"/>
      <c r="LVE39" s="195"/>
      <c r="LVF39" s="195"/>
      <c r="LVG39" s="195"/>
      <c r="LVH39" s="195"/>
      <c r="LVI39" s="195"/>
      <c r="LVJ39" s="195"/>
      <c r="LVK39" s="195"/>
      <c r="LVL39" s="195"/>
      <c r="LVM39" s="195"/>
      <c r="LVN39" s="195"/>
      <c r="LVO39" s="195"/>
      <c r="LVP39" s="195"/>
      <c r="LVQ39" s="195"/>
      <c r="LVR39" s="195"/>
      <c r="LVS39" s="195"/>
      <c r="LVT39" s="195"/>
      <c r="LVU39" s="195"/>
      <c r="LVV39" s="195"/>
      <c r="LVW39" s="195"/>
      <c r="LVX39" s="195"/>
      <c r="LVY39" s="195"/>
      <c r="LVZ39" s="195"/>
      <c r="LWA39" s="195"/>
      <c r="LWB39" s="195"/>
      <c r="LWC39" s="195"/>
      <c r="LWD39" s="195"/>
      <c r="LWE39" s="195"/>
      <c r="LWF39" s="195"/>
      <c r="LWG39" s="195"/>
      <c r="LWH39" s="195"/>
      <c r="LWI39" s="195"/>
      <c r="LWJ39" s="195"/>
      <c r="LWK39" s="195"/>
      <c r="LWL39" s="195"/>
      <c r="LWM39" s="195"/>
      <c r="LWN39" s="195"/>
      <c r="LWO39" s="195"/>
      <c r="LWP39" s="195"/>
      <c r="LWQ39" s="195"/>
      <c r="LWR39" s="195"/>
      <c r="LWS39" s="195"/>
      <c r="LWT39" s="195"/>
      <c r="LWU39" s="195"/>
      <c r="LWV39" s="195"/>
      <c r="LWW39" s="195"/>
      <c r="LWX39" s="195"/>
      <c r="LWY39" s="195"/>
      <c r="LWZ39" s="195"/>
      <c r="LXA39" s="195"/>
      <c r="LXB39" s="195"/>
      <c r="LXC39" s="195"/>
      <c r="LXD39" s="195"/>
      <c r="LXE39" s="195"/>
      <c r="LXF39" s="195"/>
      <c r="LXG39" s="195"/>
      <c r="LXH39" s="195"/>
      <c r="LXI39" s="195"/>
      <c r="LXJ39" s="195"/>
      <c r="LXK39" s="195"/>
      <c r="LXL39" s="195"/>
      <c r="LXM39" s="195"/>
      <c r="LXN39" s="195"/>
      <c r="LXO39" s="195"/>
      <c r="LXP39" s="195"/>
      <c r="LXQ39" s="195"/>
      <c r="LXR39" s="195"/>
      <c r="LXS39" s="195"/>
      <c r="LXT39" s="195"/>
      <c r="LXU39" s="195"/>
      <c r="LXV39" s="195"/>
      <c r="LXW39" s="195"/>
      <c r="LXX39" s="195"/>
      <c r="LXY39" s="195"/>
      <c r="LXZ39" s="195"/>
      <c r="LYA39" s="195"/>
      <c r="LYB39" s="195"/>
      <c r="LYC39" s="195"/>
      <c r="LYD39" s="195"/>
      <c r="LYE39" s="195"/>
      <c r="LYF39" s="195"/>
      <c r="LYG39" s="195"/>
      <c r="LYH39" s="195"/>
      <c r="LYI39" s="195"/>
      <c r="LYJ39" s="195"/>
      <c r="LYK39" s="195"/>
      <c r="LYL39" s="195"/>
      <c r="LYM39" s="195"/>
      <c r="LYN39" s="195"/>
      <c r="LYO39" s="195"/>
      <c r="LYP39" s="195"/>
      <c r="LYQ39" s="195"/>
      <c r="LYR39" s="195"/>
      <c r="LYS39" s="195"/>
      <c r="LYT39" s="195"/>
      <c r="LYU39" s="195"/>
      <c r="LYV39" s="195"/>
      <c r="LYW39" s="195"/>
      <c r="LYX39" s="195"/>
      <c r="LYY39" s="195"/>
      <c r="LYZ39" s="195"/>
      <c r="LZA39" s="195"/>
      <c r="LZB39" s="195"/>
      <c r="LZC39" s="195"/>
      <c r="LZD39" s="195"/>
      <c r="LZE39" s="195"/>
      <c r="LZF39" s="195"/>
      <c r="LZG39" s="195"/>
      <c r="LZH39" s="195"/>
      <c r="LZI39" s="195"/>
      <c r="LZJ39" s="195"/>
      <c r="LZK39" s="195"/>
      <c r="LZL39" s="195"/>
      <c r="LZM39" s="195"/>
      <c r="LZN39" s="195"/>
      <c r="LZO39" s="195"/>
      <c r="LZP39" s="195"/>
      <c r="LZQ39" s="195"/>
      <c r="LZR39" s="195"/>
      <c r="LZS39" s="195"/>
      <c r="LZT39" s="195"/>
      <c r="LZU39" s="195"/>
      <c r="LZV39" s="195"/>
      <c r="LZW39" s="195"/>
      <c r="LZX39" s="195"/>
      <c r="LZY39" s="195"/>
      <c r="LZZ39" s="195"/>
      <c r="MAA39" s="195"/>
      <c r="MAB39" s="195"/>
      <c r="MAC39" s="195"/>
      <c r="MAD39" s="195"/>
      <c r="MAE39" s="195"/>
      <c r="MAF39" s="195"/>
      <c r="MAG39" s="195"/>
      <c r="MAH39" s="195"/>
      <c r="MAI39" s="195"/>
      <c r="MAJ39" s="195"/>
      <c r="MAK39" s="195"/>
      <c r="MAL39" s="195"/>
      <c r="MAM39" s="195"/>
      <c r="MAN39" s="195"/>
      <c r="MAO39" s="195"/>
      <c r="MAP39" s="195"/>
      <c r="MAQ39" s="195"/>
      <c r="MAR39" s="195"/>
      <c r="MAS39" s="195"/>
      <c r="MAT39" s="195"/>
      <c r="MAU39" s="195"/>
      <c r="MAV39" s="195"/>
      <c r="MAW39" s="195"/>
      <c r="MAX39" s="195"/>
      <c r="MAY39" s="195"/>
      <c r="MAZ39" s="195"/>
      <c r="MBA39" s="195"/>
      <c r="MBB39" s="195"/>
      <c r="MBC39" s="195"/>
      <c r="MBD39" s="195"/>
      <c r="MBE39" s="195"/>
      <c r="MBF39" s="195"/>
      <c r="MBG39" s="195"/>
      <c r="MBH39" s="195"/>
      <c r="MBI39" s="195"/>
      <c r="MBJ39" s="195"/>
      <c r="MBK39" s="195"/>
      <c r="MBL39" s="195"/>
      <c r="MBM39" s="195"/>
      <c r="MBN39" s="195"/>
      <c r="MBO39" s="195"/>
      <c r="MBP39" s="195"/>
      <c r="MBQ39" s="195"/>
      <c r="MBR39" s="195"/>
      <c r="MBS39" s="195"/>
      <c r="MBT39" s="195"/>
      <c r="MBU39" s="195"/>
      <c r="MBV39" s="195"/>
      <c r="MBW39" s="195"/>
      <c r="MBX39" s="195"/>
      <c r="MBY39" s="195"/>
      <c r="MBZ39" s="195"/>
      <c r="MCA39" s="195"/>
      <c r="MCB39" s="195"/>
      <c r="MCC39" s="195"/>
      <c r="MCD39" s="195"/>
      <c r="MCE39" s="195"/>
      <c r="MCF39" s="195"/>
      <c r="MCG39" s="195"/>
      <c r="MCH39" s="195"/>
      <c r="MCI39" s="195"/>
      <c r="MCJ39" s="195"/>
      <c r="MCK39" s="195"/>
      <c r="MCL39" s="195"/>
      <c r="MCM39" s="195"/>
      <c r="MCN39" s="195"/>
      <c r="MCO39" s="195"/>
      <c r="MCP39" s="195"/>
      <c r="MCQ39" s="195"/>
      <c r="MCR39" s="195"/>
      <c r="MCS39" s="195"/>
      <c r="MCT39" s="195"/>
      <c r="MCU39" s="195"/>
      <c r="MCV39" s="195"/>
      <c r="MCW39" s="195"/>
      <c r="MCX39" s="195"/>
      <c r="MCY39" s="195"/>
      <c r="MCZ39" s="195"/>
      <c r="MDA39" s="195"/>
      <c r="MDB39" s="195"/>
      <c r="MDC39" s="195"/>
      <c r="MDD39" s="195"/>
      <c r="MDE39" s="195"/>
      <c r="MDF39" s="195"/>
      <c r="MDG39" s="195"/>
      <c r="MDH39" s="195"/>
      <c r="MDI39" s="195"/>
      <c r="MDJ39" s="195"/>
      <c r="MDK39" s="195"/>
      <c r="MDL39" s="195"/>
      <c r="MDM39" s="195"/>
      <c r="MDN39" s="195"/>
      <c r="MDO39" s="195"/>
      <c r="MDP39" s="195"/>
      <c r="MDQ39" s="195"/>
      <c r="MDR39" s="195"/>
      <c r="MDS39" s="195"/>
      <c r="MDT39" s="195"/>
      <c r="MDU39" s="195"/>
      <c r="MDV39" s="195"/>
      <c r="MDW39" s="195"/>
      <c r="MDX39" s="195"/>
      <c r="MDY39" s="195"/>
      <c r="MDZ39" s="195"/>
      <c r="MEA39" s="195"/>
      <c r="MEB39" s="195"/>
      <c r="MEC39" s="195"/>
      <c r="MED39" s="195"/>
      <c r="MEE39" s="195"/>
      <c r="MEF39" s="195"/>
      <c r="MEG39" s="195"/>
      <c r="MEH39" s="195"/>
      <c r="MEI39" s="195"/>
      <c r="MEJ39" s="195"/>
      <c r="MEK39" s="195"/>
      <c r="MEL39" s="195"/>
      <c r="MEM39" s="195"/>
      <c r="MEN39" s="195"/>
      <c r="MEO39" s="195"/>
      <c r="MEP39" s="195"/>
      <c r="MEQ39" s="195"/>
      <c r="MER39" s="195"/>
      <c r="MES39" s="195"/>
      <c r="MET39" s="195"/>
      <c r="MEU39" s="195"/>
      <c r="MEV39" s="195"/>
      <c r="MEW39" s="195"/>
      <c r="MEX39" s="195"/>
      <c r="MEY39" s="195"/>
      <c r="MEZ39" s="195"/>
      <c r="MFA39" s="195"/>
      <c r="MFB39" s="195"/>
      <c r="MFC39" s="195"/>
      <c r="MFD39" s="195"/>
      <c r="MFE39" s="195"/>
      <c r="MFF39" s="195"/>
      <c r="MFG39" s="195"/>
      <c r="MFH39" s="195"/>
      <c r="MFI39" s="195"/>
      <c r="MFJ39" s="195"/>
      <c r="MFK39" s="195"/>
      <c r="MFL39" s="195"/>
      <c r="MFM39" s="195"/>
      <c r="MFN39" s="195"/>
      <c r="MFO39" s="195"/>
      <c r="MFP39" s="195"/>
      <c r="MFQ39" s="195"/>
      <c r="MFR39" s="195"/>
      <c r="MFS39" s="195"/>
      <c r="MFT39" s="195"/>
      <c r="MFU39" s="195"/>
      <c r="MFV39" s="195"/>
      <c r="MFW39" s="195"/>
      <c r="MFX39" s="195"/>
      <c r="MFY39" s="195"/>
      <c r="MFZ39" s="195"/>
      <c r="MGA39" s="195"/>
      <c r="MGB39" s="195"/>
      <c r="MGC39" s="195"/>
      <c r="MGD39" s="195"/>
      <c r="MGE39" s="195"/>
      <c r="MGF39" s="195"/>
      <c r="MGG39" s="195"/>
      <c r="MGH39" s="195"/>
      <c r="MGI39" s="195"/>
      <c r="MGJ39" s="195"/>
      <c r="MGK39" s="195"/>
      <c r="MGL39" s="195"/>
      <c r="MGM39" s="195"/>
      <c r="MGN39" s="195"/>
      <c r="MGO39" s="195"/>
      <c r="MGP39" s="195"/>
      <c r="MGQ39" s="195"/>
      <c r="MGR39" s="195"/>
      <c r="MGS39" s="195"/>
      <c r="MGT39" s="195"/>
      <c r="MGU39" s="195"/>
      <c r="MGV39" s="195"/>
      <c r="MGW39" s="195"/>
      <c r="MGX39" s="195"/>
      <c r="MGY39" s="195"/>
      <c r="MGZ39" s="195"/>
      <c r="MHA39" s="195"/>
      <c r="MHB39" s="195"/>
      <c r="MHC39" s="195"/>
      <c r="MHD39" s="195"/>
      <c r="MHE39" s="195"/>
      <c r="MHF39" s="195"/>
      <c r="MHG39" s="195"/>
      <c r="MHH39" s="195"/>
      <c r="MHI39" s="195"/>
      <c r="MHJ39" s="195"/>
      <c r="MHK39" s="195"/>
      <c r="MHL39" s="195"/>
      <c r="MHM39" s="195"/>
      <c r="MHN39" s="195"/>
      <c r="MHO39" s="195"/>
      <c r="MHP39" s="195"/>
      <c r="MHQ39" s="195"/>
      <c r="MHR39" s="195"/>
      <c r="MHS39" s="195"/>
      <c r="MHT39" s="195"/>
      <c r="MHU39" s="195"/>
      <c r="MHV39" s="195"/>
      <c r="MHW39" s="195"/>
      <c r="MHX39" s="195"/>
      <c r="MHY39" s="195"/>
      <c r="MHZ39" s="195"/>
      <c r="MIA39" s="195"/>
      <c r="MIB39" s="195"/>
      <c r="MIC39" s="195"/>
      <c r="MID39" s="195"/>
      <c r="MIE39" s="195"/>
      <c r="MIF39" s="195"/>
      <c r="MIG39" s="195"/>
      <c r="MIH39" s="195"/>
      <c r="MII39" s="195"/>
      <c r="MIJ39" s="195"/>
      <c r="MIK39" s="195"/>
      <c r="MIL39" s="195"/>
      <c r="MIM39" s="195"/>
      <c r="MIN39" s="195"/>
      <c r="MIO39" s="195"/>
      <c r="MIP39" s="195"/>
      <c r="MIQ39" s="195"/>
      <c r="MIR39" s="195"/>
      <c r="MIS39" s="195"/>
      <c r="MIT39" s="195"/>
      <c r="MIU39" s="195"/>
      <c r="MIV39" s="195"/>
      <c r="MIW39" s="195"/>
      <c r="MIX39" s="195"/>
      <c r="MIY39" s="195"/>
      <c r="MIZ39" s="195"/>
      <c r="MJA39" s="195"/>
      <c r="MJB39" s="195"/>
      <c r="MJC39" s="195"/>
      <c r="MJD39" s="195"/>
      <c r="MJE39" s="195"/>
      <c r="MJF39" s="195"/>
      <c r="MJG39" s="195"/>
      <c r="MJH39" s="195"/>
      <c r="MJI39" s="195"/>
      <c r="MJJ39" s="195"/>
      <c r="MJK39" s="195"/>
      <c r="MJL39" s="195"/>
      <c r="MJM39" s="195"/>
      <c r="MJN39" s="195"/>
      <c r="MJO39" s="195"/>
      <c r="MJP39" s="195"/>
      <c r="MJQ39" s="195"/>
      <c r="MJR39" s="195"/>
      <c r="MJS39" s="195"/>
      <c r="MJT39" s="195"/>
      <c r="MJU39" s="195"/>
      <c r="MJV39" s="195"/>
      <c r="MJW39" s="195"/>
      <c r="MJX39" s="195"/>
      <c r="MJY39" s="195"/>
      <c r="MJZ39" s="195"/>
      <c r="MKA39" s="195"/>
      <c r="MKB39" s="195"/>
      <c r="MKC39" s="195"/>
      <c r="MKD39" s="195"/>
      <c r="MKE39" s="195"/>
      <c r="MKF39" s="195"/>
      <c r="MKG39" s="195"/>
      <c r="MKH39" s="195"/>
      <c r="MKI39" s="195"/>
      <c r="MKJ39" s="195"/>
      <c r="MKK39" s="195"/>
      <c r="MKL39" s="195"/>
      <c r="MKM39" s="195"/>
      <c r="MKN39" s="195"/>
      <c r="MKO39" s="195"/>
      <c r="MKP39" s="195"/>
      <c r="MKQ39" s="195"/>
      <c r="MKR39" s="195"/>
      <c r="MKS39" s="195"/>
      <c r="MKT39" s="195"/>
      <c r="MKU39" s="195"/>
      <c r="MKV39" s="195"/>
      <c r="MKW39" s="195"/>
      <c r="MKX39" s="195"/>
      <c r="MKY39" s="195"/>
      <c r="MKZ39" s="195"/>
      <c r="MLA39" s="195"/>
      <c r="MLB39" s="195"/>
      <c r="MLC39" s="195"/>
      <c r="MLD39" s="195"/>
      <c r="MLE39" s="195"/>
      <c r="MLF39" s="195"/>
      <c r="MLG39" s="195"/>
      <c r="MLH39" s="195"/>
      <c r="MLI39" s="195"/>
      <c r="MLJ39" s="195"/>
      <c r="MLK39" s="195"/>
      <c r="MLL39" s="195"/>
      <c r="MLM39" s="195"/>
      <c r="MLN39" s="195"/>
      <c r="MLO39" s="195"/>
      <c r="MLP39" s="195"/>
      <c r="MLQ39" s="195"/>
      <c r="MLR39" s="195"/>
      <c r="MLS39" s="195"/>
      <c r="MLT39" s="195"/>
      <c r="MLU39" s="195"/>
      <c r="MLV39" s="195"/>
      <c r="MLW39" s="195"/>
      <c r="MLX39" s="195"/>
      <c r="MLY39" s="195"/>
      <c r="MLZ39" s="195"/>
      <c r="MMA39" s="195"/>
      <c r="MMB39" s="195"/>
      <c r="MMC39" s="195"/>
      <c r="MMD39" s="195"/>
      <c r="MME39" s="195"/>
      <c r="MMF39" s="195"/>
      <c r="MMG39" s="195"/>
      <c r="MMH39" s="195"/>
      <c r="MMI39" s="195"/>
      <c r="MMJ39" s="195"/>
      <c r="MMK39" s="195"/>
      <c r="MML39" s="195"/>
      <c r="MMM39" s="195"/>
      <c r="MMN39" s="195"/>
      <c r="MMO39" s="195"/>
      <c r="MMP39" s="195"/>
      <c r="MMQ39" s="195"/>
      <c r="MMR39" s="195"/>
      <c r="MMS39" s="195"/>
      <c r="MMT39" s="195"/>
      <c r="MMU39" s="195"/>
      <c r="MMV39" s="195"/>
      <c r="MMW39" s="195"/>
      <c r="MMX39" s="195"/>
      <c r="MMY39" s="195"/>
      <c r="MMZ39" s="195"/>
      <c r="MNA39" s="195"/>
      <c r="MNB39" s="195"/>
      <c r="MNC39" s="195"/>
      <c r="MND39" s="195"/>
      <c r="MNE39" s="195"/>
      <c r="MNF39" s="195"/>
      <c r="MNG39" s="195"/>
      <c r="MNH39" s="195"/>
      <c r="MNI39" s="195"/>
      <c r="MNJ39" s="195"/>
      <c r="MNK39" s="195"/>
      <c r="MNL39" s="195"/>
      <c r="MNM39" s="195"/>
      <c r="MNN39" s="195"/>
      <c r="MNO39" s="195"/>
      <c r="MNP39" s="195"/>
      <c r="MNQ39" s="195"/>
      <c r="MNR39" s="195"/>
      <c r="MNS39" s="195"/>
      <c r="MNT39" s="195"/>
      <c r="MNU39" s="195"/>
      <c r="MNV39" s="195"/>
      <c r="MNW39" s="195"/>
      <c r="MNX39" s="195"/>
      <c r="MNY39" s="195"/>
      <c r="MNZ39" s="195"/>
      <c r="MOA39" s="195"/>
      <c r="MOB39" s="195"/>
      <c r="MOC39" s="195"/>
      <c r="MOD39" s="195"/>
      <c r="MOE39" s="195"/>
      <c r="MOF39" s="195"/>
      <c r="MOG39" s="195"/>
      <c r="MOH39" s="195"/>
      <c r="MOI39" s="195"/>
      <c r="MOJ39" s="195"/>
      <c r="MOK39" s="195"/>
      <c r="MOL39" s="195"/>
      <c r="MOM39" s="195"/>
      <c r="MON39" s="195"/>
      <c r="MOO39" s="195"/>
      <c r="MOP39" s="195"/>
      <c r="MOQ39" s="195"/>
      <c r="MOR39" s="195"/>
      <c r="MOS39" s="195"/>
      <c r="MOT39" s="195"/>
      <c r="MOU39" s="195"/>
      <c r="MOV39" s="195"/>
      <c r="MOW39" s="195"/>
      <c r="MOX39" s="195"/>
      <c r="MOY39" s="195"/>
      <c r="MOZ39" s="195"/>
      <c r="MPA39" s="195"/>
      <c r="MPB39" s="195"/>
      <c r="MPC39" s="195"/>
      <c r="MPD39" s="195"/>
      <c r="MPE39" s="195"/>
      <c r="MPF39" s="195"/>
      <c r="MPG39" s="195"/>
      <c r="MPH39" s="195"/>
      <c r="MPI39" s="195"/>
      <c r="MPJ39" s="195"/>
      <c r="MPK39" s="195"/>
      <c r="MPL39" s="195"/>
      <c r="MPM39" s="195"/>
      <c r="MPN39" s="195"/>
      <c r="MPO39" s="195"/>
      <c r="MPP39" s="195"/>
      <c r="MPQ39" s="195"/>
      <c r="MPR39" s="195"/>
      <c r="MPS39" s="195"/>
      <c r="MPT39" s="195"/>
      <c r="MPU39" s="195"/>
      <c r="MPV39" s="195"/>
      <c r="MPW39" s="195"/>
      <c r="MPX39" s="195"/>
      <c r="MPY39" s="195"/>
      <c r="MPZ39" s="195"/>
      <c r="MQA39" s="195"/>
      <c r="MQB39" s="195"/>
      <c r="MQC39" s="195"/>
      <c r="MQD39" s="195"/>
      <c r="MQE39" s="195"/>
      <c r="MQF39" s="195"/>
      <c r="MQG39" s="195"/>
      <c r="MQH39" s="195"/>
      <c r="MQI39" s="195"/>
      <c r="MQJ39" s="195"/>
      <c r="MQK39" s="195"/>
      <c r="MQL39" s="195"/>
      <c r="MQM39" s="195"/>
      <c r="MQN39" s="195"/>
      <c r="MQO39" s="195"/>
      <c r="MQP39" s="195"/>
      <c r="MQQ39" s="195"/>
      <c r="MQR39" s="195"/>
      <c r="MQS39" s="195"/>
      <c r="MQT39" s="195"/>
      <c r="MQU39" s="195"/>
      <c r="MQV39" s="195"/>
      <c r="MQW39" s="195"/>
      <c r="MQX39" s="195"/>
      <c r="MQY39" s="195"/>
      <c r="MQZ39" s="195"/>
      <c r="MRA39" s="195"/>
      <c r="MRB39" s="195"/>
      <c r="MRC39" s="195"/>
      <c r="MRD39" s="195"/>
      <c r="MRE39" s="195"/>
      <c r="MRF39" s="195"/>
      <c r="MRG39" s="195"/>
      <c r="MRH39" s="195"/>
      <c r="MRI39" s="195"/>
      <c r="MRJ39" s="195"/>
      <c r="MRK39" s="195"/>
      <c r="MRL39" s="195"/>
      <c r="MRM39" s="195"/>
      <c r="MRN39" s="195"/>
      <c r="MRO39" s="195"/>
      <c r="MRP39" s="195"/>
      <c r="MRQ39" s="195"/>
      <c r="MRR39" s="195"/>
      <c r="MRS39" s="195"/>
      <c r="MRT39" s="195"/>
      <c r="MRU39" s="195"/>
      <c r="MRV39" s="195"/>
      <c r="MRW39" s="195"/>
      <c r="MRX39" s="195"/>
      <c r="MRY39" s="195"/>
      <c r="MRZ39" s="195"/>
      <c r="MSA39" s="195"/>
      <c r="MSB39" s="195"/>
      <c r="MSC39" s="195"/>
      <c r="MSD39" s="195"/>
      <c r="MSE39" s="195"/>
      <c r="MSF39" s="195"/>
      <c r="MSG39" s="195"/>
      <c r="MSH39" s="195"/>
      <c r="MSI39" s="195"/>
      <c r="MSJ39" s="195"/>
      <c r="MSK39" s="195"/>
      <c r="MSL39" s="195"/>
      <c r="MSM39" s="195"/>
      <c r="MSN39" s="195"/>
      <c r="MSO39" s="195"/>
      <c r="MSP39" s="195"/>
      <c r="MSQ39" s="195"/>
      <c r="MSR39" s="195"/>
      <c r="MSS39" s="195"/>
      <c r="MST39" s="195"/>
      <c r="MSU39" s="195"/>
      <c r="MSV39" s="195"/>
      <c r="MSW39" s="195"/>
      <c r="MSX39" s="195"/>
      <c r="MSY39" s="195"/>
      <c r="MSZ39" s="195"/>
      <c r="MTA39" s="195"/>
      <c r="MTB39" s="195"/>
      <c r="MTC39" s="195"/>
      <c r="MTD39" s="195"/>
      <c r="MTE39" s="195"/>
      <c r="MTF39" s="195"/>
      <c r="MTG39" s="195"/>
      <c r="MTH39" s="195"/>
      <c r="MTI39" s="195"/>
      <c r="MTJ39" s="195"/>
      <c r="MTK39" s="195"/>
      <c r="MTL39" s="195"/>
      <c r="MTM39" s="195"/>
      <c r="MTN39" s="195"/>
      <c r="MTO39" s="195"/>
      <c r="MTP39" s="195"/>
      <c r="MTQ39" s="195"/>
      <c r="MTR39" s="195"/>
      <c r="MTS39" s="195"/>
      <c r="MTT39" s="195"/>
      <c r="MTU39" s="195"/>
      <c r="MTV39" s="195"/>
      <c r="MTW39" s="195"/>
      <c r="MTX39" s="195"/>
      <c r="MTY39" s="195"/>
      <c r="MTZ39" s="195"/>
      <c r="MUA39" s="195"/>
      <c r="MUB39" s="195"/>
      <c r="MUC39" s="195"/>
      <c r="MUD39" s="195"/>
      <c r="MUE39" s="195"/>
      <c r="MUF39" s="195"/>
      <c r="MUG39" s="195"/>
      <c r="MUH39" s="195"/>
      <c r="MUI39" s="195"/>
      <c r="MUJ39" s="195"/>
      <c r="MUK39" s="195"/>
      <c r="MUL39" s="195"/>
      <c r="MUM39" s="195"/>
      <c r="MUN39" s="195"/>
      <c r="MUO39" s="195"/>
      <c r="MUP39" s="195"/>
      <c r="MUQ39" s="195"/>
      <c r="MUR39" s="195"/>
      <c r="MUS39" s="195"/>
      <c r="MUT39" s="195"/>
      <c r="MUU39" s="195"/>
      <c r="MUV39" s="195"/>
      <c r="MUW39" s="195"/>
      <c r="MUX39" s="195"/>
      <c r="MUY39" s="195"/>
      <c r="MUZ39" s="195"/>
      <c r="MVA39" s="195"/>
      <c r="MVB39" s="195"/>
      <c r="MVC39" s="195"/>
      <c r="MVD39" s="195"/>
      <c r="MVE39" s="195"/>
      <c r="MVF39" s="195"/>
      <c r="MVG39" s="195"/>
      <c r="MVH39" s="195"/>
      <c r="MVI39" s="195"/>
      <c r="MVJ39" s="195"/>
      <c r="MVK39" s="195"/>
      <c r="MVL39" s="195"/>
      <c r="MVM39" s="195"/>
      <c r="MVN39" s="195"/>
      <c r="MVO39" s="195"/>
      <c r="MVP39" s="195"/>
      <c r="MVQ39" s="195"/>
      <c r="MVR39" s="195"/>
      <c r="MVS39" s="195"/>
      <c r="MVT39" s="195"/>
      <c r="MVU39" s="195"/>
      <c r="MVV39" s="195"/>
      <c r="MVW39" s="195"/>
      <c r="MVX39" s="195"/>
      <c r="MVY39" s="195"/>
      <c r="MVZ39" s="195"/>
      <c r="MWA39" s="195"/>
      <c r="MWB39" s="195"/>
      <c r="MWC39" s="195"/>
      <c r="MWD39" s="195"/>
      <c r="MWE39" s="195"/>
      <c r="MWF39" s="195"/>
      <c r="MWG39" s="195"/>
      <c r="MWH39" s="195"/>
      <c r="MWI39" s="195"/>
      <c r="MWJ39" s="195"/>
      <c r="MWK39" s="195"/>
      <c r="MWL39" s="195"/>
      <c r="MWM39" s="195"/>
      <c r="MWN39" s="195"/>
      <c r="MWO39" s="195"/>
      <c r="MWP39" s="195"/>
      <c r="MWQ39" s="195"/>
      <c r="MWR39" s="195"/>
      <c r="MWS39" s="195"/>
      <c r="MWT39" s="195"/>
      <c r="MWU39" s="195"/>
      <c r="MWV39" s="195"/>
      <c r="MWW39" s="195"/>
      <c r="MWX39" s="195"/>
      <c r="MWY39" s="195"/>
      <c r="MWZ39" s="195"/>
      <c r="MXA39" s="195"/>
      <c r="MXB39" s="195"/>
      <c r="MXC39" s="195"/>
      <c r="MXD39" s="195"/>
      <c r="MXE39" s="195"/>
      <c r="MXF39" s="195"/>
      <c r="MXG39" s="195"/>
      <c r="MXH39" s="195"/>
      <c r="MXI39" s="195"/>
      <c r="MXJ39" s="195"/>
      <c r="MXK39" s="195"/>
      <c r="MXL39" s="195"/>
      <c r="MXM39" s="195"/>
      <c r="MXN39" s="195"/>
      <c r="MXO39" s="195"/>
      <c r="MXP39" s="195"/>
      <c r="MXQ39" s="195"/>
      <c r="MXR39" s="195"/>
      <c r="MXS39" s="195"/>
      <c r="MXT39" s="195"/>
      <c r="MXU39" s="195"/>
      <c r="MXV39" s="195"/>
      <c r="MXW39" s="195"/>
      <c r="MXX39" s="195"/>
      <c r="MXY39" s="195"/>
      <c r="MXZ39" s="195"/>
      <c r="MYA39" s="195"/>
      <c r="MYB39" s="195"/>
      <c r="MYC39" s="195"/>
      <c r="MYD39" s="195"/>
      <c r="MYE39" s="195"/>
      <c r="MYF39" s="195"/>
      <c r="MYG39" s="195"/>
      <c r="MYH39" s="195"/>
      <c r="MYI39" s="195"/>
      <c r="MYJ39" s="195"/>
      <c r="MYK39" s="195"/>
      <c r="MYL39" s="195"/>
      <c r="MYM39" s="195"/>
      <c r="MYN39" s="195"/>
      <c r="MYO39" s="195"/>
      <c r="MYP39" s="195"/>
      <c r="MYQ39" s="195"/>
      <c r="MYR39" s="195"/>
      <c r="MYS39" s="195"/>
      <c r="MYT39" s="195"/>
      <c r="MYU39" s="195"/>
      <c r="MYV39" s="195"/>
      <c r="MYW39" s="195"/>
      <c r="MYX39" s="195"/>
      <c r="MYY39" s="195"/>
      <c r="MYZ39" s="195"/>
      <c r="MZA39" s="195"/>
      <c r="MZB39" s="195"/>
      <c r="MZC39" s="195"/>
      <c r="MZD39" s="195"/>
      <c r="MZE39" s="195"/>
      <c r="MZF39" s="195"/>
      <c r="MZG39" s="195"/>
      <c r="MZH39" s="195"/>
      <c r="MZI39" s="195"/>
      <c r="MZJ39" s="195"/>
      <c r="MZK39" s="195"/>
      <c r="MZL39" s="195"/>
      <c r="MZM39" s="195"/>
      <c r="MZN39" s="195"/>
      <c r="MZO39" s="195"/>
      <c r="MZP39" s="195"/>
      <c r="MZQ39" s="195"/>
      <c r="MZR39" s="195"/>
      <c r="MZS39" s="195"/>
      <c r="MZT39" s="195"/>
      <c r="MZU39" s="195"/>
      <c r="MZV39" s="195"/>
      <c r="MZW39" s="195"/>
      <c r="MZX39" s="195"/>
      <c r="MZY39" s="195"/>
      <c r="MZZ39" s="195"/>
      <c r="NAA39" s="195"/>
      <c r="NAB39" s="195"/>
      <c r="NAC39" s="195"/>
      <c r="NAD39" s="195"/>
      <c r="NAE39" s="195"/>
      <c r="NAF39" s="195"/>
      <c r="NAG39" s="195"/>
      <c r="NAH39" s="195"/>
      <c r="NAI39" s="195"/>
      <c r="NAJ39" s="195"/>
      <c r="NAK39" s="195"/>
      <c r="NAL39" s="195"/>
      <c r="NAM39" s="195"/>
      <c r="NAN39" s="195"/>
      <c r="NAO39" s="195"/>
      <c r="NAP39" s="195"/>
      <c r="NAQ39" s="195"/>
      <c r="NAR39" s="195"/>
      <c r="NAS39" s="195"/>
      <c r="NAT39" s="195"/>
      <c r="NAU39" s="195"/>
      <c r="NAV39" s="195"/>
      <c r="NAW39" s="195"/>
      <c r="NAX39" s="195"/>
      <c r="NAY39" s="195"/>
      <c r="NAZ39" s="195"/>
      <c r="NBA39" s="195"/>
      <c r="NBB39" s="195"/>
      <c r="NBC39" s="195"/>
      <c r="NBD39" s="195"/>
      <c r="NBE39" s="195"/>
      <c r="NBF39" s="195"/>
      <c r="NBG39" s="195"/>
      <c r="NBH39" s="195"/>
      <c r="NBI39" s="195"/>
      <c r="NBJ39" s="195"/>
      <c r="NBK39" s="195"/>
      <c r="NBL39" s="195"/>
      <c r="NBM39" s="195"/>
      <c r="NBN39" s="195"/>
      <c r="NBO39" s="195"/>
      <c r="NBP39" s="195"/>
      <c r="NBQ39" s="195"/>
      <c r="NBR39" s="195"/>
      <c r="NBS39" s="195"/>
      <c r="NBT39" s="195"/>
      <c r="NBU39" s="195"/>
      <c r="NBV39" s="195"/>
      <c r="NBW39" s="195"/>
      <c r="NBX39" s="195"/>
      <c r="NBY39" s="195"/>
      <c r="NBZ39" s="195"/>
      <c r="NCA39" s="195"/>
      <c r="NCB39" s="195"/>
      <c r="NCC39" s="195"/>
      <c r="NCD39" s="195"/>
      <c r="NCE39" s="195"/>
      <c r="NCF39" s="195"/>
      <c r="NCG39" s="195"/>
      <c r="NCH39" s="195"/>
      <c r="NCI39" s="195"/>
      <c r="NCJ39" s="195"/>
      <c r="NCK39" s="195"/>
      <c r="NCL39" s="195"/>
      <c r="NCM39" s="195"/>
      <c r="NCN39" s="195"/>
      <c r="NCO39" s="195"/>
      <c r="NCP39" s="195"/>
      <c r="NCQ39" s="195"/>
      <c r="NCR39" s="195"/>
      <c r="NCS39" s="195"/>
      <c r="NCT39" s="195"/>
      <c r="NCU39" s="195"/>
      <c r="NCV39" s="195"/>
      <c r="NCW39" s="195"/>
      <c r="NCX39" s="195"/>
      <c r="NCY39" s="195"/>
      <c r="NCZ39" s="195"/>
      <c r="NDA39" s="195"/>
      <c r="NDB39" s="195"/>
      <c r="NDC39" s="195"/>
      <c r="NDD39" s="195"/>
      <c r="NDE39" s="195"/>
      <c r="NDF39" s="195"/>
      <c r="NDG39" s="195"/>
      <c r="NDH39" s="195"/>
      <c r="NDI39" s="195"/>
      <c r="NDJ39" s="195"/>
      <c r="NDK39" s="195"/>
      <c r="NDL39" s="195"/>
      <c r="NDM39" s="195"/>
      <c r="NDN39" s="195"/>
      <c r="NDO39" s="195"/>
      <c r="NDP39" s="195"/>
      <c r="NDQ39" s="195"/>
      <c r="NDR39" s="195"/>
      <c r="NDS39" s="195"/>
      <c r="NDT39" s="195"/>
      <c r="NDU39" s="195"/>
      <c r="NDV39" s="195"/>
      <c r="NDW39" s="195"/>
      <c r="NDX39" s="195"/>
      <c r="NDY39" s="195"/>
      <c r="NDZ39" s="195"/>
      <c r="NEA39" s="195"/>
      <c r="NEB39" s="195"/>
      <c r="NEC39" s="195"/>
      <c r="NED39" s="195"/>
      <c r="NEE39" s="195"/>
      <c r="NEF39" s="195"/>
      <c r="NEG39" s="195"/>
      <c r="NEH39" s="195"/>
      <c r="NEI39" s="195"/>
      <c r="NEJ39" s="195"/>
      <c r="NEK39" s="195"/>
      <c r="NEL39" s="195"/>
      <c r="NEM39" s="195"/>
      <c r="NEN39" s="195"/>
      <c r="NEO39" s="195"/>
      <c r="NEP39" s="195"/>
      <c r="NEQ39" s="195"/>
      <c r="NER39" s="195"/>
      <c r="NES39" s="195"/>
      <c r="NET39" s="195"/>
      <c r="NEU39" s="195"/>
      <c r="NEV39" s="195"/>
      <c r="NEW39" s="195"/>
      <c r="NEX39" s="195"/>
      <c r="NEY39" s="195"/>
      <c r="NEZ39" s="195"/>
      <c r="NFA39" s="195"/>
      <c r="NFB39" s="195"/>
      <c r="NFC39" s="195"/>
      <c r="NFD39" s="195"/>
      <c r="NFE39" s="195"/>
      <c r="NFF39" s="195"/>
      <c r="NFG39" s="195"/>
      <c r="NFH39" s="195"/>
      <c r="NFI39" s="195"/>
      <c r="NFJ39" s="195"/>
      <c r="NFK39" s="195"/>
      <c r="NFL39" s="195"/>
      <c r="NFM39" s="195"/>
      <c r="NFN39" s="195"/>
      <c r="NFO39" s="195"/>
      <c r="NFP39" s="195"/>
      <c r="NFQ39" s="195"/>
      <c r="NFR39" s="195"/>
      <c r="NFS39" s="195"/>
      <c r="NFT39" s="195"/>
      <c r="NFU39" s="195"/>
      <c r="NFV39" s="195"/>
      <c r="NFW39" s="195"/>
      <c r="NFX39" s="195"/>
      <c r="NFY39" s="195"/>
      <c r="NFZ39" s="195"/>
      <c r="NGA39" s="195"/>
      <c r="NGB39" s="195"/>
      <c r="NGC39" s="195"/>
      <c r="NGD39" s="195"/>
      <c r="NGE39" s="195"/>
      <c r="NGF39" s="195"/>
      <c r="NGG39" s="195"/>
      <c r="NGH39" s="195"/>
      <c r="NGI39" s="195"/>
      <c r="NGJ39" s="195"/>
      <c r="NGK39" s="195"/>
      <c r="NGL39" s="195"/>
      <c r="NGM39" s="195"/>
      <c r="NGN39" s="195"/>
      <c r="NGO39" s="195"/>
      <c r="NGP39" s="195"/>
      <c r="NGQ39" s="195"/>
      <c r="NGR39" s="195"/>
      <c r="NGS39" s="195"/>
      <c r="NGT39" s="195"/>
      <c r="NGU39" s="195"/>
      <c r="NGV39" s="195"/>
      <c r="NGW39" s="195"/>
      <c r="NGX39" s="195"/>
      <c r="NGY39" s="195"/>
      <c r="NGZ39" s="195"/>
      <c r="NHA39" s="195"/>
      <c r="NHB39" s="195"/>
      <c r="NHC39" s="195"/>
      <c r="NHD39" s="195"/>
      <c r="NHE39" s="195"/>
      <c r="NHF39" s="195"/>
      <c r="NHG39" s="195"/>
      <c r="NHH39" s="195"/>
      <c r="NHI39" s="195"/>
      <c r="NHJ39" s="195"/>
      <c r="NHK39" s="195"/>
      <c r="NHL39" s="195"/>
      <c r="NHM39" s="195"/>
      <c r="NHN39" s="195"/>
      <c r="NHO39" s="195"/>
      <c r="NHP39" s="195"/>
      <c r="NHQ39" s="195"/>
      <c r="NHR39" s="195"/>
      <c r="NHS39" s="195"/>
      <c r="NHT39" s="195"/>
      <c r="NHU39" s="195"/>
      <c r="NHV39" s="195"/>
      <c r="NHW39" s="195"/>
      <c r="NHX39" s="195"/>
      <c r="NHY39" s="195"/>
      <c r="NHZ39" s="195"/>
      <c r="NIA39" s="195"/>
      <c r="NIB39" s="195"/>
      <c r="NIC39" s="195"/>
      <c r="NID39" s="195"/>
      <c r="NIE39" s="195"/>
      <c r="NIF39" s="195"/>
      <c r="NIG39" s="195"/>
      <c r="NIH39" s="195"/>
      <c r="NII39" s="195"/>
      <c r="NIJ39" s="195"/>
      <c r="NIK39" s="195"/>
      <c r="NIL39" s="195"/>
      <c r="NIM39" s="195"/>
      <c r="NIN39" s="195"/>
      <c r="NIO39" s="195"/>
      <c r="NIP39" s="195"/>
      <c r="NIQ39" s="195"/>
      <c r="NIR39" s="195"/>
      <c r="NIS39" s="195"/>
      <c r="NIT39" s="195"/>
      <c r="NIU39" s="195"/>
      <c r="NIV39" s="195"/>
      <c r="NIW39" s="195"/>
      <c r="NIX39" s="195"/>
      <c r="NIY39" s="195"/>
      <c r="NIZ39" s="195"/>
      <c r="NJA39" s="195"/>
      <c r="NJB39" s="195"/>
      <c r="NJC39" s="195"/>
      <c r="NJD39" s="195"/>
      <c r="NJE39" s="195"/>
      <c r="NJF39" s="195"/>
      <c r="NJG39" s="195"/>
      <c r="NJH39" s="195"/>
      <c r="NJI39" s="195"/>
      <c r="NJJ39" s="195"/>
      <c r="NJK39" s="195"/>
      <c r="NJL39" s="195"/>
      <c r="NJM39" s="195"/>
      <c r="NJN39" s="195"/>
      <c r="NJO39" s="195"/>
      <c r="NJP39" s="195"/>
      <c r="NJQ39" s="195"/>
      <c r="NJR39" s="195"/>
      <c r="NJS39" s="195"/>
      <c r="NJT39" s="195"/>
      <c r="NJU39" s="195"/>
      <c r="NJV39" s="195"/>
      <c r="NJW39" s="195"/>
      <c r="NJX39" s="195"/>
      <c r="NJY39" s="195"/>
      <c r="NJZ39" s="195"/>
      <c r="NKA39" s="195"/>
      <c r="NKB39" s="195"/>
      <c r="NKC39" s="195"/>
      <c r="NKD39" s="195"/>
      <c r="NKE39" s="195"/>
      <c r="NKF39" s="195"/>
      <c r="NKG39" s="195"/>
      <c r="NKH39" s="195"/>
      <c r="NKI39" s="195"/>
      <c r="NKJ39" s="195"/>
      <c r="NKK39" s="195"/>
      <c r="NKL39" s="195"/>
      <c r="NKM39" s="195"/>
      <c r="NKN39" s="195"/>
      <c r="NKO39" s="195"/>
      <c r="NKP39" s="195"/>
      <c r="NKQ39" s="195"/>
      <c r="NKR39" s="195"/>
      <c r="NKS39" s="195"/>
      <c r="NKT39" s="195"/>
      <c r="NKU39" s="195"/>
      <c r="NKV39" s="195"/>
      <c r="NKW39" s="195"/>
      <c r="NKX39" s="195"/>
      <c r="NKY39" s="195"/>
      <c r="NKZ39" s="195"/>
      <c r="NLA39" s="195"/>
      <c r="NLB39" s="195"/>
      <c r="NLC39" s="195"/>
      <c r="NLD39" s="195"/>
      <c r="NLE39" s="195"/>
      <c r="NLF39" s="195"/>
      <c r="NLG39" s="195"/>
      <c r="NLH39" s="195"/>
      <c r="NLI39" s="195"/>
      <c r="NLJ39" s="195"/>
      <c r="NLK39" s="195"/>
      <c r="NLL39" s="195"/>
      <c r="NLM39" s="195"/>
      <c r="NLN39" s="195"/>
      <c r="NLO39" s="195"/>
      <c r="NLP39" s="195"/>
      <c r="NLQ39" s="195"/>
      <c r="NLR39" s="195"/>
      <c r="NLS39" s="195"/>
      <c r="NLT39" s="195"/>
      <c r="NLU39" s="195"/>
      <c r="NLV39" s="195"/>
      <c r="NLW39" s="195"/>
      <c r="NLX39" s="195"/>
      <c r="NLY39" s="195"/>
      <c r="NLZ39" s="195"/>
      <c r="NMA39" s="195"/>
      <c r="NMB39" s="195"/>
      <c r="NMC39" s="195"/>
      <c r="NMD39" s="195"/>
      <c r="NME39" s="195"/>
      <c r="NMF39" s="195"/>
      <c r="NMG39" s="195"/>
      <c r="NMH39" s="195"/>
      <c r="NMI39" s="195"/>
      <c r="NMJ39" s="195"/>
      <c r="NMK39" s="195"/>
      <c r="NML39" s="195"/>
      <c r="NMM39" s="195"/>
      <c r="NMN39" s="195"/>
      <c r="NMO39" s="195"/>
      <c r="NMP39" s="195"/>
      <c r="NMQ39" s="195"/>
      <c r="NMR39" s="195"/>
      <c r="NMS39" s="195"/>
      <c r="NMT39" s="195"/>
      <c r="NMU39" s="195"/>
      <c r="NMV39" s="195"/>
      <c r="NMW39" s="195"/>
      <c r="NMX39" s="195"/>
      <c r="NMY39" s="195"/>
      <c r="NMZ39" s="195"/>
      <c r="NNA39" s="195"/>
      <c r="NNB39" s="195"/>
      <c r="NNC39" s="195"/>
      <c r="NND39" s="195"/>
      <c r="NNE39" s="195"/>
      <c r="NNF39" s="195"/>
      <c r="NNG39" s="195"/>
      <c r="NNH39" s="195"/>
      <c r="NNI39" s="195"/>
      <c r="NNJ39" s="195"/>
      <c r="NNK39" s="195"/>
      <c r="NNL39" s="195"/>
      <c r="NNM39" s="195"/>
      <c r="NNN39" s="195"/>
      <c r="NNO39" s="195"/>
      <c r="NNP39" s="195"/>
      <c r="NNQ39" s="195"/>
      <c r="NNR39" s="195"/>
      <c r="NNS39" s="195"/>
      <c r="NNT39" s="195"/>
      <c r="NNU39" s="195"/>
      <c r="NNV39" s="195"/>
      <c r="NNW39" s="195"/>
      <c r="NNX39" s="195"/>
      <c r="NNY39" s="195"/>
      <c r="NNZ39" s="195"/>
      <c r="NOA39" s="195"/>
      <c r="NOB39" s="195"/>
      <c r="NOC39" s="195"/>
      <c r="NOD39" s="195"/>
      <c r="NOE39" s="195"/>
      <c r="NOF39" s="195"/>
      <c r="NOG39" s="195"/>
      <c r="NOH39" s="195"/>
      <c r="NOI39" s="195"/>
      <c r="NOJ39" s="195"/>
      <c r="NOK39" s="195"/>
      <c r="NOL39" s="195"/>
      <c r="NOM39" s="195"/>
      <c r="NON39" s="195"/>
      <c r="NOO39" s="195"/>
      <c r="NOP39" s="195"/>
      <c r="NOQ39" s="195"/>
      <c r="NOR39" s="195"/>
      <c r="NOS39" s="195"/>
      <c r="NOT39" s="195"/>
      <c r="NOU39" s="195"/>
      <c r="NOV39" s="195"/>
      <c r="NOW39" s="195"/>
      <c r="NOX39" s="195"/>
      <c r="NOY39" s="195"/>
      <c r="NOZ39" s="195"/>
      <c r="NPA39" s="195"/>
      <c r="NPB39" s="195"/>
      <c r="NPC39" s="195"/>
      <c r="NPD39" s="195"/>
      <c r="NPE39" s="195"/>
      <c r="NPF39" s="195"/>
      <c r="NPG39" s="195"/>
      <c r="NPH39" s="195"/>
      <c r="NPI39" s="195"/>
      <c r="NPJ39" s="195"/>
      <c r="NPK39" s="195"/>
      <c r="NPL39" s="195"/>
      <c r="NPM39" s="195"/>
      <c r="NPN39" s="195"/>
      <c r="NPO39" s="195"/>
      <c r="NPP39" s="195"/>
      <c r="NPQ39" s="195"/>
      <c r="NPR39" s="195"/>
      <c r="NPS39" s="195"/>
      <c r="NPT39" s="195"/>
      <c r="NPU39" s="195"/>
      <c r="NPV39" s="195"/>
      <c r="NPW39" s="195"/>
      <c r="NPX39" s="195"/>
      <c r="NPY39" s="195"/>
      <c r="NPZ39" s="195"/>
      <c r="NQA39" s="195"/>
      <c r="NQB39" s="195"/>
      <c r="NQC39" s="195"/>
      <c r="NQD39" s="195"/>
      <c r="NQE39" s="195"/>
      <c r="NQF39" s="195"/>
      <c r="NQG39" s="195"/>
      <c r="NQH39" s="195"/>
      <c r="NQI39" s="195"/>
      <c r="NQJ39" s="195"/>
      <c r="NQK39" s="195"/>
      <c r="NQL39" s="195"/>
      <c r="NQM39" s="195"/>
      <c r="NQN39" s="195"/>
      <c r="NQO39" s="195"/>
      <c r="NQP39" s="195"/>
      <c r="NQQ39" s="195"/>
      <c r="NQR39" s="195"/>
      <c r="NQS39" s="195"/>
      <c r="NQT39" s="195"/>
      <c r="NQU39" s="195"/>
      <c r="NQV39" s="195"/>
      <c r="NQW39" s="195"/>
      <c r="NQX39" s="195"/>
      <c r="NQY39" s="195"/>
      <c r="NQZ39" s="195"/>
      <c r="NRA39" s="195"/>
      <c r="NRB39" s="195"/>
      <c r="NRC39" s="195"/>
      <c r="NRD39" s="195"/>
      <c r="NRE39" s="195"/>
      <c r="NRF39" s="195"/>
      <c r="NRG39" s="195"/>
      <c r="NRH39" s="195"/>
      <c r="NRI39" s="195"/>
      <c r="NRJ39" s="195"/>
      <c r="NRK39" s="195"/>
      <c r="NRL39" s="195"/>
      <c r="NRM39" s="195"/>
      <c r="NRN39" s="195"/>
      <c r="NRO39" s="195"/>
      <c r="NRP39" s="195"/>
      <c r="NRQ39" s="195"/>
      <c r="NRR39" s="195"/>
      <c r="NRS39" s="195"/>
      <c r="NRT39" s="195"/>
      <c r="NRU39" s="195"/>
      <c r="NRV39" s="195"/>
      <c r="NRW39" s="195"/>
      <c r="NRX39" s="195"/>
      <c r="NRY39" s="195"/>
      <c r="NRZ39" s="195"/>
      <c r="NSA39" s="195"/>
      <c r="NSB39" s="195"/>
      <c r="NSC39" s="195"/>
      <c r="NSD39" s="195"/>
      <c r="NSE39" s="195"/>
      <c r="NSF39" s="195"/>
      <c r="NSG39" s="195"/>
      <c r="NSH39" s="195"/>
      <c r="NSI39" s="195"/>
      <c r="NSJ39" s="195"/>
      <c r="NSK39" s="195"/>
      <c r="NSL39" s="195"/>
      <c r="NSM39" s="195"/>
      <c r="NSN39" s="195"/>
      <c r="NSO39" s="195"/>
      <c r="NSP39" s="195"/>
      <c r="NSQ39" s="195"/>
      <c r="NSR39" s="195"/>
      <c r="NSS39" s="195"/>
      <c r="NST39" s="195"/>
      <c r="NSU39" s="195"/>
      <c r="NSV39" s="195"/>
      <c r="NSW39" s="195"/>
      <c r="NSX39" s="195"/>
      <c r="NSY39" s="195"/>
      <c r="NSZ39" s="195"/>
      <c r="NTA39" s="195"/>
      <c r="NTB39" s="195"/>
      <c r="NTC39" s="195"/>
      <c r="NTD39" s="195"/>
      <c r="NTE39" s="195"/>
      <c r="NTF39" s="195"/>
      <c r="NTG39" s="195"/>
      <c r="NTH39" s="195"/>
      <c r="NTI39" s="195"/>
      <c r="NTJ39" s="195"/>
      <c r="NTK39" s="195"/>
      <c r="NTL39" s="195"/>
      <c r="NTM39" s="195"/>
      <c r="NTN39" s="195"/>
      <c r="NTO39" s="195"/>
      <c r="NTP39" s="195"/>
      <c r="NTQ39" s="195"/>
      <c r="NTR39" s="195"/>
      <c r="NTS39" s="195"/>
      <c r="NTT39" s="195"/>
      <c r="NTU39" s="195"/>
      <c r="NTV39" s="195"/>
      <c r="NTW39" s="195"/>
      <c r="NTX39" s="195"/>
      <c r="NTY39" s="195"/>
      <c r="NTZ39" s="195"/>
      <c r="NUA39" s="195"/>
      <c r="NUB39" s="195"/>
      <c r="NUC39" s="195"/>
      <c r="NUD39" s="195"/>
      <c r="NUE39" s="195"/>
      <c r="NUF39" s="195"/>
      <c r="NUG39" s="195"/>
      <c r="NUH39" s="195"/>
      <c r="NUI39" s="195"/>
      <c r="NUJ39" s="195"/>
      <c r="NUK39" s="195"/>
      <c r="NUL39" s="195"/>
      <c r="NUM39" s="195"/>
      <c r="NUN39" s="195"/>
      <c r="NUO39" s="195"/>
      <c r="NUP39" s="195"/>
      <c r="NUQ39" s="195"/>
      <c r="NUR39" s="195"/>
      <c r="NUS39" s="195"/>
      <c r="NUT39" s="195"/>
      <c r="NUU39" s="195"/>
      <c r="NUV39" s="195"/>
      <c r="NUW39" s="195"/>
      <c r="NUX39" s="195"/>
      <c r="NUY39" s="195"/>
      <c r="NUZ39" s="195"/>
      <c r="NVA39" s="195"/>
      <c r="NVB39" s="195"/>
      <c r="NVC39" s="195"/>
      <c r="NVD39" s="195"/>
      <c r="NVE39" s="195"/>
      <c r="NVF39" s="195"/>
      <c r="NVG39" s="195"/>
      <c r="NVH39" s="195"/>
      <c r="NVI39" s="195"/>
      <c r="NVJ39" s="195"/>
      <c r="NVK39" s="195"/>
      <c r="NVL39" s="195"/>
      <c r="NVM39" s="195"/>
      <c r="NVN39" s="195"/>
      <c r="NVO39" s="195"/>
      <c r="NVP39" s="195"/>
      <c r="NVQ39" s="195"/>
      <c r="NVR39" s="195"/>
      <c r="NVS39" s="195"/>
      <c r="NVT39" s="195"/>
      <c r="NVU39" s="195"/>
      <c r="NVV39" s="195"/>
      <c r="NVW39" s="195"/>
      <c r="NVX39" s="195"/>
      <c r="NVY39" s="195"/>
      <c r="NVZ39" s="195"/>
      <c r="NWA39" s="195"/>
      <c r="NWB39" s="195"/>
      <c r="NWC39" s="195"/>
      <c r="NWD39" s="195"/>
      <c r="NWE39" s="195"/>
      <c r="NWF39" s="195"/>
      <c r="NWG39" s="195"/>
      <c r="NWH39" s="195"/>
      <c r="NWI39" s="195"/>
      <c r="NWJ39" s="195"/>
      <c r="NWK39" s="195"/>
      <c r="NWL39" s="195"/>
      <c r="NWM39" s="195"/>
      <c r="NWN39" s="195"/>
      <c r="NWO39" s="195"/>
      <c r="NWP39" s="195"/>
      <c r="NWQ39" s="195"/>
      <c r="NWR39" s="195"/>
      <c r="NWS39" s="195"/>
      <c r="NWT39" s="195"/>
      <c r="NWU39" s="195"/>
      <c r="NWV39" s="195"/>
      <c r="NWW39" s="195"/>
      <c r="NWX39" s="195"/>
      <c r="NWY39" s="195"/>
      <c r="NWZ39" s="195"/>
      <c r="NXA39" s="195"/>
      <c r="NXB39" s="195"/>
      <c r="NXC39" s="195"/>
      <c r="NXD39" s="195"/>
      <c r="NXE39" s="195"/>
      <c r="NXF39" s="195"/>
      <c r="NXG39" s="195"/>
      <c r="NXH39" s="195"/>
      <c r="NXI39" s="195"/>
      <c r="NXJ39" s="195"/>
      <c r="NXK39" s="195"/>
      <c r="NXL39" s="195"/>
      <c r="NXM39" s="195"/>
      <c r="NXN39" s="195"/>
      <c r="NXO39" s="195"/>
      <c r="NXP39" s="195"/>
      <c r="NXQ39" s="195"/>
      <c r="NXR39" s="195"/>
      <c r="NXS39" s="195"/>
      <c r="NXT39" s="195"/>
      <c r="NXU39" s="195"/>
      <c r="NXV39" s="195"/>
      <c r="NXW39" s="195"/>
      <c r="NXX39" s="195"/>
      <c r="NXY39" s="195"/>
      <c r="NXZ39" s="195"/>
      <c r="NYA39" s="195"/>
      <c r="NYB39" s="195"/>
      <c r="NYC39" s="195"/>
      <c r="NYD39" s="195"/>
      <c r="NYE39" s="195"/>
      <c r="NYF39" s="195"/>
      <c r="NYG39" s="195"/>
      <c r="NYH39" s="195"/>
      <c r="NYI39" s="195"/>
      <c r="NYJ39" s="195"/>
      <c r="NYK39" s="195"/>
      <c r="NYL39" s="195"/>
      <c r="NYM39" s="195"/>
      <c r="NYN39" s="195"/>
      <c r="NYO39" s="195"/>
      <c r="NYP39" s="195"/>
      <c r="NYQ39" s="195"/>
      <c r="NYR39" s="195"/>
      <c r="NYS39" s="195"/>
      <c r="NYT39" s="195"/>
      <c r="NYU39" s="195"/>
      <c r="NYV39" s="195"/>
      <c r="NYW39" s="195"/>
      <c r="NYX39" s="195"/>
      <c r="NYY39" s="195"/>
      <c r="NYZ39" s="195"/>
      <c r="NZA39" s="195"/>
      <c r="NZB39" s="195"/>
      <c r="NZC39" s="195"/>
      <c r="NZD39" s="195"/>
      <c r="NZE39" s="195"/>
      <c r="NZF39" s="195"/>
      <c r="NZG39" s="195"/>
      <c r="NZH39" s="195"/>
      <c r="NZI39" s="195"/>
      <c r="NZJ39" s="195"/>
      <c r="NZK39" s="195"/>
      <c r="NZL39" s="195"/>
      <c r="NZM39" s="195"/>
      <c r="NZN39" s="195"/>
      <c r="NZO39" s="195"/>
      <c r="NZP39" s="195"/>
      <c r="NZQ39" s="195"/>
      <c r="NZR39" s="195"/>
      <c r="NZS39" s="195"/>
      <c r="NZT39" s="195"/>
      <c r="NZU39" s="195"/>
      <c r="NZV39" s="195"/>
      <c r="NZW39" s="195"/>
      <c r="NZX39" s="195"/>
      <c r="NZY39" s="195"/>
      <c r="NZZ39" s="195"/>
      <c r="OAA39" s="195"/>
      <c r="OAB39" s="195"/>
      <c r="OAC39" s="195"/>
      <c r="OAD39" s="195"/>
      <c r="OAE39" s="195"/>
      <c r="OAF39" s="195"/>
      <c r="OAG39" s="195"/>
      <c r="OAH39" s="195"/>
      <c r="OAI39" s="195"/>
      <c r="OAJ39" s="195"/>
      <c r="OAK39" s="195"/>
      <c r="OAL39" s="195"/>
      <c r="OAM39" s="195"/>
      <c r="OAN39" s="195"/>
      <c r="OAO39" s="195"/>
      <c r="OAP39" s="195"/>
      <c r="OAQ39" s="195"/>
      <c r="OAR39" s="195"/>
      <c r="OAS39" s="195"/>
      <c r="OAT39" s="195"/>
      <c r="OAU39" s="195"/>
      <c r="OAV39" s="195"/>
      <c r="OAW39" s="195"/>
      <c r="OAX39" s="195"/>
      <c r="OAY39" s="195"/>
      <c r="OAZ39" s="195"/>
      <c r="OBA39" s="195"/>
      <c r="OBB39" s="195"/>
      <c r="OBC39" s="195"/>
      <c r="OBD39" s="195"/>
      <c r="OBE39" s="195"/>
      <c r="OBF39" s="195"/>
      <c r="OBG39" s="195"/>
      <c r="OBH39" s="195"/>
      <c r="OBI39" s="195"/>
      <c r="OBJ39" s="195"/>
      <c r="OBK39" s="195"/>
      <c r="OBL39" s="195"/>
      <c r="OBM39" s="195"/>
      <c r="OBN39" s="195"/>
      <c r="OBO39" s="195"/>
      <c r="OBP39" s="195"/>
      <c r="OBQ39" s="195"/>
      <c r="OBR39" s="195"/>
      <c r="OBS39" s="195"/>
      <c r="OBT39" s="195"/>
      <c r="OBU39" s="195"/>
      <c r="OBV39" s="195"/>
      <c r="OBW39" s="195"/>
      <c r="OBX39" s="195"/>
      <c r="OBY39" s="195"/>
      <c r="OBZ39" s="195"/>
      <c r="OCA39" s="195"/>
      <c r="OCB39" s="195"/>
      <c r="OCC39" s="195"/>
      <c r="OCD39" s="195"/>
      <c r="OCE39" s="195"/>
      <c r="OCF39" s="195"/>
      <c r="OCG39" s="195"/>
      <c r="OCH39" s="195"/>
      <c r="OCI39" s="195"/>
      <c r="OCJ39" s="195"/>
      <c r="OCK39" s="195"/>
      <c r="OCL39" s="195"/>
      <c r="OCM39" s="195"/>
      <c r="OCN39" s="195"/>
      <c r="OCO39" s="195"/>
      <c r="OCP39" s="195"/>
      <c r="OCQ39" s="195"/>
      <c r="OCR39" s="195"/>
      <c r="OCS39" s="195"/>
      <c r="OCT39" s="195"/>
      <c r="OCU39" s="195"/>
      <c r="OCV39" s="195"/>
      <c r="OCW39" s="195"/>
      <c r="OCX39" s="195"/>
      <c r="OCY39" s="195"/>
      <c r="OCZ39" s="195"/>
      <c r="ODA39" s="195"/>
      <c r="ODB39" s="195"/>
      <c r="ODC39" s="195"/>
      <c r="ODD39" s="195"/>
      <c r="ODE39" s="195"/>
      <c r="ODF39" s="195"/>
      <c r="ODG39" s="195"/>
      <c r="ODH39" s="195"/>
      <c r="ODI39" s="195"/>
      <c r="ODJ39" s="195"/>
      <c r="ODK39" s="195"/>
      <c r="ODL39" s="195"/>
      <c r="ODM39" s="195"/>
      <c r="ODN39" s="195"/>
      <c r="ODO39" s="195"/>
      <c r="ODP39" s="195"/>
      <c r="ODQ39" s="195"/>
      <c r="ODR39" s="195"/>
      <c r="ODS39" s="195"/>
      <c r="ODT39" s="195"/>
      <c r="ODU39" s="195"/>
      <c r="ODV39" s="195"/>
      <c r="ODW39" s="195"/>
      <c r="ODX39" s="195"/>
      <c r="ODY39" s="195"/>
      <c r="ODZ39" s="195"/>
      <c r="OEA39" s="195"/>
      <c r="OEB39" s="195"/>
      <c r="OEC39" s="195"/>
      <c r="OED39" s="195"/>
      <c r="OEE39" s="195"/>
      <c r="OEF39" s="195"/>
      <c r="OEG39" s="195"/>
      <c r="OEH39" s="195"/>
      <c r="OEI39" s="195"/>
      <c r="OEJ39" s="195"/>
      <c r="OEK39" s="195"/>
      <c r="OEL39" s="195"/>
      <c r="OEM39" s="195"/>
      <c r="OEN39" s="195"/>
      <c r="OEO39" s="195"/>
      <c r="OEP39" s="195"/>
      <c r="OEQ39" s="195"/>
      <c r="OER39" s="195"/>
      <c r="OES39" s="195"/>
      <c r="OET39" s="195"/>
      <c r="OEU39" s="195"/>
      <c r="OEV39" s="195"/>
      <c r="OEW39" s="195"/>
      <c r="OEX39" s="195"/>
      <c r="OEY39" s="195"/>
      <c r="OEZ39" s="195"/>
      <c r="OFA39" s="195"/>
      <c r="OFB39" s="195"/>
      <c r="OFC39" s="195"/>
      <c r="OFD39" s="195"/>
      <c r="OFE39" s="195"/>
      <c r="OFF39" s="195"/>
      <c r="OFG39" s="195"/>
      <c r="OFH39" s="195"/>
      <c r="OFI39" s="195"/>
      <c r="OFJ39" s="195"/>
      <c r="OFK39" s="195"/>
      <c r="OFL39" s="195"/>
      <c r="OFM39" s="195"/>
      <c r="OFN39" s="195"/>
      <c r="OFO39" s="195"/>
      <c r="OFP39" s="195"/>
      <c r="OFQ39" s="195"/>
      <c r="OFR39" s="195"/>
      <c r="OFS39" s="195"/>
      <c r="OFT39" s="195"/>
      <c r="OFU39" s="195"/>
      <c r="OFV39" s="195"/>
      <c r="OFW39" s="195"/>
      <c r="OFX39" s="195"/>
      <c r="OFY39" s="195"/>
      <c r="OFZ39" s="195"/>
      <c r="OGA39" s="195"/>
      <c r="OGB39" s="195"/>
      <c r="OGC39" s="195"/>
      <c r="OGD39" s="195"/>
      <c r="OGE39" s="195"/>
      <c r="OGF39" s="195"/>
      <c r="OGG39" s="195"/>
      <c r="OGH39" s="195"/>
      <c r="OGI39" s="195"/>
      <c r="OGJ39" s="195"/>
      <c r="OGK39" s="195"/>
      <c r="OGL39" s="195"/>
      <c r="OGM39" s="195"/>
      <c r="OGN39" s="195"/>
      <c r="OGO39" s="195"/>
      <c r="OGP39" s="195"/>
      <c r="OGQ39" s="195"/>
      <c r="OGR39" s="195"/>
      <c r="OGS39" s="195"/>
      <c r="OGT39" s="195"/>
      <c r="OGU39" s="195"/>
      <c r="OGV39" s="195"/>
      <c r="OGW39" s="195"/>
      <c r="OGX39" s="195"/>
      <c r="OGY39" s="195"/>
      <c r="OGZ39" s="195"/>
      <c r="OHA39" s="195"/>
      <c r="OHB39" s="195"/>
      <c r="OHC39" s="195"/>
      <c r="OHD39" s="195"/>
      <c r="OHE39" s="195"/>
      <c r="OHF39" s="195"/>
      <c r="OHG39" s="195"/>
      <c r="OHH39" s="195"/>
      <c r="OHI39" s="195"/>
      <c r="OHJ39" s="195"/>
      <c r="OHK39" s="195"/>
      <c r="OHL39" s="195"/>
      <c r="OHM39" s="195"/>
      <c r="OHN39" s="195"/>
      <c r="OHO39" s="195"/>
      <c r="OHP39" s="195"/>
      <c r="OHQ39" s="195"/>
      <c r="OHR39" s="195"/>
      <c r="OHS39" s="195"/>
      <c r="OHT39" s="195"/>
      <c r="OHU39" s="195"/>
      <c r="OHV39" s="195"/>
      <c r="OHW39" s="195"/>
      <c r="OHX39" s="195"/>
      <c r="OHY39" s="195"/>
      <c r="OHZ39" s="195"/>
      <c r="OIA39" s="195"/>
      <c r="OIB39" s="195"/>
      <c r="OIC39" s="195"/>
      <c r="OID39" s="195"/>
      <c r="OIE39" s="195"/>
      <c r="OIF39" s="195"/>
      <c r="OIG39" s="195"/>
      <c r="OIH39" s="195"/>
      <c r="OII39" s="195"/>
      <c r="OIJ39" s="195"/>
      <c r="OIK39" s="195"/>
      <c r="OIL39" s="195"/>
      <c r="OIM39" s="195"/>
      <c r="OIN39" s="195"/>
      <c r="OIO39" s="195"/>
      <c r="OIP39" s="195"/>
      <c r="OIQ39" s="195"/>
      <c r="OIR39" s="195"/>
      <c r="OIS39" s="195"/>
      <c r="OIT39" s="195"/>
      <c r="OIU39" s="195"/>
      <c r="OIV39" s="195"/>
      <c r="OIW39" s="195"/>
      <c r="OIX39" s="195"/>
      <c r="OIY39" s="195"/>
      <c r="OIZ39" s="195"/>
      <c r="OJA39" s="195"/>
      <c r="OJB39" s="195"/>
      <c r="OJC39" s="195"/>
      <c r="OJD39" s="195"/>
      <c r="OJE39" s="195"/>
      <c r="OJF39" s="195"/>
      <c r="OJG39" s="195"/>
      <c r="OJH39" s="195"/>
      <c r="OJI39" s="195"/>
      <c r="OJJ39" s="195"/>
      <c r="OJK39" s="195"/>
      <c r="OJL39" s="195"/>
      <c r="OJM39" s="195"/>
      <c r="OJN39" s="195"/>
      <c r="OJO39" s="195"/>
      <c r="OJP39" s="195"/>
      <c r="OJQ39" s="195"/>
      <c r="OJR39" s="195"/>
      <c r="OJS39" s="195"/>
      <c r="OJT39" s="195"/>
      <c r="OJU39" s="195"/>
      <c r="OJV39" s="195"/>
      <c r="OJW39" s="195"/>
      <c r="OJX39" s="195"/>
      <c r="OJY39" s="195"/>
      <c r="OJZ39" s="195"/>
      <c r="OKA39" s="195"/>
      <c r="OKB39" s="195"/>
      <c r="OKC39" s="195"/>
      <c r="OKD39" s="195"/>
      <c r="OKE39" s="195"/>
      <c r="OKF39" s="195"/>
      <c r="OKG39" s="195"/>
      <c r="OKH39" s="195"/>
      <c r="OKI39" s="195"/>
      <c r="OKJ39" s="195"/>
      <c r="OKK39" s="195"/>
      <c r="OKL39" s="195"/>
      <c r="OKM39" s="195"/>
      <c r="OKN39" s="195"/>
      <c r="OKO39" s="195"/>
      <c r="OKP39" s="195"/>
      <c r="OKQ39" s="195"/>
      <c r="OKR39" s="195"/>
      <c r="OKS39" s="195"/>
      <c r="OKT39" s="195"/>
      <c r="OKU39" s="195"/>
      <c r="OKV39" s="195"/>
      <c r="OKW39" s="195"/>
      <c r="OKX39" s="195"/>
      <c r="OKY39" s="195"/>
      <c r="OKZ39" s="195"/>
      <c r="OLA39" s="195"/>
      <c r="OLB39" s="195"/>
      <c r="OLC39" s="195"/>
      <c r="OLD39" s="195"/>
      <c r="OLE39" s="195"/>
      <c r="OLF39" s="195"/>
      <c r="OLG39" s="195"/>
      <c r="OLH39" s="195"/>
      <c r="OLI39" s="195"/>
      <c r="OLJ39" s="195"/>
      <c r="OLK39" s="195"/>
      <c r="OLL39" s="195"/>
      <c r="OLM39" s="195"/>
      <c r="OLN39" s="195"/>
      <c r="OLO39" s="195"/>
      <c r="OLP39" s="195"/>
      <c r="OLQ39" s="195"/>
      <c r="OLR39" s="195"/>
      <c r="OLS39" s="195"/>
      <c r="OLT39" s="195"/>
      <c r="OLU39" s="195"/>
      <c r="OLV39" s="195"/>
      <c r="OLW39" s="195"/>
      <c r="OLX39" s="195"/>
      <c r="OLY39" s="195"/>
      <c r="OLZ39" s="195"/>
      <c r="OMA39" s="195"/>
      <c r="OMB39" s="195"/>
      <c r="OMC39" s="195"/>
      <c r="OMD39" s="195"/>
      <c r="OME39" s="195"/>
      <c r="OMF39" s="195"/>
      <c r="OMG39" s="195"/>
      <c r="OMH39" s="195"/>
      <c r="OMI39" s="195"/>
      <c r="OMJ39" s="195"/>
      <c r="OMK39" s="195"/>
      <c r="OML39" s="195"/>
      <c r="OMM39" s="195"/>
      <c r="OMN39" s="195"/>
      <c r="OMO39" s="195"/>
      <c r="OMP39" s="195"/>
      <c r="OMQ39" s="195"/>
      <c r="OMR39" s="195"/>
      <c r="OMS39" s="195"/>
      <c r="OMT39" s="195"/>
      <c r="OMU39" s="195"/>
      <c r="OMV39" s="195"/>
      <c r="OMW39" s="195"/>
      <c r="OMX39" s="195"/>
      <c r="OMY39" s="195"/>
      <c r="OMZ39" s="195"/>
      <c r="ONA39" s="195"/>
      <c r="ONB39" s="195"/>
      <c r="ONC39" s="195"/>
      <c r="OND39" s="195"/>
      <c r="ONE39" s="195"/>
      <c r="ONF39" s="195"/>
      <c r="ONG39" s="195"/>
      <c r="ONH39" s="195"/>
      <c r="ONI39" s="195"/>
      <c r="ONJ39" s="195"/>
      <c r="ONK39" s="195"/>
      <c r="ONL39" s="195"/>
      <c r="ONM39" s="195"/>
      <c r="ONN39" s="195"/>
      <c r="ONO39" s="195"/>
      <c r="ONP39" s="195"/>
      <c r="ONQ39" s="195"/>
      <c r="ONR39" s="195"/>
      <c r="ONS39" s="195"/>
      <c r="ONT39" s="195"/>
      <c r="ONU39" s="195"/>
      <c r="ONV39" s="195"/>
      <c r="ONW39" s="195"/>
      <c r="ONX39" s="195"/>
      <c r="ONY39" s="195"/>
      <c r="ONZ39" s="195"/>
      <c r="OOA39" s="195"/>
      <c r="OOB39" s="195"/>
      <c r="OOC39" s="195"/>
      <c r="OOD39" s="195"/>
      <c r="OOE39" s="195"/>
      <c r="OOF39" s="195"/>
      <c r="OOG39" s="195"/>
      <c r="OOH39" s="195"/>
      <c r="OOI39" s="195"/>
      <c r="OOJ39" s="195"/>
      <c r="OOK39" s="195"/>
      <c r="OOL39" s="195"/>
      <c r="OOM39" s="195"/>
      <c r="OON39" s="195"/>
      <c r="OOO39" s="195"/>
      <c r="OOP39" s="195"/>
      <c r="OOQ39" s="195"/>
      <c r="OOR39" s="195"/>
      <c r="OOS39" s="195"/>
      <c r="OOT39" s="195"/>
      <c r="OOU39" s="195"/>
      <c r="OOV39" s="195"/>
      <c r="OOW39" s="195"/>
      <c r="OOX39" s="195"/>
      <c r="OOY39" s="195"/>
      <c r="OOZ39" s="195"/>
      <c r="OPA39" s="195"/>
      <c r="OPB39" s="195"/>
      <c r="OPC39" s="195"/>
      <c r="OPD39" s="195"/>
      <c r="OPE39" s="195"/>
      <c r="OPF39" s="195"/>
      <c r="OPG39" s="195"/>
      <c r="OPH39" s="195"/>
      <c r="OPI39" s="195"/>
      <c r="OPJ39" s="195"/>
      <c r="OPK39" s="195"/>
      <c r="OPL39" s="195"/>
      <c r="OPM39" s="195"/>
      <c r="OPN39" s="195"/>
      <c r="OPO39" s="195"/>
      <c r="OPP39" s="195"/>
      <c r="OPQ39" s="195"/>
      <c r="OPR39" s="195"/>
      <c r="OPS39" s="195"/>
      <c r="OPT39" s="195"/>
      <c r="OPU39" s="195"/>
      <c r="OPV39" s="195"/>
      <c r="OPW39" s="195"/>
      <c r="OPX39" s="195"/>
      <c r="OPY39" s="195"/>
      <c r="OPZ39" s="195"/>
      <c r="OQA39" s="195"/>
      <c r="OQB39" s="195"/>
      <c r="OQC39" s="195"/>
      <c r="OQD39" s="195"/>
      <c r="OQE39" s="195"/>
      <c r="OQF39" s="195"/>
      <c r="OQG39" s="195"/>
      <c r="OQH39" s="195"/>
      <c r="OQI39" s="195"/>
      <c r="OQJ39" s="195"/>
      <c r="OQK39" s="195"/>
      <c r="OQL39" s="195"/>
      <c r="OQM39" s="195"/>
      <c r="OQN39" s="195"/>
      <c r="OQO39" s="195"/>
      <c r="OQP39" s="195"/>
      <c r="OQQ39" s="195"/>
      <c r="OQR39" s="195"/>
      <c r="OQS39" s="195"/>
      <c r="OQT39" s="195"/>
      <c r="OQU39" s="195"/>
      <c r="OQV39" s="195"/>
      <c r="OQW39" s="195"/>
      <c r="OQX39" s="195"/>
      <c r="OQY39" s="195"/>
      <c r="OQZ39" s="195"/>
      <c r="ORA39" s="195"/>
      <c r="ORB39" s="195"/>
      <c r="ORC39" s="195"/>
      <c r="ORD39" s="195"/>
      <c r="ORE39" s="195"/>
      <c r="ORF39" s="195"/>
      <c r="ORG39" s="195"/>
      <c r="ORH39" s="195"/>
      <c r="ORI39" s="195"/>
      <c r="ORJ39" s="195"/>
      <c r="ORK39" s="195"/>
      <c r="ORL39" s="195"/>
      <c r="ORM39" s="195"/>
      <c r="ORN39" s="195"/>
      <c r="ORO39" s="195"/>
      <c r="ORP39" s="195"/>
      <c r="ORQ39" s="195"/>
      <c r="ORR39" s="195"/>
      <c r="ORS39" s="195"/>
      <c r="ORT39" s="195"/>
      <c r="ORU39" s="195"/>
      <c r="ORV39" s="195"/>
      <c r="ORW39" s="195"/>
      <c r="ORX39" s="195"/>
      <c r="ORY39" s="195"/>
      <c r="ORZ39" s="195"/>
      <c r="OSA39" s="195"/>
      <c r="OSB39" s="195"/>
      <c r="OSC39" s="195"/>
      <c r="OSD39" s="195"/>
      <c r="OSE39" s="195"/>
      <c r="OSF39" s="195"/>
      <c r="OSG39" s="195"/>
      <c r="OSH39" s="195"/>
      <c r="OSI39" s="195"/>
      <c r="OSJ39" s="195"/>
      <c r="OSK39" s="195"/>
      <c r="OSL39" s="195"/>
      <c r="OSM39" s="195"/>
      <c r="OSN39" s="195"/>
      <c r="OSO39" s="195"/>
      <c r="OSP39" s="195"/>
      <c r="OSQ39" s="195"/>
      <c r="OSR39" s="195"/>
      <c r="OSS39" s="195"/>
      <c r="OST39" s="195"/>
      <c r="OSU39" s="195"/>
      <c r="OSV39" s="195"/>
      <c r="OSW39" s="195"/>
      <c r="OSX39" s="195"/>
      <c r="OSY39" s="195"/>
      <c r="OSZ39" s="195"/>
      <c r="OTA39" s="195"/>
      <c r="OTB39" s="195"/>
      <c r="OTC39" s="195"/>
      <c r="OTD39" s="195"/>
      <c r="OTE39" s="195"/>
      <c r="OTF39" s="195"/>
      <c r="OTG39" s="195"/>
      <c r="OTH39" s="195"/>
      <c r="OTI39" s="195"/>
      <c r="OTJ39" s="195"/>
      <c r="OTK39" s="195"/>
      <c r="OTL39" s="195"/>
      <c r="OTM39" s="195"/>
      <c r="OTN39" s="195"/>
      <c r="OTO39" s="195"/>
      <c r="OTP39" s="195"/>
      <c r="OTQ39" s="195"/>
      <c r="OTR39" s="195"/>
      <c r="OTS39" s="195"/>
      <c r="OTT39" s="195"/>
      <c r="OTU39" s="195"/>
      <c r="OTV39" s="195"/>
      <c r="OTW39" s="195"/>
      <c r="OTX39" s="195"/>
      <c r="OTY39" s="195"/>
      <c r="OTZ39" s="195"/>
      <c r="OUA39" s="195"/>
      <c r="OUB39" s="195"/>
      <c r="OUC39" s="195"/>
      <c r="OUD39" s="195"/>
      <c r="OUE39" s="195"/>
      <c r="OUF39" s="195"/>
      <c r="OUG39" s="195"/>
      <c r="OUH39" s="195"/>
      <c r="OUI39" s="195"/>
      <c r="OUJ39" s="195"/>
      <c r="OUK39" s="195"/>
      <c r="OUL39" s="195"/>
      <c r="OUM39" s="195"/>
      <c r="OUN39" s="195"/>
      <c r="OUO39" s="195"/>
      <c r="OUP39" s="195"/>
      <c r="OUQ39" s="195"/>
      <c r="OUR39" s="195"/>
      <c r="OUS39" s="195"/>
      <c r="OUT39" s="195"/>
      <c r="OUU39" s="195"/>
      <c r="OUV39" s="195"/>
      <c r="OUW39" s="195"/>
      <c r="OUX39" s="195"/>
      <c r="OUY39" s="195"/>
      <c r="OUZ39" s="195"/>
      <c r="OVA39" s="195"/>
      <c r="OVB39" s="195"/>
      <c r="OVC39" s="195"/>
      <c r="OVD39" s="195"/>
      <c r="OVE39" s="195"/>
      <c r="OVF39" s="195"/>
      <c r="OVG39" s="195"/>
      <c r="OVH39" s="195"/>
      <c r="OVI39" s="195"/>
      <c r="OVJ39" s="195"/>
      <c r="OVK39" s="195"/>
      <c r="OVL39" s="195"/>
      <c r="OVM39" s="195"/>
      <c r="OVN39" s="195"/>
      <c r="OVO39" s="195"/>
      <c r="OVP39" s="195"/>
      <c r="OVQ39" s="195"/>
      <c r="OVR39" s="195"/>
      <c r="OVS39" s="195"/>
      <c r="OVT39" s="195"/>
      <c r="OVU39" s="195"/>
      <c r="OVV39" s="195"/>
      <c r="OVW39" s="195"/>
      <c r="OVX39" s="195"/>
      <c r="OVY39" s="195"/>
      <c r="OVZ39" s="195"/>
      <c r="OWA39" s="195"/>
      <c r="OWB39" s="195"/>
      <c r="OWC39" s="195"/>
      <c r="OWD39" s="195"/>
      <c r="OWE39" s="195"/>
      <c r="OWF39" s="195"/>
      <c r="OWG39" s="195"/>
      <c r="OWH39" s="195"/>
      <c r="OWI39" s="195"/>
      <c r="OWJ39" s="195"/>
      <c r="OWK39" s="195"/>
      <c r="OWL39" s="195"/>
      <c r="OWM39" s="195"/>
      <c r="OWN39" s="195"/>
      <c r="OWO39" s="195"/>
      <c r="OWP39" s="195"/>
      <c r="OWQ39" s="195"/>
      <c r="OWR39" s="195"/>
      <c r="OWS39" s="195"/>
      <c r="OWT39" s="195"/>
      <c r="OWU39" s="195"/>
      <c r="OWV39" s="195"/>
      <c r="OWW39" s="195"/>
      <c r="OWX39" s="195"/>
      <c r="OWY39" s="195"/>
      <c r="OWZ39" s="195"/>
      <c r="OXA39" s="195"/>
      <c r="OXB39" s="195"/>
      <c r="OXC39" s="195"/>
      <c r="OXD39" s="195"/>
      <c r="OXE39" s="195"/>
      <c r="OXF39" s="195"/>
      <c r="OXG39" s="195"/>
      <c r="OXH39" s="195"/>
      <c r="OXI39" s="195"/>
      <c r="OXJ39" s="195"/>
      <c r="OXK39" s="195"/>
      <c r="OXL39" s="195"/>
      <c r="OXM39" s="195"/>
      <c r="OXN39" s="195"/>
      <c r="OXO39" s="195"/>
      <c r="OXP39" s="195"/>
      <c r="OXQ39" s="195"/>
      <c r="OXR39" s="195"/>
      <c r="OXS39" s="195"/>
      <c r="OXT39" s="195"/>
      <c r="OXU39" s="195"/>
      <c r="OXV39" s="195"/>
      <c r="OXW39" s="195"/>
      <c r="OXX39" s="195"/>
      <c r="OXY39" s="195"/>
      <c r="OXZ39" s="195"/>
      <c r="OYA39" s="195"/>
      <c r="OYB39" s="195"/>
      <c r="OYC39" s="195"/>
      <c r="OYD39" s="195"/>
      <c r="OYE39" s="195"/>
      <c r="OYF39" s="195"/>
      <c r="OYG39" s="195"/>
      <c r="OYH39" s="195"/>
      <c r="OYI39" s="195"/>
      <c r="OYJ39" s="195"/>
      <c r="OYK39" s="195"/>
      <c r="OYL39" s="195"/>
      <c r="OYM39" s="195"/>
      <c r="OYN39" s="195"/>
      <c r="OYO39" s="195"/>
      <c r="OYP39" s="195"/>
      <c r="OYQ39" s="195"/>
      <c r="OYR39" s="195"/>
      <c r="OYS39" s="195"/>
      <c r="OYT39" s="195"/>
      <c r="OYU39" s="195"/>
      <c r="OYV39" s="195"/>
      <c r="OYW39" s="195"/>
      <c r="OYX39" s="195"/>
      <c r="OYY39" s="195"/>
      <c r="OYZ39" s="195"/>
      <c r="OZA39" s="195"/>
      <c r="OZB39" s="195"/>
      <c r="OZC39" s="195"/>
      <c r="OZD39" s="195"/>
      <c r="OZE39" s="195"/>
      <c r="OZF39" s="195"/>
      <c r="OZG39" s="195"/>
      <c r="OZH39" s="195"/>
      <c r="OZI39" s="195"/>
      <c r="OZJ39" s="195"/>
      <c r="OZK39" s="195"/>
      <c r="OZL39" s="195"/>
      <c r="OZM39" s="195"/>
      <c r="OZN39" s="195"/>
      <c r="OZO39" s="195"/>
      <c r="OZP39" s="195"/>
      <c r="OZQ39" s="195"/>
      <c r="OZR39" s="195"/>
      <c r="OZS39" s="195"/>
      <c r="OZT39" s="195"/>
      <c r="OZU39" s="195"/>
      <c r="OZV39" s="195"/>
      <c r="OZW39" s="195"/>
      <c r="OZX39" s="195"/>
      <c r="OZY39" s="195"/>
      <c r="OZZ39" s="195"/>
      <c r="PAA39" s="195"/>
      <c r="PAB39" s="195"/>
      <c r="PAC39" s="195"/>
      <c r="PAD39" s="195"/>
      <c r="PAE39" s="195"/>
      <c r="PAF39" s="195"/>
      <c r="PAG39" s="195"/>
      <c r="PAH39" s="195"/>
      <c r="PAI39" s="195"/>
      <c r="PAJ39" s="195"/>
      <c r="PAK39" s="195"/>
      <c r="PAL39" s="195"/>
      <c r="PAM39" s="195"/>
      <c r="PAN39" s="195"/>
      <c r="PAO39" s="195"/>
      <c r="PAP39" s="195"/>
      <c r="PAQ39" s="195"/>
      <c r="PAR39" s="195"/>
      <c r="PAS39" s="195"/>
      <c r="PAT39" s="195"/>
      <c r="PAU39" s="195"/>
      <c r="PAV39" s="195"/>
      <c r="PAW39" s="195"/>
      <c r="PAX39" s="195"/>
      <c r="PAY39" s="195"/>
      <c r="PAZ39" s="195"/>
      <c r="PBA39" s="195"/>
      <c r="PBB39" s="195"/>
      <c r="PBC39" s="195"/>
      <c r="PBD39" s="195"/>
      <c r="PBE39" s="195"/>
      <c r="PBF39" s="195"/>
      <c r="PBG39" s="195"/>
      <c r="PBH39" s="195"/>
      <c r="PBI39" s="195"/>
      <c r="PBJ39" s="195"/>
      <c r="PBK39" s="195"/>
      <c r="PBL39" s="195"/>
      <c r="PBM39" s="195"/>
      <c r="PBN39" s="195"/>
      <c r="PBO39" s="195"/>
      <c r="PBP39" s="195"/>
      <c r="PBQ39" s="195"/>
      <c r="PBR39" s="195"/>
      <c r="PBS39" s="195"/>
      <c r="PBT39" s="195"/>
      <c r="PBU39" s="195"/>
      <c r="PBV39" s="195"/>
      <c r="PBW39" s="195"/>
      <c r="PBX39" s="195"/>
      <c r="PBY39" s="195"/>
      <c r="PBZ39" s="195"/>
      <c r="PCA39" s="195"/>
      <c r="PCB39" s="195"/>
      <c r="PCC39" s="195"/>
      <c r="PCD39" s="195"/>
      <c r="PCE39" s="195"/>
      <c r="PCF39" s="195"/>
      <c r="PCG39" s="195"/>
      <c r="PCH39" s="195"/>
      <c r="PCI39" s="195"/>
      <c r="PCJ39" s="195"/>
      <c r="PCK39" s="195"/>
      <c r="PCL39" s="195"/>
      <c r="PCM39" s="195"/>
      <c r="PCN39" s="195"/>
      <c r="PCO39" s="195"/>
      <c r="PCP39" s="195"/>
      <c r="PCQ39" s="195"/>
      <c r="PCR39" s="195"/>
      <c r="PCS39" s="195"/>
      <c r="PCT39" s="195"/>
      <c r="PCU39" s="195"/>
      <c r="PCV39" s="195"/>
      <c r="PCW39" s="195"/>
      <c r="PCX39" s="195"/>
      <c r="PCY39" s="195"/>
      <c r="PCZ39" s="195"/>
      <c r="PDA39" s="195"/>
      <c r="PDB39" s="195"/>
      <c r="PDC39" s="195"/>
      <c r="PDD39" s="195"/>
      <c r="PDE39" s="195"/>
      <c r="PDF39" s="195"/>
      <c r="PDG39" s="195"/>
      <c r="PDH39" s="195"/>
      <c r="PDI39" s="195"/>
      <c r="PDJ39" s="195"/>
      <c r="PDK39" s="195"/>
      <c r="PDL39" s="195"/>
      <c r="PDM39" s="195"/>
      <c r="PDN39" s="195"/>
      <c r="PDO39" s="195"/>
      <c r="PDP39" s="195"/>
      <c r="PDQ39" s="195"/>
      <c r="PDR39" s="195"/>
      <c r="PDS39" s="195"/>
      <c r="PDT39" s="195"/>
      <c r="PDU39" s="195"/>
      <c r="PDV39" s="195"/>
      <c r="PDW39" s="195"/>
      <c r="PDX39" s="195"/>
      <c r="PDY39" s="195"/>
      <c r="PDZ39" s="195"/>
      <c r="PEA39" s="195"/>
      <c r="PEB39" s="195"/>
      <c r="PEC39" s="195"/>
      <c r="PED39" s="195"/>
      <c r="PEE39" s="195"/>
      <c r="PEF39" s="195"/>
      <c r="PEG39" s="195"/>
      <c r="PEH39" s="195"/>
      <c r="PEI39" s="195"/>
      <c r="PEJ39" s="195"/>
      <c r="PEK39" s="195"/>
      <c r="PEL39" s="195"/>
      <c r="PEM39" s="195"/>
      <c r="PEN39" s="195"/>
      <c r="PEO39" s="195"/>
      <c r="PEP39" s="195"/>
      <c r="PEQ39" s="195"/>
      <c r="PER39" s="195"/>
      <c r="PES39" s="195"/>
      <c r="PET39" s="195"/>
      <c r="PEU39" s="195"/>
      <c r="PEV39" s="195"/>
      <c r="PEW39" s="195"/>
      <c r="PEX39" s="195"/>
      <c r="PEY39" s="195"/>
      <c r="PEZ39" s="195"/>
      <c r="PFA39" s="195"/>
      <c r="PFB39" s="195"/>
      <c r="PFC39" s="195"/>
      <c r="PFD39" s="195"/>
      <c r="PFE39" s="195"/>
      <c r="PFF39" s="195"/>
      <c r="PFG39" s="195"/>
      <c r="PFH39" s="195"/>
      <c r="PFI39" s="195"/>
      <c r="PFJ39" s="195"/>
      <c r="PFK39" s="195"/>
      <c r="PFL39" s="195"/>
      <c r="PFM39" s="195"/>
      <c r="PFN39" s="195"/>
      <c r="PFO39" s="195"/>
      <c r="PFP39" s="195"/>
      <c r="PFQ39" s="195"/>
      <c r="PFR39" s="195"/>
      <c r="PFS39" s="195"/>
      <c r="PFT39" s="195"/>
      <c r="PFU39" s="195"/>
      <c r="PFV39" s="195"/>
      <c r="PFW39" s="195"/>
      <c r="PFX39" s="195"/>
      <c r="PFY39" s="195"/>
      <c r="PFZ39" s="195"/>
      <c r="PGA39" s="195"/>
      <c r="PGB39" s="195"/>
      <c r="PGC39" s="195"/>
      <c r="PGD39" s="195"/>
      <c r="PGE39" s="195"/>
      <c r="PGF39" s="195"/>
      <c r="PGG39" s="195"/>
      <c r="PGH39" s="195"/>
      <c r="PGI39" s="195"/>
      <c r="PGJ39" s="195"/>
      <c r="PGK39" s="195"/>
      <c r="PGL39" s="195"/>
      <c r="PGM39" s="195"/>
      <c r="PGN39" s="195"/>
      <c r="PGO39" s="195"/>
      <c r="PGP39" s="195"/>
      <c r="PGQ39" s="195"/>
      <c r="PGR39" s="195"/>
      <c r="PGS39" s="195"/>
      <c r="PGT39" s="195"/>
      <c r="PGU39" s="195"/>
      <c r="PGV39" s="195"/>
      <c r="PGW39" s="195"/>
      <c r="PGX39" s="195"/>
      <c r="PGY39" s="195"/>
      <c r="PGZ39" s="195"/>
      <c r="PHA39" s="195"/>
      <c r="PHB39" s="195"/>
      <c r="PHC39" s="195"/>
      <c r="PHD39" s="195"/>
      <c r="PHE39" s="195"/>
      <c r="PHF39" s="195"/>
      <c r="PHG39" s="195"/>
      <c r="PHH39" s="195"/>
      <c r="PHI39" s="195"/>
      <c r="PHJ39" s="195"/>
      <c r="PHK39" s="195"/>
      <c r="PHL39" s="195"/>
      <c r="PHM39" s="195"/>
      <c r="PHN39" s="195"/>
      <c r="PHO39" s="195"/>
      <c r="PHP39" s="195"/>
      <c r="PHQ39" s="195"/>
      <c r="PHR39" s="195"/>
      <c r="PHS39" s="195"/>
      <c r="PHT39" s="195"/>
      <c r="PHU39" s="195"/>
      <c r="PHV39" s="195"/>
      <c r="PHW39" s="195"/>
      <c r="PHX39" s="195"/>
      <c r="PHY39" s="195"/>
      <c r="PHZ39" s="195"/>
      <c r="PIA39" s="195"/>
      <c r="PIB39" s="195"/>
      <c r="PIC39" s="195"/>
      <c r="PID39" s="195"/>
      <c r="PIE39" s="195"/>
      <c r="PIF39" s="195"/>
      <c r="PIG39" s="195"/>
      <c r="PIH39" s="195"/>
      <c r="PII39" s="195"/>
      <c r="PIJ39" s="195"/>
      <c r="PIK39" s="195"/>
      <c r="PIL39" s="195"/>
      <c r="PIM39" s="195"/>
      <c r="PIN39" s="195"/>
      <c r="PIO39" s="195"/>
      <c r="PIP39" s="195"/>
      <c r="PIQ39" s="195"/>
      <c r="PIR39" s="195"/>
      <c r="PIS39" s="195"/>
      <c r="PIT39" s="195"/>
      <c r="PIU39" s="195"/>
      <c r="PIV39" s="195"/>
      <c r="PIW39" s="195"/>
      <c r="PIX39" s="195"/>
      <c r="PIY39" s="195"/>
      <c r="PIZ39" s="195"/>
      <c r="PJA39" s="195"/>
      <c r="PJB39" s="195"/>
      <c r="PJC39" s="195"/>
      <c r="PJD39" s="195"/>
      <c r="PJE39" s="195"/>
      <c r="PJF39" s="195"/>
      <c r="PJG39" s="195"/>
      <c r="PJH39" s="195"/>
      <c r="PJI39" s="195"/>
      <c r="PJJ39" s="195"/>
      <c r="PJK39" s="195"/>
      <c r="PJL39" s="195"/>
      <c r="PJM39" s="195"/>
      <c r="PJN39" s="195"/>
      <c r="PJO39" s="195"/>
      <c r="PJP39" s="195"/>
      <c r="PJQ39" s="195"/>
      <c r="PJR39" s="195"/>
      <c r="PJS39" s="195"/>
      <c r="PJT39" s="195"/>
      <c r="PJU39" s="195"/>
      <c r="PJV39" s="195"/>
      <c r="PJW39" s="195"/>
      <c r="PJX39" s="195"/>
      <c r="PJY39" s="195"/>
      <c r="PJZ39" s="195"/>
      <c r="PKA39" s="195"/>
      <c r="PKB39" s="195"/>
      <c r="PKC39" s="195"/>
      <c r="PKD39" s="195"/>
      <c r="PKE39" s="195"/>
      <c r="PKF39" s="195"/>
      <c r="PKG39" s="195"/>
      <c r="PKH39" s="195"/>
      <c r="PKI39" s="195"/>
      <c r="PKJ39" s="195"/>
      <c r="PKK39" s="195"/>
      <c r="PKL39" s="195"/>
      <c r="PKM39" s="195"/>
      <c r="PKN39" s="195"/>
      <c r="PKO39" s="195"/>
      <c r="PKP39" s="195"/>
      <c r="PKQ39" s="195"/>
      <c r="PKR39" s="195"/>
      <c r="PKS39" s="195"/>
      <c r="PKT39" s="195"/>
      <c r="PKU39" s="195"/>
      <c r="PKV39" s="195"/>
      <c r="PKW39" s="195"/>
      <c r="PKX39" s="195"/>
      <c r="PKY39" s="195"/>
      <c r="PKZ39" s="195"/>
      <c r="PLA39" s="195"/>
      <c r="PLB39" s="195"/>
      <c r="PLC39" s="195"/>
      <c r="PLD39" s="195"/>
      <c r="PLE39" s="195"/>
      <c r="PLF39" s="195"/>
      <c r="PLG39" s="195"/>
      <c r="PLH39" s="195"/>
      <c r="PLI39" s="195"/>
      <c r="PLJ39" s="195"/>
      <c r="PLK39" s="195"/>
      <c r="PLL39" s="195"/>
      <c r="PLM39" s="195"/>
      <c r="PLN39" s="195"/>
      <c r="PLO39" s="195"/>
      <c r="PLP39" s="195"/>
      <c r="PLQ39" s="195"/>
      <c r="PLR39" s="195"/>
      <c r="PLS39" s="195"/>
      <c r="PLT39" s="195"/>
      <c r="PLU39" s="195"/>
      <c r="PLV39" s="195"/>
      <c r="PLW39" s="195"/>
      <c r="PLX39" s="195"/>
      <c r="PLY39" s="195"/>
      <c r="PLZ39" s="195"/>
      <c r="PMA39" s="195"/>
      <c r="PMB39" s="195"/>
      <c r="PMC39" s="195"/>
      <c r="PMD39" s="195"/>
      <c r="PME39" s="195"/>
      <c r="PMF39" s="195"/>
      <c r="PMG39" s="195"/>
      <c r="PMH39" s="195"/>
      <c r="PMI39" s="195"/>
      <c r="PMJ39" s="195"/>
      <c r="PMK39" s="195"/>
      <c r="PML39" s="195"/>
      <c r="PMM39" s="195"/>
      <c r="PMN39" s="195"/>
      <c r="PMO39" s="195"/>
      <c r="PMP39" s="195"/>
      <c r="PMQ39" s="195"/>
      <c r="PMR39" s="195"/>
      <c r="PMS39" s="195"/>
      <c r="PMT39" s="195"/>
      <c r="PMU39" s="195"/>
      <c r="PMV39" s="195"/>
      <c r="PMW39" s="195"/>
      <c r="PMX39" s="195"/>
      <c r="PMY39" s="195"/>
      <c r="PMZ39" s="195"/>
      <c r="PNA39" s="195"/>
      <c r="PNB39" s="195"/>
      <c r="PNC39" s="195"/>
      <c r="PND39" s="195"/>
      <c r="PNE39" s="195"/>
      <c r="PNF39" s="195"/>
      <c r="PNG39" s="195"/>
      <c r="PNH39" s="195"/>
      <c r="PNI39" s="195"/>
      <c r="PNJ39" s="195"/>
      <c r="PNK39" s="195"/>
      <c r="PNL39" s="195"/>
      <c r="PNM39" s="195"/>
      <c r="PNN39" s="195"/>
      <c r="PNO39" s="195"/>
      <c r="PNP39" s="195"/>
      <c r="PNQ39" s="195"/>
      <c r="PNR39" s="195"/>
      <c r="PNS39" s="195"/>
      <c r="PNT39" s="195"/>
      <c r="PNU39" s="195"/>
      <c r="PNV39" s="195"/>
      <c r="PNW39" s="195"/>
      <c r="PNX39" s="195"/>
      <c r="PNY39" s="195"/>
      <c r="PNZ39" s="195"/>
      <c r="POA39" s="195"/>
      <c r="POB39" s="195"/>
      <c r="POC39" s="195"/>
      <c r="POD39" s="195"/>
      <c r="POE39" s="195"/>
      <c r="POF39" s="195"/>
      <c r="POG39" s="195"/>
      <c r="POH39" s="195"/>
      <c r="POI39" s="195"/>
      <c r="POJ39" s="195"/>
      <c r="POK39" s="195"/>
      <c r="POL39" s="195"/>
      <c r="POM39" s="195"/>
      <c r="PON39" s="195"/>
      <c r="POO39" s="195"/>
      <c r="POP39" s="195"/>
      <c r="POQ39" s="195"/>
      <c r="POR39" s="195"/>
      <c r="POS39" s="195"/>
      <c r="POT39" s="195"/>
      <c r="POU39" s="195"/>
      <c r="POV39" s="195"/>
      <c r="POW39" s="195"/>
      <c r="POX39" s="195"/>
      <c r="POY39" s="195"/>
      <c r="POZ39" s="195"/>
      <c r="PPA39" s="195"/>
      <c r="PPB39" s="195"/>
      <c r="PPC39" s="195"/>
      <c r="PPD39" s="195"/>
      <c r="PPE39" s="195"/>
      <c r="PPF39" s="195"/>
      <c r="PPG39" s="195"/>
      <c r="PPH39" s="195"/>
      <c r="PPI39" s="195"/>
      <c r="PPJ39" s="195"/>
      <c r="PPK39" s="195"/>
      <c r="PPL39" s="195"/>
      <c r="PPM39" s="195"/>
      <c r="PPN39" s="195"/>
      <c r="PPO39" s="195"/>
      <c r="PPP39" s="195"/>
      <c r="PPQ39" s="195"/>
      <c r="PPR39" s="195"/>
      <c r="PPS39" s="195"/>
      <c r="PPT39" s="195"/>
      <c r="PPU39" s="195"/>
      <c r="PPV39" s="195"/>
      <c r="PPW39" s="195"/>
      <c r="PPX39" s="195"/>
      <c r="PPY39" s="195"/>
      <c r="PPZ39" s="195"/>
      <c r="PQA39" s="195"/>
      <c r="PQB39" s="195"/>
      <c r="PQC39" s="195"/>
      <c r="PQD39" s="195"/>
      <c r="PQE39" s="195"/>
      <c r="PQF39" s="195"/>
      <c r="PQG39" s="195"/>
      <c r="PQH39" s="195"/>
      <c r="PQI39" s="195"/>
      <c r="PQJ39" s="195"/>
      <c r="PQK39" s="195"/>
      <c r="PQL39" s="195"/>
      <c r="PQM39" s="195"/>
      <c r="PQN39" s="195"/>
      <c r="PQO39" s="195"/>
      <c r="PQP39" s="195"/>
      <c r="PQQ39" s="195"/>
      <c r="PQR39" s="195"/>
      <c r="PQS39" s="195"/>
      <c r="PQT39" s="195"/>
      <c r="PQU39" s="195"/>
      <c r="PQV39" s="195"/>
      <c r="PQW39" s="195"/>
      <c r="PQX39" s="195"/>
      <c r="PQY39" s="195"/>
      <c r="PQZ39" s="195"/>
      <c r="PRA39" s="195"/>
      <c r="PRB39" s="195"/>
      <c r="PRC39" s="195"/>
      <c r="PRD39" s="195"/>
      <c r="PRE39" s="195"/>
      <c r="PRF39" s="195"/>
      <c r="PRG39" s="195"/>
      <c r="PRH39" s="195"/>
      <c r="PRI39" s="195"/>
      <c r="PRJ39" s="195"/>
      <c r="PRK39" s="195"/>
      <c r="PRL39" s="195"/>
      <c r="PRM39" s="195"/>
      <c r="PRN39" s="195"/>
      <c r="PRO39" s="195"/>
      <c r="PRP39" s="195"/>
      <c r="PRQ39" s="195"/>
      <c r="PRR39" s="195"/>
      <c r="PRS39" s="195"/>
      <c r="PRT39" s="195"/>
      <c r="PRU39" s="195"/>
      <c r="PRV39" s="195"/>
      <c r="PRW39" s="195"/>
      <c r="PRX39" s="195"/>
      <c r="PRY39" s="195"/>
      <c r="PRZ39" s="195"/>
      <c r="PSA39" s="195"/>
      <c r="PSB39" s="195"/>
      <c r="PSC39" s="195"/>
      <c r="PSD39" s="195"/>
      <c r="PSE39" s="195"/>
      <c r="PSF39" s="195"/>
      <c r="PSG39" s="195"/>
      <c r="PSH39" s="195"/>
      <c r="PSI39" s="195"/>
      <c r="PSJ39" s="195"/>
      <c r="PSK39" s="195"/>
      <c r="PSL39" s="195"/>
      <c r="PSM39" s="195"/>
      <c r="PSN39" s="195"/>
      <c r="PSO39" s="195"/>
      <c r="PSP39" s="195"/>
      <c r="PSQ39" s="195"/>
      <c r="PSR39" s="195"/>
      <c r="PSS39" s="195"/>
      <c r="PST39" s="195"/>
      <c r="PSU39" s="195"/>
      <c r="PSV39" s="195"/>
      <c r="PSW39" s="195"/>
      <c r="PSX39" s="195"/>
      <c r="PSY39" s="195"/>
      <c r="PSZ39" s="195"/>
      <c r="PTA39" s="195"/>
      <c r="PTB39" s="195"/>
      <c r="PTC39" s="195"/>
      <c r="PTD39" s="195"/>
      <c r="PTE39" s="195"/>
      <c r="PTF39" s="195"/>
      <c r="PTG39" s="195"/>
      <c r="PTH39" s="195"/>
      <c r="PTI39" s="195"/>
      <c r="PTJ39" s="195"/>
      <c r="PTK39" s="195"/>
      <c r="PTL39" s="195"/>
      <c r="PTM39" s="195"/>
      <c r="PTN39" s="195"/>
      <c r="PTO39" s="195"/>
      <c r="PTP39" s="195"/>
      <c r="PTQ39" s="195"/>
      <c r="PTR39" s="195"/>
      <c r="PTS39" s="195"/>
      <c r="PTT39" s="195"/>
      <c r="PTU39" s="195"/>
      <c r="PTV39" s="195"/>
      <c r="PTW39" s="195"/>
      <c r="PTX39" s="195"/>
      <c r="PTY39" s="195"/>
      <c r="PTZ39" s="195"/>
      <c r="PUA39" s="195"/>
      <c r="PUB39" s="195"/>
      <c r="PUC39" s="195"/>
      <c r="PUD39" s="195"/>
      <c r="PUE39" s="195"/>
      <c r="PUF39" s="195"/>
      <c r="PUG39" s="195"/>
      <c r="PUH39" s="195"/>
      <c r="PUI39" s="195"/>
      <c r="PUJ39" s="195"/>
      <c r="PUK39" s="195"/>
      <c r="PUL39" s="195"/>
      <c r="PUM39" s="195"/>
      <c r="PUN39" s="195"/>
      <c r="PUO39" s="195"/>
      <c r="PUP39" s="195"/>
      <c r="PUQ39" s="195"/>
      <c r="PUR39" s="195"/>
      <c r="PUS39" s="195"/>
      <c r="PUT39" s="195"/>
      <c r="PUU39" s="195"/>
      <c r="PUV39" s="195"/>
      <c r="PUW39" s="195"/>
      <c r="PUX39" s="195"/>
      <c r="PUY39" s="195"/>
      <c r="PUZ39" s="195"/>
      <c r="PVA39" s="195"/>
      <c r="PVB39" s="195"/>
      <c r="PVC39" s="195"/>
      <c r="PVD39" s="195"/>
      <c r="PVE39" s="195"/>
      <c r="PVF39" s="195"/>
      <c r="PVG39" s="195"/>
      <c r="PVH39" s="195"/>
      <c r="PVI39" s="195"/>
      <c r="PVJ39" s="195"/>
      <c r="PVK39" s="195"/>
      <c r="PVL39" s="195"/>
      <c r="PVM39" s="195"/>
      <c r="PVN39" s="195"/>
      <c r="PVO39" s="195"/>
      <c r="PVP39" s="195"/>
      <c r="PVQ39" s="195"/>
      <c r="PVR39" s="195"/>
      <c r="PVS39" s="195"/>
      <c r="PVT39" s="195"/>
      <c r="PVU39" s="195"/>
      <c r="PVV39" s="195"/>
      <c r="PVW39" s="195"/>
      <c r="PVX39" s="195"/>
      <c r="PVY39" s="195"/>
      <c r="PVZ39" s="195"/>
      <c r="PWA39" s="195"/>
      <c r="PWB39" s="195"/>
      <c r="PWC39" s="195"/>
      <c r="PWD39" s="195"/>
      <c r="PWE39" s="195"/>
      <c r="PWF39" s="195"/>
      <c r="PWG39" s="195"/>
      <c r="PWH39" s="195"/>
      <c r="PWI39" s="195"/>
      <c r="PWJ39" s="195"/>
      <c r="PWK39" s="195"/>
      <c r="PWL39" s="195"/>
      <c r="PWM39" s="195"/>
      <c r="PWN39" s="195"/>
      <c r="PWO39" s="195"/>
      <c r="PWP39" s="195"/>
      <c r="PWQ39" s="195"/>
      <c r="PWR39" s="195"/>
      <c r="PWS39" s="195"/>
      <c r="PWT39" s="195"/>
      <c r="PWU39" s="195"/>
      <c r="PWV39" s="195"/>
      <c r="PWW39" s="195"/>
      <c r="PWX39" s="195"/>
      <c r="PWY39" s="195"/>
      <c r="PWZ39" s="195"/>
      <c r="PXA39" s="195"/>
      <c r="PXB39" s="195"/>
      <c r="PXC39" s="195"/>
      <c r="PXD39" s="195"/>
      <c r="PXE39" s="195"/>
      <c r="PXF39" s="195"/>
      <c r="PXG39" s="195"/>
      <c r="PXH39" s="195"/>
      <c r="PXI39" s="195"/>
      <c r="PXJ39" s="195"/>
      <c r="PXK39" s="195"/>
      <c r="PXL39" s="195"/>
      <c r="PXM39" s="195"/>
      <c r="PXN39" s="195"/>
      <c r="PXO39" s="195"/>
      <c r="PXP39" s="195"/>
      <c r="PXQ39" s="195"/>
      <c r="PXR39" s="195"/>
      <c r="PXS39" s="195"/>
      <c r="PXT39" s="195"/>
      <c r="PXU39" s="195"/>
      <c r="PXV39" s="195"/>
      <c r="PXW39" s="195"/>
      <c r="PXX39" s="195"/>
      <c r="PXY39" s="195"/>
      <c r="PXZ39" s="195"/>
      <c r="PYA39" s="195"/>
      <c r="PYB39" s="195"/>
      <c r="PYC39" s="195"/>
      <c r="PYD39" s="195"/>
      <c r="PYE39" s="195"/>
      <c r="PYF39" s="195"/>
      <c r="PYG39" s="195"/>
      <c r="PYH39" s="195"/>
      <c r="PYI39" s="195"/>
      <c r="PYJ39" s="195"/>
      <c r="PYK39" s="195"/>
      <c r="PYL39" s="195"/>
      <c r="PYM39" s="195"/>
      <c r="PYN39" s="195"/>
      <c r="PYO39" s="195"/>
      <c r="PYP39" s="195"/>
      <c r="PYQ39" s="195"/>
      <c r="PYR39" s="195"/>
      <c r="PYS39" s="195"/>
      <c r="PYT39" s="195"/>
      <c r="PYU39" s="195"/>
      <c r="PYV39" s="195"/>
      <c r="PYW39" s="195"/>
      <c r="PYX39" s="195"/>
      <c r="PYY39" s="195"/>
      <c r="PYZ39" s="195"/>
      <c r="PZA39" s="195"/>
      <c r="PZB39" s="195"/>
      <c r="PZC39" s="195"/>
      <c r="PZD39" s="195"/>
      <c r="PZE39" s="195"/>
      <c r="PZF39" s="195"/>
      <c r="PZG39" s="195"/>
      <c r="PZH39" s="195"/>
      <c r="PZI39" s="195"/>
      <c r="PZJ39" s="195"/>
      <c r="PZK39" s="195"/>
      <c r="PZL39" s="195"/>
      <c r="PZM39" s="195"/>
      <c r="PZN39" s="195"/>
      <c r="PZO39" s="195"/>
      <c r="PZP39" s="195"/>
      <c r="PZQ39" s="195"/>
      <c r="PZR39" s="195"/>
      <c r="PZS39" s="195"/>
      <c r="PZT39" s="195"/>
      <c r="PZU39" s="195"/>
      <c r="PZV39" s="195"/>
      <c r="PZW39" s="195"/>
      <c r="PZX39" s="195"/>
      <c r="PZY39" s="195"/>
      <c r="PZZ39" s="195"/>
      <c r="QAA39" s="195"/>
      <c r="QAB39" s="195"/>
      <c r="QAC39" s="195"/>
      <c r="QAD39" s="195"/>
      <c r="QAE39" s="195"/>
      <c r="QAF39" s="195"/>
      <c r="QAG39" s="195"/>
      <c r="QAH39" s="195"/>
      <c r="QAI39" s="195"/>
      <c r="QAJ39" s="195"/>
      <c r="QAK39" s="195"/>
      <c r="QAL39" s="195"/>
      <c r="QAM39" s="195"/>
      <c r="QAN39" s="195"/>
      <c r="QAO39" s="195"/>
      <c r="QAP39" s="195"/>
      <c r="QAQ39" s="195"/>
      <c r="QAR39" s="195"/>
      <c r="QAS39" s="195"/>
      <c r="QAT39" s="195"/>
      <c r="QAU39" s="195"/>
      <c r="QAV39" s="195"/>
      <c r="QAW39" s="195"/>
      <c r="QAX39" s="195"/>
      <c r="QAY39" s="195"/>
      <c r="QAZ39" s="195"/>
      <c r="QBA39" s="195"/>
      <c r="QBB39" s="195"/>
      <c r="QBC39" s="195"/>
      <c r="QBD39" s="195"/>
      <c r="QBE39" s="195"/>
      <c r="QBF39" s="195"/>
      <c r="QBG39" s="195"/>
      <c r="QBH39" s="195"/>
      <c r="QBI39" s="195"/>
      <c r="QBJ39" s="195"/>
      <c r="QBK39" s="195"/>
      <c r="QBL39" s="195"/>
      <c r="QBM39" s="195"/>
      <c r="QBN39" s="195"/>
      <c r="QBO39" s="195"/>
      <c r="QBP39" s="195"/>
      <c r="QBQ39" s="195"/>
      <c r="QBR39" s="195"/>
      <c r="QBS39" s="195"/>
      <c r="QBT39" s="195"/>
      <c r="QBU39" s="195"/>
      <c r="QBV39" s="195"/>
      <c r="QBW39" s="195"/>
      <c r="QBX39" s="195"/>
      <c r="QBY39" s="195"/>
      <c r="QBZ39" s="195"/>
      <c r="QCA39" s="195"/>
      <c r="QCB39" s="195"/>
      <c r="QCC39" s="195"/>
      <c r="QCD39" s="195"/>
      <c r="QCE39" s="195"/>
      <c r="QCF39" s="195"/>
      <c r="QCG39" s="195"/>
      <c r="QCH39" s="195"/>
      <c r="QCI39" s="195"/>
      <c r="QCJ39" s="195"/>
      <c r="QCK39" s="195"/>
      <c r="QCL39" s="195"/>
      <c r="QCM39" s="195"/>
      <c r="QCN39" s="195"/>
      <c r="QCO39" s="195"/>
      <c r="QCP39" s="195"/>
      <c r="QCQ39" s="195"/>
      <c r="QCR39" s="195"/>
      <c r="QCS39" s="195"/>
      <c r="QCT39" s="195"/>
      <c r="QCU39" s="195"/>
      <c r="QCV39" s="195"/>
      <c r="QCW39" s="195"/>
      <c r="QCX39" s="195"/>
      <c r="QCY39" s="195"/>
      <c r="QCZ39" s="195"/>
      <c r="QDA39" s="195"/>
      <c r="QDB39" s="195"/>
      <c r="QDC39" s="195"/>
      <c r="QDD39" s="195"/>
      <c r="QDE39" s="195"/>
      <c r="QDF39" s="195"/>
      <c r="QDG39" s="195"/>
      <c r="QDH39" s="195"/>
      <c r="QDI39" s="195"/>
      <c r="QDJ39" s="195"/>
      <c r="QDK39" s="195"/>
      <c r="QDL39" s="195"/>
      <c r="QDM39" s="195"/>
      <c r="QDN39" s="195"/>
      <c r="QDO39" s="195"/>
      <c r="QDP39" s="195"/>
      <c r="QDQ39" s="195"/>
      <c r="QDR39" s="195"/>
      <c r="QDS39" s="195"/>
      <c r="QDT39" s="195"/>
      <c r="QDU39" s="195"/>
      <c r="QDV39" s="195"/>
      <c r="QDW39" s="195"/>
      <c r="QDX39" s="195"/>
      <c r="QDY39" s="195"/>
      <c r="QDZ39" s="195"/>
      <c r="QEA39" s="195"/>
      <c r="QEB39" s="195"/>
      <c r="QEC39" s="195"/>
      <c r="QED39" s="195"/>
      <c r="QEE39" s="195"/>
      <c r="QEF39" s="195"/>
      <c r="QEG39" s="195"/>
      <c r="QEH39" s="195"/>
      <c r="QEI39" s="195"/>
      <c r="QEJ39" s="195"/>
      <c r="QEK39" s="195"/>
      <c r="QEL39" s="195"/>
      <c r="QEM39" s="195"/>
      <c r="QEN39" s="195"/>
      <c r="QEO39" s="195"/>
      <c r="QEP39" s="195"/>
      <c r="QEQ39" s="195"/>
      <c r="QER39" s="195"/>
      <c r="QES39" s="195"/>
      <c r="QET39" s="195"/>
      <c r="QEU39" s="195"/>
      <c r="QEV39" s="195"/>
      <c r="QEW39" s="195"/>
      <c r="QEX39" s="195"/>
      <c r="QEY39" s="195"/>
      <c r="QEZ39" s="195"/>
      <c r="QFA39" s="195"/>
      <c r="QFB39" s="195"/>
      <c r="QFC39" s="195"/>
      <c r="QFD39" s="195"/>
      <c r="QFE39" s="195"/>
      <c r="QFF39" s="195"/>
      <c r="QFG39" s="195"/>
      <c r="QFH39" s="195"/>
      <c r="QFI39" s="195"/>
      <c r="QFJ39" s="195"/>
      <c r="QFK39" s="195"/>
      <c r="QFL39" s="195"/>
      <c r="QFM39" s="195"/>
      <c r="QFN39" s="195"/>
      <c r="QFO39" s="195"/>
      <c r="QFP39" s="195"/>
      <c r="QFQ39" s="195"/>
      <c r="QFR39" s="195"/>
      <c r="QFS39" s="195"/>
      <c r="QFT39" s="195"/>
      <c r="QFU39" s="195"/>
      <c r="QFV39" s="195"/>
      <c r="QFW39" s="195"/>
      <c r="QFX39" s="195"/>
      <c r="QFY39" s="195"/>
      <c r="QFZ39" s="195"/>
      <c r="QGA39" s="195"/>
      <c r="QGB39" s="195"/>
      <c r="QGC39" s="195"/>
      <c r="QGD39" s="195"/>
      <c r="QGE39" s="195"/>
      <c r="QGF39" s="195"/>
      <c r="QGG39" s="195"/>
      <c r="QGH39" s="195"/>
      <c r="QGI39" s="195"/>
      <c r="QGJ39" s="195"/>
      <c r="QGK39" s="195"/>
      <c r="QGL39" s="195"/>
      <c r="QGM39" s="195"/>
      <c r="QGN39" s="195"/>
      <c r="QGO39" s="195"/>
      <c r="QGP39" s="195"/>
      <c r="QGQ39" s="195"/>
      <c r="QGR39" s="195"/>
      <c r="QGS39" s="195"/>
      <c r="QGT39" s="195"/>
      <c r="QGU39" s="195"/>
      <c r="QGV39" s="195"/>
      <c r="QGW39" s="195"/>
      <c r="QGX39" s="195"/>
      <c r="QGY39" s="195"/>
      <c r="QGZ39" s="195"/>
      <c r="QHA39" s="195"/>
      <c r="QHB39" s="195"/>
      <c r="QHC39" s="195"/>
      <c r="QHD39" s="195"/>
      <c r="QHE39" s="195"/>
      <c r="QHF39" s="195"/>
      <c r="QHG39" s="195"/>
      <c r="QHH39" s="195"/>
      <c r="QHI39" s="195"/>
      <c r="QHJ39" s="195"/>
      <c r="QHK39" s="195"/>
      <c r="QHL39" s="195"/>
      <c r="QHM39" s="195"/>
      <c r="QHN39" s="195"/>
      <c r="QHO39" s="195"/>
      <c r="QHP39" s="195"/>
      <c r="QHQ39" s="195"/>
      <c r="QHR39" s="195"/>
      <c r="QHS39" s="195"/>
      <c r="QHT39" s="195"/>
      <c r="QHU39" s="195"/>
      <c r="QHV39" s="195"/>
      <c r="QHW39" s="195"/>
      <c r="QHX39" s="195"/>
      <c r="QHY39" s="195"/>
      <c r="QHZ39" s="195"/>
      <c r="QIA39" s="195"/>
      <c r="QIB39" s="195"/>
      <c r="QIC39" s="195"/>
      <c r="QID39" s="195"/>
      <c r="QIE39" s="195"/>
      <c r="QIF39" s="195"/>
      <c r="QIG39" s="195"/>
      <c r="QIH39" s="195"/>
      <c r="QII39" s="195"/>
      <c r="QIJ39" s="195"/>
      <c r="QIK39" s="195"/>
      <c r="QIL39" s="195"/>
      <c r="QIM39" s="195"/>
      <c r="QIN39" s="195"/>
      <c r="QIO39" s="195"/>
      <c r="QIP39" s="195"/>
      <c r="QIQ39" s="195"/>
      <c r="QIR39" s="195"/>
      <c r="QIS39" s="195"/>
      <c r="QIT39" s="195"/>
      <c r="QIU39" s="195"/>
      <c r="QIV39" s="195"/>
      <c r="QIW39" s="195"/>
      <c r="QIX39" s="195"/>
      <c r="QIY39" s="195"/>
      <c r="QIZ39" s="195"/>
      <c r="QJA39" s="195"/>
      <c r="QJB39" s="195"/>
      <c r="QJC39" s="195"/>
      <c r="QJD39" s="195"/>
      <c r="QJE39" s="195"/>
      <c r="QJF39" s="195"/>
      <c r="QJG39" s="195"/>
      <c r="QJH39" s="195"/>
      <c r="QJI39" s="195"/>
      <c r="QJJ39" s="195"/>
      <c r="QJK39" s="195"/>
      <c r="QJL39" s="195"/>
      <c r="QJM39" s="195"/>
      <c r="QJN39" s="195"/>
      <c r="QJO39" s="195"/>
      <c r="QJP39" s="195"/>
      <c r="QJQ39" s="195"/>
      <c r="QJR39" s="195"/>
      <c r="QJS39" s="195"/>
      <c r="QJT39" s="195"/>
      <c r="QJU39" s="195"/>
      <c r="QJV39" s="195"/>
      <c r="QJW39" s="195"/>
      <c r="QJX39" s="195"/>
      <c r="QJY39" s="195"/>
      <c r="QJZ39" s="195"/>
      <c r="QKA39" s="195"/>
      <c r="QKB39" s="195"/>
      <c r="QKC39" s="195"/>
      <c r="QKD39" s="195"/>
      <c r="QKE39" s="195"/>
      <c r="QKF39" s="195"/>
      <c r="QKG39" s="195"/>
      <c r="QKH39" s="195"/>
      <c r="QKI39" s="195"/>
      <c r="QKJ39" s="195"/>
      <c r="QKK39" s="195"/>
      <c r="QKL39" s="195"/>
      <c r="QKM39" s="195"/>
      <c r="QKN39" s="195"/>
      <c r="QKO39" s="195"/>
      <c r="QKP39" s="195"/>
      <c r="QKQ39" s="195"/>
      <c r="QKR39" s="195"/>
      <c r="QKS39" s="195"/>
      <c r="QKT39" s="195"/>
      <c r="QKU39" s="195"/>
      <c r="QKV39" s="195"/>
      <c r="QKW39" s="195"/>
      <c r="QKX39" s="195"/>
      <c r="QKY39" s="195"/>
      <c r="QKZ39" s="195"/>
      <c r="QLA39" s="195"/>
      <c r="QLB39" s="195"/>
      <c r="QLC39" s="195"/>
      <c r="QLD39" s="195"/>
      <c r="QLE39" s="195"/>
      <c r="QLF39" s="195"/>
      <c r="QLG39" s="195"/>
      <c r="QLH39" s="195"/>
      <c r="QLI39" s="195"/>
      <c r="QLJ39" s="195"/>
      <c r="QLK39" s="195"/>
      <c r="QLL39" s="195"/>
      <c r="QLM39" s="195"/>
      <c r="QLN39" s="195"/>
      <c r="QLO39" s="195"/>
      <c r="QLP39" s="195"/>
      <c r="QLQ39" s="195"/>
      <c r="QLR39" s="195"/>
      <c r="QLS39" s="195"/>
      <c r="QLT39" s="195"/>
      <c r="QLU39" s="195"/>
      <c r="QLV39" s="195"/>
      <c r="QLW39" s="195"/>
      <c r="QLX39" s="195"/>
      <c r="QLY39" s="195"/>
      <c r="QLZ39" s="195"/>
      <c r="QMA39" s="195"/>
      <c r="QMB39" s="195"/>
      <c r="QMC39" s="195"/>
      <c r="QMD39" s="195"/>
      <c r="QME39" s="195"/>
      <c r="QMF39" s="195"/>
      <c r="QMG39" s="195"/>
      <c r="QMH39" s="195"/>
      <c r="QMI39" s="195"/>
      <c r="QMJ39" s="195"/>
      <c r="QMK39" s="195"/>
      <c r="QML39" s="195"/>
      <c r="QMM39" s="195"/>
      <c r="QMN39" s="195"/>
      <c r="QMO39" s="195"/>
      <c r="QMP39" s="195"/>
      <c r="QMQ39" s="195"/>
      <c r="QMR39" s="195"/>
      <c r="QMS39" s="195"/>
      <c r="QMT39" s="195"/>
      <c r="QMU39" s="195"/>
      <c r="QMV39" s="195"/>
      <c r="QMW39" s="195"/>
      <c r="QMX39" s="195"/>
      <c r="QMY39" s="195"/>
      <c r="QMZ39" s="195"/>
      <c r="QNA39" s="195"/>
      <c r="QNB39" s="195"/>
      <c r="QNC39" s="195"/>
      <c r="QND39" s="195"/>
      <c r="QNE39" s="195"/>
      <c r="QNF39" s="195"/>
      <c r="QNG39" s="195"/>
      <c r="QNH39" s="195"/>
      <c r="QNI39" s="195"/>
      <c r="QNJ39" s="195"/>
      <c r="QNK39" s="195"/>
      <c r="QNL39" s="195"/>
      <c r="QNM39" s="195"/>
      <c r="QNN39" s="195"/>
      <c r="QNO39" s="195"/>
      <c r="QNP39" s="195"/>
      <c r="QNQ39" s="195"/>
      <c r="QNR39" s="195"/>
      <c r="QNS39" s="195"/>
      <c r="QNT39" s="195"/>
      <c r="QNU39" s="195"/>
      <c r="QNV39" s="195"/>
      <c r="QNW39" s="195"/>
      <c r="QNX39" s="195"/>
      <c r="QNY39" s="195"/>
      <c r="QNZ39" s="195"/>
      <c r="QOA39" s="195"/>
      <c r="QOB39" s="195"/>
      <c r="QOC39" s="195"/>
      <c r="QOD39" s="195"/>
      <c r="QOE39" s="195"/>
      <c r="QOF39" s="195"/>
      <c r="QOG39" s="195"/>
      <c r="QOH39" s="195"/>
      <c r="QOI39" s="195"/>
      <c r="QOJ39" s="195"/>
      <c r="QOK39" s="195"/>
      <c r="QOL39" s="195"/>
      <c r="QOM39" s="195"/>
      <c r="QON39" s="195"/>
      <c r="QOO39" s="195"/>
      <c r="QOP39" s="195"/>
      <c r="QOQ39" s="195"/>
      <c r="QOR39" s="195"/>
      <c r="QOS39" s="195"/>
      <c r="QOT39" s="195"/>
      <c r="QOU39" s="195"/>
      <c r="QOV39" s="195"/>
      <c r="QOW39" s="195"/>
      <c r="QOX39" s="195"/>
      <c r="QOY39" s="195"/>
      <c r="QOZ39" s="195"/>
      <c r="QPA39" s="195"/>
      <c r="QPB39" s="195"/>
      <c r="QPC39" s="195"/>
      <c r="QPD39" s="195"/>
      <c r="QPE39" s="195"/>
      <c r="QPF39" s="195"/>
      <c r="QPG39" s="195"/>
      <c r="QPH39" s="195"/>
      <c r="QPI39" s="195"/>
      <c r="QPJ39" s="195"/>
      <c r="QPK39" s="195"/>
      <c r="QPL39" s="195"/>
      <c r="QPM39" s="195"/>
      <c r="QPN39" s="195"/>
      <c r="QPO39" s="195"/>
      <c r="QPP39" s="195"/>
      <c r="QPQ39" s="195"/>
      <c r="QPR39" s="195"/>
      <c r="QPS39" s="195"/>
      <c r="QPT39" s="195"/>
      <c r="QPU39" s="195"/>
      <c r="QPV39" s="195"/>
      <c r="QPW39" s="195"/>
      <c r="QPX39" s="195"/>
      <c r="QPY39" s="195"/>
      <c r="QPZ39" s="195"/>
      <c r="QQA39" s="195"/>
      <c r="QQB39" s="195"/>
      <c r="QQC39" s="195"/>
      <c r="QQD39" s="195"/>
      <c r="QQE39" s="195"/>
      <c r="QQF39" s="195"/>
      <c r="QQG39" s="195"/>
      <c r="QQH39" s="195"/>
      <c r="QQI39" s="195"/>
      <c r="QQJ39" s="195"/>
      <c r="QQK39" s="195"/>
      <c r="QQL39" s="195"/>
      <c r="QQM39" s="195"/>
      <c r="QQN39" s="195"/>
      <c r="QQO39" s="195"/>
      <c r="QQP39" s="195"/>
      <c r="QQQ39" s="195"/>
      <c r="QQR39" s="195"/>
      <c r="QQS39" s="195"/>
      <c r="QQT39" s="195"/>
      <c r="QQU39" s="195"/>
      <c r="QQV39" s="195"/>
      <c r="QQW39" s="195"/>
      <c r="QQX39" s="195"/>
      <c r="QQY39" s="195"/>
      <c r="QQZ39" s="195"/>
      <c r="QRA39" s="195"/>
      <c r="QRB39" s="195"/>
      <c r="QRC39" s="195"/>
      <c r="QRD39" s="195"/>
      <c r="QRE39" s="195"/>
      <c r="QRF39" s="195"/>
      <c r="QRG39" s="195"/>
      <c r="QRH39" s="195"/>
      <c r="QRI39" s="195"/>
      <c r="QRJ39" s="195"/>
      <c r="QRK39" s="195"/>
      <c r="QRL39" s="195"/>
      <c r="QRM39" s="195"/>
      <c r="QRN39" s="195"/>
      <c r="QRO39" s="195"/>
      <c r="QRP39" s="195"/>
      <c r="QRQ39" s="195"/>
      <c r="QRR39" s="195"/>
      <c r="QRS39" s="195"/>
      <c r="QRT39" s="195"/>
      <c r="QRU39" s="195"/>
      <c r="QRV39" s="195"/>
      <c r="QRW39" s="195"/>
      <c r="QRX39" s="195"/>
      <c r="QRY39" s="195"/>
      <c r="QRZ39" s="195"/>
      <c r="QSA39" s="195"/>
      <c r="QSB39" s="195"/>
      <c r="QSC39" s="195"/>
      <c r="QSD39" s="195"/>
      <c r="QSE39" s="195"/>
      <c r="QSF39" s="195"/>
      <c r="QSG39" s="195"/>
      <c r="QSH39" s="195"/>
      <c r="QSI39" s="195"/>
      <c r="QSJ39" s="195"/>
      <c r="QSK39" s="195"/>
      <c r="QSL39" s="195"/>
      <c r="QSM39" s="195"/>
      <c r="QSN39" s="195"/>
      <c r="QSO39" s="195"/>
      <c r="QSP39" s="195"/>
      <c r="QSQ39" s="195"/>
      <c r="QSR39" s="195"/>
      <c r="QSS39" s="195"/>
      <c r="QST39" s="195"/>
      <c r="QSU39" s="195"/>
      <c r="QSV39" s="195"/>
      <c r="QSW39" s="195"/>
      <c r="QSX39" s="195"/>
      <c r="QSY39" s="195"/>
      <c r="QSZ39" s="195"/>
      <c r="QTA39" s="195"/>
      <c r="QTB39" s="195"/>
      <c r="QTC39" s="195"/>
      <c r="QTD39" s="195"/>
      <c r="QTE39" s="195"/>
      <c r="QTF39" s="195"/>
      <c r="QTG39" s="195"/>
      <c r="QTH39" s="195"/>
      <c r="QTI39" s="195"/>
      <c r="QTJ39" s="195"/>
      <c r="QTK39" s="195"/>
      <c r="QTL39" s="195"/>
      <c r="QTM39" s="195"/>
      <c r="QTN39" s="195"/>
      <c r="QTO39" s="195"/>
      <c r="QTP39" s="195"/>
      <c r="QTQ39" s="195"/>
      <c r="QTR39" s="195"/>
      <c r="QTS39" s="195"/>
      <c r="QTT39" s="195"/>
      <c r="QTU39" s="195"/>
      <c r="QTV39" s="195"/>
      <c r="QTW39" s="195"/>
      <c r="QTX39" s="195"/>
      <c r="QTY39" s="195"/>
      <c r="QTZ39" s="195"/>
      <c r="QUA39" s="195"/>
      <c r="QUB39" s="195"/>
      <c r="QUC39" s="195"/>
      <c r="QUD39" s="195"/>
      <c r="QUE39" s="195"/>
      <c r="QUF39" s="195"/>
      <c r="QUG39" s="195"/>
      <c r="QUH39" s="195"/>
      <c r="QUI39" s="195"/>
      <c r="QUJ39" s="195"/>
      <c r="QUK39" s="195"/>
      <c r="QUL39" s="195"/>
      <c r="QUM39" s="195"/>
      <c r="QUN39" s="195"/>
      <c r="QUO39" s="195"/>
      <c r="QUP39" s="195"/>
      <c r="QUQ39" s="195"/>
      <c r="QUR39" s="195"/>
      <c r="QUS39" s="195"/>
      <c r="QUT39" s="195"/>
      <c r="QUU39" s="195"/>
      <c r="QUV39" s="195"/>
      <c r="QUW39" s="195"/>
      <c r="QUX39" s="195"/>
      <c r="QUY39" s="195"/>
      <c r="QUZ39" s="195"/>
      <c r="QVA39" s="195"/>
      <c r="QVB39" s="195"/>
      <c r="QVC39" s="195"/>
      <c r="QVD39" s="195"/>
      <c r="QVE39" s="195"/>
      <c r="QVF39" s="195"/>
      <c r="QVG39" s="195"/>
      <c r="QVH39" s="195"/>
      <c r="QVI39" s="195"/>
      <c r="QVJ39" s="195"/>
      <c r="QVK39" s="195"/>
      <c r="QVL39" s="195"/>
      <c r="QVM39" s="195"/>
      <c r="QVN39" s="195"/>
      <c r="QVO39" s="195"/>
      <c r="QVP39" s="195"/>
      <c r="QVQ39" s="195"/>
      <c r="QVR39" s="195"/>
      <c r="QVS39" s="195"/>
      <c r="QVT39" s="195"/>
      <c r="QVU39" s="195"/>
      <c r="QVV39" s="195"/>
      <c r="QVW39" s="195"/>
      <c r="QVX39" s="195"/>
      <c r="QVY39" s="195"/>
      <c r="QVZ39" s="195"/>
      <c r="QWA39" s="195"/>
      <c r="QWB39" s="195"/>
      <c r="QWC39" s="195"/>
      <c r="QWD39" s="195"/>
      <c r="QWE39" s="195"/>
      <c r="QWF39" s="195"/>
      <c r="QWG39" s="195"/>
      <c r="QWH39" s="195"/>
      <c r="QWI39" s="195"/>
      <c r="QWJ39" s="195"/>
      <c r="QWK39" s="195"/>
      <c r="QWL39" s="195"/>
      <c r="QWM39" s="195"/>
      <c r="QWN39" s="195"/>
      <c r="QWO39" s="195"/>
      <c r="QWP39" s="195"/>
      <c r="QWQ39" s="195"/>
      <c r="QWR39" s="195"/>
      <c r="QWS39" s="195"/>
      <c r="QWT39" s="195"/>
      <c r="QWU39" s="195"/>
      <c r="QWV39" s="195"/>
      <c r="QWW39" s="195"/>
      <c r="QWX39" s="195"/>
      <c r="QWY39" s="195"/>
      <c r="QWZ39" s="195"/>
      <c r="QXA39" s="195"/>
      <c r="QXB39" s="195"/>
      <c r="QXC39" s="195"/>
      <c r="QXD39" s="195"/>
      <c r="QXE39" s="195"/>
      <c r="QXF39" s="195"/>
      <c r="QXG39" s="195"/>
      <c r="QXH39" s="195"/>
      <c r="QXI39" s="195"/>
      <c r="QXJ39" s="195"/>
      <c r="QXK39" s="195"/>
      <c r="QXL39" s="195"/>
      <c r="QXM39" s="195"/>
      <c r="QXN39" s="195"/>
      <c r="QXO39" s="195"/>
      <c r="QXP39" s="195"/>
      <c r="QXQ39" s="195"/>
      <c r="QXR39" s="195"/>
      <c r="QXS39" s="195"/>
      <c r="QXT39" s="195"/>
      <c r="QXU39" s="195"/>
      <c r="QXV39" s="195"/>
      <c r="QXW39" s="195"/>
      <c r="QXX39" s="195"/>
      <c r="QXY39" s="195"/>
      <c r="QXZ39" s="195"/>
      <c r="QYA39" s="195"/>
      <c r="QYB39" s="195"/>
      <c r="QYC39" s="195"/>
      <c r="QYD39" s="195"/>
      <c r="QYE39" s="195"/>
      <c r="QYF39" s="195"/>
      <c r="QYG39" s="195"/>
      <c r="QYH39" s="195"/>
      <c r="QYI39" s="195"/>
      <c r="QYJ39" s="195"/>
      <c r="QYK39" s="195"/>
      <c r="QYL39" s="195"/>
      <c r="QYM39" s="195"/>
      <c r="QYN39" s="195"/>
      <c r="QYO39" s="195"/>
      <c r="QYP39" s="195"/>
      <c r="QYQ39" s="195"/>
      <c r="QYR39" s="195"/>
      <c r="QYS39" s="195"/>
      <c r="QYT39" s="195"/>
      <c r="QYU39" s="195"/>
      <c r="QYV39" s="195"/>
      <c r="QYW39" s="195"/>
      <c r="QYX39" s="195"/>
      <c r="QYY39" s="195"/>
      <c r="QYZ39" s="195"/>
      <c r="QZA39" s="195"/>
      <c r="QZB39" s="195"/>
      <c r="QZC39" s="195"/>
      <c r="QZD39" s="195"/>
      <c r="QZE39" s="195"/>
      <c r="QZF39" s="195"/>
      <c r="QZG39" s="195"/>
      <c r="QZH39" s="195"/>
      <c r="QZI39" s="195"/>
      <c r="QZJ39" s="195"/>
      <c r="QZK39" s="195"/>
      <c r="QZL39" s="195"/>
      <c r="QZM39" s="195"/>
      <c r="QZN39" s="195"/>
      <c r="QZO39" s="195"/>
      <c r="QZP39" s="195"/>
      <c r="QZQ39" s="195"/>
      <c r="QZR39" s="195"/>
      <c r="QZS39" s="195"/>
      <c r="QZT39" s="195"/>
      <c r="QZU39" s="195"/>
      <c r="QZV39" s="195"/>
      <c r="QZW39" s="195"/>
      <c r="QZX39" s="195"/>
      <c r="QZY39" s="195"/>
      <c r="QZZ39" s="195"/>
      <c r="RAA39" s="195"/>
      <c r="RAB39" s="195"/>
      <c r="RAC39" s="195"/>
      <c r="RAD39" s="195"/>
      <c r="RAE39" s="195"/>
      <c r="RAF39" s="195"/>
      <c r="RAG39" s="195"/>
      <c r="RAH39" s="195"/>
      <c r="RAI39" s="195"/>
      <c r="RAJ39" s="195"/>
      <c r="RAK39" s="195"/>
      <c r="RAL39" s="195"/>
      <c r="RAM39" s="195"/>
      <c r="RAN39" s="195"/>
      <c r="RAO39" s="195"/>
      <c r="RAP39" s="195"/>
      <c r="RAQ39" s="195"/>
      <c r="RAR39" s="195"/>
      <c r="RAS39" s="195"/>
      <c r="RAT39" s="195"/>
      <c r="RAU39" s="195"/>
      <c r="RAV39" s="195"/>
      <c r="RAW39" s="195"/>
      <c r="RAX39" s="195"/>
      <c r="RAY39" s="195"/>
      <c r="RAZ39" s="195"/>
      <c r="RBA39" s="195"/>
      <c r="RBB39" s="195"/>
      <c r="RBC39" s="195"/>
      <c r="RBD39" s="195"/>
      <c r="RBE39" s="195"/>
      <c r="RBF39" s="195"/>
      <c r="RBG39" s="195"/>
      <c r="RBH39" s="195"/>
      <c r="RBI39" s="195"/>
      <c r="RBJ39" s="195"/>
      <c r="RBK39" s="195"/>
      <c r="RBL39" s="195"/>
      <c r="RBM39" s="195"/>
      <c r="RBN39" s="195"/>
      <c r="RBO39" s="195"/>
      <c r="RBP39" s="195"/>
      <c r="RBQ39" s="195"/>
      <c r="RBR39" s="195"/>
      <c r="RBS39" s="195"/>
      <c r="RBT39" s="195"/>
      <c r="RBU39" s="195"/>
      <c r="RBV39" s="195"/>
      <c r="RBW39" s="195"/>
      <c r="RBX39" s="195"/>
      <c r="RBY39" s="195"/>
      <c r="RBZ39" s="195"/>
      <c r="RCA39" s="195"/>
      <c r="RCB39" s="195"/>
      <c r="RCC39" s="195"/>
      <c r="RCD39" s="195"/>
      <c r="RCE39" s="195"/>
      <c r="RCF39" s="195"/>
      <c r="RCG39" s="195"/>
      <c r="RCH39" s="195"/>
      <c r="RCI39" s="195"/>
      <c r="RCJ39" s="195"/>
      <c r="RCK39" s="195"/>
      <c r="RCL39" s="195"/>
      <c r="RCM39" s="195"/>
      <c r="RCN39" s="195"/>
      <c r="RCO39" s="195"/>
      <c r="RCP39" s="195"/>
      <c r="RCQ39" s="195"/>
      <c r="RCR39" s="195"/>
      <c r="RCS39" s="195"/>
      <c r="RCT39" s="195"/>
      <c r="RCU39" s="195"/>
      <c r="RCV39" s="195"/>
      <c r="RCW39" s="195"/>
      <c r="RCX39" s="195"/>
      <c r="RCY39" s="195"/>
      <c r="RCZ39" s="195"/>
      <c r="RDA39" s="195"/>
      <c r="RDB39" s="195"/>
      <c r="RDC39" s="195"/>
      <c r="RDD39" s="195"/>
      <c r="RDE39" s="195"/>
      <c r="RDF39" s="195"/>
      <c r="RDG39" s="195"/>
      <c r="RDH39" s="195"/>
      <c r="RDI39" s="195"/>
      <c r="RDJ39" s="195"/>
      <c r="RDK39" s="195"/>
      <c r="RDL39" s="195"/>
      <c r="RDM39" s="195"/>
      <c r="RDN39" s="195"/>
      <c r="RDO39" s="195"/>
      <c r="RDP39" s="195"/>
      <c r="RDQ39" s="195"/>
      <c r="RDR39" s="195"/>
      <c r="RDS39" s="195"/>
      <c r="RDT39" s="195"/>
      <c r="RDU39" s="195"/>
      <c r="RDV39" s="195"/>
      <c r="RDW39" s="195"/>
      <c r="RDX39" s="195"/>
      <c r="RDY39" s="195"/>
      <c r="RDZ39" s="195"/>
      <c r="REA39" s="195"/>
      <c r="REB39" s="195"/>
      <c r="REC39" s="195"/>
      <c r="RED39" s="195"/>
      <c r="REE39" s="195"/>
      <c r="REF39" s="195"/>
      <c r="REG39" s="195"/>
      <c r="REH39" s="195"/>
      <c r="REI39" s="195"/>
      <c r="REJ39" s="195"/>
      <c r="REK39" s="195"/>
      <c r="REL39" s="195"/>
      <c r="REM39" s="195"/>
      <c r="REN39" s="195"/>
      <c r="REO39" s="195"/>
      <c r="REP39" s="195"/>
      <c r="REQ39" s="195"/>
      <c r="RER39" s="195"/>
      <c r="RES39" s="195"/>
      <c r="RET39" s="195"/>
      <c r="REU39" s="195"/>
      <c r="REV39" s="195"/>
      <c r="REW39" s="195"/>
      <c r="REX39" s="195"/>
      <c r="REY39" s="195"/>
      <c r="REZ39" s="195"/>
      <c r="RFA39" s="195"/>
      <c r="RFB39" s="195"/>
      <c r="RFC39" s="195"/>
      <c r="RFD39" s="195"/>
      <c r="RFE39" s="195"/>
      <c r="RFF39" s="195"/>
      <c r="RFG39" s="195"/>
      <c r="RFH39" s="195"/>
      <c r="RFI39" s="195"/>
      <c r="RFJ39" s="195"/>
      <c r="RFK39" s="195"/>
      <c r="RFL39" s="195"/>
      <c r="RFM39" s="195"/>
      <c r="RFN39" s="195"/>
      <c r="RFO39" s="195"/>
      <c r="RFP39" s="195"/>
      <c r="RFQ39" s="195"/>
      <c r="RFR39" s="195"/>
      <c r="RFS39" s="195"/>
      <c r="RFT39" s="195"/>
      <c r="RFU39" s="195"/>
      <c r="RFV39" s="195"/>
      <c r="RFW39" s="195"/>
      <c r="RFX39" s="195"/>
      <c r="RFY39" s="195"/>
      <c r="RFZ39" s="195"/>
      <c r="RGA39" s="195"/>
      <c r="RGB39" s="195"/>
      <c r="RGC39" s="195"/>
      <c r="RGD39" s="195"/>
      <c r="RGE39" s="195"/>
      <c r="RGF39" s="195"/>
      <c r="RGG39" s="195"/>
      <c r="RGH39" s="195"/>
      <c r="RGI39" s="195"/>
      <c r="RGJ39" s="195"/>
      <c r="RGK39" s="195"/>
      <c r="RGL39" s="195"/>
      <c r="RGM39" s="195"/>
      <c r="RGN39" s="195"/>
      <c r="RGO39" s="195"/>
      <c r="RGP39" s="195"/>
      <c r="RGQ39" s="195"/>
      <c r="RGR39" s="195"/>
      <c r="RGS39" s="195"/>
      <c r="RGT39" s="195"/>
      <c r="RGU39" s="195"/>
      <c r="RGV39" s="195"/>
      <c r="RGW39" s="195"/>
      <c r="RGX39" s="195"/>
      <c r="RGY39" s="195"/>
      <c r="RGZ39" s="195"/>
      <c r="RHA39" s="195"/>
      <c r="RHB39" s="195"/>
      <c r="RHC39" s="195"/>
      <c r="RHD39" s="195"/>
      <c r="RHE39" s="195"/>
      <c r="RHF39" s="195"/>
      <c r="RHG39" s="195"/>
      <c r="RHH39" s="195"/>
      <c r="RHI39" s="195"/>
      <c r="RHJ39" s="195"/>
      <c r="RHK39" s="195"/>
      <c r="RHL39" s="195"/>
      <c r="RHM39" s="195"/>
      <c r="RHN39" s="195"/>
      <c r="RHO39" s="195"/>
      <c r="RHP39" s="195"/>
      <c r="RHQ39" s="195"/>
      <c r="RHR39" s="195"/>
      <c r="RHS39" s="195"/>
      <c r="RHT39" s="195"/>
      <c r="RHU39" s="195"/>
      <c r="RHV39" s="195"/>
      <c r="RHW39" s="195"/>
      <c r="RHX39" s="195"/>
      <c r="RHY39" s="195"/>
      <c r="RHZ39" s="195"/>
      <c r="RIA39" s="195"/>
      <c r="RIB39" s="195"/>
      <c r="RIC39" s="195"/>
      <c r="RID39" s="195"/>
      <c r="RIE39" s="195"/>
      <c r="RIF39" s="195"/>
      <c r="RIG39" s="195"/>
      <c r="RIH39" s="195"/>
      <c r="RII39" s="195"/>
      <c r="RIJ39" s="195"/>
      <c r="RIK39" s="195"/>
      <c r="RIL39" s="195"/>
      <c r="RIM39" s="195"/>
      <c r="RIN39" s="195"/>
      <c r="RIO39" s="195"/>
      <c r="RIP39" s="195"/>
      <c r="RIQ39" s="195"/>
      <c r="RIR39" s="195"/>
      <c r="RIS39" s="195"/>
      <c r="RIT39" s="195"/>
      <c r="RIU39" s="195"/>
      <c r="RIV39" s="195"/>
      <c r="RIW39" s="195"/>
      <c r="RIX39" s="195"/>
      <c r="RIY39" s="195"/>
      <c r="RIZ39" s="195"/>
      <c r="RJA39" s="195"/>
      <c r="RJB39" s="195"/>
      <c r="RJC39" s="195"/>
      <c r="RJD39" s="195"/>
      <c r="RJE39" s="195"/>
      <c r="RJF39" s="195"/>
      <c r="RJG39" s="195"/>
      <c r="RJH39" s="195"/>
      <c r="RJI39" s="195"/>
      <c r="RJJ39" s="195"/>
      <c r="RJK39" s="195"/>
      <c r="RJL39" s="195"/>
      <c r="RJM39" s="195"/>
      <c r="RJN39" s="195"/>
      <c r="RJO39" s="195"/>
      <c r="RJP39" s="195"/>
      <c r="RJQ39" s="195"/>
      <c r="RJR39" s="195"/>
      <c r="RJS39" s="195"/>
      <c r="RJT39" s="195"/>
      <c r="RJU39" s="195"/>
      <c r="RJV39" s="195"/>
      <c r="RJW39" s="195"/>
      <c r="RJX39" s="195"/>
      <c r="RJY39" s="195"/>
      <c r="RJZ39" s="195"/>
      <c r="RKA39" s="195"/>
      <c r="RKB39" s="195"/>
      <c r="RKC39" s="195"/>
      <c r="RKD39" s="195"/>
      <c r="RKE39" s="195"/>
      <c r="RKF39" s="195"/>
      <c r="RKG39" s="195"/>
      <c r="RKH39" s="195"/>
      <c r="RKI39" s="195"/>
      <c r="RKJ39" s="195"/>
      <c r="RKK39" s="195"/>
      <c r="RKL39" s="195"/>
      <c r="RKM39" s="195"/>
      <c r="RKN39" s="195"/>
      <c r="RKO39" s="195"/>
      <c r="RKP39" s="195"/>
      <c r="RKQ39" s="195"/>
      <c r="RKR39" s="195"/>
      <c r="RKS39" s="195"/>
      <c r="RKT39" s="195"/>
      <c r="RKU39" s="195"/>
      <c r="RKV39" s="195"/>
      <c r="RKW39" s="195"/>
      <c r="RKX39" s="195"/>
      <c r="RKY39" s="195"/>
      <c r="RKZ39" s="195"/>
      <c r="RLA39" s="195"/>
      <c r="RLB39" s="195"/>
      <c r="RLC39" s="195"/>
      <c r="RLD39" s="195"/>
      <c r="RLE39" s="195"/>
      <c r="RLF39" s="195"/>
      <c r="RLG39" s="195"/>
      <c r="RLH39" s="195"/>
      <c r="RLI39" s="195"/>
      <c r="RLJ39" s="195"/>
      <c r="RLK39" s="195"/>
      <c r="RLL39" s="195"/>
      <c r="RLM39" s="195"/>
      <c r="RLN39" s="195"/>
      <c r="RLO39" s="195"/>
      <c r="RLP39" s="195"/>
      <c r="RLQ39" s="195"/>
      <c r="RLR39" s="195"/>
      <c r="RLS39" s="195"/>
      <c r="RLT39" s="195"/>
      <c r="RLU39" s="195"/>
      <c r="RLV39" s="195"/>
      <c r="RLW39" s="195"/>
      <c r="RLX39" s="195"/>
      <c r="RLY39" s="195"/>
      <c r="RLZ39" s="195"/>
      <c r="RMA39" s="195"/>
      <c r="RMB39" s="195"/>
      <c r="RMC39" s="195"/>
      <c r="RMD39" s="195"/>
      <c r="RME39" s="195"/>
      <c r="RMF39" s="195"/>
      <c r="RMG39" s="195"/>
      <c r="RMH39" s="195"/>
      <c r="RMI39" s="195"/>
      <c r="RMJ39" s="195"/>
      <c r="RMK39" s="195"/>
      <c r="RML39" s="195"/>
      <c r="RMM39" s="195"/>
      <c r="RMN39" s="195"/>
      <c r="RMO39" s="195"/>
      <c r="RMP39" s="195"/>
      <c r="RMQ39" s="195"/>
      <c r="RMR39" s="195"/>
      <c r="RMS39" s="195"/>
      <c r="RMT39" s="195"/>
      <c r="RMU39" s="195"/>
      <c r="RMV39" s="195"/>
      <c r="RMW39" s="195"/>
      <c r="RMX39" s="195"/>
      <c r="RMY39" s="195"/>
      <c r="RMZ39" s="195"/>
      <c r="RNA39" s="195"/>
      <c r="RNB39" s="195"/>
      <c r="RNC39" s="195"/>
      <c r="RND39" s="195"/>
      <c r="RNE39" s="195"/>
      <c r="RNF39" s="195"/>
      <c r="RNG39" s="195"/>
      <c r="RNH39" s="195"/>
      <c r="RNI39" s="195"/>
      <c r="RNJ39" s="195"/>
      <c r="RNK39" s="195"/>
      <c r="RNL39" s="195"/>
      <c r="RNM39" s="195"/>
      <c r="RNN39" s="195"/>
      <c r="RNO39" s="195"/>
      <c r="RNP39" s="195"/>
      <c r="RNQ39" s="195"/>
      <c r="RNR39" s="195"/>
      <c r="RNS39" s="195"/>
      <c r="RNT39" s="195"/>
      <c r="RNU39" s="195"/>
      <c r="RNV39" s="195"/>
      <c r="RNW39" s="195"/>
      <c r="RNX39" s="195"/>
      <c r="RNY39" s="195"/>
      <c r="RNZ39" s="195"/>
      <c r="ROA39" s="195"/>
      <c r="ROB39" s="195"/>
      <c r="ROC39" s="195"/>
      <c r="ROD39" s="195"/>
      <c r="ROE39" s="195"/>
      <c r="ROF39" s="195"/>
      <c r="ROG39" s="195"/>
      <c r="ROH39" s="195"/>
      <c r="ROI39" s="195"/>
      <c r="ROJ39" s="195"/>
      <c r="ROK39" s="195"/>
      <c r="ROL39" s="195"/>
      <c r="ROM39" s="195"/>
      <c r="RON39" s="195"/>
      <c r="ROO39" s="195"/>
      <c r="ROP39" s="195"/>
      <c r="ROQ39" s="195"/>
      <c r="ROR39" s="195"/>
      <c r="ROS39" s="195"/>
      <c r="ROT39" s="195"/>
      <c r="ROU39" s="195"/>
      <c r="ROV39" s="195"/>
      <c r="ROW39" s="195"/>
      <c r="ROX39" s="195"/>
      <c r="ROY39" s="195"/>
      <c r="ROZ39" s="195"/>
      <c r="RPA39" s="195"/>
      <c r="RPB39" s="195"/>
      <c r="RPC39" s="195"/>
      <c r="RPD39" s="195"/>
      <c r="RPE39" s="195"/>
      <c r="RPF39" s="195"/>
      <c r="RPG39" s="195"/>
      <c r="RPH39" s="195"/>
      <c r="RPI39" s="195"/>
      <c r="RPJ39" s="195"/>
      <c r="RPK39" s="195"/>
      <c r="RPL39" s="195"/>
      <c r="RPM39" s="195"/>
      <c r="RPN39" s="195"/>
      <c r="RPO39" s="195"/>
      <c r="RPP39" s="195"/>
      <c r="RPQ39" s="195"/>
      <c r="RPR39" s="195"/>
      <c r="RPS39" s="195"/>
      <c r="RPT39" s="195"/>
      <c r="RPU39" s="195"/>
      <c r="RPV39" s="195"/>
      <c r="RPW39" s="195"/>
      <c r="RPX39" s="195"/>
      <c r="RPY39" s="195"/>
      <c r="RPZ39" s="195"/>
      <c r="RQA39" s="195"/>
      <c r="RQB39" s="195"/>
      <c r="RQC39" s="195"/>
      <c r="RQD39" s="195"/>
      <c r="RQE39" s="195"/>
      <c r="RQF39" s="195"/>
      <c r="RQG39" s="195"/>
      <c r="RQH39" s="195"/>
      <c r="RQI39" s="195"/>
      <c r="RQJ39" s="195"/>
      <c r="RQK39" s="195"/>
      <c r="RQL39" s="195"/>
      <c r="RQM39" s="195"/>
      <c r="RQN39" s="195"/>
      <c r="RQO39" s="195"/>
      <c r="RQP39" s="195"/>
      <c r="RQQ39" s="195"/>
      <c r="RQR39" s="195"/>
      <c r="RQS39" s="195"/>
      <c r="RQT39" s="195"/>
      <c r="RQU39" s="195"/>
      <c r="RQV39" s="195"/>
      <c r="RQW39" s="195"/>
      <c r="RQX39" s="195"/>
      <c r="RQY39" s="195"/>
      <c r="RQZ39" s="195"/>
      <c r="RRA39" s="195"/>
      <c r="RRB39" s="195"/>
      <c r="RRC39" s="195"/>
      <c r="RRD39" s="195"/>
      <c r="RRE39" s="195"/>
      <c r="RRF39" s="195"/>
      <c r="RRG39" s="195"/>
      <c r="RRH39" s="195"/>
      <c r="RRI39" s="195"/>
      <c r="RRJ39" s="195"/>
      <c r="RRK39" s="195"/>
      <c r="RRL39" s="195"/>
      <c r="RRM39" s="195"/>
      <c r="RRN39" s="195"/>
      <c r="RRO39" s="195"/>
      <c r="RRP39" s="195"/>
      <c r="RRQ39" s="195"/>
      <c r="RRR39" s="195"/>
      <c r="RRS39" s="195"/>
      <c r="RRT39" s="195"/>
      <c r="RRU39" s="195"/>
      <c r="RRV39" s="195"/>
      <c r="RRW39" s="195"/>
      <c r="RRX39" s="195"/>
      <c r="RRY39" s="195"/>
      <c r="RRZ39" s="195"/>
      <c r="RSA39" s="195"/>
      <c r="RSB39" s="195"/>
      <c r="RSC39" s="195"/>
      <c r="RSD39" s="195"/>
      <c r="RSE39" s="195"/>
      <c r="RSF39" s="195"/>
      <c r="RSG39" s="195"/>
      <c r="RSH39" s="195"/>
      <c r="RSI39" s="195"/>
      <c r="RSJ39" s="195"/>
      <c r="RSK39" s="195"/>
      <c r="RSL39" s="195"/>
      <c r="RSM39" s="195"/>
      <c r="RSN39" s="195"/>
      <c r="RSO39" s="195"/>
      <c r="RSP39" s="195"/>
      <c r="RSQ39" s="195"/>
      <c r="RSR39" s="195"/>
      <c r="RSS39" s="195"/>
      <c r="RST39" s="195"/>
      <c r="RSU39" s="195"/>
      <c r="RSV39" s="195"/>
      <c r="RSW39" s="195"/>
      <c r="RSX39" s="195"/>
      <c r="RSY39" s="195"/>
      <c r="RSZ39" s="195"/>
      <c r="RTA39" s="195"/>
      <c r="RTB39" s="195"/>
      <c r="RTC39" s="195"/>
      <c r="RTD39" s="195"/>
      <c r="RTE39" s="195"/>
      <c r="RTF39" s="195"/>
      <c r="RTG39" s="195"/>
      <c r="RTH39" s="195"/>
      <c r="RTI39" s="195"/>
      <c r="RTJ39" s="195"/>
      <c r="RTK39" s="195"/>
      <c r="RTL39" s="195"/>
      <c r="RTM39" s="195"/>
      <c r="RTN39" s="195"/>
      <c r="RTO39" s="195"/>
      <c r="RTP39" s="195"/>
      <c r="RTQ39" s="195"/>
      <c r="RTR39" s="195"/>
      <c r="RTS39" s="195"/>
      <c r="RTT39" s="195"/>
      <c r="RTU39" s="195"/>
      <c r="RTV39" s="195"/>
      <c r="RTW39" s="195"/>
      <c r="RTX39" s="195"/>
      <c r="RTY39" s="195"/>
      <c r="RTZ39" s="195"/>
      <c r="RUA39" s="195"/>
      <c r="RUB39" s="195"/>
      <c r="RUC39" s="195"/>
      <c r="RUD39" s="195"/>
      <c r="RUE39" s="195"/>
      <c r="RUF39" s="195"/>
      <c r="RUG39" s="195"/>
      <c r="RUH39" s="195"/>
      <c r="RUI39" s="195"/>
      <c r="RUJ39" s="195"/>
      <c r="RUK39" s="195"/>
      <c r="RUL39" s="195"/>
      <c r="RUM39" s="195"/>
      <c r="RUN39" s="195"/>
      <c r="RUO39" s="195"/>
      <c r="RUP39" s="195"/>
      <c r="RUQ39" s="195"/>
      <c r="RUR39" s="195"/>
      <c r="RUS39" s="195"/>
      <c r="RUT39" s="195"/>
      <c r="RUU39" s="195"/>
      <c r="RUV39" s="195"/>
      <c r="RUW39" s="195"/>
      <c r="RUX39" s="195"/>
      <c r="RUY39" s="195"/>
      <c r="RUZ39" s="195"/>
      <c r="RVA39" s="195"/>
      <c r="RVB39" s="195"/>
      <c r="RVC39" s="195"/>
      <c r="RVD39" s="195"/>
      <c r="RVE39" s="195"/>
      <c r="RVF39" s="195"/>
      <c r="RVG39" s="195"/>
      <c r="RVH39" s="195"/>
      <c r="RVI39" s="195"/>
      <c r="RVJ39" s="195"/>
      <c r="RVK39" s="195"/>
      <c r="RVL39" s="195"/>
      <c r="RVM39" s="195"/>
      <c r="RVN39" s="195"/>
      <c r="RVO39" s="195"/>
      <c r="RVP39" s="195"/>
      <c r="RVQ39" s="195"/>
      <c r="RVR39" s="195"/>
      <c r="RVS39" s="195"/>
      <c r="RVT39" s="195"/>
      <c r="RVU39" s="195"/>
      <c r="RVV39" s="195"/>
      <c r="RVW39" s="195"/>
      <c r="RVX39" s="195"/>
      <c r="RVY39" s="195"/>
      <c r="RVZ39" s="195"/>
      <c r="RWA39" s="195"/>
      <c r="RWB39" s="195"/>
      <c r="RWC39" s="195"/>
      <c r="RWD39" s="195"/>
      <c r="RWE39" s="195"/>
      <c r="RWF39" s="195"/>
      <c r="RWG39" s="195"/>
      <c r="RWH39" s="195"/>
      <c r="RWI39" s="195"/>
      <c r="RWJ39" s="195"/>
      <c r="RWK39" s="195"/>
      <c r="RWL39" s="195"/>
      <c r="RWM39" s="195"/>
      <c r="RWN39" s="195"/>
      <c r="RWO39" s="195"/>
      <c r="RWP39" s="195"/>
      <c r="RWQ39" s="195"/>
      <c r="RWR39" s="195"/>
      <c r="RWS39" s="195"/>
      <c r="RWT39" s="195"/>
      <c r="RWU39" s="195"/>
      <c r="RWV39" s="195"/>
      <c r="RWW39" s="195"/>
      <c r="RWX39" s="195"/>
      <c r="RWY39" s="195"/>
      <c r="RWZ39" s="195"/>
      <c r="RXA39" s="195"/>
      <c r="RXB39" s="195"/>
      <c r="RXC39" s="195"/>
      <c r="RXD39" s="195"/>
      <c r="RXE39" s="195"/>
      <c r="RXF39" s="195"/>
      <c r="RXG39" s="195"/>
      <c r="RXH39" s="195"/>
      <c r="RXI39" s="195"/>
      <c r="RXJ39" s="195"/>
      <c r="RXK39" s="195"/>
      <c r="RXL39" s="195"/>
      <c r="RXM39" s="195"/>
      <c r="RXN39" s="195"/>
      <c r="RXO39" s="195"/>
      <c r="RXP39" s="195"/>
      <c r="RXQ39" s="195"/>
      <c r="RXR39" s="195"/>
      <c r="RXS39" s="195"/>
      <c r="RXT39" s="195"/>
      <c r="RXU39" s="195"/>
      <c r="RXV39" s="195"/>
      <c r="RXW39" s="195"/>
      <c r="RXX39" s="195"/>
      <c r="RXY39" s="195"/>
      <c r="RXZ39" s="195"/>
      <c r="RYA39" s="195"/>
      <c r="RYB39" s="195"/>
      <c r="RYC39" s="195"/>
      <c r="RYD39" s="195"/>
      <c r="RYE39" s="195"/>
      <c r="RYF39" s="195"/>
      <c r="RYG39" s="195"/>
      <c r="RYH39" s="195"/>
      <c r="RYI39" s="195"/>
      <c r="RYJ39" s="195"/>
      <c r="RYK39" s="195"/>
      <c r="RYL39" s="195"/>
      <c r="RYM39" s="195"/>
      <c r="RYN39" s="195"/>
      <c r="RYO39" s="195"/>
      <c r="RYP39" s="195"/>
      <c r="RYQ39" s="195"/>
      <c r="RYR39" s="195"/>
      <c r="RYS39" s="195"/>
      <c r="RYT39" s="195"/>
      <c r="RYU39" s="195"/>
      <c r="RYV39" s="195"/>
      <c r="RYW39" s="195"/>
      <c r="RYX39" s="195"/>
      <c r="RYY39" s="195"/>
      <c r="RYZ39" s="195"/>
      <c r="RZA39" s="195"/>
      <c r="RZB39" s="195"/>
      <c r="RZC39" s="195"/>
      <c r="RZD39" s="195"/>
      <c r="RZE39" s="195"/>
      <c r="RZF39" s="195"/>
      <c r="RZG39" s="195"/>
      <c r="RZH39" s="195"/>
      <c r="RZI39" s="195"/>
      <c r="RZJ39" s="195"/>
      <c r="RZK39" s="195"/>
      <c r="RZL39" s="195"/>
      <c r="RZM39" s="195"/>
      <c r="RZN39" s="195"/>
      <c r="RZO39" s="195"/>
      <c r="RZP39" s="195"/>
      <c r="RZQ39" s="195"/>
      <c r="RZR39" s="195"/>
      <c r="RZS39" s="195"/>
      <c r="RZT39" s="195"/>
      <c r="RZU39" s="195"/>
      <c r="RZV39" s="195"/>
      <c r="RZW39" s="195"/>
      <c r="RZX39" s="195"/>
      <c r="RZY39" s="195"/>
      <c r="RZZ39" s="195"/>
      <c r="SAA39" s="195"/>
      <c r="SAB39" s="195"/>
      <c r="SAC39" s="195"/>
      <c r="SAD39" s="195"/>
      <c r="SAE39" s="195"/>
      <c r="SAF39" s="195"/>
      <c r="SAG39" s="195"/>
      <c r="SAH39" s="195"/>
      <c r="SAI39" s="195"/>
      <c r="SAJ39" s="195"/>
      <c r="SAK39" s="195"/>
      <c r="SAL39" s="195"/>
      <c r="SAM39" s="195"/>
      <c r="SAN39" s="195"/>
      <c r="SAO39" s="195"/>
      <c r="SAP39" s="195"/>
      <c r="SAQ39" s="195"/>
      <c r="SAR39" s="195"/>
      <c r="SAS39" s="195"/>
      <c r="SAT39" s="195"/>
      <c r="SAU39" s="195"/>
      <c r="SAV39" s="195"/>
      <c r="SAW39" s="195"/>
      <c r="SAX39" s="195"/>
      <c r="SAY39" s="195"/>
      <c r="SAZ39" s="195"/>
      <c r="SBA39" s="195"/>
      <c r="SBB39" s="195"/>
      <c r="SBC39" s="195"/>
      <c r="SBD39" s="195"/>
      <c r="SBE39" s="195"/>
      <c r="SBF39" s="195"/>
      <c r="SBG39" s="195"/>
      <c r="SBH39" s="195"/>
      <c r="SBI39" s="195"/>
      <c r="SBJ39" s="195"/>
      <c r="SBK39" s="195"/>
      <c r="SBL39" s="195"/>
      <c r="SBM39" s="195"/>
      <c r="SBN39" s="195"/>
      <c r="SBO39" s="195"/>
      <c r="SBP39" s="195"/>
      <c r="SBQ39" s="195"/>
      <c r="SBR39" s="195"/>
      <c r="SBS39" s="195"/>
      <c r="SBT39" s="195"/>
      <c r="SBU39" s="195"/>
      <c r="SBV39" s="195"/>
      <c r="SBW39" s="195"/>
      <c r="SBX39" s="195"/>
      <c r="SBY39" s="195"/>
      <c r="SBZ39" s="195"/>
      <c r="SCA39" s="195"/>
      <c r="SCB39" s="195"/>
      <c r="SCC39" s="195"/>
      <c r="SCD39" s="195"/>
      <c r="SCE39" s="195"/>
      <c r="SCF39" s="195"/>
      <c r="SCG39" s="195"/>
      <c r="SCH39" s="195"/>
      <c r="SCI39" s="195"/>
      <c r="SCJ39" s="195"/>
      <c r="SCK39" s="195"/>
      <c r="SCL39" s="195"/>
      <c r="SCM39" s="195"/>
      <c r="SCN39" s="195"/>
      <c r="SCO39" s="195"/>
      <c r="SCP39" s="195"/>
      <c r="SCQ39" s="195"/>
      <c r="SCR39" s="195"/>
      <c r="SCS39" s="195"/>
      <c r="SCT39" s="195"/>
      <c r="SCU39" s="195"/>
      <c r="SCV39" s="195"/>
      <c r="SCW39" s="195"/>
      <c r="SCX39" s="195"/>
      <c r="SCY39" s="195"/>
      <c r="SCZ39" s="195"/>
      <c r="SDA39" s="195"/>
      <c r="SDB39" s="195"/>
      <c r="SDC39" s="195"/>
      <c r="SDD39" s="195"/>
      <c r="SDE39" s="195"/>
      <c r="SDF39" s="195"/>
      <c r="SDG39" s="195"/>
      <c r="SDH39" s="195"/>
      <c r="SDI39" s="195"/>
      <c r="SDJ39" s="195"/>
      <c r="SDK39" s="195"/>
      <c r="SDL39" s="195"/>
      <c r="SDM39" s="195"/>
      <c r="SDN39" s="195"/>
      <c r="SDO39" s="195"/>
      <c r="SDP39" s="195"/>
      <c r="SDQ39" s="195"/>
      <c r="SDR39" s="195"/>
      <c r="SDS39" s="195"/>
      <c r="SDT39" s="195"/>
      <c r="SDU39" s="195"/>
      <c r="SDV39" s="195"/>
      <c r="SDW39" s="195"/>
      <c r="SDX39" s="195"/>
      <c r="SDY39" s="195"/>
      <c r="SDZ39" s="195"/>
      <c r="SEA39" s="195"/>
      <c r="SEB39" s="195"/>
      <c r="SEC39" s="195"/>
      <c r="SED39" s="195"/>
      <c r="SEE39" s="195"/>
      <c r="SEF39" s="195"/>
      <c r="SEG39" s="195"/>
      <c r="SEH39" s="195"/>
      <c r="SEI39" s="195"/>
      <c r="SEJ39" s="195"/>
      <c r="SEK39" s="195"/>
      <c r="SEL39" s="195"/>
      <c r="SEM39" s="195"/>
      <c r="SEN39" s="195"/>
      <c r="SEO39" s="195"/>
      <c r="SEP39" s="195"/>
      <c r="SEQ39" s="195"/>
      <c r="SER39" s="195"/>
      <c r="SES39" s="195"/>
      <c r="SET39" s="195"/>
      <c r="SEU39" s="195"/>
      <c r="SEV39" s="195"/>
      <c r="SEW39" s="195"/>
      <c r="SEX39" s="195"/>
      <c r="SEY39" s="195"/>
      <c r="SEZ39" s="195"/>
      <c r="SFA39" s="195"/>
      <c r="SFB39" s="195"/>
      <c r="SFC39" s="195"/>
      <c r="SFD39" s="195"/>
      <c r="SFE39" s="195"/>
      <c r="SFF39" s="195"/>
      <c r="SFG39" s="195"/>
      <c r="SFH39" s="195"/>
      <c r="SFI39" s="195"/>
      <c r="SFJ39" s="195"/>
      <c r="SFK39" s="195"/>
      <c r="SFL39" s="195"/>
      <c r="SFM39" s="195"/>
      <c r="SFN39" s="195"/>
      <c r="SFO39" s="195"/>
      <c r="SFP39" s="195"/>
      <c r="SFQ39" s="195"/>
      <c r="SFR39" s="195"/>
      <c r="SFS39" s="195"/>
      <c r="SFT39" s="195"/>
      <c r="SFU39" s="195"/>
      <c r="SFV39" s="195"/>
      <c r="SFW39" s="195"/>
      <c r="SFX39" s="195"/>
      <c r="SFY39" s="195"/>
      <c r="SFZ39" s="195"/>
      <c r="SGA39" s="195"/>
      <c r="SGB39" s="195"/>
      <c r="SGC39" s="195"/>
      <c r="SGD39" s="195"/>
      <c r="SGE39" s="195"/>
      <c r="SGF39" s="195"/>
      <c r="SGG39" s="195"/>
      <c r="SGH39" s="195"/>
      <c r="SGI39" s="195"/>
      <c r="SGJ39" s="195"/>
      <c r="SGK39" s="195"/>
      <c r="SGL39" s="195"/>
      <c r="SGM39" s="195"/>
      <c r="SGN39" s="195"/>
      <c r="SGO39" s="195"/>
      <c r="SGP39" s="195"/>
      <c r="SGQ39" s="195"/>
      <c r="SGR39" s="195"/>
      <c r="SGS39" s="195"/>
      <c r="SGT39" s="195"/>
      <c r="SGU39" s="195"/>
      <c r="SGV39" s="195"/>
      <c r="SGW39" s="195"/>
      <c r="SGX39" s="195"/>
      <c r="SGY39" s="195"/>
      <c r="SGZ39" s="195"/>
      <c r="SHA39" s="195"/>
      <c r="SHB39" s="195"/>
      <c r="SHC39" s="195"/>
      <c r="SHD39" s="195"/>
      <c r="SHE39" s="195"/>
      <c r="SHF39" s="195"/>
      <c r="SHG39" s="195"/>
      <c r="SHH39" s="195"/>
      <c r="SHI39" s="195"/>
      <c r="SHJ39" s="195"/>
      <c r="SHK39" s="195"/>
      <c r="SHL39" s="195"/>
      <c r="SHM39" s="195"/>
      <c r="SHN39" s="195"/>
      <c r="SHO39" s="195"/>
      <c r="SHP39" s="195"/>
      <c r="SHQ39" s="195"/>
      <c r="SHR39" s="195"/>
      <c r="SHS39" s="195"/>
      <c r="SHT39" s="195"/>
      <c r="SHU39" s="195"/>
      <c r="SHV39" s="195"/>
      <c r="SHW39" s="195"/>
      <c r="SHX39" s="195"/>
      <c r="SHY39" s="195"/>
      <c r="SHZ39" s="195"/>
      <c r="SIA39" s="195"/>
      <c r="SIB39" s="195"/>
      <c r="SIC39" s="195"/>
      <c r="SID39" s="195"/>
      <c r="SIE39" s="195"/>
      <c r="SIF39" s="195"/>
      <c r="SIG39" s="195"/>
      <c r="SIH39" s="195"/>
      <c r="SII39" s="195"/>
      <c r="SIJ39" s="195"/>
      <c r="SIK39" s="195"/>
      <c r="SIL39" s="195"/>
      <c r="SIM39" s="195"/>
      <c r="SIN39" s="195"/>
      <c r="SIO39" s="195"/>
      <c r="SIP39" s="195"/>
      <c r="SIQ39" s="195"/>
      <c r="SIR39" s="195"/>
      <c r="SIS39" s="195"/>
      <c r="SIT39" s="195"/>
      <c r="SIU39" s="195"/>
      <c r="SIV39" s="195"/>
      <c r="SIW39" s="195"/>
      <c r="SIX39" s="195"/>
      <c r="SIY39" s="195"/>
      <c r="SIZ39" s="195"/>
      <c r="SJA39" s="195"/>
      <c r="SJB39" s="195"/>
      <c r="SJC39" s="195"/>
      <c r="SJD39" s="195"/>
      <c r="SJE39" s="195"/>
      <c r="SJF39" s="195"/>
      <c r="SJG39" s="195"/>
      <c r="SJH39" s="195"/>
      <c r="SJI39" s="195"/>
      <c r="SJJ39" s="195"/>
      <c r="SJK39" s="195"/>
      <c r="SJL39" s="195"/>
      <c r="SJM39" s="195"/>
      <c r="SJN39" s="195"/>
      <c r="SJO39" s="195"/>
      <c r="SJP39" s="195"/>
      <c r="SJQ39" s="195"/>
      <c r="SJR39" s="195"/>
      <c r="SJS39" s="195"/>
      <c r="SJT39" s="195"/>
      <c r="SJU39" s="195"/>
      <c r="SJV39" s="195"/>
      <c r="SJW39" s="195"/>
      <c r="SJX39" s="195"/>
      <c r="SJY39" s="195"/>
      <c r="SJZ39" s="195"/>
      <c r="SKA39" s="195"/>
      <c r="SKB39" s="195"/>
      <c r="SKC39" s="195"/>
      <c r="SKD39" s="195"/>
      <c r="SKE39" s="195"/>
      <c r="SKF39" s="195"/>
      <c r="SKG39" s="195"/>
      <c r="SKH39" s="195"/>
      <c r="SKI39" s="195"/>
      <c r="SKJ39" s="195"/>
      <c r="SKK39" s="195"/>
      <c r="SKL39" s="195"/>
      <c r="SKM39" s="195"/>
      <c r="SKN39" s="195"/>
      <c r="SKO39" s="195"/>
      <c r="SKP39" s="195"/>
      <c r="SKQ39" s="195"/>
      <c r="SKR39" s="195"/>
      <c r="SKS39" s="195"/>
      <c r="SKT39" s="195"/>
      <c r="SKU39" s="195"/>
      <c r="SKV39" s="195"/>
      <c r="SKW39" s="195"/>
      <c r="SKX39" s="195"/>
      <c r="SKY39" s="195"/>
      <c r="SKZ39" s="195"/>
      <c r="SLA39" s="195"/>
      <c r="SLB39" s="195"/>
      <c r="SLC39" s="195"/>
      <c r="SLD39" s="195"/>
      <c r="SLE39" s="195"/>
      <c r="SLF39" s="195"/>
      <c r="SLG39" s="195"/>
      <c r="SLH39" s="195"/>
      <c r="SLI39" s="195"/>
      <c r="SLJ39" s="195"/>
      <c r="SLK39" s="195"/>
      <c r="SLL39" s="195"/>
      <c r="SLM39" s="195"/>
      <c r="SLN39" s="195"/>
      <c r="SLO39" s="195"/>
      <c r="SLP39" s="195"/>
      <c r="SLQ39" s="195"/>
      <c r="SLR39" s="195"/>
      <c r="SLS39" s="195"/>
      <c r="SLT39" s="195"/>
      <c r="SLU39" s="195"/>
      <c r="SLV39" s="195"/>
      <c r="SLW39" s="195"/>
      <c r="SLX39" s="195"/>
      <c r="SLY39" s="195"/>
      <c r="SLZ39" s="195"/>
      <c r="SMA39" s="195"/>
      <c r="SMB39" s="195"/>
      <c r="SMC39" s="195"/>
      <c r="SMD39" s="195"/>
      <c r="SME39" s="195"/>
      <c r="SMF39" s="195"/>
      <c r="SMG39" s="195"/>
      <c r="SMH39" s="195"/>
      <c r="SMI39" s="195"/>
      <c r="SMJ39" s="195"/>
      <c r="SMK39" s="195"/>
      <c r="SML39" s="195"/>
      <c r="SMM39" s="195"/>
      <c r="SMN39" s="195"/>
      <c r="SMO39" s="195"/>
      <c r="SMP39" s="195"/>
      <c r="SMQ39" s="195"/>
      <c r="SMR39" s="195"/>
      <c r="SMS39" s="195"/>
      <c r="SMT39" s="195"/>
      <c r="SMU39" s="195"/>
      <c r="SMV39" s="195"/>
      <c r="SMW39" s="195"/>
      <c r="SMX39" s="195"/>
      <c r="SMY39" s="195"/>
      <c r="SMZ39" s="195"/>
      <c r="SNA39" s="195"/>
      <c r="SNB39" s="195"/>
      <c r="SNC39" s="195"/>
      <c r="SND39" s="195"/>
      <c r="SNE39" s="195"/>
      <c r="SNF39" s="195"/>
      <c r="SNG39" s="195"/>
      <c r="SNH39" s="195"/>
      <c r="SNI39" s="195"/>
      <c r="SNJ39" s="195"/>
      <c r="SNK39" s="195"/>
      <c r="SNL39" s="195"/>
      <c r="SNM39" s="195"/>
      <c r="SNN39" s="195"/>
      <c r="SNO39" s="195"/>
      <c r="SNP39" s="195"/>
      <c r="SNQ39" s="195"/>
      <c r="SNR39" s="195"/>
      <c r="SNS39" s="195"/>
      <c r="SNT39" s="195"/>
      <c r="SNU39" s="195"/>
      <c r="SNV39" s="195"/>
      <c r="SNW39" s="195"/>
      <c r="SNX39" s="195"/>
      <c r="SNY39" s="195"/>
      <c r="SNZ39" s="195"/>
      <c r="SOA39" s="195"/>
      <c r="SOB39" s="195"/>
      <c r="SOC39" s="195"/>
      <c r="SOD39" s="195"/>
      <c r="SOE39" s="195"/>
      <c r="SOF39" s="195"/>
      <c r="SOG39" s="195"/>
      <c r="SOH39" s="195"/>
      <c r="SOI39" s="195"/>
      <c r="SOJ39" s="195"/>
      <c r="SOK39" s="195"/>
      <c r="SOL39" s="195"/>
      <c r="SOM39" s="195"/>
      <c r="SON39" s="195"/>
      <c r="SOO39" s="195"/>
      <c r="SOP39" s="195"/>
      <c r="SOQ39" s="195"/>
      <c r="SOR39" s="195"/>
      <c r="SOS39" s="195"/>
      <c r="SOT39" s="195"/>
      <c r="SOU39" s="195"/>
      <c r="SOV39" s="195"/>
      <c r="SOW39" s="195"/>
      <c r="SOX39" s="195"/>
      <c r="SOY39" s="195"/>
      <c r="SOZ39" s="195"/>
      <c r="SPA39" s="195"/>
      <c r="SPB39" s="195"/>
      <c r="SPC39" s="195"/>
      <c r="SPD39" s="195"/>
      <c r="SPE39" s="195"/>
      <c r="SPF39" s="195"/>
      <c r="SPG39" s="195"/>
      <c r="SPH39" s="195"/>
      <c r="SPI39" s="195"/>
      <c r="SPJ39" s="195"/>
      <c r="SPK39" s="195"/>
      <c r="SPL39" s="195"/>
      <c r="SPM39" s="195"/>
      <c r="SPN39" s="195"/>
      <c r="SPO39" s="195"/>
      <c r="SPP39" s="195"/>
      <c r="SPQ39" s="195"/>
      <c r="SPR39" s="195"/>
      <c r="SPS39" s="195"/>
      <c r="SPT39" s="195"/>
      <c r="SPU39" s="195"/>
      <c r="SPV39" s="195"/>
      <c r="SPW39" s="195"/>
      <c r="SPX39" s="195"/>
      <c r="SPY39" s="195"/>
      <c r="SPZ39" s="195"/>
      <c r="SQA39" s="195"/>
      <c r="SQB39" s="195"/>
      <c r="SQC39" s="195"/>
      <c r="SQD39" s="195"/>
      <c r="SQE39" s="195"/>
      <c r="SQF39" s="195"/>
      <c r="SQG39" s="195"/>
      <c r="SQH39" s="195"/>
      <c r="SQI39" s="195"/>
      <c r="SQJ39" s="195"/>
      <c r="SQK39" s="195"/>
      <c r="SQL39" s="195"/>
      <c r="SQM39" s="195"/>
      <c r="SQN39" s="195"/>
      <c r="SQO39" s="195"/>
      <c r="SQP39" s="195"/>
      <c r="SQQ39" s="195"/>
      <c r="SQR39" s="195"/>
      <c r="SQS39" s="195"/>
      <c r="SQT39" s="195"/>
      <c r="SQU39" s="195"/>
      <c r="SQV39" s="195"/>
      <c r="SQW39" s="195"/>
      <c r="SQX39" s="195"/>
      <c r="SQY39" s="195"/>
      <c r="SQZ39" s="195"/>
      <c r="SRA39" s="195"/>
      <c r="SRB39" s="195"/>
      <c r="SRC39" s="195"/>
      <c r="SRD39" s="195"/>
      <c r="SRE39" s="195"/>
      <c r="SRF39" s="195"/>
      <c r="SRG39" s="195"/>
      <c r="SRH39" s="195"/>
      <c r="SRI39" s="195"/>
      <c r="SRJ39" s="195"/>
      <c r="SRK39" s="195"/>
      <c r="SRL39" s="195"/>
      <c r="SRM39" s="195"/>
      <c r="SRN39" s="195"/>
      <c r="SRO39" s="195"/>
      <c r="SRP39" s="195"/>
      <c r="SRQ39" s="195"/>
      <c r="SRR39" s="195"/>
      <c r="SRS39" s="195"/>
      <c r="SRT39" s="195"/>
      <c r="SRU39" s="195"/>
      <c r="SRV39" s="195"/>
      <c r="SRW39" s="195"/>
      <c r="SRX39" s="195"/>
      <c r="SRY39" s="195"/>
      <c r="SRZ39" s="195"/>
      <c r="SSA39" s="195"/>
      <c r="SSB39" s="195"/>
      <c r="SSC39" s="195"/>
      <c r="SSD39" s="195"/>
      <c r="SSE39" s="195"/>
      <c r="SSF39" s="195"/>
      <c r="SSG39" s="195"/>
      <c r="SSH39" s="195"/>
      <c r="SSI39" s="195"/>
      <c r="SSJ39" s="195"/>
      <c r="SSK39" s="195"/>
      <c r="SSL39" s="195"/>
      <c r="SSM39" s="195"/>
      <c r="SSN39" s="195"/>
      <c r="SSO39" s="195"/>
      <c r="SSP39" s="195"/>
      <c r="SSQ39" s="195"/>
      <c r="SSR39" s="195"/>
      <c r="SSS39" s="195"/>
      <c r="SST39" s="195"/>
      <c r="SSU39" s="195"/>
      <c r="SSV39" s="195"/>
      <c r="SSW39" s="195"/>
      <c r="SSX39" s="195"/>
      <c r="SSY39" s="195"/>
      <c r="SSZ39" s="195"/>
      <c r="STA39" s="195"/>
      <c r="STB39" s="195"/>
      <c r="STC39" s="195"/>
      <c r="STD39" s="195"/>
      <c r="STE39" s="195"/>
      <c r="STF39" s="195"/>
      <c r="STG39" s="195"/>
      <c r="STH39" s="195"/>
      <c r="STI39" s="195"/>
      <c r="STJ39" s="195"/>
      <c r="STK39" s="195"/>
      <c r="STL39" s="195"/>
      <c r="STM39" s="195"/>
      <c r="STN39" s="195"/>
      <c r="STO39" s="195"/>
      <c r="STP39" s="195"/>
      <c r="STQ39" s="195"/>
      <c r="STR39" s="195"/>
      <c r="STS39" s="195"/>
      <c r="STT39" s="195"/>
      <c r="STU39" s="195"/>
      <c r="STV39" s="195"/>
      <c r="STW39" s="195"/>
      <c r="STX39" s="195"/>
      <c r="STY39" s="195"/>
      <c r="STZ39" s="195"/>
      <c r="SUA39" s="195"/>
      <c r="SUB39" s="195"/>
      <c r="SUC39" s="195"/>
      <c r="SUD39" s="195"/>
      <c r="SUE39" s="195"/>
      <c r="SUF39" s="195"/>
      <c r="SUG39" s="195"/>
      <c r="SUH39" s="195"/>
      <c r="SUI39" s="195"/>
      <c r="SUJ39" s="195"/>
      <c r="SUK39" s="195"/>
      <c r="SUL39" s="195"/>
      <c r="SUM39" s="195"/>
      <c r="SUN39" s="195"/>
      <c r="SUO39" s="195"/>
      <c r="SUP39" s="195"/>
      <c r="SUQ39" s="195"/>
      <c r="SUR39" s="195"/>
      <c r="SUS39" s="195"/>
      <c r="SUT39" s="195"/>
      <c r="SUU39" s="195"/>
      <c r="SUV39" s="195"/>
      <c r="SUW39" s="195"/>
      <c r="SUX39" s="195"/>
      <c r="SUY39" s="195"/>
      <c r="SUZ39" s="195"/>
      <c r="SVA39" s="195"/>
      <c r="SVB39" s="195"/>
      <c r="SVC39" s="195"/>
      <c r="SVD39" s="195"/>
      <c r="SVE39" s="195"/>
      <c r="SVF39" s="195"/>
      <c r="SVG39" s="195"/>
      <c r="SVH39" s="195"/>
      <c r="SVI39" s="195"/>
      <c r="SVJ39" s="195"/>
      <c r="SVK39" s="195"/>
      <c r="SVL39" s="195"/>
      <c r="SVM39" s="195"/>
      <c r="SVN39" s="195"/>
      <c r="SVO39" s="195"/>
      <c r="SVP39" s="195"/>
      <c r="SVQ39" s="195"/>
      <c r="SVR39" s="195"/>
      <c r="SVS39" s="195"/>
      <c r="SVT39" s="195"/>
      <c r="SVU39" s="195"/>
      <c r="SVV39" s="195"/>
      <c r="SVW39" s="195"/>
      <c r="SVX39" s="195"/>
      <c r="SVY39" s="195"/>
      <c r="SVZ39" s="195"/>
      <c r="SWA39" s="195"/>
      <c r="SWB39" s="195"/>
      <c r="SWC39" s="195"/>
      <c r="SWD39" s="195"/>
      <c r="SWE39" s="195"/>
      <c r="SWF39" s="195"/>
      <c r="SWG39" s="195"/>
      <c r="SWH39" s="195"/>
      <c r="SWI39" s="195"/>
      <c r="SWJ39" s="195"/>
      <c r="SWK39" s="195"/>
      <c r="SWL39" s="195"/>
      <c r="SWM39" s="195"/>
      <c r="SWN39" s="195"/>
      <c r="SWO39" s="195"/>
      <c r="SWP39" s="195"/>
      <c r="SWQ39" s="195"/>
      <c r="SWR39" s="195"/>
      <c r="SWS39" s="195"/>
      <c r="SWT39" s="195"/>
      <c r="SWU39" s="195"/>
      <c r="SWV39" s="195"/>
      <c r="SWW39" s="195"/>
      <c r="SWX39" s="195"/>
      <c r="SWY39" s="195"/>
      <c r="SWZ39" s="195"/>
      <c r="SXA39" s="195"/>
      <c r="SXB39" s="195"/>
      <c r="SXC39" s="195"/>
      <c r="SXD39" s="195"/>
      <c r="SXE39" s="195"/>
      <c r="SXF39" s="195"/>
      <c r="SXG39" s="195"/>
      <c r="SXH39" s="195"/>
      <c r="SXI39" s="195"/>
      <c r="SXJ39" s="195"/>
      <c r="SXK39" s="195"/>
      <c r="SXL39" s="195"/>
      <c r="SXM39" s="195"/>
      <c r="SXN39" s="195"/>
      <c r="SXO39" s="195"/>
      <c r="SXP39" s="195"/>
      <c r="SXQ39" s="195"/>
      <c r="SXR39" s="195"/>
      <c r="SXS39" s="195"/>
      <c r="SXT39" s="195"/>
      <c r="SXU39" s="195"/>
      <c r="SXV39" s="195"/>
      <c r="SXW39" s="195"/>
      <c r="SXX39" s="195"/>
      <c r="SXY39" s="195"/>
      <c r="SXZ39" s="195"/>
      <c r="SYA39" s="195"/>
      <c r="SYB39" s="195"/>
      <c r="SYC39" s="195"/>
      <c r="SYD39" s="195"/>
      <c r="SYE39" s="195"/>
      <c r="SYF39" s="195"/>
      <c r="SYG39" s="195"/>
      <c r="SYH39" s="195"/>
      <c r="SYI39" s="195"/>
      <c r="SYJ39" s="195"/>
      <c r="SYK39" s="195"/>
      <c r="SYL39" s="195"/>
      <c r="SYM39" s="195"/>
      <c r="SYN39" s="195"/>
      <c r="SYO39" s="195"/>
      <c r="SYP39" s="195"/>
      <c r="SYQ39" s="195"/>
      <c r="SYR39" s="195"/>
      <c r="SYS39" s="195"/>
      <c r="SYT39" s="195"/>
      <c r="SYU39" s="195"/>
      <c r="SYV39" s="195"/>
      <c r="SYW39" s="195"/>
      <c r="SYX39" s="195"/>
      <c r="SYY39" s="195"/>
      <c r="SYZ39" s="195"/>
      <c r="SZA39" s="195"/>
      <c r="SZB39" s="195"/>
      <c r="SZC39" s="195"/>
      <c r="SZD39" s="195"/>
      <c r="SZE39" s="195"/>
      <c r="SZF39" s="195"/>
      <c r="SZG39" s="195"/>
      <c r="SZH39" s="195"/>
      <c r="SZI39" s="195"/>
      <c r="SZJ39" s="195"/>
      <c r="SZK39" s="195"/>
      <c r="SZL39" s="195"/>
      <c r="SZM39" s="195"/>
      <c r="SZN39" s="195"/>
      <c r="SZO39" s="195"/>
      <c r="SZP39" s="195"/>
      <c r="SZQ39" s="195"/>
      <c r="SZR39" s="195"/>
      <c r="SZS39" s="195"/>
      <c r="SZT39" s="195"/>
      <c r="SZU39" s="195"/>
      <c r="SZV39" s="195"/>
      <c r="SZW39" s="195"/>
      <c r="SZX39" s="195"/>
      <c r="SZY39" s="195"/>
      <c r="SZZ39" s="195"/>
      <c r="TAA39" s="195"/>
      <c r="TAB39" s="195"/>
      <c r="TAC39" s="195"/>
      <c r="TAD39" s="195"/>
      <c r="TAE39" s="195"/>
      <c r="TAF39" s="195"/>
      <c r="TAG39" s="195"/>
      <c r="TAH39" s="195"/>
      <c r="TAI39" s="195"/>
      <c r="TAJ39" s="195"/>
      <c r="TAK39" s="195"/>
      <c r="TAL39" s="195"/>
      <c r="TAM39" s="195"/>
      <c r="TAN39" s="195"/>
      <c r="TAO39" s="195"/>
      <c r="TAP39" s="195"/>
      <c r="TAQ39" s="195"/>
      <c r="TAR39" s="195"/>
      <c r="TAS39" s="195"/>
      <c r="TAT39" s="195"/>
      <c r="TAU39" s="195"/>
      <c r="TAV39" s="195"/>
      <c r="TAW39" s="195"/>
      <c r="TAX39" s="195"/>
      <c r="TAY39" s="195"/>
      <c r="TAZ39" s="195"/>
      <c r="TBA39" s="195"/>
      <c r="TBB39" s="195"/>
      <c r="TBC39" s="195"/>
      <c r="TBD39" s="195"/>
      <c r="TBE39" s="195"/>
      <c r="TBF39" s="195"/>
      <c r="TBG39" s="195"/>
      <c r="TBH39" s="195"/>
      <c r="TBI39" s="195"/>
      <c r="TBJ39" s="195"/>
      <c r="TBK39" s="195"/>
      <c r="TBL39" s="195"/>
      <c r="TBM39" s="195"/>
      <c r="TBN39" s="195"/>
      <c r="TBO39" s="195"/>
      <c r="TBP39" s="195"/>
      <c r="TBQ39" s="195"/>
      <c r="TBR39" s="195"/>
      <c r="TBS39" s="195"/>
      <c r="TBT39" s="195"/>
      <c r="TBU39" s="195"/>
      <c r="TBV39" s="195"/>
      <c r="TBW39" s="195"/>
      <c r="TBX39" s="195"/>
      <c r="TBY39" s="195"/>
      <c r="TBZ39" s="195"/>
      <c r="TCA39" s="195"/>
      <c r="TCB39" s="195"/>
      <c r="TCC39" s="195"/>
      <c r="TCD39" s="195"/>
      <c r="TCE39" s="195"/>
      <c r="TCF39" s="195"/>
      <c r="TCG39" s="195"/>
      <c r="TCH39" s="195"/>
      <c r="TCI39" s="195"/>
      <c r="TCJ39" s="195"/>
      <c r="TCK39" s="195"/>
      <c r="TCL39" s="195"/>
      <c r="TCM39" s="195"/>
      <c r="TCN39" s="195"/>
      <c r="TCO39" s="195"/>
      <c r="TCP39" s="195"/>
      <c r="TCQ39" s="195"/>
      <c r="TCR39" s="195"/>
      <c r="TCS39" s="195"/>
      <c r="TCT39" s="195"/>
      <c r="TCU39" s="195"/>
      <c r="TCV39" s="195"/>
      <c r="TCW39" s="195"/>
      <c r="TCX39" s="195"/>
      <c r="TCY39" s="195"/>
      <c r="TCZ39" s="195"/>
      <c r="TDA39" s="195"/>
      <c r="TDB39" s="195"/>
      <c r="TDC39" s="195"/>
      <c r="TDD39" s="195"/>
      <c r="TDE39" s="195"/>
      <c r="TDF39" s="195"/>
      <c r="TDG39" s="195"/>
      <c r="TDH39" s="195"/>
      <c r="TDI39" s="195"/>
      <c r="TDJ39" s="195"/>
      <c r="TDK39" s="195"/>
      <c r="TDL39" s="195"/>
      <c r="TDM39" s="195"/>
      <c r="TDN39" s="195"/>
      <c r="TDO39" s="195"/>
      <c r="TDP39" s="195"/>
      <c r="TDQ39" s="195"/>
      <c r="TDR39" s="195"/>
      <c r="TDS39" s="195"/>
      <c r="TDT39" s="195"/>
      <c r="TDU39" s="195"/>
      <c r="TDV39" s="195"/>
      <c r="TDW39" s="195"/>
      <c r="TDX39" s="195"/>
      <c r="TDY39" s="195"/>
      <c r="TDZ39" s="195"/>
      <c r="TEA39" s="195"/>
      <c r="TEB39" s="195"/>
      <c r="TEC39" s="195"/>
      <c r="TED39" s="195"/>
      <c r="TEE39" s="195"/>
      <c r="TEF39" s="195"/>
      <c r="TEG39" s="195"/>
      <c r="TEH39" s="195"/>
      <c r="TEI39" s="195"/>
      <c r="TEJ39" s="195"/>
      <c r="TEK39" s="195"/>
      <c r="TEL39" s="195"/>
      <c r="TEM39" s="195"/>
      <c r="TEN39" s="195"/>
      <c r="TEO39" s="195"/>
      <c r="TEP39" s="195"/>
      <c r="TEQ39" s="195"/>
      <c r="TER39" s="195"/>
      <c r="TES39" s="195"/>
      <c r="TET39" s="195"/>
      <c r="TEU39" s="195"/>
      <c r="TEV39" s="195"/>
      <c r="TEW39" s="195"/>
      <c r="TEX39" s="195"/>
      <c r="TEY39" s="195"/>
      <c r="TEZ39" s="195"/>
      <c r="TFA39" s="195"/>
      <c r="TFB39" s="195"/>
      <c r="TFC39" s="195"/>
      <c r="TFD39" s="195"/>
      <c r="TFE39" s="195"/>
      <c r="TFF39" s="195"/>
      <c r="TFG39" s="195"/>
      <c r="TFH39" s="195"/>
      <c r="TFI39" s="195"/>
      <c r="TFJ39" s="195"/>
      <c r="TFK39" s="195"/>
      <c r="TFL39" s="195"/>
      <c r="TFM39" s="195"/>
      <c r="TFN39" s="195"/>
      <c r="TFO39" s="195"/>
      <c r="TFP39" s="195"/>
      <c r="TFQ39" s="195"/>
      <c r="TFR39" s="195"/>
      <c r="TFS39" s="195"/>
      <c r="TFT39" s="195"/>
      <c r="TFU39" s="195"/>
      <c r="TFV39" s="195"/>
      <c r="TFW39" s="195"/>
      <c r="TFX39" s="195"/>
      <c r="TFY39" s="195"/>
      <c r="TFZ39" s="195"/>
      <c r="TGA39" s="195"/>
      <c r="TGB39" s="195"/>
      <c r="TGC39" s="195"/>
      <c r="TGD39" s="195"/>
      <c r="TGE39" s="195"/>
      <c r="TGF39" s="195"/>
      <c r="TGG39" s="195"/>
      <c r="TGH39" s="195"/>
      <c r="TGI39" s="195"/>
      <c r="TGJ39" s="195"/>
      <c r="TGK39" s="195"/>
      <c r="TGL39" s="195"/>
      <c r="TGM39" s="195"/>
      <c r="TGN39" s="195"/>
      <c r="TGO39" s="195"/>
      <c r="TGP39" s="195"/>
      <c r="TGQ39" s="195"/>
      <c r="TGR39" s="195"/>
      <c r="TGS39" s="195"/>
      <c r="TGT39" s="195"/>
      <c r="TGU39" s="195"/>
      <c r="TGV39" s="195"/>
      <c r="TGW39" s="195"/>
      <c r="TGX39" s="195"/>
      <c r="TGY39" s="195"/>
      <c r="TGZ39" s="195"/>
      <c r="THA39" s="195"/>
      <c r="THB39" s="195"/>
      <c r="THC39" s="195"/>
      <c r="THD39" s="195"/>
      <c r="THE39" s="195"/>
      <c r="THF39" s="195"/>
      <c r="THG39" s="195"/>
      <c r="THH39" s="195"/>
      <c r="THI39" s="195"/>
      <c r="THJ39" s="195"/>
      <c r="THK39" s="195"/>
      <c r="THL39" s="195"/>
      <c r="THM39" s="195"/>
      <c r="THN39" s="195"/>
      <c r="THO39" s="195"/>
      <c r="THP39" s="195"/>
      <c r="THQ39" s="195"/>
      <c r="THR39" s="195"/>
      <c r="THS39" s="195"/>
      <c r="THT39" s="195"/>
      <c r="THU39" s="195"/>
      <c r="THV39" s="195"/>
      <c r="THW39" s="195"/>
      <c r="THX39" s="195"/>
      <c r="THY39" s="195"/>
      <c r="THZ39" s="195"/>
      <c r="TIA39" s="195"/>
      <c r="TIB39" s="195"/>
      <c r="TIC39" s="195"/>
      <c r="TID39" s="195"/>
      <c r="TIE39" s="195"/>
      <c r="TIF39" s="195"/>
      <c r="TIG39" s="195"/>
      <c r="TIH39" s="195"/>
      <c r="TII39" s="195"/>
      <c r="TIJ39" s="195"/>
      <c r="TIK39" s="195"/>
      <c r="TIL39" s="195"/>
      <c r="TIM39" s="195"/>
      <c r="TIN39" s="195"/>
      <c r="TIO39" s="195"/>
      <c r="TIP39" s="195"/>
      <c r="TIQ39" s="195"/>
      <c r="TIR39" s="195"/>
      <c r="TIS39" s="195"/>
      <c r="TIT39" s="195"/>
      <c r="TIU39" s="195"/>
      <c r="TIV39" s="195"/>
      <c r="TIW39" s="195"/>
      <c r="TIX39" s="195"/>
      <c r="TIY39" s="195"/>
      <c r="TIZ39" s="195"/>
      <c r="TJA39" s="195"/>
      <c r="TJB39" s="195"/>
      <c r="TJC39" s="195"/>
      <c r="TJD39" s="195"/>
      <c r="TJE39" s="195"/>
      <c r="TJF39" s="195"/>
      <c r="TJG39" s="195"/>
      <c r="TJH39" s="195"/>
      <c r="TJI39" s="195"/>
      <c r="TJJ39" s="195"/>
      <c r="TJK39" s="195"/>
      <c r="TJL39" s="195"/>
      <c r="TJM39" s="195"/>
      <c r="TJN39" s="195"/>
      <c r="TJO39" s="195"/>
      <c r="TJP39" s="195"/>
      <c r="TJQ39" s="195"/>
      <c r="TJR39" s="195"/>
      <c r="TJS39" s="195"/>
      <c r="TJT39" s="195"/>
      <c r="TJU39" s="195"/>
      <c r="TJV39" s="195"/>
      <c r="TJW39" s="195"/>
      <c r="TJX39" s="195"/>
      <c r="TJY39" s="195"/>
      <c r="TJZ39" s="195"/>
      <c r="TKA39" s="195"/>
      <c r="TKB39" s="195"/>
      <c r="TKC39" s="195"/>
      <c r="TKD39" s="195"/>
      <c r="TKE39" s="195"/>
      <c r="TKF39" s="195"/>
      <c r="TKG39" s="195"/>
      <c r="TKH39" s="195"/>
      <c r="TKI39" s="195"/>
      <c r="TKJ39" s="195"/>
      <c r="TKK39" s="195"/>
      <c r="TKL39" s="195"/>
      <c r="TKM39" s="195"/>
      <c r="TKN39" s="195"/>
      <c r="TKO39" s="195"/>
      <c r="TKP39" s="195"/>
      <c r="TKQ39" s="195"/>
      <c r="TKR39" s="195"/>
      <c r="TKS39" s="195"/>
      <c r="TKT39" s="195"/>
      <c r="TKU39" s="195"/>
      <c r="TKV39" s="195"/>
      <c r="TKW39" s="195"/>
      <c r="TKX39" s="195"/>
      <c r="TKY39" s="195"/>
      <c r="TKZ39" s="195"/>
      <c r="TLA39" s="195"/>
      <c r="TLB39" s="195"/>
      <c r="TLC39" s="195"/>
      <c r="TLD39" s="195"/>
      <c r="TLE39" s="195"/>
      <c r="TLF39" s="195"/>
      <c r="TLG39" s="195"/>
      <c r="TLH39" s="195"/>
      <c r="TLI39" s="195"/>
      <c r="TLJ39" s="195"/>
      <c r="TLK39" s="195"/>
      <c r="TLL39" s="195"/>
      <c r="TLM39" s="195"/>
      <c r="TLN39" s="195"/>
      <c r="TLO39" s="195"/>
      <c r="TLP39" s="195"/>
      <c r="TLQ39" s="195"/>
      <c r="TLR39" s="195"/>
      <c r="TLS39" s="195"/>
      <c r="TLT39" s="195"/>
      <c r="TLU39" s="195"/>
      <c r="TLV39" s="195"/>
      <c r="TLW39" s="195"/>
      <c r="TLX39" s="195"/>
      <c r="TLY39" s="195"/>
      <c r="TLZ39" s="195"/>
      <c r="TMA39" s="195"/>
      <c r="TMB39" s="195"/>
      <c r="TMC39" s="195"/>
      <c r="TMD39" s="195"/>
      <c r="TME39" s="195"/>
      <c r="TMF39" s="195"/>
      <c r="TMG39" s="195"/>
      <c r="TMH39" s="195"/>
      <c r="TMI39" s="195"/>
      <c r="TMJ39" s="195"/>
      <c r="TMK39" s="195"/>
      <c r="TML39" s="195"/>
      <c r="TMM39" s="195"/>
      <c r="TMN39" s="195"/>
      <c r="TMO39" s="195"/>
      <c r="TMP39" s="195"/>
      <c r="TMQ39" s="195"/>
      <c r="TMR39" s="195"/>
      <c r="TMS39" s="195"/>
      <c r="TMT39" s="195"/>
      <c r="TMU39" s="195"/>
      <c r="TMV39" s="195"/>
      <c r="TMW39" s="195"/>
      <c r="TMX39" s="195"/>
      <c r="TMY39" s="195"/>
      <c r="TMZ39" s="195"/>
      <c r="TNA39" s="195"/>
      <c r="TNB39" s="195"/>
      <c r="TNC39" s="195"/>
      <c r="TND39" s="195"/>
      <c r="TNE39" s="195"/>
      <c r="TNF39" s="195"/>
      <c r="TNG39" s="195"/>
      <c r="TNH39" s="195"/>
      <c r="TNI39" s="195"/>
      <c r="TNJ39" s="195"/>
      <c r="TNK39" s="195"/>
      <c r="TNL39" s="195"/>
      <c r="TNM39" s="195"/>
      <c r="TNN39" s="195"/>
      <c r="TNO39" s="195"/>
      <c r="TNP39" s="195"/>
      <c r="TNQ39" s="195"/>
      <c r="TNR39" s="195"/>
      <c r="TNS39" s="195"/>
      <c r="TNT39" s="195"/>
      <c r="TNU39" s="195"/>
      <c r="TNV39" s="195"/>
      <c r="TNW39" s="195"/>
      <c r="TNX39" s="195"/>
      <c r="TNY39" s="195"/>
      <c r="TNZ39" s="195"/>
      <c r="TOA39" s="195"/>
      <c r="TOB39" s="195"/>
      <c r="TOC39" s="195"/>
      <c r="TOD39" s="195"/>
      <c r="TOE39" s="195"/>
      <c r="TOF39" s="195"/>
      <c r="TOG39" s="195"/>
      <c r="TOH39" s="195"/>
      <c r="TOI39" s="195"/>
      <c r="TOJ39" s="195"/>
      <c r="TOK39" s="195"/>
      <c r="TOL39" s="195"/>
      <c r="TOM39" s="195"/>
      <c r="TON39" s="195"/>
      <c r="TOO39" s="195"/>
      <c r="TOP39" s="195"/>
      <c r="TOQ39" s="195"/>
      <c r="TOR39" s="195"/>
      <c r="TOS39" s="195"/>
      <c r="TOT39" s="195"/>
      <c r="TOU39" s="195"/>
      <c r="TOV39" s="195"/>
      <c r="TOW39" s="195"/>
      <c r="TOX39" s="195"/>
      <c r="TOY39" s="195"/>
      <c r="TOZ39" s="195"/>
      <c r="TPA39" s="195"/>
      <c r="TPB39" s="195"/>
      <c r="TPC39" s="195"/>
      <c r="TPD39" s="195"/>
      <c r="TPE39" s="195"/>
      <c r="TPF39" s="195"/>
      <c r="TPG39" s="195"/>
      <c r="TPH39" s="195"/>
      <c r="TPI39" s="195"/>
      <c r="TPJ39" s="195"/>
      <c r="TPK39" s="195"/>
      <c r="TPL39" s="195"/>
      <c r="TPM39" s="195"/>
      <c r="TPN39" s="195"/>
      <c r="TPO39" s="195"/>
      <c r="TPP39" s="195"/>
      <c r="TPQ39" s="195"/>
      <c r="TPR39" s="195"/>
      <c r="TPS39" s="195"/>
      <c r="TPT39" s="195"/>
      <c r="TPU39" s="195"/>
      <c r="TPV39" s="195"/>
      <c r="TPW39" s="195"/>
      <c r="TPX39" s="195"/>
      <c r="TPY39" s="195"/>
      <c r="TPZ39" s="195"/>
      <c r="TQA39" s="195"/>
      <c r="TQB39" s="195"/>
      <c r="TQC39" s="195"/>
      <c r="TQD39" s="195"/>
      <c r="TQE39" s="195"/>
      <c r="TQF39" s="195"/>
      <c r="TQG39" s="195"/>
      <c r="TQH39" s="195"/>
      <c r="TQI39" s="195"/>
      <c r="TQJ39" s="195"/>
      <c r="TQK39" s="195"/>
      <c r="TQL39" s="195"/>
      <c r="TQM39" s="195"/>
      <c r="TQN39" s="195"/>
      <c r="TQO39" s="195"/>
      <c r="TQP39" s="195"/>
      <c r="TQQ39" s="195"/>
      <c r="TQR39" s="195"/>
      <c r="TQS39" s="195"/>
      <c r="TQT39" s="195"/>
      <c r="TQU39" s="195"/>
      <c r="TQV39" s="195"/>
      <c r="TQW39" s="195"/>
      <c r="TQX39" s="195"/>
      <c r="TQY39" s="195"/>
      <c r="TQZ39" s="195"/>
      <c r="TRA39" s="195"/>
      <c r="TRB39" s="195"/>
      <c r="TRC39" s="195"/>
      <c r="TRD39" s="195"/>
      <c r="TRE39" s="195"/>
      <c r="TRF39" s="195"/>
      <c r="TRG39" s="195"/>
      <c r="TRH39" s="195"/>
      <c r="TRI39" s="195"/>
      <c r="TRJ39" s="195"/>
      <c r="TRK39" s="195"/>
      <c r="TRL39" s="195"/>
      <c r="TRM39" s="195"/>
      <c r="TRN39" s="195"/>
      <c r="TRO39" s="195"/>
      <c r="TRP39" s="195"/>
      <c r="TRQ39" s="195"/>
      <c r="TRR39" s="195"/>
      <c r="TRS39" s="195"/>
      <c r="TRT39" s="195"/>
      <c r="TRU39" s="195"/>
      <c r="TRV39" s="195"/>
      <c r="TRW39" s="195"/>
      <c r="TRX39" s="195"/>
      <c r="TRY39" s="195"/>
      <c r="TRZ39" s="195"/>
      <c r="TSA39" s="195"/>
      <c r="TSB39" s="195"/>
      <c r="TSC39" s="195"/>
      <c r="TSD39" s="195"/>
      <c r="TSE39" s="195"/>
      <c r="TSF39" s="195"/>
      <c r="TSG39" s="195"/>
      <c r="TSH39" s="195"/>
      <c r="TSI39" s="195"/>
      <c r="TSJ39" s="195"/>
      <c r="TSK39" s="195"/>
      <c r="TSL39" s="195"/>
      <c r="TSM39" s="195"/>
      <c r="TSN39" s="195"/>
      <c r="TSO39" s="195"/>
      <c r="TSP39" s="195"/>
      <c r="TSQ39" s="195"/>
      <c r="TSR39" s="195"/>
      <c r="TSS39" s="195"/>
      <c r="TST39" s="195"/>
      <c r="TSU39" s="195"/>
      <c r="TSV39" s="195"/>
      <c r="TSW39" s="195"/>
      <c r="TSX39" s="195"/>
      <c r="TSY39" s="195"/>
      <c r="TSZ39" s="195"/>
      <c r="TTA39" s="195"/>
      <c r="TTB39" s="195"/>
      <c r="TTC39" s="195"/>
      <c r="TTD39" s="195"/>
      <c r="TTE39" s="195"/>
      <c r="TTF39" s="195"/>
      <c r="TTG39" s="195"/>
      <c r="TTH39" s="195"/>
      <c r="TTI39" s="195"/>
      <c r="TTJ39" s="195"/>
      <c r="TTK39" s="195"/>
      <c r="TTL39" s="195"/>
      <c r="TTM39" s="195"/>
      <c r="TTN39" s="195"/>
      <c r="TTO39" s="195"/>
      <c r="TTP39" s="195"/>
      <c r="TTQ39" s="195"/>
      <c r="TTR39" s="195"/>
      <c r="TTS39" s="195"/>
      <c r="TTT39" s="195"/>
      <c r="TTU39" s="195"/>
      <c r="TTV39" s="195"/>
      <c r="TTW39" s="195"/>
      <c r="TTX39" s="195"/>
      <c r="TTY39" s="195"/>
      <c r="TTZ39" s="195"/>
      <c r="TUA39" s="195"/>
      <c r="TUB39" s="195"/>
      <c r="TUC39" s="195"/>
      <c r="TUD39" s="195"/>
      <c r="TUE39" s="195"/>
      <c r="TUF39" s="195"/>
      <c r="TUG39" s="195"/>
      <c r="TUH39" s="195"/>
      <c r="TUI39" s="195"/>
      <c r="TUJ39" s="195"/>
      <c r="TUK39" s="195"/>
      <c r="TUL39" s="195"/>
      <c r="TUM39" s="195"/>
      <c r="TUN39" s="195"/>
      <c r="TUO39" s="195"/>
      <c r="TUP39" s="195"/>
      <c r="TUQ39" s="195"/>
      <c r="TUR39" s="195"/>
      <c r="TUS39" s="195"/>
      <c r="TUT39" s="195"/>
      <c r="TUU39" s="195"/>
      <c r="TUV39" s="195"/>
      <c r="TUW39" s="195"/>
      <c r="TUX39" s="195"/>
      <c r="TUY39" s="195"/>
      <c r="TUZ39" s="195"/>
      <c r="TVA39" s="195"/>
      <c r="TVB39" s="195"/>
      <c r="TVC39" s="195"/>
      <c r="TVD39" s="195"/>
      <c r="TVE39" s="195"/>
      <c r="TVF39" s="195"/>
      <c r="TVG39" s="195"/>
      <c r="TVH39" s="195"/>
      <c r="TVI39" s="195"/>
      <c r="TVJ39" s="195"/>
      <c r="TVK39" s="195"/>
      <c r="TVL39" s="195"/>
      <c r="TVM39" s="195"/>
      <c r="TVN39" s="195"/>
      <c r="TVO39" s="195"/>
      <c r="TVP39" s="195"/>
      <c r="TVQ39" s="195"/>
      <c r="TVR39" s="195"/>
      <c r="TVS39" s="195"/>
      <c r="TVT39" s="195"/>
      <c r="TVU39" s="195"/>
      <c r="TVV39" s="195"/>
      <c r="TVW39" s="195"/>
      <c r="TVX39" s="195"/>
      <c r="TVY39" s="195"/>
      <c r="TVZ39" s="195"/>
      <c r="TWA39" s="195"/>
      <c r="TWB39" s="195"/>
      <c r="TWC39" s="195"/>
      <c r="TWD39" s="195"/>
      <c r="TWE39" s="195"/>
      <c r="TWF39" s="195"/>
      <c r="TWG39" s="195"/>
      <c r="TWH39" s="195"/>
      <c r="TWI39" s="195"/>
      <c r="TWJ39" s="195"/>
      <c r="TWK39" s="195"/>
      <c r="TWL39" s="195"/>
      <c r="TWM39" s="195"/>
      <c r="TWN39" s="195"/>
      <c r="TWO39" s="195"/>
      <c r="TWP39" s="195"/>
      <c r="TWQ39" s="195"/>
      <c r="TWR39" s="195"/>
      <c r="TWS39" s="195"/>
      <c r="TWT39" s="195"/>
      <c r="TWU39" s="195"/>
      <c r="TWV39" s="195"/>
      <c r="TWW39" s="195"/>
      <c r="TWX39" s="195"/>
      <c r="TWY39" s="195"/>
      <c r="TWZ39" s="195"/>
      <c r="TXA39" s="195"/>
      <c r="TXB39" s="195"/>
      <c r="TXC39" s="195"/>
      <c r="TXD39" s="195"/>
      <c r="TXE39" s="195"/>
      <c r="TXF39" s="195"/>
      <c r="TXG39" s="195"/>
      <c r="TXH39" s="195"/>
      <c r="TXI39" s="195"/>
      <c r="TXJ39" s="195"/>
      <c r="TXK39" s="195"/>
      <c r="TXL39" s="195"/>
      <c r="TXM39" s="195"/>
      <c r="TXN39" s="195"/>
      <c r="TXO39" s="195"/>
      <c r="TXP39" s="195"/>
      <c r="TXQ39" s="195"/>
      <c r="TXR39" s="195"/>
      <c r="TXS39" s="195"/>
      <c r="TXT39" s="195"/>
      <c r="TXU39" s="195"/>
      <c r="TXV39" s="195"/>
      <c r="TXW39" s="195"/>
      <c r="TXX39" s="195"/>
      <c r="TXY39" s="195"/>
      <c r="TXZ39" s="195"/>
      <c r="TYA39" s="195"/>
      <c r="TYB39" s="195"/>
      <c r="TYC39" s="195"/>
      <c r="TYD39" s="195"/>
      <c r="TYE39" s="195"/>
      <c r="TYF39" s="195"/>
      <c r="TYG39" s="195"/>
      <c r="TYH39" s="195"/>
      <c r="TYI39" s="195"/>
      <c r="TYJ39" s="195"/>
      <c r="TYK39" s="195"/>
      <c r="TYL39" s="195"/>
      <c r="TYM39" s="195"/>
      <c r="TYN39" s="195"/>
      <c r="TYO39" s="195"/>
      <c r="TYP39" s="195"/>
      <c r="TYQ39" s="195"/>
      <c r="TYR39" s="195"/>
      <c r="TYS39" s="195"/>
      <c r="TYT39" s="195"/>
      <c r="TYU39" s="195"/>
      <c r="TYV39" s="195"/>
      <c r="TYW39" s="195"/>
      <c r="TYX39" s="195"/>
      <c r="TYY39" s="195"/>
      <c r="TYZ39" s="195"/>
      <c r="TZA39" s="195"/>
      <c r="TZB39" s="195"/>
      <c r="TZC39" s="195"/>
      <c r="TZD39" s="195"/>
      <c r="TZE39" s="195"/>
      <c r="TZF39" s="195"/>
      <c r="TZG39" s="195"/>
      <c r="TZH39" s="195"/>
      <c r="TZI39" s="195"/>
      <c r="TZJ39" s="195"/>
      <c r="TZK39" s="195"/>
      <c r="TZL39" s="195"/>
      <c r="TZM39" s="195"/>
      <c r="TZN39" s="195"/>
      <c r="TZO39" s="195"/>
      <c r="TZP39" s="195"/>
      <c r="TZQ39" s="195"/>
      <c r="TZR39" s="195"/>
      <c r="TZS39" s="195"/>
      <c r="TZT39" s="195"/>
      <c r="TZU39" s="195"/>
      <c r="TZV39" s="195"/>
      <c r="TZW39" s="195"/>
      <c r="TZX39" s="195"/>
      <c r="TZY39" s="195"/>
      <c r="TZZ39" s="195"/>
      <c r="UAA39" s="195"/>
      <c r="UAB39" s="195"/>
      <c r="UAC39" s="195"/>
      <c r="UAD39" s="195"/>
      <c r="UAE39" s="195"/>
      <c r="UAF39" s="195"/>
      <c r="UAG39" s="195"/>
      <c r="UAH39" s="195"/>
      <c r="UAI39" s="195"/>
      <c r="UAJ39" s="195"/>
      <c r="UAK39" s="195"/>
      <c r="UAL39" s="195"/>
      <c r="UAM39" s="195"/>
      <c r="UAN39" s="195"/>
      <c r="UAO39" s="195"/>
      <c r="UAP39" s="195"/>
      <c r="UAQ39" s="195"/>
      <c r="UAR39" s="195"/>
      <c r="UAS39" s="195"/>
      <c r="UAT39" s="195"/>
      <c r="UAU39" s="195"/>
      <c r="UAV39" s="195"/>
      <c r="UAW39" s="195"/>
      <c r="UAX39" s="195"/>
      <c r="UAY39" s="195"/>
      <c r="UAZ39" s="195"/>
      <c r="UBA39" s="195"/>
      <c r="UBB39" s="195"/>
      <c r="UBC39" s="195"/>
      <c r="UBD39" s="195"/>
      <c r="UBE39" s="195"/>
      <c r="UBF39" s="195"/>
      <c r="UBG39" s="195"/>
      <c r="UBH39" s="195"/>
      <c r="UBI39" s="195"/>
      <c r="UBJ39" s="195"/>
      <c r="UBK39" s="195"/>
      <c r="UBL39" s="195"/>
      <c r="UBM39" s="195"/>
      <c r="UBN39" s="195"/>
      <c r="UBO39" s="195"/>
      <c r="UBP39" s="195"/>
      <c r="UBQ39" s="195"/>
      <c r="UBR39" s="195"/>
      <c r="UBS39" s="195"/>
      <c r="UBT39" s="195"/>
      <c r="UBU39" s="195"/>
      <c r="UBV39" s="195"/>
      <c r="UBW39" s="195"/>
      <c r="UBX39" s="195"/>
      <c r="UBY39" s="195"/>
      <c r="UBZ39" s="195"/>
      <c r="UCA39" s="195"/>
      <c r="UCB39" s="195"/>
      <c r="UCC39" s="195"/>
      <c r="UCD39" s="195"/>
      <c r="UCE39" s="195"/>
      <c r="UCF39" s="195"/>
      <c r="UCG39" s="195"/>
      <c r="UCH39" s="195"/>
      <c r="UCI39" s="195"/>
      <c r="UCJ39" s="195"/>
      <c r="UCK39" s="195"/>
      <c r="UCL39" s="195"/>
      <c r="UCM39" s="195"/>
      <c r="UCN39" s="195"/>
      <c r="UCO39" s="195"/>
      <c r="UCP39" s="195"/>
      <c r="UCQ39" s="195"/>
      <c r="UCR39" s="195"/>
      <c r="UCS39" s="195"/>
      <c r="UCT39" s="195"/>
      <c r="UCU39" s="195"/>
      <c r="UCV39" s="195"/>
      <c r="UCW39" s="195"/>
      <c r="UCX39" s="195"/>
      <c r="UCY39" s="195"/>
      <c r="UCZ39" s="195"/>
      <c r="UDA39" s="195"/>
      <c r="UDB39" s="195"/>
      <c r="UDC39" s="195"/>
      <c r="UDD39" s="195"/>
      <c r="UDE39" s="195"/>
      <c r="UDF39" s="195"/>
      <c r="UDG39" s="195"/>
      <c r="UDH39" s="195"/>
      <c r="UDI39" s="195"/>
      <c r="UDJ39" s="195"/>
      <c r="UDK39" s="195"/>
      <c r="UDL39" s="195"/>
      <c r="UDM39" s="195"/>
      <c r="UDN39" s="195"/>
      <c r="UDO39" s="195"/>
      <c r="UDP39" s="195"/>
      <c r="UDQ39" s="195"/>
      <c r="UDR39" s="195"/>
      <c r="UDS39" s="195"/>
      <c r="UDT39" s="195"/>
      <c r="UDU39" s="195"/>
      <c r="UDV39" s="195"/>
      <c r="UDW39" s="195"/>
      <c r="UDX39" s="195"/>
      <c r="UDY39" s="195"/>
      <c r="UDZ39" s="195"/>
      <c r="UEA39" s="195"/>
      <c r="UEB39" s="195"/>
      <c r="UEC39" s="195"/>
      <c r="UED39" s="195"/>
      <c r="UEE39" s="195"/>
      <c r="UEF39" s="195"/>
      <c r="UEG39" s="195"/>
      <c r="UEH39" s="195"/>
      <c r="UEI39" s="195"/>
      <c r="UEJ39" s="195"/>
      <c r="UEK39" s="195"/>
      <c r="UEL39" s="195"/>
      <c r="UEM39" s="195"/>
      <c r="UEN39" s="195"/>
      <c r="UEO39" s="195"/>
      <c r="UEP39" s="195"/>
      <c r="UEQ39" s="195"/>
      <c r="UER39" s="195"/>
      <c r="UES39" s="195"/>
      <c r="UET39" s="195"/>
      <c r="UEU39" s="195"/>
      <c r="UEV39" s="195"/>
      <c r="UEW39" s="195"/>
      <c r="UEX39" s="195"/>
      <c r="UEY39" s="195"/>
      <c r="UEZ39" s="195"/>
      <c r="UFA39" s="195"/>
      <c r="UFB39" s="195"/>
      <c r="UFC39" s="195"/>
      <c r="UFD39" s="195"/>
      <c r="UFE39" s="195"/>
      <c r="UFF39" s="195"/>
      <c r="UFG39" s="195"/>
      <c r="UFH39" s="195"/>
      <c r="UFI39" s="195"/>
      <c r="UFJ39" s="195"/>
      <c r="UFK39" s="195"/>
      <c r="UFL39" s="195"/>
      <c r="UFM39" s="195"/>
      <c r="UFN39" s="195"/>
      <c r="UFO39" s="195"/>
      <c r="UFP39" s="195"/>
      <c r="UFQ39" s="195"/>
      <c r="UFR39" s="195"/>
      <c r="UFS39" s="195"/>
      <c r="UFT39" s="195"/>
      <c r="UFU39" s="195"/>
      <c r="UFV39" s="195"/>
      <c r="UFW39" s="195"/>
      <c r="UFX39" s="195"/>
      <c r="UFY39" s="195"/>
      <c r="UFZ39" s="195"/>
      <c r="UGA39" s="195"/>
      <c r="UGB39" s="195"/>
      <c r="UGC39" s="195"/>
      <c r="UGD39" s="195"/>
      <c r="UGE39" s="195"/>
      <c r="UGF39" s="195"/>
      <c r="UGG39" s="195"/>
      <c r="UGH39" s="195"/>
      <c r="UGI39" s="195"/>
      <c r="UGJ39" s="195"/>
      <c r="UGK39" s="195"/>
      <c r="UGL39" s="195"/>
      <c r="UGM39" s="195"/>
      <c r="UGN39" s="195"/>
      <c r="UGO39" s="195"/>
      <c r="UGP39" s="195"/>
      <c r="UGQ39" s="195"/>
      <c r="UGR39" s="195"/>
      <c r="UGS39" s="195"/>
      <c r="UGT39" s="195"/>
      <c r="UGU39" s="195"/>
      <c r="UGV39" s="195"/>
      <c r="UGW39" s="195"/>
      <c r="UGX39" s="195"/>
      <c r="UGY39" s="195"/>
      <c r="UGZ39" s="195"/>
      <c r="UHA39" s="195"/>
      <c r="UHB39" s="195"/>
      <c r="UHC39" s="195"/>
      <c r="UHD39" s="195"/>
      <c r="UHE39" s="195"/>
      <c r="UHF39" s="195"/>
      <c r="UHG39" s="195"/>
      <c r="UHH39" s="195"/>
      <c r="UHI39" s="195"/>
      <c r="UHJ39" s="195"/>
      <c r="UHK39" s="195"/>
      <c r="UHL39" s="195"/>
      <c r="UHM39" s="195"/>
      <c r="UHN39" s="195"/>
      <c r="UHO39" s="195"/>
      <c r="UHP39" s="195"/>
      <c r="UHQ39" s="195"/>
      <c r="UHR39" s="195"/>
      <c r="UHS39" s="195"/>
      <c r="UHT39" s="195"/>
      <c r="UHU39" s="195"/>
      <c r="UHV39" s="195"/>
      <c r="UHW39" s="195"/>
      <c r="UHX39" s="195"/>
      <c r="UHY39" s="195"/>
      <c r="UHZ39" s="195"/>
      <c r="UIA39" s="195"/>
      <c r="UIB39" s="195"/>
      <c r="UIC39" s="195"/>
      <c r="UID39" s="195"/>
      <c r="UIE39" s="195"/>
      <c r="UIF39" s="195"/>
      <c r="UIG39" s="195"/>
      <c r="UIH39" s="195"/>
      <c r="UII39" s="195"/>
      <c r="UIJ39" s="195"/>
      <c r="UIK39" s="195"/>
      <c r="UIL39" s="195"/>
      <c r="UIM39" s="195"/>
      <c r="UIN39" s="195"/>
      <c r="UIO39" s="195"/>
      <c r="UIP39" s="195"/>
      <c r="UIQ39" s="195"/>
      <c r="UIR39" s="195"/>
      <c r="UIS39" s="195"/>
      <c r="UIT39" s="195"/>
      <c r="UIU39" s="195"/>
      <c r="UIV39" s="195"/>
      <c r="UIW39" s="195"/>
      <c r="UIX39" s="195"/>
      <c r="UIY39" s="195"/>
      <c r="UIZ39" s="195"/>
      <c r="UJA39" s="195"/>
      <c r="UJB39" s="195"/>
      <c r="UJC39" s="195"/>
      <c r="UJD39" s="195"/>
      <c r="UJE39" s="195"/>
      <c r="UJF39" s="195"/>
      <c r="UJG39" s="195"/>
      <c r="UJH39" s="195"/>
      <c r="UJI39" s="195"/>
      <c r="UJJ39" s="195"/>
      <c r="UJK39" s="195"/>
      <c r="UJL39" s="195"/>
      <c r="UJM39" s="195"/>
      <c r="UJN39" s="195"/>
      <c r="UJO39" s="195"/>
      <c r="UJP39" s="195"/>
      <c r="UJQ39" s="195"/>
      <c r="UJR39" s="195"/>
      <c r="UJS39" s="195"/>
      <c r="UJT39" s="195"/>
      <c r="UJU39" s="195"/>
      <c r="UJV39" s="195"/>
      <c r="UJW39" s="195"/>
      <c r="UJX39" s="195"/>
      <c r="UJY39" s="195"/>
      <c r="UJZ39" s="195"/>
      <c r="UKA39" s="195"/>
      <c r="UKB39" s="195"/>
      <c r="UKC39" s="195"/>
      <c r="UKD39" s="195"/>
      <c r="UKE39" s="195"/>
      <c r="UKF39" s="195"/>
      <c r="UKG39" s="195"/>
      <c r="UKH39" s="195"/>
      <c r="UKI39" s="195"/>
      <c r="UKJ39" s="195"/>
      <c r="UKK39" s="195"/>
      <c r="UKL39" s="195"/>
      <c r="UKM39" s="195"/>
      <c r="UKN39" s="195"/>
      <c r="UKO39" s="195"/>
      <c r="UKP39" s="195"/>
      <c r="UKQ39" s="195"/>
      <c r="UKR39" s="195"/>
      <c r="UKS39" s="195"/>
      <c r="UKT39" s="195"/>
      <c r="UKU39" s="195"/>
      <c r="UKV39" s="195"/>
      <c r="UKW39" s="195"/>
      <c r="UKX39" s="195"/>
      <c r="UKY39" s="195"/>
      <c r="UKZ39" s="195"/>
      <c r="ULA39" s="195"/>
      <c r="ULB39" s="195"/>
      <c r="ULC39" s="195"/>
      <c r="ULD39" s="195"/>
      <c r="ULE39" s="195"/>
      <c r="ULF39" s="195"/>
      <c r="ULG39" s="195"/>
      <c r="ULH39" s="195"/>
      <c r="ULI39" s="195"/>
      <c r="ULJ39" s="195"/>
      <c r="ULK39" s="195"/>
      <c r="ULL39" s="195"/>
      <c r="ULM39" s="195"/>
      <c r="ULN39" s="195"/>
      <c r="ULO39" s="195"/>
      <c r="ULP39" s="195"/>
      <c r="ULQ39" s="195"/>
      <c r="ULR39" s="195"/>
      <c r="ULS39" s="195"/>
      <c r="ULT39" s="195"/>
      <c r="ULU39" s="195"/>
      <c r="ULV39" s="195"/>
      <c r="ULW39" s="195"/>
      <c r="ULX39" s="195"/>
      <c r="ULY39" s="195"/>
      <c r="ULZ39" s="195"/>
      <c r="UMA39" s="195"/>
      <c r="UMB39" s="195"/>
      <c r="UMC39" s="195"/>
      <c r="UMD39" s="195"/>
      <c r="UME39" s="195"/>
      <c r="UMF39" s="195"/>
      <c r="UMG39" s="195"/>
      <c r="UMH39" s="195"/>
      <c r="UMI39" s="195"/>
      <c r="UMJ39" s="195"/>
      <c r="UMK39" s="195"/>
      <c r="UML39" s="195"/>
      <c r="UMM39" s="195"/>
      <c r="UMN39" s="195"/>
      <c r="UMO39" s="195"/>
      <c r="UMP39" s="195"/>
      <c r="UMQ39" s="195"/>
      <c r="UMR39" s="195"/>
      <c r="UMS39" s="195"/>
      <c r="UMT39" s="195"/>
      <c r="UMU39" s="195"/>
      <c r="UMV39" s="195"/>
      <c r="UMW39" s="195"/>
      <c r="UMX39" s="195"/>
      <c r="UMY39" s="195"/>
      <c r="UMZ39" s="195"/>
      <c r="UNA39" s="195"/>
      <c r="UNB39" s="195"/>
      <c r="UNC39" s="195"/>
      <c r="UND39" s="195"/>
      <c r="UNE39" s="195"/>
      <c r="UNF39" s="195"/>
      <c r="UNG39" s="195"/>
      <c r="UNH39" s="195"/>
      <c r="UNI39" s="195"/>
      <c r="UNJ39" s="195"/>
      <c r="UNK39" s="195"/>
      <c r="UNL39" s="195"/>
      <c r="UNM39" s="195"/>
      <c r="UNN39" s="195"/>
      <c r="UNO39" s="195"/>
      <c r="UNP39" s="195"/>
      <c r="UNQ39" s="195"/>
      <c r="UNR39" s="195"/>
      <c r="UNS39" s="195"/>
      <c r="UNT39" s="195"/>
      <c r="UNU39" s="195"/>
      <c r="UNV39" s="195"/>
      <c r="UNW39" s="195"/>
      <c r="UNX39" s="195"/>
      <c r="UNY39" s="195"/>
      <c r="UNZ39" s="195"/>
      <c r="UOA39" s="195"/>
      <c r="UOB39" s="195"/>
      <c r="UOC39" s="195"/>
      <c r="UOD39" s="195"/>
      <c r="UOE39" s="195"/>
      <c r="UOF39" s="195"/>
      <c r="UOG39" s="195"/>
      <c r="UOH39" s="195"/>
      <c r="UOI39" s="195"/>
      <c r="UOJ39" s="195"/>
      <c r="UOK39" s="195"/>
      <c r="UOL39" s="195"/>
      <c r="UOM39" s="195"/>
      <c r="UON39" s="195"/>
      <c r="UOO39" s="195"/>
      <c r="UOP39" s="195"/>
      <c r="UOQ39" s="195"/>
      <c r="UOR39" s="195"/>
      <c r="UOS39" s="195"/>
      <c r="UOT39" s="195"/>
      <c r="UOU39" s="195"/>
      <c r="UOV39" s="195"/>
      <c r="UOW39" s="195"/>
      <c r="UOX39" s="195"/>
      <c r="UOY39" s="195"/>
      <c r="UOZ39" s="195"/>
      <c r="UPA39" s="195"/>
      <c r="UPB39" s="195"/>
      <c r="UPC39" s="195"/>
      <c r="UPD39" s="195"/>
      <c r="UPE39" s="195"/>
      <c r="UPF39" s="195"/>
      <c r="UPG39" s="195"/>
      <c r="UPH39" s="195"/>
      <c r="UPI39" s="195"/>
      <c r="UPJ39" s="195"/>
      <c r="UPK39" s="195"/>
      <c r="UPL39" s="195"/>
      <c r="UPM39" s="195"/>
      <c r="UPN39" s="195"/>
      <c r="UPO39" s="195"/>
      <c r="UPP39" s="195"/>
      <c r="UPQ39" s="195"/>
      <c r="UPR39" s="195"/>
      <c r="UPS39" s="195"/>
      <c r="UPT39" s="195"/>
      <c r="UPU39" s="195"/>
      <c r="UPV39" s="195"/>
      <c r="UPW39" s="195"/>
      <c r="UPX39" s="195"/>
      <c r="UPY39" s="195"/>
      <c r="UPZ39" s="195"/>
      <c r="UQA39" s="195"/>
      <c r="UQB39" s="195"/>
      <c r="UQC39" s="195"/>
      <c r="UQD39" s="195"/>
      <c r="UQE39" s="195"/>
      <c r="UQF39" s="195"/>
      <c r="UQG39" s="195"/>
      <c r="UQH39" s="195"/>
      <c r="UQI39" s="195"/>
      <c r="UQJ39" s="195"/>
      <c r="UQK39" s="195"/>
      <c r="UQL39" s="195"/>
      <c r="UQM39" s="195"/>
      <c r="UQN39" s="195"/>
      <c r="UQO39" s="195"/>
      <c r="UQP39" s="195"/>
      <c r="UQQ39" s="195"/>
      <c r="UQR39" s="195"/>
      <c r="UQS39" s="195"/>
      <c r="UQT39" s="195"/>
      <c r="UQU39" s="195"/>
      <c r="UQV39" s="195"/>
      <c r="UQW39" s="195"/>
      <c r="UQX39" s="195"/>
      <c r="UQY39" s="195"/>
      <c r="UQZ39" s="195"/>
      <c r="URA39" s="195"/>
      <c r="URB39" s="195"/>
      <c r="URC39" s="195"/>
      <c r="URD39" s="195"/>
      <c r="URE39" s="195"/>
      <c r="URF39" s="195"/>
      <c r="URG39" s="195"/>
      <c r="URH39" s="195"/>
      <c r="URI39" s="195"/>
      <c r="URJ39" s="195"/>
      <c r="URK39" s="195"/>
      <c r="URL39" s="195"/>
      <c r="URM39" s="195"/>
      <c r="URN39" s="195"/>
      <c r="URO39" s="195"/>
      <c r="URP39" s="195"/>
      <c r="URQ39" s="195"/>
      <c r="URR39" s="195"/>
      <c r="URS39" s="195"/>
      <c r="URT39" s="195"/>
      <c r="URU39" s="195"/>
      <c r="URV39" s="195"/>
      <c r="URW39" s="195"/>
      <c r="URX39" s="195"/>
      <c r="URY39" s="195"/>
      <c r="URZ39" s="195"/>
      <c r="USA39" s="195"/>
      <c r="USB39" s="195"/>
      <c r="USC39" s="195"/>
      <c r="USD39" s="195"/>
      <c r="USE39" s="195"/>
      <c r="USF39" s="195"/>
      <c r="USG39" s="195"/>
      <c r="USH39" s="195"/>
      <c r="USI39" s="195"/>
      <c r="USJ39" s="195"/>
      <c r="USK39" s="195"/>
      <c r="USL39" s="195"/>
      <c r="USM39" s="195"/>
      <c r="USN39" s="195"/>
      <c r="USO39" s="195"/>
      <c r="USP39" s="195"/>
      <c r="USQ39" s="195"/>
      <c r="USR39" s="195"/>
      <c r="USS39" s="195"/>
      <c r="UST39" s="195"/>
      <c r="USU39" s="195"/>
      <c r="USV39" s="195"/>
      <c r="USW39" s="195"/>
      <c r="USX39" s="195"/>
      <c r="USY39" s="195"/>
      <c r="USZ39" s="195"/>
      <c r="UTA39" s="195"/>
      <c r="UTB39" s="195"/>
      <c r="UTC39" s="195"/>
      <c r="UTD39" s="195"/>
      <c r="UTE39" s="195"/>
      <c r="UTF39" s="195"/>
      <c r="UTG39" s="195"/>
      <c r="UTH39" s="195"/>
      <c r="UTI39" s="195"/>
      <c r="UTJ39" s="195"/>
      <c r="UTK39" s="195"/>
      <c r="UTL39" s="195"/>
      <c r="UTM39" s="195"/>
      <c r="UTN39" s="195"/>
      <c r="UTO39" s="195"/>
      <c r="UTP39" s="195"/>
      <c r="UTQ39" s="195"/>
      <c r="UTR39" s="195"/>
      <c r="UTS39" s="195"/>
      <c r="UTT39" s="195"/>
      <c r="UTU39" s="195"/>
      <c r="UTV39" s="195"/>
      <c r="UTW39" s="195"/>
      <c r="UTX39" s="195"/>
      <c r="UTY39" s="195"/>
      <c r="UTZ39" s="195"/>
      <c r="UUA39" s="195"/>
      <c r="UUB39" s="195"/>
      <c r="UUC39" s="195"/>
      <c r="UUD39" s="195"/>
      <c r="UUE39" s="195"/>
      <c r="UUF39" s="195"/>
      <c r="UUG39" s="195"/>
      <c r="UUH39" s="195"/>
      <c r="UUI39" s="195"/>
      <c r="UUJ39" s="195"/>
      <c r="UUK39" s="195"/>
      <c r="UUL39" s="195"/>
      <c r="UUM39" s="195"/>
      <c r="UUN39" s="195"/>
      <c r="UUO39" s="195"/>
      <c r="UUP39" s="195"/>
      <c r="UUQ39" s="195"/>
      <c r="UUR39" s="195"/>
      <c r="UUS39" s="195"/>
      <c r="UUT39" s="195"/>
      <c r="UUU39" s="195"/>
      <c r="UUV39" s="195"/>
      <c r="UUW39" s="195"/>
      <c r="UUX39" s="195"/>
      <c r="UUY39" s="195"/>
      <c r="UUZ39" s="195"/>
      <c r="UVA39" s="195"/>
      <c r="UVB39" s="195"/>
      <c r="UVC39" s="195"/>
      <c r="UVD39" s="195"/>
      <c r="UVE39" s="195"/>
      <c r="UVF39" s="195"/>
      <c r="UVG39" s="195"/>
      <c r="UVH39" s="195"/>
      <c r="UVI39" s="195"/>
      <c r="UVJ39" s="195"/>
      <c r="UVK39" s="195"/>
      <c r="UVL39" s="195"/>
      <c r="UVM39" s="195"/>
      <c r="UVN39" s="195"/>
      <c r="UVO39" s="195"/>
      <c r="UVP39" s="195"/>
      <c r="UVQ39" s="195"/>
      <c r="UVR39" s="195"/>
      <c r="UVS39" s="195"/>
      <c r="UVT39" s="195"/>
      <c r="UVU39" s="195"/>
      <c r="UVV39" s="195"/>
      <c r="UVW39" s="195"/>
      <c r="UVX39" s="195"/>
      <c r="UVY39" s="195"/>
      <c r="UVZ39" s="195"/>
      <c r="UWA39" s="195"/>
      <c r="UWB39" s="195"/>
      <c r="UWC39" s="195"/>
      <c r="UWD39" s="195"/>
      <c r="UWE39" s="195"/>
      <c r="UWF39" s="195"/>
      <c r="UWG39" s="195"/>
      <c r="UWH39" s="195"/>
      <c r="UWI39" s="195"/>
      <c r="UWJ39" s="195"/>
      <c r="UWK39" s="195"/>
      <c r="UWL39" s="195"/>
      <c r="UWM39" s="195"/>
      <c r="UWN39" s="195"/>
      <c r="UWO39" s="195"/>
      <c r="UWP39" s="195"/>
      <c r="UWQ39" s="195"/>
      <c r="UWR39" s="195"/>
      <c r="UWS39" s="195"/>
      <c r="UWT39" s="195"/>
      <c r="UWU39" s="195"/>
      <c r="UWV39" s="195"/>
      <c r="UWW39" s="195"/>
      <c r="UWX39" s="195"/>
      <c r="UWY39" s="195"/>
      <c r="UWZ39" s="195"/>
      <c r="UXA39" s="195"/>
      <c r="UXB39" s="195"/>
      <c r="UXC39" s="195"/>
      <c r="UXD39" s="195"/>
      <c r="UXE39" s="195"/>
      <c r="UXF39" s="195"/>
      <c r="UXG39" s="195"/>
      <c r="UXH39" s="195"/>
      <c r="UXI39" s="195"/>
      <c r="UXJ39" s="195"/>
      <c r="UXK39" s="195"/>
      <c r="UXL39" s="195"/>
      <c r="UXM39" s="195"/>
      <c r="UXN39" s="195"/>
      <c r="UXO39" s="195"/>
      <c r="UXP39" s="195"/>
      <c r="UXQ39" s="195"/>
      <c r="UXR39" s="195"/>
      <c r="UXS39" s="195"/>
      <c r="UXT39" s="195"/>
      <c r="UXU39" s="195"/>
      <c r="UXV39" s="195"/>
      <c r="UXW39" s="195"/>
      <c r="UXX39" s="195"/>
      <c r="UXY39" s="195"/>
      <c r="UXZ39" s="195"/>
      <c r="UYA39" s="195"/>
      <c r="UYB39" s="195"/>
      <c r="UYC39" s="195"/>
      <c r="UYD39" s="195"/>
      <c r="UYE39" s="195"/>
      <c r="UYF39" s="195"/>
      <c r="UYG39" s="195"/>
      <c r="UYH39" s="195"/>
      <c r="UYI39" s="195"/>
      <c r="UYJ39" s="195"/>
      <c r="UYK39" s="195"/>
      <c r="UYL39" s="195"/>
      <c r="UYM39" s="195"/>
      <c r="UYN39" s="195"/>
      <c r="UYO39" s="195"/>
      <c r="UYP39" s="195"/>
      <c r="UYQ39" s="195"/>
      <c r="UYR39" s="195"/>
      <c r="UYS39" s="195"/>
      <c r="UYT39" s="195"/>
      <c r="UYU39" s="195"/>
      <c r="UYV39" s="195"/>
      <c r="UYW39" s="195"/>
      <c r="UYX39" s="195"/>
      <c r="UYY39" s="195"/>
      <c r="UYZ39" s="195"/>
      <c r="UZA39" s="195"/>
      <c r="UZB39" s="195"/>
      <c r="UZC39" s="195"/>
      <c r="UZD39" s="195"/>
      <c r="UZE39" s="195"/>
      <c r="UZF39" s="195"/>
      <c r="UZG39" s="195"/>
      <c r="UZH39" s="195"/>
      <c r="UZI39" s="195"/>
      <c r="UZJ39" s="195"/>
      <c r="UZK39" s="195"/>
      <c r="UZL39" s="195"/>
      <c r="UZM39" s="195"/>
      <c r="UZN39" s="195"/>
      <c r="UZO39" s="195"/>
      <c r="UZP39" s="195"/>
      <c r="UZQ39" s="195"/>
      <c r="UZR39" s="195"/>
      <c r="UZS39" s="195"/>
      <c r="UZT39" s="195"/>
      <c r="UZU39" s="195"/>
      <c r="UZV39" s="195"/>
      <c r="UZW39" s="195"/>
      <c r="UZX39" s="195"/>
      <c r="UZY39" s="195"/>
      <c r="UZZ39" s="195"/>
      <c r="VAA39" s="195"/>
      <c r="VAB39" s="195"/>
      <c r="VAC39" s="195"/>
      <c r="VAD39" s="195"/>
      <c r="VAE39" s="195"/>
      <c r="VAF39" s="195"/>
      <c r="VAG39" s="195"/>
      <c r="VAH39" s="195"/>
      <c r="VAI39" s="195"/>
      <c r="VAJ39" s="195"/>
      <c r="VAK39" s="195"/>
      <c r="VAL39" s="195"/>
      <c r="VAM39" s="195"/>
      <c r="VAN39" s="195"/>
      <c r="VAO39" s="195"/>
      <c r="VAP39" s="195"/>
      <c r="VAQ39" s="195"/>
      <c r="VAR39" s="195"/>
      <c r="VAS39" s="195"/>
      <c r="VAT39" s="195"/>
      <c r="VAU39" s="195"/>
      <c r="VAV39" s="195"/>
      <c r="VAW39" s="195"/>
      <c r="VAX39" s="195"/>
      <c r="VAY39" s="195"/>
      <c r="VAZ39" s="195"/>
      <c r="VBA39" s="195"/>
      <c r="VBB39" s="195"/>
      <c r="VBC39" s="195"/>
      <c r="VBD39" s="195"/>
      <c r="VBE39" s="195"/>
      <c r="VBF39" s="195"/>
      <c r="VBG39" s="195"/>
      <c r="VBH39" s="195"/>
      <c r="VBI39" s="195"/>
      <c r="VBJ39" s="195"/>
      <c r="VBK39" s="195"/>
      <c r="VBL39" s="195"/>
      <c r="VBM39" s="195"/>
      <c r="VBN39" s="195"/>
      <c r="VBO39" s="195"/>
      <c r="VBP39" s="195"/>
      <c r="VBQ39" s="195"/>
      <c r="VBR39" s="195"/>
      <c r="VBS39" s="195"/>
      <c r="VBT39" s="195"/>
      <c r="VBU39" s="195"/>
      <c r="VBV39" s="195"/>
      <c r="VBW39" s="195"/>
      <c r="VBX39" s="195"/>
      <c r="VBY39" s="195"/>
      <c r="VBZ39" s="195"/>
      <c r="VCA39" s="195"/>
      <c r="VCB39" s="195"/>
      <c r="VCC39" s="195"/>
      <c r="VCD39" s="195"/>
      <c r="VCE39" s="195"/>
      <c r="VCF39" s="195"/>
      <c r="VCG39" s="195"/>
      <c r="VCH39" s="195"/>
      <c r="VCI39" s="195"/>
      <c r="VCJ39" s="195"/>
      <c r="VCK39" s="195"/>
      <c r="VCL39" s="195"/>
      <c r="VCM39" s="195"/>
      <c r="VCN39" s="195"/>
      <c r="VCO39" s="195"/>
      <c r="VCP39" s="195"/>
      <c r="VCQ39" s="195"/>
      <c r="VCR39" s="195"/>
      <c r="VCS39" s="195"/>
      <c r="VCT39" s="195"/>
      <c r="VCU39" s="195"/>
      <c r="VCV39" s="195"/>
      <c r="VCW39" s="195"/>
      <c r="VCX39" s="195"/>
      <c r="VCY39" s="195"/>
      <c r="VCZ39" s="195"/>
      <c r="VDA39" s="195"/>
      <c r="VDB39" s="195"/>
      <c r="VDC39" s="195"/>
      <c r="VDD39" s="195"/>
      <c r="VDE39" s="195"/>
      <c r="VDF39" s="195"/>
      <c r="VDG39" s="195"/>
      <c r="VDH39" s="195"/>
      <c r="VDI39" s="195"/>
      <c r="VDJ39" s="195"/>
      <c r="VDK39" s="195"/>
      <c r="VDL39" s="195"/>
      <c r="VDM39" s="195"/>
      <c r="VDN39" s="195"/>
      <c r="VDO39" s="195"/>
      <c r="VDP39" s="195"/>
      <c r="VDQ39" s="195"/>
      <c r="VDR39" s="195"/>
      <c r="VDS39" s="195"/>
      <c r="VDT39" s="195"/>
      <c r="VDU39" s="195"/>
      <c r="VDV39" s="195"/>
      <c r="VDW39" s="195"/>
      <c r="VDX39" s="195"/>
      <c r="VDY39" s="195"/>
      <c r="VDZ39" s="195"/>
      <c r="VEA39" s="195"/>
      <c r="VEB39" s="195"/>
      <c r="VEC39" s="195"/>
      <c r="VED39" s="195"/>
      <c r="VEE39" s="195"/>
      <c r="VEF39" s="195"/>
      <c r="VEG39" s="195"/>
      <c r="VEH39" s="195"/>
      <c r="VEI39" s="195"/>
      <c r="VEJ39" s="195"/>
      <c r="VEK39" s="195"/>
      <c r="VEL39" s="195"/>
      <c r="VEM39" s="195"/>
      <c r="VEN39" s="195"/>
      <c r="VEO39" s="195"/>
      <c r="VEP39" s="195"/>
      <c r="VEQ39" s="195"/>
      <c r="VER39" s="195"/>
      <c r="VES39" s="195"/>
      <c r="VET39" s="195"/>
      <c r="VEU39" s="195"/>
      <c r="VEV39" s="195"/>
      <c r="VEW39" s="195"/>
      <c r="VEX39" s="195"/>
      <c r="VEY39" s="195"/>
      <c r="VEZ39" s="195"/>
      <c r="VFA39" s="195"/>
      <c r="VFB39" s="195"/>
      <c r="VFC39" s="195"/>
      <c r="VFD39" s="195"/>
      <c r="VFE39" s="195"/>
      <c r="VFF39" s="195"/>
      <c r="VFG39" s="195"/>
      <c r="VFH39" s="195"/>
      <c r="VFI39" s="195"/>
      <c r="VFJ39" s="195"/>
      <c r="VFK39" s="195"/>
      <c r="VFL39" s="195"/>
      <c r="VFM39" s="195"/>
      <c r="VFN39" s="195"/>
      <c r="VFO39" s="195"/>
      <c r="VFP39" s="195"/>
      <c r="VFQ39" s="195"/>
      <c r="VFR39" s="195"/>
      <c r="VFS39" s="195"/>
      <c r="VFT39" s="195"/>
      <c r="VFU39" s="195"/>
      <c r="VFV39" s="195"/>
      <c r="VFW39" s="195"/>
      <c r="VFX39" s="195"/>
      <c r="VFY39" s="195"/>
      <c r="VFZ39" s="195"/>
      <c r="VGA39" s="195"/>
      <c r="VGB39" s="195"/>
      <c r="VGC39" s="195"/>
      <c r="VGD39" s="195"/>
      <c r="VGE39" s="195"/>
      <c r="VGF39" s="195"/>
      <c r="VGG39" s="195"/>
      <c r="VGH39" s="195"/>
      <c r="VGI39" s="195"/>
      <c r="VGJ39" s="195"/>
      <c r="VGK39" s="195"/>
      <c r="VGL39" s="195"/>
      <c r="VGM39" s="195"/>
      <c r="VGN39" s="195"/>
      <c r="VGO39" s="195"/>
      <c r="VGP39" s="195"/>
      <c r="VGQ39" s="195"/>
      <c r="VGR39" s="195"/>
      <c r="VGS39" s="195"/>
      <c r="VGT39" s="195"/>
      <c r="VGU39" s="195"/>
      <c r="VGV39" s="195"/>
      <c r="VGW39" s="195"/>
      <c r="VGX39" s="195"/>
      <c r="VGY39" s="195"/>
      <c r="VGZ39" s="195"/>
      <c r="VHA39" s="195"/>
      <c r="VHB39" s="195"/>
      <c r="VHC39" s="195"/>
      <c r="VHD39" s="195"/>
      <c r="VHE39" s="195"/>
      <c r="VHF39" s="195"/>
      <c r="VHG39" s="195"/>
      <c r="VHH39" s="195"/>
      <c r="VHI39" s="195"/>
      <c r="VHJ39" s="195"/>
      <c r="VHK39" s="195"/>
      <c r="VHL39" s="195"/>
      <c r="VHM39" s="195"/>
      <c r="VHN39" s="195"/>
      <c r="VHO39" s="195"/>
      <c r="VHP39" s="195"/>
      <c r="VHQ39" s="195"/>
      <c r="VHR39" s="195"/>
      <c r="VHS39" s="195"/>
      <c r="VHT39" s="195"/>
      <c r="VHU39" s="195"/>
      <c r="VHV39" s="195"/>
      <c r="VHW39" s="195"/>
      <c r="VHX39" s="195"/>
      <c r="VHY39" s="195"/>
      <c r="VHZ39" s="195"/>
      <c r="VIA39" s="195"/>
      <c r="VIB39" s="195"/>
      <c r="VIC39" s="195"/>
      <c r="VID39" s="195"/>
      <c r="VIE39" s="195"/>
      <c r="VIF39" s="195"/>
      <c r="VIG39" s="195"/>
      <c r="VIH39" s="195"/>
      <c r="VII39" s="195"/>
      <c r="VIJ39" s="195"/>
      <c r="VIK39" s="195"/>
      <c r="VIL39" s="195"/>
      <c r="VIM39" s="195"/>
      <c r="VIN39" s="195"/>
      <c r="VIO39" s="195"/>
      <c r="VIP39" s="195"/>
      <c r="VIQ39" s="195"/>
      <c r="VIR39" s="195"/>
      <c r="VIS39" s="195"/>
      <c r="VIT39" s="195"/>
      <c r="VIU39" s="195"/>
      <c r="VIV39" s="195"/>
      <c r="VIW39" s="195"/>
      <c r="VIX39" s="195"/>
      <c r="VIY39" s="195"/>
      <c r="VIZ39" s="195"/>
      <c r="VJA39" s="195"/>
      <c r="VJB39" s="195"/>
      <c r="VJC39" s="195"/>
      <c r="VJD39" s="195"/>
      <c r="VJE39" s="195"/>
      <c r="VJF39" s="195"/>
      <c r="VJG39" s="195"/>
      <c r="VJH39" s="195"/>
      <c r="VJI39" s="195"/>
      <c r="VJJ39" s="195"/>
      <c r="VJK39" s="195"/>
      <c r="VJL39" s="195"/>
      <c r="VJM39" s="195"/>
      <c r="VJN39" s="195"/>
      <c r="VJO39" s="195"/>
      <c r="VJP39" s="195"/>
      <c r="VJQ39" s="195"/>
      <c r="VJR39" s="195"/>
      <c r="VJS39" s="195"/>
      <c r="VJT39" s="195"/>
      <c r="VJU39" s="195"/>
      <c r="VJV39" s="195"/>
      <c r="VJW39" s="195"/>
      <c r="VJX39" s="195"/>
      <c r="VJY39" s="195"/>
      <c r="VJZ39" s="195"/>
      <c r="VKA39" s="195"/>
      <c r="VKB39" s="195"/>
      <c r="VKC39" s="195"/>
      <c r="VKD39" s="195"/>
      <c r="VKE39" s="195"/>
      <c r="VKF39" s="195"/>
      <c r="VKG39" s="195"/>
      <c r="VKH39" s="195"/>
      <c r="VKI39" s="195"/>
      <c r="VKJ39" s="195"/>
      <c r="VKK39" s="195"/>
      <c r="VKL39" s="195"/>
      <c r="VKM39" s="195"/>
      <c r="VKN39" s="195"/>
      <c r="VKO39" s="195"/>
      <c r="VKP39" s="195"/>
      <c r="VKQ39" s="195"/>
      <c r="VKR39" s="195"/>
      <c r="VKS39" s="195"/>
      <c r="VKT39" s="195"/>
      <c r="VKU39" s="195"/>
      <c r="VKV39" s="195"/>
      <c r="VKW39" s="195"/>
      <c r="VKX39" s="195"/>
      <c r="VKY39" s="195"/>
      <c r="VKZ39" s="195"/>
      <c r="VLA39" s="195"/>
      <c r="VLB39" s="195"/>
      <c r="VLC39" s="195"/>
      <c r="VLD39" s="195"/>
      <c r="VLE39" s="195"/>
      <c r="VLF39" s="195"/>
      <c r="VLG39" s="195"/>
      <c r="VLH39" s="195"/>
      <c r="VLI39" s="195"/>
      <c r="VLJ39" s="195"/>
      <c r="VLK39" s="195"/>
      <c r="VLL39" s="195"/>
      <c r="VLM39" s="195"/>
      <c r="VLN39" s="195"/>
      <c r="VLO39" s="195"/>
      <c r="VLP39" s="195"/>
      <c r="VLQ39" s="195"/>
      <c r="VLR39" s="195"/>
      <c r="VLS39" s="195"/>
      <c r="VLT39" s="195"/>
      <c r="VLU39" s="195"/>
      <c r="VLV39" s="195"/>
      <c r="VLW39" s="195"/>
      <c r="VLX39" s="195"/>
      <c r="VLY39" s="195"/>
      <c r="VLZ39" s="195"/>
      <c r="VMA39" s="195"/>
      <c r="VMB39" s="195"/>
      <c r="VMC39" s="195"/>
      <c r="VMD39" s="195"/>
      <c r="VME39" s="195"/>
      <c r="VMF39" s="195"/>
      <c r="VMG39" s="195"/>
      <c r="VMH39" s="195"/>
      <c r="VMI39" s="195"/>
      <c r="VMJ39" s="195"/>
      <c r="VMK39" s="195"/>
      <c r="VML39" s="195"/>
      <c r="VMM39" s="195"/>
      <c r="VMN39" s="195"/>
      <c r="VMO39" s="195"/>
      <c r="VMP39" s="195"/>
      <c r="VMQ39" s="195"/>
      <c r="VMR39" s="195"/>
      <c r="VMS39" s="195"/>
      <c r="VMT39" s="195"/>
      <c r="VMU39" s="195"/>
      <c r="VMV39" s="195"/>
      <c r="VMW39" s="195"/>
      <c r="VMX39" s="195"/>
      <c r="VMY39" s="195"/>
      <c r="VMZ39" s="195"/>
      <c r="VNA39" s="195"/>
      <c r="VNB39" s="195"/>
      <c r="VNC39" s="195"/>
      <c r="VND39" s="195"/>
      <c r="VNE39" s="195"/>
      <c r="VNF39" s="195"/>
      <c r="VNG39" s="195"/>
      <c r="VNH39" s="195"/>
      <c r="VNI39" s="195"/>
      <c r="VNJ39" s="195"/>
      <c r="VNK39" s="195"/>
      <c r="VNL39" s="195"/>
      <c r="VNM39" s="195"/>
      <c r="VNN39" s="195"/>
      <c r="VNO39" s="195"/>
      <c r="VNP39" s="195"/>
      <c r="VNQ39" s="195"/>
      <c r="VNR39" s="195"/>
      <c r="VNS39" s="195"/>
      <c r="VNT39" s="195"/>
      <c r="VNU39" s="195"/>
      <c r="VNV39" s="195"/>
      <c r="VNW39" s="195"/>
      <c r="VNX39" s="195"/>
      <c r="VNY39" s="195"/>
      <c r="VNZ39" s="195"/>
      <c r="VOA39" s="195"/>
      <c r="VOB39" s="195"/>
      <c r="VOC39" s="195"/>
      <c r="VOD39" s="195"/>
      <c r="VOE39" s="195"/>
      <c r="VOF39" s="195"/>
      <c r="VOG39" s="195"/>
      <c r="VOH39" s="195"/>
      <c r="VOI39" s="195"/>
      <c r="VOJ39" s="195"/>
      <c r="VOK39" s="195"/>
      <c r="VOL39" s="195"/>
      <c r="VOM39" s="195"/>
      <c r="VON39" s="195"/>
      <c r="VOO39" s="195"/>
      <c r="VOP39" s="195"/>
      <c r="VOQ39" s="195"/>
      <c r="VOR39" s="195"/>
      <c r="VOS39" s="195"/>
      <c r="VOT39" s="195"/>
      <c r="VOU39" s="195"/>
      <c r="VOV39" s="195"/>
      <c r="VOW39" s="195"/>
      <c r="VOX39" s="195"/>
      <c r="VOY39" s="195"/>
      <c r="VOZ39" s="195"/>
      <c r="VPA39" s="195"/>
      <c r="VPB39" s="195"/>
      <c r="VPC39" s="195"/>
      <c r="VPD39" s="195"/>
      <c r="VPE39" s="195"/>
      <c r="VPF39" s="195"/>
      <c r="VPG39" s="195"/>
      <c r="VPH39" s="195"/>
      <c r="VPI39" s="195"/>
      <c r="VPJ39" s="195"/>
      <c r="VPK39" s="195"/>
      <c r="VPL39" s="195"/>
      <c r="VPM39" s="195"/>
      <c r="VPN39" s="195"/>
      <c r="VPO39" s="195"/>
      <c r="VPP39" s="195"/>
      <c r="VPQ39" s="195"/>
      <c r="VPR39" s="195"/>
      <c r="VPS39" s="195"/>
      <c r="VPT39" s="195"/>
      <c r="VPU39" s="195"/>
      <c r="VPV39" s="195"/>
      <c r="VPW39" s="195"/>
      <c r="VPX39" s="195"/>
      <c r="VPY39" s="195"/>
      <c r="VPZ39" s="195"/>
      <c r="VQA39" s="195"/>
      <c r="VQB39" s="195"/>
      <c r="VQC39" s="195"/>
      <c r="VQD39" s="195"/>
      <c r="VQE39" s="195"/>
      <c r="VQF39" s="195"/>
      <c r="VQG39" s="195"/>
      <c r="VQH39" s="195"/>
      <c r="VQI39" s="195"/>
      <c r="VQJ39" s="195"/>
      <c r="VQK39" s="195"/>
      <c r="VQL39" s="195"/>
      <c r="VQM39" s="195"/>
      <c r="VQN39" s="195"/>
      <c r="VQO39" s="195"/>
      <c r="VQP39" s="195"/>
      <c r="VQQ39" s="195"/>
      <c r="VQR39" s="195"/>
      <c r="VQS39" s="195"/>
      <c r="VQT39" s="195"/>
      <c r="VQU39" s="195"/>
      <c r="VQV39" s="195"/>
      <c r="VQW39" s="195"/>
      <c r="VQX39" s="195"/>
      <c r="VQY39" s="195"/>
      <c r="VQZ39" s="195"/>
      <c r="VRA39" s="195"/>
      <c r="VRB39" s="195"/>
      <c r="VRC39" s="195"/>
      <c r="VRD39" s="195"/>
      <c r="VRE39" s="195"/>
      <c r="VRF39" s="195"/>
      <c r="VRG39" s="195"/>
      <c r="VRH39" s="195"/>
      <c r="VRI39" s="195"/>
      <c r="VRJ39" s="195"/>
      <c r="VRK39" s="195"/>
      <c r="VRL39" s="195"/>
      <c r="VRM39" s="195"/>
      <c r="VRN39" s="195"/>
      <c r="VRO39" s="195"/>
      <c r="VRP39" s="195"/>
      <c r="VRQ39" s="195"/>
      <c r="VRR39" s="195"/>
      <c r="VRS39" s="195"/>
      <c r="VRT39" s="195"/>
      <c r="VRU39" s="195"/>
      <c r="VRV39" s="195"/>
      <c r="VRW39" s="195"/>
      <c r="VRX39" s="195"/>
      <c r="VRY39" s="195"/>
      <c r="VRZ39" s="195"/>
      <c r="VSA39" s="195"/>
      <c r="VSB39" s="195"/>
      <c r="VSC39" s="195"/>
      <c r="VSD39" s="195"/>
      <c r="VSE39" s="195"/>
      <c r="VSF39" s="195"/>
      <c r="VSG39" s="195"/>
      <c r="VSH39" s="195"/>
      <c r="VSI39" s="195"/>
      <c r="VSJ39" s="195"/>
      <c r="VSK39" s="195"/>
      <c r="VSL39" s="195"/>
      <c r="VSM39" s="195"/>
      <c r="VSN39" s="195"/>
      <c r="VSO39" s="195"/>
      <c r="VSP39" s="195"/>
      <c r="VSQ39" s="195"/>
      <c r="VSR39" s="195"/>
      <c r="VSS39" s="195"/>
      <c r="VST39" s="195"/>
      <c r="VSU39" s="195"/>
      <c r="VSV39" s="195"/>
      <c r="VSW39" s="195"/>
      <c r="VSX39" s="195"/>
      <c r="VSY39" s="195"/>
      <c r="VSZ39" s="195"/>
      <c r="VTA39" s="195"/>
      <c r="VTB39" s="195"/>
      <c r="VTC39" s="195"/>
      <c r="VTD39" s="195"/>
      <c r="VTE39" s="195"/>
      <c r="VTF39" s="195"/>
      <c r="VTG39" s="195"/>
      <c r="VTH39" s="195"/>
      <c r="VTI39" s="195"/>
      <c r="VTJ39" s="195"/>
      <c r="VTK39" s="195"/>
      <c r="VTL39" s="195"/>
      <c r="VTM39" s="195"/>
      <c r="VTN39" s="195"/>
      <c r="VTO39" s="195"/>
      <c r="VTP39" s="195"/>
      <c r="VTQ39" s="195"/>
      <c r="VTR39" s="195"/>
      <c r="VTS39" s="195"/>
      <c r="VTT39" s="195"/>
      <c r="VTU39" s="195"/>
      <c r="VTV39" s="195"/>
      <c r="VTW39" s="195"/>
      <c r="VTX39" s="195"/>
      <c r="VTY39" s="195"/>
      <c r="VTZ39" s="195"/>
      <c r="VUA39" s="195"/>
      <c r="VUB39" s="195"/>
      <c r="VUC39" s="195"/>
      <c r="VUD39" s="195"/>
      <c r="VUE39" s="195"/>
      <c r="VUF39" s="195"/>
      <c r="VUG39" s="195"/>
      <c r="VUH39" s="195"/>
      <c r="VUI39" s="195"/>
      <c r="VUJ39" s="195"/>
      <c r="VUK39" s="195"/>
      <c r="VUL39" s="195"/>
      <c r="VUM39" s="195"/>
      <c r="VUN39" s="195"/>
      <c r="VUO39" s="195"/>
      <c r="VUP39" s="195"/>
      <c r="VUQ39" s="195"/>
      <c r="VUR39" s="195"/>
      <c r="VUS39" s="195"/>
      <c r="VUT39" s="195"/>
      <c r="VUU39" s="195"/>
      <c r="VUV39" s="195"/>
      <c r="VUW39" s="195"/>
      <c r="VUX39" s="195"/>
      <c r="VUY39" s="195"/>
      <c r="VUZ39" s="195"/>
      <c r="VVA39" s="195"/>
      <c r="VVB39" s="195"/>
      <c r="VVC39" s="195"/>
      <c r="VVD39" s="195"/>
      <c r="VVE39" s="195"/>
      <c r="VVF39" s="195"/>
      <c r="VVG39" s="195"/>
      <c r="VVH39" s="195"/>
      <c r="VVI39" s="195"/>
      <c r="VVJ39" s="195"/>
      <c r="VVK39" s="195"/>
      <c r="VVL39" s="195"/>
      <c r="VVM39" s="195"/>
      <c r="VVN39" s="195"/>
      <c r="VVO39" s="195"/>
      <c r="VVP39" s="195"/>
      <c r="VVQ39" s="195"/>
      <c r="VVR39" s="195"/>
      <c r="VVS39" s="195"/>
      <c r="VVT39" s="195"/>
      <c r="VVU39" s="195"/>
      <c r="VVV39" s="195"/>
      <c r="VVW39" s="195"/>
      <c r="VVX39" s="195"/>
      <c r="VVY39" s="195"/>
      <c r="VVZ39" s="195"/>
      <c r="VWA39" s="195"/>
      <c r="VWB39" s="195"/>
      <c r="VWC39" s="195"/>
      <c r="VWD39" s="195"/>
      <c r="VWE39" s="195"/>
      <c r="VWF39" s="195"/>
      <c r="VWG39" s="195"/>
      <c r="VWH39" s="195"/>
      <c r="VWI39" s="195"/>
      <c r="VWJ39" s="195"/>
      <c r="VWK39" s="195"/>
      <c r="VWL39" s="195"/>
      <c r="VWM39" s="195"/>
      <c r="VWN39" s="195"/>
      <c r="VWO39" s="195"/>
      <c r="VWP39" s="195"/>
      <c r="VWQ39" s="195"/>
      <c r="VWR39" s="195"/>
      <c r="VWS39" s="195"/>
      <c r="VWT39" s="195"/>
      <c r="VWU39" s="195"/>
      <c r="VWV39" s="195"/>
      <c r="VWW39" s="195"/>
      <c r="VWX39" s="195"/>
      <c r="VWY39" s="195"/>
      <c r="VWZ39" s="195"/>
      <c r="VXA39" s="195"/>
      <c r="VXB39" s="195"/>
      <c r="VXC39" s="195"/>
      <c r="VXD39" s="195"/>
      <c r="VXE39" s="195"/>
      <c r="VXF39" s="195"/>
      <c r="VXG39" s="195"/>
      <c r="VXH39" s="195"/>
      <c r="VXI39" s="195"/>
      <c r="VXJ39" s="195"/>
      <c r="VXK39" s="195"/>
      <c r="VXL39" s="195"/>
      <c r="VXM39" s="195"/>
      <c r="VXN39" s="195"/>
      <c r="VXO39" s="195"/>
      <c r="VXP39" s="195"/>
      <c r="VXQ39" s="195"/>
      <c r="VXR39" s="195"/>
      <c r="VXS39" s="195"/>
      <c r="VXT39" s="195"/>
      <c r="VXU39" s="195"/>
      <c r="VXV39" s="195"/>
      <c r="VXW39" s="195"/>
      <c r="VXX39" s="195"/>
      <c r="VXY39" s="195"/>
      <c r="VXZ39" s="195"/>
      <c r="VYA39" s="195"/>
      <c r="VYB39" s="195"/>
      <c r="VYC39" s="195"/>
      <c r="VYD39" s="195"/>
      <c r="VYE39" s="195"/>
      <c r="VYF39" s="195"/>
      <c r="VYG39" s="195"/>
      <c r="VYH39" s="195"/>
      <c r="VYI39" s="195"/>
      <c r="VYJ39" s="195"/>
      <c r="VYK39" s="195"/>
      <c r="VYL39" s="195"/>
      <c r="VYM39" s="195"/>
      <c r="VYN39" s="195"/>
      <c r="VYO39" s="195"/>
      <c r="VYP39" s="195"/>
      <c r="VYQ39" s="195"/>
      <c r="VYR39" s="195"/>
      <c r="VYS39" s="195"/>
      <c r="VYT39" s="195"/>
      <c r="VYU39" s="195"/>
      <c r="VYV39" s="195"/>
      <c r="VYW39" s="195"/>
      <c r="VYX39" s="195"/>
      <c r="VYY39" s="195"/>
      <c r="VYZ39" s="195"/>
      <c r="VZA39" s="195"/>
      <c r="VZB39" s="195"/>
      <c r="VZC39" s="195"/>
      <c r="VZD39" s="195"/>
      <c r="VZE39" s="195"/>
      <c r="VZF39" s="195"/>
      <c r="VZG39" s="195"/>
      <c r="VZH39" s="195"/>
      <c r="VZI39" s="195"/>
      <c r="VZJ39" s="195"/>
      <c r="VZK39" s="195"/>
      <c r="VZL39" s="195"/>
      <c r="VZM39" s="195"/>
      <c r="VZN39" s="195"/>
      <c r="VZO39" s="195"/>
      <c r="VZP39" s="195"/>
      <c r="VZQ39" s="195"/>
      <c r="VZR39" s="195"/>
      <c r="VZS39" s="195"/>
      <c r="VZT39" s="195"/>
      <c r="VZU39" s="195"/>
      <c r="VZV39" s="195"/>
      <c r="VZW39" s="195"/>
      <c r="VZX39" s="195"/>
      <c r="VZY39" s="195"/>
      <c r="VZZ39" s="195"/>
      <c r="WAA39" s="195"/>
      <c r="WAB39" s="195"/>
      <c r="WAC39" s="195"/>
      <c r="WAD39" s="195"/>
      <c r="WAE39" s="195"/>
      <c r="WAF39" s="195"/>
      <c r="WAG39" s="195"/>
      <c r="WAH39" s="195"/>
      <c r="WAI39" s="195"/>
      <c r="WAJ39" s="195"/>
      <c r="WAK39" s="195"/>
      <c r="WAL39" s="195"/>
      <c r="WAM39" s="195"/>
      <c r="WAN39" s="195"/>
      <c r="WAO39" s="195"/>
      <c r="WAP39" s="195"/>
      <c r="WAQ39" s="195"/>
      <c r="WAR39" s="195"/>
      <c r="WAS39" s="195"/>
      <c r="WAT39" s="195"/>
      <c r="WAU39" s="195"/>
      <c r="WAV39" s="195"/>
      <c r="WAW39" s="195"/>
      <c r="WAX39" s="195"/>
      <c r="WAY39" s="195"/>
      <c r="WAZ39" s="195"/>
      <c r="WBA39" s="195"/>
      <c r="WBB39" s="195"/>
      <c r="WBC39" s="195"/>
      <c r="WBD39" s="195"/>
      <c r="WBE39" s="195"/>
      <c r="WBF39" s="195"/>
      <c r="WBG39" s="195"/>
      <c r="WBH39" s="195"/>
      <c r="WBI39" s="195"/>
      <c r="WBJ39" s="195"/>
      <c r="WBK39" s="195"/>
      <c r="WBL39" s="195"/>
      <c r="WBM39" s="195"/>
      <c r="WBN39" s="195"/>
      <c r="WBO39" s="195"/>
      <c r="WBP39" s="195"/>
      <c r="WBQ39" s="195"/>
      <c r="WBR39" s="195"/>
      <c r="WBS39" s="195"/>
      <c r="WBT39" s="195"/>
      <c r="WBU39" s="195"/>
      <c r="WBV39" s="195"/>
      <c r="WBW39" s="195"/>
      <c r="WBX39" s="195"/>
      <c r="WBY39" s="195"/>
      <c r="WBZ39" s="195"/>
      <c r="WCA39" s="195"/>
      <c r="WCB39" s="195"/>
      <c r="WCC39" s="195"/>
      <c r="WCD39" s="195"/>
      <c r="WCE39" s="195"/>
      <c r="WCF39" s="195"/>
      <c r="WCG39" s="195"/>
      <c r="WCH39" s="195"/>
      <c r="WCI39" s="195"/>
      <c r="WCJ39" s="195"/>
      <c r="WCK39" s="195"/>
      <c r="WCL39" s="195"/>
      <c r="WCM39" s="195"/>
      <c r="WCN39" s="195"/>
      <c r="WCO39" s="195"/>
      <c r="WCP39" s="195"/>
      <c r="WCQ39" s="195"/>
      <c r="WCR39" s="195"/>
      <c r="WCS39" s="195"/>
      <c r="WCT39" s="195"/>
      <c r="WCU39" s="195"/>
      <c r="WCV39" s="195"/>
      <c r="WCW39" s="195"/>
      <c r="WCX39" s="195"/>
      <c r="WCY39" s="195"/>
      <c r="WCZ39" s="195"/>
      <c r="WDA39" s="195"/>
      <c r="WDB39" s="195"/>
      <c r="WDC39" s="195"/>
      <c r="WDD39" s="195"/>
      <c r="WDE39" s="195"/>
      <c r="WDF39" s="195"/>
      <c r="WDG39" s="195"/>
      <c r="WDH39" s="195"/>
      <c r="WDI39" s="195"/>
      <c r="WDJ39" s="195"/>
      <c r="WDK39" s="195"/>
      <c r="WDL39" s="195"/>
      <c r="WDM39" s="195"/>
      <c r="WDN39" s="195"/>
      <c r="WDO39" s="195"/>
      <c r="WDP39" s="195"/>
      <c r="WDQ39" s="195"/>
      <c r="WDR39" s="195"/>
      <c r="WDS39" s="195"/>
      <c r="WDT39" s="195"/>
      <c r="WDU39" s="195"/>
      <c r="WDV39" s="195"/>
      <c r="WDW39" s="195"/>
      <c r="WDX39" s="195"/>
      <c r="WDY39" s="195"/>
      <c r="WDZ39" s="195"/>
      <c r="WEA39" s="195"/>
      <c r="WEB39" s="195"/>
      <c r="WEC39" s="195"/>
      <c r="WED39" s="195"/>
      <c r="WEE39" s="195"/>
      <c r="WEF39" s="195"/>
      <c r="WEG39" s="195"/>
      <c r="WEH39" s="195"/>
      <c r="WEI39" s="195"/>
      <c r="WEJ39" s="195"/>
      <c r="WEK39" s="195"/>
      <c r="WEL39" s="195"/>
      <c r="WEM39" s="195"/>
      <c r="WEN39" s="195"/>
      <c r="WEO39" s="195"/>
      <c r="WEP39" s="195"/>
      <c r="WEQ39" s="195"/>
      <c r="WER39" s="195"/>
      <c r="WES39" s="195"/>
      <c r="WET39" s="195"/>
      <c r="WEU39" s="195"/>
      <c r="WEV39" s="195"/>
      <c r="WEW39" s="195"/>
      <c r="WEX39" s="195"/>
      <c r="WEY39" s="195"/>
      <c r="WEZ39" s="195"/>
      <c r="WFA39" s="195"/>
      <c r="WFB39" s="195"/>
      <c r="WFC39" s="195"/>
      <c r="WFD39" s="195"/>
      <c r="WFE39" s="195"/>
      <c r="WFF39" s="195"/>
      <c r="WFG39" s="195"/>
      <c r="WFH39" s="195"/>
      <c r="WFI39" s="195"/>
      <c r="WFJ39" s="195"/>
      <c r="WFK39" s="195"/>
      <c r="WFL39" s="195"/>
      <c r="WFM39" s="195"/>
      <c r="WFN39" s="195"/>
      <c r="WFO39" s="195"/>
      <c r="WFP39" s="195"/>
      <c r="WFQ39" s="195"/>
      <c r="WFR39" s="195"/>
      <c r="WFS39" s="195"/>
      <c r="WFT39" s="195"/>
      <c r="WFU39" s="195"/>
      <c r="WFV39" s="195"/>
      <c r="WFW39" s="195"/>
      <c r="WFX39" s="195"/>
      <c r="WFY39" s="195"/>
      <c r="WFZ39" s="195"/>
      <c r="WGA39" s="195"/>
      <c r="WGB39" s="195"/>
      <c r="WGC39" s="195"/>
      <c r="WGD39" s="195"/>
      <c r="WGE39" s="195"/>
      <c r="WGF39" s="195"/>
      <c r="WGG39" s="195"/>
      <c r="WGH39" s="195"/>
      <c r="WGI39" s="195"/>
      <c r="WGJ39" s="195"/>
      <c r="WGK39" s="195"/>
      <c r="WGL39" s="195"/>
      <c r="WGM39" s="195"/>
      <c r="WGN39" s="195"/>
      <c r="WGO39" s="195"/>
      <c r="WGP39" s="195"/>
      <c r="WGQ39" s="195"/>
      <c r="WGR39" s="195"/>
      <c r="WGS39" s="195"/>
      <c r="WGT39" s="195"/>
      <c r="WGU39" s="195"/>
      <c r="WGV39" s="195"/>
      <c r="WGW39" s="195"/>
      <c r="WGX39" s="195"/>
      <c r="WGY39" s="195"/>
      <c r="WGZ39" s="195"/>
      <c r="WHA39" s="195"/>
      <c r="WHB39" s="195"/>
      <c r="WHC39" s="195"/>
      <c r="WHD39" s="195"/>
      <c r="WHE39" s="195"/>
      <c r="WHF39" s="195"/>
      <c r="WHG39" s="195"/>
      <c r="WHH39" s="195"/>
      <c r="WHI39" s="195"/>
      <c r="WHJ39" s="195"/>
      <c r="WHK39" s="195"/>
      <c r="WHL39" s="195"/>
      <c r="WHM39" s="195"/>
      <c r="WHN39" s="195"/>
      <c r="WHO39" s="195"/>
      <c r="WHP39" s="195"/>
      <c r="WHQ39" s="195"/>
      <c r="WHR39" s="195"/>
      <c r="WHS39" s="195"/>
      <c r="WHT39" s="195"/>
      <c r="WHU39" s="195"/>
      <c r="WHV39" s="195"/>
      <c r="WHW39" s="195"/>
      <c r="WHX39" s="195"/>
      <c r="WHY39" s="195"/>
      <c r="WHZ39" s="195"/>
      <c r="WIA39" s="195"/>
      <c r="WIB39" s="195"/>
      <c r="WIC39" s="195"/>
      <c r="WID39" s="195"/>
      <c r="WIE39" s="195"/>
      <c r="WIF39" s="195"/>
      <c r="WIG39" s="195"/>
      <c r="WIH39" s="195"/>
      <c r="WII39" s="195"/>
      <c r="WIJ39" s="195"/>
      <c r="WIK39" s="195"/>
      <c r="WIL39" s="195"/>
      <c r="WIM39" s="195"/>
      <c r="WIN39" s="195"/>
      <c r="WIO39" s="195"/>
      <c r="WIP39" s="195"/>
      <c r="WIQ39" s="195"/>
      <c r="WIR39" s="195"/>
      <c r="WIS39" s="195"/>
      <c r="WIT39" s="195"/>
      <c r="WIU39" s="195"/>
      <c r="WIV39" s="195"/>
      <c r="WIW39" s="195"/>
      <c r="WIX39" s="195"/>
      <c r="WIY39" s="195"/>
      <c r="WIZ39" s="195"/>
      <c r="WJA39" s="195"/>
      <c r="WJB39" s="195"/>
      <c r="WJC39" s="195"/>
      <c r="WJD39" s="195"/>
      <c r="WJE39" s="195"/>
      <c r="WJF39" s="195"/>
      <c r="WJG39" s="195"/>
      <c r="WJH39" s="195"/>
      <c r="WJI39" s="195"/>
      <c r="WJJ39" s="195"/>
      <c r="WJK39" s="195"/>
      <c r="WJL39" s="195"/>
      <c r="WJM39" s="195"/>
      <c r="WJN39" s="195"/>
      <c r="WJO39" s="195"/>
      <c r="WJP39" s="195"/>
      <c r="WJQ39" s="195"/>
      <c r="WJR39" s="195"/>
      <c r="WJS39" s="195"/>
      <c r="WJT39" s="195"/>
      <c r="WJU39" s="195"/>
      <c r="WJV39" s="195"/>
      <c r="WJW39" s="195"/>
      <c r="WJX39" s="195"/>
      <c r="WJY39" s="195"/>
      <c r="WJZ39" s="195"/>
      <c r="WKA39" s="195"/>
      <c r="WKB39" s="195"/>
      <c r="WKC39" s="195"/>
      <c r="WKD39" s="195"/>
      <c r="WKE39" s="195"/>
      <c r="WKF39" s="195"/>
      <c r="WKG39" s="195"/>
      <c r="WKH39" s="195"/>
      <c r="WKI39" s="195"/>
      <c r="WKJ39" s="195"/>
      <c r="WKK39" s="195"/>
      <c r="WKL39" s="195"/>
      <c r="WKM39" s="195"/>
      <c r="WKN39" s="195"/>
      <c r="WKO39" s="195"/>
      <c r="WKP39" s="195"/>
      <c r="WKQ39" s="195"/>
      <c r="WKR39" s="195"/>
      <c r="WKS39" s="195"/>
      <c r="WKT39" s="195"/>
      <c r="WKU39" s="195"/>
      <c r="WKV39" s="195"/>
      <c r="WKW39" s="195"/>
      <c r="WKX39" s="195"/>
      <c r="WKY39" s="195"/>
      <c r="WKZ39" s="195"/>
      <c r="WLA39" s="195"/>
      <c r="WLB39" s="195"/>
      <c r="WLC39" s="195"/>
      <c r="WLD39" s="195"/>
      <c r="WLE39" s="195"/>
      <c r="WLF39" s="195"/>
      <c r="WLG39" s="195"/>
      <c r="WLH39" s="195"/>
      <c r="WLI39" s="195"/>
      <c r="WLJ39" s="195"/>
      <c r="WLK39" s="195"/>
      <c r="WLL39" s="195"/>
      <c r="WLM39" s="195"/>
      <c r="WLN39" s="195"/>
      <c r="WLO39" s="195"/>
      <c r="WLP39" s="195"/>
      <c r="WLQ39" s="195"/>
      <c r="WLR39" s="195"/>
      <c r="WLS39" s="195"/>
      <c r="WLT39" s="195"/>
      <c r="WLU39" s="195"/>
      <c r="WLV39" s="195"/>
      <c r="WLW39" s="195"/>
      <c r="WLX39" s="195"/>
      <c r="WLY39" s="195"/>
      <c r="WLZ39" s="195"/>
      <c r="WMA39" s="195"/>
      <c r="WMB39" s="195"/>
      <c r="WMC39" s="195"/>
      <c r="WMD39" s="195"/>
      <c r="WME39" s="195"/>
      <c r="WMF39" s="195"/>
      <c r="WMG39" s="195"/>
      <c r="WMH39" s="195"/>
      <c r="WMI39" s="195"/>
      <c r="WMJ39" s="195"/>
      <c r="WMK39" s="195"/>
      <c r="WML39" s="195"/>
      <c r="WMM39" s="195"/>
      <c r="WMN39" s="195"/>
      <c r="WMO39" s="195"/>
      <c r="WMP39" s="195"/>
      <c r="WMQ39" s="195"/>
      <c r="WMR39" s="195"/>
      <c r="WMS39" s="195"/>
      <c r="WMT39" s="195"/>
      <c r="WMU39" s="195"/>
      <c r="WMV39" s="195"/>
      <c r="WMW39" s="195"/>
      <c r="WMX39" s="195"/>
      <c r="WMY39" s="195"/>
      <c r="WMZ39" s="195"/>
      <c r="WNA39" s="195"/>
      <c r="WNB39" s="195"/>
      <c r="WNC39" s="195"/>
      <c r="WND39" s="195"/>
      <c r="WNE39" s="195"/>
      <c r="WNF39" s="195"/>
      <c r="WNG39" s="195"/>
      <c r="WNH39" s="195"/>
      <c r="WNI39" s="195"/>
      <c r="WNJ39" s="195"/>
      <c r="WNK39" s="195"/>
      <c r="WNL39" s="195"/>
      <c r="WNM39" s="195"/>
      <c r="WNN39" s="195"/>
      <c r="WNO39" s="195"/>
      <c r="WNP39" s="195"/>
      <c r="WNQ39" s="195"/>
      <c r="WNR39" s="195"/>
      <c r="WNS39" s="195"/>
      <c r="WNT39" s="195"/>
      <c r="WNU39" s="195"/>
      <c r="WNV39" s="195"/>
      <c r="WNW39" s="195"/>
      <c r="WNX39" s="195"/>
      <c r="WNY39" s="195"/>
      <c r="WNZ39" s="195"/>
      <c r="WOA39" s="195"/>
      <c r="WOB39" s="195"/>
      <c r="WOC39" s="195"/>
      <c r="WOD39" s="195"/>
      <c r="WOE39" s="195"/>
      <c r="WOF39" s="195"/>
      <c r="WOG39" s="195"/>
      <c r="WOH39" s="195"/>
      <c r="WOI39" s="195"/>
      <c r="WOJ39" s="195"/>
      <c r="WOK39" s="195"/>
      <c r="WOL39" s="195"/>
      <c r="WOM39" s="195"/>
      <c r="WON39" s="195"/>
      <c r="WOO39" s="195"/>
      <c r="WOP39" s="195"/>
      <c r="WOQ39" s="195"/>
      <c r="WOR39" s="195"/>
      <c r="WOS39" s="195"/>
      <c r="WOT39" s="195"/>
      <c r="WOU39" s="195"/>
      <c r="WOV39" s="195"/>
      <c r="WOW39" s="195"/>
      <c r="WOX39" s="195"/>
      <c r="WOY39" s="195"/>
      <c r="WOZ39" s="195"/>
      <c r="WPA39" s="195"/>
      <c r="WPB39" s="195"/>
      <c r="WPC39" s="195"/>
      <c r="WPD39" s="195"/>
      <c r="WPE39" s="195"/>
      <c r="WPF39" s="195"/>
      <c r="WPG39" s="195"/>
      <c r="WPH39" s="195"/>
      <c r="WPI39" s="195"/>
      <c r="WPJ39" s="195"/>
      <c r="WPK39" s="195"/>
      <c r="WPL39" s="195"/>
      <c r="WPM39" s="195"/>
      <c r="WPN39" s="195"/>
      <c r="WPO39" s="195"/>
      <c r="WPP39" s="195"/>
      <c r="WPQ39" s="195"/>
      <c r="WPR39" s="195"/>
      <c r="WPS39" s="195"/>
      <c r="WPT39" s="195"/>
      <c r="WPU39" s="195"/>
      <c r="WPV39" s="195"/>
      <c r="WPW39" s="195"/>
      <c r="WPX39" s="195"/>
      <c r="WPY39" s="195"/>
      <c r="WPZ39" s="195"/>
      <c r="WQA39" s="195"/>
      <c r="WQB39" s="195"/>
      <c r="WQC39" s="195"/>
      <c r="WQD39" s="195"/>
      <c r="WQE39" s="195"/>
      <c r="WQF39" s="195"/>
      <c r="WQG39" s="195"/>
      <c r="WQH39" s="195"/>
      <c r="WQI39" s="195"/>
      <c r="WQJ39" s="195"/>
      <c r="WQK39" s="195"/>
      <c r="WQL39" s="195"/>
      <c r="WQM39" s="195"/>
      <c r="WQN39" s="195"/>
      <c r="WQO39" s="195"/>
      <c r="WQP39" s="195"/>
      <c r="WQQ39" s="195"/>
      <c r="WQR39" s="195"/>
      <c r="WQS39" s="195"/>
      <c r="WQT39" s="195"/>
      <c r="WQU39" s="195"/>
      <c r="WQV39" s="195"/>
      <c r="WQW39" s="195"/>
      <c r="WQX39" s="195"/>
      <c r="WQY39" s="195"/>
      <c r="WQZ39" s="195"/>
      <c r="WRA39" s="195"/>
      <c r="WRB39" s="195"/>
      <c r="WRC39" s="195"/>
      <c r="WRD39" s="195"/>
      <c r="WRE39" s="195"/>
      <c r="WRF39" s="195"/>
      <c r="WRG39" s="195"/>
      <c r="WRH39" s="195"/>
      <c r="WRI39" s="195"/>
      <c r="WRJ39" s="195"/>
      <c r="WRK39" s="195"/>
      <c r="WRL39" s="195"/>
      <c r="WRM39" s="195"/>
      <c r="WRN39" s="195"/>
      <c r="WRO39" s="195"/>
      <c r="WRP39" s="195"/>
      <c r="WRQ39" s="195"/>
      <c r="WRR39" s="195"/>
      <c r="WRS39" s="195"/>
      <c r="WRT39" s="195"/>
      <c r="WRU39" s="195"/>
      <c r="WRV39" s="195"/>
      <c r="WRW39" s="195"/>
      <c r="WRX39" s="195"/>
      <c r="WRY39" s="195"/>
      <c r="WRZ39" s="195"/>
      <c r="WSA39" s="195"/>
      <c r="WSB39" s="195"/>
      <c r="WSC39" s="195"/>
      <c r="WSD39" s="195"/>
      <c r="WSE39" s="195"/>
      <c r="WSF39" s="195"/>
      <c r="WSG39" s="195"/>
      <c r="WSH39" s="195"/>
      <c r="WSI39" s="195"/>
      <c r="WSJ39" s="195"/>
      <c r="WSK39" s="195"/>
      <c r="WSL39" s="195"/>
      <c r="WSM39" s="195"/>
      <c r="WSN39" s="195"/>
      <c r="WSO39" s="195"/>
      <c r="WSP39" s="195"/>
      <c r="WSQ39" s="195"/>
      <c r="WSR39" s="195"/>
      <c r="WSS39" s="195"/>
      <c r="WST39" s="195"/>
      <c r="WSU39" s="195"/>
      <c r="WSV39" s="195"/>
      <c r="WSW39" s="195"/>
      <c r="WSX39" s="195"/>
      <c r="WSY39" s="195"/>
      <c r="WSZ39" s="195"/>
      <c r="WTA39" s="195"/>
      <c r="WTB39" s="195"/>
      <c r="WTC39" s="195"/>
      <c r="WTD39" s="195"/>
      <c r="WTE39" s="195"/>
      <c r="WTF39" s="195"/>
      <c r="WTG39" s="195"/>
      <c r="WTH39" s="195"/>
      <c r="WTI39" s="195"/>
      <c r="WTJ39" s="195"/>
      <c r="WTK39" s="195"/>
      <c r="WTL39" s="195"/>
      <c r="WTM39" s="195"/>
      <c r="WTN39" s="195"/>
      <c r="WTO39" s="195"/>
      <c r="WTP39" s="195"/>
      <c r="WTQ39" s="195"/>
      <c r="WTR39" s="195"/>
      <c r="WTS39" s="195"/>
      <c r="WTT39" s="195"/>
      <c r="WTU39" s="195"/>
      <c r="WTV39" s="195"/>
      <c r="WTW39" s="195"/>
      <c r="WTX39" s="195"/>
      <c r="WTY39" s="195"/>
      <c r="WTZ39" s="195"/>
      <c r="WUA39" s="195"/>
      <c r="WUB39" s="195"/>
      <c r="WUC39" s="195"/>
      <c r="WUD39" s="195"/>
      <c r="WUE39" s="195"/>
      <c r="WUF39" s="195"/>
      <c r="WUG39" s="195"/>
      <c r="WUH39" s="195"/>
      <c r="WUI39" s="195"/>
      <c r="WUJ39" s="195"/>
      <c r="WUK39" s="195"/>
      <c r="WUL39" s="195"/>
      <c r="WUM39" s="195"/>
      <c r="WUN39" s="195"/>
      <c r="WUO39" s="195"/>
      <c r="WUP39" s="195"/>
      <c r="WUQ39" s="195"/>
      <c r="WUR39" s="195"/>
      <c r="WUS39" s="195"/>
      <c r="WUT39" s="195"/>
      <c r="WUU39" s="195"/>
      <c r="WUV39" s="195"/>
      <c r="WUW39" s="195"/>
      <c r="WUX39" s="195"/>
      <c r="WUY39" s="195"/>
      <c r="WUZ39" s="195"/>
      <c r="WVA39" s="195"/>
      <c r="WVB39" s="195"/>
      <c r="WVC39" s="195"/>
      <c r="WVD39" s="195"/>
      <c r="WVE39" s="195"/>
      <c r="WVF39" s="195"/>
      <c r="WVG39" s="195"/>
      <c r="WVH39" s="195"/>
      <c r="WVI39" s="195"/>
      <c r="WVJ39" s="195"/>
      <c r="WVK39" s="195"/>
      <c r="WVL39" s="195"/>
      <c r="WVM39" s="195"/>
      <c r="WVN39" s="195"/>
      <c r="WVO39" s="195"/>
      <c r="WVP39" s="195"/>
      <c r="WVQ39" s="195"/>
      <c r="WVR39" s="195"/>
      <c r="WVS39" s="195"/>
      <c r="WVT39" s="195"/>
      <c r="WVU39" s="195"/>
      <c r="WVV39" s="195"/>
      <c r="WVW39" s="195"/>
      <c r="WVX39" s="195"/>
      <c r="WVY39" s="195"/>
      <c r="WVZ39" s="195"/>
      <c r="WWA39" s="195"/>
      <c r="WWB39" s="195"/>
      <c r="WWC39" s="195"/>
      <c r="WWD39" s="195"/>
      <c r="WWE39" s="195"/>
      <c r="WWF39" s="195"/>
      <c r="WWG39" s="195"/>
      <c r="WWH39" s="195"/>
      <c r="WWI39" s="195"/>
      <c r="WWJ39" s="195"/>
      <c r="WWK39" s="195"/>
      <c r="WWL39" s="195"/>
      <c r="WWM39" s="195"/>
      <c r="WWN39" s="195"/>
      <c r="WWO39" s="195"/>
      <c r="WWP39" s="195"/>
      <c r="WWQ39" s="195"/>
      <c r="WWR39" s="195"/>
      <c r="WWS39" s="195"/>
      <c r="WWT39" s="195"/>
      <c r="WWU39" s="195"/>
      <c r="WWV39" s="195"/>
      <c r="WWW39" s="195"/>
      <c r="WWX39" s="195"/>
      <c r="WWY39" s="195"/>
      <c r="WWZ39" s="195"/>
      <c r="WXA39" s="195"/>
      <c r="WXB39" s="195"/>
      <c r="WXC39" s="195"/>
      <c r="WXD39" s="195"/>
      <c r="WXE39" s="195"/>
      <c r="WXF39" s="195"/>
      <c r="WXG39" s="195"/>
      <c r="WXH39" s="195"/>
      <c r="WXI39" s="195"/>
    </row>
    <row r="40" spans="1:16181" s="280" customFormat="1">
      <c r="A40" s="279"/>
      <c r="E40" s="192"/>
      <c r="F40" s="193"/>
      <c r="G40" s="193"/>
      <c r="H40" s="287" t="s">
        <v>211</v>
      </c>
      <c r="I40" s="288"/>
      <c r="J40" s="274"/>
      <c r="K40" s="275" t="str">
        <f>IF(K39="Di luar zona 30h","&gt;30 hari",K39-Dashboard!K$12-1 &amp; " hari")</f>
        <v>&gt;30 hari</v>
      </c>
      <c r="L40" s="289"/>
      <c r="M40" s="289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90"/>
      <c r="AB40" s="290"/>
      <c r="AC40" s="290"/>
      <c r="AD40" s="290"/>
      <c r="AE40" s="290"/>
      <c r="AF40" s="290"/>
      <c r="AG40" s="290"/>
      <c r="AH40" s="290"/>
      <c r="AI40" s="290"/>
      <c r="AJ40" s="290"/>
      <c r="AK40" s="290"/>
      <c r="AL40" s="290"/>
      <c r="AM40" s="290"/>
      <c r="AN40" s="290"/>
      <c r="AO40" s="290"/>
      <c r="AP40" s="290"/>
      <c r="AQ40" s="291"/>
      <c r="AR40" s="291"/>
      <c r="AS40" s="291"/>
      <c r="AT40" s="292"/>
      <c r="AU40" s="292"/>
      <c r="AV40" s="292"/>
      <c r="AW40" s="292"/>
      <c r="AX40" s="292"/>
      <c r="AY40" s="292"/>
      <c r="AZ40" s="292"/>
      <c r="BA40" s="292"/>
      <c r="BB40" s="195"/>
      <c r="BC40" s="195"/>
      <c r="BD40" s="195"/>
      <c r="BE40" s="195"/>
      <c r="BF40" s="195"/>
      <c r="BG40" s="195"/>
      <c r="BH40" s="195"/>
      <c r="BI40" s="195"/>
      <c r="BJ40" s="195"/>
      <c r="BK40" s="195"/>
      <c r="BL40" s="195"/>
      <c r="BM40" s="195"/>
      <c r="BN40" s="195"/>
      <c r="BO40" s="195"/>
      <c r="BP40" s="195"/>
      <c r="BQ40" s="195"/>
      <c r="BR40" s="195"/>
      <c r="BS40" s="195"/>
      <c r="BT40" s="195"/>
      <c r="BU40" s="195"/>
      <c r="BV40" s="195"/>
      <c r="BW40" s="195"/>
      <c r="BX40" s="195"/>
      <c r="BY40" s="195"/>
      <c r="BZ40" s="195"/>
      <c r="CA40" s="195"/>
      <c r="CB40" s="195"/>
      <c r="CC40" s="195"/>
      <c r="CD40" s="195"/>
      <c r="CE40" s="195"/>
      <c r="CF40" s="195"/>
      <c r="CG40" s="195"/>
      <c r="CH40" s="195"/>
      <c r="CI40" s="195"/>
      <c r="CJ40" s="195"/>
      <c r="CK40" s="195"/>
      <c r="CL40" s="195"/>
      <c r="CM40" s="195"/>
      <c r="CN40" s="195"/>
      <c r="CO40" s="195"/>
      <c r="CP40" s="195"/>
      <c r="CQ40" s="195"/>
      <c r="CR40" s="195"/>
      <c r="CS40" s="195"/>
      <c r="CT40" s="195"/>
      <c r="CU40" s="195"/>
      <c r="CV40" s="195"/>
      <c r="CW40" s="195"/>
      <c r="CX40" s="195"/>
      <c r="CY40" s="195"/>
      <c r="CZ40" s="195"/>
      <c r="DA40" s="195"/>
      <c r="DB40" s="195"/>
      <c r="DC40" s="195"/>
      <c r="DD40" s="195"/>
      <c r="DE40" s="195"/>
      <c r="DF40" s="195"/>
      <c r="DG40" s="195"/>
      <c r="DH40" s="195"/>
      <c r="DI40" s="195"/>
      <c r="DJ40" s="195"/>
      <c r="DK40" s="195"/>
      <c r="DL40" s="195"/>
      <c r="DM40" s="195"/>
      <c r="DN40" s="195"/>
      <c r="DO40" s="195"/>
      <c r="DP40" s="195"/>
      <c r="DQ40" s="195"/>
      <c r="DR40" s="195"/>
      <c r="DS40" s="195"/>
      <c r="DT40" s="195"/>
      <c r="DU40" s="195"/>
      <c r="DV40" s="195"/>
      <c r="DW40" s="195"/>
      <c r="DX40" s="195"/>
      <c r="DY40" s="195"/>
      <c r="DZ40" s="195"/>
      <c r="EA40" s="195"/>
      <c r="EB40" s="195"/>
      <c r="EC40" s="195"/>
      <c r="ED40" s="195"/>
      <c r="EE40" s="195"/>
      <c r="EF40" s="195"/>
      <c r="EG40" s="195"/>
      <c r="EH40" s="195"/>
      <c r="EI40" s="195"/>
      <c r="EJ40" s="195"/>
      <c r="EK40" s="195"/>
      <c r="EL40" s="195"/>
      <c r="EM40" s="195"/>
      <c r="EN40" s="195"/>
      <c r="EO40" s="195"/>
      <c r="EP40" s="195"/>
      <c r="EQ40" s="195"/>
      <c r="ER40" s="195"/>
      <c r="ES40" s="195"/>
      <c r="ET40" s="195"/>
      <c r="EU40" s="195"/>
      <c r="EV40" s="195"/>
      <c r="EW40" s="195"/>
      <c r="EX40" s="195"/>
      <c r="EY40" s="195"/>
      <c r="EZ40" s="195"/>
      <c r="FA40" s="195"/>
      <c r="FB40" s="195"/>
      <c r="FC40" s="195"/>
      <c r="FD40" s="195"/>
      <c r="FE40" s="195"/>
      <c r="FF40" s="195"/>
      <c r="FG40" s="195"/>
      <c r="FH40" s="195"/>
      <c r="FI40" s="195"/>
      <c r="FJ40" s="195"/>
      <c r="FK40" s="195"/>
      <c r="FL40" s="195"/>
      <c r="FM40" s="195"/>
      <c r="FN40" s="195"/>
      <c r="FO40" s="195"/>
      <c r="FP40" s="195"/>
      <c r="FQ40" s="195"/>
      <c r="FR40" s="195"/>
      <c r="FS40" s="195"/>
      <c r="FT40" s="195"/>
      <c r="FU40" s="195"/>
      <c r="FV40" s="195"/>
      <c r="FW40" s="195"/>
      <c r="FX40" s="195"/>
      <c r="FY40" s="195"/>
      <c r="FZ40" s="195"/>
      <c r="GA40" s="195"/>
      <c r="GB40" s="195"/>
      <c r="GC40" s="195"/>
      <c r="GD40" s="195"/>
      <c r="GE40" s="195"/>
      <c r="GF40" s="195"/>
      <c r="GG40" s="195"/>
      <c r="GH40" s="195"/>
      <c r="GI40" s="195"/>
      <c r="GJ40" s="195"/>
      <c r="GK40" s="195"/>
      <c r="GL40" s="195"/>
      <c r="GM40" s="195"/>
      <c r="GN40" s="195"/>
      <c r="GO40" s="195"/>
      <c r="GP40" s="195"/>
      <c r="GQ40" s="195"/>
      <c r="GR40" s="195"/>
      <c r="GS40" s="195"/>
      <c r="GT40" s="195"/>
      <c r="GU40" s="195"/>
      <c r="GV40" s="195"/>
      <c r="GW40" s="195"/>
      <c r="GX40" s="195"/>
      <c r="GY40" s="195"/>
      <c r="GZ40" s="195"/>
      <c r="HA40" s="195"/>
      <c r="HB40" s="195"/>
      <c r="HC40" s="195"/>
      <c r="HD40" s="195"/>
      <c r="HE40" s="195"/>
      <c r="HF40" s="195"/>
      <c r="HG40" s="195"/>
      <c r="HH40" s="195"/>
      <c r="HI40" s="195"/>
      <c r="HJ40" s="195"/>
      <c r="HK40" s="195"/>
      <c r="HL40" s="195"/>
      <c r="HM40" s="195"/>
      <c r="HN40" s="195"/>
      <c r="HO40" s="195"/>
      <c r="HP40" s="195"/>
      <c r="HQ40" s="195"/>
      <c r="HR40" s="195"/>
      <c r="HS40" s="195"/>
      <c r="HT40" s="195"/>
      <c r="HU40" s="195"/>
      <c r="HV40" s="195"/>
      <c r="HW40" s="195"/>
      <c r="HX40" s="195"/>
      <c r="HY40" s="195"/>
      <c r="HZ40" s="195"/>
      <c r="IA40" s="195"/>
      <c r="IB40" s="195"/>
      <c r="IC40" s="195"/>
      <c r="ID40" s="195"/>
      <c r="IE40" s="195"/>
      <c r="IF40" s="195"/>
      <c r="IG40" s="195"/>
      <c r="IH40" s="195"/>
      <c r="II40" s="195"/>
      <c r="IJ40" s="195"/>
      <c r="IK40" s="195"/>
      <c r="IL40" s="195"/>
      <c r="IM40" s="195"/>
      <c r="IN40" s="195"/>
      <c r="IO40" s="195"/>
      <c r="IP40" s="195"/>
      <c r="IQ40" s="195"/>
      <c r="IR40" s="195"/>
      <c r="IS40" s="195"/>
      <c r="IT40" s="195"/>
      <c r="IU40" s="195"/>
      <c r="IV40" s="195"/>
      <c r="IW40" s="195"/>
      <c r="IX40" s="195"/>
      <c r="IY40" s="195"/>
      <c r="IZ40" s="195"/>
      <c r="JA40" s="195"/>
      <c r="JB40" s="195"/>
      <c r="JC40" s="195"/>
      <c r="JD40" s="195"/>
      <c r="JE40" s="195"/>
      <c r="JF40" s="195"/>
      <c r="JG40" s="195"/>
      <c r="JH40" s="195"/>
      <c r="JI40" s="195"/>
      <c r="JJ40" s="195"/>
      <c r="JK40" s="195"/>
      <c r="JL40" s="195"/>
      <c r="JM40" s="195"/>
      <c r="JN40" s="195"/>
      <c r="JO40" s="195"/>
      <c r="JP40" s="195"/>
      <c r="JQ40" s="195"/>
      <c r="JR40" s="195"/>
      <c r="JS40" s="195"/>
      <c r="JT40" s="195"/>
      <c r="JU40" s="195"/>
      <c r="JV40" s="195"/>
      <c r="JW40" s="195"/>
      <c r="JX40" s="195"/>
      <c r="JY40" s="195"/>
      <c r="JZ40" s="195"/>
      <c r="KA40" s="195"/>
      <c r="KB40" s="195"/>
      <c r="KC40" s="195"/>
      <c r="KD40" s="195"/>
      <c r="KE40" s="195"/>
      <c r="KF40" s="195"/>
      <c r="KG40" s="195"/>
      <c r="KH40" s="195"/>
      <c r="KI40" s="195"/>
      <c r="KJ40" s="195"/>
      <c r="KK40" s="195"/>
      <c r="KL40" s="195"/>
      <c r="KM40" s="195"/>
      <c r="KN40" s="195"/>
      <c r="KO40" s="195"/>
      <c r="KP40" s="195"/>
      <c r="KQ40" s="195"/>
      <c r="KR40" s="195"/>
      <c r="KS40" s="195"/>
      <c r="KT40" s="195"/>
      <c r="KU40" s="195"/>
      <c r="KV40" s="195"/>
      <c r="KW40" s="195"/>
      <c r="KX40" s="195"/>
      <c r="KY40" s="195"/>
      <c r="KZ40" s="195"/>
      <c r="LA40" s="195"/>
      <c r="LB40" s="195"/>
      <c r="LC40" s="195"/>
      <c r="LD40" s="195"/>
      <c r="LE40" s="195"/>
      <c r="LF40" s="195"/>
      <c r="LG40" s="195"/>
      <c r="LH40" s="195"/>
      <c r="LI40" s="195"/>
      <c r="LJ40" s="195"/>
      <c r="LK40" s="195"/>
      <c r="LL40" s="195"/>
      <c r="LM40" s="195"/>
      <c r="LN40" s="195"/>
      <c r="LO40" s="195"/>
      <c r="LP40" s="195"/>
      <c r="LQ40" s="195"/>
      <c r="LR40" s="195"/>
      <c r="LS40" s="195"/>
      <c r="LT40" s="195"/>
      <c r="LU40" s="195"/>
      <c r="LV40" s="195"/>
      <c r="LW40" s="195"/>
      <c r="LX40" s="195"/>
      <c r="LY40" s="195"/>
      <c r="LZ40" s="195"/>
      <c r="MA40" s="195"/>
      <c r="MB40" s="195"/>
      <c r="MC40" s="195"/>
      <c r="MD40" s="195"/>
      <c r="ME40" s="195"/>
      <c r="MF40" s="195"/>
      <c r="MG40" s="195"/>
      <c r="MH40" s="195"/>
      <c r="MI40" s="195"/>
      <c r="MJ40" s="195"/>
      <c r="MK40" s="195"/>
      <c r="ML40" s="195"/>
      <c r="MM40" s="195"/>
      <c r="MN40" s="195"/>
      <c r="MO40" s="195"/>
      <c r="MP40" s="195"/>
      <c r="MQ40" s="195"/>
      <c r="MR40" s="195"/>
      <c r="MS40" s="195"/>
      <c r="MT40" s="195"/>
      <c r="MU40" s="195"/>
      <c r="MV40" s="195"/>
      <c r="MW40" s="195"/>
      <c r="MX40" s="195"/>
      <c r="MY40" s="195"/>
      <c r="MZ40" s="195"/>
      <c r="NA40" s="195"/>
      <c r="NB40" s="195"/>
      <c r="NC40" s="195"/>
      <c r="ND40" s="195"/>
      <c r="NE40" s="195"/>
      <c r="NF40" s="195"/>
      <c r="NG40" s="195"/>
      <c r="NH40" s="195"/>
      <c r="NI40" s="195"/>
      <c r="NJ40" s="195"/>
      <c r="NK40" s="195"/>
      <c r="NL40" s="195"/>
      <c r="NM40" s="195"/>
      <c r="NN40" s="195"/>
      <c r="NO40" s="195"/>
      <c r="NP40" s="195"/>
      <c r="NQ40" s="195"/>
      <c r="NR40" s="195"/>
      <c r="NS40" s="195"/>
      <c r="NT40" s="195"/>
      <c r="NU40" s="195"/>
      <c r="NV40" s="195"/>
      <c r="NW40" s="195"/>
      <c r="NX40" s="195"/>
      <c r="NY40" s="195"/>
      <c r="NZ40" s="195"/>
      <c r="OA40" s="195"/>
      <c r="OB40" s="195"/>
      <c r="OC40" s="195"/>
      <c r="OD40" s="195"/>
      <c r="OE40" s="195"/>
      <c r="OF40" s="195"/>
      <c r="OG40" s="195"/>
      <c r="OH40" s="195"/>
      <c r="OI40" s="195"/>
      <c r="OJ40" s="195"/>
      <c r="OK40" s="195"/>
      <c r="OL40" s="195"/>
      <c r="OM40" s="195"/>
      <c r="ON40" s="195"/>
      <c r="OO40" s="195"/>
      <c r="OP40" s="195"/>
      <c r="OQ40" s="195"/>
      <c r="OR40" s="195"/>
      <c r="OS40" s="195"/>
      <c r="OT40" s="195"/>
      <c r="OU40" s="195"/>
      <c r="OV40" s="195"/>
      <c r="OW40" s="195"/>
      <c r="OX40" s="195"/>
      <c r="OY40" s="195"/>
      <c r="OZ40" s="195"/>
      <c r="PA40" s="195"/>
      <c r="PB40" s="195"/>
      <c r="PC40" s="195"/>
      <c r="PD40" s="195"/>
      <c r="PE40" s="195"/>
      <c r="PF40" s="195"/>
      <c r="PG40" s="195"/>
      <c r="PH40" s="195"/>
      <c r="PI40" s="195"/>
      <c r="PJ40" s="195"/>
      <c r="PK40" s="195"/>
      <c r="PL40" s="195"/>
      <c r="PM40" s="195"/>
      <c r="PN40" s="195"/>
      <c r="PO40" s="195"/>
      <c r="PP40" s="195"/>
      <c r="PQ40" s="195"/>
      <c r="PR40" s="195"/>
      <c r="PS40" s="195"/>
      <c r="PT40" s="195"/>
      <c r="PU40" s="195"/>
      <c r="PV40" s="195"/>
      <c r="PW40" s="195"/>
      <c r="PX40" s="195"/>
      <c r="PY40" s="195"/>
      <c r="PZ40" s="195"/>
      <c r="QA40" s="195"/>
      <c r="QB40" s="195"/>
      <c r="QC40" s="195"/>
      <c r="QD40" s="195"/>
      <c r="QE40" s="195"/>
      <c r="QF40" s="195"/>
      <c r="QG40" s="195"/>
      <c r="QH40" s="195"/>
      <c r="QI40" s="195"/>
      <c r="QJ40" s="195"/>
      <c r="QK40" s="195"/>
      <c r="QL40" s="195"/>
      <c r="QM40" s="195"/>
      <c r="QN40" s="195"/>
      <c r="QO40" s="195"/>
      <c r="QP40" s="195"/>
      <c r="QQ40" s="195"/>
      <c r="QR40" s="195"/>
      <c r="QS40" s="195"/>
      <c r="QT40" s="195"/>
      <c r="QU40" s="195"/>
      <c r="QV40" s="195"/>
      <c r="QW40" s="195"/>
      <c r="QX40" s="195"/>
      <c r="QY40" s="195"/>
      <c r="QZ40" s="195"/>
      <c r="RA40" s="195"/>
      <c r="RB40" s="195"/>
      <c r="RC40" s="195"/>
      <c r="RD40" s="195"/>
      <c r="RE40" s="195"/>
      <c r="RF40" s="195"/>
      <c r="RG40" s="195"/>
      <c r="RH40" s="195"/>
      <c r="RI40" s="195"/>
      <c r="RJ40" s="195"/>
      <c r="RK40" s="195"/>
      <c r="RL40" s="195"/>
      <c r="RM40" s="195"/>
      <c r="RN40" s="195"/>
      <c r="RO40" s="195"/>
      <c r="RP40" s="195"/>
      <c r="RQ40" s="195"/>
      <c r="RR40" s="195"/>
      <c r="RS40" s="195"/>
      <c r="RT40" s="195"/>
      <c r="RU40" s="195"/>
      <c r="RV40" s="195"/>
      <c r="RW40" s="195"/>
      <c r="RX40" s="195"/>
      <c r="RY40" s="195"/>
      <c r="RZ40" s="195"/>
      <c r="SA40" s="195"/>
      <c r="SB40" s="195"/>
      <c r="SC40" s="195"/>
      <c r="SD40" s="195"/>
      <c r="SE40" s="195"/>
      <c r="SF40" s="195"/>
      <c r="SG40" s="195"/>
      <c r="SH40" s="195"/>
      <c r="SI40" s="195"/>
      <c r="SJ40" s="195"/>
      <c r="SK40" s="195"/>
      <c r="SL40" s="195"/>
      <c r="SM40" s="195"/>
      <c r="SN40" s="195"/>
      <c r="SO40" s="195"/>
      <c r="SP40" s="195"/>
      <c r="SQ40" s="195"/>
      <c r="SR40" s="195"/>
      <c r="SS40" s="195"/>
      <c r="ST40" s="195"/>
      <c r="SU40" s="195"/>
      <c r="SV40" s="195"/>
      <c r="SW40" s="195"/>
      <c r="SX40" s="195"/>
      <c r="SY40" s="195"/>
      <c r="SZ40" s="195"/>
      <c r="TA40" s="195"/>
      <c r="TB40" s="195"/>
      <c r="TC40" s="195"/>
      <c r="TD40" s="195"/>
      <c r="TE40" s="195"/>
      <c r="TF40" s="195"/>
      <c r="TG40" s="195"/>
      <c r="TH40" s="195"/>
      <c r="TI40" s="195"/>
      <c r="TJ40" s="195"/>
      <c r="TK40" s="195"/>
      <c r="TL40" s="195"/>
      <c r="TM40" s="195"/>
      <c r="TN40" s="195"/>
      <c r="TO40" s="195"/>
      <c r="TP40" s="195"/>
      <c r="TQ40" s="195"/>
      <c r="TR40" s="195"/>
      <c r="TS40" s="195"/>
      <c r="TT40" s="195"/>
      <c r="TU40" s="195"/>
      <c r="TV40" s="195"/>
      <c r="TW40" s="195"/>
      <c r="TX40" s="195"/>
      <c r="TY40" s="195"/>
      <c r="TZ40" s="195"/>
      <c r="UA40" s="195"/>
      <c r="UB40" s="195"/>
      <c r="UC40" s="195"/>
      <c r="UD40" s="195"/>
      <c r="UE40" s="195"/>
      <c r="UF40" s="195"/>
      <c r="UG40" s="195"/>
      <c r="UH40" s="195"/>
      <c r="UI40" s="195"/>
      <c r="UJ40" s="195"/>
      <c r="UK40" s="195"/>
      <c r="UL40" s="195"/>
      <c r="UM40" s="195"/>
      <c r="UN40" s="195"/>
      <c r="UO40" s="195"/>
      <c r="UP40" s="195"/>
      <c r="UQ40" s="195"/>
      <c r="UR40" s="195"/>
      <c r="US40" s="195"/>
      <c r="UT40" s="195"/>
      <c r="UU40" s="195"/>
      <c r="UV40" s="195"/>
      <c r="UW40" s="195"/>
      <c r="UX40" s="195"/>
      <c r="UY40" s="195"/>
      <c r="UZ40" s="195"/>
      <c r="VA40" s="195"/>
      <c r="VB40" s="195"/>
      <c r="VC40" s="195"/>
      <c r="VD40" s="195"/>
      <c r="VE40" s="195"/>
      <c r="VF40" s="195"/>
      <c r="VG40" s="195"/>
      <c r="VH40" s="195"/>
      <c r="VI40" s="195"/>
      <c r="VJ40" s="195"/>
      <c r="VK40" s="195"/>
      <c r="VL40" s="195"/>
      <c r="VM40" s="195"/>
      <c r="VN40" s="195"/>
      <c r="VO40" s="195"/>
      <c r="VP40" s="195"/>
      <c r="VQ40" s="195"/>
      <c r="VR40" s="195"/>
      <c r="VS40" s="195"/>
      <c r="VT40" s="195"/>
      <c r="VU40" s="195"/>
      <c r="VV40" s="195"/>
      <c r="VW40" s="195"/>
      <c r="VX40" s="195"/>
      <c r="VY40" s="195"/>
      <c r="VZ40" s="195"/>
      <c r="WA40" s="195"/>
      <c r="WB40" s="195"/>
      <c r="WC40" s="195"/>
      <c r="WD40" s="195"/>
      <c r="WE40" s="195"/>
      <c r="WF40" s="195"/>
      <c r="WG40" s="195"/>
      <c r="WH40" s="195"/>
      <c r="WI40" s="195"/>
      <c r="WJ40" s="195"/>
      <c r="WK40" s="195"/>
      <c r="WL40" s="195"/>
      <c r="WM40" s="195"/>
      <c r="WN40" s="195"/>
      <c r="WO40" s="195"/>
      <c r="WP40" s="195"/>
      <c r="WQ40" s="195"/>
      <c r="WR40" s="195"/>
      <c r="WS40" s="195"/>
      <c r="WT40" s="195"/>
      <c r="WU40" s="195"/>
      <c r="WV40" s="195"/>
      <c r="WW40" s="195"/>
      <c r="WX40" s="195"/>
      <c r="WY40" s="195"/>
      <c r="WZ40" s="195"/>
      <c r="XA40" s="195"/>
      <c r="XB40" s="195"/>
      <c r="XC40" s="195"/>
      <c r="XD40" s="195"/>
      <c r="XE40" s="195"/>
      <c r="XF40" s="195"/>
      <c r="XG40" s="195"/>
      <c r="XH40" s="195"/>
      <c r="XI40" s="195"/>
      <c r="XJ40" s="195"/>
      <c r="XK40" s="195"/>
      <c r="XL40" s="195"/>
      <c r="XM40" s="195"/>
      <c r="XN40" s="195"/>
      <c r="XO40" s="195"/>
      <c r="XP40" s="195"/>
      <c r="XQ40" s="195"/>
      <c r="XR40" s="195"/>
      <c r="XS40" s="195"/>
      <c r="XT40" s="195"/>
      <c r="XU40" s="195"/>
      <c r="XV40" s="195"/>
      <c r="XW40" s="195"/>
      <c r="XX40" s="195"/>
      <c r="XY40" s="195"/>
      <c r="XZ40" s="195"/>
      <c r="YA40" s="195"/>
      <c r="YB40" s="195"/>
      <c r="YC40" s="195"/>
      <c r="YD40" s="195"/>
      <c r="YE40" s="195"/>
      <c r="YF40" s="195"/>
      <c r="YG40" s="195"/>
      <c r="YH40" s="195"/>
      <c r="YI40" s="195"/>
      <c r="YJ40" s="195"/>
      <c r="YK40" s="195"/>
      <c r="YL40" s="195"/>
      <c r="YM40" s="195"/>
      <c r="YN40" s="195"/>
      <c r="YO40" s="195"/>
      <c r="YP40" s="195"/>
      <c r="YQ40" s="195"/>
      <c r="YR40" s="195"/>
      <c r="YS40" s="195"/>
      <c r="YT40" s="195"/>
      <c r="YU40" s="195"/>
      <c r="YV40" s="195"/>
      <c r="YW40" s="195"/>
      <c r="YX40" s="195"/>
      <c r="YY40" s="195"/>
      <c r="YZ40" s="195"/>
      <c r="ZA40" s="195"/>
      <c r="ZB40" s="195"/>
      <c r="ZC40" s="195"/>
      <c r="ZD40" s="195"/>
      <c r="ZE40" s="195"/>
      <c r="ZF40" s="195"/>
      <c r="ZG40" s="195"/>
      <c r="ZH40" s="195"/>
      <c r="ZI40" s="195"/>
      <c r="ZJ40" s="195"/>
      <c r="ZK40" s="195"/>
      <c r="ZL40" s="195"/>
      <c r="ZM40" s="195"/>
      <c r="ZN40" s="195"/>
      <c r="ZO40" s="195"/>
      <c r="ZP40" s="195"/>
      <c r="ZQ40" s="195"/>
      <c r="ZR40" s="195"/>
      <c r="ZS40" s="195"/>
      <c r="ZT40" s="195"/>
      <c r="ZU40" s="195"/>
      <c r="ZV40" s="195"/>
      <c r="ZW40" s="195"/>
      <c r="ZX40" s="195"/>
      <c r="ZY40" s="195"/>
      <c r="ZZ40" s="195"/>
      <c r="AAA40" s="195"/>
      <c r="AAB40" s="195"/>
      <c r="AAC40" s="195"/>
      <c r="AAD40" s="195"/>
      <c r="AAE40" s="195"/>
      <c r="AAF40" s="195"/>
      <c r="AAG40" s="195"/>
      <c r="AAH40" s="195"/>
      <c r="AAI40" s="195"/>
      <c r="AAJ40" s="195"/>
      <c r="AAK40" s="195"/>
      <c r="AAL40" s="195"/>
      <c r="AAM40" s="195"/>
      <c r="AAN40" s="195"/>
      <c r="AAO40" s="195"/>
      <c r="AAP40" s="195"/>
      <c r="AAQ40" s="195"/>
      <c r="AAR40" s="195"/>
      <c r="AAS40" s="195"/>
      <c r="AAT40" s="195"/>
      <c r="AAU40" s="195"/>
      <c r="AAV40" s="195"/>
      <c r="AAW40" s="195"/>
      <c r="AAX40" s="195"/>
      <c r="AAY40" s="195"/>
      <c r="AAZ40" s="195"/>
      <c r="ABA40" s="195"/>
      <c r="ABB40" s="195"/>
      <c r="ABC40" s="195"/>
      <c r="ABD40" s="195"/>
      <c r="ABE40" s="195"/>
      <c r="ABF40" s="195"/>
      <c r="ABG40" s="195"/>
      <c r="ABH40" s="195"/>
      <c r="ABI40" s="195"/>
      <c r="ABJ40" s="195"/>
      <c r="ABK40" s="195"/>
      <c r="ABL40" s="195"/>
      <c r="ABM40" s="195"/>
      <c r="ABN40" s="195"/>
      <c r="ABO40" s="195"/>
      <c r="ABP40" s="195"/>
      <c r="ABQ40" s="195"/>
      <c r="ABR40" s="195"/>
      <c r="ABS40" s="195"/>
      <c r="ABT40" s="195"/>
      <c r="ABU40" s="195"/>
      <c r="ABV40" s="195"/>
      <c r="ABW40" s="195"/>
      <c r="ABX40" s="195"/>
      <c r="ABY40" s="195"/>
      <c r="ABZ40" s="195"/>
      <c r="ACA40" s="195"/>
      <c r="ACB40" s="195"/>
      <c r="ACC40" s="195"/>
      <c r="ACD40" s="195"/>
      <c r="ACE40" s="195"/>
      <c r="ACF40" s="195"/>
      <c r="ACG40" s="195"/>
      <c r="ACH40" s="195"/>
      <c r="ACI40" s="195"/>
      <c r="ACJ40" s="195"/>
      <c r="ACK40" s="195"/>
      <c r="ACL40" s="195"/>
      <c r="ACM40" s="195"/>
      <c r="ACN40" s="195"/>
      <c r="ACO40" s="195"/>
      <c r="ACP40" s="195"/>
      <c r="ACQ40" s="195"/>
      <c r="ACR40" s="195"/>
      <c r="ACS40" s="195"/>
      <c r="ACT40" s="195"/>
      <c r="ACU40" s="195"/>
      <c r="ACV40" s="195"/>
      <c r="ACW40" s="195"/>
      <c r="ACX40" s="195"/>
      <c r="ACY40" s="195"/>
      <c r="ACZ40" s="195"/>
      <c r="ADA40" s="195"/>
      <c r="ADB40" s="195"/>
      <c r="ADC40" s="195"/>
      <c r="ADD40" s="195"/>
      <c r="ADE40" s="195"/>
      <c r="ADF40" s="195"/>
      <c r="ADG40" s="195"/>
      <c r="ADH40" s="195"/>
      <c r="ADI40" s="195"/>
      <c r="ADJ40" s="195"/>
      <c r="ADK40" s="195"/>
      <c r="ADL40" s="195"/>
      <c r="ADM40" s="195"/>
      <c r="ADN40" s="195"/>
      <c r="ADO40" s="195"/>
      <c r="ADP40" s="195"/>
      <c r="ADQ40" s="195"/>
      <c r="ADR40" s="195"/>
      <c r="ADS40" s="195"/>
      <c r="ADT40" s="195"/>
      <c r="ADU40" s="195"/>
      <c r="ADV40" s="195"/>
      <c r="ADW40" s="195"/>
      <c r="ADX40" s="195"/>
      <c r="ADY40" s="195"/>
      <c r="ADZ40" s="195"/>
      <c r="AEA40" s="195"/>
      <c r="AEB40" s="195"/>
      <c r="AEC40" s="195"/>
      <c r="AED40" s="195"/>
      <c r="AEE40" s="195"/>
      <c r="AEF40" s="195"/>
      <c r="AEG40" s="195"/>
      <c r="AEH40" s="195"/>
      <c r="AEI40" s="195"/>
      <c r="AEJ40" s="195"/>
      <c r="AEK40" s="195"/>
      <c r="AEL40" s="195"/>
      <c r="AEM40" s="195"/>
      <c r="AEN40" s="195"/>
      <c r="AEO40" s="195"/>
      <c r="AEP40" s="195"/>
      <c r="AEQ40" s="195"/>
      <c r="AER40" s="195"/>
      <c r="AES40" s="195"/>
      <c r="AET40" s="195"/>
      <c r="AEU40" s="195"/>
      <c r="AEV40" s="195"/>
      <c r="AEW40" s="195"/>
      <c r="AEX40" s="195"/>
      <c r="AEY40" s="195"/>
      <c r="AEZ40" s="195"/>
      <c r="AFA40" s="195"/>
      <c r="AFB40" s="195"/>
      <c r="AFC40" s="195"/>
      <c r="AFD40" s="195"/>
      <c r="AFE40" s="195"/>
      <c r="AFF40" s="195"/>
      <c r="AFG40" s="195"/>
      <c r="AFH40" s="195"/>
      <c r="AFI40" s="195"/>
      <c r="AFJ40" s="195"/>
      <c r="AFK40" s="195"/>
      <c r="AFL40" s="195"/>
      <c r="AFM40" s="195"/>
      <c r="AFN40" s="195"/>
      <c r="AFO40" s="195"/>
      <c r="AFP40" s="195"/>
      <c r="AFQ40" s="195"/>
      <c r="AFR40" s="195"/>
      <c r="AFS40" s="195"/>
      <c r="AFT40" s="195"/>
      <c r="AFU40" s="195"/>
      <c r="AFV40" s="195"/>
      <c r="AFW40" s="195"/>
      <c r="AFX40" s="195"/>
      <c r="AFY40" s="195"/>
      <c r="AFZ40" s="195"/>
      <c r="AGA40" s="195"/>
      <c r="AGB40" s="195"/>
      <c r="AGC40" s="195"/>
      <c r="AGD40" s="195"/>
      <c r="AGE40" s="195"/>
      <c r="AGF40" s="195"/>
      <c r="AGG40" s="195"/>
      <c r="AGH40" s="195"/>
      <c r="AGI40" s="195"/>
      <c r="AGJ40" s="195"/>
      <c r="AGK40" s="195"/>
      <c r="AGL40" s="195"/>
      <c r="AGM40" s="195"/>
      <c r="AGN40" s="195"/>
      <c r="AGO40" s="195"/>
      <c r="AGP40" s="195"/>
      <c r="AGQ40" s="195"/>
      <c r="AGR40" s="195"/>
      <c r="AGS40" s="195"/>
      <c r="AGT40" s="195"/>
      <c r="AGU40" s="195"/>
      <c r="AGV40" s="195"/>
      <c r="AGW40" s="195"/>
      <c r="AGX40" s="195"/>
      <c r="AGY40" s="195"/>
      <c r="AGZ40" s="195"/>
      <c r="AHA40" s="195"/>
      <c r="AHB40" s="195"/>
      <c r="AHC40" s="195"/>
      <c r="AHD40" s="195"/>
      <c r="AHE40" s="195"/>
      <c r="AHF40" s="195"/>
      <c r="AHG40" s="195"/>
      <c r="AHH40" s="195"/>
      <c r="AHI40" s="195"/>
      <c r="AHJ40" s="195"/>
      <c r="AHK40" s="195"/>
      <c r="AHL40" s="195"/>
      <c r="AHM40" s="195"/>
      <c r="AHN40" s="195"/>
      <c r="AHO40" s="195"/>
      <c r="AHP40" s="195"/>
      <c r="AHQ40" s="195"/>
      <c r="AHR40" s="195"/>
      <c r="AHS40" s="195"/>
      <c r="AHT40" s="195"/>
      <c r="AHU40" s="195"/>
      <c r="AHV40" s="195"/>
      <c r="AHW40" s="195"/>
      <c r="AHX40" s="195"/>
      <c r="AHY40" s="195"/>
      <c r="AHZ40" s="195"/>
      <c r="AIA40" s="195"/>
      <c r="AIB40" s="195"/>
      <c r="AIC40" s="195"/>
      <c r="AID40" s="195"/>
      <c r="AIE40" s="195"/>
      <c r="AIF40" s="195"/>
      <c r="AIG40" s="195"/>
      <c r="AIH40" s="195"/>
      <c r="AII40" s="195"/>
      <c r="AIJ40" s="195"/>
      <c r="AIK40" s="195"/>
      <c r="AIL40" s="195"/>
      <c r="AIM40" s="195"/>
      <c r="AIN40" s="195"/>
      <c r="AIO40" s="195"/>
      <c r="AIP40" s="195"/>
      <c r="AIQ40" s="195"/>
      <c r="AIR40" s="195"/>
      <c r="AIS40" s="195"/>
      <c r="AIT40" s="195"/>
      <c r="AIU40" s="195"/>
      <c r="AIV40" s="195"/>
      <c r="AIW40" s="195"/>
      <c r="AIX40" s="195"/>
      <c r="AIY40" s="195"/>
      <c r="AIZ40" s="195"/>
      <c r="AJA40" s="195"/>
      <c r="AJB40" s="195"/>
      <c r="AJC40" s="195"/>
      <c r="AJD40" s="195"/>
      <c r="AJE40" s="195"/>
      <c r="AJF40" s="195"/>
      <c r="AJG40" s="195"/>
      <c r="AJH40" s="195"/>
      <c r="AJI40" s="195"/>
      <c r="AJJ40" s="195"/>
      <c r="AJK40" s="195"/>
      <c r="AJL40" s="195"/>
      <c r="AJM40" s="195"/>
      <c r="AJN40" s="195"/>
      <c r="AJO40" s="195"/>
      <c r="AJP40" s="195"/>
      <c r="AJQ40" s="195"/>
      <c r="AJR40" s="195"/>
      <c r="AJS40" s="195"/>
      <c r="AJT40" s="195"/>
      <c r="AJU40" s="195"/>
      <c r="AJV40" s="195"/>
      <c r="AJW40" s="195"/>
      <c r="AJX40" s="195"/>
      <c r="AJY40" s="195"/>
      <c r="AJZ40" s="195"/>
      <c r="AKA40" s="195"/>
      <c r="AKB40" s="195"/>
      <c r="AKC40" s="195"/>
      <c r="AKD40" s="195"/>
      <c r="AKE40" s="195"/>
      <c r="AKF40" s="195"/>
      <c r="AKG40" s="195"/>
      <c r="AKH40" s="195"/>
      <c r="AKI40" s="195"/>
      <c r="AKJ40" s="195"/>
      <c r="AKK40" s="195"/>
      <c r="AKL40" s="195"/>
      <c r="AKM40" s="195"/>
      <c r="AKN40" s="195"/>
      <c r="AKO40" s="195"/>
      <c r="AKP40" s="195"/>
      <c r="AKQ40" s="195"/>
      <c r="AKR40" s="195"/>
      <c r="AKS40" s="195"/>
      <c r="AKT40" s="195"/>
      <c r="AKU40" s="195"/>
      <c r="AKV40" s="195"/>
      <c r="AKW40" s="195"/>
      <c r="AKX40" s="195"/>
      <c r="AKY40" s="195"/>
      <c r="AKZ40" s="195"/>
      <c r="ALA40" s="195"/>
      <c r="ALB40" s="195"/>
      <c r="ALC40" s="195"/>
      <c r="ALD40" s="195"/>
      <c r="ALE40" s="195"/>
      <c r="ALF40" s="195"/>
      <c r="ALG40" s="195"/>
      <c r="ALH40" s="195"/>
      <c r="ALI40" s="195"/>
      <c r="ALJ40" s="195"/>
      <c r="ALK40" s="195"/>
      <c r="ALL40" s="195"/>
      <c r="ALM40" s="195"/>
      <c r="ALN40" s="195"/>
      <c r="ALO40" s="195"/>
      <c r="ALP40" s="195"/>
      <c r="ALQ40" s="195"/>
      <c r="ALR40" s="195"/>
      <c r="ALS40" s="195"/>
      <c r="ALT40" s="195"/>
      <c r="ALU40" s="195"/>
      <c r="ALV40" s="195"/>
      <c r="ALW40" s="195"/>
      <c r="ALX40" s="195"/>
      <c r="ALY40" s="195"/>
      <c r="ALZ40" s="195"/>
      <c r="AMA40" s="195"/>
      <c r="AMB40" s="195"/>
      <c r="AMC40" s="195"/>
      <c r="AMD40" s="195"/>
      <c r="AME40" s="195"/>
      <c r="AMF40" s="195"/>
      <c r="AMG40" s="195"/>
      <c r="AMH40" s="195"/>
      <c r="AMI40" s="195"/>
      <c r="AMJ40" s="195"/>
      <c r="AMK40" s="195"/>
      <c r="AML40" s="195"/>
      <c r="AMM40" s="195"/>
      <c r="AMN40" s="195"/>
      <c r="AMO40" s="195"/>
      <c r="AMP40" s="195"/>
      <c r="AMQ40" s="195"/>
      <c r="AMR40" s="195"/>
      <c r="AMS40" s="195"/>
      <c r="AMT40" s="195"/>
      <c r="AMU40" s="195"/>
      <c r="AMV40" s="195"/>
      <c r="AMW40" s="195"/>
      <c r="AMX40" s="195"/>
      <c r="AMY40" s="195"/>
      <c r="AMZ40" s="195"/>
      <c r="ANA40" s="195"/>
      <c r="ANB40" s="195"/>
      <c r="ANC40" s="195"/>
      <c r="AND40" s="195"/>
      <c r="ANE40" s="195"/>
      <c r="ANF40" s="195"/>
      <c r="ANG40" s="195"/>
      <c r="ANH40" s="195"/>
      <c r="ANI40" s="195"/>
      <c r="ANJ40" s="195"/>
      <c r="ANK40" s="195"/>
      <c r="ANL40" s="195"/>
      <c r="ANM40" s="195"/>
      <c r="ANN40" s="195"/>
      <c r="ANO40" s="195"/>
      <c r="ANP40" s="195"/>
      <c r="ANQ40" s="195"/>
      <c r="ANR40" s="195"/>
      <c r="ANS40" s="195"/>
      <c r="ANT40" s="195"/>
      <c r="ANU40" s="195"/>
      <c r="ANV40" s="195"/>
      <c r="ANW40" s="195"/>
      <c r="ANX40" s="195"/>
      <c r="ANY40" s="195"/>
      <c r="ANZ40" s="195"/>
      <c r="AOA40" s="195"/>
      <c r="AOB40" s="195"/>
      <c r="AOC40" s="195"/>
      <c r="AOD40" s="195"/>
      <c r="AOE40" s="195"/>
      <c r="AOF40" s="195"/>
      <c r="AOG40" s="195"/>
      <c r="AOH40" s="195"/>
      <c r="AOI40" s="195"/>
      <c r="AOJ40" s="195"/>
      <c r="AOK40" s="195"/>
      <c r="AOL40" s="195"/>
      <c r="AOM40" s="195"/>
      <c r="AON40" s="195"/>
      <c r="AOO40" s="195"/>
      <c r="AOP40" s="195"/>
      <c r="AOQ40" s="195"/>
      <c r="AOR40" s="195"/>
      <c r="AOS40" s="195"/>
      <c r="AOT40" s="195"/>
      <c r="AOU40" s="195"/>
      <c r="AOV40" s="195"/>
      <c r="AOW40" s="195"/>
      <c r="AOX40" s="195"/>
      <c r="AOY40" s="195"/>
      <c r="AOZ40" s="195"/>
      <c r="APA40" s="195"/>
      <c r="APB40" s="195"/>
      <c r="APC40" s="195"/>
      <c r="APD40" s="195"/>
      <c r="APE40" s="195"/>
      <c r="APF40" s="195"/>
      <c r="APG40" s="195"/>
      <c r="APH40" s="195"/>
      <c r="API40" s="195"/>
      <c r="APJ40" s="195"/>
      <c r="APK40" s="195"/>
      <c r="APL40" s="195"/>
      <c r="APM40" s="195"/>
      <c r="APN40" s="195"/>
      <c r="APO40" s="195"/>
      <c r="APP40" s="195"/>
      <c r="APQ40" s="195"/>
      <c r="APR40" s="195"/>
      <c r="APS40" s="195"/>
      <c r="APT40" s="195"/>
      <c r="APU40" s="195"/>
      <c r="APV40" s="195"/>
      <c r="APW40" s="195"/>
      <c r="APX40" s="195"/>
      <c r="APY40" s="195"/>
      <c r="APZ40" s="195"/>
      <c r="AQA40" s="195"/>
      <c r="AQB40" s="195"/>
      <c r="AQC40" s="195"/>
      <c r="AQD40" s="195"/>
      <c r="AQE40" s="195"/>
      <c r="AQF40" s="195"/>
      <c r="AQG40" s="195"/>
      <c r="AQH40" s="195"/>
      <c r="AQI40" s="195"/>
      <c r="AQJ40" s="195"/>
      <c r="AQK40" s="195"/>
      <c r="AQL40" s="195"/>
      <c r="AQM40" s="195"/>
      <c r="AQN40" s="195"/>
      <c r="AQO40" s="195"/>
      <c r="AQP40" s="195"/>
      <c r="AQQ40" s="195"/>
      <c r="AQR40" s="195"/>
      <c r="AQS40" s="195"/>
      <c r="AQT40" s="195"/>
      <c r="AQU40" s="195"/>
      <c r="AQV40" s="195"/>
      <c r="AQW40" s="195"/>
      <c r="AQX40" s="195"/>
      <c r="AQY40" s="195"/>
      <c r="AQZ40" s="195"/>
      <c r="ARA40" s="195"/>
      <c r="ARB40" s="195"/>
      <c r="ARC40" s="195"/>
      <c r="ARD40" s="195"/>
      <c r="ARE40" s="195"/>
      <c r="ARF40" s="195"/>
      <c r="ARG40" s="195"/>
      <c r="ARH40" s="195"/>
      <c r="ARI40" s="195"/>
      <c r="ARJ40" s="195"/>
      <c r="ARK40" s="195"/>
      <c r="ARL40" s="195"/>
      <c r="ARM40" s="195"/>
      <c r="ARN40" s="195"/>
      <c r="ARO40" s="195"/>
      <c r="ARP40" s="195"/>
      <c r="ARQ40" s="195"/>
      <c r="ARR40" s="195"/>
      <c r="ARS40" s="195"/>
      <c r="ART40" s="195"/>
      <c r="ARU40" s="195"/>
      <c r="ARV40" s="195"/>
      <c r="ARW40" s="195"/>
      <c r="ARX40" s="195"/>
      <c r="ARY40" s="195"/>
      <c r="ARZ40" s="195"/>
      <c r="ASA40" s="195"/>
      <c r="ASB40" s="195"/>
      <c r="ASC40" s="195"/>
      <c r="ASD40" s="195"/>
      <c r="ASE40" s="195"/>
      <c r="ASF40" s="195"/>
      <c r="ASG40" s="195"/>
      <c r="ASH40" s="195"/>
      <c r="ASI40" s="195"/>
      <c r="ASJ40" s="195"/>
      <c r="ASK40" s="195"/>
      <c r="ASL40" s="195"/>
      <c r="ASM40" s="195"/>
      <c r="ASN40" s="195"/>
      <c r="ASO40" s="195"/>
      <c r="ASP40" s="195"/>
      <c r="ASQ40" s="195"/>
      <c r="ASR40" s="195"/>
      <c r="ASS40" s="195"/>
      <c r="AST40" s="195"/>
      <c r="ASU40" s="195"/>
      <c r="ASV40" s="195"/>
      <c r="ASW40" s="195"/>
      <c r="ASX40" s="195"/>
      <c r="ASY40" s="195"/>
      <c r="ASZ40" s="195"/>
      <c r="ATA40" s="195"/>
      <c r="ATB40" s="195"/>
      <c r="ATC40" s="195"/>
      <c r="ATD40" s="195"/>
      <c r="ATE40" s="195"/>
      <c r="ATF40" s="195"/>
      <c r="ATG40" s="195"/>
      <c r="ATH40" s="195"/>
      <c r="ATI40" s="195"/>
      <c r="ATJ40" s="195"/>
      <c r="ATK40" s="195"/>
      <c r="ATL40" s="195"/>
      <c r="ATM40" s="195"/>
      <c r="ATN40" s="195"/>
      <c r="ATO40" s="195"/>
      <c r="ATP40" s="195"/>
      <c r="ATQ40" s="195"/>
      <c r="ATR40" s="195"/>
      <c r="ATS40" s="195"/>
      <c r="ATT40" s="195"/>
      <c r="ATU40" s="195"/>
      <c r="ATV40" s="195"/>
      <c r="ATW40" s="195"/>
      <c r="ATX40" s="195"/>
      <c r="ATY40" s="195"/>
      <c r="ATZ40" s="195"/>
      <c r="AUA40" s="195"/>
      <c r="AUB40" s="195"/>
      <c r="AUC40" s="195"/>
      <c r="AUD40" s="195"/>
      <c r="AUE40" s="195"/>
      <c r="AUF40" s="195"/>
      <c r="AUG40" s="195"/>
      <c r="AUH40" s="195"/>
      <c r="AUI40" s="195"/>
      <c r="AUJ40" s="195"/>
      <c r="AUK40" s="195"/>
      <c r="AUL40" s="195"/>
      <c r="AUM40" s="195"/>
      <c r="AUN40" s="195"/>
      <c r="AUO40" s="195"/>
      <c r="AUP40" s="195"/>
      <c r="AUQ40" s="195"/>
      <c r="AUR40" s="195"/>
      <c r="AUS40" s="195"/>
      <c r="AUT40" s="195"/>
      <c r="AUU40" s="195"/>
      <c r="AUV40" s="195"/>
      <c r="AUW40" s="195"/>
      <c r="AUX40" s="195"/>
      <c r="AUY40" s="195"/>
      <c r="AUZ40" s="195"/>
      <c r="AVA40" s="195"/>
      <c r="AVB40" s="195"/>
      <c r="AVC40" s="195"/>
      <c r="AVD40" s="195"/>
      <c r="AVE40" s="195"/>
      <c r="AVF40" s="195"/>
      <c r="AVG40" s="195"/>
      <c r="AVH40" s="195"/>
      <c r="AVI40" s="195"/>
      <c r="AVJ40" s="195"/>
      <c r="AVK40" s="195"/>
      <c r="AVL40" s="195"/>
      <c r="AVM40" s="195"/>
      <c r="AVN40" s="195"/>
      <c r="AVO40" s="195"/>
      <c r="AVP40" s="195"/>
      <c r="AVQ40" s="195"/>
      <c r="AVR40" s="195"/>
      <c r="AVS40" s="195"/>
      <c r="AVT40" s="195"/>
      <c r="AVU40" s="195"/>
      <c r="AVV40" s="195"/>
      <c r="AVW40" s="195"/>
      <c r="AVX40" s="195"/>
      <c r="AVY40" s="195"/>
      <c r="AVZ40" s="195"/>
      <c r="AWA40" s="195"/>
      <c r="AWB40" s="195"/>
      <c r="AWC40" s="195"/>
      <c r="AWD40" s="195"/>
      <c r="AWE40" s="195"/>
      <c r="AWF40" s="195"/>
      <c r="AWG40" s="195"/>
      <c r="AWH40" s="195"/>
      <c r="AWI40" s="195"/>
      <c r="AWJ40" s="195"/>
      <c r="AWK40" s="195"/>
      <c r="AWL40" s="195"/>
      <c r="AWM40" s="195"/>
      <c r="AWN40" s="195"/>
      <c r="AWO40" s="195"/>
      <c r="AWP40" s="195"/>
      <c r="AWQ40" s="195"/>
      <c r="AWR40" s="195"/>
      <c r="AWS40" s="195"/>
      <c r="AWT40" s="195"/>
      <c r="AWU40" s="195"/>
      <c r="AWV40" s="195"/>
      <c r="AWW40" s="195"/>
      <c r="AWX40" s="195"/>
      <c r="AWY40" s="195"/>
      <c r="AWZ40" s="195"/>
      <c r="AXA40" s="195"/>
      <c r="AXB40" s="195"/>
      <c r="AXC40" s="195"/>
      <c r="AXD40" s="195"/>
      <c r="AXE40" s="195"/>
      <c r="AXF40" s="195"/>
      <c r="AXG40" s="195"/>
      <c r="AXH40" s="195"/>
      <c r="AXI40" s="195"/>
      <c r="AXJ40" s="195"/>
      <c r="AXK40" s="195"/>
      <c r="AXL40" s="195"/>
      <c r="AXM40" s="195"/>
      <c r="AXN40" s="195"/>
      <c r="AXO40" s="195"/>
      <c r="AXP40" s="195"/>
      <c r="AXQ40" s="195"/>
      <c r="AXR40" s="195"/>
      <c r="AXS40" s="195"/>
      <c r="AXT40" s="195"/>
      <c r="AXU40" s="195"/>
      <c r="AXV40" s="195"/>
      <c r="AXW40" s="195"/>
      <c r="AXX40" s="195"/>
      <c r="AXY40" s="195"/>
      <c r="AXZ40" s="195"/>
      <c r="AYA40" s="195"/>
      <c r="AYB40" s="195"/>
      <c r="AYC40" s="195"/>
      <c r="AYD40" s="195"/>
      <c r="AYE40" s="195"/>
      <c r="AYF40" s="195"/>
      <c r="AYG40" s="195"/>
      <c r="AYH40" s="195"/>
      <c r="AYI40" s="195"/>
      <c r="AYJ40" s="195"/>
      <c r="AYK40" s="195"/>
      <c r="AYL40" s="195"/>
      <c r="AYM40" s="195"/>
      <c r="AYN40" s="195"/>
      <c r="AYO40" s="195"/>
      <c r="AYP40" s="195"/>
      <c r="AYQ40" s="195"/>
      <c r="AYR40" s="195"/>
      <c r="AYS40" s="195"/>
      <c r="AYT40" s="195"/>
      <c r="AYU40" s="195"/>
      <c r="AYV40" s="195"/>
      <c r="AYW40" s="195"/>
      <c r="AYX40" s="195"/>
      <c r="AYY40" s="195"/>
      <c r="AYZ40" s="195"/>
      <c r="AZA40" s="195"/>
      <c r="AZB40" s="195"/>
      <c r="AZC40" s="195"/>
      <c r="AZD40" s="195"/>
      <c r="AZE40" s="195"/>
      <c r="AZF40" s="195"/>
      <c r="AZG40" s="195"/>
      <c r="AZH40" s="195"/>
      <c r="AZI40" s="195"/>
      <c r="AZJ40" s="195"/>
      <c r="AZK40" s="195"/>
      <c r="AZL40" s="195"/>
      <c r="AZM40" s="195"/>
      <c r="AZN40" s="195"/>
      <c r="AZO40" s="195"/>
      <c r="AZP40" s="195"/>
      <c r="AZQ40" s="195"/>
      <c r="AZR40" s="195"/>
      <c r="AZS40" s="195"/>
      <c r="AZT40" s="195"/>
      <c r="AZU40" s="195"/>
      <c r="AZV40" s="195"/>
      <c r="AZW40" s="195"/>
      <c r="AZX40" s="195"/>
      <c r="AZY40" s="195"/>
      <c r="AZZ40" s="195"/>
      <c r="BAA40" s="195"/>
      <c r="BAB40" s="195"/>
      <c r="BAC40" s="195"/>
      <c r="BAD40" s="195"/>
      <c r="BAE40" s="195"/>
      <c r="BAF40" s="195"/>
      <c r="BAG40" s="195"/>
      <c r="BAH40" s="195"/>
      <c r="BAI40" s="195"/>
      <c r="BAJ40" s="195"/>
      <c r="BAK40" s="195"/>
      <c r="BAL40" s="195"/>
      <c r="BAM40" s="195"/>
      <c r="BAN40" s="195"/>
      <c r="BAO40" s="195"/>
      <c r="BAP40" s="195"/>
      <c r="BAQ40" s="195"/>
      <c r="BAR40" s="195"/>
      <c r="BAS40" s="195"/>
      <c r="BAT40" s="195"/>
      <c r="BAU40" s="195"/>
      <c r="BAV40" s="195"/>
      <c r="BAW40" s="195"/>
      <c r="BAX40" s="195"/>
      <c r="BAY40" s="195"/>
      <c r="BAZ40" s="195"/>
      <c r="BBA40" s="195"/>
      <c r="BBB40" s="195"/>
      <c r="BBC40" s="195"/>
      <c r="BBD40" s="195"/>
      <c r="BBE40" s="195"/>
      <c r="BBF40" s="195"/>
      <c r="BBG40" s="195"/>
      <c r="BBH40" s="195"/>
      <c r="BBI40" s="195"/>
      <c r="BBJ40" s="195"/>
      <c r="BBK40" s="195"/>
      <c r="BBL40" s="195"/>
      <c r="BBM40" s="195"/>
      <c r="BBN40" s="195"/>
      <c r="BBO40" s="195"/>
      <c r="BBP40" s="195"/>
      <c r="BBQ40" s="195"/>
      <c r="BBR40" s="195"/>
      <c r="BBS40" s="195"/>
      <c r="BBT40" s="195"/>
      <c r="BBU40" s="195"/>
      <c r="BBV40" s="195"/>
      <c r="BBW40" s="195"/>
      <c r="BBX40" s="195"/>
      <c r="BBY40" s="195"/>
      <c r="BBZ40" s="195"/>
      <c r="BCA40" s="195"/>
      <c r="BCB40" s="195"/>
      <c r="BCC40" s="195"/>
      <c r="BCD40" s="195"/>
      <c r="BCE40" s="195"/>
      <c r="BCF40" s="195"/>
      <c r="BCG40" s="195"/>
      <c r="BCH40" s="195"/>
      <c r="BCI40" s="195"/>
      <c r="BCJ40" s="195"/>
      <c r="BCK40" s="195"/>
      <c r="BCL40" s="195"/>
      <c r="BCM40" s="195"/>
      <c r="BCN40" s="195"/>
      <c r="BCO40" s="195"/>
      <c r="BCP40" s="195"/>
      <c r="BCQ40" s="195"/>
      <c r="BCR40" s="195"/>
      <c r="BCS40" s="195"/>
      <c r="BCT40" s="195"/>
      <c r="BCU40" s="195"/>
      <c r="BCV40" s="195"/>
      <c r="BCW40" s="195"/>
      <c r="BCX40" s="195"/>
      <c r="BCY40" s="195"/>
      <c r="BCZ40" s="195"/>
      <c r="BDA40" s="195"/>
      <c r="BDB40" s="195"/>
      <c r="BDC40" s="195"/>
      <c r="BDD40" s="195"/>
      <c r="BDE40" s="195"/>
      <c r="BDF40" s="195"/>
      <c r="BDG40" s="195"/>
      <c r="BDH40" s="195"/>
      <c r="BDI40" s="195"/>
      <c r="BDJ40" s="195"/>
      <c r="BDK40" s="195"/>
      <c r="BDL40" s="195"/>
      <c r="BDM40" s="195"/>
      <c r="BDN40" s="195"/>
      <c r="BDO40" s="195"/>
      <c r="BDP40" s="195"/>
      <c r="BDQ40" s="195"/>
      <c r="BDR40" s="195"/>
      <c r="BDS40" s="195"/>
      <c r="BDT40" s="195"/>
      <c r="BDU40" s="195"/>
      <c r="BDV40" s="195"/>
      <c r="BDW40" s="195"/>
      <c r="BDX40" s="195"/>
      <c r="BDY40" s="195"/>
      <c r="BDZ40" s="195"/>
      <c r="BEA40" s="195"/>
      <c r="BEB40" s="195"/>
      <c r="BEC40" s="195"/>
      <c r="BED40" s="195"/>
      <c r="BEE40" s="195"/>
      <c r="BEF40" s="195"/>
      <c r="BEG40" s="195"/>
      <c r="BEH40" s="195"/>
      <c r="BEI40" s="195"/>
      <c r="BEJ40" s="195"/>
      <c r="BEK40" s="195"/>
      <c r="BEL40" s="195"/>
      <c r="BEM40" s="195"/>
      <c r="BEN40" s="195"/>
      <c r="BEO40" s="195"/>
      <c r="BEP40" s="195"/>
      <c r="BEQ40" s="195"/>
      <c r="BER40" s="195"/>
      <c r="BES40" s="195"/>
      <c r="BET40" s="195"/>
      <c r="BEU40" s="195"/>
      <c r="BEV40" s="195"/>
      <c r="BEW40" s="195"/>
      <c r="BEX40" s="195"/>
      <c r="BEY40" s="195"/>
      <c r="BEZ40" s="195"/>
      <c r="BFA40" s="195"/>
      <c r="BFB40" s="195"/>
      <c r="BFC40" s="195"/>
      <c r="BFD40" s="195"/>
      <c r="BFE40" s="195"/>
      <c r="BFF40" s="195"/>
      <c r="BFG40" s="195"/>
      <c r="BFH40" s="195"/>
      <c r="BFI40" s="195"/>
      <c r="BFJ40" s="195"/>
      <c r="BFK40" s="195"/>
      <c r="BFL40" s="195"/>
      <c r="BFM40" s="195"/>
      <c r="BFN40" s="195"/>
      <c r="BFO40" s="195"/>
      <c r="BFP40" s="195"/>
      <c r="BFQ40" s="195"/>
      <c r="BFR40" s="195"/>
      <c r="BFS40" s="195"/>
      <c r="BFT40" s="195"/>
      <c r="BFU40" s="195"/>
      <c r="BFV40" s="195"/>
      <c r="BFW40" s="195"/>
      <c r="BFX40" s="195"/>
      <c r="BFY40" s="195"/>
      <c r="BFZ40" s="195"/>
      <c r="BGA40" s="195"/>
      <c r="BGB40" s="195"/>
      <c r="BGC40" s="195"/>
      <c r="BGD40" s="195"/>
      <c r="BGE40" s="195"/>
      <c r="BGF40" s="195"/>
      <c r="BGG40" s="195"/>
      <c r="BGH40" s="195"/>
      <c r="BGI40" s="195"/>
      <c r="BGJ40" s="195"/>
      <c r="BGK40" s="195"/>
      <c r="BGL40" s="195"/>
      <c r="BGM40" s="195"/>
      <c r="BGN40" s="195"/>
      <c r="BGO40" s="195"/>
      <c r="BGP40" s="195"/>
      <c r="BGQ40" s="195"/>
      <c r="BGR40" s="195"/>
      <c r="BGS40" s="195"/>
      <c r="BGT40" s="195"/>
      <c r="BGU40" s="195"/>
      <c r="BGV40" s="195"/>
      <c r="BGW40" s="195"/>
      <c r="BGX40" s="195"/>
      <c r="BGY40" s="195"/>
      <c r="BGZ40" s="195"/>
      <c r="BHA40" s="195"/>
      <c r="BHB40" s="195"/>
      <c r="BHC40" s="195"/>
      <c r="BHD40" s="195"/>
      <c r="BHE40" s="195"/>
      <c r="BHF40" s="195"/>
      <c r="BHG40" s="195"/>
      <c r="BHH40" s="195"/>
      <c r="BHI40" s="195"/>
      <c r="BHJ40" s="195"/>
      <c r="BHK40" s="195"/>
      <c r="BHL40" s="195"/>
      <c r="BHM40" s="195"/>
      <c r="BHN40" s="195"/>
      <c r="BHO40" s="195"/>
      <c r="BHP40" s="195"/>
      <c r="BHQ40" s="195"/>
      <c r="BHR40" s="195"/>
      <c r="BHS40" s="195"/>
      <c r="BHT40" s="195"/>
      <c r="BHU40" s="195"/>
      <c r="BHV40" s="195"/>
      <c r="BHW40" s="195"/>
      <c r="BHX40" s="195"/>
      <c r="BHY40" s="195"/>
      <c r="BHZ40" s="195"/>
      <c r="BIA40" s="195"/>
      <c r="BIB40" s="195"/>
      <c r="BIC40" s="195"/>
      <c r="BID40" s="195"/>
      <c r="BIE40" s="195"/>
      <c r="BIF40" s="195"/>
      <c r="BIG40" s="195"/>
      <c r="BIH40" s="195"/>
      <c r="BII40" s="195"/>
      <c r="BIJ40" s="195"/>
      <c r="BIK40" s="195"/>
      <c r="BIL40" s="195"/>
      <c r="BIM40" s="195"/>
      <c r="BIN40" s="195"/>
      <c r="BIO40" s="195"/>
      <c r="BIP40" s="195"/>
      <c r="BIQ40" s="195"/>
      <c r="BIR40" s="195"/>
      <c r="BIS40" s="195"/>
      <c r="BIT40" s="195"/>
      <c r="BIU40" s="195"/>
      <c r="BIV40" s="195"/>
      <c r="BIW40" s="195"/>
      <c r="BIX40" s="195"/>
      <c r="BIY40" s="195"/>
      <c r="BIZ40" s="195"/>
      <c r="BJA40" s="195"/>
      <c r="BJB40" s="195"/>
      <c r="BJC40" s="195"/>
      <c r="BJD40" s="195"/>
      <c r="BJE40" s="195"/>
      <c r="BJF40" s="195"/>
      <c r="BJG40" s="195"/>
      <c r="BJH40" s="195"/>
      <c r="BJI40" s="195"/>
      <c r="BJJ40" s="195"/>
      <c r="BJK40" s="195"/>
      <c r="BJL40" s="195"/>
      <c r="BJM40" s="195"/>
      <c r="BJN40" s="195"/>
      <c r="BJO40" s="195"/>
      <c r="BJP40" s="195"/>
      <c r="BJQ40" s="195"/>
      <c r="BJR40" s="195"/>
      <c r="BJS40" s="195"/>
      <c r="BJT40" s="195"/>
      <c r="BJU40" s="195"/>
      <c r="BJV40" s="195"/>
      <c r="BJW40" s="195"/>
      <c r="BJX40" s="195"/>
      <c r="BJY40" s="195"/>
      <c r="BJZ40" s="195"/>
      <c r="BKA40" s="195"/>
      <c r="BKB40" s="195"/>
      <c r="BKC40" s="195"/>
      <c r="BKD40" s="195"/>
      <c r="BKE40" s="195"/>
      <c r="BKF40" s="195"/>
      <c r="BKG40" s="195"/>
      <c r="BKH40" s="195"/>
      <c r="BKI40" s="195"/>
      <c r="BKJ40" s="195"/>
      <c r="BKK40" s="195"/>
      <c r="BKL40" s="195"/>
      <c r="BKM40" s="195"/>
      <c r="BKN40" s="195"/>
      <c r="BKO40" s="195"/>
      <c r="BKP40" s="195"/>
      <c r="BKQ40" s="195"/>
      <c r="BKR40" s="195"/>
      <c r="BKS40" s="195"/>
      <c r="BKT40" s="195"/>
      <c r="BKU40" s="195"/>
      <c r="BKV40" s="195"/>
      <c r="BKW40" s="195"/>
      <c r="BKX40" s="195"/>
      <c r="BKY40" s="195"/>
      <c r="BKZ40" s="195"/>
      <c r="BLA40" s="195"/>
      <c r="BLB40" s="195"/>
      <c r="BLC40" s="195"/>
      <c r="BLD40" s="195"/>
      <c r="BLE40" s="195"/>
      <c r="BLF40" s="195"/>
      <c r="BLG40" s="195"/>
      <c r="BLH40" s="195"/>
      <c r="BLI40" s="195"/>
      <c r="BLJ40" s="195"/>
      <c r="BLK40" s="195"/>
      <c r="BLL40" s="195"/>
      <c r="BLM40" s="195"/>
      <c r="BLN40" s="195"/>
      <c r="BLO40" s="195"/>
      <c r="BLP40" s="195"/>
      <c r="BLQ40" s="195"/>
      <c r="BLR40" s="195"/>
      <c r="BLS40" s="195"/>
      <c r="BLT40" s="195"/>
      <c r="BLU40" s="195"/>
      <c r="BLV40" s="195"/>
      <c r="BLW40" s="195"/>
      <c r="BLX40" s="195"/>
      <c r="BLY40" s="195"/>
      <c r="BLZ40" s="195"/>
      <c r="BMA40" s="195"/>
      <c r="BMB40" s="195"/>
      <c r="BMC40" s="195"/>
      <c r="BMD40" s="195"/>
      <c r="BME40" s="195"/>
      <c r="BMF40" s="195"/>
      <c r="BMG40" s="195"/>
      <c r="BMH40" s="195"/>
      <c r="BMI40" s="195"/>
      <c r="BMJ40" s="195"/>
      <c r="BMK40" s="195"/>
      <c r="BML40" s="195"/>
      <c r="BMM40" s="195"/>
      <c r="BMN40" s="195"/>
      <c r="BMO40" s="195"/>
      <c r="BMP40" s="195"/>
      <c r="BMQ40" s="195"/>
      <c r="BMR40" s="195"/>
      <c r="BMS40" s="195"/>
      <c r="BMT40" s="195"/>
      <c r="BMU40" s="195"/>
      <c r="BMV40" s="195"/>
      <c r="BMW40" s="195"/>
      <c r="BMX40" s="195"/>
      <c r="BMY40" s="195"/>
      <c r="BMZ40" s="195"/>
      <c r="BNA40" s="195"/>
      <c r="BNB40" s="195"/>
      <c r="BNC40" s="195"/>
      <c r="BND40" s="195"/>
      <c r="BNE40" s="195"/>
      <c r="BNF40" s="195"/>
      <c r="BNG40" s="195"/>
      <c r="BNH40" s="195"/>
      <c r="BNI40" s="195"/>
      <c r="BNJ40" s="195"/>
      <c r="BNK40" s="195"/>
      <c r="BNL40" s="195"/>
      <c r="BNM40" s="195"/>
      <c r="BNN40" s="195"/>
      <c r="BNO40" s="195"/>
      <c r="BNP40" s="195"/>
      <c r="BNQ40" s="195"/>
      <c r="BNR40" s="195"/>
      <c r="BNS40" s="195"/>
      <c r="BNT40" s="195"/>
      <c r="BNU40" s="195"/>
      <c r="BNV40" s="195"/>
      <c r="BNW40" s="195"/>
      <c r="BNX40" s="195"/>
      <c r="BNY40" s="195"/>
      <c r="BNZ40" s="195"/>
      <c r="BOA40" s="195"/>
      <c r="BOB40" s="195"/>
      <c r="BOC40" s="195"/>
      <c r="BOD40" s="195"/>
      <c r="BOE40" s="195"/>
      <c r="BOF40" s="195"/>
      <c r="BOG40" s="195"/>
      <c r="BOH40" s="195"/>
      <c r="BOI40" s="195"/>
      <c r="BOJ40" s="195"/>
      <c r="BOK40" s="195"/>
      <c r="BOL40" s="195"/>
      <c r="BOM40" s="195"/>
      <c r="BON40" s="195"/>
      <c r="BOO40" s="195"/>
      <c r="BOP40" s="195"/>
      <c r="BOQ40" s="195"/>
      <c r="BOR40" s="195"/>
      <c r="BOS40" s="195"/>
      <c r="BOT40" s="195"/>
      <c r="BOU40" s="195"/>
      <c r="BOV40" s="195"/>
      <c r="BOW40" s="195"/>
      <c r="BOX40" s="195"/>
      <c r="BOY40" s="195"/>
      <c r="BOZ40" s="195"/>
      <c r="BPA40" s="195"/>
      <c r="BPB40" s="195"/>
      <c r="BPC40" s="195"/>
      <c r="BPD40" s="195"/>
      <c r="BPE40" s="195"/>
      <c r="BPF40" s="195"/>
      <c r="BPG40" s="195"/>
      <c r="BPH40" s="195"/>
      <c r="BPI40" s="195"/>
      <c r="BPJ40" s="195"/>
      <c r="BPK40" s="195"/>
      <c r="BPL40" s="195"/>
      <c r="BPM40" s="195"/>
      <c r="BPN40" s="195"/>
      <c r="BPO40" s="195"/>
      <c r="BPP40" s="195"/>
      <c r="BPQ40" s="195"/>
      <c r="BPR40" s="195"/>
      <c r="BPS40" s="195"/>
      <c r="BPT40" s="195"/>
      <c r="BPU40" s="195"/>
      <c r="BPV40" s="195"/>
      <c r="BPW40" s="195"/>
      <c r="BPX40" s="195"/>
      <c r="BPY40" s="195"/>
      <c r="BPZ40" s="195"/>
      <c r="BQA40" s="195"/>
      <c r="BQB40" s="195"/>
      <c r="BQC40" s="195"/>
      <c r="BQD40" s="195"/>
      <c r="BQE40" s="195"/>
      <c r="BQF40" s="195"/>
      <c r="BQG40" s="195"/>
      <c r="BQH40" s="195"/>
      <c r="BQI40" s="195"/>
      <c r="BQJ40" s="195"/>
      <c r="BQK40" s="195"/>
      <c r="BQL40" s="195"/>
      <c r="BQM40" s="195"/>
      <c r="BQN40" s="195"/>
      <c r="BQO40" s="195"/>
      <c r="BQP40" s="195"/>
      <c r="BQQ40" s="195"/>
      <c r="BQR40" s="195"/>
      <c r="BQS40" s="195"/>
      <c r="BQT40" s="195"/>
      <c r="BQU40" s="195"/>
      <c r="BQV40" s="195"/>
      <c r="BQW40" s="195"/>
      <c r="BQX40" s="195"/>
      <c r="BQY40" s="195"/>
      <c r="BQZ40" s="195"/>
      <c r="BRA40" s="195"/>
      <c r="BRB40" s="195"/>
      <c r="BRC40" s="195"/>
      <c r="BRD40" s="195"/>
      <c r="BRE40" s="195"/>
      <c r="BRF40" s="195"/>
      <c r="BRG40" s="195"/>
      <c r="BRH40" s="195"/>
      <c r="BRI40" s="195"/>
      <c r="BRJ40" s="195"/>
      <c r="BRK40" s="195"/>
      <c r="BRL40" s="195"/>
      <c r="BRM40" s="195"/>
      <c r="BRN40" s="195"/>
      <c r="BRO40" s="195"/>
      <c r="BRP40" s="195"/>
      <c r="BRQ40" s="195"/>
      <c r="BRR40" s="195"/>
      <c r="BRS40" s="195"/>
      <c r="BRT40" s="195"/>
      <c r="BRU40" s="195"/>
      <c r="BRV40" s="195"/>
      <c r="BRW40" s="195"/>
      <c r="BRX40" s="195"/>
      <c r="BRY40" s="195"/>
      <c r="BRZ40" s="195"/>
      <c r="BSA40" s="195"/>
      <c r="BSB40" s="195"/>
      <c r="BSC40" s="195"/>
      <c r="BSD40" s="195"/>
      <c r="BSE40" s="195"/>
      <c r="BSF40" s="195"/>
      <c r="BSG40" s="195"/>
      <c r="BSH40" s="195"/>
      <c r="BSI40" s="195"/>
      <c r="BSJ40" s="195"/>
      <c r="BSK40" s="195"/>
      <c r="BSL40" s="195"/>
      <c r="BSM40" s="195"/>
      <c r="BSN40" s="195"/>
      <c r="BSO40" s="195"/>
      <c r="BSP40" s="195"/>
      <c r="BSQ40" s="195"/>
      <c r="BSR40" s="195"/>
      <c r="BSS40" s="195"/>
      <c r="BST40" s="195"/>
      <c r="BSU40" s="195"/>
      <c r="BSV40" s="195"/>
      <c r="BSW40" s="195"/>
      <c r="BSX40" s="195"/>
      <c r="BSY40" s="195"/>
      <c r="BSZ40" s="195"/>
      <c r="BTA40" s="195"/>
      <c r="BTB40" s="195"/>
      <c r="BTC40" s="195"/>
      <c r="BTD40" s="195"/>
      <c r="BTE40" s="195"/>
      <c r="BTF40" s="195"/>
      <c r="BTG40" s="195"/>
      <c r="BTH40" s="195"/>
      <c r="BTI40" s="195"/>
      <c r="BTJ40" s="195"/>
      <c r="BTK40" s="195"/>
      <c r="BTL40" s="195"/>
      <c r="BTM40" s="195"/>
      <c r="BTN40" s="195"/>
      <c r="BTO40" s="195"/>
      <c r="BTP40" s="195"/>
      <c r="BTQ40" s="195"/>
      <c r="BTR40" s="195"/>
      <c r="BTS40" s="195"/>
      <c r="BTT40" s="195"/>
      <c r="BTU40" s="195"/>
      <c r="BTV40" s="195"/>
      <c r="BTW40" s="195"/>
      <c r="BTX40" s="195"/>
      <c r="BTY40" s="195"/>
      <c r="BTZ40" s="195"/>
      <c r="BUA40" s="195"/>
      <c r="BUB40" s="195"/>
      <c r="BUC40" s="195"/>
      <c r="BUD40" s="195"/>
      <c r="BUE40" s="195"/>
      <c r="BUF40" s="195"/>
      <c r="BUG40" s="195"/>
      <c r="BUH40" s="195"/>
      <c r="BUI40" s="195"/>
      <c r="BUJ40" s="195"/>
      <c r="BUK40" s="195"/>
      <c r="BUL40" s="195"/>
      <c r="BUM40" s="195"/>
      <c r="BUN40" s="195"/>
      <c r="BUO40" s="195"/>
      <c r="BUP40" s="195"/>
      <c r="BUQ40" s="195"/>
      <c r="BUR40" s="195"/>
      <c r="BUS40" s="195"/>
      <c r="BUT40" s="195"/>
      <c r="BUU40" s="195"/>
      <c r="BUV40" s="195"/>
      <c r="BUW40" s="195"/>
      <c r="BUX40" s="195"/>
      <c r="BUY40" s="195"/>
      <c r="BUZ40" s="195"/>
      <c r="BVA40" s="195"/>
      <c r="BVB40" s="195"/>
      <c r="BVC40" s="195"/>
      <c r="BVD40" s="195"/>
      <c r="BVE40" s="195"/>
      <c r="BVF40" s="195"/>
      <c r="BVG40" s="195"/>
      <c r="BVH40" s="195"/>
      <c r="BVI40" s="195"/>
      <c r="BVJ40" s="195"/>
      <c r="BVK40" s="195"/>
      <c r="BVL40" s="195"/>
      <c r="BVM40" s="195"/>
      <c r="BVN40" s="195"/>
      <c r="BVO40" s="195"/>
      <c r="BVP40" s="195"/>
      <c r="BVQ40" s="195"/>
      <c r="BVR40" s="195"/>
      <c r="BVS40" s="195"/>
      <c r="BVT40" s="195"/>
      <c r="BVU40" s="195"/>
      <c r="BVV40" s="195"/>
      <c r="BVW40" s="195"/>
      <c r="BVX40" s="195"/>
      <c r="BVY40" s="195"/>
      <c r="BVZ40" s="195"/>
      <c r="BWA40" s="195"/>
      <c r="BWB40" s="195"/>
      <c r="BWC40" s="195"/>
      <c r="BWD40" s="195"/>
      <c r="BWE40" s="195"/>
      <c r="BWF40" s="195"/>
      <c r="BWG40" s="195"/>
      <c r="BWH40" s="195"/>
      <c r="BWI40" s="195"/>
      <c r="BWJ40" s="195"/>
      <c r="BWK40" s="195"/>
      <c r="BWL40" s="195"/>
      <c r="BWM40" s="195"/>
      <c r="BWN40" s="195"/>
      <c r="BWO40" s="195"/>
      <c r="BWP40" s="195"/>
      <c r="BWQ40" s="195"/>
      <c r="BWR40" s="195"/>
      <c r="BWS40" s="195"/>
      <c r="BWT40" s="195"/>
      <c r="BWU40" s="195"/>
      <c r="BWV40" s="195"/>
      <c r="BWW40" s="195"/>
      <c r="BWX40" s="195"/>
      <c r="BWY40" s="195"/>
      <c r="BWZ40" s="195"/>
      <c r="BXA40" s="195"/>
      <c r="BXB40" s="195"/>
      <c r="BXC40" s="195"/>
      <c r="BXD40" s="195"/>
      <c r="BXE40" s="195"/>
      <c r="BXF40" s="195"/>
      <c r="BXG40" s="195"/>
      <c r="BXH40" s="195"/>
      <c r="BXI40" s="195"/>
      <c r="BXJ40" s="195"/>
      <c r="BXK40" s="195"/>
      <c r="BXL40" s="195"/>
      <c r="BXM40" s="195"/>
      <c r="BXN40" s="195"/>
      <c r="BXO40" s="195"/>
      <c r="BXP40" s="195"/>
      <c r="BXQ40" s="195"/>
      <c r="BXR40" s="195"/>
      <c r="BXS40" s="195"/>
      <c r="BXT40" s="195"/>
      <c r="BXU40" s="195"/>
      <c r="BXV40" s="195"/>
      <c r="BXW40" s="195"/>
      <c r="BXX40" s="195"/>
      <c r="BXY40" s="195"/>
      <c r="BXZ40" s="195"/>
      <c r="BYA40" s="195"/>
      <c r="BYB40" s="195"/>
      <c r="BYC40" s="195"/>
      <c r="BYD40" s="195"/>
      <c r="BYE40" s="195"/>
      <c r="BYF40" s="195"/>
      <c r="BYG40" s="195"/>
      <c r="BYH40" s="195"/>
      <c r="BYI40" s="195"/>
      <c r="BYJ40" s="195"/>
      <c r="BYK40" s="195"/>
      <c r="BYL40" s="195"/>
      <c r="BYM40" s="195"/>
      <c r="BYN40" s="195"/>
      <c r="BYO40" s="195"/>
      <c r="BYP40" s="195"/>
      <c r="BYQ40" s="195"/>
      <c r="BYR40" s="195"/>
      <c r="BYS40" s="195"/>
      <c r="BYT40" s="195"/>
      <c r="BYU40" s="195"/>
      <c r="BYV40" s="195"/>
      <c r="BYW40" s="195"/>
      <c r="BYX40" s="195"/>
      <c r="BYY40" s="195"/>
      <c r="BYZ40" s="195"/>
      <c r="BZA40" s="195"/>
      <c r="BZB40" s="195"/>
      <c r="BZC40" s="195"/>
      <c r="BZD40" s="195"/>
      <c r="BZE40" s="195"/>
      <c r="BZF40" s="195"/>
      <c r="BZG40" s="195"/>
      <c r="BZH40" s="195"/>
      <c r="BZI40" s="195"/>
      <c r="BZJ40" s="195"/>
      <c r="BZK40" s="195"/>
      <c r="BZL40" s="195"/>
      <c r="BZM40" s="195"/>
      <c r="BZN40" s="195"/>
      <c r="BZO40" s="195"/>
      <c r="BZP40" s="195"/>
      <c r="BZQ40" s="195"/>
      <c r="BZR40" s="195"/>
      <c r="BZS40" s="195"/>
      <c r="BZT40" s="195"/>
      <c r="BZU40" s="195"/>
      <c r="BZV40" s="195"/>
      <c r="BZW40" s="195"/>
      <c r="BZX40" s="195"/>
      <c r="BZY40" s="195"/>
      <c r="BZZ40" s="195"/>
      <c r="CAA40" s="195"/>
      <c r="CAB40" s="195"/>
      <c r="CAC40" s="195"/>
      <c r="CAD40" s="195"/>
      <c r="CAE40" s="195"/>
      <c r="CAF40" s="195"/>
      <c r="CAG40" s="195"/>
      <c r="CAH40" s="195"/>
      <c r="CAI40" s="195"/>
      <c r="CAJ40" s="195"/>
      <c r="CAK40" s="195"/>
      <c r="CAL40" s="195"/>
      <c r="CAM40" s="195"/>
      <c r="CAN40" s="195"/>
      <c r="CAO40" s="195"/>
      <c r="CAP40" s="195"/>
      <c r="CAQ40" s="195"/>
      <c r="CAR40" s="195"/>
      <c r="CAS40" s="195"/>
      <c r="CAT40" s="195"/>
      <c r="CAU40" s="195"/>
      <c r="CAV40" s="195"/>
      <c r="CAW40" s="195"/>
      <c r="CAX40" s="195"/>
      <c r="CAY40" s="195"/>
      <c r="CAZ40" s="195"/>
      <c r="CBA40" s="195"/>
      <c r="CBB40" s="195"/>
      <c r="CBC40" s="195"/>
      <c r="CBD40" s="195"/>
      <c r="CBE40" s="195"/>
      <c r="CBF40" s="195"/>
      <c r="CBG40" s="195"/>
      <c r="CBH40" s="195"/>
      <c r="CBI40" s="195"/>
      <c r="CBJ40" s="195"/>
      <c r="CBK40" s="195"/>
      <c r="CBL40" s="195"/>
      <c r="CBM40" s="195"/>
      <c r="CBN40" s="195"/>
      <c r="CBO40" s="195"/>
      <c r="CBP40" s="195"/>
      <c r="CBQ40" s="195"/>
      <c r="CBR40" s="195"/>
      <c r="CBS40" s="195"/>
      <c r="CBT40" s="195"/>
      <c r="CBU40" s="195"/>
      <c r="CBV40" s="195"/>
      <c r="CBW40" s="195"/>
      <c r="CBX40" s="195"/>
      <c r="CBY40" s="195"/>
      <c r="CBZ40" s="195"/>
      <c r="CCA40" s="195"/>
      <c r="CCB40" s="195"/>
      <c r="CCC40" s="195"/>
      <c r="CCD40" s="195"/>
      <c r="CCE40" s="195"/>
      <c r="CCF40" s="195"/>
      <c r="CCG40" s="195"/>
      <c r="CCH40" s="195"/>
      <c r="CCI40" s="195"/>
      <c r="CCJ40" s="195"/>
      <c r="CCK40" s="195"/>
      <c r="CCL40" s="195"/>
      <c r="CCM40" s="195"/>
      <c r="CCN40" s="195"/>
      <c r="CCO40" s="195"/>
      <c r="CCP40" s="195"/>
      <c r="CCQ40" s="195"/>
      <c r="CCR40" s="195"/>
      <c r="CCS40" s="195"/>
      <c r="CCT40" s="195"/>
      <c r="CCU40" s="195"/>
      <c r="CCV40" s="195"/>
      <c r="CCW40" s="195"/>
      <c r="CCX40" s="195"/>
      <c r="CCY40" s="195"/>
      <c r="CCZ40" s="195"/>
      <c r="CDA40" s="195"/>
      <c r="CDB40" s="195"/>
      <c r="CDC40" s="195"/>
      <c r="CDD40" s="195"/>
      <c r="CDE40" s="195"/>
      <c r="CDF40" s="195"/>
      <c r="CDG40" s="195"/>
      <c r="CDH40" s="195"/>
      <c r="CDI40" s="195"/>
      <c r="CDJ40" s="195"/>
      <c r="CDK40" s="195"/>
      <c r="CDL40" s="195"/>
      <c r="CDM40" s="195"/>
      <c r="CDN40" s="195"/>
      <c r="CDO40" s="195"/>
      <c r="CDP40" s="195"/>
      <c r="CDQ40" s="195"/>
      <c r="CDR40" s="195"/>
      <c r="CDS40" s="195"/>
      <c r="CDT40" s="195"/>
      <c r="CDU40" s="195"/>
      <c r="CDV40" s="195"/>
      <c r="CDW40" s="195"/>
      <c r="CDX40" s="195"/>
      <c r="CDY40" s="195"/>
      <c r="CDZ40" s="195"/>
      <c r="CEA40" s="195"/>
      <c r="CEB40" s="195"/>
      <c r="CEC40" s="195"/>
      <c r="CED40" s="195"/>
      <c r="CEE40" s="195"/>
      <c r="CEF40" s="195"/>
      <c r="CEG40" s="195"/>
      <c r="CEH40" s="195"/>
      <c r="CEI40" s="195"/>
      <c r="CEJ40" s="195"/>
      <c r="CEK40" s="195"/>
      <c r="CEL40" s="195"/>
      <c r="CEM40" s="195"/>
      <c r="CEN40" s="195"/>
      <c r="CEO40" s="195"/>
      <c r="CEP40" s="195"/>
      <c r="CEQ40" s="195"/>
      <c r="CER40" s="195"/>
      <c r="CES40" s="195"/>
      <c r="CET40" s="195"/>
      <c r="CEU40" s="195"/>
      <c r="CEV40" s="195"/>
      <c r="CEW40" s="195"/>
      <c r="CEX40" s="195"/>
      <c r="CEY40" s="195"/>
      <c r="CEZ40" s="195"/>
      <c r="CFA40" s="195"/>
      <c r="CFB40" s="195"/>
      <c r="CFC40" s="195"/>
      <c r="CFD40" s="195"/>
      <c r="CFE40" s="195"/>
      <c r="CFF40" s="195"/>
      <c r="CFG40" s="195"/>
      <c r="CFH40" s="195"/>
      <c r="CFI40" s="195"/>
      <c r="CFJ40" s="195"/>
      <c r="CFK40" s="195"/>
      <c r="CFL40" s="195"/>
      <c r="CFM40" s="195"/>
      <c r="CFN40" s="195"/>
      <c r="CFO40" s="195"/>
      <c r="CFP40" s="195"/>
      <c r="CFQ40" s="195"/>
      <c r="CFR40" s="195"/>
      <c r="CFS40" s="195"/>
      <c r="CFT40" s="195"/>
      <c r="CFU40" s="195"/>
      <c r="CFV40" s="195"/>
      <c r="CFW40" s="195"/>
      <c r="CFX40" s="195"/>
      <c r="CFY40" s="195"/>
      <c r="CFZ40" s="195"/>
      <c r="CGA40" s="195"/>
      <c r="CGB40" s="195"/>
      <c r="CGC40" s="195"/>
      <c r="CGD40" s="195"/>
      <c r="CGE40" s="195"/>
      <c r="CGF40" s="195"/>
      <c r="CGG40" s="195"/>
      <c r="CGH40" s="195"/>
      <c r="CGI40" s="195"/>
      <c r="CGJ40" s="195"/>
      <c r="CGK40" s="195"/>
      <c r="CGL40" s="195"/>
      <c r="CGM40" s="195"/>
      <c r="CGN40" s="195"/>
      <c r="CGO40" s="195"/>
      <c r="CGP40" s="195"/>
      <c r="CGQ40" s="195"/>
      <c r="CGR40" s="195"/>
      <c r="CGS40" s="195"/>
      <c r="CGT40" s="195"/>
      <c r="CGU40" s="195"/>
      <c r="CGV40" s="195"/>
      <c r="CGW40" s="195"/>
      <c r="CGX40" s="195"/>
      <c r="CGY40" s="195"/>
      <c r="CGZ40" s="195"/>
      <c r="CHA40" s="195"/>
      <c r="CHB40" s="195"/>
      <c r="CHC40" s="195"/>
      <c r="CHD40" s="195"/>
      <c r="CHE40" s="195"/>
      <c r="CHF40" s="195"/>
      <c r="CHG40" s="195"/>
      <c r="CHH40" s="195"/>
      <c r="CHI40" s="195"/>
      <c r="CHJ40" s="195"/>
      <c r="CHK40" s="195"/>
      <c r="CHL40" s="195"/>
      <c r="CHM40" s="195"/>
      <c r="CHN40" s="195"/>
      <c r="CHO40" s="195"/>
      <c r="CHP40" s="195"/>
      <c r="CHQ40" s="195"/>
      <c r="CHR40" s="195"/>
      <c r="CHS40" s="195"/>
      <c r="CHT40" s="195"/>
      <c r="CHU40" s="195"/>
      <c r="CHV40" s="195"/>
      <c r="CHW40" s="195"/>
      <c r="CHX40" s="195"/>
      <c r="CHY40" s="195"/>
      <c r="CHZ40" s="195"/>
      <c r="CIA40" s="195"/>
      <c r="CIB40" s="195"/>
      <c r="CIC40" s="195"/>
      <c r="CID40" s="195"/>
      <c r="CIE40" s="195"/>
      <c r="CIF40" s="195"/>
      <c r="CIG40" s="195"/>
      <c r="CIH40" s="195"/>
      <c r="CII40" s="195"/>
      <c r="CIJ40" s="195"/>
      <c r="CIK40" s="195"/>
      <c r="CIL40" s="195"/>
      <c r="CIM40" s="195"/>
      <c r="CIN40" s="195"/>
      <c r="CIO40" s="195"/>
      <c r="CIP40" s="195"/>
      <c r="CIQ40" s="195"/>
      <c r="CIR40" s="195"/>
      <c r="CIS40" s="195"/>
      <c r="CIT40" s="195"/>
      <c r="CIU40" s="195"/>
      <c r="CIV40" s="195"/>
      <c r="CIW40" s="195"/>
      <c r="CIX40" s="195"/>
      <c r="CIY40" s="195"/>
      <c r="CIZ40" s="195"/>
      <c r="CJA40" s="195"/>
      <c r="CJB40" s="195"/>
      <c r="CJC40" s="195"/>
      <c r="CJD40" s="195"/>
      <c r="CJE40" s="195"/>
      <c r="CJF40" s="195"/>
      <c r="CJG40" s="195"/>
      <c r="CJH40" s="195"/>
      <c r="CJI40" s="195"/>
      <c r="CJJ40" s="195"/>
      <c r="CJK40" s="195"/>
      <c r="CJL40" s="195"/>
      <c r="CJM40" s="195"/>
      <c r="CJN40" s="195"/>
      <c r="CJO40" s="195"/>
      <c r="CJP40" s="195"/>
      <c r="CJQ40" s="195"/>
      <c r="CJR40" s="195"/>
      <c r="CJS40" s="195"/>
      <c r="CJT40" s="195"/>
      <c r="CJU40" s="195"/>
      <c r="CJV40" s="195"/>
      <c r="CJW40" s="195"/>
      <c r="CJX40" s="195"/>
      <c r="CJY40" s="195"/>
      <c r="CJZ40" s="195"/>
      <c r="CKA40" s="195"/>
      <c r="CKB40" s="195"/>
      <c r="CKC40" s="195"/>
      <c r="CKD40" s="195"/>
      <c r="CKE40" s="195"/>
      <c r="CKF40" s="195"/>
      <c r="CKG40" s="195"/>
      <c r="CKH40" s="195"/>
      <c r="CKI40" s="195"/>
      <c r="CKJ40" s="195"/>
      <c r="CKK40" s="195"/>
      <c r="CKL40" s="195"/>
      <c r="CKM40" s="195"/>
      <c r="CKN40" s="195"/>
      <c r="CKO40" s="195"/>
      <c r="CKP40" s="195"/>
      <c r="CKQ40" s="195"/>
      <c r="CKR40" s="195"/>
      <c r="CKS40" s="195"/>
      <c r="CKT40" s="195"/>
      <c r="CKU40" s="195"/>
      <c r="CKV40" s="195"/>
      <c r="CKW40" s="195"/>
      <c r="CKX40" s="195"/>
      <c r="CKY40" s="195"/>
      <c r="CKZ40" s="195"/>
      <c r="CLA40" s="195"/>
      <c r="CLB40" s="195"/>
      <c r="CLC40" s="195"/>
      <c r="CLD40" s="195"/>
      <c r="CLE40" s="195"/>
      <c r="CLF40" s="195"/>
      <c r="CLG40" s="195"/>
      <c r="CLH40" s="195"/>
      <c r="CLI40" s="195"/>
      <c r="CLJ40" s="195"/>
      <c r="CLK40" s="195"/>
      <c r="CLL40" s="195"/>
      <c r="CLM40" s="195"/>
      <c r="CLN40" s="195"/>
      <c r="CLO40" s="195"/>
      <c r="CLP40" s="195"/>
      <c r="CLQ40" s="195"/>
      <c r="CLR40" s="195"/>
      <c r="CLS40" s="195"/>
      <c r="CLT40" s="195"/>
      <c r="CLU40" s="195"/>
      <c r="CLV40" s="195"/>
      <c r="CLW40" s="195"/>
      <c r="CLX40" s="195"/>
      <c r="CLY40" s="195"/>
      <c r="CLZ40" s="195"/>
      <c r="CMA40" s="195"/>
      <c r="CMB40" s="195"/>
      <c r="CMC40" s="195"/>
      <c r="CMD40" s="195"/>
      <c r="CME40" s="195"/>
      <c r="CMF40" s="195"/>
      <c r="CMG40" s="195"/>
      <c r="CMH40" s="195"/>
      <c r="CMI40" s="195"/>
      <c r="CMJ40" s="195"/>
      <c r="CMK40" s="195"/>
      <c r="CML40" s="195"/>
      <c r="CMM40" s="195"/>
      <c r="CMN40" s="195"/>
      <c r="CMO40" s="195"/>
      <c r="CMP40" s="195"/>
      <c r="CMQ40" s="195"/>
      <c r="CMR40" s="195"/>
      <c r="CMS40" s="195"/>
      <c r="CMT40" s="195"/>
      <c r="CMU40" s="195"/>
      <c r="CMV40" s="195"/>
      <c r="CMW40" s="195"/>
      <c r="CMX40" s="195"/>
      <c r="CMY40" s="195"/>
      <c r="CMZ40" s="195"/>
      <c r="CNA40" s="195"/>
      <c r="CNB40" s="195"/>
      <c r="CNC40" s="195"/>
      <c r="CND40" s="195"/>
      <c r="CNE40" s="195"/>
      <c r="CNF40" s="195"/>
      <c r="CNG40" s="195"/>
      <c r="CNH40" s="195"/>
      <c r="CNI40" s="195"/>
      <c r="CNJ40" s="195"/>
      <c r="CNK40" s="195"/>
      <c r="CNL40" s="195"/>
      <c r="CNM40" s="195"/>
      <c r="CNN40" s="195"/>
      <c r="CNO40" s="195"/>
      <c r="CNP40" s="195"/>
      <c r="CNQ40" s="195"/>
      <c r="CNR40" s="195"/>
      <c r="CNS40" s="195"/>
      <c r="CNT40" s="195"/>
      <c r="CNU40" s="195"/>
      <c r="CNV40" s="195"/>
      <c r="CNW40" s="195"/>
      <c r="CNX40" s="195"/>
      <c r="CNY40" s="195"/>
      <c r="CNZ40" s="195"/>
      <c r="COA40" s="195"/>
      <c r="COB40" s="195"/>
      <c r="COC40" s="195"/>
      <c r="COD40" s="195"/>
      <c r="COE40" s="195"/>
      <c r="COF40" s="195"/>
      <c r="COG40" s="195"/>
      <c r="COH40" s="195"/>
      <c r="COI40" s="195"/>
      <c r="COJ40" s="195"/>
      <c r="COK40" s="195"/>
      <c r="COL40" s="195"/>
      <c r="COM40" s="195"/>
      <c r="CON40" s="195"/>
      <c r="COO40" s="195"/>
      <c r="COP40" s="195"/>
      <c r="COQ40" s="195"/>
      <c r="COR40" s="195"/>
      <c r="COS40" s="195"/>
      <c r="COT40" s="195"/>
      <c r="COU40" s="195"/>
      <c r="COV40" s="195"/>
      <c r="COW40" s="195"/>
      <c r="COX40" s="195"/>
      <c r="COY40" s="195"/>
      <c r="COZ40" s="195"/>
      <c r="CPA40" s="195"/>
      <c r="CPB40" s="195"/>
      <c r="CPC40" s="195"/>
      <c r="CPD40" s="195"/>
      <c r="CPE40" s="195"/>
      <c r="CPF40" s="195"/>
      <c r="CPG40" s="195"/>
      <c r="CPH40" s="195"/>
      <c r="CPI40" s="195"/>
      <c r="CPJ40" s="195"/>
      <c r="CPK40" s="195"/>
      <c r="CPL40" s="195"/>
      <c r="CPM40" s="195"/>
      <c r="CPN40" s="195"/>
      <c r="CPO40" s="195"/>
      <c r="CPP40" s="195"/>
      <c r="CPQ40" s="195"/>
      <c r="CPR40" s="195"/>
      <c r="CPS40" s="195"/>
      <c r="CPT40" s="195"/>
      <c r="CPU40" s="195"/>
      <c r="CPV40" s="195"/>
      <c r="CPW40" s="195"/>
      <c r="CPX40" s="195"/>
      <c r="CPY40" s="195"/>
      <c r="CPZ40" s="195"/>
      <c r="CQA40" s="195"/>
      <c r="CQB40" s="195"/>
      <c r="CQC40" s="195"/>
      <c r="CQD40" s="195"/>
      <c r="CQE40" s="195"/>
      <c r="CQF40" s="195"/>
      <c r="CQG40" s="195"/>
      <c r="CQH40" s="195"/>
      <c r="CQI40" s="195"/>
      <c r="CQJ40" s="195"/>
      <c r="CQK40" s="195"/>
      <c r="CQL40" s="195"/>
      <c r="CQM40" s="195"/>
      <c r="CQN40" s="195"/>
      <c r="CQO40" s="195"/>
      <c r="CQP40" s="195"/>
      <c r="CQQ40" s="195"/>
      <c r="CQR40" s="195"/>
      <c r="CQS40" s="195"/>
      <c r="CQT40" s="195"/>
      <c r="CQU40" s="195"/>
      <c r="CQV40" s="195"/>
      <c r="CQW40" s="195"/>
      <c r="CQX40" s="195"/>
      <c r="CQY40" s="195"/>
      <c r="CQZ40" s="195"/>
      <c r="CRA40" s="195"/>
      <c r="CRB40" s="195"/>
      <c r="CRC40" s="195"/>
      <c r="CRD40" s="195"/>
      <c r="CRE40" s="195"/>
      <c r="CRF40" s="195"/>
      <c r="CRG40" s="195"/>
      <c r="CRH40" s="195"/>
      <c r="CRI40" s="195"/>
      <c r="CRJ40" s="195"/>
      <c r="CRK40" s="195"/>
      <c r="CRL40" s="195"/>
      <c r="CRM40" s="195"/>
      <c r="CRN40" s="195"/>
      <c r="CRO40" s="195"/>
      <c r="CRP40" s="195"/>
      <c r="CRQ40" s="195"/>
      <c r="CRR40" s="195"/>
      <c r="CRS40" s="195"/>
      <c r="CRT40" s="195"/>
      <c r="CRU40" s="195"/>
      <c r="CRV40" s="195"/>
      <c r="CRW40" s="195"/>
      <c r="CRX40" s="195"/>
      <c r="CRY40" s="195"/>
      <c r="CRZ40" s="195"/>
      <c r="CSA40" s="195"/>
      <c r="CSB40" s="195"/>
      <c r="CSC40" s="195"/>
      <c r="CSD40" s="195"/>
      <c r="CSE40" s="195"/>
      <c r="CSF40" s="195"/>
      <c r="CSG40" s="195"/>
      <c r="CSH40" s="195"/>
      <c r="CSI40" s="195"/>
      <c r="CSJ40" s="195"/>
      <c r="CSK40" s="195"/>
      <c r="CSL40" s="195"/>
      <c r="CSM40" s="195"/>
      <c r="CSN40" s="195"/>
      <c r="CSO40" s="195"/>
      <c r="CSP40" s="195"/>
      <c r="CSQ40" s="195"/>
      <c r="CSR40" s="195"/>
      <c r="CSS40" s="195"/>
      <c r="CST40" s="195"/>
      <c r="CSU40" s="195"/>
      <c r="CSV40" s="195"/>
      <c r="CSW40" s="195"/>
      <c r="CSX40" s="195"/>
      <c r="CSY40" s="195"/>
      <c r="CSZ40" s="195"/>
      <c r="CTA40" s="195"/>
      <c r="CTB40" s="195"/>
      <c r="CTC40" s="195"/>
      <c r="CTD40" s="195"/>
      <c r="CTE40" s="195"/>
      <c r="CTF40" s="195"/>
      <c r="CTG40" s="195"/>
      <c r="CTH40" s="195"/>
      <c r="CTI40" s="195"/>
      <c r="CTJ40" s="195"/>
      <c r="CTK40" s="195"/>
      <c r="CTL40" s="195"/>
      <c r="CTM40" s="195"/>
      <c r="CTN40" s="195"/>
      <c r="CTO40" s="195"/>
      <c r="CTP40" s="195"/>
      <c r="CTQ40" s="195"/>
      <c r="CTR40" s="195"/>
      <c r="CTS40" s="195"/>
      <c r="CTT40" s="195"/>
      <c r="CTU40" s="195"/>
      <c r="CTV40" s="195"/>
      <c r="CTW40" s="195"/>
      <c r="CTX40" s="195"/>
      <c r="CTY40" s="195"/>
      <c r="CTZ40" s="195"/>
      <c r="CUA40" s="195"/>
      <c r="CUB40" s="195"/>
      <c r="CUC40" s="195"/>
      <c r="CUD40" s="195"/>
      <c r="CUE40" s="195"/>
      <c r="CUF40" s="195"/>
      <c r="CUG40" s="195"/>
      <c r="CUH40" s="195"/>
      <c r="CUI40" s="195"/>
      <c r="CUJ40" s="195"/>
      <c r="CUK40" s="195"/>
      <c r="CUL40" s="195"/>
      <c r="CUM40" s="195"/>
      <c r="CUN40" s="195"/>
      <c r="CUO40" s="195"/>
      <c r="CUP40" s="195"/>
      <c r="CUQ40" s="195"/>
      <c r="CUR40" s="195"/>
      <c r="CUS40" s="195"/>
      <c r="CUT40" s="195"/>
      <c r="CUU40" s="195"/>
      <c r="CUV40" s="195"/>
      <c r="CUW40" s="195"/>
      <c r="CUX40" s="195"/>
      <c r="CUY40" s="195"/>
      <c r="CUZ40" s="195"/>
      <c r="CVA40" s="195"/>
      <c r="CVB40" s="195"/>
      <c r="CVC40" s="195"/>
      <c r="CVD40" s="195"/>
      <c r="CVE40" s="195"/>
      <c r="CVF40" s="195"/>
      <c r="CVG40" s="195"/>
      <c r="CVH40" s="195"/>
      <c r="CVI40" s="195"/>
      <c r="CVJ40" s="195"/>
      <c r="CVK40" s="195"/>
      <c r="CVL40" s="195"/>
      <c r="CVM40" s="195"/>
      <c r="CVN40" s="195"/>
      <c r="CVO40" s="195"/>
      <c r="CVP40" s="195"/>
      <c r="CVQ40" s="195"/>
      <c r="CVR40" s="195"/>
      <c r="CVS40" s="195"/>
      <c r="CVT40" s="195"/>
      <c r="CVU40" s="195"/>
      <c r="CVV40" s="195"/>
      <c r="CVW40" s="195"/>
      <c r="CVX40" s="195"/>
      <c r="CVY40" s="195"/>
      <c r="CVZ40" s="195"/>
      <c r="CWA40" s="195"/>
      <c r="CWB40" s="195"/>
      <c r="CWC40" s="195"/>
      <c r="CWD40" s="195"/>
      <c r="CWE40" s="195"/>
      <c r="CWF40" s="195"/>
      <c r="CWG40" s="195"/>
      <c r="CWH40" s="195"/>
      <c r="CWI40" s="195"/>
      <c r="CWJ40" s="195"/>
      <c r="CWK40" s="195"/>
      <c r="CWL40" s="195"/>
      <c r="CWM40" s="195"/>
      <c r="CWN40" s="195"/>
      <c r="CWO40" s="195"/>
      <c r="CWP40" s="195"/>
      <c r="CWQ40" s="195"/>
      <c r="CWR40" s="195"/>
      <c r="CWS40" s="195"/>
      <c r="CWT40" s="195"/>
      <c r="CWU40" s="195"/>
      <c r="CWV40" s="195"/>
      <c r="CWW40" s="195"/>
      <c r="CWX40" s="195"/>
      <c r="CWY40" s="195"/>
      <c r="CWZ40" s="195"/>
      <c r="CXA40" s="195"/>
      <c r="CXB40" s="195"/>
      <c r="CXC40" s="195"/>
      <c r="CXD40" s="195"/>
      <c r="CXE40" s="195"/>
      <c r="CXF40" s="195"/>
      <c r="CXG40" s="195"/>
      <c r="CXH40" s="195"/>
      <c r="CXI40" s="195"/>
      <c r="CXJ40" s="195"/>
      <c r="CXK40" s="195"/>
      <c r="CXL40" s="195"/>
      <c r="CXM40" s="195"/>
      <c r="CXN40" s="195"/>
      <c r="CXO40" s="195"/>
      <c r="CXP40" s="195"/>
      <c r="CXQ40" s="195"/>
      <c r="CXR40" s="195"/>
      <c r="CXS40" s="195"/>
      <c r="CXT40" s="195"/>
      <c r="CXU40" s="195"/>
      <c r="CXV40" s="195"/>
      <c r="CXW40" s="195"/>
      <c r="CXX40" s="195"/>
      <c r="CXY40" s="195"/>
      <c r="CXZ40" s="195"/>
      <c r="CYA40" s="195"/>
      <c r="CYB40" s="195"/>
      <c r="CYC40" s="195"/>
      <c r="CYD40" s="195"/>
      <c r="CYE40" s="195"/>
      <c r="CYF40" s="195"/>
      <c r="CYG40" s="195"/>
      <c r="CYH40" s="195"/>
      <c r="CYI40" s="195"/>
      <c r="CYJ40" s="195"/>
      <c r="CYK40" s="195"/>
      <c r="CYL40" s="195"/>
      <c r="CYM40" s="195"/>
      <c r="CYN40" s="195"/>
      <c r="CYO40" s="195"/>
      <c r="CYP40" s="195"/>
      <c r="CYQ40" s="195"/>
      <c r="CYR40" s="195"/>
      <c r="CYS40" s="195"/>
      <c r="CYT40" s="195"/>
      <c r="CYU40" s="195"/>
      <c r="CYV40" s="195"/>
      <c r="CYW40" s="195"/>
      <c r="CYX40" s="195"/>
      <c r="CYY40" s="195"/>
      <c r="CYZ40" s="195"/>
      <c r="CZA40" s="195"/>
      <c r="CZB40" s="195"/>
      <c r="CZC40" s="195"/>
      <c r="CZD40" s="195"/>
      <c r="CZE40" s="195"/>
      <c r="CZF40" s="195"/>
      <c r="CZG40" s="195"/>
      <c r="CZH40" s="195"/>
      <c r="CZI40" s="195"/>
      <c r="CZJ40" s="195"/>
      <c r="CZK40" s="195"/>
      <c r="CZL40" s="195"/>
      <c r="CZM40" s="195"/>
      <c r="CZN40" s="195"/>
      <c r="CZO40" s="195"/>
      <c r="CZP40" s="195"/>
      <c r="CZQ40" s="195"/>
      <c r="CZR40" s="195"/>
      <c r="CZS40" s="195"/>
      <c r="CZT40" s="195"/>
      <c r="CZU40" s="195"/>
      <c r="CZV40" s="195"/>
      <c r="CZW40" s="195"/>
      <c r="CZX40" s="195"/>
      <c r="CZY40" s="195"/>
      <c r="CZZ40" s="195"/>
      <c r="DAA40" s="195"/>
      <c r="DAB40" s="195"/>
      <c r="DAC40" s="195"/>
      <c r="DAD40" s="195"/>
      <c r="DAE40" s="195"/>
      <c r="DAF40" s="195"/>
      <c r="DAG40" s="195"/>
      <c r="DAH40" s="195"/>
      <c r="DAI40" s="195"/>
      <c r="DAJ40" s="195"/>
      <c r="DAK40" s="195"/>
      <c r="DAL40" s="195"/>
      <c r="DAM40" s="195"/>
      <c r="DAN40" s="195"/>
      <c r="DAO40" s="195"/>
      <c r="DAP40" s="195"/>
      <c r="DAQ40" s="195"/>
      <c r="DAR40" s="195"/>
      <c r="DAS40" s="195"/>
      <c r="DAT40" s="195"/>
      <c r="DAU40" s="195"/>
      <c r="DAV40" s="195"/>
      <c r="DAW40" s="195"/>
      <c r="DAX40" s="195"/>
      <c r="DAY40" s="195"/>
      <c r="DAZ40" s="195"/>
      <c r="DBA40" s="195"/>
      <c r="DBB40" s="195"/>
      <c r="DBC40" s="195"/>
      <c r="DBD40" s="195"/>
      <c r="DBE40" s="195"/>
      <c r="DBF40" s="195"/>
      <c r="DBG40" s="195"/>
      <c r="DBH40" s="195"/>
      <c r="DBI40" s="195"/>
      <c r="DBJ40" s="195"/>
      <c r="DBK40" s="195"/>
      <c r="DBL40" s="195"/>
      <c r="DBM40" s="195"/>
      <c r="DBN40" s="195"/>
      <c r="DBO40" s="195"/>
      <c r="DBP40" s="195"/>
      <c r="DBQ40" s="195"/>
      <c r="DBR40" s="195"/>
      <c r="DBS40" s="195"/>
      <c r="DBT40" s="195"/>
      <c r="DBU40" s="195"/>
      <c r="DBV40" s="195"/>
      <c r="DBW40" s="195"/>
      <c r="DBX40" s="195"/>
      <c r="DBY40" s="195"/>
      <c r="DBZ40" s="195"/>
      <c r="DCA40" s="195"/>
      <c r="DCB40" s="195"/>
      <c r="DCC40" s="195"/>
      <c r="DCD40" s="195"/>
      <c r="DCE40" s="195"/>
      <c r="DCF40" s="195"/>
      <c r="DCG40" s="195"/>
      <c r="DCH40" s="195"/>
      <c r="DCI40" s="195"/>
      <c r="DCJ40" s="195"/>
      <c r="DCK40" s="195"/>
      <c r="DCL40" s="195"/>
      <c r="DCM40" s="195"/>
      <c r="DCN40" s="195"/>
      <c r="DCO40" s="195"/>
      <c r="DCP40" s="195"/>
      <c r="DCQ40" s="195"/>
      <c r="DCR40" s="195"/>
      <c r="DCS40" s="195"/>
      <c r="DCT40" s="195"/>
      <c r="DCU40" s="195"/>
      <c r="DCV40" s="195"/>
      <c r="DCW40" s="195"/>
      <c r="DCX40" s="195"/>
      <c r="DCY40" s="195"/>
      <c r="DCZ40" s="195"/>
      <c r="DDA40" s="195"/>
      <c r="DDB40" s="195"/>
      <c r="DDC40" s="195"/>
      <c r="DDD40" s="195"/>
      <c r="DDE40" s="195"/>
      <c r="DDF40" s="195"/>
      <c r="DDG40" s="195"/>
      <c r="DDH40" s="195"/>
      <c r="DDI40" s="195"/>
      <c r="DDJ40" s="195"/>
      <c r="DDK40" s="195"/>
      <c r="DDL40" s="195"/>
      <c r="DDM40" s="195"/>
      <c r="DDN40" s="195"/>
      <c r="DDO40" s="195"/>
      <c r="DDP40" s="195"/>
      <c r="DDQ40" s="195"/>
      <c r="DDR40" s="195"/>
      <c r="DDS40" s="195"/>
      <c r="DDT40" s="195"/>
      <c r="DDU40" s="195"/>
      <c r="DDV40" s="195"/>
      <c r="DDW40" s="195"/>
      <c r="DDX40" s="195"/>
      <c r="DDY40" s="195"/>
      <c r="DDZ40" s="195"/>
      <c r="DEA40" s="195"/>
      <c r="DEB40" s="195"/>
      <c r="DEC40" s="195"/>
      <c r="DED40" s="195"/>
      <c r="DEE40" s="195"/>
      <c r="DEF40" s="195"/>
      <c r="DEG40" s="195"/>
      <c r="DEH40" s="195"/>
      <c r="DEI40" s="195"/>
      <c r="DEJ40" s="195"/>
      <c r="DEK40" s="195"/>
      <c r="DEL40" s="195"/>
      <c r="DEM40" s="195"/>
      <c r="DEN40" s="195"/>
      <c r="DEO40" s="195"/>
      <c r="DEP40" s="195"/>
      <c r="DEQ40" s="195"/>
      <c r="DER40" s="195"/>
      <c r="DES40" s="195"/>
      <c r="DET40" s="195"/>
      <c r="DEU40" s="195"/>
      <c r="DEV40" s="195"/>
      <c r="DEW40" s="195"/>
      <c r="DEX40" s="195"/>
      <c r="DEY40" s="195"/>
      <c r="DEZ40" s="195"/>
      <c r="DFA40" s="195"/>
      <c r="DFB40" s="195"/>
      <c r="DFC40" s="195"/>
      <c r="DFD40" s="195"/>
      <c r="DFE40" s="195"/>
      <c r="DFF40" s="195"/>
      <c r="DFG40" s="195"/>
      <c r="DFH40" s="195"/>
      <c r="DFI40" s="195"/>
      <c r="DFJ40" s="195"/>
      <c r="DFK40" s="195"/>
      <c r="DFL40" s="195"/>
      <c r="DFM40" s="195"/>
      <c r="DFN40" s="195"/>
      <c r="DFO40" s="195"/>
      <c r="DFP40" s="195"/>
      <c r="DFQ40" s="195"/>
      <c r="DFR40" s="195"/>
      <c r="DFS40" s="195"/>
      <c r="DFT40" s="195"/>
      <c r="DFU40" s="195"/>
      <c r="DFV40" s="195"/>
      <c r="DFW40" s="195"/>
      <c r="DFX40" s="195"/>
      <c r="DFY40" s="195"/>
      <c r="DFZ40" s="195"/>
      <c r="DGA40" s="195"/>
      <c r="DGB40" s="195"/>
      <c r="DGC40" s="195"/>
      <c r="DGD40" s="195"/>
      <c r="DGE40" s="195"/>
      <c r="DGF40" s="195"/>
      <c r="DGG40" s="195"/>
      <c r="DGH40" s="195"/>
      <c r="DGI40" s="195"/>
      <c r="DGJ40" s="195"/>
      <c r="DGK40" s="195"/>
      <c r="DGL40" s="195"/>
      <c r="DGM40" s="195"/>
      <c r="DGN40" s="195"/>
      <c r="DGO40" s="195"/>
      <c r="DGP40" s="195"/>
      <c r="DGQ40" s="195"/>
      <c r="DGR40" s="195"/>
      <c r="DGS40" s="195"/>
      <c r="DGT40" s="195"/>
      <c r="DGU40" s="195"/>
      <c r="DGV40" s="195"/>
      <c r="DGW40" s="195"/>
      <c r="DGX40" s="195"/>
      <c r="DGY40" s="195"/>
      <c r="DGZ40" s="195"/>
      <c r="DHA40" s="195"/>
      <c r="DHB40" s="195"/>
      <c r="DHC40" s="195"/>
      <c r="DHD40" s="195"/>
      <c r="DHE40" s="195"/>
      <c r="DHF40" s="195"/>
      <c r="DHG40" s="195"/>
      <c r="DHH40" s="195"/>
      <c r="DHI40" s="195"/>
      <c r="DHJ40" s="195"/>
      <c r="DHK40" s="195"/>
      <c r="DHL40" s="195"/>
      <c r="DHM40" s="195"/>
      <c r="DHN40" s="195"/>
      <c r="DHO40" s="195"/>
      <c r="DHP40" s="195"/>
      <c r="DHQ40" s="195"/>
      <c r="DHR40" s="195"/>
      <c r="DHS40" s="195"/>
      <c r="DHT40" s="195"/>
      <c r="DHU40" s="195"/>
      <c r="DHV40" s="195"/>
      <c r="DHW40" s="195"/>
      <c r="DHX40" s="195"/>
      <c r="DHY40" s="195"/>
      <c r="DHZ40" s="195"/>
      <c r="DIA40" s="195"/>
      <c r="DIB40" s="195"/>
      <c r="DIC40" s="195"/>
      <c r="DID40" s="195"/>
      <c r="DIE40" s="195"/>
      <c r="DIF40" s="195"/>
      <c r="DIG40" s="195"/>
      <c r="DIH40" s="195"/>
      <c r="DII40" s="195"/>
      <c r="DIJ40" s="195"/>
      <c r="DIK40" s="195"/>
      <c r="DIL40" s="195"/>
      <c r="DIM40" s="195"/>
      <c r="DIN40" s="195"/>
      <c r="DIO40" s="195"/>
      <c r="DIP40" s="195"/>
      <c r="DIQ40" s="195"/>
      <c r="DIR40" s="195"/>
      <c r="DIS40" s="195"/>
      <c r="DIT40" s="195"/>
      <c r="DIU40" s="195"/>
      <c r="DIV40" s="195"/>
      <c r="DIW40" s="195"/>
      <c r="DIX40" s="195"/>
      <c r="DIY40" s="195"/>
      <c r="DIZ40" s="195"/>
      <c r="DJA40" s="195"/>
      <c r="DJB40" s="195"/>
      <c r="DJC40" s="195"/>
      <c r="DJD40" s="195"/>
      <c r="DJE40" s="195"/>
      <c r="DJF40" s="195"/>
      <c r="DJG40" s="195"/>
      <c r="DJH40" s="195"/>
      <c r="DJI40" s="195"/>
      <c r="DJJ40" s="195"/>
      <c r="DJK40" s="195"/>
      <c r="DJL40" s="195"/>
      <c r="DJM40" s="195"/>
      <c r="DJN40" s="195"/>
      <c r="DJO40" s="195"/>
      <c r="DJP40" s="195"/>
      <c r="DJQ40" s="195"/>
      <c r="DJR40" s="195"/>
      <c r="DJS40" s="195"/>
      <c r="DJT40" s="195"/>
      <c r="DJU40" s="195"/>
      <c r="DJV40" s="195"/>
      <c r="DJW40" s="195"/>
      <c r="DJX40" s="195"/>
      <c r="DJY40" s="195"/>
      <c r="DJZ40" s="195"/>
      <c r="DKA40" s="195"/>
      <c r="DKB40" s="195"/>
      <c r="DKC40" s="195"/>
      <c r="DKD40" s="195"/>
      <c r="DKE40" s="195"/>
      <c r="DKF40" s="195"/>
      <c r="DKG40" s="195"/>
      <c r="DKH40" s="195"/>
      <c r="DKI40" s="195"/>
      <c r="DKJ40" s="195"/>
      <c r="DKK40" s="195"/>
      <c r="DKL40" s="195"/>
      <c r="DKM40" s="195"/>
      <c r="DKN40" s="195"/>
      <c r="DKO40" s="195"/>
      <c r="DKP40" s="195"/>
      <c r="DKQ40" s="195"/>
      <c r="DKR40" s="195"/>
      <c r="DKS40" s="195"/>
      <c r="DKT40" s="195"/>
      <c r="DKU40" s="195"/>
      <c r="DKV40" s="195"/>
      <c r="DKW40" s="195"/>
      <c r="DKX40" s="195"/>
      <c r="DKY40" s="195"/>
      <c r="DKZ40" s="195"/>
      <c r="DLA40" s="195"/>
      <c r="DLB40" s="195"/>
      <c r="DLC40" s="195"/>
      <c r="DLD40" s="195"/>
      <c r="DLE40" s="195"/>
      <c r="DLF40" s="195"/>
      <c r="DLG40" s="195"/>
      <c r="DLH40" s="195"/>
      <c r="DLI40" s="195"/>
      <c r="DLJ40" s="195"/>
      <c r="DLK40" s="195"/>
      <c r="DLL40" s="195"/>
      <c r="DLM40" s="195"/>
      <c r="DLN40" s="195"/>
      <c r="DLO40" s="195"/>
      <c r="DLP40" s="195"/>
      <c r="DLQ40" s="195"/>
      <c r="DLR40" s="195"/>
      <c r="DLS40" s="195"/>
      <c r="DLT40" s="195"/>
      <c r="DLU40" s="195"/>
      <c r="DLV40" s="195"/>
      <c r="DLW40" s="195"/>
      <c r="DLX40" s="195"/>
      <c r="DLY40" s="195"/>
      <c r="DLZ40" s="195"/>
      <c r="DMA40" s="195"/>
      <c r="DMB40" s="195"/>
      <c r="DMC40" s="195"/>
      <c r="DMD40" s="195"/>
      <c r="DME40" s="195"/>
      <c r="DMF40" s="195"/>
      <c r="DMG40" s="195"/>
      <c r="DMH40" s="195"/>
      <c r="DMI40" s="195"/>
      <c r="DMJ40" s="195"/>
      <c r="DMK40" s="195"/>
      <c r="DML40" s="195"/>
      <c r="DMM40" s="195"/>
      <c r="DMN40" s="195"/>
      <c r="DMO40" s="195"/>
      <c r="DMP40" s="195"/>
      <c r="DMQ40" s="195"/>
      <c r="DMR40" s="195"/>
      <c r="DMS40" s="195"/>
      <c r="DMT40" s="195"/>
      <c r="DMU40" s="195"/>
      <c r="DMV40" s="195"/>
      <c r="DMW40" s="195"/>
      <c r="DMX40" s="195"/>
      <c r="DMY40" s="195"/>
      <c r="DMZ40" s="195"/>
      <c r="DNA40" s="195"/>
      <c r="DNB40" s="195"/>
      <c r="DNC40" s="195"/>
      <c r="DND40" s="195"/>
      <c r="DNE40" s="195"/>
      <c r="DNF40" s="195"/>
      <c r="DNG40" s="195"/>
      <c r="DNH40" s="195"/>
      <c r="DNI40" s="195"/>
      <c r="DNJ40" s="195"/>
      <c r="DNK40" s="195"/>
      <c r="DNL40" s="195"/>
      <c r="DNM40" s="195"/>
      <c r="DNN40" s="195"/>
      <c r="DNO40" s="195"/>
      <c r="DNP40" s="195"/>
      <c r="DNQ40" s="195"/>
      <c r="DNR40" s="195"/>
      <c r="DNS40" s="195"/>
      <c r="DNT40" s="195"/>
      <c r="DNU40" s="195"/>
      <c r="DNV40" s="195"/>
      <c r="DNW40" s="195"/>
      <c r="DNX40" s="195"/>
      <c r="DNY40" s="195"/>
      <c r="DNZ40" s="195"/>
      <c r="DOA40" s="195"/>
      <c r="DOB40" s="195"/>
      <c r="DOC40" s="195"/>
      <c r="DOD40" s="195"/>
      <c r="DOE40" s="195"/>
      <c r="DOF40" s="195"/>
      <c r="DOG40" s="195"/>
      <c r="DOH40" s="195"/>
      <c r="DOI40" s="195"/>
      <c r="DOJ40" s="195"/>
      <c r="DOK40" s="195"/>
      <c r="DOL40" s="195"/>
      <c r="DOM40" s="195"/>
      <c r="DON40" s="195"/>
      <c r="DOO40" s="195"/>
      <c r="DOP40" s="195"/>
      <c r="DOQ40" s="195"/>
      <c r="DOR40" s="195"/>
      <c r="DOS40" s="195"/>
      <c r="DOT40" s="195"/>
      <c r="DOU40" s="195"/>
      <c r="DOV40" s="195"/>
      <c r="DOW40" s="195"/>
      <c r="DOX40" s="195"/>
      <c r="DOY40" s="195"/>
      <c r="DOZ40" s="195"/>
      <c r="DPA40" s="195"/>
      <c r="DPB40" s="195"/>
      <c r="DPC40" s="195"/>
      <c r="DPD40" s="195"/>
      <c r="DPE40" s="195"/>
      <c r="DPF40" s="195"/>
      <c r="DPG40" s="195"/>
      <c r="DPH40" s="195"/>
      <c r="DPI40" s="195"/>
      <c r="DPJ40" s="195"/>
      <c r="DPK40" s="195"/>
      <c r="DPL40" s="195"/>
      <c r="DPM40" s="195"/>
      <c r="DPN40" s="195"/>
      <c r="DPO40" s="195"/>
      <c r="DPP40" s="195"/>
      <c r="DPQ40" s="195"/>
      <c r="DPR40" s="195"/>
      <c r="DPS40" s="195"/>
      <c r="DPT40" s="195"/>
      <c r="DPU40" s="195"/>
      <c r="DPV40" s="195"/>
      <c r="DPW40" s="195"/>
      <c r="DPX40" s="195"/>
      <c r="DPY40" s="195"/>
      <c r="DPZ40" s="195"/>
      <c r="DQA40" s="195"/>
      <c r="DQB40" s="195"/>
      <c r="DQC40" s="195"/>
      <c r="DQD40" s="195"/>
      <c r="DQE40" s="195"/>
      <c r="DQF40" s="195"/>
      <c r="DQG40" s="195"/>
      <c r="DQH40" s="195"/>
      <c r="DQI40" s="195"/>
      <c r="DQJ40" s="195"/>
      <c r="DQK40" s="195"/>
      <c r="DQL40" s="195"/>
      <c r="DQM40" s="195"/>
      <c r="DQN40" s="195"/>
      <c r="DQO40" s="195"/>
      <c r="DQP40" s="195"/>
      <c r="DQQ40" s="195"/>
      <c r="DQR40" s="195"/>
      <c r="DQS40" s="195"/>
      <c r="DQT40" s="195"/>
      <c r="DQU40" s="195"/>
      <c r="DQV40" s="195"/>
      <c r="DQW40" s="195"/>
      <c r="DQX40" s="195"/>
      <c r="DQY40" s="195"/>
      <c r="DQZ40" s="195"/>
      <c r="DRA40" s="195"/>
      <c r="DRB40" s="195"/>
      <c r="DRC40" s="195"/>
      <c r="DRD40" s="195"/>
      <c r="DRE40" s="195"/>
      <c r="DRF40" s="195"/>
      <c r="DRG40" s="195"/>
      <c r="DRH40" s="195"/>
      <c r="DRI40" s="195"/>
      <c r="DRJ40" s="195"/>
      <c r="DRK40" s="195"/>
      <c r="DRL40" s="195"/>
      <c r="DRM40" s="195"/>
      <c r="DRN40" s="195"/>
      <c r="DRO40" s="195"/>
      <c r="DRP40" s="195"/>
      <c r="DRQ40" s="195"/>
      <c r="DRR40" s="195"/>
      <c r="DRS40" s="195"/>
      <c r="DRT40" s="195"/>
      <c r="DRU40" s="195"/>
      <c r="DRV40" s="195"/>
      <c r="DRW40" s="195"/>
      <c r="DRX40" s="195"/>
      <c r="DRY40" s="195"/>
      <c r="DRZ40" s="195"/>
      <c r="DSA40" s="195"/>
      <c r="DSB40" s="195"/>
      <c r="DSC40" s="195"/>
      <c r="DSD40" s="195"/>
      <c r="DSE40" s="195"/>
      <c r="DSF40" s="195"/>
      <c r="DSG40" s="195"/>
      <c r="DSH40" s="195"/>
      <c r="DSI40" s="195"/>
      <c r="DSJ40" s="195"/>
      <c r="DSK40" s="195"/>
      <c r="DSL40" s="195"/>
      <c r="DSM40" s="195"/>
      <c r="DSN40" s="195"/>
      <c r="DSO40" s="195"/>
      <c r="DSP40" s="195"/>
      <c r="DSQ40" s="195"/>
      <c r="DSR40" s="195"/>
      <c r="DSS40" s="195"/>
      <c r="DST40" s="195"/>
      <c r="DSU40" s="195"/>
      <c r="DSV40" s="195"/>
      <c r="DSW40" s="195"/>
      <c r="DSX40" s="195"/>
      <c r="DSY40" s="195"/>
      <c r="DSZ40" s="195"/>
      <c r="DTA40" s="195"/>
      <c r="DTB40" s="195"/>
      <c r="DTC40" s="195"/>
      <c r="DTD40" s="195"/>
      <c r="DTE40" s="195"/>
      <c r="DTF40" s="195"/>
      <c r="DTG40" s="195"/>
      <c r="DTH40" s="195"/>
      <c r="DTI40" s="195"/>
      <c r="DTJ40" s="195"/>
      <c r="DTK40" s="195"/>
      <c r="DTL40" s="195"/>
      <c r="DTM40" s="195"/>
      <c r="DTN40" s="195"/>
      <c r="DTO40" s="195"/>
      <c r="DTP40" s="195"/>
      <c r="DTQ40" s="195"/>
      <c r="DTR40" s="195"/>
      <c r="DTS40" s="195"/>
      <c r="DTT40" s="195"/>
      <c r="DTU40" s="195"/>
      <c r="DTV40" s="195"/>
      <c r="DTW40" s="195"/>
      <c r="DTX40" s="195"/>
      <c r="DTY40" s="195"/>
      <c r="DTZ40" s="195"/>
      <c r="DUA40" s="195"/>
      <c r="DUB40" s="195"/>
      <c r="DUC40" s="195"/>
      <c r="DUD40" s="195"/>
      <c r="DUE40" s="195"/>
      <c r="DUF40" s="195"/>
      <c r="DUG40" s="195"/>
      <c r="DUH40" s="195"/>
      <c r="DUI40" s="195"/>
      <c r="DUJ40" s="195"/>
      <c r="DUK40" s="195"/>
      <c r="DUL40" s="195"/>
      <c r="DUM40" s="195"/>
      <c r="DUN40" s="195"/>
      <c r="DUO40" s="195"/>
      <c r="DUP40" s="195"/>
      <c r="DUQ40" s="195"/>
      <c r="DUR40" s="195"/>
      <c r="DUS40" s="195"/>
      <c r="DUT40" s="195"/>
      <c r="DUU40" s="195"/>
      <c r="DUV40" s="195"/>
      <c r="DUW40" s="195"/>
      <c r="DUX40" s="195"/>
      <c r="DUY40" s="195"/>
      <c r="DUZ40" s="195"/>
      <c r="DVA40" s="195"/>
      <c r="DVB40" s="195"/>
      <c r="DVC40" s="195"/>
      <c r="DVD40" s="195"/>
      <c r="DVE40" s="195"/>
      <c r="DVF40" s="195"/>
      <c r="DVG40" s="195"/>
      <c r="DVH40" s="195"/>
      <c r="DVI40" s="195"/>
      <c r="DVJ40" s="195"/>
      <c r="DVK40" s="195"/>
      <c r="DVL40" s="195"/>
      <c r="DVM40" s="195"/>
      <c r="DVN40" s="195"/>
      <c r="DVO40" s="195"/>
      <c r="DVP40" s="195"/>
      <c r="DVQ40" s="195"/>
      <c r="DVR40" s="195"/>
      <c r="DVS40" s="195"/>
      <c r="DVT40" s="195"/>
      <c r="DVU40" s="195"/>
      <c r="DVV40" s="195"/>
      <c r="DVW40" s="195"/>
      <c r="DVX40" s="195"/>
      <c r="DVY40" s="195"/>
      <c r="DVZ40" s="195"/>
      <c r="DWA40" s="195"/>
      <c r="DWB40" s="195"/>
      <c r="DWC40" s="195"/>
      <c r="DWD40" s="195"/>
      <c r="DWE40" s="195"/>
      <c r="DWF40" s="195"/>
      <c r="DWG40" s="195"/>
      <c r="DWH40" s="195"/>
      <c r="DWI40" s="195"/>
      <c r="DWJ40" s="195"/>
      <c r="DWK40" s="195"/>
      <c r="DWL40" s="195"/>
      <c r="DWM40" s="195"/>
      <c r="DWN40" s="195"/>
      <c r="DWO40" s="195"/>
      <c r="DWP40" s="195"/>
      <c r="DWQ40" s="195"/>
      <c r="DWR40" s="195"/>
      <c r="DWS40" s="195"/>
      <c r="DWT40" s="195"/>
      <c r="DWU40" s="195"/>
      <c r="DWV40" s="195"/>
      <c r="DWW40" s="195"/>
      <c r="DWX40" s="195"/>
      <c r="DWY40" s="195"/>
      <c r="DWZ40" s="195"/>
      <c r="DXA40" s="195"/>
      <c r="DXB40" s="195"/>
      <c r="DXC40" s="195"/>
      <c r="DXD40" s="195"/>
      <c r="DXE40" s="195"/>
      <c r="DXF40" s="195"/>
      <c r="DXG40" s="195"/>
      <c r="DXH40" s="195"/>
      <c r="DXI40" s="195"/>
      <c r="DXJ40" s="195"/>
      <c r="DXK40" s="195"/>
      <c r="DXL40" s="195"/>
      <c r="DXM40" s="195"/>
      <c r="DXN40" s="195"/>
      <c r="DXO40" s="195"/>
      <c r="DXP40" s="195"/>
      <c r="DXQ40" s="195"/>
      <c r="DXR40" s="195"/>
      <c r="DXS40" s="195"/>
      <c r="DXT40" s="195"/>
      <c r="DXU40" s="195"/>
      <c r="DXV40" s="195"/>
      <c r="DXW40" s="195"/>
      <c r="DXX40" s="195"/>
      <c r="DXY40" s="195"/>
      <c r="DXZ40" s="195"/>
      <c r="DYA40" s="195"/>
      <c r="DYB40" s="195"/>
      <c r="DYC40" s="195"/>
      <c r="DYD40" s="195"/>
      <c r="DYE40" s="195"/>
      <c r="DYF40" s="195"/>
      <c r="DYG40" s="195"/>
      <c r="DYH40" s="195"/>
      <c r="DYI40" s="195"/>
      <c r="DYJ40" s="195"/>
      <c r="DYK40" s="195"/>
      <c r="DYL40" s="195"/>
      <c r="DYM40" s="195"/>
      <c r="DYN40" s="195"/>
      <c r="DYO40" s="195"/>
      <c r="DYP40" s="195"/>
      <c r="DYQ40" s="195"/>
      <c r="DYR40" s="195"/>
      <c r="DYS40" s="195"/>
      <c r="DYT40" s="195"/>
      <c r="DYU40" s="195"/>
      <c r="DYV40" s="195"/>
      <c r="DYW40" s="195"/>
      <c r="DYX40" s="195"/>
      <c r="DYY40" s="195"/>
      <c r="DYZ40" s="195"/>
      <c r="DZA40" s="195"/>
      <c r="DZB40" s="195"/>
      <c r="DZC40" s="195"/>
      <c r="DZD40" s="195"/>
      <c r="DZE40" s="195"/>
      <c r="DZF40" s="195"/>
      <c r="DZG40" s="195"/>
      <c r="DZH40" s="195"/>
      <c r="DZI40" s="195"/>
      <c r="DZJ40" s="195"/>
      <c r="DZK40" s="195"/>
      <c r="DZL40" s="195"/>
      <c r="DZM40" s="195"/>
      <c r="DZN40" s="195"/>
      <c r="DZO40" s="195"/>
      <c r="DZP40" s="195"/>
      <c r="DZQ40" s="195"/>
      <c r="DZR40" s="195"/>
      <c r="DZS40" s="195"/>
      <c r="DZT40" s="195"/>
      <c r="DZU40" s="195"/>
      <c r="DZV40" s="195"/>
      <c r="DZW40" s="195"/>
      <c r="DZX40" s="195"/>
      <c r="DZY40" s="195"/>
      <c r="DZZ40" s="195"/>
      <c r="EAA40" s="195"/>
      <c r="EAB40" s="195"/>
      <c r="EAC40" s="195"/>
      <c r="EAD40" s="195"/>
      <c r="EAE40" s="195"/>
      <c r="EAF40" s="195"/>
      <c r="EAG40" s="195"/>
      <c r="EAH40" s="195"/>
      <c r="EAI40" s="195"/>
      <c r="EAJ40" s="195"/>
      <c r="EAK40" s="195"/>
      <c r="EAL40" s="195"/>
      <c r="EAM40" s="195"/>
      <c r="EAN40" s="195"/>
      <c r="EAO40" s="195"/>
      <c r="EAP40" s="195"/>
      <c r="EAQ40" s="195"/>
      <c r="EAR40" s="195"/>
      <c r="EAS40" s="195"/>
      <c r="EAT40" s="195"/>
      <c r="EAU40" s="195"/>
      <c r="EAV40" s="195"/>
      <c r="EAW40" s="195"/>
      <c r="EAX40" s="195"/>
      <c r="EAY40" s="195"/>
      <c r="EAZ40" s="195"/>
      <c r="EBA40" s="195"/>
      <c r="EBB40" s="195"/>
      <c r="EBC40" s="195"/>
      <c r="EBD40" s="195"/>
      <c r="EBE40" s="195"/>
      <c r="EBF40" s="195"/>
      <c r="EBG40" s="195"/>
      <c r="EBH40" s="195"/>
      <c r="EBI40" s="195"/>
      <c r="EBJ40" s="195"/>
      <c r="EBK40" s="195"/>
      <c r="EBL40" s="195"/>
      <c r="EBM40" s="195"/>
      <c r="EBN40" s="195"/>
      <c r="EBO40" s="195"/>
      <c r="EBP40" s="195"/>
      <c r="EBQ40" s="195"/>
      <c r="EBR40" s="195"/>
      <c r="EBS40" s="195"/>
      <c r="EBT40" s="195"/>
      <c r="EBU40" s="195"/>
      <c r="EBV40" s="195"/>
      <c r="EBW40" s="195"/>
      <c r="EBX40" s="195"/>
      <c r="EBY40" s="195"/>
      <c r="EBZ40" s="195"/>
      <c r="ECA40" s="195"/>
      <c r="ECB40" s="195"/>
      <c r="ECC40" s="195"/>
      <c r="ECD40" s="195"/>
      <c r="ECE40" s="195"/>
      <c r="ECF40" s="195"/>
      <c r="ECG40" s="195"/>
      <c r="ECH40" s="195"/>
      <c r="ECI40" s="195"/>
      <c r="ECJ40" s="195"/>
      <c r="ECK40" s="195"/>
      <c r="ECL40" s="195"/>
      <c r="ECM40" s="195"/>
      <c r="ECN40" s="195"/>
      <c r="ECO40" s="195"/>
      <c r="ECP40" s="195"/>
      <c r="ECQ40" s="195"/>
      <c r="ECR40" s="195"/>
      <c r="ECS40" s="195"/>
      <c r="ECT40" s="195"/>
      <c r="ECU40" s="195"/>
      <c r="ECV40" s="195"/>
      <c r="ECW40" s="195"/>
      <c r="ECX40" s="195"/>
      <c r="ECY40" s="195"/>
      <c r="ECZ40" s="195"/>
      <c r="EDA40" s="195"/>
      <c r="EDB40" s="195"/>
      <c r="EDC40" s="195"/>
      <c r="EDD40" s="195"/>
      <c r="EDE40" s="195"/>
      <c r="EDF40" s="195"/>
      <c r="EDG40" s="195"/>
      <c r="EDH40" s="195"/>
      <c r="EDI40" s="195"/>
      <c r="EDJ40" s="195"/>
      <c r="EDK40" s="195"/>
      <c r="EDL40" s="195"/>
      <c r="EDM40" s="195"/>
      <c r="EDN40" s="195"/>
      <c r="EDO40" s="195"/>
      <c r="EDP40" s="195"/>
      <c r="EDQ40" s="195"/>
      <c r="EDR40" s="195"/>
      <c r="EDS40" s="195"/>
      <c r="EDT40" s="195"/>
      <c r="EDU40" s="195"/>
      <c r="EDV40" s="195"/>
      <c r="EDW40" s="195"/>
      <c r="EDX40" s="195"/>
      <c r="EDY40" s="195"/>
      <c r="EDZ40" s="195"/>
      <c r="EEA40" s="195"/>
      <c r="EEB40" s="195"/>
      <c r="EEC40" s="195"/>
      <c r="EED40" s="195"/>
      <c r="EEE40" s="195"/>
      <c r="EEF40" s="195"/>
      <c r="EEG40" s="195"/>
      <c r="EEH40" s="195"/>
      <c r="EEI40" s="195"/>
      <c r="EEJ40" s="195"/>
      <c r="EEK40" s="195"/>
      <c r="EEL40" s="195"/>
      <c r="EEM40" s="195"/>
      <c r="EEN40" s="195"/>
      <c r="EEO40" s="195"/>
      <c r="EEP40" s="195"/>
      <c r="EEQ40" s="195"/>
      <c r="EER40" s="195"/>
      <c r="EES40" s="195"/>
      <c r="EET40" s="195"/>
      <c r="EEU40" s="195"/>
      <c r="EEV40" s="195"/>
      <c r="EEW40" s="195"/>
      <c r="EEX40" s="195"/>
      <c r="EEY40" s="195"/>
      <c r="EEZ40" s="195"/>
      <c r="EFA40" s="195"/>
      <c r="EFB40" s="195"/>
      <c r="EFC40" s="195"/>
      <c r="EFD40" s="195"/>
      <c r="EFE40" s="195"/>
      <c r="EFF40" s="195"/>
      <c r="EFG40" s="195"/>
      <c r="EFH40" s="195"/>
      <c r="EFI40" s="195"/>
      <c r="EFJ40" s="195"/>
      <c r="EFK40" s="195"/>
      <c r="EFL40" s="195"/>
      <c r="EFM40" s="195"/>
      <c r="EFN40" s="195"/>
      <c r="EFO40" s="195"/>
      <c r="EFP40" s="195"/>
      <c r="EFQ40" s="195"/>
      <c r="EFR40" s="195"/>
      <c r="EFS40" s="195"/>
      <c r="EFT40" s="195"/>
      <c r="EFU40" s="195"/>
      <c r="EFV40" s="195"/>
      <c r="EFW40" s="195"/>
      <c r="EFX40" s="195"/>
      <c r="EFY40" s="195"/>
      <c r="EFZ40" s="195"/>
      <c r="EGA40" s="195"/>
      <c r="EGB40" s="195"/>
      <c r="EGC40" s="195"/>
      <c r="EGD40" s="195"/>
      <c r="EGE40" s="195"/>
      <c r="EGF40" s="195"/>
      <c r="EGG40" s="195"/>
      <c r="EGH40" s="195"/>
      <c r="EGI40" s="195"/>
      <c r="EGJ40" s="195"/>
      <c r="EGK40" s="195"/>
      <c r="EGL40" s="195"/>
      <c r="EGM40" s="195"/>
      <c r="EGN40" s="195"/>
      <c r="EGO40" s="195"/>
      <c r="EGP40" s="195"/>
      <c r="EGQ40" s="195"/>
      <c r="EGR40" s="195"/>
      <c r="EGS40" s="195"/>
      <c r="EGT40" s="195"/>
      <c r="EGU40" s="195"/>
      <c r="EGV40" s="195"/>
      <c r="EGW40" s="195"/>
      <c r="EGX40" s="195"/>
      <c r="EGY40" s="195"/>
      <c r="EGZ40" s="195"/>
      <c r="EHA40" s="195"/>
      <c r="EHB40" s="195"/>
      <c r="EHC40" s="195"/>
      <c r="EHD40" s="195"/>
      <c r="EHE40" s="195"/>
      <c r="EHF40" s="195"/>
      <c r="EHG40" s="195"/>
      <c r="EHH40" s="195"/>
      <c r="EHI40" s="195"/>
      <c r="EHJ40" s="195"/>
      <c r="EHK40" s="195"/>
      <c r="EHL40" s="195"/>
      <c r="EHM40" s="195"/>
      <c r="EHN40" s="195"/>
      <c r="EHO40" s="195"/>
      <c r="EHP40" s="195"/>
      <c r="EHQ40" s="195"/>
      <c r="EHR40" s="195"/>
      <c r="EHS40" s="195"/>
      <c r="EHT40" s="195"/>
      <c r="EHU40" s="195"/>
      <c r="EHV40" s="195"/>
      <c r="EHW40" s="195"/>
      <c r="EHX40" s="195"/>
      <c r="EHY40" s="195"/>
      <c r="EHZ40" s="195"/>
      <c r="EIA40" s="195"/>
      <c r="EIB40" s="195"/>
      <c r="EIC40" s="195"/>
      <c r="EID40" s="195"/>
      <c r="EIE40" s="195"/>
      <c r="EIF40" s="195"/>
      <c r="EIG40" s="195"/>
      <c r="EIH40" s="195"/>
      <c r="EII40" s="195"/>
      <c r="EIJ40" s="195"/>
      <c r="EIK40" s="195"/>
      <c r="EIL40" s="195"/>
      <c r="EIM40" s="195"/>
      <c r="EIN40" s="195"/>
      <c r="EIO40" s="195"/>
      <c r="EIP40" s="195"/>
      <c r="EIQ40" s="195"/>
      <c r="EIR40" s="195"/>
      <c r="EIS40" s="195"/>
      <c r="EIT40" s="195"/>
      <c r="EIU40" s="195"/>
      <c r="EIV40" s="195"/>
      <c r="EIW40" s="195"/>
      <c r="EIX40" s="195"/>
      <c r="EIY40" s="195"/>
      <c r="EIZ40" s="195"/>
      <c r="EJA40" s="195"/>
      <c r="EJB40" s="195"/>
      <c r="EJC40" s="195"/>
      <c r="EJD40" s="195"/>
      <c r="EJE40" s="195"/>
      <c r="EJF40" s="195"/>
      <c r="EJG40" s="195"/>
      <c r="EJH40" s="195"/>
      <c r="EJI40" s="195"/>
      <c r="EJJ40" s="195"/>
      <c r="EJK40" s="195"/>
      <c r="EJL40" s="195"/>
      <c r="EJM40" s="195"/>
      <c r="EJN40" s="195"/>
      <c r="EJO40" s="195"/>
      <c r="EJP40" s="195"/>
      <c r="EJQ40" s="195"/>
      <c r="EJR40" s="195"/>
      <c r="EJS40" s="195"/>
      <c r="EJT40" s="195"/>
      <c r="EJU40" s="195"/>
      <c r="EJV40" s="195"/>
      <c r="EJW40" s="195"/>
      <c r="EJX40" s="195"/>
      <c r="EJY40" s="195"/>
      <c r="EJZ40" s="195"/>
      <c r="EKA40" s="195"/>
      <c r="EKB40" s="195"/>
      <c r="EKC40" s="195"/>
      <c r="EKD40" s="195"/>
      <c r="EKE40" s="195"/>
      <c r="EKF40" s="195"/>
      <c r="EKG40" s="195"/>
      <c r="EKH40" s="195"/>
      <c r="EKI40" s="195"/>
      <c r="EKJ40" s="195"/>
      <c r="EKK40" s="195"/>
      <c r="EKL40" s="195"/>
      <c r="EKM40" s="195"/>
      <c r="EKN40" s="195"/>
      <c r="EKO40" s="195"/>
      <c r="EKP40" s="195"/>
      <c r="EKQ40" s="195"/>
      <c r="EKR40" s="195"/>
      <c r="EKS40" s="195"/>
      <c r="EKT40" s="195"/>
      <c r="EKU40" s="195"/>
      <c r="EKV40" s="195"/>
      <c r="EKW40" s="195"/>
      <c r="EKX40" s="195"/>
      <c r="EKY40" s="195"/>
      <c r="EKZ40" s="195"/>
      <c r="ELA40" s="195"/>
      <c r="ELB40" s="195"/>
      <c r="ELC40" s="195"/>
      <c r="ELD40" s="195"/>
      <c r="ELE40" s="195"/>
      <c r="ELF40" s="195"/>
      <c r="ELG40" s="195"/>
      <c r="ELH40" s="195"/>
      <c r="ELI40" s="195"/>
      <c r="ELJ40" s="195"/>
      <c r="ELK40" s="195"/>
      <c r="ELL40" s="195"/>
      <c r="ELM40" s="195"/>
      <c r="ELN40" s="195"/>
      <c r="ELO40" s="195"/>
      <c r="ELP40" s="195"/>
      <c r="ELQ40" s="195"/>
      <c r="ELR40" s="195"/>
      <c r="ELS40" s="195"/>
      <c r="ELT40" s="195"/>
      <c r="ELU40" s="195"/>
      <c r="ELV40" s="195"/>
      <c r="ELW40" s="195"/>
      <c r="ELX40" s="195"/>
      <c r="ELY40" s="195"/>
      <c r="ELZ40" s="195"/>
      <c r="EMA40" s="195"/>
      <c r="EMB40" s="195"/>
      <c r="EMC40" s="195"/>
      <c r="EMD40" s="195"/>
      <c r="EME40" s="195"/>
      <c r="EMF40" s="195"/>
      <c r="EMG40" s="195"/>
      <c r="EMH40" s="195"/>
      <c r="EMI40" s="195"/>
      <c r="EMJ40" s="195"/>
      <c r="EMK40" s="195"/>
      <c r="EML40" s="195"/>
      <c r="EMM40" s="195"/>
      <c r="EMN40" s="195"/>
      <c r="EMO40" s="195"/>
      <c r="EMP40" s="195"/>
      <c r="EMQ40" s="195"/>
      <c r="EMR40" s="195"/>
      <c r="EMS40" s="195"/>
      <c r="EMT40" s="195"/>
      <c r="EMU40" s="195"/>
      <c r="EMV40" s="195"/>
      <c r="EMW40" s="195"/>
      <c r="EMX40" s="195"/>
      <c r="EMY40" s="195"/>
      <c r="EMZ40" s="195"/>
      <c r="ENA40" s="195"/>
      <c r="ENB40" s="195"/>
      <c r="ENC40" s="195"/>
      <c r="END40" s="195"/>
      <c r="ENE40" s="195"/>
      <c r="ENF40" s="195"/>
      <c r="ENG40" s="195"/>
      <c r="ENH40" s="195"/>
      <c r="ENI40" s="195"/>
      <c r="ENJ40" s="195"/>
      <c r="ENK40" s="195"/>
      <c r="ENL40" s="195"/>
      <c r="ENM40" s="195"/>
      <c r="ENN40" s="195"/>
      <c r="ENO40" s="195"/>
      <c r="ENP40" s="195"/>
      <c r="ENQ40" s="195"/>
      <c r="ENR40" s="195"/>
      <c r="ENS40" s="195"/>
      <c r="ENT40" s="195"/>
      <c r="ENU40" s="195"/>
      <c r="ENV40" s="195"/>
      <c r="ENW40" s="195"/>
      <c r="ENX40" s="195"/>
      <c r="ENY40" s="195"/>
      <c r="ENZ40" s="195"/>
      <c r="EOA40" s="195"/>
      <c r="EOB40" s="195"/>
      <c r="EOC40" s="195"/>
      <c r="EOD40" s="195"/>
      <c r="EOE40" s="195"/>
      <c r="EOF40" s="195"/>
      <c r="EOG40" s="195"/>
      <c r="EOH40" s="195"/>
      <c r="EOI40" s="195"/>
      <c r="EOJ40" s="195"/>
      <c r="EOK40" s="195"/>
      <c r="EOL40" s="195"/>
      <c r="EOM40" s="195"/>
      <c r="EON40" s="195"/>
      <c r="EOO40" s="195"/>
      <c r="EOP40" s="195"/>
      <c r="EOQ40" s="195"/>
      <c r="EOR40" s="195"/>
      <c r="EOS40" s="195"/>
      <c r="EOT40" s="195"/>
      <c r="EOU40" s="195"/>
      <c r="EOV40" s="195"/>
      <c r="EOW40" s="195"/>
      <c r="EOX40" s="195"/>
      <c r="EOY40" s="195"/>
      <c r="EOZ40" s="195"/>
      <c r="EPA40" s="195"/>
      <c r="EPB40" s="195"/>
      <c r="EPC40" s="195"/>
      <c r="EPD40" s="195"/>
      <c r="EPE40" s="195"/>
      <c r="EPF40" s="195"/>
      <c r="EPG40" s="195"/>
      <c r="EPH40" s="195"/>
      <c r="EPI40" s="195"/>
      <c r="EPJ40" s="195"/>
      <c r="EPK40" s="195"/>
      <c r="EPL40" s="195"/>
      <c r="EPM40" s="195"/>
      <c r="EPN40" s="195"/>
      <c r="EPO40" s="195"/>
      <c r="EPP40" s="195"/>
      <c r="EPQ40" s="195"/>
      <c r="EPR40" s="195"/>
      <c r="EPS40" s="195"/>
      <c r="EPT40" s="195"/>
      <c r="EPU40" s="195"/>
      <c r="EPV40" s="195"/>
      <c r="EPW40" s="195"/>
      <c r="EPX40" s="195"/>
      <c r="EPY40" s="195"/>
      <c r="EPZ40" s="195"/>
      <c r="EQA40" s="195"/>
      <c r="EQB40" s="195"/>
      <c r="EQC40" s="195"/>
      <c r="EQD40" s="195"/>
      <c r="EQE40" s="195"/>
      <c r="EQF40" s="195"/>
      <c r="EQG40" s="195"/>
      <c r="EQH40" s="195"/>
      <c r="EQI40" s="195"/>
      <c r="EQJ40" s="195"/>
      <c r="EQK40" s="195"/>
      <c r="EQL40" s="195"/>
      <c r="EQM40" s="195"/>
      <c r="EQN40" s="195"/>
      <c r="EQO40" s="195"/>
      <c r="EQP40" s="195"/>
      <c r="EQQ40" s="195"/>
      <c r="EQR40" s="195"/>
      <c r="EQS40" s="195"/>
      <c r="EQT40" s="195"/>
      <c r="EQU40" s="195"/>
      <c r="EQV40" s="195"/>
      <c r="EQW40" s="195"/>
      <c r="EQX40" s="195"/>
      <c r="EQY40" s="195"/>
      <c r="EQZ40" s="195"/>
      <c r="ERA40" s="195"/>
      <c r="ERB40" s="195"/>
      <c r="ERC40" s="195"/>
      <c r="ERD40" s="195"/>
      <c r="ERE40" s="195"/>
      <c r="ERF40" s="195"/>
      <c r="ERG40" s="195"/>
      <c r="ERH40" s="195"/>
      <c r="ERI40" s="195"/>
      <c r="ERJ40" s="195"/>
      <c r="ERK40" s="195"/>
      <c r="ERL40" s="195"/>
      <c r="ERM40" s="195"/>
      <c r="ERN40" s="195"/>
      <c r="ERO40" s="195"/>
      <c r="ERP40" s="195"/>
      <c r="ERQ40" s="195"/>
      <c r="ERR40" s="195"/>
      <c r="ERS40" s="195"/>
      <c r="ERT40" s="195"/>
      <c r="ERU40" s="195"/>
      <c r="ERV40" s="195"/>
      <c r="ERW40" s="195"/>
      <c r="ERX40" s="195"/>
      <c r="ERY40" s="195"/>
      <c r="ERZ40" s="195"/>
      <c r="ESA40" s="195"/>
      <c r="ESB40" s="195"/>
      <c r="ESC40" s="195"/>
      <c r="ESD40" s="195"/>
      <c r="ESE40" s="195"/>
      <c r="ESF40" s="195"/>
      <c r="ESG40" s="195"/>
      <c r="ESH40" s="195"/>
      <c r="ESI40" s="195"/>
      <c r="ESJ40" s="195"/>
      <c r="ESK40" s="195"/>
      <c r="ESL40" s="195"/>
      <c r="ESM40" s="195"/>
      <c r="ESN40" s="195"/>
      <c r="ESO40" s="195"/>
      <c r="ESP40" s="195"/>
      <c r="ESQ40" s="195"/>
      <c r="ESR40" s="195"/>
      <c r="ESS40" s="195"/>
      <c r="EST40" s="195"/>
      <c r="ESU40" s="195"/>
      <c r="ESV40" s="195"/>
      <c r="ESW40" s="195"/>
      <c r="ESX40" s="195"/>
      <c r="ESY40" s="195"/>
      <c r="ESZ40" s="195"/>
      <c r="ETA40" s="195"/>
      <c r="ETB40" s="195"/>
      <c r="ETC40" s="195"/>
      <c r="ETD40" s="195"/>
      <c r="ETE40" s="195"/>
      <c r="ETF40" s="195"/>
      <c r="ETG40" s="195"/>
      <c r="ETH40" s="195"/>
      <c r="ETI40" s="195"/>
      <c r="ETJ40" s="195"/>
      <c r="ETK40" s="195"/>
      <c r="ETL40" s="195"/>
      <c r="ETM40" s="195"/>
      <c r="ETN40" s="195"/>
      <c r="ETO40" s="195"/>
      <c r="ETP40" s="195"/>
      <c r="ETQ40" s="195"/>
      <c r="ETR40" s="195"/>
      <c r="ETS40" s="195"/>
      <c r="ETT40" s="195"/>
      <c r="ETU40" s="195"/>
      <c r="ETV40" s="195"/>
      <c r="ETW40" s="195"/>
      <c r="ETX40" s="195"/>
      <c r="ETY40" s="195"/>
      <c r="ETZ40" s="195"/>
      <c r="EUA40" s="195"/>
      <c r="EUB40" s="195"/>
      <c r="EUC40" s="195"/>
      <c r="EUD40" s="195"/>
      <c r="EUE40" s="195"/>
      <c r="EUF40" s="195"/>
      <c r="EUG40" s="195"/>
      <c r="EUH40" s="195"/>
      <c r="EUI40" s="195"/>
      <c r="EUJ40" s="195"/>
      <c r="EUK40" s="195"/>
      <c r="EUL40" s="195"/>
      <c r="EUM40" s="195"/>
      <c r="EUN40" s="195"/>
      <c r="EUO40" s="195"/>
      <c r="EUP40" s="195"/>
      <c r="EUQ40" s="195"/>
      <c r="EUR40" s="195"/>
      <c r="EUS40" s="195"/>
      <c r="EUT40" s="195"/>
      <c r="EUU40" s="195"/>
      <c r="EUV40" s="195"/>
      <c r="EUW40" s="195"/>
      <c r="EUX40" s="195"/>
      <c r="EUY40" s="195"/>
      <c r="EUZ40" s="195"/>
      <c r="EVA40" s="195"/>
      <c r="EVB40" s="195"/>
      <c r="EVC40" s="195"/>
      <c r="EVD40" s="195"/>
      <c r="EVE40" s="195"/>
      <c r="EVF40" s="195"/>
      <c r="EVG40" s="195"/>
      <c r="EVH40" s="195"/>
      <c r="EVI40" s="195"/>
      <c r="EVJ40" s="195"/>
      <c r="EVK40" s="195"/>
      <c r="EVL40" s="195"/>
      <c r="EVM40" s="195"/>
      <c r="EVN40" s="195"/>
      <c r="EVO40" s="195"/>
      <c r="EVP40" s="195"/>
      <c r="EVQ40" s="195"/>
      <c r="EVR40" s="195"/>
      <c r="EVS40" s="195"/>
      <c r="EVT40" s="195"/>
      <c r="EVU40" s="195"/>
      <c r="EVV40" s="195"/>
      <c r="EVW40" s="195"/>
      <c r="EVX40" s="195"/>
      <c r="EVY40" s="195"/>
      <c r="EVZ40" s="195"/>
      <c r="EWA40" s="195"/>
      <c r="EWB40" s="195"/>
      <c r="EWC40" s="195"/>
      <c r="EWD40" s="195"/>
      <c r="EWE40" s="195"/>
      <c r="EWF40" s="195"/>
      <c r="EWG40" s="195"/>
      <c r="EWH40" s="195"/>
      <c r="EWI40" s="195"/>
      <c r="EWJ40" s="195"/>
      <c r="EWK40" s="195"/>
      <c r="EWL40" s="195"/>
      <c r="EWM40" s="195"/>
      <c r="EWN40" s="195"/>
      <c r="EWO40" s="195"/>
      <c r="EWP40" s="195"/>
      <c r="EWQ40" s="195"/>
      <c r="EWR40" s="195"/>
      <c r="EWS40" s="195"/>
      <c r="EWT40" s="195"/>
      <c r="EWU40" s="195"/>
      <c r="EWV40" s="195"/>
      <c r="EWW40" s="195"/>
      <c r="EWX40" s="195"/>
      <c r="EWY40" s="195"/>
      <c r="EWZ40" s="195"/>
      <c r="EXA40" s="195"/>
      <c r="EXB40" s="195"/>
      <c r="EXC40" s="195"/>
      <c r="EXD40" s="195"/>
      <c r="EXE40" s="195"/>
      <c r="EXF40" s="195"/>
      <c r="EXG40" s="195"/>
      <c r="EXH40" s="195"/>
      <c r="EXI40" s="195"/>
      <c r="EXJ40" s="195"/>
      <c r="EXK40" s="195"/>
      <c r="EXL40" s="195"/>
      <c r="EXM40" s="195"/>
      <c r="EXN40" s="195"/>
      <c r="EXO40" s="195"/>
      <c r="EXP40" s="195"/>
      <c r="EXQ40" s="195"/>
      <c r="EXR40" s="195"/>
      <c r="EXS40" s="195"/>
      <c r="EXT40" s="195"/>
      <c r="EXU40" s="195"/>
      <c r="EXV40" s="195"/>
      <c r="EXW40" s="195"/>
      <c r="EXX40" s="195"/>
      <c r="EXY40" s="195"/>
      <c r="EXZ40" s="195"/>
      <c r="EYA40" s="195"/>
      <c r="EYB40" s="195"/>
      <c r="EYC40" s="195"/>
      <c r="EYD40" s="195"/>
      <c r="EYE40" s="195"/>
      <c r="EYF40" s="195"/>
      <c r="EYG40" s="195"/>
      <c r="EYH40" s="195"/>
      <c r="EYI40" s="195"/>
      <c r="EYJ40" s="195"/>
      <c r="EYK40" s="195"/>
      <c r="EYL40" s="195"/>
      <c r="EYM40" s="195"/>
      <c r="EYN40" s="195"/>
      <c r="EYO40" s="195"/>
      <c r="EYP40" s="195"/>
      <c r="EYQ40" s="195"/>
      <c r="EYR40" s="195"/>
      <c r="EYS40" s="195"/>
      <c r="EYT40" s="195"/>
      <c r="EYU40" s="195"/>
      <c r="EYV40" s="195"/>
      <c r="EYW40" s="195"/>
      <c r="EYX40" s="195"/>
      <c r="EYY40" s="195"/>
      <c r="EYZ40" s="195"/>
      <c r="EZA40" s="195"/>
      <c r="EZB40" s="195"/>
      <c r="EZC40" s="195"/>
      <c r="EZD40" s="195"/>
      <c r="EZE40" s="195"/>
      <c r="EZF40" s="195"/>
      <c r="EZG40" s="195"/>
      <c r="EZH40" s="195"/>
      <c r="EZI40" s="195"/>
      <c r="EZJ40" s="195"/>
      <c r="EZK40" s="195"/>
      <c r="EZL40" s="195"/>
      <c r="EZM40" s="195"/>
      <c r="EZN40" s="195"/>
      <c r="EZO40" s="195"/>
      <c r="EZP40" s="195"/>
      <c r="EZQ40" s="195"/>
      <c r="EZR40" s="195"/>
      <c r="EZS40" s="195"/>
      <c r="EZT40" s="195"/>
      <c r="EZU40" s="195"/>
      <c r="EZV40" s="195"/>
      <c r="EZW40" s="195"/>
      <c r="EZX40" s="195"/>
      <c r="EZY40" s="195"/>
      <c r="EZZ40" s="195"/>
      <c r="FAA40" s="195"/>
      <c r="FAB40" s="195"/>
      <c r="FAC40" s="195"/>
      <c r="FAD40" s="195"/>
      <c r="FAE40" s="195"/>
      <c r="FAF40" s="195"/>
      <c r="FAG40" s="195"/>
      <c r="FAH40" s="195"/>
      <c r="FAI40" s="195"/>
      <c r="FAJ40" s="195"/>
      <c r="FAK40" s="195"/>
      <c r="FAL40" s="195"/>
      <c r="FAM40" s="195"/>
      <c r="FAN40" s="195"/>
      <c r="FAO40" s="195"/>
      <c r="FAP40" s="195"/>
      <c r="FAQ40" s="195"/>
      <c r="FAR40" s="195"/>
      <c r="FAS40" s="195"/>
      <c r="FAT40" s="195"/>
      <c r="FAU40" s="195"/>
      <c r="FAV40" s="195"/>
      <c r="FAW40" s="195"/>
      <c r="FAX40" s="195"/>
      <c r="FAY40" s="195"/>
      <c r="FAZ40" s="195"/>
      <c r="FBA40" s="195"/>
      <c r="FBB40" s="195"/>
      <c r="FBC40" s="195"/>
      <c r="FBD40" s="195"/>
      <c r="FBE40" s="195"/>
      <c r="FBF40" s="195"/>
      <c r="FBG40" s="195"/>
      <c r="FBH40" s="195"/>
      <c r="FBI40" s="195"/>
      <c r="FBJ40" s="195"/>
      <c r="FBK40" s="195"/>
      <c r="FBL40" s="195"/>
      <c r="FBM40" s="195"/>
      <c r="FBN40" s="195"/>
      <c r="FBO40" s="195"/>
      <c r="FBP40" s="195"/>
      <c r="FBQ40" s="195"/>
      <c r="FBR40" s="195"/>
      <c r="FBS40" s="195"/>
      <c r="FBT40" s="195"/>
      <c r="FBU40" s="195"/>
      <c r="FBV40" s="195"/>
      <c r="FBW40" s="195"/>
      <c r="FBX40" s="195"/>
      <c r="FBY40" s="195"/>
      <c r="FBZ40" s="195"/>
      <c r="FCA40" s="195"/>
      <c r="FCB40" s="195"/>
      <c r="FCC40" s="195"/>
      <c r="FCD40" s="195"/>
      <c r="FCE40" s="195"/>
      <c r="FCF40" s="195"/>
      <c r="FCG40" s="195"/>
      <c r="FCH40" s="195"/>
      <c r="FCI40" s="195"/>
      <c r="FCJ40" s="195"/>
      <c r="FCK40" s="195"/>
      <c r="FCL40" s="195"/>
      <c r="FCM40" s="195"/>
      <c r="FCN40" s="195"/>
      <c r="FCO40" s="195"/>
      <c r="FCP40" s="195"/>
      <c r="FCQ40" s="195"/>
      <c r="FCR40" s="195"/>
      <c r="FCS40" s="195"/>
      <c r="FCT40" s="195"/>
      <c r="FCU40" s="195"/>
      <c r="FCV40" s="195"/>
      <c r="FCW40" s="195"/>
      <c r="FCX40" s="195"/>
      <c r="FCY40" s="195"/>
      <c r="FCZ40" s="195"/>
      <c r="FDA40" s="195"/>
      <c r="FDB40" s="195"/>
      <c r="FDC40" s="195"/>
      <c r="FDD40" s="195"/>
      <c r="FDE40" s="195"/>
      <c r="FDF40" s="195"/>
      <c r="FDG40" s="195"/>
      <c r="FDH40" s="195"/>
      <c r="FDI40" s="195"/>
      <c r="FDJ40" s="195"/>
      <c r="FDK40" s="195"/>
      <c r="FDL40" s="195"/>
      <c r="FDM40" s="195"/>
      <c r="FDN40" s="195"/>
      <c r="FDO40" s="195"/>
      <c r="FDP40" s="195"/>
      <c r="FDQ40" s="195"/>
      <c r="FDR40" s="195"/>
      <c r="FDS40" s="195"/>
      <c r="FDT40" s="195"/>
      <c r="FDU40" s="195"/>
      <c r="FDV40" s="195"/>
      <c r="FDW40" s="195"/>
      <c r="FDX40" s="195"/>
      <c r="FDY40" s="195"/>
      <c r="FDZ40" s="195"/>
      <c r="FEA40" s="195"/>
      <c r="FEB40" s="195"/>
      <c r="FEC40" s="195"/>
      <c r="FED40" s="195"/>
      <c r="FEE40" s="195"/>
      <c r="FEF40" s="195"/>
      <c r="FEG40" s="195"/>
      <c r="FEH40" s="195"/>
      <c r="FEI40" s="195"/>
      <c r="FEJ40" s="195"/>
      <c r="FEK40" s="195"/>
      <c r="FEL40" s="195"/>
      <c r="FEM40" s="195"/>
      <c r="FEN40" s="195"/>
      <c r="FEO40" s="195"/>
      <c r="FEP40" s="195"/>
      <c r="FEQ40" s="195"/>
      <c r="FER40" s="195"/>
      <c r="FES40" s="195"/>
      <c r="FET40" s="195"/>
      <c r="FEU40" s="195"/>
      <c r="FEV40" s="195"/>
      <c r="FEW40" s="195"/>
      <c r="FEX40" s="195"/>
      <c r="FEY40" s="195"/>
      <c r="FEZ40" s="195"/>
      <c r="FFA40" s="195"/>
      <c r="FFB40" s="195"/>
      <c r="FFC40" s="195"/>
      <c r="FFD40" s="195"/>
      <c r="FFE40" s="195"/>
      <c r="FFF40" s="195"/>
      <c r="FFG40" s="195"/>
      <c r="FFH40" s="195"/>
      <c r="FFI40" s="195"/>
      <c r="FFJ40" s="195"/>
      <c r="FFK40" s="195"/>
      <c r="FFL40" s="195"/>
      <c r="FFM40" s="195"/>
      <c r="FFN40" s="195"/>
      <c r="FFO40" s="195"/>
      <c r="FFP40" s="195"/>
      <c r="FFQ40" s="195"/>
      <c r="FFR40" s="195"/>
      <c r="FFS40" s="195"/>
      <c r="FFT40" s="195"/>
      <c r="FFU40" s="195"/>
      <c r="FFV40" s="195"/>
      <c r="FFW40" s="195"/>
      <c r="FFX40" s="195"/>
      <c r="FFY40" s="195"/>
      <c r="FFZ40" s="195"/>
      <c r="FGA40" s="195"/>
      <c r="FGB40" s="195"/>
      <c r="FGC40" s="195"/>
      <c r="FGD40" s="195"/>
      <c r="FGE40" s="195"/>
      <c r="FGF40" s="195"/>
      <c r="FGG40" s="195"/>
      <c r="FGH40" s="195"/>
      <c r="FGI40" s="195"/>
      <c r="FGJ40" s="195"/>
      <c r="FGK40" s="195"/>
      <c r="FGL40" s="195"/>
      <c r="FGM40" s="195"/>
      <c r="FGN40" s="195"/>
      <c r="FGO40" s="195"/>
      <c r="FGP40" s="195"/>
      <c r="FGQ40" s="195"/>
      <c r="FGR40" s="195"/>
      <c r="FGS40" s="195"/>
      <c r="FGT40" s="195"/>
      <c r="FGU40" s="195"/>
      <c r="FGV40" s="195"/>
      <c r="FGW40" s="195"/>
      <c r="FGX40" s="195"/>
      <c r="FGY40" s="195"/>
      <c r="FGZ40" s="195"/>
      <c r="FHA40" s="195"/>
      <c r="FHB40" s="195"/>
      <c r="FHC40" s="195"/>
      <c r="FHD40" s="195"/>
      <c r="FHE40" s="195"/>
      <c r="FHF40" s="195"/>
      <c r="FHG40" s="195"/>
      <c r="FHH40" s="195"/>
      <c r="FHI40" s="195"/>
      <c r="FHJ40" s="195"/>
      <c r="FHK40" s="195"/>
      <c r="FHL40" s="195"/>
      <c r="FHM40" s="195"/>
      <c r="FHN40" s="195"/>
      <c r="FHO40" s="195"/>
      <c r="FHP40" s="195"/>
      <c r="FHQ40" s="195"/>
      <c r="FHR40" s="195"/>
      <c r="FHS40" s="195"/>
      <c r="FHT40" s="195"/>
      <c r="FHU40" s="195"/>
      <c r="FHV40" s="195"/>
      <c r="FHW40" s="195"/>
      <c r="FHX40" s="195"/>
      <c r="FHY40" s="195"/>
      <c r="FHZ40" s="195"/>
      <c r="FIA40" s="195"/>
      <c r="FIB40" s="195"/>
      <c r="FIC40" s="195"/>
      <c r="FID40" s="195"/>
      <c r="FIE40" s="195"/>
      <c r="FIF40" s="195"/>
      <c r="FIG40" s="195"/>
      <c r="FIH40" s="195"/>
      <c r="FII40" s="195"/>
      <c r="FIJ40" s="195"/>
      <c r="FIK40" s="195"/>
      <c r="FIL40" s="195"/>
      <c r="FIM40" s="195"/>
      <c r="FIN40" s="195"/>
      <c r="FIO40" s="195"/>
      <c r="FIP40" s="195"/>
      <c r="FIQ40" s="195"/>
      <c r="FIR40" s="195"/>
      <c r="FIS40" s="195"/>
      <c r="FIT40" s="195"/>
      <c r="FIU40" s="195"/>
      <c r="FIV40" s="195"/>
      <c r="FIW40" s="195"/>
      <c r="FIX40" s="195"/>
      <c r="FIY40" s="195"/>
      <c r="FIZ40" s="195"/>
      <c r="FJA40" s="195"/>
      <c r="FJB40" s="195"/>
      <c r="FJC40" s="195"/>
      <c r="FJD40" s="195"/>
      <c r="FJE40" s="195"/>
      <c r="FJF40" s="195"/>
      <c r="FJG40" s="195"/>
      <c r="FJH40" s="195"/>
      <c r="FJI40" s="195"/>
      <c r="FJJ40" s="195"/>
      <c r="FJK40" s="195"/>
      <c r="FJL40" s="195"/>
      <c r="FJM40" s="195"/>
      <c r="FJN40" s="195"/>
      <c r="FJO40" s="195"/>
      <c r="FJP40" s="195"/>
      <c r="FJQ40" s="195"/>
      <c r="FJR40" s="195"/>
      <c r="FJS40" s="195"/>
      <c r="FJT40" s="195"/>
      <c r="FJU40" s="195"/>
      <c r="FJV40" s="195"/>
      <c r="FJW40" s="195"/>
      <c r="FJX40" s="195"/>
      <c r="FJY40" s="195"/>
      <c r="FJZ40" s="195"/>
      <c r="FKA40" s="195"/>
      <c r="FKB40" s="195"/>
      <c r="FKC40" s="195"/>
      <c r="FKD40" s="195"/>
      <c r="FKE40" s="195"/>
      <c r="FKF40" s="195"/>
      <c r="FKG40" s="195"/>
      <c r="FKH40" s="195"/>
      <c r="FKI40" s="195"/>
      <c r="FKJ40" s="195"/>
      <c r="FKK40" s="195"/>
      <c r="FKL40" s="195"/>
      <c r="FKM40" s="195"/>
      <c r="FKN40" s="195"/>
      <c r="FKO40" s="195"/>
      <c r="FKP40" s="195"/>
      <c r="FKQ40" s="195"/>
      <c r="FKR40" s="195"/>
      <c r="FKS40" s="195"/>
      <c r="FKT40" s="195"/>
      <c r="FKU40" s="195"/>
      <c r="FKV40" s="195"/>
      <c r="FKW40" s="195"/>
      <c r="FKX40" s="195"/>
      <c r="FKY40" s="195"/>
      <c r="FKZ40" s="195"/>
      <c r="FLA40" s="195"/>
      <c r="FLB40" s="195"/>
      <c r="FLC40" s="195"/>
      <c r="FLD40" s="195"/>
      <c r="FLE40" s="195"/>
      <c r="FLF40" s="195"/>
      <c r="FLG40" s="195"/>
      <c r="FLH40" s="195"/>
      <c r="FLI40" s="195"/>
      <c r="FLJ40" s="195"/>
      <c r="FLK40" s="195"/>
      <c r="FLL40" s="195"/>
      <c r="FLM40" s="195"/>
      <c r="FLN40" s="195"/>
      <c r="FLO40" s="195"/>
      <c r="FLP40" s="195"/>
      <c r="FLQ40" s="195"/>
      <c r="FLR40" s="195"/>
      <c r="FLS40" s="195"/>
      <c r="FLT40" s="195"/>
      <c r="FLU40" s="195"/>
      <c r="FLV40" s="195"/>
      <c r="FLW40" s="195"/>
      <c r="FLX40" s="195"/>
      <c r="FLY40" s="195"/>
      <c r="FLZ40" s="195"/>
      <c r="FMA40" s="195"/>
      <c r="FMB40" s="195"/>
      <c r="FMC40" s="195"/>
      <c r="FMD40" s="195"/>
      <c r="FME40" s="195"/>
      <c r="FMF40" s="195"/>
      <c r="FMG40" s="195"/>
      <c r="FMH40" s="195"/>
      <c r="FMI40" s="195"/>
      <c r="FMJ40" s="195"/>
      <c r="FMK40" s="195"/>
      <c r="FML40" s="195"/>
      <c r="FMM40" s="195"/>
      <c r="FMN40" s="195"/>
      <c r="FMO40" s="195"/>
      <c r="FMP40" s="195"/>
      <c r="FMQ40" s="195"/>
      <c r="FMR40" s="195"/>
      <c r="FMS40" s="195"/>
      <c r="FMT40" s="195"/>
      <c r="FMU40" s="195"/>
      <c r="FMV40" s="195"/>
      <c r="FMW40" s="195"/>
      <c r="FMX40" s="195"/>
      <c r="FMY40" s="195"/>
      <c r="FMZ40" s="195"/>
      <c r="FNA40" s="195"/>
      <c r="FNB40" s="195"/>
      <c r="FNC40" s="195"/>
      <c r="FND40" s="195"/>
      <c r="FNE40" s="195"/>
      <c r="FNF40" s="195"/>
      <c r="FNG40" s="195"/>
      <c r="FNH40" s="195"/>
      <c r="FNI40" s="195"/>
      <c r="FNJ40" s="195"/>
      <c r="FNK40" s="195"/>
      <c r="FNL40" s="195"/>
      <c r="FNM40" s="195"/>
      <c r="FNN40" s="195"/>
      <c r="FNO40" s="195"/>
      <c r="FNP40" s="195"/>
      <c r="FNQ40" s="195"/>
      <c r="FNR40" s="195"/>
      <c r="FNS40" s="195"/>
      <c r="FNT40" s="195"/>
      <c r="FNU40" s="195"/>
      <c r="FNV40" s="195"/>
      <c r="FNW40" s="195"/>
      <c r="FNX40" s="195"/>
      <c r="FNY40" s="195"/>
      <c r="FNZ40" s="195"/>
      <c r="FOA40" s="195"/>
      <c r="FOB40" s="195"/>
      <c r="FOC40" s="195"/>
      <c r="FOD40" s="195"/>
      <c r="FOE40" s="195"/>
      <c r="FOF40" s="195"/>
      <c r="FOG40" s="195"/>
      <c r="FOH40" s="195"/>
      <c r="FOI40" s="195"/>
      <c r="FOJ40" s="195"/>
      <c r="FOK40" s="195"/>
      <c r="FOL40" s="195"/>
      <c r="FOM40" s="195"/>
      <c r="FON40" s="195"/>
      <c r="FOO40" s="195"/>
      <c r="FOP40" s="195"/>
      <c r="FOQ40" s="195"/>
      <c r="FOR40" s="195"/>
      <c r="FOS40" s="195"/>
      <c r="FOT40" s="195"/>
      <c r="FOU40" s="195"/>
      <c r="FOV40" s="195"/>
      <c r="FOW40" s="195"/>
      <c r="FOX40" s="195"/>
      <c r="FOY40" s="195"/>
      <c r="FOZ40" s="195"/>
      <c r="FPA40" s="195"/>
      <c r="FPB40" s="195"/>
      <c r="FPC40" s="195"/>
      <c r="FPD40" s="195"/>
      <c r="FPE40" s="195"/>
      <c r="FPF40" s="195"/>
      <c r="FPG40" s="195"/>
      <c r="FPH40" s="195"/>
      <c r="FPI40" s="195"/>
      <c r="FPJ40" s="195"/>
      <c r="FPK40" s="195"/>
      <c r="FPL40" s="195"/>
      <c r="FPM40" s="195"/>
      <c r="FPN40" s="195"/>
      <c r="FPO40" s="195"/>
      <c r="FPP40" s="195"/>
      <c r="FPQ40" s="195"/>
      <c r="FPR40" s="195"/>
      <c r="FPS40" s="195"/>
      <c r="FPT40" s="195"/>
      <c r="FPU40" s="195"/>
      <c r="FPV40" s="195"/>
      <c r="FPW40" s="195"/>
      <c r="FPX40" s="195"/>
      <c r="FPY40" s="195"/>
      <c r="FPZ40" s="195"/>
      <c r="FQA40" s="195"/>
      <c r="FQB40" s="195"/>
      <c r="FQC40" s="195"/>
      <c r="FQD40" s="195"/>
      <c r="FQE40" s="195"/>
      <c r="FQF40" s="195"/>
      <c r="FQG40" s="195"/>
      <c r="FQH40" s="195"/>
      <c r="FQI40" s="195"/>
      <c r="FQJ40" s="195"/>
      <c r="FQK40" s="195"/>
      <c r="FQL40" s="195"/>
      <c r="FQM40" s="195"/>
      <c r="FQN40" s="195"/>
      <c r="FQO40" s="195"/>
      <c r="FQP40" s="195"/>
      <c r="FQQ40" s="195"/>
      <c r="FQR40" s="195"/>
      <c r="FQS40" s="195"/>
      <c r="FQT40" s="195"/>
      <c r="FQU40" s="195"/>
      <c r="FQV40" s="195"/>
      <c r="FQW40" s="195"/>
      <c r="FQX40" s="195"/>
      <c r="FQY40" s="195"/>
      <c r="FQZ40" s="195"/>
      <c r="FRA40" s="195"/>
      <c r="FRB40" s="195"/>
      <c r="FRC40" s="195"/>
      <c r="FRD40" s="195"/>
      <c r="FRE40" s="195"/>
      <c r="FRF40" s="195"/>
      <c r="FRG40" s="195"/>
      <c r="FRH40" s="195"/>
      <c r="FRI40" s="195"/>
      <c r="FRJ40" s="195"/>
      <c r="FRK40" s="195"/>
      <c r="FRL40" s="195"/>
      <c r="FRM40" s="195"/>
      <c r="FRN40" s="195"/>
      <c r="FRO40" s="195"/>
      <c r="FRP40" s="195"/>
      <c r="FRQ40" s="195"/>
      <c r="FRR40" s="195"/>
      <c r="FRS40" s="195"/>
      <c r="FRT40" s="195"/>
      <c r="FRU40" s="195"/>
      <c r="FRV40" s="195"/>
      <c r="FRW40" s="195"/>
      <c r="FRX40" s="195"/>
      <c r="FRY40" s="195"/>
      <c r="FRZ40" s="195"/>
      <c r="FSA40" s="195"/>
      <c r="FSB40" s="195"/>
      <c r="FSC40" s="195"/>
      <c r="FSD40" s="195"/>
      <c r="FSE40" s="195"/>
      <c r="FSF40" s="195"/>
      <c r="FSG40" s="195"/>
      <c r="FSH40" s="195"/>
      <c r="FSI40" s="195"/>
      <c r="FSJ40" s="195"/>
      <c r="FSK40" s="195"/>
      <c r="FSL40" s="195"/>
      <c r="FSM40" s="195"/>
      <c r="FSN40" s="195"/>
      <c r="FSO40" s="195"/>
      <c r="FSP40" s="195"/>
      <c r="FSQ40" s="195"/>
      <c r="FSR40" s="195"/>
      <c r="FSS40" s="195"/>
      <c r="FST40" s="195"/>
      <c r="FSU40" s="195"/>
      <c r="FSV40" s="195"/>
      <c r="FSW40" s="195"/>
      <c r="FSX40" s="195"/>
      <c r="FSY40" s="195"/>
      <c r="FSZ40" s="195"/>
      <c r="FTA40" s="195"/>
      <c r="FTB40" s="195"/>
      <c r="FTC40" s="195"/>
      <c r="FTD40" s="195"/>
      <c r="FTE40" s="195"/>
      <c r="FTF40" s="195"/>
      <c r="FTG40" s="195"/>
      <c r="FTH40" s="195"/>
      <c r="FTI40" s="195"/>
      <c r="FTJ40" s="195"/>
      <c r="FTK40" s="195"/>
      <c r="FTL40" s="195"/>
      <c r="FTM40" s="195"/>
      <c r="FTN40" s="195"/>
      <c r="FTO40" s="195"/>
      <c r="FTP40" s="195"/>
      <c r="FTQ40" s="195"/>
      <c r="FTR40" s="195"/>
      <c r="FTS40" s="195"/>
      <c r="FTT40" s="195"/>
      <c r="FTU40" s="195"/>
      <c r="FTV40" s="195"/>
      <c r="FTW40" s="195"/>
      <c r="FTX40" s="195"/>
      <c r="FTY40" s="195"/>
      <c r="FTZ40" s="195"/>
      <c r="FUA40" s="195"/>
      <c r="FUB40" s="195"/>
      <c r="FUC40" s="195"/>
      <c r="FUD40" s="195"/>
      <c r="FUE40" s="195"/>
      <c r="FUF40" s="195"/>
      <c r="FUG40" s="195"/>
      <c r="FUH40" s="195"/>
      <c r="FUI40" s="195"/>
      <c r="FUJ40" s="195"/>
      <c r="FUK40" s="195"/>
      <c r="FUL40" s="195"/>
      <c r="FUM40" s="195"/>
      <c r="FUN40" s="195"/>
      <c r="FUO40" s="195"/>
      <c r="FUP40" s="195"/>
      <c r="FUQ40" s="195"/>
      <c r="FUR40" s="195"/>
      <c r="FUS40" s="195"/>
      <c r="FUT40" s="195"/>
      <c r="FUU40" s="195"/>
      <c r="FUV40" s="195"/>
      <c r="FUW40" s="195"/>
      <c r="FUX40" s="195"/>
      <c r="FUY40" s="195"/>
      <c r="FUZ40" s="195"/>
      <c r="FVA40" s="195"/>
      <c r="FVB40" s="195"/>
      <c r="FVC40" s="195"/>
      <c r="FVD40" s="195"/>
      <c r="FVE40" s="195"/>
      <c r="FVF40" s="195"/>
      <c r="FVG40" s="195"/>
      <c r="FVH40" s="195"/>
      <c r="FVI40" s="195"/>
      <c r="FVJ40" s="195"/>
      <c r="FVK40" s="195"/>
      <c r="FVL40" s="195"/>
      <c r="FVM40" s="195"/>
      <c r="FVN40" s="195"/>
      <c r="FVO40" s="195"/>
      <c r="FVP40" s="195"/>
      <c r="FVQ40" s="195"/>
      <c r="FVR40" s="195"/>
      <c r="FVS40" s="195"/>
      <c r="FVT40" s="195"/>
      <c r="FVU40" s="195"/>
      <c r="FVV40" s="195"/>
      <c r="FVW40" s="195"/>
      <c r="FVX40" s="195"/>
      <c r="FVY40" s="195"/>
      <c r="FVZ40" s="195"/>
      <c r="FWA40" s="195"/>
      <c r="FWB40" s="195"/>
      <c r="FWC40" s="195"/>
      <c r="FWD40" s="195"/>
      <c r="FWE40" s="195"/>
      <c r="FWF40" s="195"/>
      <c r="FWG40" s="195"/>
      <c r="FWH40" s="195"/>
      <c r="FWI40" s="195"/>
      <c r="FWJ40" s="195"/>
      <c r="FWK40" s="195"/>
      <c r="FWL40" s="195"/>
      <c r="FWM40" s="195"/>
      <c r="FWN40" s="195"/>
      <c r="FWO40" s="195"/>
      <c r="FWP40" s="195"/>
      <c r="FWQ40" s="195"/>
      <c r="FWR40" s="195"/>
      <c r="FWS40" s="195"/>
      <c r="FWT40" s="195"/>
      <c r="FWU40" s="195"/>
      <c r="FWV40" s="195"/>
      <c r="FWW40" s="195"/>
      <c r="FWX40" s="195"/>
      <c r="FWY40" s="195"/>
      <c r="FWZ40" s="195"/>
      <c r="FXA40" s="195"/>
      <c r="FXB40" s="195"/>
      <c r="FXC40" s="195"/>
      <c r="FXD40" s="195"/>
      <c r="FXE40" s="195"/>
      <c r="FXF40" s="195"/>
      <c r="FXG40" s="195"/>
      <c r="FXH40" s="195"/>
      <c r="FXI40" s="195"/>
      <c r="FXJ40" s="195"/>
      <c r="FXK40" s="195"/>
      <c r="FXL40" s="195"/>
      <c r="FXM40" s="195"/>
      <c r="FXN40" s="195"/>
      <c r="FXO40" s="195"/>
      <c r="FXP40" s="195"/>
      <c r="FXQ40" s="195"/>
      <c r="FXR40" s="195"/>
      <c r="FXS40" s="195"/>
      <c r="FXT40" s="195"/>
      <c r="FXU40" s="195"/>
      <c r="FXV40" s="195"/>
      <c r="FXW40" s="195"/>
      <c r="FXX40" s="195"/>
      <c r="FXY40" s="195"/>
      <c r="FXZ40" s="195"/>
      <c r="FYA40" s="195"/>
      <c r="FYB40" s="195"/>
      <c r="FYC40" s="195"/>
      <c r="FYD40" s="195"/>
      <c r="FYE40" s="195"/>
      <c r="FYF40" s="195"/>
      <c r="FYG40" s="195"/>
      <c r="FYH40" s="195"/>
      <c r="FYI40" s="195"/>
      <c r="FYJ40" s="195"/>
      <c r="FYK40" s="195"/>
      <c r="FYL40" s="195"/>
      <c r="FYM40" s="195"/>
      <c r="FYN40" s="195"/>
      <c r="FYO40" s="195"/>
      <c r="FYP40" s="195"/>
      <c r="FYQ40" s="195"/>
      <c r="FYR40" s="195"/>
      <c r="FYS40" s="195"/>
      <c r="FYT40" s="195"/>
      <c r="FYU40" s="195"/>
      <c r="FYV40" s="195"/>
      <c r="FYW40" s="195"/>
      <c r="FYX40" s="195"/>
      <c r="FYY40" s="195"/>
      <c r="FYZ40" s="195"/>
      <c r="FZA40" s="195"/>
      <c r="FZB40" s="195"/>
      <c r="FZC40" s="195"/>
      <c r="FZD40" s="195"/>
      <c r="FZE40" s="195"/>
      <c r="FZF40" s="195"/>
      <c r="FZG40" s="195"/>
      <c r="FZH40" s="195"/>
      <c r="FZI40" s="195"/>
      <c r="FZJ40" s="195"/>
      <c r="FZK40" s="195"/>
      <c r="FZL40" s="195"/>
      <c r="FZM40" s="195"/>
      <c r="FZN40" s="195"/>
      <c r="FZO40" s="195"/>
      <c r="FZP40" s="195"/>
      <c r="FZQ40" s="195"/>
      <c r="FZR40" s="195"/>
      <c r="FZS40" s="195"/>
      <c r="FZT40" s="195"/>
      <c r="FZU40" s="195"/>
      <c r="FZV40" s="195"/>
      <c r="FZW40" s="195"/>
      <c r="FZX40" s="195"/>
      <c r="FZY40" s="195"/>
      <c r="FZZ40" s="195"/>
      <c r="GAA40" s="195"/>
      <c r="GAB40" s="195"/>
      <c r="GAC40" s="195"/>
      <c r="GAD40" s="195"/>
      <c r="GAE40" s="195"/>
      <c r="GAF40" s="195"/>
      <c r="GAG40" s="195"/>
      <c r="GAH40" s="195"/>
      <c r="GAI40" s="195"/>
      <c r="GAJ40" s="195"/>
      <c r="GAK40" s="195"/>
      <c r="GAL40" s="195"/>
      <c r="GAM40" s="195"/>
      <c r="GAN40" s="195"/>
      <c r="GAO40" s="195"/>
      <c r="GAP40" s="195"/>
      <c r="GAQ40" s="195"/>
      <c r="GAR40" s="195"/>
      <c r="GAS40" s="195"/>
      <c r="GAT40" s="195"/>
      <c r="GAU40" s="195"/>
      <c r="GAV40" s="195"/>
      <c r="GAW40" s="195"/>
      <c r="GAX40" s="195"/>
      <c r="GAY40" s="195"/>
      <c r="GAZ40" s="195"/>
      <c r="GBA40" s="195"/>
      <c r="GBB40" s="195"/>
      <c r="GBC40" s="195"/>
      <c r="GBD40" s="195"/>
      <c r="GBE40" s="195"/>
      <c r="GBF40" s="195"/>
      <c r="GBG40" s="195"/>
      <c r="GBH40" s="195"/>
      <c r="GBI40" s="195"/>
      <c r="GBJ40" s="195"/>
      <c r="GBK40" s="195"/>
      <c r="GBL40" s="195"/>
      <c r="GBM40" s="195"/>
      <c r="GBN40" s="195"/>
      <c r="GBO40" s="195"/>
      <c r="GBP40" s="195"/>
      <c r="GBQ40" s="195"/>
      <c r="GBR40" s="195"/>
      <c r="GBS40" s="195"/>
      <c r="GBT40" s="195"/>
      <c r="GBU40" s="195"/>
      <c r="GBV40" s="195"/>
      <c r="GBW40" s="195"/>
      <c r="GBX40" s="195"/>
      <c r="GBY40" s="195"/>
      <c r="GBZ40" s="195"/>
      <c r="GCA40" s="195"/>
      <c r="GCB40" s="195"/>
      <c r="GCC40" s="195"/>
      <c r="GCD40" s="195"/>
      <c r="GCE40" s="195"/>
      <c r="GCF40" s="195"/>
      <c r="GCG40" s="195"/>
      <c r="GCH40" s="195"/>
      <c r="GCI40" s="195"/>
      <c r="GCJ40" s="195"/>
      <c r="GCK40" s="195"/>
      <c r="GCL40" s="195"/>
      <c r="GCM40" s="195"/>
      <c r="GCN40" s="195"/>
      <c r="GCO40" s="195"/>
      <c r="GCP40" s="195"/>
      <c r="GCQ40" s="195"/>
      <c r="GCR40" s="195"/>
      <c r="GCS40" s="195"/>
      <c r="GCT40" s="195"/>
      <c r="GCU40" s="195"/>
      <c r="GCV40" s="195"/>
      <c r="GCW40" s="195"/>
      <c r="GCX40" s="195"/>
      <c r="GCY40" s="195"/>
      <c r="GCZ40" s="195"/>
      <c r="GDA40" s="195"/>
      <c r="GDB40" s="195"/>
      <c r="GDC40" s="195"/>
      <c r="GDD40" s="195"/>
      <c r="GDE40" s="195"/>
      <c r="GDF40" s="195"/>
      <c r="GDG40" s="195"/>
      <c r="GDH40" s="195"/>
      <c r="GDI40" s="195"/>
      <c r="GDJ40" s="195"/>
      <c r="GDK40" s="195"/>
      <c r="GDL40" s="195"/>
      <c r="GDM40" s="195"/>
      <c r="GDN40" s="195"/>
      <c r="GDO40" s="195"/>
      <c r="GDP40" s="195"/>
      <c r="GDQ40" s="195"/>
      <c r="GDR40" s="195"/>
      <c r="GDS40" s="195"/>
      <c r="GDT40" s="195"/>
      <c r="GDU40" s="195"/>
      <c r="GDV40" s="195"/>
      <c r="GDW40" s="195"/>
      <c r="GDX40" s="195"/>
      <c r="GDY40" s="195"/>
      <c r="GDZ40" s="195"/>
      <c r="GEA40" s="195"/>
      <c r="GEB40" s="195"/>
      <c r="GEC40" s="195"/>
      <c r="GED40" s="195"/>
      <c r="GEE40" s="195"/>
      <c r="GEF40" s="195"/>
      <c r="GEG40" s="195"/>
      <c r="GEH40" s="195"/>
      <c r="GEI40" s="195"/>
      <c r="GEJ40" s="195"/>
      <c r="GEK40" s="195"/>
      <c r="GEL40" s="195"/>
      <c r="GEM40" s="195"/>
      <c r="GEN40" s="195"/>
      <c r="GEO40" s="195"/>
      <c r="GEP40" s="195"/>
      <c r="GEQ40" s="195"/>
      <c r="GER40" s="195"/>
      <c r="GES40" s="195"/>
      <c r="GET40" s="195"/>
      <c r="GEU40" s="195"/>
      <c r="GEV40" s="195"/>
      <c r="GEW40" s="195"/>
      <c r="GEX40" s="195"/>
      <c r="GEY40" s="195"/>
      <c r="GEZ40" s="195"/>
      <c r="GFA40" s="195"/>
      <c r="GFB40" s="195"/>
      <c r="GFC40" s="195"/>
      <c r="GFD40" s="195"/>
      <c r="GFE40" s="195"/>
      <c r="GFF40" s="195"/>
      <c r="GFG40" s="195"/>
      <c r="GFH40" s="195"/>
      <c r="GFI40" s="195"/>
      <c r="GFJ40" s="195"/>
      <c r="GFK40" s="195"/>
      <c r="GFL40" s="195"/>
      <c r="GFM40" s="195"/>
      <c r="GFN40" s="195"/>
      <c r="GFO40" s="195"/>
      <c r="GFP40" s="195"/>
      <c r="GFQ40" s="195"/>
      <c r="GFR40" s="195"/>
      <c r="GFS40" s="195"/>
      <c r="GFT40" s="195"/>
      <c r="GFU40" s="195"/>
      <c r="GFV40" s="195"/>
      <c r="GFW40" s="195"/>
      <c r="GFX40" s="195"/>
      <c r="GFY40" s="195"/>
      <c r="GFZ40" s="195"/>
      <c r="GGA40" s="195"/>
      <c r="GGB40" s="195"/>
      <c r="GGC40" s="195"/>
      <c r="GGD40" s="195"/>
      <c r="GGE40" s="195"/>
      <c r="GGF40" s="195"/>
      <c r="GGG40" s="195"/>
      <c r="GGH40" s="195"/>
      <c r="GGI40" s="195"/>
      <c r="GGJ40" s="195"/>
      <c r="GGK40" s="195"/>
      <c r="GGL40" s="195"/>
      <c r="GGM40" s="195"/>
      <c r="GGN40" s="195"/>
      <c r="GGO40" s="195"/>
      <c r="GGP40" s="195"/>
      <c r="GGQ40" s="195"/>
      <c r="GGR40" s="195"/>
      <c r="GGS40" s="195"/>
      <c r="GGT40" s="195"/>
      <c r="GGU40" s="195"/>
      <c r="GGV40" s="195"/>
      <c r="GGW40" s="195"/>
      <c r="GGX40" s="195"/>
      <c r="GGY40" s="195"/>
      <c r="GGZ40" s="195"/>
      <c r="GHA40" s="195"/>
      <c r="GHB40" s="195"/>
      <c r="GHC40" s="195"/>
      <c r="GHD40" s="195"/>
      <c r="GHE40" s="195"/>
      <c r="GHF40" s="195"/>
      <c r="GHG40" s="195"/>
      <c r="GHH40" s="195"/>
      <c r="GHI40" s="195"/>
      <c r="GHJ40" s="195"/>
      <c r="GHK40" s="195"/>
      <c r="GHL40" s="195"/>
      <c r="GHM40" s="195"/>
      <c r="GHN40" s="195"/>
      <c r="GHO40" s="195"/>
      <c r="GHP40" s="195"/>
      <c r="GHQ40" s="195"/>
      <c r="GHR40" s="195"/>
      <c r="GHS40" s="195"/>
      <c r="GHT40" s="195"/>
      <c r="GHU40" s="195"/>
      <c r="GHV40" s="195"/>
      <c r="GHW40" s="195"/>
      <c r="GHX40" s="195"/>
      <c r="GHY40" s="195"/>
      <c r="GHZ40" s="195"/>
      <c r="GIA40" s="195"/>
      <c r="GIB40" s="195"/>
      <c r="GIC40" s="195"/>
      <c r="GID40" s="195"/>
      <c r="GIE40" s="195"/>
      <c r="GIF40" s="195"/>
      <c r="GIG40" s="195"/>
      <c r="GIH40" s="195"/>
      <c r="GII40" s="195"/>
      <c r="GIJ40" s="195"/>
      <c r="GIK40" s="195"/>
      <c r="GIL40" s="195"/>
      <c r="GIM40" s="195"/>
      <c r="GIN40" s="195"/>
      <c r="GIO40" s="195"/>
      <c r="GIP40" s="195"/>
      <c r="GIQ40" s="195"/>
      <c r="GIR40" s="195"/>
      <c r="GIS40" s="195"/>
      <c r="GIT40" s="195"/>
      <c r="GIU40" s="195"/>
      <c r="GIV40" s="195"/>
      <c r="GIW40" s="195"/>
      <c r="GIX40" s="195"/>
      <c r="GIY40" s="195"/>
      <c r="GIZ40" s="195"/>
      <c r="GJA40" s="195"/>
      <c r="GJB40" s="195"/>
      <c r="GJC40" s="195"/>
      <c r="GJD40" s="195"/>
      <c r="GJE40" s="195"/>
      <c r="GJF40" s="195"/>
      <c r="GJG40" s="195"/>
      <c r="GJH40" s="195"/>
      <c r="GJI40" s="195"/>
      <c r="GJJ40" s="195"/>
      <c r="GJK40" s="195"/>
      <c r="GJL40" s="195"/>
      <c r="GJM40" s="195"/>
      <c r="GJN40" s="195"/>
      <c r="GJO40" s="195"/>
      <c r="GJP40" s="195"/>
      <c r="GJQ40" s="195"/>
      <c r="GJR40" s="195"/>
      <c r="GJS40" s="195"/>
      <c r="GJT40" s="195"/>
      <c r="GJU40" s="195"/>
      <c r="GJV40" s="195"/>
      <c r="GJW40" s="195"/>
      <c r="GJX40" s="195"/>
      <c r="GJY40" s="195"/>
      <c r="GJZ40" s="195"/>
      <c r="GKA40" s="195"/>
      <c r="GKB40" s="195"/>
      <c r="GKC40" s="195"/>
      <c r="GKD40" s="195"/>
      <c r="GKE40" s="195"/>
      <c r="GKF40" s="195"/>
      <c r="GKG40" s="195"/>
      <c r="GKH40" s="195"/>
      <c r="GKI40" s="195"/>
      <c r="GKJ40" s="195"/>
      <c r="GKK40" s="195"/>
      <c r="GKL40" s="195"/>
      <c r="GKM40" s="195"/>
      <c r="GKN40" s="195"/>
      <c r="GKO40" s="195"/>
      <c r="GKP40" s="195"/>
      <c r="GKQ40" s="195"/>
      <c r="GKR40" s="195"/>
      <c r="GKS40" s="195"/>
      <c r="GKT40" s="195"/>
      <c r="GKU40" s="195"/>
      <c r="GKV40" s="195"/>
      <c r="GKW40" s="195"/>
      <c r="GKX40" s="195"/>
      <c r="GKY40" s="195"/>
      <c r="GKZ40" s="195"/>
      <c r="GLA40" s="195"/>
      <c r="GLB40" s="195"/>
      <c r="GLC40" s="195"/>
      <c r="GLD40" s="195"/>
      <c r="GLE40" s="195"/>
      <c r="GLF40" s="195"/>
      <c r="GLG40" s="195"/>
      <c r="GLH40" s="195"/>
      <c r="GLI40" s="195"/>
      <c r="GLJ40" s="195"/>
      <c r="GLK40" s="195"/>
      <c r="GLL40" s="195"/>
      <c r="GLM40" s="195"/>
      <c r="GLN40" s="195"/>
      <c r="GLO40" s="195"/>
      <c r="GLP40" s="195"/>
      <c r="GLQ40" s="195"/>
      <c r="GLR40" s="195"/>
      <c r="GLS40" s="195"/>
      <c r="GLT40" s="195"/>
      <c r="GLU40" s="195"/>
      <c r="GLV40" s="195"/>
      <c r="GLW40" s="195"/>
      <c r="GLX40" s="195"/>
      <c r="GLY40" s="195"/>
      <c r="GLZ40" s="195"/>
      <c r="GMA40" s="195"/>
      <c r="GMB40" s="195"/>
      <c r="GMC40" s="195"/>
      <c r="GMD40" s="195"/>
      <c r="GME40" s="195"/>
      <c r="GMF40" s="195"/>
      <c r="GMG40" s="195"/>
      <c r="GMH40" s="195"/>
      <c r="GMI40" s="195"/>
      <c r="GMJ40" s="195"/>
      <c r="GMK40" s="195"/>
      <c r="GML40" s="195"/>
      <c r="GMM40" s="195"/>
      <c r="GMN40" s="195"/>
      <c r="GMO40" s="195"/>
      <c r="GMP40" s="195"/>
      <c r="GMQ40" s="195"/>
      <c r="GMR40" s="195"/>
      <c r="GMS40" s="195"/>
      <c r="GMT40" s="195"/>
      <c r="GMU40" s="195"/>
      <c r="GMV40" s="195"/>
      <c r="GMW40" s="195"/>
      <c r="GMX40" s="195"/>
      <c r="GMY40" s="195"/>
      <c r="GMZ40" s="195"/>
      <c r="GNA40" s="195"/>
      <c r="GNB40" s="195"/>
      <c r="GNC40" s="195"/>
      <c r="GND40" s="195"/>
      <c r="GNE40" s="195"/>
      <c r="GNF40" s="195"/>
      <c r="GNG40" s="195"/>
      <c r="GNH40" s="195"/>
      <c r="GNI40" s="195"/>
      <c r="GNJ40" s="195"/>
      <c r="GNK40" s="195"/>
      <c r="GNL40" s="195"/>
      <c r="GNM40" s="195"/>
      <c r="GNN40" s="195"/>
      <c r="GNO40" s="195"/>
      <c r="GNP40" s="195"/>
      <c r="GNQ40" s="195"/>
      <c r="GNR40" s="195"/>
      <c r="GNS40" s="195"/>
      <c r="GNT40" s="195"/>
      <c r="GNU40" s="195"/>
      <c r="GNV40" s="195"/>
      <c r="GNW40" s="195"/>
      <c r="GNX40" s="195"/>
      <c r="GNY40" s="195"/>
      <c r="GNZ40" s="195"/>
      <c r="GOA40" s="195"/>
      <c r="GOB40" s="195"/>
      <c r="GOC40" s="195"/>
      <c r="GOD40" s="195"/>
      <c r="GOE40" s="195"/>
      <c r="GOF40" s="195"/>
      <c r="GOG40" s="195"/>
      <c r="GOH40" s="195"/>
      <c r="GOI40" s="195"/>
      <c r="GOJ40" s="195"/>
      <c r="GOK40" s="195"/>
      <c r="GOL40" s="195"/>
      <c r="GOM40" s="195"/>
      <c r="GON40" s="195"/>
      <c r="GOO40" s="195"/>
      <c r="GOP40" s="195"/>
      <c r="GOQ40" s="195"/>
      <c r="GOR40" s="195"/>
      <c r="GOS40" s="195"/>
      <c r="GOT40" s="195"/>
      <c r="GOU40" s="195"/>
      <c r="GOV40" s="195"/>
      <c r="GOW40" s="195"/>
      <c r="GOX40" s="195"/>
      <c r="GOY40" s="195"/>
      <c r="GOZ40" s="195"/>
      <c r="GPA40" s="195"/>
      <c r="GPB40" s="195"/>
      <c r="GPC40" s="195"/>
      <c r="GPD40" s="195"/>
      <c r="GPE40" s="195"/>
      <c r="GPF40" s="195"/>
      <c r="GPG40" s="195"/>
      <c r="GPH40" s="195"/>
      <c r="GPI40" s="195"/>
      <c r="GPJ40" s="195"/>
      <c r="GPK40" s="195"/>
      <c r="GPL40" s="195"/>
      <c r="GPM40" s="195"/>
      <c r="GPN40" s="195"/>
      <c r="GPO40" s="195"/>
      <c r="GPP40" s="195"/>
      <c r="GPQ40" s="195"/>
      <c r="GPR40" s="195"/>
      <c r="GPS40" s="195"/>
      <c r="GPT40" s="195"/>
      <c r="GPU40" s="195"/>
      <c r="GPV40" s="195"/>
      <c r="GPW40" s="195"/>
      <c r="GPX40" s="195"/>
      <c r="GPY40" s="195"/>
      <c r="GPZ40" s="195"/>
      <c r="GQA40" s="195"/>
      <c r="GQB40" s="195"/>
      <c r="GQC40" s="195"/>
      <c r="GQD40" s="195"/>
      <c r="GQE40" s="195"/>
      <c r="GQF40" s="195"/>
      <c r="GQG40" s="195"/>
      <c r="GQH40" s="195"/>
      <c r="GQI40" s="195"/>
      <c r="GQJ40" s="195"/>
      <c r="GQK40" s="195"/>
      <c r="GQL40" s="195"/>
      <c r="GQM40" s="195"/>
      <c r="GQN40" s="195"/>
      <c r="GQO40" s="195"/>
      <c r="GQP40" s="195"/>
      <c r="GQQ40" s="195"/>
      <c r="GQR40" s="195"/>
      <c r="GQS40" s="195"/>
      <c r="GQT40" s="195"/>
      <c r="GQU40" s="195"/>
      <c r="GQV40" s="195"/>
      <c r="GQW40" s="195"/>
      <c r="GQX40" s="195"/>
      <c r="GQY40" s="195"/>
      <c r="GQZ40" s="195"/>
      <c r="GRA40" s="195"/>
      <c r="GRB40" s="195"/>
      <c r="GRC40" s="195"/>
      <c r="GRD40" s="195"/>
      <c r="GRE40" s="195"/>
      <c r="GRF40" s="195"/>
      <c r="GRG40" s="195"/>
      <c r="GRH40" s="195"/>
      <c r="GRI40" s="195"/>
      <c r="GRJ40" s="195"/>
      <c r="GRK40" s="195"/>
      <c r="GRL40" s="195"/>
      <c r="GRM40" s="195"/>
      <c r="GRN40" s="195"/>
      <c r="GRO40" s="195"/>
      <c r="GRP40" s="195"/>
      <c r="GRQ40" s="195"/>
      <c r="GRR40" s="195"/>
      <c r="GRS40" s="195"/>
      <c r="GRT40" s="195"/>
      <c r="GRU40" s="195"/>
      <c r="GRV40" s="195"/>
      <c r="GRW40" s="195"/>
      <c r="GRX40" s="195"/>
      <c r="GRY40" s="195"/>
      <c r="GRZ40" s="195"/>
      <c r="GSA40" s="195"/>
      <c r="GSB40" s="195"/>
      <c r="GSC40" s="195"/>
      <c r="GSD40" s="195"/>
      <c r="GSE40" s="195"/>
      <c r="GSF40" s="195"/>
      <c r="GSG40" s="195"/>
      <c r="GSH40" s="195"/>
      <c r="GSI40" s="195"/>
      <c r="GSJ40" s="195"/>
      <c r="GSK40" s="195"/>
      <c r="GSL40" s="195"/>
      <c r="GSM40" s="195"/>
      <c r="GSN40" s="195"/>
      <c r="GSO40" s="195"/>
      <c r="GSP40" s="195"/>
      <c r="GSQ40" s="195"/>
      <c r="GSR40" s="195"/>
      <c r="GSS40" s="195"/>
      <c r="GST40" s="195"/>
      <c r="GSU40" s="195"/>
      <c r="GSV40" s="195"/>
      <c r="GSW40" s="195"/>
      <c r="GSX40" s="195"/>
      <c r="GSY40" s="195"/>
      <c r="GSZ40" s="195"/>
      <c r="GTA40" s="195"/>
      <c r="GTB40" s="195"/>
      <c r="GTC40" s="195"/>
      <c r="GTD40" s="195"/>
      <c r="GTE40" s="195"/>
      <c r="GTF40" s="195"/>
      <c r="GTG40" s="195"/>
      <c r="GTH40" s="195"/>
      <c r="GTI40" s="195"/>
      <c r="GTJ40" s="195"/>
      <c r="GTK40" s="195"/>
      <c r="GTL40" s="195"/>
      <c r="GTM40" s="195"/>
      <c r="GTN40" s="195"/>
      <c r="GTO40" s="195"/>
      <c r="GTP40" s="195"/>
      <c r="GTQ40" s="195"/>
      <c r="GTR40" s="195"/>
      <c r="GTS40" s="195"/>
      <c r="GTT40" s="195"/>
      <c r="GTU40" s="195"/>
      <c r="GTV40" s="195"/>
      <c r="GTW40" s="195"/>
      <c r="GTX40" s="195"/>
      <c r="GTY40" s="195"/>
      <c r="GTZ40" s="195"/>
      <c r="GUA40" s="195"/>
      <c r="GUB40" s="195"/>
      <c r="GUC40" s="195"/>
      <c r="GUD40" s="195"/>
      <c r="GUE40" s="195"/>
      <c r="GUF40" s="195"/>
      <c r="GUG40" s="195"/>
      <c r="GUH40" s="195"/>
      <c r="GUI40" s="195"/>
      <c r="GUJ40" s="195"/>
      <c r="GUK40" s="195"/>
      <c r="GUL40" s="195"/>
      <c r="GUM40" s="195"/>
      <c r="GUN40" s="195"/>
      <c r="GUO40" s="195"/>
      <c r="GUP40" s="195"/>
      <c r="GUQ40" s="195"/>
      <c r="GUR40" s="195"/>
      <c r="GUS40" s="195"/>
      <c r="GUT40" s="195"/>
      <c r="GUU40" s="195"/>
      <c r="GUV40" s="195"/>
      <c r="GUW40" s="195"/>
      <c r="GUX40" s="195"/>
      <c r="GUY40" s="195"/>
      <c r="GUZ40" s="195"/>
      <c r="GVA40" s="195"/>
      <c r="GVB40" s="195"/>
      <c r="GVC40" s="195"/>
      <c r="GVD40" s="195"/>
      <c r="GVE40" s="195"/>
      <c r="GVF40" s="195"/>
      <c r="GVG40" s="195"/>
      <c r="GVH40" s="195"/>
      <c r="GVI40" s="195"/>
      <c r="GVJ40" s="195"/>
      <c r="GVK40" s="195"/>
      <c r="GVL40" s="195"/>
      <c r="GVM40" s="195"/>
      <c r="GVN40" s="195"/>
      <c r="GVO40" s="195"/>
      <c r="GVP40" s="195"/>
      <c r="GVQ40" s="195"/>
      <c r="GVR40" s="195"/>
      <c r="GVS40" s="195"/>
      <c r="GVT40" s="195"/>
      <c r="GVU40" s="195"/>
      <c r="GVV40" s="195"/>
      <c r="GVW40" s="195"/>
      <c r="GVX40" s="195"/>
      <c r="GVY40" s="195"/>
      <c r="GVZ40" s="195"/>
      <c r="GWA40" s="195"/>
      <c r="GWB40" s="195"/>
      <c r="GWC40" s="195"/>
      <c r="GWD40" s="195"/>
      <c r="GWE40" s="195"/>
      <c r="GWF40" s="195"/>
      <c r="GWG40" s="195"/>
      <c r="GWH40" s="195"/>
      <c r="GWI40" s="195"/>
      <c r="GWJ40" s="195"/>
      <c r="GWK40" s="195"/>
      <c r="GWL40" s="195"/>
      <c r="GWM40" s="195"/>
      <c r="GWN40" s="195"/>
      <c r="GWO40" s="195"/>
      <c r="GWP40" s="195"/>
      <c r="GWQ40" s="195"/>
      <c r="GWR40" s="195"/>
      <c r="GWS40" s="195"/>
      <c r="GWT40" s="195"/>
      <c r="GWU40" s="195"/>
      <c r="GWV40" s="195"/>
      <c r="GWW40" s="195"/>
      <c r="GWX40" s="195"/>
      <c r="GWY40" s="195"/>
      <c r="GWZ40" s="195"/>
      <c r="GXA40" s="195"/>
      <c r="GXB40" s="195"/>
      <c r="GXC40" s="195"/>
      <c r="GXD40" s="195"/>
      <c r="GXE40" s="195"/>
      <c r="GXF40" s="195"/>
      <c r="GXG40" s="195"/>
      <c r="GXH40" s="195"/>
      <c r="GXI40" s="195"/>
      <c r="GXJ40" s="195"/>
      <c r="GXK40" s="195"/>
      <c r="GXL40" s="195"/>
      <c r="GXM40" s="195"/>
      <c r="GXN40" s="195"/>
      <c r="GXO40" s="195"/>
      <c r="GXP40" s="195"/>
      <c r="GXQ40" s="195"/>
      <c r="GXR40" s="195"/>
      <c r="GXS40" s="195"/>
      <c r="GXT40" s="195"/>
      <c r="GXU40" s="195"/>
      <c r="GXV40" s="195"/>
      <c r="GXW40" s="195"/>
      <c r="GXX40" s="195"/>
      <c r="GXY40" s="195"/>
      <c r="GXZ40" s="195"/>
      <c r="GYA40" s="195"/>
      <c r="GYB40" s="195"/>
      <c r="GYC40" s="195"/>
      <c r="GYD40" s="195"/>
      <c r="GYE40" s="195"/>
      <c r="GYF40" s="195"/>
      <c r="GYG40" s="195"/>
      <c r="GYH40" s="195"/>
      <c r="GYI40" s="195"/>
      <c r="GYJ40" s="195"/>
      <c r="GYK40" s="195"/>
      <c r="GYL40" s="195"/>
      <c r="GYM40" s="195"/>
      <c r="GYN40" s="195"/>
      <c r="GYO40" s="195"/>
      <c r="GYP40" s="195"/>
      <c r="GYQ40" s="195"/>
      <c r="GYR40" s="195"/>
      <c r="GYS40" s="195"/>
      <c r="GYT40" s="195"/>
      <c r="GYU40" s="195"/>
      <c r="GYV40" s="195"/>
      <c r="GYW40" s="195"/>
      <c r="GYX40" s="195"/>
      <c r="GYY40" s="195"/>
      <c r="GYZ40" s="195"/>
      <c r="GZA40" s="195"/>
      <c r="GZB40" s="195"/>
      <c r="GZC40" s="195"/>
      <c r="GZD40" s="195"/>
      <c r="GZE40" s="195"/>
      <c r="GZF40" s="195"/>
      <c r="GZG40" s="195"/>
      <c r="GZH40" s="195"/>
      <c r="GZI40" s="195"/>
      <c r="GZJ40" s="195"/>
      <c r="GZK40" s="195"/>
      <c r="GZL40" s="195"/>
      <c r="GZM40" s="195"/>
      <c r="GZN40" s="195"/>
      <c r="GZO40" s="195"/>
      <c r="GZP40" s="195"/>
      <c r="GZQ40" s="195"/>
      <c r="GZR40" s="195"/>
      <c r="GZS40" s="195"/>
      <c r="GZT40" s="195"/>
      <c r="GZU40" s="195"/>
      <c r="GZV40" s="195"/>
      <c r="GZW40" s="195"/>
      <c r="GZX40" s="195"/>
      <c r="GZY40" s="195"/>
      <c r="GZZ40" s="195"/>
      <c r="HAA40" s="195"/>
      <c r="HAB40" s="195"/>
      <c r="HAC40" s="195"/>
      <c r="HAD40" s="195"/>
      <c r="HAE40" s="195"/>
      <c r="HAF40" s="195"/>
      <c r="HAG40" s="195"/>
      <c r="HAH40" s="195"/>
      <c r="HAI40" s="195"/>
      <c r="HAJ40" s="195"/>
      <c r="HAK40" s="195"/>
      <c r="HAL40" s="195"/>
      <c r="HAM40" s="195"/>
      <c r="HAN40" s="195"/>
      <c r="HAO40" s="195"/>
      <c r="HAP40" s="195"/>
      <c r="HAQ40" s="195"/>
      <c r="HAR40" s="195"/>
      <c r="HAS40" s="195"/>
      <c r="HAT40" s="195"/>
      <c r="HAU40" s="195"/>
      <c r="HAV40" s="195"/>
      <c r="HAW40" s="195"/>
      <c r="HAX40" s="195"/>
      <c r="HAY40" s="195"/>
      <c r="HAZ40" s="195"/>
      <c r="HBA40" s="195"/>
      <c r="HBB40" s="195"/>
      <c r="HBC40" s="195"/>
      <c r="HBD40" s="195"/>
      <c r="HBE40" s="195"/>
      <c r="HBF40" s="195"/>
      <c r="HBG40" s="195"/>
      <c r="HBH40" s="195"/>
      <c r="HBI40" s="195"/>
      <c r="HBJ40" s="195"/>
      <c r="HBK40" s="195"/>
      <c r="HBL40" s="195"/>
      <c r="HBM40" s="195"/>
      <c r="HBN40" s="195"/>
      <c r="HBO40" s="195"/>
      <c r="HBP40" s="195"/>
      <c r="HBQ40" s="195"/>
      <c r="HBR40" s="195"/>
      <c r="HBS40" s="195"/>
      <c r="HBT40" s="195"/>
      <c r="HBU40" s="195"/>
      <c r="HBV40" s="195"/>
      <c r="HBW40" s="195"/>
      <c r="HBX40" s="195"/>
      <c r="HBY40" s="195"/>
      <c r="HBZ40" s="195"/>
      <c r="HCA40" s="195"/>
      <c r="HCB40" s="195"/>
      <c r="HCC40" s="195"/>
      <c r="HCD40" s="195"/>
      <c r="HCE40" s="195"/>
      <c r="HCF40" s="195"/>
      <c r="HCG40" s="195"/>
      <c r="HCH40" s="195"/>
      <c r="HCI40" s="195"/>
      <c r="HCJ40" s="195"/>
      <c r="HCK40" s="195"/>
      <c r="HCL40" s="195"/>
      <c r="HCM40" s="195"/>
      <c r="HCN40" s="195"/>
      <c r="HCO40" s="195"/>
      <c r="HCP40" s="195"/>
      <c r="HCQ40" s="195"/>
      <c r="HCR40" s="195"/>
      <c r="HCS40" s="195"/>
      <c r="HCT40" s="195"/>
      <c r="HCU40" s="195"/>
      <c r="HCV40" s="195"/>
      <c r="HCW40" s="195"/>
      <c r="HCX40" s="195"/>
      <c r="HCY40" s="195"/>
      <c r="HCZ40" s="195"/>
      <c r="HDA40" s="195"/>
      <c r="HDB40" s="195"/>
      <c r="HDC40" s="195"/>
      <c r="HDD40" s="195"/>
      <c r="HDE40" s="195"/>
      <c r="HDF40" s="195"/>
      <c r="HDG40" s="195"/>
      <c r="HDH40" s="195"/>
      <c r="HDI40" s="195"/>
      <c r="HDJ40" s="195"/>
      <c r="HDK40" s="195"/>
      <c r="HDL40" s="195"/>
      <c r="HDM40" s="195"/>
      <c r="HDN40" s="195"/>
      <c r="HDO40" s="195"/>
      <c r="HDP40" s="195"/>
      <c r="HDQ40" s="195"/>
      <c r="HDR40" s="195"/>
      <c r="HDS40" s="195"/>
      <c r="HDT40" s="195"/>
      <c r="HDU40" s="195"/>
      <c r="HDV40" s="195"/>
      <c r="HDW40" s="195"/>
      <c r="HDX40" s="195"/>
      <c r="HDY40" s="195"/>
      <c r="HDZ40" s="195"/>
      <c r="HEA40" s="195"/>
      <c r="HEB40" s="195"/>
      <c r="HEC40" s="195"/>
      <c r="HED40" s="195"/>
      <c r="HEE40" s="195"/>
      <c r="HEF40" s="195"/>
      <c r="HEG40" s="195"/>
      <c r="HEH40" s="195"/>
      <c r="HEI40" s="195"/>
      <c r="HEJ40" s="195"/>
      <c r="HEK40" s="195"/>
      <c r="HEL40" s="195"/>
      <c r="HEM40" s="195"/>
      <c r="HEN40" s="195"/>
      <c r="HEO40" s="195"/>
      <c r="HEP40" s="195"/>
      <c r="HEQ40" s="195"/>
      <c r="HER40" s="195"/>
      <c r="HES40" s="195"/>
      <c r="HET40" s="195"/>
      <c r="HEU40" s="195"/>
      <c r="HEV40" s="195"/>
      <c r="HEW40" s="195"/>
      <c r="HEX40" s="195"/>
      <c r="HEY40" s="195"/>
      <c r="HEZ40" s="195"/>
      <c r="HFA40" s="195"/>
      <c r="HFB40" s="195"/>
      <c r="HFC40" s="195"/>
      <c r="HFD40" s="195"/>
      <c r="HFE40" s="195"/>
      <c r="HFF40" s="195"/>
      <c r="HFG40" s="195"/>
      <c r="HFH40" s="195"/>
      <c r="HFI40" s="195"/>
      <c r="HFJ40" s="195"/>
      <c r="HFK40" s="195"/>
      <c r="HFL40" s="195"/>
      <c r="HFM40" s="195"/>
      <c r="HFN40" s="195"/>
      <c r="HFO40" s="195"/>
      <c r="HFP40" s="195"/>
      <c r="HFQ40" s="195"/>
      <c r="HFR40" s="195"/>
      <c r="HFS40" s="195"/>
      <c r="HFT40" s="195"/>
      <c r="HFU40" s="195"/>
      <c r="HFV40" s="195"/>
      <c r="HFW40" s="195"/>
      <c r="HFX40" s="195"/>
      <c r="HFY40" s="195"/>
      <c r="HFZ40" s="195"/>
      <c r="HGA40" s="195"/>
      <c r="HGB40" s="195"/>
      <c r="HGC40" s="195"/>
      <c r="HGD40" s="195"/>
      <c r="HGE40" s="195"/>
      <c r="HGF40" s="195"/>
      <c r="HGG40" s="195"/>
      <c r="HGH40" s="195"/>
      <c r="HGI40" s="195"/>
      <c r="HGJ40" s="195"/>
      <c r="HGK40" s="195"/>
      <c r="HGL40" s="195"/>
      <c r="HGM40" s="195"/>
      <c r="HGN40" s="195"/>
      <c r="HGO40" s="195"/>
      <c r="HGP40" s="195"/>
      <c r="HGQ40" s="195"/>
      <c r="HGR40" s="195"/>
      <c r="HGS40" s="195"/>
      <c r="HGT40" s="195"/>
      <c r="HGU40" s="195"/>
      <c r="HGV40" s="195"/>
      <c r="HGW40" s="195"/>
      <c r="HGX40" s="195"/>
      <c r="HGY40" s="195"/>
      <c r="HGZ40" s="195"/>
      <c r="HHA40" s="195"/>
      <c r="HHB40" s="195"/>
      <c r="HHC40" s="195"/>
      <c r="HHD40" s="195"/>
      <c r="HHE40" s="195"/>
      <c r="HHF40" s="195"/>
      <c r="HHG40" s="195"/>
      <c r="HHH40" s="195"/>
      <c r="HHI40" s="195"/>
      <c r="HHJ40" s="195"/>
      <c r="HHK40" s="195"/>
      <c r="HHL40" s="195"/>
      <c r="HHM40" s="195"/>
      <c r="HHN40" s="195"/>
      <c r="HHO40" s="195"/>
      <c r="HHP40" s="195"/>
      <c r="HHQ40" s="195"/>
      <c r="HHR40" s="195"/>
      <c r="HHS40" s="195"/>
      <c r="HHT40" s="195"/>
      <c r="HHU40" s="195"/>
      <c r="HHV40" s="195"/>
      <c r="HHW40" s="195"/>
      <c r="HHX40" s="195"/>
      <c r="HHY40" s="195"/>
      <c r="HHZ40" s="195"/>
      <c r="HIA40" s="195"/>
      <c r="HIB40" s="195"/>
      <c r="HIC40" s="195"/>
      <c r="HID40" s="195"/>
      <c r="HIE40" s="195"/>
      <c r="HIF40" s="195"/>
      <c r="HIG40" s="195"/>
      <c r="HIH40" s="195"/>
      <c r="HII40" s="195"/>
      <c r="HIJ40" s="195"/>
      <c r="HIK40" s="195"/>
      <c r="HIL40" s="195"/>
      <c r="HIM40" s="195"/>
      <c r="HIN40" s="195"/>
      <c r="HIO40" s="195"/>
      <c r="HIP40" s="195"/>
      <c r="HIQ40" s="195"/>
      <c r="HIR40" s="195"/>
      <c r="HIS40" s="195"/>
      <c r="HIT40" s="195"/>
      <c r="HIU40" s="195"/>
      <c r="HIV40" s="195"/>
      <c r="HIW40" s="195"/>
      <c r="HIX40" s="195"/>
      <c r="HIY40" s="195"/>
      <c r="HIZ40" s="195"/>
      <c r="HJA40" s="195"/>
      <c r="HJB40" s="195"/>
      <c r="HJC40" s="195"/>
      <c r="HJD40" s="195"/>
      <c r="HJE40" s="195"/>
      <c r="HJF40" s="195"/>
      <c r="HJG40" s="195"/>
      <c r="HJH40" s="195"/>
      <c r="HJI40" s="195"/>
      <c r="HJJ40" s="195"/>
      <c r="HJK40" s="195"/>
      <c r="HJL40" s="195"/>
      <c r="HJM40" s="195"/>
      <c r="HJN40" s="195"/>
      <c r="HJO40" s="195"/>
      <c r="HJP40" s="195"/>
      <c r="HJQ40" s="195"/>
      <c r="HJR40" s="195"/>
      <c r="HJS40" s="195"/>
      <c r="HJT40" s="195"/>
      <c r="HJU40" s="195"/>
      <c r="HJV40" s="195"/>
      <c r="HJW40" s="195"/>
      <c r="HJX40" s="195"/>
      <c r="HJY40" s="195"/>
      <c r="HJZ40" s="195"/>
      <c r="HKA40" s="195"/>
      <c r="HKB40" s="195"/>
      <c r="HKC40" s="195"/>
      <c r="HKD40" s="195"/>
      <c r="HKE40" s="195"/>
      <c r="HKF40" s="195"/>
      <c r="HKG40" s="195"/>
      <c r="HKH40" s="195"/>
      <c r="HKI40" s="195"/>
      <c r="HKJ40" s="195"/>
      <c r="HKK40" s="195"/>
      <c r="HKL40" s="195"/>
      <c r="HKM40" s="195"/>
      <c r="HKN40" s="195"/>
      <c r="HKO40" s="195"/>
      <c r="HKP40" s="195"/>
      <c r="HKQ40" s="195"/>
      <c r="HKR40" s="195"/>
      <c r="HKS40" s="195"/>
      <c r="HKT40" s="195"/>
      <c r="HKU40" s="195"/>
      <c r="HKV40" s="195"/>
      <c r="HKW40" s="195"/>
      <c r="HKX40" s="195"/>
      <c r="HKY40" s="195"/>
      <c r="HKZ40" s="195"/>
      <c r="HLA40" s="195"/>
      <c r="HLB40" s="195"/>
      <c r="HLC40" s="195"/>
      <c r="HLD40" s="195"/>
      <c r="HLE40" s="195"/>
      <c r="HLF40" s="195"/>
      <c r="HLG40" s="195"/>
      <c r="HLH40" s="195"/>
      <c r="HLI40" s="195"/>
      <c r="HLJ40" s="195"/>
      <c r="HLK40" s="195"/>
      <c r="HLL40" s="195"/>
      <c r="HLM40" s="195"/>
      <c r="HLN40" s="195"/>
      <c r="HLO40" s="195"/>
      <c r="HLP40" s="195"/>
      <c r="HLQ40" s="195"/>
      <c r="HLR40" s="195"/>
      <c r="HLS40" s="195"/>
      <c r="HLT40" s="195"/>
      <c r="HLU40" s="195"/>
      <c r="HLV40" s="195"/>
      <c r="HLW40" s="195"/>
      <c r="HLX40" s="195"/>
      <c r="HLY40" s="195"/>
      <c r="HLZ40" s="195"/>
      <c r="HMA40" s="195"/>
      <c r="HMB40" s="195"/>
      <c r="HMC40" s="195"/>
      <c r="HMD40" s="195"/>
      <c r="HME40" s="195"/>
      <c r="HMF40" s="195"/>
      <c r="HMG40" s="195"/>
      <c r="HMH40" s="195"/>
      <c r="HMI40" s="195"/>
      <c r="HMJ40" s="195"/>
      <c r="HMK40" s="195"/>
      <c r="HML40" s="195"/>
      <c r="HMM40" s="195"/>
      <c r="HMN40" s="195"/>
      <c r="HMO40" s="195"/>
      <c r="HMP40" s="195"/>
      <c r="HMQ40" s="195"/>
      <c r="HMR40" s="195"/>
      <c r="HMS40" s="195"/>
      <c r="HMT40" s="195"/>
      <c r="HMU40" s="195"/>
      <c r="HMV40" s="195"/>
      <c r="HMW40" s="195"/>
      <c r="HMX40" s="195"/>
      <c r="HMY40" s="195"/>
      <c r="HMZ40" s="195"/>
      <c r="HNA40" s="195"/>
      <c r="HNB40" s="195"/>
      <c r="HNC40" s="195"/>
      <c r="HND40" s="195"/>
      <c r="HNE40" s="195"/>
      <c r="HNF40" s="195"/>
      <c r="HNG40" s="195"/>
      <c r="HNH40" s="195"/>
      <c r="HNI40" s="195"/>
      <c r="HNJ40" s="195"/>
      <c r="HNK40" s="195"/>
      <c r="HNL40" s="195"/>
      <c r="HNM40" s="195"/>
      <c r="HNN40" s="195"/>
      <c r="HNO40" s="195"/>
      <c r="HNP40" s="195"/>
      <c r="HNQ40" s="195"/>
      <c r="HNR40" s="195"/>
      <c r="HNS40" s="195"/>
      <c r="HNT40" s="195"/>
      <c r="HNU40" s="195"/>
      <c r="HNV40" s="195"/>
      <c r="HNW40" s="195"/>
      <c r="HNX40" s="195"/>
      <c r="HNY40" s="195"/>
      <c r="HNZ40" s="195"/>
      <c r="HOA40" s="195"/>
      <c r="HOB40" s="195"/>
      <c r="HOC40" s="195"/>
      <c r="HOD40" s="195"/>
      <c r="HOE40" s="195"/>
      <c r="HOF40" s="195"/>
      <c r="HOG40" s="195"/>
      <c r="HOH40" s="195"/>
      <c r="HOI40" s="195"/>
      <c r="HOJ40" s="195"/>
      <c r="HOK40" s="195"/>
      <c r="HOL40" s="195"/>
      <c r="HOM40" s="195"/>
      <c r="HON40" s="195"/>
      <c r="HOO40" s="195"/>
      <c r="HOP40" s="195"/>
      <c r="HOQ40" s="195"/>
      <c r="HOR40" s="195"/>
      <c r="HOS40" s="195"/>
      <c r="HOT40" s="195"/>
      <c r="HOU40" s="195"/>
      <c r="HOV40" s="195"/>
      <c r="HOW40" s="195"/>
      <c r="HOX40" s="195"/>
      <c r="HOY40" s="195"/>
      <c r="HOZ40" s="195"/>
      <c r="HPA40" s="195"/>
      <c r="HPB40" s="195"/>
      <c r="HPC40" s="195"/>
      <c r="HPD40" s="195"/>
      <c r="HPE40" s="195"/>
      <c r="HPF40" s="195"/>
      <c r="HPG40" s="195"/>
      <c r="HPH40" s="195"/>
      <c r="HPI40" s="195"/>
      <c r="HPJ40" s="195"/>
      <c r="HPK40" s="195"/>
      <c r="HPL40" s="195"/>
      <c r="HPM40" s="195"/>
      <c r="HPN40" s="195"/>
      <c r="HPO40" s="195"/>
      <c r="HPP40" s="195"/>
      <c r="HPQ40" s="195"/>
      <c r="HPR40" s="195"/>
      <c r="HPS40" s="195"/>
      <c r="HPT40" s="195"/>
      <c r="HPU40" s="195"/>
      <c r="HPV40" s="195"/>
      <c r="HPW40" s="195"/>
      <c r="HPX40" s="195"/>
      <c r="HPY40" s="195"/>
      <c r="HPZ40" s="195"/>
      <c r="HQA40" s="195"/>
      <c r="HQB40" s="195"/>
      <c r="HQC40" s="195"/>
      <c r="HQD40" s="195"/>
      <c r="HQE40" s="195"/>
      <c r="HQF40" s="195"/>
      <c r="HQG40" s="195"/>
      <c r="HQH40" s="195"/>
      <c r="HQI40" s="195"/>
      <c r="HQJ40" s="195"/>
      <c r="HQK40" s="195"/>
      <c r="HQL40" s="195"/>
      <c r="HQM40" s="195"/>
      <c r="HQN40" s="195"/>
      <c r="HQO40" s="195"/>
      <c r="HQP40" s="195"/>
      <c r="HQQ40" s="195"/>
      <c r="HQR40" s="195"/>
      <c r="HQS40" s="195"/>
      <c r="HQT40" s="195"/>
      <c r="HQU40" s="195"/>
      <c r="HQV40" s="195"/>
      <c r="HQW40" s="195"/>
      <c r="HQX40" s="195"/>
      <c r="HQY40" s="195"/>
      <c r="HQZ40" s="195"/>
      <c r="HRA40" s="195"/>
      <c r="HRB40" s="195"/>
      <c r="HRC40" s="195"/>
      <c r="HRD40" s="195"/>
      <c r="HRE40" s="195"/>
      <c r="HRF40" s="195"/>
      <c r="HRG40" s="195"/>
      <c r="HRH40" s="195"/>
      <c r="HRI40" s="195"/>
      <c r="HRJ40" s="195"/>
      <c r="HRK40" s="195"/>
      <c r="HRL40" s="195"/>
      <c r="HRM40" s="195"/>
      <c r="HRN40" s="195"/>
      <c r="HRO40" s="195"/>
      <c r="HRP40" s="195"/>
      <c r="HRQ40" s="195"/>
      <c r="HRR40" s="195"/>
      <c r="HRS40" s="195"/>
      <c r="HRT40" s="195"/>
      <c r="HRU40" s="195"/>
      <c r="HRV40" s="195"/>
      <c r="HRW40" s="195"/>
      <c r="HRX40" s="195"/>
      <c r="HRY40" s="195"/>
      <c r="HRZ40" s="195"/>
      <c r="HSA40" s="195"/>
      <c r="HSB40" s="195"/>
      <c r="HSC40" s="195"/>
      <c r="HSD40" s="195"/>
      <c r="HSE40" s="195"/>
      <c r="HSF40" s="195"/>
      <c r="HSG40" s="195"/>
      <c r="HSH40" s="195"/>
      <c r="HSI40" s="195"/>
      <c r="HSJ40" s="195"/>
      <c r="HSK40" s="195"/>
      <c r="HSL40" s="195"/>
      <c r="HSM40" s="195"/>
      <c r="HSN40" s="195"/>
      <c r="HSO40" s="195"/>
      <c r="HSP40" s="195"/>
      <c r="HSQ40" s="195"/>
      <c r="HSR40" s="195"/>
      <c r="HSS40" s="195"/>
      <c r="HST40" s="195"/>
      <c r="HSU40" s="195"/>
      <c r="HSV40" s="195"/>
      <c r="HSW40" s="195"/>
      <c r="HSX40" s="195"/>
      <c r="HSY40" s="195"/>
      <c r="HSZ40" s="195"/>
      <c r="HTA40" s="195"/>
      <c r="HTB40" s="195"/>
      <c r="HTC40" s="195"/>
      <c r="HTD40" s="195"/>
      <c r="HTE40" s="195"/>
      <c r="HTF40" s="195"/>
      <c r="HTG40" s="195"/>
      <c r="HTH40" s="195"/>
      <c r="HTI40" s="195"/>
      <c r="HTJ40" s="195"/>
      <c r="HTK40" s="195"/>
      <c r="HTL40" s="195"/>
      <c r="HTM40" s="195"/>
      <c r="HTN40" s="195"/>
      <c r="HTO40" s="195"/>
      <c r="HTP40" s="195"/>
      <c r="HTQ40" s="195"/>
      <c r="HTR40" s="195"/>
      <c r="HTS40" s="195"/>
      <c r="HTT40" s="195"/>
      <c r="HTU40" s="195"/>
      <c r="HTV40" s="195"/>
      <c r="HTW40" s="195"/>
      <c r="HTX40" s="195"/>
      <c r="HTY40" s="195"/>
      <c r="HTZ40" s="195"/>
      <c r="HUA40" s="195"/>
      <c r="HUB40" s="195"/>
      <c r="HUC40" s="195"/>
      <c r="HUD40" s="195"/>
      <c r="HUE40" s="195"/>
      <c r="HUF40" s="195"/>
      <c r="HUG40" s="195"/>
      <c r="HUH40" s="195"/>
      <c r="HUI40" s="195"/>
      <c r="HUJ40" s="195"/>
      <c r="HUK40" s="195"/>
      <c r="HUL40" s="195"/>
      <c r="HUM40" s="195"/>
      <c r="HUN40" s="195"/>
      <c r="HUO40" s="195"/>
      <c r="HUP40" s="195"/>
      <c r="HUQ40" s="195"/>
      <c r="HUR40" s="195"/>
      <c r="HUS40" s="195"/>
      <c r="HUT40" s="195"/>
      <c r="HUU40" s="195"/>
      <c r="HUV40" s="195"/>
      <c r="HUW40" s="195"/>
      <c r="HUX40" s="195"/>
      <c r="HUY40" s="195"/>
      <c r="HUZ40" s="195"/>
      <c r="HVA40" s="195"/>
      <c r="HVB40" s="195"/>
      <c r="HVC40" s="195"/>
      <c r="HVD40" s="195"/>
      <c r="HVE40" s="195"/>
      <c r="HVF40" s="195"/>
      <c r="HVG40" s="195"/>
      <c r="HVH40" s="195"/>
      <c r="HVI40" s="195"/>
      <c r="HVJ40" s="195"/>
      <c r="HVK40" s="195"/>
      <c r="HVL40" s="195"/>
      <c r="HVM40" s="195"/>
      <c r="HVN40" s="195"/>
      <c r="HVO40" s="195"/>
      <c r="HVP40" s="195"/>
      <c r="HVQ40" s="195"/>
      <c r="HVR40" s="195"/>
      <c r="HVS40" s="195"/>
      <c r="HVT40" s="195"/>
      <c r="HVU40" s="195"/>
      <c r="HVV40" s="195"/>
      <c r="HVW40" s="195"/>
      <c r="HVX40" s="195"/>
      <c r="HVY40" s="195"/>
      <c r="HVZ40" s="195"/>
      <c r="HWA40" s="195"/>
      <c r="HWB40" s="195"/>
      <c r="HWC40" s="195"/>
      <c r="HWD40" s="195"/>
      <c r="HWE40" s="195"/>
      <c r="HWF40" s="195"/>
      <c r="HWG40" s="195"/>
      <c r="HWH40" s="195"/>
      <c r="HWI40" s="195"/>
      <c r="HWJ40" s="195"/>
      <c r="HWK40" s="195"/>
      <c r="HWL40" s="195"/>
      <c r="HWM40" s="195"/>
      <c r="HWN40" s="195"/>
      <c r="HWO40" s="195"/>
      <c r="HWP40" s="195"/>
      <c r="HWQ40" s="195"/>
      <c r="HWR40" s="195"/>
      <c r="HWS40" s="195"/>
      <c r="HWT40" s="195"/>
      <c r="HWU40" s="195"/>
      <c r="HWV40" s="195"/>
      <c r="HWW40" s="195"/>
      <c r="HWX40" s="195"/>
      <c r="HWY40" s="195"/>
      <c r="HWZ40" s="195"/>
      <c r="HXA40" s="195"/>
      <c r="HXB40" s="195"/>
      <c r="HXC40" s="195"/>
      <c r="HXD40" s="195"/>
      <c r="HXE40" s="195"/>
      <c r="HXF40" s="195"/>
      <c r="HXG40" s="195"/>
      <c r="HXH40" s="195"/>
      <c r="HXI40" s="195"/>
      <c r="HXJ40" s="195"/>
      <c r="HXK40" s="195"/>
      <c r="HXL40" s="195"/>
      <c r="HXM40" s="195"/>
      <c r="HXN40" s="195"/>
      <c r="HXO40" s="195"/>
      <c r="HXP40" s="195"/>
      <c r="HXQ40" s="195"/>
      <c r="HXR40" s="195"/>
      <c r="HXS40" s="195"/>
      <c r="HXT40" s="195"/>
      <c r="HXU40" s="195"/>
      <c r="HXV40" s="195"/>
      <c r="HXW40" s="195"/>
      <c r="HXX40" s="195"/>
      <c r="HXY40" s="195"/>
      <c r="HXZ40" s="195"/>
      <c r="HYA40" s="195"/>
      <c r="HYB40" s="195"/>
      <c r="HYC40" s="195"/>
      <c r="HYD40" s="195"/>
      <c r="HYE40" s="195"/>
      <c r="HYF40" s="195"/>
      <c r="HYG40" s="195"/>
      <c r="HYH40" s="195"/>
      <c r="HYI40" s="195"/>
      <c r="HYJ40" s="195"/>
      <c r="HYK40" s="195"/>
      <c r="HYL40" s="195"/>
      <c r="HYM40" s="195"/>
      <c r="HYN40" s="195"/>
      <c r="HYO40" s="195"/>
      <c r="HYP40" s="195"/>
      <c r="HYQ40" s="195"/>
      <c r="HYR40" s="195"/>
      <c r="HYS40" s="195"/>
      <c r="HYT40" s="195"/>
      <c r="HYU40" s="195"/>
      <c r="HYV40" s="195"/>
      <c r="HYW40" s="195"/>
      <c r="HYX40" s="195"/>
      <c r="HYY40" s="195"/>
      <c r="HYZ40" s="195"/>
      <c r="HZA40" s="195"/>
      <c r="HZB40" s="195"/>
      <c r="HZC40" s="195"/>
      <c r="HZD40" s="195"/>
      <c r="HZE40" s="195"/>
      <c r="HZF40" s="195"/>
      <c r="HZG40" s="195"/>
      <c r="HZH40" s="195"/>
      <c r="HZI40" s="195"/>
      <c r="HZJ40" s="195"/>
      <c r="HZK40" s="195"/>
      <c r="HZL40" s="195"/>
      <c r="HZM40" s="195"/>
      <c r="HZN40" s="195"/>
      <c r="HZO40" s="195"/>
      <c r="HZP40" s="195"/>
      <c r="HZQ40" s="195"/>
      <c r="HZR40" s="195"/>
      <c r="HZS40" s="195"/>
      <c r="HZT40" s="195"/>
      <c r="HZU40" s="195"/>
      <c r="HZV40" s="195"/>
      <c r="HZW40" s="195"/>
      <c r="HZX40" s="195"/>
      <c r="HZY40" s="195"/>
      <c r="HZZ40" s="195"/>
      <c r="IAA40" s="195"/>
      <c r="IAB40" s="195"/>
      <c r="IAC40" s="195"/>
      <c r="IAD40" s="195"/>
      <c r="IAE40" s="195"/>
      <c r="IAF40" s="195"/>
      <c r="IAG40" s="195"/>
      <c r="IAH40" s="195"/>
      <c r="IAI40" s="195"/>
      <c r="IAJ40" s="195"/>
      <c r="IAK40" s="195"/>
      <c r="IAL40" s="195"/>
      <c r="IAM40" s="195"/>
      <c r="IAN40" s="195"/>
      <c r="IAO40" s="195"/>
      <c r="IAP40" s="195"/>
      <c r="IAQ40" s="195"/>
      <c r="IAR40" s="195"/>
      <c r="IAS40" s="195"/>
      <c r="IAT40" s="195"/>
      <c r="IAU40" s="195"/>
      <c r="IAV40" s="195"/>
      <c r="IAW40" s="195"/>
      <c r="IAX40" s="195"/>
      <c r="IAY40" s="195"/>
      <c r="IAZ40" s="195"/>
      <c r="IBA40" s="195"/>
      <c r="IBB40" s="195"/>
      <c r="IBC40" s="195"/>
      <c r="IBD40" s="195"/>
      <c r="IBE40" s="195"/>
      <c r="IBF40" s="195"/>
      <c r="IBG40" s="195"/>
      <c r="IBH40" s="195"/>
      <c r="IBI40" s="195"/>
      <c r="IBJ40" s="195"/>
      <c r="IBK40" s="195"/>
      <c r="IBL40" s="195"/>
      <c r="IBM40" s="195"/>
      <c r="IBN40" s="195"/>
      <c r="IBO40" s="195"/>
      <c r="IBP40" s="195"/>
      <c r="IBQ40" s="195"/>
      <c r="IBR40" s="195"/>
      <c r="IBS40" s="195"/>
      <c r="IBT40" s="195"/>
      <c r="IBU40" s="195"/>
      <c r="IBV40" s="195"/>
      <c r="IBW40" s="195"/>
      <c r="IBX40" s="195"/>
      <c r="IBY40" s="195"/>
      <c r="IBZ40" s="195"/>
      <c r="ICA40" s="195"/>
      <c r="ICB40" s="195"/>
      <c r="ICC40" s="195"/>
      <c r="ICD40" s="195"/>
      <c r="ICE40" s="195"/>
      <c r="ICF40" s="195"/>
      <c r="ICG40" s="195"/>
      <c r="ICH40" s="195"/>
      <c r="ICI40" s="195"/>
      <c r="ICJ40" s="195"/>
      <c r="ICK40" s="195"/>
      <c r="ICL40" s="195"/>
      <c r="ICM40" s="195"/>
      <c r="ICN40" s="195"/>
      <c r="ICO40" s="195"/>
      <c r="ICP40" s="195"/>
      <c r="ICQ40" s="195"/>
      <c r="ICR40" s="195"/>
      <c r="ICS40" s="195"/>
      <c r="ICT40" s="195"/>
      <c r="ICU40" s="195"/>
      <c r="ICV40" s="195"/>
      <c r="ICW40" s="195"/>
      <c r="ICX40" s="195"/>
      <c r="ICY40" s="195"/>
      <c r="ICZ40" s="195"/>
      <c r="IDA40" s="195"/>
      <c r="IDB40" s="195"/>
      <c r="IDC40" s="195"/>
      <c r="IDD40" s="195"/>
      <c r="IDE40" s="195"/>
      <c r="IDF40" s="195"/>
      <c r="IDG40" s="195"/>
      <c r="IDH40" s="195"/>
      <c r="IDI40" s="195"/>
      <c r="IDJ40" s="195"/>
      <c r="IDK40" s="195"/>
      <c r="IDL40" s="195"/>
      <c r="IDM40" s="195"/>
      <c r="IDN40" s="195"/>
      <c r="IDO40" s="195"/>
      <c r="IDP40" s="195"/>
      <c r="IDQ40" s="195"/>
      <c r="IDR40" s="195"/>
      <c r="IDS40" s="195"/>
      <c r="IDT40" s="195"/>
      <c r="IDU40" s="195"/>
      <c r="IDV40" s="195"/>
      <c r="IDW40" s="195"/>
      <c r="IDX40" s="195"/>
      <c r="IDY40" s="195"/>
      <c r="IDZ40" s="195"/>
      <c r="IEA40" s="195"/>
      <c r="IEB40" s="195"/>
      <c r="IEC40" s="195"/>
      <c r="IED40" s="195"/>
      <c r="IEE40" s="195"/>
      <c r="IEF40" s="195"/>
      <c r="IEG40" s="195"/>
      <c r="IEH40" s="195"/>
      <c r="IEI40" s="195"/>
      <c r="IEJ40" s="195"/>
      <c r="IEK40" s="195"/>
      <c r="IEL40" s="195"/>
      <c r="IEM40" s="195"/>
      <c r="IEN40" s="195"/>
      <c r="IEO40" s="195"/>
      <c r="IEP40" s="195"/>
      <c r="IEQ40" s="195"/>
      <c r="IER40" s="195"/>
      <c r="IES40" s="195"/>
      <c r="IET40" s="195"/>
      <c r="IEU40" s="195"/>
      <c r="IEV40" s="195"/>
      <c r="IEW40" s="195"/>
      <c r="IEX40" s="195"/>
      <c r="IEY40" s="195"/>
      <c r="IEZ40" s="195"/>
      <c r="IFA40" s="195"/>
      <c r="IFB40" s="195"/>
      <c r="IFC40" s="195"/>
      <c r="IFD40" s="195"/>
      <c r="IFE40" s="195"/>
      <c r="IFF40" s="195"/>
      <c r="IFG40" s="195"/>
      <c r="IFH40" s="195"/>
      <c r="IFI40" s="195"/>
      <c r="IFJ40" s="195"/>
      <c r="IFK40" s="195"/>
      <c r="IFL40" s="195"/>
      <c r="IFM40" s="195"/>
      <c r="IFN40" s="195"/>
      <c r="IFO40" s="195"/>
      <c r="IFP40" s="195"/>
      <c r="IFQ40" s="195"/>
      <c r="IFR40" s="195"/>
      <c r="IFS40" s="195"/>
      <c r="IFT40" s="195"/>
      <c r="IFU40" s="195"/>
      <c r="IFV40" s="195"/>
      <c r="IFW40" s="195"/>
      <c r="IFX40" s="195"/>
      <c r="IFY40" s="195"/>
      <c r="IFZ40" s="195"/>
      <c r="IGA40" s="195"/>
      <c r="IGB40" s="195"/>
      <c r="IGC40" s="195"/>
      <c r="IGD40" s="195"/>
      <c r="IGE40" s="195"/>
      <c r="IGF40" s="195"/>
      <c r="IGG40" s="195"/>
      <c r="IGH40" s="195"/>
      <c r="IGI40" s="195"/>
      <c r="IGJ40" s="195"/>
      <c r="IGK40" s="195"/>
      <c r="IGL40" s="195"/>
      <c r="IGM40" s="195"/>
      <c r="IGN40" s="195"/>
      <c r="IGO40" s="195"/>
      <c r="IGP40" s="195"/>
      <c r="IGQ40" s="195"/>
      <c r="IGR40" s="195"/>
      <c r="IGS40" s="195"/>
      <c r="IGT40" s="195"/>
      <c r="IGU40" s="195"/>
      <c r="IGV40" s="195"/>
      <c r="IGW40" s="195"/>
      <c r="IGX40" s="195"/>
      <c r="IGY40" s="195"/>
      <c r="IGZ40" s="195"/>
      <c r="IHA40" s="195"/>
      <c r="IHB40" s="195"/>
      <c r="IHC40" s="195"/>
      <c r="IHD40" s="195"/>
      <c r="IHE40" s="195"/>
      <c r="IHF40" s="195"/>
      <c r="IHG40" s="195"/>
      <c r="IHH40" s="195"/>
      <c r="IHI40" s="195"/>
      <c r="IHJ40" s="195"/>
      <c r="IHK40" s="195"/>
      <c r="IHL40" s="195"/>
      <c r="IHM40" s="195"/>
      <c r="IHN40" s="195"/>
      <c r="IHO40" s="195"/>
      <c r="IHP40" s="195"/>
      <c r="IHQ40" s="195"/>
      <c r="IHR40" s="195"/>
      <c r="IHS40" s="195"/>
      <c r="IHT40" s="195"/>
      <c r="IHU40" s="195"/>
      <c r="IHV40" s="195"/>
      <c r="IHW40" s="195"/>
      <c r="IHX40" s="195"/>
      <c r="IHY40" s="195"/>
      <c r="IHZ40" s="195"/>
      <c r="IIA40" s="195"/>
      <c r="IIB40" s="195"/>
      <c r="IIC40" s="195"/>
      <c r="IID40" s="195"/>
      <c r="IIE40" s="195"/>
      <c r="IIF40" s="195"/>
      <c r="IIG40" s="195"/>
      <c r="IIH40" s="195"/>
      <c r="III40" s="195"/>
      <c r="IIJ40" s="195"/>
      <c r="IIK40" s="195"/>
      <c r="IIL40" s="195"/>
      <c r="IIM40" s="195"/>
      <c r="IIN40" s="195"/>
      <c r="IIO40" s="195"/>
      <c r="IIP40" s="195"/>
      <c r="IIQ40" s="195"/>
      <c r="IIR40" s="195"/>
      <c r="IIS40" s="195"/>
      <c r="IIT40" s="195"/>
      <c r="IIU40" s="195"/>
      <c r="IIV40" s="195"/>
      <c r="IIW40" s="195"/>
      <c r="IIX40" s="195"/>
      <c r="IIY40" s="195"/>
      <c r="IIZ40" s="195"/>
      <c r="IJA40" s="195"/>
      <c r="IJB40" s="195"/>
      <c r="IJC40" s="195"/>
      <c r="IJD40" s="195"/>
      <c r="IJE40" s="195"/>
      <c r="IJF40" s="195"/>
      <c r="IJG40" s="195"/>
      <c r="IJH40" s="195"/>
      <c r="IJI40" s="195"/>
      <c r="IJJ40" s="195"/>
      <c r="IJK40" s="195"/>
      <c r="IJL40" s="195"/>
      <c r="IJM40" s="195"/>
      <c r="IJN40" s="195"/>
      <c r="IJO40" s="195"/>
      <c r="IJP40" s="195"/>
      <c r="IJQ40" s="195"/>
      <c r="IJR40" s="195"/>
      <c r="IJS40" s="195"/>
      <c r="IJT40" s="195"/>
      <c r="IJU40" s="195"/>
      <c r="IJV40" s="195"/>
      <c r="IJW40" s="195"/>
      <c r="IJX40" s="195"/>
      <c r="IJY40" s="195"/>
      <c r="IJZ40" s="195"/>
      <c r="IKA40" s="195"/>
      <c r="IKB40" s="195"/>
      <c r="IKC40" s="195"/>
      <c r="IKD40" s="195"/>
      <c r="IKE40" s="195"/>
      <c r="IKF40" s="195"/>
      <c r="IKG40" s="195"/>
      <c r="IKH40" s="195"/>
      <c r="IKI40" s="195"/>
      <c r="IKJ40" s="195"/>
      <c r="IKK40" s="195"/>
      <c r="IKL40" s="195"/>
      <c r="IKM40" s="195"/>
      <c r="IKN40" s="195"/>
      <c r="IKO40" s="195"/>
      <c r="IKP40" s="195"/>
      <c r="IKQ40" s="195"/>
      <c r="IKR40" s="195"/>
      <c r="IKS40" s="195"/>
      <c r="IKT40" s="195"/>
      <c r="IKU40" s="195"/>
      <c r="IKV40" s="195"/>
      <c r="IKW40" s="195"/>
      <c r="IKX40" s="195"/>
      <c r="IKY40" s="195"/>
      <c r="IKZ40" s="195"/>
      <c r="ILA40" s="195"/>
      <c r="ILB40" s="195"/>
      <c r="ILC40" s="195"/>
      <c r="ILD40" s="195"/>
      <c r="ILE40" s="195"/>
      <c r="ILF40" s="195"/>
      <c r="ILG40" s="195"/>
      <c r="ILH40" s="195"/>
      <c r="ILI40" s="195"/>
      <c r="ILJ40" s="195"/>
      <c r="ILK40" s="195"/>
      <c r="ILL40" s="195"/>
      <c r="ILM40" s="195"/>
      <c r="ILN40" s="195"/>
      <c r="ILO40" s="195"/>
      <c r="ILP40" s="195"/>
      <c r="ILQ40" s="195"/>
      <c r="ILR40" s="195"/>
      <c r="ILS40" s="195"/>
      <c r="ILT40" s="195"/>
      <c r="ILU40" s="195"/>
      <c r="ILV40" s="195"/>
      <c r="ILW40" s="195"/>
      <c r="ILX40" s="195"/>
      <c r="ILY40" s="195"/>
      <c r="ILZ40" s="195"/>
      <c r="IMA40" s="195"/>
      <c r="IMB40" s="195"/>
      <c r="IMC40" s="195"/>
      <c r="IMD40" s="195"/>
      <c r="IME40" s="195"/>
      <c r="IMF40" s="195"/>
      <c r="IMG40" s="195"/>
      <c r="IMH40" s="195"/>
      <c r="IMI40" s="195"/>
      <c r="IMJ40" s="195"/>
      <c r="IMK40" s="195"/>
      <c r="IML40" s="195"/>
      <c r="IMM40" s="195"/>
      <c r="IMN40" s="195"/>
      <c r="IMO40" s="195"/>
      <c r="IMP40" s="195"/>
      <c r="IMQ40" s="195"/>
      <c r="IMR40" s="195"/>
      <c r="IMS40" s="195"/>
      <c r="IMT40" s="195"/>
      <c r="IMU40" s="195"/>
      <c r="IMV40" s="195"/>
      <c r="IMW40" s="195"/>
      <c r="IMX40" s="195"/>
      <c r="IMY40" s="195"/>
      <c r="IMZ40" s="195"/>
      <c r="INA40" s="195"/>
      <c r="INB40" s="195"/>
      <c r="INC40" s="195"/>
      <c r="IND40" s="195"/>
      <c r="INE40" s="195"/>
      <c r="INF40" s="195"/>
      <c r="ING40" s="195"/>
      <c r="INH40" s="195"/>
      <c r="INI40" s="195"/>
      <c r="INJ40" s="195"/>
      <c r="INK40" s="195"/>
      <c r="INL40" s="195"/>
      <c r="INM40" s="195"/>
      <c r="INN40" s="195"/>
      <c r="INO40" s="195"/>
      <c r="INP40" s="195"/>
      <c r="INQ40" s="195"/>
      <c r="INR40" s="195"/>
      <c r="INS40" s="195"/>
      <c r="INT40" s="195"/>
      <c r="INU40" s="195"/>
      <c r="INV40" s="195"/>
      <c r="INW40" s="195"/>
      <c r="INX40" s="195"/>
      <c r="INY40" s="195"/>
      <c r="INZ40" s="195"/>
      <c r="IOA40" s="195"/>
      <c r="IOB40" s="195"/>
      <c r="IOC40" s="195"/>
      <c r="IOD40" s="195"/>
      <c r="IOE40" s="195"/>
      <c r="IOF40" s="195"/>
      <c r="IOG40" s="195"/>
      <c r="IOH40" s="195"/>
      <c r="IOI40" s="195"/>
      <c r="IOJ40" s="195"/>
      <c r="IOK40" s="195"/>
      <c r="IOL40" s="195"/>
      <c r="IOM40" s="195"/>
      <c r="ION40" s="195"/>
      <c r="IOO40" s="195"/>
      <c r="IOP40" s="195"/>
      <c r="IOQ40" s="195"/>
      <c r="IOR40" s="195"/>
      <c r="IOS40" s="195"/>
      <c r="IOT40" s="195"/>
      <c r="IOU40" s="195"/>
      <c r="IOV40" s="195"/>
      <c r="IOW40" s="195"/>
      <c r="IOX40" s="195"/>
      <c r="IOY40" s="195"/>
      <c r="IOZ40" s="195"/>
      <c r="IPA40" s="195"/>
      <c r="IPB40" s="195"/>
      <c r="IPC40" s="195"/>
      <c r="IPD40" s="195"/>
      <c r="IPE40" s="195"/>
      <c r="IPF40" s="195"/>
      <c r="IPG40" s="195"/>
      <c r="IPH40" s="195"/>
      <c r="IPI40" s="195"/>
      <c r="IPJ40" s="195"/>
      <c r="IPK40" s="195"/>
      <c r="IPL40" s="195"/>
      <c r="IPM40" s="195"/>
      <c r="IPN40" s="195"/>
      <c r="IPO40" s="195"/>
      <c r="IPP40" s="195"/>
      <c r="IPQ40" s="195"/>
      <c r="IPR40" s="195"/>
      <c r="IPS40" s="195"/>
      <c r="IPT40" s="195"/>
      <c r="IPU40" s="195"/>
      <c r="IPV40" s="195"/>
      <c r="IPW40" s="195"/>
      <c r="IPX40" s="195"/>
      <c r="IPY40" s="195"/>
      <c r="IPZ40" s="195"/>
      <c r="IQA40" s="195"/>
      <c r="IQB40" s="195"/>
      <c r="IQC40" s="195"/>
      <c r="IQD40" s="195"/>
      <c r="IQE40" s="195"/>
      <c r="IQF40" s="195"/>
      <c r="IQG40" s="195"/>
      <c r="IQH40" s="195"/>
      <c r="IQI40" s="195"/>
      <c r="IQJ40" s="195"/>
      <c r="IQK40" s="195"/>
      <c r="IQL40" s="195"/>
      <c r="IQM40" s="195"/>
      <c r="IQN40" s="195"/>
      <c r="IQO40" s="195"/>
      <c r="IQP40" s="195"/>
      <c r="IQQ40" s="195"/>
      <c r="IQR40" s="195"/>
      <c r="IQS40" s="195"/>
      <c r="IQT40" s="195"/>
      <c r="IQU40" s="195"/>
      <c r="IQV40" s="195"/>
      <c r="IQW40" s="195"/>
      <c r="IQX40" s="195"/>
      <c r="IQY40" s="195"/>
      <c r="IQZ40" s="195"/>
      <c r="IRA40" s="195"/>
      <c r="IRB40" s="195"/>
      <c r="IRC40" s="195"/>
      <c r="IRD40" s="195"/>
      <c r="IRE40" s="195"/>
      <c r="IRF40" s="195"/>
      <c r="IRG40" s="195"/>
      <c r="IRH40" s="195"/>
      <c r="IRI40" s="195"/>
      <c r="IRJ40" s="195"/>
      <c r="IRK40" s="195"/>
      <c r="IRL40" s="195"/>
      <c r="IRM40" s="195"/>
      <c r="IRN40" s="195"/>
      <c r="IRO40" s="195"/>
      <c r="IRP40" s="195"/>
      <c r="IRQ40" s="195"/>
      <c r="IRR40" s="195"/>
      <c r="IRS40" s="195"/>
      <c r="IRT40" s="195"/>
      <c r="IRU40" s="195"/>
      <c r="IRV40" s="195"/>
      <c r="IRW40" s="195"/>
      <c r="IRX40" s="195"/>
      <c r="IRY40" s="195"/>
      <c r="IRZ40" s="195"/>
      <c r="ISA40" s="195"/>
      <c r="ISB40" s="195"/>
      <c r="ISC40" s="195"/>
      <c r="ISD40" s="195"/>
      <c r="ISE40" s="195"/>
      <c r="ISF40" s="195"/>
      <c r="ISG40" s="195"/>
      <c r="ISH40" s="195"/>
      <c r="ISI40" s="195"/>
      <c r="ISJ40" s="195"/>
      <c r="ISK40" s="195"/>
      <c r="ISL40" s="195"/>
      <c r="ISM40" s="195"/>
      <c r="ISN40" s="195"/>
      <c r="ISO40" s="195"/>
      <c r="ISP40" s="195"/>
      <c r="ISQ40" s="195"/>
      <c r="ISR40" s="195"/>
      <c r="ISS40" s="195"/>
      <c r="IST40" s="195"/>
      <c r="ISU40" s="195"/>
      <c r="ISV40" s="195"/>
      <c r="ISW40" s="195"/>
      <c r="ISX40" s="195"/>
      <c r="ISY40" s="195"/>
      <c r="ISZ40" s="195"/>
      <c r="ITA40" s="195"/>
      <c r="ITB40" s="195"/>
      <c r="ITC40" s="195"/>
      <c r="ITD40" s="195"/>
      <c r="ITE40" s="195"/>
      <c r="ITF40" s="195"/>
      <c r="ITG40" s="195"/>
      <c r="ITH40" s="195"/>
      <c r="ITI40" s="195"/>
      <c r="ITJ40" s="195"/>
      <c r="ITK40" s="195"/>
      <c r="ITL40" s="195"/>
      <c r="ITM40" s="195"/>
      <c r="ITN40" s="195"/>
      <c r="ITO40" s="195"/>
      <c r="ITP40" s="195"/>
      <c r="ITQ40" s="195"/>
      <c r="ITR40" s="195"/>
      <c r="ITS40" s="195"/>
      <c r="ITT40" s="195"/>
      <c r="ITU40" s="195"/>
      <c r="ITV40" s="195"/>
      <c r="ITW40" s="195"/>
      <c r="ITX40" s="195"/>
      <c r="ITY40" s="195"/>
      <c r="ITZ40" s="195"/>
      <c r="IUA40" s="195"/>
      <c r="IUB40" s="195"/>
      <c r="IUC40" s="195"/>
      <c r="IUD40" s="195"/>
      <c r="IUE40" s="195"/>
      <c r="IUF40" s="195"/>
      <c r="IUG40" s="195"/>
      <c r="IUH40" s="195"/>
      <c r="IUI40" s="195"/>
      <c r="IUJ40" s="195"/>
      <c r="IUK40" s="195"/>
      <c r="IUL40" s="195"/>
      <c r="IUM40" s="195"/>
      <c r="IUN40" s="195"/>
      <c r="IUO40" s="195"/>
      <c r="IUP40" s="195"/>
      <c r="IUQ40" s="195"/>
      <c r="IUR40" s="195"/>
      <c r="IUS40" s="195"/>
      <c r="IUT40" s="195"/>
      <c r="IUU40" s="195"/>
      <c r="IUV40" s="195"/>
      <c r="IUW40" s="195"/>
      <c r="IUX40" s="195"/>
      <c r="IUY40" s="195"/>
      <c r="IUZ40" s="195"/>
      <c r="IVA40" s="195"/>
      <c r="IVB40" s="195"/>
      <c r="IVC40" s="195"/>
      <c r="IVD40" s="195"/>
      <c r="IVE40" s="195"/>
      <c r="IVF40" s="195"/>
      <c r="IVG40" s="195"/>
      <c r="IVH40" s="195"/>
      <c r="IVI40" s="195"/>
      <c r="IVJ40" s="195"/>
      <c r="IVK40" s="195"/>
      <c r="IVL40" s="195"/>
      <c r="IVM40" s="195"/>
      <c r="IVN40" s="195"/>
      <c r="IVO40" s="195"/>
      <c r="IVP40" s="195"/>
      <c r="IVQ40" s="195"/>
      <c r="IVR40" s="195"/>
      <c r="IVS40" s="195"/>
      <c r="IVT40" s="195"/>
      <c r="IVU40" s="195"/>
      <c r="IVV40" s="195"/>
      <c r="IVW40" s="195"/>
      <c r="IVX40" s="195"/>
      <c r="IVY40" s="195"/>
      <c r="IVZ40" s="195"/>
      <c r="IWA40" s="195"/>
      <c r="IWB40" s="195"/>
      <c r="IWC40" s="195"/>
      <c r="IWD40" s="195"/>
      <c r="IWE40" s="195"/>
      <c r="IWF40" s="195"/>
      <c r="IWG40" s="195"/>
      <c r="IWH40" s="195"/>
      <c r="IWI40" s="195"/>
      <c r="IWJ40" s="195"/>
      <c r="IWK40" s="195"/>
      <c r="IWL40" s="195"/>
      <c r="IWM40" s="195"/>
      <c r="IWN40" s="195"/>
      <c r="IWO40" s="195"/>
      <c r="IWP40" s="195"/>
      <c r="IWQ40" s="195"/>
      <c r="IWR40" s="195"/>
      <c r="IWS40" s="195"/>
      <c r="IWT40" s="195"/>
      <c r="IWU40" s="195"/>
      <c r="IWV40" s="195"/>
      <c r="IWW40" s="195"/>
      <c r="IWX40" s="195"/>
      <c r="IWY40" s="195"/>
      <c r="IWZ40" s="195"/>
      <c r="IXA40" s="195"/>
      <c r="IXB40" s="195"/>
      <c r="IXC40" s="195"/>
      <c r="IXD40" s="195"/>
      <c r="IXE40" s="195"/>
      <c r="IXF40" s="195"/>
      <c r="IXG40" s="195"/>
      <c r="IXH40" s="195"/>
      <c r="IXI40" s="195"/>
      <c r="IXJ40" s="195"/>
      <c r="IXK40" s="195"/>
      <c r="IXL40" s="195"/>
      <c r="IXM40" s="195"/>
      <c r="IXN40" s="195"/>
      <c r="IXO40" s="195"/>
      <c r="IXP40" s="195"/>
      <c r="IXQ40" s="195"/>
      <c r="IXR40" s="195"/>
      <c r="IXS40" s="195"/>
      <c r="IXT40" s="195"/>
      <c r="IXU40" s="195"/>
      <c r="IXV40" s="195"/>
      <c r="IXW40" s="195"/>
      <c r="IXX40" s="195"/>
      <c r="IXY40" s="195"/>
      <c r="IXZ40" s="195"/>
      <c r="IYA40" s="195"/>
      <c r="IYB40" s="195"/>
      <c r="IYC40" s="195"/>
      <c r="IYD40" s="195"/>
      <c r="IYE40" s="195"/>
      <c r="IYF40" s="195"/>
      <c r="IYG40" s="195"/>
      <c r="IYH40" s="195"/>
      <c r="IYI40" s="195"/>
      <c r="IYJ40" s="195"/>
      <c r="IYK40" s="195"/>
      <c r="IYL40" s="195"/>
      <c r="IYM40" s="195"/>
      <c r="IYN40" s="195"/>
      <c r="IYO40" s="195"/>
      <c r="IYP40" s="195"/>
      <c r="IYQ40" s="195"/>
      <c r="IYR40" s="195"/>
      <c r="IYS40" s="195"/>
      <c r="IYT40" s="195"/>
      <c r="IYU40" s="195"/>
      <c r="IYV40" s="195"/>
      <c r="IYW40" s="195"/>
      <c r="IYX40" s="195"/>
      <c r="IYY40" s="195"/>
      <c r="IYZ40" s="195"/>
      <c r="IZA40" s="195"/>
      <c r="IZB40" s="195"/>
      <c r="IZC40" s="195"/>
      <c r="IZD40" s="195"/>
      <c r="IZE40" s="195"/>
      <c r="IZF40" s="195"/>
      <c r="IZG40" s="195"/>
      <c r="IZH40" s="195"/>
      <c r="IZI40" s="195"/>
      <c r="IZJ40" s="195"/>
      <c r="IZK40" s="195"/>
      <c r="IZL40" s="195"/>
      <c r="IZM40" s="195"/>
      <c r="IZN40" s="195"/>
      <c r="IZO40" s="195"/>
      <c r="IZP40" s="195"/>
      <c r="IZQ40" s="195"/>
      <c r="IZR40" s="195"/>
      <c r="IZS40" s="195"/>
      <c r="IZT40" s="195"/>
      <c r="IZU40" s="195"/>
      <c r="IZV40" s="195"/>
      <c r="IZW40" s="195"/>
      <c r="IZX40" s="195"/>
      <c r="IZY40" s="195"/>
      <c r="IZZ40" s="195"/>
      <c r="JAA40" s="195"/>
      <c r="JAB40" s="195"/>
      <c r="JAC40" s="195"/>
      <c r="JAD40" s="195"/>
      <c r="JAE40" s="195"/>
      <c r="JAF40" s="195"/>
      <c r="JAG40" s="195"/>
      <c r="JAH40" s="195"/>
      <c r="JAI40" s="195"/>
      <c r="JAJ40" s="195"/>
      <c r="JAK40" s="195"/>
      <c r="JAL40" s="195"/>
      <c r="JAM40" s="195"/>
      <c r="JAN40" s="195"/>
      <c r="JAO40" s="195"/>
      <c r="JAP40" s="195"/>
      <c r="JAQ40" s="195"/>
      <c r="JAR40" s="195"/>
      <c r="JAS40" s="195"/>
      <c r="JAT40" s="195"/>
      <c r="JAU40" s="195"/>
      <c r="JAV40" s="195"/>
      <c r="JAW40" s="195"/>
      <c r="JAX40" s="195"/>
      <c r="JAY40" s="195"/>
      <c r="JAZ40" s="195"/>
      <c r="JBA40" s="195"/>
      <c r="JBB40" s="195"/>
      <c r="JBC40" s="195"/>
      <c r="JBD40" s="195"/>
      <c r="JBE40" s="195"/>
      <c r="JBF40" s="195"/>
      <c r="JBG40" s="195"/>
      <c r="JBH40" s="195"/>
      <c r="JBI40" s="195"/>
      <c r="JBJ40" s="195"/>
      <c r="JBK40" s="195"/>
      <c r="JBL40" s="195"/>
      <c r="JBM40" s="195"/>
      <c r="JBN40" s="195"/>
      <c r="JBO40" s="195"/>
      <c r="JBP40" s="195"/>
      <c r="JBQ40" s="195"/>
      <c r="JBR40" s="195"/>
      <c r="JBS40" s="195"/>
      <c r="JBT40" s="195"/>
      <c r="JBU40" s="195"/>
      <c r="JBV40" s="195"/>
      <c r="JBW40" s="195"/>
      <c r="JBX40" s="195"/>
      <c r="JBY40" s="195"/>
      <c r="JBZ40" s="195"/>
      <c r="JCA40" s="195"/>
      <c r="JCB40" s="195"/>
      <c r="JCC40" s="195"/>
      <c r="JCD40" s="195"/>
      <c r="JCE40" s="195"/>
      <c r="JCF40" s="195"/>
      <c r="JCG40" s="195"/>
      <c r="JCH40" s="195"/>
      <c r="JCI40" s="195"/>
      <c r="JCJ40" s="195"/>
      <c r="JCK40" s="195"/>
      <c r="JCL40" s="195"/>
      <c r="JCM40" s="195"/>
      <c r="JCN40" s="195"/>
      <c r="JCO40" s="195"/>
      <c r="JCP40" s="195"/>
      <c r="JCQ40" s="195"/>
      <c r="JCR40" s="195"/>
      <c r="JCS40" s="195"/>
      <c r="JCT40" s="195"/>
      <c r="JCU40" s="195"/>
      <c r="JCV40" s="195"/>
      <c r="JCW40" s="195"/>
      <c r="JCX40" s="195"/>
      <c r="JCY40" s="195"/>
      <c r="JCZ40" s="195"/>
      <c r="JDA40" s="195"/>
      <c r="JDB40" s="195"/>
      <c r="JDC40" s="195"/>
      <c r="JDD40" s="195"/>
      <c r="JDE40" s="195"/>
      <c r="JDF40" s="195"/>
      <c r="JDG40" s="195"/>
      <c r="JDH40" s="195"/>
      <c r="JDI40" s="195"/>
      <c r="JDJ40" s="195"/>
      <c r="JDK40" s="195"/>
      <c r="JDL40" s="195"/>
      <c r="JDM40" s="195"/>
      <c r="JDN40" s="195"/>
      <c r="JDO40" s="195"/>
      <c r="JDP40" s="195"/>
      <c r="JDQ40" s="195"/>
      <c r="JDR40" s="195"/>
      <c r="JDS40" s="195"/>
      <c r="JDT40" s="195"/>
      <c r="JDU40" s="195"/>
      <c r="JDV40" s="195"/>
      <c r="JDW40" s="195"/>
      <c r="JDX40" s="195"/>
      <c r="JDY40" s="195"/>
      <c r="JDZ40" s="195"/>
      <c r="JEA40" s="195"/>
      <c r="JEB40" s="195"/>
      <c r="JEC40" s="195"/>
      <c r="JED40" s="195"/>
      <c r="JEE40" s="195"/>
      <c r="JEF40" s="195"/>
      <c r="JEG40" s="195"/>
      <c r="JEH40" s="195"/>
      <c r="JEI40" s="195"/>
      <c r="JEJ40" s="195"/>
      <c r="JEK40" s="195"/>
      <c r="JEL40" s="195"/>
      <c r="JEM40" s="195"/>
      <c r="JEN40" s="195"/>
      <c r="JEO40" s="195"/>
      <c r="JEP40" s="195"/>
      <c r="JEQ40" s="195"/>
      <c r="JER40" s="195"/>
      <c r="JES40" s="195"/>
      <c r="JET40" s="195"/>
      <c r="JEU40" s="195"/>
      <c r="JEV40" s="195"/>
      <c r="JEW40" s="195"/>
      <c r="JEX40" s="195"/>
      <c r="JEY40" s="195"/>
      <c r="JEZ40" s="195"/>
      <c r="JFA40" s="195"/>
      <c r="JFB40" s="195"/>
      <c r="JFC40" s="195"/>
      <c r="JFD40" s="195"/>
      <c r="JFE40" s="195"/>
      <c r="JFF40" s="195"/>
      <c r="JFG40" s="195"/>
      <c r="JFH40" s="195"/>
      <c r="JFI40" s="195"/>
      <c r="JFJ40" s="195"/>
      <c r="JFK40" s="195"/>
      <c r="JFL40" s="195"/>
      <c r="JFM40" s="195"/>
      <c r="JFN40" s="195"/>
      <c r="JFO40" s="195"/>
      <c r="JFP40" s="195"/>
      <c r="JFQ40" s="195"/>
      <c r="JFR40" s="195"/>
      <c r="JFS40" s="195"/>
      <c r="JFT40" s="195"/>
      <c r="JFU40" s="195"/>
      <c r="JFV40" s="195"/>
      <c r="JFW40" s="195"/>
      <c r="JFX40" s="195"/>
      <c r="JFY40" s="195"/>
      <c r="JFZ40" s="195"/>
      <c r="JGA40" s="195"/>
      <c r="JGB40" s="195"/>
      <c r="JGC40" s="195"/>
      <c r="JGD40" s="195"/>
      <c r="JGE40" s="195"/>
      <c r="JGF40" s="195"/>
      <c r="JGG40" s="195"/>
      <c r="JGH40" s="195"/>
      <c r="JGI40" s="195"/>
      <c r="JGJ40" s="195"/>
      <c r="JGK40" s="195"/>
      <c r="JGL40" s="195"/>
      <c r="JGM40" s="195"/>
      <c r="JGN40" s="195"/>
      <c r="JGO40" s="195"/>
      <c r="JGP40" s="195"/>
      <c r="JGQ40" s="195"/>
      <c r="JGR40" s="195"/>
      <c r="JGS40" s="195"/>
      <c r="JGT40" s="195"/>
      <c r="JGU40" s="195"/>
      <c r="JGV40" s="195"/>
      <c r="JGW40" s="195"/>
      <c r="JGX40" s="195"/>
      <c r="JGY40" s="195"/>
      <c r="JGZ40" s="195"/>
      <c r="JHA40" s="195"/>
      <c r="JHB40" s="195"/>
      <c r="JHC40" s="195"/>
      <c r="JHD40" s="195"/>
      <c r="JHE40" s="195"/>
      <c r="JHF40" s="195"/>
      <c r="JHG40" s="195"/>
      <c r="JHH40" s="195"/>
      <c r="JHI40" s="195"/>
      <c r="JHJ40" s="195"/>
      <c r="JHK40" s="195"/>
      <c r="JHL40" s="195"/>
      <c r="JHM40" s="195"/>
      <c r="JHN40" s="195"/>
      <c r="JHO40" s="195"/>
      <c r="JHP40" s="195"/>
      <c r="JHQ40" s="195"/>
      <c r="JHR40" s="195"/>
      <c r="JHS40" s="195"/>
      <c r="JHT40" s="195"/>
      <c r="JHU40" s="195"/>
      <c r="JHV40" s="195"/>
      <c r="JHW40" s="195"/>
      <c r="JHX40" s="195"/>
      <c r="JHY40" s="195"/>
      <c r="JHZ40" s="195"/>
      <c r="JIA40" s="195"/>
      <c r="JIB40" s="195"/>
      <c r="JIC40" s="195"/>
      <c r="JID40" s="195"/>
      <c r="JIE40" s="195"/>
      <c r="JIF40" s="195"/>
      <c r="JIG40" s="195"/>
      <c r="JIH40" s="195"/>
      <c r="JII40" s="195"/>
      <c r="JIJ40" s="195"/>
      <c r="JIK40" s="195"/>
      <c r="JIL40" s="195"/>
      <c r="JIM40" s="195"/>
      <c r="JIN40" s="195"/>
      <c r="JIO40" s="195"/>
      <c r="JIP40" s="195"/>
      <c r="JIQ40" s="195"/>
      <c r="JIR40" s="195"/>
      <c r="JIS40" s="195"/>
      <c r="JIT40" s="195"/>
      <c r="JIU40" s="195"/>
      <c r="JIV40" s="195"/>
      <c r="JIW40" s="195"/>
      <c r="JIX40" s="195"/>
      <c r="JIY40" s="195"/>
      <c r="JIZ40" s="195"/>
      <c r="JJA40" s="195"/>
      <c r="JJB40" s="195"/>
      <c r="JJC40" s="195"/>
      <c r="JJD40" s="195"/>
      <c r="JJE40" s="195"/>
      <c r="JJF40" s="195"/>
      <c r="JJG40" s="195"/>
      <c r="JJH40" s="195"/>
      <c r="JJI40" s="195"/>
      <c r="JJJ40" s="195"/>
      <c r="JJK40" s="195"/>
      <c r="JJL40" s="195"/>
      <c r="JJM40" s="195"/>
      <c r="JJN40" s="195"/>
      <c r="JJO40" s="195"/>
      <c r="JJP40" s="195"/>
      <c r="JJQ40" s="195"/>
      <c r="JJR40" s="195"/>
      <c r="JJS40" s="195"/>
      <c r="JJT40" s="195"/>
      <c r="JJU40" s="195"/>
      <c r="JJV40" s="195"/>
      <c r="JJW40" s="195"/>
      <c r="JJX40" s="195"/>
      <c r="JJY40" s="195"/>
      <c r="JJZ40" s="195"/>
      <c r="JKA40" s="195"/>
      <c r="JKB40" s="195"/>
      <c r="JKC40" s="195"/>
      <c r="JKD40" s="195"/>
      <c r="JKE40" s="195"/>
      <c r="JKF40" s="195"/>
      <c r="JKG40" s="195"/>
      <c r="JKH40" s="195"/>
      <c r="JKI40" s="195"/>
      <c r="JKJ40" s="195"/>
      <c r="JKK40" s="195"/>
      <c r="JKL40" s="195"/>
      <c r="JKM40" s="195"/>
      <c r="JKN40" s="195"/>
      <c r="JKO40" s="195"/>
      <c r="JKP40" s="195"/>
      <c r="JKQ40" s="195"/>
      <c r="JKR40" s="195"/>
      <c r="JKS40" s="195"/>
      <c r="JKT40" s="195"/>
      <c r="JKU40" s="195"/>
      <c r="JKV40" s="195"/>
      <c r="JKW40" s="195"/>
      <c r="JKX40" s="195"/>
      <c r="JKY40" s="195"/>
      <c r="JKZ40" s="195"/>
      <c r="JLA40" s="195"/>
      <c r="JLB40" s="195"/>
      <c r="JLC40" s="195"/>
      <c r="JLD40" s="195"/>
      <c r="JLE40" s="195"/>
      <c r="JLF40" s="195"/>
      <c r="JLG40" s="195"/>
      <c r="JLH40" s="195"/>
      <c r="JLI40" s="195"/>
      <c r="JLJ40" s="195"/>
      <c r="JLK40" s="195"/>
      <c r="JLL40" s="195"/>
      <c r="JLM40" s="195"/>
      <c r="JLN40" s="195"/>
      <c r="JLO40" s="195"/>
      <c r="JLP40" s="195"/>
      <c r="JLQ40" s="195"/>
      <c r="JLR40" s="195"/>
      <c r="JLS40" s="195"/>
      <c r="JLT40" s="195"/>
      <c r="JLU40" s="195"/>
      <c r="JLV40" s="195"/>
      <c r="JLW40" s="195"/>
      <c r="JLX40" s="195"/>
      <c r="JLY40" s="195"/>
      <c r="JLZ40" s="195"/>
      <c r="JMA40" s="195"/>
      <c r="JMB40" s="195"/>
      <c r="JMC40" s="195"/>
      <c r="JMD40" s="195"/>
      <c r="JME40" s="195"/>
      <c r="JMF40" s="195"/>
      <c r="JMG40" s="195"/>
      <c r="JMH40" s="195"/>
      <c r="JMI40" s="195"/>
      <c r="JMJ40" s="195"/>
      <c r="JMK40" s="195"/>
      <c r="JML40" s="195"/>
      <c r="JMM40" s="195"/>
      <c r="JMN40" s="195"/>
      <c r="JMO40" s="195"/>
      <c r="JMP40" s="195"/>
      <c r="JMQ40" s="195"/>
      <c r="JMR40" s="195"/>
      <c r="JMS40" s="195"/>
      <c r="JMT40" s="195"/>
      <c r="JMU40" s="195"/>
      <c r="JMV40" s="195"/>
      <c r="JMW40" s="195"/>
      <c r="JMX40" s="195"/>
      <c r="JMY40" s="195"/>
      <c r="JMZ40" s="195"/>
      <c r="JNA40" s="195"/>
      <c r="JNB40" s="195"/>
      <c r="JNC40" s="195"/>
      <c r="JND40" s="195"/>
      <c r="JNE40" s="195"/>
      <c r="JNF40" s="195"/>
      <c r="JNG40" s="195"/>
      <c r="JNH40" s="195"/>
      <c r="JNI40" s="195"/>
      <c r="JNJ40" s="195"/>
      <c r="JNK40" s="195"/>
      <c r="JNL40" s="195"/>
      <c r="JNM40" s="195"/>
      <c r="JNN40" s="195"/>
      <c r="JNO40" s="195"/>
      <c r="JNP40" s="195"/>
      <c r="JNQ40" s="195"/>
      <c r="JNR40" s="195"/>
      <c r="JNS40" s="195"/>
      <c r="JNT40" s="195"/>
      <c r="JNU40" s="195"/>
      <c r="JNV40" s="195"/>
      <c r="JNW40" s="195"/>
      <c r="JNX40" s="195"/>
      <c r="JNY40" s="195"/>
      <c r="JNZ40" s="195"/>
      <c r="JOA40" s="195"/>
      <c r="JOB40" s="195"/>
      <c r="JOC40" s="195"/>
      <c r="JOD40" s="195"/>
      <c r="JOE40" s="195"/>
      <c r="JOF40" s="195"/>
      <c r="JOG40" s="195"/>
      <c r="JOH40" s="195"/>
      <c r="JOI40" s="195"/>
      <c r="JOJ40" s="195"/>
      <c r="JOK40" s="195"/>
      <c r="JOL40" s="195"/>
      <c r="JOM40" s="195"/>
      <c r="JON40" s="195"/>
      <c r="JOO40" s="195"/>
      <c r="JOP40" s="195"/>
      <c r="JOQ40" s="195"/>
      <c r="JOR40" s="195"/>
      <c r="JOS40" s="195"/>
      <c r="JOT40" s="195"/>
      <c r="JOU40" s="195"/>
      <c r="JOV40" s="195"/>
      <c r="JOW40" s="195"/>
      <c r="JOX40" s="195"/>
      <c r="JOY40" s="195"/>
      <c r="JOZ40" s="195"/>
      <c r="JPA40" s="195"/>
      <c r="JPB40" s="195"/>
      <c r="JPC40" s="195"/>
      <c r="JPD40" s="195"/>
      <c r="JPE40" s="195"/>
      <c r="JPF40" s="195"/>
      <c r="JPG40" s="195"/>
      <c r="JPH40" s="195"/>
      <c r="JPI40" s="195"/>
      <c r="JPJ40" s="195"/>
      <c r="JPK40" s="195"/>
      <c r="JPL40" s="195"/>
      <c r="JPM40" s="195"/>
      <c r="JPN40" s="195"/>
      <c r="JPO40" s="195"/>
      <c r="JPP40" s="195"/>
      <c r="JPQ40" s="195"/>
      <c r="JPR40" s="195"/>
      <c r="JPS40" s="195"/>
      <c r="JPT40" s="195"/>
      <c r="JPU40" s="195"/>
      <c r="JPV40" s="195"/>
      <c r="JPW40" s="195"/>
      <c r="JPX40" s="195"/>
      <c r="JPY40" s="195"/>
      <c r="JPZ40" s="195"/>
      <c r="JQA40" s="195"/>
      <c r="JQB40" s="195"/>
      <c r="JQC40" s="195"/>
      <c r="JQD40" s="195"/>
      <c r="JQE40" s="195"/>
      <c r="JQF40" s="195"/>
      <c r="JQG40" s="195"/>
      <c r="JQH40" s="195"/>
      <c r="JQI40" s="195"/>
      <c r="JQJ40" s="195"/>
      <c r="JQK40" s="195"/>
      <c r="JQL40" s="195"/>
      <c r="JQM40" s="195"/>
      <c r="JQN40" s="195"/>
      <c r="JQO40" s="195"/>
      <c r="JQP40" s="195"/>
      <c r="JQQ40" s="195"/>
      <c r="JQR40" s="195"/>
      <c r="JQS40" s="195"/>
      <c r="JQT40" s="195"/>
      <c r="JQU40" s="195"/>
      <c r="JQV40" s="195"/>
      <c r="JQW40" s="195"/>
      <c r="JQX40" s="195"/>
      <c r="JQY40" s="195"/>
      <c r="JQZ40" s="195"/>
      <c r="JRA40" s="195"/>
      <c r="JRB40" s="195"/>
      <c r="JRC40" s="195"/>
      <c r="JRD40" s="195"/>
      <c r="JRE40" s="195"/>
      <c r="JRF40" s="195"/>
      <c r="JRG40" s="195"/>
      <c r="JRH40" s="195"/>
      <c r="JRI40" s="195"/>
      <c r="JRJ40" s="195"/>
      <c r="JRK40" s="195"/>
      <c r="JRL40" s="195"/>
      <c r="JRM40" s="195"/>
      <c r="JRN40" s="195"/>
      <c r="JRO40" s="195"/>
      <c r="JRP40" s="195"/>
      <c r="JRQ40" s="195"/>
      <c r="JRR40" s="195"/>
      <c r="JRS40" s="195"/>
      <c r="JRT40" s="195"/>
      <c r="JRU40" s="195"/>
      <c r="JRV40" s="195"/>
      <c r="JRW40" s="195"/>
      <c r="JRX40" s="195"/>
      <c r="JRY40" s="195"/>
      <c r="JRZ40" s="195"/>
      <c r="JSA40" s="195"/>
      <c r="JSB40" s="195"/>
      <c r="JSC40" s="195"/>
      <c r="JSD40" s="195"/>
      <c r="JSE40" s="195"/>
      <c r="JSF40" s="195"/>
      <c r="JSG40" s="195"/>
      <c r="JSH40" s="195"/>
      <c r="JSI40" s="195"/>
      <c r="JSJ40" s="195"/>
      <c r="JSK40" s="195"/>
      <c r="JSL40" s="195"/>
      <c r="JSM40" s="195"/>
      <c r="JSN40" s="195"/>
      <c r="JSO40" s="195"/>
      <c r="JSP40" s="195"/>
      <c r="JSQ40" s="195"/>
      <c r="JSR40" s="195"/>
      <c r="JSS40" s="195"/>
      <c r="JST40" s="195"/>
      <c r="JSU40" s="195"/>
      <c r="JSV40" s="195"/>
      <c r="JSW40" s="195"/>
      <c r="JSX40" s="195"/>
      <c r="JSY40" s="195"/>
      <c r="JSZ40" s="195"/>
      <c r="JTA40" s="195"/>
      <c r="JTB40" s="195"/>
      <c r="JTC40" s="195"/>
      <c r="JTD40" s="195"/>
      <c r="JTE40" s="195"/>
      <c r="JTF40" s="195"/>
      <c r="JTG40" s="195"/>
      <c r="JTH40" s="195"/>
      <c r="JTI40" s="195"/>
      <c r="JTJ40" s="195"/>
      <c r="JTK40" s="195"/>
      <c r="JTL40" s="195"/>
      <c r="JTM40" s="195"/>
      <c r="JTN40" s="195"/>
      <c r="JTO40" s="195"/>
      <c r="JTP40" s="195"/>
      <c r="JTQ40" s="195"/>
      <c r="JTR40" s="195"/>
      <c r="JTS40" s="195"/>
      <c r="JTT40" s="195"/>
      <c r="JTU40" s="195"/>
      <c r="JTV40" s="195"/>
      <c r="JTW40" s="195"/>
      <c r="JTX40" s="195"/>
      <c r="JTY40" s="195"/>
      <c r="JTZ40" s="195"/>
      <c r="JUA40" s="195"/>
      <c r="JUB40" s="195"/>
      <c r="JUC40" s="195"/>
      <c r="JUD40" s="195"/>
      <c r="JUE40" s="195"/>
      <c r="JUF40" s="195"/>
      <c r="JUG40" s="195"/>
      <c r="JUH40" s="195"/>
      <c r="JUI40" s="195"/>
      <c r="JUJ40" s="195"/>
      <c r="JUK40" s="195"/>
      <c r="JUL40" s="195"/>
      <c r="JUM40" s="195"/>
      <c r="JUN40" s="195"/>
      <c r="JUO40" s="195"/>
      <c r="JUP40" s="195"/>
      <c r="JUQ40" s="195"/>
      <c r="JUR40" s="195"/>
      <c r="JUS40" s="195"/>
      <c r="JUT40" s="195"/>
      <c r="JUU40" s="195"/>
      <c r="JUV40" s="195"/>
      <c r="JUW40" s="195"/>
      <c r="JUX40" s="195"/>
      <c r="JUY40" s="195"/>
      <c r="JUZ40" s="195"/>
      <c r="JVA40" s="195"/>
      <c r="JVB40" s="195"/>
      <c r="JVC40" s="195"/>
      <c r="JVD40" s="195"/>
      <c r="JVE40" s="195"/>
      <c r="JVF40" s="195"/>
      <c r="JVG40" s="195"/>
      <c r="JVH40" s="195"/>
      <c r="JVI40" s="195"/>
      <c r="JVJ40" s="195"/>
      <c r="JVK40" s="195"/>
      <c r="JVL40" s="195"/>
      <c r="JVM40" s="195"/>
      <c r="JVN40" s="195"/>
      <c r="JVO40" s="195"/>
      <c r="JVP40" s="195"/>
      <c r="JVQ40" s="195"/>
      <c r="JVR40" s="195"/>
      <c r="JVS40" s="195"/>
      <c r="JVT40" s="195"/>
      <c r="JVU40" s="195"/>
      <c r="JVV40" s="195"/>
      <c r="JVW40" s="195"/>
      <c r="JVX40" s="195"/>
      <c r="JVY40" s="195"/>
      <c r="JVZ40" s="195"/>
      <c r="JWA40" s="195"/>
      <c r="JWB40" s="195"/>
      <c r="JWC40" s="195"/>
      <c r="JWD40" s="195"/>
      <c r="JWE40" s="195"/>
      <c r="JWF40" s="195"/>
      <c r="JWG40" s="195"/>
      <c r="JWH40" s="195"/>
      <c r="JWI40" s="195"/>
      <c r="JWJ40" s="195"/>
      <c r="JWK40" s="195"/>
      <c r="JWL40" s="195"/>
      <c r="JWM40" s="195"/>
      <c r="JWN40" s="195"/>
      <c r="JWO40" s="195"/>
      <c r="JWP40" s="195"/>
      <c r="JWQ40" s="195"/>
      <c r="JWR40" s="195"/>
      <c r="JWS40" s="195"/>
      <c r="JWT40" s="195"/>
      <c r="JWU40" s="195"/>
      <c r="JWV40" s="195"/>
      <c r="JWW40" s="195"/>
      <c r="JWX40" s="195"/>
      <c r="JWY40" s="195"/>
      <c r="JWZ40" s="195"/>
      <c r="JXA40" s="195"/>
      <c r="JXB40" s="195"/>
      <c r="JXC40" s="195"/>
      <c r="JXD40" s="195"/>
      <c r="JXE40" s="195"/>
      <c r="JXF40" s="195"/>
      <c r="JXG40" s="195"/>
      <c r="JXH40" s="195"/>
      <c r="JXI40" s="195"/>
      <c r="JXJ40" s="195"/>
      <c r="JXK40" s="195"/>
      <c r="JXL40" s="195"/>
      <c r="JXM40" s="195"/>
      <c r="JXN40" s="195"/>
      <c r="JXO40" s="195"/>
      <c r="JXP40" s="195"/>
      <c r="JXQ40" s="195"/>
      <c r="JXR40" s="195"/>
      <c r="JXS40" s="195"/>
      <c r="JXT40" s="195"/>
      <c r="JXU40" s="195"/>
      <c r="JXV40" s="195"/>
      <c r="JXW40" s="195"/>
      <c r="JXX40" s="195"/>
      <c r="JXY40" s="195"/>
      <c r="JXZ40" s="195"/>
      <c r="JYA40" s="195"/>
      <c r="JYB40" s="195"/>
      <c r="JYC40" s="195"/>
      <c r="JYD40" s="195"/>
      <c r="JYE40" s="195"/>
      <c r="JYF40" s="195"/>
      <c r="JYG40" s="195"/>
      <c r="JYH40" s="195"/>
      <c r="JYI40" s="195"/>
      <c r="JYJ40" s="195"/>
      <c r="JYK40" s="195"/>
      <c r="JYL40" s="195"/>
      <c r="JYM40" s="195"/>
      <c r="JYN40" s="195"/>
      <c r="JYO40" s="195"/>
      <c r="JYP40" s="195"/>
      <c r="JYQ40" s="195"/>
      <c r="JYR40" s="195"/>
      <c r="JYS40" s="195"/>
      <c r="JYT40" s="195"/>
      <c r="JYU40" s="195"/>
      <c r="JYV40" s="195"/>
      <c r="JYW40" s="195"/>
      <c r="JYX40" s="195"/>
      <c r="JYY40" s="195"/>
      <c r="JYZ40" s="195"/>
      <c r="JZA40" s="195"/>
      <c r="JZB40" s="195"/>
      <c r="JZC40" s="195"/>
      <c r="JZD40" s="195"/>
      <c r="JZE40" s="195"/>
      <c r="JZF40" s="195"/>
      <c r="JZG40" s="195"/>
      <c r="JZH40" s="195"/>
      <c r="JZI40" s="195"/>
      <c r="JZJ40" s="195"/>
      <c r="JZK40" s="195"/>
      <c r="JZL40" s="195"/>
      <c r="JZM40" s="195"/>
      <c r="JZN40" s="195"/>
      <c r="JZO40" s="195"/>
      <c r="JZP40" s="195"/>
      <c r="JZQ40" s="195"/>
      <c r="JZR40" s="195"/>
      <c r="JZS40" s="195"/>
      <c r="JZT40" s="195"/>
      <c r="JZU40" s="195"/>
      <c r="JZV40" s="195"/>
      <c r="JZW40" s="195"/>
      <c r="JZX40" s="195"/>
      <c r="JZY40" s="195"/>
      <c r="JZZ40" s="195"/>
      <c r="KAA40" s="195"/>
      <c r="KAB40" s="195"/>
      <c r="KAC40" s="195"/>
      <c r="KAD40" s="195"/>
      <c r="KAE40" s="195"/>
      <c r="KAF40" s="195"/>
      <c r="KAG40" s="195"/>
      <c r="KAH40" s="195"/>
      <c r="KAI40" s="195"/>
      <c r="KAJ40" s="195"/>
      <c r="KAK40" s="195"/>
      <c r="KAL40" s="195"/>
      <c r="KAM40" s="195"/>
      <c r="KAN40" s="195"/>
      <c r="KAO40" s="195"/>
      <c r="KAP40" s="195"/>
      <c r="KAQ40" s="195"/>
      <c r="KAR40" s="195"/>
      <c r="KAS40" s="195"/>
      <c r="KAT40" s="195"/>
      <c r="KAU40" s="195"/>
      <c r="KAV40" s="195"/>
      <c r="KAW40" s="195"/>
      <c r="KAX40" s="195"/>
      <c r="KAY40" s="195"/>
      <c r="KAZ40" s="195"/>
      <c r="KBA40" s="195"/>
      <c r="KBB40" s="195"/>
      <c r="KBC40" s="195"/>
      <c r="KBD40" s="195"/>
      <c r="KBE40" s="195"/>
      <c r="KBF40" s="195"/>
      <c r="KBG40" s="195"/>
      <c r="KBH40" s="195"/>
      <c r="KBI40" s="195"/>
      <c r="KBJ40" s="195"/>
      <c r="KBK40" s="195"/>
      <c r="KBL40" s="195"/>
      <c r="KBM40" s="195"/>
      <c r="KBN40" s="195"/>
      <c r="KBO40" s="195"/>
      <c r="KBP40" s="195"/>
      <c r="KBQ40" s="195"/>
      <c r="KBR40" s="195"/>
      <c r="KBS40" s="195"/>
      <c r="KBT40" s="195"/>
      <c r="KBU40" s="195"/>
      <c r="KBV40" s="195"/>
      <c r="KBW40" s="195"/>
      <c r="KBX40" s="195"/>
      <c r="KBY40" s="195"/>
      <c r="KBZ40" s="195"/>
      <c r="KCA40" s="195"/>
      <c r="KCB40" s="195"/>
      <c r="KCC40" s="195"/>
      <c r="KCD40" s="195"/>
      <c r="KCE40" s="195"/>
      <c r="KCF40" s="195"/>
      <c r="KCG40" s="195"/>
      <c r="KCH40" s="195"/>
      <c r="KCI40" s="195"/>
      <c r="KCJ40" s="195"/>
      <c r="KCK40" s="195"/>
      <c r="KCL40" s="195"/>
      <c r="KCM40" s="195"/>
      <c r="KCN40" s="195"/>
      <c r="KCO40" s="195"/>
      <c r="KCP40" s="195"/>
      <c r="KCQ40" s="195"/>
      <c r="KCR40" s="195"/>
      <c r="KCS40" s="195"/>
      <c r="KCT40" s="195"/>
      <c r="KCU40" s="195"/>
      <c r="KCV40" s="195"/>
      <c r="KCW40" s="195"/>
      <c r="KCX40" s="195"/>
      <c r="KCY40" s="195"/>
      <c r="KCZ40" s="195"/>
      <c r="KDA40" s="195"/>
      <c r="KDB40" s="195"/>
      <c r="KDC40" s="195"/>
      <c r="KDD40" s="195"/>
      <c r="KDE40" s="195"/>
      <c r="KDF40" s="195"/>
      <c r="KDG40" s="195"/>
      <c r="KDH40" s="195"/>
      <c r="KDI40" s="195"/>
      <c r="KDJ40" s="195"/>
      <c r="KDK40" s="195"/>
      <c r="KDL40" s="195"/>
      <c r="KDM40" s="195"/>
      <c r="KDN40" s="195"/>
      <c r="KDO40" s="195"/>
      <c r="KDP40" s="195"/>
      <c r="KDQ40" s="195"/>
      <c r="KDR40" s="195"/>
      <c r="KDS40" s="195"/>
      <c r="KDT40" s="195"/>
      <c r="KDU40" s="195"/>
      <c r="KDV40" s="195"/>
      <c r="KDW40" s="195"/>
      <c r="KDX40" s="195"/>
      <c r="KDY40" s="195"/>
      <c r="KDZ40" s="195"/>
      <c r="KEA40" s="195"/>
      <c r="KEB40" s="195"/>
      <c r="KEC40" s="195"/>
      <c r="KED40" s="195"/>
      <c r="KEE40" s="195"/>
      <c r="KEF40" s="195"/>
      <c r="KEG40" s="195"/>
      <c r="KEH40" s="195"/>
      <c r="KEI40" s="195"/>
      <c r="KEJ40" s="195"/>
      <c r="KEK40" s="195"/>
      <c r="KEL40" s="195"/>
      <c r="KEM40" s="195"/>
      <c r="KEN40" s="195"/>
      <c r="KEO40" s="195"/>
      <c r="KEP40" s="195"/>
      <c r="KEQ40" s="195"/>
      <c r="KER40" s="195"/>
      <c r="KES40" s="195"/>
      <c r="KET40" s="195"/>
      <c r="KEU40" s="195"/>
      <c r="KEV40" s="195"/>
      <c r="KEW40" s="195"/>
      <c r="KEX40" s="195"/>
      <c r="KEY40" s="195"/>
      <c r="KEZ40" s="195"/>
      <c r="KFA40" s="195"/>
      <c r="KFB40" s="195"/>
      <c r="KFC40" s="195"/>
      <c r="KFD40" s="195"/>
      <c r="KFE40" s="195"/>
      <c r="KFF40" s="195"/>
      <c r="KFG40" s="195"/>
      <c r="KFH40" s="195"/>
      <c r="KFI40" s="195"/>
      <c r="KFJ40" s="195"/>
      <c r="KFK40" s="195"/>
      <c r="KFL40" s="195"/>
      <c r="KFM40" s="195"/>
      <c r="KFN40" s="195"/>
      <c r="KFO40" s="195"/>
      <c r="KFP40" s="195"/>
      <c r="KFQ40" s="195"/>
      <c r="KFR40" s="195"/>
      <c r="KFS40" s="195"/>
      <c r="KFT40" s="195"/>
      <c r="KFU40" s="195"/>
      <c r="KFV40" s="195"/>
      <c r="KFW40" s="195"/>
      <c r="KFX40" s="195"/>
      <c r="KFY40" s="195"/>
      <c r="KFZ40" s="195"/>
      <c r="KGA40" s="195"/>
      <c r="KGB40" s="195"/>
      <c r="KGC40" s="195"/>
      <c r="KGD40" s="195"/>
      <c r="KGE40" s="195"/>
      <c r="KGF40" s="195"/>
      <c r="KGG40" s="195"/>
      <c r="KGH40" s="195"/>
      <c r="KGI40" s="195"/>
      <c r="KGJ40" s="195"/>
      <c r="KGK40" s="195"/>
      <c r="KGL40" s="195"/>
      <c r="KGM40" s="195"/>
      <c r="KGN40" s="195"/>
      <c r="KGO40" s="195"/>
      <c r="KGP40" s="195"/>
      <c r="KGQ40" s="195"/>
      <c r="KGR40" s="195"/>
      <c r="KGS40" s="195"/>
      <c r="KGT40" s="195"/>
      <c r="KGU40" s="195"/>
      <c r="KGV40" s="195"/>
      <c r="KGW40" s="195"/>
      <c r="KGX40" s="195"/>
      <c r="KGY40" s="195"/>
      <c r="KGZ40" s="195"/>
      <c r="KHA40" s="195"/>
      <c r="KHB40" s="195"/>
      <c r="KHC40" s="195"/>
      <c r="KHD40" s="195"/>
      <c r="KHE40" s="195"/>
      <c r="KHF40" s="195"/>
      <c r="KHG40" s="195"/>
      <c r="KHH40" s="195"/>
      <c r="KHI40" s="195"/>
      <c r="KHJ40" s="195"/>
      <c r="KHK40" s="195"/>
      <c r="KHL40" s="195"/>
      <c r="KHM40" s="195"/>
      <c r="KHN40" s="195"/>
      <c r="KHO40" s="195"/>
      <c r="KHP40" s="195"/>
      <c r="KHQ40" s="195"/>
      <c r="KHR40" s="195"/>
      <c r="KHS40" s="195"/>
      <c r="KHT40" s="195"/>
      <c r="KHU40" s="195"/>
      <c r="KHV40" s="195"/>
      <c r="KHW40" s="195"/>
      <c r="KHX40" s="195"/>
      <c r="KHY40" s="195"/>
      <c r="KHZ40" s="195"/>
      <c r="KIA40" s="195"/>
      <c r="KIB40" s="195"/>
      <c r="KIC40" s="195"/>
      <c r="KID40" s="195"/>
      <c r="KIE40" s="195"/>
      <c r="KIF40" s="195"/>
      <c r="KIG40" s="195"/>
      <c r="KIH40" s="195"/>
      <c r="KII40" s="195"/>
      <c r="KIJ40" s="195"/>
      <c r="KIK40" s="195"/>
      <c r="KIL40" s="195"/>
      <c r="KIM40" s="195"/>
      <c r="KIN40" s="195"/>
      <c r="KIO40" s="195"/>
      <c r="KIP40" s="195"/>
      <c r="KIQ40" s="195"/>
      <c r="KIR40" s="195"/>
      <c r="KIS40" s="195"/>
      <c r="KIT40" s="195"/>
      <c r="KIU40" s="195"/>
      <c r="KIV40" s="195"/>
      <c r="KIW40" s="195"/>
      <c r="KIX40" s="195"/>
      <c r="KIY40" s="195"/>
      <c r="KIZ40" s="195"/>
      <c r="KJA40" s="195"/>
      <c r="KJB40" s="195"/>
      <c r="KJC40" s="195"/>
      <c r="KJD40" s="195"/>
      <c r="KJE40" s="195"/>
      <c r="KJF40" s="195"/>
      <c r="KJG40" s="195"/>
      <c r="KJH40" s="195"/>
      <c r="KJI40" s="195"/>
      <c r="KJJ40" s="195"/>
      <c r="KJK40" s="195"/>
      <c r="KJL40" s="195"/>
      <c r="KJM40" s="195"/>
      <c r="KJN40" s="195"/>
      <c r="KJO40" s="195"/>
      <c r="KJP40" s="195"/>
      <c r="KJQ40" s="195"/>
      <c r="KJR40" s="195"/>
      <c r="KJS40" s="195"/>
      <c r="KJT40" s="195"/>
      <c r="KJU40" s="195"/>
      <c r="KJV40" s="195"/>
      <c r="KJW40" s="195"/>
      <c r="KJX40" s="195"/>
      <c r="KJY40" s="195"/>
      <c r="KJZ40" s="195"/>
      <c r="KKA40" s="195"/>
      <c r="KKB40" s="195"/>
      <c r="KKC40" s="195"/>
      <c r="KKD40" s="195"/>
      <c r="KKE40" s="195"/>
      <c r="KKF40" s="195"/>
      <c r="KKG40" s="195"/>
      <c r="KKH40" s="195"/>
      <c r="KKI40" s="195"/>
      <c r="KKJ40" s="195"/>
      <c r="KKK40" s="195"/>
      <c r="KKL40" s="195"/>
      <c r="KKM40" s="195"/>
      <c r="KKN40" s="195"/>
      <c r="KKO40" s="195"/>
      <c r="KKP40" s="195"/>
      <c r="KKQ40" s="195"/>
      <c r="KKR40" s="195"/>
      <c r="KKS40" s="195"/>
      <c r="KKT40" s="195"/>
      <c r="KKU40" s="195"/>
      <c r="KKV40" s="195"/>
      <c r="KKW40" s="195"/>
      <c r="KKX40" s="195"/>
      <c r="KKY40" s="195"/>
      <c r="KKZ40" s="195"/>
      <c r="KLA40" s="195"/>
      <c r="KLB40" s="195"/>
      <c r="KLC40" s="195"/>
      <c r="KLD40" s="195"/>
      <c r="KLE40" s="195"/>
      <c r="KLF40" s="195"/>
      <c r="KLG40" s="195"/>
      <c r="KLH40" s="195"/>
      <c r="KLI40" s="195"/>
      <c r="KLJ40" s="195"/>
      <c r="KLK40" s="195"/>
      <c r="KLL40" s="195"/>
      <c r="KLM40" s="195"/>
      <c r="KLN40" s="195"/>
      <c r="KLO40" s="195"/>
      <c r="KLP40" s="195"/>
      <c r="KLQ40" s="195"/>
      <c r="KLR40" s="195"/>
      <c r="KLS40" s="195"/>
      <c r="KLT40" s="195"/>
      <c r="KLU40" s="195"/>
      <c r="KLV40" s="195"/>
      <c r="KLW40" s="195"/>
      <c r="KLX40" s="195"/>
      <c r="KLY40" s="195"/>
      <c r="KLZ40" s="195"/>
      <c r="KMA40" s="195"/>
      <c r="KMB40" s="195"/>
      <c r="KMC40" s="195"/>
      <c r="KMD40" s="195"/>
      <c r="KME40" s="195"/>
      <c r="KMF40" s="195"/>
      <c r="KMG40" s="195"/>
      <c r="KMH40" s="195"/>
      <c r="KMI40" s="195"/>
      <c r="KMJ40" s="195"/>
      <c r="KMK40" s="195"/>
      <c r="KML40" s="195"/>
      <c r="KMM40" s="195"/>
      <c r="KMN40" s="195"/>
      <c r="KMO40" s="195"/>
      <c r="KMP40" s="195"/>
      <c r="KMQ40" s="195"/>
      <c r="KMR40" s="195"/>
      <c r="KMS40" s="195"/>
      <c r="KMT40" s="195"/>
      <c r="KMU40" s="195"/>
      <c r="KMV40" s="195"/>
      <c r="KMW40" s="195"/>
      <c r="KMX40" s="195"/>
      <c r="KMY40" s="195"/>
      <c r="KMZ40" s="195"/>
      <c r="KNA40" s="195"/>
      <c r="KNB40" s="195"/>
      <c r="KNC40" s="195"/>
      <c r="KND40" s="195"/>
      <c r="KNE40" s="195"/>
      <c r="KNF40" s="195"/>
      <c r="KNG40" s="195"/>
      <c r="KNH40" s="195"/>
      <c r="KNI40" s="195"/>
      <c r="KNJ40" s="195"/>
      <c r="KNK40" s="195"/>
      <c r="KNL40" s="195"/>
      <c r="KNM40" s="195"/>
      <c r="KNN40" s="195"/>
      <c r="KNO40" s="195"/>
      <c r="KNP40" s="195"/>
      <c r="KNQ40" s="195"/>
      <c r="KNR40" s="195"/>
      <c r="KNS40" s="195"/>
      <c r="KNT40" s="195"/>
      <c r="KNU40" s="195"/>
      <c r="KNV40" s="195"/>
      <c r="KNW40" s="195"/>
      <c r="KNX40" s="195"/>
      <c r="KNY40" s="195"/>
      <c r="KNZ40" s="195"/>
      <c r="KOA40" s="195"/>
      <c r="KOB40" s="195"/>
      <c r="KOC40" s="195"/>
      <c r="KOD40" s="195"/>
      <c r="KOE40" s="195"/>
      <c r="KOF40" s="195"/>
      <c r="KOG40" s="195"/>
      <c r="KOH40" s="195"/>
      <c r="KOI40" s="195"/>
      <c r="KOJ40" s="195"/>
      <c r="KOK40" s="195"/>
      <c r="KOL40" s="195"/>
      <c r="KOM40" s="195"/>
      <c r="KON40" s="195"/>
      <c r="KOO40" s="195"/>
      <c r="KOP40" s="195"/>
      <c r="KOQ40" s="195"/>
      <c r="KOR40" s="195"/>
      <c r="KOS40" s="195"/>
      <c r="KOT40" s="195"/>
      <c r="KOU40" s="195"/>
      <c r="KOV40" s="195"/>
      <c r="KOW40" s="195"/>
      <c r="KOX40" s="195"/>
      <c r="KOY40" s="195"/>
      <c r="KOZ40" s="195"/>
      <c r="KPA40" s="195"/>
      <c r="KPB40" s="195"/>
      <c r="KPC40" s="195"/>
      <c r="KPD40" s="195"/>
      <c r="KPE40" s="195"/>
      <c r="KPF40" s="195"/>
      <c r="KPG40" s="195"/>
      <c r="KPH40" s="195"/>
      <c r="KPI40" s="195"/>
      <c r="KPJ40" s="195"/>
      <c r="KPK40" s="195"/>
      <c r="KPL40" s="195"/>
      <c r="KPM40" s="195"/>
      <c r="KPN40" s="195"/>
      <c r="KPO40" s="195"/>
      <c r="KPP40" s="195"/>
      <c r="KPQ40" s="195"/>
      <c r="KPR40" s="195"/>
      <c r="KPS40" s="195"/>
      <c r="KPT40" s="195"/>
      <c r="KPU40" s="195"/>
      <c r="KPV40" s="195"/>
      <c r="KPW40" s="195"/>
      <c r="KPX40" s="195"/>
      <c r="KPY40" s="195"/>
      <c r="KPZ40" s="195"/>
      <c r="KQA40" s="195"/>
      <c r="KQB40" s="195"/>
      <c r="KQC40" s="195"/>
      <c r="KQD40" s="195"/>
      <c r="KQE40" s="195"/>
      <c r="KQF40" s="195"/>
      <c r="KQG40" s="195"/>
      <c r="KQH40" s="195"/>
      <c r="KQI40" s="195"/>
      <c r="KQJ40" s="195"/>
      <c r="KQK40" s="195"/>
      <c r="KQL40" s="195"/>
      <c r="KQM40" s="195"/>
      <c r="KQN40" s="195"/>
      <c r="KQO40" s="195"/>
      <c r="KQP40" s="195"/>
      <c r="KQQ40" s="195"/>
      <c r="KQR40" s="195"/>
      <c r="KQS40" s="195"/>
      <c r="KQT40" s="195"/>
      <c r="KQU40" s="195"/>
      <c r="KQV40" s="195"/>
      <c r="KQW40" s="195"/>
      <c r="KQX40" s="195"/>
      <c r="KQY40" s="195"/>
      <c r="KQZ40" s="195"/>
      <c r="KRA40" s="195"/>
      <c r="KRB40" s="195"/>
      <c r="KRC40" s="195"/>
      <c r="KRD40" s="195"/>
      <c r="KRE40" s="195"/>
      <c r="KRF40" s="195"/>
      <c r="KRG40" s="195"/>
      <c r="KRH40" s="195"/>
      <c r="KRI40" s="195"/>
      <c r="KRJ40" s="195"/>
      <c r="KRK40" s="195"/>
      <c r="KRL40" s="195"/>
      <c r="KRM40" s="195"/>
      <c r="KRN40" s="195"/>
      <c r="KRO40" s="195"/>
      <c r="KRP40" s="195"/>
      <c r="KRQ40" s="195"/>
      <c r="KRR40" s="195"/>
      <c r="KRS40" s="195"/>
      <c r="KRT40" s="195"/>
      <c r="KRU40" s="195"/>
      <c r="KRV40" s="195"/>
      <c r="KRW40" s="195"/>
      <c r="KRX40" s="195"/>
      <c r="KRY40" s="195"/>
      <c r="KRZ40" s="195"/>
      <c r="KSA40" s="195"/>
      <c r="KSB40" s="195"/>
      <c r="KSC40" s="195"/>
      <c r="KSD40" s="195"/>
      <c r="KSE40" s="195"/>
      <c r="KSF40" s="195"/>
      <c r="KSG40" s="195"/>
      <c r="KSH40" s="195"/>
      <c r="KSI40" s="195"/>
      <c r="KSJ40" s="195"/>
      <c r="KSK40" s="195"/>
      <c r="KSL40" s="195"/>
      <c r="KSM40" s="195"/>
      <c r="KSN40" s="195"/>
      <c r="KSO40" s="195"/>
      <c r="KSP40" s="195"/>
      <c r="KSQ40" s="195"/>
      <c r="KSR40" s="195"/>
      <c r="KSS40" s="195"/>
      <c r="KST40" s="195"/>
      <c r="KSU40" s="195"/>
      <c r="KSV40" s="195"/>
      <c r="KSW40" s="195"/>
      <c r="KSX40" s="195"/>
      <c r="KSY40" s="195"/>
      <c r="KSZ40" s="195"/>
      <c r="KTA40" s="195"/>
      <c r="KTB40" s="195"/>
      <c r="KTC40" s="195"/>
      <c r="KTD40" s="195"/>
      <c r="KTE40" s="195"/>
      <c r="KTF40" s="195"/>
      <c r="KTG40" s="195"/>
      <c r="KTH40" s="195"/>
      <c r="KTI40" s="195"/>
      <c r="KTJ40" s="195"/>
      <c r="KTK40" s="195"/>
      <c r="KTL40" s="195"/>
      <c r="KTM40" s="195"/>
      <c r="KTN40" s="195"/>
      <c r="KTO40" s="195"/>
      <c r="KTP40" s="195"/>
      <c r="KTQ40" s="195"/>
      <c r="KTR40" s="195"/>
      <c r="KTS40" s="195"/>
      <c r="KTT40" s="195"/>
      <c r="KTU40" s="195"/>
      <c r="KTV40" s="195"/>
      <c r="KTW40" s="195"/>
      <c r="KTX40" s="195"/>
      <c r="KTY40" s="195"/>
      <c r="KTZ40" s="195"/>
      <c r="KUA40" s="195"/>
      <c r="KUB40" s="195"/>
      <c r="KUC40" s="195"/>
      <c r="KUD40" s="195"/>
      <c r="KUE40" s="195"/>
      <c r="KUF40" s="195"/>
      <c r="KUG40" s="195"/>
      <c r="KUH40" s="195"/>
      <c r="KUI40" s="195"/>
      <c r="KUJ40" s="195"/>
      <c r="KUK40" s="195"/>
      <c r="KUL40" s="195"/>
      <c r="KUM40" s="195"/>
      <c r="KUN40" s="195"/>
      <c r="KUO40" s="195"/>
      <c r="KUP40" s="195"/>
      <c r="KUQ40" s="195"/>
      <c r="KUR40" s="195"/>
      <c r="KUS40" s="195"/>
      <c r="KUT40" s="195"/>
      <c r="KUU40" s="195"/>
      <c r="KUV40" s="195"/>
      <c r="KUW40" s="195"/>
      <c r="KUX40" s="195"/>
      <c r="KUY40" s="195"/>
      <c r="KUZ40" s="195"/>
      <c r="KVA40" s="195"/>
      <c r="KVB40" s="195"/>
      <c r="KVC40" s="195"/>
      <c r="KVD40" s="195"/>
      <c r="KVE40" s="195"/>
      <c r="KVF40" s="195"/>
      <c r="KVG40" s="195"/>
      <c r="KVH40" s="195"/>
      <c r="KVI40" s="195"/>
      <c r="KVJ40" s="195"/>
      <c r="KVK40" s="195"/>
      <c r="KVL40" s="195"/>
      <c r="KVM40" s="195"/>
      <c r="KVN40" s="195"/>
      <c r="KVO40" s="195"/>
      <c r="KVP40" s="195"/>
      <c r="KVQ40" s="195"/>
      <c r="KVR40" s="195"/>
      <c r="KVS40" s="195"/>
      <c r="KVT40" s="195"/>
      <c r="KVU40" s="195"/>
      <c r="KVV40" s="195"/>
      <c r="KVW40" s="195"/>
      <c r="KVX40" s="195"/>
      <c r="KVY40" s="195"/>
      <c r="KVZ40" s="195"/>
      <c r="KWA40" s="195"/>
      <c r="KWB40" s="195"/>
      <c r="KWC40" s="195"/>
      <c r="KWD40" s="195"/>
      <c r="KWE40" s="195"/>
      <c r="KWF40" s="195"/>
      <c r="KWG40" s="195"/>
      <c r="KWH40" s="195"/>
      <c r="KWI40" s="195"/>
      <c r="KWJ40" s="195"/>
      <c r="KWK40" s="195"/>
      <c r="KWL40" s="195"/>
      <c r="KWM40" s="195"/>
      <c r="KWN40" s="195"/>
      <c r="KWO40" s="195"/>
      <c r="KWP40" s="195"/>
      <c r="KWQ40" s="195"/>
      <c r="KWR40" s="195"/>
      <c r="KWS40" s="195"/>
      <c r="KWT40" s="195"/>
      <c r="KWU40" s="195"/>
      <c r="KWV40" s="195"/>
      <c r="KWW40" s="195"/>
      <c r="KWX40" s="195"/>
      <c r="KWY40" s="195"/>
      <c r="KWZ40" s="195"/>
      <c r="KXA40" s="195"/>
      <c r="KXB40" s="195"/>
      <c r="KXC40" s="195"/>
      <c r="KXD40" s="195"/>
      <c r="KXE40" s="195"/>
      <c r="KXF40" s="195"/>
      <c r="KXG40" s="195"/>
      <c r="KXH40" s="195"/>
      <c r="KXI40" s="195"/>
      <c r="KXJ40" s="195"/>
      <c r="KXK40" s="195"/>
      <c r="KXL40" s="195"/>
      <c r="KXM40" s="195"/>
      <c r="KXN40" s="195"/>
      <c r="KXO40" s="195"/>
      <c r="KXP40" s="195"/>
      <c r="KXQ40" s="195"/>
      <c r="KXR40" s="195"/>
      <c r="KXS40" s="195"/>
      <c r="KXT40" s="195"/>
      <c r="KXU40" s="195"/>
      <c r="KXV40" s="195"/>
      <c r="KXW40" s="195"/>
      <c r="KXX40" s="195"/>
      <c r="KXY40" s="195"/>
      <c r="KXZ40" s="195"/>
      <c r="KYA40" s="195"/>
      <c r="KYB40" s="195"/>
      <c r="KYC40" s="195"/>
      <c r="KYD40" s="195"/>
      <c r="KYE40" s="195"/>
      <c r="KYF40" s="195"/>
      <c r="KYG40" s="195"/>
      <c r="KYH40" s="195"/>
      <c r="KYI40" s="195"/>
      <c r="KYJ40" s="195"/>
      <c r="KYK40" s="195"/>
      <c r="KYL40" s="195"/>
      <c r="KYM40" s="195"/>
      <c r="KYN40" s="195"/>
      <c r="KYO40" s="195"/>
      <c r="KYP40" s="195"/>
      <c r="KYQ40" s="195"/>
      <c r="KYR40" s="195"/>
      <c r="KYS40" s="195"/>
      <c r="KYT40" s="195"/>
      <c r="KYU40" s="195"/>
      <c r="KYV40" s="195"/>
      <c r="KYW40" s="195"/>
      <c r="KYX40" s="195"/>
      <c r="KYY40" s="195"/>
      <c r="KYZ40" s="195"/>
      <c r="KZA40" s="195"/>
      <c r="KZB40" s="195"/>
      <c r="KZC40" s="195"/>
      <c r="KZD40" s="195"/>
      <c r="KZE40" s="195"/>
      <c r="KZF40" s="195"/>
      <c r="KZG40" s="195"/>
      <c r="KZH40" s="195"/>
      <c r="KZI40" s="195"/>
      <c r="KZJ40" s="195"/>
      <c r="KZK40" s="195"/>
      <c r="KZL40" s="195"/>
      <c r="KZM40" s="195"/>
      <c r="KZN40" s="195"/>
      <c r="KZO40" s="195"/>
      <c r="KZP40" s="195"/>
      <c r="KZQ40" s="195"/>
      <c r="KZR40" s="195"/>
      <c r="KZS40" s="195"/>
      <c r="KZT40" s="195"/>
      <c r="KZU40" s="195"/>
      <c r="KZV40" s="195"/>
      <c r="KZW40" s="195"/>
      <c r="KZX40" s="195"/>
      <c r="KZY40" s="195"/>
      <c r="KZZ40" s="195"/>
      <c r="LAA40" s="195"/>
      <c r="LAB40" s="195"/>
      <c r="LAC40" s="195"/>
      <c r="LAD40" s="195"/>
      <c r="LAE40" s="195"/>
      <c r="LAF40" s="195"/>
      <c r="LAG40" s="195"/>
      <c r="LAH40" s="195"/>
      <c r="LAI40" s="195"/>
      <c r="LAJ40" s="195"/>
      <c r="LAK40" s="195"/>
      <c r="LAL40" s="195"/>
      <c r="LAM40" s="195"/>
      <c r="LAN40" s="195"/>
      <c r="LAO40" s="195"/>
      <c r="LAP40" s="195"/>
      <c r="LAQ40" s="195"/>
      <c r="LAR40" s="195"/>
      <c r="LAS40" s="195"/>
      <c r="LAT40" s="195"/>
      <c r="LAU40" s="195"/>
      <c r="LAV40" s="195"/>
      <c r="LAW40" s="195"/>
      <c r="LAX40" s="195"/>
      <c r="LAY40" s="195"/>
      <c r="LAZ40" s="195"/>
      <c r="LBA40" s="195"/>
      <c r="LBB40" s="195"/>
      <c r="LBC40" s="195"/>
      <c r="LBD40" s="195"/>
      <c r="LBE40" s="195"/>
      <c r="LBF40" s="195"/>
      <c r="LBG40" s="195"/>
      <c r="LBH40" s="195"/>
      <c r="LBI40" s="195"/>
      <c r="LBJ40" s="195"/>
      <c r="LBK40" s="195"/>
      <c r="LBL40" s="195"/>
      <c r="LBM40" s="195"/>
      <c r="LBN40" s="195"/>
      <c r="LBO40" s="195"/>
      <c r="LBP40" s="195"/>
      <c r="LBQ40" s="195"/>
      <c r="LBR40" s="195"/>
      <c r="LBS40" s="195"/>
      <c r="LBT40" s="195"/>
      <c r="LBU40" s="195"/>
      <c r="LBV40" s="195"/>
      <c r="LBW40" s="195"/>
      <c r="LBX40" s="195"/>
      <c r="LBY40" s="195"/>
      <c r="LBZ40" s="195"/>
      <c r="LCA40" s="195"/>
      <c r="LCB40" s="195"/>
      <c r="LCC40" s="195"/>
      <c r="LCD40" s="195"/>
      <c r="LCE40" s="195"/>
      <c r="LCF40" s="195"/>
      <c r="LCG40" s="195"/>
      <c r="LCH40" s="195"/>
      <c r="LCI40" s="195"/>
      <c r="LCJ40" s="195"/>
      <c r="LCK40" s="195"/>
      <c r="LCL40" s="195"/>
      <c r="LCM40" s="195"/>
      <c r="LCN40" s="195"/>
      <c r="LCO40" s="195"/>
      <c r="LCP40" s="195"/>
      <c r="LCQ40" s="195"/>
      <c r="LCR40" s="195"/>
      <c r="LCS40" s="195"/>
      <c r="LCT40" s="195"/>
      <c r="LCU40" s="195"/>
      <c r="LCV40" s="195"/>
      <c r="LCW40" s="195"/>
      <c r="LCX40" s="195"/>
      <c r="LCY40" s="195"/>
      <c r="LCZ40" s="195"/>
      <c r="LDA40" s="195"/>
      <c r="LDB40" s="195"/>
      <c r="LDC40" s="195"/>
      <c r="LDD40" s="195"/>
      <c r="LDE40" s="195"/>
      <c r="LDF40" s="195"/>
      <c r="LDG40" s="195"/>
      <c r="LDH40" s="195"/>
      <c r="LDI40" s="195"/>
      <c r="LDJ40" s="195"/>
      <c r="LDK40" s="195"/>
      <c r="LDL40" s="195"/>
      <c r="LDM40" s="195"/>
      <c r="LDN40" s="195"/>
      <c r="LDO40" s="195"/>
      <c r="LDP40" s="195"/>
      <c r="LDQ40" s="195"/>
      <c r="LDR40" s="195"/>
      <c r="LDS40" s="195"/>
      <c r="LDT40" s="195"/>
      <c r="LDU40" s="195"/>
      <c r="LDV40" s="195"/>
      <c r="LDW40" s="195"/>
      <c r="LDX40" s="195"/>
      <c r="LDY40" s="195"/>
      <c r="LDZ40" s="195"/>
      <c r="LEA40" s="195"/>
      <c r="LEB40" s="195"/>
      <c r="LEC40" s="195"/>
      <c r="LED40" s="195"/>
      <c r="LEE40" s="195"/>
      <c r="LEF40" s="195"/>
      <c r="LEG40" s="195"/>
      <c r="LEH40" s="195"/>
      <c r="LEI40" s="195"/>
      <c r="LEJ40" s="195"/>
      <c r="LEK40" s="195"/>
      <c r="LEL40" s="195"/>
      <c r="LEM40" s="195"/>
      <c r="LEN40" s="195"/>
      <c r="LEO40" s="195"/>
      <c r="LEP40" s="195"/>
      <c r="LEQ40" s="195"/>
      <c r="LER40" s="195"/>
      <c r="LES40" s="195"/>
      <c r="LET40" s="195"/>
      <c r="LEU40" s="195"/>
      <c r="LEV40" s="195"/>
      <c r="LEW40" s="195"/>
      <c r="LEX40" s="195"/>
      <c r="LEY40" s="195"/>
      <c r="LEZ40" s="195"/>
      <c r="LFA40" s="195"/>
      <c r="LFB40" s="195"/>
      <c r="LFC40" s="195"/>
      <c r="LFD40" s="195"/>
      <c r="LFE40" s="195"/>
      <c r="LFF40" s="195"/>
      <c r="LFG40" s="195"/>
      <c r="LFH40" s="195"/>
      <c r="LFI40" s="195"/>
      <c r="LFJ40" s="195"/>
      <c r="LFK40" s="195"/>
      <c r="LFL40" s="195"/>
      <c r="LFM40" s="195"/>
      <c r="LFN40" s="195"/>
      <c r="LFO40" s="195"/>
      <c r="LFP40" s="195"/>
      <c r="LFQ40" s="195"/>
      <c r="LFR40" s="195"/>
      <c r="LFS40" s="195"/>
      <c r="LFT40" s="195"/>
      <c r="LFU40" s="195"/>
      <c r="LFV40" s="195"/>
      <c r="LFW40" s="195"/>
      <c r="LFX40" s="195"/>
      <c r="LFY40" s="195"/>
      <c r="LFZ40" s="195"/>
      <c r="LGA40" s="195"/>
      <c r="LGB40" s="195"/>
      <c r="LGC40" s="195"/>
      <c r="LGD40" s="195"/>
      <c r="LGE40" s="195"/>
      <c r="LGF40" s="195"/>
      <c r="LGG40" s="195"/>
      <c r="LGH40" s="195"/>
      <c r="LGI40" s="195"/>
      <c r="LGJ40" s="195"/>
      <c r="LGK40" s="195"/>
      <c r="LGL40" s="195"/>
      <c r="LGM40" s="195"/>
      <c r="LGN40" s="195"/>
      <c r="LGO40" s="195"/>
      <c r="LGP40" s="195"/>
      <c r="LGQ40" s="195"/>
      <c r="LGR40" s="195"/>
      <c r="LGS40" s="195"/>
      <c r="LGT40" s="195"/>
      <c r="LGU40" s="195"/>
      <c r="LGV40" s="195"/>
      <c r="LGW40" s="195"/>
      <c r="LGX40" s="195"/>
      <c r="LGY40" s="195"/>
      <c r="LGZ40" s="195"/>
      <c r="LHA40" s="195"/>
      <c r="LHB40" s="195"/>
      <c r="LHC40" s="195"/>
      <c r="LHD40" s="195"/>
      <c r="LHE40" s="195"/>
      <c r="LHF40" s="195"/>
      <c r="LHG40" s="195"/>
      <c r="LHH40" s="195"/>
      <c r="LHI40" s="195"/>
      <c r="LHJ40" s="195"/>
      <c r="LHK40" s="195"/>
      <c r="LHL40" s="195"/>
      <c r="LHM40" s="195"/>
      <c r="LHN40" s="195"/>
      <c r="LHO40" s="195"/>
      <c r="LHP40" s="195"/>
      <c r="LHQ40" s="195"/>
      <c r="LHR40" s="195"/>
      <c r="LHS40" s="195"/>
      <c r="LHT40" s="195"/>
      <c r="LHU40" s="195"/>
      <c r="LHV40" s="195"/>
      <c r="LHW40" s="195"/>
      <c r="LHX40" s="195"/>
      <c r="LHY40" s="195"/>
      <c r="LHZ40" s="195"/>
      <c r="LIA40" s="195"/>
      <c r="LIB40" s="195"/>
      <c r="LIC40" s="195"/>
      <c r="LID40" s="195"/>
      <c r="LIE40" s="195"/>
      <c r="LIF40" s="195"/>
      <c r="LIG40" s="195"/>
      <c r="LIH40" s="195"/>
      <c r="LII40" s="195"/>
      <c r="LIJ40" s="195"/>
      <c r="LIK40" s="195"/>
      <c r="LIL40" s="195"/>
      <c r="LIM40" s="195"/>
      <c r="LIN40" s="195"/>
      <c r="LIO40" s="195"/>
      <c r="LIP40" s="195"/>
      <c r="LIQ40" s="195"/>
      <c r="LIR40" s="195"/>
      <c r="LIS40" s="195"/>
      <c r="LIT40" s="195"/>
      <c r="LIU40" s="195"/>
      <c r="LIV40" s="195"/>
      <c r="LIW40" s="195"/>
      <c r="LIX40" s="195"/>
      <c r="LIY40" s="195"/>
      <c r="LIZ40" s="195"/>
      <c r="LJA40" s="195"/>
      <c r="LJB40" s="195"/>
      <c r="LJC40" s="195"/>
      <c r="LJD40" s="195"/>
      <c r="LJE40" s="195"/>
      <c r="LJF40" s="195"/>
      <c r="LJG40" s="195"/>
      <c r="LJH40" s="195"/>
      <c r="LJI40" s="195"/>
      <c r="LJJ40" s="195"/>
      <c r="LJK40" s="195"/>
      <c r="LJL40" s="195"/>
      <c r="LJM40" s="195"/>
      <c r="LJN40" s="195"/>
      <c r="LJO40" s="195"/>
      <c r="LJP40" s="195"/>
      <c r="LJQ40" s="195"/>
      <c r="LJR40" s="195"/>
      <c r="LJS40" s="195"/>
      <c r="LJT40" s="195"/>
      <c r="LJU40" s="195"/>
      <c r="LJV40" s="195"/>
      <c r="LJW40" s="195"/>
      <c r="LJX40" s="195"/>
      <c r="LJY40" s="195"/>
      <c r="LJZ40" s="195"/>
      <c r="LKA40" s="195"/>
      <c r="LKB40" s="195"/>
      <c r="LKC40" s="195"/>
      <c r="LKD40" s="195"/>
      <c r="LKE40" s="195"/>
      <c r="LKF40" s="195"/>
      <c r="LKG40" s="195"/>
      <c r="LKH40" s="195"/>
      <c r="LKI40" s="195"/>
      <c r="LKJ40" s="195"/>
      <c r="LKK40" s="195"/>
      <c r="LKL40" s="195"/>
      <c r="LKM40" s="195"/>
      <c r="LKN40" s="195"/>
      <c r="LKO40" s="195"/>
      <c r="LKP40" s="195"/>
      <c r="LKQ40" s="195"/>
      <c r="LKR40" s="195"/>
      <c r="LKS40" s="195"/>
      <c r="LKT40" s="195"/>
      <c r="LKU40" s="195"/>
      <c r="LKV40" s="195"/>
      <c r="LKW40" s="195"/>
      <c r="LKX40" s="195"/>
      <c r="LKY40" s="195"/>
      <c r="LKZ40" s="195"/>
      <c r="LLA40" s="195"/>
      <c r="LLB40" s="195"/>
      <c r="LLC40" s="195"/>
      <c r="LLD40" s="195"/>
      <c r="LLE40" s="195"/>
      <c r="LLF40" s="195"/>
      <c r="LLG40" s="195"/>
      <c r="LLH40" s="195"/>
      <c r="LLI40" s="195"/>
      <c r="LLJ40" s="195"/>
      <c r="LLK40" s="195"/>
      <c r="LLL40" s="195"/>
      <c r="LLM40" s="195"/>
      <c r="LLN40" s="195"/>
      <c r="LLO40" s="195"/>
      <c r="LLP40" s="195"/>
      <c r="LLQ40" s="195"/>
      <c r="LLR40" s="195"/>
      <c r="LLS40" s="195"/>
      <c r="LLT40" s="195"/>
      <c r="LLU40" s="195"/>
      <c r="LLV40" s="195"/>
      <c r="LLW40" s="195"/>
      <c r="LLX40" s="195"/>
      <c r="LLY40" s="195"/>
      <c r="LLZ40" s="195"/>
      <c r="LMA40" s="195"/>
      <c r="LMB40" s="195"/>
      <c r="LMC40" s="195"/>
      <c r="LMD40" s="195"/>
      <c r="LME40" s="195"/>
      <c r="LMF40" s="195"/>
      <c r="LMG40" s="195"/>
      <c r="LMH40" s="195"/>
      <c r="LMI40" s="195"/>
      <c r="LMJ40" s="195"/>
      <c r="LMK40" s="195"/>
      <c r="LML40" s="195"/>
      <c r="LMM40" s="195"/>
      <c r="LMN40" s="195"/>
      <c r="LMO40" s="195"/>
      <c r="LMP40" s="195"/>
      <c r="LMQ40" s="195"/>
      <c r="LMR40" s="195"/>
      <c r="LMS40" s="195"/>
      <c r="LMT40" s="195"/>
      <c r="LMU40" s="195"/>
      <c r="LMV40" s="195"/>
      <c r="LMW40" s="195"/>
      <c r="LMX40" s="195"/>
      <c r="LMY40" s="195"/>
      <c r="LMZ40" s="195"/>
      <c r="LNA40" s="195"/>
      <c r="LNB40" s="195"/>
      <c r="LNC40" s="195"/>
      <c r="LND40" s="195"/>
      <c r="LNE40" s="195"/>
      <c r="LNF40" s="195"/>
      <c r="LNG40" s="195"/>
      <c r="LNH40" s="195"/>
      <c r="LNI40" s="195"/>
      <c r="LNJ40" s="195"/>
      <c r="LNK40" s="195"/>
      <c r="LNL40" s="195"/>
      <c r="LNM40" s="195"/>
      <c r="LNN40" s="195"/>
      <c r="LNO40" s="195"/>
      <c r="LNP40" s="195"/>
      <c r="LNQ40" s="195"/>
      <c r="LNR40" s="195"/>
      <c r="LNS40" s="195"/>
      <c r="LNT40" s="195"/>
      <c r="LNU40" s="195"/>
      <c r="LNV40" s="195"/>
      <c r="LNW40" s="195"/>
      <c r="LNX40" s="195"/>
      <c r="LNY40" s="195"/>
      <c r="LNZ40" s="195"/>
      <c r="LOA40" s="195"/>
      <c r="LOB40" s="195"/>
      <c r="LOC40" s="195"/>
      <c r="LOD40" s="195"/>
      <c r="LOE40" s="195"/>
      <c r="LOF40" s="195"/>
      <c r="LOG40" s="195"/>
      <c r="LOH40" s="195"/>
      <c r="LOI40" s="195"/>
      <c r="LOJ40" s="195"/>
      <c r="LOK40" s="195"/>
      <c r="LOL40" s="195"/>
      <c r="LOM40" s="195"/>
      <c r="LON40" s="195"/>
      <c r="LOO40" s="195"/>
      <c r="LOP40" s="195"/>
      <c r="LOQ40" s="195"/>
      <c r="LOR40" s="195"/>
      <c r="LOS40" s="195"/>
      <c r="LOT40" s="195"/>
      <c r="LOU40" s="195"/>
      <c r="LOV40" s="195"/>
      <c r="LOW40" s="195"/>
      <c r="LOX40" s="195"/>
      <c r="LOY40" s="195"/>
      <c r="LOZ40" s="195"/>
      <c r="LPA40" s="195"/>
      <c r="LPB40" s="195"/>
      <c r="LPC40" s="195"/>
      <c r="LPD40" s="195"/>
      <c r="LPE40" s="195"/>
      <c r="LPF40" s="195"/>
      <c r="LPG40" s="195"/>
      <c r="LPH40" s="195"/>
      <c r="LPI40" s="195"/>
      <c r="LPJ40" s="195"/>
      <c r="LPK40" s="195"/>
      <c r="LPL40" s="195"/>
      <c r="LPM40" s="195"/>
      <c r="LPN40" s="195"/>
      <c r="LPO40" s="195"/>
      <c r="LPP40" s="195"/>
      <c r="LPQ40" s="195"/>
      <c r="LPR40" s="195"/>
      <c r="LPS40" s="195"/>
      <c r="LPT40" s="195"/>
      <c r="LPU40" s="195"/>
      <c r="LPV40" s="195"/>
      <c r="LPW40" s="195"/>
      <c r="LPX40" s="195"/>
      <c r="LPY40" s="195"/>
      <c r="LPZ40" s="195"/>
      <c r="LQA40" s="195"/>
      <c r="LQB40" s="195"/>
      <c r="LQC40" s="195"/>
      <c r="LQD40" s="195"/>
      <c r="LQE40" s="195"/>
      <c r="LQF40" s="195"/>
      <c r="LQG40" s="195"/>
      <c r="LQH40" s="195"/>
      <c r="LQI40" s="195"/>
      <c r="LQJ40" s="195"/>
      <c r="LQK40" s="195"/>
      <c r="LQL40" s="195"/>
      <c r="LQM40" s="195"/>
      <c r="LQN40" s="195"/>
      <c r="LQO40" s="195"/>
      <c r="LQP40" s="195"/>
      <c r="LQQ40" s="195"/>
      <c r="LQR40" s="195"/>
      <c r="LQS40" s="195"/>
      <c r="LQT40" s="195"/>
      <c r="LQU40" s="195"/>
      <c r="LQV40" s="195"/>
      <c r="LQW40" s="195"/>
      <c r="LQX40" s="195"/>
      <c r="LQY40" s="195"/>
      <c r="LQZ40" s="195"/>
      <c r="LRA40" s="195"/>
      <c r="LRB40" s="195"/>
      <c r="LRC40" s="195"/>
      <c r="LRD40" s="195"/>
      <c r="LRE40" s="195"/>
      <c r="LRF40" s="195"/>
      <c r="LRG40" s="195"/>
      <c r="LRH40" s="195"/>
      <c r="LRI40" s="195"/>
      <c r="LRJ40" s="195"/>
      <c r="LRK40" s="195"/>
      <c r="LRL40" s="195"/>
      <c r="LRM40" s="195"/>
      <c r="LRN40" s="195"/>
      <c r="LRO40" s="195"/>
      <c r="LRP40" s="195"/>
      <c r="LRQ40" s="195"/>
      <c r="LRR40" s="195"/>
      <c r="LRS40" s="195"/>
      <c r="LRT40" s="195"/>
      <c r="LRU40" s="195"/>
      <c r="LRV40" s="195"/>
      <c r="LRW40" s="195"/>
      <c r="LRX40" s="195"/>
      <c r="LRY40" s="195"/>
      <c r="LRZ40" s="195"/>
      <c r="LSA40" s="195"/>
      <c r="LSB40" s="195"/>
      <c r="LSC40" s="195"/>
      <c r="LSD40" s="195"/>
      <c r="LSE40" s="195"/>
      <c r="LSF40" s="195"/>
      <c r="LSG40" s="195"/>
      <c r="LSH40" s="195"/>
      <c r="LSI40" s="195"/>
      <c r="LSJ40" s="195"/>
      <c r="LSK40" s="195"/>
      <c r="LSL40" s="195"/>
      <c r="LSM40" s="195"/>
      <c r="LSN40" s="195"/>
      <c r="LSO40" s="195"/>
      <c r="LSP40" s="195"/>
      <c r="LSQ40" s="195"/>
      <c r="LSR40" s="195"/>
      <c r="LSS40" s="195"/>
      <c r="LST40" s="195"/>
      <c r="LSU40" s="195"/>
      <c r="LSV40" s="195"/>
      <c r="LSW40" s="195"/>
      <c r="LSX40" s="195"/>
      <c r="LSY40" s="195"/>
      <c r="LSZ40" s="195"/>
      <c r="LTA40" s="195"/>
      <c r="LTB40" s="195"/>
      <c r="LTC40" s="195"/>
      <c r="LTD40" s="195"/>
      <c r="LTE40" s="195"/>
      <c r="LTF40" s="195"/>
      <c r="LTG40" s="195"/>
      <c r="LTH40" s="195"/>
      <c r="LTI40" s="195"/>
      <c r="LTJ40" s="195"/>
      <c r="LTK40" s="195"/>
      <c r="LTL40" s="195"/>
      <c r="LTM40" s="195"/>
      <c r="LTN40" s="195"/>
      <c r="LTO40" s="195"/>
      <c r="LTP40" s="195"/>
      <c r="LTQ40" s="195"/>
      <c r="LTR40" s="195"/>
      <c r="LTS40" s="195"/>
      <c r="LTT40" s="195"/>
      <c r="LTU40" s="195"/>
      <c r="LTV40" s="195"/>
      <c r="LTW40" s="195"/>
      <c r="LTX40" s="195"/>
      <c r="LTY40" s="195"/>
      <c r="LTZ40" s="195"/>
      <c r="LUA40" s="195"/>
      <c r="LUB40" s="195"/>
      <c r="LUC40" s="195"/>
      <c r="LUD40" s="195"/>
      <c r="LUE40" s="195"/>
      <c r="LUF40" s="195"/>
      <c r="LUG40" s="195"/>
      <c r="LUH40" s="195"/>
      <c r="LUI40" s="195"/>
      <c r="LUJ40" s="195"/>
      <c r="LUK40" s="195"/>
      <c r="LUL40" s="195"/>
      <c r="LUM40" s="195"/>
      <c r="LUN40" s="195"/>
      <c r="LUO40" s="195"/>
      <c r="LUP40" s="195"/>
      <c r="LUQ40" s="195"/>
      <c r="LUR40" s="195"/>
      <c r="LUS40" s="195"/>
      <c r="LUT40" s="195"/>
      <c r="LUU40" s="195"/>
      <c r="LUV40" s="195"/>
      <c r="LUW40" s="195"/>
      <c r="LUX40" s="195"/>
      <c r="LUY40" s="195"/>
      <c r="LUZ40" s="195"/>
      <c r="LVA40" s="195"/>
      <c r="LVB40" s="195"/>
      <c r="LVC40" s="195"/>
      <c r="LVD40" s="195"/>
      <c r="LVE40" s="195"/>
      <c r="LVF40" s="195"/>
      <c r="LVG40" s="195"/>
      <c r="LVH40" s="195"/>
      <c r="LVI40" s="195"/>
      <c r="LVJ40" s="195"/>
      <c r="LVK40" s="195"/>
      <c r="LVL40" s="195"/>
      <c r="LVM40" s="195"/>
      <c r="LVN40" s="195"/>
      <c r="LVO40" s="195"/>
      <c r="LVP40" s="195"/>
      <c r="LVQ40" s="195"/>
      <c r="LVR40" s="195"/>
      <c r="LVS40" s="195"/>
      <c r="LVT40" s="195"/>
      <c r="LVU40" s="195"/>
      <c r="LVV40" s="195"/>
      <c r="LVW40" s="195"/>
      <c r="LVX40" s="195"/>
      <c r="LVY40" s="195"/>
      <c r="LVZ40" s="195"/>
      <c r="LWA40" s="195"/>
      <c r="LWB40" s="195"/>
      <c r="LWC40" s="195"/>
      <c r="LWD40" s="195"/>
      <c r="LWE40" s="195"/>
      <c r="LWF40" s="195"/>
      <c r="LWG40" s="195"/>
      <c r="LWH40" s="195"/>
      <c r="LWI40" s="195"/>
      <c r="LWJ40" s="195"/>
      <c r="LWK40" s="195"/>
      <c r="LWL40" s="195"/>
      <c r="LWM40" s="195"/>
      <c r="LWN40" s="195"/>
      <c r="LWO40" s="195"/>
      <c r="LWP40" s="195"/>
      <c r="LWQ40" s="195"/>
      <c r="LWR40" s="195"/>
      <c r="LWS40" s="195"/>
      <c r="LWT40" s="195"/>
      <c r="LWU40" s="195"/>
      <c r="LWV40" s="195"/>
      <c r="LWW40" s="195"/>
      <c r="LWX40" s="195"/>
      <c r="LWY40" s="195"/>
      <c r="LWZ40" s="195"/>
      <c r="LXA40" s="195"/>
      <c r="LXB40" s="195"/>
      <c r="LXC40" s="195"/>
      <c r="LXD40" s="195"/>
      <c r="LXE40" s="195"/>
      <c r="LXF40" s="195"/>
      <c r="LXG40" s="195"/>
      <c r="LXH40" s="195"/>
      <c r="LXI40" s="195"/>
      <c r="LXJ40" s="195"/>
      <c r="LXK40" s="195"/>
      <c r="LXL40" s="195"/>
      <c r="LXM40" s="195"/>
      <c r="LXN40" s="195"/>
      <c r="LXO40" s="195"/>
      <c r="LXP40" s="195"/>
      <c r="LXQ40" s="195"/>
      <c r="LXR40" s="195"/>
      <c r="LXS40" s="195"/>
      <c r="LXT40" s="195"/>
      <c r="LXU40" s="195"/>
      <c r="LXV40" s="195"/>
      <c r="LXW40" s="195"/>
      <c r="LXX40" s="195"/>
      <c r="LXY40" s="195"/>
      <c r="LXZ40" s="195"/>
      <c r="LYA40" s="195"/>
      <c r="LYB40" s="195"/>
      <c r="LYC40" s="195"/>
      <c r="LYD40" s="195"/>
      <c r="LYE40" s="195"/>
      <c r="LYF40" s="195"/>
      <c r="LYG40" s="195"/>
      <c r="LYH40" s="195"/>
      <c r="LYI40" s="195"/>
      <c r="LYJ40" s="195"/>
      <c r="LYK40" s="195"/>
      <c r="LYL40" s="195"/>
      <c r="LYM40" s="195"/>
      <c r="LYN40" s="195"/>
      <c r="LYO40" s="195"/>
      <c r="LYP40" s="195"/>
      <c r="LYQ40" s="195"/>
      <c r="LYR40" s="195"/>
      <c r="LYS40" s="195"/>
      <c r="LYT40" s="195"/>
      <c r="LYU40" s="195"/>
      <c r="LYV40" s="195"/>
      <c r="LYW40" s="195"/>
      <c r="LYX40" s="195"/>
      <c r="LYY40" s="195"/>
      <c r="LYZ40" s="195"/>
      <c r="LZA40" s="195"/>
      <c r="LZB40" s="195"/>
      <c r="LZC40" s="195"/>
      <c r="LZD40" s="195"/>
      <c r="LZE40" s="195"/>
      <c r="LZF40" s="195"/>
      <c r="LZG40" s="195"/>
      <c r="LZH40" s="195"/>
      <c r="LZI40" s="195"/>
      <c r="LZJ40" s="195"/>
      <c r="LZK40" s="195"/>
      <c r="LZL40" s="195"/>
      <c r="LZM40" s="195"/>
      <c r="LZN40" s="195"/>
      <c r="LZO40" s="195"/>
      <c r="LZP40" s="195"/>
      <c r="LZQ40" s="195"/>
      <c r="LZR40" s="195"/>
      <c r="LZS40" s="195"/>
      <c r="LZT40" s="195"/>
      <c r="LZU40" s="195"/>
      <c r="LZV40" s="195"/>
      <c r="LZW40" s="195"/>
      <c r="LZX40" s="195"/>
      <c r="LZY40" s="195"/>
      <c r="LZZ40" s="195"/>
      <c r="MAA40" s="195"/>
      <c r="MAB40" s="195"/>
      <c r="MAC40" s="195"/>
      <c r="MAD40" s="195"/>
      <c r="MAE40" s="195"/>
      <c r="MAF40" s="195"/>
      <c r="MAG40" s="195"/>
      <c r="MAH40" s="195"/>
      <c r="MAI40" s="195"/>
      <c r="MAJ40" s="195"/>
      <c r="MAK40" s="195"/>
      <c r="MAL40" s="195"/>
      <c r="MAM40" s="195"/>
      <c r="MAN40" s="195"/>
      <c r="MAO40" s="195"/>
      <c r="MAP40" s="195"/>
      <c r="MAQ40" s="195"/>
      <c r="MAR40" s="195"/>
      <c r="MAS40" s="195"/>
      <c r="MAT40" s="195"/>
      <c r="MAU40" s="195"/>
      <c r="MAV40" s="195"/>
      <c r="MAW40" s="195"/>
      <c r="MAX40" s="195"/>
      <c r="MAY40" s="195"/>
      <c r="MAZ40" s="195"/>
      <c r="MBA40" s="195"/>
      <c r="MBB40" s="195"/>
      <c r="MBC40" s="195"/>
      <c r="MBD40" s="195"/>
      <c r="MBE40" s="195"/>
      <c r="MBF40" s="195"/>
      <c r="MBG40" s="195"/>
      <c r="MBH40" s="195"/>
      <c r="MBI40" s="195"/>
      <c r="MBJ40" s="195"/>
      <c r="MBK40" s="195"/>
      <c r="MBL40" s="195"/>
      <c r="MBM40" s="195"/>
      <c r="MBN40" s="195"/>
      <c r="MBO40" s="195"/>
      <c r="MBP40" s="195"/>
      <c r="MBQ40" s="195"/>
      <c r="MBR40" s="195"/>
      <c r="MBS40" s="195"/>
      <c r="MBT40" s="195"/>
      <c r="MBU40" s="195"/>
      <c r="MBV40" s="195"/>
      <c r="MBW40" s="195"/>
      <c r="MBX40" s="195"/>
      <c r="MBY40" s="195"/>
      <c r="MBZ40" s="195"/>
      <c r="MCA40" s="195"/>
      <c r="MCB40" s="195"/>
      <c r="MCC40" s="195"/>
      <c r="MCD40" s="195"/>
      <c r="MCE40" s="195"/>
      <c r="MCF40" s="195"/>
      <c r="MCG40" s="195"/>
      <c r="MCH40" s="195"/>
      <c r="MCI40" s="195"/>
      <c r="MCJ40" s="195"/>
      <c r="MCK40" s="195"/>
      <c r="MCL40" s="195"/>
      <c r="MCM40" s="195"/>
      <c r="MCN40" s="195"/>
      <c r="MCO40" s="195"/>
      <c r="MCP40" s="195"/>
      <c r="MCQ40" s="195"/>
      <c r="MCR40" s="195"/>
      <c r="MCS40" s="195"/>
      <c r="MCT40" s="195"/>
      <c r="MCU40" s="195"/>
      <c r="MCV40" s="195"/>
      <c r="MCW40" s="195"/>
      <c r="MCX40" s="195"/>
      <c r="MCY40" s="195"/>
      <c r="MCZ40" s="195"/>
      <c r="MDA40" s="195"/>
      <c r="MDB40" s="195"/>
      <c r="MDC40" s="195"/>
      <c r="MDD40" s="195"/>
      <c r="MDE40" s="195"/>
      <c r="MDF40" s="195"/>
      <c r="MDG40" s="195"/>
      <c r="MDH40" s="195"/>
      <c r="MDI40" s="195"/>
      <c r="MDJ40" s="195"/>
      <c r="MDK40" s="195"/>
      <c r="MDL40" s="195"/>
      <c r="MDM40" s="195"/>
      <c r="MDN40" s="195"/>
      <c r="MDO40" s="195"/>
      <c r="MDP40" s="195"/>
      <c r="MDQ40" s="195"/>
      <c r="MDR40" s="195"/>
      <c r="MDS40" s="195"/>
      <c r="MDT40" s="195"/>
      <c r="MDU40" s="195"/>
      <c r="MDV40" s="195"/>
      <c r="MDW40" s="195"/>
      <c r="MDX40" s="195"/>
      <c r="MDY40" s="195"/>
      <c r="MDZ40" s="195"/>
      <c r="MEA40" s="195"/>
      <c r="MEB40" s="195"/>
      <c r="MEC40" s="195"/>
      <c r="MED40" s="195"/>
      <c r="MEE40" s="195"/>
      <c r="MEF40" s="195"/>
      <c r="MEG40" s="195"/>
      <c r="MEH40" s="195"/>
      <c r="MEI40" s="195"/>
      <c r="MEJ40" s="195"/>
      <c r="MEK40" s="195"/>
      <c r="MEL40" s="195"/>
      <c r="MEM40" s="195"/>
      <c r="MEN40" s="195"/>
      <c r="MEO40" s="195"/>
      <c r="MEP40" s="195"/>
      <c r="MEQ40" s="195"/>
      <c r="MER40" s="195"/>
      <c r="MES40" s="195"/>
      <c r="MET40" s="195"/>
      <c r="MEU40" s="195"/>
      <c r="MEV40" s="195"/>
      <c r="MEW40" s="195"/>
      <c r="MEX40" s="195"/>
      <c r="MEY40" s="195"/>
      <c r="MEZ40" s="195"/>
      <c r="MFA40" s="195"/>
      <c r="MFB40" s="195"/>
      <c r="MFC40" s="195"/>
      <c r="MFD40" s="195"/>
      <c r="MFE40" s="195"/>
      <c r="MFF40" s="195"/>
      <c r="MFG40" s="195"/>
      <c r="MFH40" s="195"/>
      <c r="MFI40" s="195"/>
      <c r="MFJ40" s="195"/>
      <c r="MFK40" s="195"/>
      <c r="MFL40" s="195"/>
      <c r="MFM40" s="195"/>
      <c r="MFN40" s="195"/>
      <c r="MFO40" s="195"/>
      <c r="MFP40" s="195"/>
      <c r="MFQ40" s="195"/>
      <c r="MFR40" s="195"/>
      <c r="MFS40" s="195"/>
      <c r="MFT40" s="195"/>
      <c r="MFU40" s="195"/>
      <c r="MFV40" s="195"/>
      <c r="MFW40" s="195"/>
      <c r="MFX40" s="195"/>
      <c r="MFY40" s="195"/>
      <c r="MFZ40" s="195"/>
      <c r="MGA40" s="195"/>
      <c r="MGB40" s="195"/>
      <c r="MGC40" s="195"/>
      <c r="MGD40" s="195"/>
      <c r="MGE40" s="195"/>
      <c r="MGF40" s="195"/>
      <c r="MGG40" s="195"/>
      <c r="MGH40" s="195"/>
      <c r="MGI40" s="195"/>
      <c r="MGJ40" s="195"/>
      <c r="MGK40" s="195"/>
      <c r="MGL40" s="195"/>
      <c r="MGM40" s="195"/>
      <c r="MGN40" s="195"/>
      <c r="MGO40" s="195"/>
      <c r="MGP40" s="195"/>
      <c r="MGQ40" s="195"/>
      <c r="MGR40" s="195"/>
      <c r="MGS40" s="195"/>
      <c r="MGT40" s="195"/>
      <c r="MGU40" s="195"/>
      <c r="MGV40" s="195"/>
      <c r="MGW40" s="195"/>
      <c r="MGX40" s="195"/>
      <c r="MGY40" s="195"/>
      <c r="MGZ40" s="195"/>
      <c r="MHA40" s="195"/>
      <c r="MHB40" s="195"/>
      <c r="MHC40" s="195"/>
      <c r="MHD40" s="195"/>
      <c r="MHE40" s="195"/>
      <c r="MHF40" s="195"/>
      <c r="MHG40" s="195"/>
      <c r="MHH40" s="195"/>
      <c r="MHI40" s="195"/>
      <c r="MHJ40" s="195"/>
      <c r="MHK40" s="195"/>
      <c r="MHL40" s="195"/>
      <c r="MHM40" s="195"/>
      <c r="MHN40" s="195"/>
      <c r="MHO40" s="195"/>
      <c r="MHP40" s="195"/>
      <c r="MHQ40" s="195"/>
      <c r="MHR40" s="195"/>
      <c r="MHS40" s="195"/>
      <c r="MHT40" s="195"/>
      <c r="MHU40" s="195"/>
      <c r="MHV40" s="195"/>
      <c r="MHW40" s="195"/>
      <c r="MHX40" s="195"/>
      <c r="MHY40" s="195"/>
      <c r="MHZ40" s="195"/>
      <c r="MIA40" s="195"/>
      <c r="MIB40" s="195"/>
      <c r="MIC40" s="195"/>
      <c r="MID40" s="195"/>
      <c r="MIE40" s="195"/>
      <c r="MIF40" s="195"/>
      <c r="MIG40" s="195"/>
      <c r="MIH40" s="195"/>
      <c r="MII40" s="195"/>
      <c r="MIJ40" s="195"/>
      <c r="MIK40" s="195"/>
      <c r="MIL40" s="195"/>
      <c r="MIM40" s="195"/>
      <c r="MIN40" s="195"/>
      <c r="MIO40" s="195"/>
      <c r="MIP40" s="195"/>
      <c r="MIQ40" s="195"/>
      <c r="MIR40" s="195"/>
      <c r="MIS40" s="195"/>
      <c r="MIT40" s="195"/>
      <c r="MIU40" s="195"/>
      <c r="MIV40" s="195"/>
      <c r="MIW40" s="195"/>
      <c r="MIX40" s="195"/>
      <c r="MIY40" s="195"/>
      <c r="MIZ40" s="195"/>
      <c r="MJA40" s="195"/>
      <c r="MJB40" s="195"/>
      <c r="MJC40" s="195"/>
      <c r="MJD40" s="195"/>
      <c r="MJE40" s="195"/>
      <c r="MJF40" s="195"/>
      <c r="MJG40" s="195"/>
      <c r="MJH40" s="195"/>
      <c r="MJI40" s="195"/>
      <c r="MJJ40" s="195"/>
      <c r="MJK40" s="195"/>
      <c r="MJL40" s="195"/>
      <c r="MJM40" s="195"/>
      <c r="MJN40" s="195"/>
      <c r="MJO40" s="195"/>
      <c r="MJP40" s="195"/>
      <c r="MJQ40" s="195"/>
      <c r="MJR40" s="195"/>
      <c r="MJS40" s="195"/>
      <c r="MJT40" s="195"/>
      <c r="MJU40" s="195"/>
      <c r="MJV40" s="195"/>
      <c r="MJW40" s="195"/>
      <c r="MJX40" s="195"/>
      <c r="MJY40" s="195"/>
      <c r="MJZ40" s="195"/>
      <c r="MKA40" s="195"/>
      <c r="MKB40" s="195"/>
      <c r="MKC40" s="195"/>
      <c r="MKD40" s="195"/>
      <c r="MKE40" s="195"/>
      <c r="MKF40" s="195"/>
      <c r="MKG40" s="195"/>
      <c r="MKH40" s="195"/>
      <c r="MKI40" s="195"/>
      <c r="MKJ40" s="195"/>
      <c r="MKK40" s="195"/>
      <c r="MKL40" s="195"/>
      <c r="MKM40" s="195"/>
      <c r="MKN40" s="195"/>
      <c r="MKO40" s="195"/>
      <c r="MKP40" s="195"/>
      <c r="MKQ40" s="195"/>
      <c r="MKR40" s="195"/>
      <c r="MKS40" s="195"/>
      <c r="MKT40" s="195"/>
      <c r="MKU40" s="195"/>
      <c r="MKV40" s="195"/>
      <c r="MKW40" s="195"/>
      <c r="MKX40" s="195"/>
      <c r="MKY40" s="195"/>
      <c r="MKZ40" s="195"/>
      <c r="MLA40" s="195"/>
      <c r="MLB40" s="195"/>
      <c r="MLC40" s="195"/>
      <c r="MLD40" s="195"/>
      <c r="MLE40" s="195"/>
      <c r="MLF40" s="195"/>
      <c r="MLG40" s="195"/>
      <c r="MLH40" s="195"/>
      <c r="MLI40" s="195"/>
      <c r="MLJ40" s="195"/>
      <c r="MLK40" s="195"/>
      <c r="MLL40" s="195"/>
      <c r="MLM40" s="195"/>
      <c r="MLN40" s="195"/>
      <c r="MLO40" s="195"/>
      <c r="MLP40" s="195"/>
      <c r="MLQ40" s="195"/>
      <c r="MLR40" s="195"/>
      <c r="MLS40" s="195"/>
      <c r="MLT40" s="195"/>
      <c r="MLU40" s="195"/>
      <c r="MLV40" s="195"/>
      <c r="MLW40" s="195"/>
      <c r="MLX40" s="195"/>
      <c r="MLY40" s="195"/>
      <c r="MLZ40" s="195"/>
      <c r="MMA40" s="195"/>
      <c r="MMB40" s="195"/>
      <c r="MMC40" s="195"/>
      <c r="MMD40" s="195"/>
      <c r="MME40" s="195"/>
      <c r="MMF40" s="195"/>
      <c r="MMG40" s="195"/>
      <c r="MMH40" s="195"/>
      <c r="MMI40" s="195"/>
      <c r="MMJ40" s="195"/>
      <c r="MMK40" s="195"/>
      <c r="MML40" s="195"/>
      <c r="MMM40" s="195"/>
      <c r="MMN40" s="195"/>
      <c r="MMO40" s="195"/>
      <c r="MMP40" s="195"/>
      <c r="MMQ40" s="195"/>
      <c r="MMR40" s="195"/>
      <c r="MMS40" s="195"/>
      <c r="MMT40" s="195"/>
      <c r="MMU40" s="195"/>
      <c r="MMV40" s="195"/>
      <c r="MMW40" s="195"/>
      <c r="MMX40" s="195"/>
      <c r="MMY40" s="195"/>
      <c r="MMZ40" s="195"/>
      <c r="MNA40" s="195"/>
      <c r="MNB40" s="195"/>
      <c r="MNC40" s="195"/>
      <c r="MND40" s="195"/>
      <c r="MNE40" s="195"/>
      <c r="MNF40" s="195"/>
      <c r="MNG40" s="195"/>
      <c r="MNH40" s="195"/>
      <c r="MNI40" s="195"/>
      <c r="MNJ40" s="195"/>
      <c r="MNK40" s="195"/>
      <c r="MNL40" s="195"/>
      <c r="MNM40" s="195"/>
      <c r="MNN40" s="195"/>
      <c r="MNO40" s="195"/>
      <c r="MNP40" s="195"/>
      <c r="MNQ40" s="195"/>
      <c r="MNR40" s="195"/>
      <c r="MNS40" s="195"/>
      <c r="MNT40" s="195"/>
      <c r="MNU40" s="195"/>
      <c r="MNV40" s="195"/>
      <c r="MNW40" s="195"/>
      <c r="MNX40" s="195"/>
      <c r="MNY40" s="195"/>
      <c r="MNZ40" s="195"/>
      <c r="MOA40" s="195"/>
      <c r="MOB40" s="195"/>
      <c r="MOC40" s="195"/>
      <c r="MOD40" s="195"/>
      <c r="MOE40" s="195"/>
      <c r="MOF40" s="195"/>
      <c r="MOG40" s="195"/>
      <c r="MOH40" s="195"/>
      <c r="MOI40" s="195"/>
      <c r="MOJ40" s="195"/>
      <c r="MOK40" s="195"/>
      <c r="MOL40" s="195"/>
      <c r="MOM40" s="195"/>
      <c r="MON40" s="195"/>
      <c r="MOO40" s="195"/>
      <c r="MOP40" s="195"/>
      <c r="MOQ40" s="195"/>
      <c r="MOR40" s="195"/>
      <c r="MOS40" s="195"/>
      <c r="MOT40" s="195"/>
      <c r="MOU40" s="195"/>
      <c r="MOV40" s="195"/>
      <c r="MOW40" s="195"/>
      <c r="MOX40" s="195"/>
      <c r="MOY40" s="195"/>
      <c r="MOZ40" s="195"/>
      <c r="MPA40" s="195"/>
      <c r="MPB40" s="195"/>
      <c r="MPC40" s="195"/>
      <c r="MPD40" s="195"/>
      <c r="MPE40" s="195"/>
      <c r="MPF40" s="195"/>
      <c r="MPG40" s="195"/>
      <c r="MPH40" s="195"/>
      <c r="MPI40" s="195"/>
      <c r="MPJ40" s="195"/>
      <c r="MPK40" s="195"/>
      <c r="MPL40" s="195"/>
      <c r="MPM40" s="195"/>
      <c r="MPN40" s="195"/>
      <c r="MPO40" s="195"/>
      <c r="MPP40" s="195"/>
      <c r="MPQ40" s="195"/>
      <c r="MPR40" s="195"/>
      <c r="MPS40" s="195"/>
      <c r="MPT40" s="195"/>
      <c r="MPU40" s="195"/>
      <c r="MPV40" s="195"/>
      <c r="MPW40" s="195"/>
      <c r="MPX40" s="195"/>
      <c r="MPY40" s="195"/>
      <c r="MPZ40" s="195"/>
      <c r="MQA40" s="195"/>
      <c r="MQB40" s="195"/>
      <c r="MQC40" s="195"/>
      <c r="MQD40" s="195"/>
      <c r="MQE40" s="195"/>
      <c r="MQF40" s="195"/>
      <c r="MQG40" s="195"/>
      <c r="MQH40" s="195"/>
      <c r="MQI40" s="195"/>
      <c r="MQJ40" s="195"/>
      <c r="MQK40" s="195"/>
      <c r="MQL40" s="195"/>
      <c r="MQM40" s="195"/>
      <c r="MQN40" s="195"/>
      <c r="MQO40" s="195"/>
      <c r="MQP40" s="195"/>
      <c r="MQQ40" s="195"/>
      <c r="MQR40" s="195"/>
      <c r="MQS40" s="195"/>
      <c r="MQT40" s="195"/>
      <c r="MQU40" s="195"/>
      <c r="MQV40" s="195"/>
      <c r="MQW40" s="195"/>
      <c r="MQX40" s="195"/>
      <c r="MQY40" s="195"/>
      <c r="MQZ40" s="195"/>
      <c r="MRA40" s="195"/>
      <c r="MRB40" s="195"/>
      <c r="MRC40" s="195"/>
      <c r="MRD40" s="195"/>
      <c r="MRE40" s="195"/>
      <c r="MRF40" s="195"/>
      <c r="MRG40" s="195"/>
      <c r="MRH40" s="195"/>
      <c r="MRI40" s="195"/>
      <c r="MRJ40" s="195"/>
      <c r="MRK40" s="195"/>
      <c r="MRL40" s="195"/>
      <c r="MRM40" s="195"/>
      <c r="MRN40" s="195"/>
      <c r="MRO40" s="195"/>
      <c r="MRP40" s="195"/>
      <c r="MRQ40" s="195"/>
      <c r="MRR40" s="195"/>
      <c r="MRS40" s="195"/>
      <c r="MRT40" s="195"/>
      <c r="MRU40" s="195"/>
      <c r="MRV40" s="195"/>
      <c r="MRW40" s="195"/>
      <c r="MRX40" s="195"/>
      <c r="MRY40" s="195"/>
      <c r="MRZ40" s="195"/>
      <c r="MSA40" s="195"/>
      <c r="MSB40" s="195"/>
      <c r="MSC40" s="195"/>
      <c r="MSD40" s="195"/>
      <c r="MSE40" s="195"/>
      <c r="MSF40" s="195"/>
      <c r="MSG40" s="195"/>
      <c r="MSH40" s="195"/>
      <c r="MSI40" s="195"/>
      <c r="MSJ40" s="195"/>
      <c r="MSK40" s="195"/>
      <c r="MSL40" s="195"/>
      <c r="MSM40" s="195"/>
      <c r="MSN40" s="195"/>
      <c r="MSO40" s="195"/>
      <c r="MSP40" s="195"/>
      <c r="MSQ40" s="195"/>
      <c r="MSR40" s="195"/>
      <c r="MSS40" s="195"/>
      <c r="MST40" s="195"/>
      <c r="MSU40" s="195"/>
      <c r="MSV40" s="195"/>
      <c r="MSW40" s="195"/>
      <c r="MSX40" s="195"/>
      <c r="MSY40" s="195"/>
      <c r="MSZ40" s="195"/>
      <c r="MTA40" s="195"/>
      <c r="MTB40" s="195"/>
      <c r="MTC40" s="195"/>
      <c r="MTD40" s="195"/>
      <c r="MTE40" s="195"/>
      <c r="MTF40" s="195"/>
      <c r="MTG40" s="195"/>
      <c r="MTH40" s="195"/>
      <c r="MTI40" s="195"/>
      <c r="MTJ40" s="195"/>
      <c r="MTK40" s="195"/>
      <c r="MTL40" s="195"/>
      <c r="MTM40" s="195"/>
      <c r="MTN40" s="195"/>
      <c r="MTO40" s="195"/>
      <c r="MTP40" s="195"/>
      <c r="MTQ40" s="195"/>
      <c r="MTR40" s="195"/>
      <c r="MTS40" s="195"/>
      <c r="MTT40" s="195"/>
      <c r="MTU40" s="195"/>
      <c r="MTV40" s="195"/>
      <c r="MTW40" s="195"/>
      <c r="MTX40" s="195"/>
      <c r="MTY40" s="195"/>
      <c r="MTZ40" s="195"/>
      <c r="MUA40" s="195"/>
      <c r="MUB40" s="195"/>
      <c r="MUC40" s="195"/>
      <c r="MUD40" s="195"/>
      <c r="MUE40" s="195"/>
      <c r="MUF40" s="195"/>
      <c r="MUG40" s="195"/>
      <c r="MUH40" s="195"/>
      <c r="MUI40" s="195"/>
      <c r="MUJ40" s="195"/>
      <c r="MUK40" s="195"/>
      <c r="MUL40" s="195"/>
      <c r="MUM40" s="195"/>
      <c r="MUN40" s="195"/>
      <c r="MUO40" s="195"/>
      <c r="MUP40" s="195"/>
      <c r="MUQ40" s="195"/>
      <c r="MUR40" s="195"/>
      <c r="MUS40" s="195"/>
      <c r="MUT40" s="195"/>
      <c r="MUU40" s="195"/>
      <c r="MUV40" s="195"/>
      <c r="MUW40" s="195"/>
      <c r="MUX40" s="195"/>
      <c r="MUY40" s="195"/>
      <c r="MUZ40" s="195"/>
      <c r="MVA40" s="195"/>
      <c r="MVB40" s="195"/>
      <c r="MVC40" s="195"/>
      <c r="MVD40" s="195"/>
      <c r="MVE40" s="195"/>
      <c r="MVF40" s="195"/>
      <c r="MVG40" s="195"/>
      <c r="MVH40" s="195"/>
      <c r="MVI40" s="195"/>
      <c r="MVJ40" s="195"/>
      <c r="MVK40" s="195"/>
      <c r="MVL40" s="195"/>
      <c r="MVM40" s="195"/>
      <c r="MVN40" s="195"/>
      <c r="MVO40" s="195"/>
      <c r="MVP40" s="195"/>
      <c r="MVQ40" s="195"/>
      <c r="MVR40" s="195"/>
      <c r="MVS40" s="195"/>
      <c r="MVT40" s="195"/>
      <c r="MVU40" s="195"/>
      <c r="MVV40" s="195"/>
      <c r="MVW40" s="195"/>
      <c r="MVX40" s="195"/>
      <c r="MVY40" s="195"/>
      <c r="MVZ40" s="195"/>
      <c r="MWA40" s="195"/>
      <c r="MWB40" s="195"/>
      <c r="MWC40" s="195"/>
      <c r="MWD40" s="195"/>
      <c r="MWE40" s="195"/>
      <c r="MWF40" s="195"/>
      <c r="MWG40" s="195"/>
      <c r="MWH40" s="195"/>
      <c r="MWI40" s="195"/>
      <c r="MWJ40" s="195"/>
      <c r="MWK40" s="195"/>
      <c r="MWL40" s="195"/>
      <c r="MWM40" s="195"/>
      <c r="MWN40" s="195"/>
      <c r="MWO40" s="195"/>
      <c r="MWP40" s="195"/>
      <c r="MWQ40" s="195"/>
      <c r="MWR40" s="195"/>
      <c r="MWS40" s="195"/>
      <c r="MWT40" s="195"/>
      <c r="MWU40" s="195"/>
      <c r="MWV40" s="195"/>
      <c r="MWW40" s="195"/>
      <c r="MWX40" s="195"/>
      <c r="MWY40" s="195"/>
      <c r="MWZ40" s="195"/>
      <c r="MXA40" s="195"/>
      <c r="MXB40" s="195"/>
      <c r="MXC40" s="195"/>
      <c r="MXD40" s="195"/>
      <c r="MXE40" s="195"/>
      <c r="MXF40" s="195"/>
      <c r="MXG40" s="195"/>
      <c r="MXH40" s="195"/>
      <c r="MXI40" s="195"/>
      <c r="MXJ40" s="195"/>
      <c r="MXK40" s="195"/>
      <c r="MXL40" s="195"/>
      <c r="MXM40" s="195"/>
      <c r="MXN40" s="195"/>
      <c r="MXO40" s="195"/>
      <c r="MXP40" s="195"/>
      <c r="MXQ40" s="195"/>
      <c r="MXR40" s="195"/>
      <c r="MXS40" s="195"/>
      <c r="MXT40" s="195"/>
      <c r="MXU40" s="195"/>
      <c r="MXV40" s="195"/>
      <c r="MXW40" s="195"/>
      <c r="MXX40" s="195"/>
      <c r="MXY40" s="195"/>
      <c r="MXZ40" s="195"/>
      <c r="MYA40" s="195"/>
      <c r="MYB40" s="195"/>
      <c r="MYC40" s="195"/>
      <c r="MYD40" s="195"/>
      <c r="MYE40" s="195"/>
      <c r="MYF40" s="195"/>
      <c r="MYG40" s="195"/>
      <c r="MYH40" s="195"/>
      <c r="MYI40" s="195"/>
      <c r="MYJ40" s="195"/>
      <c r="MYK40" s="195"/>
      <c r="MYL40" s="195"/>
      <c r="MYM40" s="195"/>
      <c r="MYN40" s="195"/>
      <c r="MYO40" s="195"/>
      <c r="MYP40" s="195"/>
      <c r="MYQ40" s="195"/>
      <c r="MYR40" s="195"/>
      <c r="MYS40" s="195"/>
      <c r="MYT40" s="195"/>
      <c r="MYU40" s="195"/>
      <c r="MYV40" s="195"/>
      <c r="MYW40" s="195"/>
      <c r="MYX40" s="195"/>
      <c r="MYY40" s="195"/>
      <c r="MYZ40" s="195"/>
      <c r="MZA40" s="195"/>
      <c r="MZB40" s="195"/>
      <c r="MZC40" s="195"/>
      <c r="MZD40" s="195"/>
      <c r="MZE40" s="195"/>
      <c r="MZF40" s="195"/>
      <c r="MZG40" s="195"/>
      <c r="MZH40" s="195"/>
      <c r="MZI40" s="195"/>
      <c r="MZJ40" s="195"/>
      <c r="MZK40" s="195"/>
      <c r="MZL40" s="195"/>
      <c r="MZM40" s="195"/>
      <c r="MZN40" s="195"/>
      <c r="MZO40" s="195"/>
      <c r="MZP40" s="195"/>
      <c r="MZQ40" s="195"/>
      <c r="MZR40" s="195"/>
      <c r="MZS40" s="195"/>
      <c r="MZT40" s="195"/>
      <c r="MZU40" s="195"/>
      <c r="MZV40" s="195"/>
      <c r="MZW40" s="195"/>
      <c r="MZX40" s="195"/>
      <c r="MZY40" s="195"/>
      <c r="MZZ40" s="195"/>
      <c r="NAA40" s="195"/>
      <c r="NAB40" s="195"/>
      <c r="NAC40" s="195"/>
      <c r="NAD40" s="195"/>
      <c r="NAE40" s="195"/>
      <c r="NAF40" s="195"/>
      <c r="NAG40" s="195"/>
      <c r="NAH40" s="195"/>
      <c r="NAI40" s="195"/>
      <c r="NAJ40" s="195"/>
      <c r="NAK40" s="195"/>
      <c r="NAL40" s="195"/>
      <c r="NAM40" s="195"/>
      <c r="NAN40" s="195"/>
      <c r="NAO40" s="195"/>
      <c r="NAP40" s="195"/>
      <c r="NAQ40" s="195"/>
      <c r="NAR40" s="195"/>
      <c r="NAS40" s="195"/>
      <c r="NAT40" s="195"/>
      <c r="NAU40" s="195"/>
      <c r="NAV40" s="195"/>
      <c r="NAW40" s="195"/>
      <c r="NAX40" s="195"/>
      <c r="NAY40" s="195"/>
      <c r="NAZ40" s="195"/>
      <c r="NBA40" s="195"/>
      <c r="NBB40" s="195"/>
      <c r="NBC40" s="195"/>
      <c r="NBD40" s="195"/>
      <c r="NBE40" s="195"/>
      <c r="NBF40" s="195"/>
      <c r="NBG40" s="195"/>
      <c r="NBH40" s="195"/>
      <c r="NBI40" s="195"/>
      <c r="NBJ40" s="195"/>
      <c r="NBK40" s="195"/>
      <c r="NBL40" s="195"/>
      <c r="NBM40" s="195"/>
      <c r="NBN40" s="195"/>
      <c r="NBO40" s="195"/>
      <c r="NBP40" s="195"/>
      <c r="NBQ40" s="195"/>
      <c r="NBR40" s="195"/>
      <c r="NBS40" s="195"/>
      <c r="NBT40" s="195"/>
      <c r="NBU40" s="195"/>
      <c r="NBV40" s="195"/>
      <c r="NBW40" s="195"/>
      <c r="NBX40" s="195"/>
      <c r="NBY40" s="195"/>
      <c r="NBZ40" s="195"/>
      <c r="NCA40" s="195"/>
      <c r="NCB40" s="195"/>
      <c r="NCC40" s="195"/>
      <c r="NCD40" s="195"/>
      <c r="NCE40" s="195"/>
      <c r="NCF40" s="195"/>
      <c r="NCG40" s="195"/>
      <c r="NCH40" s="195"/>
      <c r="NCI40" s="195"/>
      <c r="NCJ40" s="195"/>
      <c r="NCK40" s="195"/>
      <c r="NCL40" s="195"/>
      <c r="NCM40" s="195"/>
      <c r="NCN40" s="195"/>
      <c r="NCO40" s="195"/>
      <c r="NCP40" s="195"/>
      <c r="NCQ40" s="195"/>
      <c r="NCR40" s="195"/>
      <c r="NCS40" s="195"/>
      <c r="NCT40" s="195"/>
      <c r="NCU40" s="195"/>
      <c r="NCV40" s="195"/>
      <c r="NCW40" s="195"/>
      <c r="NCX40" s="195"/>
      <c r="NCY40" s="195"/>
      <c r="NCZ40" s="195"/>
      <c r="NDA40" s="195"/>
      <c r="NDB40" s="195"/>
      <c r="NDC40" s="195"/>
      <c r="NDD40" s="195"/>
      <c r="NDE40" s="195"/>
      <c r="NDF40" s="195"/>
      <c r="NDG40" s="195"/>
      <c r="NDH40" s="195"/>
      <c r="NDI40" s="195"/>
      <c r="NDJ40" s="195"/>
      <c r="NDK40" s="195"/>
      <c r="NDL40" s="195"/>
      <c r="NDM40" s="195"/>
      <c r="NDN40" s="195"/>
      <c r="NDO40" s="195"/>
      <c r="NDP40" s="195"/>
      <c r="NDQ40" s="195"/>
      <c r="NDR40" s="195"/>
      <c r="NDS40" s="195"/>
      <c r="NDT40" s="195"/>
      <c r="NDU40" s="195"/>
      <c r="NDV40" s="195"/>
      <c r="NDW40" s="195"/>
      <c r="NDX40" s="195"/>
      <c r="NDY40" s="195"/>
      <c r="NDZ40" s="195"/>
      <c r="NEA40" s="195"/>
      <c r="NEB40" s="195"/>
      <c r="NEC40" s="195"/>
      <c r="NED40" s="195"/>
      <c r="NEE40" s="195"/>
      <c r="NEF40" s="195"/>
      <c r="NEG40" s="195"/>
      <c r="NEH40" s="195"/>
      <c r="NEI40" s="195"/>
      <c r="NEJ40" s="195"/>
      <c r="NEK40" s="195"/>
      <c r="NEL40" s="195"/>
      <c r="NEM40" s="195"/>
      <c r="NEN40" s="195"/>
      <c r="NEO40" s="195"/>
      <c r="NEP40" s="195"/>
      <c r="NEQ40" s="195"/>
      <c r="NER40" s="195"/>
      <c r="NES40" s="195"/>
      <c r="NET40" s="195"/>
      <c r="NEU40" s="195"/>
      <c r="NEV40" s="195"/>
      <c r="NEW40" s="195"/>
      <c r="NEX40" s="195"/>
      <c r="NEY40" s="195"/>
      <c r="NEZ40" s="195"/>
      <c r="NFA40" s="195"/>
      <c r="NFB40" s="195"/>
      <c r="NFC40" s="195"/>
      <c r="NFD40" s="195"/>
      <c r="NFE40" s="195"/>
      <c r="NFF40" s="195"/>
      <c r="NFG40" s="195"/>
      <c r="NFH40" s="195"/>
      <c r="NFI40" s="195"/>
      <c r="NFJ40" s="195"/>
      <c r="NFK40" s="195"/>
      <c r="NFL40" s="195"/>
      <c r="NFM40" s="195"/>
      <c r="NFN40" s="195"/>
      <c r="NFO40" s="195"/>
      <c r="NFP40" s="195"/>
      <c r="NFQ40" s="195"/>
      <c r="NFR40" s="195"/>
      <c r="NFS40" s="195"/>
      <c r="NFT40" s="195"/>
      <c r="NFU40" s="195"/>
      <c r="NFV40" s="195"/>
      <c r="NFW40" s="195"/>
      <c r="NFX40" s="195"/>
      <c r="NFY40" s="195"/>
      <c r="NFZ40" s="195"/>
      <c r="NGA40" s="195"/>
      <c r="NGB40" s="195"/>
      <c r="NGC40" s="195"/>
      <c r="NGD40" s="195"/>
      <c r="NGE40" s="195"/>
      <c r="NGF40" s="195"/>
      <c r="NGG40" s="195"/>
      <c r="NGH40" s="195"/>
      <c r="NGI40" s="195"/>
      <c r="NGJ40" s="195"/>
      <c r="NGK40" s="195"/>
      <c r="NGL40" s="195"/>
      <c r="NGM40" s="195"/>
      <c r="NGN40" s="195"/>
      <c r="NGO40" s="195"/>
      <c r="NGP40" s="195"/>
      <c r="NGQ40" s="195"/>
      <c r="NGR40" s="195"/>
      <c r="NGS40" s="195"/>
      <c r="NGT40" s="195"/>
      <c r="NGU40" s="195"/>
      <c r="NGV40" s="195"/>
      <c r="NGW40" s="195"/>
      <c r="NGX40" s="195"/>
      <c r="NGY40" s="195"/>
      <c r="NGZ40" s="195"/>
      <c r="NHA40" s="195"/>
      <c r="NHB40" s="195"/>
      <c r="NHC40" s="195"/>
      <c r="NHD40" s="195"/>
      <c r="NHE40" s="195"/>
      <c r="NHF40" s="195"/>
      <c r="NHG40" s="195"/>
      <c r="NHH40" s="195"/>
      <c r="NHI40" s="195"/>
      <c r="NHJ40" s="195"/>
      <c r="NHK40" s="195"/>
      <c r="NHL40" s="195"/>
      <c r="NHM40" s="195"/>
      <c r="NHN40" s="195"/>
      <c r="NHO40" s="195"/>
      <c r="NHP40" s="195"/>
      <c r="NHQ40" s="195"/>
      <c r="NHR40" s="195"/>
      <c r="NHS40" s="195"/>
      <c r="NHT40" s="195"/>
      <c r="NHU40" s="195"/>
      <c r="NHV40" s="195"/>
      <c r="NHW40" s="195"/>
      <c r="NHX40" s="195"/>
      <c r="NHY40" s="195"/>
      <c r="NHZ40" s="195"/>
      <c r="NIA40" s="195"/>
      <c r="NIB40" s="195"/>
      <c r="NIC40" s="195"/>
      <c r="NID40" s="195"/>
      <c r="NIE40" s="195"/>
      <c r="NIF40" s="195"/>
      <c r="NIG40" s="195"/>
      <c r="NIH40" s="195"/>
      <c r="NII40" s="195"/>
      <c r="NIJ40" s="195"/>
      <c r="NIK40" s="195"/>
      <c r="NIL40" s="195"/>
      <c r="NIM40" s="195"/>
      <c r="NIN40" s="195"/>
      <c r="NIO40" s="195"/>
      <c r="NIP40" s="195"/>
      <c r="NIQ40" s="195"/>
      <c r="NIR40" s="195"/>
      <c r="NIS40" s="195"/>
      <c r="NIT40" s="195"/>
      <c r="NIU40" s="195"/>
      <c r="NIV40" s="195"/>
      <c r="NIW40" s="195"/>
      <c r="NIX40" s="195"/>
      <c r="NIY40" s="195"/>
      <c r="NIZ40" s="195"/>
      <c r="NJA40" s="195"/>
      <c r="NJB40" s="195"/>
      <c r="NJC40" s="195"/>
      <c r="NJD40" s="195"/>
      <c r="NJE40" s="195"/>
      <c r="NJF40" s="195"/>
      <c r="NJG40" s="195"/>
      <c r="NJH40" s="195"/>
      <c r="NJI40" s="195"/>
      <c r="NJJ40" s="195"/>
      <c r="NJK40" s="195"/>
      <c r="NJL40" s="195"/>
      <c r="NJM40" s="195"/>
      <c r="NJN40" s="195"/>
      <c r="NJO40" s="195"/>
      <c r="NJP40" s="195"/>
      <c r="NJQ40" s="195"/>
      <c r="NJR40" s="195"/>
      <c r="NJS40" s="195"/>
      <c r="NJT40" s="195"/>
      <c r="NJU40" s="195"/>
      <c r="NJV40" s="195"/>
      <c r="NJW40" s="195"/>
      <c r="NJX40" s="195"/>
      <c r="NJY40" s="195"/>
      <c r="NJZ40" s="195"/>
      <c r="NKA40" s="195"/>
      <c r="NKB40" s="195"/>
      <c r="NKC40" s="195"/>
      <c r="NKD40" s="195"/>
      <c r="NKE40" s="195"/>
      <c r="NKF40" s="195"/>
      <c r="NKG40" s="195"/>
      <c r="NKH40" s="195"/>
      <c r="NKI40" s="195"/>
      <c r="NKJ40" s="195"/>
      <c r="NKK40" s="195"/>
      <c r="NKL40" s="195"/>
      <c r="NKM40" s="195"/>
      <c r="NKN40" s="195"/>
      <c r="NKO40" s="195"/>
      <c r="NKP40" s="195"/>
      <c r="NKQ40" s="195"/>
      <c r="NKR40" s="195"/>
      <c r="NKS40" s="195"/>
      <c r="NKT40" s="195"/>
      <c r="NKU40" s="195"/>
      <c r="NKV40" s="195"/>
      <c r="NKW40" s="195"/>
      <c r="NKX40" s="195"/>
      <c r="NKY40" s="195"/>
      <c r="NKZ40" s="195"/>
      <c r="NLA40" s="195"/>
      <c r="NLB40" s="195"/>
      <c r="NLC40" s="195"/>
      <c r="NLD40" s="195"/>
      <c r="NLE40" s="195"/>
      <c r="NLF40" s="195"/>
      <c r="NLG40" s="195"/>
      <c r="NLH40" s="195"/>
      <c r="NLI40" s="195"/>
      <c r="NLJ40" s="195"/>
      <c r="NLK40" s="195"/>
      <c r="NLL40" s="195"/>
      <c r="NLM40" s="195"/>
      <c r="NLN40" s="195"/>
      <c r="NLO40" s="195"/>
      <c r="NLP40" s="195"/>
      <c r="NLQ40" s="195"/>
      <c r="NLR40" s="195"/>
      <c r="NLS40" s="195"/>
      <c r="NLT40" s="195"/>
      <c r="NLU40" s="195"/>
      <c r="NLV40" s="195"/>
      <c r="NLW40" s="195"/>
      <c r="NLX40" s="195"/>
      <c r="NLY40" s="195"/>
      <c r="NLZ40" s="195"/>
      <c r="NMA40" s="195"/>
      <c r="NMB40" s="195"/>
      <c r="NMC40" s="195"/>
      <c r="NMD40" s="195"/>
      <c r="NME40" s="195"/>
      <c r="NMF40" s="195"/>
      <c r="NMG40" s="195"/>
      <c r="NMH40" s="195"/>
      <c r="NMI40" s="195"/>
      <c r="NMJ40" s="195"/>
      <c r="NMK40" s="195"/>
      <c r="NML40" s="195"/>
      <c r="NMM40" s="195"/>
      <c r="NMN40" s="195"/>
      <c r="NMO40" s="195"/>
      <c r="NMP40" s="195"/>
      <c r="NMQ40" s="195"/>
      <c r="NMR40" s="195"/>
      <c r="NMS40" s="195"/>
      <c r="NMT40" s="195"/>
      <c r="NMU40" s="195"/>
      <c r="NMV40" s="195"/>
      <c r="NMW40" s="195"/>
      <c r="NMX40" s="195"/>
      <c r="NMY40" s="195"/>
      <c r="NMZ40" s="195"/>
      <c r="NNA40" s="195"/>
      <c r="NNB40" s="195"/>
      <c r="NNC40" s="195"/>
      <c r="NND40" s="195"/>
      <c r="NNE40" s="195"/>
      <c r="NNF40" s="195"/>
      <c r="NNG40" s="195"/>
      <c r="NNH40" s="195"/>
      <c r="NNI40" s="195"/>
      <c r="NNJ40" s="195"/>
      <c r="NNK40" s="195"/>
      <c r="NNL40" s="195"/>
      <c r="NNM40" s="195"/>
      <c r="NNN40" s="195"/>
      <c r="NNO40" s="195"/>
      <c r="NNP40" s="195"/>
      <c r="NNQ40" s="195"/>
      <c r="NNR40" s="195"/>
      <c r="NNS40" s="195"/>
      <c r="NNT40" s="195"/>
      <c r="NNU40" s="195"/>
      <c r="NNV40" s="195"/>
      <c r="NNW40" s="195"/>
      <c r="NNX40" s="195"/>
      <c r="NNY40" s="195"/>
      <c r="NNZ40" s="195"/>
      <c r="NOA40" s="195"/>
      <c r="NOB40" s="195"/>
      <c r="NOC40" s="195"/>
      <c r="NOD40" s="195"/>
      <c r="NOE40" s="195"/>
      <c r="NOF40" s="195"/>
      <c r="NOG40" s="195"/>
      <c r="NOH40" s="195"/>
      <c r="NOI40" s="195"/>
      <c r="NOJ40" s="195"/>
      <c r="NOK40" s="195"/>
      <c r="NOL40" s="195"/>
      <c r="NOM40" s="195"/>
      <c r="NON40" s="195"/>
      <c r="NOO40" s="195"/>
      <c r="NOP40" s="195"/>
      <c r="NOQ40" s="195"/>
      <c r="NOR40" s="195"/>
      <c r="NOS40" s="195"/>
      <c r="NOT40" s="195"/>
      <c r="NOU40" s="195"/>
      <c r="NOV40" s="195"/>
      <c r="NOW40" s="195"/>
      <c r="NOX40" s="195"/>
      <c r="NOY40" s="195"/>
      <c r="NOZ40" s="195"/>
      <c r="NPA40" s="195"/>
      <c r="NPB40" s="195"/>
      <c r="NPC40" s="195"/>
      <c r="NPD40" s="195"/>
      <c r="NPE40" s="195"/>
      <c r="NPF40" s="195"/>
      <c r="NPG40" s="195"/>
      <c r="NPH40" s="195"/>
      <c r="NPI40" s="195"/>
      <c r="NPJ40" s="195"/>
      <c r="NPK40" s="195"/>
      <c r="NPL40" s="195"/>
      <c r="NPM40" s="195"/>
      <c r="NPN40" s="195"/>
      <c r="NPO40" s="195"/>
      <c r="NPP40" s="195"/>
      <c r="NPQ40" s="195"/>
      <c r="NPR40" s="195"/>
      <c r="NPS40" s="195"/>
      <c r="NPT40" s="195"/>
      <c r="NPU40" s="195"/>
      <c r="NPV40" s="195"/>
      <c r="NPW40" s="195"/>
      <c r="NPX40" s="195"/>
      <c r="NPY40" s="195"/>
      <c r="NPZ40" s="195"/>
      <c r="NQA40" s="195"/>
      <c r="NQB40" s="195"/>
      <c r="NQC40" s="195"/>
      <c r="NQD40" s="195"/>
      <c r="NQE40" s="195"/>
      <c r="NQF40" s="195"/>
      <c r="NQG40" s="195"/>
      <c r="NQH40" s="195"/>
      <c r="NQI40" s="195"/>
      <c r="NQJ40" s="195"/>
      <c r="NQK40" s="195"/>
      <c r="NQL40" s="195"/>
      <c r="NQM40" s="195"/>
      <c r="NQN40" s="195"/>
      <c r="NQO40" s="195"/>
      <c r="NQP40" s="195"/>
      <c r="NQQ40" s="195"/>
      <c r="NQR40" s="195"/>
      <c r="NQS40" s="195"/>
      <c r="NQT40" s="195"/>
      <c r="NQU40" s="195"/>
      <c r="NQV40" s="195"/>
      <c r="NQW40" s="195"/>
      <c r="NQX40" s="195"/>
      <c r="NQY40" s="195"/>
      <c r="NQZ40" s="195"/>
      <c r="NRA40" s="195"/>
      <c r="NRB40" s="195"/>
      <c r="NRC40" s="195"/>
      <c r="NRD40" s="195"/>
      <c r="NRE40" s="195"/>
      <c r="NRF40" s="195"/>
      <c r="NRG40" s="195"/>
      <c r="NRH40" s="195"/>
      <c r="NRI40" s="195"/>
      <c r="NRJ40" s="195"/>
      <c r="NRK40" s="195"/>
      <c r="NRL40" s="195"/>
      <c r="NRM40" s="195"/>
      <c r="NRN40" s="195"/>
      <c r="NRO40" s="195"/>
      <c r="NRP40" s="195"/>
      <c r="NRQ40" s="195"/>
      <c r="NRR40" s="195"/>
      <c r="NRS40" s="195"/>
      <c r="NRT40" s="195"/>
      <c r="NRU40" s="195"/>
      <c r="NRV40" s="195"/>
      <c r="NRW40" s="195"/>
      <c r="NRX40" s="195"/>
      <c r="NRY40" s="195"/>
      <c r="NRZ40" s="195"/>
      <c r="NSA40" s="195"/>
      <c r="NSB40" s="195"/>
      <c r="NSC40" s="195"/>
      <c r="NSD40" s="195"/>
      <c r="NSE40" s="195"/>
      <c r="NSF40" s="195"/>
      <c r="NSG40" s="195"/>
      <c r="NSH40" s="195"/>
      <c r="NSI40" s="195"/>
      <c r="NSJ40" s="195"/>
      <c r="NSK40" s="195"/>
      <c r="NSL40" s="195"/>
      <c r="NSM40" s="195"/>
      <c r="NSN40" s="195"/>
      <c r="NSO40" s="195"/>
      <c r="NSP40" s="195"/>
      <c r="NSQ40" s="195"/>
      <c r="NSR40" s="195"/>
      <c r="NSS40" s="195"/>
      <c r="NST40" s="195"/>
      <c r="NSU40" s="195"/>
      <c r="NSV40" s="195"/>
      <c r="NSW40" s="195"/>
      <c r="NSX40" s="195"/>
      <c r="NSY40" s="195"/>
      <c r="NSZ40" s="195"/>
      <c r="NTA40" s="195"/>
      <c r="NTB40" s="195"/>
      <c r="NTC40" s="195"/>
      <c r="NTD40" s="195"/>
      <c r="NTE40" s="195"/>
      <c r="NTF40" s="195"/>
      <c r="NTG40" s="195"/>
      <c r="NTH40" s="195"/>
      <c r="NTI40" s="195"/>
      <c r="NTJ40" s="195"/>
      <c r="NTK40" s="195"/>
      <c r="NTL40" s="195"/>
      <c r="NTM40" s="195"/>
      <c r="NTN40" s="195"/>
      <c r="NTO40" s="195"/>
      <c r="NTP40" s="195"/>
      <c r="NTQ40" s="195"/>
      <c r="NTR40" s="195"/>
      <c r="NTS40" s="195"/>
      <c r="NTT40" s="195"/>
      <c r="NTU40" s="195"/>
      <c r="NTV40" s="195"/>
      <c r="NTW40" s="195"/>
      <c r="NTX40" s="195"/>
      <c r="NTY40" s="195"/>
      <c r="NTZ40" s="195"/>
      <c r="NUA40" s="195"/>
      <c r="NUB40" s="195"/>
      <c r="NUC40" s="195"/>
      <c r="NUD40" s="195"/>
      <c r="NUE40" s="195"/>
      <c r="NUF40" s="195"/>
      <c r="NUG40" s="195"/>
      <c r="NUH40" s="195"/>
      <c r="NUI40" s="195"/>
      <c r="NUJ40" s="195"/>
      <c r="NUK40" s="195"/>
      <c r="NUL40" s="195"/>
      <c r="NUM40" s="195"/>
      <c r="NUN40" s="195"/>
      <c r="NUO40" s="195"/>
      <c r="NUP40" s="195"/>
      <c r="NUQ40" s="195"/>
      <c r="NUR40" s="195"/>
      <c r="NUS40" s="195"/>
      <c r="NUT40" s="195"/>
      <c r="NUU40" s="195"/>
      <c r="NUV40" s="195"/>
      <c r="NUW40" s="195"/>
      <c r="NUX40" s="195"/>
      <c r="NUY40" s="195"/>
      <c r="NUZ40" s="195"/>
      <c r="NVA40" s="195"/>
      <c r="NVB40" s="195"/>
      <c r="NVC40" s="195"/>
      <c r="NVD40" s="195"/>
      <c r="NVE40" s="195"/>
      <c r="NVF40" s="195"/>
      <c r="NVG40" s="195"/>
      <c r="NVH40" s="195"/>
      <c r="NVI40" s="195"/>
      <c r="NVJ40" s="195"/>
      <c r="NVK40" s="195"/>
      <c r="NVL40" s="195"/>
      <c r="NVM40" s="195"/>
      <c r="NVN40" s="195"/>
      <c r="NVO40" s="195"/>
      <c r="NVP40" s="195"/>
      <c r="NVQ40" s="195"/>
      <c r="NVR40" s="195"/>
      <c r="NVS40" s="195"/>
      <c r="NVT40" s="195"/>
      <c r="NVU40" s="195"/>
      <c r="NVV40" s="195"/>
      <c r="NVW40" s="195"/>
      <c r="NVX40" s="195"/>
      <c r="NVY40" s="195"/>
      <c r="NVZ40" s="195"/>
      <c r="NWA40" s="195"/>
      <c r="NWB40" s="195"/>
      <c r="NWC40" s="195"/>
      <c r="NWD40" s="195"/>
      <c r="NWE40" s="195"/>
      <c r="NWF40" s="195"/>
      <c r="NWG40" s="195"/>
      <c r="NWH40" s="195"/>
      <c r="NWI40" s="195"/>
      <c r="NWJ40" s="195"/>
      <c r="NWK40" s="195"/>
      <c r="NWL40" s="195"/>
      <c r="NWM40" s="195"/>
      <c r="NWN40" s="195"/>
      <c r="NWO40" s="195"/>
      <c r="NWP40" s="195"/>
      <c r="NWQ40" s="195"/>
      <c r="NWR40" s="195"/>
      <c r="NWS40" s="195"/>
      <c r="NWT40" s="195"/>
      <c r="NWU40" s="195"/>
      <c r="NWV40" s="195"/>
      <c r="NWW40" s="195"/>
      <c r="NWX40" s="195"/>
      <c r="NWY40" s="195"/>
      <c r="NWZ40" s="195"/>
      <c r="NXA40" s="195"/>
      <c r="NXB40" s="195"/>
      <c r="NXC40" s="195"/>
      <c r="NXD40" s="195"/>
      <c r="NXE40" s="195"/>
      <c r="NXF40" s="195"/>
      <c r="NXG40" s="195"/>
      <c r="NXH40" s="195"/>
      <c r="NXI40" s="195"/>
      <c r="NXJ40" s="195"/>
      <c r="NXK40" s="195"/>
      <c r="NXL40" s="195"/>
      <c r="NXM40" s="195"/>
      <c r="NXN40" s="195"/>
      <c r="NXO40" s="195"/>
      <c r="NXP40" s="195"/>
      <c r="NXQ40" s="195"/>
      <c r="NXR40" s="195"/>
      <c r="NXS40" s="195"/>
      <c r="NXT40" s="195"/>
      <c r="NXU40" s="195"/>
      <c r="NXV40" s="195"/>
      <c r="NXW40" s="195"/>
      <c r="NXX40" s="195"/>
      <c r="NXY40" s="195"/>
      <c r="NXZ40" s="195"/>
      <c r="NYA40" s="195"/>
      <c r="NYB40" s="195"/>
      <c r="NYC40" s="195"/>
      <c r="NYD40" s="195"/>
      <c r="NYE40" s="195"/>
      <c r="NYF40" s="195"/>
      <c r="NYG40" s="195"/>
      <c r="NYH40" s="195"/>
      <c r="NYI40" s="195"/>
      <c r="NYJ40" s="195"/>
      <c r="NYK40" s="195"/>
      <c r="NYL40" s="195"/>
      <c r="NYM40" s="195"/>
      <c r="NYN40" s="195"/>
      <c r="NYO40" s="195"/>
      <c r="NYP40" s="195"/>
      <c r="NYQ40" s="195"/>
      <c r="NYR40" s="195"/>
      <c r="NYS40" s="195"/>
      <c r="NYT40" s="195"/>
      <c r="NYU40" s="195"/>
      <c r="NYV40" s="195"/>
      <c r="NYW40" s="195"/>
      <c r="NYX40" s="195"/>
      <c r="NYY40" s="195"/>
      <c r="NYZ40" s="195"/>
      <c r="NZA40" s="195"/>
      <c r="NZB40" s="195"/>
      <c r="NZC40" s="195"/>
      <c r="NZD40" s="195"/>
      <c r="NZE40" s="195"/>
      <c r="NZF40" s="195"/>
      <c r="NZG40" s="195"/>
      <c r="NZH40" s="195"/>
      <c r="NZI40" s="195"/>
      <c r="NZJ40" s="195"/>
      <c r="NZK40" s="195"/>
      <c r="NZL40" s="195"/>
      <c r="NZM40" s="195"/>
      <c r="NZN40" s="195"/>
      <c r="NZO40" s="195"/>
      <c r="NZP40" s="195"/>
      <c r="NZQ40" s="195"/>
      <c r="NZR40" s="195"/>
      <c r="NZS40" s="195"/>
      <c r="NZT40" s="195"/>
      <c r="NZU40" s="195"/>
      <c r="NZV40" s="195"/>
      <c r="NZW40" s="195"/>
      <c r="NZX40" s="195"/>
      <c r="NZY40" s="195"/>
      <c r="NZZ40" s="195"/>
      <c r="OAA40" s="195"/>
      <c r="OAB40" s="195"/>
      <c r="OAC40" s="195"/>
      <c r="OAD40" s="195"/>
      <c r="OAE40" s="195"/>
      <c r="OAF40" s="195"/>
      <c r="OAG40" s="195"/>
      <c r="OAH40" s="195"/>
      <c r="OAI40" s="195"/>
      <c r="OAJ40" s="195"/>
      <c r="OAK40" s="195"/>
      <c r="OAL40" s="195"/>
      <c r="OAM40" s="195"/>
      <c r="OAN40" s="195"/>
      <c r="OAO40" s="195"/>
      <c r="OAP40" s="195"/>
      <c r="OAQ40" s="195"/>
      <c r="OAR40" s="195"/>
      <c r="OAS40" s="195"/>
      <c r="OAT40" s="195"/>
      <c r="OAU40" s="195"/>
      <c r="OAV40" s="195"/>
      <c r="OAW40" s="195"/>
      <c r="OAX40" s="195"/>
      <c r="OAY40" s="195"/>
      <c r="OAZ40" s="195"/>
      <c r="OBA40" s="195"/>
      <c r="OBB40" s="195"/>
      <c r="OBC40" s="195"/>
      <c r="OBD40" s="195"/>
      <c r="OBE40" s="195"/>
      <c r="OBF40" s="195"/>
      <c r="OBG40" s="195"/>
      <c r="OBH40" s="195"/>
      <c r="OBI40" s="195"/>
      <c r="OBJ40" s="195"/>
      <c r="OBK40" s="195"/>
      <c r="OBL40" s="195"/>
      <c r="OBM40" s="195"/>
      <c r="OBN40" s="195"/>
      <c r="OBO40" s="195"/>
      <c r="OBP40" s="195"/>
      <c r="OBQ40" s="195"/>
      <c r="OBR40" s="195"/>
      <c r="OBS40" s="195"/>
      <c r="OBT40" s="195"/>
      <c r="OBU40" s="195"/>
      <c r="OBV40" s="195"/>
      <c r="OBW40" s="195"/>
      <c r="OBX40" s="195"/>
      <c r="OBY40" s="195"/>
      <c r="OBZ40" s="195"/>
      <c r="OCA40" s="195"/>
      <c r="OCB40" s="195"/>
      <c r="OCC40" s="195"/>
      <c r="OCD40" s="195"/>
      <c r="OCE40" s="195"/>
      <c r="OCF40" s="195"/>
      <c r="OCG40" s="195"/>
      <c r="OCH40" s="195"/>
      <c r="OCI40" s="195"/>
      <c r="OCJ40" s="195"/>
      <c r="OCK40" s="195"/>
      <c r="OCL40" s="195"/>
      <c r="OCM40" s="195"/>
      <c r="OCN40" s="195"/>
      <c r="OCO40" s="195"/>
      <c r="OCP40" s="195"/>
      <c r="OCQ40" s="195"/>
      <c r="OCR40" s="195"/>
      <c r="OCS40" s="195"/>
      <c r="OCT40" s="195"/>
      <c r="OCU40" s="195"/>
      <c r="OCV40" s="195"/>
      <c r="OCW40" s="195"/>
      <c r="OCX40" s="195"/>
      <c r="OCY40" s="195"/>
      <c r="OCZ40" s="195"/>
      <c r="ODA40" s="195"/>
      <c r="ODB40" s="195"/>
      <c r="ODC40" s="195"/>
      <c r="ODD40" s="195"/>
      <c r="ODE40" s="195"/>
      <c r="ODF40" s="195"/>
      <c r="ODG40" s="195"/>
      <c r="ODH40" s="195"/>
      <c r="ODI40" s="195"/>
      <c r="ODJ40" s="195"/>
      <c r="ODK40" s="195"/>
      <c r="ODL40" s="195"/>
      <c r="ODM40" s="195"/>
      <c r="ODN40" s="195"/>
      <c r="ODO40" s="195"/>
      <c r="ODP40" s="195"/>
      <c r="ODQ40" s="195"/>
      <c r="ODR40" s="195"/>
      <c r="ODS40" s="195"/>
      <c r="ODT40" s="195"/>
      <c r="ODU40" s="195"/>
      <c r="ODV40" s="195"/>
      <c r="ODW40" s="195"/>
      <c r="ODX40" s="195"/>
      <c r="ODY40" s="195"/>
      <c r="ODZ40" s="195"/>
      <c r="OEA40" s="195"/>
      <c r="OEB40" s="195"/>
      <c r="OEC40" s="195"/>
      <c r="OED40" s="195"/>
      <c r="OEE40" s="195"/>
      <c r="OEF40" s="195"/>
      <c r="OEG40" s="195"/>
      <c r="OEH40" s="195"/>
      <c r="OEI40" s="195"/>
      <c r="OEJ40" s="195"/>
      <c r="OEK40" s="195"/>
      <c r="OEL40" s="195"/>
      <c r="OEM40" s="195"/>
      <c r="OEN40" s="195"/>
      <c r="OEO40" s="195"/>
      <c r="OEP40" s="195"/>
      <c r="OEQ40" s="195"/>
      <c r="OER40" s="195"/>
      <c r="OES40" s="195"/>
      <c r="OET40" s="195"/>
      <c r="OEU40" s="195"/>
      <c r="OEV40" s="195"/>
      <c r="OEW40" s="195"/>
      <c r="OEX40" s="195"/>
      <c r="OEY40" s="195"/>
      <c r="OEZ40" s="195"/>
      <c r="OFA40" s="195"/>
      <c r="OFB40" s="195"/>
      <c r="OFC40" s="195"/>
      <c r="OFD40" s="195"/>
      <c r="OFE40" s="195"/>
      <c r="OFF40" s="195"/>
      <c r="OFG40" s="195"/>
      <c r="OFH40" s="195"/>
      <c r="OFI40" s="195"/>
      <c r="OFJ40" s="195"/>
      <c r="OFK40" s="195"/>
      <c r="OFL40" s="195"/>
      <c r="OFM40" s="195"/>
      <c r="OFN40" s="195"/>
      <c r="OFO40" s="195"/>
      <c r="OFP40" s="195"/>
      <c r="OFQ40" s="195"/>
      <c r="OFR40" s="195"/>
      <c r="OFS40" s="195"/>
      <c r="OFT40" s="195"/>
      <c r="OFU40" s="195"/>
      <c r="OFV40" s="195"/>
      <c r="OFW40" s="195"/>
      <c r="OFX40" s="195"/>
      <c r="OFY40" s="195"/>
      <c r="OFZ40" s="195"/>
      <c r="OGA40" s="195"/>
      <c r="OGB40" s="195"/>
      <c r="OGC40" s="195"/>
      <c r="OGD40" s="195"/>
      <c r="OGE40" s="195"/>
      <c r="OGF40" s="195"/>
      <c r="OGG40" s="195"/>
      <c r="OGH40" s="195"/>
      <c r="OGI40" s="195"/>
      <c r="OGJ40" s="195"/>
      <c r="OGK40" s="195"/>
      <c r="OGL40" s="195"/>
      <c r="OGM40" s="195"/>
      <c r="OGN40" s="195"/>
      <c r="OGO40" s="195"/>
      <c r="OGP40" s="195"/>
      <c r="OGQ40" s="195"/>
      <c r="OGR40" s="195"/>
      <c r="OGS40" s="195"/>
      <c r="OGT40" s="195"/>
      <c r="OGU40" s="195"/>
      <c r="OGV40" s="195"/>
      <c r="OGW40" s="195"/>
      <c r="OGX40" s="195"/>
      <c r="OGY40" s="195"/>
      <c r="OGZ40" s="195"/>
      <c r="OHA40" s="195"/>
      <c r="OHB40" s="195"/>
      <c r="OHC40" s="195"/>
      <c r="OHD40" s="195"/>
      <c r="OHE40" s="195"/>
      <c r="OHF40" s="195"/>
      <c r="OHG40" s="195"/>
      <c r="OHH40" s="195"/>
      <c r="OHI40" s="195"/>
      <c r="OHJ40" s="195"/>
      <c r="OHK40" s="195"/>
      <c r="OHL40" s="195"/>
      <c r="OHM40" s="195"/>
      <c r="OHN40" s="195"/>
      <c r="OHO40" s="195"/>
      <c r="OHP40" s="195"/>
      <c r="OHQ40" s="195"/>
      <c r="OHR40" s="195"/>
      <c r="OHS40" s="195"/>
      <c r="OHT40" s="195"/>
      <c r="OHU40" s="195"/>
      <c r="OHV40" s="195"/>
      <c r="OHW40" s="195"/>
      <c r="OHX40" s="195"/>
      <c r="OHY40" s="195"/>
      <c r="OHZ40" s="195"/>
      <c r="OIA40" s="195"/>
      <c r="OIB40" s="195"/>
      <c r="OIC40" s="195"/>
      <c r="OID40" s="195"/>
      <c r="OIE40" s="195"/>
      <c r="OIF40" s="195"/>
      <c r="OIG40" s="195"/>
      <c r="OIH40" s="195"/>
      <c r="OII40" s="195"/>
      <c r="OIJ40" s="195"/>
      <c r="OIK40" s="195"/>
      <c r="OIL40" s="195"/>
      <c r="OIM40" s="195"/>
      <c r="OIN40" s="195"/>
      <c r="OIO40" s="195"/>
      <c r="OIP40" s="195"/>
      <c r="OIQ40" s="195"/>
      <c r="OIR40" s="195"/>
      <c r="OIS40" s="195"/>
      <c r="OIT40" s="195"/>
      <c r="OIU40" s="195"/>
      <c r="OIV40" s="195"/>
      <c r="OIW40" s="195"/>
      <c r="OIX40" s="195"/>
      <c r="OIY40" s="195"/>
      <c r="OIZ40" s="195"/>
      <c r="OJA40" s="195"/>
      <c r="OJB40" s="195"/>
      <c r="OJC40" s="195"/>
      <c r="OJD40" s="195"/>
      <c r="OJE40" s="195"/>
      <c r="OJF40" s="195"/>
      <c r="OJG40" s="195"/>
      <c r="OJH40" s="195"/>
      <c r="OJI40" s="195"/>
      <c r="OJJ40" s="195"/>
      <c r="OJK40" s="195"/>
      <c r="OJL40" s="195"/>
      <c r="OJM40" s="195"/>
      <c r="OJN40" s="195"/>
      <c r="OJO40" s="195"/>
      <c r="OJP40" s="195"/>
      <c r="OJQ40" s="195"/>
      <c r="OJR40" s="195"/>
      <c r="OJS40" s="195"/>
      <c r="OJT40" s="195"/>
      <c r="OJU40" s="195"/>
      <c r="OJV40" s="195"/>
      <c r="OJW40" s="195"/>
      <c r="OJX40" s="195"/>
      <c r="OJY40" s="195"/>
      <c r="OJZ40" s="195"/>
      <c r="OKA40" s="195"/>
      <c r="OKB40" s="195"/>
      <c r="OKC40" s="195"/>
      <c r="OKD40" s="195"/>
      <c r="OKE40" s="195"/>
      <c r="OKF40" s="195"/>
      <c r="OKG40" s="195"/>
      <c r="OKH40" s="195"/>
      <c r="OKI40" s="195"/>
      <c r="OKJ40" s="195"/>
      <c r="OKK40" s="195"/>
      <c r="OKL40" s="195"/>
      <c r="OKM40" s="195"/>
      <c r="OKN40" s="195"/>
      <c r="OKO40" s="195"/>
      <c r="OKP40" s="195"/>
      <c r="OKQ40" s="195"/>
      <c r="OKR40" s="195"/>
      <c r="OKS40" s="195"/>
      <c r="OKT40" s="195"/>
      <c r="OKU40" s="195"/>
      <c r="OKV40" s="195"/>
      <c r="OKW40" s="195"/>
      <c r="OKX40" s="195"/>
      <c r="OKY40" s="195"/>
      <c r="OKZ40" s="195"/>
      <c r="OLA40" s="195"/>
      <c r="OLB40" s="195"/>
      <c r="OLC40" s="195"/>
      <c r="OLD40" s="195"/>
      <c r="OLE40" s="195"/>
      <c r="OLF40" s="195"/>
      <c r="OLG40" s="195"/>
      <c r="OLH40" s="195"/>
      <c r="OLI40" s="195"/>
      <c r="OLJ40" s="195"/>
      <c r="OLK40" s="195"/>
      <c r="OLL40" s="195"/>
      <c r="OLM40" s="195"/>
      <c r="OLN40" s="195"/>
      <c r="OLO40" s="195"/>
      <c r="OLP40" s="195"/>
      <c r="OLQ40" s="195"/>
      <c r="OLR40" s="195"/>
      <c r="OLS40" s="195"/>
      <c r="OLT40" s="195"/>
      <c r="OLU40" s="195"/>
      <c r="OLV40" s="195"/>
      <c r="OLW40" s="195"/>
      <c r="OLX40" s="195"/>
      <c r="OLY40" s="195"/>
      <c r="OLZ40" s="195"/>
      <c r="OMA40" s="195"/>
      <c r="OMB40" s="195"/>
      <c r="OMC40" s="195"/>
      <c r="OMD40" s="195"/>
      <c r="OME40" s="195"/>
      <c r="OMF40" s="195"/>
      <c r="OMG40" s="195"/>
      <c r="OMH40" s="195"/>
      <c r="OMI40" s="195"/>
      <c r="OMJ40" s="195"/>
      <c r="OMK40" s="195"/>
      <c r="OML40" s="195"/>
      <c r="OMM40" s="195"/>
      <c r="OMN40" s="195"/>
      <c r="OMO40" s="195"/>
      <c r="OMP40" s="195"/>
      <c r="OMQ40" s="195"/>
      <c r="OMR40" s="195"/>
      <c r="OMS40" s="195"/>
      <c r="OMT40" s="195"/>
      <c r="OMU40" s="195"/>
      <c r="OMV40" s="195"/>
      <c r="OMW40" s="195"/>
      <c r="OMX40" s="195"/>
      <c r="OMY40" s="195"/>
      <c r="OMZ40" s="195"/>
      <c r="ONA40" s="195"/>
      <c r="ONB40" s="195"/>
      <c r="ONC40" s="195"/>
      <c r="OND40" s="195"/>
      <c r="ONE40" s="195"/>
      <c r="ONF40" s="195"/>
      <c r="ONG40" s="195"/>
      <c r="ONH40" s="195"/>
      <c r="ONI40" s="195"/>
      <c r="ONJ40" s="195"/>
      <c r="ONK40" s="195"/>
      <c r="ONL40" s="195"/>
      <c r="ONM40" s="195"/>
      <c r="ONN40" s="195"/>
      <c r="ONO40" s="195"/>
      <c r="ONP40" s="195"/>
      <c r="ONQ40" s="195"/>
      <c r="ONR40" s="195"/>
      <c r="ONS40" s="195"/>
      <c r="ONT40" s="195"/>
      <c r="ONU40" s="195"/>
      <c r="ONV40" s="195"/>
      <c r="ONW40" s="195"/>
      <c r="ONX40" s="195"/>
      <c r="ONY40" s="195"/>
      <c r="ONZ40" s="195"/>
      <c r="OOA40" s="195"/>
      <c r="OOB40" s="195"/>
      <c r="OOC40" s="195"/>
      <c r="OOD40" s="195"/>
      <c r="OOE40" s="195"/>
      <c r="OOF40" s="195"/>
      <c r="OOG40" s="195"/>
      <c r="OOH40" s="195"/>
      <c r="OOI40" s="195"/>
      <c r="OOJ40" s="195"/>
      <c r="OOK40" s="195"/>
      <c r="OOL40" s="195"/>
      <c r="OOM40" s="195"/>
      <c r="OON40" s="195"/>
      <c r="OOO40" s="195"/>
      <c r="OOP40" s="195"/>
      <c r="OOQ40" s="195"/>
      <c r="OOR40" s="195"/>
      <c r="OOS40" s="195"/>
      <c r="OOT40" s="195"/>
      <c r="OOU40" s="195"/>
      <c r="OOV40" s="195"/>
      <c r="OOW40" s="195"/>
      <c r="OOX40" s="195"/>
      <c r="OOY40" s="195"/>
      <c r="OOZ40" s="195"/>
      <c r="OPA40" s="195"/>
      <c r="OPB40" s="195"/>
      <c r="OPC40" s="195"/>
      <c r="OPD40" s="195"/>
      <c r="OPE40" s="195"/>
      <c r="OPF40" s="195"/>
      <c r="OPG40" s="195"/>
      <c r="OPH40" s="195"/>
      <c r="OPI40" s="195"/>
      <c r="OPJ40" s="195"/>
      <c r="OPK40" s="195"/>
      <c r="OPL40" s="195"/>
      <c r="OPM40" s="195"/>
      <c r="OPN40" s="195"/>
      <c r="OPO40" s="195"/>
      <c r="OPP40" s="195"/>
      <c r="OPQ40" s="195"/>
      <c r="OPR40" s="195"/>
      <c r="OPS40" s="195"/>
      <c r="OPT40" s="195"/>
      <c r="OPU40" s="195"/>
      <c r="OPV40" s="195"/>
      <c r="OPW40" s="195"/>
      <c r="OPX40" s="195"/>
      <c r="OPY40" s="195"/>
      <c r="OPZ40" s="195"/>
      <c r="OQA40" s="195"/>
      <c r="OQB40" s="195"/>
      <c r="OQC40" s="195"/>
      <c r="OQD40" s="195"/>
      <c r="OQE40" s="195"/>
      <c r="OQF40" s="195"/>
      <c r="OQG40" s="195"/>
      <c r="OQH40" s="195"/>
      <c r="OQI40" s="195"/>
      <c r="OQJ40" s="195"/>
      <c r="OQK40" s="195"/>
      <c r="OQL40" s="195"/>
      <c r="OQM40" s="195"/>
      <c r="OQN40" s="195"/>
      <c r="OQO40" s="195"/>
      <c r="OQP40" s="195"/>
      <c r="OQQ40" s="195"/>
      <c r="OQR40" s="195"/>
      <c r="OQS40" s="195"/>
      <c r="OQT40" s="195"/>
      <c r="OQU40" s="195"/>
      <c r="OQV40" s="195"/>
      <c r="OQW40" s="195"/>
      <c r="OQX40" s="195"/>
      <c r="OQY40" s="195"/>
      <c r="OQZ40" s="195"/>
      <c r="ORA40" s="195"/>
      <c r="ORB40" s="195"/>
      <c r="ORC40" s="195"/>
      <c r="ORD40" s="195"/>
      <c r="ORE40" s="195"/>
      <c r="ORF40" s="195"/>
      <c r="ORG40" s="195"/>
      <c r="ORH40" s="195"/>
      <c r="ORI40" s="195"/>
      <c r="ORJ40" s="195"/>
      <c r="ORK40" s="195"/>
      <c r="ORL40" s="195"/>
      <c r="ORM40" s="195"/>
      <c r="ORN40" s="195"/>
      <c r="ORO40" s="195"/>
      <c r="ORP40" s="195"/>
      <c r="ORQ40" s="195"/>
      <c r="ORR40" s="195"/>
      <c r="ORS40" s="195"/>
      <c r="ORT40" s="195"/>
      <c r="ORU40" s="195"/>
      <c r="ORV40" s="195"/>
      <c r="ORW40" s="195"/>
      <c r="ORX40" s="195"/>
      <c r="ORY40" s="195"/>
      <c r="ORZ40" s="195"/>
      <c r="OSA40" s="195"/>
      <c r="OSB40" s="195"/>
      <c r="OSC40" s="195"/>
      <c r="OSD40" s="195"/>
      <c r="OSE40" s="195"/>
      <c r="OSF40" s="195"/>
      <c r="OSG40" s="195"/>
      <c r="OSH40" s="195"/>
      <c r="OSI40" s="195"/>
      <c r="OSJ40" s="195"/>
      <c r="OSK40" s="195"/>
      <c r="OSL40" s="195"/>
      <c r="OSM40" s="195"/>
      <c r="OSN40" s="195"/>
      <c r="OSO40" s="195"/>
      <c r="OSP40" s="195"/>
      <c r="OSQ40" s="195"/>
      <c r="OSR40" s="195"/>
      <c r="OSS40" s="195"/>
      <c r="OST40" s="195"/>
      <c r="OSU40" s="195"/>
      <c r="OSV40" s="195"/>
      <c r="OSW40" s="195"/>
      <c r="OSX40" s="195"/>
      <c r="OSY40" s="195"/>
      <c r="OSZ40" s="195"/>
      <c r="OTA40" s="195"/>
      <c r="OTB40" s="195"/>
      <c r="OTC40" s="195"/>
      <c r="OTD40" s="195"/>
      <c r="OTE40" s="195"/>
      <c r="OTF40" s="195"/>
      <c r="OTG40" s="195"/>
      <c r="OTH40" s="195"/>
      <c r="OTI40" s="195"/>
      <c r="OTJ40" s="195"/>
      <c r="OTK40" s="195"/>
      <c r="OTL40" s="195"/>
      <c r="OTM40" s="195"/>
      <c r="OTN40" s="195"/>
      <c r="OTO40" s="195"/>
      <c r="OTP40" s="195"/>
      <c r="OTQ40" s="195"/>
      <c r="OTR40" s="195"/>
      <c r="OTS40" s="195"/>
      <c r="OTT40" s="195"/>
      <c r="OTU40" s="195"/>
      <c r="OTV40" s="195"/>
      <c r="OTW40" s="195"/>
      <c r="OTX40" s="195"/>
      <c r="OTY40" s="195"/>
      <c r="OTZ40" s="195"/>
      <c r="OUA40" s="195"/>
      <c r="OUB40" s="195"/>
      <c r="OUC40" s="195"/>
      <c r="OUD40" s="195"/>
      <c r="OUE40" s="195"/>
      <c r="OUF40" s="195"/>
      <c r="OUG40" s="195"/>
      <c r="OUH40" s="195"/>
      <c r="OUI40" s="195"/>
      <c r="OUJ40" s="195"/>
      <c r="OUK40" s="195"/>
      <c r="OUL40" s="195"/>
      <c r="OUM40" s="195"/>
      <c r="OUN40" s="195"/>
      <c r="OUO40" s="195"/>
      <c r="OUP40" s="195"/>
      <c r="OUQ40" s="195"/>
      <c r="OUR40" s="195"/>
      <c r="OUS40" s="195"/>
      <c r="OUT40" s="195"/>
      <c r="OUU40" s="195"/>
      <c r="OUV40" s="195"/>
      <c r="OUW40" s="195"/>
      <c r="OUX40" s="195"/>
      <c r="OUY40" s="195"/>
      <c r="OUZ40" s="195"/>
      <c r="OVA40" s="195"/>
      <c r="OVB40" s="195"/>
      <c r="OVC40" s="195"/>
      <c r="OVD40" s="195"/>
      <c r="OVE40" s="195"/>
      <c r="OVF40" s="195"/>
      <c r="OVG40" s="195"/>
      <c r="OVH40" s="195"/>
      <c r="OVI40" s="195"/>
      <c r="OVJ40" s="195"/>
      <c r="OVK40" s="195"/>
      <c r="OVL40" s="195"/>
      <c r="OVM40" s="195"/>
      <c r="OVN40" s="195"/>
      <c r="OVO40" s="195"/>
      <c r="OVP40" s="195"/>
      <c r="OVQ40" s="195"/>
      <c r="OVR40" s="195"/>
      <c r="OVS40" s="195"/>
      <c r="OVT40" s="195"/>
      <c r="OVU40" s="195"/>
      <c r="OVV40" s="195"/>
      <c r="OVW40" s="195"/>
      <c r="OVX40" s="195"/>
      <c r="OVY40" s="195"/>
      <c r="OVZ40" s="195"/>
      <c r="OWA40" s="195"/>
      <c r="OWB40" s="195"/>
      <c r="OWC40" s="195"/>
      <c r="OWD40" s="195"/>
      <c r="OWE40" s="195"/>
      <c r="OWF40" s="195"/>
      <c r="OWG40" s="195"/>
      <c r="OWH40" s="195"/>
      <c r="OWI40" s="195"/>
      <c r="OWJ40" s="195"/>
      <c r="OWK40" s="195"/>
      <c r="OWL40" s="195"/>
      <c r="OWM40" s="195"/>
      <c r="OWN40" s="195"/>
      <c r="OWO40" s="195"/>
      <c r="OWP40" s="195"/>
      <c r="OWQ40" s="195"/>
      <c r="OWR40" s="195"/>
      <c r="OWS40" s="195"/>
      <c r="OWT40" s="195"/>
      <c r="OWU40" s="195"/>
      <c r="OWV40" s="195"/>
      <c r="OWW40" s="195"/>
      <c r="OWX40" s="195"/>
      <c r="OWY40" s="195"/>
      <c r="OWZ40" s="195"/>
      <c r="OXA40" s="195"/>
      <c r="OXB40" s="195"/>
      <c r="OXC40" s="195"/>
      <c r="OXD40" s="195"/>
      <c r="OXE40" s="195"/>
      <c r="OXF40" s="195"/>
      <c r="OXG40" s="195"/>
      <c r="OXH40" s="195"/>
      <c r="OXI40" s="195"/>
      <c r="OXJ40" s="195"/>
      <c r="OXK40" s="195"/>
      <c r="OXL40" s="195"/>
      <c r="OXM40" s="195"/>
      <c r="OXN40" s="195"/>
      <c r="OXO40" s="195"/>
      <c r="OXP40" s="195"/>
      <c r="OXQ40" s="195"/>
      <c r="OXR40" s="195"/>
      <c r="OXS40" s="195"/>
      <c r="OXT40" s="195"/>
      <c r="OXU40" s="195"/>
      <c r="OXV40" s="195"/>
      <c r="OXW40" s="195"/>
      <c r="OXX40" s="195"/>
      <c r="OXY40" s="195"/>
      <c r="OXZ40" s="195"/>
      <c r="OYA40" s="195"/>
      <c r="OYB40" s="195"/>
      <c r="OYC40" s="195"/>
      <c r="OYD40" s="195"/>
      <c r="OYE40" s="195"/>
      <c r="OYF40" s="195"/>
      <c r="OYG40" s="195"/>
      <c r="OYH40" s="195"/>
      <c r="OYI40" s="195"/>
      <c r="OYJ40" s="195"/>
      <c r="OYK40" s="195"/>
      <c r="OYL40" s="195"/>
      <c r="OYM40" s="195"/>
      <c r="OYN40" s="195"/>
      <c r="OYO40" s="195"/>
      <c r="OYP40" s="195"/>
      <c r="OYQ40" s="195"/>
      <c r="OYR40" s="195"/>
      <c r="OYS40" s="195"/>
      <c r="OYT40" s="195"/>
      <c r="OYU40" s="195"/>
      <c r="OYV40" s="195"/>
      <c r="OYW40" s="195"/>
      <c r="OYX40" s="195"/>
      <c r="OYY40" s="195"/>
      <c r="OYZ40" s="195"/>
      <c r="OZA40" s="195"/>
      <c r="OZB40" s="195"/>
      <c r="OZC40" s="195"/>
      <c r="OZD40" s="195"/>
      <c r="OZE40" s="195"/>
      <c r="OZF40" s="195"/>
      <c r="OZG40" s="195"/>
      <c r="OZH40" s="195"/>
      <c r="OZI40" s="195"/>
      <c r="OZJ40" s="195"/>
      <c r="OZK40" s="195"/>
      <c r="OZL40" s="195"/>
      <c r="OZM40" s="195"/>
      <c r="OZN40" s="195"/>
      <c r="OZO40" s="195"/>
      <c r="OZP40" s="195"/>
      <c r="OZQ40" s="195"/>
      <c r="OZR40" s="195"/>
      <c r="OZS40" s="195"/>
      <c r="OZT40" s="195"/>
      <c r="OZU40" s="195"/>
      <c r="OZV40" s="195"/>
      <c r="OZW40" s="195"/>
      <c r="OZX40" s="195"/>
      <c r="OZY40" s="195"/>
      <c r="OZZ40" s="195"/>
      <c r="PAA40" s="195"/>
      <c r="PAB40" s="195"/>
      <c r="PAC40" s="195"/>
      <c r="PAD40" s="195"/>
      <c r="PAE40" s="195"/>
      <c r="PAF40" s="195"/>
      <c r="PAG40" s="195"/>
      <c r="PAH40" s="195"/>
      <c r="PAI40" s="195"/>
      <c r="PAJ40" s="195"/>
      <c r="PAK40" s="195"/>
      <c r="PAL40" s="195"/>
      <c r="PAM40" s="195"/>
      <c r="PAN40" s="195"/>
      <c r="PAO40" s="195"/>
      <c r="PAP40" s="195"/>
      <c r="PAQ40" s="195"/>
      <c r="PAR40" s="195"/>
      <c r="PAS40" s="195"/>
      <c r="PAT40" s="195"/>
      <c r="PAU40" s="195"/>
      <c r="PAV40" s="195"/>
      <c r="PAW40" s="195"/>
      <c r="PAX40" s="195"/>
      <c r="PAY40" s="195"/>
      <c r="PAZ40" s="195"/>
      <c r="PBA40" s="195"/>
      <c r="PBB40" s="195"/>
      <c r="PBC40" s="195"/>
      <c r="PBD40" s="195"/>
      <c r="PBE40" s="195"/>
      <c r="PBF40" s="195"/>
      <c r="PBG40" s="195"/>
      <c r="PBH40" s="195"/>
      <c r="PBI40" s="195"/>
      <c r="PBJ40" s="195"/>
      <c r="PBK40" s="195"/>
      <c r="PBL40" s="195"/>
      <c r="PBM40" s="195"/>
      <c r="PBN40" s="195"/>
      <c r="PBO40" s="195"/>
      <c r="PBP40" s="195"/>
      <c r="PBQ40" s="195"/>
      <c r="PBR40" s="195"/>
      <c r="PBS40" s="195"/>
      <c r="PBT40" s="195"/>
      <c r="PBU40" s="195"/>
      <c r="PBV40" s="195"/>
      <c r="PBW40" s="195"/>
      <c r="PBX40" s="195"/>
      <c r="PBY40" s="195"/>
      <c r="PBZ40" s="195"/>
      <c r="PCA40" s="195"/>
      <c r="PCB40" s="195"/>
      <c r="PCC40" s="195"/>
      <c r="PCD40" s="195"/>
      <c r="PCE40" s="195"/>
      <c r="PCF40" s="195"/>
      <c r="PCG40" s="195"/>
      <c r="PCH40" s="195"/>
      <c r="PCI40" s="195"/>
      <c r="PCJ40" s="195"/>
      <c r="PCK40" s="195"/>
      <c r="PCL40" s="195"/>
      <c r="PCM40" s="195"/>
      <c r="PCN40" s="195"/>
      <c r="PCO40" s="195"/>
      <c r="PCP40" s="195"/>
      <c r="PCQ40" s="195"/>
      <c r="PCR40" s="195"/>
      <c r="PCS40" s="195"/>
      <c r="PCT40" s="195"/>
      <c r="PCU40" s="195"/>
      <c r="PCV40" s="195"/>
      <c r="PCW40" s="195"/>
      <c r="PCX40" s="195"/>
      <c r="PCY40" s="195"/>
      <c r="PCZ40" s="195"/>
      <c r="PDA40" s="195"/>
      <c r="PDB40" s="195"/>
      <c r="PDC40" s="195"/>
      <c r="PDD40" s="195"/>
      <c r="PDE40" s="195"/>
      <c r="PDF40" s="195"/>
      <c r="PDG40" s="195"/>
      <c r="PDH40" s="195"/>
      <c r="PDI40" s="195"/>
      <c r="PDJ40" s="195"/>
      <c r="PDK40" s="195"/>
      <c r="PDL40" s="195"/>
      <c r="PDM40" s="195"/>
      <c r="PDN40" s="195"/>
      <c r="PDO40" s="195"/>
      <c r="PDP40" s="195"/>
      <c r="PDQ40" s="195"/>
      <c r="PDR40" s="195"/>
      <c r="PDS40" s="195"/>
      <c r="PDT40" s="195"/>
      <c r="PDU40" s="195"/>
      <c r="PDV40" s="195"/>
      <c r="PDW40" s="195"/>
      <c r="PDX40" s="195"/>
      <c r="PDY40" s="195"/>
      <c r="PDZ40" s="195"/>
      <c r="PEA40" s="195"/>
      <c r="PEB40" s="195"/>
      <c r="PEC40" s="195"/>
      <c r="PED40" s="195"/>
      <c r="PEE40" s="195"/>
      <c r="PEF40" s="195"/>
      <c r="PEG40" s="195"/>
      <c r="PEH40" s="195"/>
      <c r="PEI40" s="195"/>
      <c r="PEJ40" s="195"/>
      <c r="PEK40" s="195"/>
      <c r="PEL40" s="195"/>
      <c r="PEM40" s="195"/>
      <c r="PEN40" s="195"/>
      <c r="PEO40" s="195"/>
      <c r="PEP40" s="195"/>
      <c r="PEQ40" s="195"/>
      <c r="PER40" s="195"/>
      <c r="PES40" s="195"/>
      <c r="PET40" s="195"/>
      <c r="PEU40" s="195"/>
      <c r="PEV40" s="195"/>
      <c r="PEW40" s="195"/>
      <c r="PEX40" s="195"/>
      <c r="PEY40" s="195"/>
      <c r="PEZ40" s="195"/>
      <c r="PFA40" s="195"/>
      <c r="PFB40" s="195"/>
      <c r="PFC40" s="195"/>
      <c r="PFD40" s="195"/>
      <c r="PFE40" s="195"/>
      <c r="PFF40" s="195"/>
      <c r="PFG40" s="195"/>
      <c r="PFH40" s="195"/>
      <c r="PFI40" s="195"/>
      <c r="PFJ40" s="195"/>
      <c r="PFK40" s="195"/>
      <c r="PFL40" s="195"/>
      <c r="PFM40" s="195"/>
      <c r="PFN40" s="195"/>
      <c r="PFO40" s="195"/>
      <c r="PFP40" s="195"/>
      <c r="PFQ40" s="195"/>
      <c r="PFR40" s="195"/>
      <c r="PFS40" s="195"/>
      <c r="PFT40" s="195"/>
      <c r="PFU40" s="195"/>
      <c r="PFV40" s="195"/>
      <c r="PFW40" s="195"/>
      <c r="PFX40" s="195"/>
      <c r="PFY40" s="195"/>
      <c r="PFZ40" s="195"/>
      <c r="PGA40" s="195"/>
      <c r="PGB40" s="195"/>
      <c r="PGC40" s="195"/>
      <c r="PGD40" s="195"/>
      <c r="PGE40" s="195"/>
      <c r="PGF40" s="195"/>
      <c r="PGG40" s="195"/>
      <c r="PGH40" s="195"/>
      <c r="PGI40" s="195"/>
      <c r="PGJ40" s="195"/>
      <c r="PGK40" s="195"/>
      <c r="PGL40" s="195"/>
      <c r="PGM40" s="195"/>
      <c r="PGN40" s="195"/>
      <c r="PGO40" s="195"/>
      <c r="PGP40" s="195"/>
      <c r="PGQ40" s="195"/>
      <c r="PGR40" s="195"/>
      <c r="PGS40" s="195"/>
      <c r="PGT40" s="195"/>
      <c r="PGU40" s="195"/>
      <c r="PGV40" s="195"/>
      <c r="PGW40" s="195"/>
      <c r="PGX40" s="195"/>
      <c r="PGY40" s="195"/>
      <c r="PGZ40" s="195"/>
      <c r="PHA40" s="195"/>
      <c r="PHB40" s="195"/>
      <c r="PHC40" s="195"/>
      <c r="PHD40" s="195"/>
      <c r="PHE40" s="195"/>
      <c r="PHF40" s="195"/>
      <c r="PHG40" s="195"/>
      <c r="PHH40" s="195"/>
      <c r="PHI40" s="195"/>
      <c r="PHJ40" s="195"/>
      <c r="PHK40" s="195"/>
      <c r="PHL40" s="195"/>
      <c r="PHM40" s="195"/>
      <c r="PHN40" s="195"/>
      <c r="PHO40" s="195"/>
      <c r="PHP40" s="195"/>
      <c r="PHQ40" s="195"/>
      <c r="PHR40" s="195"/>
      <c r="PHS40" s="195"/>
      <c r="PHT40" s="195"/>
      <c r="PHU40" s="195"/>
      <c r="PHV40" s="195"/>
      <c r="PHW40" s="195"/>
      <c r="PHX40" s="195"/>
      <c r="PHY40" s="195"/>
      <c r="PHZ40" s="195"/>
      <c r="PIA40" s="195"/>
      <c r="PIB40" s="195"/>
      <c r="PIC40" s="195"/>
      <c r="PID40" s="195"/>
      <c r="PIE40" s="195"/>
      <c r="PIF40" s="195"/>
      <c r="PIG40" s="195"/>
      <c r="PIH40" s="195"/>
      <c r="PII40" s="195"/>
      <c r="PIJ40" s="195"/>
      <c r="PIK40" s="195"/>
      <c r="PIL40" s="195"/>
      <c r="PIM40" s="195"/>
      <c r="PIN40" s="195"/>
      <c r="PIO40" s="195"/>
      <c r="PIP40" s="195"/>
      <c r="PIQ40" s="195"/>
      <c r="PIR40" s="195"/>
      <c r="PIS40" s="195"/>
      <c r="PIT40" s="195"/>
      <c r="PIU40" s="195"/>
      <c r="PIV40" s="195"/>
      <c r="PIW40" s="195"/>
      <c r="PIX40" s="195"/>
      <c r="PIY40" s="195"/>
      <c r="PIZ40" s="195"/>
      <c r="PJA40" s="195"/>
      <c r="PJB40" s="195"/>
      <c r="PJC40" s="195"/>
      <c r="PJD40" s="195"/>
      <c r="PJE40" s="195"/>
      <c r="PJF40" s="195"/>
      <c r="PJG40" s="195"/>
      <c r="PJH40" s="195"/>
      <c r="PJI40" s="195"/>
      <c r="PJJ40" s="195"/>
      <c r="PJK40" s="195"/>
      <c r="PJL40" s="195"/>
      <c r="PJM40" s="195"/>
      <c r="PJN40" s="195"/>
      <c r="PJO40" s="195"/>
      <c r="PJP40" s="195"/>
      <c r="PJQ40" s="195"/>
      <c r="PJR40" s="195"/>
      <c r="PJS40" s="195"/>
      <c r="PJT40" s="195"/>
      <c r="PJU40" s="195"/>
      <c r="PJV40" s="195"/>
      <c r="PJW40" s="195"/>
      <c r="PJX40" s="195"/>
      <c r="PJY40" s="195"/>
      <c r="PJZ40" s="195"/>
      <c r="PKA40" s="195"/>
      <c r="PKB40" s="195"/>
      <c r="PKC40" s="195"/>
      <c r="PKD40" s="195"/>
      <c r="PKE40" s="195"/>
      <c r="PKF40" s="195"/>
      <c r="PKG40" s="195"/>
      <c r="PKH40" s="195"/>
      <c r="PKI40" s="195"/>
      <c r="PKJ40" s="195"/>
      <c r="PKK40" s="195"/>
      <c r="PKL40" s="195"/>
      <c r="PKM40" s="195"/>
      <c r="PKN40" s="195"/>
      <c r="PKO40" s="195"/>
      <c r="PKP40" s="195"/>
      <c r="PKQ40" s="195"/>
      <c r="PKR40" s="195"/>
      <c r="PKS40" s="195"/>
      <c r="PKT40" s="195"/>
      <c r="PKU40" s="195"/>
      <c r="PKV40" s="195"/>
      <c r="PKW40" s="195"/>
      <c r="PKX40" s="195"/>
      <c r="PKY40" s="195"/>
      <c r="PKZ40" s="195"/>
      <c r="PLA40" s="195"/>
      <c r="PLB40" s="195"/>
      <c r="PLC40" s="195"/>
      <c r="PLD40" s="195"/>
      <c r="PLE40" s="195"/>
      <c r="PLF40" s="195"/>
      <c r="PLG40" s="195"/>
      <c r="PLH40" s="195"/>
      <c r="PLI40" s="195"/>
      <c r="PLJ40" s="195"/>
      <c r="PLK40" s="195"/>
      <c r="PLL40" s="195"/>
      <c r="PLM40" s="195"/>
      <c r="PLN40" s="195"/>
      <c r="PLO40" s="195"/>
      <c r="PLP40" s="195"/>
      <c r="PLQ40" s="195"/>
      <c r="PLR40" s="195"/>
      <c r="PLS40" s="195"/>
      <c r="PLT40" s="195"/>
      <c r="PLU40" s="195"/>
      <c r="PLV40" s="195"/>
      <c r="PLW40" s="195"/>
      <c r="PLX40" s="195"/>
      <c r="PLY40" s="195"/>
      <c r="PLZ40" s="195"/>
      <c r="PMA40" s="195"/>
      <c r="PMB40" s="195"/>
      <c r="PMC40" s="195"/>
      <c r="PMD40" s="195"/>
      <c r="PME40" s="195"/>
      <c r="PMF40" s="195"/>
      <c r="PMG40" s="195"/>
      <c r="PMH40" s="195"/>
      <c r="PMI40" s="195"/>
      <c r="PMJ40" s="195"/>
      <c r="PMK40" s="195"/>
      <c r="PML40" s="195"/>
      <c r="PMM40" s="195"/>
      <c r="PMN40" s="195"/>
      <c r="PMO40" s="195"/>
      <c r="PMP40" s="195"/>
      <c r="PMQ40" s="195"/>
      <c r="PMR40" s="195"/>
      <c r="PMS40" s="195"/>
      <c r="PMT40" s="195"/>
      <c r="PMU40" s="195"/>
      <c r="PMV40" s="195"/>
      <c r="PMW40" s="195"/>
      <c r="PMX40" s="195"/>
      <c r="PMY40" s="195"/>
      <c r="PMZ40" s="195"/>
      <c r="PNA40" s="195"/>
      <c r="PNB40" s="195"/>
      <c r="PNC40" s="195"/>
      <c r="PND40" s="195"/>
      <c r="PNE40" s="195"/>
      <c r="PNF40" s="195"/>
      <c r="PNG40" s="195"/>
      <c r="PNH40" s="195"/>
      <c r="PNI40" s="195"/>
      <c r="PNJ40" s="195"/>
      <c r="PNK40" s="195"/>
      <c r="PNL40" s="195"/>
      <c r="PNM40" s="195"/>
      <c r="PNN40" s="195"/>
      <c r="PNO40" s="195"/>
      <c r="PNP40" s="195"/>
      <c r="PNQ40" s="195"/>
      <c r="PNR40" s="195"/>
      <c r="PNS40" s="195"/>
      <c r="PNT40" s="195"/>
      <c r="PNU40" s="195"/>
      <c r="PNV40" s="195"/>
      <c r="PNW40" s="195"/>
      <c r="PNX40" s="195"/>
      <c r="PNY40" s="195"/>
      <c r="PNZ40" s="195"/>
      <c r="POA40" s="195"/>
      <c r="POB40" s="195"/>
      <c r="POC40" s="195"/>
      <c r="POD40" s="195"/>
      <c r="POE40" s="195"/>
      <c r="POF40" s="195"/>
      <c r="POG40" s="195"/>
      <c r="POH40" s="195"/>
      <c r="POI40" s="195"/>
      <c r="POJ40" s="195"/>
      <c r="POK40" s="195"/>
      <c r="POL40" s="195"/>
      <c r="POM40" s="195"/>
      <c r="PON40" s="195"/>
      <c r="POO40" s="195"/>
      <c r="POP40" s="195"/>
      <c r="POQ40" s="195"/>
      <c r="POR40" s="195"/>
      <c r="POS40" s="195"/>
      <c r="POT40" s="195"/>
      <c r="POU40" s="195"/>
      <c r="POV40" s="195"/>
      <c r="POW40" s="195"/>
      <c r="POX40" s="195"/>
      <c r="POY40" s="195"/>
      <c r="POZ40" s="195"/>
      <c r="PPA40" s="195"/>
      <c r="PPB40" s="195"/>
      <c r="PPC40" s="195"/>
      <c r="PPD40" s="195"/>
      <c r="PPE40" s="195"/>
      <c r="PPF40" s="195"/>
      <c r="PPG40" s="195"/>
      <c r="PPH40" s="195"/>
      <c r="PPI40" s="195"/>
      <c r="PPJ40" s="195"/>
      <c r="PPK40" s="195"/>
      <c r="PPL40" s="195"/>
      <c r="PPM40" s="195"/>
      <c r="PPN40" s="195"/>
      <c r="PPO40" s="195"/>
      <c r="PPP40" s="195"/>
      <c r="PPQ40" s="195"/>
      <c r="PPR40" s="195"/>
      <c r="PPS40" s="195"/>
      <c r="PPT40" s="195"/>
      <c r="PPU40" s="195"/>
      <c r="PPV40" s="195"/>
      <c r="PPW40" s="195"/>
      <c r="PPX40" s="195"/>
      <c r="PPY40" s="195"/>
      <c r="PPZ40" s="195"/>
      <c r="PQA40" s="195"/>
      <c r="PQB40" s="195"/>
      <c r="PQC40" s="195"/>
      <c r="PQD40" s="195"/>
      <c r="PQE40" s="195"/>
      <c r="PQF40" s="195"/>
      <c r="PQG40" s="195"/>
      <c r="PQH40" s="195"/>
      <c r="PQI40" s="195"/>
      <c r="PQJ40" s="195"/>
      <c r="PQK40" s="195"/>
      <c r="PQL40" s="195"/>
      <c r="PQM40" s="195"/>
      <c r="PQN40" s="195"/>
      <c r="PQO40" s="195"/>
      <c r="PQP40" s="195"/>
      <c r="PQQ40" s="195"/>
      <c r="PQR40" s="195"/>
      <c r="PQS40" s="195"/>
      <c r="PQT40" s="195"/>
      <c r="PQU40" s="195"/>
      <c r="PQV40" s="195"/>
      <c r="PQW40" s="195"/>
      <c r="PQX40" s="195"/>
      <c r="PQY40" s="195"/>
      <c r="PQZ40" s="195"/>
      <c r="PRA40" s="195"/>
      <c r="PRB40" s="195"/>
      <c r="PRC40" s="195"/>
      <c r="PRD40" s="195"/>
      <c r="PRE40" s="195"/>
      <c r="PRF40" s="195"/>
      <c r="PRG40" s="195"/>
      <c r="PRH40" s="195"/>
      <c r="PRI40" s="195"/>
      <c r="PRJ40" s="195"/>
      <c r="PRK40" s="195"/>
      <c r="PRL40" s="195"/>
      <c r="PRM40" s="195"/>
      <c r="PRN40" s="195"/>
      <c r="PRO40" s="195"/>
      <c r="PRP40" s="195"/>
      <c r="PRQ40" s="195"/>
      <c r="PRR40" s="195"/>
      <c r="PRS40" s="195"/>
      <c r="PRT40" s="195"/>
      <c r="PRU40" s="195"/>
      <c r="PRV40" s="195"/>
      <c r="PRW40" s="195"/>
      <c r="PRX40" s="195"/>
      <c r="PRY40" s="195"/>
      <c r="PRZ40" s="195"/>
      <c r="PSA40" s="195"/>
      <c r="PSB40" s="195"/>
      <c r="PSC40" s="195"/>
      <c r="PSD40" s="195"/>
      <c r="PSE40" s="195"/>
      <c r="PSF40" s="195"/>
      <c r="PSG40" s="195"/>
      <c r="PSH40" s="195"/>
      <c r="PSI40" s="195"/>
      <c r="PSJ40" s="195"/>
      <c r="PSK40" s="195"/>
      <c r="PSL40" s="195"/>
      <c r="PSM40" s="195"/>
      <c r="PSN40" s="195"/>
      <c r="PSO40" s="195"/>
      <c r="PSP40" s="195"/>
      <c r="PSQ40" s="195"/>
      <c r="PSR40" s="195"/>
      <c r="PSS40" s="195"/>
      <c r="PST40" s="195"/>
      <c r="PSU40" s="195"/>
      <c r="PSV40" s="195"/>
      <c r="PSW40" s="195"/>
      <c r="PSX40" s="195"/>
      <c r="PSY40" s="195"/>
      <c r="PSZ40" s="195"/>
      <c r="PTA40" s="195"/>
      <c r="PTB40" s="195"/>
      <c r="PTC40" s="195"/>
      <c r="PTD40" s="195"/>
      <c r="PTE40" s="195"/>
      <c r="PTF40" s="195"/>
      <c r="PTG40" s="195"/>
      <c r="PTH40" s="195"/>
      <c r="PTI40" s="195"/>
      <c r="PTJ40" s="195"/>
      <c r="PTK40" s="195"/>
      <c r="PTL40" s="195"/>
      <c r="PTM40" s="195"/>
      <c r="PTN40" s="195"/>
      <c r="PTO40" s="195"/>
      <c r="PTP40" s="195"/>
      <c r="PTQ40" s="195"/>
      <c r="PTR40" s="195"/>
      <c r="PTS40" s="195"/>
      <c r="PTT40" s="195"/>
      <c r="PTU40" s="195"/>
      <c r="PTV40" s="195"/>
      <c r="PTW40" s="195"/>
      <c r="PTX40" s="195"/>
      <c r="PTY40" s="195"/>
      <c r="PTZ40" s="195"/>
      <c r="PUA40" s="195"/>
      <c r="PUB40" s="195"/>
      <c r="PUC40" s="195"/>
      <c r="PUD40" s="195"/>
      <c r="PUE40" s="195"/>
      <c r="PUF40" s="195"/>
      <c r="PUG40" s="195"/>
      <c r="PUH40" s="195"/>
      <c r="PUI40" s="195"/>
      <c r="PUJ40" s="195"/>
      <c r="PUK40" s="195"/>
      <c r="PUL40" s="195"/>
      <c r="PUM40" s="195"/>
      <c r="PUN40" s="195"/>
      <c r="PUO40" s="195"/>
      <c r="PUP40" s="195"/>
      <c r="PUQ40" s="195"/>
      <c r="PUR40" s="195"/>
      <c r="PUS40" s="195"/>
      <c r="PUT40" s="195"/>
      <c r="PUU40" s="195"/>
      <c r="PUV40" s="195"/>
      <c r="PUW40" s="195"/>
      <c r="PUX40" s="195"/>
      <c r="PUY40" s="195"/>
      <c r="PUZ40" s="195"/>
      <c r="PVA40" s="195"/>
      <c r="PVB40" s="195"/>
      <c r="PVC40" s="195"/>
      <c r="PVD40" s="195"/>
      <c r="PVE40" s="195"/>
      <c r="PVF40" s="195"/>
      <c r="PVG40" s="195"/>
      <c r="PVH40" s="195"/>
      <c r="PVI40" s="195"/>
      <c r="PVJ40" s="195"/>
      <c r="PVK40" s="195"/>
      <c r="PVL40" s="195"/>
      <c r="PVM40" s="195"/>
      <c r="PVN40" s="195"/>
      <c r="PVO40" s="195"/>
      <c r="PVP40" s="195"/>
      <c r="PVQ40" s="195"/>
      <c r="PVR40" s="195"/>
      <c r="PVS40" s="195"/>
      <c r="PVT40" s="195"/>
      <c r="PVU40" s="195"/>
      <c r="PVV40" s="195"/>
      <c r="PVW40" s="195"/>
      <c r="PVX40" s="195"/>
      <c r="PVY40" s="195"/>
      <c r="PVZ40" s="195"/>
      <c r="PWA40" s="195"/>
      <c r="PWB40" s="195"/>
      <c r="PWC40" s="195"/>
      <c r="PWD40" s="195"/>
      <c r="PWE40" s="195"/>
      <c r="PWF40" s="195"/>
      <c r="PWG40" s="195"/>
      <c r="PWH40" s="195"/>
      <c r="PWI40" s="195"/>
      <c r="PWJ40" s="195"/>
      <c r="PWK40" s="195"/>
      <c r="PWL40" s="195"/>
      <c r="PWM40" s="195"/>
      <c r="PWN40" s="195"/>
      <c r="PWO40" s="195"/>
      <c r="PWP40" s="195"/>
      <c r="PWQ40" s="195"/>
      <c r="PWR40" s="195"/>
      <c r="PWS40" s="195"/>
      <c r="PWT40" s="195"/>
      <c r="PWU40" s="195"/>
      <c r="PWV40" s="195"/>
      <c r="PWW40" s="195"/>
      <c r="PWX40" s="195"/>
      <c r="PWY40" s="195"/>
      <c r="PWZ40" s="195"/>
      <c r="PXA40" s="195"/>
      <c r="PXB40" s="195"/>
      <c r="PXC40" s="195"/>
      <c r="PXD40" s="195"/>
      <c r="PXE40" s="195"/>
      <c r="PXF40" s="195"/>
      <c r="PXG40" s="195"/>
      <c r="PXH40" s="195"/>
      <c r="PXI40" s="195"/>
      <c r="PXJ40" s="195"/>
      <c r="PXK40" s="195"/>
      <c r="PXL40" s="195"/>
      <c r="PXM40" s="195"/>
      <c r="PXN40" s="195"/>
      <c r="PXO40" s="195"/>
      <c r="PXP40" s="195"/>
      <c r="PXQ40" s="195"/>
      <c r="PXR40" s="195"/>
      <c r="PXS40" s="195"/>
      <c r="PXT40" s="195"/>
      <c r="PXU40" s="195"/>
      <c r="PXV40" s="195"/>
      <c r="PXW40" s="195"/>
      <c r="PXX40" s="195"/>
      <c r="PXY40" s="195"/>
      <c r="PXZ40" s="195"/>
      <c r="PYA40" s="195"/>
      <c r="PYB40" s="195"/>
      <c r="PYC40" s="195"/>
      <c r="PYD40" s="195"/>
      <c r="PYE40" s="195"/>
      <c r="PYF40" s="195"/>
      <c r="PYG40" s="195"/>
      <c r="PYH40" s="195"/>
      <c r="PYI40" s="195"/>
      <c r="PYJ40" s="195"/>
      <c r="PYK40" s="195"/>
      <c r="PYL40" s="195"/>
      <c r="PYM40" s="195"/>
      <c r="PYN40" s="195"/>
      <c r="PYO40" s="195"/>
      <c r="PYP40" s="195"/>
      <c r="PYQ40" s="195"/>
      <c r="PYR40" s="195"/>
      <c r="PYS40" s="195"/>
      <c r="PYT40" s="195"/>
      <c r="PYU40" s="195"/>
      <c r="PYV40" s="195"/>
      <c r="PYW40" s="195"/>
      <c r="PYX40" s="195"/>
      <c r="PYY40" s="195"/>
      <c r="PYZ40" s="195"/>
      <c r="PZA40" s="195"/>
      <c r="PZB40" s="195"/>
      <c r="PZC40" s="195"/>
      <c r="PZD40" s="195"/>
      <c r="PZE40" s="195"/>
      <c r="PZF40" s="195"/>
      <c r="PZG40" s="195"/>
      <c r="PZH40" s="195"/>
      <c r="PZI40" s="195"/>
      <c r="PZJ40" s="195"/>
      <c r="PZK40" s="195"/>
      <c r="PZL40" s="195"/>
      <c r="PZM40" s="195"/>
      <c r="PZN40" s="195"/>
      <c r="PZO40" s="195"/>
      <c r="PZP40" s="195"/>
      <c r="PZQ40" s="195"/>
      <c r="PZR40" s="195"/>
      <c r="PZS40" s="195"/>
      <c r="PZT40" s="195"/>
      <c r="PZU40" s="195"/>
      <c r="PZV40" s="195"/>
      <c r="PZW40" s="195"/>
      <c r="PZX40" s="195"/>
      <c r="PZY40" s="195"/>
      <c r="PZZ40" s="195"/>
      <c r="QAA40" s="195"/>
      <c r="QAB40" s="195"/>
      <c r="QAC40" s="195"/>
      <c r="QAD40" s="195"/>
      <c r="QAE40" s="195"/>
      <c r="QAF40" s="195"/>
      <c r="QAG40" s="195"/>
      <c r="QAH40" s="195"/>
      <c r="QAI40" s="195"/>
      <c r="QAJ40" s="195"/>
      <c r="QAK40" s="195"/>
      <c r="QAL40" s="195"/>
      <c r="QAM40" s="195"/>
      <c r="QAN40" s="195"/>
      <c r="QAO40" s="195"/>
      <c r="QAP40" s="195"/>
      <c r="QAQ40" s="195"/>
      <c r="QAR40" s="195"/>
      <c r="QAS40" s="195"/>
      <c r="QAT40" s="195"/>
      <c r="QAU40" s="195"/>
      <c r="QAV40" s="195"/>
      <c r="QAW40" s="195"/>
      <c r="QAX40" s="195"/>
      <c r="QAY40" s="195"/>
      <c r="QAZ40" s="195"/>
      <c r="QBA40" s="195"/>
      <c r="QBB40" s="195"/>
      <c r="QBC40" s="195"/>
      <c r="QBD40" s="195"/>
      <c r="QBE40" s="195"/>
      <c r="QBF40" s="195"/>
      <c r="QBG40" s="195"/>
      <c r="QBH40" s="195"/>
      <c r="QBI40" s="195"/>
      <c r="QBJ40" s="195"/>
      <c r="QBK40" s="195"/>
      <c r="QBL40" s="195"/>
      <c r="QBM40" s="195"/>
      <c r="QBN40" s="195"/>
      <c r="QBO40" s="195"/>
      <c r="QBP40" s="195"/>
      <c r="QBQ40" s="195"/>
      <c r="QBR40" s="195"/>
      <c r="QBS40" s="195"/>
      <c r="QBT40" s="195"/>
      <c r="QBU40" s="195"/>
      <c r="QBV40" s="195"/>
      <c r="QBW40" s="195"/>
      <c r="QBX40" s="195"/>
      <c r="QBY40" s="195"/>
      <c r="QBZ40" s="195"/>
      <c r="QCA40" s="195"/>
      <c r="QCB40" s="195"/>
      <c r="QCC40" s="195"/>
      <c r="QCD40" s="195"/>
      <c r="QCE40" s="195"/>
      <c r="QCF40" s="195"/>
      <c r="QCG40" s="195"/>
      <c r="QCH40" s="195"/>
      <c r="QCI40" s="195"/>
      <c r="QCJ40" s="195"/>
      <c r="QCK40" s="195"/>
      <c r="QCL40" s="195"/>
      <c r="QCM40" s="195"/>
      <c r="QCN40" s="195"/>
      <c r="QCO40" s="195"/>
      <c r="QCP40" s="195"/>
      <c r="QCQ40" s="195"/>
      <c r="QCR40" s="195"/>
      <c r="QCS40" s="195"/>
      <c r="QCT40" s="195"/>
      <c r="QCU40" s="195"/>
      <c r="QCV40" s="195"/>
      <c r="QCW40" s="195"/>
      <c r="QCX40" s="195"/>
      <c r="QCY40" s="195"/>
      <c r="QCZ40" s="195"/>
      <c r="QDA40" s="195"/>
      <c r="QDB40" s="195"/>
      <c r="QDC40" s="195"/>
      <c r="QDD40" s="195"/>
      <c r="QDE40" s="195"/>
      <c r="QDF40" s="195"/>
      <c r="QDG40" s="195"/>
      <c r="QDH40" s="195"/>
      <c r="QDI40" s="195"/>
      <c r="QDJ40" s="195"/>
      <c r="QDK40" s="195"/>
      <c r="QDL40" s="195"/>
      <c r="QDM40" s="195"/>
      <c r="QDN40" s="195"/>
      <c r="QDO40" s="195"/>
      <c r="QDP40" s="195"/>
      <c r="QDQ40" s="195"/>
      <c r="QDR40" s="195"/>
      <c r="QDS40" s="195"/>
      <c r="QDT40" s="195"/>
      <c r="QDU40" s="195"/>
      <c r="QDV40" s="195"/>
      <c r="QDW40" s="195"/>
      <c r="QDX40" s="195"/>
      <c r="QDY40" s="195"/>
      <c r="QDZ40" s="195"/>
      <c r="QEA40" s="195"/>
      <c r="QEB40" s="195"/>
      <c r="QEC40" s="195"/>
      <c r="QED40" s="195"/>
      <c r="QEE40" s="195"/>
      <c r="QEF40" s="195"/>
      <c r="QEG40" s="195"/>
      <c r="QEH40" s="195"/>
      <c r="QEI40" s="195"/>
      <c r="QEJ40" s="195"/>
      <c r="QEK40" s="195"/>
      <c r="QEL40" s="195"/>
      <c r="QEM40" s="195"/>
      <c r="QEN40" s="195"/>
      <c r="QEO40" s="195"/>
      <c r="QEP40" s="195"/>
      <c r="QEQ40" s="195"/>
      <c r="QER40" s="195"/>
      <c r="QES40" s="195"/>
      <c r="QET40" s="195"/>
      <c r="QEU40" s="195"/>
      <c r="QEV40" s="195"/>
      <c r="QEW40" s="195"/>
      <c r="QEX40" s="195"/>
      <c r="QEY40" s="195"/>
      <c r="QEZ40" s="195"/>
      <c r="QFA40" s="195"/>
      <c r="QFB40" s="195"/>
      <c r="QFC40" s="195"/>
      <c r="QFD40" s="195"/>
      <c r="QFE40" s="195"/>
      <c r="QFF40" s="195"/>
      <c r="QFG40" s="195"/>
      <c r="QFH40" s="195"/>
      <c r="QFI40" s="195"/>
      <c r="QFJ40" s="195"/>
      <c r="QFK40" s="195"/>
      <c r="QFL40" s="195"/>
      <c r="QFM40" s="195"/>
      <c r="QFN40" s="195"/>
      <c r="QFO40" s="195"/>
      <c r="QFP40" s="195"/>
      <c r="QFQ40" s="195"/>
      <c r="QFR40" s="195"/>
      <c r="QFS40" s="195"/>
      <c r="QFT40" s="195"/>
      <c r="QFU40" s="195"/>
      <c r="QFV40" s="195"/>
      <c r="QFW40" s="195"/>
      <c r="QFX40" s="195"/>
      <c r="QFY40" s="195"/>
      <c r="QFZ40" s="195"/>
      <c r="QGA40" s="195"/>
      <c r="QGB40" s="195"/>
      <c r="QGC40" s="195"/>
      <c r="QGD40" s="195"/>
      <c r="QGE40" s="195"/>
      <c r="QGF40" s="195"/>
      <c r="QGG40" s="195"/>
      <c r="QGH40" s="195"/>
      <c r="QGI40" s="195"/>
      <c r="QGJ40" s="195"/>
      <c r="QGK40" s="195"/>
      <c r="QGL40" s="195"/>
      <c r="QGM40" s="195"/>
      <c r="QGN40" s="195"/>
      <c r="QGO40" s="195"/>
      <c r="QGP40" s="195"/>
      <c r="QGQ40" s="195"/>
      <c r="QGR40" s="195"/>
      <c r="QGS40" s="195"/>
      <c r="QGT40" s="195"/>
      <c r="QGU40" s="195"/>
      <c r="QGV40" s="195"/>
      <c r="QGW40" s="195"/>
      <c r="QGX40" s="195"/>
      <c r="QGY40" s="195"/>
      <c r="QGZ40" s="195"/>
      <c r="QHA40" s="195"/>
      <c r="QHB40" s="195"/>
      <c r="QHC40" s="195"/>
      <c r="QHD40" s="195"/>
      <c r="QHE40" s="195"/>
      <c r="QHF40" s="195"/>
      <c r="QHG40" s="195"/>
      <c r="QHH40" s="195"/>
      <c r="QHI40" s="195"/>
      <c r="QHJ40" s="195"/>
      <c r="QHK40" s="195"/>
      <c r="QHL40" s="195"/>
      <c r="QHM40" s="195"/>
      <c r="QHN40" s="195"/>
      <c r="QHO40" s="195"/>
      <c r="QHP40" s="195"/>
      <c r="QHQ40" s="195"/>
      <c r="QHR40" s="195"/>
      <c r="QHS40" s="195"/>
      <c r="QHT40" s="195"/>
      <c r="QHU40" s="195"/>
      <c r="QHV40" s="195"/>
      <c r="QHW40" s="195"/>
      <c r="QHX40" s="195"/>
      <c r="QHY40" s="195"/>
      <c r="QHZ40" s="195"/>
      <c r="QIA40" s="195"/>
      <c r="QIB40" s="195"/>
      <c r="QIC40" s="195"/>
      <c r="QID40" s="195"/>
      <c r="QIE40" s="195"/>
      <c r="QIF40" s="195"/>
      <c r="QIG40" s="195"/>
      <c r="QIH40" s="195"/>
      <c r="QII40" s="195"/>
      <c r="QIJ40" s="195"/>
      <c r="QIK40" s="195"/>
      <c r="QIL40" s="195"/>
      <c r="QIM40" s="195"/>
      <c r="QIN40" s="195"/>
      <c r="QIO40" s="195"/>
      <c r="QIP40" s="195"/>
      <c r="QIQ40" s="195"/>
      <c r="QIR40" s="195"/>
      <c r="QIS40" s="195"/>
      <c r="QIT40" s="195"/>
      <c r="QIU40" s="195"/>
      <c r="QIV40" s="195"/>
      <c r="QIW40" s="195"/>
      <c r="QIX40" s="195"/>
      <c r="QIY40" s="195"/>
      <c r="QIZ40" s="195"/>
      <c r="QJA40" s="195"/>
      <c r="QJB40" s="195"/>
      <c r="QJC40" s="195"/>
      <c r="QJD40" s="195"/>
      <c r="QJE40" s="195"/>
      <c r="QJF40" s="195"/>
      <c r="QJG40" s="195"/>
      <c r="QJH40" s="195"/>
      <c r="QJI40" s="195"/>
      <c r="QJJ40" s="195"/>
      <c r="QJK40" s="195"/>
      <c r="QJL40" s="195"/>
      <c r="QJM40" s="195"/>
      <c r="QJN40" s="195"/>
      <c r="QJO40" s="195"/>
      <c r="QJP40" s="195"/>
      <c r="QJQ40" s="195"/>
      <c r="QJR40" s="195"/>
      <c r="QJS40" s="195"/>
      <c r="QJT40" s="195"/>
      <c r="QJU40" s="195"/>
      <c r="QJV40" s="195"/>
      <c r="QJW40" s="195"/>
      <c r="QJX40" s="195"/>
      <c r="QJY40" s="195"/>
      <c r="QJZ40" s="195"/>
      <c r="QKA40" s="195"/>
      <c r="QKB40" s="195"/>
      <c r="QKC40" s="195"/>
      <c r="QKD40" s="195"/>
      <c r="QKE40" s="195"/>
      <c r="QKF40" s="195"/>
      <c r="QKG40" s="195"/>
      <c r="QKH40" s="195"/>
      <c r="QKI40" s="195"/>
      <c r="QKJ40" s="195"/>
      <c r="QKK40" s="195"/>
      <c r="QKL40" s="195"/>
      <c r="QKM40" s="195"/>
      <c r="QKN40" s="195"/>
      <c r="QKO40" s="195"/>
      <c r="QKP40" s="195"/>
      <c r="QKQ40" s="195"/>
      <c r="QKR40" s="195"/>
      <c r="QKS40" s="195"/>
      <c r="QKT40" s="195"/>
      <c r="QKU40" s="195"/>
      <c r="QKV40" s="195"/>
      <c r="QKW40" s="195"/>
      <c r="QKX40" s="195"/>
      <c r="QKY40" s="195"/>
      <c r="QKZ40" s="195"/>
      <c r="QLA40" s="195"/>
      <c r="QLB40" s="195"/>
      <c r="QLC40" s="195"/>
      <c r="QLD40" s="195"/>
      <c r="QLE40" s="195"/>
      <c r="QLF40" s="195"/>
      <c r="QLG40" s="195"/>
      <c r="QLH40" s="195"/>
      <c r="QLI40" s="195"/>
      <c r="QLJ40" s="195"/>
      <c r="QLK40" s="195"/>
      <c r="QLL40" s="195"/>
      <c r="QLM40" s="195"/>
      <c r="QLN40" s="195"/>
      <c r="QLO40" s="195"/>
      <c r="QLP40" s="195"/>
      <c r="QLQ40" s="195"/>
      <c r="QLR40" s="195"/>
      <c r="QLS40" s="195"/>
      <c r="QLT40" s="195"/>
      <c r="QLU40" s="195"/>
      <c r="QLV40" s="195"/>
      <c r="QLW40" s="195"/>
      <c r="QLX40" s="195"/>
      <c r="QLY40" s="195"/>
      <c r="QLZ40" s="195"/>
      <c r="QMA40" s="195"/>
      <c r="QMB40" s="195"/>
      <c r="QMC40" s="195"/>
      <c r="QMD40" s="195"/>
      <c r="QME40" s="195"/>
      <c r="QMF40" s="195"/>
      <c r="QMG40" s="195"/>
      <c r="QMH40" s="195"/>
      <c r="QMI40" s="195"/>
      <c r="QMJ40" s="195"/>
      <c r="QMK40" s="195"/>
      <c r="QML40" s="195"/>
      <c r="QMM40" s="195"/>
      <c r="QMN40" s="195"/>
      <c r="QMO40" s="195"/>
      <c r="QMP40" s="195"/>
      <c r="QMQ40" s="195"/>
      <c r="QMR40" s="195"/>
      <c r="QMS40" s="195"/>
      <c r="QMT40" s="195"/>
      <c r="QMU40" s="195"/>
      <c r="QMV40" s="195"/>
      <c r="QMW40" s="195"/>
      <c r="QMX40" s="195"/>
      <c r="QMY40" s="195"/>
      <c r="QMZ40" s="195"/>
      <c r="QNA40" s="195"/>
      <c r="QNB40" s="195"/>
      <c r="QNC40" s="195"/>
      <c r="QND40" s="195"/>
      <c r="QNE40" s="195"/>
      <c r="QNF40" s="195"/>
      <c r="QNG40" s="195"/>
      <c r="QNH40" s="195"/>
      <c r="QNI40" s="195"/>
      <c r="QNJ40" s="195"/>
      <c r="QNK40" s="195"/>
      <c r="QNL40" s="195"/>
      <c r="QNM40" s="195"/>
      <c r="QNN40" s="195"/>
      <c r="QNO40" s="195"/>
      <c r="QNP40" s="195"/>
      <c r="QNQ40" s="195"/>
      <c r="QNR40" s="195"/>
      <c r="QNS40" s="195"/>
      <c r="QNT40" s="195"/>
      <c r="QNU40" s="195"/>
      <c r="QNV40" s="195"/>
      <c r="QNW40" s="195"/>
      <c r="QNX40" s="195"/>
      <c r="QNY40" s="195"/>
      <c r="QNZ40" s="195"/>
      <c r="QOA40" s="195"/>
      <c r="QOB40" s="195"/>
      <c r="QOC40" s="195"/>
      <c r="QOD40" s="195"/>
      <c r="QOE40" s="195"/>
      <c r="QOF40" s="195"/>
      <c r="QOG40" s="195"/>
      <c r="QOH40" s="195"/>
      <c r="QOI40" s="195"/>
      <c r="QOJ40" s="195"/>
      <c r="QOK40" s="195"/>
      <c r="QOL40" s="195"/>
      <c r="QOM40" s="195"/>
      <c r="QON40" s="195"/>
      <c r="QOO40" s="195"/>
      <c r="QOP40" s="195"/>
      <c r="QOQ40" s="195"/>
      <c r="QOR40" s="195"/>
      <c r="QOS40" s="195"/>
      <c r="QOT40" s="195"/>
      <c r="QOU40" s="195"/>
      <c r="QOV40" s="195"/>
      <c r="QOW40" s="195"/>
      <c r="QOX40" s="195"/>
      <c r="QOY40" s="195"/>
      <c r="QOZ40" s="195"/>
      <c r="QPA40" s="195"/>
      <c r="QPB40" s="195"/>
      <c r="QPC40" s="195"/>
      <c r="QPD40" s="195"/>
      <c r="QPE40" s="195"/>
      <c r="QPF40" s="195"/>
      <c r="QPG40" s="195"/>
      <c r="QPH40" s="195"/>
      <c r="QPI40" s="195"/>
      <c r="QPJ40" s="195"/>
      <c r="QPK40" s="195"/>
      <c r="QPL40" s="195"/>
      <c r="QPM40" s="195"/>
      <c r="QPN40" s="195"/>
      <c r="QPO40" s="195"/>
      <c r="QPP40" s="195"/>
      <c r="QPQ40" s="195"/>
      <c r="QPR40" s="195"/>
      <c r="QPS40" s="195"/>
      <c r="QPT40" s="195"/>
      <c r="QPU40" s="195"/>
      <c r="QPV40" s="195"/>
      <c r="QPW40" s="195"/>
      <c r="QPX40" s="195"/>
      <c r="QPY40" s="195"/>
      <c r="QPZ40" s="195"/>
      <c r="QQA40" s="195"/>
      <c r="QQB40" s="195"/>
      <c r="QQC40" s="195"/>
      <c r="QQD40" s="195"/>
      <c r="QQE40" s="195"/>
      <c r="QQF40" s="195"/>
      <c r="QQG40" s="195"/>
      <c r="QQH40" s="195"/>
      <c r="QQI40" s="195"/>
      <c r="QQJ40" s="195"/>
      <c r="QQK40" s="195"/>
      <c r="QQL40" s="195"/>
      <c r="QQM40" s="195"/>
      <c r="QQN40" s="195"/>
      <c r="QQO40" s="195"/>
      <c r="QQP40" s="195"/>
      <c r="QQQ40" s="195"/>
      <c r="QQR40" s="195"/>
      <c r="QQS40" s="195"/>
      <c r="QQT40" s="195"/>
      <c r="QQU40" s="195"/>
      <c r="QQV40" s="195"/>
      <c r="QQW40" s="195"/>
      <c r="QQX40" s="195"/>
      <c r="QQY40" s="195"/>
      <c r="QQZ40" s="195"/>
      <c r="QRA40" s="195"/>
      <c r="QRB40" s="195"/>
      <c r="QRC40" s="195"/>
      <c r="QRD40" s="195"/>
      <c r="QRE40" s="195"/>
      <c r="QRF40" s="195"/>
      <c r="QRG40" s="195"/>
      <c r="QRH40" s="195"/>
      <c r="QRI40" s="195"/>
      <c r="QRJ40" s="195"/>
      <c r="QRK40" s="195"/>
      <c r="QRL40" s="195"/>
      <c r="QRM40" s="195"/>
      <c r="QRN40" s="195"/>
      <c r="QRO40" s="195"/>
      <c r="QRP40" s="195"/>
      <c r="QRQ40" s="195"/>
      <c r="QRR40" s="195"/>
      <c r="QRS40" s="195"/>
      <c r="QRT40" s="195"/>
      <c r="QRU40" s="195"/>
      <c r="QRV40" s="195"/>
      <c r="QRW40" s="195"/>
      <c r="QRX40" s="195"/>
      <c r="QRY40" s="195"/>
      <c r="QRZ40" s="195"/>
      <c r="QSA40" s="195"/>
      <c r="QSB40" s="195"/>
      <c r="QSC40" s="195"/>
      <c r="QSD40" s="195"/>
      <c r="QSE40" s="195"/>
      <c r="QSF40" s="195"/>
      <c r="QSG40" s="195"/>
      <c r="QSH40" s="195"/>
      <c r="QSI40" s="195"/>
      <c r="QSJ40" s="195"/>
      <c r="QSK40" s="195"/>
      <c r="QSL40" s="195"/>
      <c r="QSM40" s="195"/>
      <c r="QSN40" s="195"/>
      <c r="QSO40" s="195"/>
      <c r="QSP40" s="195"/>
      <c r="QSQ40" s="195"/>
      <c r="QSR40" s="195"/>
      <c r="QSS40" s="195"/>
      <c r="QST40" s="195"/>
      <c r="QSU40" s="195"/>
      <c r="QSV40" s="195"/>
      <c r="QSW40" s="195"/>
      <c r="QSX40" s="195"/>
      <c r="QSY40" s="195"/>
      <c r="QSZ40" s="195"/>
      <c r="QTA40" s="195"/>
      <c r="QTB40" s="195"/>
      <c r="QTC40" s="195"/>
      <c r="QTD40" s="195"/>
      <c r="QTE40" s="195"/>
      <c r="QTF40" s="195"/>
      <c r="QTG40" s="195"/>
      <c r="QTH40" s="195"/>
      <c r="QTI40" s="195"/>
      <c r="QTJ40" s="195"/>
      <c r="QTK40" s="195"/>
      <c r="QTL40" s="195"/>
      <c r="QTM40" s="195"/>
      <c r="QTN40" s="195"/>
      <c r="QTO40" s="195"/>
      <c r="QTP40" s="195"/>
      <c r="QTQ40" s="195"/>
      <c r="QTR40" s="195"/>
      <c r="QTS40" s="195"/>
      <c r="QTT40" s="195"/>
      <c r="QTU40" s="195"/>
      <c r="QTV40" s="195"/>
      <c r="QTW40" s="195"/>
      <c r="QTX40" s="195"/>
      <c r="QTY40" s="195"/>
      <c r="QTZ40" s="195"/>
      <c r="QUA40" s="195"/>
      <c r="QUB40" s="195"/>
      <c r="QUC40" s="195"/>
      <c r="QUD40" s="195"/>
      <c r="QUE40" s="195"/>
      <c r="QUF40" s="195"/>
      <c r="QUG40" s="195"/>
      <c r="QUH40" s="195"/>
      <c r="QUI40" s="195"/>
      <c r="QUJ40" s="195"/>
      <c r="QUK40" s="195"/>
      <c r="QUL40" s="195"/>
      <c r="QUM40" s="195"/>
      <c r="QUN40" s="195"/>
      <c r="QUO40" s="195"/>
      <c r="QUP40" s="195"/>
      <c r="QUQ40" s="195"/>
      <c r="QUR40" s="195"/>
      <c r="QUS40" s="195"/>
      <c r="QUT40" s="195"/>
      <c r="QUU40" s="195"/>
      <c r="QUV40" s="195"/>
      <c r="QUW40" s="195"/>
      <c r="QUX40" s="195"/>
      <c r="QUY40" s="195"/>
      <c r="QUZ40" s="195"/>
      <c r="QVA40" s="195"/>
      <c r="QVB40" s="195"/>
      <c r="QVC40" s="195"/>
      <c r="QVD40" s="195"/>
      <c r="QVE40" s="195"/>
      <c r="QVF40" s="195"/>
      <c r="QVG40" s="195"/>
      <c r="QVH40" s="195"/>
      <c r="QVI40" s="195"/>
      <c r="QVJ40" s="195"/>
      <c r="QVK40" s="195"/>
      <c r="QVL40" s="195"/>
      <c r="QVM40" s="195"/>
      <c r="QVN40" s="195"/>
      <c r="QVO40" s="195"/>
      <c r="QVP40" s="195"/>
      <c r="QVQ40" s="195"/>
      <c r="QVR40" s="195"/>
      <c r="QVS40" s="195"/>
      <c r="QVT40" s="195"/>
      <c r="QVU40" s="195"/>
      <c r="QVV40" s="195"/>
      <c r="QVW40" s="195"/>
      <c r="QVX40" s="195"/>
      <c r="QVY40" s="195"/>
      <c r="QVZ40" s="195"/>
      <c r="QWA40" s="195"/>
      <c r="QWB40" s="195"/>
      <c r="QWC40" s="195"/>
      <c r="QWD40" s="195"/>
      <c r="QWE40" s="195"/>
      <c r="QWF40" s="195"/>
      <c r="QWG40" s="195"/>
      <c r="QWH40" s="195"/>
      <c r="QWI40" s="195"/>
      <c r="QWJ40" s="195"/>
      <c r="QWK40" s="195"/>
      <c r="QWL40" s="195"/>
      <c r="QWM40" s="195"/>
      <c r="QWN40" s="195"/>
      <c r="QWO40" s="195"/>
      <c r="QWP40" s="195"/>
      <c r="QWQ40" s="195"/>
      <c r="QWR40" s="195"/>
      <c r="QWS40" s="195"/>
      <c r="QWT40" s="195"/>
      <c r="QWU40" s="195"/>
      <c r="QWV40" s="195"/>
      <c r="QWW40" s="195"/>
      <c r="QWX40" s="195"/>
      <c r="QWY40" s="195"/>
      <c r="QWZ40" s="195"/>
      <c r="QXA40" s="195"/>
      <c r="QXB40" s="195"/>
      <c r="QXC40" s="195"/>
      <c r="QXD40" s="195"/>
      <c r="QXE40" s="195"/>
      <c r="QXF40" s="195"/>
      <c r="QXG40" s="195"/>
      <c r="QXH40" s="195"/>
      <c r="QXI40" s="195"/>
      <c r="QXJ40" s="195"/>
      <c r="QXK40" s="195"/>
      <c r="QXL40" s="195"/>
      <c r="QXM40" s="195"/>
      <c r="QXN40" s="195"/>
      <c r="QXO40" s="195"/>
      <c r="QXP40" s="195"/>
      <c r="QXQ40" s="195"/>
      <c r="QXR40" s="195"/>
      <c r="QXS40" s="195"/>
      <c r="QXT40" s="195"/>
      <c r="QXU40" s="195"/>
      <c r="QXV40" s="195"/>
      <c r="QXW40" s="195"/>
      <c r="QXX40" s="195"/>
      <c r="QXY40" s="195"/>
      <c r="QXZ40" s="195"/>
      <c r="QYA40" s="195"/>
      <c r="QYB40" s="195"/>
      <c r="QYC40" s="195"/>
      <c r="QYD40" s="195"/>
      <c r="QYE40" s="195"/>
      <c r="QYF40" s="195"/>
      <c r="QYG40" s="195"/>
      <c r="QYH40" s="195"/>
      <c r="QYI40" s="195"/>
      <c r="QYJ40" s="195"/>
      <c r="QYK40" s="195"/>
      <c r="QYL40" s="195"/>
      <c r="QYM40" s="195"/>
      <c r="QYN40" s="195"/>
      <c r="QYO40" s="195"/>
      <c r="QYP40" s="195"/>
      <c r="QYQ40" s="195"/>
      <c r="QYR40" s="195"/>
      <c r="QYS40" s="195"/>
      <c r="QYT40" s="195"/>
      <c r="QYU40" s="195"/>
      <c r="QYV40" s="195"/>
      <c r="QYW40" s="195"/>
      <c r="QYX40" s="195"/>
      <c r="QYY40" s="195"/>
      <c r="QYZ40" s="195"/>
      <c r="QZA40" s="195"/>
      <c r="QZB40" s="195"/>
      <c r="QZC40" s="195"/>
      <c r="QZD40" s="195"/>
      <c r="QZE40" s="195"/>
      <c r="QZF40" s="195"/>
      <c r="QZG40" s="195"/>
      <c r="QZH40" s="195"/>
      <c r="QZI40" s="195"/>
      <c r="QZJ40" s="195"/>
      <c r="QZK40" s="195"/>
      <c r="QZL40" s="195"/>
      <c r="QZM40" s="195"/>
      <c r="QZN40" s="195"/>
      <c r="QZO40" s="195"/>
      <c r="QZP40" s="195"/>
      <c r="QZQ40" s="195"/>
      <c r="QZR40" s="195"/>
      <c r="QZS40" s="195"/>
      <c r="QZT40" s="195"/>
      <c r="QZU40" s="195"/>
      <c r="QZV40" s="195"/>
      <c r="QZW40" s="195"/>
      <c r="QZX40" s="195"/>
      <c r="QZY40" s="195"/>
      <c r="QZZ40" s="195"/>
      <c r="RAA40" s="195"/>
      <c r="RAB40" s="195"/>
      <c r="RAC40" s="195"/>
      <c r="RAD40" s="195"/>
      <c r="RAE40" s="195"/>
      <c r="RAF40" s="195"/>
      <c r="RAG40" s="195"/>
      <c r="RAH40" s="195"/>
      <c r="RAI40" s="195"/>
      <c r="RAJ40" s="195"/>
      <c r="RAK40" s="195"/>
      <c r="RAL40" s="195"/>
      <c r="RAM40" s="195"/>
      <c r="RAN40" s="195"/>
      <c r="RAO40" s="195"/>
      <c r="RAP40" s="195"/>
      <c r="RAQ40" s="195"/>
      <c r="RAR40" s="195"/>
      <c r="RAS40" s="195"/>
      <c r="RAT40" s="195"/>
      <c r="RAU40" s="195"/>
      <c r="RAV40" s="195"/>
      <c r="RAW40" s="195"/>
      <c r="RAX40" s="195"/>
      <c r="RAY40" s="195"/>
      <c r="RAZ40" s="195"/>
      <c r="RBA40" s="195"/>
      <c r="RBB40" s="195"/>
      <c r="RBC40" s="195"/>
      <c r="RBD40" s="195"/>
      <c r="RBE40" s="195"/>
      <c r="RBF40" s="195"/>
      <c r="RBG40" s="195"/>
      <c r="RBH40" s="195"/>
      <c r="RBI40" s="195"/>
      <c r="RBJ40" s="195"/>
      <c r="RBK40" s="195"/>
      <c r="RBL40" s="195"/>
      <c r="RBM40" s="195"/>
      <c r="RBN40" s="195"/>
      <c r="RBO40" s="195"/>
      <c r="RBP40" s="195"/>
      <c r="RBQ40" s="195"/>
      <c r="RBR40" s="195"/>
      <c r="RBS40" s="195"/>
      <c r="RBT40" s="195"/>
      <c r="RBU40" s="195"/>
      <c r="RBV40" s="195"/>
      <c r="RBW40" s="195"/>
      <c r="RBX40" s="195"/>
      <c r="RBY40" s="195"/>
      <c r="RBZ40" s="195"/>
      <c r="RCA40" s="195"/>
      <c r="RCB40" s="195"/>
      <c r="RCC40" s="195"/>
      <c r="RCD40" s="195"/>
      <c r="RCE40" s="195"/>
      <c r="RCF40" s="195"/>
      <c r="RCG40" s="195"/>
      <c r="RCH40" s="195"/>
      <c r="RCI40" s="195"/>
      <c r="RCJ40" s="195"/>
      <c r="RCK40" s="195"/>
      <c r="RCL40" s="195"/>
      <c r="RCM40" s="195"/>
      <c r="RCN40" s="195"/>
      <c r="RCO40" s="195"/>
      <c r="RCP40" s="195"/>
      <c r="RCQ40" s="195"/>
      <c r="RCR40" s="195"/>
      <c r="RCS40" s="195"/>
      <c r="RCT40" s="195"/>
      <c r="RCU40" s="195"/>
      <c r="RCV40" s="195"/>
      <c r="RCW40" s="195"/>
      <c r="RCX40" s="195"/>
      <c r="RCY40" s="195"/>
      <c r="RCZ40" s="195"/>
      <c r="RDA40" s="195"/>
      <c r="RDB40" s="195"/>
      <c r="RDC40" s="195"/>
      <c r="RDD40" s="195"/>
      <c r="RDE40" s="195"/>
      <c r="RDF40" s="195"/>
      <c r="RDG40" s="195"/>
      <c r="RDH40" s="195"/>
      <c r="RDI40" s="195"/>
      <c r="RDJ40" s="195"/>
      <c r="RDK40" s="195"/>
      <c r="RDL40" s="195"/>
      <c r="RDM40" s="195"/>
      <c r="RDN40" s="195"/>
      <c r="RDO40" s="195"/>
      <c r="RDP40" s="195"/>
      <c r="RDQ40" s="195"/>
      <c r="RDR40" s="195"/>
      <c r="RDS40" s="195"/>
      <c r="RDT40" s="195"/>
      <c r="RDU40" s="195"/>
      <c r="RDV40" s="195"/>
      <c r="RDW40" s="195"/>
      <c r="RDX40" s="195"/>
      <c r="RDY40" s="195"/>
      <c r="RDZ40" s="195"/>
      <c r="REA40" s="195"/>
      <c r="REB40" s="195"/>
      <c r="REC40" s="195"/>
      <c r="RED40" s="195"/>
      <c r="REE40" s="195"/>
      <c r="REF40" s="195"/>
      <c r="REG40" s="195"/>
      <c r="REH40" s="195"/>
      <c r="REI40" s="195"/>
      <c r="REJ40" s="195"/>
      <c r="REK40" s="195"/>
      <c r="REL40" s="195"/>
      <c r="REM40" s="195"/>
      <c r="REN40" s="195"/>
      <c r="REO40" s="195"/>
      <c r="REP40" s="195"/>
      <c r="REQ40" s="195"/>
      <c r="RER40" s="195"/>
      <c r="RES40" s="195"/>
      <c r="RET40" s="195"/>
      <c r="REU40" s="195"/>
      <c r="REV40" s="195"/>
      <c r="REW40" s="195"/>
      <c r="REX40" s="195"/>
      <c r="REY40" s="195"/>
      <c r="REZ40" s="195"/>
      <c r="RFA40" s="195"/>
      <c r="RFB40" s="195"/>
      <c r="RFC40" s="195"/>
      <c r="RFD40" s="195"/>
      <c r="RFE40" s="195"/>
      <c r="RFF40" s="195"/>
      <c r="RFG40" s="195"/>
      <c r="RFH40" s="195"/>
      <c r="RFI40" s="195"/>
      <c r="RFJ40" s="195"/>
      <c r="RFK40" s="195"/>
      <c r="RFL40" s="195"/>
      <c r="RFM40" s="195"/>
      <c r="RFN40" s="195"/>
      <c r="RFO40" s="195"/>
      <c r="RFP40" s="195"/>
      <c r="RFQ40" s="195"/>
      <c r="RFR40" s="195"/>
      <c r="RFS40" s="195"/>
      <c r="RFT40" s="195"/>
      <c r="RFU40" s="195"/>
      <c r="RFV40" s="195"/>
      <c r="RFW40" s="195"/>
      <c r="RFX40" s="195"/>
      <c r="RFY40" s="195"/>
      <c r="RFZ40" s="195"/>
      <c r="RGA40" s="195"/>
      <c r="RGB40" s="195"/>
      <c r="RGC40" s="195"/>
      <c r="RGD40" s="195"/>
      <c r="RGE40" s="195"/>
      <c r="RGF40" s="195"/>
      <c r="RGG40" s="195"/>
      <c r="RGH40" s="195"/>
      <c r="RGI40" s="195"/>
      <c r="RGJ40" s="195"/>
      <c r="RGK40" s="195"/>
      <c r="RGL40" s="195"/>
      <c r="RGM40" s="195"/>
      <c r="RGN40" s="195"/>
      <c r="RGO40" s="195"/>
      <c r="RGP40" s="195"/>
      <c r="RGQ40" s="195"/>
      <c r="RGR40" s="195"/>
      <c r="RGS40" s="195"/>
      <c r="RGT40" s="195"/>
      <c r="RGU40" s="195"/>
      <c r="RGV40" s="195"/>
      <c r="RGW40" s="195"/>
      <c r="RGX40" s="195"/>
      <c r="RGY40" s="195"/>
      <c r="RGZ40" s="195"/>
      <c r="RHA40" s="195"/>
      <c r="RHB40" s="195"/>
      <c r="RHC40" s="195"/>
      <c r="RHD40" s="195"/>
      <c r="RHE40" s="195"/>
      <c r="RHF40" s="195"/>
      <c r="RHG40" s="195"/>
      <c r="RHH40" s="195"/>
      <c r="RHI40" s="195"/>
      <c r="RHJ40" s="195"/>
      <c r="RHK40" s="195"/>
      <c r="RHL40" s="195"/>
      <c r="RHM40" s="195"/>
      <c r="RHN40" s="195"/>
      <c r="RHO40" s="195"/>
      <c r="RHP40" s="195"/>
      <c r="RHQ40" s="195"/>
      <c r="RHR40" s="195"/>
      <c r="RHS40" s="195"/>
      <c r="RHT40" s="195"/>
      <c r="RHU40" s="195"/>
      <c r="RHV40" s="195"/>
      <c r="RHW40" s="195"/>
      <c r="RHX40" s="195"/>
      <c r="RHY40" s="195"/>
      <c r="RHZ40" s="195"/>
      <c r="RIA40" s="195"/>
      <c r="RIB40" s="195"/>
      <c r="RIC40" s="195"/>
      <c r="RID40" s="195"/>
      <c r="RIE40" s="195"/>
      <c r="RIF40" s="195"/>
      <c r="RIG40" s="195"/>
      <c r="RIH40" s="195"/>
      <c r="RII40" s="195"/>
      <c r="RIJ40" s="195"/>
      <c r="RIK40" s="195"/>
      <c r="RIL40" s="195"/>
      <c r="RIM40" s="195"/>
      <c r="RIN40" s="195"/>
      <c r="RIO40" s="195"/>
      <c r="RIP40" s="195"/>
      <c r="RIQ40" s="195"/>
      <c r="RIR40" s="195"/>
      <c r="RIS40" s="195"/>
      <c r="RIT40" s="195"/>
      <c r="RIU40" s="195"/>
      <c r="RIV40" s="195"/>
      <c r="RIW40" s="195"/>
      <c r="RIX40" s="195"/>
      <c r="RIY40" s="195"/>
      <c r="RIZ40" s="195"/>
      <c r="RJA40" s="195"/>
      <c r="RJB40" s="195"/>
      <c r="RJC40" s="195"/>
      <c r="RJD40" s="195"/>
      <c r="RJE40" s="195"/>
      <c r="RJF40" s="195"/>
      <c r="RJG40" s="195"/>
      <c r="RJH40" s="195"/>
      <c r="RJI40" s="195"/>
      <c r="RJJ40" s="195"/>
      <c r="RJK40" s="195"/>
      <c r="RJL40" s="195"/>
      <c r="RJM40" s="195"/>
      <c r="RJN40" s="195"/>
      <c r="RJO40" s="195"/>
      <c r="RJP40" s="195"/>
      <c r="RJQ40" s="195"/>
      <c r="RJR40" s="195"/>
      <c r="RJS40" s="195"/>
      <c r="RJT40" s="195"/>
      <c r="RJU40" s="195"/>
      <c r="RJV40" s="195"/>
      <c r="RJW40" s="195"/>
      <c r="RJX40" s="195"/>
      <c r="RJY40" s="195"/>
      <c r="RJZ40" s="195"/>
      <c r="RKA40" s="195"/>
      <c r="RKB40" s="195"/>
      <c r="RKC40" s="195"/>
      <c r="RKD40" s="195"/>
      <c r="RKE40" s="195"/>
      <c r="RKF40" s="195"/>
      <c r="RKG40" s="195"/>
      <c r="RKH40" s="195"/>
      <c r="RKI40" s="195"/>
      <c r="RKJ40" s="195"/>
      <c r="RKK40" s="195"/>
      <c r="RKL40" s="195"/>
      <c r="RKM40" s="195"/>
      <c r="RKN40" s="195"/>
      <c r="RKO40" s="195"/>
      <c r="RKP40" s="195"/>
      <c r="RKQ40" s="195"/>
      <c r="RKR40" s="195"/>
      <c r="RKS40" s="195"/>
      <c r="RKT40" s="195"/>
      <c r="RKU40" s="195"/>
      <c r="RKV40" s="195"/>
      <c r="RKW40" s="195"/>
      <c r="RKX40" s="195"/>
      <c r="RKY40" s="195"/>
      <c r="RKZ40" s="195"/>
      <c r="RLA40" s="195"/>
      <c r="RLB40" s="195"/>
      <c r="RLC40" s="195"/>
      <c r="RLD40" s="195"/>
      <c r="RLE40" s="195"/>
      <c r="RLF40" s="195"/>
      <c r="RLG40" s="195"/>
      <c r="RLH40" s="195"/>
      <c r="RLI40" s="195"/>
      <c r="RLJ40" s="195"/>
      <c r="RLK40" s="195"/>
      <c r="RLL40" s="195"/>
      <c r="RLM40" s="195"/>
      <c r="RLN40" s="195"/>
      <c r="RLO40" s="195"/>
      <c r="RLP40" s="195"/>
      <c r="RLQ40" s="195"/>
      <c r="RLR40" s="195"/>
      <c r="RLS40" s="195"/>
      <c r="RLT40" s="195"/>
      <c r="RLU40" s="195"/>
      <c r="RLV40" s="195"/>
      <c r="RLW40" s="195"/>
      <c r="RLX40" s="195"/>
      <c r="RLY40" s="195"/>
      <c r="RLZ40" s="195"/>
      <c r="RMA40" s="195"/>
      <c r="RMB40" s="195"/>
      <c r="RMC40" s="195"/>
      <c r="RMD40" s="195"/>
      <c r="RME40" s="195"/>
      <c r="RMF40" s="195"/>
      <c r="RMG40" s="195"/>
      <c r="RMH40" s="195"/>
      <c r="RMI40" s="195"/>
      <c r="RMJ40" s="195"/>
      <c r="RMK40" s="195"/>
      <c r="RML40" s="195"/>
      <c r="RMM40" s="195"/>
      <c r="RMN40" s="195"/>
      <c r="RMO40" s="195"/>
      <c r="RMP40" s="195"/>
      <c r="RMQ40" s="195"/>
      <c r="RMR40" s="195"/>
      <c r="RMS40" s="195"/>
      <c r="RMT40" s="195"/>
      <c r="RMU40" s="195"/>
      <c r="RMV40" s="195"/>
      <c r="RMW40" s="195"/>
      <c r="RMX40" s="195"/>
      <c r="RMY40" s="195"/>
      <c r="RMZ40" s="195"/>
      <c r="RNA40" s="195"/>
      <c r="RNB40" s="195"/>
      <c r="RNC40" s="195"/>
      <c r="RND40" s="195"/>
      <c r="RNE40" s="195"/>
      <c r="RNF40" s="195"/>
      <c r="RNG40" s="195"/>
      <c r="RNH40" s="195"/>
      <c r="RNI40" s="195"/>
      <c r="RNJ40" s="195"/>
      <c r="RNK40" s="195"/>
      <c r="RNL40" s="195"/>
      <c r="RNM40" s="195"/>
      <c r="RNN40" s="195"/>
      <c r="RNO40" s="195"/>
      <c r="RNP40" s="195"/>
      <c r="RNQ40" s="195"/>
      <c r="RNR40" s="195"/>
      <c r="RNS40" s="195"/>
      <c r="RNT40" s="195"/>
      <c r="RNU40" s="195"/>
      <c r="RNV40" s="195"/>
      <c r="RNW40" s="195"/>
      <c r="RNX40" s="195"/>
      <c r="RNY40" s="195"/>
      <c r="RNZ40" s="195"/>
      <c r="ROA40" s="195"/>
      <c r="ROB40" s="195"/>
      <c r="ROC40" s="195"/>
      <c r="ROD40" s="195"/>
      <c r="ROE40" s="195"/>
      <c r="ROF40" s="195"/>
      <c r="ROG40" s="195"/>
      <c r="ROH40" s="195"/>
      <c r="ROI40" s="195"/>
      <c r="ROJ40" s="195"/>
      <c r="ROK40" s="195"/>
      <c r="ROL40" s="195"/>
      <c r="ROM40" s="195"/>
      <c r="RON40" s="195"/>
      <c r="ROO40" s="195"/>
      <c r="ROP40" s="195"/>
      <c r="ROQ40" s="195"/>
      <c r="ROR40" s="195"/>
      <c r="ROS40" s="195"/>
      <c r="ROT40" s="195"/>
      <c r="ROU40" s="195"/>
      <c r="ROV40" s="195"/>
      <c r="ROW40" s="195"/>
      <c r="ROX40" s="195"/>
      <c r="ROY40" s="195"/>
      <c r="ROZ40" s="195"/>
      <c r="RPA40" s="195"/>
      <c r="RPB40" s="195"/>
      <c r="RPC40" s="195"/>
      <c r="RPD40" s="195"/>
      <c r="RPE40" s="195"/>
      <c r="RPF40" s="195"/>
      <c r="RPG40" s="195"/>
      <c r="RPH40" s="195"/>
      <c r="RPI40" s="195"/>
      <c r="RPJ40" s="195"/>
      <c r="RPK40" s="195"/>
      <c r="RPL40" s="195"/>
      <c r="RPM40" s="195"/>
      <c r="RPN40" s="195"/>
      <c r="RPO40" s="195"/>
      <c r="RPP40" s="195"/>
      <c r="RPQ40" s="195"/>
      <c r="RPR40" s="195"/>
      <c r="RPS40" s="195"/>
      <c r="RPT40" s="195"/>
      <c r="RPU40" s="195"/>
      <c r="RPV40" s="195"/>
      <c r="RPW40" s="195"/>
      <c r="RPX40" s="195"/>
      <c r="RPY40" s="195"/>
      <c r="RPZ40" s="195"/>
      <c r="RQA40" s="195"/>
      <c r="RQB40" s="195"/>
      <c r="RQC40" s="195"/>
      <c r="RQD40" s="195"/>
      <c r="RQE40" s="195"/>
      <c r="RQF40" s="195"/>
      <c r="RQG40" s="195"/>
      <c r="RQH40" s="195"/>
      <c r="RQI40" s="195"/>
      <c r="RQJ40" s="195"/>
      <c r="RQK40" s="195"/>
      <c r="RQL40" s="195"/>
      <c r="RQM40" s="195"/>
      <c r="RQN40" s="195"/>
      <c r="RQO40" s="195"/>
      <c r="RQP40" s="195"/>
      <c r="RQQ40" s="195"/>
      <c r="RQR40" s="195"/>
      <c r="RQS40" s="195"/>
      <c r="RQT40" s="195"/>
      <c r="RQU40" s="195"/>
      <c r="RQV40" s="195"/>
      <c r="RQW40" s="195"/>
      <c r="RQX40" s="195"/>
      <c r="RQY40" s="195"/>
      <c r="RQZ40" s="195"/>
      <c r="RRA40" s="195"/>
      <c r="RRB40" s="195"/>
      <c r="RRC40" s="195"/>
      <c r="RRD40" s="195"/>
      <c r="RRE40" s="195"/>
      <c r="RRF40" s="195"/>
      <c r="RRG40" s="195"/>
      <c r="RRH40" s="195"/>
      <c r="RRI40" s="195"/>
      <c r="RRJ40" s="195"/>
      <c r="RRK40" s="195"/>
      <c r="RRL40" s="195"/>
      <c r="RRM40" s="195"/>
      <c r="RRN40" s="195"/>
      <c r="RRO40" s="195"/>
      <c r="RRP40" s="195"/>
      <c r="RRQ40" s="195"/>
      <c r="RRR40" s="195"/>
      <c r="RRS40" s="195"/>
      <c r="RRT40" s="195"/>
      <c r="RRU40" s="195"/>
      <c r="RRV40" s="195"/>
      <c r="RRW40" s="195"/>
      <c r="RRX40" s="195"/>
      <c r="RRY40" s="195"/>
      <c r="RRZ40" s="195"/>
      <c r="RSA40" s="195"/>
      <c r="RSB40" s="195"/>
      <c r="RSC40" s="195"/>
      <c r="RSD40" s="195"/>
      <c r="RSE40" s="195"/>
      <c r="RSF40" s="195"/>
      <c r="RSG40" s="195"/>
      <c r="RSH40" s="195"/>
      <c r="RSI40" s="195"/>
      <c r="RSJ40" s="195"/>
      <c r="RSK40" s="195"/>
      <c r="RSL40" s="195"/>
      <c r="RSM40" s="195"/>
      <c r="RSN40" s="195"/>
      <c r="RSO40" s="195"/>
      <c r="RSP40" s="195"/>
      <c r="RSQ40" s="195"/>
      <c r="RSR40" s="195"/>
      <c r="RSS40" s="195"/>
      <c r="RST40" s="195"/>
      <c r="RSU40" s="195"/>
      <c r="RSV40" s="195"/>
      <c r="RSW40" s="195"/>
      <c r="RSX40" s="195"/>
      <c r="RSY40" s="195"/>
      <c r="RSZ40" s="195"/>
      <c r="RTA40" s="195"/>
      <c r="RTB40" s="195"/>
      <c r="RTC40" s="195"/>
      <c r="RTD40" s="195"/>
      <c r="RTE40" s="195"/>
      <c r="RTF40" s="195"/>
      <c r="RTG40" s="195"/>
      <c r="RTH40" s="195"/>
      <c r="RTI40" s="195"/>
      <c r="RTJ40" s="195"/>
      <c r="RTK40" s="195"/>
      <c r="RTL40" s="195"/>
      <c r="RTM40" s="195"/>
      <c r="RTN40" s="195"/>
      <c r="RTO40" s="195"/>
      <c r="RTP40" s="195"/>
      <c r="RTQ40" s="195"/>
      <c r="RTR40" s="195"/>
      <c r="RTS40" s="195"/>
      <c r="RTT40" s="195"/>
      <c r="RTU40" s="195"/>
      <c r="RTV40" s="195"/>
      <c r="RTW40" s="195"/>
      <c r="RTX40" s="195"/>
      <c r="RTY40" s="195"/>
      <c r="RTZ40" s="195"/>
      <c r="RUA40" s="195"/>
      <c r="RUB40" s="195"/>
      <c r="RUC40" s="195"/>
      <c r="RUD40" s="195"/>
      <c r="RUE40" s="195"/>
      <c r="RUF40" s="195"/>
      <c r="RUG40" s="195"/>
      <c r="RUH40" s="195"/>
      <c r="RUI40" s="195"/>
      <c r="RUJ40" s="195"/>
      <c r="RUK40" s="195"/>
      <c r="RUL40" s="195"/>
      <c r="RUM40" s="195"/>
      <c r="RUN40" s="195"/>
      <c r="RUO40" s="195"/>
      <c r="RUP40" s="195"/>
      <c r="RUQ40" s="195"/>
      <c r="RUR40" s="195"/>
      <c r="RUS40" s="195"/>
      <c r="RUT40" s="195"/>
      <c r="RUU40" s="195"/>
      <c r="RUV40" s="195"/>
      <c r="RUW40" s="195"/>
      <c r="RUX40" s="195"/>
      <c r="RUY40" s="195"/>
      <c r="RUZ40" s="195"/>
      <c r="RVA40" s="195"/>
      <c r="RVB40" s="195"/>
      <c r="RVC40" s="195"/>
      <c r="RVD40" s="195"/>
      <c r="RVE40" s="195"/>
      <c r="RVF40" s="195"/>
      <c r="RVG40" s="195"/>
      <c r="RVH40" s="195"/>
      <c r="RVI40" s="195"/>
      <c r="RVJ40" s="195"/>
      <c r="RVK40" s="195"/>
      <c r="RVL40" s="195"/>
      <c r="RVM40" s="195"/>
      <c r="RVN40" s="195"/>
      <c r="RVO40" s="195"/>
      <c r="RVP40" s="195"/>
      <c r="RVQ40" s="195"/>
      <c r="RVR40" s="195"/>
      <c r="RVS40" s="195"/>
      <c r="RVT40" s="195"/>
      <c r="RVU40" s="195"/>
      <c r="RVV40" s="195"/>
      <c r="RVW40" s="195"/>
      <c r="RVX40" s="195"/>
      <c r="RVY40" s="195"/>
      <c r="RVZ40" s="195"/>
      <c r="RWA40" s="195"/>
      <c r="RWB40" s="195"/>
      <c r="RWC40" s="195"/>
      <c r="RWD40" s="195"/>
      <c r="RWE40" s="195"/>
      <c r="RWF40" s="195"/>
      <c r="RWG40" s="195"/>
      <c r="RWH40" s="195"/>
      <c r="RWI40" s="195"/>
      <c r="RWJ40" s="195"/>
      <c r="RWK40" s="195"/>
      <c r="RWL40" s="195"/>
      <c r="RWM40" s="195"/>
      <c r="RWN40" s="195"/>
      <c r="RWO40" s="195"/>
      <c r="RWP40" s="195"/>
      <c r="RWQ40" s="195"/>
      <c r="RWR40" s="195"/>
      <c r="RWS40" s="195"/>
      <c r="RWT40" s="195"/>
      <c r="RWU40" s="195"/>
      <c r="RWV40" s="195"/>
      <c r="RWW40" s="195"/>
      <c r="RWX40" s="195"/>
      <c r="RWY40" s="195"/>
      <c r="RWZ40" s="195"/>
      <c r="RXA40" s="195"/>
      <c r="RXB40" s="195"/>
      <c r="RXC40" s="195"/>
      <c r="RXD40" s="195"/>
      <c r="RXE40" s="195"/>
      <c r="RXF40" s="195"/>
      <c r="RXG40" s="195"/>
      <c r="RXH40" s="195"/>
      <c r="RXI40" s="195"/>
      <c r="RXJ40" s="195"/>
      <c r="RXK40" s="195"/>
      <c r="RXL40" s="195"/>
      <c r="RXM40" s="195"/>
      <c r="RXN40" s="195"/>
      <c r="RXO40" s="195"/>
      <c r="RXP40" s="195"/>
      <c r="RXQ40" s="195"/>
      <c r="RXR40" s="195"/>
      <c r="RXS40" s="195"/>
      <c r="RXT40" s="195"/>
      <c r="RXU40" s="195"/>
      <c r="RXV40" s="195"/>
      <c r="RXW40" s="195"/>
      <c r="RXX40" s="195"/>
      <c r="RXY40" s="195"/>
      <c r="RXZ40" s="195"/>
      <c r="RYA40" s="195"/>
      <c r="RYB40" s="195"/>
      <c r="RYC40" s="195"/>
      <c r="RYD40" s="195"/>
      <c r="RYE40" s="195"/>
      <c r="RYF40" s="195"/>
      <c r="RYG40" s="195"/>
      <c r="RYH40" s="195"/>
      <c r="RYI40" s="195"/>
      <c r="RYJ40" s="195"/>
      <c r="RYK40" s="195"/>
      <c r="RYL40" s="195"/>
      <c r="RYM40" s="195"/>
      <c r="RYN40" s="195"/>
      <c r="RYO40" s="195"/>
      <c r="RYP40" s="195"/>
      <c r="RYQ40" s="195"/>
      <c r="RYR40" s="195"/>
      <c r="RYS40" s="195"/>
      <c r="RYT40" s="195"/>
      <c r="RYU40" s="195"/>
      <c r="RYV40" s="195"/>
      <c r="RYW40" s="195"/>
      <c r="RYX40" s="195"/>
      <c r="RYY40" s="195"/>
      <c r="RYZ40" s="195"/>
      <c r="RZA40" s="195"/>
      <c r="RZB40" s="195"/>
      <c r="RZC40" s="195"/>
      <c r="RZD40" s="195"/>
      <c r="RZE40" s="195"/>
      <c r="RZF40" s="195"/>
      <c r="RZG40" s="195"/>
      <c r="RZH40" s="195"/>
      <c r="RZI40" s="195"/>
      <c r="RZJ40" s="195"/>
      <c r="RZK40" s="195"/>
      <c r="RZL40" s="195"/>
      <c r="RZM40" s="195"/>
      <c r="RZN40" s="195"/>
      <c r="RZO40" s="195"/>
      <c r="RZP40" s="195"/>
      <c r="RZQ40" s="195"/>
      <c r="RZR40" s="195"/>
      <c r="RZS40" s="195"/>
      <c r="RZT40" s="195"/>
      <c r="RZU40" s="195"/>
      <c r="RZV40" s="195"/>
      <c r="RZW40" s="195"/>
      <c r="RZX40" s="195"/>
      <c r="RZY40" s="195"/>
      <c r="RZZ40" s="195"/>
      <c r="SAA40" s="195"/>
      <c r="SAB40" s="195"/>
      <c r="SAC40" s="195"/>
      <c r="SAD40" s="195"/>
      <c r="SAE40" s="195"/>
      <c r="SAF40" s="195"/>
      <c r="SAG40" s="195"/>
      <c r="SAH40" s="195"/>
      <c r="SAI40" s="195"/>
      <c r="SAJ40" s="195"/>
      <c r="SAK40" s="195"/>
      <c r="SAL40" s="195"/>
      <c r="SAM40" s="195"/>
      <c r="SAN40" s="195"/>
      <c r="SAO40" s="195"/>
      <c r="SAP40" s="195"/>
      <c r="SAQ40" s="195"/>
      <c r="SAR40" s="195"/>
      <c r="SAS40" s="195"/>
      <c r="SAT40" s="195"/>
      <c r="SAU40" s="195"/>
      <c r="SAV40" s="195"/>
      <c r="SAW40" s="195"/>
      <c r="SAX40" s="195"/>
      <c r="SAY40" s="195"/>
      <c r="SAZ40" s="195"/>
      <c r="SBA40" s="195"/>
      <c r="SBB40" s="195"/>
      <c r="SBC40" s="195"/>
      <c r="SBD40" s="195"/>
      <c r="SBE40" s="195"/>
      <c r="SBF40" s="195"/>
      <c r="SBG40" s="195"/>
      <c r="SBH40" s="195"/>
      <c r="SBI40" s="195"/>
      <c r="SBJ40" s="195"/>
      <c r="SBK40" s="195"/>
      <c r="SBL40" s="195"/>
      <c r="SBM40" s="195"/>
      <c r="SBN40" s="195"/>
      <c r="SBO40" s="195"/>
      <c r="SBP40" s="195"/>
      <c r="SBQ40" s="195"/>
      <c r="SBR40" s="195"/>
      <c r="SBS40" s="195"/>
      <c r="SBT40" s="195"/>
      <c r="SBU40" s="195"/>
      <c r="SBV40" s="195"/>
      <c r="SBW40" s="195"/>
      <c r="SBX40" s="195"/>
      <c r="SBY40" s="195"/>
      <c r="SBZ40" s="195"/>
      <c r="SCA40" s="195"/>
      <c r="SCB40" s="195"/>
      <c r="SCC40" s="195"/>
      <c r="SCD40" s="195"/>
      <c r="SCE40" s="195"/>
      <c r="SCF40" s="195"/>
      <c r="SCG40" s="195"/>
      <c r="SCH40" s="195"/>
      <c r="SCI40" s="195"/>
      <c r="SCJ40" s="195"/>
      <c r="SCK40" s="195"/>
      <c r="SCL40" s="195"/>
      <c r="SCM40" s="195"/>
      <c r="SCN40" s="195"/>
      <c r="SCO40" s="195"/>
      <c r="SCP40" s="195"/>
      <c r="SCQ40" s="195"/>
      <c r="SCR40" s="195"/>
      <c r="SCS40" s="195"/>
      <c r="SCT40" s="195"/>
      <c r="SCU40" s="195"/>
      <c r="SCV40" s="195"/>
      <c r="SCW40" s="195"/>
      <c r="SCX40" s="195"/>
      <c r="SCY40" s="195"/>
      <c r="SCZ40" s="195"/>
      <c r="SDA40" s="195"/>
      <c r="SDB40" s="195"/>
      <c r="SDC40" s="195"/>
      <c r="SDD40" s="195"/>
      <c r="SDE40" s="195"/>
      <c r="SDF40" s="195"/>
      <c r="SDG40" s="195"/>
      <c r="SDH40" s="195"/>
      <c r="SDI40" s="195"/>
      <c r="SDJ40" s="195"/>
      <c r="SDK40" s="195"/>
      <c r="SDL40" s="195"/>
      <c r="SDM40" s="195"/>
      <c r="SDN40" s="195"/>
      <c r="SDO40" s="195"/>
      <c r="SDP40" s="195"/>
      <c r="SDQ40" s="195"/>
      <c r="SDR40" s="195"/>
      <c r="SDS40" s="195"/>
      <c r="SDT40" s="195"/>
      <c r="SDU40" s="195"/>
      <c r="SDV40" s="195"/>
      <c r="SDW40" s="195"/>
      <c r="SDX40" s="195"/>
      <c r="SDY40" s="195"/>
      <c r="SDZ40" s="195"/>
      <c r="SEA40" s="195"/>
      <c r="SEB40" s="195"/>
      <c r="SEC40" s="195"/>
      <c r="SED40" s="195"/>
      <c r="SEE40" s="195"/>
      <c r="SEF40" s="195"/>
      <c r="SEG40" s="195"/>
      <c r="SEH40" s="195"/>
      <c r="SEI40" s="195"/>
      <c r="SEJ40" s="195"/>
      <c r="SEK40" s="195"/>
      <c r="SEL40" s="195"/>
      <c r="SEM40" s="195"/>
      <c r="SEN40" s="195"/>
      <c r="SEO40" s="195"/>
      <c r="SEP40" s="195"/>
      <c r="SEQ40" s="195"/>
      <c r="SER40" s="195"/>
      <c r="SES40" s="195"/>
      <c r="SET40" s="195"/>
      <c r="SEU40" s="195"/>
      <c r="SEV40" s="195"/>
      <c r="SEW40" s="195"/>
      <c r="SEX40" s="195"/>
      <c r="SEY40" s="195"/>
      <c r="SEZ40" s="195"/>
      <c r="SFA40" s="195"/>
      <c r="SFB40" s="195"/>
      <c r="SFC40" s="195"/>
      <c r="SFD40" s="195"/>
      <c r="SFE40" s="195"/>
      <c r="SFF40" s="195"/>
      <c r="SFG40" s="195"/>
      <c r="SFH40" s="195"/>
      <c r="SFI40" s="195"/>
      <c r="SFJ40" s="195"/>
      <c r="SFK40" s="195"/>
      <c r="SFL40" s="195"/>
      <c r="SFM40" s="195"/>
      <c r="SFN40" s="195"/>
      <c r="SFO40" s="195"/>
      <c r="SFP40" s="195"/>
      <c r="SFQ40" s="195"/>
      <c r="SFR40" s="195"/>
      <c r="SFS40" s="195"/>
      <c r="SFT40" s="195"/>
      <c r="SFU40" s="195"/>
      <c r="SFV40" s="195"/>
      <c r="SFW40" s="195"/>
      <c r="SFX40" s="195"/>
      <c r="SFY40" s="195"/>
      <c r="SFZ40" s="195"/>
      <c r="SGA40" s="195"/>
      <c r="SGB40" s="195"/>
      <c r="SGC40" s="195"/>
      <c r="SGD40" s="195"/>
      <c r="SGE40" s="195"/>
      <c r="SGF40" s="195"/>
      <c r="SGG40" s="195"/>
      <c r="SGH40" s="195"/>
      <c r="SGI40" s="195"/>
      <c r="SGJ40" s="195"/>
      <c r="SGK40" s="195"/>
      <c r="SGL40" s="195"/>
      <c r="SGM40" s="195"/>
      <c r="SGN40" s="195"/>
      <c r="SGO40" s="195"/>
      <c r="SGP40" s="195"/>
      <c r="SGQ40" s="195"/>
      <c r="SGR40" s="195"/>
      <c r="SGS40" s="195"/>
      <c r="SGT40" s="195"/>
      <c r="SGU40" s="195"/>
      <c r="SGV40" s="195"/>
      <c r="SGW40" s="195"/>
      <c r="SGX40" s="195"/>
      <c r="SGY40" s="195"/>
      <c r="SGZ40" s="195"/>
      <c r="SHA40" s="195"/>
      <c r="SHB40" s="195"/>
      <c r="SHC40" s="195"/>
      <c r="SHD40" s="195"/>
      <c r="SHE40" s="195"/>
      <c r="SHF40" s="195"/>
      <c r="SHG40" s="195"/>
      <c r="SHH40" s="195"/>
      <c r="SHI40" s="195"/>
      <c r="SHJ40" s="195"/>
      <c r="SHK40" s="195"/>
      <c r="SHL40" s="195"/>
      <c r="SHM40" s="195"/>
      <c r="SHN40" s="195"/>
      <c r="SHO40" s="195"/>
      <c r="SHP40" s="195"/>
      <c r="SHQ40" s="195"/>
      <c r="SHR40" s="195"/>
      <c r="SHS40" s="195"/>
      <c r="SHT40" s="195"/>
      <c r="SHU40" s="195"/>
      <c r="SHV40" s="195"/>
      <c r="SHW40" s="195"/>
      <c r="SHX40" s="195"/>
      <c r="SHY40" s="195"/>
      <c r="SHZ40" s="195"/>
      <c r="SIA40" s="195"/>
      <c r="SIB40" s="195"/>
      <c r="SIC40" s="195"/>
      <c r="SID40" s="195"/>
      <c r="SIE40" s="195"/>
      <c r="SIF40" s="195"/>
      <c r="SIG40" s="195"/>
      <c r="SIH40" s="195"/>
      <c r="SII40" s="195"/>
      <c r="SIJ40" s="195"/>
      <c r="SIK40" s="195"/>
      <c r="SIL40" s="195"/>
      <c r="SIM40" s="195"/>
      <c r="SIN40" s="195"/>
      <c r="SIO40" s="195"/>
      <c r="SIP40" s="195"/>
      <c r="SIQ40" s="195"/>
      <c r="SIR40" s="195"/>
      <c r="SIS40" s="195"/>
      <c r="SIT40" s="195"/>
      <c r="SIU40" s="195"/>
      <c r="SIV40" s="195"/>
      <c r="SIW40" s="195"/>
      <c r="SIX40" s="195"/>
      <c r="SIY40" s="195"/>
      <c r="SIZ40" s="195"/>
      <c r="SJA40" s="195"/>
      <c r="SJB40" s="195"/>
      <c r="SJC40" s="195"/>
      <c r="SJD40" s="195"/>
      <c r="SJE40" s="195"/>
      <c r="SJF40" s="195"/>
      <c r="SJG40" s="195"/>
      <c r="SJH40" s="195"/>
      <c r="SJI40" s="195"/>
      <c r="SJJ40" s="195"/>
      <c r="SJK40" s="195"/>
      <c r="SJL40" s="195"/>
      <c r="SJM40" s="195"/>
      <c r="SJN40" s="195"/>
      <c r="SJO40" s="195"/>
      <c r="SJP40" s="195"/>
      <c r="SJQ40" s="195"/>
      <c r="SJR40" s="195"/>
      <c r="SJS40" s="195"/>
      <c r="SJT40" s="195"/>
      <c r="SJU40" s="195"/>
      <c r="SJV40" s="195"/>
      <c r="SJW40" s="195"/>
      <c r="SJX40" s="195"/>
      <c r="SJY40" s="195"/>
      <c r="SJZ40" s="195"/>
      <c r="SKA40" s="195"/>
      <c r="SKB40" s="195"/>
      <c r="SKC40" s="195"/>
      <c r="SKD40" s="195"/>
      <c r="SKE40" s="195"/>
      <c r="SKF40" s="195"/>
      <c r="SKG40" s="195"/>
      <c r="SKH40" s="195"/>
      <c r="SKI40" s="195"/>
      <c r="SKJ40" s="195"/>
      <c r="SKK40" s="195"/>
      <c r="SKL40" s="195"/>
      <c r="SKM40" s="195"/>
      <c r="SKN40" s="195"/>
      <c r="SKO40" s="195"/>
      <c r="SKP40" s="195"/>
      <c r="SKQ40" s="195"/>
      <c r="SKR40" s="195"/>
      <c r="SKS40" s="195"/>
      <c r="SKT40" s="195"/>
      <c r="SKU40" s="195"/>
      <c r="SKV40" s="195"/>
      <c r="SKW40" s="195"/>
      <c r="SKX40" s="195"/>
      <c r="SKY40" s="195"/>
      <c r="SKZ40" s="195"/>
      <c r="SLA40" s="195"/>
      <c r="SLB40" s="195"/>
      <c r="SLC40" s="195"/>
      <c r="SLD40" s="195"/>
      <c r="SLE40" s="195"/>
      <c r="SLF40" s="195"/>
      <c r="SLG40" s="195"/>
      <c r="SLH40" s="195"/>
      <c r="SLI40" s="195"/>
      <c r="SLJ40" s="195"/>
      <c r="SLK40" s="195"/>
      <c r="SLL40" s="195"/>
      <c r="SLM40" s="195"/>
      <c r="SLN40" s="195"/>
      <c r="SLO40" s="195"/>
      <c r="SLP40" s="195"/>
      <c r="SLQ40" s="195"/>
      <c r="SLR40" s="195"/>
      <c r="SLS40" s="195"/>
      <c r="SLT40" s="195"/>
      <c r="SLU40" s="195"/>
      <c r="SLV40" s="195"/>
      <c r="SLW40" s="195"/>
      <c r="SLX40" s="195"/>
      <c r="SLY40" s="195"/>
      <c r="SLZ40" s="195"/>
      <c r="SMA40" s="195"/>
      <c r="SMB40" s="195"/>
      <c r="SMC40" s="195"/>
      <c r="SMD40" s="195"/>
      <c r="SME40" s="195"/>
      <c r="SMF40" s="195"/>
      <c r="SMG40" s="195"/>
      <c r="SMH40" s="195"/>
      <c r="SMI40" s="195"/>
      <c r="SMJ40" s="195"/>
      <c r="SMK40" s="195"/>
      <c r="SML40" s="195"/>
      <c r="SMM40" s="195"/>
      <c r="SMN40" s="195"/>
      <c r="SMO40" s="195"/>
      <c r="SMP40" s="195"/>
      <c r="SMQ40" s="195"/>
      <c r="SMR40" s="195"/>
      <c r="SMS40" s="195"/>
      <c r="SMT40" s="195"/>
      <c r="SMU40" s="195"/>
      <c r="SMV40" s="195"/>
      <c r="SMW40" s="195"/>
      <c r="SMX40" s="195"/>
      <c r="SMY40" s="195"/>
      <c r="SMZ40" s="195"/>
      <c r="SNA40" s="195"/>
      <c r="SNB40" s="195"/>
      <c r="SNC40" s="195"/>
      <c r="SND40" s="195"/>
      <c r="SNE40" s="195"/>
      <c r="SNF40" s="195"/>
      <c r="SNG40" s="195"/>
      <c r="SNH40" s="195"/>
      <c r="SNI40" s="195"/>
      <c r="SNJ40" s="195"/>
      <c r="SNK40" s="195"/>
      <c r="SNL40" s="195"/>
      <c r="SNM40" s="195"/>
      <c r="SNN40" s="195"/>
      <c r="SNO40" s="195"/>
      <c r="SNP40" s="195"/>
      <c r="SNQ40" s="195"/>
      <c r="SNR40" s="195"/>
      <c r="SNS40" s="195"/>
      <c r="SNT40" s="195"/>
      <c r="SNU40" s="195"/>
      <c r="SNV40" s="195"/>
      <c r="SNW40" s="195"/>
      <c r="SNX40" s="195"/>
      <c r="SNY40" s="195"/>
      <c r="SNZ40" s="195"/>
      <c r="SOA40" s="195"/>
      <c r="SOB40" s="195"/>
      <c r="SOC40" s="195"/>
      <c r="SOD40" s="195"/>
      <c r="SOE40" s="195"/>
      <c r="SOF40" s="195"/>
      <c r="SOG40" s="195"/>
      <c r="SOH40" s="195"/>
      <c r="SOI40" s="195"/>
      <c r="SOJ40" s="195"/>
      <c r="SOK40" s="195"/>
      <c r="SOL40" s="195"/>
      <c r="SOM40" s="195"/>
      <c r="SON40" s="195"/>
      <c r="SOO40" s="195"/>
      <c r="SOP40" s="195"/>
      <c r="SOQ40" s="195"/>
      <c r="SOR40" s="195"/>
      <c r="SOS40" s="195"/>
      <c r="SOT40" s="195"/>
      <c r="SOU40" s="195"/>
      <c r="SOV40" s="195"/>
      <c r="SOW40" s="195"/>
      <c r="SOX40" s="195"/>
      <c r="SOY40" s="195"/>
      <c r="SOZ40" s="195"/>
      <c r="SPA40" s="195"/>
      <c r="SPB40" s="195"/>
      <c r="SPC40" s="195"/>
      <c r="SPD40" s="195"/>
      <c r="SPE40" s="195"/>
      <c r="SPF40" s="195"/>
      <c r="SPG40" s="195"/>
      <c r="SPH40" s="195"/>
      <c r="SPI40" s="195"/>
      <c r="SPJ40" s="195"/>
      <c r="SPK40" s="195"/>
      <c r="SPL40" s="195"/>
      <c r="SPM40" s="195"/>
      <c r="SPN40" s="195"/>
      <c r="SPO40" s="195"/>
      <c r="SPP40" s="195"/>
      <c r="SPQ40" s="195"/>
      <c r="SPR40" s="195"/>
      <c r="SPS40" s="195"/>
      <c r="SPT40" s="195"/>
      <c r="SPU40" s="195"/>
      <c r="SPV40" s="195"/>
      <c r="SPW40" s="195"/>
      <c r="SPX40" s="195"/>
      <c r="SPY40" s="195"/>
      <c r="SPZ40" s="195"/>
      <c r="SQA40" s="195"/>
      <c r="SQB40" s="195"/>
      <c r="SQC40" s="195"/>
      <c r="SQD40" s="195"/>
      <c r="SQE40" s="195"/>
      <c r="SQF40" s="195"/>
      <c r="SQG40" s="195"/>
      <c r="SQH40" s="195"/>
      <c r="SQI40" s="195"/>
      <c r="SQJ40" s="195"/>
      <c r="SQK40" s="195"/>
      <c r="SQL40" s="195"/>
      <c r="SQM40" s="195"/>
      <c r="SQN40" s="195"/>
      <c r="SQO40" s="195"/>
      <c r="SQP40" s="195"/>
      <c r="SQQ40" s="195"/>
      <c r="SQR40" s="195"/>
      <c r="SQS40" s="195"/>
      <c r="SQT40" s="195"/>
      <c r="SQU40" s="195"/>
      <c r="SQV40" s="195"/>
      <c r="SQW40" s="195"/>
      <c r="SQX40" s="195"/>
      <c r="SQY40" s="195"/>
      <c r="SQZ40" s="195"/>
      <c r="SRA40" s="195"/>
      <c r="SRB40" s="195"/>
      <c r="SRC40" s="195"/>
      <c r="SRD40" s="195"/>
      <c r="SRE40" s="195"/>
      <c r="SRF40" s="195"/>
      <c r="SRG40" s="195"/>
      <c r="SRH40" s="195"/>
      <c r="SRI40" s="195"/>
      <c r="SRJ40" s="195"/>
      <c r="SRK40" s="195"/>
      <c r="SRL40" s="195"/>
      <c r="SRM40" s="195"/>
      <c r="SRN40" s="195"/>
      <c r="SRO40" s="195"/>
      <c r="SRP40" s="195"/>
      <c r="SRQ40" s="195"/>
      <c r="SRR40" s="195"/>
      <c r="SRS40" s="195"/>
      <c r="SRT40" s="195"/>
      <c r="SRU40" s="195"/>
      <c r="SRV40" s="195"/>
      <c r="SRW40" s="195"/>
      <c r="SRX40" s="195"/>
      <c r="SRY40" s="195"/>
      <c r="SRZ40" s="195"/>
      <c r="SSA40" s="195"/>
      <c r="SSB40" s="195"/>
      <c r="SSC40" s="195"/>
      <c r="SSD40" s="195"/>
      <c r="SSE40" s="195"/>
      <c r="SSF40" s="195"/>
      <c r="SSG40" s="195"/>
      <c r="SSH40" s="195"/>
      <c r="SSI40" s="195"/>
      <c r="SSJ40" s="195"/>
      <c r="SSK40" s="195"/>
      <c r="SSL40" s="195"/>
      <c r="SSM40" s="195"/>
      <c r="SSN40" s="195"/>
      <c r="SSO40" s="195"/>
      <c r="SSP40" s="195"/>
      <c r="SSQ40" s="195"/>
      <c r="SSR40" s="195"/>
      <c r="SSS40" s="195"/>
      <c r="SST40" s="195"/>
      <c r="SSU40" s="195"/>
      <c r="SSV40" s="195"/>
      <c r="SSW40" s="195"/>
      <c r="SSX40" s="195"/>
      <c r="SSY40" s="195"/>
      <c r="SSZ40" s="195"/>
      <c r="STA40" s="195"/>
      <c r="STB40" s="195"/>
      <c r="STC40" s="195"/>
      <c r="STD40" s="195"/>
      <c r="STE40" s="195"/>
      <c r="STF40" s="195"/>
      <c r="STG40" s="195"/>
      <c r="STH40" s="195"/>
      <c r="STI40" s="195"/>
      <c r="STJ40" s="195"/>
      <c r="STK40" s="195"/>
      <c r="STL40" s="195"/>
      <c r="STM40" s="195"/>
      <c r="STN40" s="195"/>
      <c r="STO40" s="195"/>
      <c r="STP40" s="195"/>
      <c r="STQ40" s="195"/>
      <c r="STR40" s="195"/>
      <c r="STS40" s="195"/>
      <c r="STT40" s="195"/>
      <c r="STU40" s="195"/>
      <c r="STV40" s="195"/>
      <c r="STW40" s="195"/>
      <c r="STX40" s="195"/>
      <c r="STY40" s="195"/>
      <c r="STZ40" s="195"/>
      <c r="SUA40" s="195"/>
      <c r="SUB40" s="195"/>
      <c r="SUC40" s="195"/>
      <c r="SUD40" s="195"/>
      <c r="SUE40" s="195"/>
      <c r="SUF40" s="195"/>
      <c r="SUG40" s="195"/>
      <c r="SUH40" s="195"/>
      <c r="SUI40" s="195"/>
      <c r="SUJ40" s="195"/>
      <c r="SUK40" s="195"/>
      <c r="SUL40" s="195"/>
      <c r="SUM40" s="195"/>
      <c r="SUN40" s="195"/>
      <c r="SUO40" s="195"/>
      <c r="SUP40" s="195"/>
      <c r="SUQ40" s="195"/>
      <c r="SUR40" s="195"/>
      <c r="SUS40" s="195"/>
      <c r="SUT40" s="195"/>
      <c r="SUU40" s="195"/>
      <c r="SUV40" s="195"/>
      <c r="SUW40" s="195"/>
      <c r="SUX40" s="195"/>
      <c r="SUY40" s="195"/>
      <c r="SUZ40" s="195"/>
      <c r="SVA40" s="195"/>
      <c r="SVB40" s="195"/>
      <c r="SVC40" s="195"/>
      <c r="SVD40" s="195"/>
      <c r="SVE40" s="195"/>
      <c r="SVF40" s="195"/>
      <c r="SVG40" s="195"/>
      <c r="SVH40" s="195"/>
      <c r="SVI40" s="195"/>
      <c r="SVJ40" s="195"/>
      <c r="SVK40" s="195"/>
      <c r="SVL40" s="195"/>
      <c r="SVM40" s="195"/>
      <c r="SVN40" s="195"/>
      <c r="SVO40" s="195"/>
      <c r="SVP40" s="195"/>
      <c r="SVQ40" s="195"/>
      <c r="SVR40" s="195"/>
      <c r="SVS40" s="195"/>
      <c r="SVT40" s="195"/>
      <c r="SVU40" s="195"/>
      <c r="SVV40" s="195"/>
      <c r="SVW40" s="195"/>
      <c r="SVX40" s="195"/>
      <c r="SVY40" s="195"/>
      <c r="SVZ40" s="195"/>
      <c r="SWA40" s="195"/>
      <c r="SWB40" s="195"/>
      <c r="SWC40" s="195"/>
      <c r="SWD40" s="195"/>
      <c r="SWE40" s="195"/>
      <c r="SWF40" s="195"/>
      <c r="SWG40" s="195"/>
      <c r="SWH40" s="195"/>
      <c r="SWI40" s="195"/>
      <c r="SWJ40" s="195"/>
      <c r="SWK40" s="195"/>
      <c r="SWL40" s="195"/>
      <c r="SWM40" s="195"/>
      <c r="SWN40" s="195"/>
      <c r="SWO40" s="195"/>
      <c r="SWP40" s="195"/>
      <c r="SWQ40" s="195"/>
      <c r="SWR40" s="195"/>
      <c r="SWS40" s="195"/>
      <c r="SWT40" s="195"/>
      <c r="SWU40" s="195"/>
      <c r="SWV40" s="195"/>
      <c r="SWW40" s="195"/>
      <c r="SWX40" s="195"/>
      <c r="SWY40" s="195"/>
      <c r="SWZ40" s="195"/>
      <c r="SXA40" s="195"/>
      <c r="SXB40" s="195"/>
      <c r="SXC40" s="195"/>
      <c r="SXD40" s="195"/>
      <c r="SXE40" s="195"/>
      <c r="SXF40" s="195"/>
      <c r="SXG40" s="195"/>
      <c r="SXH40" s="195"/>
      <c r="SXI40" s="195"/>
      <c r="SXJ40" s="195"/>
      <c r="SXK40" s="195"/>
      <c r="SXL40" s="195"/>
      <c r="SXM40" s="195"/>
      <c r="SXN40" s="195"/>
      <c r="SXO40" s="195"/>
      <c r="SXP40" s="195"/>
      <c r="SXQ40" s="195"/>
      <c r="SXR40" s="195"/>
      <c r="SXS40" s="195"/>
      <c r="SXT40" s="195"/>
      <c r="SXU40" s="195"/>
      <c r="SXV40" s="195"/>
      <c r="SXW40" s="195"/>
      <c r="SXX40" s="195"/>
      <c r="SXY40" s="195"/>
      <c r="SXZ40" s="195"/>
      <c r="SYA40" s="195"/>
      <c r="SYB40" s="195"/>
      <c r="SYC40" s="195"/>
      <c r="SYD40" s="195"/>
      <c r="SYE40" s="195"/>
      <c r="SYF40" s="195"/>
      <c r="SYG40" s="195"/>
      <c r="SYH40" s="195"/>
      <c r="SYI40" s="195"/>
      <c r="SYJ40" s="195"/>
      <c r="SYK40" s="195"/>
      <c r="SYL40" s="195"/>
      <c r="SYM40" s="195"/>
      <c r="SYN40" s="195"/>
      <c r="SYO40" s="195"/>
      <c r="SYP40" s="195"/>
      <c r="SYQ40" s="195"/>
      <c r="SYR40" s="195"/>
      <c r="SYS40" s="195"/>
      <c r="SYT40" s="195"/>
      <c r="SYU40" s="195"/>
      <c r="SYV40" s="195"/>
      <c r="SYW40" s="195"/>
      <c r="SYX40" s="195"/>
      <c r="SYY40" s="195"/>
      <c r="SYZ40" s="195"/>
      <c r="SZA40" s="195"/>
      <c r="SZB40" s="195"/>
      <c r="SZC40" s="195"/>
      <c r="SZD40" s="195"/>
      <c r="SZE40" s="195"/>
      <c r="SZF40" s="195"/>
      <c r="SZG40" s="195"/>
      <c r="SZH40" s="195"/>
      <c r="SZI40" s="195"/>
      <c r="SZJ40" s="195"/>
      <c r="SZK40" s="195"/>
      <c r="SZL40" s="195"/>
      <c r="SZM40" s="195"/>
      <c r="SZN40" s="195"/>
      <c r="SZO40" s="195"/>
      <c r="SZP40" s="195"/>
      <c r="SZQ40" s="195"/>
      <c r="SZR40" s="195"/>
      <c r="SZS40" s="195"/>
      <c r="SZT40" s="195"/>
      <c r="SZU40" s="195"/>
      <c r="SZV40" s="195"/>
      <c r="SZW40" s="195"/>
      <c r="SZX40" s="195"/>
      <c r="SZY40" s="195"/>
      <c r="SZZ40" s="195"/>
      <c r="TAA40" s="195"/>
      <c r="TAB40" s="195"/>
      <c r="TAC40" s="195"/>
      <c r="TAD40" s="195"/>
      <c r="TAE40" s="195"/>
      <c r="TAF40" s="195"/>
      <c r="TAG40" s="195"/>
      <c r="TAH40" s="195"/>
      <c r="TAI40" s="195"/>
      <c r="TAJ40" s="195"/>
      <c r="TAK40" s="195"/>
      <c r="TAL40" s="195"/>
      <c r="TAM40" s="195"/>
      <c r="TAN40" s="195"/>
      <c r="TAO40" s="195"/>
      <c r="TAP40" s="195"/>
      <c r="TAQ40" s="195"/>
      <c r="TAR40" s="195"/>
      <c r="TAS40" s="195"/>
      <c r="TAT40" s="195"/>
      <c r="TAU40" s="195"/>
      <c r="TAV40" s="195"/>
      <c r="TAW40" s="195"/>
      <c r="TAX40" s="195"/>
      <c r="TAY40" s="195"/>
      <c r="TAZ40" s="195"/>
      <c r="TBA40" s="195"/>
      <c r="TBB40" s="195"/>
      <c r="TBC40" s="195"/>
      <c r="TBD40" s="195"/>
      <c r="TBE40" s="195"/>
      <c r="TBF40" s="195"/>
      <c r="TBG40" s="195"/>
      <c r="TBH40" s="195"/>
      <c r="TBI40" s="195"/>
      <c r="TBJ40" s="195"/>
      <c r="TBK40" s="195"/>
      <c r="TBL40" s="195"/>
      <c r="TBM40" s="195"/>
      <c r="TBN40" s="195"/>
      <c r="TBO40" s="195"/>
      <c r="TBP40" s="195"/>
      <c r="TBQ40" s="195"/>
      <c r="TBR40" s="195"/>
      <c r="TBS40" s="195"/>
      <c r="TBT40" s="195"/>
      <c r="TBU40" s="195"/>
      <c r="TBV40" s="195"/>
      <c r="TBW40" s="195"/>
      <c r="TBX40" s="195"/>
      <c r="TBY40" s="195"/>
      <c r="TBZ40" s="195"/>
      <c r="TCA40" s="195"/>
      <c r="TCB40" s="195"/>
      <c r="TCC40" s="195"/>
      <c r="TCD40" s="195"/>
      <c r="TCE40" s="195"/>
      <c r="TCF40" s="195"/>
      <c r="TCG40" s="195"/>
      <c r="TCH40" s="195"/>
      <c r="TCI40" s="195"/>
      <c r="TCJ40" s="195"/>
      <c r="TCK40" s="195"/>
      <c r="TCL40" s="195"/>
      <c r="TCM40" s="195"/>
      <c r="TCN40" s="195"/>
      <c r="TCO40" s="195"/>
      <c r="TCP40" s="195"/>
      <c r="TCQ40" s="195"/>
      <c r="TCR40" s="195"/>
      <c r="TCS40" s="195"/>
      <c r="TCT40" s="195"/>
      <c r="TCU40" s="195"/>
      <c r="TCV40" s="195"/>
      <c r="TCW40" s="195"/>
      <c r="TCX40" s="195"/>
      <c r="TCY40" s="195"/>
      <c r="TCZ40" s="195"/>
      <c r="TDA40" s="195"/>
      <c r="TDB40" s="195"/>
      <c r="TDC40" s="195"/>
      <c r="TDD40" s="195"/>
      <c r="TDE40" s="195"/>
      <c r="TDF40" s="195"/>
      <c r="TDG40" s="195"/>
      <c r="TDH40" s="195"/>
      <c r="TDI40" s="195"/>
      <c r="TDJ40" s="195"/>
      <c r="TDK40" s="195"/>
      <c r="TDL40" s="195"/>
      <c r="TDM40" s="195"/>
      <c r="TDN40" s="195"/>
      <c r="TDO40" s="195"/>
      <c r="TDP40" s="195"/>
      <c r="TDQ40" s="195"/>
      <c r="TDR40" s="195"/>
      <c r="TDS40" s="195"/>
      <c r="TDT40" s="195"/>
      <c r="TDU40" s="195"/>
      <c r="TDV40" s="195"/>
      <c r="TDW40" s="195"/>
      <c r="TDX40" s="195"/>
      <c r="TDY40" s="195"/>
      <c r="TDZ40" s="195"/>
      <c r="TEA40" s="195"/>
      <c r="TEB40" s="195"/>
      <c r="TEC40" s="195"/>
      <c r="TED40" s="195"/>
      <c r="TEE40" s="195"/>
      <c r="TEF40" s="195"/>
      <c r="TEG40" s="195"/>
      <c r="TEH40" s="195"/>
      <c r="TEI40" s="195"/>
      <c r="TEJ40" s="195"/>
      <c r="TEK40" s="195"/>
      <c r="TEL40" s="195"/>
      <c r="TEM40" s="195"/>
      <c r="TEN40" s="195"/>
      <c r="TEO40" s="195"/>
      <c r="TEP40" s="195"/>
      <c r="TEQ40" s="195"/>
      <c r="TER40" s="195"/>
      <c r="TES40" s="195"/>
      <c r="TET40" s="195"/>
      <c r="TEU40" s="195"/>
      <c r="TEV40" s="195"/>
      <c r="TEW40" s="195"/>
      <c r="TEX40" s="195"/>
      <c r="TEY40" s="195"/>
      <c r="TEZ40" s="195"/>
      <c r="TFA40" s="195"/>
      <c r="TFB40" s="195"/>
      <c r="TFC40" s="195"/>
      <c r="TFD40" s="195"/>
      <c r="TFE40" s="195"/>
      <c r="TFF40" s="195"/>
      <c r="TFG40" s="195"/>
      <c r="TFH40" s="195"/>
      <c r="TFI40" s="195"/>
      <c r="TFJ40" s="195"/>
      <c r="TFK40" s="195"/>
      <c r="TFL40" s="195"/>
      <c r="TFM40" s="195"/>
      <c r="TFN40" s="195"/>
      <c r="TFO40" s="195"/>
      <c r="TFP40" s="195"/>
      <c r="TFQ40" s="195"/>
      <c r="TFR40" s="195"/>
      <c r="TFS40" s="195"/>
      <c r="TFT40" s="195"/>
      <c r="TFU40" s="195"/>
      <c r="TFV40" s="195"/>
      <c r="TFW40" s="195"/>
      <c r="TFX40" s="195"/>
      <c r="TFY40" s="195"/>
      <c r="TFZ40" s="195"/>
      <c r="TGA40" s="195"/>
      <c r="TGB40" s="195"/>
      <c r="TGC40" s="195"/>
      <c r="TGD40" s="195"/>
      <c r="TGE40" s="195"/>
      <c r="TGF40" s="195"/>
      <c r="TGG40" s="195"/>
      <c r="TGH40" s="195"/>
      <c r="TGI40" s="195"/>
      <c r="TGJ40" s="195"/>
      <c r="TGK40" s="195"/>
      <c r="TGL40" s="195"/>
      <c r="TGM40" s="195"/>
      <c r="TGN40" s="195"/>
      <c r="TGO40" s="195"/>
      <c r="TGP40" s="195"/>
      <c r="TGQ40" s="195"/>
      <c r="TGR40" s="195"/>
      <c r="TGS40" s="195"/>
      <c r="TGT40" s="195"/>
      <c r="TGU40" s="195"/>
      <c r="TGV40" s="195"/>
      <c r="TGW40" s="195"/>
      <c r="TGX40" s="195"/>
      <c r="TGY40" s="195"/>
      <c r="TGZ40" s="195"/>
      <c r="THA40" s="195"/>
      <c r="THB40" s="195"/>
      <c r="THC40" s="195"/>
      <c r="THD40" s="195"/>
      <c r="THE40" s="195"/>
      <c r="THF40" s="195"/>
      <c r="THG40" s="195"/>
      <c r="THH40" s="195"/>
      <c r="THI40" s="195"/>
      <c r="THJ40" s="195"/>
      <c r="THK40" s="195"/>
      <c r="THL40" s="195"/>
      <c r="THM40" s="195"/>
      <c r="THN40" s="195"/>
      <c r="THO40" s="195"/>
      <c r="THP40" s="195"/>
      <c r="THQ40" s="195"/>
      <c r="THR40" s="195"/>
      <c r="THS40" s="195"/>
      <c r="THT40" s="195"/>
      <c r="THU40" s="195"/>
      <c r="THV40" s="195"/>
      <c r="THW40" s="195"/>
      <c r="THX40" s="195"/>
      <c r="THY40" s="195"/>
      <c r="THZ40" s="195"/>
      <c r="TIA40" s="195"/>
      <c r="TIB40" s="195"/>
      <c r="TIC40" s="195"/>
      <c r="TID40" s="195"/>
      <c r="TIE40" s="195"/>
      <c r="TIF40" s="195"/>
      <c r="TIG40" s="195"/>
      <c r="TIH40" s="195"/>
      <c r="TII40" s="195"/>
      <c r="TIJ40" s="195"/>
      <c r="TIK40" s="195"/>
      <c r="TIL40" s="195"/>
      <c r="TIM40" s="195"/>
      <c r="TIN40" s="195"/>
      <c r="TIO40" s="195"/>
      <c r="TIP40" s="195"/>
      <c r="TIQ40" s="195"/>
      <c r="TIR40" s="195"/>
      <c r="TIS40" s="195"/>
      <c r="TIT40" s="195"/>
      <c r="TIU40" s="195"/>
      <c r="TIV40" s="195"/>
      <c r="TIW40" s="195"/>
      <c r="TIX40" s="195"/>
      <c r="TIY40" s="195"/>
      <c r="TIZ40" s="195"/>
      <c r="TJA40" s="195"/>
      <c r="TJB40" s="195"/>
      <c r="TJC40" s="195"/>
      <c r="TJD40" s="195"/>
      <c r="TJE40" s="195"/>
      <c r="TJF40" s="195"/>
      <c r="TJG40" s="195"/>
      <c r="TJH40" s="195"/>
      <c r="TJI40" s="195"/>
      <c r="TJJ40" s="195"/>
      <c r="TJK40" s="195"/>
      <c r="TJL40" s="195"/>
      <c r="TJM40" s="195"/>
      <c r="TJN40" s="195"/>
      <c r="TJO40" s="195"/>
      <c r="TJP40" s="195"/>
      <c r="TJQ40" s="195"/>
      <c r="TJR40" s="195"/>
      <c r="TJS40" s="195"/>
      <c r="TJT40" s="195"/>
      <c r="TJU40" s="195"/>
      <c r="TJV40" s="195"/>
      <c r="TJW40" s="195"/>
      <c r="TJX40" s="195"/>
      <c r="TJY40" s="195"/>
      <c r="TJZ40" s="195"/>
      <c r="TKA40" s="195"/>
      <c r="TKB40" s="195"/>
      <c r="TKC40" s="195"/>
      <c r="TKD40" s="195"/>
      <c r="TKE40" s="195"/>
      <c r="TKF40" s="195"/>
      <c r="TKG40" s="195"/>
      <c r="TKH40" s="195"/>
      <c r="TKI40" s="195"/>
      <c r="TKJ40" s="195"/>
      <c r="TKK40" s="195"/>
      <c r="TKL40" s="195"/>
      <c r="TKM40" s="195"/>
      <c r="TKN40" s="195"/>
      <c r="TKO40" s="195"/>
      <c r="TKP40" s="195"/>
      <c r="TKQ40" s="195"/>
      <c r="TKR40" s="195"/>
      <c r="TKS40" s="195"/>
      <c r="TKT40" s="195"/>
      <c r="TKU40" s="195"/>
      <c r="TKV40" s="195"/>
      <c r="TKW40" s="195"/>
      <c r="TKX40" s="195"/>
      <c r="TKY40" s="195"/>
      <c r="TKZ40" s="195"/>
      <c r="TLA40" s="195"/>
      <c r="TLB40" s="195"/>
      <c r="TLC40" s="195"/>
      <c r="TLD40" s="195"/>
      <c r="TLE40" s="195"/>
      <c r="TLF40" s="195"/>
      <c r="TLG40" s="195"/>
      <c r="TLH40" s="195"/>
      <c r="TLI40" s="195"/>
      <c r="TLJ40" s="195"/>
      <c r="TLK40" s="195"/>
      <c r="TLL40" s="195"/>
      <c r="TLM40" s="195"/>
      <c r="TLN40" s="195"/>
      <c r="TLO40" s="195"/>
      <c r="TLP40" s="195"/>
      <c r="TLQ40" s="195"/>
      <c r="TLR40" s="195"/>
      <c r="TLS40" s="195"/>
      <c r="TLT40" s="195"/>
      <c r="TLU40" s="195"/>
      <c r="TLV40" s="195"/>
      <c r="TLW40" s="195"/>
      <c r="TLX40" s="195"/>
      <c r="TLY40" s="195"/>
      <c r="TLZ40" s="195"/>
      <c r="TMA40" s="195"/>
      <c r="TMB40" s="195"/>
      <c r="TMC40" s="195"/>
      <c r="TMD40" s="195"/>
      <c r="TME40" s="195"/>
      <c r="TMF40" s="195"/>
      <c r="TMG40" s="195"/>
      <c r="TMH40" s="195"/>
      <c r="TMI40" s="195"/>
      <c r="TMJ40" s="195"/>
      <c r="TMK40" s="195"/>
      <c r="TML40" s="195"/>
      <c r="TMM40" s="195"/>
      <c r="TMN40" s="195"/>
      <c r="TMO40" s="195"/>
      <c r="TMP40" s="195"/>
      <c r="TMQ40" s="195"/>
      <c r="TMR40" s="195"/>
      <c r="TMS40" s="195"/>
      <c r="TMT40" s="195"/>
      <c r="TMU40" s="195"/>
      <c r="TMV40" s="195"/>
      <c r="TMW40" s="195"/>
      <c r="TMX40" s="195"/>
      <c r="TMY40" s="195"/>
      <c r="TMZ40" s="195"/>
      <c r="TNA40" s="195"/>
      <c r="TNB40" s="195"/>
      <c r="TNC40" s="195"/>
      <c r="TND40" s="195"/>
      <c r="TNE40" s="195"/>
      <c r="TNF40" s="195"/>
      <c r="TNG40" s="195"/>
      <c r="TNH40" s="195"/>
      <c r="TNI40" s="195"/>
      <c r="TNJ40" s="195"/>
      <c r="TNK40" s="195"/>
      <c r="TNL40" s="195"/>
      <c r="TNM40" s="195"/>
      <c r="TNN40" s="195"/>
      <c r="TNO40" s="195"/>
      <c r="TNP40" s="195"/>
      <c r="TNQ40" s="195"/>
      <c r="TNR40" s="195"/>
      <c r="TNS40" s="195"/>
      <c r="TNT40" s="195"/>
      <c r="TNU40" s="195"/>
      <c r="TNV40" s="195"/>
      <c r="TNW40" s="195"/>
      <c r="TNX40" s="195"/>
      <c r="TNY40" s="195"/>
      <c r="TNZ40" s="195"/>
      <c r="TOA40" s="195"/>
      <c r="TOB40" s="195"/>
      <c r="TOC40" s="195"/>
      <c r="TOD40" s="195"/>
      <c r="TOE40" s="195"/>
      <c r="TOF40" s="195"/>
      <c r="TOG40" s="195"/>
      <c r="TOH40" s="195"/>
      <c r="TOI40" s="195"/>
      <c r="TOJ40" s="195"/>
      <c r="TOK40" s="195"/>
      <c r="TOL40" s="195"/>
      <c r="TOM40" s="195"/>
      <c r="TON40" s="195"/>
      <c r="TOO40" s="195"/>
      <c r="TOP40" s="195"/>
      <c r="TOQ40" s="195"/>
      <c r="TOR40" s="195"/>
      <c r="TOS40" s="195"/>
      <c r="TOT40" s="195"/>
      <c r="TOU40" s="195"/>
      <c r="TOV40" s="195"/>
      <c r="TOW40" s="195"/>
      <c r="TOX40" s="195"/>
      <c r="TOY40" s="195"/>
      <c r="TOZ40" s="195"/>
      <c r="TPA40" s="195"/>
      <c r="TPB40" s="195"/>
      <c r="TPC40" s="195"/>
      <c r="TPD40" s="195"/>
      <c r="TPE40" s="195"/>
      <c r="TPF40" s="195"/>
      <c r="TPG40" s="195"/>
      <c r="TPH40" s="195"/>
      <c r="TPI40" s="195"/>
      <c r="TPJ40" s="195"/>
      <c r="TPK40" s="195"/>
      <c r="TPL40" s="195"/>
      <c r="TPM40" s="195"/>
      <c r="TPN40" s="195"/>
      <c r="TPO40" s="195"/>
      <c r="TPP40" s="195"/>
      <c r="TPQ40" s="195"/>
      <c r="TPR40" s="195"/>
      <c r="TPS40" s="195"/>
      <c r="TPT40" s="195"/>
      <c r="TPU40" s="195"/>
      <c r="TPV40" s="195"/>
      <c r="TPW40" s="195"/>
      <c r="TPX40" s="195"/>
      <c r="TPY40" s="195"/>
      <c r="TPZ40" s="195"/>
      <c r="TQA40" s="195"/>
      <c r="TQB40" s="195"/>
      <c r="TQC40" s="195"/>
      <c r="TQD40" s="195"/>
      <c r="TQE40" s="195"/>
      <c r="TQF40" s="195"/>
      <c r="TQG40" s="195"/>
      <c r="TQH40" s="195"/>
      <c r="TQI40" s="195"/>
      <c r="TQJ40" s="195"/>
      <c r="TQK40" s="195"/>
      <c r="TQL40" s="195"/>
      <c r="TQM40" s="195"/>
      <c r="TQN40" s="195"/>
      <c r="TQO40" s="195"/>
      <c r="TQP40" s="195"/>
      <c r="TQQ40" s="195"/>
      <c r="TQR40" s="195"/>
      <c r="TQS40" s="195"/>
      <c r="TQT40" s="195"/>
      <c r="TQU40" s="195"/>
      <c r="TQV40" s="195"/>
      <c r="TQW40" s="195"/>
      <c r="TQX40" s="195"/>
      <c r="TQY40" s="195"/>
      <c r="TQZ40" s="195"/>
      <c r="TRA40" s="195"/>
      <c r="TRB40" s="195"/>
      <c r="TRC40" s="195"/>
      <c r="TRD40" s="195"/>
      <c r="TRE40" s="195"/>
      <c r="TRF40" s="195"/>
      <c r="TRG40" s="195"/>
      <c r="TRH40" s="195"/>
      <c r="TRI40" s="195"/>
      <c r="TRJ40" s="195"/>
      <c r="TRK40" s="195"/>
      <c r="TRL40" s="195"/>
      <c r="TRM40" s="195"/>
      <c r="TRN40" s="195"/>
      <c r="TRO40" s="195"/>
      <c r="TRP40" s="195"/>
      <c r="TRQ40" s="195"/>
      <c r="TRR40" s="195"/>
      <c r="TRS40" s="195"/>
      <c r="TRT40" s="195"/>
      <c r="TRU40" s="195"/>
      <c r="TRV40" s="195"/>
      <c r="TRW40" s="195"/>
      <c r="TRX40" s="195"/>
      <c r="TRY40" s="195"/>
      <c r="TRZ40" s="195"/>
      <c r="TSA40" s="195"/>
      <c r="TSB40" s="195"/>
      <c r="TSC40" s="195"/>
      <c r="TSD40" s="195"/>
      <c r="TSE40" s="195"/>
      <c r="TSF40" s="195"/>
      <c r="TSG40" s="195"/>
      <c r="TSH40" s="195"/>
      <c r="TSI40" s="195"/>
      <c r="TSJ40" s="195"/>
      <c r="TSK40" s="195"/>
      <c r="TSL40" s="195"/>
      <c r="TSM40" s="195"/>
      <c r="TSN40" s="195"/>
      <c r="TSO40" s="195"/>
      <c r="TSP40" s="195"/>
      <c r="TSQ40" s="195"/>
      <c r="TSR40" s="195"/>
      <c r="TSS40" s="195"/>
      <c r="TST40" s="195"/>
      <c r="TSU40" s="195"/>
      <c r="TSV40" s="195"/>
      <c r="TSW40" s="195"/>
      <c r="TSX40" s="195"/>
      <c r="TSY40" s="195"/>
      <c r="TSZ40" s="195"/>
      <c r="TTA40" s="195"/>
      <c r="TTB40" s="195"/>
      <c r="TTC40" s="195"/>
      <c r="TTD40" s="195"/>
      <c r="TTE40" s="195"/>
      <c r="TTF40" s="195"/>
      <c r="TTG40" s="195"/>
      <c r="TTH40" s="195"/>
      <c r="TTI40" s="195"/>
      <c r="TTJ40" s="195"/>
      <c r="TTK40" s="195"/>
      <c r="TTL40" s="195"/>
      <c r="TTM40" s="195"/>
      <c r="TTN40" s="195"/>
      <c r="TTO40" s="195"/>
      <c r="TTP40" s="195"/>
      <c r="TTQ40" s="195"/>
      <c r="TTR40" s="195"/>
      <c r="TTS40" s="195"/>
      <c r="TTT40" s="195"/>
      <c r="TTU40" s="195"/>
      <c r="TTV40" s="195"/>
      <c r="TTW40" s="195"/>
      <c r="TTX40" s="195"/>
      <c r="TTY40" s="195"/>
      <c r="TTZ40" s="195"/>
      <c r="TUA40" s="195"/>
      <c r="TUB40" s="195"/>
      <c r="TUC40" s="195"/>
      <c r="TUD40" s="195"/>
      <c r="TUE40" s="195"/>
      <c r="TUF40" s="195"/>
      <c r="TUG40" s="195"/>
      <c r="TUH40" s="195"/>
      <c r="TUI40" s="195"/>
      <c r="TUJ40" s="195"/>
      <c r="TUK40" s="195"/>
      <c r="TUL40" s="195"/>
      <c r="TUM40" s="195"/>
      <c r="TUN40" s="195"/>
      <c r="TUO40" s="195"/>
      <c r="TUP40" s="195"/>
      <c r="TUQ40" s="195"/>
      <c r="TUR40" s="195"/>
      <c r="TUS40" s="195"/>
      <c r="TUT40" s="195"/>
      <c r="TUU40" s="195"/>
      <c r="TUV40" s="195"/>
      <c r="TUW40" s="195"/>
      <c r="TUX40" s="195"/>
      <c r="TUY40" s="195"/>
      <c r="TUZ40" s="195"/>
      <c r="TVA40" s="195"/>
      <c r="TVB40" s="195"/>
      <c r="TVC40" s="195"/>
      <c r="TVD40" s="195"/>
      <c r="TVE40" s="195"/>
      <c r="TVF40" s="195"/>
      <c r="TVG40" s="195"/>
      <c r="TVH40" s="195"/>
      <c r="TVI40" s="195"/>
      <c r="TVJ40" s="195"/>
      <c r="TVK40" s="195"/>
      <c r="TVL40" s="195"/>
      <c r="TVM40" s="195"/>
      <c r="TVN40" s="195"/>
      <c r="TVO40" s="195"/>
      <c r="TVP40" s="195"/>
      <c r="TVQ40" s="195"/>
      <c r="TVR40" s="195"/>
      <c r="TVS40" s="195"/>
      <c r="TVT40" s="195"/>
      <c r="TVU40" s="195"/>
      <c r="TVV40" s="195"/>
      <c r="TVW40" s="195"/>
      <c r="TVX40" s="195"/>
      <c r="TVY40" s="195"/>
      <c r="TVZ40" s="195"/>
      <c r="TWA40" s="195"/>
      <c r="TWB40" s="195"/>
      <c r="TWC40" s="195"/>
      <c r="TWD40" s="195"/>
      <c r="TWE40" s="195"/>
      <c r="TWF40" s="195"/>
      <c r="TWG40" s="195"/>
      <c r="TWH40" s="195"/>
      <c r="TWI40" s="195"/>
      <c r="TWJ40" s="195"/>
      <c r="TWK40" s="195"/>
      <c r="TWL40" s="195"/>
      <c r="TWM40" s="195"/>
      <c r="TWN40" s="195"/>
      <c r="TWO40" s="195"/>
      <c r="TWP40" s="195"/>
      <c r="TWQ40" s="195"/>
      <c r="TWR40" s="195"/>
      <c r="TWS40" s="195"/>
      <c r="TWT40" s="195"/>
      <c r="TWU40" s="195"/>
      <c r="TWV40" s="195"/>
      <c r="TWW40" s="195"/>
      <c r="TWX40" s="195"/>
      <c r="TWY40" s="195"/>
      <c r="TWZ40" s="195"/>
      <c r="TXA40" s="195"/>
      <c r="TXB40" s="195"/>
      <c r="TXC40" s="195"/>
      <c r="TXD40" s="195"/>
      <c r="TXE40" s="195"/>
      <c r="TXF40" s="195"/>
      <c r="TXG40" s="195"/>
      <c r="TXH40" s="195"/>
      <c r="TXI40" s="195"/>
      <c r="TXJ40" s="195"/>
      <c r="TXK40" s="195"/>
      <c r="TXL40" s="195"/>
      <c r="TXM40" s="195"/>
      <c r="TXN40" s="195"/>
      <c r="TXO40" s="195"/>
      <c r="TXP40" s="195"/>
      <c r="TXQ40" s="195"/>
      <c r="TXR40" s="195"/>
      <c r="TXS40" s="195"/>
      <c r="TXT40" s="195"/>
      <c r="TXU40" s="195"/>
      <c r="TXV40" s="195"/>
      <c r="TXW40" s="195"/>
      <c r="TXX40" s="195"/>
      <c r="TXY40" s="195"/>
      <c r="TXZ40" s="195"/>
      <c r="TYA40" s="195"/>
      <c r="TYB40" s="195"/>
      <c r="TYC40" s="195"/>
      <c r="TYD40" s="195"/>
      <c r="TYE40" s="195"/>
      <c r="TYF40" s="195"/>
      <c r="TYG40" s="195"/>
      <c r="TYH40" s="195"/>
      <c r="TYI40" s="195"/>
      <c r="TYJ40" s="195"/>
      <c r="TYK40" s="195"/>
      <c r="TYL40" s="195"/>
      <c r="TYM40" s="195"/>
      <c r="TYN40" s="195"/>
      <c r="TYO40" s="195"/>
      <c r="TYP40" s="195"/>
      <c r="TYQ40" s="195"/>
      <c r="TYR40" s="195"/>
      <c r="TYS40" s="195"/>
      <c r="TYT40" s="195"/>
      <c r="TYU40" s="195"/>
      <c r="TYV40" s="195"/>
      <c r="TYW40" s="195"/>
      <c r="TYX40" s="195"/>
      <c r="TYY40" s="195"/>
      <c r="TYZ40" s="195"/>
      <c r="TZA40" s="195"/>
      <c r="TZB40" s="195"/>
      <c r="TZC40" s="195"/>
      <c r="TZD40" s="195"/>
      <c r="TZE40" s="195"/>
      <c r="TZF40" s="195"/>
      <c r="TZG40" s="195"/>
      <c r="TZH40" s="195"/>
      <c r="TZI40" s="195"/>
      <c r="TZJ40" s="195"/>
      <c r="TZK40" s="195"/>
      <c r="TZL40" s="195"/>
      <c r="TZM40" s="195"/>
      <c r="TZN40" s="195"/>
      <c r="TZO40" s="195"/>
      <c r="TZP40" s="195"/>
      <c r="TZQ40" s="195"/>
      <c r="TZR40" s="195"/>
      <c r="TZS40" s="195"/>
      <c r="TZT40" s="195"/>
      <c r="TZU40" s="195"/>
      <c r="TZV40" s="195"/>
      <c r="TZW40" s="195"/>
      <c r="TZX40" s="195"/>
      <c r="TZY40" s="195"/>
      <c r="TZZ40" s="195"/>
      <c r="UAA40" s="195"/>
      <c r="UAB40" s="195"/>
      <c r="UAC40" s="195"/>
      <c r="UAD40" s="195"/>
      <c r="UAE40" s="195"/>
      <c r="UAF40" s="195"/>
      <c r="UAG40" s="195"/>
      <c r="UAH40" s="195"/>
      <c r="UAI40" s="195"/>
      <c r="UAJ40" s="195"/>
      <c r="UAK40" s="195"/>
      <c r="UAL40" s="195"/>
      <c r="UAM40" s="195"/>
      <c r="UAN40" s="195"/>
      <c r="UAO40" s="195"/>
      <c r="UAP40" s="195"/>
      <c r="UAQ40" s="195"/>
      <c r="UAR40" s="195"/>
      <c r="UAS40" s="195"/>
      <c r="UAT40" s="195"/>
      <c r="UAU40" s="195"/>
      <c r="UAV40" s="195"/>
      <c r="UAW40" s="195"/>
      <c r="UAX40" s="195"/>
      <c r="UAY40" s="195"/>
      <c r="UAZ40" s="195"/>
      <c r="UBA40" s="195"/>
      <c r="UBB40" s="195"/>
      <c r="UBC40" s="195"/>
      <c r="UBD40" s="195"/>
      <c r="UBE40" s="195"/>
      <c r="UBF40" s="195"/>
      <c r="UBG40" s="195"/>
      <c r="UBH40" s="195"/>
      <c r="UBI40" s="195"/>
      <c r="UBJ40" s="195"/>
      <c r="UBK40" s="195"/>
      <c r="UBL40" s="195"/>
      <c r="UBM40" s="195"/>
      <c r="UBN40" s="195"/>
      <c r="UBO40" s="195"/>
      <c r="UBP40" s="195"/>
      <c r="UBQ40" s="195"/>
      <c r="UBR40" s="195"/>
      <c r="UBS40" s="195"/>
      <c r="UBT40" s="195"/>
      <c r="UBU40" s="195"/>
      <c r="UBV40" s="195"/>
      <c r="UBW40" s="195"/>
      <c r="UBX40" s="195"/>
      <c r="UBY40" s="195"/>
      <c r="UBZ40" s="195"/>
      <c r="UCA40" s="195"/>
      <c r="UCB40" s="195"/>
      <c r="UCC40" s="195"/>
      <c r="UCD40" s="195"/>
      <c r="UCE40" s="195"/>
      <c r="UCF40" s="195"/>
      <c r="UCG40" s="195"/>
      <c r="UCH40" s="195"/>
      <c r="UCI40" s="195"/>
      <c r="UCJ40" s="195"/>
      <c r="UCK40" s="195"/>
      <c r="UCL40" s="195"/>
      <c r="UCM40" s="195"/>
      <c r="UCN40" s="195"/>
      <c r="UCO40" s="195"/>
      <c r="UCP40" s="195"/>
      <c r="UCQ40" s="195"/>
      <c r="UCR40" s="195"/>
      <c r="UCS40" s="195"/>
      <c r="UCT40" s="195"/>
      <c r="UCU40" s="195"/>
      <c r="UCV40" s="195"/>
      <c r="UCW40" s="195"/>
      <c r="UCX40" s="195"/>
      <c r="UCY40" s="195"/>
      <c r="UCZ40" s="195"/>
      <c r="UDA40" s="195"/>
      <c r="UDB40" s="195"/>
      <c r="UDC40" s="195"/>
      <c r="UDD40" s="195"/>
      <c r="UDE40" s="195"/>
      <c r="UDF40" s="195"/>
      <c r="UDG40" s="195"/>
      <c r="UDH40" s="195"/>
      <c r="UDI40" s="195"/>
      <c r="UDJ40" s="195"/>
      <c r="UDK40" s="195"/>
      <c r="UDL40" s="195"/>
      <c r="UDM40" s="195"/>
      <c r="UDN40" s="195"/>
      <c r="UDO40" s="195"/>
      <c r="UDP40" s="195"/>
      <c r="UDQ40" s="195"/>
      <c r="UDR40" s="195"/>
      <c r="UDS40" s="195"/>
      <c r="UDT40" s="195"/>
      <c r="UDU40" s="195"/>
      <c r="UDV40" s="195"/>
      <c r="UDW40" s="195"/>
      <c r="UDX40" s="195"/>
      <c r="UDY40" s="195"/>
      <c r="UDZ40" s="195"/>
      <c r="UEA40" s="195"/>
      <c r="UEB40" s="195"/>
      <c r="UEC40" s="195"/>
      <c r="UED40" s="195"/>
      <c r="UEE40" s="195"/>
      <c r="UEF40" s="195"/>
      <c r="UEG40" s="195"/>
      <c r="UEH40" s="195"/>
      <c r="UEI40" s="195"/>
      <c r="UEJ40" s="195"/>
      <c r="UEK40" s="195"/>
      <c r="UEL40" s="195"/>
      <c r="UEM40" s="195"/>
      <c r="UEN40" s="195"/>
      <c r="UEO40" s="195"/>
      <c r="UEP40" s="195"/>
      <c r="UEQ40" s="195"/>
      <c r="UER40" s="195"/>
      <c r="UES40" s="195"/>
      <c r="UET40" s="195"/>
      <c r="UEU40" s="195"/>
      <c r="UEV40" s="195"/>
      <c r="UEW40" s="195"/>
      <c r="UEX40" s="195"/>
      <c r="UEY40" s="195"/>
      <c r="UEZ40" s="195"/>
      <c r="UFA40" s="195"/>
      <c r="UFB40" s="195"/>
      <c r="UFC40" s="195"/>
      <c r="UFD40" s="195"/>
      <c r="UFE40" s="195"/>
      <c r="UFF40" s="195"/>
      <c r="UFG40" s="195"/>
      <c r="UFH40" s="195"/>
      <c r="UFI40" s="195"/>
      <c r="UFJ40" s="195"/>
      <c r="UFK40" s="195"/>
      <c r="UFL40" s="195"/>
      <c r="UFM40" s="195"/>
      <c r="UFN40" s="195"/>
      <c r="UFO40" s="195"/>
      <c r="UFP40" s="195"/>
      <c r="UFQ40" s="195"/>
      <c r="UFR40" s="195"/>
      <c r="UFS40" s="195"/>
      <c r="UFT40" s="195"/>
      <c r="UFU40" s="195"/>
      <c r="UFV40" s="195"/>
      <c r="UFW40" s="195"/>
      <c r="UFX40" s="195"/>
      <c r="UFY40" s="195"/>
      <c r="UFZ40" s="195"/>
      <c r="UGA40" s="195"/>
      <c r="UGB40" s="195"/>
      <c r="UGC40" s="195"/>
      <c r="UGD40" s="195"/>
      <c r="UGE40" s="195"/>
      <c r="UGF40" s="195"/>
      <c r="UGG40" s="195"/>
      <c r="UGH40" s="195"/>
      <c r="UGI40" s="195"/>
      <c r="UGJ40" s="195"/>
      <c r="UGK40" s="195"/>
      <c r="UGL40" s="195"/>
      <c r="UGM40" s="195"/>
      <c r="UGN40" s="195"/>
      <c r="UGO40" s="195"/>
      <c r="UGP40" s="195"/>
      <c r="UGQ40" s="195"/>
      <c r="UGR40" s="195"/>
      <c r="UGS40" s="195"/>
      <c r="UGT40" s="195"/>
      <c r="UGU40" s="195"/>
      <c r="UGV40" s="195"/>
      <c r="UGW40" s="195"/>
      <c r="UGX40" s="195"/>
      <c r="UGY40" s="195"/>
      <c r="UGZ40" s="195"/>
      <c r="UHA40" s="195"/>
      <c r="UHB40" s="195"/>
      <c r="UHC40" s="195"/>
      <c r="UHD40" s="195"/>
      <c r="UHE40" s="195"/>
      <c r="UHF40" s="195"/>
      <c r="UHG40" s="195"/>
      <c r="UHH40" s="195"/>
      <c r="UHI40" s="195"/>
      <c r="UHJ40" s="195"/>
      <c r="UHK40" s="195"/>
      <c r="UHL40" s="195"/>
      <c r="UHM40" s="195"/>
      <c r="UHN40" s="195"/>
      <c r="UHO40" s="195"/>
      <c r="UHP40" s="195"/>
      <c r="UHQ40" s="195"/>
      <c r="UHR40" s="195"/>
      <c r="UHS40" s="195"/>
      <c r="UHT40" s="195"/>
      <c r="UHU40" s="195"/>
      <c r="UHV40" s="195"/>
      <c r="UHW40" s="195"/>
      <c r="UHX40" s="195"/>
      <c r="UHY40" s="195"/>
      <c r="UHZ40" s="195"/>
      <c r="UIA40" s="195"/>
      <c r="UIB40" s="195"/>
      <c r="UIC40" s="195"/>
      <c r="UID40" s="195"/>
      <c r="UIE40" s="195"/>
      <c r="UIF40" s="195"/>
      <c r="UIG40" s="195"/>
      <c r="UIH40" s="195"/>
      <c r="UII40" s="195"/>
      <c r="UIJ40" s="195"/>
      <c r="UIK40" s="195"/>
      <c r="UIL40" s="195"/>
      <c r="UIM40" s="195"/>
      <c r="UIN40" s="195"/>
      <c r="UIO40" s="195"/>
      <c r="UIP40" s="195"/>
      <c r="UIQ40" s="195"/>
      <c r="UIR40" s="195"/>
      <c r="UIS40" s="195"/>
      <c r="UIT40" s="195"/>
      <c r="UIU40" s="195"/>
      <c r="UIV40" s="195"/>
      <c r="UIW40" s="195"/>
      <c r="UIX40" s="195"/>
      <c r="UIY40" s="195"/>
      <c r="UIZ40" s="195"/>
      <c r="UJA40" s="195"/>
      <c r="UJB40" s="195"/>
      <c r="UJC40" s="195"/>
      <c r="UJD40" s="195"/>
      <c r="UJE40" s="195"/>
      <c r="UJF40" s="195"/>
      <c r="UJG40" s="195"/>
      <c r="UJH40" s="195"/>
      <c r="UJI40" s="195"/>
      <c r="UJJ40" s="195"/>
      <c r="UJK40" s="195"/>
      <c r="UJL40" s="195"/>
      <c r="UJM40" s="195"/>
      <c r="UJN40" s="195"/>
      <c r="UJO40" s="195"/>
      <c r="UJP40" s="195"/>
      <c r="UJQ40" s="195"/>
      <c r="UJR40" s="195"/>
      <c r="UJS40" s="195"/>
      <c r="UJT40" s="195"/>
      <c r="UJU40" s="195"/>
      <c r="UJV40" s="195"/>
      <c r="UJW40" s="195"/>
      <c r="UJX40" s="195"/>
      <c r="UJY40" s="195"/>
      <c r="UJZ40" s="195"/>
      <c r="UKA40" s="195"/>
      <c r="UKB40" s="195"/>
      <c r="UKC40" s="195"/>
      <c r="UKD40" s="195"/>
      <c r="UKE40" s="195"/>
      <c r="UKF40" s="195"/>
      <c r="UKG40" s="195"/>
      <c r="UKH40" s="195"/>
      <c r="UKI40" s="195"/>
      <c r="UKJ40" s="195"/>
      <c r="UKK40" s="195"/>
      <c r="UKL40" s="195"/>
      <c r="UKM40" s="195"/>
      <c r="UKN40" s="195"/>
      <c r="UKO40" s="195"/>
      <c r="UKP40" s="195"/>
      <c r="UKQ40" s="195"/>
      <c r="UKR40" s="195"/>
      <c r="UKS40" s="195"/>
      <c r="UKT40" s="195"/>
      <c r="UKU40" s="195"/>
      <c r="UKV40" s="195"/>
      <c r="UKW40" s="195"/>
      <c r="UKX40" s="195"/>
      <c r="UKY40" s="195"/>
      <c r="UKZ40" s="195"/>
      <c r="ULA40" s="195"/>
      <c r="ULB40" s="195"/>
      <c r="ULC40" s="195"/>
      <c r="ULD40" s="195"/>
      <c r="ULE40" s="195"/>
      <c r="ULF40" s="195"/>
      <c r="ULG40" s="195"/>
      <c r="ULH40" s="195"/>
      <c r="ULI40" s="195"/>
      <c r="ULJ40" s="195"/>
      <c r="ULK40" s="195"/>
      <c r="ULL40" s="195"/>
      <c r="ULM40" s="195"/>
      <c r="ULN40" s="195"/>
      <c r="ULO40" s="195"/>
      <c r="ULP40" s="195"/>
      <c r="ULQ40" s="195"/>
      <c r="ULR40" s="195"/>
      <c r="ULS40" s="195"/>
      <c r="ULT40" s="195"/>
      <c r="ULU40" s="195"/>
      <c r="ULV40" s="195"/>
      <c r="ULW40" s="195"/>
      <c r="ULX40" s="195"/>
      <c r="ULY40" s="195"/>
      <c r="ULZ40" s="195"/>
      <c r="UMA40" s="195"/>
      <c r="UMB40" s="195"/>
      <c r="UMC40" s="195"/>
      <c r="UMD40" s="195"/>
      <c r="UME40" s="195"/>
      <c r="UMF40" s="195"/>
      <c r="UMG40" s="195"/>
      <c r="UMH40" s="195"/>
      <c r="UMI40" s="195"/>
      <c r="UMJ40" s="195"/>
      <c r="UMK40" s="195"/>
      <c r="UML40" s="195"/>
      <c r="UMM40" s="195"/>
      <c r="UMN40" s="195"/>
      <c r="UMO40" s="195"/>
      <c r="UMP40" s="195"/>
      <c r="UMQ40" s="195"/>
      <c r="UMR40" s="195"/>
      <c r="UMS40" s="195"/>
      <c r="UMT40" s="195"/>
      <c r="UMU40" s="195"/>
      <c r="UMV40" s="195"/>
      <c r="UMW40" s="195"/>
      <c r="UMX40" s="195"/>
      <c r="UMY40" s="195"/>
      <c r="UMZ40" s="195"/>
      <c r="UNA40" s="195"/>
      <c r="UNB40" s="195"/>
      <c r="UNC40" s="195"/>
      <c r="UND40" s="195"/>
      <c r="UNE40" s="195"/>
      <c r="UNF40" s="195"/>
      <c r="UNG40" s="195"/>
      <c r="UNH40" s="195"/>
      <c r="UNI40" s="195"/>
      <c r="UNJ40" s="195"/>
      <c r="UNK40" s="195"/>
      <c r="UNL40" s="195"/>
      <c r="UNM40" s="195"/>
      <c r="UNN40" s="195"/>
      <c r="UNO40" s="195"/>
      <c r="UNP40" s="195"/>
      <c r="UNQ40" s="195"/>
      <c r="UNR40" s="195"/>
      <c r="UNS40" s="195"/>
      <c r="UNT40" s="195"/>
      <c r="UNU40" s="195"/>
      <c r="UNV40" s="195"/>
      <c r="UNW40" s="195"/>
      <c r="UNX40" s="195"/>
      <c r="UNY40" s="195"/>
      <c r="UNZ40" s="195"/>
      <c r="UOA40" s="195"/>
      <c r="UOB40" s="195"/>
      <c r="UOC40" s="195"/>
      <c r="UOD40" s="195"/>
      <c r="UOE40" s="195"/>
      <c r="UOF40" s="195"/>
      <c r="UOG40" s="195"/>
      <c r="UOH40" s="195"/>
      <c r="UOI40" s="195"/>
      <c r="UOJ40" s="195"/>
      <c r="UOK40" s="195"/>
      <c r="UOL40" s="195"/>
      <c r="UOM40" s="195"/>
      <c r="UON40" s="195"/>
      <c r="UOO40" s="195"/>
      <c r="UOP40" s="195"/>
      <c r="UOQ40" s="195"/>
      <c r="UOR40" s="195"/>
      <c r="UOS40" s="195"/>
      <c r="UOT40" s="195"/>
      <c r="UOU40" s="195"/>
      <c r="UOV40" s="195"/>
      <c r="UOW40" s="195"/>
      <c r="UOX40" s="195"/>
      <c r="UOY40" s="195"/>
      <c r="UOZ40" s="195"/>
      <c r="UPA40" s="195"/>
      <c r="UPB40" s="195"/>
      <c r="UPC40" s="195"/>
      <c r="UPD40" s="195"/>
      <c r="UPE40" s="195"/>
      <c r="UPF40" s="195"/>
      <c r="UPG40" s="195"/>
      <c r="UPH40" s="195"/>
      <c r="UPI40" s="195"/>
      <c r="UPJ40" s="195"/>
      <c r="UPK40" s="195"/>
      <c r="UPL40" s="195"/>
      <c r="UPM40" s="195"/>
      <c r="UPN40" s="195"/>
      <c r="UPO40" s="195"/>
      <c r="UPP40" s="195"/>
      <c r="UPQ40" s="195"/>
      <c r="UPR40" s="195"/>
      <c r="UPS40" s="195"/>
      <c r="UPT40" s="195"/>
      <c r="UPU40" s="195"/>
      <c r="UPV40" s="195"/>
      <c r="UPW40" s="195"/>
      <c r="UPX40" s="195"/>
      <c r="UPY40" s="195"/>
      <c r="UPZ40" s="195"/>
      <c r="UQA40" s="195"/>
      <c r="UQB40" s="195"/>
      <c r="UQC40" s="195"/>
      <c r="UQD40" s="195"/>
      <c r="UQE40" s="195"/>
      <c r="UQF40" s="195"/>
      <c r="UQG40" s="195"/>
      <c r="UQH40" s="195"/>
      <c r="UQI40" s="195"/>
      <c r="UQJ40" s="195"/>
      <c r="UQK40" s="195"/>
      <c r="UQL40" s="195"/>
      <c r="UQM40" s="195"/>
      <c r="UQN40" s="195"/>
      <c r="UQO40" s="195"/>
      <c r="UQP40" s="195"/>
      <c r="UQQ40" s="195"/>
      <c r="UQR40" s="195"/>
      <c r="UQS40" s="195"/>
      <c r="UQT40" s="195"/>
      <c r="UQU40" s="195"/>
      <c r="UQV40" s="195"/>
      <c r="UQW40" s="195"/>
      <c r="UQX40" s="195"/>
      <c r="UQY40" s="195"/>
      <c r="UQZ40" s="195"/>
      <c r="URA40" s="195"/>
      <c r="URB40" s="195"/>
      <c r="URC40" s="195"/>
      <c r="URD40" s="195"/>
      <c r="URE40" s="195"/>
      <c r="URF40" s="195"/>
      <c r="URG40" s="195"/>
      <c r="URH40" s="195"/>
      <c r="URI40" s="195"/>
      <c r="URJ40" s="195"/>
      <c r="URK40" s="195"/>
      <c r="URL40" s="195"/>
      <c r="URM40" s="195"/>
      <c r="URN40" s="195"/>
      <c r="URO40" s="195"/>
      <c r="URP40" s="195"/>
      <c r="URQ40" s="195"/>
      <c r="URR40" s="195"/>
      <c r="URS40" s="195"/>
      <c r="URT40" s="195"/>
      <c r="URU40" s="195"/>
      <c r="URV40" s="195"/>
      <c r="URW40" s="195"/>
      <c r="URX40" s="195"/>
      <c r="URY40" s="195"/>
      <c r="URZ40" s="195"/>
      <c r="USA40" s="195"/>
      <c r="USB40" s="195"/>
      <c r="USC40" s="195"/>
      <c r="USD40" s="195"/>
      <c r="USE40" s="195"/>
      <c r="USF40" s="195"/>
      <c r="USG40" s="195"/>
      <c r="USH40" s="195"/>
      <c r="USI40" s="195"/>
      <c r="USJ40" s="195"/>
      <c r="USK40" s="195"/>
      <c r="USL40" s="195"/>
      <c r="USM40" s="195"/>
      <c r="USN40" s="195"/>
      <c r="USO40" s="195"/>
      <c r="USP40" s="195"/>
      <c r="USQ40" s="195"/>
      <c r="USR40" s="195"/>
      <c r="USS40" s="195"/>
      <c r="UST40" s="195"/>
      <c r="USU40" s="195"/>
      <c r="USV40" s="195"/>
      <c r="USW40" s="195"/>
      <c r="USX40" s="195"/>
      <c r="USY40" s="195"/>
      <c r="USZ40" s="195"/>
      <c r="UTA40" s="195"/>
      <c r="UTB40" s="195"/>
      <c r="UTC40" s="195"/>
      <c r="UTD40" s="195"/>
      <c r="UTE40" s="195"/>
      <c r="UTF40" s="195"/>
      <c r="UTG40" s="195"/>
      <c r="UTH40" s="195"/>
      <c r="UTI40" s="195"/>
      <c r="UTJ40" s="195"/>
      <c r="UTK40" s="195"/>
      <c r="UTL40" s="195"/>
      <c r="UTM40" s="195"/>
      <c r="UTN40" s="195"/>
      <c r="UTO40" s="195"/>
      <c r="UTP40" s="195"/>
      <c r="UTQ40" s="195"/>
      <c r="UTR40" s="195"/>
      <c r="UTS40" s="195"/>
      <c r="UTT40" s="195"/>
      <c r="UTU40" s="195"/>
      <c r="UTV40" s="195"/>
      <c r="UTW40" s="195"/>
      <c r="UTX40" s="195"/>
      <c r="UTY40" s="195"/>
      <c r="UTZ40" s="195"/>
      <c r="UUA40" s="195"/>
      <c r="UUB40" s="195"/>
      <c r="UUC40" s="195"/>
      <c r="UUD40" s="195"/>
      <c r="UUE40" s="195"/>
      <c r="UUF40" s="195"/>
      <c r="UUG40" s="195"/>
      <c r="UUH40" s="195"/>
      <c r="UUI40" s="195"/>
      <c r="UUJ40" s="195"/>
      <c r="UUK40" s="195"/>
      <c r="UUL40" s="195"/>
      <c r="UUM40" s="195"/>
      <c r="UUN40" s="195"/>
      <c r="UUO40" s="195"/>
      <c r="UUP40" s="195"/>
      <c r="UUQ40" s="195"/>
      <c r="UUR40" s="195"/>
      <c r="UUS40" s="195"/>
      <c r="UUT40" s="195"/>
      <c r="UUU40" s="195"/>
      <c r="UUV40" s="195"/>
      <c r="UUW40" s="195"/>
      <c r="UUX40" s="195"/>
      <c r="UUY40" s="195"/>
      <c r="UUZ40" s="195"/>
      <c r="UVA40" s="195"/>
      <c r="UVB40" s="195"/>
      <c r="UVC40" s="195"/>
      <c r="UVD40" s="195"/>
      <c r="UVE40" s="195"/>
      <c r="UVF40" s="195"/>
      <c r="UVG40" s="195"/>
      <c r="UVH40" s="195"/>
      <c r="UVI40" s="195"/>
      <c r="UVJ40" s="195"/>
      <c r="UVK40" s="195"/>
      <c r="UVL40" s="195"/>
      <c r="UVM40" s="195"/>
      <c r="UVN40" s="195"/>
      <c r="UVO40" s="195"/>
      <c r="UVP40" s="195"/>
      <c r="UVQ40" s="195"/>
      <c r="UVR40" s="195"/>
      <c r="UVS40" s="195"/>
      <c r="UVT40" s="195"/>
      <c r="UVU40" s="195"/>
      <c r="UVV40" s="195"/>
      <c r="UVW40" s="195"/>
      <c r="UVX40" s="195"/>
      <c r="UVY40" s="195"/>
      <c r="UVZ40" s="195"/>
      <c r="UWA40" s="195"/>
      <c r="UWB40" s="195"/>
      <c r="UWC40" s="195"/>
      <c r="UWD40" s="195"/>
      <c r="UWE40" s="195"/>
      <c r="UWF40" s="195"/>
      <c r="UWG40" s="195"/>
      <c r="UWH40" s="195"/>
      <c r="UWI40" s="195"/>
      <c r="UWJ40" s="195"/>
      <c r="UWK40" s="195"/>
      <c r="UWL40" s="195"/>
      <c r="UWM40" s="195"/>
      <c r="UWN40" s="195"/>
      <c r="UWO40" s="195"/>
      <c r="UWP40" s="195"/>
      <c r="UWQ40" s="195"/>
      <c r="UWR40" s="195"/>
      <c r="UWS40" s="195"/>
      <c r="UWT40" s="195"/>
      <c r="UWU40" s="195"/>
      <c r="UWV40" s="195"/>
      <c r="UWW40" s="195"/>
      <c r="UWX40" s="195"/>
      <c r="UWY40" s="195"/>
      <c r="UWZ40" s="195"/>
      <c r="UXA40" s="195"/>
      <c r="UXB40" s="195"/>
      <c r="UXC40" s="195"/>
      <c r="UXD40" s="195"/>
      <c r="UXE40" s="195"/>
      <c r="UXF40" s="195"/>
      <c r="UXG40" s="195"/>
      <c r="UXH40" s="195"/>
      <c r="UXI40" s="195"/>
      <c r="UXJ40" s="195"/>
      <c r="UXK40" s="195"/>
      <c r="UXL40" s="195"/>
      <c r="UXM40" s="195"/>
      <c r="UXN40" s="195"/>
      <c r="UXO40" s="195"/>
      <c r="UXP40" s="195"/>
      <c r="UXQ40" s="195"/>
      <c r="UXR40" s="195"/>
      <c r="UXS40" s="195"/>
      <c r="UXT40" s="195"/>
      <c r="UXU40" s="195"/>
      <c r="UXV40" s="195"/>
      <c r="UXW40" s="195"/>
      <c r="UXX40" s="195"/>
      <c r="UXY40" s="195"/>
      <c r="UXZ40" s="195"/>
      <c r="UYA40" s="195"/>
      <c r="UYB40" s="195"/>
      <c r="UYC40" s="195"/>
      <c r="UYD40" s="195"/>
      <c r="UYE40" s="195"/>
      <c r="UYF40" s="195"/>
      <c r="UYG40" s="195"/>
      <c r="UYH40" s="195"/>
      <c r="UYI40" s="195"/>
      <c r="UYJ40" s="195"/>
      <c r="UYK40" s="195"/>
      <c r="UYL40" s="195"/>
      <c r="UYM40" s="195"/>
      <c r="UYN40" s="195"/>
      <c r="UYO40" s="195"/>
      <c r="UYP40" s="195"/>
      <c r="UYQ40" s="195"/>
      <c r="UYR40" s="195"/>
      <c r="UYS40" s="195"/>
      <c r="UYT40" s="195"/>
      <c r="UYU40" s="195"/>
      <c r="UYV40" s="195"/>
      <c r="UYW40" s="195"/>
      <c r="UYX40" s="195"/>
      <c r="UYY40" s="195"/>
      <c r="UYZ40" s="195"/>
      <c r="UZA40" s="195"/>
      <c r="UZB40" s="195"/>
      <c r="UZC40" s="195"/>
      <c r="UZD40" s="195"/>
      <c r="UZE40" s="195"/>
      <c r="UZF40" s="195"/>
      <c r="UZG40" s="195"/>
      <c r="UZH40" s="195"/>
      <c r="UZI40" s="195"/>
      <c r="UZJ40" s="195"/>
      <c r="UZK40" s="195"/>
      <c r="UZL40" s="195"/>
      <c r="UZM40" s="195"/>
      <c r="UZN40" s="195"/>
      <c r="UZO40" s="195"/>
      <c r="UZP40" s="195"/>
      <c r="UZQ40" s="195"/>
      <c r="UZR40" s="195"/>
      <c r="UZS40" s="195"/>
      <c r="UZT40" s="195"/>
      <c r="UZU40" s="195"/>
      <c r="UZV40" s="195"/>
      <c r="UZW40" s="195"/>
      <c r="UZX40" s="195"/>
      <c r="UZY40" s="195"/>
      <c r="UZZ40" s="195"/>
      <c r="VAA40" s="195"/>
      <c r="VAB40" s="195"/>
      <c r="VAC40" s="195"/>
      <c r="VAD40" s="195"/>
      <c r="VAE40" s="195"/>
      <c r="VAF40" s="195"/>
      <c r="VAG40" s="195"/>
      <c r="VAH40" s="195"/>
      <c r="VAI40" s="195"/>
      <c r="VAJ40" s="195"/>
      <c r="VAK40" s="195"/>
      <c r="VAL40" s="195"/>
      <c r="VAM40" s="195"/>
      <c r="VAN40" s="195"/>
      <c r="VAO40" s="195"/>
      <c r="VAP40" s="195"/>
      <c r="VAQ40" s="195"/>
      <c r="VAR40" s="195"/>
      <c r="VAS40" s="195"/>
      <c r="VAT40" s="195"/>
      <c r="VAU40" s="195"/>
      <c r="VAV40" s="195"/>
      <c r="VAW40" s="195"/>
      <c r="VAX40" s="195"/>
      <c r="VAY40" s="195"/>
      <c r="VAZ40" s="195"/>
      <c r="VBA40" s="195"/>
      <c r="VBB40" s="195"/>
      <c r="VBC40" s="195"/>
      <c r="VBD40" s="195"/>
      <c r="VBE40" s="195"/>
      <c r="VBF40" s="195"/>
      <c r="VBG40" s="195"/>
      <c r="VBH40" s="195"/>
      <c r="VBI40" s="195"/>
      <c r="VBJ40" s="195"/>
      <c r="VBK40" s="195"/>
      <c r="VBL40" s="195"/>
      <c r="VBM40" s="195"/>
      <c r="VBN40" s="195"/>
      <c r="VBO40" s="195"/>
      <c r="VBP40" s="195"/>
      <c r="VBQ40" s="195"/>
      <c r="VBR40" s="195"/>
      <c r="VBS40" s="195"/>
      <c r="VBT40" s="195"/>
      <c r="VBU40" s="195"/>
      <c r="VBV40" s="195"/>
      <c r="VBW40" s="195"/>
      <c r="VBX40" s="195"/>
      <c r="VBY40" s="195"/>
      <c r="VBZ40" s="195"/>
      <c r="VCA40" s="195"/>
      <c r="VCB40" s="195"/>
      <c r="VCC40" s="195"/>
      <c r="VCD40" s="195"/>
      <c r="VCE40" s="195"/>
      <c r="VCF40" s="195"/>
      <c r="VCG40" s="195"/>
      <c r="VCH40" s="195"/>
      <c r="VCI40" s="195"/>
      <c r="VCJ40" s="195"/>
      <c r="VCK40" s="195"/>
      <c r="VCL40" s="195"/>
      <c r="VCM40" s="195"/>
      <c r="VCN40" s="195"/>
      <c r="VCO40" s="195"/>
      <c r="VCP40" s="195"/>
      <c r="VCQ40" s="195"/>
      <c r="VCR40" s="195"/>
      <c r="VCS40" s="195"/>
      <c r="VCT40" s="195"/>
      <c r="VCU40" s="195"/>
      <c r="VCV40" s="195"/>
      <c r="VCW40" s="195"/>
      <c r="VCX40" s="195"/>
      <c r="VCY40" s="195"/>
      <c r="VCZ40" s="195"/>
      <c r="VDA40" s="195"/>
      <c r="VDB40" s="195"/>
      <c r="VDC40" s="195"/>
      <c r="VDD40" s="195"/>
      <c r="VDE40" s="195"/>
      <c r="VDF40" s="195"/>
      <c r="VDG40" s="195"/>
      <c r="VDH40" s="195"/>
      <c r="VDI40" s="195"/>
      <c r="VDJ40" s="195"/>
      <c r="VDK40" s="195"/>
      <c r="VDL40" s="195"/>
      <c r="VDM40" s="195"/>
      <c r="VDN40" s="195"/>
      <c r="VDO40" s="195"/>
      <c r="VDP40" s="195"/>
      <c r="VDQ40" s="195"/>
      <c r="VDR40" s="195"/>
      <c r="VDS40" s="195"/>
      <c r="VDT40" s="195"/>
      <c r="VDU40" s="195"/>
      <c r="VDV40" s="195"/>
      <c r="VDW40" s="195"/>
      <c r="VDX40" s="195"/>
      <c r="VDY40" s="195"/>
      <c r="VDZ40" s="195"/>
      <c r="VEA40" s="195"/>
      <c r="VEB40" s="195"/>
      <c r="VEC40" s="195"/>
      <c r="VED40" s="195"/>
      <c r="VEE40" s="195"/>
      <c r="VEF40" s="195"/>
      <c r="VEG40" s="195"/>
      <c r="VEH40" s="195"/>
      <c r="VEI40" s="195"/>
      <c r="VEJ40" s="195"/>
      <c r="VEK40" s="195"/>
      <c r="VEL40" s="195"/>
      <c r="VEM40" s="195"/>
      <c r="VEN40" s="195"/>
      <c r="VEO40" s="195"/>
      <c r="VEP40" s="195"/>
      <c r="VEQ40" s="195"/>
      <c r="VER40" s="195"/>
      <c r="VES40" s="195"/>
      <c r="VET40" s="195"/>
      <c r="VEU40" s="195"/>
      <c r="VEV40" s="195"/>
      <c r="VEW40" s="195"/>
      <c r="VEX40" s="195"/>
      <c r="VEY40" s="195"/>
      <c r="VEZ40" s="195"/>
      <c r="VFA40" s="195"/>
      <c r="VFB40" s="195"/>
      <c r="VFC40" s="195"/>
      <c r="VFD40" s="195"/>
      <c r="VFE40" s="195"/>
      <c r="VFF40" s="195"/>
      <c r="VFG40" s="195"/>
      <c r="VFH40" s="195"/>
      <c r="VFI40" s="195"/>
      <c r="VFJ40" s="195"/>
      <c r="VFK40" s="195"/>
      <c r="VFL40" s="195"/>
      <c r="VFM40" s="195"/>
      <c r="VFN40" s="195"/>
      <c r="VFO40" s="195"/>
      <c r="VFP40" s="195"/>
      <c r="VFQ40" s="195"/>
      <c r="VFR40" s="195"/>
      <c r="VFS40" s="195"/>
      <c r="VFT40" s="195"/>
      <c r="VFU40" s="195"/>
      <c r="VFV40" s="195"/>
      <c r="VFW40" s="195"/>
      <c r="VFX40" s="195"/>
      <c r="VFY40" s="195"/>
      <c r="VFZ40" s="195"/>
      <c r="VGA40" s="195"/>
      <c r="VGB40" s="195"/>
      <c r="VGC40" s="195"/>
      <c r="VGD40" s="195"/>
      <c r="VGE40" s="195"/>
      <c r="VGF40" s="195"/>
      <c r="VGG40" s="195"/>
      <c r="VGH40" s="195"/>
      <c r="VGI40" s="195"/>
      <c r="VGJ40" s="195"/>
      <c r="VGK40" s="195"/>
      <c r="VGL40" s="195"/>
      <c r="VGM40" s="195"/>
      <c r="VGN40" s="195"/>
      <c r="VGO40" s="195"/>
      <c r="VGP40" s="195"/>
      <c r="VGQ40" s="195"/>
      <c r="VGR40" s="195"/>
      <c r="VGS40" s="195"/>
      <c r="VGT40" s="195"/>
      <c r="VGU40" s="195"/>
      <c r="VGV40" s="195"/>
      <c r="VGW40" s="195"/>
      <c r="VGX40" s="195"/>
      <c r="VGY40" s="195"/>
      <c r="VGZ40" s="195"/>
      <c r="VHA40" s="195"/>
      <c r="VHB40" s="195"/>
      <c r="VHC40" s="195"/>
      <c r="VHD40" s="195"/>
      <c r="VHE40" s="195"/>
      <c r="VHF40" s="195"/>
      <c r="VHG40" s="195"/>
      <c r="VHH40" s="195"/>
      <c r="VHI40" s="195"/>
      <c r="VHJ40" s="195"/>
      <c r="VHK40" s="195"/>
      <c r="VHL40" s="195"/>
      <c r="VHM40" s="195"/>
      <c r="VHN40" s="195"/>
      <c r="VHO40" s="195"/>
      <c r="VHP40" s="195"/>
      <c r="VHQ40" s="195"/>
      <c r="VHR40" s="195"/>
      <c r="VHS40" s="195"/>
      <c r="VHT40" s="195"/>
      <c r="VHU40" s="195"/>
      <c r="VHV40" s="195"/>
      <c r="VHW40" s="195"/>
      <c r="VHX40" s="195"/>
      <c r="VHY40" s="195"/>
      <c r="VHZ40" s="195"/>
      <c r="VIA40" s="195"/>
      <c r="VIB40" s="195"/>
      <c r="VIC40" s="195"/>
      <c r="VID40" s="195"/>
      <c r="VIE40" s="195"/>
      <c r="VIF40" s="195"/>
      <c r="VIG40" s="195"/>
      <c r="VIH40" s="195"/>
      <c r="VII40" s="195"/>
      <c r="VIJ40" s="195"/>
      <c r="VIK40" s="195"/>
      <c r="VIL40" s="195"/>
      <c r="VIM40" s="195"/>
      <c r="VIN40" s="195"/>
      <c r="VIO40" s="195"/>
      <c r="VIP40" s="195"/>
      <c r="VIQ40" s="195"/>
      <c r="VIR40" s="195"/>
      <c r="VIS40" s="195"/>
      <c r="VIT40" s="195"/>
      <c r="VIU40" s="195"/>
      <c r="VIV40" s="195"/>
      <c r="VIW40" s="195"/>
      <c r="VIX40" s="195"/>
      <c r="VIY40" s="195"/>
      <c r="VIZ40" s="195"/>
      <c r="VJA40" s="195"/>
      <c r="VJB40" s="195"/>
      <c r="VJC40" s="195"/>
      <c r="VJD40" s="195"/>
      <c r="VJE40" s="195"/>
      <c r="VJF40" s="195"/>
      <c r="VJG40" s="195"/>
      <c r="VJH40" s="195"/>
      <c r="VJI40" s="195"/>
      <c r="VJJ40" s="195"/>
      <c r="VJK40" s="195"/>
      <c r="VJL40" s="195"/>
      <c r="VJM40" s="195"/>
      <c r="VJN40" s="195"/>
      <c r="VJO40" s="195"/>
      <c r="VJP40" s="195"/>
      <c r="VJQ40" s="195"/>
      <c r="VJR40" s="195"/>
      <c r="VJS40" s="195"/>
      <c r="VJT40" s="195"/>
      <c r="VJU40" s="195"/>
      <c r="VJV40" s="195"/>
      <c r="VJW40" s="195"/>
      <c r="VJX40" s="195"/>
      <c r="VJY40" s="195"/>
      <c r="VJZ40" s="195"/>
      <c r="VKA40" s="195"/>
      <c r="VKB40" s="195"/>
      <c r="VKC40" s="195"/>
      <c r="VKD40" s="195"/>
      <c r="VKE40" s="195"/>
      <c r="VKF40" s="195"/>
      <c r="VKG40" s="195"/>
      <c r="VKH40" s="195"/>
      <c r="VKI40" s="195"/>
      <c r="VKJ40" s="195"/>
      <c r="VKK40" s="195"/>
      <c r="VKL40" s="195"/>
      <c r="VKM40" s="195"/>
      <c r="VKN40" s="195"/>
      <c r="VKO40" s="195"/>
      <c r="VKP40" s="195"/>
      <c r="VKQ40" s="195"/>
      <c r="VKR40" s="195"/>
      <c r="VKS40" s="195"/>
      <c r="VKT40" s="195"/>
      <c r="VKU40" s="195"/>
      <c r="VKV40" s="195"/>
      <c r="VKW40" s="195"/>
      <c r="VKX40" s="195"/>
      <c r="VKY40" s="195"/>
      <c r="VKZ40" s="195"/>
      <c r="VLA40" s="195"/>
      <c r="VLB40" s="195"/>
      <c r="VLC40" s="195"/>
      <c r="VLD40" s="195"/>
      <c r="VLE40" s="195"/>
      <c r="VLF40" s="195"/>
      <c r="VLG40" s="195"/>
      <c r="VLH40" s="195"/>
      <c r="VLI40" s="195"/>
      <c r="VLJ40" s="195"/>
      <c r="VLK40" s="195"/>
      <c r="VLL40" s="195"/>
      <c r="VLM40" s="195"/>
      <c r="VLN40" s="195"/>
      <c r="VLO40" s="195"/>
      <c r="VLP40" s="195"/>
      <c r="VLQ40" s="195"/>
      <c r="VLR40" s="195"/>
      <c r="VLS40" s="195"/>
      <c r="VLT40" s="195"/>
      <c r="VLU40" s="195"/>
      <c r="VLV40" s="195"/>
      <c r="VLW40" s="195"/>
      <c r="VLX40" s="195"/>
      <c r="VLY40" s="195"/>
      <c r="VLZ40" s="195"/>
      <c r="VMA40" s="195"/>
      <c r="VMB40" s="195"/>
      <c r="VMC40" s="195"/>
      <c r="VMD40" s="195"/>
      <c r="VME40" s="195"/>
      <c r="VMF40" s="195"/>
      <c r="VMG40" s="195"/>
      <c r="VMH40" s="195"/>
      <c r="VMI40" s="195"/>
      <c r="VMJ40" s="195"/>
      <c r="VMK40" s="195"/>
      <c r="VML40" s="195"/>
      <c r="VMM40" s="195"/>
      <c r="VMN40" s="195"/>
      <c r="VMO40" s="195"/>
      <c r="VMP40" s="195"/>
      <c r="VMQ40" s="195"/>
      <c r="VMR40" s="195"/>
      <c r="VMS40" s="195"/>
      <c r="VMT40" s="195"/>
      <c r="VMU40" s="195"/>
      <c r="VMV40" s="195"/>
      <c r="VMW40" s="195"/>
      <c r="VMX40" s="195"/>
      <c r="VMY40" s="195"/>
      <c r="VMZ40" s="195"/>
      <c r="VNA40" s="195"/>
      <c r="VNB40" s="195"/>
      <c r="VNC40" s="195"/>
      <c r="VND40" s="195"/>
      <c r="VNE40" s="195"/>
      <c r="VNF40" s="195"/>
      <c r="VNG40" s="195"/>
      <c r="VNH40" s="195"/>
      <c r="VNI40" s="195"/>
      <c r="VNJ40" s="195"/>
      <c r="VNK40" s="195"/>
      <c r="VNL40" s="195"/>
      <c r="VNM40" s="195"/>
      <c r="VNN40" s="195"/>
      <c r="VNO40" s="195"/>
      <c r="VNP40" s="195"/>
      <c r="VNQ40" s="195"/>
      <c r="VNR40" s="195"/>
      <c r="VNS40" s="195"/>
      <c r="VNT40" s="195"/>
      <c r="VNU40" s="195"/>
      <c r="VNV40" s="195"/>
      <c r="VNW40" s="195"/>
      <c r="VNX40" s="195"/>
      <c r="VNY40" s="195"/>
      <c r="VNZ40" s="195"/>
      <c r="VOA40" s="195"/>
      <c r="VOB40" s="195"/>
      <c r="VOC40" s="195"/>
      <c r="VOD40" s="195"/>
      <c r="VOE40" s="195"/>
      <c r="VOF40" s="195"/>
      <c r="VOG40" s="195"/>
      <c r="VOH40" s="195"/>
      <c r="VOI40" s="195"/>
      <c r="VOJ40" s="195"/>
      <c r="VOK40" s="195"/>
      <c r="VOL40" s="195"/>
      <c r="VOM40" s="195"/>
      <c r="VON40" s="195"/>
      <c r="VOO40" s="195"/>
      <c r="VOP40" s="195"/>
      <c r="VOQ40" s="195"/>
      <c r="VOR40" s="195"/>
      <c r="VOS40" s="195"/>
      <c r="VOT40" s="195"/>
      <c r="VOU40" s="195"/>
      <c r="VOV40" s="195"/>
      <c r="VOW40" s="195"/>
      <c r="VOX40" s="195"/>
      <c r="VOY40" s="195"/>
      <c r="VOZ40" s="195"/>
      <c r="VPA40" s="195"/>
      <c r="VPB40" s="195"/>
      <c r="VPC40" s="195"/>
      <c r="VPD40" s="195"/>
      <c r="VPE40" s="195"/>
      <c r="VPF40" s="195"/>
      <c r="VPG40" s="195"/>
      <c r="VPH40" s="195"/>
      <c r="VPI40" s="195"/>
      <c r="VPJ40" s="195"/>
      <c r="VPK40" s="195"/>
      <c r="VPL40" s="195"/>
      <c r="VPM40" s="195"/>
      <c r="VPN40" s="195"/>
      <c r="VPO40" s="195"/>
      <c r="VPP40" s="195"/>
      <c r="VPQ40" s="195"/>
      <c r="VPR40" s="195"/>
      <c r="VPS40" s="195"/>
      <c r="VPT40" s="195"/>
      <c r="VPU40" s="195"/>
      <c r="VPV40" s="195"/>
      <c r="VPW40" s="195"/>
      <c r="VPX40" s="195"/>
      <c r="VPY40" s="195"/>
      <c r="VPZ40" s="195"/>
      <c r="VQA40" s="195"/>
      <c r="VQB40" s="195"/>
      <c r="VQC40" s="195"/>
      <c r="VQD40" s="195"/>
      <c r="VQE40" s="195"/>
      <c r="VQF40" s="195"/>
      <c r="VQG40" s="195"/>
      <c r="VQH40" s="195"/>
      <c r="VQI40" s="195"/>
      <c r="VQJ40" s="195"/>
      <c r="VQK40" s="195"/>
      <c r="VQL40" s="195"/>
      <c r="VQM40" s="195"/>
      <c r="VQN40" s="195"/>
      <c r="VQO40" s="195"/>
      <c r="VQP40" s="195"/>
      <c r="VQQ40" s="195"/>
      <c r="VQR40" s="195"/>
      <c r="VQS40" s="195"/>
      <c r="VQT40" s="195"/>
      <c r="VQU40" s="195"/>
      <c r="VQV40" s="195"/>
      <c r="VQW40" s="195"/>
      <c r="VQX40" s="195"/>
      <c r="VQY40" s="195"/>
      <c r="VQZ40" s="195"/>
      <c r="VRA40" s="195"/>
      <c r="VRB40" s="195"/>
      <c r="VRC40" s="195"/>
      <c r="VRD40" s="195"/>
      <c r="VRE40" s="195"/>
      <c r="VRF40" s="195"/>
      <c r="VRG40" s="195"/>
      <c r="VRH40" s="195"/>
      <c r="VRI40" s="195"/>
      <c r="VRJ40" s="195"/>
      <c r="VRK40" s="195"/>
      <c r="VRL40" s="195"/>
      <c r="VRM40" s="195"/>
      <c r="VRN40" s="195"/>
      <c r="VRO40" s="195"/>
      <c r="VRP40" s="195"/>
      <c r="VRQ40" s="195"/>
      <c r="VRR40" s="195"/>
      <c r="VRS40" s="195"/>
      <c r="VRT40" s="195"/>
      <c r="VRU40" s="195"/>
      <c r="VRV40" s="195"/>
      <c r="VRW40" s="195"/>
      <c r="VRX40" s="195"/>
      <c r="VRY40" s="195"/>
      <c r="VRZ40" s="195"/>
      <c r="VSA40" s="195"/>
      <c r="VSB40" s="195"/>
      <c r="VSC40" s="195"/>
      <c r="VSD40" s="195"/>
      <c r="VSE40" s="195"/>
      <c r="VSF40" s="195"/>
      <c r="VSG40" s="195"/>
      <c r="VSH40" s="195"/>
      <c r="VSI40" s="195"/>
      <c r="VSJ40" s="195"/>
      <c r="VSK40" s="195"/>
      <c r="VSL40" s="195"/>
      <c r="VSM40" s="195"/>
      <c r="VSN40" s="195"/>
      <c r="VSO40" s="195"/>
      <c r="VSP40" s="195"/>
      <c r="VSQ40" s="195"/>
      <c r="VSR40" s="195"/>
      <c r="VSS40" s="195"/>
      <c r="VST40" s="195"/>
      <c r="VSU40" s="195"/>
      <c r="VSV40" s="195"/>
      <c r="VSW40" s="195"/>
      <c r="VSX40" s="195"/>
      <c r="VSY40" s="195"/>
      <c r="VSZ40" s="195"/>
      <c r="VTA40" s="195"/>
      <c r="VTB40" s="195"/>
      <c r="VTC40" s="195"/>
      <c r="VTD40" s="195"/>
      <c r="VTE40" s="195"/>
      <c r="VTF40" s="195"/>
      <c r="VTG40" s="195"/>
      <c r="VTH40" s="195"/>
      <c r="VTI40" s="195"/>
      <c r="VTJ40" s="195"/>
      <c r="VTK40" s="195"/>
      <c r="VTL40" s="195"/>
      <c r="VTM40" s="195"/>
      <c r="VTN40" s="195"/>
      <c r="VTO40" s="195"/>
      <c r="VTP40" s="195"/>
      <c r="VTQ40" s="195"/>
      <c r="VTR40" s="195"/>
      <c r="VTS40" s="195"/>
      <c r="VTT40" s="195"/>
      <c r="VTU40" s="195"/>
      <c r="VTV40" s="195"/>
      <c r="VTW40" s="195"/>
      <c r="VTX40" s="195"/>
      <c r="VTY40" s="195"/>
      <c r="VTZ40" s="195"/>
      <c r="VUA40" s="195"/>
      <c r="VUB40" s="195"/>
      <c r="VUC40" s="195"/>
      <c r="VUD40" s="195"/>
      <c r="VUE40" s="195"/>
      <c r="VUF40" s="195"/>
      <c r="VUG40" s="195"/>
      <c r="VUH40" s="195"/>
      <c r="VUI40" s="195"/>
      <c r="VUJ40" s="195"/>
      <c r="VUK40" s="195"/>
      <c r="VUL40" s="195"/>
      <c r="VUM40" s="195"/>
      <c r="VUN40" s="195"/>
      <c r="VUO40" s="195"/>
      <c r="VUP40" s="195"/>
      <c r="VUQ40" s="195"/>
      <c r="VUR40" s="195"/>
      <c r="VUS40" s="195"/>
      <c r="VUT40" s="195"/>
      <c r="VUU40" s="195"/>
      <c r="VUV40" s="195"/>
      <c r="VUW40" s="195"/>
      <c r="VUX40" s="195"/>
      <c r="VUY40" s="195"/>
      <c r="VUZ40" s="195"/>
      <c r="VVA40" s="195"/>
      <c r="VVB40" s="195"/>
      <c r="VVC40" s="195"/>
      <c r="VVD40" s="195"/>
      <c r="VVE40" s="195"/>
      <c r="VVF40" s="195"/>
      <c r="VVG40" s="195"/>
      <c r="VVH40" s="195"/>
      <c r="VVI40" s="195"/>
      <c r="VVJ40" s="195"/>
      <c r="VVK40" s="195"/>
      <c r="VVL40" s="195"/>
      <c r="VVM40" s="195"/>
      <c r="VVN40" s="195"/>
      <c r="VVO40" s="195"/>
      <c r="VVP40" s="195"/>
      <c r="VVQ40" s="195"/>
      <c r="VVR40" s="195"/>
      <c r="VVS40" s="195"/>
      <c r="VVT40" s="195"/>
      <c r="VVU40" s="195"/>
      <c r="VVV40" s="195"/>
      <c r="VVW40" s="195"/>
      <c r="VVX40" s="195"/>
      <c r="VVY40" s="195"/>
      <c r="VVZ40" s="195"/>
      <c r="VWA40" s="195"/>
      <c r="VWB40" s="195"/>
      <c r="VWC40" s="195"/>
      <c r="VWD40" s="195"/>
      <c r="VWE40" s="195"/>
      <c r="VWF40" s="195"/>
      <c r="VWG40" s="195"/>
      <c r="VWH40" s="195"/>
      <c r="VWI40" s="195"/>
      <c r="VWJ40" s="195"/>
      <c r="VWK40" s="195"/>
      <c r="VWL40" s="195"/>
      <c r="VWM40" s="195"/>
      <c r="VWN40" s="195"/>
      <c r="VWO40" s="195"/>
      <c r="VWP40" s="195"/>
      <c r="VWQ40" s="195"/>
      <c r="VWR40" s="195"/>
      <c r="VWS40" s="195"/>
      <c r="VWT40" s="195"/>
      <c r="VWU40" s="195"/>
      <c r="VWV40" s="195"/>
      <c r="VWW40" s="195"/>
      <c r="VWX40" s="195"/>
      <c r="VWY40" s="195"/>
      <c r="VWZ40" s="195"/>
      <c r="VXA40" s="195"/>
      <c r="VXB40" s="195"/>
      <c r="VXC40" s="195"/>
      <c r="VXD40" s="195"/>
      <c r="VXE40" s="195"/>
      <c r="VXF40" s="195"/>
      <c r="VXG40" s="195"/>
      <c r="VXH40" s="195"/>
      <c r="VXI40" s="195"/>
      <c r="VXJ40" s="195"/>
      <c r="VXK40" s="195"/>
      <c r="VXL40" s="195"/>
      <c r="VXM40" s="195"/>
      <c r="VXN40" s="195"/>
      <c r="VXO40" s="195"/>
      <c r="VXP40" s="195"/>
      <c r="VXQ40" s="195"/>
      <c r="VXR40" s="195"/>
      <c r="VXS40" s="195"/>
      <c r="VXT40" s="195"/>
      <c r="VXU40" s="195"/>
      <c r="VXV40" s="195"/>
      <c r="VXW40" s="195"/>
      <c r="VXX40" s="195"/>
      <c r="VXY40" s="195"/>
      <c r="VXZ40" s="195"/>
      <c r="VYA40" s="195"/>
      <c r="VYB40" s="195"/>
      <c r="VYC40" s="195"/>
      <c r="VYD40" s="195"/>
      <c r="VYE40" s="195"/>
      <c r="VYF40" s="195"/>
      <c r="VYG40" s="195"/>
      <c r="VYH40" s="195"/>
      <c r="VYI40" s="195"/>
      <c r="VYJ40" s="195"/>
      <c r="VYK40" s="195"/>
      <c r="VYL40" s="195"/>
      <c r="VYM40" s="195"/>
      <c r="VYN40" s="195"/>
      <c r="VYO40" s="195"/>
      <c r="VYP40" s="195"/>
      <c r="VYQ40" s="195"/>
      <c r="VYR40" s="195"/>
      <c r="VYS40" s="195"/>
      <c r="VYT40" s="195"/>
      <c r="VYU40" s="195"/>
      <c r="VYV40" s="195"/>
      <c r="VYW40" s="195"/>
      <c r="VYX40" s="195"/>
      <c r="VYY40" s="195"/>
      <c r="VYZ40" s="195"/>
      <c r="VZA40" s="195"/>
      <c r="VZB40" s="195"/>
      <c r="VZC40" s="195"/>
      <c r="VZD40" s="195"/>
      <c r="VZE40" s="195"/>
      <c r="VZF40" s="195"/>
      <c r="VZG40" s="195"/>
      <c r="VZH40" s="195"/>
      <c r="VZI40" s="195"/>
      <c r="VZJ40" s="195"/>
      <c r="VZK40" s="195"/>
      <c r="VZL40" s="195"/>
      <c r="VZM40" s="195"/>
      <c r="VZN40" s="195"/>
      <c r="VZO40" s="195"/>
      <c r="VZP40" s="195"/>
      <c r="VZQ40" s="195"/>
      <c r="VZR40" s="195"/>
      <c r="VZS40" s="195"/>
      <c r="VZT40" s="195"/>
      <c r="VZU40" s="195"/>
      <c r="VZV40" s="195"/>
      <c r="VZW40" s="195"/>
      <c r="VZX40" s="195"/>
      <c r="VZY40" s="195"/>
      <c r="VZZ40" s="195"/>
      <c r="WAA40" s="195"/>
      <c r="WAB40" s="195"/>
      <c r="WAC40" s="195"/>
      <c r="WAD40" s="195"/>
      <c r="WAE40" s="195"/>
      <c r="WAF40" s="195"/>
      <c r="WAG40" s="195"/>
      <c r="WAH40" s="195"/>
      <c r="WAI40" s="195"/>
      <c r="WAJ40" s="195"/>
      <c r="WAK40" s="195"/>
      <c r="WAL40" s="195"/>
      <c r="WAM40" s="195"/>
      <c r="WAN40" s="195"/>
      <c r="WAO40" s="195"/>
      <c r="WAP40" s="195"/>
      <c r="WAQ40" s="195"/>
      <c r="WAR40" s="195"/>
      <c r="WAS40" s="195"/>
      <c r="WAT40" s="195"/>
      <c r="WAU40" s="195"/>
      <c r="WAV40" s="195"/>
      <c r="WAW40" s="195"/>
      <c r="WAX40" s="195"/>
      <c r="WAY40" s="195"/>
      <c r="WAZ40" s="195"/>
      <c r="WBA40" s="195"/>
      <c r="WBB40" s="195"/>
      <c r="WBC40" s="195"/>
      <c r="WBD40" s="195"/>
      <c r="WBE40" s="195"/>
      <c r="WBF40" s="195"/>
      <c r="WBG40" s="195"/>
      <c r="WBH40" s="195"/>
      <c r="WBI40" s="195"/>
      <c r="WBJ40" s="195"/>
      <c r="WBK40" s="195"/>
      <c r="WBL40" s="195"/>
      <c r="WBM40" s="195"/>
      <c r="WBN40" s="195"/>
      <c r="WBO40" s="195"/>
      <c r="WBP40" s="195"/>
      <c r="WBQ40" s="195"/>
      <c r="WBR40" s="195"/>
      <c r="WBS40" s="195"/>
      <c r="WBT40" s="195"/>
      <c r="WBU40" s="195"/>
      <c r="WBV40" s="195"/>
      <c r="WBW40" s="195"/>
      <c r="WBX40" s="195"/>
      <c r="WBY40" s="195"/>
      <c r="WBZ40" s="195"/>
      <c r="WCA40" s="195"/>
      <c r="WCB40" s="195"/>
      <c r="WCC40" s="195"/>
      <c r="WCD40" s="195"/>
      <c r="WCE40" s="195"/>
      <c r="WCF40" s="195"/>
      <c r="WCG40" s="195"/>
      <c r="WCH40" s="195"/>
      <c r="WCI40" s="195"/>
      <c r="WCJ40" s="195"/>
      <c r="WCK40" s="195"/>
      <c r="WCL40" s="195"/>
      <c r="WCM40" s="195"/>
      <c r="WCN40" s="195"/>
      <c r="WCO40" s="195"/>
      <c r="WCP40" s="195"/>
      <c r="WCQ40" s="195"/>
      <c r="WCR40" s="195"/>
      <c r="WCS40" s="195"/>
      <c r="WCT40" s="195"/>
      <c r="WCU40" s="195"/>
      <c r="WCV40" s="195"/>
      <c r="WCW40" s="195"/>
      <c r="WCX40" s="195"/>
      <c r="WCY40" s="195"/>
      <c r="WCZ40" s="195"/>
      <c r="WDA40" s="195"/>
      <c r="WDB40" s="195"/>
      <c r="WDC40" s="195"/>
      <c r="WDD40" s="195"/>
      <c r="WDE40" s="195"/>
      <c r="WDF40" s="195"/>
      <c r="WDG40" s="195"/>
      <c r="WDH40" s="195"/>
      <c r="WDI40" s="195"/>
      <c r="WDJ40" s="195"/>
      <c r="WDK40" s="195"/>
      <c r="WDL40" s="195"/>
      <c r="WDM40" s="195"/>
      <c r="WDN40" s="195"/>
      <c r="WDO40" s="195"/>
      <c r="WDP40" s="195"/>
      <c r="WDQ40" s="195"/>
      <c r="WDR40" s="195"/>
      <c r="WDS40" s="195"/>
      <c r="WDT40" s="195"/>
      <c r="WDU40" s="195"/>
      <c r="WDV40" s="195"/>
      <c r="WDW40" s="195"/>
      <c r="WDX40" s="195"/>
      <c r="WDY40" s="195"/>
      <c r="WDZ40" s="195"/>
      <c r="WEA40" s="195"/>
      <c r="WEB40" s="195"/>
      <c r="WEC40" s="195"/>
      <c r="WED40" s="195"/>
      <c r="WEE40" s="195"/>
      <c r="WEF40" s="195"/>
      <c r="WEG40" s="195"/>
      <c r="WEH40" s="195"/>
      <c r="WEI40" s="195"/>
      <c r="WEJ40" s="195"/>
      <c r="WEK40" s="195"/>
      <c r="WEL40" s="195"/>
      <c r="WEM40" s="195"/>
      <c r="WEN40" s="195"/>
      <c r="WEO40" s="195"/>
      <c r="WEP40" s="195"/>
      <c r="WEQ40" s="195"/>
      <c r="WER40" s="195"/>
      <c r="WES40" s="195"/>
      <c r="WET40" s="195"/>
      <c r="WEU40" s="195"/>
      <c r="WEV40" s="195"/>
      <c r="WEW40" s="195"/>
      <c r="WEX40" s="195"/>
      <c r="WEY40" s="195"/>
      <c r="WEZ40" s="195"/>
      <c r="WFA40" s="195"/>
      <c r="WFB40" s="195"/>
      <c r="WFC40" s="195"/>
      <c r="WFD40" s="195"/>
      <c r="WFE40" s="195"/>
      <c r="WFF40" s="195"/>
      <c r="WFG40" s="195"/>
      <c r="WFH40" s="195"/>
      <c r="WFI40" s="195"/>
      <c r="WFJ40" s="195"/>
      <c r="WFK40" s="195"/>
      <c r="WFL40" s="195"/>
      <c r="WFM40" s="195"/>
      <c r="WFN40" s="195"/>
      <c r="WFO40" s="195"/>
      <c r="WFP40" s="195"/>
      <c r="WFQ40" s="195"/>
      <c r="WFR40" s="195"/>
      <c r="WFS40" s="195"/>
      <c r="WFT40" s="195"/>
      <c r="WFU40" s="195"/>
      <c r="WFV40" s="195"/>
      <c r="WFW40" s="195"/>
      <c r="WFX40" s="195"/>
      <c r="WFY40" s="195"/>
      <c r="WFZ40" s="195"/>
      <c r="WGA40" s="195"/>
      <c r="WGB40" s="195"/>
      <c r="WGC40" s="195"/>
      <c r="WGD40" s="195"/>
      <c r="WGE40" s="195"/>
      <c r="WGF40" s="195"/>
      <c r="WGG40" s="195"/>
      <c r="WGH40" s="195"/>
      <c r="WGI40" s="195"/>
      <c r="WGJ40" s="195"/>
      <c r="WGK40" s="195"/>
      <c r="WGL40" s="195"/>
      <c r="WGM40" s="195"/>
      <c r="WGN40" s="195"/>
      <c r="WGO40" s="195"/>
      <c r="WGP40" s="195"/>
      <c r="WGQ40" s="195"/>
      <c r="WGR40" s="195"/>
      <c r="WGS40" s="195"/>
      <c r="WGT40" s="195"/>
      <c r="WGU40" s="195"/>
      <c r="WGV40" s="195"/>
      <c r="WGW40" s="195"/>
      <c r="WGX40" s="195"/>
      <c r="WGY40" s="195"/>
      <c r="WGZ40" s="195"/>
      <c r="WHA40" s="195"/>
      <c r="WHB40" s="195"/>
      <c r="WHC40" s="195"/>
      <c r="WHD40" s="195"/>
      <c r="WHE40" s="195"/>
      <c r="WHF40" s="195"/>
      <c r="WHG40" s="195"/>
      <c r="WHH40" s="195"/>
      <c r="WHI40" s="195"/>
      <c r="WHJ40" s="195"/>
      <c r="WHK40" s="195"/>
      <c r="WHL40" s="195"/>
      <c r="WHM40" s="195"/>
      <c r="WHN40" s="195"/>
      <c r="WHO40" s="195"/>
      <c r="WHP40" s="195"/>
      <c r="WHQ40" s="195"/>
      <c r="WHR40" s="195"/>
      <c r="WHS40" s="195"/>
      <c r="WHT40" s="195"/>
      <c r="WHU40" s="195"/>
      <c r="WHV40" s="195"/>
      <c r="WHW40" s="195"/>
      <c r="WHX40" s="195"/>
      <c r="WHY40" s="195"/>
      <c r="WHZ40" s="195"/>
      <c r="WIA40" s="195"/>
      <c r="WIB40" s="195"/>
      <c r="WIC40" s="195"/>
      <c r="WID40" s="195"/>
      <c r="WIE40" s="195"/>
      <c r="WIF40" s="195"/>
      <c r="WIG40" s="195"/>
      <c r="WIH40" s="195"/>
      <c r="WII40" s="195"/>
      <c r="WIJ40" s="195"/>
      <c r="WIK40" s="195"/>
      <c r="WIL40" s="195"/>
      <c r="WIM40" s="195"/>
      <c r="WIN40" s="195"/>
      <c r="WIO40" s="195"/>
      <c r="WIP40" s="195"/>
      <c r="WIQ40" s="195"/>
      <c r="WIR40" s="195"/>
      <c r="WIS40" s="195"/>
      <c r="WIT40" s="195"/>
      <c r="WIU40" s="195"/>
      <c r="WIV40" s="195"/>
      <c r="WIW40" s="195"/>
      <c r="WIX40" s="195"/>
      <c r="WIY40" s="195"/>
      <c r="WIZ40" s="195"/>
      <c r="WJA40" s="195"/>
      <c r="WJB40" s="195"/>
      <c r="WJC40" s="195"/>
      <c r="WJD40" s="195"/>
      <c r="WJE40" s="195"/>
      <c r="WJF40" s="195"/>
      <c r="WJG40" s="195"/>
      <c r="WJH40" s="195"/>
      <c r="WJI40" s="195"/>
      <c r="WJJ40" s="195"/>
      <c r="WJK40" s="195"/>
      <c r="WJL40" s="195"/>
      <c r="WJM40" s="195"/>
      <c r="WJN40" s="195"/>
      <c r="WJO40" s="195"/>
      <c r="WJP40" s="195"/>
      <c r="WJQ40" s="195"/>
      <c r="WJR40" s="195"/>
      <c r="WJS40" s="195"/>
      <c r="WJT40" s="195"/>
      <c r="WJU40" s="195"/>
      <c r="WJV40" s="195"/>
      <c r="WJW40" s="195"/>
      <c r="WJX40" s="195"/>
      <c r="WJY40" s="195"/>
      <c r="WJZ40" s="195"/>
      <c r="WKA40" s="195"/>
      <c r="WKB40" s="195"/>
      <c r="WKC40" s="195"/>
      <c r="WKD40" s="195"/>
      <c r="WKE40" s="195"/>
      <c r="WKF40" s="195"/>
      <c r="WKG40" s="195"/>
      <c r="WKH40" s="195"/>
      <c r="WKI40" s="195"/>
      <c r="WKJ40" s="195"/>
      <c r="WKK40" s="195"/>
      <c r="WKL40" s="195"/>
      <c r="WKM40" s="195"/>
      <c r="WKN40" s="195"/>
      <c r="WKO40" s="195"/>
      <c r="WKP40" s="195"/>
      <c r="WKQ40" s="195"/>
      <c r="WKR40" s="195"/>
      <c r="WKS40" s="195"/>
      <c r="WKT40" s="195"/>
      <c r="WKU40" s="195"/>
      <c r="WKV40" s="195"/>
      <c r="WKW40" s="195"/>
      <c r="WKX40" s="195"/>
      <c r="WKY40" s="195"/>
      <c r="WKZ40" s="195"/>
      <c r="WLA40" s="195"/>
      <c r="WLB40" s="195"/>
      <c r="WLC40" s="195"/>
      <c r="WLD40" s="195"/>
      <c r="WLE40" s="195"/>
      <c r="WLF40" s="195"/>
      <c r="WLG40" s="195"/>
      <c r="WLH40" s="195"/>
      <c r="WLI40" s="195"/>
      <c r="WLJ40" s="195"/>
      <c r="WLK40" s="195"/>
      <c r="WLL40" s="195"/>
      <c r="WLM40" s="195"/>
      <c r="WLN40" s="195"/>
      <c r="WLO40" s="195"/>
      <c r="WLP40" s="195"/>
      <c r="WLQ40" s="195"/>
      <c r="WLR40" s="195"/>
      <c r="WLS40" s="195"/>
      <c r="WLT40" s="195"/>
      <c r="WLU40" s="195"/>
      <c r="WLV40" s="195"/>
      <c r="WLW40" s="195"/>
      <c r="WLX40" s="195"/>
      <c r="WLY40" s="195"/>
      <c r="WLZ40" s="195"/>
      <c r="WMA40" s="195"/>
      <c r="WMB40" s="195"/>
      <c r="WMC40" s="195"/>
      <c r="WMD40" s="195"/>
      <c r="WME40" s="195"/>
      <c r="WMF40" s="195"/>
      <c r="WMG40" s="195"/>
      <c r="WMH40" s="195"/>
      <c r="WMI40" s="195"/>
      <c r="WMJ40" s="195"/>
      <c r="WMK40" s="195"/>
      <c r="WML40" s="195"/>
      <c r="WMM40" s="195"/>
      <c r="WMN40" s="195"/>
      <c r="WMO40" s="195"/>
      <c r="WMP40" s="195"/>
      <c r="WMQ40" s="195"/>
      <c r="WMR40" s="195"/>
      <c r="WMS40" s="195"/>
      <c r="WMT40" s="195"/>
      <c r="WMU40" s="195"/>
      <c r="WMV40" s="195"/>
      <c r="WMW40" s="195"/>
      <c r="WMX40" s="195"/>
      <c r="WMY40" s="195"/>
      <c r="WMZ40" s="195"/>
      <c r="WNA40" s="195"/>
      <c r="WNB40" s="195"/>
      <c r="WNC40" s="195"/>
      <c r="WND40" s="195"/>
      <c r="WNE40" s="195"/>
      <c r="WNF40" s="195"/>
      <c r="WNG40" s="195"/>
      <c r="WNH40" s="195"/>
      <c r="WNI40" s="195"/>
      <c r="WNJ40" s="195"/>
      <c r="WNK40" s="195"/>
      <c r="WNL40" s="195"/>
      <c r="WNM40" s="195"/>
      <c r="WNN40" s="195"/>
      <c r="WNO40" s="195"/>
      <c r="WNP40" s="195"/>
      <c r="WNQ40" s="195"/>
      <c r="WNR40" s="195"/>
      <c r="WNS40" s="195"/>
      <c r="WNT40" s="195"/>
      <c r="WNU40" s="195"/>
      <c r="WNV40" s="195"/>
      <c r="WNW40" s="195"/>
      <c r="WNX40" s="195"/>
      <c r="WNY40" s="195"/>
      <c r="WNZ40" s="195"/>
      <c r="WOA40" s="195"/>
      <c r="WOB40" s="195"/>
      <c r="WOC40" s="195"/>
      <c r="WOD40" s="195"/>
      <c r="WOE40" s="195"/>
      <c r="WOF40" s="195"/>
      <c r="WOG40" s="195"/>
      <c r="WOH40" s="195"/>
      <c r="WOI40" s="195"/>
      <c r="WOJ40" s="195"/>
      <c r="WOK40" s="195"/>
      <c r="WOL40" s="195"/>
      <c r="WOM40" s="195"/>
      <c r="WON40" s="195"/>
      <c r="WOO40" s="195"/>
      <c r="WOP40" s="195"/>
      <c r="WOQ40" s="195"/>
      <c r="WOR40" s="195"/>
      <c r="WOS40" s="195"/>
      <c r="WOT40" s="195"/>
      <c r="WOU40" s="195"/>
      <c r="WOV40" s="195"/>
      <c r="WOW40" s="195"/>
      <c r="WOX40" s="195"/>
      <c r="WOY40" s="195"/>
      <c r="WOZ40" s="195"/>
      <c r="WPA40" s="195"/>
      <c r="WPB40" s="195"/>
      <c r="WPC40" s="195"/>
      <c r="WPD40" s="195"/>
      <c r="WPE40" s="195"/>
      <c r="WPF40" s="195"/>
      <c r="WPG40" s="195"/>
      <c r="WPH40" s="195"/>
      <c r="WPI40" s="195"/>
      <c r="WPJ40" s="195"/>
      <c r="WPK40" s="195"/>
      <c r="WPL40" s="195"/>
      <c r="WPM40" s="195"/>
      <c r="WPN40" s="195"/>
      <c r="WPO40" s="195"/>
      <c r="WPP40" s="195"/>
      <c r="WPQ40" s="195"/>
      <c r="WPR40" s="195"/>
      <c r="WPS40" s="195"/>
      <c r="WPT40" s="195"/>
      <c r="WPU40" s="195"/>
      <c r="WPV40" s="195"/>
      <c r="WPW40" s="195"/>
      <c r="WPX40" s="195"/>
      <c r="WPY40" s="195"/>
      <c r="WPZ40" s="195"/>
      <c r="WQA40" s="195"/>
      <c r="WQB40" s="195"/>
      <c r="WQC40" s="195"/>
      <c r="WQD40" s="195"/>
      <c r="WQE40" s="195"/>
      <c r="WQF40" s="195"/>
      <c r="WQG40" s="195"/>
      <c r="WQH40" s="195"/>
      <c r="WQI40" s="195"/>
      <c r="WQJ40" s="195"/>
      <c r="WQK40" s="195"/>
      <c r="WQL40" s="195"/>
      <c r="WQM40" s="195"/>
      <c r="WQN40" s="195"/>
      <c r="WQO40" s="195"/>
      <c r="WQP40" s="195"/>
      <c r="WQQ40" s="195"/>
      <c r="WQR40" s="195"/>
      <c r="WQS40" s="195"/>
      <c r="WQT40" s="195"/>
      <c r="WQU40" s="195"/>
      <c r="WQV40" s="195"/>
      <c r="WQW40" s="195"/>
      <c r="WQX40" s="195"/>
      <c r="WQY40" s="195"/>
      <c r="WQZ40" s="195"/>
      <c r="WRA40" s="195"/>
      <c r="WRB40" s="195"/>
      <c r="WRC40" s="195"/>
      <c r="WRD40" s="195"/>
      <c r="WRE40" s="195"/>
      <c r="WRF40" s="195"/>
      <c r="WRG40" s="195"/>
      <c r="WRH40" s="195"/>
      <c r="WRI40" s="195"/>
      <c r="WRJ40" s="195"/>
      <c r="WRK40" s="195"/>
      <c r="WRL40" s="195"/>
      <c r="WRM40" s="195"/>
      <c r="WRN40" s="195"/>
      <c r="WRO40" s="195"/>
      <c r="WRP40" s="195"/>
      <c r="WRQ40" s="195"/>
      <c r="WRR40" s="195"/>
      <c r="WRS40" s="195"/>
      <c r="WRT40" s="195"/>
      <c r="WRU40" s="195"/>
      <c r="WRV40" s="195"/>
      <c r="WRW40" s="195"/>
      <c r="WRX40" s="195"/>
      <c r="WRY40" s="195"/>
      <c r="WRZ40" s="195"/>
      <c r="WSA40" s="195"/>
      <c r="WSB40" s="195"/>
      <c r="WSC40" s="195"/>
      <c r="WSD40" s="195"/>
      <c r="WSE40" s="195"/>
      <c r="WSF40" s="195"/>
      <c r="WSG40" s="195"/>
      <c r="WSH40" s="195"/>
      <c r="WSI40" s="195"/>
      <c r="WSJ40" s="195"/>
      <c r="WSK40" s="195"/>
      <c r="WSL40" s="195"/>
      <c r="WSM40" s="195"/>
      <c r="WSN40" s="195"/>
      <c r="WSO40" s="195"/>
      <c r="WSP40" s="195"/>
      <c r="WSQ40" s="195"/>
      <c r="WSR40" s="195"/>
      <c r="WSS40" s="195"/>
      <c r="WST40" s="195"/>
      <c r="WSU40" s="195"/>
      <c r="WSV40" s="195"/>
      <c r="WSW40" s="195"/>
      <c r="WSX40" s="195"/>
      <c r="WSY40" s="195"/>
      <c r="WSZ40" s="195"/>
      <c r="WTA40" s="195"/>
      <c r="WTB40" s="195"/>
      <c r="WTC40" s="195"/>
      <c r="WTD40" s="195"/>
      <c r="WTE40" s="195"/>
      <c r="WTF40" s="195"/>
      <c r="WTG40" s="195"/>
      <c r="WTH40" s="195"/>
      <c r="WTI40" s="195"/>
      <c r="WTJ40" s="195"/>
      <c r="WTK40" s="195"/>
      <c r="WTL40" s="195"/>
      <c r="WTM40" s="195"/>
      <c r="WTN40" s="195"/>
      <c r="WTO40" s="195"/>
      <c r="WTP40" s="195"/>
      <c r="WTQ40" s="195"/>
      <c r="WTR40" s="195"/>
      <c r="WTS40" s="195"/>
      <c r="WTT40" s="195"/>
      <c r="WTU40" s="195"/>
      <c r="WTV40" s="195"/>
      <c r="WTW40" s="195"/>
      <c r="WTX40" s="195"/>
      <c r="WTY40" s="195"/>
      <c r="WTZ40" s="195"/>
      <c r="WUA40" s="195"/>
      <c r="WUB40" s="195"/>
      <c r="WUC40" s="195"/>
      <c r="WUD40" s="195"/>
      <c r="WUE40" s="195"/>
      <c r="WUF40" s="195"/>
      <c r="WUG40" s="195"/>
      <c r="WUH40" s="195"/>
      <c r="WUI40" s="195"/>
      <c r="WUJ40" s="195"/>
      <c r="WUK40" s="195"/>
      <c r="WUL40" s="195"/>
      <c r="WUM40" s="195"/>
      <c r="WUN40" s="195"/>
      <c r="WUO40" s="195"/>
      <c r="WUP40" s="195"/>
      <c r="WUQ40" s="195"/>
      <c r="WUR40" s="195"/>
      <c r="WUS40" s="195"/>
      <c r="WUT40" s="195"/>
      <c r="WUU40" s="195"/>
      <c r="WUV40" s="195"/>
      <c r="WUW40" s="195"/>
      <c r="WUX40" s="195"/>
      <c r="WUY40" s="195"/>
      <c r="WUZ40" s="195"/>
      <c r="WVA40" s="195"/>
      <c r="WVB40" s="195"/>
      <c r="WVC40" s="195"/>
      <c r="WVD40" s="195"/>
      <c r="WVE40" s="195"/>
      <c r="WVF40" s="195"/>
      <c r="WVG40" s="195"/>
      <c r="WVH40" s="195"/>
      <c r="WVI40" s="195"/>
      <c r="WVJ40" s="195"/>
      <c r="WVK40" s="195"/>
      <c r="WVL40" s="195"/>
      <c r="WVM40" s="195"/>
      <c r="WVN40" s="195"/>
      <c r="WVO40" s="195"/>
      <c r="WVP40" s="195"/>
      <c r="WVQ40" s="195"/>
      <c r="WVR40" s="195"/>
      <c r="WVS40" s="195"/>
      <c r="WVT40" s="195"/>
      <c r="WVU40" s="195"/>
      <c r="WVV40" s="195"/>
      <c r="WVW40" s="195"/>
      <c r="WVX40" s="195"/>
      <c r="WVY40" s="195"/>
      <c r="WVZ40" s="195"/>
      <c r="WWA40" s="195"/>
      <c r="WWB40" s="195"/>
      <c r="WWC40" s="195"/>
      <c r="WWD40" s="195"/>
      <c r="WWE40" s="195"/>
      <c r="WWF40" s="195"/>
      <c r="WWG40" s="195"/>
      <c r="WWH40" s="195"/>
      <c r="WWI40" s="195"/>
      <c r="WWJ40" s="195"/>
      <c r="WWK40" s="195"/>
      <c r="WWL40" s="195"/>
      <c r="WWM40" s="195"/>
      <c r="WWN40" s="195"/>
      <c r="WWO40" s="195"/>
      <c r="WWP40" s="195"/>
      <c r="WWQ40" s="195"/>
      <c r="WWR40" s="195"/>
      <c r="WWS40" s="195"/>
      <c r="WWT40" s="195"/>
      <c r="WWU40" s="195"/>
      <c r="WWV40" s="195"/>
      <c r="WWW40" s="195"/>
      <c r="WWX40" s="195"/>
      <c r="WWY40" s="195"/>
      <c r="WWZ40" s="195"/>
      <c r="WXA40" s="195"/>
      <c r="WXB40" s="195"/>
      <c r="WXC40" s="195"/>
      <c r="WXD40" s="195"/>
      <c r="WXE40" s="195"/>
      <c r="WXF40" s="195"/>
      <c r="WXG40" s="195"/>
      <c r="WXH40" s="195"/>
      <c r="WXI40" s="195"/>
    </row>
    <row r="41" spans="1:16181" s="280" customFormat="1">
      <c r="A41" s="279"/>
      <c r="E41" s="260"/>
      <c r="F41" s="261"/>
      <c r="G41" s="261"/>
      <c r="H41" s="293" t="s">
        <v>212</v>
      </c>
      <c r="I41" s="294"/>
      <c r="J41" s="295"/>
      <c r="K41" s="264" t="str">
        <f>IF(SUM(Dashboard!M$39:AP$39)&gt;0,INDEX(Dashboard!M$29:AP$29,1,MATCH(1,Dashboard!M$39:AP$39,0)),"N/A")</f>
        <v>N/A</v>
      </c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6"/>
      <c r="AH41" s="296"/>
      <c r="AI41" s="296"/>
      <c r="AJ41" s="296"/>
      <c r="AK41" s="296"/>
      <c r="AL41" s="296"/>
      <c r="AM41" s="296"/>
      <c r="AN41" s="296"/>
      <c r="AO41" s="296"/>
      <c r="AP41" s="296"/>
      <c r="AQ41" s="297"/>
      <c r="AR41" s="297"/>
      <c r="AS41" s="297"/>
      <c r="AT41" s="298"/>
      <c r="AU41" s="298"/>
      <c r="AV41" s="298"/>
      <c r="AW41" s="298"/>
      <c r="AX41" s="298"/>
      <c r="AY41" s="298"/>
      <c r="AZ41" s="298"/>
      <c r="BA41" s="298"/>
      <c r="BB41" s="195"/>
      <c r="BC41" s="195"/>
      <c r="BD41" s="195"/>
      <c r="BE41" s="195"/>
      <c r="BF41" s="195"/>
      <c r="BG41" s="195"/>
      <c r="BH41" s="195"/>
      <c r="BI41" s="195"/>
      <c r="BJ41" s="195"/>
      <c r="BK41" s="195"/>
      <c r="BL41" s="195"/>
      <c r="BM41" s="195"/>
      <c r="BN41" s="195"/>
      <c r="BO41" s="195"/>
      <c r="BP41" s="195"/>
      <c r="BQ41" s="195"/>
      <c r="BR41" s="195"/>
      <c r="BS41" s="195"/>
      <c r="BT41" s="195"/>
      <c r="BU41" s="195"/>
      <c r="BV41" s="195"/>
      <c r="BW41" s="195"/>
      <c r="BX41" s="195"/>
      <c r="BY41" s="195"/>
      <c r="BZ41" s="195"/>
      <c r="CA41" s="195"/>
      <c r="CB41" s="195"/>
      <c r="CC41" s="195"/>
      <c r="CD41" s="195"/>
      <c r="CE41" s="195"/>
      <c r="CF41" s="195"/>
      <c r="CG41" s="195"/>
      <c r="CH41" s="195"/>
      <c r="CI41" s="195"/>
      <c r="CJ41" s="195"/>
      <c r="CK41" s="195"/>
      <c r="CL41" s="195"/>
      <c r="CM41" s="195"/>
      <c r="CN41" s="195"/>
      <c r="CO41" s="195"/>
      <c r="CP41" s="195"/>
      <c r="CQ41" s="195"/>
      <c r="CR41" s="195"/>
      <c r="CS41" s="195"/>
      <c r="CT41" s="195"/>
      <c r="CU41" s="195"/>
      <c r="CV41" s="195"/>
      <c r="CW41" s="195"/>
      <c r="CX41" s="195"/>
      <c r="CY41" s="195"/>
      <c r="CZ41" s="195"/>
      <c r="DA41" s="195"/>
      <c r="DB41" s="195"/>
      <c r="DC41" s="195"/>
      <c r="DD41" s="195"/>
      <c r="DE41" s="195"/>
      <c r="DF41" s="195"/>
      <c r="DG41" s="195"/>
      <c r="DH41" s="195"/>
      <c r="DI41" s="195"/>
      <c r="DJ41" s="195"/>
      <c r="DK41" s="195"/>
      <c r="DL41" s="195"/>
      <c r="DM41" s="195"/>
      <c r="DN41" s="195"/>
      <c r="DO41" s="195"/>
      <c r="DP41" s="195"/>
      <c r="DQ41" s="195"/>
      <c r="DR41" s="195"/>
      <c r="DS41" s="195"/>
      <c r="DT41" s="195"/>
      <c r="DU41" s="195"/>
      <c r="DV41" s="195"/>
      <c r="DW41" s="195"/>
      <c r="DX41" s="195"/>
      <c r="DY41" s="195"/>
      <c r="DZ41" s="195"/>
      <c r="EA41" s="195"/>
      <c r="EB41" s="195"/>
      <c r="EC41" s="195"/>
      <c r="ED41" s="195"/>
      <c r="EE41" s="195"/>
      <c r="EF41" s="195"/>
      <c r="EG41" s="195"/>
      <c r="EH41" s="195"/>
      <c r="EI41" s="195"/>
      <c r="EJ41" s="195"/>
      <c r="EK41" s="195"/>
      <c r="EL41" s="195"/>
      <c r="EM41" s="195"/>
      <c r="EN41" s="195"/>
      <c r="EO41" s="195"/>
      <c r="EP41" s="195"/>
      <c r="EQ41" s="195"/>
      <c r="ER41" s="195"/>
      <c r="ES41" s="195"/>
      <c r="ET41" s="195"/>
      <c r="EU41" s="195"/>
      <c r="EV41" s="195"/>
      <c r="EW41" s="195"/>
      <c r="EX41" s="195"/>
      <c r="EY41" s="195"/>
      <c r="EZ41" s="195"/>
      <c r="FA41" s="195"/>
      <c r="FB41" s="195"/>
      <c r="FC41" s="195"/>
      <c r="FD41" s="195"/>
      <c r="FE41" s="195"/>
      <c r="FF41" s="195"/>
      <c r="FG41" s="195"/>
      <c r="FH41" s="195"/>
      <c r="FI41" s="195"/>
      <c r="FJ41" s="195"/>
      <c r="FK41" s="195"/>
      <c r="FL41" s="195"/>
      <c r="FM41" s="195"/>
      <c r="FN41" s="195"/>
      <c r="FO41" s="195"/>
      <c r="FP41" s="195"/>
      <c r="FQ41" s="195"/>
      <c r="FR41" s="195"/>
      <c r="FS41" s="195"/>
      <c r="FT41" s="195"/>
      <c r="FU41" s="195"/>
      <c r="FV41" s="195"/>
      <c r="FW41" s="195"/>
      <c r="FX41" s="195"/>
      <c r="FY41" s="195"/>
      <c r="FZ41" s="195"/>
      <c r="GA41" s="195"/>
      <c r="GB41" s="195"/>
      <c r="GC41" s="195"/>
      <c r="GD41" s="195"/>
      <c r="GE41" s="195"/>
      <c r="GF41" s="195"/>
      <c r="GG41" s="195"/>
      <c r="GH41" s="195"/>
      <c r="GI41" s="195"/>
      <c r="GJ41" s="195"/>
      <c r="GK41" s="195"/>
      <c r="GL41" s="195"/>
      <c r="GM41" s="195"/>
      <c r="GN41" s="195"/>
      <c r="GO41" s="195"/>
      <c r="GP41" s="195"/>
      <c r="GQ41" s="195"/>
      <c r="GR41" s="195"/>
      <c r="GS41" s="195"/>
      <c r="GT41" s="195"/>
      <c r="GU41" s="195"/>
      <c r="GV41" s="195"/>
      <c r="GW41" s="195"/>
      <c r="GX41" s="195"/>
      <c r="GY41" s="195"/>
      <c r="GZ41" s="195"/>
      <c r="HA41" s="195"/>
      <c r="HB41" s="195"/>
      <c r="HC41" s="195"/>
      <c r="HD41" s="195"/>
      <c r="HE41" s="195"/>
      <c r="HF41" s="195"/>
      <c r="HG41" s="195"/>
      <c r="HH41" s="195"/>
      <c r="HI41" s="195"/>
      <c r="HJ41" s="195"/>
      <c r="HK41" s="195"/>
      <c r="HL41" s="195"/>
      <c r="HM41" s="195"/>
      <c r="HN41" s="195"/>
      <c r="HO41" s="195"/>
      <c r="HP41" s="195"/>
      <c r="HQ41" s="195"/>
      <c r="HR41" s="195"/>
      <c r="HS41" s="195"/>
      <c r="HT41" s="195"/>
      <c r="HU41" s="195"/>
      <c r="HV41" s="195"/>
      <c r="HW41" s="195"/>
      <c r="HX41" s="195"/>
      <c r="HY41" s="195"/>
      <c r="HZ41" s="195"/>
      <c r="IA41" s="195"/>
      <c r="IB41" s="195"/>
      <c r="IC41" s="195"/>
      <c r="ID41" s="195"/>
      <c r="IE41" s="195"/>
      <c r="IF41" s="195"/>
      <c r="IG41" s="195"/>
      <c r="IH41" s="195"/>
      <c r="II41" s="195"/>
      <c r="IJ41" s="195"/>
      <c r="IK41" s="195"/>
      <c r="IL41" s="195"/>
      <c r="IM41" s="195"/>
      <c r="IN41" s="195"/>
      <c r="IO41" s="195"/>
      <c r="IP41" s="195"/>
      <c r="IQ41" s="195"/>
      <c r="IR41" s="195"/>
      <c r="IS41" s="195"/>
      <c r="IT41" s="195"/>
      <c r="IU41" s="195"/>
      <c r="IV41" s="195"/>
      <c r="IW41" s="195"/>
      <c r="IX41" s="195"/>
      <c r="IY41" s="195"/>
      <c r="IZ41" s="195"/>
      <c r="JA41" s="195"/>
      <c r="JB41" s="195"/>
      <c r="JC41" s="195"/>
      <c r="JD41" s="195"/>
      <c r="JE41" s="195"/>
      <c r="JF41" s="195"/>
      <c r="JG41" s="195"/>
      <c r="JH41" s="195"/>
      <c r="JI41" s="195"/>
      <c r="JJ41" s="195"/>
      <c r="JK41" s="195"/>
      <c r="JL41" s="195"/>
      <c r="JM41" s="195"/>
      <c r="JN41" s="195"/>
      <c r="JO41" s="195"/>
      <c r="JP41" s="195"/>
      <c r="JQ41" s="195"/>
      <c r="JR41" s="195"/>
      <c r="JS41" s="195"/>
      <c r="JT41" s="195"/>
      <c r="JU41" s="195"/>
      <c r="JV41" s="195"/>
      <c r="JW41" s="195"/>
      <c r="JX41" s="195"/>
      <c r="JY41" s="195"/>
      <c r="JZ41" s="195"/>
      <c r="KA41" s="195"/>
      <c r="KB41" s="195"/>
      <c r="KC41" s="195"/>
      <c r="KD41" s="195"/>
      <c r="KE41" s="195"/>
      <c r="KF41" s="195"/>
      <c r="KG41" s="195"/>
      <c r="KH41" s="195"/>
      <c r="KI41" s="195"/>
      <c r="KJ41" s="195"/>
      <c r="KK41" s="195"/>
      <c r="KL41" s="195"/>
      <c r="KM41" s="195"/>
      <c r="KN41" s="195"/>
      <c r="KO41" s="195"/>
      <c r="KP41" s="195"/>
      <c r="KQ41" s="195"/>
      <c r="KR41" s="195"/>
      <c r="KS41" s="195"/>
      <c r="KT41" s="195"/>
      <c r="KU41" s="195"/>
      <c r="KV41" s="195"/>
      <c r="KW41" s="195"/>
      <c r="KX41" s="195"/>
      <c r="KY41" s="195"/>
      <c r="KZ41" s="195"/>
      <c r="LA41" s="195"/>
      <c r="LB41" s="195"/>
      <c r="LC41" s="195"/>
      <c r="LD41" s="195"/>
      <c r="LE41" s="195"/>
      <c r="LF41" s="195"/>
      <c r="LG41" s="195"/>
      <c r="LH41" s="195"/>
      <c r="LI41" s="195"/>
      <c r="LJ41" s="195"/>
      <c r="LK41" s="195"/>
      <c r="LL41" s="195"/>
      <c r="LM41" s="195"/>
      <c r="LN41" s="195"/>
      <c r="LO41" s="195"/>
      <c r="LP41" s="195"/>
      <c r="LQ41" s="195"/>
      <c r="LR41" s="195"/>
      <c r="LS41" s="195"/>
      <c r="LT41" s="195"/>
      <c r="LU41" s="195"/>
      <c r="LV41" s="195"/>
      <c r="LW41" s="195"/>
      <c r="LX41" s="195"/>
      <c r="LY41" s="195"/>
      <c r="LZ41" s="195"/>
      <c r="MA41" s="195"/>
      <c r="MB41" s="195"/>
      <c r="MC41" s="195"/>
      <c r="MD41" s="195"/>
      <c r="ME41" s="195"/>
      <c r="MF41" s="195"/>
      <c r="MG41" s="195"/>
      <c r="MH41" s="195"/>
      <c r="MI41" s="195"/>
      <c r="MJ41" s="195"/>
      <c r="MK41" s="195"/>
      <c r="ML41" s="195"/>
      <c r="MM41" s="195"/>
      <c r="MN41" s="195"/>
      <c r="MO41" s="195"/>
      <c r="MP41" s="195"/>
      <c r="MQ41" s="195"/>
      <c r="MR41" s="195"/>
      <c r="MS41" s="195"/>
      <c r="MT41" s="195"/>
      <c r="MU41" s="195"/>
      <c r="MV41" s="195"/>
      <c r="MW41" s="195"/>
      <c r="MX41" s="195"/>
      <c r="MY41" s="195"/>
      <c r="MZ41" s="195"/>
      <c r="NA41" s="195"/>
      <c r="NB41" s="195"/>
      <c r="NC41" s="195"/>
      <c r="ND41" s="195"/>
      <c r="NE41" s="195"/>
      <c r="NF41" s="195"/>
      <c r="NG41" s="195"/>
      <c r="NH41" s="195"/>
      <c r="NI41" s="195"/>
      <c r="NJ41" s="195"/>
      <c r="NK41" s="195"/>
      <c r="NL41" s="195"/>
      <c r="NM41" s="195"/>
      <c r="NN41" s="195"/>
      <c r="NO41" s="195"/>
      <c r="NP41" s="195"/>
      <c r="NQ41" s="195"/>
      <c r="NR41" s="195"/>
      <c r="NS41" s="195"/>
      <c r="NT41" s="195"/>
      <c r="NU41" s="195"/>
      <c r="NV41" s="195"/>
      <c r="NW41" s="195"/>
      <c r="NX41" s="195"/>
      <c r="NY41" s="195"/>
      <c r="NZ41" s="195"/>
      <c r="OA41" s="195"/>
      <c r="OB41" s="195"/>
      <c r="OC41" s="195"/>
      <c r="OD41" s="195"/>
      <c r="OE41" s="195"/>
      <c r="OF41" s="195"/>
      <c r="OG41" s="195"/>
      <c r="OH41" s="195"/>
      <c r="OI41" s="195"/>
      <c r="OJ41" s="195"/>
      <c r="OK41" s="195"/>
      <c r="OL41" s="195"/>
      <c r="OM41" s="195"/>
      <c r="ON41" s="195"/>
      <c r="OO41" s="195"/>
      <c r="OP41" s="195"/>
      <c r="OQ41" s="195"/>
      <c r="OR41" s="195"/>
      <c r="OS41" s="195"/>
      <c r="OT41" s="195"/>
      <c r="OU41" s="195"/>
      <c r="OV41" s="195"/>
      <c r="OW41" s="195"/>
      <c r="OX41" s="195"/>
      <c r="OY41" s="195"/>
      <c r="OZ41" s="195"/>
      <c r="PA41" s="195"/>
      <c r="PB41" s="195"/>
      <c r="PC41" s="195"/>
      <c r="PD41" s="195"/>
      <c r="PE41" s="195"/>
      <c r="PF41" s="195"/>
      <c r="PG41" s="195"/>
      <c r="PH41" s="195"/>
      <c r="PI41" s="195"/>
      <c r="PJ41" s="195"/>
      <c r="PK41" s="195"/>
      <c r="PL41" s="195"/>
      <c r="PM41" s="195"/>
      <c r="PN41" s="195"/>
      <c r="PO41" s="195"/>
      <c r="PP41" s="195"/>
      <c r="PQ41" s="195"/>
      <c r="PR41" s="195"/>
      <c r="PS41" s="195"/>
      <c r="PT41" s="195"/>
      <c r="PU41" s="195"/>
      <c r="PV41" s="195"/>
      <c r="PW41" s="195"/>
      <c r="PX41" s="195"/>
      <c r="PY41" s="195"/>
      <c r="PZ41" s="195"/>
      <c r="QA41" s="195"/>
      <c r="QB41" s="195"/>
      <c r="QC41" s="195"/>
      <c r="QD41" s="195"/>
      <c r="QE41" s="195"/>
      <c r="QF41" s="195"/>
      <c r="QG41" s="195"/>
      <c r="QH41" s="195"/>
      <c r="QI41" s="195"/>
      <c r="QJ41" s="195"/>
      <c r="QK41" s="195"/>
      <c r="QL41" s="195"/>
      <c r="QM41" s="195"/>
      <c r="QN41" s="195"/>
      <c r="QO41" s="195"/>
      <c r="QP41" s="195"/>
      <c r="QQ41" s="195"/>
      <c r="QR41" s="195"/>
      <c r="QS41" s="195"/>
      <c r="QT41" s="195"/>
      <c r="QU41" s="195"/>
      <c r="QV41" s="195"/>
      <c r="QW41" s="195"/>
      <c r="QX41" s="195"/>
      <c r="QY41" s="195"/>
      <c r="QZ41" s="195"/>
      <c r="RA41" s="195"/>
      <c r="RB41" s="195"/>
      <c r="RC41" s="195"/>
      <c r="RD41" s="195"/>
      <c r="RE41" s="195"/>
      <c r="RF41" s="195"/>
      <c r="RG41" s="195"/>
      <c r="RH41" s="195"/>
      <c r="RI41" s="195"/>
      <c r="RJ41" s="195"/>
      <c r="RK41" s="195"/>
      <c r="RL41" s="195"/>
      <c r="RM41" s="195"/>
      <c r="RN41" s="195"/>
      <c r="RO41" s="195"/>
      <c r="RP41" s="195"/>
      <c r="RQ41" s="195"/>
      <c r="RR41" s="195"/>
      <c r="RS41" s="195"/>
      <c r="RT41" s="195"/>
      <c r="RU41" s="195"/>
      <c r="RV41" s="195"/>
      <c r="RW41" s="195"/>
      <c r="RX41" s="195"/>
      <c r="RY41" s="195"/>
      <c r="RZ41" s="195"/>
      <c r="SA41" s="195"/>
      <c r="SB41" s="195"/>
      <c r="SC41" s="195"/>
      <c r="SD41" s="195"/>
      <c r="SE41" s="195"/>
      <c r="SF41" s="195"/>
      <c r="SG41" s="195"/>
      <c r="SH41" s="195"/>
      <c r="SI41" s="195"/>
      <c r="SJ41" s="195"/>
      <c r="SK41" s="195"/>
      <c r="SL41" s="195"/>
      <c r="SM41" s="195"/>
      <c r="SN41" s="195"/>
      <c r="SO41" s="195"/>
      <c r="SP41" s="195"/>
      <c r="SQ41" s="195"/>
      <c r="SR41" s="195"/>
      <c r="SS41" s="195"/>
      <c r="ST41" s="195"/>
      <c r="SU41" s="195"/>
      <c r="SV41" s="195"/>
      <c r="SW41" s="195"/>
      <c r="SX41" s="195"/>
      <c r="SY41" s="195"/>
      <c r="SZ41" s="195"/>
      <c r="TA41" s="195"/>
      <c r="TB41" s="195"/>
      <c r="TC41" s="195"/>
      <c r="TD41" s="195"/>
      <c r="TE41" s="195"/>
      <c r="TF41" s="195"/>
      <c r="TG41" s="195"/>
      <c r="TH41" s="195"/>
      <c r="TI41" s="195"/>
      <c r="TJ41" s="195"/>
      <c r="TK41" s="195"/>
      <c r="TL41" s="195"/>
      <c r="TM41" s="195"/>
      <c r="TN41" s="195"/>
      <c r="TO41" s="195"/>
      <c r="TP41" s="195"/>
      <c r="TQ41" s="195"/>
      <c r="TR41" s="195"/>
      <c r="TS41" s="195"/>
      <c r="TT41" s="195"/>
      <c r="TU41" s="195"/>
      <c r="TV41" s="195"/>
      <c r="TW41" s="195"/>
      <c r="TX41" s="195"/>
      <c r="TY41" s="195"/>
      <c r="TZ41" s="195"/>
      <c r="UA41" s="195"/>
      <c r="UB41" s="195"/>
      <c r="UC41" s="195"/>
      <c r="UD41" s="195"/>
      <c r="UE41" s="195"/>
      <c r="UF41" s="195"/>
      <c r="UG41" s="195"/>
      <c r="UH41" s="195"/>
      <c r="UI41" s="195"/>
      <c r="UJ41" s="195"/>
      <c r="UK41" s="195"/>
      <c r="UL41" s="195"/>
      <c r="UM41" s="195"/>
      <c r="UN41" s="195"/>
      <c r="UO41" s="195"/>
      <c r="UP41" s="195"/>
      <c r="UQ41" s="195"/>
      <c r="UR41" s="195"/>
      <c r="US41" s="195"/>
      <c r="UT41" s="195"/>
      <c r="UU41" s="195"/>
      <c r="UV41" s="195"/>
      <c r="UW41" s="195"/>
      <c r="UX41" s="195"/>
      <c r="UY41" s="195"/>
      <c r="UZ41" s="195"/>
      <c r="VA41" s="195"/>
      <c r="VB41" s="195"/>
      <c r="VC41" s="195"/>
      <c r="VD41" s="195"/>
      <c r="VE41" s="195"/>
      <c r="VF41" s="195"/>
      <c r="VG41" s="195"/>
      <c r="VH41" s="195"/>
      <c r="VI41" s="195"/>
      <c r="VJ41" s="195"/>
      <c r="VK41" s="195"/>
      <c r="VL41" s="195"/>
      <c r="VM41" s="195"/>
      <c r="VN41" s="195"/>
      <c r="VO41" s="195"/>
      <c r="VP41" s="195"/>
      <c r="VQ41" s="195"/>
      <c r="VR41" s="195"/>
      <c r="VS41" s="195"/>
      <c r="VT41" s="195"/>
      <c r="VU41" s="195"/>
      <c r="VV41" s="195"/>
      <c r="VW41" s="195"/>
      <c r="VX41" s="195"/>
      <c r="VY41" s="195"/>
      <c r="VZ41" s="195"/>
      <c r="WA41" s="195"/>
      <c r="WB41" s="195"/>
      <c r="WC41" s="195"/>
      <c r="WD41" s="195"/>
      <c r="WE41" s="195"/>
      <c r="WF41" s="195"/>
      <c r="WG41" s="195"/>
      <c r="WH41" s="195"/>
      <c r="WI41" s="195"/>
      <c r="WJ41" s="195"/>
      <c r="WK41" s="195"/>
      <c r="WL41" s="195"/>
      <c r="WM41" s="195"/>
      <c r="WN41" s="195"/>
      <c r="WO41" s="195"/>
      <c r="WP41" s="195"/>
      <c r="WQ41" s="195"/>
      <c r="WR41" s="195"/>
      <c r="WS41" s="195"/>
      <c r="WT41" s="195"/>
      <c r="WU41" s="195"/>
      <c r="WV41" s="195"/>
      <c r="WW41" s="195"/>
      <c r="WX41" s="195"/>
      <c r="WY41" s="195"/>
      <c r="WZ41" s="195"/>
      <c r="XA41" s="195"/>
      <c r="XB41" s="195"/>
      <c r="XC41" s="195"/>
      <c r="XD41" s="195"/>
      <c r="XE41" s="195"/>
      <c r="XF41" s="195"/>
      <c r="XG41" s="195"/>
      <c r="XH41" s="195"/>
      <c r="XI41" s="195"/>
      <c r="XJ41" s="195"/>
      <c r="XK41" s="195"/>
      <c r="XL41" s="195"/>
      <c r="XM41" s="195"/>
      <c r="XN41" s="195"/>
      <c r="XO41" s="195"/>
      <c r="XP41" s="195"/>
      <c r="XQ41" s="195"/>
      <c r="XR41" s="195"/>
      <c r="XS41" s="195"/>
      <c r="XT41" s="195"/>
      <c r="XU41" s="195"/>
      <c r="XV41" s="195"/>
      <c r="XW41" s="195"/>
      <c r="XX41" s="195"/>
      <c r="XY41" s="195"/>
      <c r="XZ41" s="195"/>
      <c r="YA41" s="195"/>
      <c r="YB41" s="195"/>
      <c r="YC41" s="195"/>
      <c r="YD41" s="195"/>
      <c r="YE41" s="195"/>
      <c r="YF41" s="195"/>
      <c r="YG41" s="195"/>
      <c r="YH41" s="195"/>
      <c r="YI41" s="195"/>
      <c r="YJ41" s="195"/>
      <c r="YK41" s="195"/>
      <c r="YL41" s="195"/>
      <c r="YM41" s="195"/>
      <c r="YN41" s="195"/>
      <c r="YO41" s="195"/>
      <c r="YP41" s="195"/>
      <c r="YQ41" s="195"/>
      <c r="YR41" s="195"/>
      <c r="YS41" s="195"/>
      <c r="YT41" s="195"/>
      <c r="YU41" s="195"/>
      <c r="YV41" s="195"/>
      <c r="YW41" s="195"/>
      <c r="YX41" s="195"/>
      <c r="YY41" s="195"/>
      <c r="YZ41" s="195"/>
      <c r="ZA41" s="195"/>
      <c r="ZB41" s="195"/>
      <c r="ZC41" s="195"/>
      <c r="ZD41" s="195"/>
      <c r="ZE41" s="195"/>
      <c r="ZF41" s="195"/>
      <c r="ZG41" s="195"/>
      <c r="ZH41" s="195"/>
      <c r="ZI41" s="195"/>
      <c r="ZJ41" s="195"/>
      <c r="ZK41" s="195"/>
      <c r="ZL41" s="195"/>
      <c r="ZM41" s="195"/>
      <c r="ZN41" s="195"/>
      <c r="ZO41" s="195"/>
      <c r="ZP41" s="195"/>
      <c r="ZQ41" s="195"/>
      <c r="ZR41" s="195"/>
      <c r="ZS41" s="195"/>
      <c r="ZT41" s="195"/>
      <c r="ZU41" s="195"/>
      <c r="ZV41" s="195"/>
      <c r="ZW41" s="195"/>
      <c r="ZX41" s="195"/>
      <c r="ZY41" s="195"/>
      <c r="ZZ41" s="195"/>
      <c r="AAA41" s="195"/>
      <c r="AAB41" s="195"/>
      <c r="AAC41" s="195"/>
      <c r="AAD41" s="195"/>
      <c r="AAE41" s="195"/>
      <c r="AAF41" s="195"/>
      <c r="AAG41" s="195"/>
      <c r="AAH41" s="195"/>
      <c r="AAI41" s="195"/>
      <c r="AAJ41" s="195"/>
      <c r="AAK41" s="195"/>
      <c r="AAL41" s="195"/>
      <c r="AAM41" s="195"/>
      <c r="AAN41" s="195"/>
      <c r="AAO41" s="195"/>
      <c r="AAP41" s="195"/>
      <c r="AAQ41" s="195"/>
      <c r="AAR41" s="195"/>
      <c r="AAS41" s="195"/>
      <c r="AAT41" s="195"/>
      <c r="AAU41" s="195"/>
      <c r="AAV41" s="195"/>
      <c r="AAW41" s="195"/>
      <c r="AAX41" s="195"/>
      <c r="AAY41" s="195"/>
      <c r="AAZ41" s="195"/>
      <c r="ABA41" s="195"/>
      <c r="ABB41" s="195"/>
      <c r="ABC41" s="195"/>
      <c r="ABD41" s="195"/>
      <c r="ABE41" s="195"/>
      <c r="ABF41" s="195"/>
      <c r="ABG41" s="195"/>
      <c r="ABH41" s="195"/>
      <c r="ABI41" s="195"/>
      <c r="ABJ41" s="195"/>
      <c r="ABK41" s="195"/>
      <c r="ABL41" s="195"/>
      <c r="ABM41" s="195"/>
      <c r="ABN41" s="195"/>
      <c r="ABO41" s="195"/>
      <c r="ABP41" s="195"/>
      <c r="ABQ41" s="195"/>
      <c r="ABR41" s="195"/>
      <c r="ABS41" s="195"/>
      <c r="ABT41" s="195"/>
      <c r="ABU41" s="195"/>
      <c r="ABV41" s="195"/>
      <c r="ABW41" s="195"/>
      <c r="ABX41" s="195"/>
      <c r="ABY41" s="195"/>
      <c r="ABZ41" s="195"/>
      <c r="ACA41" s="195"/>
      <c r="ACB41" s="195"/>
      <c r="ACC41" s="195"/>
      <c r="ACD41" s="195"/>
      <c r="ACE41" s="195"/>
      <c r="ACF41" s="195"/>
      <c r="ACG41" s="195"/>
      <c r="ACH41" s="195"/>
      <c r="ACI41" s="195"/>
      <c r="ACJ41" s="195"/>
      <c r="ACK41" s="195"/>
      <c r="ACL41" s="195"/>
      <c r="ACM41" s="195"/>
      <c r="ACN41" s="195"/>
      <c r="ACO41" s="195"/>
      <c r="ACP41" s="195"/>
      <c r="ACQ41" s="195"/>
      <c r="ACR41" s="195"/>
      <c r="ACS41" s="195"/>
      <c r="ACT41" s="195"/>
      <c r="ACU41" s="195"/>
      <c r="ACV41" s="195"/>
      <c r="ACW41" s="195"/>
      <c r="ACX41" s="195"/>
      <c r="ACY41" s="195"/>
      <c r="ACZ41" s="195"/>
      <c r="ADA41" s="195"/>
      <c r="ADB41" s="195"/>
      <c r="ADC41" s="195"/>
      <c r="ADD41" s="195"/>
      <c r="ADE41" s="195"/>
      <c r="ADF41" s="195"/>
      <c r="ADG41" s="195"/>
      <c r="ADH41" s="195"/>
      <c r="ADI41" s="195"/>
      <c r="ADJ41" s="195"/>
      <c r="ADK41" s="195"/>
      <c r="ADL41" s="195"/>
      <c r="ADM41" s="195"/>
      <c r="ADN41" s="195"/>
      <c r="ADO41" s="195"/>
      <c r="ADP41" s="195"/>
      <c r="ADQ41" s="195"/>
      <c r="ADR41" s="195"/>
      <c r="ADS41" s="195"/>
      <c r="ADT41" s="195"/>
      <c r="ADU41" s="195"/>
      <c r="ADV41" s="195"/>
      <c r="ADW41" s="195"/>
      <c r="ADX41" s="195"/>
      <c r="ADY41" s="195"/>
      <c r="ADZ41" s="195"/>
      <c r="AEA41" s="195"/>
      <c r="AEB41" s="195"/>
      <c r="AEC41" s="195"/>
      <c r="AED41" s="195"/>
      <c r="AEE41" s="195"/>
      <c r="AEF41" s="195"/>
      <c r="AEG41" s="195"/>
      <c r="AEH41" s="195"/>
      <c r="AEI41" s="195"/>
      <c r="AEJ41" s="195"/>
      <c r="AEK41" s="195"/>
      <c r="AEL41" s="195"/>
      <c r="AEM41" s="195"/>
      <c r="AEN41" s="195"/>
      <c r="AEO41" s="195"/>
      <c r="AEP41" s="195"/>
      <c r="AEQ41" s="195"/>
      <c r="AER41" s="195"/>
      <c r="AES41" s="195"/>
      <c r="AET41" s="195"/>
      <c r="AEU41" s="195"/>
      <c r="AEV41" s="195"/>
      <c r="AEW41" s="195"/>
      <c r="AEX41" s="195"/>
      <c r="AEY41" s="195"/>
      <c r="AEZ41" s="195"/>
      <c r="AFA41" s="195"/>
      <c r="AFB41" s="195"/>
      <c r="AFC41" s="195"/>
      <c r="AFD41" s="195"/>
      <c r="AFE41" s="195"/>
      <c r="AFF41" s="195"/>
      <c r="AFG41" s="195"/>
      <c r="AFH41" s="195"/>
      <c r="AFI41" s="195"/>
      <c r="AFJ41" s="195"/>
      <c r="AFK41" s="195"/>
      <c r="AFL41" s="195"/>
      <c r="AFM41" s="195"/>
      <c r="AFN41" s="195"/>
      <c r="AFO41" s="195"/>
      <c r="AFP41" s="195"/>
      <c r="AFQ41" s="195"/>
      <c r="AFR41" s="195"/>
      <c r="AFS41" s="195"/>
      <c r="AFT41" s="195"/>
      <c r="AFU41" s="195"/>
      <c r="AFV41" s="195"/>
      <c r="AFW41" s="195"/>
      <c r="AFX41" s="195"/>
      <c r="AFY41" s="195"/>
      <c r="AFZ41" s="195"/>
      <c r="AGA41" s="195"/>
      <c r="AGB41" s="195"/>
      <c r="AGC41" s="195"/>
      <c r="AGD41" s="195"/>
      <c r="AGE41" s="195"/>
      <c r="AGF41" s="195"/>
      <c r="AGG41" s="195"/>
      <c r="AGH41" s="195"/>
      <c r="AGI41" s="195"/>
      <c r="AGJ41" s="195"/>
      <c r="AGK41" s="195"/>
      <c r="AGL41" s="195"/>
      <c r="AGM41" s="195"/>
      <c r="AGN41" s="195"/>
      <c r="AGO41" s="195"/>
      <c r="AGP41" s="195"/>
      <c r="AGQ41" s="195"/>
      <c r="AGR41" s="195"/>
      <c r="AGS41" s="195"/>
      <c r="AGT41" s="195"/>
      <c r="AGU41" s="195"/>
      <c r="AGV41" s="195"/>
      <c r="AGW41" s="195"/>
      <c r="AGX41" s="195"/>
      <c r="AGY41" s="195"/>
      <c r="AGZ41" s="195"/>
      <c r="AHA41" s="195"/>
      <c r="AHB41" s="195"/>
      <c r="AHC41" s="195"/>
      <c r="AHD41" s="195"/>
      <c r="AHE41" s="195"/>
      <c r="AHF41" s="195"/>
      <c r="AHG41" s="195"/>
      <c r="AHH41" s="195"/>
      <c r="AHI41" s="195"/>
      <c r="AHJ41" s="195"/>
      <c r="AHK41" s="195"/>
      <c r="AHL41" s="195"/>
      <c r="AHM41" s="195"/>
      <c r="AHN41" s="195"/>
      <c r="AHO41" s="195"/>
      <c r="AHP41" s="195"/>
      <c r="AHQ41" s="195"/>
      <c r="AHR41" s="195"/>
      <c r="AHS41" s="195"/>
      <c r="AHT41" s="195"/>
      <c r="AHU41" s="195"/>
      <c r="AHV41" s="195"/>
      <c r="AHW41" s="195"/>
      <c r="AHX41" s="195"/>
      <c r="AHY41" s="195"/>
      <c r="AHZ41" s="195"/>
      <c r="AIA41" s="195"/>
      <c r="AIB41" s="195"/>
      <c r="AIC41" s="195"/>
      <c r="AID41" s="195"/>
      <c r="AIE41" s="195"/>
      <c r="AIF41" s="195"/>
      <c r="AIG41" s="195"/>
      <c r="AIH41" s="195"/>
      <c r="AII41" s="195"/>
      <c r="AIJ41" s="195"/>
      <c r="AIK41" s="195"/>
      <c r="AIL41" s="195"/>
      <c r="AIM41" s="195"/>
      <c r="AIN41" s="195"/>
      <c r="AIO41" s="195"/>
      <c r="AIP41" s="195"/>
      <c r="AIQ41" s="195"/>
      <c r="AIR41" s="195"/>
      <c r="AIS41" s="195"/>
      <c r="AIT41" s="195"/>
      <c r="AIU41" s="195"/>
      <c r="AIV41" s="195"/>
      <c r="AIW41" s="195"/>
      <c r="AIX41" s="195"/>
      <c r="AIY41" s="195"/>
      <c r="AIZ41" s="195"/>
      <c r="AJA41" s="195"/>
      <c r="AJB41" s="195"/>
      <c r="AJC41" s="195"/>
      <c r="AJD41" s="195"/>
      <c r="AJE41" s="195"/>
      <c r="AJF41" s="195"/>
      <c r="AJG41" s="195"/>
      <c r="AJH41" s="195"/>
      <c r="AJI41" s="195"/>
      <c r="AJJ41" s="195"/>
      <c r="AJK41" s="195"/>
      <c r="AJL41" s="195"/>
      <c r="AJM41" s="195"/>
      <c r="AJN41" s="195"/>
      <c r="AJO41" s="195"/>
      <c r="AJP41" s="195"/>
      <c r="AJQ41" s="195"/>
      <c r="AJR41" s="195"/>
      <c r="AJS41" s="195"/>
      <c r="AJT41" s="195"/>
      <c r="AJU41" s="195"/>
      <c r="AJV41" s="195"/>
      <c r="AJW41" s="195"/>
      <c r="AJX41" s="195"/>
      <c r="AJY41" s="195"/>
      <c r="AJZ41" s="195"/>
      <c r="AKA41" s="195"/>
      <c r="AKB41" s="195"/>
      <c r="AKC41" s="195"/>
      <c r="AKD41" s="195"/>
      <c r="AKE41" s="195"/>
      <c r="AKF41" s="195"/>
      <c r="AKG41" s="195"/>
      <c r="AKH41" s="195"/>
      <c r="AKI41" s="195"/>
      <c r="AKJ41" s="195"/>
      <c r="AKK41" s="195"/>
      <c r="AKL41" s="195"/>
      <c r="AKM41" s="195"/>
      <c r="AKN41" s="195"/>
      <c r="AKO41" s="195"/>
      <c r="AKP41" s="195"/>
      <c r="AKQ41" s="195"/>
      <c r="AKR41" s="195"/>
      <c r="AKS41" s="195"/>
      <c r="AKT41" s="195"/>
      <c r="AKU41" s="195"/>
      <c r="AKV41" s="195"/>
      <c r="AKW41" s="195"/>
      <c r="AKX41" s="195"/>
      <c r="AKY41" s="195"/>
      <c r="AKZ41" s="195"/>
      <c r="ALA41" s="195"/>
      <c r="ALB41" s="195"/>
      <c r="ALC41" s="195"/>
      <c r="ALD41" s="195"/>
      <c r="ALE41" s="195"/>
      <c r="ALF41" s="195"/>
      <c r="ALG41" s="195"/>
      <c r="ALH41" s="195"/>
      <c r="ALI41" s="195"/>
      <c r="ALJ41" s="195"/>
      <c r="ALK41" s="195"/>
      <c r="ALL41" s="195"/>
      <c r="ALM41" s="195"/>
      <c r="ALN41" s="195"/>
      <c r="ALO41" s="195"/>
      <c r="ALP41" s="195"/>
      <c r="ALQ41" s="195"/>
      <c r="ALR41" s="195"/>
      <c r="ALS41" s="195"/>
      <c r="ALT41" s="195"/>
      <c r="ALU41" s="195"/>
      <c r="ALV41" s="195"/>
      <c r="ALW41" s="195"/>
      <c r="ALX41" s="195"/>
      <c r="ALY41" s="195"/>
      <c r="ALZ41" s="195"/>
      <c r="AMA41" s="195"/>
      <c r="AMB41" s="195"/>
      <c r="AMC41" s="195"/>
      <c r="AMD41" s="195"/>
      <c r="AME41" s="195"/>
      <c r="AMF41" s="195"/>
      <c r="AMG41" s="195"/>
      <c r="AMH41" s="195"/>
      <c r="AMI41" s="195"/>
      <c r="AMJ41" s="195"/>
      <c r="AMK41" s="195"/>
      <c r="AML41" s="195"/>
      <c r="AMM41" s="195"/>
      <c r="AMN41" s="195"/>
      <c r="AMO41" s="195"/>
      <c r="AMP41" s="195"/>
      <c r="AMQ41" s="195"/>
      <c r="AMR41" s="195"/>
      <c r="AMS41" s="195"/>
      <c r="AMT41" s="195"/>
      <c r="AMU41" s="195"/>
      <c r="AMV41" s="195"/>
      <c r="AMW41" s="195"/>
      <c r="AMX41" s="195"/>
      <c r="AMY41" s="195"/>
      <c r="AMZ41" s="195"/>
      <c r="ANA41" s="195"/>
      <c r="ANB41" s="195"/>
      <c r="ANC41" s="195"/>
      <c r="AND41" s="195"/>
      <c r="ANE41" s="195"/>
      <c r="ANF41" s="195"/>
      <c r="ANG41" s="195"/>
      <c r="ANH41" s="195"/>
      <c r="ANI41" s="195"/>
      <c r="ANJ41" s="195"/>
      <c r="ANK41" s="195"/>
      <c r="ANL41" s="195"/>
      <c r="ANM41" s="195"/>
      <c r="ANN41" s="195"/>
      <c r="ANO41" s="195"/>
      <c r="ANP41" s="195"/>
      <c r="ANQ41" s="195"/>
      <c r="ANR41" s="195"/>
      <c r="ANS41" s="195"/>
      <c r="ANT41" s="195"/>
      <c r="ANU41" s="195"/>
      <c r="ANV41" s="195"/>
      <c r="ANW41" s="195"/>
      <c r="ANX41" s="195"/>
      <c r="ANY41" s="195"/>
      <c r="ANZ41" s="195"/>
      <c r="AOA41" s="195"/>
      <c r="AOB41" s="195"/>
      <c r="AOC41" s="195"/>
      <c r="AOD41" s="195"/>
      <c r="AOE41" s="195"/>
      <c r="AOF41" s="195"/>
      <c r="AOG41" s="195"/>
      <c r="AOH41" s="195"/>
      <c r="AOI41" s="195"/>
      <c r="AOJ41" s="195"/>
      <c r="AOK41" s="195"/>
      <c r="AOL41" s="195"/>
      <c r="AOM41" s="195"/>
      <c r="AON41" s="195"/>
      <c r="AOO41" s="195"/>
      <c r="AOP41" s="195"/>
      <c r="AOQ41" s="195"/>
      <c r="AOR41" s="195"/>
      <c r="AOS41" s="195"/>
      <c r="AOT41" s="195"/>
      <c r="AOU41" s="195"/>
      <c r="AOV41" s="195"/>
      <c r="AOW41" s="195"/>
      <c r="AOX41" s="195"/>
      <c r="AOY41" s="195"/>
      <c r="AOZ41" s="195"/>
      <c r="APA41" s="195"/>
      <c r="APB41" s="195"/>
      <c r="APC41" s="195"/>
      <c r="APD41" s="195"/>
      <c r="APE41" s="195"/>
      <c r="APF41" s="195"/>
      <c r="APG41" s="195"/>
      <c r="APH41" s="195"/>
      <c r="API41" s="195"/>
      <c r="APJ41" s="195"/>
      <c r="APK41" s="195"/>
      <c r="APL41" s="195"/>
      <c r="APM41" s="195"/>
      <c r="APN41" s="195"/>
      <c r="APO41" s="195"/>
      <c r="APP41" s="195"/>
      <c r="APQ41" s="195"/>
      <c r="APR41" s="195"/>
      <c r="APS41" s="195"/>
      <c r="APT41" s="195"/>
      <c r="APU41" s="195"/>
      <c r="APV41" s="195"/>
      <c r="APW41" s="195"/>
      <c r="APX41" s="195"/>
      <c r="APY41" s="195"/>
      <c r="APZ41" s="195"/>
      <c r="AQA41" s="195"/>
      <c r="AQB41" s="195"/>
      <c r="AQC41" s="195"/>
      <c r="AQD41" s="195"/>
      <c r="AQE41" s="195"/>
      <c r="AQF41" s="195"/>
      <c r="AQG41" s="195"/>
      <c r="AQH41" s="195"/>
      <c r="AQI41" s="195"/>
      <c r="AQJ41" s="195"/>
      <c r="AQK41" s="195"/>
      <c r="AQL41" s="195"/>
      <c r="AQM41" s="195"/>
      <c r="AQN41" s="195"/>
      <c r="AQO41" s="195"/>
      <c r="AQP41" s="195"/>
      <c r="AQQ41" s="195"/>
      <c r="AQR41" s="195"/>
      <c r="AQS41" s="195"/>
      <c r="AQT41" s="195"/>
      <c r="AQU41" s="195"/>
      <c r="AQV41" s="195"/>
      <c r="AQW41" s="195"/>
      <c r="AQX41" s="195"/>
      <c r="AQY41" s="195"/>
      <c r="AQZ41" s="195"/>
      <c r="ARA41" s="195"/>
      <c r="ARB41" s="195"/>
      <c r="ARC41" s="195"/>
      <c r="ARD41" s="195"/>
      <c r="ARE41" s="195"/>
      <c r="ARF41" s="195"/>
      <c r="ARG41" s="195"/>
      <c r="ARH41" s="195"/>
      <c r="ARI41" s="195"/>
      <c r="ARJ41" s="195"/>
      <c r="ARK41" s="195"/>
      <c r="ARL41" s="195"/>
      <c r="ARM41" s="195"/>
      <c r="ARN41" s="195"/>
      <c r="ARO41" s="195"/>
      <c r="ARP41" s="195"/>
      <c r="ARQ41" s="195"/>
      <c r="ARR41" s="195"/>
      <c r="ARS41" s="195"/>
      <c r="ART41" s="195"/>
      <c r="ARU41" s="195"/>
      <c r="ARV41" s="195"/>
      <c r="ARW41" s="195"/>
      <c r="ARX41" s="195"/>
      <c r="ARY41" s="195"/>
      <c r="ARZ41" s="195"/>
      <c r="ASA41" s="195"/>
      <c r="ASB41" s="195"/>
      <c r="ASC41" s="195"/>
      <c r="ASD41" s="195"/>
      <c r="ASE41" s="195"/>
      <c r="ASF41" s="195"/>
      <c r="ASG41" s="195"/>
      <c r="ASH41" s="195"/>
      <c r="ASI41" s="195"/>
      <c r="ASJ41" s="195"/>
      <c r="ASK41" s="195"/>
      <c r="ASL41" s="195"/>
      <c r="ASM41" s="195"/>
      <c r="ASN41" s="195"/>
      <c r="ASO41" s="195"/>
      <c r="ASP41" s="195"/>
      <c r="ASQ41" s="195"/>
      <c r="ASR41" s="195"/>
      <c r="ASS41" s="195"/>
      <c r="AST41" s="195"/>
      <c r="ASU41" s="195"/>
      <c r="ASV41" s="195"/>
      <c r="ASW41" s="195"/>
      <c r="ASX41" s="195"/>
      <c r="ASY41" s="195"/>
      <c r="ASZ41" s="195"/>
      <c r="ATA41" s="195"/>
      <c r="ATB41" s="195"/>
      <c r="ATC41" s="195"/>
      <c r="ATD41" s="195"/>
      <c r="ATE41" s="195"/>
      <c r="ATF41" s="195"/>
      <c r="ATG41" s="195"/>
      <c r="ATH41" s="195"/>
      <c r="ATI41" s="195"/>
      <c r="ATJ41" s="195"/>
      <c r="ATK41" s="195"/>
      <c r="ATL41" s="195"/>
      <c r="ATM41" s="195"/>
      <c r="ATN41" s="195"/>
      <c r="ATO41" s="195"/>
      <c r="ATP41" s="195"/>
      <c r="ATQ41" s="195"/>
      <c r="ATR41" s="195"/>
      <c r="ATS41" s="195"/>
      <c r="ATT41" s="195"/>
      <c r="ATU41" s="195"/>
      <c r="ATV41" s="195"/>
      <c r="ATW41" s="195"/>
      <c r="ATX41" s="195"/>
      <c r="ATY41" s="195"/>
      <c r="ATZ41" s="195"/>
      <c r="AUA41" s="195"/>
      <c r="AUB41" s="195"/>
      <c r="AUC41" s="195"/>
      <c r="AUD41" s="195"/>
      <c r="AUE41" s="195"/>
      <c r="AUF41" s="195"/>
      <c r="AUG41" s="195"/>
      <c r="AUH41" s="195"/>
      <c r="AUI41" s="195"/>
      <c r="AUJ41" s="195"/>
      <c r="AUK41" s="195"/>
      <c r="AUL41" s="195"/>
      <c r="AUM41" s="195"/>
      <c r="AUN41" s="195"/>
      <c r="AUO41" s="195"/>
      <c r="AUP41" s="195"/>
      <c r="AUQ41" s="195"/>
      <c r="AUR41" s="195"/>
      <c r="AUS41" s="195"/>
      <c r="AUT41" s="195"/>
      <c r="AUU41" s="195"/>
      <c r="AUV41" s="195"/>
      <c r="AUW41" s="195"/>
      <c r="AUX41" s="195"/>
      <c r="AUY41" s="195"/>
      <c r="AUZ41" s="195"/>
      <c r="AVA41" s="195"/>
      <c r="AVB41" s="195"/>
      <c r="AVC41" s="195"/>
      <c r="AVD41" s="195"/>
      <c r="AVE41" s="195"/>
      <c r="AVF41" s="195"/>
      <c r="AVG41" s="195"/>
      <c r="AVH41" s="195"/>
      <c r="AVI41" s="195"/>
      <c r="AVJ41" s="195"/>
      <c r="AVK41" s="195"/>
      <c r="AVL41" s="195"/>
      <c r="AVM41" s="195"/>
      <c r="AVN41" s="195"/>
      <c r="AVO41" s="195"/>
      <c r="AVP41" s="195"/>
      <c r="AVQ41" s="195"/>
      <c r="AVR41" s="195"/>
      <c r="AVS41" s="195"/>
      <c r="AVT41" s="195"/>
      <c r="AVU41" s="195"/>
      <c r="AVV41" s="195"/>
      <c r="AVW41" s="195"/>
      <c r="AVX41" s="195"/>
      <c r="AVY41" s="195"/>
      <c r="AVZ41" s="195"/>
      <c r="AWA41" s="195"/>
      <c r="AWB41" s="195"/>
      <c r="AWC41" s="195"/>
      <c r="AWD41" s="195"/>
      <c r="AWE41" s="195"/>
      <c r="AWF41" s="195"/>
      <c r="AWG41" s="195"/>
      <c r="AWH41" s="195"/>
      <c r="AWI41" s="195"/>
      <c r="AWJ41" s="195"/>
      <c r="AWK41" s="195"/>
      <c r="AWL41" s="195"/>
      <c r="AWM41" s="195"/>
      <c r="AWN41" s="195"/>
      <c r="AWO41" s="195"/>
      <c r="AWP41" s="195"/>
      <c r="AWQ41" s="195"/>
      <c r="AWR41" s="195"/>
      <c r="AWS41" s="195"/>
      <c r="AWT41" s="195"/>
      <c r="AWU41" s="195"/>
      <c r="AWV41" s="195"/>
      <c r="AWW41" s="195"/>
      <c r="AWX41" s="195"/>
      <c r="AWY41" s="195"/>
      <c r="AWZ41" s="195"/>
      <c r="AXA41" s="195"/>
      <c r="AXB41" s="195"/>
      <c r="AXC41" s="195"/>
      <c r="AXD41" s="195"/>
      <c r="AXE41" s="195"/>
      <c r="AXF41" s="195"/>
      <c r="AXG41" s="195"/>
      <c r="AXH41" s="195"/>
      <c r="AXI41" s="195"/>
      <c r="AXJ41" s="195"/>
      <c r="AXK41" s="195"/>
      <c r="AXL41" s="195"/>
      <c r="AXM41" s="195"/>
      <c r="AXN41" s="195"/>
      <c r="AXO41" s="195"/>
      <c r="AXP41" s="195"/>
      <c r="AXQ41" s="195"/>
      <c r="AXR41" s="195"/>
      <c r="AXS41" s="195"/>
      <c r="AXT41" s="195"/>
      <c r="AXU41" s="195"/>
      <c r="AXV41" s="195"/>
      <c r="AXW41" s="195"/>
      <c r="AXX41" s="195"/>
      <c r="AXY41" s="195"/>
      <c r="AXZ41" s="195"/>
      <c r="AYA41" s="195"/>
      <c r="AYB41" s="195"/>
      <c r="AYC41" s="195"/>
      <c r="AYD41" s="195"/>
      <c r="AYE41" s="195"/>
      <c r="AYF41" s="195"/>
      <c r="AYG41" s="195"/>
      <c r="AYH41" s="195"/>
      <c r="AYI41" s="195"/>
      <c r="AYJ41" s="195"/>
      <c r="AYK41" s="195"/>
      <c r="AYL41" s="195"/>
      <c r="AYM41" s="195"/>
      <c r="AYN41" s="195"/>
      <c r="AYO41" s="195"/>
      <c r="AYP41" s="195"/>
      <c r="AYQ41" s="195"/>
      <c r="AYR41" s="195"/>
      <c r="AYS41" s="195"/>
      <c r="AYT41" s="195"/>
      <c r="AYU41" s="195"/>
      <c r="AYV41" s="195"/>
      <c r="AYW41" s="195"/>
      <c r="AYX41" s="195"/>
      <c r="AYY41" s="195"/>
      <c r="AYZ41" s="195"/>
      <c r="AZA41" s="195"/>
      <c r="AZB41" s="195"/>
      <c r="AZC41" s="195"/>
      <c r="AZD41" s="195"/>
      <c r="AZE41" s="195"/>
      <c r="AZF41" s="195"/>
      <c r="AZG41" s="195"/>
      <c r="AZH41" s="195"/>
      <c r="AZI41" s="195"/>
      <c r="AZJ41" s="195"/>
      <c r="AZK41" s="195"/>
      <c r="AZL41" s="195"/>
      <c r="AZM41" s="195"/>
      <c r="AZN41" s="195"/>
      <c r="AZO41" s="195"/>
      <c r="AZP41" s="195"/>
      <c r="AZQ41" s="195"/>
      <c r="AZR41" s="195"/>
      <c r="AZS41" s="195"/>
      <c r="AZT41" s="195"/>
      <c r="AZU41" s="195"/>
      <c r="AZV41" s="195"/>
      <c r="AZW41" s="195"/>
      <c r="AZX41" s="195"/>
      <c r="AZY41" s="195"/>
      <c r="AZZ41" s="195"/>
      <c r="BAA41" s="195"/>
      <c r="BAB41" s="195"/>
      <c r="BAC41" s="195"/>
      <c r="BAD41" s="195"/>
      <c r="BAE41" s="195"/>
      <c r="BAF41" s="195"/>
      <c r="BAG41" s="195"/>
      <c r="BAH41" s="195"/>
      <c r="BAI41" s="195"/>
      <c r="BAJ41" s="195"/>
      <c r="BAK41" s="195"/>
      <c r="BAL41" s="195"/>
      <c r="BAM41" s="195"/>
      <c r="BAN41" s="195"/>
      <c r="BAO41" s="195"/>
      <c r="BAP41" s="195"/>
      <c r="BAQ41" s="195"/>
      <c r="BAR41" s="195"/>
      <c r="BAS41" s="195"/>
      <c r="BAT41" s="195"/>
      <c r="BAU41" s="195"/>
      <c r="BAV41" s="195"/>
      <c r="BAW41" s="195"/>
      <c r="BAX41" s="195"/>
      <c r="BAY41" s="195"/>
      <c r="BAZ41" s="195"/>
      <c r="BBA41" s="195"/>
      <c r="BBB41" s="195"/>
      <c r="BBC41" s="195"/>
      <c r="BBD41" s="195"/>
      <c r="BBE41" s="195"/>
      <c r="BBF41" s="195"/>
      <c r="BBG41" s="195"/>
      <c r="BBH41" s="195"/>
      <c r="BBI41" s="195"/>
      <c r="BBJ41" s="195"/>
      <c r="BBK41" s="195"/>
      <c r="BBL41" s="195"/>
      <c r="BBM41" s="195"/>
      <c r="BBN41" s="195"/>
      <c r="BBO41" s="195"/>
      <c r="BBP41" s="195"/>
      <c r="BBQ41" s="195"/>
      <c r="BBR41" s="195"/>
      <c r="BBS41" s="195"/>
      <c r="BBT41" s="195"/>
      <c r="BBU41" s="195"/>
      <c r="BBV41" s="195"/>
      <c r="BBW41" s="195"/>
      <c r="BBX41" s="195"/>
      <c r="BBY41" s="195"/>
      <c r="BBZ41" s="195"/>
      <c r="BCA41" s="195"/>
      <c r="BCB41" s="195"/>
      <c r="BCC41" s="195"/>
      <c r="BCD41" s="195"/>
      <c r="BCE41" s="195"/>
      <c r="BCF41" s="195"/>
      <c r="BCG41" s="195"/>
      <c r="BCH41" s="195"/>
      <c r="BCI41" s="195"/>
      <c r="BCJ41" s="195"/>
      <c r="BCK41" s="195"/>
      <c r="BCL41" s="195"/>
      <c r="BCM41" s="195"/>
      <c r="BCN41" s="195"/>
      <c r="BCO41" s="195"/>
      <c r="BCP41" s="195"/>
      <c r="BCQ41" s="195"/>
      <c r="BCR41" s="195"/>
      <c r="BCS41" s="195"/>
      <c r="BCT41" s="195"/>
      <c r="BCU41" s="195"/>
      <c r="BCV41" s="195"/>
      <c r="BCW41" s="195"/>
      <c r="BCX41" s="195"/>
      <c r="BCY41" s="195"/>
      <c r="BCZ41" s="195"/>
      <c r="BDA41" s="195"/>
      <c r="BDB41" s="195"/>
      <c r="BDC41" s="195"/>
      <c r="BDD41" s="195"/>
      <c r="BDE41" s="195"/>
      <c r="BDF41" s="195"/>
      <c r="BDG41" s="195"/>
      <c r="BDH41" s="195"/>
      <c r="BDI41" s="195"/>
      <c r="BDJ41" s="195"/>
      <c r="BDK41" s="195"/>
      <c r="BDL41" s="195"/>
      <c r="BDM41" s="195"/>
      <c r="BDN41" s="195"/>
      <c r="BDO41" s="195"/>
      <c r="BDP41" s="195"/>
      <c r="BDQ41" s="195"/>
      <c r="BDR41" s="195"/>
      <c r="BDS41" s="195"/>
      <c r="BDT41" s="195"/>
      <c r="BDU41" s="195"/>
      <c r="BDV41" s="195"/>
      <c r="BDW41" s="195"/>
      <c r="BDX41" s="195"/>
      <c r="BDY41" s="195"/>
      <c r="BDZ41" s="195"/>
      <c r="BEA41" s="195"/>
      <c r="BEB41" s="195"/>
      <c r="BEC41" s="195"/>
      <c r="BED41" s="195"/>
      <c r="BEE41" s="195"/>
      <c r="BEF41" s="195"/>
      <c r="BEG41" s="195"/>
      <c r="BEH41" s="195"/>
      <c r="BEI41" s="195"/>
      <c r="BEJ41" s="195"/>
      <c r="BEK41" s="195"/>
      <c r="BEL41" s="195"/>
      <c r="BEM41" s="195"/>
      <c r="BEN41" s="195"/>
      <c r="BEO41" s="195"/>
      <c r="BEP41" s="195"/>
      <c r="BEQ41" s="195"/>
      <c r="BER41" s="195"/>
      <c r="BES41" s="195"/>
      <c r="BET41" s="195"/>
      <c r="BEU41" s="195"/>
      <c r="BEV41" s="195"/>
      <c r="BEW41" s="195"/>
      <c r="BEX41" s="195"/>
      <c r="BEY41" s="195"/>
      <c r="BEZ41" s="195"/>
      <c r="BFA41" s="195"/>
      <c r="BFB41" s="195"/>
      <c r="BFC41" s="195"/>
      <c r="BFD41" s="195"/>
      <c r="BFE41" s="195"/>
      <c r="BFF41" s="195"/>
      <c r="BFG41" s="195"/>
      <c r="BFH41" s="195"/>
      <c r="BFI41" s="195"/>
      <c r="BFJ41" s="195"/>
      <c r="BFK41" s="195"/>
      <c r="BFL41" s="195"/>
      <c r="BFM41" s="195"/>
      <c r="BFN41" s="195"/>
      <c r="BFO41" s="195"/>
      <c r="BFP41" s="195"/>
      <c r="BFQ41" s="195"/>
      <c r="BFR41" s="195"/>
      <c r="BFS41" s="195"/>
      <c r="BFT41" s="195"/>
      <c r="BFU41" s="195"/>
      <c r="BFV41" s="195"/>
      <c r="BFW41" s="195"/>
      <c r="BFX41" s="195"/>
      <c r="BFY41" s="195"/>
      <c r="BFZ41" s="195"/>
      <c r="BGA41" s="195"/>
      <c r="BGB41" s="195"/>
      <c r="BGC41" s="195"/>
      <c r="BGD41" s="195"/>
      <c r="BGE41" s="195"/>
      <c r="BGF41" s="195"/>
      <c r="BGG41" s="195"/>
      <c r="BGH41" s="195"/>
      <c r="BGI41" s="195"/>
      <c r="BGJ41" s="195"/>
      <c r="BGK41" s="195"/>
      <c r="BGL41" s="195"/>
      <c r="BGM41" s="195"/>
      <c r="BGN41" s="195"/>
      <c r="BGO41" s="195"/>
      <c r="BGP41" s="195"/>
      <c r="BGQ41" s="195"/>
      <c r="BGR41" s="195"/>
      <c r="BGS41" s="195"/>
      <c r="BGT41" s="195"/>
      <c r="BGU41" s="195"/>
      <c r="BGV41" s="195"/>
      <c r="BGW41" s="195"/>
      <c r="BGX41" s="195"/>
      <c r="BGY41" s="195"/>
      <c r="BGZ41" s="195"/>
      <c r="BHA41" s="195"/>
      <c r="BHB41" s="195"/>
      <c r="BHC41" s="195"/>
      <c r="BHD41" s="195"/>
      <c r="BHE41" s="195"/>
      <c r="BHF41" s="195"/>
      <c r="BHG41" s="195"/>
      <c r="BHH41" s="195"/>
      <c r="BHI41" s="195"/>
      <c r="BHJ41" s="195"/>
      <c r="BHK41" s="195"/>
      <c r="BHL41" s="195"/>
      <c r="BHM41" s="195"/>
      <c r="BHN41" s="195"/>
      <c r="BHO41" s="195"/>
      <c r="BHP41" s="195"/>
      <c r="BHQ41" s="195"/>
      <c r="BHR41" s="195"/>
      <c r="BHS41" s="195"/>
      <c r="BHT41" s="195"/>
      <c r="BHU41" s="195"/>
      <c r="BHV41" s="195"/>
      <c r="BHW41" s="195"/>
      <c r="BHX41" s="195"/>
      <c r="BHY41" s="195"/>
      <c r="BHZ41" s="195"/>
      <c r="BIA41" s="195"/>
      <c r="BIB41" s="195"/>
      <c r="BIC41" s="195"/>
      <c r="BID41" s="195"/>
      <c r="BIE41" s="195"/>
      <c r="BIF41" s="195"/>
      <c r="BIG41" s="195"/>
      <c r="BIH41" s="195"/>
      <c r="BII41" s="195"/>
      <c r="BIJ41" s="195"/>
      <c r="BIK41" s="195"/>
      <c r="BIL41" s="195"/>
      <c r="BIM41" s="195"/>
      <c r="BIN41" s="195"/>
      <c r="BIO41" s="195"/>
      <c r="BIP41" s="195"/>
      <c r="BIQ41" s="195"/>
      <c r="BIR41" s="195"/>
      <c r="BIS41" s="195"/>
      <c r="BIT41" s="195"/>
      <c r="BIU41" s="195"/>
      <c r="BIV41" s="195"/>
      <c r="BIW41" s="195"/>
      <c r="BIX41" s="195"/>
      <c r="BIY41" s="195"/>
      <c r="BIZ41" s="195"/>
      <c r="BJA41" s="195"/>
      <c r="BJB41" s="195"/>
      <c r="BJC41" s="195"/>
      <c r="BJD41" s="195"/>
      <c r="BJE41" s="195"/>
      <c r="BJF41" s="195"/>
      <c r="BJG41" s="195"/>
      <c r="BJH41" s="195"/>
      <c r="BJI41" s="195"/>
      <c r="BJJ41" s="195"/>
      <c r="BJK41" s="195"/>
      <c r="BJL41" s="195"/>
      <c r="BJM41" s="195"/>
      <c r="BJN41" s="195"/>
      <c r="BJO41" s="195"/>
      <c r="BJP41" s="195"/>
      <c r="BJQ41" s="195"/>
      <c r="BJR41" s="195"/>
      <c r="BJS41" s="195"/>
      <c r="BJT41" s="195"/>
      <c r="BJU41" s="195"/>
      <c r="BJV41" s="195"/>
      <c r="BJW41" s="195"/>
      <c r="BJX41" s="195"/>
      <c r="BJY41" s="195"/>
      <c r="BJZ41" s="195"/>
      <c r="BKA41" s="195"/>
      <c r="BKB41" s="195"/>
      <c r="BKC41" s="195"/>
      <c r="BKD41" s="195"/>
      <c r="BKE41" s="195"/>
      <c r="BKF41" s="195"/>
      <c r="BKG41" s="195"/>
      <c r="BKH41" s="195"/>
      <c r="BKI41" s="195"/>
      <c r="BKJ41" s="195"/>
      <c r="BKK41" s="195"/>
      <c r="BKL41" s="195"/>
      <c r="BKM41" s="195"/>
      <c r="BKN41" s="195"/>
      <c r="BKO41" s="195"/>
      <c r="BKP41" s="195"/>
      <c r="BKQ41" s="195"/>
      <c r="BKR41" s="195"/>
      <c r="BKS41" s="195"/>
      <c r="BKT41" s="195"/>
      <c r="BKU41" s="195"/>
      <c r="BKV41" s="195"/>
      <c r="BKW41" s="195"/>
      <c r="BKX41" s="195"/>
      <c r="BKY41" s="195"/>
      <c r="BKZ41" s="195"/>
      <c r="BLA41" s="195"/>
      <c r="BLB41" s="195"/>
      <c r="BLC41" s="195"/>
      <c r="BLD41" s="195"/>
      <c r="BLE41" s="195"/>
      <c r="BLF41" s="195"/>
      <c r="BLG41" s="195"/>
      <c r="BLH41" s="195"/>
      <c r="BLI41" s="195"/>
      <c r="BLJ41" s="195"/>
      <c r="BLK41" s="195"/>
      <c r="BLL41" s="195"/>
      <c r="BLM41" s="195"/>
      <c r="BLN41" s="195"/>
      <c r="BLO41" s="195"/>
      <c r="BLP41" s="195"/>
      <c r="BLQ41" s="195"/>
      <c r="BLR41" s="195"/>
      <c r="BLS41" s="195"/>
      <c r="BLT41" s="195"/>
      <c r="BLU41" s="195"/>
      <c r="BLV41" s="195"/>
      <c r="BLW41" s="195"/>
      <c r="BLX41" s="195"/>
      <c r="BLY41" s="195"/>
      <c r="BLZ41" s="195"/>
      <c r="BMA41" s="195"/>
      <c r="BMB41" s="195"/>
      <c r="BMC41" s="195"/>
      <c r="BMD41" s="195"/>
      <c r="BME41" s="195"/>
      <c r="BMF41" s="195"/>
      <c r="BMG41" s="195"/>
      <c r="BMH41" s="195"/>
      <c r="BMI41" s="195"/>
      <c r="BMJ41" s="195"/>
      <c r="BMK41" s="195"/>
      <c r="BML41" s="195"/>
      <c r="BMM41" s="195"/>
      <c r="BMN41" s="195"/>
      <c r="BMO41" s="195"/>
      <c r="BMP41" s="195"/>
      <c r="BMQ41" s="195"/>
      <c r="BMR41" s="195"/>
      <c r="BMS41" s="195"/>
      <c r="BMT41" s="195"/>
      <c r="BMU41" s="195"/>
      <c r="BMV41" s="195"/>
      <c r="BMW41" s="195"/>
      <c r="BMX41" s="195"/>
      <c r="BMY41" s="195"/>
      <c r="BMZ41" s="195"/>
      <c r="BNA41" s="195"/>
      <c r="BNB41" s="195"/>
      <c r="BNC41" s="195"/>
      <c r="BND41" s="195"/>
      <c r="BNE41" s="195"/>
      <c r="BNF41" s="195"/>
      <c r="BNG41" s="195"/>
      <c r="BNH41" s="195"/>
      <c r="BNI41" s="195"/>
      <c r="BNJ41" s="195"/>
      <c r="BNK41" s="195"/>
      <c r="BNL41" s="195"/>
      <c r="BNM41" s="195"/>
      <c r="BNN41" s="195"/>
      <c r="BNO41" s="195"/>
      <c r="BNP41" s="195"/>
      <c r="BNQ41" s="195"/>
      <c r="BNR41" s="195"/>
      <c r="BNS41" s="195"/>
      <c r="BNT41" s="195"/>
      <c r="BNU41" s="195"/>
      <c r="BNV41" s="195"/>
      <c r="BNW41" s="195"/>
      <c r="BNX41" s="195"/>
      <c r="BNY41" s="195"/>
      <c r="BNZ41" s="195"/>
      <c r="BOA41" s="195"/>
      <c r="BOB41" s="195"/>
      <c r="BOC41" s="195"/>
      <c r="BOD41" s="195"/>
      <c r="BOE41" s="195"/>
      <c r="BOF41" s="195"/>
      <c r="BOG41" s="195"/>
      <c r="BOH41" s="195"/>
      <c r="BOI41" s="195"/>
      <c r="BOJ41" s="195"/>
      <c r="BOK41" s="195"/>
      <c r="BOL41" s="195"/>
      <c r="BOM41" s="195"/>
      <c r="BON41" s="195"/>
      <c r="BOO41" s="195"/>
      <c r="BOP41" s="195"/>
      <c r="BOQ41" s="195"/>
      <c r="BOR41" s="195"/>
      <c r="BOS41" s="195"/>
      <c r="BOT41" s="195"/>
      <c r="BOU41" s="195"/>
      <c r="BOV41" s="195"/>
      <c r="BOW41" s="195"/>
      <c r="BOX41" s="195"/>
      <c r="BOY41" s="195"/>
      <c r="BOZ41" s="195"/>
      <c r="BPA41" s="195"/>
      <c r="BPB41" s="195"/>
      <c r="BPC41" s="195"/>
      <c r="BPD41" s="195"/>
      <c r="BPE41" s="195"/>
      <c r="BPF41" s="195"/>
      <c r="BPG41" s="195"/>
      <c r="BPH41" s="195"/>
      <c r="BPI41" s="195"/>
      <c r="BPJ41" s="195"/>
      <c r="BPK41" s="195"/>
      <c r="BPL41" s="195"/>
      <c r="BPM41" s="195"/>
      <c r="BPN41" s="195"/>
      <c r="BPO41" s="195"/>
      <c r="BPP41" s="195"/>
      <c r="BPQ41" s="195"/>
      <c r="BPR41" s="195"/>
      <c r="BPS41" s="195"/>
      <c r="BPT41" s="195"/>
      <c r="BPU41" s="195"/>
      <c r="BPV41" s="195"/>
      <c r="BPW41" s="195"/>
      <c r="BPX41" s="195"/>
      <c r="BPY41" s="195"/>
      <c r="BPZ41" s="195"/>
      <c r="BQA41" s="195"/>
      <c r="BQB41" s="195"/>
      <c r="BQC41" s="195"/>
      <c r="BQD41" s="195"/>
      <c r="BQE41" s="195"/>
      <c r="BQF41" s="195"/>
      <c r="BQG41" s="195"/>
      <c r="BQH41" s="195"/>
      <c r="BQI41" s="195"/>
      <c r="BQJ41" s="195"/>
      <c r="BQK41" s="195"/>
      <c r="BQL41" s="195"/>
      <c r="BQM41" s="195"/>
      <c r="BQN41" s="195"/>
      <c r="BQO41" s="195"/>
      <c r="BQP41" s="195"/>
      <c r="BQQ41" s="195"/>
      <c r="BQR41" s="195"/>
      <c r="BQS41" s="195"/>
      <c r="BQT41" s="195"/>
      <c r="BQU41" s="195"/>
      <c r="BQV41" s="195"/>
      <c r="BQW41" s="195"/>
      <c r="BQX41" s="195"/>
      <c r="BQY41" s="195"/>
      <c r="BQZ41" s="195"/>
      <c r="BRA41" s="195"/>
      <c r="BRB41" s="195"/>
      <c r="BRC41" s="195"/>
      <c r="BRD41" s="195"/>
      <c r="BRE41" s="195"/>
      <c r="BRF41" s="195"/>
      <c r="BRG41" s="195"/>
      <c r="BRH41" s="195"/>
      <c r="BRI41" s="195"/>
      <c r="BRJ41" s="195"/>
      <c r="BRK41" s="195"/>
      <c r="BRL41" s="195"/>
      <c r="BRM41" s="195"/>
      <c r="BRN41" s="195"/>
      <c r="BRO41" s="195"/>
      <c r="BRP41" s="195"/>
      <c r="BRQ41" s="195"/>
      <c r="BRR41" s="195"/>
      <c r="BRS41" s="195"/>
      <c r="BRT41" s="195"/>
      <c r="BRU41" s="195"/>
      <c r="BRV41" s="195"/>
      <c r="BRW41" s="195"/>
      <c r="BRX41" s="195"/>
      <c r="BRY41" s="195"/>
      <c r="BRZ41" s="195"/>
      <c r="BSA41" s="195"/>
      <c r="BSB41" s="195"/>
      <c r="BSC41" s="195"/>
      <c r="BSD41" s="195"/>
      <c r="BSE41" s="195"/>
      <c r="BSF41" s="195"/>
      <c r="BSG41" s="195"/>
      <c r="BSH41" s="195"/>
      <c r="BSI41" s="195"/>
      <c r="BSJ41" s="195"/>
      <c r="BSK41" s="195"/>
      <c r="BSL41" s="195"/>
      <c r="BSM41" s="195"/>
      <c r="BSN41" s="195"/>
      <c r="BSO41" s="195"/>
      <c r="BSP41" s="195"/>
      <c r="BSQ41" s="195"/>
      <c r="BSR41" s="195"/>
      <c r="BSS41" s="195"/>
      <c r="BST41" s="195"/>
      <c r="BSU41" s="195"/>
      <c r="BSV41" s="195"/>
      <c r="BSW41" s="195"/>
      <c r="BSX41" s="195"/>
      <c r="BSY41" s="195"/>
      <c r="BSZ41" s="195"/>
      <c r="BTA41" s="195"/>
      <c r="BTB41" s="195"/>
      <c r="BTC41" s="195"/>
      <c r="BTD41" s="195"/>
      <c r="BTE41" s="195"/>
      <c r="BTF41" s="195"/>
      <c r="BTG41" s="195"/>
      <c r="BTH41" s="195"/>
      <c r="BTI41" s="195"/>
      <c r="BTJ41" s="195"/>
      <c r="BTK41" s="195"/>
      <c r="BTL41" s="195"/>
      <c r="BTM41" s="195"/>
      <c r="BTN41" s="195"/>
      <c r="BTO41" s="195"/>
      <c r="BTP41" s="195"/>
      <c r="BTQ41" s="195"/>
      <c r="BTR41" s="195"/>
      <c r="BTS41" s="195"/>
      <c r="BTT41" s="195"/>
      <c r="BTU41" s="195"/>
      <c r="BTV41" s="195"/>
      <c r="BTW41" s="195"/>
      <c r="BTX41" s="195"/>
      <c r="BTY41" s="195"/>
      <c r="BTZ41" s="195"/>
      <c r="BUA41" s="195"/>
      <c r="BUB41" s="195"/>
      <c r="BUC41" s="195"/>
      <c r="BUD41" s="195"/>
      <c r="BUE41" s="195"/>
      <c r="BUF41" s="195"/>
      <c r="BUG41" s="195"/>
      <c r="BUH41" s="195"/>
      <c r="BUI41" s="195"/>
      <c r="BUJ41" s="195"/>
      <c r="BUK41" s="195"/>
      <c r="BUL41" s="195"/>
      <c r="BUM41" s="195"/>
      <c r="BUN41" s="195"/>
      <c r="BUO41" s="195"/>
      <c r="BUP41" s="195"/>
      <c r="BUQ41" s="195"/>
      <c r="BUR41" s="195"/>
      <c r="BUS41" s="195"/>
      <c r="BUT41" s="195"/>
      <c r="BUU41" s="195"/>
      <c r="BUV41" s="195"/>
      <c r="BUW41" s="195"/>
      <c r="BUX41" s="195"/>
      <c r="BUY41" s="195"/>
      <c r="BUZ41" s="195"/>
      <c r="BVA41" s="195"/>
      <c r="BVB41" s="195"/>
      <c r="BVC41" s="195"/>
      <c r="BVD41" s="195"/>
      <c r="BVE41" s="195"/>
      <c r="BVF41" s="195"/>
      <c r="BVG41" s="195"/>
      <c r="BVH41" s="195"/>
      <c r="BVI41" s="195"/>
      <c r="BVJ41" s="195"/>
      <c r="BVK41" s="195"/>
      <c r="BVL41" s="195"/>
      <c r="BVM41" s="195"/>
      <c r="BVN41" s="195"/>
      <c r="BVO41" s="195"/>
      <c r="BVP41" s="195"/>
      <c r="BVQ41" s="195"/>
      <c r="BVR41" s="195"/>
      <c r="BVS41" s="195"/>
      <c r="BVT41" s="195"/>
      <c r="BVU41" s="195"/>
      <c r="BVV41" s="195"/>
      <c r="BVW41" s="195"/>
      <c r="BVX41" s="195"/>
      <c r="BVY41" s="195"/>
      <c r="BVZ41" s="195"/>
      <c r="BWA41" s="195"/>
      <c r="BWB41" s="195"/>
      <c r="BWC41" s="195"/>
      <c r="BWD41" s="195"/>
      <c r="BWE41" s="195"/>
      <c r="BWF41" s="195"/>
      <c r="BWG41" s="195"/>
      <c r="BWH41" s="195"/>
      <c r="BWI41" s="195"/>
      <c r="BWJ41" s="195"/>
      <c r="BWK41" s="195"/>
      <c r="BWL41" s="195"/>
      <c r="BWM41" s="195"/>
      <c r="BWN41" s="195"/>
      <c r="BWO41" s="195"/>
      <c r="BWP41" s="195"/>
      <c r="BWQ41" s="195"/>
      <c r="BWR41" s="195"/>
      <c r="BWS41" s="195"/>
      <c r="BWT41" s="195"/>
      <c r="BWU41" s="195"/>
      <c r="BWV41" s="195"/>
      <c r="BWW41" s="195"/>
      <c r="BWX41" s="195"/>
      <c r="BWY41" s="195"/>
      <c r="BWZ41" s="195"/>
      <c r="BXA41" s="195"/>
      <c r="BXB41" s="195"/>
      <c r="BXC41" s="195"/>
      <c r="BXD41" s="195"/>
      <c r="BXE41" s="195"/>
      <c r="BXF41" s="195"/>
      <c r="BXG41" s="195"/>
      <c r="BXH41" s="195"/>
      <c r="BXI41" s="195"/>
      <c r="BXJ41" s="195"/>
      <c r="BXK41" s="195"/>
      <c r="BXL41" s="195"/>
      <c r="BXM41" s="195"/>
      <c r="BXN41" s="195"/>
      <c r="BXO41" s="195"/>
      <c r="BXP41" s="195"/>
      <c r="BXQ41" s="195"/>
      <c r="BXR41" s="195"/>
      <c r="BXS41" s="195"/>
      <c r="BXT41" s="195"/>
      <c r="BXU41" s="195"/>
      <c r="BXV41" s="195"/>
      <c r="BXW41" s="195"/>
      <c r="BXX41" s="195"/>
      <c r="BXY41" s="195"/>
      <c r="BXZ41" s="195"/>
      <c r="BYA41" s="195"/>
      <c r="BYB41" s="195"/>
      <c r="BYC41" s="195"/>
      <c r="BYD41" s="195"/>
      <c r="BYE41" s="195"/>
      <c r="BYF41" s="195"/>
      <c r="BYG41" s="195"/>
      <c r="BYH41" s="195"/>
      <c r="BYI41" s="195"/>
      <c r="BYJ41" s="195"/>
      <c r="BYK41" s="195"/>
      <c r="BYL41" s="195"/>
      <c r="BYM41" s="195"/>
      <c r="BYN41" s="195"/>
      <c r="BYO41" s="195"/>
      <c r="BYP41" s="195"/>
      <c r="BYQ41" s="195"/>
      <c r="BYR41" s="195"/>
      <c r="BYS41" s="195"/>
      <c r="BYT41" s="195"/>
      <c r="BYU41" s="195"/>
      <c r="BYV41" s="195"/>
      <c r="BYW41" s="195"/>
      <c r="BYX41" s="195"/>
      <c r="BYY41" s="195"/>
      <c r="BYZ41" s="195"/>
      <c r="BZA41" s="195"/>
      <c r="BZB41" s="195"/>
      <c r="BZC41" s="195"/>
      <c r="BZD41" s="195"/>
      <c r="BZE41" s="195"/>
      <c r="BZF41" s="195"/>
      <c r="BZG41" s="195"/>
      <c r="BZH41" s="195"/>
      <c r="BZI41" s="195"/>
      <c r="BZJ41" s="195"/>
      <c r="BZK41" s="195"/>
      <c r="BZL41" s="195"/>
      <c r="BZM41" s="195"/>
      <c r="BZN41" s="195"/>
      <c r="BZO41" s="195"/>
      <c r="BZP41" s="195"/>
      <c r="BZQ41" s="195"/>
      <c r="BZR41" s="195"/>
      <c r="BZS41" s="195"/>
      <c r="BZT41" s="195"/>
      <c r="BZU41" s="195"/>
      <c r="BZV41" s="195"/>
      <c r="BZW41" s="195"/>
      <c r="BZX41" s="195"/>
      <c r="BZY41" s="195"/>
      <c r="BZZ41" s="195"/>
      <c r="CAA41" s="195"/>
      <c r="CAB41" s="195"/>
      <c r="CAC41" s="195"/>
      <c r="CAD41" s="195"/>
      <c r="CAE41" s="195"/>
      <c r="CAF41" s="195"/>
      <c r="CAG41" s="195"/>
      <c r="CAH41" s="195"/>
      <c r="CAI41" s="195"/>
      <c r="CAJ41" s="195"/>
      <c r="CAK41" s="195"/>
      <c r="CAL41" s="195"/>
      <c r="CAM41" s="195"/>
      <c r="CAN41" s="195"/>
      <c r="CAO41" s="195"/>
      <c r="CAP41" s="195"/>
      <c r="CAQ41" s="195"/>
      <c r="CAR41" s="195"/>
      <c r="CAS41" s="195"/>
      <c r="CAT41" s="195"/>
      <c r="CAU41" s="195"/>
      <c r="CAV41" s="195"/>
      <c r="CAW41" s="195"/>
      <c r="CAX41" s="195"/>
      <c r="CAY41" s="195"/>
      <c r="CAZ41" s="195"/>
      <c r="CBA41" s="195"/>
      <c r="CBB41" s="195"/>
      <c r="CBC41" s="195"/>
      <c r="CBD41" s="195"/>
      <c r="CBE41" s="195"/>
      <c r="CBF41" s="195"/>
      <c r="CBG41" s="195"/>
      <c r="CBH41" s="195"/>
      <c r="CBI41" s="195"/>
      <c r="CBJ41" s="195"/>
      <c r="CBK41" s="195"/>
      <c r="CBL41" s="195"/>
      <c r="CBM41" s="195"/>
      <c r="CBN41" s="195"/>
      <c r="CBO41" s="195"/>
      <c r="CBP41" s="195"/>
      <c r="CBQ41" s="195"/>
      <c r="CBR41" s="195"/>
      <c r="CBS41" s="195"/>
      <c r="CBT41" s="195"/>
      <c r="CBU41" s="195"/>
      <c r="CBV41" s="195"/>
      <c r="CBW41" s="195"/>
      <c r="CBX41" s="195"/>
      <c r="CBY41" s="195"/>
      <c r="CBZ41" s="195"/>
      <c r="CCA41" s="195"/>
      <c r="CCB41" s="195"/>
      <c r="CCC41" s="195"/>
      <c r="CCD41" s="195"/>
      <c r="CCE41" s="195"/>
      <c r="CCF41" s="195"/>
      <c r="CCG41" s="195"/>
      <c r="CCH41" s="195"/>
      <c r="CCI41" s="195"/>
      <c r="CCJ41" s="195"/>
      <c r="CCK41" s="195"/>
      <c r="CCL41" s="195"/>
      <c r="CCM41" s="195"/>
      <c r="CCN41" s="195"/>
      <c r="CCO41" s="195"/>
      <c r="CCP41" s="195"/>
      <c r="CCQ41" s="195"/>
      <c r="CCR41" s="195"/>
      <c r="CCS41" s="195"/>
      <c r="CCT41" s="195"/>
      <c r="CCU41" s="195"/>
      <c r="CCV41" s="195"/>
      <c r="CCW41" s="195"/>
      <c r="CCX41" s="195"/>
      <c r="CCY41" s="195"/>
      <c r="CCZ41" s="195"/>
      <c r="CDA41" s="195"/>
      <c r="CDB41" s="195"/>
      <c r="CDC41" s="195"/>
      <c r="CDD41" s="195"/>
      <c r="CDE41" s="195"/>
      <c r="CDF41" s="195"/>
      <c r="CDG41" s="195"/>
      <c r="CDH41" s="195"/>
      <c r="CDI41" s="195"/>
      <c r="CDJ41" s="195"/>
      <c r="CDK41" s="195"/>
      <c r="CDL41" s="195"/>
      <c r="CDM41" s="195"/>
      <c r="CDN41" s="195"/>
      <c r="CDO41" s="195"/>
      <c r="CDP41" s="195"/>
      <c r="CDQ41" s="195"/>
      <c r="CDR41" s="195"/>
      <c r="CDS41" s="195"/>
      <c r="CDT41" s="195"/>
      <c r="CDU41" s="195"/>
      <c r="CDV41" s="195"/>
      <c r="CDW41" s="195"/>
      <c r="CDX41" s="195"/>
      <c r="CDY41" s="195"/>
      <c r="CDZ41" s="195"/>
      <c r="CEA41" s="195"/>
      <c r="CEB41" s="195"/>
      <c r="CEC41" s="195"/>
      <c r="CED41" s="195"/>
      <c r="CEE41" s="195"/>
      <c r="CEF41" s="195"/>
      <c r="CEG41" s="195"/>
      <c r="CEH41" s="195"/>
      <c r="CEI41" s="195"/>
      <c r="CEJ41" s="195"/>
      <c r="CEK41" s="195"/>
      <c r="CEL41" s="195"/>
      <c r="CEM41" s="195"/>
      <c r="CEN41" s="195"/>
      <c r="CEO41" s="195"/>
      <c r="CEP41" s="195"/>
      <c r="CEQ41" s="195"/>
      <c r="CER41" s="195"/>
      <c r="CES41" s="195"/>
      <c r="CET41" s="195"/>
      <c r="CEU41" s="195"/>
      <c r="CEV41" s="195"/>
      <c r="CEW41" s="195"/>
      <c r="CEX41" s="195"/>
      <c r="CEY41" s="195"/>
      <c r="CEZ41" s="195"/>
      <c r="CFA41" s="195"/>
      <c r="CFB41" s="195"/>
      <c r="CFC41" s="195"/>
      <c r="CFD41" s="195"/>
      <c r="CFE41" s="195"/>
      <c r="CFF41" s="195"/>
      <c r="CFG41" s="195"/>
      <c r="CFH41" s="195"/>
      <c r="CFI41" s="195"/>
      <c r="CFJ41" s="195"/>
      <c r="CFK41" s="195"/>
      <c r="CFL41" s="195"/>
      <c r="CFM41" s="195"/>
      <c r="CFN41" s="195"/>
      <c r="CFO41" s="195"/>
      <c r="CFP41" s="195"/>
      <c r="CFQ41" s="195"/>
      <c r="CFR41" s="195"/>
      <c r="CFS41" s="195"/>
      <c r="CFT41" s="195"/>
      <c r="CFU41" s="195"/>
      <c r="CFV41" s="195"/>
      <c r="CFW41" s="195"/>
      <c r="CFX41" s="195"/>
      <c r="CFY41" s="195"/>
      <c r="CFZ41" s="195"/>
      <c r="CGA41" s="195"/>
      <c r="CGB41" s="195"/>
      <c r="CGC41" s="195"/>
      <c r="CGD41" s="195"/>
      <c r="CGE41" s="195"/>
      <c r="CGF41" s="195"/>
      <c r="CGG41" s="195"/>
      <c r="CGH41" s="195"/>
      <c r="CGI41" s="195"/>
      <c r="CGJ41" s="195"/>
      <c r="CGK41" s="195"/>
      <c r="CGL41" s="195"/>
      <c r="CGM41" s="195"/>
      <c r="CGN41" s="195"/>
      <c r="CGO41" s="195"/>
      <c r="CGP41" s="195"/>
      <c r="CGQ41" s="195"/>
      <c r="CGR41" s="195"/>
      <c r="CGS41" s="195"/>
      <c r="CGT41" s="195"/>
      <c r="CGU41" s="195"/>
      <c r="CGV41" s="195"/>
      <c r="CGW41" s="195"/>
      <c r="CGX41" s="195"/>
      <c r="CGY41" s="195"/>
      <c r="CGZ41" s="195"/>
      <c r="CHA41" s="195"/>
      <c r="CHB41" s="195"/>
      <c r="CHC41" s="195"/>
      <c r="CHD41" s="195"/>
      <c r="CHE41" s="195"/>
      <c r="CHF41" s="195"/>
      <c r="CHG41" s="195"/>
      <c r="CHH41" s="195"/>
      <c r="CHI41" s="195"/>
      <c r="CHJ41" s="195"/>
      <c r="CHK41" s="195"/>
      <c r="CHL41" s="195"/>
      <c r="CHM41" s="195"/>
      <c r="CHN41" s="195"/>
      <c r="CHO41" s="195"/>
      <c r="CHP41" s="195"/>
      <c r="CHQ41" s="195"/>
      <c r="CHR41" s="195"/>
      <c r="CHS41" s="195"/>
      <c r="CHT41" s="195"/>
      <c r="CHU41" s="195"/>
      <c r="CHV41" s="195"/>
      <c r="CHW41" s="195"/>
      <c r="CHX41" s="195"/>
      <c r="CHY41" s="195"/>
      <c r="CHZ41" s="195"/>
      <c r="CIA41" s="195"/>
      <c r="CIB41" s="195"/>
      <c r="CIC41" s="195"/>
      <c r="CID41" s="195"/>
      <c r="CIE41" s="195"/>
      <c r="CIF41" s="195"/>
      <c r="CIG41" s="195"/>
      <c r="CIH41" s="195"/>
      <c r="CII41" s="195"/>
      <c r="CIJ41" s="195"/>
      <c r="CIK41" s="195"/>
      <c r="CIL41" s="195"/>
      <c r="CIM41" s="195"/>
      <c r="CIN41" s="195"/>
      <c r="CIO41" s="195"/>
      <c r="CIP41" s="195"/>
      <c r="CIQ41" s="195"/>
      <c r="CIR41" s="195"/>
      <c r="CIS41" s="195"/>
      <c r="CIT41" s="195"/>
      <c r="CIU41" s="195"/>
      <c r="CIV41" s="195"/>
      <c r="CIW41" s="195"/>
      <c r="CIX41" s="195"/>
      <c r="CIY41" s="195"/>
      <c r="CIZ41" s="195"/>
      <c r="CJA41" s="195"/>
      <c r="CJB41" s="195"/>
      <c r="CJC41" s="195"/>
      <c r="CJD41" s="195"/>
      <c r="CJE41" s="195"/>
      <c r="CJF41" s="195"/>
      <c r="CJG41" s="195"/>
      <c r="CJH41" s="195"/>
      <c r="CJI41" s="195"/>
      <c r="CJJ41" s="195"/>
      <c r="CJK41" s="195"/>
      <c r="CJL41" s="195"/>
      <c r="CJM41" s="195"/>
      <c r="CJN41" s="195"/>
      <c r="CJO41" s="195"/>
      <c r="CJP41" s="195"/>
      <c r="CJQ41" s="195"/>
      <c r="CJR41" s="195"/>
      <c r="CJS41" s="195"/>
      <c r="CJT41" s="195"/>
      <c r="CJU41" s="195"/>
      <c r="CJV41" s="195"/>
      <c r="CJW41" s="195"/>
      <c r="CJX41" s="195"/>
      <c r="CJY41" s="195"/>
      <c r="CJZ41" s="195"/>
      <c r="CKA41" s="195"/>
      <c r="CKB41" s="195"/>
      <c r="CKC41" s="195"/>
      <c r="CKD41" s="195"/>
      <c r="CKE41" s="195"/>
      <c r="CKF41" s="195"/>
      <c r="CKG41" s="195"/>
      <c r="CKH41" s="195"/>
      <c r="CKI41" s="195"/>
      <c r="CKJ41" s="195"/>
      <c r="CKK41" s="195"/>
      <c r="CKL41" s="195"/>
      <c r="CKM41" s="195"/>
      <c r="CKN41" s="195"/>
      <c r="CKO41" s="195"/>
      <c r="CKP41" s="195"/>
      <c r="CKQ41" s="195"/>
      <c r="CKR41" s="195"/>
      <c r="CKS41" s="195"/>
      <c r="CKT41" s="195"/>
      <c r="CKU41" s="195"/>
      <c r="CKV41" s="195"/>
      <c r="CKW41" s="195"/>
      <c r="CKX41" s="195"/>
      <c r="CKY41" s="195"/>
      <c r="CKZ41" s="195"/>
      <c r="CLA41" s="195"/>
      <c r="CLB41" s="195"/>
      <c r="CLC41" s="195"/>
      <c r="CLD41" s="195"/>
      <c r="CLE41" s="195"/>
      <c r="CLF41" s="195"/>
      <c r="CLG41" s="195"/>
      <c r="CLH41" s="195"/>
      <c r="CLI41" s="195"/>
      <c r="CLJ41" s="195"/>
      <c r="CLK41" s="195"/>
      <c r="CLL41" s="195"/>
      <c r="CLM41" s="195"/>
      <c r="CLN41" s="195"/>
      <c r="CLO41" s="195"/>
      <c r="CLP41" s="195"/>
      <c r="CLQ41" s="195"/>
      <c r="CLR41" s="195"/>
      <c r="CLS41" s="195"/>
      <c r="CLT41" s="195"/>
      <c r="CLU41" s="195"/>
      <c r="CLV41" s="195"/>
      <c r="CLW41" s="195"/>
      <c r="CLX41" s="195"/>
      <c r="CLY41" s="195"/>
      <c r="CLZ41" s="195"/>
      <c r="CMA41" s="195"/>
      <c r="CMB41" s="195"/>
      <c r="CMC41" s="195"/>
      <c r="CMD41" s="195"/>
      <c r="CME41" s="195"/>
      <c r="CMF41" s="195"/>
      <c r="CMG41" s="195"/>
      <c r="CMH41" s="195"/>
      <c r="CMI41" s="195"/>
      <c r="CMJ41" s="195"/>
      <c r="CMK41" s="195"/>
      <c r="CML41" s="195"/>
      <c r="CMM41" s="195"/>
      <c r="CMN41" s="195"/>
      <c r="CMO41" s="195"/>
      <c r="CMP41" s="195"/>
      <c r="CMQ41" s="195"/>
      <c r="CMR41" s="195"/>
      <c r="CMS41" s="195"/>
      <c r="CMT41" s="195"/>
      <c r="CMU41" s="195"/>
      <c r="CMV41" s="195"/>
      <c r="CMW41" s="195"/>
      <c r="CMX41" s="195"/>
      <c r="CMY41" s="195"/>
      <c r="CMZ41" s="195"/>
      <c r="CNA41" s="195"/>
      <c r="CNB41" s="195"/>
      <c r="CNC41" s="195"/>
      <c r="CND41" s="195"/>
      <c r="CNE41" s="195"/>
      <c r="CNF41" s="195"/>
      <c r="CNG41" s="195"/>
      <c r="CNH41" s="195"/>
      <c r="CNI41" s="195"/>
      <c r="CNJ41" s="195"/>
      <c r="CNK41" s="195"/>
      <c r="CNL41" s="195"/>
      <c r="CNM41" s="195"/>
      <c r="CNN41" s="195"/>
      <c r="CNO41" s="195"/>
      <c r="CNP41" s="195"/>
      <c r="CNQ41" s="195"/>
      <c r="CNR41" s="195"/>
      <c r="CNS41" s="195"/>
      <c r="CNT41" s="195"/>
      <c r="CNU41" s="195"/>
      <c r="CNV41" s="195"/>
      <c r="CNW41" s="195"/>
      <c r="CNX41" s="195"/>
      <c r="CNY41" s="195"/>
      <c r="CNZ41" s="195"/>
      <c r="COA41" s="195"/>
      <c r="COB41" s="195"/>
      <c r="COC41" s="195"/>
      <c r="COD41" s="195"/>
      <c r="COE41" s="195"/>
      <c r="COF41" s="195"/>
      <c r="COG41" s="195"/>
      <c r="COH41" s="195"/>
      <c r="COI41" s="195"/>
      <c r="COJ41" s="195"/>
      <c r="COK41" s="195"/>
      <c r="COL41" s="195"/>
      <c r="COM41" s="195"/>
      <c r="CON41" s="195"/>
      <c r="COO41" s="195"/>
      <c r="COP41" s="195"/>
      <c r="COQ41" s="195"/>
      <c r="COR41" s="195"/>
      <c r="COS41" s="195"/>
      <c r="COT41" s="195"/>
      <c r="COU41" s="195"/>
      <c r="COV41" s="195"/>
      <c r="COW41" s="195"/>
      <c r="COX41" s="195"/>
      <c r="COY41" s="195"/>
      <c r="COZ41" s="195"/>
      <c r="CPA41" s="195"/>
      <c r="CPB41" s="195"/>
      <c r="CPC41" s="195"/>
      <c r="CPD41" s="195"/>
      <c r="CPE41" s="195"/>
      <c r="CPF41" s="195"/>
      <c r="CPG41" s="195"/>
      <c r="CPH41" s="195"/>
      <c r="CPI41" s="195"/>
      <c r="CPJ41" s="195"/>
      <c r="CPK41" s="195"/>
      <c r="CPL41" s="195"/>
      <c r="CPM41" s="195"/>
      <c r="CPN41" s="195"/>
      <c r="CPO41" s="195"/>
      <c r="CPP41" s="195"/>
      <c r="CPQ41" s="195"/>
      <c r="CPR41" s="195"/>
      <c r="CPS41" s="195"/>
      <c r="CPT41" s="195"/>
      <c r="CPU41" s="195"/>
      <c r="CPV41" s="195"/>
      <c r="CPW41" s="195"/>
      <c r="CPX41" s="195"/>
      <c r="CPY41" s="195"/>
      <c r="CPZ41" s="195"/>
      <c r="CQA41" s="195"/>
      <c r="CQB41" s="195"/>
      <c r="CQC41" s="195"/>
      <c r="CQD41" s="195"/>
      <c r="CQE41" s="195"/>
      <c r="CQF41" s="195"/>
      <c r="CQG41" s="195"/>
      <c r="CQH41" s="195"/>
      <c r="CQI41" s="195"/>
      <c r="CQJ41" s="195"/>
      <c r="CQK41" s="195"/>
      <c r="CQL41" s="195"/>
      <c r="CQM41" s="195"/>
      <c r="CQN41" s="195"/>
      <c r="CQO41" s="195"/>
      <c r="CQP41" s="195"/>
      <c r="CQQ41" s="195"/>
      <c r="CQR41" s="195"/>
      <c r="CQS41" s="195"/>
      <c r="CQT41" s="195"/>
      <c r="CQU41" s="195"/>
      <c r="CQV41" s="195"/>
      <c r="CQW41" s="195"/>
      <c r="CQX41" s="195"/>
      <c r="CQY41" s="195"/>
      <c r="CQZ41" s="195"/>
      <c r="CRA41" s="195"/>
      <c r="CRB41" s="195"/>
      <c r="CRC41" s="195"/>
      <c r="CRD41" s="195"/>
      <c r="CRE41" s="195"/>
      <c r="CRF41" s="195"/>
      <c r="CRG41" s="195"/>
      <c r="CRH41" s="195"/>
      <c r="CRI41" s="195"/>
      <c r="CRJ41" s="195"/>
      <c r="CRK41" s="195"/>
      <c r="CRL41" s="195"/>
      <c r="CRM41" s="195"/>
      <c r="CRN41" s="195"/>
      <c r="CRO41" s="195"/>
      <c r="CRP41" s="195"/>
      <c r="CRQ41" s="195"/>
      <c r="CRR41" s="195"/>
      <c r="CRS41" s="195"/>
      <c r="CRT41" s="195"/>
      <c r="CRU41" s="195"/>
      <c r="CRV41" s="195"/>
      <c r="CRW41" s="195"/>
      <c r="CRX41" s="195"/>
      <c r="CRY41" s="195"/>
      <c r="CRZ41" s="195"/>
      <c r="CSA41" s="195"/>
      <c r="CSB41" s="195"/>
      <c r="CSC41" s="195"/>
      <c r="CSD41" s="195"/>
      <c r="CSE41" s="195"/>
      <c r="CSF41" s="195"/>
      <c r="CSG41" s="195"/>
      <c r="CSH41" s="195"/>
      <c r="CSI41" s="195"/>
      <c r="CSJ41" s="195"/>
      <c r="CSK41" s="195"/>
      <c r="CSL41" s="195"/>
      <c r="CSM41" s="195"/>
      <c r="CSN41" s="195"/>
      <c r="CSO41" s="195"/>
      <c r="CSP41" s="195"/>
      <c r="CSQ41" s="195"/>
      <c r="CSR41" s="195"/>
      <c r="CSS41" s="195"/>
      <c r="CST41" s="195"/>
      <c r="CSU41" s="195"/>
      <c r="CSV41" s="195"/>
      <c r="CSW41" s="195"/>
      <c r="CSX41" s="195"/>
      <c r="CSY41" s="195"/>
      <c r="CSZ41" s="195"/>
      <c r="CTA41" s="195"/>
      <c r="CTB41" s="195"/>
      <c r="CTC41" s="195"/>
      <c r="CTD41" s="195"/>
      <c r="CTE41" s="195"/>
      <c r="CTF41" s="195"/>
      <c r="CTG41" s="195"/>
      <c r="CTH41" s="195"/>
      <c r="CTI41" s="195"/>
      <c r="CTJ41" s="195"/>
      <c r="CTK41" s="195"/>
      <c r="CTL41" s="195"/>
      <c r="CTM41" s="195"/>
      <c r="CTN41" s="195"/>
      <c r="CTO41" s="195"/>
      <c r="CTP41" s="195"/>
      <c r="CTQ41" s="195"/>
      <c r="CTR41" s="195"/>
      <c r="CTS41" s="195"/>
      <c r="CTT41" s="195"/>
      <c r="CTU41" s="195"/>
      <c r="CTV41" s="195"/>
      <c r="CTW41" s="195"/>
      <c r="CTX41" s="195"/>
      <c r="CTY41" s="195"/>
      <c r="CTZ41" s="195"/>
      <c r="CUA41" s="195"/>
      <c r="CUB41" s="195"/>
      <c r="CUC41" s="195"/>
      <c r="CUD41" s="195"/>
      <c r="CUE41" s="195"/>
      <c r="CUF41" s="195"/>
      <c r="CUG41" s="195"/>
      <c r="CUH41" s="195"/>
      <c r="CUI41" s="195"/>
      <c r="CUJ41" s="195"/>
      <c r="CUK41" s="195"/>
      <c r="CUL41" s="195"/>
      <c r="CUM41" s="195"/>
      <c r="CUN41" s="195"/>
      <c r="CUO41" s="195"/>
      <c r="CUP41" s="195"/>
      <c r="CUQ41" s="195"/>
      <c r="CUR41" s="195"/>
      <c r="CUS41" s="195"/>
      <c r="CUT41" s="195"/>
      <c r="CUU41" s="195"/>
      <c r="CUV41" s="195"/>
      <c r="CUW41" s="195"/>
      <c r="CUX41" s="195"/>
      <c r="CUY41" s="195"/>
      <c r="CUZ41" s="195"/>
      <c r="CVA41" s="195"/>
      <c r="CVB41" s="195"/>
      <c r="CVC41" s="195"/>
      <c r="CVD41" s="195"/>
      <c r="CVE41" s="195"/>
      <c r="CVF41" s="195"/>
      <c r="CVG41" s="195"/>
      <c r="CVH41" s="195"/>
      <c r="CVI41" s="195"/>
      <c r="CVJ41" s="195"/>
      <c r="CVK41" s="195"/>
      <c r="CVL41" s="195"/>
      <c r="CVM41" s="195"/>
      <c r="CVN41" s="195"/>
      <c r="CVO41" s="195"/>
      <c r="CVP41" s="195"/>
      <c r="CVQ41" s="195"/>
      <c r="CVR41" s="195"/>
      <c r="CVS41" s="195"/>
      <c r="CVT41" s="195"/>
      <c r="CVU41" s="195"/>
      <c r="CVV41" s="195"/>
      <c r="CVW41" s="195"/>
      <c r="CVX41" s="195"/>
      <c r="CVY41" s="195"/>
      <c r="CVZ41" s="195"/>
      <c r="CWA41" s="195"/>
      <c r="CWB41" s="195"/>
      <c r="CWC41" s="195"/>
      <c r="CWD41" s="195"/>
      <c r="CWE41" s="195"/>
      <c r="CWF41" s="195"/>
      <c r="CWG41" s="195"/>
      <c r="CWH41" s="195"/>
      <c r="CWI41" s="195"/>
      <c r="CWJ41" s="195"/>
      <c r="CWK41" s="195"/>
      <c r="CWL41" s="195"/>
      <c r="CWM41" s="195"/>
      <c r="CWN41" s="195"/>
      <c r="CWO41" s="195"/>
      <c r="CWP41" s="195"/>
      <c r="CWQ41" s="195"/>
      <c r="CWR41" s="195"/>
      <c r="CWS41" s="195"/>
      <c r="CWT41" s="195"/>
      <c r="CWU41" s="195"/>
      <c r="CWV41" s="195"/>
      <c r="CWW41" s="195"/>
      <c r="CWX41" s="195"/>
      <c r="CWY41" s="195"/>
      <c r="CWZ41" s="195"/>
      <c r="CXA41" s="195"/>
      <c r="CXB41" s="195"/>
      <c r="CXC41" s="195"/>
      <c r="CXD41" s="195"/>
      <c r="CXE41" s="195"/>
      <c r="CXF41" s="195"/>
      <c r="CXG41" s="195"/>
      <c r="CXH41" s="195"/>
      <c r="CXI41" s="195"/>
      <c r="CXJ41" s="195"/>
      <c r="CXK41" s="195"/>
      <c r="CXL41" s="195"/>
      <c r="CXM41" s="195"/>
      <c r="CXN41" s="195"/>
      <c r="CXO41" s="195"/>
      <c r="CXP41" s="195"/>
      <c r="CXQ41" s="195"/>
      <c r="CXR41" s="195"/>
      <c r="CXS41" s="195"/>
      <c r="CXT41" s="195"/>
      <c r="CXU41" s="195"/>
      <c r="CXV41" s="195"/>
      <c r="CXW41" s="195"/>
      <c r="CXX41" s="195"/>
      <c r="CXY41" s="195"/>
      <c r="CXZ41" s="195"/>
      <c r="CYA41" s="195"/>
      <c r="CYB41" s="195"/>
      <c r="CYC41" s="195"/>
      <c r="CYD41" s="195"/>
      <c r="CYE41" s="195"/>
      <c r="CYF41" s="195"/>
      <c r="CYG41" s="195"/>
      <c r="CYH41" s="195"/>
      <c r="CYI41" s="195"/>
      <c r="CYJ41" s="195"/>
      <c r="CYK41" s="195"/>
      <c r="CYL41" s="195"/>
      <c r="CYM41" s="195"/>
      <c r="CYN41" s="195"/>
      <c r="CYO41" s="195"/>
      <c r="CYP41" s="195"/>
      <c r="CYQ41" s="195"/>
      <c r="CYR41" s="195"/>
      <c r="CYS41" s="195"/>
      <c r="CYT41" s="195"/>
      <c r="CYU41" s="195"/>
      <c r="CYV41" s="195"/>
      <c r="CYW41" s="195"/>
      <c r="CYX41" s="195"/>
      <c r="CYY41" s="195"/>
      <c r="CYZ41" s="195"/>
      <c r="CZA41" s="195"/>
      <c r="CZB41" s="195"/>
      <c r="CZC41" s="195"/>
      <c r="CZD41" s="195"/>
      <c r="CZE41" s="195"/>
      <c r="CZF41" s="195"/>
      <c r="CZG41" s="195"/>
      <c r="CZH41" s="195"/>
      <c r="CZI41" s="195"/>
      <c r="CZJ41" s="195"/>
      <c r="CZK41" s="195"/>
      <c r="CZL41" s="195"/>
      <c r="CZM41" s="195"/>
      <c r="CZN41" s="195"/>
      <c r="CZO41" s="195"/>
      <c r="CZP41" s="195"/>
      <c r="CZQ41" s="195"/>
      <c r="CZR41" s="195"/>
      <c r="CZS41" s="195"/>
      <c r="CZT41" s="195"/>
      <c r="CZU41" s="195"/>
      <c r="CZV41" s="195"/>
      <c r="CZW41" s="195"/>
      <c r="CZX41" s="195"/>
      <c r="CZY41" s="195"/>
      <c r="CZZ41" s="195"/>
      <c r="DAA41" s="195"/>
      <c r="DAB41" s="195"/>
      <c r="DAC41" s="195"/>
      <c r="DAD41" s="195"/>
      <c r="DAE41" s="195"/>
      <c r="DAF41" s="195"/>
      <c r="DAG41" s="195"/>
      <c r="DAH41" s="195"/>
      <c r="DAI41" s="195"/>
      <c r="DAJ41" s="195"/>
      <c r="DAK41" s="195"/>
      <c r="DAL41" s="195"/>
      <c r="DAM41" s="195"/>
      <c r="DAN41" s="195"/>
      <c r="DAO41" s="195"/>
      <c r="DAP41" s="195"/>
      <c r="DAQ41" s="195"/>
      <c r="DAR41" s="195"/>
      <c r="DAS41" s="195"/>
      <c r="DAT41" s="195"/>
      <c r="DAU41" s="195"/>
      <c r="DAV41" s="195"/>
      <c r="DAW41" s="195"/>
      <c r="DAX41" s="195"/>
      <c r="DAY41" s="195"/>
      <c r="DAZ41" s="195"/>
      <c r="DBA41" s="195"/>
      <c r="DBB41" s="195"/>
      <c r="DBC41" s="195"/>
      <c r="DBD41" s="195"/>
      <c r="DBE41" s="195"/>
      <c r="DBF41" s="195"/>
      <c r="DBG41" s="195"/>
      <c r="DBH41" s="195"/>
      <c r="DBI41" s="195"/>
      <c r="DBJ41" s="195"/>
      <c r="DBK41" s="195"/>
      <c r="DBL41" s="195"/>
      <c r="DBM41" s="195"/>
      <c r="DBN41" s="195"/>
      <c r="DBO41" s="195"/>
      <c r="DBP41" s="195"/>
      <c r="DBQ41" s="195"/>
      <c r="DBR41" s="195"/>
      <c r="DBS41" s="195"/>
      <c r="DBT41" s="195"/>
      <c r="DBU41" s="195"/>
      <c r="DBV41" s="195"/>
      <c r="DBW41" s="195"/>
      <c r="DBX41" s="195"/>
      <c r="DBY41" s="195"/>
      <c r="DBZ41" s="195"/>
      <c r="DCA41" s="195"/>
      <c r="DCB41" s="195"/>
      <c r="DCC41" s="195"/>
      <c r="DCD41" s="195"/>
      <c r="DCE41" s="195"/>
      <c r="DCF41" s="195"/>
      <c r="DCG41" s="195"/>
      <c r="DCH41" s="195"/>
      <c r="DCI41" s="195"/>
      <c r="DCJ41" s="195"/>
      <c r="DCK41" s="195"/>
      <c r="DCL41" s="195"/>
      <c r="DCM41" s="195"/>
      <c r="DCN41" s="195"/>
      <c r="DCO41" s="195"/>
      <c r="DCP41" s="195"/>
      <c r="DCQ41" s="195"/>
      <c r="DCR41" s="195"/>
      <c r="DCS41" s="195"/>
      <c r="DCT41" s="195"/>
      <c r="DCU41" s="195"/>
      <c r="DCV41" s="195"/>
      <c r="DCW41" s="195"/>
      <c r="DCX41" s="195"/>
      <c r="DCY41" s="195"/>
      <c r="DCZ41" s="195"/>
      <c r="DDA41" s="195"/>
      <c r="DDB41" s="195"/>
      <c r="DDC41" s="195"/>
      <c r="DDD41" s="195"/>
      <c r="DDE41" s="195"/>
      <c r="DDF41" s="195"/>
      <c r="DDG41" s="195"/>
      <c r="DDH41" s="195"/>
      <c r="DDI41" s="195"/>
      <c r="DDJ41" s="195"/>
      <c r="DDK41" s="195"/>
      <c r="DDL41" s="195"/>
      <c r="DDM41" s="195"/>
      <c r="DDN41" s="195"/>
      <c r="DDO41" s="195"/>
      <c r="DDP41" s="195"/>
      <c r="DDQ41" s="195"/>
      <c r="DDR41" s="195"/>
      <c r="DDS41" s="195"/>
      <c r="DDT41" s="195"/>
      <c r="DDU41" s="195"/>
      <c r="DDV41" s="195"/>
      <c r="DDW41" s="195"/>
      <c r="DDX41" s="195"/>
      <c r="DDY41" s="195"/>
      <c r="DDZ41" s="195"/>
      <c r="DEA41" s="195"/>
      <c r="DEB41" s="195"/>
      <c r="DEC41" s="195"/>
      <c r="DED41" s="195"/>
      <c r="DEE41" s="195"/>
      <c r="DEF41" s="195"/>
      <c r="DEG41" s="195"/>
      <c r="DEH41" s="195"/>
      <c r="DEI41" s="195"/>
      <c r="DEJ41" s="195"/>
      <c r="DEK41" s="195"/>
      <c r="DEL41" s="195"/>
      <c r="DEM41" s="195"/>
      <c r="DEN41" s="195"/>
      <c r="DEO41" s="195"/>
      <c r="DEP41" s="195"/>
      <c r="DEQ41" s="195"/>
      <c r="DER41" s="195"/>
      <c r="DES41" s="195"/>
      <c r="DET41" s="195"/>
      <c r="DEU41" s="195"/>
      <c r="DEV41" s="195"/>
      <c r="DEW41" s="195"/>
      <c r="DEX41" s="195"/>
      <c r="DEY41" s="195"/>
      <c r="DEZ41" s="195"/>
      <c r="DFA41" s="195"/>
      <c r="DFB41" s="195"/>
      <c r="DFC41" s="195"/>
      <c r="DFD41" s="195"/>
      <c r="DFE41" s="195"/>
      <c r="DFF41" s="195"/>
      <c r="DFG41" s="195"/>
      <c r="DFH41" s="195"/>
      <c r="DFI41" s="195"/>
      <c r="DFJ41" s="195"/>
      <c r="DFK41" s="195"/>
      <c r="DFL41" s="195"/>
      <c r="DFM41" s="195"/>
      <c r="DFN41" s="195"/>
      <c r="DFO41" s="195"/>
      <c r="DFP41" s="195"/>
      <c r="DFQ41" s="195"/>
      <c r="DFR41" s="195"/>
      <c r="DFS41" s="195"/>
      <c r="DFT41" s="195"/>
      <c r="DFU41" s="195"/>
      <c r="DFV41" s="195"/>
      <c r="DFW41" s="195"/>
      <c r="DFX41" s="195"/>
      <c r="DFY41" s="195"/>
      <c r="DFZ41" s="195"/>
      <c r="DGA41" s="195"/>
      <c r="DGB41" s="195"/>
      <c r="DGC41" s="195"/>
      <c r="DGD41" s="195"/>
      <c r="DGE41" s="195"/>
      <c r="DGF41" s="195"/>
      <c r="DGG41" s="195"/>
      <c r="DGH41" s="195"/>
      <c r="DGI41" s="195"/>
      <c r="DGJ41" s="195"/>
      <c r="DGK41" s="195"/>
      <c r="DGL41" s="195"/>
      <c r="DGM41" s="195"/>
      <c r="DGN41" s="195"/>
      <c r="DGO41" s="195"/>
      <c r="DGP41" s="195"/>
      <c r="DGQ41" s="195"/>
      <c r="DGR41" s="195"/>
      <c r="DGS41" s="195"/>
      <c r="DGT41" s="195"/>
      <c r="DGU41" s="195"/>
      <c r="DGV41" s="195"/>
      <c r="DGW41" s="195"/>
      <c r="DGX41" s="195"/>
      <c r="DGY41" s="195"/>
      <c r="DGZ41" s="195"/>
      <c r="DHA41" s="195"/>
      <c r="DHB41" s="195"/>
      <c r="DHC41" s="195"/>
      <c r="DHD41" s="195"/>
      <c r="DHE41" s="195"/>
      <c r="DHF41" s="195"/>
      <c r="DHG41" s="195"/>
      <c r="DHH41" s="195"/>
      <c r="DHI41" s="195"/>
      <c r="DHJ41" s="195"/>
      <c r="DHK41" s="195"/>
      <c r="DHL41" s="195"/>
      <c r="DHM41" s="195"/>
      <c r="DHN41" s="195"/>
      <c r="DHO41" s="195"/>
      <c r="DHP41" s="195"/>
      <c r="DHQ41" s="195"/>
      <c r="DHR41" s="195"/>
      <c r="DHS41" s="195"/>
      <c r="DHT41" s="195"/>
      <c r="DHU41" s="195"/>
      <c r="DHV41" s="195"/>
      <c r="DHW41" s="195"/>
      <c r="DHX41" s="195"/>
      <c r="DHY41" s="195"/>
      <c r="DHZ41" s="195"/>
      <c r="DIA41" s="195"/>
      <c r="DIB41" s="195"/>
      <c r="DIC41" s="195"/>
      <c r="DID41" s="195"/>
      <c r="DIE41" s="195"/>
      <c r="DIF41" s="195"/>
      <c r="DIG41" s="195"/>
      <c r="DIH41" s="195"/>
      <c r="DII41" s="195"/>
      <c r="DIJ41" s="195"/>
      <c r="DIK41" s="195"/>
      <c r="DIL41" s="195"/>
      <c r="DIM41" s="195"/>
      <c r="DIN41" s="195"/>
      <c r="DIO41" s="195"/>
      <c r="DIP41" s="195"/>
      <c r="DIQ41" s="195"/>
      <c r="DIR41" s="195"/>
      <c r="DIS41" s="195"/>
      <c r="DIT41" s="195"/>
      <c r="DIU41" s="195"/>
      <c r="DIV41" s="195"/>
      <c r="DIW41" s="195"/>
      <c r="DIX41" s="195"/>
      <c r="DIY41" s="195"/>
      <c r="DIZ41" s="195"/>
      <c r="DJA41" s="195"/>
      <c r="DJB41" s="195"/>
      <c r="DJC41" s="195"/>
      <c r="DJD41" s="195"/>
      <c r="DJE41" s="195"/>
      <c r="DJF41" s="195"/>
      <c r="DJG41" s="195"/>
      <c r="DJH41" s="195"/>
      <c r="DJI41" s="195"/>
      <c r="DJJ41" s="195"/>
      <c r="DJK41" s="195"/>
      <c r="DJL41" s="195"/>
      <c r="DJM41" s="195"/>
      <c r="DJN41" s="195"/>
      <c r="DJO41" s="195"/>
      <c r="DJP41" s="195"/>
      <c r="DJQ41" s="195"/>
      <c r="DJR41" s="195"/>
      <c r="DJS41" s="195"/>
      <c r="DJT41" s="195"/>
      <c r="DJU41" s="195"/>
      <c r="DJV41" s="195"/>
      <c r="DJW41" s="195"/>
      <c r="DJX41" s="195"/>
      <c r="DJY41" s="195"/>
      <c r="DJZ41" s="195"/>
      <c r="DKA41" s="195"/>
      <c r="DKB41" s="195"/>
      <c r="DKC41" s="195"/>
      <c r="DKD41" s="195"/>
      <c r="DKE41" s="195"/>
      <c r="DKF41" s="195"/>
      <c r="DKG41" s="195"/>
      <c r="DKH41" s="195"/>
      <c r="DKI41" s="195"/>
      <c r="DKJ41" s="195"/>
      <c r="DKK41" s="195"/>
      <c r="DKL41" s="195"/>
      <c r="DKM41" s="195"/>
      <c r="DKN41" s="195"/>
      <c r="DKO41" s="195"/>
      <c r="DKP41" s="195"/>
      <c r="DKQ41" s="195"/>
      <c r="DKR41" s="195"/>
      <c r="DKS41" s="195"/>
      <c r="DKT41" s="195"/>
      <c r="DKU41" s="195"/>
      <c r="DKV41" s="195"/>
      <c r="DKW41" s="195"/>
      <c r="DKX41" s="195"/>
      <c r="DKY41" s="195"/>
      <c r="DKZ41" s="195"/>
      <c r="DLA41" s="195"/>
      <c r="DLB41" s="195"/>
      <c r="DLC41" s="195"/>
      <c r="DLD41" s="195"/>
      <c r="DLE41" s="195"/>
      <c r="DLF41" s="195"/>
      <c r="DLG41" s="195"/>
      <c r="DLH41" s="195"/>
      <c r="DLI41" s="195"/>
      <c r="DLJ41" s="195"/>
      <c r="DLK41" s="195"/>
      <c r="DLL41" s="195"/>
      <c r="DLM41" s="195"/>
      <c r="DLN41" s="195"/>
      <c r="DLO41" s="195"/>
      <c r="DLP41" s="195"/>
      <c r="DLQ41" s="195"/>
      <c r="DLR41" s="195"/>
      <c r="DLS41" s="195"/>
      <c r="DLT41" s="195"/>
      <c r="DLU41" s="195"/>
      <c r="DLV41" s="195"/>
      <c r="DLW41" s="195"/>
      <c r="DLX41" s="195"/>
      <c r="DLY41" s="195"/>
      <c r="DLZ41" s="195"/>
      <c r="DMA41" s="195"/>
      <c r="DMB41" s="195"/>
      <c r="DMC41" s="195"/>
      <c r="DMD41" s="195"/>
      <c r="DME41" s="195"/>
      <c r="DMF41" s="195"/>
      <c r="DMG41" s="195"/>
      <c r="DMH41" s="195"/>
      <c r="DMI41" s="195"/>
      <c r="DMJ41" s="195"/>
      <c r="DMK41" s="195"/>
      <c r="DML41" s="195"/>
      <c r="DMM41" s="195"/>
      <c r="DMN41" s="195"/>
      <c r="DMO41" s="195"/>
      <c r="DMP41" s="195"/>
      <c r="DMQ41" s="195"/>
      <c r="DMR41" s="195"/>
      <c r="DMS41" s="195"/>
      <c r="DMT41" s="195"/>
      <c r="DMU41" s="195"/>
      <c r="DMV41" s="195"/>
      <c r="DMW41" s="195"/>
      <c r="DMX41" s="195"/>
      <c r="DMY41" s="195"/>
      <c r="DMZ41" s="195"/>
      <c r="DNA41" s="195"/>
      <c r="DNB41" s="195"/>
      <c r="DNC41" s="195"/>
      <c r="DND41" s="195"/>
      <c r="DNE41" s="195"/>
      <c r="DNF41" s="195"/>
      <c r="DNG41" s="195"/>
      <c r="DNH41" s="195"/>
      <c r="DNI41" s="195"/>
      <c r="DNJ41" s="195"/>
      <c r="DNK41" s="195"/>
      <c r="DNL41" s="195"/>
      <c r="DNM41" s="195"/>
      <c r="DNN41" s="195"/>
      <c r="DNO41" s="195"/>
      <c r="DNP41" s="195"/>
      <c r="DNQ41" s="195"/>
      <c r="DNR41" s="195"/>
      <c r="DNS41" s="195"/>
      <c r="DNT41" s="195"/>
      <c r="DNU41" s="195"/>
      <c r="DNV41" s="195"/>
      <c r="DNW41" s="195"/>
      <c r="DNX41" s="195"/>
      <c r="DNY41" s="195"/>
      <c r="DNZ41" s="195"/>
      <c r="DOA41" s="195"/>
      <c r="DOB41" s="195"/>
      <c r="DOC41" s="195"/>
      <c r="DOD41" s="195"/>
      <c r="DOE41" s="195"/>
      <c r="DOF41" s="195"/>
      <c r="DOG41" s="195"/>
      <c r="DOH41" s="195"/>
      <c r="DOI41" s="195"/>
      <c r="DOJ41" s="195"/>
      <c r="DOK41" s="195"/>
      <c r="DOL41" s="195"/>
      <c r="DOM41" s="195"/>
      <c r="DON41" s="195"/>
      <c r="DOO41" s="195"/>
      <c r="DOP41" s="195"/>
      <c r="DOQ41" s="195"/>
      <c r="DOR41" s="195"/>
      <c r="DOS41" s="195"/>
      <c r="DOT41" s="195"/>
      <c r="DOU41" s="195"/>
      <c r="DOV41" s="195"/>
      <c r="DOW41" s="195"/>
      <c r="DOX41" s="195"/>
      <c r="DOY41" s="195"/>
      <c r="DOZ41" s="195"/>
      <c r="DPA41" s="195"/>
      <c r="DPB41" s="195"/>
      <c r="DPC41" s="195"/>
      <c r="DPD41" s="195"/>
      <c r="DPE41" s="195"/>
      <c r="DPF41" s="195"/>
      <c r="DPG41" s="195"/>
      <c r="DPH41" s="195"/>
      <c r="DPI41" s="195"/>
      <c r="DPJ41" s="195"/>
      <c r="DPK41" s="195"/>
      <c r="DPL41" s="195"/>
      <c r="DPM41" s="195"/>
      <c r="DPN41" s="195"/>
      <c r="DPO41" s="195"/>
      <c r="DPP41" s="195"/>
      <c r="DPQ41" s="195"/>
      <c r="DPR41" s="195"/>
      <c r="DPS41" s="195"/>
      <c r="DPT41" s="195"/>
      <c r="DPU41" s="195"/>
      <c r="DPV41" s="195"/>
      <c r="DPW41" s="195"/>
      <c r="DPX41" s="195"/>
      <c r="DPY41" s="195"/>
      <c r="DPZ41" s="195"/>
      <c r="DQA41" s="195"/>
      <c r="DQB41" s="195"/>
      <c r="DQC41" s="195"/>
      <c r="DQD41" s="195"/>
      <c r="DQE41" s="195"/>
      <c r="DQF41" s="195"/>
      <c r="DQG41" s="195"/>
      <c r="DQH41" s="195"/>
      <c r="DQI41" s="195"/>
      <c r="DQJ41" s="195"/>
      <c r="DQK41" s="195"/>
      <c r="DQL41" s="195"/>
      <c r="DQM41" s="195"/>
      <c r="DQN41" s="195"/>
      <c r="DQO41" s="195"/>
      <c r="DQP41" s="195"/>
      <c r="DQQ41" s="195"/>
      <c r="DQR41" s="195"/>
      <c r="DQS41" s="195"/>
      <c r="DQT41" s="195"/>
      <c r="DQU41" s="195"/>
      <c r="DQV41" s="195"/>
      <c r="DQW41" s="195"/>
      <c r="DQX41" s="195"/>
      <c r="DQY41" s="195"/>
      <c r="DQZ41" s="195"/>
      <c r="DRA41" s="195"/>
      <c r="DRB41" s="195"/>
      <c r="DRC41" s="195"/>
      <c r="DRD41" s="195"/>
      <c r="DRE41" s="195"/>
      <c r="DRF41" s="195"/>
      <c r="DRG41" s="195"/>
      <c r="DRH41" s="195"/>
      <c r="DRI41" s="195"/>
      <c r="DRJ41" s="195"/>
      <c r="DRK41" s="195"/>
      <c r="DRL41" s="195"/>
      <c r="DRM41" s="195"/>
      <c r="DRN41" s="195"/>
      <c r="DRO41" s="195"/>
      <c r="DRP41" s="195"/>
      <c r="DRQ41" s="195"/>
      <c r="DRR41" s="195"/>
      <c r="DRS41" s="195"/>
      <c r="DRT41" s="195"/>
      <c r="DRU41" s="195"/>
      <c r="DRV41" s="195"/>
      <c r="DRW41" s="195"/>
      <c r="DRX41" s="195"/>
      <c r="DRY41" s="195"/>
      <c r="DRZ41" s="195"/>
      <c r="DSA41" s="195"/>
      <c r="DSB41" s="195"/>
      <c r="DSC41" s="195"/>
      <c r="DSD41" s="195"/>
      <c r="DSE41" s="195"/>
      <c r="DSF41" s="195"/>
      <c r="DSG41" s="195"/>
      <c r="DSH41" s="195"/>
      <c r="DSI41" s="195"/>
      <c r="DSJ41" s="195"/>
      <c r="DSK41" s="195"/>
      <c r="DSL41" s="195"/>
      <c r="DSM41" s="195"/>
      <c r="DSN41" s="195"/>
      <c r="DSO41" s="195"/>
      <c r="DSP41" s="195"/>
      <c r="DSQ41" s="195"/>
      <c r="DSR41" s="195"/>
      <c r="DSS41" s="195"/>
      <c r="DST41" s="195"/>
      <c r="DSU41" s="195"/>
      <c r="DSV41" s="195"/>
      <c r="DSW41" s="195"/>
      <c r="DSX41" s="195"/>
      <c r="DSY41" s="195"/>
      <c r="DSZ41" s="195"/>
      <c r="DTA41" s="195"/>
      <c r="DTB41" s="195"/>
      <c r="DTC41" s="195"/>
      <c r="DTD41" s="195"/>
      <c r="DTE41" s="195"/>
      <c r="DTF41" s="195"/>
      <c r="DTG41" s="195"/>
      <c r="DTH41" s="195"/>
      <c r="DTI41" s="195"/>
      <c r="DTJ41" s="195"/>
      <c r="DTK41" s="195"/>
      <c r="DTL41" s="195"/>
      <c r="DTM41" s="195"/>
      <c r="DTN41" s="195"/>
      <c r="DTO41" s="195"/>
      <c r="DTP41" s="195"/>
      <c r="DTQ41" s="195"/>
      <c r="DTR41" s="195"/>
      <c r="DTS41" s="195"/>
      <c r="DTT41" s="195"/>
      <c r="DTU41" s="195"/>
      <c r="DTV41" s="195"/>
      <c r="DTW41" s="195"/>
      <c r="DTX41" s="195"/>
      <c r="DTY41" s="195"/>
      <c r="DTZ41" s="195"/>
      <c r="DUA41" s="195"/>
      <c r="DUB41" s="195"/>
      <c r="DUC41" s="195"/>
      <c r="DUD41" s="195"/>
      <c r="DUE41" s="195"/>
      <c r="DUF41" s="195"/>
      <c r="DUG41" s="195"/>
      <c r="DUH41" s="195"/>
      <c r="DUI41" s="195"/>
      <c r="DUJ41" s="195"/>
      <c r="DUK41" s="195"/>
      <c r="DUL41" s="195"/>
      <c r="DUM41" s="195"/>
      <c r="DUN41" s="195"/>
      <c r="DUO41" s="195"/>
      <c r="DUP41" s="195"/>
      <c r="DUQ41" s="195"/>
      <c r="DUR41" s="195"/>
      <c r="DUS41" s="195"/>
      <c r="DUT41" s="195"/>
      <c r="DUU41" s="195"/>
      <c r="DUV41" s="195"/>
      <c r="DUW41" s="195"/>
      <c r="DUX41" s="195"/>
      <c r="DUY41" s="195"/>
      <c r="DUZ41" s="195"/>
      <c r="DVA41" s="195"/>
      <c r="DVB41" s="195"/>
      <c r="DVC41" s="195"/>
      <c r="DVD41" s="195"/>
      <c r="DVE41" s="195"/>
      <c r="DVF41" s="195"/>
      <c r="DVG41" s="195"/>
      <c r="DVH41" s="195"/>
      <c r="DVI41" s="195"/>
      <c r="DVJ41" s="195"/>
      <c r="DVK41" s="195"/>
      <c r="DVL41" s="195"/>
      <c r="DVM41" s="195"/>
      <c r="DVN41" s="195"/>
      <c r="DVO41" s="195"/>
      <c r="DVP41" s="195"/>
      <c r="DVQ41" s="195"/>
      <c r="DVR41" s="195"/>
      <c r="DVS41" s="195"/>
      <c r="DVT41" s="195"/>
      <c r="DVU41" s="195"/>
      <c r="DVV41" s="195"/>
      <c r="DVW41" s="195"/>
      <c r="DVX41" s="195"/>
      <c r="DVY41" s="195"/>
      <c r="DVZ41" s="195"/>
      <c r="DWA41" s="195"/>
      <c r="DWB41" s="195"/>
      <c r="DWC41" s="195"/>
      <c r="DWD41" s="195"/>
      <c r="DWE41" s="195"/>
      <c r="DWF41" s="195"/>
      <c r="DWG41" s="195"/>
      <c r="DWH41" s="195"/>
      <c r="DWI41" s="195"/>
      <c r="DWJ41" s="195"/>
      <c r="DWK41" s="195"/>
      <c r="DWL41" s="195"/>
      <c r="DWM41" s="195"/>
      <c r="DWN41" s="195"/>
      <c r="DWO41" s="195"/>
      <c r="DWP41" s="195"/>
      <c r="DWQ41" s="195"/>
      <c r="DWR41" s="195"/>
      <c r="DWS41" s="195"/>
      <c r="DWT41" s="195"/>
      <c r="DWU41" s="195"/>
      <c r="DWV41" s="195"/>
      <c r="DWW41" s="195"/>
      <c r="DWX41" s="195"/>
      <c r="DWY41" s="195"/>
      <c r="DWZ41" s="195"/>
      <c r="DXA41" s="195"/>
      <c r="DXB41" s="195"/>
      <c r="DXC41" s="195"/>
      <c r="DXD41" s="195"/>
      <c r="DXE41" s="195"/>
      <c r="DXF41" s="195"/>
      <c r="DXG41" s="195"/>
      <c r="DXH41" s="195"/>
      <c r="DXI41" s="195"/>
      <c r="DXJ41" s="195"/>
      <c r="DXK41" s="195"/>
      <c r="DXL41" s="195"/>
      <c r="DXM41" s="195"/>
      <c r="DXN41" s="195"/>
      <c r="DXO41" s="195"/>
      <c r="DXP41" s="195"/>
      <c r="DXQ41" s="195"/>
      <c r="DXR41" s="195"/>
      <c r="DXS41" s="195"/>
      <c r="DXT41" s="195"/>
      <c r="DXU41" s="195"/>
      <c r="DXV41" s="195"/>
      <c r="DXW41" s="195"/>
      <c r="DXX41" s="195"/>
      <c r="DXY41" s="195"/>
      <c r="DXZ41" s="195"/>
      <c r="DYA41" s="195"/>
      <c r="DYB41" s="195"/>
      <c r="DYC41" s="195"/>
      <c r="DYD41" s="195"/>
      <c r="DYE41" s="195"/>
      <c r="DYF41" s="195"/>
      <c r="DYG41" s="195"/>
      <c r="DYH41" s="195"/>
      <c r="DYI41" s="195"/>
      <c r="DYJ41" s="195"/>
      <c r="DYK41" s="195"/>
      <c r="DYL41" s="195"/>
      <c r="DYM41" s="195"/>
      <c r="DYN41" s="195"/>
      <c r="DYO41" s="195"/>
      <c r="DYP41" s="195"/>
      <c r="DYQ41" s="195"/>
      <c r="DYR41" s="195"/>
      <c r="DYS41" s="195"/>
      <c r="DYT41" s="195"/>
      <c r="DYU41" s="195"/>
      <c r="DYV41" s="195"/>
      <c r="DYW41" s="195"/>
      <c r="DYX41" s="195"/>
      <c r="DYY41" s="195"/>
      <c r="DYZ41" s="195"/>
      <c r="DZA41" s="195"/>
      <c r="DZB41" s="195"/>
      <c r="DZC41" s="195"/>
      <c r="DZD41" s="195"/>
      <c r="DZE41" s="195"/>
      <c r="DZF41" s="195"/>
      <c r="DZG41" s="195"/>
      <c r="DZH41" s="195"/>
      <c r="DZI41" s="195"/>
      <c r="DZJ41" s="195"/>
      <c r="DZK41" s="195"/>
      <c r="DZL41" s="195"/>
      <c r="DZM41" s="195"/>
      <c r="DZN41" s="195"/>
      <c r="DZO41" s="195"/>
      <c r="DZP41" s="195"/>
      <c r="DZQ41" s="195"/>
      <c r="DZR41" s="195"/>
      <c r="DZS41" s="195"/>
      <c r="DZT41" s="195"/>
      <c r="DZU41" s="195"/>
      <c r="DZV41" s="195"/>
      <c r="DZW41" s="195"/>
      <c r="DZX41" s="195"/>
      <c r="DZY41" s="195"/>
      <c r="DZZ41" s="195"/>
      <c r="EAA41" s="195"/>
      <c r="EAB41" s="195"/>
      <c r="EAC41" s="195"/>
      <c r="EAD41" s="195"/>
      <c r="EAE41" s="195"/>
      <c r="EAF41" s="195"/>
      <c r="EAG41" s="195"/>
      <c r="EAH41" s="195"/>
      <c r="EAI41" s="195"/>
      <c r="EAJ41" s="195"/>
      <c r="EAK41" s="195"/>
      <c r="EAL41" s="195"/>
      <c r="EAM41" s="195"/>
      <c r="EAN41" s="195"/>
      <c r="EAO41" s="195"/>
      <c r="EAP41" s="195"/>
      <c r="EAQ41" s="195"/>
      <c r="EAR41" s="195"/>
      <c r="EAS41" s="195"/>
      <c r="EAT41" s="195"/>
      <c r="EAU41" s="195"/>
      <c r="EAV41" s="195"/>
      <c r="EAW41" s="195"/>
      <c r="EAX41" s="195"/>
      <c r="EAY41" s="195"/>
      <c r="EAZ41" s="195"/>
      <c r="EBA41" s="195"/>
      <c r="EBB41" s="195"/>
      <c r="EBC41" s="195"/>
      <c r="EBD41" s="195"/>
      <c r="EBE41" s="195"/>
      <c r="EBF41" s="195"/>
      <c r="EBG41" s="195"/>
      <c r="EBH41" s="195"/>
      <c r="EBI41" s="195"/>
      <c r="EBJ41" s="195"/>
      <c r="EBK41" s="195"/>
      <c r="EBL41" s="195"/>
      <c r="EBM41" s="195"/>
      <c r="EBN41" s="195"/>
      <c r="EBO41" s="195"/>
      <c r="EBP41" s="195"/>
      <c r="EBQ41" s="195"/>
      <c r="EBR41" s="195"/>
      <c r="EBS41" s="195"/>
      <c r="EBT41" s="195"/>
      <c r="EBU41" s="195"/>
      <c r="EBV41" s="195"/>
      <c r="EBW41" s="195"/>
      <c r="EBX41" s="195"/>
      <c r="EBY41" s="195"/>
      <c r="EBZ41" s="195"/>
      <c r="ECA41" s="195"/>
      <c r="ECB41" s="195"/>
      <c r="ECC41" s="195"/>
      <c r="ECD41" s="195"/>
      <c r="ECE41" s="195"/>
      <c r="ECF41" s="195"/>
      <c r="ECG41" s="195"/>
      <c r="ECH41" s="195"/>
      <c r="ECI41" s="195"/>
      <c r="ECJ41" s="195"/>
      <c r="ECK41" s="195"/>
      <c r="ECL41" s="195"/>
      <c r="ECM41" s="195"/>
      <c r="ECN41" s="195"/>
      <c r="ECO41" s="195"/>
      <c r="ECP41" s="195"/>
      <c r="ECQ41" s="195"/>
      <c r="ECR41" s="195"/>
      <c r="ECS41" s="195"/>
      <c r="ECT41" s="195"/>
      <c r="ECU41" s="195"/>
      <c r="ECV41" s="195"/>
      <c r="ECW41" s="195"/>
      <c r="ECX41" s="195"/>
      <c r="ECY41" s="195"/>
      <c r="ECZ41" s="195"/>
      <c r="EDA41" s="195"/>
      <c r="EDB41" s="195"/>
      <c r="EDC41" s="195"/>
      <c r="EDD41" s="195"/>
      <c r="EDE41" s="195"/>
      <c r="EDF41" s="195"/>
      <c r="EDG41" s="195"/>
      <c r="EDH41" s="195"/>
      <c r="EDI41" s="195"/>
      <c r="EDJ41" s="195"/>
      <c r="EDK41" s="195"/>
      <c r="EDL41" s="195"/>
      <c r="EDM41" s="195"/>
      <c r="EDN41" s="195"/>
      <c r="EDO41" s="195"/>
      <c r="EDP41" s="195"/>
      <c r="EDQ41" s="195"/>
      <c r="EDR41" s="195"/>
      <c r="EDS41" s="195"/>
      <c r="EDT41" s="195"/>
      <c r="EDU41" s="195"/>
      <c r="EDV41" s="195"/>
      <c r="EDW41" s="195"/>
      <c r="EDX41" s="195"/>
      <c r="EDY41" s="195"/>
      <c r="EDZ41" s="195"/>
      <c r="EEA41" s="195"/>
      <c r="EEB41" s="195"/>
      <c r="EEC41" s="195"/>
      <c r="EED41" s="195"/>
      <c r="EEE41" s="195"/>
      <c r="EEF41" s="195"/>
      <c r="EEG41" s="195"/>
      <c r="EEH41" s="195"/>
      <c r="EEI41" s="195"/>
      <c r="EEJ41" s="195"/>
      <c r="EEK41" s="195"/>
      <c r="EEL41" s="195"/>
      <c r="EEM41" s="195"/>
      <c r="EEN41" s="195"/>
      <c r="EEO41" s="195"/>
      <c r="EEP41" s="195"/>
      <c r="EEQ41" s="195"/>
      <c r="EER41" s="195"/>
      <c r="EES41" s="195"/>
      <c r="EET41" s="195"/>
      <c r="EEU41" s="195"/>
      <c r="EEV41" s="195"/>
      <c r="EEW41" s="195"/>
      <c r="EEX41" s="195"/>
      <c r="EEY41" s="195"/>
      <c r="EEZ41" s="195"/>
      <c r="EFA41" s="195"/>
      <c r="EFB41" s="195"/>
      <c r="EFC41" s="195"/>
      <c r="EFD41" s="195"/>
      <c r="EFE41" s="195"/>
      <c r="EFF41" s="195"/>
      <c r="EFG41" s="195"/>
      <c r="EFH41" s="195"/>
      <c r="EFI41" s="195"/>
      <c r="EFJ41" s="195"/>
      <c r="EFK41" s="195"/>
      <c r="EFL41" s="195"/>
      <c r="EFM41" s="195"/>
      <c r="EFN41" s="195"/>
      <c r="EFO41" s="195"/>
      <c r="EFP41" s="195"/>
      <c r="EFQ41" s="195"/>
      <c r="EFR41" s="195"/>
      <c r="EFS41" s="195"/>
      <c r="EFT41" s="195"/>
      <c r="EFU41" s="195"/>
      <c r="EFV41" s="195"/>
      <c r="EFW41" s="195"/>
      <c r="EFX41" s="195"/>
      <c r="EFY41" s="195"/>
      <c r="EFZ41" s="195"/>
      <c r="EGA41" s="195"/>
      <c r="EGB41" s="195"/>
      <c r="EGC41" s="195"/>
      <c r="EGD41" s="195"/>
      <c r="EGE41" s="195"/>
      <c r="EGF41" s="195"/>
      <c r="EGG41" s="195"/>
      <c r="EGH41" s="195"/>
      <c r="EGI41" s="195"/>
      <c r="EGJ41" s="195"/>
      <c r="EGK41" s="195"/>
      <c r="EGL41" s="195"/>
      <c r="EGM41" s="195"/>
      <c r="EGN41" s="195"/>
      <c r="EGO41" s="195"/>
      <c r="EGP41" s="195"/>
      <c r="EGQ41" s="195"/>
      <c r="EGR41" s="195"/>
      <c r="EGS41" s="195"/>
      <c r="EGT41" s="195"/>
      <c r="EGU41" s="195"/>
      <c r="EGV41" s="195"/>
      <c r="EGW41" s="195"/>
      <c r="EGX41" s="195"/>
      <c r="EGY41" s="195"/>
      <c r="EGZ41" s="195"/>
      <c r="EHA41" s="195"/>
      <c r="EHB41" s="195"/>
      <c r="EHC41" s="195"/>
      <c r="EHD41" s="195"/>
      <c r="EHE41" s="195"/>
      <c r="EHF41" s="195"/>
      <c r="EHG41" s="195"/>
      <c r="EHH41" s="195"/>
      <c r="EHI41" s="195"/>
      <c r="EHJ41" s="195"/>
      <c r="EHK41" s="195"/>
      <c r="EHL41" s="195"/>
      <c r="EHM41" s="195"/>
      <c r="EHN41" s="195"/>
      <c r="EHO41" s="195"/>
      <c r="EHP41" s="195"/>
      <c r="EHQ41" s="195"/>
      <c r="EHR41" s="195"/>
      <c r="EHS41" s="195"/>
      <c r="EHT41" s="195"/>
      <c r="EHU41" s="195"/>
      <c r="EHV41" s="195"/>
      <c r="EHW41" s="195"/>
      <c r="EHX41" s="195"/>
      <c r="EHY41" s="195"/>
      <c r="EHZ41" s="195"/>
      <c r="EIA41" s="195"/>
      <c r="EIB41" s="195"/>
      <c r="EIC41" s="195"/>
      <c r="EID41" s="195"/>
      <c r="EIE41" s="195"/>
      <c r="EIF41" s="195"/>
      <c r="EIG41" s="195"/>
      <c r="EIH41" s="195"/>
      <c r="EII41" s="195"/>
      <c r="EIJ41" s="195"/>
      <c r="EIK41" s="195"/>
      <c r="EIL41" s="195"/>
      <c r="EIM41" s="195"/>
      <c r="EIN41" s="195"/>
      <c r="EIO41" s="195"/>
      <c r="EIP41" s="195"/>
      <c r="EIQ41" s="195"/>
      <c r="EIR41" s="195"/>
      <c r="EIS41" s="195"/>
      <c r="EIT41" s="195"/>
      <c r="EIU41" s="195"/>
      <c r="EIV41" s="195"/>
      <c r="EIW41" s="195"/>
      <c r="EIX41" s="195"/>
      <c r="EIY41" s="195"/>
      <c r="EIZ41" s="195"/>
      <c r="EJA41" s="195"/>
      <c r="EJB41" s="195"/>
      <c r="EJC41" s="195"/>
      <c r="EJD41" s="195"/>
      <c r="EJE41" s="195"/>
      <c r="EJF41" s="195"/>
      <c r="EJG41" s="195"/>
      <c r="EJH41" s="195"/>
      <c r="EJI41" s="195"/>
      <c r="EJJ41" s="195"/>
      <c r="EJK41" s="195"/>
      <c r="EJL41" s="195"/>
      <c r="EJM41" s="195"/>
      <c r="EJN41" s="195"/>
      <c r="EJO41" s="195"/>
      <c r="EJP41" s="195"/>
      <c r="EJQ41" s="195"/>
      <c r="EJR41" s="195"/>
      <c r="EJS41" s="195"/>
      <c r="EJT41" s="195"/>
      <c r="EJU41" s="195"/>
      <c r="EJV41" s="195"/>
      <c r="EJW41" s="195"/>
      <c r="EJX41" s="195"/>
      <c r="EJY41" s="195"/>
      <c r="EJZ41" s="195"/>
      <c r="EKA41" s="195"/>
      <c r="EKB41" s="195"/>
      <c r="EKC41" s="195"/>
      <c r="EKD41" s="195"/>
      <c r="EKE41" s="195"/>
      <c r="EKF41" s="195"/>
      <c r="EKG41" s="195"/>
      <c r="EKH41" s="195"/>
      <c r="EKI41" s="195"/>
      <c r="EKJ41" s="195"/>
      <c r="EKK41" s="195"/>
      <c r="EKL41" s="195"/>
      <c r="EKM41" s="195"/>
      <c r="EKN41" s="195"/>
      <c r="EKO41" s="195"/>
      <c r="EKP41" s="195"/>
      <c r="EKQ41" s="195"/>
      <c r="EKR41" s="195"/>
      <c r="EKS41" s="195"/>
      <c r="EKT41" s="195"/>
      <c r="EKU41" s="195"/>
      <c r="EKV41" s="195"/>
      <c r="EKW41" s="195"/>
      <c r="EKX41" s="195"/>
      <c r="EKY41" s="195"/>
      <c r="EKZ41" s="195"/>
      <c r="ELA41" s="195"/>
      <c r="ELB41" s="195"/>
      <c r="ELC41" s="195"/>
      <c r="ELD41" s="195"/>
      <c r="ELE41" s="195"/>
      <c r="ELF41" s="195"/>
      <c r="ELG41" s="195"/>
      <c r="ELH41" s="195"/>
      <c r="ELI41" s="195"/>
      <c r="ELJ41" s="195"/>
      <c r="ELK41" s="195"/>
      <c r="ELL41" s="195"/>
      <c r="ELM41" s="195"/>
      <c r="ELN41" s="195"/>
      <c r="ELO41" s="195"/>
      <c r="ELP41" s="195"/>
      <c r="ELQ41" s="195"/>
      <c r="ELR41" s="195"/>
      <c r="ELS41" s="195"/>
      <c r="ELT41" s="195"/>
      <c r="ELU41" s="195"/>
      <c r="ELV41" s="195"/>
      <c r="ELW41" s="195"/>
      <c r="ELX41" s="195"/>
      <c r="ELY41" s="195"/>
      <c r="ELZ41" s="195"/>
      <c r="EMA41" s="195"/>
      <c r="EMB41" s="195"/>
      <c r="EMC41" s="195"/>
      <c r="EMD41" s="195"/>
      <c r="EME41" s="195"/>
      <c r="EMF41" s="195"/>
      <c r="EMG41" s="195"/>
      <c r="EMH41" s="195"/>
      <c r="EMI41" s="195"/>
      <c r="EMJ41" s="195"/>
      <c r="EMK41" s="195"/>
      <c r="EML41" s="195"/>
      <c r="EMM41" s="195"/>
      <c r="EMN41" s="195"/>
      <c r="EMO41" s="195"/>
      <c r="EMP41" s="195"/>
      <c r="EMQ41" s="195"/>
      <c r="EMR41" s="195"/>
      <c r="EMS41" s="195"/>
      <c r="EMT41" s="195"/>
      <c r="EMU41" s="195"/>
      <c r="EMV41" s="195"/>
      <c r="EMW41" s="195"/>
      <c r="EMX41" s="195"/>
      <c r="EMY41" s="195"/>
      <c r="EMZ41" s="195"/>
      <c r="ENA41" s="195"/>
      <c r="ENB41" s="195"/>
      <c r="ENC41" s="195"/>
      <c r="END41" s="195"/>
      <c r="ENE41" s="195"/>
      <c r="ENF41" s="195"/>
      <c r="ENG41" s="195"/>
      <c r="ENH41" s="195"/>
      <c r="ENI41" s="195"/>
      <c r="ENJ41" s="195"/>
      <c r="ENK41" s="195"/>
      <c r="ENL41" s="195"/>
      <c r="ENM41" s="195"/>
      <c r="ENN41" s="195"/>
      <c r="ENO41" s="195"/>
      <c r="ENP41" s="195"/>
      <c r="ENQ41" s="195"/>
      <c r="ENR41" s="195"/>
      <c r="ENS41" s="195"/>
      <c r="ENT41" s="195"/>
      <c r="ENU41" s="195"/>
      <c r="ENV41" s="195"/>
      <c r="ENW41" s="195"/>
      <c r="ENX41" s="195"/>
      <c r="ENY41" s="195"/>
      <c r="ENZ41" s="195"/>
      <c r="EOA41" s="195"/>
      <c r="EOB41" s="195"/>
      <c r="EOC41" s="195"/>
      <c r="EOD41" s="195"/>
      <c r="EOE41" s="195"/>
      <c r="EOF41" s="195"/>
      <c r="EOG41" s="195"/>
      <c r="EOH41" s="195"/>
      <c r="EOI41" s="195"/>
      <c r="EOJ41" s="195"/>
      <c r="EOK41" s="195"/>
      <c r="EOL41" s="195"/>
      <c r="EOM41" s="195"/>
      <c r="EON41" s="195"/>
      <c r="EOO41" s="195"/>
      <c r="EOP41" s="195"/>
      <c r="EOQ41" s="195"/>
      <c r="EOR41" s="195"/>
      <c r="EOS41" s="195"/>
      <c r="EOT41" s="195"/>
      <c r="EOU41" s="195"/>
      <c r="EOV41" s="195"/>
      <c r="EOW41" s="195"/>
      <c r="EOX41" s="195"/>
      <c r="EOY41" s="195"/>
      <c r="EOZ41" s="195"/>
      <c r="EPA41" s="195"/>
      <c r="EPB41" s="195"/>
      <c r="EPC41" s="195"/>
      <c r="EPD41" s="195"/>
      <c r="EPE41" s="195"/>
      <c r="EPF41" s="195"/>
      <c r="EPG41" s="195"/>
      <c r="EPH41" s="195"/>
      <c r="EPI41" s="195"/>
      <c r="EPJ41" s="195"/>
      <c r="EPK41" s="195"/>
      <c r="EPL41" s="195"/>
      <c r="EPM41" s="195"/>
      <c r="EPN41" s="195"/>
      <c r="EPO41" s="195"/>
      <c r="EPP41" s="195"/>
      <c r="EPQ41" s="195"/>
      <c r="EPR41" s="195"/>
      <c r="EPS41" s="195"/>
      <c r="EPT41" s="195"/>
      <c r="EPU41" s="195"/>
      <c r="EPV41" s="195"/>
      <c r="EPW41" s="195"/>
      <c r="EPX41" s="195"/>
      <c r="EPY41" s="195"/>
      <c r="EPZ41" s="195"/>
      <c r="EQA41" s="195"/>
      <c r="EQB41" s="195"/>
      <c r="EQC41" s="195"/>
      <c r="EQD41" s="195"/>
      <c r="EQE41" s="195"/>
      <c r="EQF41" s="195"/>
      <c r="EQG41" s="195"/>
      <c r="EQH41" s="195"/>
      <c r="EQI41" s="195"/>
      <c r="EQJ41" s="195"/>
      <c r="EQK41" s="195"/>
      <c r="EQL41" s="195"/>
      <c r="EQM41" s="195"/>
      <c r="EQN41" s="195"/>
      <c r="EQO41" s="195"/>
      <c r="EQP41" s="195"/>
      <c r="EQQ41" s="195"/>
      <c r="EQR41" s="195"/>
      <c r="EQS41" s="195"/>
      <c r="EQT41" s="195"/>
      <c r="EQU41" s="195"/>
      <c r="EQV41" s="195"/>
      <c r="EQW41" s="195"/>
      <c r="EQX41" s="195"/>
      <c r="EQY41" s="195"/>
      <c r="EQZ41" s="195"/>
      <c r="ERA41" s="195"/>
      <c r="ERB41" s="195"/>
      <c r="ERC41" s="195"/>
      <c r="ERD41" s="195"/>
      <c r="ERE41" s="195"/>
      <c r="ERF41" s="195"/>
      <c r="ERG41" s="195"/>
      <c r="ERH41" s="195"/>
      <c r="ERI41" s="195"/>
      <c r="ERJ41" s="195"/>
      <c r="ERK41" s="195"/>
      <c r="ERL41" s="195"/>
      <c r="ERM41" s="195"/>
      <c r="ERN41" s="195"/>
      <c r="ERO41" s="195"/>
      <c r="ERP41" s="195"/>
      <c r="ERQ41" s="195"/>
      <c r="ERR41" s="195"/>
      <c r="ERS41" s="195"/>
      <c r="ERT41" s="195"/>
      <c r="ERU41" s="195"/>
      <c r="ERV41" s="195"/>
      <c r="ERW41" s="195"/>
      <c r="ERX41" s="195"/>
      <c r="ERY41" s="195"/>
      <c r="ERZ41" s="195"/>
      <c r="ESA41" s="195"/>
      <c r="ESB41" s="195"/>
      <c r="ESC41" s="195"/>
      <c r="ESD41" s="195"/>
      <c r="ESE41" s="195"/>
      <c r="ESF41" s="195"/>
      <c r="ESG41" s="195"/>
      <c r="ESH41" s="195"/>
      <c r="ESI41" s="195"/>
      <c r="ESJ41" s="195"/>
      <c r="ESK41" s="195"/>
      <c r="ESL41" s="195"/>
      <c r="ESM41" s="195"/>
      <c r="ESN41" s="195"/>
      <c r="ESO41" s="195"/>
      <c r="ESP41" s="195"/>
      <c r="ESQ41" s="195"/>
      <c r="ESR41" s="195"/>
      <c r="ESS41" s="195"/>
      <c r="EST41" s="195"/>
      <c r="ESU41" s="195"/>
      <c r="ESV41" s="195"/>
      <c r="ESW41" s="195"/>
      <c r="ESX41" s="195"/>
      <c r="ESY41" s="195"/>
      <c r="ESZ41" s="195"/>
      <c r="ETA41" s="195"/>
      <c r="ETB41" s="195"/>
      <c r="ETC41" s="195"/>
      <c r="ETD41" s="195"/>
      <c r="ETE41" s="195"/>
      <c r="ETF41" s="195"/>
      <c r="ETG41" s="195"/>
      <c r="ETH41" s="195"/>
      <c r="ETI41" s="195"/>
      <c r="ETJ41" s="195"/>
      <c r="ETK41" s="195"/>
      <c r="ETL41" s="195"/>
      <c r="ETM41" s="195"/>
      <c r="ETN41" s="195"/>
      <c r="ETO41" s="195"/>
      <c r="ETP41" s="195"/>
      <c r="ETQ41" s="195"/>
      <c r="ETR41" s="195"/>
      <c r="ETS41" s="195"/>
      <c r="ETT41" s="195"/>
      <c r="ETU41" s="195"/>
      <c r="ETV41" s="195"/>
      <c r="ETW41" s="195"/>
      <c r="ETX41" s="195"/>
      <c r="ETY41" s="195"/>
      <c r="ETZ41" s="195"/>
      <c r="EUA41" s="195"/>
      <c r="EUB41" s="195"/>
      <c r="EUC41" s="195"/>
      <c r="EUD41" s="195"/>
      <c r="EUE41" s="195"/>
      <c r="EUF41" s="195"/>
      <c r="EUG41" s="195"/>
      <c r="EUH41" s="195"/>
      <c r="EUI41" s="195"/>
      <c r="EUJ41" s="195"/>
      <c r="EUK41" s="195"/>
      <c r="EUL41" s="195"/>
      <c r="EUM41" s="195"/>
      <c r="EUN41" s="195"/>
      <c r="EUO41" s="195"/>
      <c r="EUP41" s="195"/>
      <c r="EUQ41" s="195"/>
      <c r="EUR41" s="195"/>
      <c r="EUS41" s="195"/>
      <c r="EUT41" s="195"/>
      <c r="EUU41" s="195"/>
      <c r="EUV41" s="195"/>
      <c r="EUW41" s="195"/>
      <c r="EUX41" s="195"/>
      <c r="EUY41" s="195"/>
      <c r="EUZ41" s="195"/>
      <c r="EVA41" s="195"/>
      <c r="EVB41" s="195"/>
      <c r="EVC41" s="195"/>
      <c r="EVD41" s="195"/>
      <c r="EVE41" s="195"/>
      <c r="EVF41" s="195"/>
      <c r="EVG41" s="195"/>
      <c r="EVH41" s="195"/>
      <c r="EVI41" s="195"/>
      <c r="EVJ41" s="195"/>
      <c r="EVK41" s="195"/>
      <c r="EVL41" s="195"/>
      <c r="EVM41" s="195"/>
      <c r="EVN41" s="195"/>
      <c r="EVO41" s="195"/>
      <c r="EVP41" s="195"/>
      <c r="EVQ41" s="195"/>
      <c r="EVR41" s="195"/>
      <c r="EVS41" s="195"/>
      <c r="EVT41" s="195"/>
      <c r="EVU41" s="195"/>
      <c r="EVV41" s="195"/>
      <c r="EVW41" s="195"/>
      <c r="EVX41" s="195"/>
      <c r="EVY41" s="195"/>
      <c r="EVZ41" s="195"/>
      <c r="EWA41" s="195"/>
      <c r="EWB41" s="195"/>
      <c r="EWC41" s="195"/>
      <c r="EWD41" s="195"/>
      <c r="EWE41" s="195"/>
      <c r="EWF41" s="195"/>
      <c r="EWG41" s="195"/>
      <c r="EWH41" s="195"/>
      <c r="EWI41" s="195"/>
      <c r="EWJ41" s="195"/>
      <c r="EWK41" s="195"/>
      <c r="EWL41" s="195"/>
      <c r="EWM41" s="195"/>
      <c r="EWN41" s="195"/>
      <c r="EWO41" s="195"/>
      <c r="EWP41" s="195"/>
      <c r="EWQ41" s="195"/>
      <c r="EWR41" s="195"/>
      <c r="EWS41" s="195"/>
      <c r="EWT41" s="195"/>
      <c r="EWU41" s="195"/>
      <c r="EWV41" s="195"/>
      <c r="EWW41" s="195"/>
      <c r="EWX41" s="195"/>
      <c r="EWY41" s="195"/>
      <c r="EWZ41" s="195"/>
      <c r="EXA41" s="195"/>
      <c r="EXB41" s="195"/>
      <c r="EXC41" s="195"/>
      <c r="EXD41" s="195"/>
      <c r="EXE41" s="195"/>
      <c r="EXF41" s="195"/>
      <c r="EXG41" s="195"/>
      <c r="EXH41" s="195"/>
      <c r="EXI41" s="195"/>
      <c r="EXJ41" s="195"/>
      <c r="EXK41" s="195"/>
      <c r="EXL41" s="195"/>
      <c r="EXM41" s="195"/>
      <c r="EXN41" s="195"/>
      <c r="EXO41" s="195"/>
      <c r="EXP41" s="195"/>
      <c r="EXQ41" s="195"/>
      <c r="EXR41" s="195"/>
      <c r="EXS41" s="195"/>
      <c r="EXT41" s="195"/>
      <c r="EXU41" s="195"/>
      <c r="EXV41" s="195"/>
      <c r="EXW41" s="195"/>
      <c r="EXX41" s="195"/>
      <c r="EXY41" s="195"/>
      <c r="EXZ41" s="195"/>
      <c r="EYA41" s="195"/>
      <c r="EYB41" s="195"/>
      <c r="EYC41" s="195"/>
      <c r="EYD41" s="195"/>
      <c r="EYE41" s="195"/>
      <c r="EYF41" s="195"/>
      <c r="EYG41" s="195"/>
      <c r="EYH41" s="195"/>
      <c r="EYI41" s="195"/>
      <c r="EYJ41" s="195"/>
      <c r="EYK41" s="195"/>
      <c r="EYL41" s="195"/>
      <c r="EYM41" s="195"/>
      <c r="EYN41" s="195"/>
      <c r="EYO41" s="195"/>
      <c r="EYP41" s="195"/>
      <c r="EYQ41" s="195"/>
      <c r="EYR41" s="195"/>
      <c r="EYS41" s="195"/>
      <c r="EYT41" s="195"/>
      <c r="EYU41" s="195"/>
      <c r="EYV41" s="195"/>
      <c r="EYW41" s="195"/>
      <c r="EYX41" s="195"/>
      <c r="EYY41" s="195"/>
      <c r="EYZ41" s="195"/>
      <c r="EZA41" s="195"/>
      <c r="EZB41" s="195"/>
      <c r="EZC41" s="195"/>
      <c r="EZD41" s="195"/>
      <c r="EZE41" s="195"/>
      <c r="EZF41" s="195"/>
      <c r="EZG41" s="195"/>
      <c r="EZH41" s="195"/>
      <c r="EZI41" s="195"/>
      <c r="EZJ41" s="195"/>
      <c r="EZK41" s="195"/>
      <c r="EZL41" s="195"/>
      <c r="EZM41" s="195"/>
      <c r="EZN41" s="195"/>
      <c r="EZO41" s="195"/>
      <c r="EZP41" s="195"/>
      <c r="EZQ41" s="195"/>
      <c r="EZR41" s="195"/>
      <c r="EZS41" s="195"/>
      <c r="EZT41" s="195"/>
      <c r="EZU41" s="195"/>
      <c r="EZV41" s="195"/>
      <c r="EZW41" s="195"/>
      <c r="EZX41" s="195"/>
      <c r="EZY41" s="195"/>
      <c r="EZZ41" s="195"/>
      <c r="FAA41" s="195"/>
      <c r="FAB41" s="195"/>
      <c r="FAC41" s="195"/>
      <c r="FAD41" s="195"/>
      <c r="FAE41" s="195"/>
      <c r="FAF41" s="195"/>
      <c r="FAG41" s="195"/>
      <c r="FAH41" s="195"/>
      <c r="FAI41" s="195"/>
      <c r="FAJ41" s="195"/>
      <c r="FAK41" s="195"/>
      <c r="FAL41" s="195"/>
      <c r="FAM41" s="195"/>
      <c r="FAN41" s="195"/>
      <c r="FAO41" s="195"/>
      <c r="FAP41" s="195"/>
      <c r="FAQ41" s="195"/>
      <c r="FAR41" s="195"/>
      <c r="FAS41" s="195"/>
      <c r="FAT41" s="195"/>
      <c r="FAU41" s="195"/>
      <c r="FAV41" s="195"/>
      <c r="FAW41" s="195"/>
      <c r="FAX41" s="195"/>
      <c r="FAY41" s="195"/>
      <c r="FAZ41" s="195"/>
      <c r="FBA41" s="195"/>
      <c r="FBB41" s="195"/>
      <c r="FBC41" s="195"/>
      <c r="FBD41" s="195"/>
      <c r="FBE41" s="195"/>
      <c r="FBF41" s="195"/>
      <c r="FBG41" s="195"/>
      <c r="FBH41" s="195"/>
      <c r="FBI41" s="195"/>
      <c r="FBJ41" s="195"/>
      <c r="FBK41" s="195"/>
      <c r="FBL41" s="195"/>
      <c r="FBM41" s="195"/>
      <c r="FBN41" s="195"/>
      <c r="FBO41" s="195"/>
      <c r="FBP41" s="195"/>
      <c r="FBQ41" s="195"/>
      <c r="FBR41" s="195"/>
      <c r="FBS41" s="195"/>
      <c r="FBT41" s="195"/>
      <c r="FBU41" s="195"/>
      <c r="FBV41" s="195"/>
      <c r="FBW41" s="195"/>
      <c r="FBX41" s="195"/>
      <c r="FBY41" s="195"/>
      <c r="FBZ41" s="195"/>
      <c r="FCA41" s="195"/>
      <c r="FCB41" s="195"/>
      <c r="FCC41" s="195"/>
      <c r="FCD41" s="195"/>
      <c r="FCE41" s="195"/>
      <c r="FCF41" s="195"/>
      <c r="FCG41" s="195"/>
      <c r="FCH41" s="195"/>
      <c r="FCI41" s="195"/>
      <c r="FCJ41" s="195"/>
      <c r="FCK41" s="195"/>
      <c r="FCL41" s="195"/>
      <c r="FCM41" s="195"/>
      <c r="FCN41" s="195"/>
      <c r="FCO41" s="195"/>
      <c r="FCP41" s="195"/>
      <c r="FCQ41" s="195"/>
      <c r="FCR41" s="195"/>
      <c r="FCS41" s="195"/>
      <c r="FCT41" s="195"/>
      <c r="FCU41" s="195"/>
      <c r="FCV41" s="195"/>
      <c r="FCW41" s="195"/>
      <c r="FCX41" s="195"/>
      <c r="FCY41" s="195"/>
      <c r="FCZ41" s="195"/>
      <c r="FDA41" s="195"/>
      <c r="FDB41" s="195"/>
      <c r="FDC41" s="195"/>
      <c r="FDD41" s="195"/>
      <c r="FDE41" s="195"/>
      <c r="FDF41" s="195"/>
      <c r="FDG41" s="195"/>
      <c r="FDH41" s="195"/>
      <c r="FDI41" s="195"/>
      <c r="FDJ41" s="195"/>
      <c r="FDK41" s="195"/>
      <c r="FDL41" s="195"/>
      <c r="FDM41" s="195"/>
      <c r="FDN41" s="195"/>
      <c r="FDO41" s="195"/>
      <c r="FDP41" s="195"/>
      <c r="FDQ41" s="195"/>
      <c r="FDR41" s="195"/>
      <c r="FDS41" s="195"/>
      <c r="FDT41" s="195"/>
      <c r="FDU41" s="195"/>
      <c r="FDV41" s="195"/>
      <c r="FDW41" s="195"/>
      <c r="FDX41" s="195"/>
      <c r="FDY41" s="195"/>
      <c r="FDZ41" s="195"/>
      <c r="FEA41" s="195"/>
      <c r="FEB41" s="195"/>
      <c r="FEC41" s="195"/>
      <c r="FED41" s="195"/>
      <c r="FEE41" s="195"/>
      <c r="FEF41" s="195"/>
      <c r="FEG41" s="195"/>
      <c r="FEH41" s="195"/>
      <c r="FEI41" s="195"/>
      <c r="FEJ41" s="195"/>
      <c r="FEK41" s="195"/>
      <c r="FEL41" s="195"/>
      <c r="FEM41" s="195"/>
      <c r="FEN41" s="195"/>
      <c r="FEO41" s="195"/>
      <c r="FEP41" s="195"/>
      <c r="FEQ41" s="195"/>
      <c r="FER41" s="195"/>
      <c r="FES41" s="195"/>
      <c r="FET41" s="195"/>
      <c r="FEU41" s="195"/>
      <c r="FEV41" s="195"/>
      <c r="FEW41" s="195"/>
      <c r="FEX41" s="195"/>
      <c r="FEY41" s="195"/>
      <c r="FEZ41" s="195"/>
      <c r="FFA41" s="195"/>
      <c r="FFB41" s="195"/>
      <c r="FFC41" s="195"/>
      <c r="FFD41" s="195"/>
      <c r="FFE41" s="195"/>
      <c r="FFF41" s="195"/>
      <c r="FFG41" s="195"/>
      <c r="FFH41" s="195"/>
      <c r="FFI41" s="195"/>
      <c r="FFJ41" s="195"/>
      <c r="FFK41" s="195"/>
      <c r="FFL41" s="195"/>
      <c r="FFM41" s="195"/>
      <c r="FFN41" s="195"/>
      <c r="FFO41" s="195"/>
      <c r="FFP41" s="195"/>
      <c r="FFQ41" s="195"/>
      <c r="FFR41" s="195"/>
      <c r="FFS41" s="195"/>
      <c r="FFT41" s="195"/>
      <c r="FFU41" s="195"/>
      <c r="FFV41" s="195"/>
      <c r="FFW41" s="195"/>
      <c r="FFX41" s="195"/>
      <c r="FFY41" s="195"/>
      <c r="FFZ41" s="195"/>
      <c r="FGA41" s="195"/>
      <c r="FGB41" s="195"/>
      <c r="FGC41" s="195"/>
      <c r="FGD41" s="195"/>
      <c r="FGE41" s="195"/>
      <c r="FGF41" s="195"/>
      <c r="FGG41" s="195"/>
      <c r="FGH41" s="195"/>
      <c r="FGI41" s="195"/>
      <c r="FGJ41" s="195"/>
      <c r="FGK41" s="195"/>
      <c r="FGL41" s="195"/>
      <c r="FGM41" s="195"/>
      <c r="FGN41" s="195"/>
      <c r="FGO41" s="195"/>
      <c r="FGP41" s="195"/>
      <c r="FGQ41" s="195"/>
      <c r="FGR41" s="195"/>
      <c r="FGS41" s="195"/>
      <c r="FGT41" s="195"/>
      <c r="FGU41" s="195"/>
      <c r="FGV41" s="195"/>
      <c r="FGW41" s="195"/>
      <c r="FGX41" s="195"/>
      <c r="FGY41" s="195"/>
      <c r="FGZ41" s="195"/>
      <c r="FHA41" s="195"/>
      <c r="FHB41" s="195"/>
      <c r="FHC41" s="195"/>
      <c r="FHD41" s="195"/>
      <c r="FHE41" s="195"/>
      <c r="FHF41" s="195"/>
      <c r="FHG41" s="195"/>
      <c r="FHH41" s="195"/>
      <c r="FHI41" s="195"/>
      <c r="FHJ41" s="195"/>
      <c r="FHK41" s="195"/>
      <c r="FHL41" s="195"/>
      <c r="FHM41" s="195"/>
      <c r="FHN41" s="195"/>
      <c r="FHO41" s="195"/>
      <c r="FHP41" s="195"/>
      <c r="FHQ41" s="195"/>
      <c r="FHR41" s="195"/>
      <c r="FHS41" s="195"/>
      <c r="FHT41" s="195"/>
      <c r="FHU41" s="195"/>
      <c r="FHV41" s="195"/>
      <c r="FHW41" s="195"/>
      <c r="FHX41" s="195"/>
      <c r="FHY41" s="195"/>
      <c r="FHZ41" s="195"/>
      <c r="FIA41" s="195"/>
      <c r="FIB41" s="195"/>
      <c r="FIC41" s="195"/>
      <c r="FID41" s="195"/>
      <c r="FIE41" s="195"/>
      <c r="FIF41" s="195"/>
      <c r="FIG41" s="195"/>
      <c r="FIH41" s="195"/>
      <c r="FII41" s="195"/>
      <c r="FIJ41" s="195"/>
      <c r="FIK41" s="195"/>
      <c r="FIL41" s="195"/>
      <c r="FIM41" s="195"/>
      <c r="FIN41" s="195"/>
      <c r="FIO41" s="195"/>
      <c r="FIP41" s="195"/>
      <c r="FIQ41" s="195"/>
      <c r="FIR41" s="195"/>
      <c r="FIS41" s="195"/>
      <c r="FIT41" s="195"/>
      <c r="FIU41" s="195"/>
      <c r="FIV41" s="195"/>
      <c r="FIW41" s="195"/>
      <c r="FIX41" s="195"/>
      <c r="FIY41" s="195"/>
      <c r="FIZ41" s="195"/>
      <c r="FJA41" s="195"/>
      <c r="FJB41" s="195"/>
      <c r="FJC41" s="195"/>
      <c r="FJD41" s="195"/>
      <c r="FJE41" s="195"/>
      <c r="FJF41" s="195"/>
      <c r="FJG41" s="195"/>
      <c r="FJH41" s="195"/>
      <c r="FJI41" s="195"/>
      <c r="FJJ41" s="195"/>
      <c r="FJK41" s="195"/>
      <c r="FJL41" s="195"/>
      <c r="FJM41" s="195"/>
      <c r="FJN41" s="195"/>
      <c r="FJO41" s="195"/>
      <c r="FJP41" s="195"/>
      <c r="FJQ41" s="195"/>
      <c r="FJR41" s="195"/>
      <c r="FJS41" s="195"/>
      <c r="FJT41" s="195"/>
      <c r="FJU41" s="195"/>
      <c r="FJV41" s="195"/>
      <c r="FJW41" s="195"/>
      <c r="FJX41" s="195"/>
      <c r="FJY41" s="195"/>
      <c r="FJZ41" s="195"/>
      <c r="FKA41" s="195"/>
      <c r="FKB41" s="195"/>
      <c r="FKC41" s="195"/>
      <c r="FKD41" s="195"/>
      <c r="FKE41" s="195"/>
      <c r="FKF41" s="195"/>
      <c r="FKG41" s="195"/>
      <c r="FKH41" s="195"/>
      <c r="FKI41" s="195"/>
      <c r="FKJ41" s="195"/>
      <c r="FKK41" s="195"/>
      <c r="FKL41" s="195"/>
      <c r="FKM41" s="195"/>
      <c r="FKN41" s="195"/>
      <c r="FKO41" s="195"/>
      <c r="FKP41" s="195"/>
      <c r="FKQ41" s="195"/>
      <c r="FKR41" s="195"/>
      <c r="FKS41" s="195"/>
      <c r="FKT41" s="195"/>
      <c r="FKU41" s="195"/>
      <c r="FKV41" s="195"/>
      <c r="FKW41" s="195"/>
      <c r="FKX41" s="195"/>
      <c r="FKY41" s="195"/>
      <c r="FKZ41" s="195"/>
      <c r="FLA41" s="195"/>
      <c r="FLB41" s="195"/>
      <c r="FLC41" s="195"/>
      <c r="FLD41" s="195"/>
      <c r="FLE41" s="195"/>
      <c r="FLF41" s="195"/>
      <c r="FLG41" s="195"/>
      <c r="FLH41" s="195"/>
      <c r="FLI41" s="195"/>
      <c r="FLJ41" s="195"/>
      <c r="FLK41" s="195"/>
      <c r="FLL41" s="195"/>
      <c r="FLM41" s="195"/>
      <c r="FLN41" s="195"/>
      <c r="FLO41" s="195"/>
      <c r="FLP41" s="195"/>
      <c r="FLQ41" s="195"/>
      <c r="FLR41" s="195"/>
      <c r="FLS41" s="195"/>
      <c r="FLT41" s="195"/>
      <c r="FLU41" s="195"/>
      <c r="FLV41" s="195"/>
      <c r="FLW41" s="195"/>
      <c r="FLX41" s="195"/>
      <c r="FLY41" s="195"/>
      <c r="FLZ41" s="195"/>
      <c r="FMA41" s="195"/>
      <c r="FMB41" s="195"/>
      <c r="FMC41" s="195"/>
      <c r="FMD41" s="195"/>
      <c r="FME41" s="195"/>
      <c r="FMF41" s="195"/>
      <c r="FMG41" s="195"/>
      <c r="FMH41" s="195"/>
      <c r="FMI41" s="195"/>
      <c r="FMJ41" s="195"/>
      <c r="FMK41" s="195"/>
      <c r="FML41" s="195"/>
      <c r="FMM41" s="195"/>
      <c r="FMN41" s="195"/>
      <c r="FMO41" s="195"/>
      <c r="FMP41" s="195"/>
      <c r="FMQ41" s="195"/>
      <c r="FMR41" s="195"/>
      <c r="FMS41" s="195"/>
      <c r="FMT41" s="195"/>
      <c r="FMU41" s="195"/>
      <c r="FMV41" s="195"/>
      <c r="FMW41" s="195"/>
      <c r="FMX41" s="195"/>
      <c r="FMY41" s="195"/>
      <c r="FMZ41" s="195"/>
      <c r="FNA41" s="195"/>
      <c r="FNB41" s="195"/>
      <c r="FNC41" s="195"/>
      <c r="FND41" s="195"/>
      <c r="FNE41" s="195"/>
      <c r="FNF41" s="195"/>
      <c r="FNG41" s="195"/>
      <c r="FNH41" s="195"/>
      <c r="FNI41" s="195"/>
      <c r="FNJ41" s="195"/>
      <c r="FNK41" s="195"/>
      <c r="FNL41" s="195"/>
      <c r="FNM41" s="195"/>
      <c r="FNN41" s="195"/>
      <c r="FNO41" s="195"/>
      <c r="FNP41" s="195"/>
      <c r="FNQ41" s="195"/>
      <c r="FNR41" s="195"/>
      <c r="FNS41" s="195"/>
      <c r="FNT41" s="195"/>
      <c r="FNU41" s="195"/>
      <c r="FNV41" s="195"/>
      <c r="FNW41" s="195"/>
      <c r="FNX41" s="195"/>
      <c r="FNY41" s="195"/>
      <c r="FNZ41" s="195"/>
      <c r="FOA41" s="195"/>
      <c r="FOB41" s="195"/>
      <c r="FOC41" s="195"/>
      <c r="FOD41" s="195"/>
      <c r="FOE41" s="195"/>
      <c r="FOF41" s="195"/>
      <c r="FOG41" s="195"/>
      <c r="FOH41" s="195"/>
      <c r="FOI41" s="195"/>
      <c r="FOJ41" s="195"/>
      <c r="FOK41" s="195"/>
      <c r="FOL41" s="195"/>
      <c r="FOM41" s="195"/>
      <c r="FON41" s="195"/>
      <c r="FOO41" s="195"/>
      <c r="FOP41" s="195"/>
      <c r="FOQ41" s="195"/>
      <c r="FOR41" s="195"/>
      <c r="FOS41" s="195"/>
      <c r="FOT41" s="195"/>
      <c r="FOU41" s="195"/>
      <c r="FOV41" s="195"/>
      <c r="FOW41" s="195"/>
      <c r="FOX41" s="195"/>
      <c r="FOY41" s="195"/>
      <c r="FOZ41" s="195"/>
      <c r="FPA41" s="195"/>
      <c r="FPB41" s="195"/>
      <c r="FPC41" s="195"/>
      <c r="FPD41" s="195"/>
      <c r="FPE41" s="195"/>
      <c r="FPF41" s="195"/>
      <c r="FPG41" s="195"/>
      <c r="FPH41" s="195"/>
      <c r="FPI41" s="195"/>
      <c r="FPJ41" s="195"/>
      <c r="FPK41" s="195"/>
      <c r="FPL41" s="195"/>
      <c r="FPM41" s="195"/>
      <c r="FPN41" s="195"/>
      <c r="FPO41" s="195"/>
      <c r="FPP41" s="195"/>
      <c r="FPQ41" s="195"/>
      <c r="FPR41" s="195"/>
      <c r="FPS41" s="195"/>
      <c r="FPT41" s="195"/>
      <c r="FPU41" s="195"/>
      <c r="FPV41" s="195"/>
      <c r="FPW41" s="195"/>
      <c r="FPX41" s="195"/>
      <c r="FPY41" s="195"/>
      <c r="FPZ41" s="195"/>
      <c r="FQA41" s="195"/>
      <c r="FQB41" s="195"/>
      <c r="FQC41" s="195"/>
      <c r="FQD41" s="195"/>
      <c r="FQE41" s="195"/>
      <c r="FQF41" s="195"/>
      <c r="FQG41" s="195"/>
      <c r="FQH41" s="195"/>
      <c r="FQI41" s="195"/>
      <c r="FQJ41" s="195"/>
      <c r="FQK41" s="195"/>
      <c r="FQL41" s="195"/>
      <c r="FQM41" s="195"/>
      <c r="FQN41" s="195"/>
      <c r="FQO41" s="195"/>
      <c r="FQP41" s="195"/>
      <c r="FQQ41" s="195"/>
      <c r="FQR41" s="195"/>
      <c r="FQS41" s="195"/>
      <c r="FQT41" s="195"/>
      <c r="FQU41" s="195"/>
      <c r="FQV41" s="195"/>
      <c r="FQW41" s="195"/>
      <c r="FQX41" s="195"/>
      <c r="FQY41" s="195"/>
      <c r="FQZ41" s="195"/>
      <c r="FRA41" s="195"/>
      <c r="FRB41" s="195"/>
      <c r="FRC41" s="195"/>
      <c r="FRD41" s="195"/>
      <c r="FRE41" s="195"/>
      <c r="FRF41" s="195"/>
      <c r="FRG41" s="195"/>
      <c r="FRH41" s="195"/>
      <c r="FRI41" s="195"/>
      <c r="FRJ41" s="195"/>
      <c r="FRK41" s="195"/>
      <c r="FRL41" s="195"/>
      <c r="FRM41" s="195"/>
      <c r="FRN41" s="195"/>
      <c r="FRO41" s="195"/>
      <c r="FRP41" s="195"/>
      <c r="FRQ41" s="195"/>
      <c r="FRR41" s="195"/>
      <c r="FRS41" s="195"/>
      <c r="FRT41" s="195"/>
      <c r="FRU41" s="195"/>
      <c r="FRV41" s="195"/>
      <c r="FRW41" s="195"/>
      <c r="FRX41" s="195"/>
      <c r="FRY41" s="195"/>
      <c r="FRZ41" s="195"/>
      <c r="FSA41" s="195"/>
      <c r="FSB41" s="195"/>
      <c r="FSC41" s="195"/>
      <c r="FSD41" s="195"/>
      <c r="FSE41" s="195"/>
      <c r="FSF41" s="195"/>
      <c r="FSG41" s="195"/>
      <c r="FSH41" s="195"/>
      <c r="FSI41" s="195"/>
      <c r="FSJ41" s="195"/>
      <c r="FSK41" s="195"/>
      <c r="FSL41" s="195"/>
      <c r="FSM41" s="195"/>
      <c r="FSN41" s="195"/>
      <c r="FSO41" s="195"/>
      <c r="FSP41" s="195"/>
      <c r="FSQ41" s="195"/>
      <c r="FSR41" s="195"/>
      <c r="FSS41" s="195"/>
      <c r="FST41" s="195"/>
      <c r="FSU41" s="195"/>
      <c r="FSV41" s="195"/>
      <c r="FSW41" s="195"/>
      <c r="FSX41" s="195"/>
      <c r="FSY41" s="195"/>
      <c r="FSZ41" s="195"/>
      <c r="FTA41" s="195"/>
      <c r="FTB41" s="195"/>
      <c r="FTC41" s="195"/>
      <c r="FTD41" s="195"/>
      <c r="FTE41" s="195"/>
      <c r="FTF41" s="195"/>
      <c r="FTG41" s="195"/>
      <c r="FTH41" s="195"/>
      <c r="FTI41" s="195"/>
      <c r="FTJ41" s="195"/>
      <c r="FTK41" s="195"/>
      <c r="FTL41" s="195"/>
      <c r="FTM41" s="195"/>
      <c r="FTN41" s="195"/>
      <c r="FTO41" s="195"/>
      <c r="FTP41" s="195"/>
      <c r="FTQ41" s="195"/>
      <c r="FTR41" s="195"/>
      <c r="FTS41" s="195"/>
      <c r="FTT41" s="195"/>
      <c r="FTU41" s="195"/>
      <c r="FTV41" s="195"/>
      <c r="FTW41" s="195"/>
      <c r="FTX41" s="195"/>
      <c r="FTY41" s="195"/>
      <c r="FTZ41" s="195"/>
      <c r="FUA41" s="195"/>
      <c r="FUB41" s="195"/>
      <c r="FUC41" s="195"/>
      <c r="FUD41" s="195"/>
      <c r="FUE41" s="195"/>
      <c r="FUF41" s="195"/>
      <c r="FUG41" s="195"/>
      <c r="FUH41" s="195"/>
      <c r="FUI41" s="195"/>
      <c r="FUJ41" s="195"/>
      <c r="FUK41" s="195"/>
      <c r="FUL41" s="195"/>
      <c r="FUM41" s="195"/>
      <c r="FUN41" s="195"/>
      <c r="FUO41" s="195"/>
      <c r="FUP41" s="195"/>
      <c r="FUQ41" s="195"/>
      <c r="FUR41" s="195"/>
      <c r="FUS41" s="195"/>
      <c r="FUT41" s="195"/>
      <c r="FUU41" s="195"/>
      <c r="FUV41" s="195"/>
      <c r="FUW41" s="195"/>
      <c r="FUX41" s="195"/>
      <c r="FUY41" s="195"/>
      <c r="FUZ41" s="195"/>
      <c r="FVA41" s="195"/>
      <c r="FVB41" s="195"/>
      <c r="FVC41" s="195"/>
      <c r="FVD41" s="195"/>
      <c r="FVE41" s="195"/>
      <c r="FVF41" s="195"/>
      <c r="FVG41" s="195"/>
      <c r="FVH41" s="195"/>
      <c r="FVI41" s="195"/>
      <c r="FVJ41" s="195"/>
      <c r="FVK41" s="195"/>
      <c r="FVL41" s="195"/>
      <c r="FVM41" s="195"/>
      <c r="FVN41" s="195"/>
      <c r="FVO41" s="195"/>
      <c r="FVP41" s="195"/>
      <c r="FVQ41" s="195"/>
      <c r="FVR41" s="195"/>
      <c r="FVS41" s="195"/>
      <c r="FVT41" s="195"/>
      <c r="FVU41" s="195"/>
      <c r="FVV41" s="195"/>
      <c r="FVW41" s="195"/>
      <c r="FVX41" s="195"/>
      <c r="FVY41" s="195"/>
      <c r="FVZ41" s="195"/>
      <c r="FWA41" s="195"/>
      <c r="FWB41" s="195"/>
      <c r="FWC41" s="195"/>
      <c r="FWD41" s="195"/>
      <c r="FWE41" s="195"/>
      <c r="FWF41" s="195"/>
      <c r="FWG41" s="195"/>
      <c r="FWH41" s="195"/>
      <c r="FWI41" s="195"/>
      <c r="FWJ41" s="195"/>
      <c r="FWK41" s="195"/>
      <c r="FWL41" s="195"/>
      <c r="FWM41" s="195"/>
      <c r="FWN41" s="195"/>
      <c r="FWO41" s="195"/>
      <c r="FWP41" s="195"/>
      <c r="FWQ41" s="195"/>
      <c r="FWR41" s="195"/>
      <c r="FWS41" s="195"/>
      <c r="FWT41" s="195"/>
      <c r="FWU41" s="195"/>
      <c r="FWV41" s="195"/>
      <c r="FWW41" s="195"/>
      <c r="FWX41" s="195"/>
      <c r="FWY41" s="195"/>
      <c r="FWZ41" s="195"/>
      <c r="FXA41" s="195"/>
      <c r="FXB41" s="195"/>
      <c r="FXC41" s="195"/>
      <c r="FXD41" s="195"/>
      <c r="FXE41" s="195"/>
      <c r="FXF41" s="195"/>
      <c r="FXG41" s="195"/>
      <c r="FXH41" s="195"/>
      <c r="FXI41" s="195"/>
      <c r="FXJ41" s="195"/>
      <c r="FXK41" s="195"/>
      <c r="FXL41" s="195"/>
      <c r="FXM41" s="195"/>
      <c r="FXN41" s="195"/>
      <c r="FXO41" s="195"/>
      <c r="FXP41" s="195"/>
      <c r="FXQ41" s="195"/>
      <c r="FXR41" s="195"/>
      <c r="FXS41" s="195"/>
      <c r="FXT41" s="195"/>
      <c r="FXU41" s="195"/>
      <c r="FXV41" s="195"/>
      <c r="FXW41" s="195"/>
      <c r="FXX41" s="195"/>
      <c r="FXY41" s="195"/>
      <c r="FXZ41" s="195"/>
      <c r="FYA41" s="195"/>
      <c r="FYB41" s="195"/>
      <c r="FYC41" s="195"/>
      <c r="FYD41" s="195"/>
      <c r="FYE41" s="195"/>
      <c r="FYF41" s="195"/>
      <c r="FYG41" s="195"/>
      <c r="FYH41" s="195"/>
      <c r="FYI41" s="195"/>
      <c r="FYJ41" s="195"/>
      <c r="FYK41" s="195"/>
      <c r="FYL41" s="195"/>
      <c r="FYM41" s="195"/>
      <c r="FYN41" s="195"/>
      <c r="FYO41" s="195"/>
      <c r="FYP41" s="195"/>
      <c r="FYQ41" s="195"/>
      <c r="FYR41" s="195"/>
      <c r="FYS41" s="195"/>
      <c r="FYT41" s="195"/>
      <c r="FYU41" s="195"/>
      <c r="FYV41" s="195"/>
      <c r="FYW41" s="195"/>
      <c r="FYX41" s="195"/>
      <c r="FYY41" s="195"/>
      <c r="FYZ41" s="195"/>
      <c r="FZA41" s="195"/>
      <c r="FZB41" s="195"/>
      <c r="FZC41" s="195"/>
      <c r="FZD41" s="195"/>
      <c r="FZE41" s="195"/>
      <c r="FZF41" s="195"/>
      <c r="FZG41" s="195"/>
      <c r="FZH41" s="195"/>
      <c r="FZI41" s="195"/>
      <c r="FZJ41" s="195"/>
      <c r="FZK41" s="195"/>
      <c r="FZL41" s="195"/>
      <c r="FZM41" s="195"/>
      <c r="FZN41" s="195"/>
      <c r="FZO41" s="195"/>
      <c r="FZP41" s="195"/>
      <c r="FZQ41" s="195"/>
      <c r="FZR41" s="195"/>
      <c r="FZS41" s="195"/>
      <c r="FZT41" s="195"/>
      <c r="FZU41" s="195"/>
      <c r="FZV41" s="195"/>
      <c r="FZW41" s="195"/>
      <c r="FZX41" s="195"/>
      <c r="FZY41" s="195"/>
      <c r="FZZ41" s="195"/>
      <c r="GAA41" s="195"/>
      <c r="GAB41" s="195"/>
      <c r="GAC41" s="195"/>
      <c r="GAD41" s="195"/>
      <c r="GAE41" s="195"/>
      <c r="GAF41" s="195"/>
      <c r="GAG41" s="195"/>
      <c r="GAH41" s="195"/>
      <c r="GAI41" s="195"/>
      <c r="GAJ41" s="195"/>
      <c r="GAK41" s="195"/>
      <c r="GAL41" s="195"/>
      <c r="GAM41" s="195"/>
      <c r="GAN41" s="195"/>
      <c r="GAO41" s="195"/>
      <c r="GAP41" s="195"/>
      <c r="GAQ41" s="195"/>
      <c r="GAR41" s="195"/>
      <c r="GAS41" s="195"/>
      <c r="GAT41" s="195"/>
      <c r="GAU41" s="195"/>
      <c r="GAV41" s="195"/>
      <c r="GAW41" s="195"/>
      <c r="GAX41" s="195"/>
      <c r="GAY41" s="195"/>
      <c r="GAZ41" s="195"/>
      <c r="GBA41" s="195"/>
      <c r="GBB41" s="195"/>
      <c r="GBC41" s="195"/>
      <c r="GBD41" s="195"/>
      <c r="GBE41" s="195"/>
      <c r="GBF41" s="195"/>
      <c r="GBG41" s="195"/>
      <c r="GBH41" s="195"/>
      <c r="GBI41" s="195"/>
      <c r="GBJ41" s="195"/>
      <c r="GBK41" s="195"/>
      <c r="GBL41" s="195"/>
      <c r="GBM41" s="195"/>
      <c r="GBN41" s="195"/>
      <c r="GBO41" s="195"/>
      <c r="GBP41" s="195"/>
      <c r="GBQ41" s="195"/>
      <c r="GBR41" s="195"/>
      <c r="GBS41" s="195"/>
      <c r="GBT41" s="195"/>
      <c r="GBU41" s="195"/>
      <c r="GBV41" s="195"/>
      <c r="GBW41" s="195"/>
      <c r="GBX41" s="195"/>
      <c r="GBY41" s="195"/>
      <c r="GBZ41" s="195"/>
      <c r="GCA41" s="195"/>
      <c r="GCB41" s="195"/>
      <c r="GCC41" s="195"/>
      <c r="GCD41" s="195"/>
      <c r="GCE41" s="195"/>
      <c r="GCF41" s="195"/>
      <c r="GCG41" s="195"/>
      <c r="GCH41" s="195"/>
      <c r="GCI41" s="195"/>
      <c r="GCJ41" s="195"/>
      <c r="GCK41" s="195"/>
      <c r="GCL41" s="195"/>
      <c r="GCM41" s="195"/>
      <c r="GCN41" s="195"/>
      <c r="GCO41" s="195"/>
      <c r="GCP41" s="195"/>
      <c r="GCQ41" s="195"/>
      <c r="GCR41" s="195"/>
      <c r="GCS41" s="195"/>
      <c r="GCT41" s="195"/>
      <c r="GCU41" s="195"/>
      <c r="GCV41" s="195"/>
      <c r="GCW41" s="195"/>
      <c r="GCX41" s="195"/>
      <c r="GCY41" s="195"/>
      <c r="GCZ41" s="195"/>
      <c r="GDA41" s="195"/>
      <c r="GDB41" s="195"/>
      <c r="GDC41" s="195"/>
      <c r="GDD41" s="195"/>
      <c r="GDE41" s="195"/>
      <c r="GDF41" s="195"/>
      <c r="GDG41" s="195"/>
      <c r="GDH41" s="195"/>
      <c r="GDI41" s="195"/>
      <c r="GDJ41" s="195"/>
      <c r="GDK41" s="195"/>
      <c r="GDL41" s="195"/>
      <c r="GDM41" s="195"/>
      <c r="GDN41" s="195"/>
      <c r="GDO41" s="195"/>
      <c r="GDP41" s="195"/>
      <c r="GDQ41" s="195"/>
      <c r="GDR41" s="195"/>
      <c r="GDS41" s="195"/>
      <c r="GDT41" s="195"/>
      <c r="GDU41" s="195"/>
      <c r="GDV41" s="195"/>
      <c r="GDW41" s="195"/>
      <c r="GDX41" s="195"/>
      <c r="GDY41" s="195"/>
      <c r="GDZ41" s="195"/>
      <c r="GEA41" s="195"/>
      <c r="GEB41" s="195"/>
      <c r="GEC41" s="195"/>
      <c r="GED41" s="195"/>
      <c r="GEE41" s="195"/>
      <c r="GEF41" s="195"/>
      <c r="GEG41" s="195"/>
      <c r="GEH41" s="195"/>
      <c r="GEI41" s="195"/>
      <c r="GEJ41" s="195"/>
      <c r="GEK41" s="195"/>
      <c r="GEL41" s="195"/>
      <c r="GEM41" s="195"/>
      <c r="GEN41" s="195"/>
      <c r="GEO41" s="195"/>
      <c r="GEP41" s="195"/>
      <c r="GEQ41" s="195"/>
      <c r="GER41" s="195"/>
      <c r="GES41" s="195"/>
      <c r="GET41" s="195"/>
      <c r="GEU41" s="195"/>
      <c r="GEV41" s="195"/>
      <c r="GEW41" s="195"/>
      <c r="GEX41" s="195"/>
      <c r="GEY41" s="195"/>
      <c r="GEZ41" s="195"/>
      <c r="GFA41" s="195"/>
      <c r="GFB41" s="195"/>
      <c r="GFC41" s="195"/>
      <c r="GFD41" s="195"/>
      <c r="GFE41" s="195"/>
      <c r="GFF41" s="195"/>
      <c r="GFG41" s="195"/>
      <c r="GFH41" s="195"/>
      <c r="GFI41" s="195"/>
      <c r="GFJ41" s="195"/>
      <c r="GFK41" s="195"/>
      <c r="GFL41" s="195"/>
      <c r="GFM41" s="195"/>
      <c r="GFN41" s="195"/>
      <c r="GFO41" s="195"/>
      <c r="GFP41" s="195"/>
      <c r="GFQ41" s="195"/>
      <c r="GFR41" s="195"/>
      <c r="GFS41" s="195"/>
      <c r="GFT41" s="195"/>
      <c r="GFU41" s="195"/>
      <c r="GFV41" s="195"/>
      <c r="GFW41" s="195"/>
      <c r="GFX41" s="195"/>
      <c r="GFY41" s="195"/>
      <c r="GFZ41" s="195"/>
      <c r="GGA41" s="195"/>
      <c r="GGB41" s="195"/>
      <c r="GGC41" s="195"/>
      <c r="GGD41" s="195"/>
      <c r="GGE41" s="195"/>
      <c r="GGF41" s="195"/>
      <c r="GGG41" s="195"/>
      <c r="GGH41" s="195"/>
      <c r="GGI41" s="195"/>
      <c r="GGJ41" s="195"/>
      <c r="GGK41" s="195"/>
      <c r="GGL41" s="195"/>
      <c r="GGM41" s="195"/>
      <c r="GGN41" s="195"/>
      <c r="GGO41" s="195"/>
      <c r="GGP41" s="195"/>
      <c r="GGQ41" s="195"/>
      <c r="GGR41" s="195"/>
      <c r="GGS41" s="195"/>
      <c r="GGT41" s="195"/>
      <c r="GGU41" s="195"/>
      <c r="GGV41" s="195"/>
      <c r="GGW41" s="195"/>
      <c r="GGX41" s="195"/>
      <c r="GGY41" s="195"/>
      <c r="GGZ41" s="195"/>
      <c r="GHA41" s="195"/>
      <c r="GHB41" s="195"/>
      <c r="GHC41" s="195"/>
      <c r="GHD41" s="195"/>
      <c r="GHE41" s="195"/>
      <c r="GHF41" s="195"/>
      <c r="GHG41" s="195"/>
      <c r="GHH41" s="195"/>
      <c r="GHI41" s="195"/>
      <c r="GHJ41" s="195"/>
      <c r="GHK41" s="195"/>
      <c r="GHL41" s="195"/>
      <c r="GHM41" s="195"/>
      <c r="GHN41" s="195"/>
      <c r="GHO41" s="195"/>
      <c r="GHP41" s="195"/>
      <c r="GHQ41" s="195"/>
      <c r="GHR41" s="195"/>
      <c r="GHS41" s="195"/>
      <c r="GHT41" s="195"/>
      <c r="GHU41" s="195"/>
      <c r="GHV41" s="195"/>
      <c r="GHW41" s="195"/>
      <c r="GHX41" s="195"/>
      <c r="GHY41" s="195"/>
      <c r="GHZ41" s="195"/>
      <c r="GIA41" s="195"/>
      <c r="GIB41" s="195"/>
      <c r="GIC41" s="195"/>
      <c r="GID41" s="195"/>
      <c r="GIE41" s="195"/>
      <c r="GIF41" s="195"/>
      <c r="GIG41" s="195"/>
      <c r="GIH41" s="195"/>
      <c r="GII41" s="195"/>
      <c r="GIJ41" s="195"/>
      <c r="GIK41" s="195"/>
      <c r="GIL41" s="195"/>
      <c r="GIM41" s="195"/>
      <c r="GIN41" s="195"/>
      <c r="GIO41" s="195"/>
      <c r="GIP41" s="195"/>
      <c r="GIQ41" s="195"/>
      <c r="GIR41" s="195"/>
      <c r="GIS41" s="195"/>
      <c r="GIT41" s="195"/>
      <c r="GIU41" s="195"/>
      <c r="GIV41" s="195"/>
      <c r="GIW41" s="195"/>
      <c r="GIX41" s="195"/>
      <c r="GIY41" s="195"/>
      <c r="GIZ41" s="195"/>
      <c r="GJA41" s="195"/>
      <c r="GJB41" s="195"/>
      <c r="GJC41" s="195"/>
      <c r="GJD41" s="195"/>
      <c r="GJE41" s="195"/>
      <c r="GJF41" s="195"/>
      <c r="GJG41" s="195"/>
      <c r="GJH41" s="195"/>
      <c r="GJI41" s="195"/>
      <c r="GJJ41" s="195"/>
      <c r="GJK41" s="195"/>
      <c r="GJL41" s="195"/>
      <c r="GJM41" s="195"/>
      <c r="GJN41" s="195"/>
      <c r="GJO41" s="195"/>
      <c r="GJP41" s="195"/>
      <c r="GJQ41" s="195"/>
      <c r="GJR41" s="195"/>
      <c r="GJS41" s="195"/>
      <c r="GJT41" s="195"/>
      <c r="GJU41" s="195"/>
      <c r="GJV41" s="195"/>
      <c r="GJW41" s="195"/>
      <c r="GJX41" s="195"/>
      <c r="GJY41" s="195"/>
      <c r="GJZ41" s="195"/>
      <c r="GKA41" s="195"/>
      <c r="GKB41" s="195"/>
      <c r="GKC41" s="195"/>
      <c r="GKD41" s="195"/>
      <c r="GKE41" s="195"/>
      <c r="GKF41" s="195"/>
      <c r="GKG41" s="195"/>
      <c r="GKH41" s="195"/>
      <c r="GKI41" s="195"/>
      <c r="GKJ41" s="195"/>
      <c r="GKK41" s="195"/>
      <c r="GKL41" s="195"/>
      <c r="GKM41" s="195"/>
      <c r="GKN41" s="195"/>
      <c r="GKO41" s="195"/>
      <c r="GKP41" s="195"/>
      <c r="GKQ41" s="195"/>
      <c r="GKR41" s="195"/>
      <c r="GKS41" s="195"/>
      <c r="GKT41" s="195"/>
      <c r="GKU41" s="195"/>
      <c r="GKV41" s="195"/>
      <c r="GKW41" s="195"/>
      <c r="GKX41" s="195"/>
      <c r="GKY41" s="195"/>
      <c r="GKZ41" s="195"/>
      <c r="GLA41" s="195"/>
      <c r="GLB41" s="195"/>
      <c r="GLC41" s="195"/>
      <c r="GLD41" s="195"/>
      <c r="GLE41" s="195"/>
      <c r="GLF41" s="195"/>
      <c r="GLG41" s="195"/>
      <c r="GLH41" s="195"/>
      <c r="GLI41" s="195"/>
      <c r="GLJ41" s="195"/>
      <c r="GLK41" s="195"/>
      <c r="GLL41" s="195"/>
      <c r="GLM41" s="195"/>
      <c r="GLN41" s="195"/>
      <c r="GLO41" s="195"/>
      <c r="GLP41" s="195"/>
      <c r="GLQ41" s="195"/>
      <c r="GLR41" s="195"/>
      <c r="GLS41" s="195"/>
      <c r="GLT41" s="195"/>
      <c r="GLU41" s="195"/>
      <c r="GLV41" s="195"/>
      <c r="GLW41" s="195"/>
      <c r="GLX41" s="195"/>
      <c r="GLY41" s="195"/>
      <c r="GLZ41" s="195"/>
      <c r="GMA41" s="195"/>
      <c r="GMB41" s="195"/>
      <c r="GMC41" s="195"/>
      <c r="GMD41" s="195"/>
      <c r="GME41" s="195"/>
      <c r="GMF41" s="195"/>
      <c r="GMG41" s="195"/>
      <c r="GMH41" s="195"/>
      <c r="GMI41" s="195"/>
      <c r="GMJ41" s="195"/>
      <c r="GMK41" s="195"/>
      <c r="GML41" s="195"/>
      <c r="GMM41" s="195"/>
      <c r="GMN41" s="195"/>
      <c r="GMO41" s="195"/>
      <c r="GMP41" s="195"/>
      <c r="GMQ41" s="195"/>
      <c r="GMR41" s="195"/>
      <c r="GMS41" s="195"/>
      <c r="GMT41" s="195"/>
      <c r="GMU41" s="195"/>
      <c r="GMV41" s="195"/>
      <c r="GMW41" s="195"/>
      <c r="GMX41" s="195"/>
      <c r="GMY41" s="195"/>
      <c r="GMZ41" s="195"/>
      <c r="GNA41" s="195"/>
      <c r="GNB41" s="195"/>
      <c r="GNC41" s="195"/>
      <c r="GND41" s="195"/>
      <c r="GNE41" s="195"/>
      <c r="GNF41" s="195"/>
      <c r="GNG41" s="195"/>
      <c r="GNH41" s="195"/>
      <c r="GNI41" s="195"/>
      <c r="GNJ41" s="195"/>
      <c r="GNK41" s="195"/>
      <c r="GNL41" s="195"/>
      <c r="GNM41" s="195"/>
      <c r="GNN41" s="195"/>
      <c r="GNO41" s="195"/>
      <c r="GNP41" s="195"/>
      <c r="GNQ41" s="195"/>
      <c r="GNR41" s="195"/>
      <c r="GNS41" s="195"/>
      <c r="GNT41" s="195"/>
      <c r="GNU41" s="195"/>
      <c r="GNV41" s="195"/>
      <c r="GNW41" s="195"/>
      <c r="GNX41" s="195"/>
      <c r="GNY41" s="195"/>
      <c r="GNZ41" s="195"/>
      <c r="GOA41" s="195"/>
      <c r="GOB41" s="195"/>
      <c r="GOC41" s="195"/>
      <c r="GOD41" s="195"/>
      <c r="GOE41" s="195"/>
      <c r="GOF41" s="195"/>
      <c r="GOG41" s="195"/>
      <c r="GOH41" s="195"/>
      <c r="GOI41" s="195"/>
      <c r="GOJ41" s="195"/>
      <c r="GOK41" s="195"/>
      <c r="GOL41" s="195"/>
      <c r="GOM41" s="195"/>
      <c r="GON41" s="195"/>
      <c r="GOO41" s="195"/>
      <c r="GOP41" s="195"/>
      <c r="GOQ41" s="195"/>
      <c r="GOR41" s="195"/>
      <c r="GOS41" s="195"/>
      <c r="GOT41" s="195"/>
      <c r="GOU41" s="195"/>
      <c r="GOV41" s="195"/>
      <c r="GOW41" s="195"/>
      <c r="GOX41" s="195"/>
      <c r="GOY41" s="195"/>
      <c r="GOZ41" s="195"/>
      <c r="GPA41" s="195"/>
      <c r="GPB41" s="195"/>
      <c r="GPC41" s="195"/>
      <c r="GPD41" s="195"/>
      <c r="GPE41" s="195"/>
      <c r="GPF41" s="195"/>
      <c r="GPG41" s="195"/>
      <c r="GPH41" s="195"/>
      <c r="GPI41" s="195"/>
      <c r="GPJ41" s="195"/>
      <c r="GPK41" s="195"/>
      <c r="GPL41" s="195"/>
      <c r="GPM41" s="195"/>
      <c r="GPN41" s="195"/>
      <c r="GPO41" s="195"/>
      <c r="GPP41" s="195"/>
      <c r="GPQ41" s="195"/>
      <c r="GPR41" s="195"/>
      <c r="GPS41" s="195"/>
      <c r="GPT41" s="195"/>
      <c r="GPU41" s="195"/>
      <c r="GPV41" s="195"/>
      <c r="GPW41" s="195"/>
      <c r="GPX41" s="195"/>
      <c r="GPY41" s="195"/>
      <c r="GPZ41" s="195"/>
      <c r="GQA41" s="195"/>
      <c r="GQB41" s="195"/>
      <c r="GQC41" s="195"/>
      <c r="GQD41" s="195"/>
      <c r="GQE41" s="195"/>
      <c r="GQF41" s="195"/>
      <c r="GQG41" s="195"/>
      <c r="GQH41" s="195"/>
      <c r="GQI41" s="195"/>
      <c r="GQJ41" s="195"/>
      <c r="GQK41" s="195"/>
      <c r="GQL41" s="195"/>
      <c r="GQM41" s="195"/>
      <c r="GQN41" s="195"/>
      <c r="GQO41" s="195"/>
      <c r="GQP41" s="195"/>
      <c r="GQQ41" s="195"/>
      <c r="GQR41" s="195"/>
      <c r="GQS41" s="195"/>
      <c r="GQT41" s="195"/>
      <c r="GQU41" s="195"/>
      <c r="GQV41" s="195"/>
      <c r="GQW41" s="195"/>
      <c r="GQX41" s="195"/>
      <c r="GQY41" s="195"/>
      <c r="GQZ41" s="195"/>
      <c r="GRA41" s="195"/>
      <c r="GRB41" s="195"/>
      <c r="GRC41" s="195"/>
      <c r="GRD41" s="195"/>
      <c r="GRE41" s="195"/>
      <c r="GRF41" s="195"/>
      <c r="GRG41" s="195"/>
      <c r="GRH41" s="195"/>
      <c r="GRI41" s="195"/>
      <c r="GRJ41" s="195"/>
      <c r="GRK41" s="195"/>
      <c r="GRL41" s="195"/>
      <c r="GRM41" s="195"/>
      <c r="GRN41" s="195"/>
      <c r="GRO41" s="195"/>
      <c r="GRP41" s="195"/>
      <c r="GRQ41" s="195"/>
      <c r="GRR41" s="195"/>
      <c r="GRS41" s="195"/>
      <c r="GRT41" s="195"/>
      <c r="GRU41" s="195"/>
      <c r="GRV41" s="195"/>
      <c r="GRW41" s="195"/>
      <c r="GRX41" s="195"/>
      <c r="GRY41" s="195"/>
      <c r="GRZ41" s="195"/>
      <c r="GSA41" s="195"/>
      <c r="GSB41" s="195"/>
      <c r="GSC41" s="195"/>
      <c r="GSD41" s="195"/>
      <c r="GSE41" s="195"/>
      <c r="GSF41" s="195"/>
      <c r="GSG41" s="195"/>
      <c r="GSH41" s="195"/>
      <c r="GSI41" s="195"/>
      <c r="GSJ41" s="195"/>
      <c r="GSK41" s="195"/>
      <c r="GSL41" s="195"/>
      <c r="GSM41" s="195"/>
      <c r="GSN41" s="195"/>
      <c r="GSO41" s="195"/>
      <c r="GSP41" s="195"/>
      <c r="GSQ41" s="195"/>
      <c r="GSR41" s="195"/>
      <c r="GSS41" s="195"/>
      <c r="GST41" s="195"/>
      <c r="GSU41" s="195"/>
      <c r="GSV41" s="195"/>
      <c r="GSW41" s="195"/>
      <c r="GSX41" s="195"/>
      <c r="GSY41" s="195"/>
      <c r="GSZ41" s="195"/>
      <c r="GTA41" s="195"/>
      <c r="GTB41" s="195"/>
      <c r="GTC41" s="195"/>
      <c r="GTD41" s="195"/>
      <c r="GTE41" s="195"/>
      <c r="GTF41" s="195"/>
      <c r="GTG41" s="195"/>
      <c r="GTH41" s="195"/>
      <c r="GTI41" s="195"/>
      <c r="GTJ41" s="195"/>
      <c r="GTK41" s="195"/>
      <c r="GTL41" s="195"/>
      <c r="GTM41" s="195"/>
      <c r="GTN41" s="195"/>
      <c r="GTO41" s="195"/>
      <c r="GTP41" s="195"/>
      <c r="GTQ41" s="195"/>
      <c r="GTR41" s="195"/>
      <c r="GTS41" s="195"/>
      <c r="GTT41" s="195"/>
      <c r="GTU41" s="195"/>
      <c r="GTV41" s="195"/>
      <c r="GTW41" s="195"/>
      <c r="GTX41" s="195"/>
      <c r="GTY41" s="195"/>
      <c r="GTZ41" s="195"/>
      <c r="GUA41" s="195"/>
      <c r="GUB41" s="195"/>
      <c r="GUC41" s="195"/>
      <c r="GUD41" s="195"/>
      <c r="GUE41" s="195"/>
      <c r="GUF41" s="195"/>
      <c r="GUG41" s="195"/>
      <c r="GUH41" s="195"/>
      <c r="GUI41" s="195"/>
      <c r="GUJ41" s="195"/>
      <c r="GUK41" s="195"/>
      <c r="GUL41" s="195"/>
      <c r="GUM41" s="195"/>
      <c r="GUN41" s="195"/>
      <c r="GUO41" s="195"/>
      <c r="GUP41" s="195"/>
      <c r="GUQ41" s="195"/>
      <c r="GUR41" s="195"/>
      <c r="GUS41" s="195"/>
      <c r="GUT41" s="195"/>
      <c r="GUU41" s="195"/>
      <c r="GUV41" s="195"/>
      <c r="GUW41" s="195"/>
      <c r="GUX41" s="195"/>
      <c r="GUY41" s="195"/>
      <c r="GUZ41" s="195"/>
      <c r="GVA41" s="195"/>
      <c r="GVB41" s="195"/>
      <c r="GVC41" s="195"/>
      <c r="GVD41" s="195"/>
      <c r="GVE41" s="195"/>
      <c r="GVF41" s="195"/>
      <c r="GVG41" s="195"/>
      <c r="GVH41" s="195"/>
      <c r="GVI41" s="195"/>
      <c r="GVJ41" s="195"/>
      <c r="GVK41" s="195"/>
      <c r="GVL41" s="195"/>
      <c r="GVM41" s="195"/>
      <c r="GVN41" s="195"/>
      <c r="GVO41" s="195"/>
      <c r="GVP41" s="195"/>
      <c r="GVQ41" s="195"/>
      <c r="GVR41" s="195"/>
      <c r="GVS41" s="195"/>
      <c r="GVT41" s="195"/>
      <c r="GVU41" s="195"/>
      <c r="GVV41" s="195"/>
      <c r="GVW41" s="195"/>
      <c r="GVX41" s="195"/>
      <c r="GVY41" s="195"/>
      <c r="GVZ41" s="195"/>
      <c r="GWA41" s="195"/>
      <c r="GWB41" s="195"/>
      <c r="GWC41" s="195"/>
      <c r="GWD41" s="195"/>
      <c r="GWE41" s="195"/>
      <c r="GWF41" s="195"/>
      <c r="GWG41" s="195"/>
      <c r="GWH41" s="195"/>
      <c r="GWI41" s="195"/>
      <c r="GWJ41" s="195"/>
      <c r="GWK41" s="195"/>
      <c r="GWL41" s="195"/>
      <c r="GWM41" s="195"/>
      <c r="GWN41" s="195"/>
      <c r="GWO41" s="195"/>
      <c r="GWP41" s="195"/>
      <c r="GWQ41" s="195"/>
      <c r="GWR41" s="195"/>
      <c r="GWS41" s="195"/>
      <c r="GWT41" s="195"/>
      <c r="GWU41" s="195"/>
      <c r="GWV41" s="195"/>
      <c r="GWW41" s="195"/>
      <c r="GWX41" s="195"/>
      <c r="GWY41" s="195"/>
      <c r="GWZ41" s="195"/>
      <c r="GXA41" s="195"/>
      <c r="GXB41" s="195"/>
      <c r="GXC41" s="195"/>
      <c r="GXD41" s="195"/>
      <c r="GXE41" s="195"/>
      <c r="GXF41" s="195"/>
      <c r="GXG41" s="195"/>
      <c r="GXH41" s="195"/>
      <c r="GXI41" s="195"/>
      <c r="GXJ41" s="195"/>
      <c r="GXK41" s="195"/>
      <c r="GXL41" s="195"/>
      <c r="GXM41" s="195"/>
      <c r="GXN41" s="195"/>
      <c r="GXO41" s="195"/>
      <c r="GXP41" s="195"/>
      <c r="GXQ41" s="195"/>
      <c r="GXR41" s="195"/>
      <c r="GXS41" s="195"/>
      <c r="GXT41" s="195"/>
      <c r="GXU41" s="195"/>
      <c r="GXV41" s="195"/>
      <c r="GXW41" s="195"/>
      <c r="GXX41" s="195"/>
      <c r="GXY41" s="195"/>
      <c r="GXZ41" s="195"/>
      <c r="GYA41" s="195"/>
      <c r="GYB41" s="195"/>
      <c r="GYC41" s="195"/>
      <c r="GYD41" s="195"/>
      <c r="GYE41" s="195"/>
      <c r="GYF41" s="195"/>
      <c r="GYG41" s="195"/>
      <c r="GYH41" s="195"/>
      <c r="GYI41" s="195"/>
      <c r="GYJ41" s="195"/>
      <c r="GYK41" s="195"/>
      <c r="GYL41" s="195"/>
      <c r="GYM41" s="195"/>
      <c r="GYN41" s="195"/>
      <c r="GYO41" s="195"/>
      <c r="GYP41" s="195"/>
      <c r="GYQ41" s="195"/>
      <c r="GYR41" s="195"/>
      <c r="GYS41" s="195"/>
      <c r="GYT41" s="195"/>
      <c r="GYU41" s="195"/>
      <c r="GYV41" s="195"/>
      <c r="GYW41" s="195"/>
      <c r="GYX41" s="195"/>
      <c r="GYY41" s="195"/>
      <c r="GYZ41" s="195"/>
      <c r="GZA41" s="195"/>
      <c r="GZB41" s="195"/>
      <c r="GZC41" s="195"/>
      <c r="GZD41" s="195"/>
      <c r="GZE41" s="195"/>
      <c r="GZF41" s="195"/>
      <c r="GZG41" s="195"/>
      <c r="GZH41" s="195"/>
      <c r="GZI41" s="195"/>
      <c r="GZJ41" s="195"/>
      <c r="GZK41" s="195"/>
      <c r="GZL41" s="195"/>
      <c r="GZM41" s="195"/>
      <c r="GZN41" s="195"/>
      <c r="GZO41" s="195"/>
      <c r="GZP41" s="195"/>
      <c r="GZQ41" s="195"/>
      <c r="GZR41" s="195"/>
      <c r="GZS41" s="195"/>
      <c r="GZT41" s="195"/>
      <c r="GZU41" s="195"/>
      <c r="GZV41" s="195"/>
      <c r="GZW41" s="195"/>
      <c r="GZX41" s="195"/>
      <c r="GZY41" s="195"/>
      <c r="GZZ41" s="195"/>
      <c r="HAA41" s="195"/>
      <c r="HAB41" s="195"/>
      <c r="HAC41" s="195"/>
      <c r="HAD41" s="195"/>
      <c r="HAE41" s="195"/>
      <c r="HAF41" s="195"/>
      <c r="HAG41" s="195"/>
      <c r="HAH41" s="195"/>
      <c r="HAI41" s="195"/>
      <c r="HAJ41" s="195"/>
      <c r="HAK41" s="195"/>
      <c r="HAL41" s="195"/>
      <c r="HAM41" s="195"/>
      <c r="HAN41" s="195"/>
      <c r="HAO41" s="195"/>
      <c r="HAP41" s="195"/>
      <c r="HAQ41" s="195"/>
      <c r="HAR41" s="195"/>
      <c r="HAS41" s="195"/>
      <c r="HAT41" s="195"/>
      <c r="HAU41" s="195"/>
      <c r="HAV41" s="195"/>
      <c r="HAW41" s="195"/>
      <c r="HAX41" s="195"/>
      <c r="HAY41" s="195"/>
      <c r="HAZ41" s="195"/>
      <c r="HBA41" s="195"/>
      <c r="HBB41" s="195"/>
      <c r="HBC41" s="195"/>
      <c r="HBD41" s="195"/>
      <c r="HBE41" s="195"/>
      <c r="HBF41" s="195"/>
      <c r="HBG41" s="195"/>
      <c r="HBH41" s="195"/>
      <c r="HBI41" s="195"/>
      <c r="HBJ41" s="195"/>
      <c r="HBK41" s="195"/>
      <c r="HBL41" s="195"/>
      <c r="HBM41" s="195"/>
      <c r="HBN41" s="195"/>
      <c r="HBO41" s="195"/>
      <c r="HBP41" s="195"/>
      <c r="HBQ41" s="195"/>
      <c r="HBR41" s="195"/>
      <c r="HBS41" s="195"/>
      <c r="HBT41" s="195"/>
      <c r="HBU41" s="195"/>
      <c r="HBV41" s="195"/>
      <c r="HBW41" s="195"/>
      <c r="HBX41" s="195"/>
      <c r="HBY41" s="195"/>
      <c r="HBZ41" s="195"/>
      <c r="HCA41" s="195"/>
      <c r="HCB41" s="195"/>
      <c r="HCC41" s="195"/>
      <c r="HCD41" s="195"/>
      <c r="HCE41" s="195"/>
      <c r="HCF41" s="195"/>
      <c r="HCG41" s="195"/>
      <c r="HCH41" s="195"/>
      <c r="HCI41" s="195"/>
      <c r="HCJ41" s="195"/>
      <c r="HCK41" s="195"/>
      <c r="HCL41" s="195"/>
      <c r="HCM41" s="195"/>
      <c r="HCN41" s="195"/>
      <c r="HCO41" s="195"/>
      <c r="HCP41" s="195"/>
      <c r="HCQ41" s="195"/>
      <c r="HCR41" s="195"/>
      <c r="HCS41" s="195"/>
      <c r="HCT41" s="195"/>
      <c r="HCU41" s="195"/>
      <c r="HCV41" s="195"/>
      <c r="HCW41" s="195"/>
      <c r="HCX41" s="195"/>
      <c r="HCY41" s="195"/>
      <c r="HCZ41" s="195"/>
      <c r="HDA41" s="195"/>
      <c r="HDB41" s="195"/>
      <c r="HDC41" s="195"/>
      <c r="HDD41" s="195"/>
      <c r="HDE41" s="195"/>
      <c r="HDF41" s="195"/>
      <c r="HDG41" s="195"/>
      <c r="HDH41" s="195"/>
      <c r="HDI41" s="195"/>
      <c r="HDJ41" s="195"/>
      <c r="HDK41" s="195"/>
      <c r="HDL41" s="195"/>
      <c r="HDM41" s="195"/>
      <c r="HDN41" s="195"/>
      <c r="HDO41" s="195"/>
      <c r="HDP41" s="195"/>
      <c r="HDQ41" s="195"/>
      <c r="HDR41" s="195"/>
      <c r="HDS41" s="195"/>
      <c r="HDT41" s="195"/>
      <c r="HDU41" s="195"/>
      <c r="HDV41" s="195"/>
      <c r="HDW41" s="195"/>
      <c r="HDX41" s="195"/>
      <c r="HDY41" s="195"/>
      <c r="HDZ41" s="195"/>
      <c r="HEA41" s="195"/>
      <c r="HEB41" s="195"/>
      <c r="HEC41" s="195"/>
      <c r="HED41" s="195"/>
      <c r="HEE41" s="195"/>
      <c r="HEF41" s="195"/>
      <c r="HEG41" s="195"/>
      <c r="HEH41" s="195"/>
      <c r="HEI41" s="195"/>
      <c r="HEJ41" s="195"/>
      <c r="HEK41" s="195"/>
      <c r="HEL41" s="195"/>
      <c r="HEM41" s="195"/>
      <c r="HEN41" s="195"/>
      <c r="HEO41" s="195"/>
      <c r="HEP41" s="195"/>
      <c r="HEQ41" s="195"/>
      <c r="HER41" s="195"/>
      <c r="HES41" s="195"/>
      <c r="HET41" s="195"/>
      <c r="HEU41" s="195"/>
      <c r="HEV41" s="195"/>
      <c r="HEW41" s="195"/>
      <c r="HEX41" s="195"/>
      <c r="HEY41" s="195"/>
      <c r="HEZ41" s="195"/>
      <c r="HFA41" s="195"/>
      <c r="HFB41" s="195"/>
      <c r="HFC41" s="195"/>
      <c r="HFD41" s="195"/>
      <c r="HFE41" s="195"/>
      <c r="HFF41" s="195"/>
      <c r="HFG41" s="195"/>
      <c r="HFH41" s="195"/>
      <c r="HFI41" s="195"/>
      <c r="HFJ41" s="195"/>
      <c r="HFK41" s="195"/>
      <c r="HFL41" s="195"/>
      <c r="HFM41" s="195"/>
      <c r="HFN41" s="195"/>
      <c r="HFO41" s="195"/>
      <c r="HFP41" s="195"/>
      <c r="HFQ41" s="195"/>
      <c r="HFR41" s="195"/>
      <c r="HFS41" s="195"/>
      <c r="HFT41" s="195"/>
      <c r="HFU41" s="195"/>
      <c r="HFV41" s="195"/>
      <c r="HFW41" s="195"/>
      <c r="HFX41" s="195"/>
      <c r="HFY41" s="195"/>
      <c r="HFZ41" s="195"/>
      <c r="HGA41" s="195"/>
      <c r="HGB41" s="195"/>
      <c r="HGC41" s="195"/>
      <c r="HGD41" s="195"/>
      <c r="HGE41" s="195"/>
      <c r="HGF41" s="195"/>
      <c r="HGG41" s="195"/>
      <c r="HGH41" s="195"/>
      <c r="HGI41" s="195"/>
      <c r="HGJ41" s="195"/>
      <c r="HGK41" s="195"/>
      <c r="HGL41" s="195"/>
      <c r="HGM41" s="195"/>
      <c r="HGN41" s="195"/>
      <c r="HGO41" s="195"/>
      <c r="HGP41" s="195"/>
      <c r="HGQ41" s="195"/>
      <c r="HGR41" s="195"/>
      <c r="HGS41" s="195"/>
      <c r="HGT41" s="195"/>
      <c r="HGU41" s="195"/>
      <c r="HGV41" s="195"/>
      <c r="HGW41" s="195"/>
      <c r="HGX41" s="195"/>
      <c r="HGY41" s="195"/>
      <c r="HGZ41" s="195"/>
      <c r="HHA41" s="195"/>
      <c r="HHB41" s="195"/>
      <c r="HHC41" s="195"/>
      <c r="HHD41" s="195"/>
      <c r="HHE41" s="195"/>
      <c r="HHF41" s="195"/>
      <c r="HHG41" s="195"/>
      <c r="HHH41" s="195"/>
      <c r="HHI41" s="195"/>
      <c r="HHJ41" s="195"/>
      <c r="HHK41" s="195"/>
      <c r="HHL41" s="195"/>
      <c r="HHM41" s="195"/>
      <c r="HHN41" s="195"/>
      <c r="HHO41" s="195"/>
      <c r="HHP41" s="195"/>
      <c r="HHQ41" s="195"/>
      <c r="HHR41" s="195"/>
      <c r="HHS41" s="195"/>
      <c r="HHT41" s="195"/>
      <c r="HHU41" s="195"/>
      <c r="HHV41" s="195"/>
      <c r="HHW41" s="195"/>
      <c r="HHX41" s="195"/>
      <c r="HHY41" s="195"/>
      <c r="HHZ41" s="195"/>
      <c r="HIA41" s="195"/>
      <c r="HIB41" s="195"/>
      <c r="HIC41" s="195"/>
      <c r="HID41" s="195"/>
      <c r="HIE41" s="195"/>
      <c r="HIF41" s="195"/>
      <c r="HIG41" s="195"/>
      <c r="HIH41" s="195"/>
      <c r="HII41" s="195"/>
      <c r="HIJ41" s="195"/>
      <c r="HIK41" s="195"/>
      <c r="HIL41" s="195"/>
      <c r="HIM41" s="195"/>
      <c r="HIN41" s="195"/>
      <c r="HIO41" s="195"/>
      <c r="HIP41" s="195"/>
      <c r="HIQ41" s="195"/>
      <c r="HIR41" s="195"/>
      <c r="HIS41" s="195"/>
      <c r="HIT41" s="195"/>
      <c r="HIU41" s="195"/>
      <c r="HIV41" s="195"/>
      <c r="HIW41" s="195"/>
      <c r="HIX41" s="195"/>
      <c r="HIY41" s="195"/>
      <c r="HIZ41" s="195"/>
      <c r="HJA41" s="195"/>
      <c r="HJB41" s="195"/>
      <c r="HJC41" s="195"/>
      <c r="HJD41" s="195"/>
      <c r="HJE41" s="195"/>
      <c r="HJF41" s="195"/>
      <c r="HJG41" s="195"/>
      <c r="HJH41" s="195"/>
      <c r="HJI41" s="195"/>
      <c r="HJJ41" s="195"/>
      <c r="HJK41" s="195"/>
      <c r="HJL41" s="195"/>
      <c r="HJM41" s="195"/>
      <c r="HJN41" s="195"/>
      <c r="HJO41" s="195"/>
      <c r="HJP41" s="195"/>
      <c r="HJQ41" s="195"/>
      <c r="HJR41" s="195"/>
      <c r="HJS41" s="195"/>
      <c r="HJT41" s="195"/>
      <c r="HJU41" s="195"/>
      <c r="HJV41" s="195"/>
      <c r="HJW41" s="195"/>
      <c r="HJX41" s="195"/>
      <c r="HJY41" s="195"/>
      <c r="HJZ41" s="195"/>
      <c r="HKA41" s="195"/>
      <c r="HKB41" s="195"/>
      <c r="HKC41" s="195"/>
      <c r="HKD41" s="195"/>
      <c r="HKE41" s="195"/>
      <c r="HKF41" s="195"/>
      <c r="HKG41" s="195"/>
      <c r="HKH41" s="195"/>
      <c r="HKI41" s="195"/>
      <c r="HKJ41" s="195"/>
      <c r="HKK41" s="195"/>
      <c r="HKL41" s="195"/>
      <c r="HKM41" s="195"/>
      <c r="HKN41" s="195"/>
      <c r="HKO41" s="195"/>
      <c r="HKP41" s="195"/>
      <c r="HKQ41" s="195"/>
      <c r="HKR41" s="195"/>
      <c r="HKS41" s="195"/>
      <c r="HKT41" s="195"/>
      <c r="HKU41" s="195"/>
      <c r="HKV41" s="195"/>
      <c r="HKW41" s="195"/>
      <c r="HKX41" s="195"/>
      <c r="HKY41" s="195"/>
      <c r="HKZ41" s="195"/>
      <c r="HLA41" s="195"/>
      <c r="HLB41" s="195"/>
      <c r="HLC41" s="195"/>
      <c r="HLD41" s="195"/>
      <c r="HLE41" s="195"/>
      <c r="HLF41" s="195"/>
      <c r="HLG41" s="195"/>
      <c r="HLH41" s="195"/>
      <c r="HLI41" s="195"/>
      <c r="HLJ41" s="195"/>
      <c r="HLK41" s="195"/>
      <c r="HLL41" s="195"/>
      <c r="HLM41" s="195"/>
      <c r="HLN41" s="195"/>
      <c r="HLO41" s="195"/>
      <c r="HLP41" s="195"/>
      <c r="HLQ41" s="195"/>
      <c r="HLR41" s="195"/>
      <c r="HLS41" s="195"/>
      <c r="HLT41" s="195"/>
      <c r="HLU41" s="195"/>
      <c r="HLV41" s="195"/>
      <c r="HLW41" s="195"/>
      <c r="HLX41" s="195"/>
      <c r="HLY41" s="195"/>
      <c r="HLZ41" s="195"/>
      <c r="HMA41" s="195"/>
      <c r="HMB41" s="195"/>
      <c r="HMC41" s="195"/>
      <c r="HMD41" s="195"/>
      <c r="HME41" s="195"/>
      <c r="HMF41" s="195"/>
      <c r="HMG41" s="195"/>
      <c r="HMH41" s="195"/>
      <c r="HMI41" s="195"/>
      <c r="HMJ41" s="195"/>
      <c r="HMK41" s="195"/>
      <c r="HML41" s="195"/>
      <c r="HMM41" s="195"/>
      <c r="HMN41" s="195"/>
      <c r="HMO41" s="195"/>
      <c r="HMP41" s="195"/>
      <c r="HMQ41" s="195"/>
      <c r="HMR41" s="195"/>
      <c r="HMS41" s="195"/>
      <c r="HMT41" s="195"/>
      <c r="HMU41" s="195"/>
      <c r="HMV41" s="195"/>
      <c r="HMW41" s="195"/>
      <c r="HMX41" s="195"/>
      <c r="HMY41" s="195"/>
      <c r="HMZ41" s="195"/>
      <c r="HNA41" s="195"/>
      <c r="HNB41" s="195"/>
      <c r="HNC41" s="195"/>
      <c r="HND41" s="195"/>
      <c r="HNE41" s="195"/>
      <c r="HNF41" s="195"/>
      <c r="HNG41" s="195"/>
      <c r="HNH41" s="195"/>
      <c r="HNI41" s="195"/>
      <c r="HNJ41" s="195"/>
      <c r="HNK41" s="195"/>
      <c r="HNL41" s="195"/>
      <c r="HNM41" s="195"/>
      <c r="HNN41" s="195"/>
      <c r="HNO41" s="195"/>
      <c r="HNP41" s="195"/>
      <c r="HNQ41" s="195"/>
      <c r="HNR41" s="195"/>
      <c r="HNS41" s="195"/>
      <c r="HNT41" s="195"/>
      <c r="HNU41" s="195"/>
      <c r="HNV41" s="195"/>
      <c r="HNW41" s="195"/>
      <c r="HNX41" s="195"/>
      <c r="HNY41" s="195"/>
      <c r="HNZ41" s="195"/>
      <c r="HOA41" s="195"/>
      <c r="HOB41" s="195"/>
      <c r="HOC41" s="195"/>
      <c r="HOD41" s="195"/>
      <c r="HOE41" s="195"/>
      <c r="HOF41" s="195"/>
      <c r="HOG41" s="195"/>
      <c r="HOH41" s="195"/>
      <c r="HOI41" s="195"/>
      <c r="HOJ41" s="195"/>
      <c r="HOK41" s="195"/>
      <c r="HOL41" s="195"/>
      <c r="HOM41" s="195"/>
      <c r="HON41" s="195"/>
      <c r="HOO41" s="195"/>
      <c r="HOP41" s="195"/>
      <c r="HOQ41" s="195"/>
      <c r="HOR41" s="195"/>
      <c r="HOS41" s="195"/>
      <c r="HOT41" s="195"/>
      <c r="HOU41" s="195"/>
      <c r="HOV41" s="195"/>
      <c r="HOW41" s="195"/>
      <c r="HOX41" s="195"/>
      <c r="HOY41" s="195"/>
      <c r="HOZ41" s="195"/>
      <c r="HPA41" s="195"/>
      <c r="HPB41" s="195"/>
      <c r="HPC41" s="195"/>
      <c r="HPD41" s="195"/>
      <c r="HPE41" s="195"/>
      <c r="HPF41" s="195"/>
      <c r="HPG41" s="195"/>
      <c r="HPH41" s="195"/>
      <c r="HPI41" s="195"/>
      <c r="HPJ41" s="195"/>
      <c r="HPK41" s="195"/>
      <c r="HPL41" s="195"/>
      <c r="HPM41" s="195"/>
      <c r="HPN41" s="195"/>
      <c r="HPO41" s="195"/>
      <c r="HPP41" s="195"/>
      <c r="HPQ41" s="195"/>
      <c r="HPR41" s="195"/>
      <c r="HPS41" s="195"/>
      <c r="HPT41" s="195"/>
      <c r="HPU41" s="195"/>
      <c r="HPV41" s="195"/>
      <c r="HPW41" s="195"/>
      <c r="HPX41" s="195"/>
      <c r="HPY41" s="195"/>
      <c r="HPZ41" s="195"/>
      <c r="HQA41" s="195"/>
      <c r="HQB41" s="195"/>
      <c r="HQC41" s="195"/>
      <c r="HQD41" s="195"/>
      <c r="HQE41" s="195"/>
      <c r="HQF41" s="195"/>
      <c r="HQG41" s="195"/>
      <c r="HQH41" s="195"/>
      <c r="HQI41" s="195"/>
      <c r="HQJ41" s="195"/>
      <c r="HQK41" s="195"/>
      <c r="HQL41" s="195"/>
      <c r="HQM41" s="195"/>
      <c r="HQN41" s="195"/>
      <c r="HQO41" s="195"/>
      <c r="HQP41" s="195"/>
      <c r="HQQ41" s="195"/>
      <c r="HQR41" s="195"/>
      <c r="HQS41" s="195"/>
      <c r="HQT41" s="195"/>
      <c r="HQU41" s="195"/>
      <c r="HQV41" s="195"/>
      <c r="HQW41" s="195"/>
      <c r="HQX41" s="195"/>
      <c r="HQY41" s="195"/>
      <c r="HQZ41" s="195"/>
      <c r="HRA41" s="195"/>
      <c r="HRB41" s="195"/>
      <c r="HRC41" s="195"/>
      <c r="HRD41" s="195"/>
      <c r="HRE41" s="195"/>
      <c r="HRF41" s="195"/>
      <c r="HRG41" s="195"/>
      <c r="HRH41" s="195"/>
      <c r="HRI41" s="195"/>
      <c r="HRJ41" s="195"/>
      <c r="HRK41" s="195"/>
      <c r="HRL41" s="195"/>
      <c r="HRM41" s="195"/>
      <c r="HRN41" s="195"/>
      <c r="HRO41" s="195"/>
      <c r="HRP41" s="195"/>
      <c r="HRQ41" s="195"/>
      <c r="HRR41" s="195"/>
      <c r="HRS41" s="195"/>
      <c r="HRT41" s="195"/>
      <c r="HRU41" s="195"/>
      <c r="HRV41" s="195"/>
      <c r="HRW41" s="195"/>
      <c r="HRX41" s="195"/>
      <c r="HRY41" s="195"/>
      <c r="HRZ41" s="195"/>
      <c r="HSA41" s="195"/>
      <c r="HSB41" s="195"/>
      <c r="HSC41" s="195"/>
      <c r="HSD41" s="195"/>
      <c r="HSE41" s="195"/>
      <c r="HSF41" s="195"/>
      <c r="HSG41" s="195"/>
      <c r="HSH41" s="195"/>
      <c r="HSI41" s="195"/>
      <c r="HSJ41" s="195"/>
      <c r="HSK41" s="195"/>
      <c r="HSL41" s="195"/>
      <c r="HSM41" s="195"/>
      <c r="HSN41" s="195"/>
      <c r="HSO41" s="195"/>
      <c r="HSP41" s="195"/>
      <c r="HSQ41" s="195"/>
      <c r="HSR41" s="195"/>
      <c r="HSS41" s="195"/>
      <c r="HST41" s="195"/>
      <c r="HSU41" s="195"/>
      <c r="HSV41" s="195"/>
      <c r="HSW41" s="195"/>
      <c r="HSX41" s="195"/>
      <c r="HSY41" s="195"/>
      <c r="HSZ41" s="195"/>
      <c r="HTA41" s="195"/>
      <c r="HTB41" s="195"/>
      <c r="HTC41" s="195"/>
      <c r="HTD41" s="195"/>
      <c r="HTE41" s="195"/>
      <c r="HTF41" s="195"/>
      <c r="HTG41" s="195"/>
      <c r="HTH41" s="195"/>
      <c r="HTI41" s="195"/>
      <c r="HTJ41" s="195"/>
      <c r="HTK41" s="195"/>
      <c r="HTL41" s="195"/>
      <c r="HTM41" s="195"/>
      <c r="HTN41" s="195"/>
      <c r="HTO41" s="195"/>
      <c r="HTP41" s="195"/>
      <c r="HTQ41" s="195"/>
      <c r="HTR41" s="195"/>
      <c r="HTS41" s="195"/>
      <c r="HTT41" s="195"/>
      <c r="HTU41" s="195"/>
      <c r="HTV41" s="195"/>
      <c r="HTW41" s="195"/>
      <c r="HTX41" s="195"/>
      <c r="HTY41" s="195"/>
      <c r="HTZ41" s="195"/>
      <c r="HUA41" s="195"/>
      <c r="HUB41" s="195"/>
      <c r="HUC41" s="195"/>
      <c r="HUD41" s="195"/>
      <c r="HUE41" s="195"/>
      <c r="HUF41" s="195"/>
      <c r="HUG41" s="195"/>
      <c r="HUH41" s="195"/>
      <c r="HUI41" s="195"/>
      <c r="HUJ41" s="195"/>
      <c r="HUK41" s="195"/>
      <c r="HUL41" s="195"/>
      <c r="HUM41" s="195"/>
      <c r="HUN41" s="195"/>
      <c r="HUO41" s="195"/>
      <c r="HUP41" s="195"/>
      <c r="HUQ41" s="195"/>
      <c r="HUR41" s="195"/>
      <c r="HUS41" s="195"/>
      <c r="HUT41" s="195"/>
      <c r="HUU41" s="195"/>
      <c r="HUV41" s="195"/>
      <c r="HUW41" s="195"/>
      <c r="HUX41" s="195"/>
      <c r="HUY41" s="195"/>
      <c r="HUZ41" s="195"/>
      <c r="HVA41" s="195"/>
      <c r="HVB41" s="195"/>
      <c r="HVC41" s="195"/>
      <c r="HVD41" s="195"/>
      <c r="HVE41" s="195"/>
      <c r="HVF41" s="195"/>
      <c r="HVG41" s="195"/>
      <c r="HVH41" s="195"/>
      <c r="HVI41" s="195"/>
      <c r="HVJ41" s="195"/>
      <c r="HVK41" s="195"/>
      <c r="HVL41" s="195"/>
      <c r="HVM41" s="195"/>
      <c r="HVN41" s="195"/>
      <c r="HVO41" s="195"/>
      <c r="HVP41" s="195"/>
      <c r="HVQ41" s="195"/>
      <c r="HVR41" s="195"/>
      <c r="HVS41" s="195"/>
      <c r="HVT41" s="195"/>
      <c r="HVU41" s="195"/>
      <c r="HVV41" s="195"/>
      <c r="HVW41" s="195"/>
      <c r="HVX41" s="195"/>
      <c r="HVY41" s="195"/>
      <c r="HVZ41" s="195"/>
      <c r="HWA41" s="195"/>
      <c r="HWB41" s="195"/>
      <c r="HWC41" s="195"/>
      <c r="HWD41" s="195"/>
      <c r="HWE41" s="195"/>
      <c r="HWF41" s="195"/>
      <c r="HWG41" s="195"/>
      <c r="HWH41" s="195"/>
      <c r="HWI41" s="195"/>
      <c r="HWJ41" s="195"/>
      <c r="HWK41" s="195"/>
      <c r="HWL41" s="195"/>
      <c r="HWM41" s="195"/>
      <c r="HWN41" s="195"/>
      <c r="HWO41" s="195"/>
      <c r="HWP41" s="195"/>
      <c r="HWQ41" s="195"/>
      <c r="HWR41" s="195"/>
      <c r="HWS41" s="195"/>
      <c r="HWT41" s="195"/>
      <c r="HWU41" s="195"/>
      <c r="HWV41" s="195"/>
      <c r="HWW41" s="195"/>
      <c r="HWX41" s="195"/>
      <c r="HWY41" s="195"/>
      <c r="HWZ41" s="195"/>
      <c r="HXA41" s="195"/>
      <c r="HXB41" s="195"/>
      <c r="HXC41" s="195"/>
      <c r="HXD41" s="195"/>
      <c r="HXE41" s="195"/>
      <c r="HXF41" s="195"/>
      <c r="HXG41" s="195"/>
      <c r="HXH41" s="195"/>
      <c r="HXI41" s="195"/>
      <c r="HXJ41" s="195"/>
      <c r="HXK41" s="195"/>
      <c r="HXL41" s="195"/>
      <c r="HXM41" s="195"/>
      <c r="HXN41" s="195"/>
      <c r="HXO41" s="195"/>
      <c r="HXP41" s="195"/>
      <c r="HXQ41" s="195"/>
      <c r="HXR41" s="195"/>
      <c r="HXS41" s="195"/>
      <c r="HXT41" s="195"/>
      <c r="HXU41" s="195"/>
      <c r="HXV41" s="195"/>
      <c r="HXW41" s="195"/>
      <c r="HXX41" s="195"/>
      <c r="HXY41" s="195"/>
      <c r="HXZ41" s="195"/>
      <c r="HYA41" s="195"/>
      <c r="HYB41" s="195"/>
      <c r="HYC41" s="195"/>
      <c r="HYD41" s="195"/>
      <c r="HYE41" s="195"/>
      <c r="HYF41" s="195"/>
      <c r="HYG41" s="195"/>
      <c r="HYH41" s="195"/>
      <c r="HYI41" s="195"/>
      <c r="HYJ41" s="195"/>
      <c r="HYK41" s="195"/>
      <c r="HYL41" s="195"/>
      <c r="HYM41" s="195"/>
      <c r="HYN41" s="195"/>
      <c r="HYO41" s="195"/>
      <c r="HYP41" s="195"/>
      <c r="HYQ41" s="195"/>
      <c r="HYR41" s="195"/>
      <c r="HYS41" s="195"/>
      <c r="HYT41" s="195"/>
      <c r="HYU41" s="195"/>
      <c r="HYV41" s="195"/>
      <c r="HYW41" s="195"/>
      <c r="HYX41" s="195"/>
      <c r="HYY41" s="195"/>
      <c r="HYZ41" s="195"/>
      <c r="HZA41" s="195"/>
      <c r="HZB41" s="195"/>
      <c r="HZC41" s="195"/>
      <c r="HZD41" s="195"/>
      <c r="HZE41" s="195"/>
      <c r="HZF41" s="195"/>
      <c r="HZG41" s="195"/>
      <c r="HZH41" s="195"/>
      <c r="HZI41" s="195"/>
      <c r="HZJ41" s="195"/>
      <c r="HZK41" s="195"/>
      <c r="HZL41" s="195"/>
      <c r="HZM41" s="195"/>
      <c r="HZN41" s="195"/>
      <c r="HZO41" s="195"/>
      <c r="HZP41" s="195"/>
      <c r="HZQ41" s="195"/>
      <c r="HZR41" s="195"/>
      <c r="HZS41" s="195"/>
      <c r="HZT41" s="195"/>
      <c r="HZU41" s="195"/>
      <c r="HZV41" s="195"/>
      <c r="HZW41" s="195"/>
      <c r="HZX41" s="195"/>
      <c r="HZY41" s="195"/>
      <c r="HZZ41" s="195"/>
      <c r="IAA41" s="195"/>
      <c r="IAB41" s="195"/>
      <c r="IAC41" s="195"/>
      <c r="IAD41" s="195"/>
      <c r="IAE41" s="195"/>
      <c r="IAF41" s="195"/>
      <c r="IAG41" s="195"/>
      <c r="IAH41" s="195"/>
      <c r="IAI41" s="195"/>
      <c r="IAJ41" s="195"/>
      <c r="IAK41" s="195"/>
      <c r="IAL41" s="195"/>
      <c r="IAM41" s="195"/>
      <c r="IAN41" s="195"/>
      <c r="IAO41" s="195"/>
      <c r="IAP41" s="195"/>
      <c r="IAQ41" s="195"/>
      <c r="IAR41" s="195"/>
      <c r="IAS41" s="195"/>
      <c r="IAT41" s="195"/>
      <c r="IAU41" s="195"/>
      <c r="IAV41" s="195"/>
      <c r="IAW41" s="195"/>
      <c r="IAX41" s="195"/>
      <c r="IAY41" s="195"/>
      <c r="IAZ41" s="195"/>
      <c r="IBA41" s="195"/>
      <c r="IBB41" s="195"/>
      <c r="IBC41" s="195"/>
      <c r="IBD41" s="195"/>
      <c r="IBE41" s="195"/>
      <c r="IBF41" s="195"/>
      <c r="IBG41" s="195"/>
      <c r="IBH41" s="195"/>
      <c r="IBI41" s="195"/>
      <c r="IBJ41" s="195"/>
      <c r="IBK41" s="195"/>
      <c r="IBL41" s="195"/>
      <c r="IBM41" s="195"/>
      <c r="IBN41" s="195"/>
      <c r="IBO41" s="195"/>
      <c r="IBP41" s="195"/>
      <c r="IBQ41" s="195"/>
      <c r="IBR41" s="195"/>
      <c r="IBS41" s="195"/>
      <c r="IBT41" s="195"/>
      <c r="IBU41" s="195"/>
      <c r="IBV41" s="195"/>
      <c r="IBW41" s="195"/>
      <c r="IBX41" s="195"/>
      <c r="IBY41" s="195"/>
      <c r="IBZ41" s="195"/>
      <c r="ICA41" s="195"/>
      <c r="ICB41" s="195"/>
      <c r="ICC41" s="195"/>
      <c r="ICD41" s="195"/>
      <c r="ICE41" s="195"/>
      <c r="ICF41" s="195"/>
      <c r="ICG41" s="195"/>
      <c r="ICH41" s="195"/>
      <c r="ICI41" s="195"/>
      <c r="ICJ41" s="195"/>
      <c r="ICK41" s="195"/>
      <c r="ICL41" s="195"/>
      <c r="ICM41" s="195"/>
      <c r="ICN41" s="195"/>
      <c r="ICO41" s="195"/>
      <c r="ICP41" s="195"/>
      <c r="ICQ41" s="195"/>
      <c r="ICR41" s="195"/>
      <c r="ICS41" s="195"/>
      <c r="ICT41" s="195"/>
      <c r="ICU41" s="195"/>
      <c r="ICV41" s="195"/>
      <c r="ICW41" s="195"/>
      <c r="ICX41" s="195"/>
      <c r="ICY41" s="195"/>
      <c r="ICZ41" s="195"/>
      <c r="IDA41" s="195"/>
      <c r="IDB41" s="195"/>
      <c r="IDC41" s="195"/>
      <c r="IDD41" s="195"/>
      <c r="IDE41" s="195"/>
      <c r="IDF41" s="195"/>
      <c r="IDG41" s="195"/>
      <c r="IDH41" s="195"/>
      <c r="IDI41" s="195"/>
      <c r="IDJ41" s="195"/>
      <c r="IDK41" s="195"/>
      <c r="IDL41" s="195"/>
      <c r="IDM41" s="195"/>
      <c r="IDN41" s="195"/>
      <c r="IDO41" s="195"/>
      <c r="IDP41" s="195"/>
      <c r="IDQ41" s="195"/>
      <c r="IDR41" s="195"/>
      <c r="IDS41" s="195"/>
      <c r="IDT41" s="195"/>
      <c r="IDU41" s="195"/>
      <c r="IDV41" s="195"/>
      <c r="IDW41" s="195"/>
      <c r="IDX41" s="195"/>
      <c r="IDY41" s="195"/>
      <c r="IDZ41" s="195"/>
      <c r="IEA41" s="195"/>
      <c r="IEB41" s="195"/>
      <c r="IEC41" s="195"/>
      <c r="IED41" s="195"/>
      <c r="IEE41" s="195"/>
      <c r="IEF41" s="195"/>
      <c r="IEG41" s="195"/>
      <c r="IEH41" s="195"/>
      <c r="IEI41" s="195"/>
      <c r="IEJ41" s="195"/>
      <c r="IEK41" s="195"/>
      <c r="IEL41" s="195"/>
      <c r="IEM41" s="195"/>
      <c r="IEN41" s="195"/>
      <c r="IEO41" s="195"/>
      <c r="IEP41" s="195"/>
      <c r="IEQ41" s="195"/>
      <c r="IER41" s="195"/>
      <c r="IES41" s="195"/>
      <c r="IET41" s="195"/>
      <c r="IEU41" s="195"/>
      <c r="IEV41" s="195"/>
      <c r="IEW41" s="195"/>
      <c r="IEX41" s="195"/>
      <c r="IEY41" s="195"/>
      <c r="IEZ41" s="195"/>
      <c r="IFA41" s="195"/>
      <c r="IFB41" s="195"/>
      <c r="IFC41" s="195"/>
      <c r="IFD41" s="195"/>
      <c r="IFE41" s="195"/>
      <c r="IFF41" s="195"/>
      <c r="IFG41" s="195"/>
      <c r="IFH41" s="195"/>
      <c r="IFI41" s="195"/>
      <c r="IFJ41" s="195"/>
      <c r="IFK41" s="195"/>
      <c r="IFL41" s="195"/>
      <c r="IFM41" s="195"/>
      <c r="IFN41" s="195"/>
      <c r="IFO41" s="195"/>
      <c r="IFP41" s="195"/>
      <c r="IFQ41" s="195"/>
      <c r="IFR41" s="195"/>
      <c r="IFS41" s="195"/>
      <c r="IFT41" s="195"/>
      <c r="IFU41" s="195"/>
      <c r="IFV41" s="195"/>
      <c r="IFW41" s="195"/>
      <c r="IFX41" s="195"/>
      <c r="IFY41" s="195"/>
      <c r="IFZ41" s="195"/>
      <c r="IGA41" s="195"/>
      <c r="IGB41" s="195"/>
      <c r="IGC41" s="195"/>
      <c r="IGD41" s="195"/>
      <c r="IGE41" s="195"/>
      <c r="IGF41" s="195"/>
      <c r="IGG41" s="195"/>
      <c r="IGH41" s="195"/>
      <c r="IGI41" s="195"/>
      <c r="IGJ41" s="195"/>
      <c r="IGK41" s="195"/>
      <c r="IGL41" s="195"/>
      <c r="IGM41" s="195"/>
      <c r="IGN41" s="195"/>
      <c r="IGO41" s="195"/>
      <c r="IGP41" s="195"/>
      <c r="IGQ41" s="195"/>
      <c r="IGR41" s="195"/>
      <c r="IGS41" s="195"/>
      <c r="IGT41" s="195"/>
      <c r="IGU41" s="195"/>
      <c r="IGV41" s="195"/>
      <c r="IGW41" s="195"/>
      <c r="IGX41" s="195"/>
      <c r="IGY41" s="195"/>
      <c r="IGZ41" s="195"/>
      <c r="IHA41" s="195"/>
      <c r="IHB41" s="195"/>
      <c r="IHC41" s="195"/>
      <c r="IHD41" s="195"/>
      <c r="IHE41" s="195"/>
      <c r="IHF41" s="195"/>
      <c r="IHG41" s="195"/>
      <c r="IHH41" s="195"/>
      <c r="IHI41" s="195"/>
      <c r="IHJ41" s="195"/>
      <c r="IHK41" s="195"/>
      <c r="IHL41" s="195"/>
      <c r="IHM41" s="195"/>
      <c r="IHN41" s="195"/>
      <c r="IHO41" s="195"/>
      <c r="IHP41" s="195"/>
      <c r="IHQ41" s="195"/>
      <c r="IHR41" s="195"/>
      <c r="IHS41" s="195"/>
      <c r="IHT41" s="195"/>
      <c r="IHU41" s="195"/>
      <c r="IHV41" s="195"/>
      <c r="IHW41" s="195"/>
      <c r="IHX41" s="195"/>
      <c r="IHY41" s="195"/>
      <c r="IHZ41" s="195"/>
      <c r="IIA41" s="195"/>
      <c r="IIB41" s="195"/>
      <c r="IIC41" s="195"/>
      <c r="IID41" s="195"/>
      <c r="IIE41" s="195"/>
      <c r="IIF41" s="195"/>
      <c r="IIG41" s="195"/>
      <c r="IIH41" s="195"/>
      <c r="III41" s="195"/>
      <c r="IIJ41" s="195"/>
      <c r="IIK41" s="195"/>
      <c r="IIL41" s="195"/>
      <c r="IIM41" s="195"/>
      <c r="IIN41" s="195"/>
      <c r="IIO41" s="195"/>
      <c r="IIP41" s="195"/>
      <c r="IIQ41" s="195"/>
      <c r="IIR41" s="195"/>
      <c r="IIS41" s="195"/>
      <c r="IIT41" s="195"/>
      <c r="IIU41" s="195"/>
      <c r="IIV41" s="195"/>
      <c r="IIW41" s="195"/>
      <c r="IIX41" s="195"/>
      <c r="IIY41" s="195"/>
      <c r="IIZ41" s="195"/>
      <c r="IJA41" s="195"/>
      <c r="IJB41" s="195"/>
      <c r="IJC41" s="195"/>
      <c r="IJD41" s="195"/>
      <c r="IJE41" s="195"/>
      <c r="IJF41" s="195"/>
      <c r="IJG41" s="195"/>
      <c r="IJH41" s="195"/>
      <c r="IJI41" s="195"/>
      <c r="IJJ41" s="195"/>
      <c r="IJK41" s="195"/>
      <c r="IJL41" s="195"/>
      <c r="IJM41" s="195"/>
      <c r="IJN41" s="195"/>
      <c r="IJO41" s="195"/>
      <c r="IJP41" s="195"/>
      <c r="IJQ41" s="195"/>
      <c r="IJR41" s="195"/>
      <c r="IJS41" s="195"/>
      <c r="IJT41" s="195"/>
      <c r="IJU41" s="195"/>
      <c r="IJV41" s="195"/>
      <c r="IJW41" s="195"/>
      <c r="IJX41" s="195"/>
      <c r="IJY41" s="195"/>
      <c r="IJZ41" s="195"/>
      <c r="IKA41" s="195"/>
      <c r="IKB41" s="195"/>
      <c r="IKC41" s="195"/>
      <c r="IKD41" s="195"/>
      <c r="IKE41" s="195"/>
      <c r="IKF41" s="195"/>
      <c r="IKG41" s="195"/>
      <c r="IKH41" s="195"/>
      <c r="IKI41" s="195"/>
      <c r="IKJ41" s="195"/>
      <c r="IKK41" s="195"/>
      <c r="IKL41" s="195"/>
      <c r="IKM41" s="195"/>
      <c r="IKN41" s="195"/>
      <c r="IKO41" s="195"/>
      <c r="IKP41" s="195"/>
      <c r="IKQ41" s="195"/>
      <c r="IKR41" s="195"/>
      <c r="IKS41" s="195"/>
      <c r="IKT41" s="195"/>
      <c r="IKU41" s="195"/>
      <c r="IKV41" s="195"/>
      <c r="IKW41" s="195"/>
      <c r="IKX41" s="195"/>
      <c r="IKY41" s="195"/>
      <c r="IKZ41" s="195"/>
      <c r="ILA41" s="195"/>
      <c r="ILB41" s="195"/>
      <c r="ILC41" s="195"/>
      <c r="ILD41" s="195"/>
      <c r="ILE41" s="195"/>
      <c r="ILF41" s="195"/>
      <c r="ILG41" s="195"/>
      <c r="ILH41" s="195"/>
      <c r="ILI41" s="195"/>
      <c r="ILJ41" s="195"/>
      <c r="ILK41" s="195"/>
      <c r="ILL41" s="195"/>
      <c r="ILM41" s="195"/>
      <c r="ILN41" s="195"/>
      <c r="ILO41" s="195"/>
      <c r="ILP41" s="195"/>
      <c r="ILQ41" s="195"/>
      <c r="ILR41" s="195"/>
      <c r="ILS41" s="195"/>
      <c r="ILT41" s="195"/>
      <c r="ILU41" s="195"/>
      <c r="ILV41" s="195"/>
      <c r="ILW41" s="195"/>
      <c r="ILX41" s="195"/>
      <c r="ILY41" s="195"/>
      <c r="ILZ41" s="195"/>
      <c r="IMA41" s="195"/>
      <c r="IMB41" s="195"/>
      <c r="IMC41" s="195"/>
      <c r="IMD41" s="195"/>
      <c r="IME41" s="195"/>
      <c r="IMF41" s="195"/>
      <c r="IMG41" s="195"/>
      <c r="IMH41" s="195"/>
      <c r="IMI41" s="195"/>
      <c r="IMJ41" s="195"/>
      <c r="IMK41" s="195"/>
      <c r="IML41" s="195"/>
      <c r="IMM41" s="195"/>
      <c r="IMN41" s="195"/>
      <c r="IMO41" s="195"/>
      <c r="IMP41" s="195"/>
      <c r="IMQ41" s="195"/>
      <c r="IMR41" s="195"/>
      <c r="IMS41" s="195"/>
      <c r="IMT41" s="195"/>
      <c r="IMU41" s="195"/>
      <c r="IMV41" s="195"/>
      <c r="IMW41" s="195"/>
      <c r="IMX41" s="195"/>
      <c r="IMY41" s="195"/>
      <c r="IMZ41" s="195"/>
      <c r="INA41" s="195"/>
      <c r="INB41" s="195"/>
      <c r="INC41" s="195"/>
      <c r="IND41" s="195"/>
      <c r="INE41" s="195"/>
      <c r="INF41" s="195"/>
      <c r="ING41" s="195"/>
      <c r="INH41" s="195"/>
      <c r="INI41" s="195"/>
      <c r="INJ41" s="195"/>
      <c r="INK41" s="195"/>
      <c r="INL41" s="195"/>
      <c r="INM41" s="195"/>
      <c r="INN41" s="195"/>
      <c r="INO41" s="195"/>
      <c r="INP41" s="195"/>
      <c r="INQ41" s="195"/>
      <c r="INR41" s="195"/>
      <c r="INS41" s="195"/>
      <c r="INT41" s="195"/>
      <c r="INU41" s="195"/>
      <c r="INV41" s="195"/>
      <c r="INW41" s="195"/>
      <c r="INX41" s="195"/>
      <c r="INY41" s="195"/>
      <c r="INZ41" s="195"/>
      <c r="IOA41" s="195"/>
      <c r="IOB41" s="195"/>
      <c r="IOC41" s="195"/>
      <c r="IOD41" s="195"/>
      <c r="IOE41" s="195"/>
      <c r="IOF41" s="195"/>
      <c r="IOG41" s="195"/>
      <c r="IOH41" s="195"/>
      <c r="IOI41" s="195"/>
      <c r="IOJ41" s="195"/>
      <c r="IOK41" s="195"/>
      <c r="IOL41" s="195"/>
      <c r="IOM41" s="195"/>
      <c r="ION41" s="195"/>
      <c r="IOO41" s="195"/>
      <c r="IOP41" s="195"/>
      <c r="IOQ41" s="195"/>
      <c r="IOR41" s="195"/>
      <c r="IOS41" s="195"/>
      <c r="IOT41" s="195"/>
      <c r="IOU41" s="195"/>
      <c r="IOV41" s="195"/>
      <c r="IOW41" s="195"/>
      <c r="IOX41" s="195"/>
      <c r="IOY41" s="195"/>
      <c r="IOZ41" s="195"/>
      <c r="IPA41" s="195"/>
      <c r="IPB41" s="195"/>
      <c r="IPC41" s="195"/>
      <c r="IPD41" s="195"/>
      <c r="IPE41" s="195"/>
      <c r="IPF41" s="195"/>
      <c r="IPG41" s="195"/>
      <c r="IPH41" s="195"/>
      <c r="IPI41" s="195"/>
      <c r="IPJ41" s="195"/>
      <c r="IPK41" s="195"/>
      <c r="IPL41" s="195"/>
      <c r="IPM41" s="195"/>
      <c r="IPN41" s="195"/>
      <c r="IPO41" s="195"/>
      <c r="IPP41" s="195"/>
      <c r="IPQ41" s="195"/>
      <c r="IPR41" s="195"/>
      <c r="IPS41" s="195"/>
      <c r="IPT41" s="195"/>
      <c r="IPU41" s="195"/>
      <c r="IPV41" s="195"/>
      <c r="IPW41" s="195"/>
      <c r="IPX41" s="195"/>
      <c r="IPY41" s="195"/>
      <c r="IPZ41" s="195"/>
      <c r="IQA41" s="195"/>
      <c r="IQB41" s="195"/>
      <c r="IQC41" s="195"/>
      <c r="IQD41" s="195"/>
      <c r="IQE41" s="195"/>
      <c r="IQF41" s="195"/>
      <c r="IQG41" s="195"/>
      <c r="IQH41" s="195"/>
      <c r="IQI41" s="195"/>
      <c r="IQJ41" s="195"/>
      <c r="IQK41" s="195"/>
      <c r="IQL41" s="195"/>
      <c r="IQM41" s="195"/>
      <c r="IQN41" s="195"/>
      <c r="IQO41" s="195"/>
      <c r="IQP41" s="195"/>
      <c r="IQQ41" s="195"/>
      <c r="IQR41" s="195"/>
      <c r="IQS41" s="195"/>
      <c r="IQT41" s="195"/>
      <c r="IQU41" s="195"/>
      <c r="IQV41" s="195"/>
      <c r="IQW41" s="195"/>
      <c r="IQX41" s="195"/>
      <c r="IQY41" s="195"/>
      <c r="IQZ41" s="195"/>
      <c r="IRA41" s="195"/>
      <c r="IRB41" s="195"/>
      <c r="IRC41" s="195"/>
      <c r="IRD41" s="195"/>
      <c r="IRE41" s="195"/>
      <c r="IRF41" s="195"/>
      <c r="IRG41" s="195"/>
      <c r="IRH41" s="195"/>
      <c r="IRI41" s="195"/>
      <c r="IRJ41" s="195"/>
      <c r="IRK41" s="195"/>
      <c r="IRL41" s="195"/>
      <c r="IRM41" s="195"/>
      <c r="IRN41" s="195"/>
      <c r="IRO41" s="195"/>
      <c r="IRP41" s="195"/>
      <c r="IRQ41" s="195"/>
      <c r="IRR41" s="195"/>
      <c r="IRS41" s="195"/>
      <c r="IRT41" s="195"/>
      <c r="IRU41" s="195"/>
      <c r="IRV41" s="195"/>
      <c r="IRW41" s="195"/>
      <c r="IRX41" s="195"/>
      <c r="IRY41" s="195"/>
      <c r="IRZ41" s="195"/>
      <c r="ISA41" s="195"/>
      <c r="ISB41" s="195"/>
      <c r="ISC41" s="195"/>
      <c r="ISD41" s="195"/>
      <c r="ISE41" s="195"/>
      <c r="ISF41" s="195"/>
      <c r="ISG41" s="195"/>
      <c r="ISH41" s="195"/>
      <c r="ISI41" s="195"/>
      <c r="ISJ41" s="195"/>
      <c r="ISK41" s="195"/>
      <c r="ISL41" s="195"/>
      <c r="ISM41" s="195"/>
      <c r="ISN41" s="195"/>
      <c r="ISO41" s="195"/>
      <c r="ISP41" s="195"/>
      <c r="ISQ41" s="195"/>
      <c r="ISR41" s="195"/>
      <c r="ISS41" s="195"/>
      <c r="IST41" s="195"/>
      <c r="ISU41" s="195"/>
      <c r="ISV41" s="195"/>
      <c r="ISW41" s="195"/>
      <c r="ISX41" s="195"/>
      <c r="ISY41" s="195"/>
      <c r="ISZ41" s="195"/>
      <c r="ITA41" s="195"/>
      <c r="ITB41" s="195"/>
      <c r="ITC41" s="195"/>
      <c r="ITD41" s="195"/>
      <c r="ITE41" s="195"/>
      <c r="ITF41" s="195"/>
      <c r="ITG41" s="195"/>
      <c r="ITH41" s="195"/>
      <c r="ITI41" s="195"/>
      <c r="ITJ41" s="195"/>
      <c r="ITK41" s="195"/>
      <c r="ITL41" s="195"/>
      <c r="ITM41" s="195"/>
      <c r="ITN41" s="195"/>
      <c r="ITO41" s="195"/>
      <c r="ITP41" s="195"/>
      <c r="ITQ41" s="195"/>
      <c r="ITR41" s="195"/>
      <c r="ITS41" s="195"/>
      <c r="ITT41" s="195"/>
      <c r="ITU41" s="195"/>
      <c r="ITV41" s="195"/>
      <c r="ITW41" s="195"/>
      <c r="ITX41" s="195"/>
      <c r="ITY41" s="195"/>
      <c r="ITZ41" s="195"/>
      <c r="IUA41" s="195"/>
      <c r="IUB41" s="195"/>
      <c r="IUC41" s="195"/>
      <c r="IUD41" s="195"/>
      <c r="IUE41" s="195"/>
      <c r="IUF41" s="195"/>
      <c r="IUG41" s="195"/>
      <c r="IUH41" s="195"/>
      <c r="IUI41" s="195"/>
      <c r="IUJ41" s="195"/>
      <c r="IUK41" s="195"/>
      <c r="IUL41" s="195"/>
      <c r="IUM41" s="195"/>
      <c r="IUN41" s="195"/>
      <c r="IUO41" s="195"/>
      <c r="IUP41" s="195"/>
      <c r="IUQ41" s="195"/>
      <c r="IUR41" s="195"/>
      <c r="IUS41" s="195"/>
      <c r="IUT41" s="195"/>
      <c r="IUU41" s="195"/>
      <c r="IUV41" s="195"/>
      <c r="IUW41" s="195"/>
      <c r="IUX41" s="195"/>
      <c r="IUY41" s="195"/>
      <c r="IUZ41" s="195"/>
      <c r="IVA41" s="195"/>
      <c r="IVB41" s="195"/>
      <c r="IVC41" s="195"/>
      <c r="IVD41" s="195"/>
      <c r="IVE41" s="195"/>
      <c r="IVF41" s="195"/>
      <c r="IVG41" s="195"/>
      <c r="IVH41" s="195"/>
      <c r="IVI41" s="195"/>
      <c r="IVJ41" s="195"/>
      <c r="IVK41" s="195"/>
      <c r="IVL41" s="195"/>
      <c r="IVM41" s="195"/>
      <c r="IVN41" s="195"/>
      <c r="IVO41" s="195"/>
      <c r="IVP41" s="195"/>
      <c r="IVQ41" s="195"/>
      <c r="IVR41" s="195"/>
      <c r="IVS41" s="195"/>
      <c r="IVT41" s="195"/>
      <c r="IVU41" s="195"/>
      <c r="IVV41" s="195"/>
      <c r="IVW41" s="195"/>
      <c r="IVX41" s="195"/>
      <c r="IVY41" s="195"/>
      <c r="IVZ41" s="195"/>
      <c r="IWA41" s="195"/>
      <c r="IWB41" s="195"/>
      <c r="IWC41" s="195"/>
      <c r="IWD41" s="195"/>
      <c r="IWE41" s="195"/>
      <c r="IWF41" s="195"/>
      <c r="IWG41" s="195"/>
      <c r="IWH41" s="195"/>
      <c r="IWI41" s="195"/>
      <c r="IWJ41" s="195"/>
      <c r="IWK41" s="195"/>
      <c r="IWL41" s="195"/>
      <c r="IWM41" s="195"/>
      <c r="IWN41" s="195"/>
      <c r="IWO41" s="195"/>
      <c r="IWP41" s="195"/>
      <c r="IWQ41" s="195"/>
      <c r="IWR41" s="195"/>
      <c r="IWS41" s="195"/>
      <c r="IWT41" s="195"/>
      <c r="IWU41" s="195"/>
      <c r="IWV41" s="195"/>
      <c r="IWW41" s="195"/>
      <c r="IWX41" s="195"/>
      <c r="IWY41" s="195"/>
      <c r="IWZ41" s="195"/>
      <c r="IXA41" s="195"/>
      <c r="IXB41" s="195"/>
      <c r="IXC41" s="195"/>
      <c r="IXD41" s="195"/>
      <c r="IXE41" s="195"/>
      <c r="IXF41" s="195"/>
      <c r="IXG41" s="195"/>
      <c r="IXH41" s="195"/>
      <c r="IXI41" s="195"/>
      <c r="IXJ41" s="195"/>
      <c r="IXK41" s="195"/>
      <c r="IXL41" s="195"/>
      <c r="IXM41" s="195"/>
      <c r="IXN41" s="195"/>
      <c r="IXO41" s="195"/>
      <c r="IXP41" s="195"/>
      <c r="IXQ41" s="195"/>
      <c r="IXR41" s="195"/>
      <c r="IXS41" s="195"/>
      <c r="IXT41" s="195"/>
      <c r="IXU41" s="195"/>
      <c r="IXV41" s="195"/>
      <c r="IXW41" s="195"/>
      <c r="IXX41" s="195"/>
      <c r="IXY41" s="195"/>
      <c r="IXZ41" s="195"/>
      <c r="IYA41" s="195"/>
      <c r="IYB41" s="195"/>
      <c r="IYC41" s="195"/>
      <c r="IYD41" s="195"/>
      <c r="IYE41" s="195"/>
      <c r="IYF41" s="195"/>
      <c r="IYG41" s="195"/>
      <c r="IYH41" s="195"/>
      <c r="IYI41" s="195"/>
      <c r="IYJ41" s="195"/>
      <c r="IYK41" s="195"/>
      <c r="IYL41" s="195"/>
      <c r="IYM41" s="195"/>
      <c r="IYN41" s="195"/>
      <c r="IYO41" s="195"/>
      <c r="IYP41" s="195"/>
      <c r="IYQ41" s="195"/>
      <c r="IYR41" s="195"/>
      <c r="IYS41" s="195"/>
      <c r="IYT41" s="195"/>
      <c r="IYU41" s="195"/>
      <c r="IYV41" s="195"/>
      <c r="IYW41" s="195"/>
      <c r="IYX41" s="195"/>
      <c r="IYY41" s="195"/>
      <c r="IYZ41" s="195"/>
      <c r="IZA41" s="195"/>
      <c r="IZB41" s="195"/>
      <c r="IZC41" s="195"/>
      <c r="IZD41" s="195"/>
      <c r="IZE41" s="195"/>
      <c r="IZF41" s="195"/>
      <c r="IZG41" s="195"/>
      <c r="IZH41" s="195"/>
      <c r="IZI41" s="195"/>
      <c r="IZJ41" s="195"/>
      <c r="IZK41" s="195"/>
      <c r="IZL41" s="195"/>
      <c r="IZM41" s="195"/>
      <c r="IZN41" s="195"/>
      <c r="IZO41" s="195"/>
      <c r="IZP41" s="195"/>
      <c r="IZQ41" s="195"/>
      <c r="IZR41" s="195"/>
      <c r="IZS41" s="195"/>
      <c r="IZT41" s="195"/>
      <c r="IZU41" s="195"/>
      <c r="IZV41" s="195"/>
      <c r="IZW41" s="195"/>
      <c r="IZX41" s="195"/>
      <c r="IZY41" s="195"/>
      <c r="IZZ41" s="195"/>
      <c r="JAA41" s="195"/>
      <c r="JAB41" s="195"/>
      <c r="JAC41" s="195"/>
      <c r="JAD41" s="195"/>
      <c r="JAE41" s="195"/>
      <c r="JAF41" s="195"/>
      <c r="JAG41" s="195"/>
      <c r="JAH41" s="195"/>
      <c r="JAI41" s="195"/>
      <c r="JAJ41" s="195"/>
      <c r="JAK41" s="195"/>
      <c r="JAL41" s="195"/>
      <c r="JAM41" s="195"/>
      <c r="JAN41" s="195"/>
      <c r="JAO41" s="195"/>
      <c r="JAP41" s="195"/>
      <c r="JAQ41" s="195"/>
      <c r="JAR41" s="195"/>
      <c r="JAS41" s="195"/>
      <c r="JAT41" s="195"/>
      <c r="JAU41" s="195"/>
      <c r="JAV41" s="195"/>
      <c r="JAW41" s="195"/>
      <c r="JAX41" s="195"/>
      <c r="JAY41" s="195"/>
      <c r="JAZ41" s="195"/>
      <c r="JBA41" s="195"/>
      <c r="JBB41" s="195"/>
      <c r="JBC41" s="195"/>
      <c r="JBD41" s="195"/>
      <c r="JBE41" s="195"/>
      <c r="JBF41" s="195"/>
      <c r="JBG41" s="195"/>
      <c r="JBH41" s="195"/>
      <c r="JBI41" s="195"/>
      <c r="JBJ41" s="195"/>
      <c r="JBK41" s="195"/>
      <c r="JBL41" s="195"/>
      <c r="JBM41" s="195"/>
      <c r="JBN41" s="195"/>
      <c r="JBO41" s="195"/>
      <c r="JBP41" s="195"/>
      <c r="JBQ41" s="195"/>
      <c r="JBR41" s="195"/>
      <c r="JBS41" s="195"/>
      <c r="JBT41" s="195"/>
      <c r="JBU41" s="195"/>
      <c r="JBV41" s="195"/>
      <c r="JBW41" s="195"/>
      <c r="JBX41" s="195"/>
      <c r="JBY41" s="195"/>
      <c r="JBZ41" s="195"/>
      <c r="JCA41" s="195"/>
      <c r="JCB41" s="195"/>
      <c r="JCC41" s="195"/>
      <c r="JCD41" s="195"/>
      <c r="JCE41" s="195"/>
      <c r="JCF41" s="195"/>
      <c r="JCG41" s="195"/>
      <c r="JCH41" s="195"/>
      <c r="JCI41" s="195"/>
      <c r="JCJ41" s="195"/>
      <c r="JCK41" s="195"/>
      <c r="JCL41" s="195"/>
      <c r="JCM41" s="195"/>
      <c r="JCN41" s="195"/>
      <c r="JCO41" s="195"/>
      <c r="JCP41" s="195"/>
      <c r="JCQ41" s="195"/>
      <c r="JCR41" s="195"/>
      <c r="JCS41" s="195"/>
      <c r="JCT41" s="195"/>
      <c r="JCU41" s="195"/>
      <c r="JCV41" s="195"/>
      <c r="JCW41" s="195"/>
      <c r="JCX41" s="195"/>
      <c r="JCY41" s="195"/>
      <c r="JCZ41" s="195"/>
      <c r="JDA41" s="195"/>
      <c r="JDB41" s="195"/>
      <c r="JDC41" s="195"/>
      <c r="JDD41" s="195"/>
      <c r="JDE41" s="195"/>
      <c r="JDF41" s="195"/>
      <c r="JDG41" s="195"/>
      <c r="JDH41" s="195"/>
      <c r="JDI41" s="195"/>
      <c r="JDJ41" s="195"/>
      <c r="JDK41" s="195"/>
      <c r="JDL41" s="195"/>
      <c r="JDM41" s="195"/>
      <c r="JDN41" s="195"/>
      <c r="JDO41" s="195"/>
      <c r="JDP41" s="195"/>
      <c r="JDQ41" s="195"/>
      <c r="JDR41" s="195"/>
      <c r="JDS41" s="195"/>
      <c r="JDT41" s="195"/>
      <c r="JDU41" s="195"/>
      <c r="JDV41" s="195"/>
      <c r="JDW41" s="195"/>
      <c r="JDX41" s="195"/>
      <c r="JDY41" s="195"/>
      <c r="JDZ41" s="195"/>
      <c r="JEA41" s="195"/>
      <c r="JEB41" s="195"/>
      <c r="JEC41" s="195"/>
      <c r="JED41" s="195"/>
      <c r="JEE41" s="195"/>
      <c r="JEF41" s="195"/>
      <c r="JEG41" s="195"/>
      <c r="JEH41" s="195"/>
      <c r="JEI41" s="195"/>
      <c r="JEJ41" s="195"/>
      <c r="JEK41" s="195"/>
      <c r="JEL41" s="195"/>
      <c r="JEM41" s="195"/>
      <c r="JEN41" s="195"/>
      <c r="JEO41" s="195"/>
      <c r="JEP41" s="195"/>
      <c r="JEQ41" s="195"/>
      <c r="JER41" s="195"/>
      <c r="JES41" s="195"/>
      <c r="JET41" s="195"/>
      <c r="JEU41" s="195"/>
      <c r="JEV41" s="195"/>
      <c r="JEW41" s="195"/>
      <c r="JEX41" s="195"/>
      <c r="JEY41" s="195"/>
      <c r="JEZ41" s="195"/>
      <c r="JFA41" s="195"/>
      <c r="JFB41" s="195"/>
      <c r="JFC41" s="195"/>
      <c r="JFD41" s="195"/>
      <c r="JFE41" s="195"/>
      <c r="JFF41" s="195"/>
      <c r="JFG41" s="195"/>
      <c r="JFH41" s="195"/>
      <c r="JFI41" s="195"/>
      <c r="JFJ41" s="195"/>
      <c r="JFK41" s="195"/>
      <c r="JFL41" s="195"/>
      <c r="JFM41" s="195"/>
      <c r="JFN41" s="195"/>
      <c r="JFO41" s="195"/>
      <c r="JFP41" s="195"/>
      <c r="JFQ41" s="195"/>
      <c r="JFR41" s="195"/>
      <c r="JFS41" s="195"/>
      <c r="JFT41" s="195"/>
      <c r="JFU41" s="195"/>
      <c r="JFV41" s="195"/>
      <c r="JFW41" s="195"/>
      <c r="JFX41" s="195"/>
      <c r="JFY41" s="195"/>
      <c r="JFZ41" s="195"/>
      <c r="JGA41" s="195"/>
      <c r="JGB41" s="195"/>
      <c r="JGC41" s="195"/>
      <c r="JGD41" s="195"/>
      <c r="JGE41" s="195"/>
      <c r="JGF41" s="195"/>
      <c r="JGG41" s="195"/>
      <c r="JGH41" s="195"/>
      <c r="JGI41" s="195"/>
      <c r="JGJ41" s="195"/>
      <c r="JGK41" s="195"/>
      <c r="JGL41" s="195"/>
      <c r="JGM41" s="195"/>
      <c r="JGN41" s="195"/>
      <c r="JGO41" s="195"/>
      <c r="JGP41" s="195"/>
      <c r="JGQ41" s="195"/>
      <c r="JGR41" s="195"/>
      <c r="JGS41" s="195"/>
      <c r="JGT41" s="195"/>
      <c r="JGU41" s="195"/>
      <c r="JGV41" s="195"/>
      <c r="JGW41" s="195"/>
      <c r="JGX41" s="195"/>
      <c r="JGY41" s="195"/>
      <c r="JGZ41" s="195"/>
      <c r="JHA41" s="195"/>
      <c r="JHB41" s="195"/>
      <c r="JHC41" s="195"/>
      <c r="JHD41" s="195"/>
      <c r="JHE41" s="195"/>
      <c r="JHF41" s="195"/>
      <c r="JHG41" s="195"/>
      <c r="JHH41" s="195"/>
      <c r="JHI41" s="195"/>
      <c r="JHJ41" s="195"/>
      <c r="JHK41" s="195"/>
      <c r="JHL41" s="195"/>
      <c r="JHM41" s="195"/>
      <c r="JHN41" s="195"/>
      <c r="JHO41" s="195"/>
      <c r="JHP41" s="195"/>
      <c r="JHQ41" s="195"/>
      <c r="JHR41" s="195"/>
      <c r="JHS41" s="195"/>
      <c r="JHT41" s="195"/>
      <c r="JHU41" s="195"/>
      <c r="JHV41" s="195"/>
      <c r="JHW41" s="195"/>
      <c r="JHX41" s="195"/>
      <c r="JHY41" s="195"/>
      <c r="JHZ41" s="195"/>
      <c r="JIA41" s="195"/>
      <c r="JIB41" s="195"/>
      <c r="JIC41" s="195"/>
      <c r="JID41" s="195"/>
      <c r="JIE41" s="195"/>
      <c r="JIF41" s="195"/>
      <c r="JIG41" s="195"/>
      <c r="JIH41" s="195"/>
      <c r="JII41" s="195"/>
      <c r="JIJ41" s="195"/>
      <c r="JIK41" s="195"/>
      <c r="JIL41" s="195"/>
      <c r="JIM41" s="195"/>
      <c r="JIN41" s="195"/>
      <c r="JIO41" s="195"/>
      <c r="JIP41" s="195"/>
      <c r="JIQ41" s="195"/>
      <c r="JIR41" s="195"/>
      <c r="JIS41" s="195"/>
      <c r="JIT41" s="195"/>
      <c r="JIU41" s="195"/>
      <c r="JIV41" s="195"/>
      <c r="JIW41" s="195"/>
      <c r="JIX41" s="195"/>
      <c r="JIY41" s="195"/>
      <c r="JIZ41" s="195"/>
      <c r="JJA41" s="195"/>
      <c r="JJB41" s="195"/>
      <c r="JJC41" s="195"/>
      <c r="JJD41" s="195"/>
      <c r="JJE41" s="195"/>
      <c r="JJF41" s="195"/>
      <c r="JJG41" s="195"/>
      <c r="JJH41" s="195"/>
      <c r="JJI41" s="195"/>
      <c r="JJJ41" s="195"/>
      <c r="JJK41" s="195"/>
      <c r="JJL41" s="195"/>
      <c r="JJM41" s="195"/>
      <c r="JJN41" s="195"/>
      <c r="JJO41" s="195"/>
      <c r="JJP41" s="195"/>
      <c r="JJQ41" s="195"/>
      <c r="JJR41" s="195"/>
      <c r="JJS41" s="195"/>
      <c r="JJT41" s="195"/>
      <c r="JJU41" s="195"/>
      <c r="JJV41" s="195"/>
      <c r="JJW41" s="195"/>
      <c r="JJX41" s="195"/>
      <c r="JJY41" s="195"/>
      <c r="JJZ41" s="195"/>
      <c r="JKA41" s="195"/>
      <c r="JKB41" s="195"/>
      <c r="JKC41" s="195"/>
      <c r="JKD41" s="195"/>
      <c r="JKE41" s="195"/>
      <c r="JKF41" s="195"/>
      <c r="JKG41" s="195"/>
      <c r="JKH41" s="195"/>
      <c r="JKI41" s="195"/>
      <c r="JKJ41" s="195"/>
      <c r="JKK41" s="195"/>
      <c r="JKL41" s="195"/>
      <c r="JKM41" s="195"/>
      <c r="JKN41" s="195"/>
      <c r="JKO41" s="195"/>
      <c r="JKP41" s="195"/>
      <c r="JKQ41" s="195"/>
      <c r="JKR41" s="195"/>
      <c r="JKS41" s="195"/>
      <c r="JKT41" s="195"/>
      <c r="JKU41" s="195"/>
      <c r="JKV41" s="195"/>
      <c r="JKW41" s="195"/>
      <c r="JKX41" s="195"/>
      <c r="JKY41" s="195"/>
      <c r="JKZ41" s="195"/>
      <c r="JLA41" s="195"/>
      <c r="JLB41" s="195"/>
      <c r="JLC41" s="195"/>
      <c r="JLD41" s="195"/>
      <c r="JLE41" s="195"/>
      <c r="JLF41" s="195"/>
      <c r="JLG41" s="195"/>
      <c r="JLH41" s="195"/>
      <c r="JLI41" s="195"/>
      <c r="JLJ41" s="195"/>
      <c r="JLK41" s="195"/>
      <c r="JLL41" s="195"/>
      <c r="JLM41" s="195"/>
      <c r="JLN41" s="195"/>
      <c r="JLO41" s="195"/>
      <c r="JLP41" s="195"/>
      <c r="JLQ41" s="195"/>
      <c r="JLR41" s="195"/>
      <c r="JLS41" s="195"/>
      <c r="JLT41" s="195"/>
      <c r="JLU41" s="195"/>
      <c r="JLV41" s="195"/>
      <c r="JLW41" s="195"/>
      <c r="JLX41" s="195"/>
      <c r="JLY41" s="195"/>
      <c r="JLZ41" s="195"/>
      <c r="JMA41" s="195"/>
      <c r="JMB41" s="195"/>
      <c r="JMC41" s="195"/>
      <c r="JMD41" s="195"/>
      <c r="JME41" s="195"/>
      <c r="JMF41" s="195"/>
      <c r="JMG41" s="195"/>
      <c r="JMH41" s="195"/>
      <c r="JMI41" s="195"/>
      <c r="JMJ41" s="195"/>
      <c r="JMK41" s="195"/>
      <c r="JML41" s="195"/>
      <c r="JMM41" s="195"/>
      <c r="JMN41" s="195"/>
      <c r="JMO41" s="195"/>
      <c r="JMP41" s="195"/>
      <c r="JMQ41" s="195"/>
      <c r="JMR41" s="195"/>
      <c r="JMS41" s="195"/>
      <c r="JMT41" s="195"/>
      <c r="JMU41" s="195"/>
      <c r="JMV41" s="195"/>
      <c r="JMW41" s="195"/>
      <c r="JMX41" s="195"/>
      <c r="JMY41" s="195"/>
      <c r="JMZ41" s="195"/>
      <c r="JNA41" s="195"/>
      <c r="JNB41" s="195"/>
      <c r="JNC41" s="195"/>
      <c r="JND41" s="195"/>
      <c r="JNE41" s="195"/>
      <c r="JNF41" s="195"/>
      <c r="JNG41" s="195"/>
      <c r="JNH41" s="195"/>
      <c r="JNI41" s="195"/>
      <c r="JNJ41" s="195"/>
      <c r="JNK41" s="195"/>
      <c r="JNL41" s="195"/>
      <c r="JNM41" s="195"/>
      <c r="JNN41" s="195"/>
      <c r="JNO41" s="195"/>
      <c r="JNP41" s="195"/>
      <c r="JNQ41" s="195"/>
      <c r="JNR41" s="195"/>
      <c r="JNS41" s="195"/>
      <c r="JNT41" s="195"/>
      <c r="JNU41" s="195"/>
      <c r="JNV41" s="195"/>
      <c r="JNW41" s="195"/>
      <c r="JNX41" s="195"/>
      <c r="JNY41" s="195"/>
      <c r="JNZ41" s="195"/>
      <c r="JOA41" s="195"/>
      <c r="JOB41" s="195"/>
      <c r="JOC41" s="195"/>
      <c r="JOD41" s="195"/>
      <c r="JOE41" s="195"/>
      <c r="JOF41" s="195"/>
      <c r="JOG41" s="195"/>
      <c r="JOH41" s="195"/>
      <c r="JOI41" s="195"/>
      <c r="JOJ41" s="195"/>
      <c r="JOK41" s="195"/>
      <c r="JOL41" s="195"/>
      <c r="JOM41" s="195"/>
      <c r="JON41" s="195"/>
      <c r="JOO41" s="195"/>
      <c r="JOP41" s="195"/>
      <c r="JOQ41" s="195"/>
      <c r="JOR41" s="195"/>
      <c r="JOS41" s="195"/>
      <c r="JOT41" s="195"/>
      <c r="JOU41" s="195"/>
      <c r="JOV41" s="195"/>
      <c r="JOW41" s="195"/>
      <c r="JOX41" s="195"/>
      <c r="JOY41" s="195"/>
      <c r="JOZ41" s="195"/>
      <c r="JPA41" s="195"/>
      <c r="JPB41" s="195"/>
      <c r="JPC41" s="195"/>
      <c r="JPD41" s="195"/>
      <c r="JPE41" s="195"/>
      <c r="JPF41" s="195"/>
      <c r="JPG41" s="195"/>
      <c r="JPH41" s="195"/>
      <c r="JPI41" s="195"/>
      <c r="JPJ41" s="195"/>
      <c r="JPK41" s="195"/>
      <c r="JPL41" s="195"/>
      <c r="JPM41" s="195"/>
      <c r="JPN41" s="195"/>
      <c r="JPO41" s="195"/>
      <c r="JPP41" s="195"/>
      <c r="JPQ41" s="195"/>
      <c r="JPR41" s="195"/>
      <c r="JPS41" s="195"/>
      <c r="JPT41" s="195"/>
      <c r="JPU41" s="195"/>
      <c r="JPV41" s="195"/>
      <c r="JPW41" s="195"/>
      <c r="JPX41" s="195"/>
      <c r="JPY41" s="195"/>
      <c r="JPZ41" s="195"/>
      <c r="JQA41" s="195"/>
      <c r="JQB41" s="195"/>
      <c r="JQC41" s="195"/>
      <c r="JQD41" s="195"/>
      <c r="JQE41" s="195"/>
      <c r="JQF41" s="195"/>
      <c r="JQG41" s="195"/>
      <c r="JQH41" s="195"/>
      <c r="JQI41" s="195"/>
      <c r="JQJ41" s="195"/>
      <c r="JQK41" s="195"/>
      <c r="JQL41" s="195"/>
      <c r="JQM41" s="195"/>
      <c r="JQN41" s="195"/>
      <c r="JQO41" s="195"/>
      <c r="JQP41" s="195"/>
      <c r="JQQ41" s="195"/>
      <c r="JQR41" s="195"/>
      <c r="JQS41" s="195"/>
      <c r="JQT41" s="195"/>
      <c r="JQU41" s="195"/>
      <c r="JQV41" s="195"/>
      <c r="JQW41" s="195"/>
      <c r="JQX41" s="195"/>
      <c r="JQY41" s="195"/>
      <c r="JQZ41" s="195"/>
      <c r="JRA41" s="195"/>
      <c r="JRB41" s="195"/>
      <c r="JRC41" s="195"/>
      <c r="JRD41" s="195"/>
      <c r="JRE41" s="195"/>
      <c r="JRF41" s="195"/>
      <c r="JRG41" s="195"/>
      <c r="JRH41" s="195"/>
      <c r="JRI41" s="195"/>
      <c r="JRJ41" s="195"/>
      <c r="JRK41" s="195"/>
      <c r="JRL41" s="195"/>
      <c r="JRM41" s="195"/>
      <c r="JRN41" s="195"/>
      <c r="JRO41" s="195"/>
      <c r="JRP41" s="195"/>
      <c r="JRQ41" s="195"/>
      <c r="JRR41" s="195"/>
      <c r="JRS41" s="195"/>
      <c r="JRT41" s="195"/>
      <c r="JRU41" s="195"/>
      <c r="JRV41" s="195"/>
      <c r="JRW41" s="195"/>
      <c r="JRX41" s="195"/>
      <c r="JRY41" s="195"/>
      <c r="JRZ41" s="195"/>
      <c r="JSA41" s="195"/>
      <c r="JSB41" s="195"/>
      <c r="JSC41" s="195"/>
      <c r="JSD41" s="195"/>
      <c r="JSE41" s="195"/>
      <c r="JSF41" s="195"/>
      <c r="JSG41" s="195"/>
      <c r="JSH41" s="195"/>
      <c r="JSI41" s="195"/>
      <c r="JSJ41" s="195"/>
      <c r="JSK41" s="195"/>
      <c r="JSL41" s="195"/>
      <c r="JSM41" s="195"/>
      <c r="JSN41" s="195"/>
      <c r="JSO41" s="195"/>
      <c r="JSP41" s="195"/>
      <c r="JSQ41" s="195"/>
      <c r="JSR41" s="195"/>
      <c r="JSS41" s="195"/>
      <c r="JST41" s="195"/>
      <c r="JSU41" s="195"/>
      <c r="JSV41" s="195"/>
      <c r="JSW41" s="195"/>
      <c r="JSX41" s="195"/>
      <c r="JSY41" s="195"/>
      <c r="JSZ41" s="195"/>
      <c r="JTA41" s="195"/>
      <c r="JTB41" s="195"/>
      <c r="JTC41" s="195"/>
      <c r="JTD41" s="195"/>
      <c r="JTE41" s="195"/>
      <c r="JTF41" s="195"/>
      <c r="JTG41" s="195"/>
      <c r="JTH41" s="195"/>
      <c r="JTI41" s="195"/>
      <c r="JTJ41" s="195"/>
      <c r="JTK41" s="195"/>
      <c r="JTL41" s="195"/>
      <c r="JTM41" s="195"/>
      <c r="JTN41" s="195"/>
      <c r="JTO41" s="195"/>
      <c r="JTP41" s="195"/>
      <c r="JTQ41" s="195"/>
      <c r="JTR41" s="195"/>
      <c r="JTS41" s="195"/>
      <c r="JTT41" s="195"/>
      <c r="JTU41" s="195"/>
      <c r="JTV41" s="195"/>
      <c r="JTW41" s="195"/>
      <c r="JTX41" s="195"/>
      <c r="JTY41" s="195"/>
      <c r="JTZ41" s="195"/>
      <c r="JUA41" s="195"/>
      <c r="JUB41" s="195"/>
      <c r="JUC41" s="195"/>
      <c r="JUD41" s="195"/>
      <c r="JUE41" s="195"/>
      <c r="JUF41" s="195"/>
      <c r="JUG41" s="195"/>
      <c r="JUH41" s="195"/>
      <c r="JUI41" s="195"/>
      <c r="JUJ41" s="195"/>
      <c r="JUK41" s="195"/>
      <c r="JUL41" s="195"/>
      <c r="JUM41" s="195"/>
      <c r="JUN41" s="195"/>
      <c r="JUO41" s="195"/>
      <c r="JUP41" s="195"/>
      <c r="JUQ41" s="195"/>
      <c r="JUR41" s="195"/>
      <c r="JUS41" s="195"/>
      <c r="JUT41" s="195"/>
      <c r="JUU41" s="195"/>
      <c r="JUV41" s="195"/>
      <c r="JUW41" s="195"/>
      <c r="JUX41" s="195"/>
      <c r="JUY41" s="195"/>
      <c r="JUZ41" s="195"/>
      <c r="JVA41" s="195"/>
      <c r="JVB41" s="195"/>
      <c r="JVC41" s="195"/>
      <c r="JVD41" s="195"/>
      <c r="JVE41" s="195"/>
      <c r="JVF41" s="195"/>
      <c r="JVG41" s="195"/>
      <c r="JVH41" s="195"/>
      <c r="JVI41" s="195"/>
      <c r="JVJ41" s="195"/>
      <c r="JVK41" s="195"/>
      <c r="JVL41" s="195"/>
      <c r="JVM41" s="195"/>
      <c r="JVN41" s="195"/>
      <c r="JVO41" s="195"/>
      <c r="JVP41" s="195"/>
      <c r="JVQ41" s="195"/>
      <c r="JVR41" s="195"/>
      <c r="JVS41" s="195"/>
      <c r="JVT41" s="195"/>
      <c r="JVU41" s="195"/>
      <c r="JVV41" s="195"/>
      <c r="JVW41" s="195"/>
      <c r="JVX41" s="195"/>
      <c r="JVY41" s="195"/>
      <c r="JVZ41" s="195"/>
      <c r="JWA41" s="195"/>
      <c r="JWB41" s="195"/>
      <c r="JWC41" s="195"/>
      <c r="JWD41" s="195"/>
      <c r="JWE41" s="195"/>
      <c r="JWF41" s="195"/>
      <c r="JWG41" s="195"/>
      <c r="JWH41" s="195"/>
      <c r="JWI41" s="195"/>
      <c r="JWJ41" s="195"/>
      <c r="JWK41" s="195"/>
      <c r="JWL41" s="195"/>
      <c r="JWM41" s="195"/>
      <c r="JWN41" s="195"/>
      <c r="JWO41" s="195"/>
      <c r="JWP41" s="195"/>
      <c r="JWQ41" s="195"/>
      <c r="JWR41" s="195"/>
      <c r="JWS41" s="195"/>
      <c r="JWT41" s="195"/>
      <c r="JWU41" s="195"/>
      <c r="JWV41" s="195"/>
      <c r="JWW41" s="195"/>
      <c r="JWX41" s="195"/>
      <c r="JWY41" s="195"/>
      <c r="JWZ41" s="195"/>
      <c r="JXA41" s="195"/>
      <c r="JXB41" s="195"/>
      <c r="JXC41" s="195"/>
      <c r="JXD41" s="195"/>
      <c r="JXE41" s="195"/>
      <c r="JXF41" s="195"/>
      <c r="JXG41" s="195"/>
      <c r="JXH41" s="195"/>
      <c r="JXI41" s="195"/>
      <c r="JXJ41" s="195"/>
      <c r="JXK41" s="195"/>
      <c r="JXL41" s="195"/>
      <c r="JXM41" s="195"/>
      <c r="JXN41" s="195"/>
      <c r="JXO41" s="195"/>
      <c r="JXP41" s="195"/>
      <c r="JXQ41" s="195"/>
      <c r="JXR41" s="195"/>
      <c r="JXS41" s="195"/>
      <c r="JXT41" s="195"/>
      <c r="JXU41" s="195"/>
      <c r="JXV41" s="195"/>
      <c r="JXW41" s="195"/>
      <c r="JXX41" s="195"/>
      <c r="JXY41" s="195"/>
      <c r="JXZ41" s="195"/>
      <c r="JYA41" s="195"/>
      <c r="JYB41" s="195"/>
      <c r="JYC41" s="195"/>
      <c r="JYD41" s="195"/>
      <c r="JYE41" s="195"/>
      <c r="JYF41" s="195"/>
      <c r="JYG41" s="195"/>
      <c r="JYH41" s="195"/>
      <c r="JYI41" s="195"/>
      <c r="JYJ41" s="195"/>
      <c r="JYK41" s="195"/>
      <c r="JYL41" s="195"/>
      <c r="JYM41" s="195"/>
      <c r="JYN41" s="195"/>
      <c r="JYO41" s="195"/>
      <c r="JYP41" s="195"/>
      <c r="JYQ41" s="195"/>
      <c r="JYR41" s="195"/>
      <c r="JYS41" s="195"/>
      <c r="JYT41" s="195"/>
      <c r="JYU41" s="195"/>
      <c r="JYV41" s="195"/>
      <c r="JYW41" s="195"/>
      <c r="JYX41" s="195"/>
      <c r="JYY41" s="195"/>
      <c r="JYZ41" s="195"/>
      <c r="JZA41" s="195"/>
      <c r="JZB41" s="195"/>
      <c r="JZC41" s="195"/>
      <c r="JZD41" s="195"/>
      <c r="JZE41" s="195"/>
      <c r="JZF41" s="195"/>
      <c r="JZG41" s="195"/>
      <c r="JZH41" s="195"/>
      <c r="JZI41" s="195"/>
      <c r="JZJ41" s="195"/>
      <c r="JZK41" s="195"/>
      <c r="JZL41" s="195"/>
      <c r="JZM41" s="195"/>
      <c r="JZN41" s="195"/>
      <c r="JZO41" s="195"/>
      <c r="JZP41" s="195"/>
      <c r="JZQ41" s="195"/>
      <c r="JZR41" s="195"/>
      <c r="JZS41" s="195"/>
      <c r="JZT41" s="195"/>
      <c r="JZU41" s="195"/>
      <c r="JZV41" s="195"/>
      <c r="JZW41" s="195"/>
      <c r="JZX41" s="195"/>
      <c r="JZY41" s="195"/>
      <c r="JZZ41" s="195"/>
      <c r="KAA41" s="195"/>
      <c r="KAB41" s="195"/>
      <c r="KAC41" s="195"/>
      <c r="KAD41" s="195"/>
      <c r="KAE41" s="195"/>
      <c r="KAF41" s="195"/>
      <c r="KAG41" s="195"/>
      <c r="KAH41" s="195"/>
      <c r="KAI41" s="195"/>
      <c r="KAJ41" s="195"/>
      <c r="KAK41" s="195"/>
      <c r="KAL41" s="195"/>
      <c r="KAM41" s="195"/>
      <c r="KAN41" s="195"/>
      <c r="KAO41" s="195"/>
      <c r="KAP41" s="195"/>
      <c r="KAQ41" s="195"/>
      <c r="KAR41" s="195"/>
      <c r="KAS41" s="195"/>
      <c r="KAT41" s="195"/>
      <c r="KAU41" s="195"/>
      <c r="KAV41" s="195"/>
      <c r="KAW41" s="195"/>
      <c r="KAX41" s="195"/>
      <c r="KAY41" s="195"/>
      <c r="KAZ41" s="195"/>
      <c r="KBA41" s="195"/>
      <c r="KBB41" s="195"/>
      <c r="KBC41" s="195"/>
      <c r="KBD41" s="195"/>
      <c r="KBE41" s="195"/>
      <c r="KBF41" s="195"/>
      <c r="KBG41" s="195"/>
      <c r="KBH41" s="195"/>
      <c r="KBI41" s="195"/>
      <c r="KBJ41" s="195"/>
      <c r="KBK41" s="195"/>
      <c r="KBL41" s="195"/>
      <c r="KBM41" s="195"/>
      <c r="KBN41" s="195"/>
      <c r="KBO41" s="195"/>
      <c r="KBP41" s="195"/>
      <c r="KBQ41" s="195"/>
      <c r="KBR41" s="195"/>
      <c r="KBS41" s="195"/>
      <c r="KBT41" s="195"/>
      <c r="KBU41" s="195"/>
      <c r="KBV41" s="195"/>
      <c r="KBW41" s="195"/>
      <c r="KBX41" s="195"/>
      <c r="KBY41" s="195"/>
      <c r="KBZ41" s="195"/>
      <c r="KCA41" s="195"/>
      <c r="KCB41" s="195"/>
      <c r="KCC41" s="195"/>
      <c r="KCD41" s="195"/>
      <c r="KCE41" s="195"/>
      <c r="KCF41" s="195"/>
      <c r="KCG41" s="195"/>
      <c r="KCH41" s="195"/>
      <c r="KCI41" s="195"/>
      <c r="KCJ41" s="195"/>
      <c r="KCK41" s="195"/>
      <c r="KCL41" s="195"/>
      <c r="KCM41" s="195"/>
      <c r="KCN41" s="195"/>
      <c r="KCO41" s="195"/>
      <c r="KCP41" s="195"/>
      <c r="KCQ41" s="195"/>
      <c r="KCR41" s="195"/>
      <c r="KCS41" s="195"/>
      <c r="KCT41" s="195"/>
      <c r="KCU41" s="195"/>
      <c r="KCV41" s="195"/>
      <c r="KCW41" s="195"/>
      <c r="KCX41" s="195"/>
      <c r="KCY41" s="195"/>
      <c r="KCZ41" s="195"/>
      <c r="KDA41" s="195"/>
      <c r="KDB41" s="195"/>
      <c r="KDC41" s="195"/>
      <c r="KDD41" s="195"/>
      <c r="KDE41" s="195"/>
      <c r="KDF41" s="195"/>
      <c r="KDG41" s="195"/>
      <c r="KDH41" s="195"/>
      <c r="KDI41" s="195"/>
      <c r="KDJ41" s="195"/>
      <c r="KDK41" s="195"/>
      <c r="KDL41" s="195"/>
      <c r="KDM41" s="195"/>
      <c r="KDN41" s="195"/>
      <c r="KDO41" s="195"/>
      <c r="KDP41" s="195"/>
      <c r="KDQ41" s="195"/>
      <c r="KDR41" s="195"/>
      <c r="KDS41" s="195"/>
      <c r="KDT41" s="195"/>
      <c r="KDU41" s="195"/>
      <c r="KDV41" s="195"/>
      <c r="KDW41" s="195"/>
      <c r="KDX41" s="195"/>
      <c r="KDY41" s="195"/>
      <c r="KDZ41" s="195"/>
      <c r="KEA41" s="195"/>
      <c r="KEB41" s="195"/>
      <c r="KEC41" s="195"/>
      <c r="KED41" s="195"/>
      <c r="KEE41" s="195"/>
      <c r="KEF41" s="195"/>
      <c r="KEG41" s="195"/>
      <c r="KEH41" s="195"/>
      <c r="KEI41" s="195"/>
      <c r="KEJ41" s="195"/>
      <c r="KEK41" s="195"/>
      <c r="KEL41" s="195"/>
      <c r="KEM41" s="195"/>
      <c r="KEN41" s="195"/>
      <c r="KEO41" s="195"/>
      <c r="KEP41" s="195"/>
      <c r="KEQ41" s="195"/>
      <c r="KER41" s="195"/>
      <c r="KES41" s="195"/>
      <c r="KET41" s="195"/>
      <c r="KEU41" s="195"/>
      <c r="KEV41" s="195"/>
      <c r="KEW41" s="195"/>
      <c r="KEX41" s="195"/>
      <c r="KEY41" s="195"/>
      <c r="KEZ41" s="195"/>
      <c r="KFA41" s="195"/>
      <c r="KFB41" s="195"/>
      <c r="KFC41" s="195"/>
      <c r="KFD41" s="195"/>
      <c r="KFE41" s="195"/>
      <c r="KFF41" s="195"/>
      <c r="KFG41" s="195"/>
      <c r="KFH41" s="195"/>
      <c r="KFI41" s="195"/>
      <c r="KFJ41" s="195"/>
      <c r="KFK41" s="195"/>
      <c r="KFL41" s="195"/>
      <c r="KFM41" s="195"/>
      <c r="KFN41" s="195"/>
      <c r="KFO41" s="195"/>
      <c r="KFP41" s="195"/>
      <c r="KFQ41" s="195"/>
      <c r="KFR41" s="195"/>
      <c r="KFS41" s="195"/>
      <c r="KFT41" s="195"/>
      <c r="KFU41" s="195"/>
      <c r="KFV41" s="195"/>
      <c r="KFW41" s="195"/>
      <c r="KFX41" s="195"/>
      <c r="KFY41" s="195"/>
      <c r="KFZ41" s="195"/>
      <c r="KGA41" s="195"/>
      <c r="KGB41" s="195"/>
      <c r="KGC41" s="195"/>
      <c r="KGD41" s="195"/>
      <c r="KGE41" s="195"/>
      <c r="KGF41" s="195"/>
      <c r="KGG41" s="195"/>
      <c r="KGH41" s="195"/>
      <c r="KGI41" s="195"/>
      <c r="KGJ41" s="195"/>
      <c r="KGK41" s="195"/>
      <c r="KGL41" s="195"/>
      <c r="KGM41" s="195"/>
      <c r="KGN41" s="195"/>
      <c r="KGO41" s="195"/>
      <c r="KGP41" s="195"/>
      <c r="KGQ41" s="195"/>
      <c r="KGR41" s="195"/>
      <c r="KGS41" s="195"/>
      <c r="KGT41" s="195"/>
      <c r="KGU41" s="195"/>
      <c r="KGV41" s="195"/>
      <c r="KGW41" s="195"/>
      <c r="KGX41" s="195"/>
      <c r="KGY41" s="195"/>
      <c r="KGZ41" s="195"/>
      <c r="KHA41" s="195"/>
      <c r="KHB41" s="195"/>
      <c r="KHC41" s="195"/>
      <c r="KHD41" s="195"/>
      <c r="KHE41" s="195"/>
      <c r="KHF41" s="195"/>
      <c r="KHG41" s="195"/>
      <c r="KHH41" s="195"/>
      <c r="KHI41" s="195"/>
      <c r="KHJ41" s="195"/>
      <c r="KHK41" s="195"/>
      <c r="KHL41" s="195"/>
      <c r="KHM41" s="195"/>
      <c r="KHN41" s="195"/>
      <c r="KHO41" s="195"/>
      <c r="KHP41" s="195"/>
      <c r="KHQ41" s="195"/>
      <c r="KHR41" s="195"/>
      <c r="KHS41" s="195"/>
      <c r="KHT41" s="195"/>
      <c r="KHU41" s="195"/>
      <c r="KHV41" s="195"/>
      <c r="KHW41" s="195"/>
      <c r="KHX41" s="195"/>
      <c r="KHY41" s="195"/>
      <c r="KHZ41" s="195"/>
      <c r="KIA41" s="195"/>
      <c r="KIB41" s="195"/>
      <c r="KIC41" s="195"/>
      <c r="KID41" s="195"/>
      <c r="KIE41" s="195"/>
      <c r="KIF41" s="195"/>
      <c r="KIG41" s="195"/>
      <c r="KIH41" s="195"/>
      <c r="KII41" s="195"/>
      <c r="KIJ41" s="195"/>
      <c r="KIK41" s="195"/>
      <c r="KIL41" s="195"/>
      <c r="KIM41" s="195"/>
      <c r="KIN41" s="195"/>
      <c r="KIO41" s="195"/>
      <c r="KIP41" s="195"/>
      <c r="KIQ41" s="195"/>
      <c r="KIR41" s="195"/>
      <c r="KIS41" s="195"/>
      <c r="KIT41" s="195"/>
      <c r="KIU41" s="195"/>
      <c r="KIV41" s="195"/>
      <c r="KIW41" s="195"/>
      <c r="KIX41" s="195"/>
      <c r="KIY41" s="195"/>
      <c r="KIZ41" s="195"/>
      <c r="KJA41" s="195"/>
      <c r="KJB41" s="195"/>
      <c r="KJC41" s="195"/>
      <c r="KJD41" s="195"/>
      <c r="KJE41" s="195"/>
      <c r="KJF41" s="195"/>
      <c r="KJG41" s="195"/>
      <c r="KJH41" s="195"/>
      <c r="KJI41" s="195"/>
      <c r="KJJ41" s="195"/>
      <c r="KJK41" s="195"/>
      <c r="KJL41" s="195"/>
      <c r="KJM41" s="195"/>
      <c r="KJN41" s="195"/>
      <c r="KJO41" s="195"/>
      <c r="KJP41" s="195"/>
      <c r="KJQ41" s="195"/>
      <c r="KJR41" s="195"/>
      <c r="KJS41" s="195"/>
      <c r="KJT41" s="195"/>
      <c r="KJU41" s="195"/>
      <c r="KJV41" s="195"/>
      <c r="KJW41" s="195"/>
      <c r="KJX41" s="195"/>
      <c r="KJY41" s="195"/>
      <c r="KJZ41" s="195"/>
      <c r="KKA41" s="195"/>
      <c r="KKB41" s="195"/>
      <c r="KKC41" s="195"/>
      <c r="KKD41" s="195"/>
      <c r="KKE41" s="195"/>
      <c r="KKF41" s="195"/>
      <c r="KKG41" s="195"/>
      <c r="KKH41" s="195"/>
      <c r="KKI41" s="195"/>
      <c r="KKJ41" s="195"/>
      <c r="KKK41" s="195"/>
      <c r="KKL41" s="195"/>
      <c r="KKM41" s="195"/>
      <c r="KKN41" s="195"/>
      <c r="KKO41" s="195"/>
      <c r="KKP41" s="195"/>
      <c r="KKQ41" s="195"/>
      <c r="KKR41" s="195"/>
      <c r="KKS41" s="195"/>
      <c r="KKT41" s="195"/>
      <c r="KKU41" s="195"/>
      <c r="KKV41" s="195"/>
      <c r="KKW41" s="195"/>
      <c r="KKX41" s="195"/>
      <c r="KKY41" s="195"/>
      <c r="KKZ41" s="195"/>
      <c r="KLA41" s="195"/>
      <c r="KLB41" s="195"/>
      <c r="KLC41" s="195"/>
      <c r="KLD41" s="195"/>
      <c r="KLE41" s="195"/>
      <c r="KLF41" s="195"/>
      <c r="KLG41" s="195"/>
      <c r="KLH41" s="195"/>
      <c r="KLI41" s="195"/>
      <c r="KLJ41" s="195"/>
      <c r="KLK41" s="195"/>
      <c r="KLL41" s="195"/>
      <c r="KLM41" s="195"/>
      <c r="KLN41" s="195"/>
      <c r="KLO41" s="195"/>
      <c r="KLP41" s="195"/>
      <c r="KLQ41" s="195"/>
      <c r="KLR41" s="195"/>
      <c r="KLS41" s="195"/>
      <c r="KLT41" s="195"/>
      <c r="KLU41" s="195"/>
      <c r="KLV41" s="195"/>
      <c r="KLW41" s="195"/>
      <c r="KLX41" s="195"/>
      <c r="KLY41" s="195"/>
      <c r="KLZ41" s="195"/>
      <c r="KMA41" s="195"/>
      <c r="KMB41" s="195"/>
      <c r="KMC41" s="195"/>
      <c r="KMD41" s="195"/>
      <c r="KME41" s="195"/>
      <c r="KMF41" s="195"/>
      <c r="KMG41" s="195"/>
      <c r="KMH41" s="195"/>
      <c r="KMI41" s="195"/>
      <c r="KMJ41" s="195"/>
      <c r="KMK41" s="195"/>
      <c r="KML41" s="195"/>
      <c r="KMM41" s="195"/>
      <c r="KMN41" s="195"/>
      <c r="KMO41" s="195"/>
      <c r="KMP41" s="195"/>
      <c r="KMQ41" s="195"/>
      <c r="KMR41" s="195"/>
      <c r="KMS41" s="195"/>
      <c r="KMT41" s="195"/>
      <c r="KMU41" s="195"/>
      <c r="KMV41" s="195"/>
      <c r="KMW41" s="195"/>
      <c r="KMX41" s="195"/>
      <c r="KMY41" s="195"/>
      <c r="KMZ41" s="195"/>
      <c r="KNA41" s="195"/>
      <c r="KNB41" s="195"/>
      <c r="KNC41" s="195"/>
      <c r="KND41" s="195"/>
      <c r="KNE41" s="195"/>
      <c r="KNF41" s="195"/>
      <c r="KNG41" s="195"/>
      <c r="KNH41" s="195"/>
      <c r="KNI41" s="195"/>
      <c r="KNJ41" s="195"/>
      <c r="KNK41" s="195"/>
      <c r="KNL41" s="195"/>
      <c r="KNM41" s="195"/>
      <c r="KNN41" s="195"/>
      <c r="KNO41" s="195"/>
      <c r="KNP41" s="195"/>
      <c r="KNQ41" s="195"/>
      <c r="KNR41" s="195"/>
      <c r="KNS41" s="195"/>
      <c r="KNT41" s="195"/>
      <c r="KNU41" s="195"/>
      <c r="KNV41" s="195"/>
      <c r="KNW41" s="195"/>
      <c r="KNX41" s="195"/>
      <c r="KNY41" s="195"/>
      <c r="KNZ41" s="195"/>
      <c r="KOA41" s="195"/>
      <c r="KOB41" s="195"/>
      <c r="KOC41" s="195"/>
      <c r="KOD41" s="195"/>
      <c r="KOE41" s="195"/>
      <c r="KOF41" s="195"/>
      <c r="KOG41" s="195"/>
      <c r="KOH41" s="195"/>
      <c r="KOI41" s="195"/>
      <c r="KOJ41" s="195"/>
      <c r="KOK41" s="195"/>
      <c r="KOL41" s="195"/>
      <c r="KOM41" s="195"/>
      <c r="KON41" s="195"/>
      <c r="KOO41" s="195"/>
      <c r="KOP41" s="195"/>
      <c r="KOQ41" s="195"/>
      <c r="KOR41" s="195"/>
      <c r="KOS41" s="195"/>
      <c r="KOT41" s="195"/>
      <c r="KOU41" s="195"/>
      <c r="KOV41" s="195"/>
      <c r="KOW41" s="195"/>
      <c r="KOX41" s="195"/>
      <c r="KOY41" s="195"/>
      <c r="KOZ41" s="195"/>
      <c r="KPA41" s="195"/>
      <c r="KPB41" s="195"/>
      <c r="KPC41" s="195"/>
      <c r="KPD41" s="195"/>
      <c r="KPE41" s="195"/>
      <c r="KPF41" s="195"/>
      <c r="KPG41" s="195"/>
      <c r="KPH41" s="195"/>
      <c r="KPI41" s="195"/>
      <c r="KPJ41" s="195"/>
      <c r="KPK41" s="195"/>
      <c r="KPL41" s="195"/>
      <c r="KPM41" s="195"/>
      <c r="KPN41" s="195"/>
      <c r="KPO41" s="195"/>
      <c r="KPP41" s="195"/>
      <c r="KPQ41" s="195"/>
      <c r="KPR41" s="195"/>
      <c r="KPS41" s="195"/>
      <c r="KPT41" s="195"/>
      <c r="KPU41" s="195"/>
      <c r="KPV41" s="195"/>
      <c r="KPW41" s="195"/>
      <c r="KPX41" s="195"/>
      <c r="KPY41" s="195"/>
      <c r="KPZ41" s="195"/>
      <c r="KQA41" s="195"/>
      <c r="KQB41" s="195"/>
      <c r="KQC41" s="195"/>
      <c r="KQD41" s="195"/>
      <c r="KQE41" s="195"/>
      <c r="KQF41" s="195"/>
      <c r="KQG41" s="195"/>
      <c r="KQH41" s="195"/>
      <c r="KQI41" s="195"/>
      <c r="KQJ41" s="195"/>
      <c r="KQK41" s="195"/>
      <c r="KQL41" s="195"/>
      <c r="KQM41" s="195"/>
      <c r="KQN41" s="195"/>
      <c r="KQO41" s="195"/>
      <c r="KQP41" s="195"/>
      <c r="KQQ41" s="195"/>
      <c r="KQR41" s="195"/>
      <c r="KQS41" s="195"/>
      <c r="KQT41" s="195"/>
      <c r="KQU41" s="195"/>
      <c r="KQV41" s="195"/>
      <c r="KQW41" s="195"/>
      <c r="KQX41" s="195"/>
      <c r="KQY41" s="195"/>
      <c r="KQZ41" s="195"/>
      <c r="KRA41" s="195"/>
      <c r="KRB41" s="195"/>
      <c r="KRC41" s="195"/>
      <c r="KRD41" s="195"/>
      <c r="KRE41" s="195"/>
      <c r="KRF41" s="195"/>
      <c r="KRG41" s="195"/>
      <c r="KRH41" s="195"/>
      <c r="KRI41" s="195"/>
      <c r="KRJ41" s="195"/>
      <c r="KRK41" s="195"/>
      <c r="KRL41" s="195"/>
      <c r="KRM41" s="195"/>
      <c r="KRN41" s="195"/>
      <c r="KRO41" s="195"/>
      <c r="KRP41" s="195"/>
      <c r="KRQ41" s="195"/>
      <c r="KRR41" s="195"/>
      <c r="KRS41" s="195"/>
      <c r="KRT41" s="195"/>
      <c r="KRU41" s="195"/>
      <c r="KRV41" s="195"/>
      <c r="KRW41" s="195"/>
      <c r="KRX41" s="195"/>
      <c r="KRY41" s="195"/>
      <c r="KRZ41" s="195"/>
      <c r="KSA41" s="195"/>
      <c r="KSB41" s="195"/>
      <c r="KSC41" s="195"/>
      <c r="KSD41" s="195"/>
      <c r="KSE41" s="195"/>
      <c r="KSF41" s="195"/>
      <c r="KSG41" s="195"/>
      <c r="KSH41" s="195"/>
      <c r="KSI41" s="195"/>
      <c r="KSJ41" s="195"/>
      <c r="KSK41" s="195"/>
      <c r="KSL41" s="195"/>
      <c r="KSM41" s="195"/>
      <c r="KSN41" s="195"/>
      <c r="KSO41" s="195"/>
      <c r="KSP41" s="195"/>
      <c r="KSQ41" s="195"/>
      <c r="KSR41" s="195"/>
      <c r="KSS41" s="195"/>
      <c r="KST41" s="195"/>
      <c r="KSU41" s="195"/>
      <c r="KSV41" s="195"/>
      <c r="KSW41" s="195"/>
      <c r="KSX41" s="195"/>
      <c r="KSY41" s="195"/>
      <c r="KSZ41" s="195"/>
      <c r="KTA41" s="195"/>
      <c r="KTB41" s="195"/>
      <c r="KTC41" s="195"/>
      <c r="KTD41" s="195"/>
      <c r="KTE41" s="195"/>
      <c r="KTF41" s="195"/>
      <c r="KTG41" s="195"/>
      <c r="KTH41" s="195"/>
      <c r="KTI41" s="195"/>
      <c r="KTJ41" s="195"/>
      <c r="KTK41" s="195"/>
      <c r="KTL41" s="195"/>
      <c r="KTM41" s="195"/>
      <c r="KTN41" s="195"/>
      <c r="KTO41" s="195"/>
      <c r="KTP41" s="195"/>
      <c r="KTQ41" s="195"/>
      <c r="KTR41" s="195"/>
      <c r="KTS41" s="195"/>
      <c r="KTT41" s="195"/>
      <c r="KTU41" s="195"/>
      <c r="KTV41" s="195"/>
      <c r="KTW41" s="195"/>
      <c r="KTX41" s="195"/>
      <c r="KTY41" s="195"/>
      <c r="KTZ41" s="195"/>
      <c r="KUA41" s="195"/>
      <c r="KUB41" s="195"/>
      <c r="KUC41" s="195"/>
      <c r="KUD41" s="195"/>
      <c r="KUE41" s="195"/>
      <c r="KUF41" s="195"/>
      <c r="KUG41" s="195"/>
      <c r="KUH41" s="195"/>
      <c r="KUI41" s="195"/>
      <c r="KUJ41" s="195"/>
      <c r="KUK41" s="195"/>
      <c r="KUL41" s="195"/>
      <c r="KUM41" s="195"/>
      <c r="KUN41" s="195"/>
      <c r="KUO41" s="195"/>
      <c r="KUP41" s="195"/>
      <c r="KUQ41" s="195"/>
      <c r="KUR41" s="195"/>
      <c r="KUS41" s="195"/>
      <c r="KUT41" s="195"/>
      <c r="KUU41" s="195"/>
      <c r="KUV41" s="195"/>
      <c r="KUW41" s="195"/>
      <c r="KUX41" s="195"/>
      <c r="KUY41" s="195"/>
      <c r="KUZ41" s="195"/>
      <c r="KVA41" s="195"/>
      <c r="KVB41" s="195"/>
      <c r="KVC41" s="195"/>
      <c r="KVD41" s="195"/>
      <c r="KVE41" s="195"/>
      <c r="KVF41" s="195"/>
      <c r="KVG41" s="195"/>
      <c r="KVH41" s="195"/>
      <c r="KVI41" s="195"/>
      <c r="KVJ41" s="195"/>
      <c r="KVK41" s="195"/>
      <c r="KVL41" s="195"/>
      <c r="KVM41" s="195"/>
      <c r="KVN41" s="195"/>
      <c r="KVO41" s="195"/>
      <c r="KVP41" s="195"/>
      <c r="KVQ41" s="195"/>
      <c r="KVR41" s="195"/>
      <c r="KVS41" s="195"/>
      <c r="KVT41" s="195"/>
      <c r="KVU41" s="195"/>
      <c r="KVV41" s="195"/>
      <c r="KVW41" s="195"/>
      <c r="KVX41" s="195"/>
      <c r="KVY41" s="195"/>
      <c r="KVZ41" s="195"/>
      <c r="KWA41" s="195"/>
      <c r="KWB41" s="195"/>
      <c r="KWC41" s="195"/>
      <c r="KWD41" s="195"/>
      <c r="KWE41" s="195"/>
      <c r="KWF41" s="195"/>
      <c r="KWG41" s="195"/>
      <c r="KWH41" s="195"/>
      <c r="KWI41" s="195"/>
      <c r="KWJ41" s="195"/>
      <c r="KWK41" s="195"/>
      <c r="KWL41" s="195"/>
      <c r="KWM41" s="195"/>
      <c r="KWN41" s="195"/>
      <c r="KWO41" s="195"/>
      <c r="KWP41" s="195"/>
      <c r="KWQ41" s="195"/>
      <c r="KWR41" s="195"/>
      <c r="KWS41" s="195"/>
      <c r="KWT41" s="195"/>
      <c r="KWU41" s="195"/>
      <c r="KWV41" s="195"/>
      <c r="KWW41" s="195"/>
      <c r="KWX41" s="195"/>
      <c r="KWY41" s="195"/>
      <c r="KWZ41" s="195"/>
      <c r="KXA41" s="195"/>
      <c r="KXB41" s="195"/>
      <c r="KXC41" s="195"/>
      <c r="KXD41" s="195"/>
      <c r="KXE41" s="195"/>
      <c r="KXF41" s="195"/>
      <c r="KXG41" s="195"/>
      <c r="KXH41" s="195"/>
      <c r="KXI41" s="195"/>
      <c r="KXJ41" s="195"/>
      <c r="KXK41" s="195"/>
      <c r="KXL41" s="195"/>
      <c r="KXM41" s="195"/>
      <c r="KXN41" s="195"/>
      <c r="KXO41" s="195"/>
      <c r="KXP41" s="195"/>
      <c r="KXQ41" s="195"/>
      <c r="KXR41" s="195"/>
      <c r="KXS41" s="195"/>
      <c r="KXT41" s="195"/>
      <c r="KXU41" s="195"/>
      <c r="KXV41" s="195"/>
      <c r="KXW41" s="195"/>
      <c r="KXX41" s="195"/>
      <c r="KXY41" s="195"/>
      <c r="KXZ41" s="195"/>
      <c r="KYA41" s="195"/>
      <c r="KYB41" s="195"/>
      <c r="KYC41" s="195"/>
      <c r="KYD41" s="195"/>
      <c r="KYE41" s="195"/>
      <c r="KYF41" s="195"/>
      <c r="KYG41" s="195"/>
      <c r="KYH41" s="195"/>
      <c r="KYI41" s="195"/>
      <c r="KYJ41" s="195"/>
      <c r="KYK41" s="195"/>
      <c r="KYL41" s="195"/>
      <c r="KYM41" s="195"/>
      <c r="KYN41" s="195"/>
      <c r="KYO41" s="195"/>
      <c r="KYP41" s="195"/>
      <c r="KYQ41" s="195"/>
      <c r="KYR41" s="195"/>
      <c r="KYS41" s="195"/>
      <c r="KYT41" s="195"/>
      <c r="KYU41" s="195"/>
      <c r="KYV41" s="195"/>
      <c r="KYW41" s="195"/>
      <c r="KYX41" s="195"/>
      <c r="KYY41" s="195"/>
      <c r="KYZ41" s="195"/>
      <c r="KZA41" s="195"/>
      <c r="KZB41" s="195"/>
      <c r="KZC41" s="195"/>
      <c r="KZD41" s="195"/>
      <c r="KZE41" s="195"/>
      <c r="KZF41" s="195"/>
      <c r="KZG41" s="195"/>
      <c r="KZH41" s="195"/>
      <c r="KZI41" s="195"/>
      <c r="KZJ41" s="195"/>
      <c r="KZK41" s="195"/>
      <c r="KZL41" s="195"/>
      <c r="KZM41" s="195"/>
      <c r="KZN41" s="195"/>
      <c r="KZO41" s="195"/>
      <c r="KZP41" s="195"/>
      <c r="KZQ41" s="195"/>
      <c r="KZR41" s="195"/>
      <c r="KZS41" s="195"/>
      <c r="KZT41" s="195"/>
      <c r="KZU41" s="195"/>
      <c r="KZV41" s="195"/>
      <c r="KZW41" s="195"/>
      <c r="KZX41" s="195"/>
      <c r="KZY41" s="195"/>
      <c r="KZZ41" s="195"/>
      <c r="LAA41" s="195"/>
      <c r="LAB41" s="195"/>
      <c r="LAC41" s="195"/>
      <c r="LAD41" s="195"/>
      <c r="LAE41" s="195"/>
      <c r="LAF41" s="195"/>
      <c r="LAG41" s="195"/>
      <c r="LAH41" s="195"/>
      <c r="LAI41" s="195"/>
      <c r="LAJ41" s="195"/>
      <c r="LAK41" s="195"/>
      <c r="LAL41" s="195"/>
      <c r="LAM41" s="195"/>
      <c r="LAN41" s="195"/>
      <c r="LAO41" s="195"/>
      <c r="LAP41" s="195"/>
      <c r="LAQ41" s="195"/>
      <c r="LAR41" s="195"/>
      <c r="LAS41" s="195"/>
      <c r="LAT41" s="195"/>
      <c r="LAU41" s="195"/>
      <c r="LAV41" s="195"/>
      <c r="LAW41" s="195"/>
      <c r="LAX41" s="195"/>
      <c r="LAY41" s="195"/>
      <c r="LAZ41" s="195"/>
      <c r="LBA41" s="195"/>
      <c r="LBB41" s="195"/>
      <c r="LBC41" s="195"/>
      <c r="LBD41" s="195"/>
      <c r="LBE41" s="195"/>
      <c r="LBF41" s="195"/>
      <c r="LBG41" s="195"/>
      <c r="LBH41" s="195"/>
      <c r="LBI41" s="195"/>
      <c r="LBJ41" s="195"/>
      <c r="LBK41" s="195"/>
      <c r="LBL41" s="195"/>
      <c r="LBM41" s="195"/>
      <c r="LBN41" s="195"/>
      <c r="LBO41" s="195"/>
      <c r="LBP41" s="195"/>
      <c r="LBQ41" s="195"/>
      <c r="LBR41" s="195"/>
      <c r="LBS41" s="195"/>
      <c r="LBT41" s="195"/>
      <c r="LBU41" s="195"/>
      <c r="LBV41" s="195"/>
      <c r="LBW41" s="195"/>
      <c r="LBX41" s="195"/>
      <c r="LBY41" s="195"/>
      <c r="LBZ41" s="195"/>
      <c r="LCA41" s="195"/>
      <c r="LCB41" s="195"/>
      <c r="LCC41" s="195"/>
      <c r="LCD41" s="195"/>
      <c r="LCE41" s="195"/>
      <c r="LCF41" s="195"/>
      <c r="LCG41" s="195"/>
      <c r="LCH41" s="195"/>
      <c r="LCI41" s="195"/>
      <c r="LCJ41" s="195"/>
      <c r="LCK41" s="195"/>
      <c r="LCL41" s="195"/>
      <c r="LCM41" s="195"/>
      <c r="LCN41" s="195"/>
      <c r="LCO41" s="195"/>
      <c r="LCP41" s="195"/>
      <c r="LCQ41" s="195"/>
      <c r="LCR41" s="195"/>
      <c r="LCS41" s="195"/>
      <c r="LCT41" s="195"/>
      <c r="LCU41" s="195"/>
      <c r="LCV41" s="195"/>
      <c r="LCW41" s="195"/>
      <c r="LCX41" s="195"/>
      <c r="LCY41" s="195"/>
      <c r="LCZ41" s="195"/>
      <c r="LDA41" s="195"/>
      <c r="LDB41" s="195"/>
      <c r="LDC41" s="195"/>
      <c r="LDD41" s="195"/>
      <c r="LDE41" s="195"/>
      <c r="LDF41" s="195"/>
      <c r="LDG41" s="195"/>
      <c r="LDH41" s="195"/>
      <c r="LDI41" s="195"/>
      <c r="LDJ41" s="195"/>
      <c r="LDK41" s="195"/>
      <c r="LDL41" s="195"/>
      <c r="LDM41" s="195"/>
      <c r="LDN41" s="195"/>
      <c r="LDO41" s="195"/>
      <c r="LDP41" s="195"/>
      <c r="LDQ41" s="195"/>
      <c r="LDR41" s="195"/>
      <c r="LDS41" s="195"/>
      <c r="LDT41" s="195"/>
      <c r="LDU41" s="195"/>
      <c r="LDV41" s="195"/>
      <c r="LDW41" s="195"/>
      <c r="LDX41" s="195"/>
      <c r="LDY41" s="195"/>
      <c r="LDZ41" s="195"/>
      <c r="LEA41" s="195"/>
      <c r="LEB41" s="195"/>
      <c r="LEC41" s="195"/>
      <c r="LED41" s="195"/>
      <c r="LEE41" s="195"/>
      <c r="LEF41" s="195"/>
      <c r="LEG41" s="195"/>
      <c r="LEH41" s="195"/>
      <c r="LEI41" s="195"/>
      <c r="LEJ41" s="195"/>
      <c r="LEK41" s="195"/>
      <c r="LEL41" s="195"/>
      <c r="LEM41" s="195"/>
      <c r="LEN41" s="195"/>
      <c r="LEO41" s="195"/>
      <c r="LEP41" s="195"/>
      <c r="LEQ41" s="195"/>
      <c r="LER41" s="195"/>
      <c r="LES41" s="195"/>
      <c r="LET41" s="195"/>
      <c r="LEU41" s="195"/>
      <c r="LEV41" s="195"/>
      <c r="LEW41" s="195"/>
      <c r="LEX41" s="195"/>
      <c r="LEY41" s="195"/>
      <c r="LEZ41" s="195"/>
      <c r="LFA41" s="195"/>
      <c r="LFB41" s="195"/>
      <c r="LFC41" s="195"/>
      <c r="LFD41" s="195"/>
      <c r="LFE41" s="195"/>
      <c r="LFF41" s="195"/>
      <c r="LFG41" s="195"/>
      <c r="LFH41" s="195"/>
      <c r="LFI41" s="195"/>
      <c r="LFJ41" s="195"/>
      <c r="LFK41" s="195"/>
      <c r="LFL41" s="195"/>
      <c r="LFM41" s="195"/>
      <c r="LFN41" s="195"/>
      <c r="LFO41" s="195"/>
      <c r="LFP41" s="195"/>
      <c r="LFQ41" s="195"/>
      <c r="LFR41" s="195"/>
      <c r="LFS41" s="195"/>
      <c r="LFT41" s="195"/>
      <c r="LFU41" s="195"/>
      <c r="LFV41" s="195"/>
      <c r="LFW41" s="195"/>
      <c r="LFX41" s="195"/>
      <c r="LFY41" s="195"/>
      <c r="LFZ41" s="195"/>
      <c r="LGA41" s="195"/>
      <c r="LGB41" s="195"/>
      <c r="LGC41" s="195"/>
      <c r="LGD41" s="195"/>
      <c r="LGE41" s="195"/>
      <c r="LGF41" s="195"/>
      <c r="LGG41" s="195"/>
      <c r="LGH41" s="195"/>
      <c r="LGI41" s="195"/>
      <c r="LGJ41" s="195"/>
      <c r="LGK41" s="195"/>
      <c r="LGL41" s="195"/>
      <c r="LGM41" s="195"/>
      <c r="LGN41" s="195"/>
      <c r="LGO41" s="195"/>
      <c r="LGP41" s="195"/>
      <c r="LGQ41" s="195"/>
      <c r="LGR41" s="195"/>
      <c r="LGS41" s="195"/>
      <c r="LGT41" s="195"/>
      <c r="LGU41" s="195"/>
      <c r="LGV41" s="195"/>
      <c r="LGW41" s="195"/>
      <c r="LGX41" s="195"/>
      <c r="LGY41" s="195"/>
      <c r="LGZ41" s="195"/>
      <c r="LHA41" s="195"/>
      <c r="LHB41" s="195"/>
      <c r="LHC41" s="195"/>
      <c r="LHD41" s="195"/>
      <c r="LHE41" s="195"/>
      <c r="LHF41" s="195"/>
      <c r="LHG41" s="195"/>
      <c r="LHH41" s="195"/>
      <c r="LHI41" s="195"/>
      <c r="LHJ41" s="195"/>
      <c r="LHK41" s="195"/>
      <c r="LHL41" s="195"/>
      <c r="LHM41" s="195"/>
      <c r="LHN41" s="195"/>
      <c r="LHO41" s="195"/>
      <c r="LHP41" s="195"/>
      <c r="LHQ41" s="195"/>
      <c r="LHR41" s="195"/>
      <c r="LHS41" s="195"/>
      <c r="LHT41" s="195"/>
      <c r="LHU41" s="195"/>
      <c r="LHV41" s="195"/>
      <c r="LHW41" s="195"/>
      <c r="LHX41" s="195"/>
      <c r="LHY41" s="195"/>
      <c r="LHZ41" s="195"/>
      <c r="LIA41" s="195"/>
      <c r="LIB41" s="195"/>
      <c r="LIC41" s="195"/>
      <c r="LID41" s="195"/>
      <c r="LIE41" s="195"/>
      <c r="LIF41" s="195"/>
      <c r="LIG41" s="195"/>
      <c r="LIH41" s="195"/>
      <c r="LII41" s="195"/>
      <c r="LIJ41" s="195"/>
      <c r="LIK41" s="195"/>
      <c r="LIL41" s="195"/>
      <c r="LIM41" s="195"/>
      <c r="LIN41" s="195"/>
      <c r="LIO41" s="195"/>
      <c r="LIP41" s="195"/>
      <c r="LIQ41" s="195"/>
      <c r="LIR41" s="195"/>
      <c r="LIS41" s="195"/>
      <c r="LIT41" s="195"/>
      <c r="LIU41" s="195"/>
      <c r="LIV41" s="195"/>
      <c r="LIW41" s="195"/>
      <c r="LIX41" s="195"/>
      <c r="LIY41" s="195"/>
      <c r="LIZ41" s="195"/>
      <c r="LJA41" s="195"/>
      <c r="LJB41" s="195"/>
      <c r="LJC41" s="195"/>
      <c r="LJD41" s="195"/>
      <c r="LJE41" s="195"/>
      <c r="LJF41" s="195"/>
      <c r="LJG41" s="195"/>
      <c r="LJH41" s="195"/>
      <c r="LJI41" s="195"/>
      <c r="LJJ41" s="195"/>
      <c r="LJK41" s="195"/>
      <c r="LJL41" s="195"/>
      <c r="LJM41" s="195"/>
      <c r="LJN41" s="195"/>
      <c r="LJO41" s="195"/>
      <c r="LJP41" s="195"/>
      <c r="LJQ41" s="195"/>
      <c r="LJR41" s="195"/>
      <c r="LJS41" s="195"/>
      <c r="LJT41" s="195"/>
      <c r="LJU41" s="195"/>
      <c r="LJV41" s="195"/>
      <c r="LJW41" s="195"/>
      <c r="LJX41" s="195"/>
      <c r="LJY41" s="195"/>
      <c r="LJZ41" s="195"/>
      <c r="LKA41" s="195"/>
      <c r="LKB41" s="195"/>
      <c r="LKC41" s="195"/>
      <c r="LKD41" s="195"/>
      <c r="LKE41" s="195"/>
      <c r="LKF41" s="195"/>
      <c r="LKG41" s="195"/>
      <c r="LKH41" s="195"/>
      <c r="LKI41" s="195"/>
      <c r="LKJ41" s="195"/>
      <c r="LKK41" s="195"/>
      <c r="LKL41" s="195"/>
      <c r="LKM41" s="195"/>
      <c r="LKN41" s="195"/>
      <c r="LKO41" s="195"/>
      <c r="LKP41" s="195"/>
      <c r="LKQ41" s="195"/>
      <c r="LKR41" s="195"/>
      <c r="LKS41" s="195"/>
      <c r="LKT41" s="195"/>
      <c r="LKU41" s="195"/>
      <c r="LKV41" s="195"/>
      <c r="LKW41" s="195"/>
      <c r="LKX41" s="195"/>
      <c r="LKY41" s="195"/>
      <c r="LKZ41" s="195"/>
      <c r="LLA41" s="195"/>
      <c r="LLB41" s="195"/>
      <c r="LLC41" s="195"/>
      <c r="LLD41" s="195"/>
      <c r="LLE41" s="195"/>
      <c r="LLF41" s="195"/>
      <c r="LLG41" s="195"/>
      <c r="LLH41" s="195"/>
      <c r="LLI41" s="195"/>
      <c r="LLJ41" s="195"/>
      <c r="LLK41" s="195"/>
      <c r="LLL41" s="195"/>
      <c r="LLM41" s="195"/>
      <c r="LLN41" s="195"/>
      <c r="LLO41" s="195"/>
      <c r="LLP41" s="195"/>
      <c r="LLQ41" s="195"/>
      <c r="LLR41" s="195"/>
      <c r="LLS41" s="195"/>
      <c r="LLT41" s="195"/>
      <c r="LLU41" s="195"/>
      <c r="LLV41" s="195"/>
      <c r="LLW41" s="195"/>
      <c r="LLX41" s="195"/>
      <c r="LLY41" s="195"/>
      <c r="LLZ41" s="195"/>
      <c r="LMA41" s="195"/>
      <c r="LMB41" s="195"/>
      <c r="LMC41" s="195"/>
      <c r="LMD41" s="195"/>
      <c r="LME41" s="195"/>
      <c r="LMF41" s="195"/>
      <c r="LMG41" s="195"/>
      <c r="LMH41" s="195"/>
      <c r="LMI41" s="195"/>
      <c r="LMJ41" s="195"/>
      <c r="LMK41" s="195"/>
      <c r="LML41" s="195"/>
      <c r="LMM41" s="195"/>
      <c r="LMN41" s="195"/>
      <c r="LMO41" s="195"/>
      <c r="LMP41" s="195"/>
      <c r="LMQ41" s="195"/>
      <c r="LMR41" s="195"/>
      <c r="LMS41" s="195"/>
      <c r="LMT41" s="195"/>
      <c r="LMU41" s="195"/>
      <c r="LMV41" s="195"/>
      <c r="LMW41" s="195"/>
      <c r="LMX41" s="195"/>
      <c r="LMY41" s="195"/>
      <c r="LMZ41" s="195"/>
      <c r="LNA41" s="195"/>
      <c r="LNB41" s="195"/>
      <c r="LNC41" s="195"/>
      <c r="LND41" s="195"/>
      <c r="LNE41" s="195"/>
      <c r="LNF41" s="195"/>
      <c r="LNG41" s="195"/>
      <c r="LNH41" s="195"/>
      <c r="LNI41" s="195"/>
      <c r="LNJ41" s="195"/>
      <c r="LNK41" s="195"/>
      <c r="LNL41" s="195"/>
      <c r="LNM41" s="195"/>
      <c r="LNN41" s="195"/>
      <c r="LNO41" s="195"/>
      <c r="LNP41" s="195"/>
      <c r="LNQ41" s="195"/>
      <c r="LNR41" s="195"/>
      <c r="LNS41" s="195"/>
      <c r="LNT41" s="195"/>
      <c r="LNU41" s="195"/>
      <c r="LNV41" s="195"/>
      <c r="LNW41" s="195"/>
      <c r="LNX41" s="195"/>
      <c r="LNY41" s="195"/>
      <c r="LNZ41" s="195"/>
      <c r="LOA41" s="195"/>
      <c r="LOB41" s="195"/>
      <c r="LOC41" s="195"/>
      <c r="LOD41" s="195"/>
      <c r="LOE41" s="195"/>
      <c r="LOF41" s="195"/>
      <c r="LOG41" s="195"/>
      <c r="LOH41" s="195"/>
      <c r="LOI41" s="195"/>
      <c r="LOJ41" s="195"/>
      <c r="LOK41" s="195"/>
      <c r="LOL41" s="195"/>
      <c r="LOM41" s="195"/>
      <c r="LON41" s="195"/>
      <c r="LOO41" s="195"/>
      <c r="LOP41" s="195"/>
      <c r="LOQ41" s="195"/>
      <c r="LOR41" s="195"/>
      <c r="LOS41" s="195"/>
      <c r="LOT41" s="195"/>
      <c r="LOU41" s="195"/>
      <c r="LOV41" s="195"/>
      <c r="LOW41" s="195"/>
      <c r="LOX41" s="195"/>
      <c r="LOY41" s="195"/>
      <c r="LOZ41" s="195"/>
      <c r="LPA41" s="195"/>
      <c r="LPB41" s="195"/>
      <c r="LPC41" s="195"/>
      <c r="LPD41" s="195"/>
      <c r="LPE41" s="195"/>
      <c r="LPF41" s="195"/>
      <c r="LPG41" s="195"/>
      <c r="LPH41" s="195"/>
      <c r="LPI41" s="195"/>
      <c r="LPJ41" s="195"/>
      <c r="LPK41" s="195"/>
      <c r="LPL41" s="195"/>
      <c r="LPM41" s="195"/>
      <c r="LPN41" s="195"/>
      <c r="LPO41" s="195"/>
      <c r="LPP41" s="195"/>
      <c r="LPQ41" s="195"/>
      <c r="LPR41" s="195"/>
      <c r="LPS41" s="195"/>
      <c r="LPT41" s="195"/>
      <c r="LPU41" s="195"/>
      <c r="LPV41" s="195"/>
      <c r="LPW41" s="195"/>
      <c r="LPX41" s="195"/>
      <c r="LPY41" s="195"/>
      <c r="LPZ41" s="195"/>
      <c r="LQA41" s="195"/>
      <c r="LQB41" s="195"/>
      <c r="LQC41" s="195"/>
      <c r="LQD41" s="195"/>
      <c r="LQE41" s="195"/>
      <c r="LQF41" s="195"/>
      <c r="LQG41" s="195"/>
      <c r="LQH41" s="195"/>
      <c r="LQI41" s="195"/>
      <c r="LQJ41" s="195"/>
      <c r="LQK41" s="195"/>
      <c r="LQL41" s="195"/>
      <c r="LQM41" s="195"/>
      <c r="LQN41" s="195"/>
      <c r="LQO41" s="195"/>
      <c r="LQP41" s="195"/>
      <c r="LQQ41" s="195"/>
      <c r="LQR41" s="195"/>
      <c r="LQS41" s="195"/>
      <c r="LQT41" s="195"/>
      <c r="LQU41" s="195"/>
      <c r="LQV41" s="195"/>
      <c r="LQW41" s="195"/>
      <c r="LQX41" s="195"/>
      <c r="LQY41" s="195"/>
      <c r="LQZ41" s="195"/>
      <c r="LRA41" s="195"/>
      <c r="LRB41" s="195"/>
      <c r="LRC41" s="195"/>
      <c r="LRD41" s="195"/>
      <c r="LRE41" s="195"/>
      <c r="LRF41" s="195"/>
      <c r="LRG41" s="195"/>
      <c r="LRH41" s="195"/>
      <c r="LRI41" s="195"/>
      <c r="LRJ41" s="195"/>
      <c r="LRK41" s="195"/>
      <c r="LRL41" s="195"/>
      <c r="LRM41" s="195"/>
      <c r="LRN41" s="195"/>
      <c r="LRO41" s="195"/>
      <c r="LRP41" s="195"/>
      <c r="LRQ41" s="195"/>
      <c r="LRR41" s="195"/>
      <c r="LRS41" s="195"/>
      <c r="LRT41" s="195"/>
      <c r="LRU41" s="195"/>
      <c r="LRV41" s="195"/>
      <c r="LRW41" s="195"/>
      <c r="LRX41" s="195"/>
      <c r="LRY41" s="195"/>
      <c r="LRZ41" s="195"/>
      <c r="LSA41" s="195"/>
      <c r="LSB41" s="195"/>
      <c r="LSC41" s="195"/>
      <c r="LSD41" s="195"/>
      <c r="LSE41" s="195"/>
      <c r="LSF41" s="195"/>
      <c r="LSG41" s="195"/>
      <c r="LSH41" s="195"/>
      <c r="LSI41" s="195"/>
      <c r="LSJ41" s="195"/>
      <c r="LSK41" s="195"/>
      <c r="LSL41" s="195"/>
      <c r="LSM41" s="195"/>
      <c r="LSN41" s="195"/>
      <c r="LSO41" s="195"/>
      <c r="LSP41" s="195"/>
      <c r="LSQ41" s="195"/>
      <c r="LSR41" s="195"/>
      <c r="LSS41" s="195"/>
      <c r="LST41" s="195"/>
      <c r="LSU41" s="195"/>
      <c r="LSV41" s="195"/>
      <c r="LSW41" s="195"/>
      <c r="LSX41" s="195"/>
      <c r="LSY41" s="195"/>
      <c r="LSZ41" s="195"/>
      <c r="LTA41" s="195"/>
      <c r="LTB41" s="195"/>
      <c r="LTC41" s="195"/>
      <c r="LTD41" s="195"/>
      <c r="LTE41" s="195"/>
      <c r="LTF41" s="195"/>
      <c r="LTG41" s="195"/>
      <c r="LTH41" s="195"/>
      <c r="LTI41" s="195"/>
      <c r="LTJ41" s="195"/>
      <c r="LTK41" s="195"/>
      <c r="LTL41" s="195"/>
      <c r="LTM41" s="195"/>
      <c r="LTN41" s="195"/>
      <c r="LTO41" s="195"/>
      <c r="LTP41" s="195"/>
      <c r="LTQ41" s="195"/>
      <c r="LTR41" s="195"/>
      <c r="LTS41" s="195"/>
      <c r="LTT41" s="195"/>
      <c r="LTU41" s="195"/>
      <c r="LTV41" s="195"/>
      <c r="LTW41" s="195"/>
      <c r="LTX41" s="195"/>
      <c r="LTY41" s="195"/>
      <c r="LTZ41" s="195"/>
      <c r="LUA41" s="195"/>
      <c r="LUB41" s="195"/>
      <c r="LUC41" s="195"/>
      <c r="LUD41" s="195"/>
      <c r="LUE41" s="195"/>
      <c r="LUF41" s="195"/>
      <c r="LUG41" s="195"/>
      <c r="LUH41" s="195"/>
      <c r="LUI41" s="195"/>
      <c r="LUJ41" s="195"/>
      <c r="LUK41" s="195"/>
      <c r="LUL41" s="195"/>
      <c r="LUM41" s="195"/>
      <c r="LUN41" s="195"/>
      <c r="LUO41" s="195"/>
      <c r="LUP41" s="195"/>
      <c r="LUQ41" s="195"/>
      <c r="LUR41" s="195"/>
      <c r="LUS41" s="195"/>
      <c r="LUT41" s="195"/>
      <c r="LUU41" s="195"/>
      <c r="LUV41" s="195"/>
      <c r="LUW41" s="195"/>
      <c r="LUX41" s="195"/>
      <c r="LUY41" s="195"/>
      <c r="LUZ41" s="195"/>
      <c r="LVA41" s="195"/>
      <c r="LVB41" s="195"/>
      <c r="LVC41" s="195"/>
      <c r="LVD41" s="195"/>
      <c r="LVE41" s="195"/>
      <c r="LVF41" s="195"/>
      <c r="LVG41" s="195"/>
      <c r="LVH41" s="195"/>
      <c r="LVI41" s="195"/>
      <c r="LVJ41" s="195"/>
      <c r="LVK41" s="195"/>
      <c r="LVL41" s="195"/>
      <c r="LVM41" s="195"/>
      <c r="LVN41" s="195"/>
      <c r="LVO41" s="195"/>
      <c r="LVP41" s="195"/>
      <c r="LVQ41" s="195"/>
      <c r="LVR41" s="195"/>
      <c r="LVS41" s="195"/>
      <c r="LVT41" s="195"/>
      <c r="LVU41" s="195"/>
      <c r="LVV41" s="195"/>
      <c r="LVW41" s="195"/>
      <c r="LVX41" s="195"/>
      <c r="LVY41" s="195"/>
      <c r="LVZ41" s="195"/>
      <c r="LWA41" s="195"/>
      <c r="LWB41" s="195"/>
      <c r="LWC41" s="195"/>
      <c r="LWD41" s="195"/>
      <c r="LWE41" s="195"/>
      <c r="LWF41" s="195"/>
      <c r="LWG41" s="195"/>
      <c r="LWH41" s="195"/>
      <c r="LWI41" s="195"/>
      <c r="LWJ41" s="195"/>
      <c r="LWK41" s="195"/>
      <c r="LWL41" s="195"/>
      <c r="LWM41" s="195"/>
      <c r="LWN41" s="195"/>
      <c r="LWO41" s="195"/>
      <c r="LWP41" s="195"/>
      <c r="LWQ41" s="195"/>
      <c r="LWR41" s="195"/>
      <c r="LWS41" s="195"/>
      <c r="LWT41" s="195"/>
      <c r="LWU41" s="195"/>
      <c r="LWV41" s="195"/>
      <c r="LWW41" s="195"/>
      <c r="LWX41" s="195"/>
      <c r="LWY41" s="195"/>
      <c r="LWZ41" s="195"/>
      <c r="LXA41" s="195"/>
      <c r="LXB41" s="195"/>
      <c r="LXC41" s="195"/>
      <c r="LXD41" s="195"/>
      <c r="LXE41" s="195"/>
      <c r="LXF41" s="195"/>
      <c r="LXG41" s="195"/>
      <c r="LXH41" s="195"/>
      <c r="LXI41" s="195"/>
      <c r="LXJ41" s="195"/>
      <c r="LXK41" s="195"/>
      <c r="LXL41" s="195"/>
      <c r="LXM41" s="195"/>
      <c r="LXN41" s="195"/>
      <c r="LXO41" s="195"/>
      <c r="LXP41" s="195"/>
      <c r="LXQ41" s="195"/>
      <c r="LXR41" s="195"/>
      <c r="LXS41" s="195"/>
      <c r="LXT41" s="195"/>
      <c r="LXU41" s="195"/>
      <c r="LXV41" s="195"/>
      <c r="LXW41" s="195"/>
      <c r="LXX41" s="195"/>
      <c r="LXY41" s="195"/>
      <c r="LXZ41" s="195"/>
      <c r="LYA41" s="195"/>
      <c r="LYB41" s="195"/>
      <c r="LYC41" s="195"/>
      <c r="LYD41" s="195"/>
      <c r="LYE41" s="195"/>
      <c r="LYF41" s="195"/>
      <c r="LYG41" s="195"/>
      <c r="LYH41" s="195"/>
      <c r="LYI41" s="195"/>
      <c r="LYJ41" s="195"/>
      <c r="LYK41" s="195"/>
      <c r="LYL41" s="195"/>
      <c r="LYM41" s="195"/>
      <c r="LYN41" s="195"/>
      <c r="LYO41" s="195"/>
      <c r="LYP41" s="195"/>
      <c r="LYQ41" s="195"/>
      <c r="LYR41" s="195"/>
      <c r="LYS41" s="195"/>
      <c r="LYT41" s="195"/>
      <c r="LYU41" s="195"/>
      <c r="LYV41" s="195"/>
      <c r="LYW41" s="195"/>
      <c r="LYX41" s="195"/>
      <c r="LYY41" s="195"/>
      <c r="LYZ41" s="195"/>
      <c r="LZA41" s="195"/>
      <c r="LZB41" s="195"/>
      <c r="LZC41" s="195"/>
      <c r="LZD41" s="195"/>
      <c r="LZE41" s="195"/>
      <c r="LZF41" s="195"/>
      <c r="LZG41" s="195"/>
      <c r="LZH41" s="195"/>
      <c r="LZI41" s="195"/>
      <c r="LZJ41" s="195"/>
      <c r="LZK41" s="195"/>
      <c r="LZL41" s="195"/>
      <c r="LZM41" s="195"/>
      <c r="LZN41" s="195"/>
      <c r="LZO41" s="195"/>
      <c r="LZP41" s="195"/>
      <c r="LZQ41" s="195"/>
      <c r="LZR41" s="195"/>
      <c r="LZS41" s="195"/>
      <c r="LZT41" s="195"/>
      <c r="LZU41" s="195"/>
      <c r="LZV41" s="195"/>
      <c r="LZW41" s="195"/>
      <c r="LZX41" s="195"/>
      <c r="LZY41" s="195"/>
      <c r="LZZ41" s="195"/>
      <c r="MAA41" s="195"/>
      <c r="MAB41" s="195"/>
      <c r="MAC41" s="195"/>
      <c r="MAD41" s="195"/>
      <c r="MAE41" s="195"/>
      <c r="MAF41" s="195"/>
      <c r="MAG41" s="195"/>
      <c r="MAH41" s="195"/>
      <c r="MAI41" s="195"/>
      <c r="MAJ41" s="195"/>
      <c r="MAK41" s="195"/>
      <c r="MAL41" s="195"/>
      <c r="MAM41" s="195"/>
      <c r="MAN41" s="195"/>
      <c r="MAO41" s="195"/>
      <c r="MAP41" s="195"/>
      <c r="MAQ41" s="195"/>
      <c r="MAR41" s="195"/>
      <c r="MAS41" s="195"/>
      <c r="MAT41" s="195"/>
      <c r="MAU41" s="195"/>
      <c r="MAV41" s="195"/>
      <c r="MAW41" s="195"/>
      <c r="MAX41" s="195"/>
      <c r="MAY41" s="195"/>
      <c r="MAZ41" s="195"/>
      <c r="MBA41" s="195"/>
      <c r="MBB41" s="195"/>
      <c r="MBC41" s="195"/>
      <c r="MBD41" s="195"/>
      <c r="MBE41" s="195"/>
      <c r="MBF41" s="195"/>
      <c r="MBG41" s="195"/>
      <c r="MBH41" s="195"/>
      <c r="MBI41" s="195"/>
      <c r="MBJ41" s="195"/>
      <c r="MBK41" s="195"/>
      <c r="MBL41" s="195"/>
      <c r="MBM41" s="195"/>
      <c r="MBN41" s="195"/>
      <c r="MBO41" s="195"/>
      <c r="MBP41" s="195"/>
      <c r="MBQ41" s="195"/>
      <c r="MBR41" s="195"/>
      <c r="MBS41" s="195"/>
      <c r="MBT41" s="195"/>
      <c r="MBU41" s="195"/>
      <c r="MBV41" s="195"/>
      <c r="MBW41" s="195"/>
      <c r="MBX41" s="195"/>
      <c r="MBY41" s="195"/>
      <c r="MBZ41" s="195"/>
      <c r="MCA41" s="195"/>
      <c r="MCB41" s="195"/>
      <c r="MCC41" s="195"/>
      <c r="MCD41" s="195"/>
      <c r="MCE41" s="195"/>
      <c r="MCF41" s="195"/>
      <c r="MCG41" s="195"/>
      <c r="MCH41" s="195"/>
      <c r="MCI41" s="195"/>
      <c r="MCJ41" s="195"/>
      <c r="MCK41" s="195"/>
      <c r="MCL41" s="195"/>
      <c r="MCM41" s="195"/>
      <c r="MCN41" s="195"/>
      <c r="MCO41" s="195"/>
      <c r="MCP41" s="195"/>
      <c r="MCQ41" s="195"/>
      <c r="MCR41" s="195"/>
      <c r="MCS41" s="195"/>
      <c r="MCT41" s="195"/>
      <c r="MCU41" s="195"/>
      <c r="MCV41" s="195"/>
      <c r="MCW41" s="195"/>
      <c r="MCX41" s="195"/>
      <c r="MCY41" s="195"/>
      <c r="MCZ41" s="195"/>
      <c r="MDA41" s="195"/>
      <c r="MDB41" s="195"/>
      <c r="MDC41" s="195"/>
      <c r="MDD41" s="195"/>
      <c r="MDE41" s="195"/>
      <c r="MDF41" s="195"/>
      <c r="MDG41" s="195"/>
      <c r="MDH41" s="195"/>
      <c r="MDI41" s="195"/>
      <c r="MDJ41" s="195"/>
      <c r="MDK41" s="195"/>
      <c r="MDL41" s="195"/>
      <c r="MDM41" s="195"/>
      <c r="MDN41" s="195"/>
      <c r="MDO41" s="195"/>
      <c r="MDP41" s="195"/>
      <c r="MDQ41" s="195"/>
      <c r="MDR41" s="195"/>
      <c r="MDS41" s="195"/>
      <c r="MDT41" s="195"/>
      <c r="MDU41" s="195"/>
      <c r="MDV41" s="195"/>
      <c r="MDW41" s="195"/>
      <c r="MDX41" s="195"/>
      <c r="MDY41" s="195"/>
      <c r="MDZ41" s="195"/>
      <c r="MEA41" s="195"/>
      <c r="MEB41" s="195"/>
      <c r="MEC41" s="195"/>
      <c r="MED41" s="195"/>
      <c r="MEE41" s="195"/>
      <c r="MEF41" s="195"/>
      <c r="MEG41" s="195"/>
      <c r="MEH41" s="195"/>
      <c r="MEI41" s="195"/>
      <c r="MEJ41" s="195"/>
      <c r="MEK41" s="195"/>
      <c r="MEL41" s="195"/>
      <c r="MEM41" s="195"/>
      <c r="MEN41" s="195"/>
      <c r="MEO41" s="195"/>
      <c r="MEP41" s="195"/>
      <c r="MEQ41" s="195"/>
      <c r="MER41" s="195"/>
      <c r="MES41" s="195"/>
      <c r="MET41" s="195"/>
      <c r="MEU41" s="195"/>
      <c r="MEV41" s="195"/>
      <c r="MEW41" s="195"/>
      <c r="MEX41" s="195"/>
      <c r="MEY41" s="195"/>
      <c r="MEZ41" s="195"/>
      <c r="MFA41" s="195"/>
      <c r="MFB41" s="195"/>
      <c r="MFC41" s="195"/>
      <c r="MFD41" s="195"/>
      <c r="MFE41" s="195"/>
      <c r="MFF41" s="195"/>
      <c r="MFG41" s="195"/>
      <c r="MFH41" s="195"/>
      <c r="MFI41" s="195"/>
      <c r="MFJ41" s="195"/>
      <c r="MFK41" s="195"/>
      <c r="MFL41" s="195"/>
      <c r="MFM41" s="195"/>
      <c r="MFN41" s="195"/>
      <c r="MFO41" s="195"/>
      <c r="MFP41" s="195"/>
      <c r="MFQ41" s="195"/>
      <c r="MFR41" s="195"/>
      <c r="MFS41" s="195"/>
      <c r="MFT41" s="195"/>
      <c r="MFU41" s="195"/>
      <c r="MFV41" s="195"/>
      <c r="MFW41" s="195"/>
      <c r="MFX41" s="195"/>
      <c r="MFY41" s="195"/>
      <c r="MFZ41" s="195"/>
      <c r="MGA41" s="195"/>
      <c r="MGB41" s="195"/>
      <c r="MGC41" s="195"/>
      <c r="MGD41" s="195"/>
      <c r="MGE41" s="195"/>
      <c r="MGF41" s="195"/>
      <c r="MGG41" s="195"/>
      <c r="MGH41" s="195"/>
      <c r="MGI41" s="195"/>
      <c r="MGJ41" s="195"/>
      <c r="MGK41" s="195"/>
      <c r="MGL41" s="195"/>
      <c r="MGM41" s="195"/>
      <c r="MGN41" s="195"/>
      <c r="MGO41" s="195"/>
      <c r="MGP41" s="195"/>
      <c r="MGQ41" s="195"/>
      <c r="MGR41" s="195"/>
      <c r="MGS41" s="195"/>
      <c r="MGT41" s="195"/>
      <c r="MGU41" s="195"/>
      <c r="MGV41" s="195"/>
      <c r="MGW41" s="195"/>
      <c r="MGX41" s="195"/>
      <c r="MGY41" s="195"/>
      <c r="MGZ41" s="195"/>
      <c r="MHA41" s="195"/>
      <c r="MHB41" s="195"/>
      <c r="MHC41" s="195"/>
      <c r="MHD41" s="195"/>
      <c r="MHE41" s="195"/>
      <c r="MHF41" s="195"/>
      <c r="MHG41" s="195"/>
      <c r="MHH41" s="195"/>
      <c r="MHI41" s="195"/>
      <c r="MHJ41" s="195"/>
      <c r="MHK41" s="195"/>
      <c r="MHL41" s="195"/>
      <c r="MHM41" s="195"/>
      <c r="MHN41" s="195"/>
      <c r="MHO41" s="195"/>
      <c r="MHP41" s="195"/>
      <c r="MHQ41" s="195"/>
      <c r="MHR41" s="195"/>
      <c r="MHS41" s="195"/>
      <c r="MHT41" s="195"/>
      <c r="MHU41" s="195"/>
      <c r="MHV41" s="195"/>
      <c r="MHW41" s="195"/>
      <c r="MHX41" s="195"/>
      <c r="MHY41" s="195"/>
      <c r="MHZ41" s="195"/>
      <c r="MIA41" s="195"/>
      <c r="MIB41" s="195"/>
      <c r="MIC41" s="195"/>
      <c r="MID41" s="195"/>
      <c r="MIE41" s="195"/>
      <c r="MIF41" s="195"/>
      <c r="MIG41" s="195"/>
      <c r="MIH41" s="195"/>
      <c r="MII41" s="195"/>
      <c r="MIJ41" s="195"/>
      <c r="MIK41" s="195"/>
      <c r="MIL41" s="195"/>
      <c r="MIM41" s="195"/>
      <c r="MIN41" s="195"/>
      <c r="MIO41" s="195"/>
      <c r="MIP41" s="195"/>
      <c r="MIQ41" s="195"/>
      <c r="MIR41" s="195"/>
      <c r="MIS41" s="195"/>
      <c r="MIT41" s="195"/>
      <c r="MIU41" s="195"/>
      <c r="MIV41" s="195"/>
      <c r="MIW41" s="195"/>
      <c r="MIX41" s="195"/>
      <c r="MIY41" s="195"/>
      <c r="MIZ41" s="195"/>
      <c r="MJA41" s="195"/>
      <c r="MJB41" s="195"/>
      <c r="MJC41" s="195"/>
      <c r="MJD41" s="195"/>
      <c r="MJE41" s="195"/>
      <c r="MJF41" s="195"/>
      <c r="MJG41" s="195"/>
      <c r="MJH41" s="195"/>
      <c r="MJI41" s="195"/>
      <c r="MJJ41" s="195"/>
      <c r="MJK41" s="195"/>
      <c r="MJL41" s="195"/>
      <c r="MJM41" s="195"/>
      <c r="MJN41" s="195"/>
      <c r="MJO41" s="195"/>
      <c r="MJP41" s="195"/>
      <c r="MJQ41" s="195"/>
      <c r="MJR41" s="195"/>
      <c r="MJS41" s="195"/>
      <c r="MJT41" s="195"/>
      <c r="MJU41" s="195"/>
      <c r="MJV41" s="195"/>
      <c r="MJW41" s="195"/>
      <c r="MJX41" s="195"/>
      <c r="MJY41" s="195"/>
      <c r="MJZ41" s="195"/>
      <c r="MKA41" s="195"/>
      <c r="MKB41" s="195"/>
      <c r="MKC41" s="195"/>
      <c r="MKD41" s="195"/>
      <c r="MKE41" s="195"/>
      <c r="MKF41" s="195"/>
      <c r="MKG41" s="195"/>
      <c r="MKH41" s="195"/>
      <c r="MKI41" s="195"/>
      <c r="MKJ41" s="195"/>
      <c r="MKK41" s="195"/>
      <c r="MKL41" s="195"/>
      <c r="MKM41" s="195"/>
      <c r="MKN41" s="195"/>
      <c r="MKO41" s="195"/>
      <c r="MKP41" s="195"/>
      <c r="MKQ41" s="195"/>
      <c r="MKR41" s="195"/>
      <c r="MKS41" s="195"/>
      <c r="MKT41" s="195"/>
      <c r="MKU41" s="195"/>
      <c r="MKV41" s="195"/>
      <c r="MKW41" s="195"/>
      <c r="MKX41" s="195"/>
      <c r="MKY41" s="195"/>
      <c r="MKZ41" s="195"/>
      <c r="MLA41" s="195"/>
      <c r="MLB41" s="195"/>
      <c r="MLC41" s="195"/>
      <c r="MLD41" s="195"/>
      <c r="MLE41" s="195"/>
      <c r="MLF41" s="195"/>
      <c r="MLG41" s="195"/>
      <c r="MLH41" s="195"/>
      <c r="MLI41" s="195"/>
      <c r="MLJ41" s="195"/>
      <c r="MLK41" s="195"/>
      <c r="MLL41" s="195"/>
      <c r="MLM41" s="195"/>
      <c r="MLN41" s="195"/>
      <c r="MLO41" s="195"/>
      <c r="MLP41" s="195"/>
      <c r="MLQ41" s="195"/>
      <c r="MLR41" s="195"/>
      <c r="MLS41" s="195"/>
      <c r="MLT41" s="195"/>
      <c r="MLU41" s="195"/>
      <c r="MLV41" s="195"/>
      <c r="MLW41" s="195"/>
      <c r="MLX41" s="195"/>
      <c r="MLY41" s="195"/>
      <c r="MLZ41" s="195"/>
      <c r="MMA41" s="195"/>
      <c r="MMB41" s="195"/>
      <c r="MMC41" s="195"/>
      <c r="MMD41" s="195"/>
      <c r="MME41" s="195"/>
      <c r="MMF41" s="195"/>
      <c r="MMG41" s="195"/>
      <c r="MMH41" s="195"/>
      <c r="MMI41" s="195"/>
      <c r="MMJ41" s="195"/>
      <c r="MMK41" s="195"/>
      <c r="MML41" s="195"/>
      <c r="MMM41" s="195"/>
      <c r="MMN41" s="195"/>
      <c r="MMO41" s="195"/>
      <c r="MMP41" s="195"/>
      <c r="MMQ41" s="195"/>
      <c r="MMR41" s="195"/>
      <c r="MMS41" s="195"/>
      <c r="MMT41" s="195"/>
      <c r="MMU41" s="195"/>
      <c r="MMV41" s="195"/>
      <c r="MMW41" s="195"/>
      <c r="MMX41" s="195"/>
      <c r="MMY41" s="195"/>
      <c r="MMZ41" s="195"/>
      <c r="MNA41" s="195"/>
      <c r="MNB41" s="195"/>
      <c r="MNC41" s="195"/>
      <c r="MND41" s="195"/>
      <c r="MNE41" s="195"/>
      <c r="MNF41" s="195"/>
      <c r="MNG41" s="195"/>
      <c r="MNH41" s="195"/>
      <c r="MNI41" s="195"/>
      <c r="MNJ41" s="195"/>
      <c r="MNK41" s="195"/>
      <c r="MNL41" s="195"/>
      <c r="MNM41" s="195"/>
      <c r="MNN41" s="195"/>
      <c r="MNO41" s="195"/>
      <c r="MNP41" s="195"/>
      <c r="MNQ41" s="195"/>
      <c r="MNR41" s="195"/>
      <c r="MNS41" s="195"/>
      <c r="MNT41" s="195"/>
      <c r="MNU41" s="195"/>
      <c r="MNV41" s="195"/>
      <c r="MNW41" s="195"/>
      <c r="MNX41" s="195"/>
      <c r="MNY41" s="195"/>
      <c r="MNZ41" s="195"/>
      <c r="MOA41" s="195"/>
      <c r="MOB41" s="195"/>
      <c r="MOC41" s="195"/>
      <c r="MOD41" s="195"/>
      <c r="MOE41" s="195"/>
      <c r="MOF41" s="195"/>
      <c r="MOG41" s="195"/>
      <c r="MOH41" s="195"/>
      <c r="MOI41" s="195"/>
      <c r="MOJ41" s="195"/>
      <c r="MOK41" s="195"/>
      <c r="MOL41" s="195"/>
      <c r="MOM41" s="195"/>
      <c r="MON41" s="195"/>
      <c r="MOO41" s="195"/>
      <c r="MOP41" s="195"/>
      <c r="MOQ41" s="195"/>
      <c r="MOR41" s="195"/>
      <c r="MOS41" s="195"/>
      <c r="MOT41" s="195"/>
      <c r="MOU41" s="195"/>
      <c r="MOV41" s="195"/>
      <c r="MOW41" s="195"/>
      <c r="MOX41" s="195"/>
      <c r="MOY41" s="195"/>
      <c r="MOZ41" s="195"/>
      <c r="MPA41" s="195"/>
      <c r="MPB41" s="195"/>
      <c r="MPC41" s="195"/>
      <c r="MPD41" s="195"/>
      <c r="MPE41" s="195"/>
      <c r="MPF41" s="195"/>
      <c r="MPG41" s="195"/>
      <c r="MPH41" s="195"/>
      <c r="MPI41" s="195"/>
      <c r="MPJ41" s="195"/>
      <c r="MPK41" s="195"/>
      <c r="MPL41" s="195"/>
      <c r="MPM41" s="195"/>
      <c r="MPN41" s="195"/>
      <c r="MPO41" s="195"/>
      <c r="MPP41" s="195"/>
      <c r="MPQ41" s="195"/>
      <c r="MPR41" s="195"/>
      <c r="MPS41" s="195"/>
      <c r="MPT41" s="195"/>
      <c r="MPU41" s="195"/>
      <c r="MPV41" s="195"/>
      <c r="MPW41" s="195"/>
      <c r="MPX41" s="195"/>
      <c r="MPY41" s="195"/>
      <c r="MPZ41" s="195"/>
      <c r="MQA41" s="195"/>
      <c r="MQB41" s="195"/>
      <c r="MQC41" s="195"/>
      <c r="MQD41" s="195"/>
      <c r="MQE41" s="195"/>
      <c r="MQF41" s="195"/>
      <c r="MQG41" s="195"/>
      <c r="MQH41" s="195"/>
      <c r="MQI41" s="195"/>
      <c r="MQJ41" s="195"/>
      <c r="MQK41" s="195"/>
      <c r="MQL41" s="195"/>
      <c r="MQM41" s="195"/>
      <c r="MQN41" s="195"/>
      <c r="MQO41" s="195"/>
      <c r="MQP41" s="195"/>
      <c r="MQQ41" s="195"/>
      <c r="MQR41" s="195"/>
      <c r="MQS41" s="195"/>
      <c r="MQT41" s="195"/>
      <c r="MQU41" s="195"/>
      <c r="MQV41" s="195"/>
      <c r="MQW41" s="195"/>
      <c r="MQX41" s="195"/>
      <c r="MQY41" s="195"/>
      <c r="MQZ41" s="195"/>
      <c r="MRA41" s="195"/>
      <c r="MRB41" s="195"/>
      <c r="MRC41" s="195"/>
      <c r="MRD41" s="195"/>
      <c r="MRE41" s="195"/>
      <c r="MRF41" s="195"/>
      <c r="MRG41" s="195"/>
      <c r="MRH41" s="195"/>
      <c r="MRI41" s="195"/>
      <c r="MRJ41" s="195"/>
      <c r="MRK41" s="195"/>
      <c r="MRL41" s="195"/>
      <c r="MRM41" s="195"/>
      <c r="MRN41" s="195"/>
      <c r="MRO41" s="195"/>
      <c r="MRP41" s="195"/>
      <c r="MRQ41" s="195"/>
      <c r="MRR41" s="195"/>
      <c r="MRS41" s="195"/>
      <c r="MRT41" s="195"/>
      <c r="MRU41" s="195"/>
      <c r="MRV41" s="195"/>
      <c r="MRW41" s="195"/>
      <c r="MRX41" s="195"/>
      <c r="MRY41" s="195"/>
      <c r="MRZ41" s="195"/>
      <c r="MSA41" s="195"/>
      <c r="MSB41" s="195"/>
      <c r="MSC41" s="195"/>
      <c r="MSD41" s="195"/>
      <c r="MSE41" s="195"/>
      <c r="MSF41" s="195"/>
      <c r="MSG41" s="195"/>
      <c r="MSH41" s="195"/>
      <c r="MSI41" s="195"/>
      <c r="MSJ41" s="195"/>
      <c r="MSK41" s="195"/>
      <c r="MSL41" s="195"/>
      <c r="MSM41" s="195"/>
      <c r="MSN41" s="195"/>
      <c r="MSO41" s="195"/>
      <c r="MSP41" s="195"/>
      <c r="MSQ41" s="195"/>
      <c r="MSR41" s="195"/>
      <c r="MSS41" s="195"/>
      <c r="MST41" s="195"/>
      <c r="MSU41" s="195"/>
      <c r="MSV41" s="195"/>
      <c r="MSW41" s="195"/>
      <c r="MSX41" s="195"/>
      <c r="MSY41" s="195"/>
      <c r="MSZ41" s="195"/>
      <c r="MTA41" s="195"/>
      <c r="MTB41" s="195"/>
      <c r="MTC41" s="195"/>
      <c r="MTD41" s="195"/>
      <c r="MTE41" s="195"/>
      <c r="MTF41" s="195"/>
      <c r="MTG41" s="195"/>
      <c r="MTH41" s="195"/>
      <c r="MTI41" s="195"/>
      <c r="MTJ41" s="195"/>
      <c r="MTK41" s="195"/>
      <c r="MTL41" s="195"/>
      <c r="MTM41" s="195"/>
      <c r="MTN41" s="195"/>
      <c r="MTO41" s="195"/>
      <c r="MTP41" s="195"/>
      <c r="MTQ41" s="195"/>
      <c r="MTR41" s="195"/>
      <c r="MTS41" s="195"/>
      <c r="MTT41" s="195"/>
      <c r="MTU41" s="195"/>
      <c r="MTV41" s="195"/>
      <c r="MTW41" s="195"/>
      <c r="MTX41" s="195"/>
      <c r="MTY41" s="195"/>
      <c r="MTZ41" s="195"/>
      <c r="MUA41" s="195"/>
      <c r="MUB41" s="195"/>
      <c r="MUC41" s="195"/>
      <c r="MUD41" s="195"/>
      <c r="MUE41" s="195"/>
      <c r="MUF41" s="195"/>
      <c r="MUG41" s="195"/>
      <c r="MUH41" s="195"/>
      <c r="MUI41" s="195"/>
      <c r="MUJ41" s="195"/>
      <c r="MUK41" s="195"/>
      <c r="MUL41" s="195"/>
      <c r="MUM41" s="195"/>
      <c r="MUN41" s="195"/>
      <c r="MUO41" s="195"/>
      <c r="MUP41" s="195"/>
      <c r="MUQ41" s="195"/>
      <c r="MUR41" s="195"/>
      <c r="MUS41" s="195"/>
      <c r="MUT41" s="195"/>
      <c r="MUU41" s="195"/>
      <c r="MUV41" s="195"/>
      <c r="MUW41" s="195"/>
      <c r="MUX41" s="195"/>
      <c r="MUY41" s="195"/>
      <c r="MUZ41" s="195"/>
      <c r="MVA41" s="195"/>
      <c r="MVB41" s="195"/>
      <c r="MVC41" s="195"/>
      <c r="MVD41" s="195"/>
      <c r="MVE41" s="195"/>
      <c r="MVF41" s="195"/>
      <c r="MVG41" s="195"/>
      <c r="MVH41" s="195"/>
      <c r="MVI41" s="195"/>
      <c r="MVJ41" s="195"/>
      <c r="MVK41" s="195"/>
      <c r="MVL41" s="195"/>
      <c r="MVM41" s="195"/>
      <c r="MVN41" s="195"/>
      <c r="MVO41" s="195"/>
      <c r="MVP41" s="195"/>
      <c r="MVQ41" s="195"/>
      <c r="MVR41" s="195"/>
      <c r="MVS41" s="195"/>
      <c r="MVT41" s="195"/>
      <c r="MVU41" s="195"/>
      <c r="MVV41" s="195"/>
      <c r="MVW41" s="195"/>
      <c r="MVX41" s="195"/>
      <c r="MVY41" s="195"/>
      <c r="MVZ41" s="195"/>
      <c r="MWA41" s="195"/>
      <c r="MWB41" s="195"/>
      <c r="MWC41" s="195"/>
      <c r="MWD41" s="195"/>
      <c r="MWE41" s="195"/>
      <c r="MWF41" s="195"/>
      <c r="MWG41" s="195"/>
      <c r="MWH41" s="195"/>
      <c r="MWI41" s="195"/>
      <c r="MWJ41" s="195"/>
      <c r="MWK41" s="195"/>
      <c r="MWL41" s="195"/>
      <c r="MWM41" s="195"/>
      <c r="MWN41" s="195"/>
      <c r="MWO41" s="195"/>
      <c r="MWP41" s="195"/>
      <c r="MWQ41" s="195"/>
      <c r="MWR41" s="195"/>
      <c r="MWS41" s="195"/>
      <c r="MWT41" s="195"/>
      <c r="MWU41" s="195"/>
      <c r="MWV41" s="195"/>
      <c r="MWW41" s="195"/>
      <c r="MWX41" s="195"/>
      <c r="MWY41" s="195"/>
      <c r="MWZ41" s="195"/>
      <c r="MXA41" s="195"/>
      <c r="MXB41" s="195"/>
      <c r="MXC41" s="195"/>
      <c r="MXD41" s="195"/>
      <c r="MXE41" s="195"/>
      <c r="MXF41" s="195"/>
      <c r="MXG41" s="195"/>
      <c r="MXH41" s="195"/>
      <c r="MXI41" s="195"/>
      <c r="MXJ41" s="195"/>
      <c r="MXK41" s="195"/>
      <c r="MXL41" s="195"/>
      <c r="MXM41" s="195"/>
      <c r="MXN41" s="195"/>
      <c r="MXO41" s="195"/>
      <c r="MXP41" s="195"/>
      <c r="MXQ41" s="195"/>
      <c r="MXR41" s="195"/>
      <c r="MXS41" s="195"/>
      <c r="MXT41" s="195"/>
      <c r="MXU41" s="195"/>
      <c r="MXV41" s="195"/>
      <c r="MXW41" s="195"/>
      <c r="MXX41" s="195"/>
      <c r="MXY41" s="195"/>
      <c r="MXZ41" s="195"/>
      <c r="MYA41" s="195"/>
      <c r="MYB41" s="195"/>
      <c r="MYC41" s="195"/>
      <c r="MYD41" s="195"/>
      <c r="MYE41" s="195"/>
      <c r="MYF41" s="195"/>
      <c r="MYG41" s="195"/>
      <c r="MYH41" s="195"/>
      <c r="MYI41" s="195"/>
      <c r="MYJ41" s="195"/>
      <c r="MYK41" s="195"/>
      <c r="MYL41" s="195"/>
      <c r="MYM41" s="195"/>
      <c r="MYN41" s="195"/>
      <c r="MYO41" s="195"/>
      <c r="MYP41" s="195"/>
      <c r="MYQ41" s="195"/>
      <c r="MYR41" s="195"/>
      <c r="MYS41" s="195"/>
      <c r="MYT41" s="195"/>
      <c r="MYU41" s="195"/>
      <c r="MYV41" s="195"/>
      <c r="MYW41" s="195"/>
      <c r="MYX41" s="195"/>
      <c r="MYY41" s="195"/>
      <c r="MYZ41" s="195"/>
      <c r="MZA41" s="195"/>
      <c r="MZB41" s="195"/>
      <c r="MZC41" s="195"/>
      <c r="MZD41" s="195"/>
      <c r="MZE41" s="195"/>
      <c r="MZF41" s="195"/>
      <c r="MZG41" s="195"/>
      <c r="MZH41" s="195"/>
      <c r="MZI41" s="195"/>
      <c r="MZJ41" s="195"/>
      <c r="MZK41" s="195"/>
      <c r="MZL41" s="195"/>
      <c r="MZM41" s="195"/>
      <c r="MZN41" s="195"/>
      <c r="MZO41" s="195"/>
      <c r="MZP41" s="195"/>
      <c r="MZQ41" s="195"/>
      <c r="MZR41" s="195"/>
      <c r="MZS41" s="195"/>
      <c r="MZT41" s="195"/>
      <c r="MZU41" s="195"/>
      <c r="MZV41" s="195"/>
      <c r="MZW41" s="195"/>
      <c r="MZX41" s="195"/>
      <c r="MZY41" s="195"/>
      <c r="MZZ41" s="195"/>
      <c r="NAA41" s="195"/>
      <c r="NAB41" s="195"/>
      <c r="NAC41" s="195"/>
      <c r="NAD41" s="195"/>
      <c r="NAE41" s="195"/>
      <c r="NAF41" s="195"/>
      <c r="NAG41" s="195"/>
      <c r="NAH41" s="195"/>
      <c r="NAI41" s="195"/>
      <c r="NAJ41" s="195"/>
      <c r="NAK41" s="195"/>
      <c r="NAL41" s="195"/>
      <c r="NAM41" s="195"/>
      <c r="NAN41" s="195"/>
      <c r="NAO41" s="195"/>
      <c r="NAP41" s="195"/>
      <c r="NAQ41" s="195"/>
      <c r="NAR41" s="195"/>
      <c r="NAS41" s="195"/>
      <c r="NAT41" s="195"/>
      <c r="NAU41" s="195"/>
      <c r="NAV41" s="195"/>
      <c r="NAW41" s="195"/>
      <c r="NAX41" s="195"/>
      <c r="NAY41" s="195"/>
      <c r="NAZ41" s="195"/>
      <c r="NBA41" s="195"/>
      <c r="NBB41" s="195"/>
      <c r="NBC41" s="195"/>
      <c r="NBD41" s="195"/>
      <c r="NBE41" s="195"/>
      <c r="NBF41" s="195"/>
      <c r="NBG41" s="195"/>
      <c r="NBH41" s="195"/>
      <c r="NBI41" s="195"/>
      <c r="NBJ41" s="195"/>
      <c r="NBK41" s="195"/>
      <c r="NBL41" s="195"/>
      <c r="NBM41" s="195"/>
      <c r="NBN41" s="195"/>
      <c r="NBO41" s="195"/>
      <c r="NBP41" s="195"/>
      <c r="NBQ41" s="195"/>
      <c r="NBR41" s="195"/>
      <c r="NBS41" s="195"/>
      <c r="NBT41" s="195"/>
      <c r="NBU41" s="195"/>
      <c r="NBV41" s="195"/>
      <c r="NBW41" s="195"/>
      <c r="NBX41" s="195"/>
      <c r="NBY41" s="195"/>
      <c r="NBZ41" s="195"/>
      <c r="NCA41" s="195"/>
      <c r="NCB41" s="195"/>
      <c r="NCC41" s="195"/>
      <c r="NCD41" s="195"/>
      <c r="NCE41" s="195"/>
      <c r="NCF41" s="195"/>
      <c r="NCG41" s="195"/>
      <c r="NCH41" s="195"/>
      <c r="NCI41" s="195"/>
      <c r="NCJ41" s="195"/>
      <c r="NCK41" s="195"/>
      <c r="NCL41" s="195"/>
      <c r="NCM41" s="195"/>
      <c r="NCN41" s="195"/>
      <c r="NCO41" s="195"/>
      <c r="NCP41" s="195"/>
      <c r="NCQ41" s="195"/>
      <c r="NCR41" s="195"/>
      <c r="NCS41" s="195"/>
      <c r="NCT41" s="195"/>
      <c r="NCU41" s="195"/>
      <c r="NCV41" s="195"/>
      <c r="NCW41" s="195"/>
      <c r="NCX41" s="195"/>
      <c r="NCY41" s="195"/>
      <c r="NCZ41" s="195"/>
      <c r="NDA41" s="195"/>
      <c r="NDB41" s="195"/>
      <c r="NDC41" s="195"/>
      <c r="NDD41" s="195"/>
      <c r="NDE41" s="195"/>
      <c r="NDF41" s="195"/>
      <c r="NDG41" s="195"/>
      <c r="NDH41" s="195"/>
      <c r="NDI41" s="195"/>
      <c r="NDJ41" s="195"/>
      <c r="NDK41" s="195"/>
      <c r="NDL41" s="195"/>
      <c r="NDM41" s="195"/>
      <c r="NDN41" s="195"/>
      <c r="NDO41" s="195"/>
      <c r="NDP41" s="195"/>
      <c r="NDQ41" s="195"/>
      <c r="NDR41" s="195"/>
      <c r="NDS41" s="195"/>
      <c r="NDT41" s="195"/>
      <c r="NDU41" s="195"/>
      <c r="NDV41" s="195"/>
      <c r="NDW41" s="195"/>
      <c r="NDX41" s="195"/>
      <c r="NDY41" s="195"/>
      <c r="NDZ41" s="195"/>
      <c r="NEA41" s="195"/>
      <c r="NEB41" s="195"/>
      <c r="NEC41" s="195"/>
      <c r="NED41" s="195"/>
      <c r="NEE41" s="195"/>
      <c r="NEF41" s="195"/>
      <c r="NEG41" s="195"/>
      <c r="NEH41" s="195"/>
      <c r="NEI41" s="195"/>
      <c r="NEJ41" s="195"/>
      <c r="NEK41" s="195"/>
      <c r="NEL41" s="195"/>
      <c r="NEM41" s="195"/>
      <c r="NEN41" s="195"/>
      <c r="NEO41" s="195"/>
      <c r="NEP41" s="195"/>
      <c r="NEQ41" s="195"/>
      <c r="NER41" s="195"/>
      <c r="NES41" s="195"/>
      <c r="NET41" s="195"/>
      <c r="NEU41" s="195"/>
      <c r="NEV41" s="195"/>
      <c r="NEW41" s="195"/>
      <c r="NEX41" s="195"/>
      <c r="NEY41" s="195"/>
      <c r="NEZ41" s="195"/>
      <c r="NFA41" s="195"/>
      <c r="NFB41" s="195"/>
      <c r="NFC41" s="195"/>
      <c r="NFD41" s="195"/>
      <c r="NFE41" s="195"/>
      <c r="NFF41" s="195"/>
      <c r="NFG41" s="195"/>
      <c r="NFH41" s="195"/>
      <c r="NFI41" s="195"/>
      <c r="NFJ41" s="195"/>
      <c r="NFK41" s="195"/>
      <c r="NFL41" s="195"/>
      <c r="NFM41" s="195"/>
      <c r="NFN41" s="195"/>
      <c r="NFO41" s="195"/>
      <c r="NFP41" s="195"/>
      <c r="NFQ41" s="195"/>
      <c r="NFR41" s="195"/>
      <c r="NFS41" s="195"/>
      <c r="NFT41" s="195"/>
      <c r="NFU41" s="195"/>
      <c r="NFV41" s="195"/>
      <c r="NFW41" s="195"/>
      <c r="NFX41" s="195"/>
      <c r="NFY41" s="195"/>
      <c r="NFZ41" s="195"/>
      <c r="NGA41" s="195"/>
      <c r="NGB41" s="195"/>
      <c r="NGC41" s="195"/>
      <c r="NGD41" s="195"/>
      <c r="NGE41" s="195"/>
      <c r="NGF41" s="195"/>
      <c r="NGG41" s="195"/>
      <c r="NGH41" s="195"/>
      <c r="NGI41" s="195"/>
      <c r="NGJ41" s="195"/>
      <c r="NGK41" s="195"/>
      <c r="NGL41" s="195"/>
      <c r="NGM41" s="195"/>
      <c r="NGN41" s="195"/>
      <c r="NGO41" s="195"/>
      <c r="NGP41" s="195"/>
      <c r="NGQ41" s="195"/>
      <c r="NGR41" s="195"/>
      <c r="NGS41" s="195"/>
      <c r="NGT41" s="195"/>
      <c r="NGU41" s="195"/>
      <c r="NGV41" s="195"/>
      <c r="NGW41" s="195"/>
      <c r="NGX41" s="195"/>
      <c r="NGY41" s="195"/>
      <c r="NGZ41" s="195"/>
      <c r="NHA41" s="195"/>
      <c r="NHB41" s="195"/>
      <c r="NHC41" s="195"/>
      <c r="NHD41" s="195"/>
      <c r="NHE41" s="195"/>
      <c r="NHF41" s="195"/>
      <c r="NHG41" s="195"/>
      <c r="NHH41" s="195"/>
      <c r="NHI41" s="195"/>
      <c r="NHJ41" s="195"/>
      <c r="NHK41" s="195"/>
      <c r="NHL41" s="195"/>
      <c r="NHM41" s="195"/>
      <c r="NHN41" s="195"/>
      <c r="NHO41" s="195"/>
      <c r="NHP41" s="195"/>
      <c r="NHQ41" s="195"/>
      <c r="NHR41" s="195"/>
      <c r="NHS41" s="195"/>
      <c r="NHT41" s="195"/>
      <c r="NHU41" s="195"/>
      <c r="NHV41" s="195"/>
      <c r="NHW41" s="195"/>
      <c r="NHX41" s="195"/>
      <c r="NHY41" s="195"/>
      <c r="NHZ41" s="195"/>
      <c r="NIA41" s="195"/>
      <c r="NIB41" s="195"/>
      <c r="NIC41" s="195"/>
      <c r="NID41" s="195"/>
      <c r="NIE41" s="195"/>
      <c r="NIF41" s="195"/>
      <c r="NIG41" s="195"/>
      <c r="NIH41" s="195"/>
      <c r="NII41" s="195"/>
      <c r="NIJ41" s="195"/>
      <c r="NIK41" s="195"/>
      <c r="NIL41" s="195"/>
      <c r="NIM41" s="195"/>
      <c r="NIN41" s="195"/>
      <c r="NIO41" s="195"/>
      <c r="NIP41" s="195"/>
      <c r="NIQ41" s="195"/>
      <c r="NIR41" s="195"/>
      <c r="NIS41" s="195"/>
      <c r="NIT41" s="195"/>
      <c r="NIU41" s="195"/>
      <c r="NIV41" s="195"/>
      <c r="NIW41" s="195"/>
      <c r="NIX41" s="195"/>
      <c r="NIY41" s="195"/>
      <c r="NIZ41" s="195"/>
      <c r="NJA41" s="195"/>
      <c r="NJB41" s="195"/>
      <c r="NJC41" s="195"/>
      <c r="NJD41" s="195"/>
      <c r="NJE41" s="195"/>
      <c r="NJF41" s="195"/>
      <c r="NJG41" s="195"/>
      <c r="NJH41" s="195"/>
      <c r="NJI41" s="195"/>
      <c r="NJJ41" s="195"/>
      <c r="NJK41" s="195"/>
      <c r="NJL41" s="195"/>
      <c r="NJM41" s="195"/>
      <c r="NJN41" s="195"/>
      <c r="NJO41" s="195"/>
      <c r="NJP41" s="195"/>
      <c r="NJQ41" s="195"/>
      <c r="NJR41" s="195"/>
      <c r="NJS41" s="195"/>
      <c r="NJT41" s="195"/>
      <c r="NJU41" s="195"/>
      <c r="NJV41" s="195"/>
      <c r="NJW41" s="195"/>
      <c r="NJX41" s="195"/>
      <c r="NJY41" s="195"/>
      <c r="NJZ41" s="195"/>
      <c r="NKA41" s="195"/>
      <c r="NKB41" s="195"/>
      <c r="NKC41" s="195"/>
      <c r="NKD41" s="195"/>
      <c r="NKE41" s="195"/>
      <c r="NKF41" s="195"/>
      <c r="NKG41" s="195"/>
      <c r="NKH41" s="195"/>
      <c r="NKI41" s="195"/>
      <c r="NKJ41" s="195"/>
      <c r="NKK41" s="195"/>
      <c r="NKL41" s="195"/>
      <c r="NKM41" s="195"/>
      <c r="NKN41" s="195"/>
      <c r="NKO41" s="195"/>
      <c r="NKP41" s="195"/>
      <c r="NKQ41" s="195"/>
      <c r="NKR41" s="195"/>
      <c r="NKS41" s="195"/>
      <c r="NKT41" s="195"/>
      <c r="NKU41" s="195"/>
      <c r="NKV41" s="195"/>
      <c r="NKW41" s="195"/>
      <c r="NKX41" s="195"/>
      <c r="NKY41" s="195"/>
      <c r="NKZ41" s="195"/>
      <c r="NLA41" s="195"/>
      <c r="NLB41" s="195"/>
      <c r="NLC41" s="195"/>
      <c r="NLD41" s="195"/>
      <c r="NLE41" s="195"/>
      <c r="NLF41" s="195"/>
      <c r="NLG41" s="195"/>
      <c r="NLH41" s="195"/>
      <c r="NLI41" s="195"/>
      <c r="NLJ41" s="195"/>
      <c r="NLK41" s="195"/>
      <c r="NLL41" s="195"/>
      <c r="NLM41" s="195"/>
      <c r="NLN41" s="195"/>
      <c r="NLO41" s="195"/>
      <c r="NLP41" s="195"/>
      <c r="NLQ41" s="195"/>
      <c r="NLR41" s="195"/>
      <c r="NLS41" s="195"/>
      <c r="NLT41" s="195"/>
      <c r="NLU41" s="195"/>
      <c r="NLV41" s="195"/>
      <c r="NLW41" s="195"/>
      <c r="NLX41" s="195"/>
      <c r="NLY41" s="195"/>
      <c r="NLZ41" s="195"/>
      <c r="NMA41" s="195"/>
      <c r="NMB41" s="195"/>
      <c r="NMC41" s="195"/>
      <c r="NMD41" s="195"/>
      <c r="NME41" s="195"/>
      <c r="NMF41" s="195"/>
      <c r="NMG41" s="195"/>
      <c r="NMH41" s="195"/>
      <c r="NMI41" s="195"/>
      <c r="NMJ41" s="195"/>
      <c r="NMK41" s="195"/>
      <c r="NML41" s="195"/>
      <c r="NMM41" s="195"/>
      <c r="NMN41" s="195"/>
      <c r="NMO41" s="195"/>
      <c r="NMP41" s="195"/>
      <c r="NMQ41" s="195"/>
      <c r="NMR41" s="195"/>
      <c r="NMS41" s="195"/>
      <c r="NMT41" s="195"/>
      <c r="NMU41" s="195"/>
      <c r="NMV41" s="195"/>
      <c r="NMW41" s="195"/>
      <c r="NMX41" s="195"/>
      <c r="NMY41" s="195"/>
      <c r="NMZ41" s="195"/>
      <c r="NNA41" s="195"/>
      <c r="NNB41" s="195"/>
      <c r="NNC41" s="195"/>
      <c r="NND41" s="195"/>
      <c r="NNE41" s="195"/>
      <c r="NNF41" s="195"/>
      <c r="NNG41" s="195"/>
      <c r="NNH41" s="195"/>
      <c r="NNI41" s="195"/>
      <c r="NNJ41" s="195"/>
      <c r="NNK41" s="195"/>
      <c r="NNL41" s="195"/>
      <c r="NNM41" s="195"/>
      <c r="NNN41" s="195"/>
      <c r="NNO41" s="195"/>
      <c r="NNP41" s="195"/>
      <c r="NNQ41" s="195"/>
      <c r="NNR41" s="195"/>
      <c r="NNS41" s="195"/>
      <c r="NNT41" s="195"/>
      <c r="NNU41" s="195"/>
      <c r="NNV41" s="195"/>
      <c r="NNW41" s="195"/>
      <c r="NNX41" s="195"/>
      <c r="NNY41" s="195"/>
      <c r="NNZ41" s="195"/>
      <c r="NOA41" s="195"/>
      <c r="NOB41" s="195"/>
      <c r="NOC41" s="195"/>
      <c r="NOD41" s="195"/>
      <c r="NOE41" s="195"/>
      <c r="NOF41" s="195"/>
      <c r="NOG41" s="195"/>
      <c r="NOH41" s="195"/>
      <c r="NOI41" s="195"/>
      <c r="NOJ41" s="195"/>
      <c r="NOK41" s="195"/>
      <c r="NOL41" s="195"/>
      <c r="NOM41" s="195"/>
      <c r="NON41" s="195"/>
      <c r="NOO41" s="195"/>
      <c r="NOP41" s="195"/>
      <c r="NOQ41" s="195"/>
      <c r="NOR41" s="195"/>
      <c r="NOS41" s="195"/>
      <c r="NOT41" s="195"/>
      <c r="NOU41" s="195"/>
      <c r="NOV41" s="195"/>
      <c r="NOW41" s="195"/>
      <c r="NOX41" s="195"/>
      <c r="NOY41" s="195"/>
      <c r="NOZ41" s="195"/>
      <c r="NPA41" s="195"/>
      <c r="NPB41" s="195"/>
      <c r="NPC41" s="195"/>
      <c r="NPD41" s="195"/>
      <c r="NPE41" s="195"/>
      <c r="NPF41" s="195"/>
      <c r="NPG41" s="195"/>
      <c r="NPH41" s="195"/>
      <c r="NPI41" s="195"/>
      <c r="NPJ41" s="195"/>
      <c r="NPK41" s="195"/>
      <c r="NPL41" s="195"/>
      <c r="NPM41" s="195"/>
      <c r="NPN41" s="195"/>
      <c r="NPO41" s="195"/>
      <c r="NPP41" s="195"/>
      <c r="NPQ41" s="195"/>
      <c r="NPR41" s="195"/>
      <c r="NPS41" s="195"/>
      <c r="NPT41" s="195"/>
      <c r="NPU41" s="195"/>
      <c r="NPV41" s="195"/>
      <c r="NPW41" s="195"/>
      <c r="NPX41" s="195"/>
      <c r="NPY41" s="195"/>
      <c r="NPZ41" s="195"/>
      <c r="NQA41" s="195"/>
      <c r="NQB41" s="195"/>
      <c r="NQC41" s="195"/>
      <c r="NQD41" s="195"/>
      <c r="NQE41" s="195"/>
      <c r="NQF41" s="195"/>
      <c r="NQG41" s="195"/>
      <c r="NQH41" s="195"/>
      <c r="NQI41" s="195"/>
      <c r="NQJ41" s="195"/>
      <c r="NQK41" s="195"/>
      <c r="NQL41" s="195"/>
      <c r="NQM41" s="195"/>
      <c r="NQN41" s="195"/>
      <c r="NQO41" s="195"/>
      <c r="NQP41" s="195"/>
      <c r="NQQ41" s="195"/>
      <c r="NQR41" s="195"/>
      <c r="NQS41" s="195"/>
      <c r="NQT41" s="195"/>
      <c r="NQU41" s="195"/>
      <c r="NQV41" s="195"/>
      <c r="NQW41" s="195"/>
      <c r="NQX41" s="195"/>
      <c r="NQY41" s="195"/>
      <c r="NQZ41" s="195"/>
      <c r="NRA41" s="195"/>
      <c r="NRB41" s="195"/>
      <c r="NRC41" s="195"/>
      <c r="NRD41" s="195"/>
      <c r="NRE41" s="195"/>
      <c r="NRF41" s="195"/>
      <c r="NRG41" s="195"/>
      <c r="NRH41" s="195"/>
      <c r="NRI41" s="195"/>
      <c r="NRJ41" s="195"/>
      <c r="NRK41" s="195"/>
      <c r="NRL41" s="195"/>
      <c r="NRM41" s="195"/>
      <c r="NRN41" s="195"/>
      <c r="NRO41" s="195"/>
      <c r="NRP41" s="195"/>
      <c r="NRQ41" s="195"/>
      <c r="NRR41" s="195"/>
      <c r="NRS41" s="195"/>
      <c r="NRT41" s="195"/>
      <c r="NRU41" s="195"/>
      <c r="NRV41" s="195"/>
      <c r="NRW41" s="195"/>
      <c r="NRX41" s="195"/>
      <c r="NRY41" s="195"/>
      <c r="NRZ41" s="195"/>
      <c r="NSA41" s="195"/>
      <c r="NSB41" s="195"/>
      <c r="NSC41" s="195"/>
      <c r="NSD41" s="195"/>
      <c r="NSE41" s="195"/>
      <c r="NSF41" s="195"/>
      <c r="NSG41" s="195"/>
      <c r="NSH41" s="195"/>
      <c r="NSI41" s="195"/>
      <c r="NSJ41" s="195"/>
      <c r="NSK41" s="195"/>
      <c r="NSL41" s="195"/>
      <c r="NSM41" s="195"/>
      <c r="NSN41" s="195"/>
      <c r="NSO41" s="195"/>
      <c r="NSP41" s="195"/>
      <c r="NSQ41" s="195"/>
      <c r="NSR41" s="195"/>
      <c r="NSS41" s="195"/>
      <c r="NST41" s="195"/>
      <c r="NSU41" s="195"/>
      <c r="NSV41" s="195"/>
      <c r="NSW41" s="195"/>
      <c r="NSX41" s="195"/>
      <c r="NSY41" s="195"/>
      <c r="NSZ41" s="195"/>
      <c r="NTA41" s="195"/>
      <c r="NTB41" s="195"/>
      <c r="NTC41" s="195"/>
      <c r="NTD41" s="195"/>
      <c r="NTE41" s="195"/>
      <c r="NTF41" s="195"/>
      <c r="NTG41" s="195"/>
      <c r="NTH41" s="195"/>
      <c r="NTI41" s="195"/>
      <c r="NTJ41" s="195"/>
      <c r="NTK41" s="195"/>
      <c r="NTL41" s="195"/>
      <c r="NTM41" s="195"/>
      <c r="NTN41" s="195"/>
      <c r="NTO41" s="195"/>
      <c r="NTP41" s="195"/>
      <c r="NTQ41" s="195"/>
      <c r="NTR41" s="195"/>
      <c r="NTS41" s="195"/>
      <c r="NTT41" s="195"/>
      <c r="NTU41" s="195"/>
      <c r="NTV41" s="195"/>
      <c r="NTW41" s="195"/>
      <c r="NTX41" s="195"/>
      <c r="NTY41" s="195"/>
      <c r="NTZ41" s="195"/>
      <c r="NUA41" s="195"/>
      <c r="NUB41" s="195"/>
      <c r="NUC41" s="195"/>
      <c r="NUD41" s="195"/>
      <c r="NUE41" s="195"/>
      <c r="NUF41" s="195"/>
      <c r="NUG41" s="195"/>
      <c r="NUH41" s="195"/>
      <c r="NUI41" s="195"/>
      <c r="NUJ41" s="195"/>
      <c r="NUK41" s="195"/>
      <c r="NUL41" s="195"/>
      <c r="NUM41" s="195"/>
      <c r="NUN41" s="195"/>
      <c r="NUO41" s="195"/>
      <c r="NUP41" s="195"/>
      <c r="NUQ41" s="195"/>
      <c r="NUR41" s="195"/>
      <c r="NUS41" s="195"/>
      <c r="NUT41" s="195"/>
      <c r="NUU41" s="195"/>
      <c r="NUV41" s="195"/>
      <c r="NUW41" s="195"/>
      <c r="NUX41" s="195"/>
      <c r="NUY41" s="195"/>
      <c r="NUZ41" s="195"/>
      <c r="NVA41" s="195"/>
      <c r="NVB41" s="195"/>
      <c r="NVC41" s="195"/>
      <c r="NVD41" s="195"/>
      <c r="NVE41" s="195"/>
      <c r="NVF41" s="195"/>
      <c r="NVG41" s="195"/>
      <c r="NVH41" s="195"/>
      <c r="NVI41" s="195"/>
      <c r="NVJ41" s="195"/>
      <c r="NVK41" s="195"/>
      <c r="NVL41" s="195"/>
      <c r="NVM41" s="195"/>
      <c r="NVN41" s="195"/>
      <c r="NVO41" s="195"/>
      <c r="NVP41" s="195"/>
      <c r="NVQ41" s="195"/>
      <c r="NVR41" s="195"/>
      <c r="NVS41" s="195"/>
      <c r="NVT41" s="195"/>
      <c r="NVU41" s="195"/>
      <c r="NVV41" s="195"/>
      <c r="NVW41" s="195"/>
      <c r="NVX41" s="195"/>
      <c r="NVY41" s="195"/>
      <c r="NVZ41" s="195"/>
      <c r="NWA41" s="195"/>
      <c r="NWB41" s="195"/>
      <c r="NWC41" s="195"/>
      <c r="NWD41" s="195"/>
      <c r="NWE41" s="195"/>
      <c r="NWF41" s="195"/>
      <c r="NWG41" s="195"/>
      <c r="NWH41" s="195"/>
      <c r="NWI41" s="195"/>
      <c r="NWJ41" s="195"/>
      <c r="NWK41" s="195"/>
      <c r="NWL41" s="195"/>
      <c r="NWM41" s="195"/>
      <c r="NWN41" s="195"/>
      <c r="NWO41" s="195"/>
      <c r="NWP41" s="195"/>
      <c r="NWQ41" s="195"/>
      <c r="NWR41" s="195"/>
      <c r="NWS41" s="195"/>
      <c r="NWT41" s="195"/>
      <c r="NWU41" s="195"/>
      <c r="NWV41" s="195"/>
      <c r="NWW41" s="195"/>
      <c r="NWX41" s="195"/>
      <c r="NWY41" s="195"/>
      <c r="NWZ41" s="195"/>
      <c r="NXA41" s="195"/>
      <c r="NXB41" s="195"/>
      <c r="NXC41" s="195"/>
      <c r="NXD41" s="195"/>
      <c r="NXE41" s="195"/>
      <c r="NXF41" s="195"/>
      <c r="NXG41" s="195"/>
      <c r="NXH41" s="195"/>
      <c r="NXI41" s="195"/>
      <c r="NXJ41" s="195"/>
      <c r="NXK41" s="195"/>
      <c r="NXL41" s="195"/>
      <c r="NXM41" s="195"/>
      <c r="NXN41" s="195"/>
      <c r="NXO41" s="195"/>
      <c r="NXP41" s="195"/>
      <c r="NXQ41" s="195"/>
      <c r="NXR41" s="195"/>
      <c r="NXS41" s="195"/>
      <c r="NXT41" s="195"/>
      <c r="NXU41" s="195"/>
      <c r="NXV41" s="195"/>
      <c r="NXW41" s="195"/>
      <c r="NXX41" s="195"/>
      <c r="NXY41" s="195"/>
      <c r="NXZ41" s="195"/>
      <c r="NYA41" s="195"/>
      <c r="NYB41" s="195"/>
      <c r="NYC41" s="195"/>
      <c r="NYD41" s="195"/>
      <c r="NYE41" s="195"/>
      <c r="NYF41" s="195"/>
      <c r="NYG41" s="195"/>
      <c r="NYH41" s="195"/>
      <c r="NYI41" s="195"/>
      <c r="NYJ41" s="195"/>
      <c r="NYK41" s="195"/>
      <c r="NYL41" s="195"/>
      <c r="NYM41" s="195"/>
      <c r="NYN41" s="195"/>
      <c r="NYO41" s="195"/>
      <c r="NYP41" s="195"/>
      <c r="NYQ41" s="195"/>
      <c r="NYR41" s="195"/>
      <c r="NYS41" s="195"/>
      <c r="NYT41" s="195"/>
      <c r="NYU41" s="195"/>
      <c r="NYV41" s="195"/>
      <c r="NYW41" s="195"/>
      <c r="NYX41" s="195"/>
      <c r="NYY41" s="195"/>
      <c r="NYZ41" s="195"/>
      <c r="NZA41" s="195"/>
      <c r="NZB41" s="195"/>
      <c r="NZC41" s="195"/>
      <c r="NZD41" s="195"/>
      <c r="NZE41" s="195"/>
      <c r="NZF41" s="195"/>
      <c r="NZG41" s="195"/>
      <c r="NZH41" s="195"/>
      <c r="NZI41" s="195"/>
      <c r="NZJ41" s="195"/>
      <c r="NZK41" s="195"/>
      <c r="NZL41" s="195"/>
      <c r="NZM41" s="195"/>
      <c r="NZN41" s="195"/>
      <c r="NZO41" s="195"/>
      <c r="NZP41" s="195"/>
      <c r="NZQ41" s="195"/>
      <c r="NZR41" s="195"/>
      <c r="NZS41" s="195"/>
      <c r="NZT41" s="195"/>
      <c r="NZU41" s="195"/>
      <c r="NZV41" s="195"/>
      <c r="NZW41" s="195"/>
      <c r="NZX41" s="195"/>
      <c r="NZY41" s="195"/>
      <c r="NZZ41" s="195"/>
      <c r="OAA41" s="195"/>
      <c r="OAB41" s="195"/>
      <c r="OAC41" s="195"/>
      <c r="OAD41" s="195"/>
      <c r="OAE41" s="195"/>
      <c r="OAF41" s="195"/>
      <c r="OAG41" s="195"/>
      <c r="OAH41" s="195"/>
      <c r="OAI41" s="195"/>
      <c r="OAJ41" s="195"/>
      <c r="OAK41" s="195"/>
      <c r="OAL41" s="195"/>
      <c r="OAM41" s="195"/>
      <c r="OAN41" s="195"/>
      <c r="OAO41" s="195"/>
      <c r="OAP41" s="195"/>
      <c r="OAQ41" s="195"/>
      <c r="OAR41" s="195"/>
      <c r="OAS41" s="195"/>
      <c r="OAT41" s="195"/>
      <c r="OAU41" s="195"/>
      <c r="OAV41" s="195"/>
      <c r="OAW41" s="195"/>
      <c r="OAX41" s="195"/>
      <c r="OAY41" s="195"/>
      <c r="OAZ41" s="195"/>
      <c r="OBA41" s="195"/>
      <c r="OBB41" s="195"/>
      <c r="OBC41" s="195"/>
      <c r="OBD41" s="195"/>
      <c r="OBE41" s="195"/>
      <c r="OBF41" s="195"/>
      <c r="OBG41" s="195"/>
      <c r="OBH41" s="195"/>
      <c r="OBI41" s="195"/>
      <c r="OBJ41" s="195"/>
      <c r="OBK41" s="195"/>
      <c r="OBL41" s="195"/>
      <c r="OBM41" s="195"/>
      <c r="OBN41" s="195"/>
      <c r="OBO41" s="195"/>
      <c r="OBP41" s="195"/>
      <c r="OBQ41" s="195"/>
      <c r="OBR41" s="195"/>
      <c r="OBS41" s="195"/>
      <c r="OBT41" s="195"/>
      <c r="OBU41" s="195"/>
      <c r="OBV41" s="195"/>
      <c r="OBW41" s="195"/>
      <c r="OBX41" s="195"/>
      <c r="OBY41" s="195"/>
      <c r="OBZ41" s="195"/>
      <c r="OCA41" s="195"/>
      <c r="OCB41" s="195"/>
      <c r="OCC41" s="195"/>
      <c r="OCD41" s="195"/>
      <c r="OCE41" s="195"/>
      <c r="OCF41" s="195"/>
      <c r="OCG41" s="195"/>
      <c r="OCH41" s="195"/>
      <c r="OCI41" s="195"/>
      <c r="OCJ41" s="195"/>
      <c r="OCK41" s="195"/>
      <c r="OCL41" s="195"/>
      <c r="OCM41" s="195"/>
      <c r="OCN41" s="195"/>
      <c r="OCO41" s="195"/>
      <c r="OCP41" s="195"/>
      <c r="OCQ41" s="195"/>
      <c r="OCR41" s="195"/>
      <c r="OCS41" s="195"/>
      <c r="OCT41" s="195"/>
      <c r="OCU41" s="195"/>
      <c r="OCV41" s="195"/>
      <c r="OCW41" s="195"/>
      <c r="OCX41" s="195"/>
      <c r="OCY41" s="195"/>
      <c r="OCZ41" s="195"/>
      <c r="ODA41" s="195"/>
      <c r="ODB41" s="195"/>
      <c r="ODC41" s="195"/>
      <c r="ODD41" s="195"/>
      <c r="ODE41" s="195"/>
      <c r="ODF41" s="195"/>
      <c r="ODG41" s="195"/>
      <c r="ODH41" s="195"/>
      <c r="ODI41" s="195"/>
      <c r="ODJ41" s="195"/>
      <c r="ODK41" s="195"/>
      <c r="ODL41" s="195"/>
      <c r="ODM41" s="195"/>
      <c r="ODN41" s="195"/>
      <c r="ODO41" s="195"/>
      <c r="ODP41" s="195"/>
      <c r="ODQ41" s="195"/>
      <c r="ODR41" s="195"/>
      <c r="ODS41" s="195"/>
      <c r="ODT41" s="195"/>
      <c r="ODU41" s="195"/>
      <c r="ODV41" s="195"/>
      <c r="ODW41" s="195"/>
      <c r="ODX41" s="195"/>
      <c r="ODY41" s="195"/>
      <c r="ODZ41" s="195"/>
      <c r="OEA41" s="195"/>
      <c r="OEB41" s="195"/>
      <c r="OEC41" s="195"/>
      <c r="OED41" s="195"/>
      <c r="OEE41" s="195"/>
      <c r="OEF41" s="195"/>
      <c r="OEG41" s="195"/>
      <c r="OEH41" s="195"/>
      <c r="OEI41" s="195"/>
      <c r="OEJ41" s="195"/>
      <c r="OEK41" s="195"/>
      <c r="OEL41" s="195"/>
      <c r="OEM41" s="195"/>
      <c r="OEN41" s="195"/>
      <c r="OEO41" s="195"/>
      <c r="OEP41" s="195"/>
      <c r="OEQ41" s="195"/>
      <c r="OER41" s="195"/>
      <c r="OES41" s="195"/>
      <c r="OET41" s="195"/>
      <c r="OEU41" s="195"/>
      <c r="OEV41" s="195"/>
      <c r="OEW41" s="195"/>
      <c r="OEX41" s="195"/>
      <c r="OEY41" s="195"/>
      <c r="OEZ41" s="195"/>
      <c r="OFA41" s="195"/>
      <c r="OFB41" s="195"/>
      <c r="OFC41" s="195"/>
      <c r="OFD41" s="195"/>
      <c r="OFE41" s="195"/>
      <c r="OFF41" s="195"/>
      <c r="OFG41" s="195"/>
      <c r="OFH41" s="195"/>
      <c r="OFI41" s="195"/>
      <c r="OFJ41" s="195"/>
      <c r="OFK41" s="195"/>
      <c r="OFL41" s="195"/>
      <c r="OFM41" s="195"/>
      <c r="OFN41" s="195"/>
      <c r="OFO41" s="195"/>
      <c r="OFP41" s="195"/>
      <c r="OFQ41" s="195"/>
      <c r="OFR41" s="195"/>
      <c r="OFS41" s="195"/>
      <c r="OFT41" s="195"/>
      <c r="OFU41" s="195"/>
      <c r="OFV41" s="195"/>
      <c r="OFW41" s="195"/>
      <c r="OFX41" s="195"/>
      <c r="OFY41" s="195"/>
      <c r="OFZ41" s="195"/>
      <c r="OGA41" s="195"/>
      <c r="OGB41" s="195"/>
      <c r="OGC41" s="195"/>
      <c r="OGD41" s="195"/>
      <c r="OGE41" s="195"/>
      <c r="OGF41" s="195"/>
      <c r="OGG41" s="195"/>
      <c r="OGH41" s="195"/>
      <c r="OGI41" s="195"/>
      <c r="OGJ41" s="195"/>
      <c r="OGK41" s="195"/>
      <c r="OGL41" s="195"/>
      <c r="OGM41" s="195"/>
      <c r="OGN41" s="195"/>
      <c r="OGO41" s="195"/>
      <c r="OGP41" s="195"/>
      <c r="OGQ41" s="195"/>
      <c r="OGR41" s="195"/>
      <c r="OGS41" s="195"/>
      <c r="OGT41" s="195"/>
      <c r="OGU41" s="195"/>
      <c r="OGV41" s="195"/>
      <c r="OGW41" s="195"/>
      <c r="OGX41" s="195"/>
      <c r="OGY41" s="195"/>
      <c r="OGZ41" s="195"/>
      <c r="OHA41" s="195"/>
      <c r="OHB41" s="195"/>
      <c r="OHC41" s="195"/>
      <c r="OHD41" s="195"/>
      <c r="OHE41" s="195"/>
      <c r="OHF41" s="195"/>
      <c r="OHG41" s="195"/>
      <c r="OHH41" s="195"/>
      <c r="OHI41" s="195"/>
      <c r="OHJ41" s="195"/>
      <c r="OHK41" s="195"/>
      <c r="OHL41" s="195"/>
      <c r="OHM41" s="195"/>
      <c r="OHN41" s="195"/>
      <c r="OHO41" s="195"/>
      <c r="OHP41" s="195"/>
      <c r="OHQ41" s="195"/>
      <c r="OHR41" s="195"/>
      <c r="OHS41" s="195"/>
      <c r="OHT41" s="195"/>
      <c r="OHU41" s="195"/>
      <c r="OHV41" s="195"/>
      <c r="OHW41" s="195"/>
      <c r="OHX41" s="195"/>
      <c r="OHY41" s="195"/>
      <c r="OHZ41" s="195"/>
      <c r="OIA41" s="195"/>
      <c r="OIB41" s="195"/>
      <c r="OIC41" s="195"/>
      <c r="OID41" s="195"/>
      <c r="OIE41" s="195"/>
      <c r="OIF41" s="195"/>
      <c r="OIG41" s="195"/>
      <c r="OIH41" s="195"/>
      <c r="OII41" s="195"/>
      <c r="OIJ41" s="195"/>
      <c r="OIK41" s="195"/>
      <c r="OIL41" s="195"/>
      <c r="OIM41" s="195"/>
      <c r="OIN41" s="195"/>
      <c r="OIO41" s="195"/>
      <c r="OIP41" s="195"/>
      <c r="OIQ41" s="195"/>
      <c r="OIR41" s="195"/>
      <c r="OIS41" s="195"/>
      <c r="OIT41" s="195"/>
      <c r="OIU41" s="195"/>
      <c r="OIV41" s="195"/>
      <c r="OIW41" s="195"/>
      <c r="OIX41" s="195"/>
      <c r="OIY41" s="195"/>
      <c r="OIZ41" s="195"/>
      <c r="OJA41" s="195"/>
      <c r="OJB41" s="195"/>
      <c r="OJC41" s="195"/>
      <c r="OJD41" s="195"/>
      <c r="OJE41" s="195"/>
      <c r="OJF41" s="195"/>
      <c r="OJG41" s="195"/>
      <c r="OJH41" s="195"/>
      <c r="OJI41" s="195"/>
      <c r="OJJ41" s="195"/>
      <c r="OJK41" s="195"/>
      <c r="OJL41" s="195"/>
      <c r="OJM41" s="195"/>
      <c r="OJN41" s="195"/>
      <c r="OJO41" s="195"/>
      <c r="OJP41" s="195"/>
      <c r="OJQ41" s="195"/>
      <c r="OJR41" s="195"/>
      <c r="OJS41" s="195"/>
      <c r="OJT41" s="195"/>
      <c r="OJU41" s="195"/>
      <c r="OJV41" s="195"/>
      <c r="OJW41" s="195"/>
      <c r="OJX41" s="195"/>
      <c r="OJY41" s="195"/>
      <c r="OJZ41" s="195"/>
      <c r="OKA41" s="195"/>
      <c r="OKB41" s="195"/>
      <c r="OKC41" s="195"/>
      <c r="OKD41" s="195"/>
      <c r="OKE41" s="195"/>
      <c r="OKF41" s="195"/>
      <c r="OKG41" s="195"/>
      <c r="OKH41" s="195"/>
      <c r="OKI41" s="195"/>
      <c r="OKJ41" s="195"/>
      <c r="OKK41" s="195"/>
      <c r="OKL41" s="195"/>
      <c r="OKM41" s="195"/>
      <c r="OKN41" s="195"/>
      <c r="OKO41" s="195"/>
      <c r="OKP41" s="195"/>
      <c r="OKQ41" s="195"/>
      <c r="OKR41" s="195"/>
      <c r="OKS41" s="195"/>
      <c r="OKT41" s="195"/>
      <c r="OKU41" s="195"/>
      <c r="OKV41" s="195"/>
      <c r="OKW41" s="195"/>
      <c r="OKX41" s="195"/>
      <c r="OKY41" s="195"/>
      <c r="OKZ41" s="195"/>
      <c r="OLA41" s="195"/>
      <c r="OLB41" s="195"/>
      <c r="OLC41" s="195"/>
      <c r="OLD41" s="195"/>
      <c r="OLE41" s="195"/>
      <c r="OLF41" s="195"/>
      <c r="OLG41" s="195"/>
      <c r="OLH41" s="195"/>
      <c r="OLI41" s="195"/>
      <c r="OLJ41" s="195"/>
      <c r="OLK41" s="195"/>
      <c r="OLL41" s="195"/>
      <c r="OLM41" s="195"/>
      <c r="OLN41" s="195"/>
      <c r="OLO41" s="195"/>
      <c r="OLP41" s="195"/>
      <c r="OLQ41" s="195"/>
      <c r="OLR41" s="195"/>
      <c r="OLS41" s="195"/>
      <c r="OLT41" s="195"/>
      <c r="OLU41" s="195"/>
      <c r="OLV41" s="195"/>
      <c r="OLW41" s="195"/>
      <c r="OLX41" s="195"/>
      <c r="OLY41" s="195"/>
      <c r="OLZ41" s="195"/>
      <c r="OMA41" s="195"/>
      <c r="OMB41" s="195"/>
      <c r="OMC41" s="195"/>
      <c r="OMD41" s="195"/>
      <c r="OME41" s="195"/>
      <c r="OMF41" s="195"/>
      <c r="OMG41" s="195"/>
      <c r="OMH41" s="195"/>
      <c r="OMI41" s="195"/>
      <c r="OMJ41" s="195"/>
      <c r="OMK41" s="195"/>
      <c r="OML41" s="195"/>
      <c r="OMM41" s="195"/>
      <c r="OMN41" s="195"/>
      <c r="OMO41" s="195"/>
      <c r="OMP41" s="195"/>
      <c r="OMQ41" s="195"/>
      <c r="OMR41" s="195"/>
      <c r="OMS41" s="195"/>
      <c r="OMT41" s="195"/>
      <c r="OMU41" s="195"/>
      <c r="OMV41" s="195"/>
      <c r="OMW41" s="195"/>
      <c r="OMX41" s="195"/>
      <c r="OMY41" s="195"/>
      <c r="OMZ41" s="195"/>
      <c r="ONA41" s="195"/>
      <c r="ONB41" s="195"/>
      <c r="ONC41" s="195"/>
      <c r="OND41" s="195"/>
      <c r="ONE41" s="195"/>
      <c r="ONF41" s="195"/>
      <c r="ONG41" s="195"/>
      <c r="ONH41" s="195"/>
      <c r="ONI41" s="195"/>
      <c r="ONJ41" s="195"/>
      <c r="ONK41" s="195"/>
      <c r="ONL41" s="195"/>
      <c r="ONM41" s="195"/>
      <c r="ONN41" s="195"/>
      <c r="ONO41" s="195"/>
      <c r="ONP41" s="195"/>
      <c r="ONQ41" s="195"/>
      <c r="ONR41" s="195"/>
      <c r="ONS41" s="195"/>
      <c r="ONT41" s="195"/>
      <c r="ONU41" s="195"/>
      <c r="ONV41" s="195"/>
      <c r="ONW41" s="195"/>
      <c r="ONX41" s="195"/>
      <c r="ONY41" s="195"/>
      <c r="ONZ41" s="195"/>
      <c r="OOA41" s="195"/>
      <c r="OOB41" s="195"/>
      <c r="OOC41" s="195"/>
      <c r="OOD41" s="195"/>
      <c r="OOE41" s="195"/>
      <c r="OOF41" s="195"/>
      <c r="OOG41" s="195"/>
      <c r="OOH41" s="195"/>
      <c r="OOI41" s="195"/>
      <c r="OOJ41" s="195"/>
      <c r="OOK41" s="195"/>
      <c r="OOL41" s="195"/>
      <c r="OOM41" s="195"/>
      <c r="OON41" s="195"/>
      <c r="OOO41" s="195"/>
      <c r="OOP41" s="195"/>
      <c r="OOQ41" s="195"/>
      <c r="OOR41" s="195"/>
      <c r="OOS41" s="195"/>
      <c r="OOT41" s="195"/>
      <c r="OOU41" s="195"/>
      <c r="OOV41" s="195"/>
      <c r="OOW41" s="195"/>
      <c r="OOX41" s="195"/>
      <c r="OOY41" s="195"/>
      <c r="OOZ41" s="195"/>
      <c r="OPA41" s="195"/>
      <c r="OPB41" s="195"/>
      <c r="OPC41" s="195"/>
      <c r="OPD41" s="195"/>
      <c r="OPE41" s="195"/>
      <c r="OPF41" s="195"/>
      <c r="OPG41" s="195"/>
      <c r="OPH41" s="195"/>
      <c r="OPI41" s="195"/>
      <c r="OPJ41" s="195"/>
      <c r="OPK41" s="195"/>
      <c r="OPL41" s="195"/>
      <c r="OPM41" s="195"/>
      <c r="OPN41" s="195"/>
      <c r="OPO41" s="195"/>
      <c r="OPP41" s="195"/>
      <c r="OPQ41" s="195"/>
      <c r="OPR41" s="195"/>
      <c r="OPS41" s="195"/>
      <c r="OPT41" s="195"/>
      <c r="OPU41" s="195"/>
      <c r="OPV41" s="195"/>
      <c r="OPW41" s="195"/>
      <c r="OPX41" s="195"/>
      <c r="OPY41" s="195"/>
      <c r="OPZ41" s="195"/>
      <c r="OQA41" s="195"/>
      <c r="OQB41" s="195"/>
      <c r="OQC41" s="195"/>
      <c r="OQD41" s="195"/>
      <c r="OQE41" s="195"/>
      <c r="OQF41" s="195"/>
      <c r="OQG41" s="195"/>
      <c r="OQH41" s="195"/>
      <c r="OQI41" s="195"/>
      <c r="OQJ41" s="195"/>
      <c r="OQK41" s="195"/>
      <c r="OQL41" s="195"/>
      <c r="OQM41" s="195"/>
      <c r="OQN41" s="195"/>
      <c r="OQO41" s="195"/>
      <c r="OQP41" s="195"/>
      <c r="OQQ41" s="195"/>
      <c r="OQR41" s="195"/>
      <c r="OQS41" s="195"/>
      <c r="OQT41" s="195"/>
      <c r="OQU41" s="195"/>
      <c r="OQV41" s="195"/>
      <c r="OQW41" s="195"/>
      <c r="OQX41" s="195"/>
      <c r="OQY41" s="195"/>
      <c r="OQZ41" s="195"/>
      <c r="ORA41" s="195"/>
      <c r="ORB41" s="195"/>
      <c r="ORC41" s="195"/>
      <c r="ORD41" s="195"/>
      <c r="ORE41" s="195"/>
      <c r="ORF41" s="195"/>
      <c r="ORG41" s="195"/>
      <c r="ORH41" s="195"/>
      <c r="ORI41" s="195"/>
      <c r="ORJ41" s="195"/>
      <c r="ORK41" s="195"/>
      <c r="ORL41" s="195"/>
      <c r="ORM41" s="195"/>
      <c r="ORN41" s="195"/>
      <c r="ORO41" s="195"/>
      <c r="ORP41" s="195"/>
      <c r="ORQ41" s="195"/>
      <c r="ORR41" s="195"/>
      <c r="ORS41" s="195"/>
      <c r="ORT41" s="195"/>
      <c r="ORU41" s="195"/>
      <c r="ORV41" s="195"/>
      <c r="ORW41" s="195"/>
      <c r="ORX41" s="195"/>
      <c r="ORY41" s="195"/>
      <c r="ORZ41" s="195"/>
      <c r="OSA41" s="195"/>
      <c r="OSB41" s="195"/>
      <c r="OSC41" s="195"/>
      <c r="OSD41" s="195"/>
      <c r="OSE41" s="195"/>
      <c r="OSF41" s="195"/>
      <c r="OSG41" s="195"/>
      <c r="OSH41" s="195"/>
      <c r="OSI41" s="195"/>
      <c r="OSJ41" s="195"/>
      <c r="OSK41" s="195"/>
      <c r="OSL41" s="195"/>
      <c r="OSM41" s="195"/>
      <c r="OSN41" s="195"/>
      <c r="OSO41" s="195"/>
      <c r="OSP41" s="195"/>
      <c r="OSQ41" s="195"/>
      <c r="OSR41" s="195"/>
      <c r="OSS41" s="195"/>
      <c r="OST41" s="195"/>
      <c r="OSU41" s="195"/>
      <c r="OSV41" s="195"/>
      <c r="OSW41" s="195"/>
      <c r="OSX41" s="195"/>
      <c r="OSY41" s="195"/>
      <c r="OSZ41" s="195"/>
      <c r="OTA41" s="195"/>
      <c r="OTB41" s="195"/>
      <c r="OTC41" s="195"/>
      <c r="OTD41" s="195"/>
      <c r="OTE41" s="195"/>
      <c r="OTF41" s="195"/>
      <c r="OTG41" s="195"/>
      <c r="OTH41" s="195"/>
      <c r="OTI41" s="195"/>
      <c r="OTJ41" s="195"/>
      <c r="OTK41" s="195"/>
      <c r="OTL41" s="195"/>
      <c r="OTM41" s="195"/>
      <c r="OTN41" s="195"/>
      <c r="OTO41" s="195"/>
      <c r="OTP41" s="195"/>
      <c r="OTQ41" s="195"/>
      <c r="OTR41" s="195"/>
      <c r="OTS41" s="195"/>
      <c r="OTT41" s="195"/>
      <c r="OTU41" s="195"/>
      <c r="OTV41" s="195"/>
      <c r="OTW41" s="195"/>
      <c r="OTX41" s="195"/>
      <c r="OTY41" s="195"/>
      <c r="OTZ41" s="195"/>
      <c r="OUA41" s="195"/>
      <c r="OUB41" s="195"/>
      <c r="OUC41" s="195"/>
      <c r="OUD41" s="195"/>
      <c r="OUE41" s="195"/>
      <c r="OUF41" s="195"/>
      <c r="OUG41" s="195"/>
      <c r="OUH41" s="195"/>
      <c r="OUI41" s="195"/>
      <c r="OUJ41" s="195"/>
      <c r="OUK41" s="195"/>
      <c r="OUL41" s="195"/>
      <c r="OUM41" s="195"/>
      <c r="OUN41" s="195"/>
      <c r="OUO41" s="195"/>
      <c r="OUP41" s="195"/>
      <c r="OUQ41" s="195"/>
      <c r="OUR41" s="195"/>
      <c r="OUS41" s="195"/>
      <c r="OUT41" s="195"/>
      <c r="OUU41" s="195"/>
      <c r="OUV41" s="195"/>
      <c r="OUW41" s="195"/>
      <c r="OUX41" s="195"/>
      <c r="OUY41" s="195"/>
      <c r="OUZ41" s="195"/>
      <c r="OVA41" s="195"/>
      <c r="OVB41" s="195"/>
      <c r="OVC41" s="195"/>
      <c r="OVD41" s="195"/>
      <c r="OVE41" s="195"/>
      <c r="OVF41" s="195"/>
      <c r="OVG41" s="195"/>
      <c r="OVH41" s="195"/>
      <c r="OVI41" s="195"/>
      <c r="OVJ41" s="195"/>
      <c r="OVK41" s="195"/>
      <c r="OVL41" s="195"/>
      <c r="OVM41" s="195"/>
      <c r="OVN41" s="195"/>
      <c r="OVO41" s="195"/>
      <c r="OVP41" s="195"/>
      <c r="OVQ41" s="195"/>
      <c r="OVR41" s="195"/>
      <c r="OVS41" s="195"/>
      <c r="OVT41" s="195"/>
      <c r="OVU41" s="195"/>
      <c r="OVV41" s="195"/>
      <c r="OVW41" s="195"/>
      <c r="OVX41" s="195"/>
      <c r="OVY41" s="195"/>
      <c r="OVZ41" s="195"/>
      <c r="OWA41" s="195"/>
      <c r="OWB41" s="195"/>
      <c r="OWC41" s="195"/>
      <c r="OWD41" s="195"/>
      <c r="OWE41" s="195"/>
      <c r="OWF41" s="195"/>
      <c r="OWG41" s="195"/>
      <c r="OWH41" s="195"/>
      <c r="OWI41" s="195"/>
      <c r="OWJ41" s="195"/>
      <c r="OWK41" s="195"/>
      <c r="OWL41" s="195"/>
      <c r="OWM41" s="195"/>
      <c r="OWN41" s="195"/>
      <c r="OWO41" s="195"/>
      <c r="OWP41" s="195"/>
      <c r="OWQ41" s="195"/>
      <c r="OWR41" s="195"/>
      <c r="OWS41" s="195"/>
      <c r="OWT41" s="195"/>
      <c r="OWU41" s="195"/>
      <c r="OWV41" s="195"/>
      <c r="OWW41" s="195"/>
      <c r="OWX41" s="195"/>
      <c r="OWY41" s="195"/>
      <c r="OWZ41" s="195"/>
      <c r="OXA41" s="195"/>
      <c r="OXB41" s="195"/>
      <c r="OXC41" s="195"/>
      <c r="OXD41" s="195"/>
      <c r="OXE41" s="195"/>
      <c r="OXF41" s="195"/>
      <c r="OXG41" s="195"/>
      <c r="OXH41" s="195"/>
      <c r="OXI41" s="195"/>
      <c r="OXJ41" s="195"/>
      <c r="OXK41" s="195"/>
      <c r="OXL41" s="195"/>
      <c r="OXM41" s="195"/>
      <c r="OXN41" s="195"/>
      <c r="OXO41" s="195"/>
      <c r="OXP41" s="195"/>
      <c r="OXQ41" s="195"/>
      <c r="OXR41" s="195"/>
      <c r="OXS41" s="195"/>
      <c r="OXT41" s="195"/>
      <c r="OXU41" s="195"/>
      <c r="OXV41" s="195"/>
      <c r="OXW41" s="195"/>
      <c r="OXX41" s="195"/>
      <c r="OXY41" s="195"/>
      <c r="OXZ41" s="195"/>
      <c r="OYA41" s="195"/>
      <c r="OYB41" s="195"/>
      <c r="OYC41" s="195"/>
      <c r="OYD41" s="195"/>
      <c r="OYE41" s="195"/>
      <c r="OYF41" s="195"/>
      <c r="OYG41" s="195"/>
      <c r="OYH41" s="195"/>
      <c r="OYI41" s="195"/>
      <c r="OYJ41" s="195"/>
      <c r="OYK41" s="195"/>
      <c r="OYL41" s="195"/>
      <c r="OYM41" s="195"/>
      <c r="OYN41" s="195"/>
      <c r="OYO41" s="195"/>
      <c r="OYP41" s="195"/>
      <c r="OYQ41" s="195"/>
      <c r="OYR41" s="195"/>
      <c r="OYS41" s="195"/>
      <c r="OYT41" s="195"/>
      <c r="OYU41" s="195"/>
      <c r="OYV41" s="195"/>
      <c r="OYW41" s="195"/>
      <c r="OYX41" s="195"/>
      <c r="OYY41" s="195"/>
      <c r="OYZ41" s="195"/>
      <c r="OZA41" s="195"/>
      <c r="OZB41" s="195"/>
      <c r="OZC41" s="195"/>
      <c r="OZD41" s="195"/>
      <c r="OZE41" s="195"/>
      <c r="OZF41" s="195"/>
      <c r="OZG41" s="195"/>
      <c r="OZH41" s="195"/>
      <c r="OZI41" s="195"/>
      <c r="OZJ41" s="195"/>
      <c r="OZK41" s="195"/>
      <c r="OZL41" s="195"/>
      <c r="OZM41" s="195"/>
      <c r="OZN41" s="195"/>
      <c r="OZO41" s="195"/>
      <c r="OZP41" s="195"/>
      <c r="OZQ41" s="195"/>
      <c r="OZR41" s="195"/>
      <c r="OZS41" s="195"/>
      <c r="OZT41" s="195"/>
      <c r="OZU41" s="195"/>
      <c r="OZV41" s="195"/>
      <c r="OZW41" s="195"/>
      <c r="OZX41" s="195"/>
      <c r="OZY41" s="195"/>
      <c r="OZZ41" s="195"/>
      <c r="PAA41" s="195"/>
      <c r="PAB41" s="195"/>
      <c r="PAC41" s="195"/>
      <c r="PAD41" s="195"/>
      <c r="PAE41" s="195"/>
      <c r="PAF41" s="195"/>
      <c r="PAG41" s="195"/>
      <c r="PAH41" s="195"/>
      <c r="PAI41" s="195"/>
      <c r="PAJ41" s="195"/>
      <c r="PAK41" s="195"/>
      <c r="PAL41" s="195"/>
      <c r="PAM41" s="195"/>
      <c r="PAN41" s="195"/>
      <c r="PAO41" s="195"/>
      <c r="PAP41" s="195"/>
      <c r="PAQ41" s="195"/>
      <c r="PAR41" s="195"/>
      <c r="PAS41" s="195"/>
      <c r="PAT41" s="195"/>
      <c r="PAU41" s="195"/>
      <c r="PAV41" s="195"/>
      <c r="PAW41" s="195"/>
      <c r="PAX41" s="195"/>
      <c r="PAY41" s="195"/>
      <c r="PAZ41" s="195"/>
      <c r="PBA41" s="195"/>
      <c r="PBB41" s="195"/>
      <c r="PBC41" s="195"/>
      <c r="PBD41" s="195"/>
      <c r="PBE41" s="195"/>
      <c r="PBF41" s="195"/>
      <c r="PBG41" s="195"/>
      <c r="PBH41" s="195"/>
      <c r="PBI41" s="195"/>
      <c r="PBJ41" s="195"/>
      <c r="PBK41" s="195"/>
      <c r="PBL41" s="195"/>
      <c r="PBM41" s="195"/>
      <c r="PBN41" s="195"/>
      <c r="PBO41" s="195"/>
      <c r="PBP41" s="195"/>
      <c r="PBQ41" s="195"/>
      <c r="PBR41" s="195"/>
      <c r="PBS41" s="195"/>
      <c r="PBT41" s="195"/>
      <c r="PBU41" s="195"/>
      <c r="PBV41" s="195"/>
      <c r="PBW41" s="195"/>
      <c r="PBX41" s="195"/>
      <c r="PBY41" s="195"/>
      <c r="PBZ41" s="195"/>
      <c r="PCA41" s="195"/>
      <c r="PCB41" s="195"/>
      <c r="PCC41" s="195"/>
      <c r="PCD41" s="195"/>
      <c r="PCE41" s="195"/>
      <c r="PCF41" s="195"/>
      <c r="PCG41" s="195"/>
      <c r="PCH41" s="195"/>
      <c r="PCI41" s="195"/>
      <c r="PCJ41" s="195"/>
      <c r="PCK41" s="195"/>
      <c r="PCL41" s="195"/>
      <c r="PCM41" s="195"/>
      <c r="PCN41" s="195"/>
      <c r="PCO41" s="195"/>
      <c r="PCP41" s="195"/>
      <c r="PCQ41" s="195"/>
      <c r="PCR41" s="195"/>
      <c r="PCS41" s="195"/>
      <c r="PCT41" s="195"/>
      <c r="PCU41" s="195"/>
      <c r="PCV41" s="195"/>
      <c r="PCW41" s="195"/>
      <c r="PCX41" s="195"/>
      <c r="PCY41" s="195"/>
      <c r="PCZ41" s="195"/>
      <c r="PDA41" s="195"/>
      <c r="PDB41" s="195"/>
      <c r="PDC41" s="195"/>
      <c r="PDD41" s="195"/>
      <c r="PDE41" s="195"/>
      <c r="PDF41" s="195"/>
      <c r="PDG41" s="195"/>
      <c r="PDH41" s="195"/>
      <c r="PDI41" s="195"/>
      <c r="PDJ41" s="195"/>
      <c r="PDK41" s="195"/>
      <c r="PDL41" s="195"/>
      <c r="PDM41" s="195"/>
      <c r="PDN41" s="195"/>
      <c r="PDO41" s="195"/>
      <c r="PDP41" s="195"/>
      <c r="PDQ41" s="195"/>
      <c r="PDR41" s="195"/>
      <c r="PDS41" s="195"/>
      <c r="PDT41" s="195"/>
      <c r="PDU41" s="195"/>
      <c r="PDV41" s="195"/>
      <c r="PDW41" s="195"/>
      <c r="PDX41" s="195"/>
      <c r="PDY41" s="195"/>
      <c r="PDZ41" s="195"/>
      <c r="PEA41" s="195"/>
      <c r="PEB41" s="195"/>
      <c r="PEC41" s="195"/>
      <c r="PED41" s="195"/>
      <c r="PEE41" s="195"/>
      <c r="PEF41" s="195"/>
      <c r="PEG41" s="195"/>
      <c r="PEH41" s="195"/>
      <c r="PEI41" s="195"/>
      <c r="PEJ41" s="195"/>
      <c r="PEK41" s="195"/>
      <c r="PEL41" s="195"/>
      <c r="PEM41" s="195"/>
      <c r="PEN41" s="195"/>
      <c r="PEO41" s="195"/>
      <c r="PEP41" s="195"/>
      <c r="PEQ41" s="195"/>
      <c r="PER41" s="195"/>
      <c r="PES41" s="195"/>
      <c r="PET41" s="195"/>
      <c r="PEU41" s="195"/>
      <c r="PEV41" s="195"/>
      <c r="PEW41" s="195"/>
      <c r="PEX41" s="195"/>
      <c r="PEY41" s="195"/>
      <c r="PEZ41" s="195"/>
      <c r="PFA41" s="195"/>
      <c r="PFB41" s="195"/>
      <c r="PFC41" s="195"/>
      <c r="PFD41" s="195"/>
      <c r="PFE41" s="195"/>
      <c r="PFF41" s="195"/>
      <c r="PFG41" s="195"/>
      <c r="PFH41" s="195"/>
      <c r="PFI41" s="195"/>
      <c r="PFJ41" s="195"/>
      <c r="PFK41" s="195"/>
      <c r="PFL41" s="195"/>
      <c r="PFM41" s="195"/>
      <c r="PFN41" s="195"/>
      <c r="PFO41" s="195"/>
      <c r="PFP41" s="195"/>
      <c r="PFQ41" s="195"/>
      <c r="PFR41" s="195"/>
      <c r="PFS41" s="195"/>
      <c r="PFT41" s="195"/>
      <c r="PFU41" s="195"/>
      <c r="PFV41" s="195"/>
      <c r="PFW41" s="195"/>
      <c r="PFX41" s="195"/>
      <c r="PFY41" s="195"/>
      <c r="PFZ41" s="195"/>
      <c r="PGA41" s="195"/>
      <c r="PGB41" s="195"/>
      <c r="PGC41" s="195"/>
      <c r="PGD41" s="195"/>
      <c r="PGE41" s="195"/>
      <c r="PGF41" s="195"/>
      <c r="PGG41" s="195"/>
      <c r="PGH41" s="195"/>
      <c r="PGI41" s="195"/>
      <c r="PGJ41" s="195"/>
      <c r="PGK41" s="195"/>
      <c r="PGL41" s="195"/>
      <c r="PGM41" s="195"/>
      <c r="PGN41" s="195"/>
      <c r="PGO41" s="195"/>
      <c r="PGP41" s="195"/>
      <c r="PGQ41" s="195"/>
      <c r="PGR41" s="195"/>
      <c r="PGS41" s="195"/>
      <c r="PGT41" s="195"/>
      <c r="PGU41" s="195"/>
      <c r="PGV41" s="195"/>
      <c r="PGW41" s="195"/>
      <c r="PGX41" s="195"/>
      <c r="PGY41" s="195"/>
      <c r="PGZ41" s="195"/>
      <c r="PHA41" s="195"/>
      <c r="PHB41" s="195"/>
      <c r="PHC41" s="195"/>
      <c r="PHD41" s="195"/>
      <c r="PHE41" s="195"/>
      <c r="PHF41" s="195"/>
      <c r="PHG41" s="195"/>
      <c r="PHH41" s="195"/>
      <c r="PHI41" s="195"/>
      <c r="PHJ41" s="195"/>
      <c r="PHK41" s="195"/>
      <c r="PHL41" s="195"/>
      <c r="PHM41" s="195"/>
      <c r="PHN41" s="195"/>
      <c r="PHO41" s="195"/>
      <c r="PHP41" s="195"/>
      <c r="PHQ41" s="195"/>
      <c r="PHR41" s="195"/>
      <c r="PHS41" s="195"/>
      <c r="PHT41" s="195"/>
      <c r="PHU41" s="195"/>
      <c r="PHV41" s="195"/>
      <c r="PHW41" s="195"/>
      <c r="PHX41" s="195"/>
      <c r="PHY41" s="195"/>
      <c r="PHZ41" s="195"/>
      <c r="PIA41" s="195"/>
      <c r="PIB41" s="195"/>
      <c r="PIC41" s="195"/>
      <c r="PID41" s="195"/>
      <c r="PIE41" s="195"/>
      <c r="PIF41" s="195"/>
      <c r="PIG41" s="195"/>
      <c r="PIH41" s="195"/>
      <c r="PII41" s="195"/>
      <c r="PIJ41" s="195"/>
      <c r="PIK41" s="195"/>
      <c r="PIL41" s="195"/>
      <c r="PIM41" s="195"/>
      <c r="PIN41" s="195"/>
      <c r="PIO41" s="195"/>
      <c r="PIP41" s="195"/>
      <c r="PIQ41" s="195"/>
      <c r="PIR41" s="195"/>
      <c r="PIS41" s="195"/>
      <c r="PIT41" s="195"/>
      <c r="PIU41" s="195"/>
      <c r="PIV41" s="195"/>
      <c r="PIW41" s="195"/>
      <c r="PIX41" s="195"/>
      <c r="PIY41" s="195"/>
      <c r="PIZ41" s="195"/>
      <c r="PJA41" s="195"/>
      <c r="PJB41" s="195"/>
      <c r="PJC41" s="195"/>
      <c r="PJD41" s="195"/>
      <c r="PJE41" s="195"/>
      <c r="PJF41" s="195"/>
      <c r="PJG41" s="195"/>
      <c r="PJH41" s="195"/>
      <c r="PJI41" s="195"/>
      <c r="PJJ41" s="195"/>
      <c r="PJK41" s="195"/>
      <c r="PJL41" s="195"/>
      <c r="PJM41" s="195"/>
      <c r="PJN41" s="195"/>
      <c r="PJO41" s="195"/>
      <c r="PJP41" s="195"/>
      <c r="PJQ41" s="195"/>
      <c r="PJR41" s="195"/>
      <c r="PJS41" s="195"/>
      <c r="PJT41" s="195"/>
      <c r="PJU41" s="195"/>
      <c r="PJV41" s="195"/>
      <c r="PJW41" s="195"/>
      <c r="PJX41" s="195"/>
      <c r="PJY41" s="195"/>
      <c r="PJZ41" s="195"/>
      <c r="PKA41" s="195"/>
      <c r="PKB41" s="195"/>
      <c r="PKC41" s="195"/>
      <c r="PKD41" s="195"/>
      <c r="PKE41" s="195"/>
      <c r="PKF41" s="195"/>
      <c r="PKG41" s="195"/>
      <c r="PKH41" s="195"/>
      <c r="PKI41" s="195"/>
      <c r="PKJ41" s="195"/>
      <c r="PKK41" s="195"/>
      <c r="PKL41" s="195"/>
      <c r="PKM41" s="195"/>
      <c r="PKN41" s="195"/>
      <c r="PKO41" s="195"/>
      <c r="PKP41" s="195"/>
      <c r="PKQ41" s="195"/>
      <c r="PKR41" s="195"/>
      <c r="PKS41" s="195"/>
      <c r="PKT41" s="195"/>
      <c r="PKU41" s="195"/>
      <c r="PKV41" s="195"/>
      <c r="PKW41" s="195"/>
      <c r="PKX41" s="195"/>
      <c r="PKY41" s="195"/>
      <c r="PKZ41" s="195"/>
      <c r="PLA41" s="195"/>
      <c r="PLB41" s="195"/>
      <c r="PLC41" s="195"/>
      <c r="PLD41" s="195"/>
      <c r="PLE41" s="195"/>
      <c r="PLF41" s="195"/>
      <c r="PLG41" s="195"/>
      <c r="PLH41" s="195"/>
      <c r="PLI41" s="195"/>
      <c r="PLJ41" s="195"/>
      <c r="PLK41" s="195"/>
      <c r="PLL41" s="195"/>
      <c r="PLM41" s="195"/>
      <c r="PLN41" s="195"/>
      <c r="PLO41" s="195"/>
      <c r="PLP41" s="195"/>
      <c r="PLQ41" s="195"/>
      <c r="PLR41" s="195"/>
      <c r="PLS41" s="195"/>
      <c r="PLT41" s="195"/>
      <c r="PLU41" s="195"/>
      <c r="PLV41" s="195"/>
      <c r="PLW41" s="195"/>
      <c r="PLX41" s="195"/>
      <c r="PLY41" s="195"/>
      <c r="PLZ41" s="195"/>
      <c r="PMA41" s="195"/>
      <c r="PMB41" s="195"/>
      <c r="PMC41" s="195"/>
      <c r="PMD41" s="195"/>
      <c r="PME41" s="195"/>
      <c r="PMF41" s="195"/>
      <c r="PMG41" s="195"/>
      <c r="PMH41" s="195"/>
      <c r="PMI41" s="195"/>
      <c r="PMJ41" s="195"/>
      <c r="PMK41" s="195"/>
      <c r="PML41" s="195"/>
      <c r="PMM41" s="195"/>
      <c r="PMN41" s="195"/>
      <c r="PMO41" s="195"/>
      <c r="PMP41" s="195"/>
      <c r="PMQ41" s="195"/>
      <c r="PMR41" s="195"/>
      <c r="PMS41" s="195"/>
      <c r="PMT41" s="195"/>
      <c r="PMU41" s="195"/>
      <c r="PMV41" s="195"/>
      <c r="PMW41" s="195"/>
      <c r="PMX41" s="195"/>
      <c r="PMY41" s="195"/>
      <c r="PMZ41" s="195"/>
      <c r="PNA41" s="195"/>
      <c r="PNB41" s="195"/>
      <c r="PNC41" s="195"/>
      <c r="PND41" s="195"/>
      <c r="PNE41" s="195"/>
      <c r="PNF41" s="195"/>
      <c r="PNG41" s="195"/>
      <c r="PNH41" s="195"/>
      <c r="PNI41" s="195"/>
      <c r="PNJ41" s="195"/>
      <c r="PNK41" s="195"/>
      <c r="PNL41" s="195"/>
      <c r="PNM41" s="195"/>
      <c r="PNN41" s="195"/>
      <c r="PNO41" s="195"/>
      <c r="PNP41" s="195"/>
      <c r="PNQ41" s="195"/>
      <c r="PNR41" s="195"/>
      <c r="PNS41" s="195"/>
      <c r="PNT41" s="195"/>
      <c r="PNU41" s="195"/>
      <c r="PNV41" s="195"/>
      <c r="PNW41" s="195"/>
      <c r="PNX41" s="195"/>
      <c r="PNY41" s="195"/>
      <c r="PNZ41" s="195"/>
      <c r="POA41" s="195"/>
      <c r="POB41" s="195"/>
      <c r="POC41" s="195"/>
      <c r="POD41" s="195"/>
      <c r="POE41" s="195"/>
      <c r="POF41" s="195"/>
      <c r="POG41" s="195"/>
      <c r="POH41" s="195"/>
      <c r="POI41" s="195"/>
      <c r="POJ41" s="195"/>
      <c r="POK41" s="195"/>
      <c r="POL41" s="195"/>
      <c r="POM41" s="195"/>
      <c r="PON41" s="195"/>
      <c r="POO41" s="195"/>
      <c r="POP41" s="195"/>
      <c r="POQ41" s="195"/>
      <c r="POR41" s="195"/>
      <c r="POS41" s="195"/>
      <c r="POT41" s="195"/>
      <c r="POU41" s="195"/>
      <c r="POV41" s="195"/>
      <c r="POW41" s="195"/>
      <c r="POX41" s="195"/>
      <c r="POY41" s="195"/>
      <c r="POZ41" s="195"/>
      <c r="PPA41" s="195"/>
      <c r="PPB41" s="195"/>
      <c r="PPC41" s="195"/>
      <c r="PPD41" s="195"/>
      <c r="PPE41" s="195"/>
      <c r="PPF41" s="195"/>
      <c r="PPG41" s="195"/>
      <c r="PPH41" s="195"/>
      <c r="PPI41" s="195"/>
      <c r="PPJ41" s="195"/>
      <c r="PPK41" s="195"/>
      <c r="PPL41" s="195"/>
      <c r="PPM41" s="195"/>
      <c r="PPN41" s="195"/>
      <c r="PPO41" s="195"/>
      <c r="PPP41" s="195"/>
      <c r="PPQ41" s="195"/>
      <c r="PPR41" s="195"/>
      <c r="PPS41" s="195"/>
      <c r="PPT41" s="195"/>
      <c r="PPU41" s="195"/>
      <c r="PPV41" s="195"/>
      <c r="PPW41" s="195"/>
      <c r="PPX41" s="195"/>
      <c r="PPY41" s="195"/>
      <c r="PPZ41" s="195"/>
      <c r="PQA41" s="195"/>
      <c r="PQB41" s="195"/>
      <c r="PQC41" s="195"/>
      <c r="PQD41" s="195"/>
      <c r="PQE41" s="195"/>
      <c r="PQF41" s="195"/>
      <c r="PQG41" s="195"/>
      <c r="PQH41" s="195"/>
      <c r="PQI41" s="195"/>
      <c r="PQJ41" s="195"/>
      <c r="PQK41" s="195"/>
      <c r="PQL41" s="195"/>
      <c r="PQM41" s="195"/>
      <c r="PQN41" s="195"/>
      <c r="PQO41" s="195"/>
      <c r="PQP41" s="195"/>
      <c r="PQQ41" s="195"/>
      <c r="PQR41" s="195"/>
      <c r="PQS41" s="195"/>
      <c r="PQT41" s="195"/>
      <c r="PQU41" s="195"/>
      <c r="PQV41" s="195"/>
      <c r="PQW41" s="195"/>
      <c r="PQX41" s="195"/>
      <c r="PQY41" s="195"/>
      <c r="PQZ41" s="195"/>
      <c r="PRA41" s="195"/>
      <c r="PRB41" s="195"/>
      <c r="PRC41" s="195"/>
      <c r="PRD41" s="195"/>
      <c r="PRE41" s="195"/>
      <c r="PRF41" s="195"/>
      <c r="PRG41" s="195"/>
      <c r="PRH41" s="195"/>
      <c r="PRI41" s="195"/>
      <c r="PRJ41" s="195"/>
      <c r="PRK41" s="195"/>
      <c r="PRL41" s="195"/>
      <c r="PRM41" s="195"/>
      <c r="PRN41" s="195"/>
      <c r="PRO41" s="195"/>
      <c r="PRP41" s="195"/>
      <c r="PRQ41" s="195"/>
      <c r="PRR41" s="195"/>
      <c r="PRS41" s="195"/>
      <c r="PRT41" s="195"/>
      <c r="PRU41" s="195"/>
      <c r="PRV41" s="195"/>
      <c r="PRW41" s="195"/>
      <c r="PRX41" s="195"/>
      <c r="PRY41" s="195"/>
      <c r="PRZ41" s="195"/>
      <c r="PSA41" s="195"/>
      <c r="PSB41" s="195"/>
      <c r="PSC41" s="195"/>
      <c r="PSD41" s="195"/>
      <c r="PSE41" s="195"/>
      <c r="PSF41" s="195"/>
      <c r="PSG41" s="195"/>
      <c r="PSH41" s="195"/>
      <c r="PSI41" s="195"/>
      <c r="PSJ41" s="195"/>
      <c r="PSK41" s="195"/>
      <c r="PSL41" s="195"/>
      <c r="PSM41" s="195"/>
      <c r="PSN41" s="195"/>
      <c r="PSO41" s="195"/>
      <c r="PSP41" s="195"/>
      <c r="PSQ41" s="195"/>
      <c r="PSR41" s="195"/>
      <c r="PSS41" s="195"/>
      <c r="PST41" s="195"/>
      <c r="PSU41" s="195"/>
      <c r="PSV41" s="195"/>
      <c r="PSW41" s="195"/>
      <c r="PSX41" s="195"/>
      <c r="PSY41" s="195"/>
      <c r="PSZ41" s="195"/>
      <c r="PTA41" s="195"/>
      <c r="PTB41" s="195"/>
      <c r="PTC41" s="195"/>
      <c r="PTD41" s="195"/>
      <c r="PTE41" s="195"/>
      <c r="PTF41" s="195"/>
      <c r="PTG41" s="195"/>
      <c r="PTH41" s="195"/>
      <c r="PTI41" s="195"/>
      <c r="PTJ41" s="195"/>
      <c r="PTK41" s="195"/>
      <c r="PTL41" s="195"/>
      <c r="PTM41" s="195"/>
      <c r="PTN41" s="195"/>
      <c r="PTO41" s="195"/>
      <c r="PTP41" s="195"/>
      <c r="PTQ41" s="195"/>
      <c r="PTR41" s="195"/>
      <c r="PTS41" s="195"/>
      <c r="PTT41" s="195"/>
      <c r="PTU41" s="195"/>
      <c r="PTV41" s="195"/>
      <c r="PTW41" s="195"/>
      <c r="PTX41" s="195"/>
      <c r="PTY41" s="195"/>
      <c r="PTZ41" s="195"/>
      <c r="PUA41" s="195"/>
      <c r="PUB41" s="195"/>
      <c r="PUC41" s="195"/>
      <c r="PUD41" s="195"/>
      <c r="PUE41" s="195"/>
      <c r="PUF41" s="195"/>
      <c r="PUG41" s="195"/>
      <c r="PUH41" s="195"/>
      <c r="PUI41" s="195"/>
      <c r="PUJ41" s="195"/>
      <c r="PUK41" s="195"/>
      <c r="PUL41" s="195"/>
      <c r="PUM41" s="195"/>
      <c r="PUN41" s="195"/>
      <c r="PUO41" s="195"/>
      <c r="PUP41" s="195"/>
      <c r="PUQ41" s="195"/>
      <c r="PUR41" s="195"/>
      <c r="PUS41" s="195"/>
      <c r="PUT41" s="195"/>
      <c r="PUU41" s="195"/>
      <c r="PUV41" s="195"/>
      <c r="PUW41" s="195"/>
      <c r="PUX41" s="195"/>
      <c r="PUY41" s="195"/>
      <c r="PUZ41" s="195"/>
      <c r="PVA41" s="195"/>
      <c r="PVB41" s="195"/>
      <c r="PVC41" s="195"/>
      <c r="PVD41" s="195"/>
      <c r="PVE41" s="195"/>
      <c r="PVF41" s="195"/>
      <c r="PVG41" s="195"/>
      <c r="PVH41" s="195"/>
      <c r="PVI41" s="195"/>
      <c r="PVJ41" s="195"/>
      <c r="PVK41" s="195"/>
      <c r="PVL41" s="195"/>
      <c r="PVM41" s="195"/>
      <c r="PVN41" s="195"/>
      <c r="PVO41" s="195"/>
      <c r="PVP41" s="195"/>
      <c r="PVQ41" s="195"/>
      <c r="PVR41" s="195"/>
      <c r="PVS41" s="195"/>
      <c r="PVT41" s="195"/>
      <c r="PVU41" s="195"/>
      <c r="PVV41" s="195"/>
      <c r="PVW41" s="195"/>
      <c r="PVX41" s="195"/>
      <c r="PVY41" s="195"/>
      <c r="PVZ41" s="195"/>
      <c r="PWA41" s="195"/>
      <c r="PWB41" s="195"/>
      <c r="PWC41" s="195"/>
      <c r="PWD41" s="195"/>
      <c r="PWE41" s="195"/>
      <c r="PWF41" s="195"/>
      <c r="PWG41" s="195"/>
      <c r="PWH41" s="195"/>
      <c r="PWI41" s="195"/>
      <c r="PWJ41" s="195"/>
      <c r="PWK41" s="195"/>
      <c r="PWL41" s="195"/>
      <c r="PWM41" s="195"/>
      <c r="PWN41" s="195"/>
      <c r="PWO41" s="195"/>
      <c r="PWP41" s="195"/>
      <c r="PWQ41" s="195"/>
      <c r="PWR41" s="195"/>
      <c r="PWS41" s="195"/>
      <c r="PWT41" s="195"/>
      <c r="PWU41" s="195"/>
      <c r="PWV41" s="195"/>
      <c r="PWW41" s="195"/>
      <c r="PWX41" s="195"/>
      <c r="PWY41" s="195"/>
      <c r="PWZ41" s="195"/>
      <c r="PXA41" s="195"/>
      <c r="PXB41" s="195"/>
      <c r="PXC41" s="195"/>
      <c r="PXD41" s="195"/>
      <c r="PXE41" s="195"/>
      <c r="PXF41" s="195"/>
      <c r="PXG41" s="195"/>
      <c r="PXH41" s="195"/>
      <c r="PXI41" s="195"/>
      <c r="PXJ41" s="195"/>
      <c r="PXK41" s="195"/>
      <c r="PXL41" s="195"/>
      <c r="PXM41" s="195"/>
      <c r="PXN41" s="195"/>
      <c r="PXO41" s="195"/>
      <c r="PXP41" s="195"/>
      <c r="PXQ41" s="195"/>
      <c r="PXR41" s="195"/>
      <c r="PXS41" s="195"/>
      <c r="PXT41" s="195"/>
      <c r="PXU41" s="195"/>
      <c r="PXV41" s="195"/>
      <c r="PXW41" s="195"/>
      <c r="PXX41" s="195"/>
      <c r="PXY41" s="195"/>
      <c r="PXZ41" s="195"/>
      <c r="PYA41" s="195"/>
      <c r="PYB41" s="195"/>
      <c r="PYC41" s="195"/>
      <c r="PYD41" s="195"/>
      <c r="PYE41" s="195"/>
      <c r="PYF41" s="195"/>
      <c r="PYG41" s="195"/>
      <c r="PYH41" s="195"/>
      <c r="PYI41" s="195"/>
      <c r="PYJ41" s="195"/>
      <c r="PYK41" s="195"/>
      <c r="PYL41" s="195"/>
      <c r="PYM41" s="195"/>
      <c r="PYN41" s="195"/>
      <c r="PYO41" s="195"/>
      <c r="PYP41" s="195"/>
      <c r="PYQ41" s="195"/>
      <c r="PYR41" s="195"/>
      <c r="PYS41" s="195"/>
      <c r="PYT41" s="195"/>
      <c r="PYU41" s="195"/>
      <c r="PYV41" s="195"/>
      <c r="PYW41" s="195"/>
      <c r="PYX41" s="195"/>
      <c r="PYY41" s="195"/>
      <c r="PYZ41" s="195"/>
      <c r="PZA41" s="195"/>
      <c r="PZB41" s="195"/>
      <c r="PZC41" s="195"/>
      <c r="PZD41" s="195"/>
      <c r="PZE41" s="195"/>
      <c r="PZF41" s="195"/>
      <c r="PZG41" s="195"/>
      <c r="PZH41" s="195"/>
      <c r="PZI41" s="195"/>
      <c r="PZJ41" s="195"/>
      <c r="PZK41" s="195"/>
      <c r="PZL41" s="195"/>
      <c r="PZM41" s="195"/>
      <c r="PZN41" s="195"/>
      <c r="PZO41" s="195"/>
      <c r="PZP41" s="195"/>
      <c r="PZQ41" s="195"/>
      <c r="PZR41" s="195"/>
      <c r="PZS41" s="195"/>
      <c r="PZT41" s="195"/>
      <c r="PZU41" s="195"/>
      <c r="PZV41" s="195"/>
      <c r="PZW41" s="195"/>
      <c r="PZX41" s="195"/>
      <c r="PZY41" s="195"/>
      <c r="PZZ41" s="195"/>
      <c r="QAA41" s="195"/>
      <c r="QAB41" s="195"/>
      <c r="QAC41" s="195"/>
      <c r="QAD41" s="195"/>
      <c r="QAE41" s="195"/>
      <c r="QAF41" s="195"/>
      <c r="QAG41" s="195"/>
      <c r="QAH41" s="195"/>
      <c r="QAI41" s="195"/>
      <c r="QAJ41" s="195"/>
      <c r="QAK41" s="195"/>
      <c r="QAL41" s="195"/>
      <c r="QAM41" s="195"/>
      <c r="QAN41" s="195"/>
      <c r="QAO41" s="195"/>
      <c r="QAP41" s="195"/>
      <c r="QAQ41" s="195"/>
      <c r="QAR41" s="195"/>
      <c r="QAS41" s="195"/>
      <c r="QAT41" s="195"/>
      <c r="QAU41" s="195"/>
      <c r="QAV41" s="195"/>
      <c r="QAW41" s="195"/>
      <c r="QAX41" s="195"/>
      <c r="QAY41" s="195"/>
      <c r="QAZ41" s="195"/>
      <c r="QBA41" s="195"/>
      <c r="QBB41" s="195"/>
      <c r="QBC41" s="195"/>
      <c r="QBD41" s="195"/>
      <c r="QBE41" s="195"/>
      <c r="QBF41" s="195"/>
      <c r="QBG41" s="195"/>
      <c r="QBH41" s="195"/>
      <c r="QBI41" s="195"/>
      <c r="QBJ41" s="195"/>
      <c r="QBK41" s="195"/>
      <c r="QBL41" s="195"/>
      <c r="QBM41" s="195"/>
      <c r="QBN41" s="195"/>
      <c r="QBO41" s="195"/>
      <c r="QBP41" s="195"/>
      <c r="QBQ41" s="195"/>
      <c r="QBR41" s="195"/>
      <c r="QBS41" s="195"/>
      <c r="QBT41" s="195"/>
      <c r="QBU41" s="195"/>
      <c r="QBV41" s="195"/>
      <c r="QBW41" s="195"/>
      <c r="QBX41" s="195"/>
      <c r="QBY41" s="195"/>
      <c r="QBZ41" s="195"/>
      <c r="QCA41" s="195"/>
      <c r="QCB41" s="195"/>
      <c r="QCC41" s="195"/>
      <c r="QCD41" s="195"/>
      <c r="QCE41" s="195"/>
      <c r="QCF41" s="195"/>
      <c r="QCG41" s="195"/>
      <c r="QCH41" s="195"/>
      <c r="QCI41" s="195"/>
      <c r="QCJ41" s="195"/>
      <c r="QCK41" s="195"/>
      <c r="QCL41" s="195"/>
      <c r="QCM41" s="195"/>
      <c r="QCN41" s="195"/>
      <c r="QCO41" s="195"/>
      <c r="QCP41" s="195"/>
      <c r="QCQ41" s="195"/>
      <c r="QCR41" s="195"/>
      <c r="QCS41" s="195"/>
      <c r="QCT41" s="195"/>
      <c r="QCU41" s="195"/>
      <c r="QCV41" s="195"/>
      <c r="QCW41" s="195"/>
      <c r="QCX41" s="195"/>
      <c r="QCY41" s="195"/>
      <c r="QCZ41" s="195"/>
      <c r="QDA41" s="195"/>
      <c r="QDB41" s="195"/>
      <c r="QDC41" s="195"/>
      <c r="QDD41" s="195"/>
      <c r="QDE41" s="195"/>
      <c r="QDF41" s="195"/>
      <c r="QDG41" s="195"/>
      <c r="QDH41" s="195"/>
      <c r="QDI41" s="195"/>
      <c r="QDJ41" s="195"/>
      <c r="QDK41" s="195"/>
      <c r="QDL41" s="195"/>
      <c r="QDM41" s="195"/>
      <c r="QDN41" s="195"/>
      <c r="QDO41" s="195"/>
      <c r="QDP41" s="195"/>
      <c r="QDQ41" s="195"/>
      <c r="QDR41" s="195"/>
      <c r="QDS41" s="195"/>
      <c r="QDT41" s="195"/>
      <c r="QDU41" s="195"/>
      <c r="QDV41" s="195"/>
      <c r="QDW41" s="195"/>
      <c r="QDX41" s="195"/>
      <c r="QDY41" s="195"/>
      <c r="QDZ41" s="195"/>
      <c r="QEA41" s="195"/>
      <c r="QEB41" s="195"/>
      <c r="QEC41" s="195"/>
      <c r="QED41" s="195"/>
      <c r="QEE41" s="195"/>
      <c r="QEF41" s="195"/>
      <c r="QEG41" s="195"/>
      <c r="QEH41" s="195"/>
      <c r="QEI41" s="195"/>
      <c r="QEJ41" s="195"/>
      <c r="QEK41" s="195"/>
      <c r="QEL41" s="195"/>
      <c r="QEM41" s="195"/>
      <c r="QEN41" s="195"/>
      <c r="QEO41" s="195"/>
      <c r="QEP41" s="195"/>
      <c r="QEQ41" s="195"/>
      <c r="QER41" s="195"/>
      <c r="QES41" s="195"/>
      <c r="QET41" s="195"/>
      <c r="QEU41" s="195"/>
      <c r="QEV41" s="195"/>
      <c r="QEW41" s="195"/>
      <c r="QEX41" s="195"/>
      <c r="QEY41" s="195"/>
      <c r="QEZ41" s="195"/>
      <c r="QFA41" s="195"/>
      <c r="QFB41" s="195"/>
      <c r="QFC41" s="195"/>
      <c r="QFD41" s="195"/>
      <c r="QFE41" s="195"/>
      <c r="QFF41" s="195"/>
      <c r="QFG41" s="195"/>
      <c r="QFH41" s="195"/>
      <c r="QFI41" s="195"/>
      <c r="QFJ41" s="195"/>
      <c r="QFK41" s="195"/>
      <c r="QFL41" s="195"/>
      <c r="QFM41" s="195"/>
      <c r="QFN41" s="195"/>
      <c r="QFO41" s="195"/>
      <c r="QFP41" s="195"/>
      <c r="QFQ41" s="195"/>
      <c r="QFR41" s="195"/>
      <c r="QFS41" s="195"/>
      <c r="QFT41" s="195"/>
      <c r="QFU41" s="195"/>
      <c r="QFV41" s="195"/>
      <c r="QFW41" s="195"/>
      <c r="QFX41" s="195"/>
      <c r="QFY41" s="195"/>
      <c r="QFZ41" s="195"/>
      <c r="QGA41" s="195"/>
      <c r="QGB41" s="195"/>
      <c r="QGC41" s="195"/>
      <c r="QGD41" s="195"/>
      <c r="QGE41" s="195"/>
      <c r="QGF41" s="195"/>
      <c r="QGG41" s="195"/>
      <c r="QGH41" s="195"/>
      <c r="QGI41" s="195"/>
      <c r="QGJ41" s="195"/>
      <c r="QGK41" s="195"/>
      <c r="QGL41" s="195"/>
      <c r="QGM41" s="195"/>
      <c r="QGN41" s="195"/>
      <c r="QGO41" s="195"/>
      <c r="QGP41" s="195"/>
      <c r="QGQ41" s="195"/>
      <c r="QGR41" s="195"/>
      <c r="QGS41" s="195"/>
      <c r="QGT41" s="195"/>
      <c r="QGU41" s="195"/>
      <c r="QGV41" s="195"/>
      <c r="QGW41" s="195"/>
      <c r="QGX41" s="195"/>
      <c r="QGY41" s="195"/>
      <c r="QGZ41" s="195"/>
      <c r="QHA41" s="195"/>
      <c r="QHB41" s="195"/>
      <c r="QHC41" s="195"/>
      <c r="QHD41" s="195"/>
      <c r="QHE41" s="195"/>
      <c r="QHF41" s="195"/>
      <c r="QHG41" s="195"/>
      <c r="QHH41" s="195"/>
      <c r="QHI41" s="195"/>
      <c r="QHJ41" s="195"/>
      <c r="QHK41" s="195"/>
      <c r="QHL41" s="195"/>
      <c r="QHM41" s="195"/>
      <c r="QHN41" s="195"/>
      <c r="QHO41" s="195"/>
      <c r="QHP41" s="195"/>
      <c r="QHQ41" s="195"/>
      <c r="QHR41" s="195"/>
      <c r="QHS41" s="195"/>
      <c r="QHT41" s="195"/>
      <c r="QHU41" s="195"/>
      <c r="QHV41" s="195"/>
      <c r="QHW41" s="195"/>
      <c r="QHX41" s="195"/>
      <c r="QHY41" s="195"/>
      <c r="QHZ41" s="195"/>
      <c r="QIA41" s="195"/>
      <c r="QIB41" s="195"/>
      <c r="QIC41" s="195"/>
      <c r="QID41" s="195"/>
      <c r="QIE41" s="195"/>
      <c r="QIF41" s="195"/>
      <c r="QIG41" s="195"/>
      <c r="QIH41" s="195"/>
      <c r="QII41" s="195"/>
      <c r="QIJ41" s="195"/>
      <c r="QIK41" s="195"/>
      <c r="QIL41" s="195"/>
      <c r="QIM41" s="195"/>
      <c r="QIN41" s="195"/>
      <c r="QIO41" s="195"/>
      <c r="QIP41" s="195"/>
      <c r="QIQ41" s="195"/>
      <c r="QIR41" s="195"/>
      <c r="QIS41" s="195"/>
      <c r="QIT41" s="195"/>
      <c r="QIU41" s="195"/>
      <c r="QIV41" s="195"/>
      <c r="QIW41" s="195"/>
      <c r="QIX41" s="195"/>
      <c r="QIY41" s="195"/>
      <c r="QIZ41" s="195"/>
      <c r="QJA41" s="195"/>
      <c r="QJB41" s="195"/>
      <c r="QJC41" s="195"/>
      <c r="QJD41" s="195"/>
      <c r="QJE41" s="195"/>
      <c r="QJF41" s="195"/>
      <c r="QJG41" s="195"/>
      <c r="QJH41" s="195"/>
      <c r="QJI41" s="195"/>
      <c r="QJJ41" s="195"/>
      <c r="QJK41" s="195"/>
      <c r="QJL41" s="195"/>
      <c r="QJM41" s="195"/>
      <c r="QJN41" s="195"/>
      <c r="QJO41" s="195"/>
      <c r="QJP41" s="195"/>
      <c r="QJQ41" s="195"/>
      <c r="QJR41" s="195"/>
      <c r="QJS41" s="195"/>
      <c r="QJT41" s="195"/>
      <c r="QJU41" s="195"/>
      <c r="QJV41" s="195"/>
      <c r="QJW41" s="195"/>
      <c r="QJX41" s="195"/>
      <c r="QJY41" s="195"/>
      <c r="QJZ41" s="195"/>
      <c r="QKA41" s="195"/>
      <c r="QKB41" s="195"/>
      <c r="QKC41" s="195"/>
      <c r="QKD41" s="195"/>
      <c r="QKE41" s="195"/>
      <c r="QKF41" s="195"/>
      <c r="QKG41" s="195"/>
      <c r="QKH41" s="195"/>
      <c r="QKI41" s="195"/>
      <c r="QKJ41" s="195"/>
      <c r="QKK41" s="195"/>
      <c r="QKL41" s="195"/>
      <c r="QKM41" s="195"/>
      <c r="QKN41" s="195"/>
      <c r="QKO41" s="195"/>
      <c r="QKP41" s="195"/>
      <c r="QKQ41" s="195"/>
      <c r="QKR41" s="195"/>
      <c r="QKS41" s="195"/>
      <c r="QKT41" s="195"/>
      <c r="QKU41" s="195"/>
      <c r="QKV41" s="195"/>
      <c r="QKW41" s="195"/>
      <c r="QKX41" s="195"/>
      <c r="QKY41" s="195"/>
      <c r="QKZ41" s="195"/>
      <c r="QLA41" s="195"/>
      <c r="QLB41" s="195"/>
      <c r="QLC41" s="195"/>
      <c r="QLD41" s="195"/>
      <c r="QLE41" s="195"/>
      <c r="QLF41" s="195"/>
      <c r="QLG41" s="195"/>
      <c r="QLH41" s="195"/>
      <c r="QLI41" s="195"/>
      <c r="QLJ41" s="195"/>
      <c r="QLK41" s="195"/>
      <c r="QLL41" s="195"/>
      <c r="QLM41" s="195"/>
      <c r="QLN41" s="195"/>
      <c r="QLO41" s="195"/>
      <c r="QLP41" s="195"/>
      <c r="QLQ41" s="195"/>
      <c r="QLR41" s="195"/>
      <c r="QLS41" s="195"/>
      <c r="QLT41" s="195"/>
      <c r="QLU41" s="195"/>
      <c r="QLV41" s="195"/>
      <c r="QLW41" s="195"/>
      <c r="QLX41" s="195"/>
      <c r="QLY41" s="195"/>
      <c r="QLZ41" s="195"/>
      <c r="QMA41" s="195"/>
      <c r="QMB41" s="195"/>
      <c r="QMC41" s="195"/>
      <c r="QMD41" s="195"/>
      <c r="QME41" s="195"/>
      <c r="QMF41" s="195"/>
      <c r="QMG41" s="195"/>
      <c r="QMH41" s="195"/>
      <c r="QMI41" s="195"/>
      <c r="QMJ41" s="195"/>
      <c r="QMK41" s="195"/>
      <c r="QML41" s="195"/>
      <c r="QMM41" s="195"/>
      <c r="QMN41" s="195"/>
      <c r="QMO41" s="195"/>
      <c r="QMP41" s="195"/>
      <c r="QMQ41" s="195"/>
      <c r="QMR41" s="195"/>
      <c r="QMS41" s="195"/>
      <c r="QMT41" s="195"/>
      <c r="QMU41" s="195"/>
      <c r="QMV41" s="195"/>
      <c r="QMW41" s="195"/>
      <c r="QMX41" s="195"/>
      <c r="QMY41" s="195"/>
      <c r="QMZ41" s="195"/>
      <c r="QNA41" s="195"/>
      <c r="QNB41" s="195"/>
      <c r="QNC41" s="195"/>
      <c r="QND41" s="195"/>
      <c r="QNE41" s="195"/>
      <c r="QNF41" s="195"/>
      <c r="QNG41" s="195"/>
      <c r="QNH41" s="195"/>
      <c r="QNI41" s="195"/>
      <c r="QNJ41" s="195"/>
      <c r="QNK41" s="195"/>
      <c r="QNL41" s="195"/>
      <c r="QNM41" s="195"/>
      <c r="QNN41" s="195"/>
      <c r="QNO41" s="195"/>
      <c r="QNP41" s="195"/>
      <c r="QNQ41" s="195"/>
      <c r="QNR41" s="195"/>
      <c r="QNS41" s="195"/>
      <c r="QNT41" s="195"/>
      <c r="QNU41" s="195"/>
      <c r="QNV41" s="195"/>
      <c r="QNW41" s="195"/>
      <c r="QNX41" s="195"/>
      <c r="QNY41" s="195"/>
      <c r="QNZ41" s="195"/>
      <c r="QOA41" s="195"/>
      <c r="QOB41" s="195"/>
      <c r="QOC41" s="195"/>
      <c r="QOD41" s="195"/>
      <c r="QOE41" s="195"/>
      <c r="QOF41" s="195"/>
      <c r="QOG41" s="195"/>
      <c r="QOH41" s="195"/>
      <c r="QOI41" s="195"/>
      <c r="QOJ41" s="195"/>
      <c r="QOK41" s="195"/>
      <c r="QOL41" s="195"/>
      <c r="QOM41" s="195"/>
      <c r="QON41" s="195"/>
      <c r="QOO41" s="195"/>
      <c r="QOP41" s="195"/>
      <c r="QOQ41" s="195"/>
      <c r="QOR41" s="195"/>
      <c r="QOS41" s="195"/>
      <c r="QOT41" s="195"/>
      <c r="QOU41" s="195"/>
      <c r="QOV41" s="195"/>
      <c r="QOW41" s="195"/>
      <c r="QOX41" s="195"/>
      <c r="QOY41" s="195"/>
      <c r="QOZ41" s="195"/>
      <c r="QPA41" s="195"/>
      <c r="QPB41" s="195"/>
      <c r="QPC41" s="195"/>
      <c r="QPD41" s="195"/>
      <c r="QPE41" s="195"/>
      <c r="QPF41" s="195"/>
      <c r="QPG41" s="195"/>
      <c r="QPH41" s="195"/>
      <c r="QPI41" s="195"/>
      <c r="QPJ41" s="195"/>
      <c r="QPK41" s="195"/>
      <c r="QPL41" s="195"/>
      <c r="QPM41" s="195"/>
      <c r="QPN41" s="195"/>
      <c r="QPO41" s="195"/>
      <c r="QPP41" s="195"/>
      <c r="QPQ41" s="195"/>
      <c r="QPR41" s="195"/>
      <c r="QPS41" s="195"/>
      <c r="QPT41" s="195"/>
      <c r="QPU41" s="195"/>
      <c r="QPV41" s="195"/>
      <c r="QPW41" s="195"/>
      <c r="QPX41" s="195"/>
      <c r="QPY41" s="195"/>
      <c r="QPZ41" s="195"/>
      <c r="QQA41" s="195"/>
      <c r="QQB41" s="195"/>
      <c r="QQC41" s="195"/>
      <c r="QQD41" s="195"/>
      <c r="QQE41" s="195"/>
      <c r="QQF41" s="195"/>
      <c r="QQG41" s="195"/>
      <c r="QQH41" s="195"/>
      <c r="QQI41" s="195"/>
      <c r="QQJ41" s="195"/>
      <c r="QQK41" s="195"/>
      <c r="QQL41" s="195"/>
      <c r="QQM41" s="195"/>
      <c r="QQN41" s="195"/>
      <c r="QQO41" s="195"/>
      <c r="QQP41" s="195"/>
      <c r="QQQ41" s="195"/>
      <c r="QQR41" s="195"/>
      <c r="QQS41" s="195"/>
      <c r="QQT41" s="195"/>
      <c r="QQU41" s="195"/>
      <c r="QQV41" s="195"/>
      <c r="QQW41" s="195"/>
      <c r="QQX41" s="195"/>
      <c r="QQY41" s="195"/>
      <c r="QQZ41" s="195"/>
      <c r="QRA41" s="195"/>
      <c r="QRB41" s="195"/>
      <c r="QRC41" s="195"/>
      <c r="QRD41" s="195"/>
      <c r="QRE41" s="195"/>
      <c r="QRF41" s="195"/>
      <c r="QRG41" s="195"/>
      <c r="QRH41" s="195"/>
      <c r="QRI41" s="195"/>
      <c r="QRJ41" s="195"/>
      <c r="QRK41" s="195"/>
      <c r="QRL41" s="195"/>
      <c r="QRM41" s="195"/>
      <c r="QRN41" s="195"/>
      <c r="QRO41" s="195"/>
      <c r="QRP41" s="195"/>
      <c r="QRQ41" s="195"/>
      <c r="QRR41" s="195"/>
      <c r="QRS41" s="195"/>
      <c r="QRT41" s="195"/>
      <c r="QRU41" s="195"/>
      <c r="QRV41" s="195"/>
      <c r="QRW41" s="195"/>
      <c r="QRX41" s="195"/>
      <c r="QRY41" s="195"/>
      <c r="QRZ41" s="195"/>
      <c r="QSA41" s="195"/>
      <c r="QSB41" s="195"/>
      <c r="QSC41" s="195"/>
      <c r="QSD41" s="195"/>
      <c r="QSE41" s="195"/>
      <c r="QSF41" s="195"/>
      <c r="QSG41" s="195"/>
      <c r="QSH41" s="195"/>
      <c r="QSI41" s="195"/>
      <c r="QSJ41" s="195"/>
      <c r="QSK41" s="195"/>
      <c r="QSL41" s="195"/>
      <c r="QSM41" s="195"/>
      <c r="QSN41" s="195"/>
      <c r="QSO41" s="195"/>
      <c r="QSP41" s="195"/>
      <c r="QSQ41" s="195"/>
      <c r="QSR41" s="195"/>
      <c r="QSS41" s="195"/>
      <c r="QST41" s="195"/>
      <c r="QSU41" s="195"/>
      <c r="QSV41" s="195"/>
      <c r="QSW41" s="195"/>
      <c r="QSX41" s="195"/>
      <c r="QSY41" s="195"/>
      <c r="QSZ41" s="195"/>
      <c r="QTA41" s="195"/>
      <c r="QTB41" s="195"/>
      <c r="QTC41" s="195"/>
      <c r="QTD41" s="195"/>
      <c r="QTE41" s="195"/>
      <c r="QTF41" s="195"/>
      <c r="QTG41" s="195"/>
      <c r="QTH41" s="195"/>
      <c r="QTI41" s="195"/>
      <c r="QTJ41" s="195"/>
      <c r="QTK41" s="195"/>
      <c r="QTL41" s="195"/>
      <c r="QTM41" s="195"/>
      <c r="QTN41" s="195"/>
      <c r="QTO41" s="195"/>
      <c r="QTP41" s="195"/>
      <c r="QTQ41" s="195"/>
      <c r="QTR41" s="195"/>
      <c r="QTS41" s="195"/>
      <c r="QTT41" s="195"/>
      <c r="QTU41" s="195"/>
      <c r="QTV41" s="195"/>
      <c r="QTW41" s="195"/>
      <c r="QTX41" s="195"/>
      <c r="QTY41" s="195"/>
      <c r="QTZ41" s="195"/>
      <c r="QUA41" s="195"/>
      <c r="QUB41" s="195"/>
      <c r="QUC41" s="195"/>
      <c r="QUD41" s="195"/>
      <c r="QUE41" s="195"/>
      <c r="QUF41" s="195"/>
      <c r="QUG41" s="195"/>
      <c r="QUH41" s="195"/>
      <c r="QUI41" s="195"/>
      <c r="QUJ41" s="195"/>
      <c r="QUK41" s="195"/>
      <c r="QUL41" s="195"/>
      <c r="QUM41" s="195"/>
      <c r="QUN41" s="195"/>
      <c r="QUO41" s="195"/>
      <c r="QUP41" s="195"/>
      <c r="QUQ41" s="195"/>
      <c r="QUR41" s="195"/>
      <c r="QUS41" s="195"/>
      <c r="QUT41" s="195"/>
      <c r="QUU41" s="195"/>
      <c r="QUV41" s="195"/>
      <c r="QUW41" s="195"/>
      <c r="QUX41" s="195"/>
      <c r="QUY41" s="195"/>
      <c r="QUZ41" s="195"/>
      <c r="QVA41" s="195"/>
      <c r="QVB41" s="195"/>
      <c r="QVC41" s="195"/>
      <c r="QVD41" s="195"/>
      <c r="QVE41" s="195"/>
      <c r="QVF41" s="195"/>
      <c r="QVG41" s="195"/>
      <c r="QVH41" s="195"/>
      <c r="QVI41" s="195"/>
      <c r="QVJ41" s="195"/>
      <c r="QVK41" s="195"/>
      <c r="QVL41" s="195"/>
      <c r="QVM41" s="195"/>
      <c r="QVN41" s="195"/>
      <c r="QVO41" s="195"/>
      <c r="QVP41" s="195"/>
      <c r="QVQ41" s="195"/>
      <c r="QVR41" s="195"/>
      <c r="QVS41" s="195"/>
      <c r="QVT41" s="195"/>
      <c r="QVU41" s="195"/>
      <c r="QVV41" s="195"/>
      <c r="QVW41" s="195"/>
      <c r="QVX41" s="195"/>
      <c r="QVY41" s="195"/>
      <c r="QVZ41" s="195"/>
      <c r="QWA41" s="195"/>
      <c r="QWB41" s="195"/>
      <c r="QWC41" s="195"/>
      <c r="QWD41" s="195"/>
      <c r="QWE41" s="195"/>
      <c r="QWF41" s="195"/>
      <c r="QWG41" s="195"/>
      <c r="QWH41" s="195"/>
      <c r="QWI41" s="195"/>
      <c r="QWJ41" s="195"/>
      <c r="QWK41" s="195"/>
      <c r="QWL41" s="195"/>
      <c r="QWM41" s="195"/>
      <c r="QWN41" s="195"/>
      <c r="QWO41" s="195"/>
      <c r="QWP41" s="195"/>
      <c r="QWQ41" s="195"/>
      <c r="QWR41" s="195"/>
      <c r="QWS41" s="195"/>
      <c r="QWT41" s="195"/>
      <c r="QWU41" s="195"/>
      <c r="QWV41" s="195"/>
      <c r="QWW41" s="195"/>
      <c r="QWX41" s="195"/>
      <c r="QWY41" s="195"/>
      <c r="QWZ41" s="195"/>
      <c r="QXA41" s="195"/>
      <c r="QXB41" s="195"/>
      <c r="QXC41" s="195"/>
      <c r="QXD41" s="195"/>
      <c r="QXE41" s="195"/>
      <c r="QXF41" s="195"/>
      <c r="QXG41" s="195"/>
      <c r="QXH41" s="195"/>
      <c r="QXI41" s="195"/>
      <c r="QXJ41" s="195"/>
      <c r="QXK41" s="195"/>
      <c r="QXL41" s="195"/>
      <c r="QXM41" s="195"/>
      <c r="QXN41" s="195"/>
      <c r="QXO41" s="195"/>
      <c r="QXP41" s="195"/>
      <c r="QXQ41" s="195"/>
      <c r="QXR41" s="195"/>
      <c r="QXS41" s="195"/>
      <c r="QXT41" s="195"/>
      <c r="QXU41" s="195"/>
      <c r="QXV41" s="195"/>
      <c r="QXW41" s="195"/>
      <c r="QXX41" s="195"/>
      <c r="QXY41" s="195"/>
      <c r="QXZ41" s="195"/>
      <c r="QYA41" s="195"/>
      <c r="QYB41" s="195"/>
      <c r="QYC41" s="195"/>
      <c r="QYD41" s="195"/>
      <c r="QYE41" s="195"/>
      <c r="QYF41" s="195"/>
      <c r="QYG41" s="195"/>
      <c r="QYH41" s="195"/>
      <c r="QYI41" s="195"/>
      <c r="QYJ41" s="195"/>
      <c r="QYK41" s="195"/>
      <c r="QYL41" s="195"/>
      <c r="QYM41" s="195"/>
      <c r="QYN41" s="195"/>
      <c r="QYO41" s="195"/>
      <c r="QYP41" s="195"/>
      <c r="QYQ41" s="195"/>
      <c r="QYR41" s="195"/>
      <c r="QYS41" s="195"/>
      <c r="QYT41" s="195"/>
      <c r="QYU41" s="195"/>
      <c r="QYV41" s="195"/>
      <c r="QYW41" s="195"/>
      <c r="QYX41" s="195"/>
      <c r="QYY41" s="195"/>
      <c r="QYZ41" s="195"/>
      <c r="QZA41" s="195"/>
      <c r="QZB41" s="195"/>
      <c r="QZC41" s="195"/>
      <c r="QZD41" s="195"/>
      <c r="QZE41" s="195"/>
      <c r="QZF41" s="195"/>
      <c r="QZG41" s="195"/>
      <c r="QZH41" s="195"/>
      <c r="QZI41" s="195"/>
      <c r="QZJ41" s="195"/>
      <c r="QZK41" s="195"/>
      <c r="QZL41" s="195"/>
      <c r="QZM41" s="195"/>
      <c r="QZN41" s="195"/>
      <c r="QZO41" s="195"/>
      <c r="QZP41" s="195"/>
      <c r="QZQ41" s="195"/>
      <c r="QZR41" s="195"/>
      <c r="QZS41" s="195"/>
      <c r="QZT41" s="195"/>
      <c r="QZU41" s="195"/>
      <c r="QZV41" s="195"/>
      <c r="QZW41" s="195"/>
      <c r="QZX41" s="195"/>
      <c r="QZY41" s="195"/>
      <c r="QZZ41" s="195"/>
      <c r="RAA41" s="195"/>
      <c r="RAB41" s="195"/>
      <c r="RAC41" s="195"/>
      <c r="RAD41" s="195"/>
      <c r="RAE41" s="195"/>
      <c r="RAF41" s="195"/>
      <c r="RAG41" s="195"/>
      <c r="RAH41" s="195"/>
      <c r="RAI41" s="195"/>
      <c r="RAJ41" s="195"/>
      <c r="RAK41" s="195"/>
      <c r="RAL41" s="195"/>
      <c r="RAM41" s="195"/>
      <c r="RAN41" s="195"/>
      <c r="RAO41" s="195"/>
      <c r="RAP41" s="195"/>
      <c r="RAQ41" s="195"/>
      <c r="RAR41" s="195"/>
      <c r="RAS41" s="195"/>
      <c r="RAT41" s="195"/>
      <c r="RAU41" s="195"/>
      <c r="RAV41" s="195"/>
      <c r="RAW41" s="195"/>
      <c r="RAX41" s="195"/>
      <c r="RAY41" s="195"/>
      <c r="RAZ41" s="195"/>
      <c r="RBA41" s="195"/>
      <c r="RBB41" s="195"/>
      <c r="RBC41" s="195"/>
      <c r="RBD41" s="195"/>
      <c r="RBE41" s="195"/>
      <c r="RBF41" s="195"/>
      <c r="RBG41" s="195"/>
      <c r="RBH41" s="195"/>
      <c r="RBI41" s="195"/>
      <c r="RBJ41" s="195"/>
      <c r="RBK41" s="195"/>
      <c r="RBL41" s="195"/>
      <c r="RBM41" s="195"/>
      <c r="RBN41" s="195"/>
      <c r="RBO41" s="195"/>
      <c r="RBP41" s="195"/>
      <c r="RBQ41" s="195"/>
      <c r="RBR41" s="195"/>
      <c r="RBS41" s="195"/>
      <c r="RBT41" s="195"/>
      <c r="RBU41" s="195"/>
      <c r="RBV41" s="195"/>
      <c r="RBW41" s="195"/>
      <c r="RBX41" s="195"/>
      <c r="RBY41" s="195"/>
      <c r="RBZ41" s="195"/>
      <c r="RCA41" s="195"/>
      <c r="RCB41" s="195"/>
      <c r="RCC41" s="195"/>
      <c r="RCD41" s="195"/>
      <c r="RCE41" s="195"/>
      <c r="RCF41" s="195"/>
      <c r="RCG41" s="195"/>
      <c r="RCH41" s="195"/>
      <c r="RCI41" s="195"/>
      <c r="RCJ41" s="195"/>
      <c r="RCK41" s="195"/>
      <c r="RCL41" s="195"/>
      <c r="RCM41" s="195"/>
      <c r="RCN41" s="195"/>
      <c r="RCO41" s="195"/>
      <c r="RCP41" s="195"/>
      <c r="RCQ41" s="195"/>
      <c r="RCR41" s="195"/>
      <c r="RCS41" s="195"/>
      <c r="RCT41" s="195"/>
      <c r="RCU41" s="195"/>
      <c r="RCV41" s="195"/>
      <c r="RCW41" s="195"/>
      <c r="RCX41" s="195"/>
      <c r="RCY41" s="195"/>
      <c r="RCZ41" s="195"/>
      <c r="RDA41" s="195"/>
      <c r="RDB41" s="195"/>
      <c r="RDC41" s="195"/>
      <c r="RDD41" s="195"/>
      <c r="RDE41" s="195"/>
      <c r="RDF41" s="195"/>
      <c r="RDG41" s="195"/>
      <c r="RDH41" s="195"/>
      <c r="RDI41" s="195"/>
      <c r="RDJ41" s="195"/>
      <c r="RDK41" s="195"/>
      <c r="RDL41" s="195"/>
      <c r="RDM41" s="195"/>
      <c r="RDN41" s="195"/>
      <c r="RDO41" s="195"/>
      <c r="RDP41" s="195"/>
      <c r="RDQ41" s="195"/>
      <c r="RDR41" s="195"/>
      <c r="RDS41" s="195"/>
      <c r="RDT41" s="195"/>
      <c r="RDU41" s="195"/>
      <c r="RDV41" s="195"/>
      <c r="RDW41" s="195"/>
      <c r="RDX41" s="195"/>
      <c r="RDY41" s="195"/>
      <c r="RDZ41" s="195"/>
      <c r="REA41" s="195"/>
      <c r="REB41" s="195"/>
      <c r="REC41" s="195"/>
      <c r="RED41" s="195"/>
      <c r="REE41" s="195"/>
      <c r="REF41" s="195"/>
      <c r="REG41" s="195"/>
      <c r="REH41" s="195"/>
      <c r="REI41" s="195"/>
      <c r="REJ41" s="195"/>
      <c r="REK41" s="195"/>
      <c r="REL41" s="195"/>
      <c r="REM41" s="195"/>
      <c r="REN41" s="195"/>
      <c r="REO41" s="195"/>
      <c r="REP41" s="195"/>
      <c r="REQ41" s="195"/>
      <c r="RER41" s="195"/>
      <c r="RES41" s="195"/>
      <c r="RET41" s="195"/>
      <c r="REU41" s="195"/>
      <c r="REV41" s="195"/>
      <c r="REW41" s="195"/>
      <c r="REX41" s="195"/>
      <c r="REY41" s="195"/>
      <c r="REZ41" s="195"/>
      <c r="RFA41" s="195"/>
      <c r="RFB41" s="195"/>
      <c r="RFC41" s="195"/>
      <c r="RFD41" s="195"/>
      <c r="RFE41" s="195"/>
      <c r="RFF41" s="195"/>
      <c r="RFG41" s="195"/>
      <c r="RFH41" s="195"/>
      <c r="RFI41" s="195"/>
      <c r="RFJ41" s="195"/>
      <c r="RFK41" s="195"/>
      <c r="RFL41" s="195"/>
      <c r="RFM41" s="195"/>
      <c r="RFN41" s="195"/>
      <c r="RFO41" s="195"/>
      <c r="RFP41" s="195"/>
      <c r="RFQ41" s="195"/>
      <c r="RFR41" s="195"/>
      <c r="RFS41" s="195"/>
      <c r="RFT41" s="195"/>
      <c r="RFU41" s="195"/>
      <c r="RFV41" s="195"/>
      <c r="RFW41" s="195"/>
      <c r="RFX41" s="195"/>
      <c r="RFY41" s="195"/>
      <c r="RFZ41" s="195"/>
      <c r="RGA41" s="195"/>
      <c r="RGB41" s="195"/>
      <c r="RGC41" s="195"/>
      <c r="RGD41" s="195"/>
      <c r="RGE41" s="195"/>
      <c r="RGF41" s="195"/>
      <c r="RGG41" s="195"/>
      <c r="RGH41" s="195"/>
      <c r="RGI41" s="195"/>
      <c r="RGJ41" s="195"/>
      <c r="RGK41" s="195"/>
      <c r="RGL41" s="195"/>
      <c r="RGM41" s="195"/>
      <c r="RGN41" s="195"/>
      <c r="RGO41" s="195"/>
      <c r="RGP41" s="195"/>
      <c r="RGQ41" s="195"/>
      <c r="RGR41" s="195"/>
      <c r="RGS41" s="195"/>
      <c r="RGT41" s="195"/>
      <c r="RGU41" s="195"/>
      <c r="RGV41" s="195"/>
      <c r="RGW41" s="195"/>
      <c r="RGX41" s="195"/>
      <c r="RGY41" s="195"/>
      <c r="RGZ41" s="195"/>
      <c r="RHA41" s="195"/>
      <c r="RHB41" s="195"/>
      <c r="RHC41" s="195"/>
      <c r="RHD41" s="195"/>
      <c r="RHE41" s="195"/>
      <c r="RHF41" s="195"/>
      <c r="RHG41" s="195"/>
      <c r="RHH41" s="195"/>
      <c r="RHI41" s="195"/>
      <c r="RHJ41" s="195"/>
      <c r="RHK41" s="195"/>
      <c r="RHL41" s="195"/>
      <c r="RHM41" s="195"/>
      <c r="RHN41" s="195"/>
      <c r="RHO41" s="195"/>
      <c r="RHP41" s="195"/>
      <c r="RHQ41" s="195"/>
      <c r="RHR41" s="195"/>
      <c r="RHS41" s="195"/>
      <c r="RHT41" s="195"/>
      <c r="RHU41" s="195"/>
      <c r="RHV41" s="195"/>
      <c r="RHW41" s="195"/>
      <c r="RHX41" s="195"/>
      <c r="RHY41" s="195"/>
      <c r="RHZ41" s="195"/>
      <c r="RIA41" s="195"/>
      <c r="RIB41" s="195"/>
      <c r="RIC41" s="195"/>
      <c r="RID41" s="195"/>
      <c r="RIE41" s="195"/>
      <c r="RIF41" s="195"/>
      <c r="RIG41" s="195"/>
      <c r="RIH41" s="195"/>
      <c r="RII41" s="195"/>
      <c r="RIJ41" s="195"/>
      <c r="RIK41" s="195"/>
      <c r="RIL41" s="195"/>
      <c r="RIM41" s="195"/>
      <c r="RIN41" s="195"/>
      <c r="RIO41" s="195"/>
      <c r="RIP41" s="195"/>
      <c r="RIQ41" s="195"/>
      <c r="RIR41" s="195"/>
      <c r="RIS41" s="195"/>
      <c r="RIT41" s="195"/>
      <c r="RIU41" s="195"/>
      <c r="RIV41" s="195"/>
      <c r="RIW41" s="195"/>
      <c r="RIX41" s="195"/>
      <c r="RIY41" s="195"/>
      <c r="RIZ41" s="195"/>
      <c r="RJA41" s="195"/>
      <c r="RJB41" s="195"/>
      <c r="RJC41" s="195"/>
      <c r="RJD41" s="195"/>
      <c r="RJE41" s="195"/>
      <c r="RJF41" s="195"/>
      <c r="RJG41" s="195"/>
      <c r="RJH41" s="195"/>
      <c r="RJI41" s="195"/>
      <c r="RJJ41" s="195"/>
      <c r="RJK41" s="195"/>
      <c r="RJL41" s="195"/>
      <c r="RJM41" s="195"/>
      <c r="RJN41" s="195"/>
      <c r="RJO41" s="195"/>
      <c r="RJP41" s="195"/>
      <c r="RJQ41" s="195"/>
      <c r="RJR41" s="195"/>
      <c r="RJS41" s="195"/>
      <c r="RJT41" s="195"/>
      <c r="RJU41" s="195"/>
      <c r="RJV41" s="195"/>
      <c r="RJW41" s="195"/>
      <c r="RJX41" s="195"/>
      <c r="RJY41" s="195"/>
      <c r="RJZ41" s="195"/>
      <c r="RKA41" s="195"/>
      <c r="RKB41" s="195"/>
      <c r="RKC41" s="195"/>
      <c r="RKD41" s="195"/>
      <c r="RKE41" s="195"/>
      <c r="RKF41" s="195"/>
      <c r="RKG41" s="195"/>
      <c r="RKH41" s="195"/>
      <c r="RKI41" s="195"/>
      <c r="RKJ41" s="195"/>
      <c r="RKK41" s="195"/>
      <c r="RKL41" s="195"/>
      <c r="RKM41" s="195"/>
      <c r="RKN41" s="195"/>
      <c r="RKO41" s="195"/>
      <c r="RKP41" s="195"/>
      <c r="RKQ41" s="195"/>
      <c r="RKR41" s="195"/>
      <c r="RKS41" s="195"/>
      <c r="RKT41" s="195"/>
      <c r="RKU41" s="195"/>
      <c r="RKV41" s="195"/>
      <c r="RKW41" s="195"/>
      <c r="RKX41" s="195"/>
      <c r="RKY41" s="195"/>
      <c r="RKZ41" s="195"/>
      <c r="RLA41" s="195"/>
      <c r="RLB41" s="195"/>
      <c r="RLC41" s="195"/>
      <c r="RLD41" s="195"/>
      <c r="RLE41" s="195"/>
      <c r="RLF41" s="195"/>
      <c r="RLG41" s="195"/>
      <c r="RLH41" s="195"/>
      <c r="RLI41" s="195"/>
      <c r="RLJ41" s="195"/>
      <c r="RLK41" s="195"/>
      <c r="RLL41" s="195"/>
      <c r="RLM41" s="195"/>
      <c r="RLN41" s="195"/>
      <c r="RLO41" s="195"/>
      <c r="RLP41" s="195"/>
      <c r="RLQ41" s="195"/>
      <c r="RLR41" s="195"/>
      <c r="RLS41" s="195"/>
      <c r="RLT41" s="195"/>
      <c r="RLU41" s="195"/>
      <c r="RLV41" s="195"/>
      <c r="RLW41" s="195"/>
      <c r="RLX41" s="195"/>
      <c r="RLY41" s="195"/>
      <c r="RLZ41" s="195"/>
      <c r="RMA41" s="195"/>
      <c r="RMB41" s="195"/>
      <c r="RMC41" s="195"/>
      <c r="RMD41" s="195"/>
      <c r="RME41" s="195"/>
      <c r="RMF41" s="195"/>
      <c r="RMG41" s="195"/>
      <c r="RMH41" s="195"/>
      <c r="RMI41" s="195"/>
      <c r="RMJ41" s="195"/>
      <c r="RMK41" s="195"/>
      <c r="RML41" s="195"/>
      <c r="RMM41" s="195"/>
      <c r="RMN41" s="195"/>
      <c r="RMO41" s="195"/>
      <c r="RMP41" s="195"/>
      <c r="RMQ41" s="195"/>
      <c r="RMR41" s="195"/>
      <c r="RMS41" s="195"/>
      <c r="RMT41" s="195"/>
      <c r="RMU41" s="195"/>
      <c r="RMV41" s="195"/>
      <c r="RMW41" s="195"/>
      <c r="RMX41" s="195"/>
      <c r="RMY41" s="195"/>
      <c r="RMZ41" s="195"/>
      <c r="RNA41" s="195"/>
      <c r="RNB41" s="195"/>
      <c r="RNC41" s="195"/>
      <c r="RND41" s="195"/>
      <c r="RNE41" s="195"/>
      <c r="RNF41" s="195"/>
      <c r="RNG41" s="195"/>
      <c r="RNH41" s="195"/>
      <c r="RNI41" s="195"/>
      <c r="RNJ41" s="195"/>
      <c r="RNK41" s="195"/>
      <c r="RNL41" s="195"/>
      <c r="RNM41" s="195"/>
      <c r="RNN41" s="195"/>
      <c r="RNO41" s="195"/>
      <c r="RNP41" s="195"/>
      <c r="RNQ41" s="195"/>
      <c r="RNR41" s="195"/>
      <c r="RNS41" s="195"/>
      <c r="RNT41" s="195"/>
      <c r="RNU41" s="195"/>
      <c r="RNV41" s="195"/>
      <c r="RNW41" s="195"/>
      <c r="RNX41" s="195"/>
      <c r="RNY41" s="195"/>
      <c r="RNZ41" s="195"/>
      <c r="ROA41" s="195"/>
      <c r="ROB41" s="195"/>
      <c r="ROC41" s="195"/>
      <c r="ROD41" s="195"/>
      <c r="ROE41" s="195"/>
      <c r="ROF41" s="195"/>
      <c r="ROG41" s="195"/>
      <c r="ROH41" s="195"/>
      <c r="ROI41" s="195"/>
      <c r="ROJ41" s="195"/>
      <c r="ROK41" s="195"/>
      <c r="ROL41" s="195"/>
      <c r="ROM41" s="195"/>
      <c r="RON41" s="195"/>
      <c r="ROO41" s="195"/>
      <c r="ROP41" s="195"/>
      <c r="ROQ41" s="195"/>
      <c r="ROR41" s="195"/>
      <c r="ROS41" s="195"/>
      <c r="ROT41" s="195"/>
      <c r="ROU41" s="195"/>
      <c r="ROV41" s="195"/>
      <c r="ROW41" s="195"/>
      <c r="ROX41" s="195"/>
      <c r="ROY41" s="195"/>
      <c r="ROZ41" s="195"/>
      <c r="RPA41" s="195"/>
      <c r="RPB41" s="195"/>
      <c r="RPC41" s="195"/>
      <c r="RPD41" s="195"/>
      <c r="RPE41" s="195"/>
      <c r="RPF41" s="195"/>
      <c r="RPG41" s="195"/>
      <c r="RPH41" s="195"/>
      <c r="RPI41" s="195"/>
      <c r="RPJ41" s="195"/>
      <c r="RPK41" s="195"/>
      <c r="RPL41" s="195"/>
      <c r="RPM41" s="195"/>
      <c r="RPN41" s="195"/>
      <c r="RPO41" s="195"/>
      <c r="RPP41" s="195"/>
      <c r="RPQ41" s="195"/>
      <c r="RPR41" s="195"/>
      <c r="RPS41" s="195"/>
      <c r="RPT41" s="195"/>
      <c r="RPU41" s="195"/>
      <c r="RPV41" s="195"/>
      <c r="RPW41" s="195"/>
      <c r="RPX41" s="195"/>
      <c r="RPY41" s="195"/>
      <c r="RPZ41" s="195"/>
      <c r="RQA41" s="195"/>
      <c r="RQB41" s="195"/>
      <c r="RQC41" s="195"/>
      <c r="RQD41" s="195"/>
      <c r="RQE41" s="195"/>
      <c r="RQF41" s="195"/>
      <c r="RQG41" s="195"/>
      <c r="RQH41" s="195"/>
      <c r="RQI41" s="195"/>
      <c r="RQJ41" s="195"/>
      <c r="RQK41" s="195"/>
      <c r="RQL41" s="195"/>
      <c r="RQM41" s="195"/>
      <c r="RQN41" s="195"/>
      <c r="RQO41" s="195"/>
      <c r="RQP41" s="195"/>
      <c r="RQQ41" s="195"/>
      <c r="RQR41" s="195"/>
      <c r="RQS41" s="195"/>
      <c r="RQT41" s="195"/>
      <c r="RQU41" s="195"/>
      <c r="RQV41" s="195"/>
      <c r="RQW41" s="195"/>
      <c r="RQX41" s="195"/>
      <c r="RQY41" s="195"/>
      <c r="RQZ41" s="195"/>
      <c r="RRA41" s="195"/>
      <c r="RRB41" s="195"/>
      <c r="RRC41" s="195"/>
      <c r="RRD41" s="195"/>
      <c r="RRE41" s="195"/>
      <c r="RRF41" s="195"/>
      <c r="RRG41" s="195"/>
      <c r="RRH41" s="195"/>
      <c r="RRI41" s="195"/>
      <c r="RRJ41" s="195"/>
      <c r="RRK41" s="195"/>
      <c r="RRL41" s="195"/>
      <c r="RRM41" s="195"/>
      <c r="RRN41" s="195"/>
      <c r="RRO41" s="195"/>
      <c r="RRP41" s="195"/>
      <c r="RRQ41" s="195"/>
      <c r="RRR41" s="195"/>
      <c r="RRS41" s="195"/>
      <c r="RRT41" s="195"/>
      <c r="RRU41" s="195"/>
      <c r="RRV41" s="195"/>
      <c r="RRW41" s="195"/>
      <c r="RRX41" s="195"/>
      <c r="RRY41" s="195"/>
      <c r="RRZ41" s="195"/>
      <c r="RSA41" s="195"/>
      <c r="RSB41" s="195"/>
      <c r="RSC41" s="195"/>
      <c r="RSD41" s="195"/>
      <c r="RSE41" s="195"/>
      <c r="RSF41" s="195"/>
      <c r="RSG41" s="195"/>
      <c r="RSH41" s="195"/>
      <c r="RSI41" s="195"/>
      <c r="RSJ41" s="195"/>
      <c r="RSK41" s="195"/>
      <c r="RSL41" s="195"/>
      <c r="RSM41" s="195"/>
      <c r="RSN41" s="195"/>
      <c r="RSO41" s="195"/>
      <c r="RSP41" s="195"/>
      <c r="RSQ41" s="195"/>
      <c r="RSR41" s="195"/>
      <c r="RSS41" s="195"/>
      <c r="RST41" s="195"/>
      <c r="RSU41" s="195"/>
      <c r="RSV41" s="195"/>
      <c r="RSW41" s="195"/>
      <c r="RSX41" s="195"/>
      <c r="RSY41" s="195"/>
      <c r="RSZ41" s="195"/>
      <c r="RTA41" s="195"/>
      <c r="RTB41" s="195"/>
      <c r="RTC41" s="195"/>
      <c r="RTD41" s="195"/>
      <c r="RTE41" s="195"/>
      <c r="RTF41" s="195"/>
      <c r="RTG41" s="195"/>
      <c r="RTH41" s="195"/>
      <c r="RTI41" s="195"/>
      <c r="RTJ41" s="195"/>
      <c r="RTK41" s="195"/>
      <c r="RTL41" s="195"/>
      <c r="RTM41" s="195"/>
      <c r="RTN41" s="195"/>
      <c r="RTO41" s="195"/>
      <c r="RTP41" s="195"/>
      <c r="RTQ41" s="195"/>
      <c r="RTR41" s="195"/>
      <c r="RTS41" s="195"/>
      <c r="RTT41" s="195"/>
      <c r="RTU41" s="195"/>
      <c r="RTV41" s="195"/>
      <c r="RTW41" s="195"/>
      <c r="RTX41" s="195"/>
      <c r="RTY41" s="195"/>
      <c r="RTZ41" s="195"/>
      <c r="RUA41" s="195"/>
      <c r="RUB41" s="195"/>
      <c r="RUC41" s="195"/>
      <c r="RUD41" s="195"/>
      <c r="RUE41" s="195"/>
      <c r="RUF41" s="195"/>
      <c r="RUG41" s="195"/>
      <c r="RUH41" s="195"/>
      <c r="RUI41" s="195"/>
      <c r="RUJ41" s="195"/>
      <c r="RUK41" s="195"/>
      <c r="RUL41" s="195"/>
      <c r="RUM41" s="195"/>
      <c r="RUN41" s="195"/>
      <c r="RUO41" s="195"/>
      <c r="RUP41" s="195"/>
      <c r="RUQ41" s="195"/>
      <c r="RUR41" s="195"/>
      <c r="RUS41" s="195"/>
      <c r="RUT41" s="195"/>
      <c r="RUU41" s="195"/>
      <c r="RUV41" s="195"/>
      <c r="RUW41" s="195"/>
      <c r="RUX41" s="195"/>
      <c r="RUY41" s="195"/>
      <c r="RUZ41" s="195"/>
      <c r="RVA41" s="195"/>
      <c r="RVB41" s="195"/>
      <c r="RVC41" s="195"/>
      <c r="RVD41" s="195"/>
      <c r="RVE41" s="195"/>
      <c r="RVF41" s="195"/>
      <c r="RVG41" s="195"/>
      <c r="RVH41" s="195"/>
      <c r="RVI41" s="195"/>
      <c r="RVJ41" s="195"/>
      <c r="RVK41" s="195"/>
      <c r="RVL41" s="195"/>
      <c r="RVM41" s="195"/>
      <c r="RVN41" s="195"/>
      <c r="RVO41" s="195"/>
      <c r="RVP41" s="195"/>
      <c r="RVQ41" s="195"/>
      <c r="RVR41" s="195"/>
      <c r="RVS41" s="195"/>
      <c r="RVT41" s="195"/>
      <c r="RVU41" s="195"/>
      <c r="RVV41" s="195"/>
      <c r="RVW41" s="195"/>
      <c r="RVX41" s="195"/>
      <c r="RVY41" s="195"/>
      <c r="RVZ41" s="195"/>
      <c r="RWA41" s="195"/>
      <c r="RWB41" s="195"/>
      <c r="RWC41" s="195"/>
      <c r="RWD41" s="195"/>
      <c r="RWE41" s="195"/>
      <c r="RWF41" s="195"/>
      <c r="RWG41" s="195"/>
      <c r="RWH41" s="195"/>
      <c r="RWI41" s="195"/>
      <c r="RWJ41" s="195"/>
      <c r="RWK41" s="195"/>
      <c r="RWL41" s="195"/>
      <c r="RWM41" s="195"/>
      <c r="RWN41" s="195"/>
      <c r="RWO41" s="195"/>
      <c r="RWP41" s="195"/>
      <c r="RWQ41" s="195"/>
      <c r="RWR41" s="195"/>
      <c r="RWS41" s="195"/>
      <c r="RWT41" s="195"/>
      <c r="RWU41" s="195"/>
      <c r="RWV41" s="195"/>
      <c r="RWW41" s="195"/>
      <c r="RWX41" s="195"/>
      <c r="RWY41" s="195"/>
      <c r="RWZ41" s="195"/>
      <c r="RXA41" s="195"/>
      <c r="RXB41" s="195"/>
      <c r="RXC41" s="195"/>
      <c r="RXD41" s="195"/>
      <c r="RXE41" s="195"/>
      <c r="RXF41" s="195"/>
      <c r="RXG41" s="195"/>
      <c r="RXH41" s="195"/>
      <c r="RXI41" s="195"/>
      <c r="RXJ41" s="195"/>
      <c r="RXK41" s="195"/>
      <c r="RXL41" s="195"/>
      <c r="RXM41" s="195"/>
      <c r="RXN41" s="195"/>
      <c r="RXO41" s="195"/>
      <c r="RXP41" s="195"/>
      <c r="RXQ41" s="195"/>
      <c r="RXR41" s="195"/>
      <c r="RXS41" s="195"/>
      <c r="RXT41" s="195"/>
      <c r="RXU41" s="195"/>
      <c r="RXV41" s="195"/>
      <c r="RXW41" s="195"/>
      <c r="RXX41" s="195"/>
      <c r="RXY41" s="195"/>
      <c r="RXZ41" s="195"/>
      <c r="RYA41" s="195"/>
      <c r="RYB41" s="195"/>
      <c r="RYC41" s="195"/>
      <c r="RYD41" s="195"/>
      <c r="RYE41" s="195"/>
      <c r="RYF41" s="195"/>
      <c r="RYG41" s="195"/>
      <c r="RYH41" s="195"/>
      <c r="RYI41" s="195"/>
      <c r="RYJ41" s="195"/>
      <c r="RYK41" s="195"/>
      <c r="RYL41" s="195"/>
      <c r="RYM41" s="195"/>
      <c r="RYN41" s="195"/>
      <c r="RYO41" s="195"/>
      <c r="RYP41" s="195"/>
      <c r="RYQ41" s="195"/>
      <c r="RYR41" s="195"/>
      <c r="RYS41" s="195"/>
      <c r="RYT41" s="195"/>
      <c r="RYU41" s="195"/>
      <c r="RYV41" s="195"/>
      <c r="RYW41" s="195"/>
      <c r="RYX41" s="195"/>
      <c r="RYY41" s="195"/>
      <c r="RYZ41" s="195"/>
      <c r="RZA41" s="195"/>
      <c r="RZB41" s="195"/>
      <c r="RZC41" s="195"/>
      <c r="RZD41" s="195"/>
      <c r="RZE41" s="195"/>
      <c r="RZF41" s="195"/>
      <c r="RZG41" s="195"/>
      <c r="RZH41" s="195"/>
      <c r="RZI41" s="195"/>
      <c r="RZJ41" s="195"/>
      <c r="RZK41" s="195"/>
      <c r="RZL41" s="195"/>
      <c r="RZM41" s="195"/>
      <c r="RZN41" s="195"/>
      <c r="RZO41" s="195"/>
      <c r="RZP41" s="195"/>
      <c r="RZQ41" s="195"/>
      <c r="RZR41" s="195"/>
      <c r="RZS41" s="195"/>
      <c r="RZT41" s="195"/>
      <c r="RZU41" s="195"/>
      <c r="RZV41" s="195"/>
      <c r="RZW41" s="195"/>
      <c r="RZX41" s="195"/>
      <c r="RZY41" s="195"/>
      <c r="RZZ41" s="195"/>
      <c r="SAA41" s="195"/>
      <c r="SAB41" s="195"/>
      <c r="SAC41" s="195"/>
      <c r="SAD41" s="195"/>
      <c r="SAE41" s="195"/>
      <c r="SAF41" s="195"/>
      <c r="SAG41" s="195"/>
      <c r="SAH41" s="195"/>
      <c r="SAI41" s="195"/>
      <c r="SAJ41" s="195"/>
      <c r="SAK41" s="195"/>
      <c r="SAL41" s="195"/>
      <c r="SAM41" s="195"/>
      <c r="SAN41" s="195"/>
      <c r="SAO41" s="195"/>
      <c r="SAP41" s="195"/>
      <c r="SAQ41" s="195"/>
      <c r="SAR41" s="195"/>
      <c r="SAS41" s="195"/>
      <c r="SAT41" s="195"/>
      <c r="SAU41" s="195"/>
      <c r="SAV41" s="195"/>
      <c r="SAW41" s="195"/>
      <c r="SAX41" s="195"/>
      <c r="SAY41" s="195"/>
      <c r="SAZ41" s="195"/>
      <c r="SBA41" s="195"/>
      <c r="SBB41" s="195"/>
      <c r="SBC41" s="195"/>
      <c r="SBD41" s="195"/>
      <c r="SBE41" s="195"/>
      <c r="SBF41" s="195"/>
      <c r="SBG41" s="195"/>
      <c r="SBH41" s="195"/>
      <c r="SBI41" s="195"/>
      <c r="SBJ41" s="195"/>
      <c r="SBK41" s="195"/>
      <c r="SBL41" s="195"/>
      <c r="SBM41" s="195"/>
      <c r="SBN41" s="195"/>
      <c r="SBO41" s="195"/>
      <c r="SBP41" s="195"/>
      <c r="SBQ41" s="195"/>
      <c r="SBR41" s="195"/>
      <c r="SBS41" s="195"/>
      <c r="SBT41" s="195"/>
      <c r="SBU41" s="195"/>
      <c r="SBV41" s="195"/>
      <c r="SBW41" s="195"/>
      <c r="SBX41" s="195"/>
      <c r="SBY41" s="195"/>
      <c r="SBZ41" s="195"/>
      <c r="SCA41" s="195"/>
      <c r="SCB41" s="195"/>
      <c r="SCC41" s="195"/>
      <c r="SCD41" s="195"/>
      <c r="SCE41" s="195"/>
      <c r="SCF41" s="195"/>
      <c r="SCG41" s="195"/>
      <c r="SCH41" s="195"/>
      <c r="SCI41" s="195"/>
      <c r="SCJ41" s="195"/>
      <c r="SCK41" s="195"/>
      <c r="SCL41" s="195"/>
      <c r="SCM41" s="195"/>
      <c r="SCN41" s="195"/>
      <c r="SCO41" s="195"/>
      <c r="SCP41" s="195"/>
      <c r="SCQ41" s="195"/>
      <c r="SCR41" s="195"/>
      <c r="SCS41" s="195"/>
      <c r="SCT41" s="195"/>
      <c r="SCU41" s="195"/>
      <c r="SCV41" s="195"/>
      <c r="SCW41" s="195"/>
      <c r="SCX41" s="195"/>
      <c r="SCY41" s="195"/>
      <c r="SCZ41" s="195"/>
      <c r="SDA41" s="195"/>
      <c r="SDB41" s="195"/>
      <c r="SDC41" s="195"/>
      <c r="SDD41" s="195"/>
      <c r="SDE41" s="195"/>
      <c r="SDF41" s="195"/>
      <c r="SDG41" s="195"/>
      <c r="SDH41" s="195"/>
      <c r="SDI41" s="195"/>
      <c r="SDJ41" s="195"/>
      <c r="SDK41" s="195"/>
      <c r="SDL41" s="195"/>
      <c r="SDM41" s="195"/>
      <c r="SDN41" s="195"/>
      <c r="SDO41" s="195"/>
      <c r="SDP41" s="195"/>
      <c r="SDQ41" s="195"/>
      <c r="SDR41" s="195"/>
      <c r="SDS41" s="195"/>
      <c r="SDT41" s="195"/>
      <c r="SDU41" s="195"/>
      <c r="SDV41" s="195"/>
      <c r="SDW41" s="195"/>
      <c r="SDX41" s="195"/>
      <c r="SDY41" s="195"/>
      <c r="SDZ41" s="195"/>
      <c r="SEA41" s="195"/>
      <c r="SEB41" s="195"/>
      <c r="SEC41" s="195"/>
      <c r="SED41" s="195"/>
      <c r="SEE41" s="195"/>
      <c r="SEF41" s="195"/>
      <c r="SEG41" s="195"/>
      <c r="SEH41" s="195"/>
      <c r="SEI41" s="195"/>
      <c r="SEJ41" s="195"/>
      <c r="SEK41" s="195"/>
      <c r="SEL41" s="195"/>
      <c r="SEM41" s="195"/>
      <c r="SEN41" s="195"/>
      <c r="SEO41" s="195"/>
      <c r="SEP41" s="195"/>
      <c r="SEQ41" s="195"/>
      <c r="SER41" s="195"/>
      <c r="SES41" s="195"/>
      <c r="SET41" s="195"/>
      <c r="SEU41" s="195"/>
      <c r="SEV41" s="195"/>
      <c r="SEW41" s="195"/>
      <c r="SEX41" s="195"/>
      <c r="SEY41" s="195"/>
      <c r="SEZ41" s="195"/>
      <c r="SFA41" s="195"/>
      <c r="SFB41" s="195"/>
      <c r="SFC41" s="195"/>
      <c r="SFD41" s="195"/>
      <c r="SFE41" s="195"/>
      <c r="SFF41" s="195"/>
      <c r="SFG41" s="195"/>
      <c r="SFH41" s="195"/>
      <c r="SFI41" s="195"/>
      <c r="SFJ41" s="195"/>
      <c r="SFK41" s="195"/>
      <c r="SFL41" s="195"/>
      <c r="SFM41" s="195"/>
      <c r="SFN41" s="195"/>
      <c r="SFO41" s="195"/>
      <c r="SFP41" s="195"/>
      <c r="SFQ41" s="195"/>
      <c r="SFR41" s="195"/>
      <c r="SFS41" s="195"/>
      <c r="SFT41" s="195"/>
      <c r="SFU41" s="195"/>
      <c r="SFV41" s="195"/>
      <c r="SFW41" s="195"/>
      <c r="SFX41" s="195"/>
      <c r="SFY41" s="195"/>
      <c r="SFZ41" s="195"/>
      <c r="SGA41" s="195"/>
      <c r="SGB41" s="195"/>
      <c r="SGC41" s="195"/>
      <c r="SGD41" s="195"/>
      <c r="SGE41" s="195"/>
      <c r="SGF41" s="195"/>
      <c r="SGG41" s="195"/>
      <c r="SGH41" s="195"/>
      <c r="SGI41" s="195"/>
      <c r="SGJ41" s="195"/>
      <c r="SGK41" s="195"/>
      <c r="SGL41" s="195"/>
      <c r="SGM41" s="195"/>
      <c r="SGN41" s="195"/>
      <c r="SGO41" s="195"/>
      <c r="SGP41" s="195"/>
      <c r="SGQ41" s="195"/>
      <c r="SGR41" s="195"/>
      <c r="SGS41" s="195"/>
      <c r="SGT41" s="195"/>
      <c r="SGU41" s="195"/>
      <c r="SGV41" s="195"/>
      <c r="SGW41" s="195"/>
      <c r="SGX41" s="195"/>
      <c r="SGY41" s="195"/>
      <c r="SGZ41" s="195"/>
      <c r="SHA41" s="195"/>
      <c r="SHB41" s="195"/>
      <c r="SHC41" s="195"/>
      <c r="SHD41" s="195"/>
      <c r="SHE41" s="195"/>
      <c r="SHF41" s="195"/>
      <c r="SHG41" s="195"/>
      <c r="SHH41" s="195"/>
      <c r="SHI41" s="195"/>
      <c r="SHJ41" s="195"/>
      <c r="SHK41" s="195"/>
      <c r="SHL41" s="195"/>
      <c r="SHM41" s="195"/>
      <c r="SHN41" s="195"/>
      <c r="SHO41" s="195"/>
      <c r="SHP41" s="195"/>
      <c r="SHQ41" s="195"/>
      <c r="SHR41" s="195"/>
      <c r="SHS41" s="195"/>
      <c r="SHT41" s="195"/>
      <c r="SHU41" s="195"/>
      <c r="SHV41" s="195"/>
      <c r="SHW41" s="195"/>
      <c r="SHX41" s="195"/>
      <c r="SHY41" s="195"/>
      <c r="SHZ41" s="195"/>
      <c r="SIA41" s="195"/>
      <c r="SIB41" s="195"/>
      <c r="SIC41" s="195"/>
      <c r="SID41" s="195"/>
      <c r="SIE41" s="195"/>
      <c r="SIF41" s="195"/>
      <c r="SIG41" s="195"/>
      <c r="SIH41" s="195"/>
      <c r="SII41" s="195"/>
      <c r="SIJ41" s="195"/>
      <c r="SIK41" s="195"/>
      <c r="SIL41" s="195"/>
      <c r="SIM41" s="195"/>
      <c r="SIN41" s="195"/>
      <c r="SIO41" s="195"/>
      <c r="SIP41" s="195"/>
      <c r="SIQ41" s="195"/>
      <c r="SIR41" s="195"/>
      <c r="SIS41" s="195"/>
      <c r="SIT41" s="195"/>
      <c r="SIU41" s="195"/>
      <c r="SIV41" s="195"/>
      <c r="SIW41" s="195"/>
      <c r="SIX41" s="195"/>
      <c r="SIY41" s="195"/>
      <c r="SIZ41" s="195"/>
      <c r="SJA41" s="195"/>
      <c r="SJB41" s="195"/>
      <c r="SJC41" s="195"/>
      <c r="SJD41" s="195"/>
      <c r="SJE41" s="195"/>
      <c r="SJF41" s="195"/>
      <c r="SJG41" s="195"/>
      <c r="SJH41" s="195"/>
      <c r="SJI41" s="195"/>
      <c r="SJJ41" s="195"/>
      <c r="SJK41" s="195"/>
      <c r="SJL41" s="195"/>
      <c r="SJM41" s="195"/>
      <c r="SJN41" s="195"/>
      <c r="SJO41" s="195"/>
      <c r="SJP41" s="195"/>
      <c r="SJQ41" s="195"/>
      <c r="SJR41" s="195"/>
      <c r="SJS41" s="195"/>
      <c r="SJT41" s="195"/>
      <c r="SJU41" s="195"/>
      <c r="SJV41" s="195"/>
      <c r="SJW41" s="195"/>
      <c r="SJX41" s="195"/>
      <c r="SJY41" s="195"/>
      <c r="SJZ41" s="195"/>
      <c r="SKA41" s="195"/>
      <c r="SKB41" s="195"/>
      <c r="SKC41" s="195"/>
      <c r="SKD41" s="195"/>
      <c r="SKE41" s="195"/>
      <c r="SKF41" s="195"/>
      <c r="SKG41" s="195"/>
      <c r="SKH41" s="195"/>
      <c r="SKI41" s="195"/>
      <c r="SKJ41" s="195"/>
      <c r="SKK41" s="195"/>
      <c r="SKL41" s="195"/>
      <c r="SKM41" s="195"/>
      <c r="SKN41" s="195"/>
      <c r="SKO41" s="195"/>
      <c r="SKP41" s="195"/>
      <c r="SKQ41" s="195"/>
      <c r="SKR41" s="195"/>
      <c r="SKS41" s="195"/>
      <c r="SKT41" s="195"/>
      <c r="SKU41" s="195"/>
      <c r="SKV41" s="195"/>
      <c r="SKW41" s="195"/>
      <c r="SKX41" s="195"/>
      <c r="SKY41" s="195"/>
      <c r="SKZ41" s="195"/>
      <c r="SLA41" s="195"/>
      <c r="SLB41" s="195"/>
      <c r="SLC41" s="195"/>
      <c r="SLD41" s="195"/>
      <c r="SLE41" s="195"/>
      <c r="SLF41" s="195"/>
      <c r="SLG41" s="195"/>
      <c r="SLH41" s="195"/>
      <c r="SLI41" s="195"/>
      <c r="SLJ41" s="195"/>
      <c r="SLK41" s="195"/>
      <c r="SLL41" s="195"/>
      <c r="SLM41" s="195"/>
      <c r="SLN41" s="195"/>
      <c r="SLO41" s="195"/>
      <c r="SLP41" s="195"/>
      <c r="SLQ41" s="195"/>
      <c r="SLR41" s="195"/>
      <c r="SLS41" s="195"/>
      <c r="SLT41" s="195"/>
      <c r="SLU41" s="195"/>
      <c r="SLV41" s="195"/>
      <c r="SLW41" s="195"/>
      <c r="SLX41" s="195"/>
      <c r="SLY41" s="195"/>
      <c r="SLZ41" s="195"/>
      <c r="SMA41" s="195"/>
      <c r="SMB41" s="195"/>
      <c r="SMC41" s="195"/>
      <c r="SMD41" s="195"/>
      <c r="SME41" s="195"/>
      <c r="SMF41" s="195"/>
      <c r="SMG41" s="195"/>
      <c r="SMH41" s="195"/>
      <c r="SMI41" s="195"/>
      <c r="SMJ41" s="195"/>
      <c r="SMK41" s="195"/>
      <c r="SML41" s="195"/>
      <c r="SMM41" s="195"/>
      <c r="SMN41" s="195"/>
      <c r="SMO41" s="195"/>
      <c r="SMP41" s="195"/>
      <c r="SMQ41" s="195"/>
      <c r="SMR41" s="195"/>
      <c r="SMS41" s="195"/>
      <c r="SMT41" s="195"/>
      <c r="SMU41" s="195"/>
      <c r="SMV41" s="195"/>
      <c r="SMW41" s="195"/>
      <c r="SMX41" s="195"/>
      <c r="SMY41" s="195"/>
      <c r="SMZ41" s="195"/>
      <c r="SNA41" s="195"/>
      <c r="SNB41" s="195"/>
      <c r="SNC41" s="195"/>
      <c r="SND41" s="195"/>
      <c r="SNE41" s="195"/>
      <c r="SNF41" s="195"/>
      <c r="SNG41" s="195"/>
      <c r="SNH41" s="195"/>
      <c r="SNI41" s="195"/>
      <c r="SNJ41" s="195"/>
      <c r="SNK41" s="195"/>
      <c r="SNL41" s="195"/>
      <c r="SNM41" s="195"/>
      <c r="SNN41" s="195"/>
      <c r="SNO41" s="195"/>
      <c r="SNP41" s="195"/>
      <c r="SNQ41" s="195"/>
      <c r="SNR41" s="195"/>
      <c r="SNS41" s="195"/>
      <c r="SNT41" s="195"/>
      <c r="SNU41" s="195"/>
      <c r="SNV41" s="195"/>
      <c r="SNW41" s="195"/>
      <c r="SNX41" s="195"/>
      <c r="SNY41" s="195"/>
      <c r="SNZ41" s="195"/>
      <c r="SOA41" s="195"/>
      <c r="SOB41" s="195"/>
      <c r="SOC41" s="195"/>
      <c r="SOD41" s="195"/>
      <c r="SOE41" s="195"/>
      <c r="SOF41" s="195"/>
      <c r="SOG41" s="195"/>
      <c r="SOH41" s="195"/>
      <c r="SOI41" s="195"/>
      <c r="SOJ41" s="195"/>
      <c r="SOK41" s="195"/>
      <c r="SOL41" s="195"/>
      <c r="SOM41" s="195"/>
      <c r="SON41" s="195"/>
      <c r="SOO41" s="195"/>
      <c r="SOP41" s="195"/>
      <c r="SOQ41" s="195"/>
      <c r="SOR41" s="195"/>
      <c r="SOS41" s="195"/>
      <c r="SOT41" s="195"/>
      <c r="SOU41" s="195"/>
      <c r="SOV41" s="195"/>
      <c r="SOW41" s="195"/>
      <c r="SOX41" s="195"/>
      <c r="SOY41" s="195"/>
      <c r="SOZ41" s="195"/>
      <c r="SPA41" s="195"/>
      <c r="SPB41" s="195"/>
      <c r="SPC41" s="195"/>
      <c r="SPD41" s="195"/>
      <c r="SPE41" s="195"/>
      <c r="SPF41" s="195"/>
      <c r="SPG41" s="195"/>
      <c r="SPH41" s="195"/>
      <c r="SPI41" s="195"/>
      <c r="SPJ41" s="195"/>
      <c r="SPK41" s="195"/>
      <c r="SPL41" s="195"/>
      <c r="SPM41" s="195"/>
      <c r="SPN41" s="195"/>
      <c r="SPO41" s="195"/>
      <c r="SPP41" s="195"/>
      <c r="SPQ41" s="195"/>
      <c r="SPR41" s="195"/>
      <c r="SPS41" s="195"/>
      <c r="SPT41" s="195"/>
      <c r="SPU41" s="195"/>
      <c r="SPV41" s="195"/>
      <c r="SPW41" s="195"/>
      <c r="SPX41" s="195"/>
      <c r="SPY41" s="195"/>
      <c r="SPZ41" s="195"/>
      <c r="SQA41" s="195"/>
      <c r="SQB41" s="195"/>
      <c r="SQC41" s="195"/>
      <c r="SQD41" s="195"/>
      <c r="SQE41" s="195"/>
      <c r="SQF41" s="195"/>
      <c r="SQG41" s="195"/>
      <c r="SQH41" s="195"/>
      <c r="SQI41" s="195"/>
      <c r="SQJ41" s="195"/>
      <c r="SQK41" s="195"/>
      <c r="SQL41" s="195"/>
      <c r="SQM41" s="195"/>
      <c r="SQN41" s="195"/>
      <c r="SQO41" s="195"/>
      <c r="SQP41" s="195"/>
      <c r="SQQ41" s="195"/>
      <c r="SQR41" s="195"/>
      <c r="SQS41" s="195"/>
      <c r="SQT41" s="195"/>
      <c r="SQU41" s="195"/>
      <c r="SQV41" s="195"/>
      <c r="SQW41" s="195"/>
      <c r="SQX41" s="195"/>
      <c r="SQY41" s="195"/>
      <c r="SQZ41" s="195"/>
      <c r="SRA41" s="195"/>
      <c r="SRB41" s="195"/>
      <c r="SRC41" s="195"/>
      <c r="SRD41" s="195"/>
      <c r="SRE41" s="195"/>
      <c r="SRF41" s="195"/>
      <c r="SRG41" s="195"/>
      <c r="SRH41" s="195"/>
      <c r="SRI41" s="195"/>
      <c r="SRJ41" s="195"/>
      <c r="SRK41" s="195"/>
      <c r="SRL41" s="195"/>
      <c r="SRM41" s="195"/>
      <c r="SRN41" s="195"/>
      <c r="SRO41" s="195"/>
      <c r="SRP41" s="195"/>
      <c r="SRQ41" s="195"/>
      <c r="SRR41" s="195"/>
      <c r="SRS41" s="195"/>
      <c r="SRT41" s="195"/>
      <c r="SRU41" s="195"/>
      <c r="SRV41" s="195"/>
      <c r="SRW41" s="195"/>
      <c r="SRX41" s="195"/>
      <c r="SRY41" s="195"/>
      <c r="SRZ41" s="195"/>
      <c r="SSA41" s="195"/>
      <c r="SSB41" s="195"/>
      <c r="SSC41" s="195"/>
      <c r="SSD41" s="195"/>
      <c r="SSE41" s="195"/>
      <c r="SSF41" s="195"/>
      <c r="SSG41" s="195"/>
      <c r="SSH41" s="195"/>
      <c r="SSI41" s="195"/>
      <c r="SSJ41" s="195"/>
      <c r="SSK41" s="195"/>
      <c r="SSL41" s="195"/>
      <c r="SSM41" s="195"/>
      <c r="SSN41" s="195"/>
      <c r="SSO41" s="195"/>
      <c r="SSP41" s="195"/>
      <c r="SSQ41" s="195"/>
      <c r="SSR41" s="195"/>
      <c r="SSS41" s="195"/>
      <c r="SST41" s="195"/>
      <c r="SSU41" s="195"/>
      <c r="SSV41" s="195"/>
      <c r="SSW41" s="195"/>
      <c r="SSX41" s="195"/>
      <c r="SSY41" s="195"/>
      <c r="SSZ41" s="195"/>
      <c r="STA41" s="195"/>
      <c r="STB41" s="195"/>
      <c r="STC41" s="195"/>
      <c r="STD41" s="195"/>
      <c r="STE41" s="195"/>
      <c r="STF41" s="195"/>
      <c r="STG41" s="195"/>
      <c r="STH41" s="195"/>
      <c r="STI41" s="195"/>
      <c r="STJ41" s="195"/>
      <c r="STK41" s="195"/>
      <c r="STL41" s="195"/>
      <c r="STM41" s="195"/>
      <c r="STN41" s="195"/>
      <c r="STO41" s="195"/>
      <c r="STP41" s="195"/>
      <c r="STQ41" s="195"/>
      <c r="STR41" s="195"/>
      <c r="STS41" s="195"/>
      <c r="STT41" s="195"/>
      <c r="STU41" s="195"/>
      <c r="STV41" s="195"/>
      <c r="STW41" s="195"/>
      <c r="STX41" s="195"/>
      <c r="STY41" s="195"/>
      <c r="STZ41" s="195"/>
      <c r="SUA41" s="195"/>
      <c r="SUB41" s="195"/>
      <c r="SUC41" s="195"/>
      <c r="SUD41" s="195"/>
      <c r="SUE41" s="195"/>
      <c r="SUF41" s="195"/>
      <c r="SUG41" s="195"/>
      <c r="SUH41" s="195"/>
      <c r="SUI41" s="195"/>
      <c r="SUJ41" s="195"/>
      <c r="SUK41" s="195"/>
      <c r="SUL41" s="195"/>
      <c r="SUM41" s="195"/>
      <c r="SUN41" s="195"/>
      <c r="SUO41" s="195"/>
      <c r="SUP41" s="195"/>
      <c r="SUQ41" s="195"/>
      <c r="SUR41" s="195"/>
      <c r="SUS41" s="195"/>
      <c r="SUT41" s="195"/>
      <c r="SUU41" s="195"/>
      <c r="SUV41" s="195"/>
      <c r="SUW41" s="195"/>
      <c r="SUX41" s="195"/>
      <c r="SUY41" s="195"/>
      <c r="SUZ41" s="195"/>
      <c r="SVA41" s="195"/>
      <c r="SVB41" s="195"/>
      <c r="SVC41" s="195"/>
      <c r="SVD41" s="195"/>
      <c r="SVE41" s="195"/>
      <c r="SVF41" s="195"/>
      <c r="SVG41" s="195"/>
      <c r="SVH41" s="195"/>
      <c r="SVI41" s="195"/>
      <c r="SVJ41" s="195"/>
      <c r="SVK41" s="195"/>
      <c r="SVL41" s="195"/>
      <c r="SVM41" s="195"/>
      <c r="SVN41" s="195"/>
      <c r="SVO41" s="195"/>
      <c r="SVP41" s="195"/>
      <c r="SVQ41" s="195"/>
      <c r="SVR41" s="195"/>
      <c r="SVS41" s="195"/>
      <c r="SVT41" s="195"/>
      <c r="SVU41" s="195"/>
      <c r="SVV41" s="195"/>
      <c r="SVW41" s="195"/>
      <c r="SVX41" s="195"/>
      <c r="SVY41" s="195"/>
      <c r="SVZ41" s="195"/>
      <c r="SWA41" s="195"/>
      <c r="SWB41" s="195"/>
      <c r="SWC41" s="195"/>
      <c r="SWD41" s="195"/>
      <c r="SWE41" s="195"/>
      <c r="SWF41" s="195"/>
      <c r="SWG41" s="195"/>
      <c r="SWH41" s="195"/>
      <c r="SWI41" s="195"/>
      <c r="SWJ41" s="195"/>
      <c r="SWK41" s="195"/>
      <c r="SWL41" s="195"/>
      <c r="SWM41" s="195"/>
      <c r="SWN41" s="195"/>
      <c r="SWO41" s="195"/>
      <c r="SWP41" s="195"/>
      <c r="SWQ41" s="195"/>
      <c r="SWR41" s="195"/>
      <c r="SWS41" s="195"/>
      <c r="SWT41" s="195"/>
      <c r="SWU41" s="195"/>
      <c r="SWV41" s="195"/>
      <c r="SWW41" s="195"/>
      <c r="SWX41" s="195"/>
      <c r="SWY41" s="195"/>
      <c r="SWZ41" s="195"/>
      <c r="SXA41" s="195"/>
      <c r="SXB41" s="195"/>
      <c r="SXC41" s="195"/>
      <c r="SXD41" s="195"/>
      <c r="SXE41" s="195"/>
      <c r="SXF41" s="195"/>
      <c r="SXG41" s="195"/>
      <c r="SXH41" s="195"/>
      <c r="SXI41" s="195"/>
      <c r="SXJ41" s="195"/>
      <c r="SXK41" s="195"/>
      <c r="SXL41" s="195"/>
      <c r="SXM41" s="195"/>
      <c r="SXN41" s="195"/>
      <c r="SXO41" s="195"/>
      <c r="SXP41" s="195"/>
      <c r="SXQ41" s="195"/>
      <c r="SXR41" s="195"/>
      <c r="SXS41" s="195"/>
      <c r="SXT41" s="195"/>
      <c r="SXU41" s="195"/>
      <c r="SXV41" s="195"/>
      <c r="SXW41" s="195"/>
      <c r="SXX41" s="195"/>
      <c r="SXY41" s="195"/>
      <c r="SXZ41" s="195"/>
      <c r="SYA41" s="195"/>
      <c r="SYB41" s="195"/>
      <c r="SYC41" s="195"/>
      <c r="SYD41" s="195"/>
      <c r="SYE41" s="195"/>
      <c r="SYF41" s="195"/>
      <c r="SYG41" s="195"/>
      <c r="SYH41" s="195"/>
      <c r="SYI41" s="195"/>
      <c r="SYJ41" s="195"/>
      <c r="SYK41" s="195"/>
      <c r="SYL41" s="195"/>
      <c r="SYM41" s="195"/>
      <c r="SYN41" s="195"/>
      <c r="SYO41" s="195"/>
      <c r="SYP41" s="195"/>
      <c r="SYQ41" s="195"/>
      <c r="SYR41" s="195"/>
      <c r="SYS41" s="195"/>
      <c r="SYT41" s="195"/>
      <c r="SYU41" s="195"/>
      <c r="SYV41" s="195"/>
      <c r="SYW41" s="195"/>
      <c r="SYX41" s="195"/>
      <c r="SYY41" s="195"/>
      <c r="SYZ41" s="195"/>
      <c r="SZA41" s="195"/>
      <c r="SZB41" s="195"/>
      <c r="SZC41" s="195"/>
      <c r="SZD41" s="195"/>
      <c r="SZE41" s="195"/>
      <c r="SZF41" s="195"/>
      <c r="SZG41" s="195"/>
      <c r="SZH41" s="195"/>
      <c r="SZI41" s="195"/>
      <c r="SZJ41" s="195"/>
      <c r="SZK41" s="195"/>
      <c r="SZL41" s="195"/>
      <c r="SZM41" s="195"/>
      <c r="SZN41" s="195"/>
      <c r="SZO41" s="195"/>
      <c r="SZP41" s="195"/>
      <c r="SZQ41" s="195"/>
      <c r="SZR41" s="195"/>
      <c r="SZS41" s="195"/>
      <c r="SZT41" s="195"/>
      <c r="SZU41" s="195"/>
      <c r="SZV41" s="195"/>
      <c r="SZW41" s="195"/>
      <c r="SZX41" s="195"/>
      <c r="SZY41" s="195"/>
      <c r="SZZ41" s="195"/>
      <c r="TAA41" s="195"/>
      <c r="TAB41" s="195"/>
      <c r="TAC41" s="195"/>
      <c r="TAD41" s="195"/>
      <c r="TAE41" s="195"/>
      <c r="TAF41" s="195"/>
      <c r="TAG41" s="195"/>
      <c r="TAH41" s="195"/>
      <c r="TAI41" s="195"/>
      <c r="TAJ41" s="195"/>
      <c r="TAK41" s="195"/>
      <c r="TAL41" s="195"/>
      <c r="TAM41" s="195"/>
      <c r="TAN41" s="195"/>
      <c r="TAO41" s="195"/>
      <c r="TAP41" s="195"/>
      <c r="TAQ41" s="195"/>
      <c r="TAR41" s="195"/>
      <c r="TAS41" s="195"/>
      <c r="TAT41" s="195"/>
      <c r="TAU41" s="195"/>
      <c r="TAV41" s="195"/>
      <c r="TAW41" s="195"/>
      <c r="TAX41" s="195"/>
      <c r="TAY41" s="195"/>
      <c r="TAZ41" s="195"/>
      <c r="TBA41" s="195"/>
      <c r="TBB41" s="195"/>
      <c r="TBC41" s="195"/>
      <c r="TBD41" s="195"/>
      <c r="TBE41" s="195"/>
      <c r="TBF41" s="195"/>
      <c r="TBG41" s="195"/>
      <c r="TBH41" s="195"/>
      <c r="TBI41" s="195"/>
      <c r="TBJ41" s="195"/>
      <c r="TBK41" s="195"/>
      <c r="TBL41" s="195"/>
      <c r="TBM41" s="195"/>
      <c r="TBN41" s="195"/>
      <c r="TBO41" s="195"/>
      <c r="TBP41" s="195"/>
      <c r="TBQ41" s="195"/>
      <c r="TBR41" s="195"/>
      <c r="TBS41" s="195"/>
      <c r="TBT41" s="195"/>
      <c r="TBU41" s="195"/>
      <c r="TBV41" s="195"/>
      <c r="TBW41" s="195"/>
      <c r="TBX41" s="195"/>
      <c r="TBY41" s="195"/>
      <c r="TBZ41" s="195"/>
      <c r="TCA41" s="195"/>
      <c r="TCB41" s="195"/>
      <c r="TCC41" s="195"/>
      <c r="TCD41" s="195"/>
      <c r="TCE41" s="195"/>
      <c r="TCF41" s="195"/>
      <c r="TCG41" s="195"/>
      <c r="TCH41" s="195"/>
      <c r="TCI41" s="195"/>
      <c r="TCJ41" s="195"/>
      <c r="TCK41" s="195"/>
      <c r="TCL41" s="195"/>
      <c r="TCM41" s="195"/>
      <c r="TCN41" s="195"/>
      <c r="TCO41" s="195"/>
      <c r="TCP41" s="195"/>
      <c r="TCQ41" s="195"/>
      <c r="TCR41" s="195"/>
      <c r="TCS41" s="195"/>
      <c r="TCT41" s="195"/>
      <c r="TCU41" s="195"/>
      <c r="TCV41" s="195"/>
      <c r="TCW41" s="195"/>
      <c r="TCX41" s="195"/>
      <c r="TCY41" s="195"/>
      <c r="TCZ41" s="195"/>
      <c r="TDA41" s="195"/>
      <c r="TDB41" s="195"/>
      <c r="TDC41" s="195"/>
      <c r="TDD41" s="195"/>
      <c r="TDE41" s="195"/>
      <c r="TDF41" s="195"/>
      <c r="TDG41" s="195"/>
      <c r="TDH41" s="195"/>
      <c r="TDI41" s="195"/>
      <c r="TDJ41" s="195"/>
      <c r="TDK41" s="195"/>
      <c r="TDL41" s="195"/>
      <c r="TDM41" s="195"/>
      <c r="TDN41" s="195"/>
      <c r="TDO41" s="195"/>
      <c r="TDP41" s="195"/>
      <c r="TDQ41" s="195"/>
      <c r="TDR41" s="195"/>
      <c r="TDS41" s="195"/>
      <c r="TDT41" s="195"/>
      <c r="TDU41" s="195"/>
      <c r="TDV41" s="195"/>
      <c r="TDW41" s="195"/>
      <c r="TDX41" s="195"/>
      <c r="TDY41" s="195"/>
      <c r="TDZ41" s="195"/>
      <c r="TEA41" s="195"/>
      <c r="TEB41" s="195"/>
      <c r="TEC41" s="195"/>
      <c r="TED41" s="195"/>
      <c r="TEE41" s="195"/>
      <c r="TEF41" s="195"/>
      <c r="TEG41" s="195"/>
      <c r="TEH41" s="195"/>
      <c r="TEI41" s="195"/>
      <c r="TEJ41" s="195"/>
      <c r="TEK41" s="195"/>
      <c r="TEL41" s="195"/>
      <c r="TEM41" s="195"/>
      <c r="TEN41" s="195"/>
      <c r="TEO41" s="195"/>
      <c r="TEP41" s="195"/>
      <c r="TEQ41" s="195"/>
      <c r="TER41" s="195"/>
      <c r="TES41" s="195"/>
      <c r="TET41" s="195"/>
      <c r="TEU41" s="195"/>
      <c r="TEV41" s="195"/>
      <c r="TEW41" s="195"/>
      <c r="TEX41" s="195"/>
      <c r="TEY41" s="195"/>
      <c r="TEZ41" s="195"/>
      <c r="TFA41" s="195"/>
      <c r="TFB41" s="195"/>
      <c r="TFC41" s="195"/>
      <c r="TFD41" s="195"/>
      <c r="TFE41" s="195"/>
      <c r="TFF41" s="195"/>
      <c r="TFG41" s="195"/>
      <c r="TFH41" s="195"/>
      <c r="TFI41" s="195"/>
      <c r="TFJ41" s="195"/>
      <c r="TFK41" s="195"/>
      <c r="TFL41" s="195"/>
      <c r="TFM41" s="195"/>
      <c r="TFN41" s="195"/>
      <c r="TFO41" s="195"/>
      <c r="TFP41" s="195"/>
      <c r="TFQ41" s="195"/>
      <c r="TFR41" s="195"/>
      <c r="TFS41" s="195"/>
      <c r="TFT41" s="195"/>
      <c r="TFU41" s="195"/>
      <c r="TFV41" s="195"/>
      <c r="TFW41" s="195"/>
      <c r="TFX41" s="195"/>
      <c r="TFY41" s="195"/>
      <c r="TFZ41" s="195"/>
      <c r="TGA41" s="195"/>
      <c r="TGB41" s="195"/>
      <c r="TGC41" s="195"/>
      <c r="TGD41" s="195"/>
      <c r="TGE41" s="195"/>
      <c r="TGF41" s="195"/>
      <c r="TGG41" s="195"/>
      <c r="TGH41" s="195"/>
      <c r="TGI41" s="195"/>
      <c r="TGJ41" s="195"/>
      <c r="TGK41" s="195"/>
      <c r="TGL41" s="195"/>
      <c r="TGM41" s="195"/>
      <c r="TGN41" s="195"/>
      <c r="TGO41" s="195"/>
      <c r="TGP41" s="195"/>
      <c r="TGQ41" s="195"/>
      <c r="TGR41" s="195"/>
      <c r="TGS41" s="195"/>
      <c r="TGT41" s="195"/>
      <c r="TGU41" s="195"/>
      <c r="TGV41" s="195"/>
      <c r="TGW41" s="195"/>
      <c r="TGX41" s="195"/>
      <c r="TGY41" s="195"/>
      <c r="TGZ41" s="195"/>
      <c r="THA41" s="195"/>
      <c r="THB41" s="195"/>
      <c r="THC41" s="195"/>
      <c r="THD41" s="195"/>
      <c r="THE41" s="195"/>
      <c r="THF41" s="195"/>
      <c r="THG41" s="195"/>
      <c r="THH41" s="195"/>
      <c r="THI41" s="195"/>
      <c r="THJ41" s="195"/>
      <c r="THK41" s="195"/>
      <c r="THL41" s="195"/>
      <c r="THM41" s="195"/>
      <c r="THN41" s="195"/>
      <c r="THO41" s="195"/>
      <c r="THP41" s="195"/>
      <c r="THQ41" s="195"/>
      <c r="THR41" s="195"/>
      <c r="THS41" s="195"/>
      <c r="THT41" s="195"/>
      <c r="THU41" s="195"/>
      <c r="THV41" s="195"/>
      <c r="THW41" s="195"/>
      <c r="THX41" s="195"/>
      <c r="THY41" s="195"/>
      <c r="THZ41" s="195"/>
      <c r="TIA41" s="195"/>
      <c r="TIB41" s="195"/>
      <c r="TIC41" s="195"/>
      <c r="TID41" s="195"/>
      <c r="TIE41" s="195"/>
      <c r="TIF41" s="195"/>
      <c r="TIG41" s="195"/>
      <c r="TIH41" s="195"/>
      <c r="TII41" s="195"/>
      <c r="TIJ41" s="195"/>
      <c r="TIK41" s="195"/>
      <c r="TIL41" s="195"/>
      <c r="TIM41" s="195"/>
      <c r="TIN41" s="195"/>
      <c r="TIO41" s="195"/>
      <c r="TIP41" s="195"/>
      <c r="TIQ41" s="195"/>
      <c r="TIR41" s="195"/>
      <c r="TIS41" s="195"/>
      <c r="TIT41" s="195"/>
      <c r="TIU41" s="195"/>
      <c r="TIV41" s="195"/>
      <c r="TIW41" s="195"/>
      <c r="TIX41" s="195"/>
      <c r="TIY41" s="195"/>
      <c r="TIZ41" s="195"/>
      <c r="TJA41" s="195"/>
      <c r="TJB41" s="195"/>
      <c r="TJC41" s="195"/>
      <c r="TJD41" s="195"/>
      <c r="TJE41" s="195"/>
      <c r="TJF41" s="195"/>
      <c r="TJG41" s="195"/>
      <c r="TJH41" s="195"/>
      <c r="TJI41" s="195"/>
      <c r="TJJ41" s="195"/>
      <c r="TJK41" s="195"/>
      <c r="TJL41" s="195"/>
      <c r="TJM41" s="195"/>
      <c r="TJN41" s="195"/>
      <c r="TJO41" s="195"/>
      <c r="TJP41" s="195"/>
      <c r="TJQ41" s="195"/>
      <c r="TJR41" s="195"/>
      <c r="TJS41" s="195"/>
      <c r="TJT41" s="195"/>
      <c r="TJU41" s="195"/>
      <c r="TJV41" s="195"/>
      <c r="TJW41" s="195"/>
      <c r="TJX41" s="195"/>
      <c r="TJY41" s="195"/>
      <c r="TJZ41" s="195"/>
      <c r="TKA41" s="195"/>
      <c r="TKB41" s="195"/>
      <c r="TKC41" s="195"/>
      <c r="TKD41" s="195"/>
      <c r="TKE41" s="195"/>
      <c r="TKF41" s="195"/>
      <c r="TKG41" s="195"/>
      <c r="TKH41" s="195"/>
      <c r="TKI41" s="195"/>
      <c r="TKJ41" s="195"/>
      <c r="TKK41" s="195"/>
      <c r="TKL41" s="195"/>
      <c r="TKM41" s="195"/>
      <c r="TKN41" s="195"/>
      <c r="TKO41" s="195"/>
      <c r="TKP41" s="195"/>
      <c r="TKQ41" s="195"/>
      <c r="TKR41" s="195"/>
      <c r="TKS41" s="195"/>
      <c r="TKT41" s="195"/>
      <c r="TKU41" s="195"/>
      <c r="TKV41" s="195"/>
      <c r="TKW41" s="195"/>
      <c r="TKX41" s="195"/>
      <c r="TKY41" s="195"/>
      <c r="TKZ41" s="195"/>
      <c r="TLA41" s="195"/>
      <c r="TLB41" s="195"/>
      <c r="TLC41" s="195"/>
      <c r="TLD41" s="195"/>
      <c r="TLE41" s="195"/>
      <c r="TLF41" s="195"/>
      <c r="TLG41" s="195"/>
      <c r="TLH41" s="195"/>
      <c r="TLI41" s="195"/>
      <c r="TLJ41" s="195"/>
      <c r="TLK41" s="195"/>
      <c r="TLL41" s="195"/>
      <c r="TLM41" s="195"/>
      <c r="TLN41" s="195"/>
      <c r="TLO41" s="195"/>
      <c r="TLP41" s="195"/>
      <c r="TLQ41" s="195"/>
      <c r="TLR41" s="195"/>
      <c r="TLS41" s="195"/>
      <c r="TLT41" s="195"/>
      <c r="TLU41" s="195"/>
      <c r="TLV41" s="195"/>
      <c r="TLW41" s="195"/>
      <c r="TLX41" s="195"/>
      <c r="TLY41" s="195"/>
      <c r="TLZ41" s="195"/>
      <c r="TMA41" s="195"/>
      <c r="TMB41" s="195"/>
      <c r="TMC41" s="195"/>
      <c r="TMD41" s="195"/>
      <c r="TME41" s="195"/>
      <c r="TMF41" s="195"/>
      <c r="TMG41" s="195"/>
      <c r="TMH41" s="195"/>
      <c r="TMI41" s="195"/>
      <c r="TMJ41" s="195"/>
      <c r="TMK41" s="195"/>
      <c r="TML41" s="195"/>
      <c r="TMM41" s="195"/>
      <c r="TMN41" s="195"/>
      <c r="TMO41" s="195"/>
      <c r="TMP41" s="195"/>
      <c r="TMQ41" s="195"/>
      <c r="TMR41" s="195"/>
      <c r="TMS41" s="195"/>
      <c r="TMT41" s="195"/>
      <c r="TMU41" s="195"/>
      <c r="TMV41" s="195"/>
      <c r="TMW41" s="195"/>
      <c r="TMX41" s="195"/>
      <c r="TMY41" s="195"/>
      <c r="TMZ41" s="195"/>
      <c r="TNA41" s="195"/>
      <c r="TNB41" s="195"/>
      <c r="TNC41" s="195"/>
      <c r="TND41" s="195"/>
      <c r="TNE41" s="195"/>
      <c r="TNF41" s="195"/>
      <c r="TNG41" s="195"/>
      <c r="TNH41" s="195"/>
      <c r="TNI41" s="195"/>
      <c r="TNJ41" s="195"/>
      <c r="TNK41" s="195"/>
      <c r="TNL41" s="195"/>
      <c r="TNM41" s="195"/>
      <c r="TNN41" s="195"/>
      <c r="TNO41" s="195"/>
      <c r="TNP41" s="195"/>
      <c r="TNQ41" s="195"/>
      <c r="TNR41" s="195"/>
      <c r="TNS41" s="195"/>
      <c r="TNT41" s="195"/>
      <c r="TNU41" s="195"/>
      <c r="TNV41" s="195"/>
      <c r="TNW41" s="195"/>
      <c r="TNX41" s="195"/>
      <c r="TNY41" s="195"/>
      <c r="TNZ41" s="195"/>
      <c r="TOA41" s="195"/>
      <c r="TOB41" s="195"/>
      <c r="TOC41" s="195"/>
      <c r="TOD41" s="195"/>
      <c r="TOE41" s="195"/>
      <c r="TOF41" s="195"/>
      <c r="TOG41" s="195"/>
      <c r="TOH41" s="195"/>
      <c r="TOI41" s="195"/>
      <c r="TOJ41" s="195"/>
      <c r="TOK41" s="195"/>
      <c r="TOL41" s="195"/>
      <c r="TOM41" s="195"/>
      <c r="TON41" s="195"/>
      <c r="TOO41" s="195"/>
      <c r="TOP41" s="195"/>
      <c r="TOQ41" s="195"/>
      <c r="TOR41" s="195"/>
      <c r="TOS41" s="195"/>
      <c r="TOT41" s="195"/>
      <c r="TOU41" s="195"/>
      <c r="TOV41" s="195"/>
      <c r="TOW41" s="195"/>
      <c r="TOX41" s="195"/>
      <c r="TOY41" s="195"/>
      <c r="TOZ41" s="195"/>
      <c r="TPA41" s="195"/>
      <c r="TPB41" s="195"/>
      <c r="TPC41" s="195"/>
      <c r="TPD41" s="195"/>
      <c r="TPE41" s="195"/>
      <c r="TPF41" s="195"/>
      <c r="TPG41" s="195"/>
      <c r="TPH41" s="195"/>
      <c r="TPI41" s="195"/>
      <c r="TPJ41" s="195"/>
      <c r="TPK41" s="195"/>
      <c r="TPL41" s="195"/>
      <c r="TPM41" s="195"/>
      <c r="TPN41" s="195"/>
      <c r="TPO41" s="195"/>
      <c r="TPP41" s="195"/>
      <c r="TPQ41" s="195"/>
      <c r="TPR41" s="195"/>
      <c r="TPS41" s="195"/>
      <c r="TPT41" s="195"/>
      <c r="TPU41" s="195"/>
      <c r="TPV41" s="195"/>
      <c r="TPW41" s="195"/>
      <c r="TPX41" s="195"/>
      <c r="TPY41" s="195"/>
      <c r="TPZ41" s="195"/>
      <c r="TQA41" s="195"/>
      <c r="TQB41" s="195"/>
      <c r="TQC41" s="195"/>
      <c r="TQD41" s="195"/>
      <c r="TQE41" s="195"/>
      <c r="TQF41" s="195"/>
      <c r="TQG41" s="195"/>
      <c r="TQH41" s="195"/>
      <c r="TQI41" s="195"/>
      <c r="TQJ41" s="195"/>
      <c r="TQK41" s="195"/>
      <c r="TQL41" s="195"/>
      <c r="TQM41" s="195"/>
      <c r="TQN41" s="195"/>
      <c r="TQO41" s="195"/>
      <c r="TQP41" s="195"/>
      <c r="TQQ41" s="195"/>
      <c r="TQR41" s="195"/>
      <c r="TQS41" s="195"/>
      <c r="TQT41" s="195"/>
      <c r="TQU41" s="195"/>
      <c r="TQV41" s="195"/>
      <c r="TQW41" s="195"/>
      <c r="TQX41" s="195"/>
      <c r="TQY41" s="195"/>
      <c r="TQZ41" s="195"/>
      <c r="TRA41" s="195"/>
      <c r="TRB41" s="195"/>
      <c r="TRC41" s="195"/>
      <c r="TRD41" s="195"/>
      <c r="TRE41" s="195"/>
      <c r="TRF41" s="195"/>
      <c r="TRG41" s="195"/>
      <c r="TRH41" s="195"/>
      <c r="TRI41" s="195"/>
      <c r="TRJ41" s="195"/>
      <c r="TRK41" s="195"/>
      <c r="TRL41" s="195"/>
      <c r="TRM41" s="195"/>
      <c r="TRN41" s="195"/>
      <c r="TRO41" s="195"/>
      <c r="TRP41" s="195"/>
      <c r="TRQ41" s="195"/>
      <c r="TRR41" s="195"/>
      <c r="TRS41" s="195"/>
      <c r="TRT41" s="195"/>
      <c r="TRU41" s="195"/>
      <c r="TRV41" s="195"/>
      <c r="TRW41" s="195"/>
      <c r="TRX41" s="195"/>
      <c r="TRY41" s="195"/>
      <c r="TRZ41" s="195"/>
      <c r="TSA41" s="195"/>
      <c r="TSB41" s="195"/>
      <c r="TSC41" s="195"/>
      <c r="TSD41" s="195"/>
      <c r="TSE41" s="195"/>
      <c r="TSF41" s="195"/>
      <c r="TSG41" s="195"/>
      <c r="TSH41" s="195"/>
      <c r="TSI41" s="195"/>
      <c r="TSJ41" s="195"/>
      <c r="TSK41" s="195"/>
      <c r="TSL41" s="195"/>
      <c r="TSM41" s="195"/>
      <c r="TSN41" s="195"/>
      <c r="TSO41" s="195"/>
      <c r="TSP41" s="195"/>
      <c r="TSQ41" s="195"/>
      <c r="TSR41" s="195"/>
      <c r="TSS41" s="195"/>
      <c r="TST41" s="195"/>
      <c r="TSU41" s="195"/>
      <c r="TSV41" s="195"/>
      <c r="TSW41" s="195"/>
      <c r="TSX41" s="195"/>
      <c r="TSY41" s="195"/>
      <c r="TSZ41" s="195"/>
      <c r="TTA41" s="195"/>
      <c r="TTB41" s="195"/>
      <c r="TTC41" s="195"/>
      <c r="TTD41" s="195"/>
      <c r="TTE41" s="195"/>
      <c r="TTF41" s="195"/>
      <c r="TTG41" s="195"/>
      <c r="TTH41" s="195"/>
      <c r="TTI41" s="195"/>
      <c r="TTJ41" s="195"/>
      <c r="TTK41" s="195"/>
      <c r="TTL41" s="195"/>
      <c r="TTM41" s="195"/>
      <c r="TTN41" s="195"/>
      <c r="TTO41" s="195"/>
      <c r="TTP41" s="195"/>
      <c r="TTQ41" s="195"/>
      <c r="TTR41" s="195"/>
      <c r="TTS41" s="195"/>
      <c r="TTT41" s="195"/>
      <c r="TTU41" s="195"/>
      <c r="TTV41" s="195"/>
      <c r="TTW41" s="195"/>
      <c r="TTX41" s="195"/>
      <c r="TTY41" s="195"/>
      <c r="TTZ41" s="195"/>
      <c r="TUA41" s="195"/>
      <c r="TUB41" s="195"/>
      <c r="TUC41" s="195"/>
      <c r="TUD41" s="195"/>
      <c r="TUE41" s="195"/>
      <c r="TUF41" s="195"/>
      <c r="TUG41" s="195"/>
      <c r="TUH41" s="195"/>
      <c r="TUI41" s="195"/>
      <c r="TUJ41" s="195"/>
      <c r="TUK41" s="195"/>
      <c r="TUL41" s="195"/>
      <c r="TUM41" s="195"/>
      <c r="TUN41" s="195"/>
      <c r="TUO41" s="195"/>
      <c r="TUP41" s="195"/>
      <c r="TUQ41" s="195"/>
      <c r="TUR41" s="195"/>
      <c r="TUS41" s="195"/>
      <c r="TUT41" s="195"/>
      <c r="TUU41" s="195"/>
      <c r="TUV41" s="195"/>
      <c r="TUW41" s="195"/>
      <c r="TUX41" s="195"/>
      <c r="TUY41" s="195"/>
      <c r="TUZ41" s="195"/>
      <c r="TVA41" s="195"/>
      <c r="TVB41" s="195"/>
      <c r="TVC41" s="195"/>
      <c r="TVD41" s="195"/>
      <c r="TVE41" s="195"/>
      <c r="TVF41" s="195"/>
      <c r="TVG41" s="195"/>
      <c r="TVH41" s="195"/>
      <c r="TVI41" s="195"/>
      <c r="TVJ41" s="195"/>
      <c r="TVK41" s="195"/>
      <c r="TVL41" s="195"/>
      <c r="TVM41" s="195"/>
      <c r="TVN41" s="195"/>
      <c r="TVO41" s="195"/>
      <c r="TVP41" s="195"/>
      <c r="TVQ41" s="195"/>
      <c r="TVR41" s="195"/>
      <c r="TVS41" s="195"/>
      <c r="TVT41" s="195"/>
      <c r="TVU41" s="195"/>
      <c r="TVV41" s="195"/>
      <c r="TVW41" s="195"/>
      <c r="TVX41" s="195"/>
      <c r="TVY41" s="195"/>
      <c r="TVZ41" s="195"/>
      <c r="TWA41" s="195"/>
      <c r="TWB41" s="195"/>
      <c r="TWC41" s="195"/>
      <c r="TWD41" s="195"/>
      <c r="TWE41" s="195"/>
      <c r="TWF41" s="195"/>
      <c r="TWG41" s="195"/>
      <c r="TWH41" s="195"/>
      <c r="TWI41" s="195"/>
      <c r="TWJ41" s="195"/>
      <c r="TWK41" s="195"/>
      <c r="TWL41" s="195"/>
      <c r="TWM41" s="195"/>
      <c r="TWN41" s="195"/>
      <c r="TWO41" s="195"/>
      <c r="TWP41" s="195"/>
      <c r="TWQ41" s="195"/>
      <c r="TWR41" s="195"/>
      <c r="TWS41" s="195"/>
      <c r="TWT41" s="195"/>
      <c r="TWU41" s="195"/>
      <c r="TWV41" s="195"/>
      <c r="TWW41" s="195"/>
      <c r="TWX41" s="195"/>
      <c r="TWY41" s="195"/>
      <c r="TWZ41" s="195"/>
      <c r="TXA41" s="195"/>
      <c r="TXB41" s="195"/>
      <c r="TXC41" s="195"/>
      <c r="TXD41" s="195"/>
      <c r="TXE41" s="195"/>
      <c r="TXF41" s="195"/>
      <c r="TXG41" s="195"/>
      <c r="TXH41" s="195"/>
      <c r="TXI41" s="195"/>
      <c r="TXJ41" s="195"/>
      <c r="TXK41" s="195"/>
      <c r="TXL41" s="195"/>
      <c r="TXM41" s="195"/>
      <c r="TXN41" s="195"/>
      <c r="TXO41" s="195"/>
      <c r="TXP41" s="195"/>
      <c r="TXQ41" s="195"/>
      <c r="TXR41" s="195"/>
      <c r="TXS41" s="195"/>
      <c r="TXT41" s="195"/>
      <c r="TXU41" s="195"/>
      <c r="TXV41" s="195"/>
      <c r="TXW41" s="195"/>
      <c r="TXX41" s="195"/>
      <c r="TXY41" s="195"/>
      <c r="TXZ41" s="195"/>
      <c r="TYA41" s="195"/>
      <c r="TYB41" s="195"/>
      <c r="TYC41" s="195"/>
      <c r="TYD41" s="195"/>
      <c r="TYE41" s="195"/>
      <c r="TYF41" s="195"/>
      <c r="TYG41" s="195"/>
      <c r="TYH41" s="195"/>
      <c r="TYI41" s="195"/>
      <c r="TYJ41" s="195"/>
      <c r="TYK41" s="195"/>
      <c r="TYL41" s="195"/>
      <c r="TYM41" s="195"/>
      <c r="TYN41" s="195"/>
      <c r="TYO41" s="195"/>
      <c r="TYP41" s="195"/>
      <c r="TYQ41" s="195"/>
      <c r="TYR41" s="195"/>
      <c r="TYS41" s="195"/>
      <c r="TYT41" s="195"/>
      <c r="TYU41" s="195"/>
      <c r="TYV41" s="195"/>
      <c r="TYW41" s="195"/>
      <c r="TYX41" s="195"/>
      <c r="TYY41" s="195"/>
      <c r="TYZ41" s="195"/>
      <c r="TZA41" s="195"/>
      <c r="TZB41" s="195"/>
      <c r="TZC41" s="195"/>
      <c r="TZD41" s="195"/>
      <c r="TZE41" s="195"/>
      <c r="TZF41" s="195"/>
      <c r="TZG41" s="195"/>
      <c r="TZH41" s="195"/>
      <c r="TZI41" s="195"/>
      <c r="TZJ41" s="195"/>
      <c r="TZK41" s="195"/>
      <c r="TZL41" s="195"/>
      <c r="TZM41" s="195"/>
      <c r="TZN41" s="195"/>
      <c r="TZO41" s="195"/>
      <c r="TZP41" s="195"/>
      <c r="TZQ41" s="195"/>
      <c r="TZR41" s="195"/>
      <c r="TZS41" s="195"/>
      <c r="TZT41" s="195"/>
      <c r="TZU41" s="195"/>
      <c r="TZV41" s="195"/>
      <c r="TZW41" s="195"/>
      <c r="TZX41" s="195"/>
      <c r="TZY41" s="195"/>
      <c r="TZZ41" s="195"/>
      <c r="UAA41" s="195"/>
      <c r="UAB41" s="195"/>
      <c r="UAC41" s="195"/>
      <c r="UAD41" s="195"/>
      <c r="UAE41" s="195"/>
      <c r="UAF41" s="195"/>
      <c r="UAG41" s="195"/>
      <c r="UAH41" s="195"/>
      <c r="UAI41" s="195"/>
      <c r="UAJ41" s="195"/>
      <c r="UAK41" s="195"/>
      <c r="UAL41" s="195"/>
      <c r="UAM41" s="195"/>
      <c r="UAN41" s="195"/>
      <c r="UAO41" s="195"/>
      <c r="UAP41" s="195"/>
      <c r="UAQ41" s="195"/>
      <c r="UAR41" s="195"/>
      <c r="UAS41" s="195"/>
      <c r="UAT41" s="195"/>
      <c r="UAU41" s="195"/>
      <c r="UAV41" s="195"/>
      <c r="UAW41" s="195"/>
      <c r="UAX41" s="195"/>
      <c r="UAY41" s="195"/>
      <c r="UAZ41" s="195"/>
      <c r="UBA41" s="195"/>
      <c r="UBB41" s="195"/>
      <c r="UBC41" s="195"/>
      <c r="UBD41" s="195"/>
      <c r="UBE41" s="195"/>
      <c r="UBF41" s="195"/>
      <c r="UBG41" s="195"/>
      <c r="UBH41" s="195"/>
      <c r="UBI41" s="195"/>
      <c r="UBJ41" s="195"/>
      <c r="UBK41" s="195"/>
      <c r="UBL41" s="195"/>
      <c r="UBM41" s="195"/>
      <c r="UBN41" s="195"/>
      <c r="UBO41" s="195"/>
      <c r="UBP41" s="195"/>
      <c r="UBQ41" s="195"/>
      <c r="UBR41" s="195"/>
      <c r="UBS41" s="195"/>
      <c r="UBT41" s="195"/>
      <c r="UBU41" s="195"/>
      <c r="UBV41" s="195"/>
      <c r="UBW41" s="195"/>
      <c r="UBX41" s="195"/>
      <c r="UBY41" s="195"/>
      <c r="UBZ41" s="195"/>
      <c r="UCA41" s="195"/>
      <c r="UCB41" s="195"/>
      <c r="UCC41" s="195"/>
      <c r="UCD41" s="195"/>
      <c r="UCE41" s="195"/>
      <c r="UCF41" s="195"/>
      <c r="UCG41" s="195"/>
      <c r="UCH41" s="195"/>
      <c r="UCI41" s="195"/>
      <c r="UCJ41" s="195"/>
      <c r="UCK41" s="195"/>
      <c r="UCL41" s="195"/>
      <c r="UCM41" s="195"/>
      <c r="UCN41" s="195"/>
      <c r="UCO41" s="195"/>
      <c r="UCP41" s="195"/>
      <c r="UCQ41" s="195"/>
      <c r="UCR41" s="195"/>
      <c r="UCS41" s="195"/>
      <c r="UCT41" s="195"/>
      <c r="UCU41" s="195"/>
      <c r="UCV41" s="195"/>
      <c r="UCW41" s="195"/>
      <c r="UCX41" s="195"/>
      <c r="UCY41" s="195"/>
      <c r="UCZ41" s="195"/>
      <c r="UDA41" s="195"/>
      <c r="UDB41" s="195"/>
      <c r="UDC41" s="195"/>
      <c r="UDD41" s="195"/>
      <c r="UDE41" s="195"/>
      <c r="UDF41" s="195"/>
      <c r="UDG41" s="195"/>
      <c r="UDH41" s="195"/>
      <c r="UDI41" s="195"/>
      <c r="UDJ41" s="195"/>
      <c r="UDK41" s="195"/>
      <c r="UDL41" s="195"/>
      <c r="UDM41" s="195"/>
      <c r="UDN41" s="195"/>
      <c r="UDO41" s="195"/>
      <c r="UDP41" s="195"/>
      <c r="UDQ41" s="195"/>
      <c r="UDR41" s="195"/>
      <c r="UDS41" s="195"/>
      <c r="UDT41" s="195"/>
      <c r="UDU41" s="195"/>
      <c r="UDV41" s="195"/>
      <c r="UDW41" s="195"/>
      <c r="UDX41" s="195"/>
      <c r="UDY41" s="195"/>
      <c r="UDZ41" s="195"/>
      <c r="UEA41" s="195"/>
      <c r="UEB41" s="195"/>
      <c r="UEC41" s="195"/>
      <c r="UED41" s="195"/>
      <c r="UEE41" s="195"/>
      <c r="UEF41" s="195"/>
      <c r="UEG41" s="195"/>
      <c r="UEH41" s="195"/>
      <c r="UEI41" s="195"/>
      <c r="UEJ41" s="195"/>
      <c r="UEK41" s="195"/>
      <c r="UEL41" s="195"/>
      <c r="UEM41" s="195"/>
      <c r="UEN41" s="195"/>
      <c r="UEO41" s="195"/>
      <c r="UEP41" s="195"/>
      <c r="UEQ41" s="195"/>
      <c r="UER41" s="195"/>
      <c r="UES41" s="195"/>
      <c r="UET41" s="195"/>
      <c r="UEU41" s="195"/>
      <c r="UEV41" s="195"/>
      <c r="UEW41" s="195"/>
      <c r="UEX41" s="195"/>
      <c r="UEY41" s="195"/>
      <c r="UEZ41" s="195"/>
      <c r="UFA41" s="195"/>
      <c r="UFB41" s="195"/>
      <c r="UFC41" s="195"/>
      <c r="UFD41" s="195"/>
      <c r="UFE41" s="195"/>
      <c r="UFF41" s="195"/>
      <c r="UFG41" s="195"/>
      <c r="UFH41" s="195"/>
      <c r="UFI41" s="195"/>
      <c r="UFJ41" s="195"/>
      <c r="UFK41" s="195"/>
      <c r="UFL41" s="195"/>
      <c r="UFM41" s="195"/>
      <c r="UFN41" s="195"/>
      <c r="UFO41" s="195"/>
      <c r="UFP41" s="195"/>
      <c r="UFQ41" s="195"/>
      <c r="UFR41" s="195"/>
      <c r="UFS41" s="195"/>
      <c r="UFT41" s="195"/>
      <c r="UFU41" s="195"/>
      <c r="UFV41" s="195"/>
      <c r="UFW41" s="195"/>
      <c r="UFX41" s="195"/>
      <c r="UFY41" s="195"/>
      <c r="UFZ41" s="195"/>
      <c r="UGA41" s="195"/>
      <c r="UGB41" s="195"/>
      <c r="UGC41" s="195"/>
      <c r="UGD41" s="195"/>
      <c r="UGE41" s="195"/>
      <c r="UGF41" s="195"/>
      <c r="UGG41" s="195"/>
      <c r="UGH41" s="195"/>
      <c r="UGI41" s="195"/>
      <c r="UGJ41" s="195"/>
      <c r="UGK41" s="195"/>
      <c r="UGL41" s="195"/>
      <c r="UGM41" s="195"/>
      <c r="UGN41" s="195"/>
      <c r="UGO41" s="195"/>
      <c r="UGP41" s="195"/>
      <c r="UGQ41" s="195"/>
      <c r="UGR41" s="195"/>
      <c r="UGS41" s="195"/>
      <c r="UGT41" s="195"/>
      <c r="UGU41" s="195"/>
      <c r="UGV41" s="195"/>
      <c r="UGW41" s="195"/>
      <c r="UGX41" s="195"/>
      <c r="UGY41" s="195"/>
      <c r="UGZ41" s="195"/>
      <c r="UHA41" s="195"/>
      <c r="UHB41" s="195"/>
      <c r="UHC41" s="195"/>
      <c r="UHD41" s="195"/>
      <c r="UHE41" s="195"/>
      <c r="UHF41" s="195"/>
      <c r="UHG41" s="195"/>
      <c r="UHH41" s="195"/>
      <c r="UHI41" s="195"/>
      <c r="UHJ41" s="195"/>
      <c r="UHK41" s="195"/>
      <c r="UHL41" s="195"/>
      <c r="UHM41" s="195"/>
      <c r="UHN41" s="195"/>
      <c r="UHO41" s="195"/>
      <c r="UHP41" s="195"/>
      <c r="UHQ41" s="195"/>
      <c r="UHR41" s="195"/>
      <c r="UHS41" s="195"/>
      <c r="UHT41" s="195"/>
      <c r="UHU41" s="195"/>
      <c r="UHV41" s="195"/>
      <c r="UHW41" s="195"/>
      <c r="UHX41" s="195"/>
      <c r="UHY41" s="195"/>
      <c r="UHZ41" s="195"/>
      <c r="UIA41" s="195"/>
      <c r="UIB41" s="195"/>
      <c r="UIC41" s="195"/>
      <c r="UID41" s="195"/>
      <c r="UIE41" s="195"/>
      <c r="UIF41" s="195"/>
      <c r="UIG41" s="195"/>
      <c r="UIH41" s="195"/>
      <c r="UII41" s="195"/>
      <c r="UIJ41" s="195"/>
      <c r="UIK41" s="195"/>
      <c r="UIL41" s="195"/>
      <c r="UIM41" s="195"/>
      <c r="UIN41" s="195"/>
      <c r="UIO41" s="195"/>
      <c r="UIP41" s="195"/>
      <c r="UIQ41" s="195"/>
      <c r="UIR41" s="195"/>
      <c r="UIS41" s="195"/>
      <c r="UIT41" s="195"/>
      <c r="UIU41" s="195"/>
      <c r="UIV41" s="195"/>
      <c r="UIW41" s="195"/>
      <c r="UIX41" s="195"/>
      <c r="UIY41" s="195"/>
      <c r="UIZ41" s="195"/>
      <c r="UJA41" s="195"/>
      <c r="UJB41" s="195"/>
      <c r="UJC41" s="195"/>
      <c r="UJD41" s="195"/>
      <c r="UJE41" s="195"/>
      <c r="UJF41" s="195"/>
      <c r="UJG41" s="195"/>
      <c r="UJH41" s="195"/>
      <c r="UJI41" s="195"/>
      <c r="UJJ41" s="195"/>
      <c r="UJK41" s="195"/>
      <c r="UJL41" s="195"/>
      <c r="UJM41" s="195"/>
      <c r="UJN41" s="195"/>
      <c r="UJO41" s="195"/>
      <c r="UJP41" s="195"/>
      <c r="UJQ41" s="195"/>
      <c r="UJR41" s="195"/>
      <c r="UJS41" s="195"/>
      <c r="UJT41" s="195"/>
      <c r="UJU41" s="195"/>
      <c r="UJV41" s="195"/>
      <c r="UJW41" s="195"/>
      <c r="UJX41" s="195"/>
      <c r="UJY41" s="195"/>
      <c r="UJZ41" s="195"/>
      <c r="UKA41" s="195"/>
      <c r="UKB41" s="195"/>
      <c r="UKC41" s="195"/>
      <c r="UKD41" s="195"/>
      <c r="UKE41" s="195"/>
      <c r="UKF41" s="195"/>
      <c r="UKG41" s="195"/>
      <c r="UKH41" s="195"/>
      <c r="UKI41" s="195"/>
      <c r="UKJ41" s="195"/>
      <c r="UKK41" s="195"/>
      <c r="UKL41" s="195"/>
      <c r="UKM41" s="195"/>
      <c r="UKN41" s="195"/>
      <c r="UKO41" s="195"/>
      <c r="UKP41" s="195"/>
      <c r="UKQ41" s="195"/>
      <c r="UKR41" s="195"/>
      <c r="UKS41" s="195"/>
      <c r="UKT41" s="195"/>
      <c r="UKU41" s="195"/>
      <c r="UKV41" s="195"/>
      <c r="UKW41" s="195"/>
      <c r="UKX41" s="195"/>
      <c r="UKY41" s="195"/>
      <c r="UKZ41" s="195"/>
      <c r="ULA41" s="195"/>
      <c r="ULB41" s="195"/>
      <c r="ULC41" s="195"/>
      <c r="ULD41" s="195"/>
      <c r="ULE41" s="195"/>
      <c r="ULF41" s="195"/>
      <c r="ULG41" s="195"/>
      <c r="ULH41" s="195"/>
      <c r="ULI41" s="195"/>
      <c r="ULJ41" s="195"/>
      <c r="ULK41" s="195"/>
      <c r="ULL41" s="195"/>
      <c r="ULM41" s="195"/>
      <c r="ULN41" s="195"/>
      <c r="ULO41" s="195"/>
      <c r="ULP41" s="195"/>
      <c r="ULQ41" s="195"/>
      <c r="ULR41" s="195"/>
      <c r="ULS41" s="195"/>
      <c r="ULT41" s="195"/>
      <c r="ULU41" s="195"/>
      <c r="ULV41" s="195"/>
      <c r="ULW41" s="195"/>
      <c r="ULX41" s="195"/>
      <c r="ULY41" s="195"/>
      <c r="ULZ41" s="195"/>
      <c r="UMA41" s="195"/>
      <c r="UMB41" s="195"/>
      <c r="UMC41" s="195"/>
      <c r="UMD41" s="195"/>
      <c r="UME41" s="195"/>
      <c r="UMF41" s="195"/>
      <c r="UMG41" s="195"/>
      <c r="UMH41" s="195"/>
      <c r="UMI41" s="195"/>
      <c r="UMJ41" s="195"/>
      <c r="UMK41" s="195"/>
      <c r="UML41" s="195"/>
      <c r="UMM41" s="195"/>
      <c r="UMN41" s="195"/>
      <c r="UMO41" s="195"/>
      <c r="UMP41" s="195"/>
      <c r="UMQ41" s="195"/>
      <c r="UMR41" s="195"/>
      <c r="UMS41" s="195"/>
      <c r="UMT41" s="195"/>
      <c r="UMU41" s="195"/>
      <c r="UMV41" s="195"/>
      <c r="UMW41" s="195"/>
      <c r="UMX41" s="195"/>
      <c r="UMY41" s="195"/>
      <c r="UMZ41" s="195"/>
      <c r="UNA41" s="195"/>
      <c r="UNB41" s="195"/>
      <c r="UNC41" s="195"/>
      <c r="UND41" s="195"/>
      <c r="UNE41" s="195"/>
      <c r="UNF41" s="195"/>
      <c r="UNG41" s="195"/>
      <c r="UNH41" s="195"/>
      <c r="UNI41" s="195"/>
      <c r="UNJ41" s="195"/>
      <c r="UNK41" s="195"/>
      <c r="UNL41" s="195"/>
      <c r="UNM41" s="195"/>
      <c r="UNN41" s="195"/>
      <c r="UNO41" s="195"/>
      <c r="UNP41" s="195"/>
      <c r="UNQ41" s="195"/>
      <c r="UNR41" s="195"/>
      <c r="UNS41" s="195"/>
      <c r="UNT41" s="195"/>
      <c r="UNU41" s="195"/>
      <c r="UNV41" s="195"/>
      <c r="UNW41" s="195"/>
      <c r="UNX41" s="195"/>
      <c r="UNY41" s="195"/>
      <c r="UNZ41" s="195"/>
      <c r="UOA41" s="195"/>
      <c r="UOB41" s="195"/>
      <c r="UOC41" s="195"/>
      <c r="UOD41" s="195"/>
      <c r="UOE41" s="195"/>
      <c r="UOF41" s="195"/>
      <c r="UOG41" s="195"/>
      <c r="UOH41" s="195"/>
      <c r="UOI41" s="195"/>
      <c r="UOJ41" s="195"/>
      <c r="UOK41" s="195"/>
      <c r="UOL41" s="195"/>
      <c r="UOM41" s="195"/>
      <c r="UON41" s="195"/>
      <c r="UOO41" s="195"/>
      <c r="UOP41" s="195"/>
      <c r="UOQ41" s="195"/>
      <c r="UOR41" s="195"/>
      <c r="UOS41" s="195"/>
      <c r="UOT41" s="195"/>
      <c r="UOU41" s="195"/>
      <c r="UOV41" s="195"/>
      <c r="UOW41" s="195"/>
      <c r="UOX41" s="195"/>
      <c r="UOY41" s="195"/>
      <c r="UOZ41" s="195"/>
      <c r="UPA41" s="195"/>
      <c r="UPB41" s="195"/>
      <c r="UPC41" s="195"/>
      <c r="UPD41" s="195"/>
      <c r="UPE41" s="195"/>
      <c r="UPF41" s="195"/>
      <c r="UPG41" s="195"/>
      <c r="UPH41" s="195"/>
      <c r="UPI41" s="195"/>
      <c r="UPJ41" s="195"/>
      <c r="UPK41" s="195"/>
      <c r="UPL41" s="195"/>
      <c r="UPM41" s="195"/>
      <c r="UPN41" s="195"/>
      <c r="UPO41" s="195"/>
      <c r="UPP41" s="195"/>
      <c r="UPQ41" s="195"/>
      <c r="UPR41" s="195"/>
      <c r="UPS41" s="195"/>
      <c r="UPT41" s="195"/>
      <c r="UPU41" s="195"/>
      <c r="UPV41" s="195"/>
      <c r="UPW41" s="195"/>
      <c r="UPX41" s="195"/>
      <c r="UPY41" s="195"/>
      <c r="UPZ41" s="195"/>
      <c r="UQA41" s="195"/>
      <c r="UQB41" s="195"/>
      <c r="UQC41" s="195"/>
      <c r="UQD41" s="195"/>
      <c r="UQE41" s="195"/>
      <c r="UQF41" s="195"/>
      <c r="UQG41" s="195"/>
      <c r="UQH41" s="195"/>
      <c r="UQI41" s="195"/>
      <c r="UQJ41" s="195"/>
      <c r="UQK41" s="195"/>
      <c r="UQL41" s="195"/>
      <c r="UQM41" s="195"/>
      <c r="UQN41" s="195"/>
      <c r="UQO41" s="195"/>
      <c r="UQP41" s="195"/>
      <c r="UQQ41" s="195"/>
      <c r="UQR41" s="195"/>
      <c r="UQS41" s="195"/>
      <c r="UQT41" s="195"/>
      <c r="UQU41" s="195"/>
      <c r="UQV41" s="195"/>
      <c r="UQW41" s="195"/>
      <c r="UQX41" s="195"/>
      <c r="UQY41" s="195"/>
      <c r="UQZ41" s="195"/>
      <c r="URA41" s="195"/>
      <c r="URB41" s="195"/>
      <c r="URC41" s="195"/>
      <c r="URD41" s="195"/>
      <c r="URE41" s="195"/>
      <c r="URF41" s="195"/>
      <c r="URG41" s="195"/>
      <c r="URH41" s="195"/>
      <c r="URI41" s="195"/>
      <c r="URJ41" s="195"/>
      <c r="URK41" s="195"/>
      <c r="URL41" s="195"/>
      <c r="URM41" s="195"/>
      <c r="URN41" s="195"/>
      <c r="URO41" s="195"/>
      <c r="URP41" s="195"/>
      <c r="URQ41" s="195"/>
      <c r="URR41" s="195"/>
      <c r="URS41" s="195"/>
      <c r="URT41" s="195"/>
      <c r="URU41" s="195"/>
      <c r="URV41" s="195"/>
      <c r="URW41" s="195"/>
      <c r="URX41" s="195"/>
      <c r="URY41" s="195"/>
      <c r="URZ41" s="195"/>
      <c r="USA41" s="195"/>
      <c r="USB41" s="195"/>
      <c r="USC41" s="195"/>
      <c r="USD41" s="195"/>
      <c r="USE41" s="195"/>
      <c r="USF41" s="195"/>
      <c r="USG41" s="195"/>
      <c r="USH41" s="195"/>
      <c r="USI41" s="195"/>
      <c r="USJ41" s="195"/>
      <c r="USK41" s="195"/>
      <c r="USL41" s="195"/>
      <c r="USM41" s="195"/>
      <c r="USN41" s="195"/>
      <c r="USO41" s="195"/>
      <c r="USP41" s="195"/>
      <c r="USQ41" s="195"/>
      <c r="USR41" s="195"/>
      <c r="USS41" s="195"/>
      <c r="UST41" s="195"/>
      <c r="USU41" s="195"/>
      <c r="USV41" s="195"/>
      <c r="USW41" s="195"/>
      <c r="USX41" s="195"/>
      <c r="USY41" s="195"/>
      <c r="USZ41" s="195"/>
      <c r="UTA41" s="195"/>
      <c r="UTB41" s="195"/>
      <c r="UTC41" s="195"/>
      <c r="UTD41" s="195"/>
      <c r="UTE41" s="195"/>
      <c r="UTF41" s="195"/>
      <c r="UTG41" s="195"/>
      <c r="UTH41" s="195"/>
      <c r="UTI41" s="195"/>
      <c r="UTJ41" s="195"/>
      <c r="UTK41" s="195"/>
      <c r="UTL41" s="195"/>
      <c r="UTM41" s="195"/>
      <c r="UTN41" s="195"/>
      <c r="UTO41" s="195"/>
      <c r="UTP41" s="195"/>
      <c r="UTQ41" s="195"/>
      <c r="UTR41" s="195"/>
      <c r="UTS41" s="195"/>
      <c r="UTT41" s="195"/>
      <c r="UTU41" s="195"/>
      <c r="UTV41" s="195"/>
      <c r="UTW41" s="195"/>
      <c r="UTX41" s="195"/>
      <c r="UTY41" s="195"/>
      <c r="UTZ41" s="195"/>
      <c r="UUA41" s="195"/>
      <c r="UUB41" s="195"/>
      <c r="UUC41" s="195"/>
      <c r="UUD41" s="195"/>
      <c r="UUE41" s="195"/>
      <c r="UUF41" s="195"/>
      <c r="UUG41" s="195"/>
      <c r="UUH41" s="195"/>
      <c r="UUI41" s="195"/>
      <c r="UUJ41" s="195"/>
      <c r="UUK41" s="195"/>
      <c r="UUL41" s="195"/>
      <c r="UUM41" s="195"/>
      <c r="UUN41" s="195"/>
      <c r="UUO41" s="195"/>
      <c r="UUP41" s="195"/>
      <c r="UUQ41" s="195"/>
      <c r="UUR41" s="195"/>
      <c r="UUS41" s="195"/>
      <c r="UUT41" s="195"/>
      <c r="UUU41" s="195"/>
      <c r="UUV41" s="195"/>
      <c r="UUW41" s="195"/>
      <c r="UUX41" s="195"/>
      <c r="UUY41" s="195"/>
      <c r="UUZ41" s="195"/>
      <c r="UVA41" s="195"/>
      <c r="UVB41" s="195"/>
      <c r="UVC41" s="195"/>
      <c r="UVD41" s="195"/>
      <c r="UVE41" s="195"/>
      <c r="UVF41" s="195"/>
      <c r="UVG41" s="195"/>
      <c r="UVH41" s="195"/>
      <c r="UVI41" s="195"/>
      <c r="UVJ41" s="195"/>
      <c r="UVK41" s="195"/>
      <c r="UVL41" s="195"/>
      <c r="UVM41" s="195"/>
      <c r="UVN41" s="195"/>
      <c r="UVO41" s="195"/>
      <c r="UVP41" s="195"/>
      <c r="UVQ41" s="195"/>
      <c r="UVR41" s="195"/>
      <c r="UVS41" s="195"/>
      <c r="UVT41" s="195"/>
      <c r="UVU41" s="195"/>
      <c r="UVV41" s="195"/>
      <c r="UVW41" s="195"/>
      <c r="UVX41" s="195"/>
      <c r="UVY41" s="195"/>
      <c r="UVZ41" s="195"/>
      <c r="UWA41" s="195"/>
      <c r="UWB41" s="195"/>
      <c r="UWC41" s="195"/>
      <c r="UWD41" s="195"/>
      <c r="UWE41" s="195"/>
      <c r="UWF41" s="195"/>
      <c r="UWG41" s="195"/>
      <c r="UWH41" s="195"/>
      <c r="UWI41" s="195"/>
      <c r="UWJ41" s="195"/>
      <c r="UWK41" s="195"/>
      <c r="UWL41" s="195"/>
      <c r="UWM41" s="195"/>
      <c r="UWN41" s="195"/>
      <c r="UWO41" s="195"/>
      <c r="UWP41" s="195"/>
      <c r="UWQ41" s="195"/>
      <c r="UWR41" s="195"/>
      <c r="UWS41" s="195"/>
      <c r="UWT41" s="195"/>
      <c r="UWU41" s="195"/>
      <c r="UWV41" s="195"/>
      <c r="UWW41" s="195"/>
      <c r="UWX41" s="195"/>
      <c r="UWY41" s="195"/>
      <c r="UWZ41" s="195"/>
      <c r="UXA41" s="195"/>
      <c r="UXB41" s="195"/>
      <c r="UXC41" s="195"/>
      <c r="UXD41" s="195"/>
      <c r="UXE41" s="195"/>
      <c r="UXF41" s="195"/>
      <c r="UXG41" s="195"/>
      <c r="UXH41" s="195"/>
      <c r="UXI41" s="195"/>
      <c r="UXJ41" s="195"/>
      <c r="UXK41" s="195"/>
      <c r="UXL41" s="195"/>
      <c r="UXM41" s="195"/>
      <c r="UXN41" s="195"/>
      <c r="UXO41" s="195"/>
      <c r="UXP41" s="195"/>
      <c r="UXQ41" s="195"/>
      <c r="UXR41" s="195"/>
      <c r="UXS41" s="195"/>
      <c r="UXT41" s="195"/>
      <c r="UXU41" s="195"/>
      <c r="UXV41" s="195"/>
      <c r="UXW41" s="195"/>
      <c r="UXX41" s="195"/>
      <c r="UXY41" s="195"/>
      <c r="UXZ41" s="195"/>
      <c r="UYA41" s="195"/>
      <c r="UYB41" s="195"/>
      <c r="UYC41" s="195"/>
      <c r="UYD41" s="195"/>
      <c r="UYE41" s="195"/>
      <c r="UYF41" s="195"/>
      <c r="UYG41" s="195"/>
      <c r="UYH41" s="195"/>
      <c r="UYI41" s="195"/>
      <c r="UYJ41" s="195"/>
      <c r="UYK41" s="195"/>
      <c r="UYL41" s="195"/>
      <c r="UYM41" s="195"/>
      <c r="UYN41" s="195"/>
      <c r="UYO41" s="195"/>
      <c r="UYP41" s="195"/>
      <c r="UYQ41" s="195"/>
      <c r="UYR41" s="195"/>
      <c r="UYS41" s="195"/>
      <c r="UYT41" s="195"/>
      <c r="UYU41" s="195"/>
      <c r="UYV41" s="195"/>
      <c r="UYW41" s="195"/>
      <c r="UYX41" s="195"/>
      <c r="UYY41" s="195"/>
      <c r="UYZ41" s="195"/>
      <c r="UZA41" s="195"/>
      <c r="UZB41" s="195"/>
      <c r="UZC41" s="195"/>
      <c r="UZD41" s="195"/>
      <c r="UZE41" s="195"/>
      <c r="UZF41" s="195"/>
      <c r="UZG41" s="195"/>
      <c r="UZH41" s="195"/>
      <c r="UZI41" s="195"/>
      <c r="UZJ41" s="195"/>
      <c r="UZK41" s="195"/>
      <c r="UZL41" s="195"/>
      <c r="UZM41" s="195"/>
      <c r="UZN41" s="195"/>
      <c r="UZO41" s="195"/>
      <c r="UZP41" s="195"/>
      <c r="UZQ41" s="195"/>
      <c r="UZR41" s="195"/>
      <c r="UZS41" s="195"/>
      <c r="UZT41" s="195"/>
      <c r="UZU41" s="195"/>
      <c r="UZV41" s="195"/>
      <c r="UZW41" s="195"/>
      <c r="UZX41" s="195"/>
      <c r="UZY41" s="195"/>
      <c r="UZZ41" s="195"/>
      <c r="VAA41" s="195"/>
      <c r="VAB41" s="195"/>
      <c r="VAC41" s="195"/>
      <c r="VAD41" s="195"/>
      <c r="VAE41" s="195"/>
      <c r="VAF41" s="195"/>
      <c r="VAG41" s="195"/>
      <c r="VAH41" s="195"/>
      <c r="VAI41" s="195"/>
      <c r="VAJ41" s="195"/>
      <c r="VAK41" s="195"/>
      <c r="VAL41" s="195"/>
      <c r="VAM41" s="195"/>
      <c r="VAN41" s="195"/>
      <c r="VAO41" s="195"/>
      <c r="VAP41" s="195"/>
      <c r="VAQ41" s="195"/>
      <c r="VAR41" s="195"/>
      <c r="VAS41" s="195"/>
      <c r="VAT41" s="195"/>
      <c r="VAU41" s="195"/>
      <c r="VAV41" s="195"/>
      <c r="VAW41" s="195"/>
      <c r="VAX41" s="195"/>
      <c r="VAY41" s="195"/>
      <c r="VAZ41" s="195"/>
      <c r="VBA41" s="195"/>
      <c r="VBB41" s="195"/>
      <c r="VBC41" s="195"/>
      <c r="VBD41" s="195"/>
      <c r="VBE41" s="195"/>
      <c r="VBF41" s="195"/>
      <c r="VBG41" s="195"/>
      <c r="VBH41" s="195"/>
      <c r="VBI41" s="195"/>
      <c r="VBJ41" s="195"/>
      <c r="VBK41" s="195"/>
      <c r="VBL41" s="195"/>
      <c r="VBM41" s="195"/>
      <c r="VBN41" s="195"/>
      <c r="VBO41" s="195"/>
      <c r="VBP41" s="195"/>
      <c r="VBQ41" s="195"/>
      <c r="VBR41" s="195"/>
      <c r="VBS41" s="195"/>
      <c r="VBT41" s="195"/>
      <c r="VBU41" s="195"/>
      <c r="VBV41" s="195"/>
      <c r="VBW41" s="195"/>
      <c r="VBX41" s="195"/>
      <c r="VBY41" s="195"/>
      <c r="VBZ41" s="195"/>
      <c r="VCA41" s="195"/>
      <c r="VCB41" s="195"/>
      <c r="VCC41" s="195"/>
      <c r="VCD41" s="195"/>
      <c r="VCE41" s="195"/>
      <c r="VCF41" s="195"/>
      <c r="VCG41" s="195"/>
      <c r="VCH41" s="195"/>
      <c r="VCI41" s="195"/>
      <c r="VCJ41" s="195"/>
      <c r="VCK41" s="195"/>
      <c r="VCL41" s="195"/>
      <c r="VCM41" s="195"/>
      <c r="VCN41" s="195"/>
      <c r="VCO41" s="195"/>
      <c r="VCP41" s="195"/>
      <c r="VCQ41" s="195"/>
      <c r="VCR41" s="195"/>
      <c r="VCS41" s="195"/>
      <c r="VCT41" s="195"/>
      <c r="VCU41" s="195"/>
      <c r="VCV41" s="195"/>
      <c r="VCW41" s="195"/>
      <c r="VCX41" s="195"/>
      <c r="VCY41" s="195"/>
      <c r="VCZ41" s="195"/>
      <c r="VDA41" s="195"/>
      <c r="VDB41" s="195"/>
      <c r="VDC41" s="195"/>
      <c r="VDD41" s="195"/>
      <c r="VDE41" s="195"/>
      <c r="VDF41" s="195"/>
      <c r="VDG41" s="195"/>
      <c r="VDH41" s="195"/>
      <c r="VDI41" s="195"/>
      <c r="VDJ41" s="195"/>
      <c r="VDK41" s="195"/>
      <c r="VDL41" s="195"/>
      <c r="VDM41" s="195"/>
      <c r="VDN41" s="195"/>
      <c r="VDO41" s="195"/>
      <c r="VDP41" s="195"/>
      <c r="VDQ41" s="195"/>
      <c r="VDR41" s="195"/>
      <c r="VDS41" s="195"/>
      <c r="VDT41" s="195"/>
      <c r="VDU41" s="195"/>
      <c r="VDV41" s="195"/>
      <c r="VDW41" s="195"/>
      <c r="VDX41" s="195"/>
      <c r="VDY41" s="195"/>
      <c r="VDZ41" s="195"/>
      <c r="VEA41" s="195"/>
      <c r="VEB41" s="195"/>
      <c r="VEC41" s="195"/>
      <c r="VED41" s="195"/>
      <c r="VEE41" s="195"/>
      <c r="VEF41" s="195"/>
      <c r="VEG41" s="195"/>
      <c r="VEH41" s="195"/>
      <c r="VEI41" s="195"/>
      <c r="VEJ41" s="195"/>
      <c r="VEK41" s="195"/>
      <c r="VEL41" s="195"/>
      <c r="VEM41" s="195"/>
      <c r="VEN41" s="195"/>
      <c r="VEO41" s="195"/>
      <c r="VEP41" s="195"/>
      <c r="VEQ41" s="195"/>
      <c r="VER41" s="195"/>
      <c r="VES41" s="195"/>
      <c r="VET41" s="195"/>
      <c r="VEU41" s="195"/>
      <c r="VEV41" s="195"/>
      <c r="VEW41" s="195"/>
      <c r="VEX41" s="195"/>
      <c r="VEY41" s="195"/>
      <c r="VEZ41" s="195"/>
      <c r="VFA41" s="195"/>
      <c r="VFB41" s="195"/>
      <c r="VFC41" s="195"/>
      <c r="VFD41" s="195"/>
      <c r="VFE41" s="195"/>
      <c r="VFF41" s="195"/>
      <c r="VFG41" s="195"/>
      <c r="VFH41" s="195"/>
      <c r="VFI41" s="195"/>
      <c r="VFJ41" s="195"/>
      <c r="VFK41" s="195"/>
      <c r="VFL41" s="195"/>
      <c r="VFM41" s="195"/>
      <c r="VFN41" s="195"/>
      <c r="VFO41" s="195"/>
      <c r="VFP41" s="195"/>
      <c r="VFQ41" s="195"/>
      <c r="VFR41" s="195"/>
      <c r="VFS41" s="195"/>
      <c r="VFT41" s="195"/>
      <c r="VFU41" s="195"/>
      <c r="VFV41" s="195"/>
      <c r="VFW41" s="195"/>
      <c r="VFX41" s="195"/>
      <c r="VFY41" s="195"/>
      <c r="VFZ41" s="195"/>
      <c r="VGA41" s="195"/>
      <c r="VGB41" s="195"/>
      <c r="VGC41" s="195"/>
      <c r="VGD41" s="195"/>
      <c r="VGE41" s="195"/>
      <c r="VGF41" s="195"/>
      <c r="VGG41" s="195"/>
      <c r="VGH41" s="195"/>
      <c r="VGI41" s="195"/>
      <c r="VGJ41" s="195"/>
      <c r="VGK41" s="195"/>
      <c r="VGL41" s="195"/>
      <c r="VGM41" s="195"/>
      <c r="VGN41" s="195"/>
      <c r="VGO41" s="195"/>
      <c r="VGP41" s="195"/>
      <c r="VGQ41" s="195"/>
      <c r="VGR41" s="195"/>
      <c r="VGS41" s="195"/>
      <c r="VGT41" s="195"/>
      <c r="VGU41" s="195"/>
      <c r="VGV41" s="195"/>
      <c r="VGW41" s="195"/>
      <c r="VGX41" s="195"/>
      <c r="VGY41" s="195"/>
      <c r="VGZ41" s="195"/>
      <c r="VHA41" s="195"/>
      <c r="VHB41" s="195"/>
      <c r="VHC41" s="195"/>
      <c r="VHD41" s="195"/>
      <c r="VHE41" s="195"/>
      <c r="VHF41" s="195"/>
      <c r="VHG41" s="195"/>
      <c r="VHH41" s="195"/>
      <c r="VHI41" s="195"/>
      <c r="VHJ41" s="195"/>
      <c r="VHK41" s="195"/>
      <c r="VHL41" s="195"/>
      <c r="VHM41" s="195"/>
      <c r="VHN41" s="195"/>
      <c r="VHO41" s="195"/>
      <c r="VHP41" s="195"/>
      <c r="VHQ41" s="195"/>
      <c r="VHR41" s="195"/>
      <c r="VHS41" s="195"/>
      <c r="VHT41" s="195"/>
      <c r="VHU41" s="195"/>
      <c r="VHV41" s="195"/>
      <c r="VHW41" s="195"/>
      <c r="VHX41" s="195"/>
      <c r="VHY41" s="195"/>
      <c r="VHZ41" s="195"/>
      <c r="VIA41" s="195"/>
      <c r="VIB41" s="195"/>
      <c r="VIC41" s="195"/>
      <c r="VID41" s="195"/>
      <c r="VIE41" s="195"/>
      <c r="VIF41" s="195"/>
      <c r="VIG41" s="195"/>
      <c r="VIH41" s="195"/>
      <c r="VII41" s="195"/>
      <c r="VIJ41" s="195"/>
      <c r="VIK41" s="195"/>
      <c r="VIL41" s="195"/>
      <c r="VIM41" s="195"/>
      <c r="VIN41" s="195"/>
      <c r="VIO41" s="195"/>
      <c r="VIP41" s="195"/>
      <c r="VIQ41" s="195"/>
      <c r="VIR41" s="195"/>
      <c r="VIS41" s="195"/>
      <c r="VIT41" s="195"/>
      <c r="VIU41" s="195"/>
      <c r="VIV41" s="195"/>
      <c r="VIW41" s="195"/>
      <c r="VIX41" s="195"/>
      <c r="VIY41" s="195"/>
      <c r="VIZ41" s="195"/>
      <c r="VJA41" s="195"/>
      <c r="VJB41" s="195"/>
      <c r="VJC41" s="195"/>
      <c r="VJD41" s="195"/>
      <c r="VJE41" s="195"/>
      <c r="VJF41" s="195"/>
      <c r="VJG41" s="195"/>
      <c r="VJH41" s="195"/>
      <c r="VJI41" s="195"/>
      <c r="VJJ41" s="195"/>
      <c r="VJK41" s="195"/>
      <c r="VJL41" s="195"/>
      <c r="VJM41" s="195"/>
      <c r="VJN41" s="195"/>
      <c r="VJO41" s="195"/>
      <c r="VJP41" s="195"/>
      <c r="VJQ41" s="195"/>
      <c r="VJR41" s="195"/>
      <c r="VJS41" s="195"/>
      <c r="VJT41" s="195"/>
      <c r="VJU41" s="195"/>
      <c r="VJV41" s="195"/>
      <c r="VJW41" s="195"/>
      <c r="VJX41" s="195"/>
      <c r="VJY41" s="195"/>
      <c r="VJZ41" s="195"/>
      <c r="VKA41" s="195"/>
      <c r="VKB41" s="195"/>
      <c r="VKC41" s="195"/>
      <c r="VKD41" s="195"/>
      <c r="VKE41" s="195"/>
      <c r="VKF41" s="195"/>
      <c r="VKG41" s="195"/>
      <c r="VKH41" s="195"/>
      <c r="VKI41" s="195"/>
      <c r="VKJ41" s="195"/>
      <c r="VKK41" s="195"/>
      <c r="VKL41" s="195"/>
      <c r="VKM41" s="195"/>
      <c r="VKN41" s="195"/>
      <c r="VKO41" s="195"/>
      <c r="VKP41" s="195"/>
      <c r="VKQ41" s="195"/>
      <c r="VKR41" s="195"/>
      <c r="VKS41" s="195"/>
      <c r="VKT41" s="195"/>
      <c r="VKU41" s="195"/>
      <c r="VKV41" s="195"/>
      <c r="VKW41" s="195"/>
      <c r="VKX41" s="195"/>
      <c r="VKY41" s="195"/>
      <c r="VKZ41" s="195"/>
      <c r="VLA41" s="195"/>
      <c r="VLB41" s="195"/>
      <c r="VLC41" s="195"/>
      <c r="VLD41" s="195"/>
      <c r="VLE41" s="195"/>
      <c r="VLF41" s="195"/>
      <c r="VLG41" s="195"/>
      <c r="VLH41" s="195"/>
      <c r="VLI41" s="195"/>
      <c r="VLJ41" s="195"/>
      <c r="VLK41" s="195"/>
      <c r="VLL41" s="195"/>
      <c r="VLM41" s="195"/>
      <c r="VLN41" s="195"/>
      <c r="VLO41" s="195"/>
      <c r="VLP41" s="195"/>
      <c r="VLQ41" s="195"/>
      <c r="VLR41" s="195"/>
      <c r="VLS41" s="195"/>
      <c r="VLT41" s="195"/>
      <c r="VLU41" s="195"/>
      <c r="VLV41" s="195"/>
      <c r="VLW41" s="195"/>
      <c r="VLX41" s="195"/>
      <c r="VLY41" s="195"/>
      <c r="VLZ41" s="195"/>
      <c r="VMA41" s="195"/>
      <c r="VMB41" s="195"/>
      <c r="VMC41" s="195"/>
      <c r="VMD41" s="195"/>
      <c r="VME41" s="195"/>
      <c r="VMF41" s="195"/>
      <c r="VMG41" s="195"/>
      <c r="VMH41" s="195"/>
      <c r="VMI41" s="195"/>
      <c r="VMJ41" s="195"/>
      <c r="VMK41" s="195"/>
      <c r="VML41" s="195"/>
      <c r="VMM41" s="195"/>
      <c r="VMN41" s="195"/>
      <c r="VMO41" s="195"/>
      <c r="VMP41" s="195"/>
      <c r="VMQ41" s="195"/>
      <c r="VMR41" s="195"/>
      <c r="VMS41" s="195"/>
      <c r="VMT41" s="195"/>
      <c r="VMU41" s="195"/>
      <c r="VMV41" s="195"/>
      <c r="VMW41" s="195"/>
      <c r="VMX41" s="195"/>
      <c r="VMY41" s="195"/>
      <c r="VMZ41" s="195"/>
      <c r="VNA41" s="195"/>
      <c r="VNB41" s="195"/>
      <c r="VNC41" s="195"/>
      <c r="VND41" s="195"/>
      <c r="VNE41" s="195"/>
      <c r="VNF41" s="195"/>
      <c r="VNG41" s="195"/>
      <c r="VNH41" s="195"/>
      <c r="VNI41" s="195"/>
      <c r="VNJ41" s="195"/>
      <c r="VNK41" s="195"/>
      <c r="VNL41" s="195"/>
      <c r="VNM41" s="195"/>
      <c r="VNN41" s="195"/>
      <c r="VNO41" s="195"/>
      <c r="VNP41" s="195"/>
      <c r="VNQ41" s="195"/>
      <c r="VNR41" s="195"/>
      <c r="VNS41" s="195"/>
      <c r="VNT41" s="195"/>
      <c r="VNU41" s="195"/>
      <c r="VNV41" s="195"/>
      <c r="VNW41" s="195"/>
      <c r="VNX41" s="195"/>
      <c r="VNY41" s="195"/>
      <c r="VNZ41" s="195"/>
      <c r="VOA41" s="195"/>
      <c r="VOB41" s="195"/>
      <c r="VOC41" s="195"/>
      <c r="VOD41" s="195"/>
      <c r="VOE41" s="195"/>
      <c r="VOF41" s="195"/>
      <c r="VOG41" s="195"/>
      <c r="VOH41" s="195"/>
      <c r="VOI41" s="195"/>
      <c r="VOJ41" s="195"/>
      <c r="VOK41" s="195"/>
      <c r="VOL41" s="195"/>
      <c r="VOM41" s="195"/>
      <c r="VON41" s="195"/>
      <c r="VOO41" s="195"/>
      <c r="VOP41" s="195"/>
      <c r="VOQ41" s="195"/>
      <c r="VOR41" s="195"/>
      <c r="VOS41" s="195"/>
      <c r="VOT41" s="195"/>
      <c r="VOU41" s="195"/>
      <c r="VOV41" s="195"/>
      <c r="VOW41" s="195"/>
      <c r="VOX41" s="195"/>
      <c r="VOY41" s="195"/>
      <c r="VOZ41" s="195"/>
      <c r="VPA41" s="195"/>
      <c r="VPB41" s="195"/>
      <c r="VPC41" s="195"/>
      <c r="VPD41" s="195"/>
      <c r="VPE41" s="195"/>
      <c r="VPF41" s="195"/>
      <c r="VPG41" s="195"/>
      <c r="VPH41" s="195"/>
      <c r="VPI41" s="195"/>
      <c r="VPJ41" s="195"/>
      <c r="VPK41" s="195"/>
      <c r="VPL41" s="195"/>
      <c r="VPM41" s="195"/>
      <c r="VPN41" s="195"/>
      <c r="VPO41" s="195"/>
      <c r="VPP41" s="195"/>
      <c r="VPQ41" s="195"/>
      <c r="VPR41" s="195"/>
      <c r="VPS41" s="195"/>
      <c r="VPT41" s="195"/>
      <c r="VPU41" s="195"/>
      <c r="VPV41" s="195"/>
      <c r="VPW41" s="195"/>
      <c r="VPX41" s="195"/>
      <c r="VPY41" s="195"/>
      <c r="VPZ41" s="195"/>
      <c r="VQA41" s="195"/>
      <c r="VQB41" s="195"/>
      <c r="VQC41" s="195"/>
      <c r="VQD41" s="195"/>
      <c r="VQE41" s="195"/>
      <c r="VQF41" s="195"/>
      <c r="VQG41" s="195"/>
      <c r="VQH41" s="195"/>
      <c r="VQI41" s="195"/>
      <c r="VQJ41" s="195"/>
      <c r="VQK41" s="195"/>
      <c r="VQL41" s="195"/>
      <c r="VQM41" s="195"/>
      <c r="VQN41" s="195"/>
      <c r="VQO41" s="195"/>
      <c r="VQP41" s="195"/>
      <c r="VQQ41" s="195"/>
      <c r="VQR41" s="195"/>
      <c r="VQS41" s="195"/>
      <c r="VQT41" s="195"/>
      <c r="VQU41" s="195"/>
      <c r="VQV41" s="195"/>
      <c r="VQW41" s="195"/>
      <c r="VQX41" s="195"/>
      <c r="VQY41" s="195"/>
      <c r="VQZ41" s="195"/>
      <c r="VRA41" s="195"/>
      <c r="VRB41" s="195"/>
      <c r="VRC41" s="195"/>
      <c r="VRD41" s="195"/>
      <c r="VRE41" s="195"/>
      <c r="VRF41" s="195"/>
      <c r="VRG41" s="195"/>
      <c r="VRH41" s="195"/>
      <c r="VRI41" s="195"/>
      <c r="VRJ41" s="195"/>
      <c r="VRK41" s="195"/>
      <c r="VRL41" s="195"/>
      <c r="VRM41" s="195"/>
      <c r="VRN41" s="195"/>
      <c r="VRO41" s="195"/>
      <c r="VRP41" s="195"/>
      <c r="VRQ41" s="195"/>
      <c r="VRR41" s="195"/>
      <c r="VRS41" s="195"/>
      <c r="VRT41" s="195"/>
      <c r="VRU41" s="195"/>
      <c r="VRV41" s="195"/>
      <c r="VRW41" s="195"/>
      <c r="VRX41" s="195"/>
      <c r="VRY41" s="195"/>
      <c r="VRZ41" s="195"/>
      <c r="VSA41" s="195"/>
      <c r="VSB41" s="195"/>
      <c r="VSC41" s="195"/>
      <c r="VSD41" s="195"/>
      <c r="VSE41" s="195"/>
      <c r="VSF41" s="195"/>
      <c r="VSG41" s="195"/>
      <c r="VSH41" s="195"/>
      <c r="VSI41" s="195"/>
      <c r="VSJ41" s="195"/>
      <c r="VSK41" s="195"/>
      <c r="VSL41" s="195"/>
      <c r="VSM41" s="195"/>
      <c r="VSN41" s="195"/>
      <c r="VSO41" s="195"/>
      <c r="VSP41" s="195"/>
      <c r="VSQ41" s="195"/>
      <c r="VSR41" s="195"/>
      <c r="VSS41" s="195"/>
      <c r="VST41" s="195"/>
      <c r="VSU41" s="195"/>
      <c r="VSV41" s="195"/>
      <c r="VSW41" s="195"/>
      <c r="VSX41" s="195"/>
      <c r="VSY41" s="195"/>
      <c r="VSZ41" s="195"/>
      <c r="VTA41" s="195"/>
      <c r="VTB41" s="195"/>
      <c r="VTC41" s="195"/>
      <c r="VTD41" s="195"/>
      <c r="VTE41" s="195"/>
      <c r="VTF41" s="195"/>
      <c r="VTG41" s="195"/>
      <c r="VTH41" s="195"/>
      <c r="VTI41" s="195"/>
      <c r="VTJ41" s="195"/>
      <c r="VTK41" s="195"/>
      <c r="VTL41" s="195"/>
      <c r="VTM41" s="195"/>
      <c r="VTN41" s="195"/>
      <c r="VTO41" s="195"/>
      <c r="VTP41" s="195"/>
      <c r="VTQ41" s="195"/>
      <c r="VTR41" s="195"/>
      <c r="VTS41" s="195"/>
      <c r="VTT41" s="195"/>
      <c r="VTU41" s="195"/>
      <c r="VTV41" s="195"/>
      <c r="VTW41" s="195"/>
      <c r="VTX41" s="195"/>
      <c r="VTY41" s="195"/>
      <c r="VTZ41" s="195"/>
      <c r="VUA41" s="195"/>
      <c r="VUB41" s="195"/>
      <c r="VUC41" s="195"/>
      <c r="VUD41" s="195"/>
      <c r="VUE41" s="195"/>
      <c r="VUF41" s="195"/>
      <c r="VUG41" s="195"/>
      <c r="VUH41" s="195"/>
      <c r="VUI41" s="195"/>
      <c r="VUJ41" s="195"/>
      <c r="VUK41" s="195"/>
      <c r="VUL41" s="195"/>
      <c r="VUM41" s="195"/>
      <c r="VUN41" s="195"/>
      <c r="VUO41" s="195"/>
      <c r="VUP41" s="195"/>
      <c r="VUQ41" s="195"/>
      <c r="VUR41" s="195"/>
      <c r="VUS41" s="195"/>
      <c r="VUT41" s="195"/>
      <c r="VUU41" s="195"/>
      <c r="VUV41" s="195"/>
      <c r="VUW41" s="195"/>
      <c r="VUX41" s="195"/>
      <c r="VUY41" s="195"/>
      <c r="VUZ41" s="195"/>
      <c r="VVA41" s="195"/>
      <c r="VVB41" s="195"/>
      <c r="VVC41" s="195"/>
      <c r="VVD41" s="195"/>
      <c r="VVE41" s="195"/>
      <c r="VVF41" s="195"/>
      <c r="VVG41" s="195"/>
      <c r="VVH41" s="195"/>
      <c r="VVI41" s="195"/>
      <c r="VVJ41" s="195"/>
      <c r="VVK41" s="195"/>
      <c r="VVL41" s="195"/>
      <c r="VVM41" s="195"/>
      <c r="VVN41" s="195"/>
      <c r="VVO41" s="195"/>
      <c r="VVP41" s="195"/>
      <c r="VVQ41" s="195"/>
      <c r="VVR41" s="195"/>
      <c r="VVS41" s="195"/>
      <c r="VVT41" s="195"/>
      <c r="VVU41" s="195"/>
      <c r="VVV41" s="195"/>
      <c r="VVW41" s="195"/>
      <c r="VVX41" s="195"/>
      <c r="VVY41" s="195"/>
      <c r="VVZ41" s="195"/>
      <c r="VWA41" s="195"/>
      <c r="VWB41" s="195"/>
      <c r="VWC41" s="195"/>
      <c r="VWD41" s="195"/>
      <c r="VWE41" s="195"/>
      <c r="VWF41" s="195"/>
      <c r="VWG41" s="195"/>
      <c r="VWH41" s="195"/>
      <c r="VWI41" s="195"/>
      <c r="VWJ41" s="195"/>
      <c r="VWK41" s="195"/>
      <c r="VWL41" s="195"/>
      <c r="VWM41" s="195"/>
      <c r="VWN41" s="195"/>
      <c r="VWO41" s="195"/>
      <c r="VWP41" s="195"/>
      <c r="VWQ41" s="195"/>
      <c r="VWR41" s="195"/>
      <c r="VWS41" s="195"/>
      <c r="VWT41" s="195"/>
      <c r="VWU41" s="195"/>
      <c r="VWV41" s="195"/>
      <c r="VWW41" s="195"/>
      <c r="VWX41" s="195"/>
      <c r="VWY41" s="195"/>
      <c r="VWZ41" s="195"/>
      <c r="VXA41" s="195"/>
      <c r="VXB41" s="195"/>
      <c r="VXC41" s="195"/>
      <c r="VXD41" s="195"/>
      <c r="VXE41" s="195"/>
      <c r="VXF41" s="195"/>
      <c r="VXG41" s="195"/>
      <c r="VXH41" s="195"/>
      <c r="VXI41" s="195"/>
      <c r="VXJ41" s="195"/>
      <c r="VXK41" s="195"/>
      <c r="VXL41" s="195"/>
      <c r="VXM41" s="195"/>
      <c r="VXN41" s="195"/>
      <c r="VXO41" s="195"/>
      <c r="VXP41" s="195"/>
      <c r="VXQ41" s="195"/>
      <c r="VXR41" s="195"/>
      <c r="VXS41" s="195"/>
      <c r="VXT41" s="195"/>
      <c r="VXU41" s="195"/>
      <c r="VXV41" s="195"/>
      <c r="VXW41" s="195"/>
      <c r="VXX41" s="195"/>
      <c r="VXY41" s="195"/>
      <c r="VXZ41" s="195"/>
      <c r="VYA41" s="195"/>
      <c r="VYB41" s="195"/>
      <c r="VYC41" s="195"/>
      <c r="VYD41" s="195"/>
      <c r="VYE41" s="195"/>
      <c r="VYF41" s="195"/>
      <c r="VYG41" s="195"/>
      <c r="VYH41" s="195"/>
      <c r="VYI41" s="195"/>
      <c r="VYJ41" s="195"/>
      <c r="VYK41" s="195"/>
      <c r="VYL41" s="195"/>
      <c r="VYM41" s="195"/>
      <c r="VYN41" s="195"/>
      <c r="VYO41" s="195"/>
      <c r="VYP41" s="195"/>
      <c r="VYQ41" s="195"/>
      <c r="VYR41" s="195"/>
      <c r="VYS41" s="195"/>
      <c r="VYT41" s="195"/>
      <c r="VYU41" s="195"/>
      <c r="VYV41" s="195"/>
      <c r="VYW41" s="195"/>
      <c r="VYX41" s="195"/>
      <c r="VYY41" s="195"/>
      <c r="VYZ41" s="195"/>
      <c r="VZA41" s="195"/>
      <c r="VZB41" s="195"/>
      <c r="VZC41" s="195"/>
      <c r="VZD41" s="195"/>
      <c r="VZE41" s="195"/>
      <c r="VZF41" s="195"/>
      <c r="VZG41" s="195"/>
      <c r="VZH41" s="195"/>
      <c r="VZI41" s="195"/>
      <c r="VZJ41" s="195"/>
      <c r="VZK41" s="195"/>
      <c r="VZL41" s="195"/>
      <c r="VZM41" s="195"/>
      <c r="VZN41" s="195"/>
      <c r="VZO41" s="195"/>
      <c r="VZP41" s="195"/>
      <c r="VZQ41" s="195"/>
      <c r="VZR41" s="195"/>
      <c r="VZS41" s="195"/>
      <c r="VZT41" s="195"/>
      <c r="VZU41" s="195"/>
      <c r="VZV41" s="195"/>
      <c r="VZW41" s="195"/>
      <c r="VZX41" s="195"/>
      <c r="VZY41" s="195"/>
      <c r="VZZ41" s="195"/>
      <c r="WAA41" s="195"/>
      <c r="WAB41" s="195"/>
      <c r="WAC41" s="195"/>
      <c r="WAD41" s="195"/>
      <c r="WAE41" s="195"/>
      <c r="WAF41" s="195"/>
      <c r="WAG41" s="195"/>
      <c r="WAH41" s="195"/>
      <c r="WAI41" s="195"/>
      <c r="WAJ41" s="195"/>
      <c r="WAK41" s="195"/>
      <c r="WAL41" s="195"/>
      <c r="WAM41" s="195"/>
      <c r="WAN41" s="195"/>
      <c r="WAO41" s="195"/>
      <c r="WAP41" s="195"/>
      <c r="WAQ41" s="195"/>
      <c r="WAR41" s="195"/>
      <c r="WAS41" s="195"/>
      <c r="WAT41" s="195"/>
      <c r="WAU41" s="195"/>
      <c r="WAV41" s="195"/>
      <c r="WAW41" s="195"/>
      <c r="WAX41" s="195"/>
      <c r="WAY41" s="195"/>
      <c r="WAZ41" s="195"/>
      <c r="WBA41" s="195"/>
      <c r="WBB41" s="195"/>
      <c r="WBC41" s="195"/>
      <c r="WBD41" s="195"/>
      <c r="WBE41" s="195"/>
      <c r="WBF41" s="195"/>
      <c r="WBG41" s="195"/>
      <c r="WBH41" s="195"/>
      <c r="WBI41" s="195"/>
      <c r="WBJ41" s="195"/>
      <c r="WBK41" s="195"/>
      <c r="WBL41" s="195"/>
      <c r="WBM41" s="195"/>
      <c r="WBN41" s="195"/>
      <c r="WBO41" s="195"/>
      <c r="WBP41" s="195"/>
      <c r="WBQ41" s="195"/>
      <c r="WBR41" s="195"/>
      <c r="WBS41" s="195"/>
      <c r="WBT41" s="195"/>
      <c r="WBU41" s="195"/>
      <c r="WBV41" s="195"/>
      <c r="WBW41" s="195"/>
      <c r="WBX41" s="195"/>
      <c r="WBY41" s="195"/>
      <c r="WBZ41" s="195"/>
      <c r="WCA41" s="195"/>
      <c r="WCB41" s="195"/>
      <c r="WCC41" s="195"/>
      <c r="WCD41" s="195"/>
      <c r="WCE41" s="195"/>
      <c r="WCF41" s="195"/>
      <c r="WCG41" s="195"/>
      <c r="WCH41" s="195"/>
      <c r="WCI41" s="195"/>
      <c r="WCJ41" s="195"/>
      <c r="WCK41" s="195"/>
      <c r="WCL41" s="195"/>
      <c r="WCM41" s="195"/>
      <c r="WCN41" s="195"/>
      <c r="WCO41" s="195"/>
      <c r="WCP41" s="195"/>
      <c r="WCQ41" s="195"/>
      <c r="WCR41" s="195"/>
      <c r="WCS41" s="195"/>
      <c r="WCT41" s="195"/>
      <c r="WCU41" s="195"/>
      <c r="WCV41" s="195"/>
      <c r="WCW41" s="195"/>
      <c r="WCX41" s="195"/>
      <c r="WCY41" s="195"/>
      <c r="WCZ41" s="195"/>
      <c r="WDA41" s="195"/>
      <c r="WDB41" s="195"/>
      <c r="WDC41" s="195"/>
      <c r="WDD41" s="195"/>
      <c r="WDE41" s="195"/>
      <c r="WDF41" s="195"/>
      <c r="WDG41" s="195"/>
      <c r="WDH41" s="195"/>
      <c r="WDI41" s="195"/>
      <c r="WDJ41" s="195"/>
      <c r="WDK41" s="195"/>
      <c r="WDL41" s="195"/>
      <c r="WDM41" s="195"/>
      <c r="WDN41" s="195"/>
      <c r="WDO41" s="195"/>
      <c r="WDP41" s="195"/>
      <c r="WDQ41" s="195"/>
      <c r="WDR41" s="195"/>
      <c r="WDS41" s="195"/>
      <c r="WDT41" s="195"/>
      <c r="WDU41" s="195"/>
      <c r="WDV41" s="195"/>
      <c r="WDW41" s="195"/>
      <c r="WDX41" s="195"/>
      <c r="WDY41" s="195"/>
      <c r="WDZ41" s="195"/>
      <c r="WEA41" s="195"/>
      <c r="WEB41" s="195"/>
      <c r="WEC41" s="195"/>
      <c r="WED41" s="195"/>
      <c r="WEE41" s="195"/>
      <c r="WEF41" s="195"/>
      <c r="WEG41" s="195"/>
      <c r="WEH41" s="195"/>
      <c r="WEI41" s="195"/>
      <c r="WEJ41" s="195"/>
      <c r="WEK41" s="195"/>
      <c r="WEL41" s="195"/>
      <c r="WEM41" s="195"/>
      <c r="WEN41" s="195"/>
      <c r="WEO41" s="195"/>
      <c r="WEP41" s="195"/>
      <c r="WEQ41" s="195"/>
      <c r="WER41" s="195"/>
      <c r="WES41" s="195"/>
      <c r="WET41" s="195"/>
      <c r="WEU41" s="195"/>
      <c r="WEV41" s="195"/>
      <c r="WEW41" s="195"/>
      <c r="WEX41" s="195"/>
      <c r="WEY41" s="195"/>
      <c r="WEZ41" s="195"/>
      <c r="WFA41" s="195"/>
      <c r="WFB41" s="195"/>
      <c r="WFC41" s="195"/>
      <c r="WFD41" s="195"/>
      <c r="WFE41" s="195"/>
      <c r="WFF41" s="195"/>
      <c r="WFG41" s="195"/>
      <c r="WFH41" s="195"/>
      <c r="WFI41" s="195"/>
      <c r="WFJ41" s="195"/>
      <c r="WFK41" s="195"/>
      <c r="WFL41" s="195"/>
      <c r="WFM41" s="195"/>
      <c r="WFN41" s="195"/>
      <c r="WFO41" s="195"/>
      <c r="WFP41" s="195"/>
      <c r="WFQ41" s="195"/>
      <c r="WFR41" s="195"/>
      <c r="WFS41" s="195"/>
      <c r="WFT41" s="195"/>
      <c r="WFU41" s="195"/>
      <c r="WFV41" s="195"/>
      <c r="WFW41" s="195"/>
      <c r="WFX41" s="195"/>
      <c r="WFY41" s="195"/>
      <c r="WFZ41" s="195"/>
      <c r="WGA41" s="195"/>
      <c r="WGB41" s="195"/>
      <c r="WGC41" s="195"/>
      <c r="WGD41" s="195"/>
      <c r="WGE41" s="195"/>
      <c r="WGF41" s="195"/>
      <c r="WGG41" s="195"/>
      <c r="WGH41" s="195"/>
      <c r="WGI41" s="195"/>
      <c r="WGJ41" s="195"/>
      <c r="WGK41" s="195"/>
      <c r="WGL41" s="195"/>
      <c r="WGM41" s="195"/>
      <c r="WGN41" s="195"/>
      <c r="WGO41" s="195"/>
      <c r="WGP41" s="195"/>
      <c r="WGQ41" s="195"/>
      <c r="WGR41" s="195"/>
      <c r="WGS41" s="195"/>
      <c r="WGT41" s="195"/>
      <c r="WGU41" s="195"/>
      <c r="WGV41" s="195"/>
      <c r="WGW41" s="195"/>
      <c r="WGX41" s="195"/>
      <c r="WGY41" s="195"/>
      <c r="WGZ41" s="195"/>
      <c r="WHA41" s="195"/>
      <c r="WHB41" s="195"/>
      <c r="WHC41" s="195"/>
      <c r="WHD41" s="195"/>
      <c r="WHE41" s="195"/>
      <c r="WHF41" s="195"/>
      <c r="WHG41" s="195"/>
      <c r="WHH41" s="195"/>
      <c r="WHI41" s="195"/>
      <c r="WHJ41" s="195"/>
      <c r="WHK41" s="195"/>
      <c r="WHL41" s="195"/>
      <c r="WHM41" s="195"/>
      <c r="WHN41" s="195"/>
      <c r="WHO41" s="195"/>
      <c r="WHP41" s="195"/>
      <c r="WHQ41" s="195"/>
      <c r="WHR41" s="195"/>
      <c r="WHS41" s="195"/>
      <c r="WHT41" s="195"/>
      <c r="WHU41" s="195"/>
      <c r="WHV41" s="195"/>
      <c r="WHW41" s="195"/>
      <c r="WHX41" s="195"/>
      <c r="WHY41" s="195"/>
      <c r="WHZ41" s="195"/>
      <c r="WIA41" s="195"/>
      <c r="WIB41" s="195"/>
      <c r="WIC41" s="195"/>
      <c r="WID41" s="195"/>
      <c r="WIE41" s="195"/>
      <c r="WIF41" s="195"/>
      <c r="WIG41" s="195"/>
      <c r="WIH41" s="195"/>
      <c r="WII41" s="195"/>
      <c r="WIJ41" s="195"/>
      <c r="WIK41" s="195"/>
      <c r="WIL41" s="195"/>
      <c r="WIM41" s="195"/>
      <c r="WIN41" s="195"/>
      <c r="WIO41" s="195"/>
      <c r="WIP41" s="195"/>
      <c r="WIQ41" s="195"/>
      <c r="WIR41" s="195"/>
      <c r="WIS41" s="195"/>
      <c r="WIT41" s="195"/>
      <c r="WIU41" s="195"/>
      <c r="WIV41" s="195"/>
      <c r="WIW41" s="195"/>
      <c r="WIX41" s="195"/>
      <c r="WIY41" s="195"/>
      <c r="WIZ41" s="195"/>
      <c r="WJA41" s="195"/>
      <c r="WJB41" s="195"/>
      <c r="WJC41" s="195"/>
      <c r="WJD41" s="195"/>
      <c r="WJE41" s="195"/>
      <c r="WJF41" s="195"/>
      <c r="WJG41" s="195"/>
      <c r="WJH41" s="195"/>
      <c r="WJI41" s="195"/>
      <c r="WJJ41" s="195"/>
      <c r="WJK41" s="195"/>
      <c r="WJL41" s="195"/>
      <c r="WJM41" s="195"/>
      <c r="WJN41" s="195"/>
      <c r="WJO41" s="195"/>
      <c r="WJP41" s="195"/>
      <c r="WJQ41" s="195"/>
      <c r="WJR41" s="195"/>
      <c r="WJS41" s="195"/>
      <c r="WJT41" s="195"/>
      <c r="WJU41" s="195"/>
      <c r="WJV41" s="195"/>
      <c r="WJW41" s="195"/>
      <c r="WJX41" s="195"/>
      <c r="WJY41" s="195"/>
      <c r="WJZ41" s="195"/>
      <c r="WKA41" s="195"/>
      <c r="WKB41" s="195"/>
      <c r="WKC41" s="195"/>
      <c r="WKD41" s="195"/>
      <c r="WKE41" s="195"/>
      <c r="WKF41" s="195"/>
      <c r="WKG41" s="195"/>
      <c r="WKH41" s="195"/>
      <c r="WKI41" s="195"/>
      <c r="WKJ41" s="195"/>
      <c r="WKK41" s="195"/>
      <c r="WKL41" s="195"/>
      <c r="WKM41" s="195"/>
      <c r="WKN41" s="195"/>
      <c r="WKO41" s="195"/>
      <c r="WKP41" s="195"/>
      <c r="WKQ41" s="195"/>
      <c r="WKR41" s="195"/>
      <c r="WKS41" s="195"/>
      <c r="WKT41" s="195"/>
      <c r="WKU41" s="195"/>
      <c r="WKV41" s="195"/>
      <c r="WKW41" s="195"/>
      <c r="WKX41" s="195"/>
      <c r="WKY41" s="195"/>
      <c r="WKZ41" s="195"/>
      <c r="WLA41" s="195"/>
      <c r="WLB41" s="195"/>
      <c r="WLC41" s="195"/>
      <c r="WLD41" s="195"/>
      <c r="WLE41" s="195"/>
      <c r="WLF41" s="195"/>
      <c r="WLG41" s="195"/>
      <c r="WLH41" s="195"/>
      <c r="WLI41" s="195"/>
      <c r="WLJ41" s="195"/>
      <c r="WLK41" s="195"/>
      <c r="WLL41" s="195"/>
      <c r="WLM41" s="195"/>
      <c r="WLN41" s="195"/>
      <c r="WLO41" s="195"/>
      <c r="WLP41" s="195"/>
      <c r="WLQ41" s="195"/>
      <c r="WLR41" s="195"/>
      <c r="WLS41" s="195"/>
      <c r="WLT41" s="195"/>
      <c r="WLU41" s="195"/>
      <c r="WLV41" s="195"/>
      <c r="WLW41" s="195"/>
      <c r="WLX41" s="195"/>
      <c r="WLY41" s="195"/>
      <c r="WLZ41" s="195"/>
      <c r="WMA41" s="195"/>
      <c r="WMB41" s="195"/>
      <c r="WMC41" s="195"/>
      <c r="WMD41" s="195"/>
      <c r="WME41" s="195"/>
      <c r="WMF41" s="195"/>
      <c r="WMG41" s="195"/>
      <c r="WMH41" s="195"/>
      <c r="WMI41" s="195"/>
      <c r="WMJ41" s="195"/>
      <c r="WMK41" s="195"/>
      <c r="WML41" s="195"/>
      <c r="WMM41" s="195"/>
      <c r="WMN41" s="195"/>
      <c r="WMO41" s="195"/>
      <c r="WMP41" s="195"/>
      <c r="WMQ41" s="195"/>
      <c r="WMR41" s="195"/>
      <c r="WMS41" s="195"/>
      <c r="WMT41" s="195"/>
      <c r="WMU41" s="195"/>
      <c r="WMV41" s="195"/>
      <c r="WMW41" s="195"/>
      <c r="WMX41" s="195"/>
      <c r="WMY41" s="195"/>
      <c r="WMZ41" s="195"/>
      <c r="WNA41" s="195"/>
      <c r="WNB41" s="195"/>
      <c r="WNC41" s="195"/>
      <c r="WND41" s="195"/>
      <c r="WNE41" s="195"/>
      <c r="WNF41" s="195"/>
      <c r="WNG41" s="195"/>
      <c r="WNH41" s="195"/>
      <c r="WNI41" s="195"/>
      <c r="WNJ41" s="195"/>
      <c r="WNK41" s="195"/>
      <c r="WNL41" s="195"/>
      <c r="WNM41" s="195"/>
      <c r="WNN41" s="195"/>
      <c r="WNO41" s="195"/>
      <c r="WNP41" s="195"/>
      <c r="WNQ41" s="195"/>
      <c r="WNR41" s="195"/>
      <c r="WNS41" s="195"/>
      <c r="WNT41" s="195"/>
      <c r="WNU41" s="195"/>
      <c r="WNV41" s="195"/>
      <c r="WNW41" s="195"/>
      <c r="WNX41" s="195"/>
      <c r="WNY41" s="195"/>
      <c r="WNZ41" s="195"/>
      <c r="WOA41" s="195"/>
      <c r="WOB41" s="195"/>
      <c r="WOC41" s="195"/>
      <c r="WOD41" s="195"/>
      <c r="WOE41" s="195"/>
      <c r="WOF41" s="195"/>
      <c r="WOG41" s="195"/>
      <c r="WOH41" s="195"/>
      <c r="WOI41" s="195"/>
      <c r="WOJ41" s="195"/>
      <c r="WOK41" s="195"/>
      <c r="WOL41" s="195"/>
      <c r="WOM41" s="195"/>
      <c r="WON41" s="195"/>
      <c r="WOO41" s="195"/>
      <c r="WOP41" s="195"/>
      <c r="WOQ41" s="195"/>
      <c r="WOR41" s="195"/>
      <c r="WOS41" s="195"/>
      <c r="WOT41" s="195"/>
      <c r="WOU41" s="195"/>
      <c r="WOV41" s="195"/>
      <c r="WOW41" s="195"/>
      <c r="WOX41" s="195"/>
      <c r="WOY41" s="195"/>
      <c r="WOZ41" s="195"/>
      <c r="WPA41" s="195"/>
      <c r="WPB41" s="195"/>
      <c r="WPC41" s="195"/>
      <c r="WPD41" s="195"/>
      <c r="WPE41" s="195"/>
      <c r="WPF41" s="195"/>
      <c r="WPG41" s="195"/>
      <c r="WPH41" s="195"/>
      <c r="WPI41" s="195"/>
      <c r="WPJ41" s="195"/>
      <c r="WPK41" s="195"/>
      <c r="WPL41" s="195"/>
      <c r="WPM41" s="195"/>
      <c r="WPN41" s="195"/>
      <c r="WPO41" s="195"/>
      <c r="WPP41" s="195"/>
      <c r="WPQ41" s="195"/>
      <c r="WPR41" s="195"/>
      <c r="WPS41" s="195"/>
      <c r="WPT41" s="195"/>
      <c r="WPU41" s="195"/>
      <c r="WPV41" s="195"/>
      <c r="WPW41" s="195"/>
      <c r="WPX41" s="195"/>
      <c r="WPY41" s="195"/>
      <c r="WPZ41" s="195"/>
      <c r="WQA41" s="195"/>
      <c r="WQB41" s="195"/>
      <c r="WQC41" s="195"/>
      <c r="WQD41" s="195"/>
      <c r="WQE41" s="195"/>
      <c r="WQF41" s="195"/>
      <c r="WQG41" s="195"/>
      <c r="WQH41" s="195"/>
      <c r="WQI41" s="195"/>
      <c r="WQJ41" s="195"/>
      <c r="WQK41" s="195"/>
      <c r="WQL41" s="195"/>
      <c r="WQM41" s="195"/>
      <c r="WQN41" s="195"/>
      <c r="WQO41" s="195"/>
      <c r="WQP41" s="195"/>
      <c r="WQQ41" s="195"/>
      <c r="WQR41" s="195"/>
      <c r="WQS41" s="195"/>
      <c r="WQT41" s="195"/>
      <c r="WQU41" s="195"/>
      <c r="WQV41" s="195"/>
      <c r="WQW41" s="195"/>
      <c r="WQX41" s="195"/>
      <c r="WQY41" s="195"/>
      <c r="WQZ41" s="195"/>
      <c r="WRA41" s="195"/>
      <c r="WRB41" s="195"/>
      <c r="WRC41" s="195"/>
      <c r="WRD41" s="195"/>
      <c r="WRE41" s="195"/>
      <c r="WRF41" s="195"/>
      <c r="WRG41" s="195"/>
      <c r="WRH41" s="195"/>
      <c r="WRI41" s="195"/>
      <c r="WRJ41" s="195"/>
      <c r="WRK41" s="195"/>
      <c r="WRL41" s="195"/>
      <c r="WRM41" s="195"/>
      <c r="WRN41" s="195"/>
      <c r="WRO41" s="195"/>
      <c r="WRP41" s="195"/>
      <c r="WRQ41" s="195"/>
      <c r="WRR41" s="195"/>
      <c r="WRS41" s="195"/>
      <c r="WRT41" s="195"/>
      <c r="WRU41" s="195"/>
      <c r="WRV41" s="195"/>
      <c r="WRW41" s="195"/>
      <c r="WRX41" s="195"/>
      <c r="WRY41" s="195"/>
      <c r="WRZ41" s="195"/>
      <c r="WSA41" s="195"/>
      <c r="WSB41" s="195"/>
      <c r="WSC41" s="195"/>
      <c r="WSD41" s="195"/>
      <c r="WSE41" s="195"/>
      <c r="WSF41" s="195"/>
      <c r="WSG41" s="195"/>
      <c r="WSH41" s="195"/>
      <c r="WSI41" s="195"/>
      <c r="WSJ41" s="195"/>
      <c r="WSK41" s="195"/>
      <c r="WSL41" s="195"/>
      <c r="WSM41" s="195"/>
      <c r="WSN41" s="195"/>
      <c r="WSO41" s="195"/>
      <c r="WSP41" s="195"/>
      <c r="WSQ41" s="195"/>
      <c r="WSR41" s="195"/>
      <c r="WSS41" s="195"/>
      <c r="WST41" s="195"/>
      <c r="WSU41" s="195"/>
      <c r="WSV41" s="195"/>
      <c r="WSW41" s="195"/>
      <c r="WSX41" s="195"/>
      <c r="WSY41" s="195"/>
      <c r="WSZ41" s="195"/>
      <c r="WTA41" s="195"/>
      <c r="WTB41" s="195"/>
      <c r="WTC41" s="195"/>
      <c r="WTD41" s="195"/>
      <c r="WTE41" s="195"/>
      <c r="WTF41" s="195"/>
      <c r="WTG41" s="195"/>
      <c r="WTH41" s="195"/>
      <c r="WTI41" s="195"/>
      <c r="WTJ41" s="195"/>
      <c r="WTK41" s="195"/>
      <c r="WTL41" s="195"/>
      <c r="WTM41" s="195"/>
      <c r="WTN41" s="195"/>
      <c r="WTO41" s="195"/>
      <c r="WTP41" s="195"/>
      <c r="WTQ41" s="195"/>
      <c r="WTR41" s="195"/>
      <c r="WTS41" s="195"/>
      <c r="WTT41" s="195"/>
      <c r="WTU41" s="195"/>
      <c r="WTV41" s="195"/>
      <c r="WTW41" s="195"/>
      <c r="WTX41" s="195"/>
      <c r="WTY41" s="195"/>
      <c r="WTZ41" s="195"/>
      <c r="WUA41" s="195"/>
      <c r="WUB41" s="195"/>
      <c r="WUC41" s="195"/>
      <c r="WUD41" s="195"/>
      <c r="WUE41" s="195"/>
      <c r="WUF41" s="195"/>
      <c r="WUG41" s="195"/>
      <c r="WUH41" s="195"/>
      <c r="WUI41" s="195"/>
      <c r="WUJ41" s="195"/>
      <c r="WUK41" s="195"/>
      <c r="WUL41" s="195"/>
      <c r="WUM41" s="195"/>
      <c r="WUN41" s="195"/>
      <c r="WUO41" s="195"/>
      <c r="WUP41" s="195"/>
      <c r="WUQ41" s="195"/>
      <c r="WUR41" s="195"/>
      <c r="WUS41" s="195"/>
      <c r="WUT41" s="195"/>
      <c r="WUU41" s="195"/>
      <c r="WUV41" s="195"/>
      <c r="WUW41" s="195"/>
      <c r="WUX41" s="195"/>
      <c r="WUY41" s="195"/>
      <c r="WUZ41" s="195"/>
      <c r="WVA41" s="195"/>
      <c r="WVB41" s="195"/>
      <c r="WVC41" s="195"/>
      <c r="WVD41" s="195"/>
      <c r="WVE41" s="195"/>
      <c r="WVF41" s="195"/>
      <c r="WVG41" s="195"/>
      <c r="WVH41" s="195"/>
      <c r="WVI41" s="195"/>
      <c r="WVJ41" s="195"/>
      <c r="WVK41" s="195"/>
      <c r="WVL41" s="195"/>
      <c r="WVM41" s="195"/>
      <c r="WVN41" s="195"/>
      <c r="WVO41" s="195"/>
      <c r="WVP41" s="195"/>
      <c r="WVQ41" s="195"/>
      <c r="WVR41" s="195"/>
      <c r="WVS41" s="195"/>
      <c r="WVT41" s="195"/>
      <c r="WVU41" s="195"/>
      <c r="WVV41" s="195"/>
      <c r="WVW41" s="195"/>
      <c r="WVX41" s="195"/>
      <c r="WVY41" s="195"/>
      <c r="WVZ41" s="195"/>
      <c r="WWA41" s="195"/>
      <c r="WWB41" s="195"/>
      <c r="WWC41" s="195"/>
      <c r="WWD41" s="195"/>
      <c r="WWE41" s="195"/>
      <c r="WWF41" s="195"/>
      <c r="WWG41" s="195"/>
      <c r="WWH41" s="195"/>
      <c r="WWI41" s="195"/>
      <c r="WWJ41" s="195"/>
      <c r="WWK41" s="195"/>
      <c r="WWL41" s="195"/>
      <c r="WWM41" s="195"/>
      <c r="WWN41" s="195"/>
      <c r="WWO41" s="195"/>
      <c r="WWP41" s="195"/>
      <c r="WWQ41" s="195"/>
      <c r="WWR41" s="195"/>
      <c r="WWS41" s="195"/>
      <c r="WWT41" s="195"/>
      <c r="WWU41" s="195"/>
      <c r="WWV41" s="195"/>
      <c r="WWW41" s="195"/>
      <c r="WWX41" s="195"/>
      <c r="WWY41" s="195"/>
      <c r="WWZ41" s="195"/>
      <c r="WXA41" s="195"/>
      <c r="WXB41" s="195"/>
      <c r="WXC41" s="195"/>
      <c r="WXD41" s="195"/>
      <c r="WXE41" s="195"/>
      <c r="WXF41" s="195"/>
      <c r="WXG41" s="195"/>
      <c r="WXH41" s="195"/>
      <c r="WXI41" s="195"/>
    </row>
    <row r="42" spans="1:16181" s="280" customFormat="1">
      <c r="A42" s="279"/>
      <c r="E42" s="192"/>
      <c r="F42" s="193"/>
      <c r="G42" s="193"/>
      <c r="H42" s="299"/>
      <c r="I42" s="300"/>
      <c r="J42" s="300"/>
      <c r="K42" s="300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  <c r="Z42" s="301"/>
      <c r="AA42" s="301"/>
      <c r="AB42" s="301"/>
      <c r="AC42" s="301"/>
      <c r="AD42" s="301"/>
      <c r="AE42" s="301"/>
      <c r="AF42" s="301"/>
      <c r="AG42" s="301"/>
      <c r="AH42" s="301"/>
      <c r="AI42" s="301"/>
      <c r="AJ42" s="301"/>
      <c r="AK42" s="301"/>
      <c r="AL42" s="301"/>
      <c r="AM42" s="301"/>
      <c r="AN42" s="301"/>
      <c r="AO42" s="301"/>
      <c r="AP42" s="301"/>
      <c r="AQ42" s="301"/>
      <c r="AR42" s="301"/>
      <c r="AS42" s="301"/>
      <c r="AT42" s="301"/>
      <c r="AU42" s="301"/>
      <c r="AV42" s="301"/>
      <c r="AW42" s="301"/>
      <c r="AX42" s="301"/>
      <c r="AY42" s="301"/>
      <c r="AZ42" s="301"/>
      <c r="BA42" s="301"/>
      <c r="BB42" s="195"/>
      <c r="BC42" s="195"/>
      <c r="BD42" s="195"/>
      <c r="BE42" s="195"/>
      <c r="BF42" s="195"/>
      <c r="BG42" s="195"/>
      <c r="BH42" s="195"/>
      <c r="BI42" s="195"/>
      <c r="BJ42" s="195"/>
      <c r="BK42" s="195"/>
      <c r="BL42" s="195"/>
      <c r="BM42" s="195"/>
      <c r="BN42" s="195"/>
      <c r="BO42" s="195"/>
      <c r="BP42" s="195"/>
      <c r="BQ42" s="195"/>
      <c r="BR42" s="195"/>
      <c r="BS42" s="195"/>
      <c r="BT42" s="195"/>
      <c r="BU42" s="195"/>
      <c r="BV42" s="195"/>
      <c r="BW42" s="195"/>
      <c r="BX42" s="195"/>
      <c r="BY42" s="195"/>
      <c r="BZ42" s="195"/>
      <c r="CA42" s="195"/>
      <c r="CB42" s="195"/>
      <c r="CC42" s="195"/>
      <c r="CD42" s="195"/>
      <c r="CE42" s="195"/>
      <c r="CF42" s="195"/>
      <c r="CG42" s="195"/>
      <c r="CH42" s="195"/>
      <c r="CI42" s="195"/>
      <c r="CJ42" s="195"/>
      <c r="CK42" s="195"/>
      <c r="CL42" s="195"/>
      <c r="CM42" s="195"/>
      <c r="CN42" s="195"/>
      <c r="CO42" s="195"/>
      <c r="CP42" s="195"/>
      <c r="CQ42" s="195"/>
      <c r="CR42" s="195"/>
      <c r="CS42" s="195"/>
      <c r="CT42" s="195"/>
      <c r="CU42" s="195"/>
      <c r="CV42" s="195"/>
      <c r="CW42" s="195"/>
      <c r="CX42" s="195"/>
      <c r="CY42" s="195"/>
      <c r="CZ42" s="195"/>
      <c r="DA42" s="195"/>
      <c r="DB42" s="195"/>
      <c r="DC42" s="195"/>
      <c r="DD42" s="195"/>
      <c r="DE42" s="195"/>
      <c r="DF42" s="195"/>
      <c r="DG42" s="195"/>
      <c r="DH42" s="195"/>
      <c r="DI42" s="195"/>
      <c r="DJ42" s="195"/>
      <c r="DK42" s="195"/>
      <c r="DL42" s="195"/>
      <c r="DM42" s="195"/>
      <c r="DN42" s="195"/>
      <c r="DO42" s="195"/>
      <c r="DP42" s="195"/>
      <c r="DQ42" s="195"/>
      <c r="DR42" s="195"/>
      <c r="DS42" s="195"/>
      <c r="DT42" s="195"/>
      <c r="DU42" s="195"/>
      <c r="DV42" s="195"/>
      <c r="DW42" s="195"/>
      <c r="DX42" s="195"/>
      <c r="DY42" s="195"/>
      <c r="DZ42" s="195"/>
      <c r="EA42" s="195"/>
      <c r="EB42" s="195"/>
      <c r="EC42" s="195"/>
      <c r="ED42" s="195"/>
      <c r="EE42" s="195"/>
      <c r="EF42" s="195"/>
      <c r="EG42" s="195"/>
      <c r="EH42" s="195"/>
      <c r="EI42" s="195"/>
      <c r="EJ42" s="195"/>
      <c r="EK42" s="195"/>
      <c r="EL42" s="195"/>
      <c r="EM42" s="195"/>
      <c r="EN42" s="195"/>
      <c r="EO42" s="195"/>
      <c r="EP42" s="195"/>
      <c r="EQ42" s="195"/>
      <c r="ER42" s="195"/>
      <c r="ES42" s="195"/>
      <c r="ET42" s="195"/>
      <c r="EU42" s="195"/>
      <c r="EV42" s="195"/>
      <c r="EW42" s="195"/>
      <c r="EX42" s="195"/>
      <c r="EY42" s="195"/>
      <c r="EZ42" s="195"/>
      <c r="FA42" s="195"/>
      <c r="FB42" s="195"/>
      <c r="FC42" s="195"/>
      <c r="FD42" s="195"/>
      <c r="FE42" s="195"/>
      <c r="FF42" s="195"/>
      <c r="FG42" s="195"/>
      <c r="FH42" s="195"/>
      <c r="FI42" s="195"/>
      <c r="FJ42" s="195"/>
      <c r="FK42" s="195"/>
      <c r="FL42" s="195"/>
      <c r="FM42" s="195"/>
      <c r="FN42" s="195"/>
      <c r="FO42" s="195"/>
      <c r="FP42" s="195"/>
      <c r="FQ42" s="195"/>
      <c r="FR42" s="195"/>
      <c r="FS42" s="195"/>
      <c r="FT42" s="195"/>
      <c r="FU42" s="195"/>
      <c r="FV42" s="195"/>
      <c r="FW42" s="195"/>
      <c r="FX42" s="195"/>
      <c r="FY42" s="195"/>
      <c r="FZ42" s="195"/>
      <c r="GA42" s="195"/>
      <c r="GB42" s="195"/>
      <c r="GC42" s="195"/>
      <c r="GD42" s="195"/>
      <c r="GE42" s="195"/>
      <c r="GF42" s="195"/>
      <c r="GG42" s="195"/>
      <c r="GH42" s="195"/>
      <c r="GI42" s="195"/>
      <c r="GJ42" s="195"/>
      <c r="GK42" s="195"/>
      <c r="GL42" s="195"/>
      <c r="GM42" s="195"/>
      <c r="GN42" s="195"/>
      <c r="GO42" s="195"/>
      <c r="GP42" s="195"/>
      <c r="GQ42" s="195"/>
      <c r="GR42" s="195"/>
      <c r="GS42" s="195"/>
      <c r="GT42" s="195"/>
      <c r="GU42" s="195"/>
      <c r="GV42" s="195"/>
      <c r="GW42" s="195"/>
      <c r="GX42" s="195"/>
      <c r="GY42" s="195"/>
      <c r="GZ42" s="195"/>
      <c r="HA42" s="195"/>
      <c r="HB42" s="195"/>
      <c r="HC42" s="195"/>
      <c r="HD42" s="195"/>
      <c r="HE42" s="195"/>
      <c r="HF42" s="195"/>
      <c r="HG42" s="195"/>
      <c r="HH42" s="195"/>
      <c r="HI42" s="195"/>
      <c r="HJ42" s="195"/>
      <c r="HK42" s="195"/>
      <c r="HL42" s="195"/>
      <c r="HM42" s="195"/>
      <c r="HN42" s="195"/>
      <c r="HO42" s="195"/>
      <c r="HP42" s="195"/>
      <c r="HQ42" s="195"/>
      <c r="HR42" s="195"/>
      <c r="HS42" s="195"/>
      <c r="HT42" s="195"/>
      <c r="HU42" s="195"/>
      <c r="HV42" s="195"/>
      <c r="HW42" s="195"/>
      <c r="HX42" s="195"/>
      <c r="HY42" s="195"/>
      <c r="HZ42" s="195"/>
      <c r="IA42" s="195"/>
      <c r="IB42" s="195"/>
      <c r="IC42" s="195"/>
      <c r="ID42" s="195"/>
      <c r="IE42" s="195"/>
      <c r="IF42" s="195"/>
      <c r="IG42" s="195"/>
      <c r="IH42" s="195"/>
      <c r="II42" s="195"/>
      <c r="IJ42" s="195"/>
      <c r="IK42" s="195"/>
      <c r="IL42" s="195"/>
      <c r="IM42" s="195"/>
      <c r="IN42" s="195"/>
      <c r="IO42" s="195"/>
      <c r="IP42" s="195"/>
      <c r="IQ42" s="195"/>
      <c r="IR42" s="195"/>
      <c r="IS42" s="195"/>
      <c r="IT42" s="195"/>
      <c r="IU42" s="195"/>
      <c r="IV42" s="195"/>
      <c r="IW42" s="195"/>
      <c r="IX42" s="195"/>
      <c r="IY42" s="195"/>
      <c r="IZ42" s="195"/>
      <c r="JA42" s="195"/>
      <c r="JB42" s="195"/>
      <c r="JC42" s="195"/>
      <c r="JD42" s="195"/>
      <c r="JE42" s="195"/>
      <c r="JF42" s="195"/>
      <c r="JG42" s="195"/>
      <c r="JH42" s="195"/>
      <c r="JI42" s="195"/>
      <c r="JJ42" s="195"/>
      <c r="JK42" s="195"/>
      <c r="JL42" s="195"/>
      <c r="JM42" s="195"/>
      <c r="JN42" s="195"/>
      <c r="JO42" s="195"/>
      <c r="JP42" s="195"/>
      <c r="JQ42" s="195"/>
      <c r="JR42" s="195"/>
      <c r="JS42" s="195"/>
      <c r="JT42" s="195"/>
      <c r="JU42" s="195"/>
      <c r="JV42" s="195"/>
      <c r="JW42" s="195"/>
      <c r="JX42" s="195"/>
      <c r="JY42" s="195"/>
      <c r="JZ42" s="195"/>
      <c r="KA42" s="195"/>
      <c r="KB42" s="195"/>
      <c r="KC42" s="195"/>
      <c r="KD42" s="195"/>
      <c r="KE42" s="195"/>
      <c r="KF42" s="195"/>
      <c r="KG42" s="195"/>
      <c r="KH42" s="195"/>
      <c r="KI42" s="195"/>
      <c r="KJ42" s="195"/>
      <c r="KK42" s="195"/>
      <c r="KL42" s="195"/>
      <c r="KM42" s="195"/>
      <c r="KN42" s="195"/>
      <c r="KO42" s="195"/>
      <c r="KP42" s="195"/>
      <c r="KQ42" s="195"/>
      <c r="KR42" s="195"/>
      <c r="KS42" s="195"/>
      <c r="KT42" s="195"/>
      <c r="KU42" s="195"/>
      <c r="KV42" s="195"/>
      <c r="KW42" s="195"/>
      <c r="KX42" s="195"/>
      <c r="KY42" s="195"/>
      <c r="KZ42" s="195"/>
      <c r="LA42" s="195"/>
      <c r="LB42" s="195"/>
      <c r="LC42" s="195"/>
      <c r="LD42" s="195"/>
      <c r="LE42" s="195"/>
      <c r="LF42" s="195"/>
      <c r="LG42" s="195"/>
      <c r="LH42" s="195"/>
      <c r="LI42" s="195"/>
      <c r="LJ42" s="195"/>
      <c r="LK42" s="195"/>
      <c r="LL42" s="195"/>
      <c r="LM42" s="195"/>
      <c r="LN42" s="195"/>
      <c r="LO42" s="195"/>
      <c r="LP42" s="195"/>
      <c r="LQ42" s="195"/>
      <c r="LR42" s="195"/>
      <c r="LS42" s="195"/>
      <c r="LT42" s="195"/>
      <c r="LU42" s="195"/>
      <c r="LV42" s="195"/>
      <c r="LW42" s="195"/>
      <c r="LX42" s="195"/>
      <c r="LY42" s="195"/>
      <c r="LZ42" s="195"/>
      <c r="MA42" s="195"/>
      <c r="MB42" s="195"/>
      <c r="MC42" s="195"/>
      <c r="MD42" s="195"/>
      <c r="ME42" s="195"/>
      <c r="MF42" s="195"/>
      <c r="MG42" s="195"/>
      <c r="MH42" s="195"/>
      <c r="MI42" s="195"/>
      <c r="MJ42" s="195"/>
      <c r="MK42" s="195"/>
      <c r="ML42" s="195"/>
      <c r="MM42" s="195"/>
      <c r="MN42" s="195"/>
      <c r="MO42" s="195"/>
      <c r="MP42" s="195"/>
      <c r="MQ42" s="195"/>
      <c r="MR42" s="195"/>
      <c r="MS42" s="195"/>
      <c r="MT42" s="195"/>
      <c r="MU42" s="195"/>
      <c r="MV42" s="195"/>
      <c r="MW42" s="195"/>
      <c r="MX42" s="195"/>
      <c r="MY42" s="195"/>
      <c r="MZ42" s="195"/>
      <c r="NA42" s="195"/>
      <c r="NB42" s="195"/>
      <c r="NC42" s="195"/>
      <c r="ND42" s="195"/>
      <c r="NE42" s="195"/>
      <c r="NF42" s="195"/>
      <c r="NG42" s="195"/>
      <c r="NH42" s="195"/>
      <c r="NI42" s="195"/>
      <c r="NJ42" s="195"/>
      <c r="NK42" s="195"/>
      <c r="NL42" s="195"/>
      <c r="NM42" s="195"/>
      <c r="NN42" s="195"/>
      <c r="NO42" s="195"/>
      <c r="NP42" s="195"/>
      <c r="NQ42" s="195"/>
      <c r="NR42" s="195"/>
      <c r="NS42" s="195"/>
      <c r="NT42" s="195"/>
      <c r="NU42" s="195"/>
      <c r="NV42" s="195"/>
      <c r="NW42" s="195"/>
      <c r="NX42" s="195"/>
      <c r="NY42" s="195"/>
      <c r="NZ42" s="195"/>
      <c r="OA42" s="195"/>
      <c r="OB42" s="195"/>
      <c r="OC42" s="195"/>
      <c r="OD42" s="195"/>
      <c r="OE42" s="195"/>
      <c r="OF42" s="195"/>
      <c r="OG42" s="195"/>
      <c r="OH42" s="195"/>
      <c r="OI42" s="195"/>
      <c r="OJ42" s="195"/>
      <c r="OK42" s="195"/>
      <c r="OL42" s="195"/>
      <c r="OM42" s="195"/>
      <c r="ON42" s="195"/>
      <c r="OO42" s="195"/>
      <c r="OP42" s="195"/>
      <c r="OQ42" s="195"/>
      <c r="OR42" s="195"/>
      <c r="OS42" s="195"/>
      <c r="OT42" s="195"/>
      <c r="OU42" s="195"/>
      <c r="OV42" s="195"/>
      <c r="OW42" s="195"/>
      <c r="OX42" s="195"/>
      <c r="OY42" s="195"/>
      <c r="OZ42" s="195"/>
      <c r="PA42" s="195"/>
      <c r="PB42" s="195"/>
      <c r="PC42" s="195"/>
      <c r="PD42" s="195"/>
      <c r="PE42" s="195"/>
      <c r="PF42" s="195"/>
      <c r="PG42" s="195"/>
      <c r="PH42" s="195"/>
      <c r="PI42" s="195"/>
      <c r="PJ42" s="195"/>
      <c r="PK42" s="195"/>
      <c r="PL42" s="195"/>
      <c r="PM42" s="195"/>
      <c r="PN42" s="195"/>
      <c r="PO42" s="195"/>
      <c r="PP42" s="195"/>
      <c r="PQ42" s="195"/>
      <c r="PR42" s="195"/>
      <c r="PS42" s="195"/>
      <c r="PT42" s="195"/>
      <c r="PU42" s="195"/>
      <c r="PV42" s="195"/>
      <c r="PW42" s="195"/>
      <c r="PX42" s="195"/>
      <c r="PY42" s="195"/>
      <c r="PZ42" s="195"/>
      <c r="QA42" s="195"/>
      <c r="QB42" s="195"/>
      <c r="QC42" s="195"/>
      <c r="QD42" s="195"/>
      <c r="QE42" s="195"/>
      <c r="QF42" s="195"/>
      <c r="QG42" s="195"/>
      <c r="QH42" s="195"/>
      <c r="QI42" s="195"/>
      <c r="QJ42" s="195"/>
      <c r="QK42" s="195"/>
      <c r="QL42" s="195"/>
      <c r="QM42" s="195"/>
      <c r="QN42" s="195"/>
      <c r="QO42" s="195"/>
      <c r="QP42" s="195"/>
      <c r="QQ42" s="195"/>
      <c r="QR42" s="195"/>
      <c r="QS42" s="195"/>
      <c r="QT42" s="195"/>
      <c r="QU42" s="195"/>
      <c r="QV42" s="195"/>
      <c r="QW42" s="195"/>
      <c r="QX42" s="195"/>
      <c r="QY42" s="195"/>
      <c r="QZ42" s="195"/>
      <c r="RA42" s="195"/>
      <c r="RB42" s="195"/>
      <c r="RC42" s="195"/>
      <c r="RD42" s="195"/>
      <c r="RE42" s="195"/>
      <c r="RF42" s="195"/>
      <c r="RG42" s="195"/>
      <c r="RH42" s="195"/>
      <c r="RI42" s="195"/>
      <c r="RJ42" s="195"/>
      <c r="RK42" s="195"/>
      <c r="RL42" s="195"/>
      <c r="RM42" s="195"/>
      <c r="RN42" s="195"/>
      <c r="RO42" s="195"/>
      <c r="RP42" s="195"/>
      <c r="RQ42" s="195"/>
      <c r="RR42" s="195"/>
      <c r="RS42" s="195"/>
      <c r="RT42" s="195"/>
      <c r="RU42" s="195"/>
      <c r="RV42" s="195"/>
      <c r="RW42" s="195"/>
      <c r="RX42" s="195"/>
      <c r="RY42" s="195"/>
      <c r="RZ42" s="195"/>
      <c r="SA42" s="195"/>
      <c r="SB42" s="195"/>
      <c r="SC42" s="195"/>
      <c r="SD42" s="195"/>
      <c r="SE42" s="195"/>
      <c r="SF42" s="195"/>
      <c r="SG42" s="195"/>
      <c r="SH42" s="195"/>
      <c r="SI42" s="195"/>
      <c r="SJ42" s="195"/>
      <c r="SK42" s="195"/>
      <c r="SL42" s="195"/>
      <c r="SM42" s="195"/>
      <c r="SN42" s="195"/>
      <c r="SO42" s="195"/>
      <c r="SP42" s="195"/>
      <c r="SQ42" s="195"/>
      <c r="SR42" s="195"/>
      <c r="SS42" s="195"/>
      <c r="ST42" s="195"/>
      <c r="SU42" s="195"/>
      <c r="SV42" s="195"/>
      <c r="SW42" s="195"/>
      <c r="SX42" s="195"/>
      <c r="SY42" s="195"/>
      <c r="SZ42" s="195"/>
      <c r="TA42" s="195"/>
      <c r="TB42" s="195"/>
      <c r="TC42" s="195"/>
      <c r="TD42" s="195"/>
      <c r="TE42" s="195"/>
      <c r="TF42" s="195"/>
      <c r="TG42" s="195"/>
      <c r="TH42" s="195"/>
      <c r="TI42" s="195"/>
      <c r="TJ42" s="195"/>
      <c r="TK42" s="195"/>
      <c r="TL42" s="195"/>
      <c r="TM42" s="195"/>
      <c r="TN42" s="195"/>
      <c r="TO42" s="195"/>
      <c r="TP42" s="195"/>
      <c r="TQ42" s="195"/>
      <c r="TR42" s="195"/>
      <c r="TS42" s="195"/>
      <c r="TT42" s="195"/>
      <c r="TU42" s="195"/>
      <c r="TV42" s="195"/>
      <c r="TW42" s="195"/>
      <c r="TX42" s="195"/>
      <c r="TY42" s="195"/>
      <c r="TZ42" s="195"/>
      <c r="UA42" s="195"/>
      <c r="UB42" s="195"/>
      <c r="UC42" s="195"/>
      <c r="UD42" s="195"/>
      <c r="UE42" s="195"/>
      <c r="UF42" s="195"/>
      <c r="UG42" s="195"/>
      <c r="UH42" s="195"/>
      <c r="UI42" s="195"/>
      <c r="UJ42" s="195"/>
      <c r="UK42" s="195"/>
      <c r="UL42" s="195"/>
      <c r="UM42" s="195"/>
      <c r="UN42" s="195"/>
      <c r="UO42" s="195"/>
      <c r="UP42" s="195"/>
      <c r="UQ42" s="195"/>
      <c r="UR42" s="195"/>
      <c r="US42" s="195"/>
      <c r="UT42" s="195"/>
      <c r="UU42" s="195"/>
      <c r="UV42" s="195"/>
      <c r="UW42" s="195"/>
      <c r="UX42" s="195"/>
      <c r="UY42" s="195"/>
      <c r="UZ42" s="195"/>
      <c r="VA42" s="195"/>
      <c r="VB42" s="195"/>
      <c r="VC42" s="195"/>
      <c r="VD42" s="195"/>
      <c r="VE42" s="195"/>
      <c r="VF42" s="195"/>
      <c r="VG42" s="195"/>
      <c r="VH42" s="195"/>
      <c r="VI42" s="195"/>
      <c r="VJ42" s="195"/>
      <c r="VK42" s="195"/>
      <c r="VL42" s="195"/>
      <c r="VM42" s="195"/>
      <c r="VN42" s="195"/>
      <c r="VO42" s="195"/>
      <c r="VP42" s="195"/>
      <c r="VQ42" s="195"/>
      <c r="VR42" s="195"/>
      <c r="VS42" s="195"/>
      <c r="VT42" s="195"/>
      <c r="VU42" s="195"/>
      <c r="VV42" s="195"/>
      <c r="VW42" s="195"/>
      <c r="VX42" s="195"/>
      <c r="VY42" s="195"/>
      <c r="VZ42" s="195"/>
      <c r="WA42" s="195"/>
      <c r="WB42" s="195"/>
      <c r="WC42" s="195"/>
      <c r="WD42" s="195"/>
      <c r="WE42" s="195"/>
      <c r="WF42" s="195"/>
      <c r="WG42" s="195"/>
      <c r="WH42" s="195"/>
      <c r="WI42" s="195"/>
      <c r="WJ42" s="195"/>
      <c r="WK42" s="195"/>
      <c r="WL42" s="195"/>
      <c r="WM42" s="195"/>
      <c r="WN42" s="195"/>
      <c r="WO42" s="195"/>
      <c r="WP42" s="195"/>
      <c r="WQ42" s="195"/>
      <c r="WR42" s="195"/>
      <c r="WS42" s="195"/>
      <c r="WT42" s="195"/>
      <c r="WU42" s="195"/>
      <c r="WV42" s="195"/>
      <c r="WW42" s="195"/>
      <c r="WX42" s="195"/>
      <c r="WY42" s="195"/>
      <c r="WZ42" s="195"/>
      <c r="XA42" s="195"/>
      <c r="XB42" s="195"/>
      <c r="XC42" s="195"/>
      <c r="XD42" s="195"/>
      <c r="XE42" s="195"/>
      <c r="XF42" s="195"/>
      <c r="XG42" s="195"/>
      <c r="XH42" s="195"/>
      <c r="XI42" s="195"/>
      <c r="XJ42" s="195"/>
      <c r="XK42" s="195"/>
      <c r="XL42" s="195"/>
      <c r="XM42" s="195"/>
      <c r="XN42" s="195"/>
      <c r="XO42" s="195"/>
      <c r="XP42" s="195"/>
      <c r="XQ42" s="195"/>
      <c r="XR42" s="195"/>
      <c r="XS42" s="195"/>
      <c r="XT42" s="195"/>
      <c r="XU42" s="195"/>
      <c r="XV42" s="195"/>
      <c r="XW42" s="195"/>
      <c r="XX42" s="195"/>
      <c r="XY42" s="195"/>
      <c r="XZ42" s="195"/>
      <c r="YA42" s="195"/>
      <c r="YB42" s="195"/>
      <c r="YC42" s="195"/>
      <c r="YD42" s="195"/>
      <c r="YE42" s="195"/>
      <c r="YF42" s="195"/>
      <c r="YG42" s="195"/>
      <c r="YH42" s="195"/>
      <c r="YI42" s="195"/>
      <c r="YJ42" s="195"/>
      <c r="YK42" s="195"/>
      <c r="YL42" s="195"/>
      <c r="YM42" s="195"/>
      <c r="YN42" s="195"/>
      <c r="YO42" s="195"/>
      <c r="YP42" s="195"/>
      <c r="YQ42" s="195"/>
      <c r="YR42" s="195"/>
      <c r="YS42" s="195"/>
      <c r="YT42" s="195"/>
      <c r="YU42" s="195"/>
      <c r="YV42" s="195"/>
      <c r="YW42" s="195"/>
      <c r="YX42" s="195"/>
      <c r="YY42" s="195"/>
      <c r="YZ42" s="195"/>
      <c r="ZA42" s="195"/>
      <c r="ZB42" s="195"/>
      <c r="ZC42" s="195"/>
      <c r="ZD42" s="195"/>
      <c r="ZE42" s="195"/>
      <c r="ZF42" s="195"/>
      <c r="ZG42" s="195"/>
      <c r="ZH42" s="195"/>
      <c r="ZI42" s="195"/>
      <c r="ZJ42" s="195"/>
      <c r="ZK42" s="195"/>
      <c r="ZL42" s="195"/>
      <c r="ZM42" s="195"/>
      <c r="ZN42" s="195"/>
      <c r="ZO42" s="195"/>
      <c r="ZP42" s="195"/>
      <c r="ZQ42" s="195"/>
      <c r="ZR42" s="195"/>
      <c r="ZS42" s="195"/>
      <c r="ZT42" s="195"/>
      <c r="ZU42" s="195"/>
      <c r="ZV42" s="195"/>
      <c r="ZW42" s="195"/>
      <c r="ZX42" s="195"/>
      <c r="ZY42" s="195"/>
      <c r="ZZ42" s="195"/>
      <c r="AAA42" s="195"/>
      <c r="AAB42" s="195"/>
      <c r="AAC42" s="195"/>
      <c r="AAD42" s="195"/>
      <c r="AAE42" s="195"/>
      <c r="AAF42" s="195"/>
      <c r="AAG42" s="195"/>
      <c r="AAH42" s="195"/>
      <c r="AAI42" s="195"/>
      <c r="AAJ42" s="195"/>
      <c r="AAK42" s="195"/>
      <c r="AAL42" s="195"/>
      <c r="AAM42" s="195"/>
      <c r="AAN42" s="195"/>
      <c r="AAO42" s="195"/>
      <c r="AAP42" s="195"/>
      <c r="AAQ42" s="195"/>
      <c r="AAR42" s="195"/>
      <c r="AAS42" s="195"/>
      <c r="AAT42" s="195"/>
      <c r="AAU42" s="195"/>
      <c r="AAV42" s="195"/>
      <c r="AAW42" s="195"/>
      <c r="AAX42" s="195"/>
      <c r="AAY42" s="195"/>
      <c r="AAZ42" s="195"/>
      <c r="ABA42" s="195"/>
      <c r="ABB42" s="195"/>
      <c r="ABC42" s="195"/>
      <c r="ABD42" s="195"/>
      <c r="ABE42" s="195"/>
      <c r="ABF42" s="195"/>
      <c r="ABG42" s="195"/>
      <c r="ABH42" s="195"/>
      <c r="ABI42" s="195"/>
      <c r="ABJ42" s="195"/>
      <c r="ABK42" s="195"/>
      <c r="ABL42" s="195"/>
      <c r="ABM42" s="195"/>
      <c r="ABN42" s="195"/>
      <c r="ABO42" s="195"/>
      <c r="ABP42" s="195"/>
      <c r="ABQ42" s="195"/>
      <c r="ABR42" s="195"/>
      <c r="ABS42" s="195"/>
      <c r="ABT42" s="195"/>
      <c r="ABU42" s="195"/>
      <c r="ABV42" s="195"/>
      <c r="ABW42" s="195"/>
      <c r="ABX42" s="195"/>
      <c r="ABY42" s="195"/>
      <c r="ABZ42" s="195"/>
      <c r="ACA42" s="195"/>
      <c r="ACB42" s="195"/>
      <c r="ACC42" s="195"/>
      <c r="ACD42" s="195"/>
      <c r="ACE42" s="195"/>
      <c r="ACF42" s="195"/>
      <c r="ACG42" s="195"/>
      <c r="ACH42" s="195"/>
      <c r="ACI42" s="195"/>
      <c r="ACJ42" s="195"/>
      <c r="ACK42" s="195"/>
      <c r="ACL42" s="195"/>
      <c r="ACM42" s="195"/>
      <c r="ACN42" s="195"/>
      <c r="ACO42" s="195"/>
      <c r="ACP42" s="195"/>
      <c r="ACQ42" s="195"/>
      <c r="ACR42" s="195"/>
      <c r="ACS42" s="195"/>
      <c r="ACT42" s="195"/>
      <c r="ACU42" s="195"/>
      <c r="ACV42" s="195"/>
      <c r="ACW42" s="195"/>
      <c r="ACX42" s="195"/>
      <c r="ACY42" s="195"/>
      <c r="ACZ42" s="195"/>
      <c r="ADA42" s="195"/>
      <c r="ADB42" s="195"/>
      <c r="ADC42" s="195"/>
      <c r="ADD42" s="195"/>
      <c r="ADE42" s="195"/>
      <c r="ADF42" s="195"/>
      <c r="ADG42" s="195"/>
      <c r="ADH42" s="195"/>
      <c r="ADI42" s="195"/>
      <c r="ADJ42" s="195"/>
      <c r="ADK42" s="195"/>
      <c r="ADL42" s="195"/>
      <c r="ADM42" s="195"/>
      <c r="ADN42" s="195"/>
      <c r="ADO42" s="195"/>
      <c r="ADP42" s="195"/>
      <c r="ADQ42" s="195"/>
      <c r="ADR42" s="195"/>
      <c r="ADS42" s="195"/>
      <c r="ADT42" s="195"/>
      <c r="ADU42" s="195"/>
      <c r="ADV42" s="195"/>
      <c r="ADW42" s="195"/>
      <c r="ADX42" s="195"/>
      <c r="ADY42" s="195"/>
      <c r="ADZ42" s="195"/>
      <c r="AEA42" s="195"/>
      <c r="AEB42" s="195"/>
      <c r="AEC42" s="195"/>
      <c r="AED42" s="195"/>
      <c r="AEE42" s="195"/>
      <c r="AEF42" s="195"/>
      <c r="AEG42" s="195"/>
      <c r="AEH42" s="195"/>
      <c r="AEI42" s="195"/>
      <c r="AEJ42" s="195"/>
      <c r="AEK42" s="195"/>
      <c r="AEL42" s="195"/>
      <c r="AEM42" s="195"/>
      <c r="AEN42" s="195"/>
      <c r="AEO42" s="195"/>
      <c r="AEP42" s="195"/>
      <c r="AEQ42" s="195"/>
      <c r="AER42" s="195"/>
      <c r="AES42" s="195"/>
      <c r="AET42" s="195"/>
      <c r="AEU42" s="195"/>
      <c r="AEV42" s="195"/>
      <c r="AEW42" s="195"/>
      <c r="AEX42" s="195"/>
      <c r="AEY42" s="195"/>
      <c r="AEZ42" s="195"/>
      <c r="AFA42" s="195"/>
      <c r="AFB42" s="195"/>
      <c r="AFC42" s="195"/>
      <c r="AFD42" s="195"/>
      <c r="AFE42" s="195"/>
      <c r="AFF42" s="195"/>
      <c r="AFG42" s="195"/>
      <c r="AFH42" s="195"/>
      <c r="AFI42" s="195"/>
      <c r="AFJ42" s="195"/>
      <c r="AFK42" s="195"/>
      <c r="AFL42" s="195"/>
      <c r="AFM42" s="195"/>
      <c r="AFN42" s="195"/>
      <c r="AFO42" s="195"/>
      <c r="AFP42" s="195"/>
      <c r="AFQ42" s="195"/>
      <c r="AFR42" s="195"/>
      <c r="AFS42" s="195"/>
      <c r="AFT42" s="195"/>
      <c r="AFU42" s="195"/>
      <c r="AFV42" s="195"/>
      <c r="AFW42" s="195"/>
      <c r="AFX42" s="195"/>
      <c r="AFY42" s="195"/>
      <c r="AFZ42" s="195"/>
      <c r="AGA42" s="195"/>
      <c r="AGB42" s="195"/>
      <c r="AGC42" s="195"/>
      <c r="AGD42" s="195"/>
      <c r="AGE42" s="195"/>
      <c r="AGF42" s="195"/>
      <c r="AGG42" s="195"/>
      <c r="AGH42" s="195"/>
      <c r="AGI42" s="195"/>
      <c r="AGJ42" s="195"/>
      <c r="AGK42" s="195"/>
      <c r="AGL42" s="195"/>
      <c r="AGM42" s="195"/>
      <c r="AGN42" s="195"/>
      <c r="AGO42" s="195"/>
      <c r="AGP42" s="195"/>
      <c r="AGQ42" s="195"/>
      <c r="AGR42" s="195"/>
      <c r="AGS42" s="195"/>
      <c r="AGT42" s="195"/>
      <c r="AGU42" s="195"/>
      <c r="AGV42" s="195"/>
      <c r="AGW42" s="195"/>
      <c r="AGX42" s="195"/>
      <c r="AGY42" s="195"/>
      <c r="AGZ42" s="195"/>
      <c r="AHA42" s="195"/>
      <c r="AHB42" s="195"/>
      <c r="AHC42" s="195"/>
      <c r="AHD42" s="195"/>
      <c r="AHE42" s="195"/>
      <c r="AHF42" s="195"/>
      <c r="AHG42" s="195"/>
      <c r="AHH42" s="195"/>
      <c r="AHI42" s="195"/>
      <c r="AHJ42" s="195"/>
      <c r="AHK42" s="195"/>
      <c r="AHL42" s="195"/>
      <c r="AHM42" s="195"/>
      <c r="AHN42" s="195"/>
      <c r="AHO42" s="195"/>
      <c r="AHP42" s="195"/>
      <c r="AHQ42" s="195"/>
      <c r="AHR42" s="195"/>
      <c r="AHS42" s="195"/>
      <c r="AHT42" s="195"/>
      <c r="AHU42" s="195"/>
      <c r="AHV42" s="195"/>
      <c r="AHW42" s="195"/>
      <c r="AHX42" s="195"/>
      <c r="AHY42" s="195"/>
      <c r="AHZ42" s="195"/>
      <c r="AIA42" s="195"/>
      <c r="AIB42" s="195"/>
      <c r="AIC42" s="195"/>
      <c r="AID42" s="195"/>
      <c r="AIE42" s="195"/>
      <c r="AIF42" s="195"/>
      <c r="AIG42" s="195"/>
      <c r="AIH42" s="195"/>
      <c r="AII42" s="195"/>
      <c r="AIJ42" s="195"/>
      <c r="AIK42" s="195"/>
      <c r="AIL42" s="195"/>
      <c r="AIM42" s="195"/>
      <c r="AIN42" s="195"/>
      <c r="AIO42" s="195"/>
      <c r="AIP42" s="195"/>
      <c r="AIQ42" s="195"/>
      <c r="AIR42" s="195"/>
      <c r="AIS42" s="195"/>
      <c r="AIT42" s="195"/>
      <c r="AIU42" s="195"/>
      <c r="AIV42" s="195"/>
      <c r="AIW42" s="195"/>
      <c r="AIX42" s="195"/>
      <c r="AIY42" s="195"/>
      <c r="AIZ42" s="195"/>
      <c r="AJA42" s="195"/>
      <c r="AJB42" s="195"/>
      <c r="AJC42" s="195"/>
      <c r="AJD42" s="195"/>
      <c r="AJE42" s="195"/>
      <c r="AJF42" s="195"/>
      <c r="AJG42" s="195"/>
      <c r="AJH42" s="195"/>
      <c r="AJI42" s="195"/>
      <c r="AJJ42" s="195"/>
      <c r="AJK42" s="195"/>
      <c r="AJL42" s="195"/>
      <c r="AJM42" s="195"/>
      <c r="AJN42" s="195"/>
      <c r="AJO42" s="195"/>
      <c r="AJP42" s="195"/>
      <c r="AJQ42" s="195"/>
      <c r="AJR42" s="195"/>
      <c r="AJS42" s="195"/>
      <c r="AJT42" s="195"/>
      <c r="AJU42" s="195"/>
      <c r="AJV42" s="195"/>
      <c r="AJW42" s="195"/>
      <c r="AJX42" s="195"/>
      <c r="AJY42" s="195"/>
      <c r="AJZ42" s="195"/>
      <c r="AKA42" s="195"/>
      <c r="AKB42" s="195"/>
      <c r="AKC42" s="195"/>
      <c r="AKD42" s="195"/>
      <c r="AKE42" s="195"/>
      <c r="AKF42" s="195"/>
      <c r="AKG42" s="195"/>
      <c r="AKH42" s="195"/>
      <c r="AKI42" s="195"/>
      <c r="AKJ42" s="195"/>
      <c r="AKK42" s="195"/>
      <c r="AKL42" s="195"/>
      <c r="AKM42" s="195"/>
      <c r="AKN42" s="195"/>
      <c r="AKO42" s="195"/>
      <c r="AKP42" s="195"/>
      <c r="AKQ42" s="195"/>
      <c r="AKR42" s="195"/>
      <c r="AKS42" s="195"/>
      <c r="AKT42" s="195"/>
      <c r="AKU42" s="195"/>
      <c r="AKV42" s="195"/>
      <c r="AKW42" s="195"/>
      <c r="AKX42" s="195"/>
      <c r="AKY42" s="195"/>
      <c r="AKZ42" s="195"/>
      <c r="ALA42" s="195"/>
      <c r="ALB42" s="195"/>
      <c r="ALC42" s="195"/>
      <c r="ALD42" s="195"/>
      <c r="ALE42" s="195"/>
      <c r="ALF42" s="195"/>
      <c r="ALG42" s="195"/>
      <c r="ALH42" s="195"/>
      <c r="ALI42" s="195"/>
      <c r="ALJ42" s="195"/>
      <c r="ALK42" s="195"/>
      <c r="ALL42" s="195"/>
      <c r="ALM42" s="195"/>
      <c r="ALN42" s="195"/>
      <c r="ALO42" s="195"/>
      <c r="ALP42" s="195"/>
      <c r="ALQ42" s="195"/>
      <c r="ALR42" s="195"/>
      <c r="ALS42" s="195"/>
      <c r="ALT42" s="195"/>
      <c r="ALU42" s="195"/>
      <c r="ALV42" s="195"/>
      <c r="ALW42" s="195"/>
      <c r="ALX42" s="195"/>
      <c r="ALY42" s="195"/>
      <c r="ALZ42" s="195"/>
      <c r="AMA42" s="195"/>
      <c r="AMB42" s="195"/>
      <c r="AMC42" s="195"/>
      <c r="AMD42" s="195"/>
      <c r="AME42" s="195"/>
      <c r="AMF42" s="195"/>
      <c r="AMG42" s="195"/>
      <c r="AMH42" s="195"/>
      <c r="AMI42" s="195"/>
      <c r="AMJ42" s="195"/>
      <c r="AMK42" s="195"/>
      <c r="AML42" s="195"/>
      <c r="AMM42" s="195"/>
      <c r="AMN42" s="195"/>
      <c r="AMO42" s="195"/>
      <c r="AMP42" s="195"/>
      <c r="AMQ42" s="195"/>
      <c r="AMR42" s="195"/>
      <c r="AMS42" s="195"/>
      <c r="AMT42" s="195"/>
      <c r="AMU42" s="195"/>
      <c r="AMV42" s="195"/>
      <c r="AMW42" s="195"/>
      <c r="AMX42" s="195"/>
      <c r="AMY42" s="195"/>
      <c r="AMZ42" s="195"/>
      <c r="ANA42" s="195"/>
      <c r="ANB42" s="195"/>
      <c r="ANC42" s="195"/>
      <c r="AND42" s="195"/>
      <c r="ANE42" s="195"/>
      <c r="ANF42" s="195"/>
      <c r="ANG42" s="195"/>
      <c r="ANH42" s="195"/>
      <c r="ANI42" s="195"/>
      <c r="ANJ42" s="195"/>
      <c r="ANK42" s="195"/>
      <c r="ANL42" s="195"/>
      <c r="ANM42" s="195"/>
      <c r="ANN42" s="195"/>
      <c r="ANO42" s="195"/>
      <c r="ANP42" s="195"/>
      <c r="ANQ42" s="195"/>
      <c r="ANR42" s="195"/>
      <c r="ANS42" s="195"/>
      <c r="ANT42" s="195"/>
      <c r="ANU42" s="195"/>
      <c r="ANV42" s="195"/>
      <c r="ANW42" s="195"/>
      <c r="ANX42" s="195"/>
      <c r="ANY42" s="195"/>
      <c r="ANZ42" s="195"/>
      <c r="AOA42" s="195"/>
      <c r="AOB42" s="195"/>
      <c r="AOC42" s="195"/>
      <c r="AOD42" s="195"/>
      <c r="AOE42" s="195"/>
      <c r="AOF42" s="195"/>
      <c r="AOG42" s="195"/>
      <c r="AOH42" s="195"/>
      <c r="AOI42" s="195"/>
      <c r="AOJ42" s="195"/>
      <c r="AOK42" s="195"/>
      <c r="AOL42" s="195"/>
      <c r="AOM42" s="195"/>
      <c r="AON42" s="195"/>
      <c r="AOO42" s="195"/>
      <c r="AOP42" s="195"/>
      <c r="AOQ42" s="195"/>
      <c r="AOR42" s="195"/>
      <c r="AOS42" s="195"/>
      <c r="AOT42" s="195"/>
      <c r="AOU42" s="195"/>
      <c r="AOV42" s="195"/>
      <c r="AOW42" s="195"/>
      <c r="AOX42" s="195"/>
      <c r="AOY42" s="195"/>
      <c r="AOZ42" s="195"/>
      <c r="APA42" s="195"/>
      <c r="APB42" s="195"/>
      <c r="APC42" s="195"/>
      <c r="APD42" s="195"/>
      <c r="APE42" s="195"/>
      <c r="APF42" s="195"/>
      <c r="APG42" s="195"/>
      <c r="APH42" s="195"/>
      <c r="API42" s="195"/>
      <c r="APJ42" s="195"/>
      <c r="APK42" s="195"/>
      <c r="APL42" s="195"/>
      <c r="APM42" s="195"/>
      <c r="APN42" s="195"/>
      <c r="APO42" s="195"/>
      <c r="APP42" s="195"/>
      <c r="APQ42" s="195"/>
      <c r="APR42" s="195"/>
      <c r="APS42" s="195"/>
      <c r="APT42" s="195"/>
      <c r="APU42" s="195"/>
      <c r="APV42" s="195"/>
      <c r="APW42" s="195"/>
      <c r="APX42" s="195"/>
      <c r="APY42" s="195"/>
      <c r="APZ42" s="195"/>
      <c r="AQA42" s="195"/>
      <c r="AQB42" s="195"/>
      <c r="AQC42" s="195"/>
      <c r="AQD42" s="195"/>
      <c r="AQE42" s="195"/>
      <c r="AQF42" s="195"/>
      <c r="AQG42" s="195"/>
      <c r="AQH42" s="195"/>
      <c r="AQI42" s="195"/>
      <c r="AQJ42" s="195"/>
      <c r="AQK42" s="195"/>
      <c r="AQL42" s="195"/>
      <c r="AQM42" s="195"/>
      <c r="AQN42" s="195"/>
      <c r="AQO42" s="195"/>
      <c r="AQP42" s="195"/>
      <c r="AQQ42" s="195"/>
      <c r="AQR42" s="195"/>
      <c r="AQS42" s="195"/>
      <c r="AQT42" s="195"/>
      <c r="AQU42" s="195"/>
      <c r="AQV42" s="195"/>
      <c r="AQW42" s="195"/>
      <c r="AQX42" s="195"/>
      <c r="AQY42" s="195"/>
      <c r="AQZ42" s="195"/>
      <c r="ARA42" s="195"/>
      <c r="ARB42" s="195"/>
      <c r="ARC42" s="195"/>
      <c r="ARD42" s="195"/>
      <c r="ARE42" s="195"/>
      <c r="ARF42" s="195"/>
      <c r="ARG42" s="195"/>
      <c r="ARH42" s="195"/>
      <c r="ARI42" s="195"/>
      <c r="ARJ42" s="195"/>
      <c r="ARK42" s="195"/>
      <c r="ARL42" s="195"/>
      <c r="ARM42" s="195"/>
      <c r="ARN42" s="195"/>
      <c r="ARO42" s="195"/>
      <c r="ARP42" s="195"/>
      <c r="ARQ42" s="195"/>
      <c r="ARR42" s="195"/>
      <c r="ARS42" s="195"/>
      <c r="ART42" s="195"/>
      <c r="ARU42" s="195"/>
      <c r="ARV42" s="195"/>
      <c r="ARW42" s="195"/>
      <c r="ARX42" s="195"/>
      <c r="ARY42" s="195"/>
      <c r="ARZ42" s="195"/>
      <c r="ASA42" s="195"/>
      <c r="ASB42" s="195"/>
      <c r="ASC42" s="195"/>
      <c r="ASD42" s="195"/>
      <c r="ASE42" s="195"/>
      <c r="ASF42" s="195"/>
      <c r="ASG42" s="195"/>
      <c r="ASH42" s="195"/>
      <c r="ASI42" s="195"/>
      <c r="ASJ42" s="195"/>
      <c r="ASK42" s="195"/>
      <c r="ASL42" s="195"/>
      <c r="ASM42" s="195"/>
      <c r="ASN42" s="195"/>
      <c r="ASO42" s="195"/>
      <c r="ASP42" s="195"/>
      <c r="ASQ42" s="195"/>
      <c r="ASR42" s="195"/>
      <c r="ASS42" s="195"/>
      <c r="AST42" s="195"/>
      <c r="ASU42" s="195"/>
      <c r="ASV42" s="195"/>
      <c r="ASW42" s="195"/>
      <c r="ASX42" s="195"/>
      <c r="ASY42" s="195"/>
      <c r="ASZ42" s="195"/>
      <c r="ATA42" s="195"/>
      <c r="ATB42" s="195"/>
      <c r="ATC42" s="195"/>
      <c r="ATD42" s="195"/>
      <c r="ATE42" s="195"/>
      <c r="ATF42" s="195"/>
      <c r="ATG42" s="195"/>
      <c r="ATH42" s="195"/>
      <c r="ATI42" s="195"/>
      <c r="ATJ42" s="195"/>
      <c r="ATK42" s="195"/>
      <c r="ATL42" s="195"/>
      <c r="ATM42" s="195"/>
      <c r="ATN42" s="195"/>
      <c r="ATO42" s="195"/>
      <c r="ATP42" s="195"/>
      <c r="ATQ42" s="195"/>
      <c r="ATR42" s="195"/>
      <c r="ATS42" s="195"/>
      <c r="ATT42" s="195"/>
      <c r="ATU42" s="195"/>
      <c r="ATV42" s="195"/>
      <c r="ATW42" s="195"/>
      <c r="ATX42" s="195"/>
      <c r="ATY42" s="195"/>
      <c r="ATZ42" s="195"/>
      <c r="AUA42" s="195"/>
      <c r="AUB42" s="195"/>
      <c r="AUC42" s="195"/>
      <c r="AUD42" s="195"/>
      <c r="AUE42" s="195"/>
      <c r="AUF42" s="195"/>
      <c r="AUG42" s="195"/>
      <c r="AUH42" s="195"/>
      <c r="AUI42" s="195"/>
      <c r="AUJ42" s="195"/>
      <c r="AUK42" s="195"/>
      <c r="AUL42" s="195"/>
      <c r="AUM42" s="195"/>
      <c r="AUN42" s="195"/>
      <c r="AUO42" s="195"/>
      <c r="AUP42" s="195"/>
      <c r="AUQ42" s="195"/>
      <c r="AUR42" s="195"/>
      <c r="AUS42" s="195"/>
      <c r="AUT42" s="195"/>
      <c r="AUU42" s="195"/>
      <c r="AUV42" s="195"/>
      <c r="AUW42" s="195"/>
      <c r="AUX42" s="195"/>
      <c r="AUY42" s="195"/>
      <c r="AUZ42" s="195"/>
      <c r="AVA42" s="195"/>
      <c r="AVB42" s="195"/>
      <c r="AVC42" s="195"/>
      <c r="AVD42" s="195"/>
      <c r="AVE42" s="195"/>
      <c r="AVF42" s="195"/>
      <c r="AVG42" s="195"/>
      <c r="AVH42" s="195"/>
      <c r="AVI42" s="195"/>
      <c r="AVJ42" s="195"/>
      <c r="AVK42" s="195"/>
      <c r="AVL42" s="195"/>
      <c r="AVM42" s="195"/>
      <c r="AVN42" s="195"/>
      <c r="AVO42" s="195"/>
      <c r="AVP42" s="195"/>
      <c r="AVQ42" s="195"/>
      <c r="AVR42" s="195"/>
      <c r="AVS42" s="195"/>
      <c r="AVT42" s="195"/>
      <c r="AVU42" s="195"/>
      <c r="AVV42" s="195"/>
      <c r="AVW42" s="195"/>
      <c r="AVX42" s="195"/>
      <c r="AVY42" s="195"/>
      <c r="AVZ42" s="195"/>
      <c r="AWA42" s="195"/>
      <c r="AWB42" s="195"/>
      <c r="AWC42" s="195"/>
      <c r="AWD42" s="195"/>
      <c r="AWE42" s="195"/>
      <c r="AWF42" s="195"/>
      <c r="AWG42" s="195"/>
      <c r="AWH42" s="195"/>
      <c r="AWI42" s="195"/>
      <c r="AWJ42" s="195"/>
      <c r="AWK42" s="195"/>
      <c r="AWL42" s="195"/>
      <c r="AWM42" s="195"/>
      <c r="AWN42" s="195"/>
      <c r="AWO42" s="195"/>
      <c r="AWP42" s="195"/>
      <c r="AWQ42" s="195"/>
      <c r="AWR42" s="195"/>
      <c r="AWS42" s="195"/>
      <c r="AWT42" s="195"/>
      <c r="AWU42" s="195"/>
      <c r="AWV42" s="195"/>
      <c r="AWW42" s="195"/>
      <c r="AWX42" s="195"/>
      <c r="AWY42" s="195"/>
      <c r="AWZ42" s="195"/>
      <c r="AXA42" s="195"/>
      <c r="AXB42" s="195"/>
      <c r="AXC42" s="195"/>
      <c r="AXD42" s="195"/>
      <c r="AXE42" s="195"/>
      <c r="AXF42" s="195"/>
      <c r="AXG42" s="195"/>
      <c r="AXH42" s="195"/>
      <c r="AXI42" s="195"/>
      <c r="AXJ42" s="195"/>
      <c r="AXK42" s="195"/>
      <c r="AXL42" s="195"/>
      <c r="AXM42" s="195"/>
      <c r="AXN42" s="195"/>
      <c r="AXO42" s="195"/>
      <c r="AXP42" s="195"/>
      <c r="AXQ42" s="195"/>
      <c r="AXR42" s="195"/>
      <c r="AXS42" s="195"/>
      <c r="AXT42" s="195"/>
      <c r="AXU42" s="195"/>
      <c r="AXV42" s="195"/>
      <c r="AXW42" s="195"/>
      <c r="AXX42" s="195"/>
      <c r="AXY42" s="195"/>
      <c r="AXZ42" s="195"/>
      <c r="AYA42" s="195"/>
      <c r="AYB42" s="195"/>
      <c r="AYC42" s="195"/>
      <c r="AYD42" s="195"/>
      <c r="AYE42" s="195"/>
      <c r="AYF42" s="195"/>
      <c r="AYG42" s="195"/>
      <c r="AYH42" s="195"/>
      <c r="AYI42" s="195"/>
      <c r="AYJ42" s="195"/>
      <c r="AYK42" s="195"/>
      <c r="AYL42" s="195"/>
      <c r="AYM42" s="195"/>
      <c r="AYN42" s="195"/>
      <c r="AYO42" s="195"/>
      <c r="AYP42" s="195"/>
      <c r="AYQ42" s="195"/>
      <c r="AYR42" s="195"/>
      <c r="AYS42" s="195"/>
      <c r="AYT42" s="195"/>
      <c r="AYU42" s="195"/>
      <c r="AYV42" s="195"/>
      <c r="AYW42" s="195"/>
      <c r="AYX42" s="195"/>
      <c r="AYY42" s="195"/>
      <c r="AYZ42" s="195"/>
      <c r="AZA42" s="195"/>
      <c r="AZB42" s="195"/>
      <c r="AZC42" s="195"/>
      <c r="AZD42" s="195"/>
      <c r="AZE42" s="195"/>
      <c r="AZF42" s="195"/>
      <c r="AZG42" s="195"/>
      <c r="AZH42" s="195"/>
      <c r="AZI42" s="195"/>
      <c r="AZJ42" s="195"/>
      <c r="AZK42" s="195"/>
      <c r="AZL42" s="195"/>
      <c r="AZM42" s="195"/>
      <c r="AZN42" s="195"/>
      <c r="AZO42" s="195"/>
      <c r="AZP42" s="195"/>
      <c r="AZQ42" s="195"/>
      <c r="AZR42" s="195"/>
      <c r="AZS42" s="195"/>
      <c r="AZT42" s="195"/>
      <c r="AZU42" s="195"/>
      <c r="AZV42" s="195"/>
      <c r="AZW42" s="195"/>
      <c r="AZX42" s="195"/>
      <c r="AZY42" s="195"/>
      <c r="AZZ42" s="195"/>
      <c r="BAA42" s="195"/>
      <c r="BAB42" s="195"/>
      <c r="BAC42" s="195"/>
      <c r="BAD42" s="195"/>
      <c r="BAE42" s="195"/>
      <c r="BAF42" s="195"/>
      <c r="BAG42" s="195"/>
      <c r="BAH42" s="195"/>
      <c r="BAI42" s="195"/>
      <c r="BAJ42" s="195"/>
      <c r="BAK42" s="195"/>
      <c r="BAL42" s="195"/>
      <c r="BAM42" s="195"/>
      <c r="BAN42" s="195"/>
      <c r="BAO42" s="195"/>
      <c r="BAP42" s="195"/>
      <c r="BAQ42" s="195"/>
      <c r="BAR42" s="195"/>
      <c r="BAS42" s="195"/>
      <c r="BAT42" s="195"/>
      <c r="BAU42" s="195"/>
      <c r="BAV42" s="195"/>
      <c r="BAW42" s="195"/>
      <c r="BAX42" s="195"/>
      <c r="BAY42" s="195"/>
      <c r="BAZ42" s="195"/>
      <c r="BBA42" s="195"/>
      <c r="BBB42" s="195"/>
      <c r="BBC42" s="195"/>
      <c r="BBD42" s="195"/>
      <c r="BBE42" s="195"/>
      <c r="BBF42" s="195"/>
      <c r="BBG42" s="195"/>
      <c r="BBH42" s="195"/>
      <c r="BBI42" s="195"/>
      <c r="BBJ42" s="195"/>
      <c r="BBK42" s="195"/>
      <c r="BBL42" s="195"/>
      <c r="BBM42" s="195"/>
      <c r="BBN42" s="195"/>
      <c r="BBO42" s="195"/>
      <c r="BBP42" s="195"/>
      <c r="BBQ42" s="195"/>
      <c r="BBR42" s="195"/>
      <c r="BBS42" s="195"/>
      <c r="BBT42" s="195"/>
      <c r="BBU42" s="195"/>
      <c r="BBV42" s="195"/>
      <c r="BBW42" s="195"/>
      <c r="BBX42" s="195"/>
      <c r="BBY42" s="195"/>
      <c r="BBZ42" s="195"/>
      <c r="BCA42" s="195"/>
      <c r="BCB42" s="195"/>
      <c r="BCC42" s="195"/>
      <c r="BCD42" s="195"/>
      <c r="BCE42" s="195"/>
      <c r="BCF42" s="195"/>
      <c r="BCG42" s="195"/>
      <c r="BCH42" s="195"/>
      <c r="BCI42" s="195"/>
      <c r="BCJ42" s="195"/>
      <c r="BCK42" s="195"/>
      <c r="BCL42" s="195"/>
      <c r="BCM42" s="195"/>
      <c r="BCN42" s="195"/>
      <c r="BCO42" s="195"/>
      <c r="BCP42" s="195"/>
      <c r="BCQ42" s="195"/>
      <c r="BCR42" s="195"/>
      <c r="BCS42" s="195"/>
      <c r="BCT42" s="195"/>
      <c r="BCU42" s="195"/>
      <c r="BCV42" s="195"/>
      <c r="BCW42" s="195"/>
      <c r="BCX42" s="195"/>
      <c r="BCY42" s="195"/>
      <c r="BCZ42" s="195"/>
      <c r="BDA42" s="195"/>
      <c r="BDB42" s="195"/>
      <c r="BDC42" s="195"/>
      <c r="BDD42" s="195"/>
      <c r="BDE42" s="195"/>
      <c r="BDF42" s="195"/>
      <c r="BDG42" s="195"/>
      <c r="BDH42" s="195"/>
      <c r="BDI42" s="195"/>
      <c r="BDJ42" s="195"/>
      <c r="BDK42" s="195"/>
      <c r="BDL42" s="195"/>
      <c r="BDM42" s="195"/>
      <c r="BDN42" s="195"/>
      <c r="BDO42" s="195"/>
      <c r="BDP42" s="195"/>
      <c r="BDQ42" s="195"/>
      <c r="BDR42" s="195"/>
      <c r="BDS42" s="195"/>
      <c r="BDT42" s="195"/>
      <c r="BDU42" s="195"/>
      <c r="BDV42" s="195"/>
      <c r="BDW42" s="195"/>
      <c r="BDX42" s="195"/>
      <c r="BDY42" s="195"/>
      <c r="BDZ42" s="195"/>
      <c r="BEA42" s="195"/>
      <c r="BEB42" s="195"/>
      <c r="BEC42" s="195"/>
      <c r="BED42" s="195"/>
      <c r="BEE42" s="195"/>
      <c r="BEF42" s="195"/>
      <c r="BEG42" s="195"/>
      <c r="BEH42" s="195"/>
      <c r="BEI42" s="195"/>
      <c r="BEJ42" s="195"/>
      <c r="BEK42" s="195"/>
      <c r="BEL42" s="195"/>
      <c r="BEM42" s="195"/>
      <c r="BEN42" s="195"/>
      <c r="BEO42" s="195"/>
      <c r="BEP42" s="195"/>
      <c r="BEQ42" s="195"/>
      <c r="BER42" s="195"/>
      <c r="BES42" s="195"/>
      <c r="BET42" s="195"/>
      <c r="BEU42" s="195"/>
      <c r="BEV42" s="195"/>
      <c r="BEW42" s="195"/>
      <c r="BEX42" s="195"/>
      <c r="BEY42" s="195"/>
      <c r="BEZ42" s="195"/>
      <c r="BFA42" s="195"/>
      <c r="BFB42" s="195"/>
      <c r="BFC42" s="195"/>
      <c r="BFD42" s="195"/>
      <c r="BFE42" s="195"/>
      <c r="BFF42" s="195"/>
      <c r="BFG42" s="195"/>
      <c r="BFH42" s="195"/>
      <c r="BFI42" s="195"/>
      <c r="BFJ42" s="195"/>
      <c r="BFK42" s="195"/>
      <c r="BFL42" s="195"/>
      <c r="BFM42" s="195"/>
      <c r="BFN42" s="195"/>
      <c r="BFO42" s="195"/>
      <c r="BFP42" s="195"/>
      <c r="BFQ42" s="195"/>
      <c r="BFR42" s="195"/>
      <c r="BFS42" s="195"/>
      <c r="BFT42" s="195"/>
      <c r="BFU42" s="195"/>
      <c r="BFV42" s="195"/>
      <c r="BFW42" s="195"/>
      <c r="BFX42" s="195"/>
      <c r="BFY42" s="195"/>
      <c r="BFZ42" s="195"/>
      <c r="BGA42" s="195"/>
      <c r="BGB42" s="195"/>
      <c r="BGC42" s="195"/>
      <c r="BGD42" s="195"/>
      <c r="BGE42" s="195"/>
      <c r="BGF42" s="195"/>
      <c r="BGG42" s="195"/>
      <c r="BGH42" s="195"/>
      <c r="BGI42" s="195"/>
      <c r="BGJ42" s="195"/>
      <c r="BGK42" s="195"/>
      <c r="BGL42" s="195"/>
      <c r="BGM42" s="195"/>
      <c r="BGN42" s="195"/>
      <c r="BGO42" s="195"/>
      <c r="BGP42" s="195"/>
      <c r="BGQ42" s="195"/>
      <c r="BGR42" s="195"/>
      <c r="BGS42" s="195"/>
      <c r="BGT42" s="195"/>
      <c r="BGU42" s="195"/>
      <c r="BGV42" s="195"/>
      <c r="BGW42" s="195"/>
      <c r="BGX42" s="195"/>
      <c r="BGY42" s="195"/>
      <c r="BGZ42" s="195"/>
      <c r="BHA42" s="195"/>
      <c r="BHB42" s="195"/>
      <c r="BHC42" s="195"/>
      <c r="BHD42" s="195"/>
      <c r="BHE42" s="195"/>
      <c r="BHF42" s="195"/>
      <c r="BHG42" s="195"/>
      <c r="BHH42" s="195"/>
      <c r="BHI42" s="195"/>
      <c r="BHJ42" s="195"/>
      <c r="BHK42" s="195"/>
      <c r="BHL42" s="195"/>
      <c r="BHM42" s="195"/>
      <c r="BHN42" s="195"/>
      <c r="BHO42" s="195"/>
      <c r="BHP42" s="195"/>
      <c r="BHQ42" s="195"/>
      <c r="BHR42" s="195"/>
      <c r="BHS42" s="195"/>
      <c r="BHT42" s="195"/>
      <c r="BHU42" s="195"/>
      <c r="BHV42" s="195"/>
      <c r="BHW42" s="195"/>
      <c r="BHX42" s="195"/>
      <c r="BHY42" s="195"/>
      <c r="BHZ42" s="195"/>
      <c r="BIA42" s="195"/>
      <c r="BIB42" s="195"/>
      <c r="BIC42" s="195"/>
      <c r="BID42" s="195"/>
      <c r="BIE42" s="195"/>
      <c r="BIF42" s="195"/>
      <c r="BIG42" s="195"/>
      <c r="BIH42" s="195"/>
      <c r="BII42" s="195"/>
      <c r="BIJ42" s="195"/>
      <c r="BIK42" s="195"/>
      <c r="BIL42" s="195"/>
      <c r="BIM42" s="195"/>
      <c r="BIN42" s="195"/>
      <c r="BIO42" s="195"/>
      <c r="BIP42" s="195"/>
      <c r="BIQ42" s="195"/>
      <c r="BIR42" s="195"/>
      <c r="BIS42" s="195"/>
      <c r="BIT42" s="195"/>
      <c r="BIU42" s="195"/>
      <c r="BIV42" s="195"/>
      <c r="BIW42" s="195"/>
      <c r="BIX42" s="195"/>
      <c r="BIY42" s="195"/>
      <c r="BIZ42" s="195"/>
      <c r="BJA42" s="195"/>
      <c r="BJB42" s="195"/>
      <c r="BJC42" s="195"/>
      <c r="BJD42" s="195"/>
      <c r="BJE42" s="195"/>
      <c r="BJF42" s="195"/>
      <c r="BJG42" s="195"/>
      <c r="BJH42" s="195"/>
      <c r="BJI42" s="195"/>
      <c r="BJJ42" s="195"/>
      <c r="BJK42" s="195"/>
      <c r="BJL42" s="195"/>
      <c r="BJM42" s="195"/>
      <c r="BJN42" s="195"/>
      <c r="BJO42" s="195"/>
      <c r="BJP42" s="195"/>
      <c r="BJQ42" s="195"/>
      <c r="BJR42" s="195"/>
      <c r="BJS42" s="195"/>
      <c r="BJT42" s="195"/>
      <c r="BJU42" s="195"/>
      <c r="BJV42" s="195"/>
      <c r="BJW42" s="195"/>
      <c r="BJX42" s="195"/>
      <c r="BJY42" s="195"/>
      <c r="BJZ42" s="195"/>
      <c r="BKA42" s="195"/>
      <c r="BKB42" s="195"/>
      <c r="BKC42" s="195"/>
      <c r="BKD42" s="195"/>
      <c r="BKE42" s="195"/>
      <c r="BKF42" s="195"/>
      <c r="BKG42" s="195"/>
      <c r="BKH42" s="195"/>
      <c r="BKI42" s="195"/>
      <c r="BKJ42" s="195"/>
      <c r="BKK42" s="195"/>
      <c r="BKL42" s="195"/>
      <c r="BKM42" s="195"/>
      <c r="BKN42" s="195"/>
      <c r="BKO42" s="195"/>
      <c r="BKP42" s="195"/>
      <c r="BKQ42" s="195"/>
      <c r="BKR42" s="195"/>
      <c r="BKS42" s="195"/>
      <c r="BKT42" s="195"/>
      <c r="BKU42" s="195"/>
      <c r="BKV42" s="195"/>
      <c r="BKW42" s="195"/>
      <c r="BKX42" s="195"/>
      <c r="BKY42" s="195"/>
      <c r="BKZ42" s="195"/>
      <c r="BLA42" s="195"/>
      <c r="BLB42" s="195"/>
      <c r="BLC42" s="195"/>
      <c r="BLD42" s="195"/>
      <c r="BLE42" s="195"/>
      <c r="BLF42" s="195"/>
      <c r="BLG42" s="195"/>
      <c r="BLH42" s="195"/>
      <c r="BLI42" s="195"/>
      <c r="BLJ42" s="195"/>
      <c r="BLK42" s="195"/>
      <c r="BLL42" s="195"/>
      <c r="BLM42" s="195"/>
      <c r="BLN42" s="195"/>
      <c r="BLO42" s="195"/>
      <c r="BLP42" s="195"/>
      <c r="BLQ42" s="195"/>
      <c r="BLR42" s="195"/>
      <c r="BLS42" s="195"/>
      <c r="BLT42" s="195"/>
      <c r="BLU42" s="195"/>
      <c r="BLV42" s="195"/>
      <c r="BLW42" s="195"/>
      <c r="BLX42" s="195"/>
      <c r="BLY42" s="195"/>
      <c r="BLZ42" s="195"/>
      <c r="BMA42" s="195"/>
      <c r="BMB42" s="195"/>
      <c r="BMC42" s="195"/>
      <c r="BMD42" s="195"/>
      <c r="BME42" s="195"/>
      <c r="BMF42" s="195"/>
      <c r="BMG42" s="195"/>
      <c r="BMH42" s="195"/>
      <c r="BMI42" s="195"/>
      <c r="BMJ42" s="195"/>
      <c r="BMK42" s="195"/>
      <c r="BML42" s="195"/>
      <c r="BMM42" s="195"/>
      <c r="BMN42" s="195"/>
      <c r="BMO42" s="195"/>
      <c r="BMP42" s="195"/>
      <c r="BMQ42" s="195"/>
      <c r="BMR42" s="195"/>
      <c r="BMS42" s="195"/>
      <c r="BMT42" s="195"/>
      <c r="BMU42" s="195"/>
      <c r="BMV42" s="195"/>
      <c r="BMW42" s="195"/>
      <c r="BMX42" s="195"/>
      <c r="BMY42" s="195"/>
      <c r="BMZ42" s="195"/>
      <c r="BNA42" s="195"/>
      <c r="BNB42" s="195"/>
      <c r="BNC42" s="195"/>
      <c r="BND42" s="195"/>
      <c r="BNE42" s="195"/>
      <c r="BNF42" s="195"/>
      <c r="BNG42" s="195"/>
      <c r="BNH42" s="195"/>
      <c r="BNI42" s="195"/>
      <c r="BNJ42" s="195"/>
      <c r="BNK42" s="195"/>
      <c r="BNL42" s="195"/>
      <c r="BNM42" s="195"/>
      <c r="BNN42" s="195"/>
      <c r="BNO42" s="195"/>
      <c r="BNP42" s="195"/>
      <c r="BNQ42" s="195"/>
      <c r="BNR42" s="195"/>
      <c r="BNS42" s="195"/>
      <c r="BNT42" s="195"/>
      <c r="BNU42" s="195"/>
      <c r="BNV42" s="195"/>
      <c r="BNW42" s="195"/>
      <c r="BNX42" s="195"/>
      <c r="BNY42" s="195"/>
      <c r="BNZ42" s="195"/>
      <c r="BOA42" s="195"/>
      <c r="BOB42" s="195"/>
      <c r="BOC42" s="195"/>
      <c r="BOD42" s="195"/>
      <c r="BOE42" s="195"/>
      <c r="BOF42" s="195"/>
      <c r="BOG42" s="195"/>
      <c r="BOH42" s="195"/>
      <c r="BOI42" s="195"/>
      <c r="BOJ42" s="195"/>
      <c r="BOK42" s="195"/>
      <c r="BOL42" s="195"/>
      <c r="BOM42" s="195"/>
      <c r="BON42" s="195"/>
      <c r="BOO42" s="195"/>
      <c r="BOP42" s="195"/>
      <c r="BOQ42" s="195"/>
      <c r="BOR42" s="195"/>
      <c r="BOS42" s="195"/>
      <c r="BOT42" s="195"/>
      <c r="BOU42" s="195"/>
      <c r="BOV42" s="195"/>
      <c r="BOW42" s="195"/>
      <c r="BOX42" s="195"/>
      <c r="BOY42" s="195"/>
      <c r="BOZ42" s="195"/>
      <c r="BPA42" s="195"/>
      <c r="BPB42" s="195"/>
      <c r="BPC42" s="195"/>
      <c r="BPD42" s="195"/>
      <c r="BPE42" s="195"/>
      <c r="BPF42" s="195"/>
      <c r="BPG42" s="195"/>
      <c r="BPH42" s="195"/>
      <c r="BPI42" s="195"/>
      <c r="BPJ42" s="195"/>
      <c r="BPK42" s="195"/>
      <c r="BPL42" s="195"/>
      <c r="BPM42" s="195"/>
      <c r="BPN42" s="195"/>
      <c r="BPO42" s="195"/>
      <c r="BPP42" s="195"/>
      <c r="BPQ42" s="195"/>
      <c r="BPR42" s="195"/>
      <c r="BPS42" s="195"/>
      <c r="BPT42" s="195"/>
      <c r="BPU42" s="195"/>
      <c r="BPV42" s="195"/>
      <c r="BPW42" s="195"/>
      <c r="BPX42" s="195"/>
      <c r="BPY42" s="195"/>
      <c r="BPZ42" s="195"/>
      <c r="BQA42" s="195"/>
      <c r="BQB42" s="195"/>
      <c r="BQC42" s="195"/>
      <c r="BQD42" s="195"/>
      <c r="BQE42" s="195"/>
      <c r="BQF42" s="195"/>
      <c r="BQG42" s="195"/>
      <c r="BQH42" s="195"/>
      <c r="BQI42" s="195"/>
      <c r="BQJ42" s="195"/>
      <c r="BQK42" s="195"/>
      <c r="BQL42" s="195"/>
      <c r="BQM42" s="195"/>
      <c r="BQN42" s="195"/>
      <c r="BQO42" s="195"/>
      <c r="BQP42" s="195"/>
      <c r="BQQ42" s="195"/>
      <c r="BQR42" s="195"/>
      <c r="BQS42" s="195"/>
      <c r="BQT42" s="195"/>
      <c r="BQU42" s="195"/>
      <c r="BQV42" s="195"/>
      <c r="BQW42" s="195"/>
      <c r="BQX42" s="195"/>
      <c r="BQY42" s="195"/>
      <c r="BQZ42" s="195"/>
      <c r="BRA42" s="195"/>
      <c r="BRB42" s="195"/>
      <c r="BRC42" s="195"/>
      <c r="BRD42" s="195"/>
      <c r="BRE42" s="195"/>
      <c r="BRF42" s="195"/>
      <c r="BRG42" s="195"/>
      <c r="BRH42" s="195"/>
      <c r="BRI42" s="195"/>
      <c r="BRJ42" s="195"/>
      <c r="BRK42" s="195"/>
      <c r="BRL42" s="195"/>
      <c r="BRM42" s="195"/>
      <c r="BRN42" s="195"/>
      <c r="BRO42" s="195"/>
      <c r="BRP42" s="195"/>
      <c r="BRQ42" s="195"/>
      <c r="BRR42" s="195"/>
      <c r="BRS42" s="195"/>
      <c r="BRT42" s="195"/>
      <c r="BRU42" s="195"/>
      <c r="BRV42" s="195"/>
      <c r="BRW42" s="195"/>
      <c r="BRX42" s="195"/>
      <c r="BRY42" s="195"/>
      <c r="BRZ42" s="195"/>
      <c r="BSA42" s="195"/>
      <c r="BSB42" s="195"/>
      <c r="BSC42" s="195"/>
      <c r="BSD42" s="195"/>
      <c r="BSE42" s="195"/>
      <c r="BSF42" s="195"/>
      <c r="BSG42" s="195"/>
      <c r="BSH42" s="195"/>
      <c r="BSI42" s="195"/>
      <c r="BSJ42" s="195"/>
      <c r="BSK42" s="195"/>
      <c r="BSL42" s="195"/>
      <c r="BSM42" s="195"/>
      <c r="BSN42" s="195"/>
      <c r="BSO42" s="195"/>
      <c r="BSP42" s="195"/>
      <c r="BSQ42" s="195"/>
      <c r="BSR42" s="195"/>
      <c r="BSS42" s="195"/>
      <c r="BST42" s="195"/>
      <c r="BSU42" s="195"/>
      <c r="BSV42" s="195"/>
      <c r="BSW42" s="195"/>
      <c r="BSX42" s="195"/>
      <c r="BSY42" s="195"/>
      <c r="BSZ42" s="195"/>
      <c r="BTA42" s="195"/>
      <c r="BTB42" s="195"/>
      <c r="BTC42" s="195"/>
      <c r="BTD42" s="195"/>
      <c r="BTE42" s="195"/>
      <c r="BTF42" s="195"/>
      <c r="BTG42" s="195"/>
      <c r="BTH42" s="195"/>
      <c r="BTI42" s="195"/>
      <c r="BTJ42" s="195"/>
      <c r="BTK42" s="195"/>
      <c r="BTL42" s="195"/>
      <c r="BTM42" s="195"/>
      <c r="BTN42" s="195"/>
      <c r="BTO42" s="195"/>
      <c r="BTP42" s="195"/>
      <c r="BTQ42" s="195"/>
      <c r="BTR42" s="195"/>
      <c r="BTS42" s="195"/>
      <c r="BTT42" s="195"/>
      <c r="BTU42" s="195"/>
      <c r="BTV42" s="195"/>
      <c r="BTW42" s="195"/>
      <c r="BTX42" s="195"/>
      <c r="BTY42" s="195"/>
      <c r="BTZ42" s="195"/>
      <c r="BUA42" s="195"/>
      <c r="BUB42" s="195"/>
      <c r="BUC42" s="195"/>
      <c r="BUD42" s="195"/>
      <c r="BUE42" s="195"/>
      <c r="BUF42" s="195"/>
      <c r="BUG42" s="195"/>
      <c r="BUH42" s="195"/>
      <c r="BUI42" s="195"/>
      <c r="BUJ42" s="195"/>
      <c r="BUK42" s="195"/>
      <c r="BUL42" s="195"/>
      <c r="BUM42" s="195"/>
      <c r="BUN42" s="195"/>
      <c r="BUO42" s="195"/>
      <c r="BUP42" s="195"/>
      <c r="BUQ42" s="195"/>
      <c r="BUR42" s="195"/>
      <c r="BUS42" s="195"/>
      <c r="BUT42" s="195"/>
      <c r="BUU42" s="195"/>
      <c r="BUV42" s="195"/>
      <c r="BUW42" s="195"/>
      <c r="BUX42" s="195"/>
      <c r="BUY42" s="195"/>
      <c r="BUZ42" s="195"/>
      <c r="BVA42" s="195"/>
      <c r="BVB42" s="195"/>
      <c r="BVC42" s="195"/>
      <c r="BVD42" s="195"/>
      <c r="BVE42" s="195"/>
      <c r="BVF42" s="195"/>
      <c r="BVG42" s="195"/>
      <c r="BVH42" s="195"/>
      <c r="BVI42" s="195"/>
      <c r="BVJ42" s="195"/>
      <c r="BVK42" s="195"/>
      <c r="BVL42" s="195"/>
      <c r="BVM42" s="195"/>
      <c r="BVN42" s="195"/>
      <c r="BVO42" s="195"/>
      <c r="BVP42" s="195"/>
      <c r="BVQ42" s="195"/>
      <c r="BVR42" s="195"/>
      <c r="BVS42" s="195"/>
      <c r="BVT42" s="195"/>
      <c r="BVU42" s="195"/>
      <c r="BVV42" s="195"/>
      <c r="BVW42" s="195"/>
      <c r="BVX42" s="195"/>
      <c r="BVY42" s="195"/>
      <c r="BVZ42" s="195"/>
      <c r="BWA42" s="195"/>
      <c r="BWB42" s="195"/>
      <c r="BWC42" s="195"/>
      <c r="BWD42" s="195"/>
      <c r="BWE42" s="195"/>
      <c r="BWF42" s="195"/>
      <c r="BWG42" s="195"/>
      <c r="BWH42" s="195"/>
      <c r="BWI42" s="195"/>
      <c r="BWJ42" s="195"/>
      <c r="BWK42" s="195"/>
      <c r="BWL42" s="195"/>
      <c r="BWM42" s="195"/>
      <c r="BWN42" s="195"/>
      <c r="BWO42" s="195"/>
      <c r="BWP42" s="195"/>
      <c r="BWQ42" s="195"/>
      <c r="BWR42" s="195"/>
      <c r="BWS42" s="195"/>
      <c r="BWT42" s="195"/>
      <c r="BWU42" s="195"/>
      <c r="BWV42" s="195"/>
      <c r="BWW42" s="195"/>
      <c r="BWX42" s="195"/>
      <c r="BWY42" s="195"/>
      <c r="BWZ42" s="195"/>
      <c r="BXA42" s="195"/>
      <c r="BXB42" s="195"/>
      <c r="BXC42" s="195"/>
      <c r="BXD42" s="195"/>
      <c r="BXE42" s="195"/>
      <c r="BXF42" s="195"/>
      <c r="BXG42" s="195"/>
      <c r="BXH42" s="195"/>
      <c r="BXI42" s="195"/>
      <c r="BXJ42" s="195"/>
      <c r="BXK42" s="195"/>
      <c r="BXL42" s="195"/>
      <c r="BXM42" s="195"/>
      <c r="BXN42" s="195"/>
      <c r="BXO42" s="195"/>
      <c r="BXP42" s="195"/>
      <c r="BXQ42" s="195"/>
      <c r="BXR42" s="195"/>
      <c r="BXS42" s="195"/>
      <c r="BXT42" s="195"/>
      <c r="BXU42" s="195"/>
      <c r="BXV42" s="195"/>
      <c r="BXW42" s="195"/>
      <c r="BXX42" s="195"/>
      <c r="BXY42" s="195"/>
      <c r="BXZ42" s="195"/>
      <c r="BYA42" s="195"/>
      <c r="BYB42" s="195"/>
      <c r="BYC42" s="195"/>
      <c r="BYD42" s="195"/>
      <c r="BYE42" s="195"/>
      <c r="BYF42" s="195"/>
      <c r="BYG42" s="195"/>
      <c r="BYH42" s="195"/>
      <c r="BYI42" s="195"/>
      <c r="BYJ42" s="195"/>
      <c r="BYK42" s="195"/>
      <c r="BYL42" s="195"/>
      <c r="BYM42" s="195"/>
      <c r="BYN42" s="195"/>
      <c r="BYO42" s="195"/>
      <c r="BYP42" s="195"/>
      <c r="BYQ42" s="195"/>
      <c r="BYR42" s="195"/>
      <c r="BYS42" s="195"/>
      <c r="BYT42" s="195"/>
      <c r="BYU42" s="195"/>
      <c r="BYV42" s="195"/>
      <c r="BYW42" s="195"/>
      <c r="BYX42" s="195"/>
      <c r="BYY42" s="195"/>
      <c r="BYZ42" s="195"/>
      <c r="BZA42" s="195"/>
      <c r="BZB42" s="195"/>
      <c r="BZC42" s="195"/>
      <c r="BZD42" s="195"/>
      <c r="BZE42" s="195"/>
      <c r="BZF42" s="195"/>
      <c r="BZG42" s="195"/>
      <c r="BZH42" s="195"/>
      <c r="BZI42" s="195"/>
      <c r="BZJ42" s="195"/>
      <c r="BZK42" s="195"/>
      <c r="BZL42" s="195"/>
      <c r="BZM42" s="195"/>
      <c r="BZN42" s="195"/>
      <c r="BZO42" s="195"/>
      <c r="BZP42" s="195"/>
      <c r="BZQ42" s="195"/>
      <c r="BZR42" s="195"/>
      <c r="BZS42" s="195"/>
      <c r="BZT42" s="195"/>
      <c r="BZU42" s="195"/>
      <c r="BZV42" s="195"/>
      <c r="BZW42" s="195"/>
      <c r="BZX42" s="195"/>
      <c r="BZY42" s="195"/>
      <c r="BZZ42" s="195"/>
      <c r="CAA42" s="195"/>
      <c r="CAB42" s="195"/>
      <c r="CAC42" s="195"/>
      <c r="CAD42" s="195"/>
      <c r="CAE42" s="195"/>
      <c r="CAF42" s="195"/>
      <c r="CAG42" s="195"/>
      <c r="CAH42" s="195"/>
      <c r="CAI42" s="195"/>
      <c r="CAJ42" s="195"/>
      <c r="CAK42" s="195"/>
      <c r="CAL42" s="195"/>
      <c r="CAM42" s="195"/>
      <c r="CAN42" s="195"/>
      <c r="CAO42" s="195"/>
      <c r="CAP42" s="195"/>
      <c r="CAQ42" s="195"/>
      <c r="CAR42" s="195"/>
      <c r="CAS42" s="195"/>
      <c r="CAT42" s="195"/>
      <c r="CAU42" s="195"/>
      <c r="CAV42" s="195"/>
      <c r="CAW42" s="195"/>
      <c r="CAX42" s="195"/>
      <c r="CAY42" s="195"/>
      <c r="CAZ42" s="195"/>
      <c r="CBA42" s="195"/>
      <c r="CBB42" s="195"/>
      <c r="CBC42" s="195"/>
      <c r="CBD42" s="195"/>
      <c r="CBE42" s="195"/>
      <c r="CBF42" s="195"/>
      <c r="CBG42" s="195"/>
      <c r="CBH42" s="195"/>
      <c r="CBI42" s="195"/>
      <c r="CBJ42" s="195"/>
      <c r="CBK42" s="195"/>
      <c r="CBL42" s="195"/>
      <c r="CBM42" s="195"/>
      <c r="CBN42" s="195"/>
      <c r="CBO42" s="195"/>
      <c r="CBP42" s="195"/>
      <c r="CBQ42" s="195"/>
      <c r="CBR42" s="195"/>
      <c r="CBS42" s="195"/>
      <c r="CBT42" s="195"/>
      <c r="CBU42" s="195"/>
      <c r="CBV42" s="195"/>
      <c r="CBW42" s="195"/>
      <c r="CBX42" s="195"/>
      <c r="CBY42" s="195"/>
      <c r="CBZ42" s="195"/>
      <c r="CCA42" s="195"/>
      <c r="CCB42" s="195"/>
      <c r="CCC42" s="195"/>
      <c r="CCD42" s="195"/>
      <c r="CCE42" s="195"/>
      <c r="CCF42" s="195"/>
      <c r="CCG42" s="195"/>
      <c r="CCH42" s="195"/>
      <c r="CCI42" s="195"/>
      <c r="CCJ42" s="195"/>
      <c r="CCK42" s="195"/>
      <c r="CCL42" s="195"/>
      <c r="CCM42" s="195"/>
      <c r="CCN42" s="195"/>
      <c r="CCO42" s="195"/>
      <c r="CCP42" s="195"/>
      <c r="CCQ42" s="195"/>
      <c r="CCR42" s="195"/>
      <c r="CCS42" s="195"/>
      <c r="CCT42" s="195"/>
      <c r="CCU42" s="195"/>
      <c r="CCV42" s="195"/>
      <c r="CCW42" s="195"/>
      <c r="CCX42" s="195"/>
      <c r="CCY42" s="195"/>
      <c r="CCZ42" s="195"/>
      <c r="CDA42" s="195"/>
      <c r="CDB42" s="195"/>
      <c r="CDC42" s="195"/>
      <c r="CDD42" s="195"/>
      <c r="CDE42" s="195"/>
      <c r="CDF42" s="195"/>
      <c r="CDG42" s="195"/>
      <c r="CDH42" s="195"/>
      <c r="CDI42" s="195"/>
      <c r="CDJ42" s="195"/>
      <c r="CDK42" s="195"/>
      <c r="CDL42" s="195"/>
      <c r="CDM42" s="195"/>
      <c r="CDN42" s="195"/>
      <c r="CDO42" s="195"/>
      <c r="CDP42" s="195"/>
      <c r="CDQ42" s="195"/>
      <c r="CDR42" s="195"/>
      <c r="CDS42" s="195"/>
      <c r="CDT42" s="195"/>
      <c r="CDU42" s="195"/>
      <c r="CDV42" s="195"/>
      <c r="CDW42" s="195"/>
      <c r="CDX42" s="195"/>
      <c r="CDY42" s="195"/>
      <c r="CDZ42" s="195"/>
      <c r="CEA42" s="195"/>
      <c r="CEB42" s="195"/>
      <c r="CEC42" s="195"/>
      <c r="CED42" s="195"/>
      <c r="CEE42" s="195"/>
      <c r="CEF42" s="195"/>
      <c r="CEG42" s="195"/>
      <c r="CEH42" s="195"/>
      <c r="CEI42" s="195"/>
      <c r="CEJ42" s="195"/>
      <c r="CEK42" s="195"/>
      <c r="CEL42" s="195"/>
      <c r="CEM42" s="195"/>
      <c r="CEN42" s="195"/>
      <c r="CEO42" s="195"/>
      <c r="CEP42" s="195"/>
      <c r="CEQ42" s="195"/>
      <c r="CER42" s="195"/>
      <c r="CES42" s="195"/>
      <c r="CET42" s="195"/>
      <c r="CEU42" s="195"/>
      <c r="CEV42" s="195"/>
      <c r="CEW42" s="195"/>
      <c r="CEX42" s="195"/>
      <c r="CEY42" s="195"/>
      <c r="CEZ42" s="195"/>
      <c r="CFA42" s="195"/>
      <c r="CFB42" s="195"/>
      <c r="CFC42" s="195"/>
      <c r="CFD42" s="195"/>
      <c r="CFE42" s="195"/>
      <c r="CFF42" s="195"/>
      <c r="CFG42" s="195"/>
      <c r="CFH42" s="195"/>
      <c r="CFI42" s="195"/>
      <c r="CFJ42" s="195"/>
      <c r="CFK42" s="195"/>
      <c r="CFL42" s="195"/>
      <c r="CFM42" s="195"/>
      <c r="CFN42" s="195"/>
      <c r="CFO42" s="195"/>
      <c r="CFP42" s="195"/>
      <c r="CFQ42" s="195"/>
      <c r="CFR42" s="195"/>
      <c r="CFS42" s="195"/>
      <c r="CFT42" s="195"/>
      <c r="CFU42" s="195"/>
      <c r="CFV42" s="195"/>
      <c r="CFW42" s="195"/>
      <c r="CFX42" s="195"/>
      <c r="CFY42" s="195"/>
      <c r="CFZ42" s="195"/>
      <c r="CGA42" s="195"/>
      <c r="CGB42" s="195"/>
      <c r="CGC42" s="195"/>
      <c r="CGD42" s="195"/>
      <c r="CGE42" s="195"/>
      <c r="CGF42" s="195"/>
      <c r="CGG42" s="195"/>
      <c r="CGH42" s="195"/>
      <c r="CGI42" s="195"/>
      <c r="CGJ42" s="195"/>
      <c r="CGK42" s="195"/>
      <c r="CGL42" s="195"/>
      <c r="CGM42" s="195"/>
      <c r="CGN42" s="195"/>
      <c r="CGO42" s="195"/>
      <c r="CGP42" s="195"/>
      <c r="CGQ42" s="195"/>
      <c r="CGR42" s="195"/>
      <c r="CGS42" s="195"/>
      <c r="CGT42" s="195"/>
      <c r="CGU42" s="195"/>
      <c r="CGV42" s="195"/>
      <c r="CGW42" s="195"/>
      <c r="CGX42" s="195"/>
      <c r="CGY42" s="195"/>
      <c r="CGZ42" s="195"/>
      <c r="CHA42" s="195"/>
      <c r="CHB42" s="195"/>
      <c r="CHC42" s="195"/>
      <c r="CHD42" s="195"/>
      <c r="CHE42" s="195"/>
      <c r="CHF42" s="195"/>
      <c r="CHG42" s="195"/>
      <c r="CHH42" s="195"/>
      <c r="CHI42" s="195"/>
      <c r="CHJ42" s="195"/>
      <c r="CHK42" s="195"/>
      <c r="CHL42" s="195"/>
      <c r="CHM42" s="195"/>
      <c r="CHN42" s="195"/>
      <c r="CHO42" s="195"/>
      <c r="CHP42" s="195"/>
      <c r="CHQ42" s="195"/>
      <c r="CHR42" s="195"/>
      <c r="CHS42" s="195"/>
      <c r="CHT42" s="195"/>
      <c r="CHU42" s="195"/>
      <c r="CHV42" s="195"/>
      <c r="CHW42" s="195"/>
      <c r="CHX42" s="195"/>
      <c r="CHY42" s="195"/>
      <c r="CHZ42" s="195"/>
      <c r="CIA42" s="195"/>
      <c r="CIB42" s="195"/>
      <c r="CIC42" s="195"/>
      <c r="CID42" s="195"/>
      <c r="CIE42" s="195"/>
      <c r="CIF42" s="195"/>
      <c r="CIG42" s="195"/>
      <c r="CIH42" s="195"/>
      <c r="CII42" s="195"/>
      <c r="CIJ42" s="195"/>
      <c r="CIK42" s="195"/>
      <c r="CIL42" s="195"/>
      <c r="CIM42" s="195"/>
      <c r="CIN42" s="195"/>
      <c r="CIO42" s="195"/>
      <c r="CIP42" s="195"/>
      <c r="CIQ42" s="195"/>
      <c r="CIR42" s="195"/>
      <c r="CIS42" s="195"/>
      <c r="CIT42" s="195"/>
      <c r="CIU42" s="195"/>
      <c r="CIV42" s="195"/>
      <c r="CIW42" s="195"/>
      <c r="CIX42" s="195"/>
      <c r="CIY42" s="195"/>
      <c r="CIZ42" s="195"/>
      <c r="CJA42" s="195"/>
      <c r="CJB42" s="195"/>
      <c r="CJC42" s="195"/>
      <c r="CJD42" s="195"/>
      <c r="CJE42" s="195"/>
      <c r="CJF42" s="195"/>
      <c r="CJG42" s="195"/>
      <c r="CJH42" s="195"/>
      <c r="CJI42" s="195"/>
      <c r="CJJ42" s="195"/>
      <c r="CJK42" s="195"/>
      <c r="CJL42" s="195"/>
      <c r="CJM42" s="195"/>
      <c r="CJN42" s="195"/>
      <c r="CJO42" s="195"/>
      <c r="CJP42" s="195"/>
      <c r="CJQ42" s="195"/>
      <c r="CJR42" s="195"/>
      <c r="CJS42" s="195"/>
      <c r="CJT42" s="195"/>
      <c r="CJU42" s="195"/>
      <c r="CJV42" s="195"/>
      <c r="CJW42" s="195"/>
      <c r="CJX42" s="195"/>
      <c r="CJY42" s="195"/>
      <c r="CJZ42" s="195"/>
      <c r="CKA42" s="195"/>
      <c r="CKB42" s="195"/>
      <c r="CKC42" s="195"/>
      <c r="CKD42" s="195"/>
      <c r="CKE42" s="195"/>
      <c r="CKF42" s="195"/>
      <c r="CKG42" s="195"/>
      <c r="CKH42" s="195"/>
      <c r="CKI42" s="195"/>
      <c r="CKJ42" s="195"/>
      <c r="CKK42" s="195"/>
      <c r="CKL42" s="195"/>
      <c r="CKM42" s="195"/>
      <c r="CKN42" s="195"/>
      <c r="CKO42" s="195"/>
      <c r="CKP42" s="195"/>
      <c r="CKQ42" s="195"/>
      <c r="CKR42" s="195"/>
      <c r="CKS42" s="195"/>
      <c r="CKT42" s="195"/>
      <c r="CKU42" s="195"/>
      <c r="CKV42" s="195"/>
      <c r="CKW42" s="195"/>
      <c r="CKX42" s="195"/>
      <c r="CKY42" s="195"/>
      <c r="CKZ42" s="195"/>
      <c r="CLA42" s="195"/>
      <c r="CLB42" s="195"/>
      <c r="CLC42" s="195"/>
      <c r="CLD42" s="195"/>
      <c r="CLE42" s="195"/>
      <c r="CLF42" s="195"/>
      <c r="CLG42" s="195"/>
      <c r="CLH42" s="195"/>
      <c r="CLI42" s="195"/>
      <c r="CLJ42" s="195"/>
      <c r="CLK42" s="195"/>
      <c r="CLL42" s="195"/>
      <c r="CLM42" s="195"/>
      <c r="CLN42" s="195"/>
      <c r="CLO42" s="195"/>
      <c r="CLP42" s="195"/>
      <c r="CLQ42" s="195"/>
      <c r="CLR42" s="195"/>
      <c r="CLS42" s="195"/>
      <c r="CLT42" s="195"/>
      <c r="CLU42" s="195"/>
      <c r="CLV42" s="195"/>
      <c r="CLW42" s="195"/>
      <c r="CLX42" s="195"/>
      <c r="CLY42" s="195"/>
      <c r="CLZ42" s="195"/>
      <c r="CMA42" s="195"/>
      <c r="CMB42" s="195"/>
      <c r="CMC42" s="195"/>
      <c r="CMD42" s="195"/>
      <c r="CME42" s="195"/>
      <c r="CMF42" s="195"/>
      <c r="CMG42" s="195"/>
      <c r="CMH42" s="195"/>
      <c r="CMI42" s="195"/>
      <c r="CMJ42" s="195"/>
      <c r="CMK42" s="195"/>
      <c r="CML42" s="195"/>
      <c r="CMM42" s="195"/>
      <c r="CMN42" s="195"/>
      <c r="CMO42" s="195"/>
      <c r="CMP42" s="195"/>
      <c r="CMQ42" s="195"/>
      <c r="CMR42" s="195"/>
      <c r="CMS42" s="195"/>
      <c r="CMT42" s="195"/>
      <c r="CMU42" s="195"/>
      <c r="CMV42" s="195"/>
      <c r="CMW42" s="195"/>
      <c r="CMX42" s="195"/>
      <c r="CMY42" s="195"/>
      <c r="CMZ42" s="195"/>
      <c r="CNA42" s="195"/>
      <c r="CNB42" s="195"/>
      <c r="CNC42" s="195"/>
      <c r="CND42" s="195"/>
      <c r="CNE42" s="195"/>
      <c r="CNF42" s="195"/>
      <c r="CNG42" s="195"/>
      <c r="CNH42" s="195"/>
      <c r="CNI42" s="195"/>
      <c r="CNJ42" s="195"/>
      <c r="CNK42" s="195"/>
      <c r="CNL42" s="195"/>
      <c r="CNM42" s="195"/>
      <c r="CNN42" s="195"/>
      <c r="CNO42" s="195"/>
      <c r="CNP42" s="195"/>
      <c r="CNQ42" s="195"/>
      <c r="CNR42" s="195"/>
      <c r="CNS42" s="195"/>
      <c r="CNT42" s="195"/>
      <c r="CNU42" s="195"/>
      <c r="CNV42" s="195"/>
      <c r="CNW42" s="195"/>
      <c r="CNX42" s="195"/>
      <c r="CNY42" s="195"/>
      <c r="CNZ42" s="195"/>
      <c r="COA42" s="195"/>
      <c r="COB42" s="195"/>
      <c r="COC42" s="195"/>
      <c r="COD42" s="195"/>
      <c r="COE42" s="195"/>
      <c r="COF42" s="195"/>
      <c r="COG42" s="195"/>
      <c r="COH42" s="195"/>
      <c r="COI42" s="195"/>
      <c r="COJ42" s="195"/>
      <c r="COK42" s="195"/>
      <c r="COL42" s="195"/>
      <c r="COM42" s="195"/>
      <c r="CON42" s="195"/>
      <c r="COO42" s="195"/>
      <c r="COP42" s="195"/>
      <c r="COQ42" s="195"/>
      <c r="COR42" s="195"/>
      <c r="COS42" s="195"/>
      <c r="COT42" s="195"/>
      <c r="COU42" s="195"/>
      <c r="COV42" s="195"/>
      <c r="COW42" s="195"/>
      <c r="COX42" s="195"/>
      <c r="COY42" s="195"/>
      <c r="COZ42" s="195"/>
      <c r="CPA42" s="195"/>
      <c r="CPB42" s="195"/>
      <c r="CPC42" s="195"/>
      <c r="CPD42" s="195"/>
      <c r="CPE42" s="195"/>
      <c r="CPF42" s="195"/>
      <c r="CPG42" s="195"/>
      <c r="CPH42" s="195"/>
      <c r="CPI42" s="195"/>
      <c r="CPJ42" s="195"/>
      <c r="CPK42" s="195"/>
      <c r="CPL42" s="195"/>
      <c r="CPM42" s="195"/>
      <c r="CPN42" s="195"/>
      <c r="CPO42" s="195"/>
      <c r="CPP42" s="195"/>
      <c r="CPQ42" s="195"/>
      <c r="CPR42" s="195"/>
      <c r="CPS42" s="195"/>
      <c r="CPT42" s="195"/>
      <c r="CPU42" s="195"/>
      <c r="CPV42" s="195"/>
      <c r="CPW42" s="195"/>
      <c r="CPX42" s="195"/>
      <c r="CPY42" s="195"/>
      <c r="CPZ42" s="195"/>
      <c r="CQA42" s="195"/>
      <c r="CQB42" s="195"/>
      <c r="CQC42" s="195"/>
      <c r="CQD42" s="195"/>
      <c r="CQE42" s="195"/>
      <c r="CQF42" s="195"/>
      <c r="CQG42" s="195"/>
      <c r="CQH42" s="195"/>
      <c r="CQI42" s="195"/>
      <c r="CQJ42" s="195"/>
      <c r="CQK42" s="195"/>
      <c r="CQL42" s="195"/>
      <c r="CQM42" s="195"/>
      <c r="CQN42" s="195"/>
      <c r="CQO42" s="195"/>
      <c r="CQP42" s="195"/>
      <c r="CQQ42" s="195"/>
      <c r="CQR42" s="195"/>
      <c r="CQS42" s="195"/>
      <c r="CQT42" s="195"/>
      <c r="CQU42" s="195"/>
      <c r="CQV42" s="195"/>
      <c r="CQW42" s="195"/>
      <c r="CQX42" s="195"/>
      <c r="CQY42" s="195"/>
      <c r="CQZ42" s="195"/>
      <c r="CRA42" s="195"/>
      <c r="CRB42" s="195"/>
      <c r="CRC42" s="195"/>
      <c r="CRD42" s="195"/>
      <c r="CRE42" s="195"/>
      <c r="CRF42" s="195"/>
      <c r="CRG42" s="195"/>
      <c r="CRH42" s="195"/>
      <c r="CRI42" s="195"/>
      <c r="CRJ42" s="195"/>
      <c r="CRK42" s="195"/>
      <c r="CRL42" s="195"/>
      <c r="CRM42" s="195"/>
      <c r="CRN42" s="195"/>
      <c r="CRO42" s="195"/>
      <c r="CRP42" s="195"/>
      <c r="CRQ42" s="195"/>
      <c r="CRR42" s="195"/>
      <c r="CRS42" s="195"/>
      <c r="CRT42" s="195"/>
      <c r="CRU42" s="195"/>
      <c r="CRV42" s="195"/>
      <c r="CRW42" s="195"/>
      <c r="CRX42" s="195"/>
      <c r="CRY42" s="195"/>
      <c r="CRZ42" s="195"/>
      <c r="CSA42" s="195"/>
      <c r="CSB42" s="195"/>
      <c r="CSC42" s="195"/>
      <c r="CSD42" s="195"/>
      <c r="CSE42" s="195"/>
      <c r="CSF42" s="195"/>
      <c r="CSG42" s="195"/>
      <c r="CSH42" s="195"/>
      <c r="CSI42" s="195"/>
      <c r="CSJ42" s="195"/>
      <c r="CSK42" s="195"/>
      <c r="CSL42" s="195"/>
      <c r="CSM42" s="195"/>
      <c r="CSN42" s="195"/>
      <c r="CSO42" s="195"/>
      <c r="CSP42" s="195"/>
      <c r="CSQ42" s="195"/>
      <c r="CSR42" s="195"/>
      <c r="CSS42" s="195"/>
      <c r="CST42" s="195"/>
      <c r="CSU42" s="195"/>
      <c r="CSV42" s="195"/>
      <c r="CSW42" s="195"/>
      <c r="CSX42" s="195"/>
      <c r="CSY42" s="195"/>
      <c r="CSZ42" s="195"/>
      <c r="CTA42" s="195"/>
      <c r="CTB42" s="195"/>
      <c r="CTC42" s="195"/>
      <c r="CTD42" s="195"/>
      <c r="CTE42" s="195"/>
      <c r="CTF42" s="195"/>
      <c r="CTG42" s="195"/>
      <c r="CTH42" s="195"/>
      <c r="CTI42" s="195"/>
      <c r="CTJ42" s="195"/>
      <c r="CTK42" s="195"/>
      <c r="CTL42" s="195"/>
      <c r="CTM42" s="195"/>
      <c r="CTN42" s="195"/>
      <c r="CTO42" s="195"/>
      <c r="CTP42" s="195"/>
      <c r="CTQ42" s="195"/>
      <c r="CTR42" s="195"/>
      <c r="CTS42" s="195"/>
      <c r="CTT42" s="195"/>
      <c r="CTU42" s="195"/>
      <c r="CTV42" s="195"/>
      <c r="CTW42" s="195"/>
      <c r="CTX42" s="195"/>
      <c r="CTY42" s="195"/>
      <c r="CTZ42" s="195"/>
      <c r="CUA42" s="195"/>
      <c r="CUB42" s="195"/>
      <c r="CUC42" s="195"/>
      <c r="CUD42" s="195"/>
      <c r="CUE42" s="195"/>
      <c r="CUF42" s="195"/>
      <c r="CUG42" s="195"/>
      <c r="CUH42" s="195"/>
      <c r="CUI42" s="195"/>
      <c r="CUJ42" s="195"/>
      <c r="CUK42" s="195"/>
      <c r="CUL42" s="195"/>
      <c r="CUM42" s="195"/>
      <c r="CUN42" s="195"/>
      <c r="CUO42" s="195"/>
      <c r="CUP42" s="195"/>
      <c r="CUQ42" s="195"/>
      <c r="CUR42" s="195"/>
      <c r="CUS42" s="195"/>
      <c r="CUT42" s="195"/>
      <c r="CUU42" s="195"/>
      <c r="CUV42" s="195"/>
      <c r="CUW42" s="195"/>
      <c r="CUX42" s="195"/>
      <c r="CUY42" s="195"/>
      <c r="CUZ42" s="195"/>
      <c r="CVA42" s="195"/>
      <c r="CVB42" s="195"/>
      <c r="CVC42" s="195"/>
      <c r="CVD42" s="195"/>
      <c r="CVE42" s="195"/>
      <c r="CVF42" s="195"/>
      <c r="CVG42" s="195"/>
      <c r="CVH42" s="195"/>
      <c r="CVI42" s="195"/>
      <c r="CVJ42" s="195"/>
      <c r="CVK42" s="195"/>
      <c r="CVL42" s="195"/>
      <c r="CVM42" s="195"/>
      <c r="CVN42" s="195"/>
      <c r="CVO42" s="195"/>
      <c r="CVP42" s="195"/>
      <c r="CVQ42" s="195"/>
      <c r="CVR42" s="195"/>
      <c r="CVS42" s="195"/>
      <c r="CVT42" s="195"/>
      <c r="CVU42" s="195"/>
      <c r="CVV42" s="195"/>
      <c r="CVW42" s="195"/>
      <c r="CVX42" s="195"/>
      <c r="CVY42" s="195"/>
      <c r="CVZ42" s="195"/>
      <c r="CWA42" s="195"/>
      <c r="CWB42" s="195"/>
      <c r="CWC42" s="195"/>
      <c r="CWD42" s="195"/>
      <c r="CWE42" s="195"/>
      <c r="CWF42" s="195"/>
      <c r="CWG42" s="195"/>
      <c r="CWH42" s="195"/>
      <c r="CWI42" s="195"/>
      <c r="CWJ42" s="195"/>
      <c r="CWK42" s="195"/>
      <c r="CWL42" s="195"/>
      <c r="CWM42" s="195"/>
      <c r="CWN42" s="195"/>
      <c r="CWO42" s="195"/>
      <c r="CWP42" s="195"/>
      <c r="CWQ42" s="195"/>
      <c r="CWR42" s="195"/>
      <c r="CWS42" s="195"/>
      <c r="CWT42" s="195"/>
      <c r="CWU42" s="195"/>
      <c r="CWV42" s="195"/>
      <c r="CWW42" s="195"/>
      <c r="CWX42" s="195"/>
      <c r="CWY42" s="195"/>
      <c r="CWZ42" s="195"/>
      <c r="CXA42" s="195"/>
      <c r="CXB42" s="195"/>
      <c r="CXC42" s="195"/>
      <c r="CXD42" s="195"/>
      <c r="CXE42" s="195"/>
      <c r="CXF42" s="195"/>
      <c r="CXG42" s="195"/>
      <c r="CXH42" s="195"/>
      <c r="CXI42" s="195"/>
      <c r="CXJ42" s="195"/>
      <c r="CXK42" s="195"/>
      <c r="CXL42" s="195"/>
      <c r="CXM42" s="195"/>
      <c r="CXN42" s="195"/>
      <c r="CXO42" s="195"/>
      <c r="CXP42" s="195"/>
      <c r="CXQ42" s="195"/>
      <c r="CXR42" s="195"/>
      <c r="CXS42" s="195"/>
      <c r="CXT42" s="195"/>
      <c r="CXU42" s="195"/>
      <c r="CXV42" s="195"/>
      <c r="CXW42" s="195"/>
      <c r="CXX42" s="195"/>
      <c r="CXY42" s="195"/>
      <c r="CXZ42" s="195"/>
      <c r="CYA42" s="195"/>
      <c r="CYB42" s="195"/>
      <c r="CYC42" s="195"/>
      <c r="CYD42" s="195"/>
      <c r="CYE42" s="195"/>
      <c r="CYF42" s="195"/>
      <c r="CYG42" s="195"/>
      <c r="CYH42" s="195"/>
      <c r="CYI42" s="195"/>
      <c r="CYJ42" s="195"/>
      <c r="CYK42" s="195"/>
      <c r="CYL42" s="195"/>
      <c r="CYM42" s="195"/>
      <c r="CYN42" s="195"/>
      <c r="CYO42" s="195"/>
      <c r="CYP42" s="195"/>
      <c r="CYQ42" s="195"/>
      <c r="CYR42" s="195"/>
      <c r="CYS42" s="195"/>
      <c r="CYT42" s="195"/>
      <c r="CYU42" s="195"/>
      <c r="CYV42" s="195"/>
      <c r="CYW42" s="195"/>
      <c r="CYX42" s="195"/>
      <c r="CYY42" s="195"/>
      <c r="CYZ42" s="195"/>
      <c r="CZA42" s="195"/>
      <c r="CZB42" s="195"/>
      <c r="CZC42" s="195"/>
      <c r="CZD42" s="195"/>
      <c r="CZE42" s="195"/>
      <c r="CZF42" s="195"/>
      <c r="CZG42" s="195"/>
      <c r="CZH42" s="195"/>
      <c r="CZI42" s="195"/>
      <c r="CZJ42" s="195"/>
      <c r="CZK42" s="195"/>
      <c r="CZL42" s="195"/>
      <c r="CZM42" s="195"/>
      <c r="CZN42" s="195"/>
      <c r="CZO42" s="195"/>
      <c r="CZP42" s="195"/>
      <c r="CZQ42" s="195"/>
      <c r="CZR42" s="195"/>
      <c r="CZS42" s="195"/>
      <c r="CZT42" s="195"/>
      <c r="CZU42" s="195"/>
      <c r="CZV42" s="195"/>
      <c r="CZW42" s="195"/>
      <c r="CZX42" s="195"/>
      <c r="CZY42" s="195"/>
      <c r="CZZ42" s="195"/>
      <c r="DAA42" s="195"/>
      <c r="DAB42" s="195"/>
      <c r="DAC42" s="195"/>
      <c r="DAD42" s="195"/>
      <c r="DAE42" s="195"/>
      <c r="DAF42" s="195"/>
      <c r="DAG42" s="195"/>
      <c r="DAH42" s="195"/>
      <c r="DAI42" s="195"/>
      <c r="DAJ42" s="195"/>
      <c r="DAK42" s="195"/>
      <c r="DAL42" s="195"/>
      <c r="DAM42" s="195"/>
      <c r="DAN42" s="195"/>
      <c r="DAO42" s="195"/>
      <c r="DAP42" s="195"/>
      <c r="DAQ42" s="195"/>
      <c r="DAR42" s="195"/>
      <c r="DAS42" s="195"/>
      <c r="DAT42" s="195"/>
      <c r="DAU42" s="195"/>
      <c r="DAV42" s="195"/>
      <c r="DAW42" s="195"/>
      <c r="DAX42" s="195"/>
      <c r="DAY42" s="195"/>
      <c r="DAZ42" s="195"/>
      <c r="DBA42" s="195"/>
      <c r="DBB42" s="195"/>
      <c r="DBC42" s="195"/>
      <c r="DBD42" s="195"/>
      <c r="DBE42" s="195"/>
      <c r="DBF42" s="195"/>
      <c r="DBG42" s="195"/>
      <c r="DBH42" s="195"/>
      <c r="DBI42" s="195"/>
      <c r="DBJ42" s="195"/>
      <c r="DBK42" s="195"/>
      <c r="DBL42" s="195"/>
      <c r="DBM42" s="195"/>
      <c r="DBN42" s="195"/>
      <c r="DBO42" s="195"/>
      <c r="DBP42" s="195"/>
      <c r="DBQ42" s="195"/>
      <c r="DBR42" s="195"/>
      <c r="DBS42" s="195"/>
      <c r="DBT42" s="195"/>
      <c r="DBU42" s="195"/>
      <c r="DBV42" s="195"/>
      <c r="DBW42" s="195"/>
      <c r="DBX42" s="195"/>
      <c r="DBY42" s="195"/>
      <c r="DBZ42" s="195"/>
      <c r="DCA42" s="195"/>
      <c r="DCB42" s="195"/>
      <c r="DCC42" s="195"/>
      <c r="DCD42" s="195"/>
      <c r="DCE42" s="195"/>
      <c r="DCF42" s="195"/>
      <c r="DCG42" s="195"/>
      <c r="DCH42" s="195"/>
      <c r="DCI42" s="195"/>
      <c r="DCJ42" s="195"/>
      <c r="DCK42" s="195"/>
      <c r="DCL42" s="195"/>
      <c r="DCM42" s="195"/>
      <c r="DCN42" s="195"/>
      <c r="DCO42" s="195"/>
      <c r="DCP42" s="195"/>
      <c r="DCQ42" s="195"/>
      <c r="DCR42" s="195"/>
      <c r="DCS42" s="195"/>
      <c r="DCT42" s="195"/>
      <c r="DCU42" s="195"/>
      <c r="DCV42" s="195"/>
      <c r="DCW42" s="195"/>
      <c r="DCX42" s="195"/>
      <c r="DCY42" s="195"/>
      <c r="DCZ42" s="195"/>
      <c r="DDA42" s="195"/>
      <c r="DDB42" s="195"/>
      <c r="DDC42" s="195"/>
      <c r="DDD42" s="195"/>
      <c r="DDE42" s="195"/>
      <c r="DDF42" s="195"/>
      <c r="DDG42" s="195"/>
      <c r="DDH42" s="195"/>
      <c r="DDI42" s="195"/>
      <c r="DDJ42" s="195"/>
      <c r="DDK42" s="195"/>
      <c r="DDL42" s="195"/>
      <c r="DDM42" s="195"/>
      <c r="DDN42" s="195"/>
      <c r="DDO42" s="195"/>
      <c r="DDP42" s="195"/>
      <c r="DDQ42" s="195"/>
      <c r="DDR42" s="195"/>
      <c r="DDS42" s="195"/>
      <c r="DDT42" s="195"/>
      <c r="DDU42" s="195"/>
      <c r="DDV42" s="195"/>
      <c r="DDW42" s="195"/>
      <c r="DDX42" s="195"/>
      <c r="DDY42" s="195"/>
      <c r="DDZ42" s="195"/>
      <c r="DEA42" s="195"/>
      <c r="DEB42" s="195"/>
      <c r="DEC42" s="195"/>
      <c r="DED42" s="195"/>
      <c r="DEE42" s="195"/>
      <c r="DEF42" s="195"/>
      <c r="DEG42" s="195"/>
      <c r="DEH42" s="195"/>
      <c r="DEI42" s="195"/>
      <c r="DEJ42" s="195"/>
      <c r="DEK42" s="195"/>
      <c r="DEL42" s="195"/>
      <c r="DEM42" s="195"/>
      <c r="DEN42" s="195"/>
      <c r="DEO42" s="195"/>
      <c r="DEP42" s="195"/>
      <c r="DEQ42" s="195"/>
      <c r="DER42" s="195"/>
      <c r="DES42" s="195"/>
      <c r="DET42" s="195"/>
      <c r="DEU42" s="195"/>
      <c r="DEV42" s="195"/>
      <c r="DEW42" s="195"/>
      <c r="DEX42" s="195"/>
      <c r="DEY42" s="195"/>
      <c r="DEZ42" s="195"/>
      <c r="DFA42" s="195"/>
      <c r="DFB42" s="195"/>
      <c r="DFC42" s="195"/>
      <c r="DFD42" s="195"/>
      <c r="DFE42" s="195"/>
      <c r="DFF42" s="195"/>
      <c r="DFG42" s="195"/>
      <c r="DFH42" s="195"/>
      <c r="DFI42" s="195"/>
      <c r="DFJ42" s="195"/>
      <c r="DFK42" s="195"/>
      <c r="DFL42" s="195"/>
      <c r="DFM42" s="195"/>
      <c r="DFN42" s="195"/>
      <c r="DFO42" s="195"/>
      <c r="DFP42" s="195"/>
      <c r="DFQ42" s="195"/>
      <c r="DFR42" s="195"/>
      <c r="DFS42" s="195"/>
      <c r="DFT42" s="195"/>
      <c r="DFU42" s="195"/>
      <c r="DFV42" s="195"/>
      <c r="DFW42" s="195"/>
      <c r="DFX42" s="195"/>
      <c r="DFY42" s="195"/>
      <c r="DFZ42" s="195"/>
      <c r="DGA42" s="195"/>
      <c r="DGB42" s="195"/>
      <c r="DGC42" s="195"/>
      <c r="DGD42" s="195"/>
      <c r="DGE42" s="195"/>
      <c r="DGF42" s="195"/>
      <c r="DGG42" s="195"/>
      <c r="DGH42" s="195"/>
      <c r="DGI42" s="195"/>
      <c r="DGJ42" s="195"/>
      <c r="DGK42" s="195"/>
      <c r="DGL42" s="195"/>
      <c r="DGM42" s="195"/>
      <c r="DGN42" s="195"/>
      <c r="DGO42" s="195"/>
      <c r="DGP42" s="195"/>
      <c r="DGQ42" s="195"/>
      <c r="DGR42" s="195"/>
      <c r="DGS42" s="195"/>
      <c r="DGT42" s="195"/>
      <c r="DGU42" s="195"/>
      <c r="DGV42" s="195"/>
      <c r="DGW42" s="195"/>
      <c r="DGX42" s="195"/>
      <c r="DGY42" s="195"/>
      <c r="DGZ42" s="195"/>
      <c r="DHA42" s="195"/>
      <c r="DHB42" s="195"/>
      <c r="DHC42" s="195"/>
      <c r="DHD42" s="195"/>
      <c r="DHE42" s="195"/>
      <c r="DHF42" s="195"/>
      <c r="DHG42" s="195"/>
      <c r="DHH42" s="195"/>
      <c r="DHI42" s="195"/>
      <c r="DHJ42" s="195"/>
      <c r="DHK42" s="195"/>
      <c r="DHL42" s="195"/>
      <c r="DHM42" s="195"/>
      <c r="DHN42" s="195"/>
      <c r="DHO42" s="195"/>
      <c r="DHP42" s="195"/>
      <c r="DHQ42" s="195"/>
      <c r="DHR42" s="195"/>
      <c r="DHS42" s="195"/>
      <c r="DHT42" s="195"/>
      <c r="DHU42" s="195"/>
      <c r="DHV42" s="195"/>
      <c r="DHW42" s="195"/>
      <c r="DHX42" s="195"/>
      <c r="DHY42" s="195"/>
      <c r="DHZ42" s="195"/>
      <c r="DIA42" s="195"/>
      <c r="DIB42" s="195"/>
      <c r="DIC42" s="195"/>
      <c r="DID42" s="195"/>
      <c r="DIE42" s="195"/>
      <c r="DIF42" s="195"/>
      <c r="DIG42" s="195"/>
      <c r="DIH42" s="195"/>
      <c r="DII42" s="195"/>
      <c r="DIJ42" s="195"/>
      <c r="DIK42" s="195"/>
      <c r="DIL42" s="195"/>
      <c r="DIM42" s="195"/>
      <c r="DIN42" s="195"/>
      <c r="DIO42" s="195"/>
      <c r="DIP42" s="195"/>
      <c r="DIQ42" s="195"/>
      <c r="DIR42" s="195"/>
      <c r="DIS42" s="195"/>
      <c r="DIT42" s="195"/>
      <c r="DIU42" s="195"/>
      <c r="DIV42" s="195"/>
      <c r="DIW42" s="195"/>
      <c r="DIX42" s="195"/>
      <c r="DIY42" s="195"/>
      <c r="DIZ42" s="195"/>
      <c r="DJA42" s="195"/>
      <c r="DJB42" s="195"/>
      <c r="DJC42" s="195"/>
      <c r="DJD42" s="195"/>
      <c r="DJE42" s="195"/>
      <c r="DJF42" s="195"/>
      <c r="DJG42" s="195"/>
      <c r="DJH42" s="195"/>
      <c r="DJI42" s="195"/>
      <c r="DJJ42" s="195"/>
      <c r="DJK42" s="195"/>
      <c r="DJL42" s="195"/>
      <c r="DJM42" s="195"/>
      <c r="DJN42" s="195"/>
      <c r="DJO42" s="195"/>
      <c r="DJP42" s="195"/>
      <c r="DJQ42" s="195"/>
      <c r="DJR42" s="195"/>
      <c r="DJS42" s="195"/>
      <c r="DJT42" s="195"/>
      <c r="DJU42" s="195"/>
      <c r="DJV42" s="195"/>
      <c r="DJW42" s="195"/>
      <c r="DJX42" s="195"/>
      <c r="DJY42" s="195"/>
      <c r="DJZ42" s="195"/>
      <c r="DKA42" s="195"/>
      <c r="DKB42" s="195"/>
      <c r="DKC42" s="195"/>
      <c r="DKD42" s="195"/>
      <c r="DKE42" s="195"/>
      <c r="DKF42" s="195"/>
      <c r="DKG42" s="195"/>
      <c r="DKH42" s="195"/>
      <c r="DKI42" s="195"/>
      <c r="DKJ42" s="195"/>
      <c r="DKK42" s="195"/>
      <c r="DKL42" s="195"/>
      <c r="DKM42" s="195"/>
      <c r="DKN42" s="195"/>
      <c r="DKO42" s="195"/>
      <c r="DKP42" s="195"/>
      <c r="DKQ42" s="195"/>
      <c r="DKR42" s="195"/>
      <c r="DKS42" s="195"/>
      <c r="DKT42" s="195"/>
      <c r="DKU42" s="195"/>
      <c r="DKV42" s="195"/>
      <c r="DKW42" s="195"/>
      <c r="DKX42" s="195"/>
      <c r="DKY42" s="195"/>
      <c r="DKZ42" s="195"/>
      <c r="DLA42" s="195"/>
      <c r="DLB42" s="195"/>
      <c r="DLC42" s="195"/>
      <c r="DLD42" s="195"/>
      <c r="DLE42" s="195"/>
      <c r="DLF42" s="195"/>
      <c r="DLG42" s="195"/>
      <c r="DLH42" s="195"/>
      <c r="DLI42" s="195"/>
      <c r="DLJ42" s="195"/>
      <c r="DLK42" s="195"/>
      <c r="DLL42" s="195"/>
      <c r="DLM42" s="195"/>
      <c r="DLN42" s="195"/>
      <c r="DLO42" s="195"/>
      <c r="DLP42" s="195"/>
      <c r="DLQ42" s="195"/>
      <c r="DLR42" s="195"/>
      <c r="DLS42" s="195"/>
      <c r="DLT42" s="195"/>
      <c r="DLU42" s="195"/>
      <c r="DLV42" s="195"/>
      <c r="DLW42" s="195"/>
      <c r="DLX42" s="195"/>
      <c r="DLY42" s="195"/>
      <c r="DLZ42" s="195"/>
      <c r="DMA42" s="195"/>
      <c r="DMB42" s="195"/>
      <c r="DMC42" s="195"/>
      <c r="DMD42" s="195"/>
      <c r="DME42" s="195"/>
      <c r="DMF42" s="195"/>
      <c r="DMG42" s="195"/>
      <c r="DMH42" s="195"/>
      <c r="DMI42" s="195"/>
      <c r="DMJ42" s="195"/>
      <c r="DMK42" s="195"/>
      <c r="DML42" s="195"/>
      <c r="DMM42" s="195"/>
      <c r="DMN42" s="195"/>
      <c r="DMO42" s="195"/>
      <c r="DMP42" s="195"/>
      <c r="DMQ42" s="195"/>
      <c r="DMR42" s="195"/>
      <c r="DMS42" s="195"/>
      <c r="DMT42" s="195"/>
      <c r="DMU42" s="195"/>
      <c r="DMV42" s="195"/>
      <c r="DMW42" s="195"/>
      <c r="DMX42" s="195"/>
      <c r="DMY42" s="195"/>
      <c r="DMZ42" s="195"/>
      <c r="DNA42" s="195"/>
      <c r="DNB42" s="195"/>
      <c r="DNC42" s="195"/>
      <c r="DND42" s="195"/>
      <c r="DNE42" s="195"/>
      <c r="DNF42" s="195"/>
      <c r="DNG42" s="195"/>
      <c r="DNH42" s="195"/>
      <c r="DNI42" s="195"/>
      <c r="DNJ42" s="195"/>
      <c r="DNK42" s="195"/>
      <c r="DNL42" s="195"/>
      <c r="DNM42" s="195"/>
      <c r="DNN42" s="195"/>
      <c r="DNO42" s="195"/>
      <c r="DNP42" s="195"/>
      <c r="DNQ42" s="195"/>
      <c r="DNR42" s="195"/>
      <c r="DNS42" s="195"/>
      <c r="DNT42" s="195"/>
      <c r="DNU42" s="195"/>
      <c r="DNV42" s="195"/>
      <c r="DNW42" s="195"/>
      <c r="DNX42" s="195"/>
      <c r="DNY42" s="195"/>
      <c r="DNZ42" s="195"/>
      <c r="DOA42" s="195"/>
      <c r="DOB42" s="195"/>
      <c r="DOC42" s="195"/>
      <c r="DOD42" s="195"/>
      <c r="DOE42" s="195"/>
      <c r="DOF42" s="195"/>
      <c r="DOG42" s="195"/>
      <c r="DOH42" s="195"/>
      <c r="DOI42" s="195"/>
      <c r="DOJ42" s="195"/>
      <c r="DOK42" s="195"/>
      <c r="DOL42" s="195"/>
      <c r="DOM42" s="195"/>
      <c r="DON42" s="195"/>
      <c r="DOO42" s="195"/>
      <c r="DOP42" s="195"/>
      <c r="DOQ42" s="195"/>
      <c r="DOR42" s="195"/>
      <c r="DOS42" s="195"/>
      <c r="DOT42" s="195"/>
      <c r="DOU42" s="195"/>
      <c r="DOV42" s="195"/>
      <c r="DOW42" s="195"/>
      <c r="DOX42" s="195"/>
      <c r="DOY42" s="195"/>
      <c r="DOZ42" s="195"/>
      <c r="DPA42" s="195"/>
      <c r="DPB42" s="195"/>
      <c r="DPC42" s="195"/>
      <c r="DPD42" s="195"/>
      <c r="DPE42" s="195"/>
      <c r="DPF42" s="195"/>
      <c r="DPG42" s="195"/>
      <c r="DPH42" s="195"/>
      <c r="DPI42" s="195"/>
      <c r="DPJ42" s="195"/>
      <c r="DPK42" s="195"/>
      <c r="DPL42" s="195"/>
      <c r="DPM42" s="195"/>
      <c r="DPN42" s="195"/>
      <c r="DPO42" s="195"/>
      <c r="DPP42" s="195"/>
      <c r="DPQ42" s="195"/>
      <c r="DPR42" s="195"/>
      <c r="DPS42" s="195"/>
      <c r="DPT42" s="195"/>
      <c r="DPU42" s="195"/>
      <c r="DPV42" s="195"/>
      <c r="DPW42" s="195"/>
      <c r="DPX42" s="195"/>
      <c r="DPY42" s="195"/>
      <c r="DPZ42" s="195"/>
      <c r="DQA42" s="195"/>
      <c r="DQB42" s="195"/>
      <c r="DQC42" s="195"/>
      <c r="DQD42" s="195"/>
      <c r="DQE42" s="195"/>
      <c r="DQF42" s="195"/>
      <c r="DQG42" s="195"/>
      <c r="DQH42" s="195"/>
      <c r="DQI42" s="195"/>
      <c r="DQJ42" s="195"/>
      <c r="DQK42" s="195"/>
      <c r="DQL42" s="195"/>
      <c r="DQM42" s="195"/>
      <c r="DQN42" s="195"/>
      <c r="DQO42" s="195"/>
      <c r="DQP42" s="195"/>
      <c r="DQQ42" s="195"/>
      <c r="DQR42" s="195"/>
      <c r="DQS42" s="195"/>
      <c r="DQT42" s="195"/>
      <c r="DQU42" s="195"/>
      <c r="DQV42" s="195"/>
      <c r="DQW42" s="195"/>
      <c r="DQX42" s="195"/>
      <c r="DQY42" s="195"/>
      <c r="DQZ42" s="195"/>
      <c r="DRA42" s="195"/>
      <c r="DRB42" s="195"/>
      <c r="DRC42" s="195"/>
      <c r="DRD42" s="195"/>
      <c r="DRE42" s="195"/>
      <c r="DRF42" s="195"/>
      <c r="DRG42" s="195"/>
      <c r="DRH42" s="195"/>
      <c r="DRI42" s="195"/>
      <c r="DRJ42" s="195"/>
      <c r="DRK42" s="195"/>
      <c r="DRL42" s="195"/>
      <c r="DRM42" s="195"/>
      <c r="DRN42" s="195"/>
      <c r="DRO42" s="195"/>
      <c r="DRP42" s="195"/>
      <c r="DRQ42" s="195"/>
      <c r="DRR42" s="195"/>
      <c r="DRS42" s="195"/>
      <c r="DRT42" s="195"/>
      <c r="DRU42" s="195"/>
      <c r="DRV42" s="195"/>
      <c r="DRW42" s="195"/>
      <c r="DRX42" s="195"/>
      <c r="DRY42" s="195"/>
      <c r="DRZ42" s="195"/>
      <c r="DSA42" s="195"/>
      <c r="DSB42" s="195"/>
      <c r="DSC42" s="195"/>
      <c r="DSD42" s="195"/>
      <c r="DSE42" s="195"/>
      <c r="DSF42" s="195"/>
      <c r="DSG42" s="195"/>
      <c r="DSH42" s="195"/>
      <c r="DSI42" s="195"/>
      <c r="DSJ42" s="195"/>
      <c r="DSK42" s="195"/>
      <c r="DSL42" s="195"/>
      <c r="DSM42" s="195"/>
      <c r="DSN42" s="195"/>
      <c r="DSO42" s="195"/>
      <c r="DSP42" s="195"/>
      <c r="DSQ42" s="195"/>
      <c r="DSR42" s="195"/>
      <c r="DSS42" s="195"/>
      <c r="DST42" s="195"/>
      <c r="DSU42" s="195"/>
      <c r="DSV42" s="195"/>
      <c r="DSW42" s="195"/>
      <c r="DSX42" s="195"/>
      <c r="DSY42" s="195"/>
      <c r="DSZ42" s="195"/>
      <c r="DTA42" s="195"/>
      <c r="DTB42" s="195"/>
      <c r="DTC42" s="195"/>
      <c r="DTD42" s="195"/>
      <c r="DTE42" s="195"/>
      <c r="DTF42" s="195"/>
      <c r="DTG42" s="195"/>
      <c r="DTH42" s="195"/>
      <c r="DTI42" s="195"/>
      <c r="DTJ42" s="195"/>
      <c r="DTK42" s="195"/>
      <c r="DTL42" s="195"/>
      <c r="DTM42" s="195"/>
      <c r="DTN42" s="195"/>
      <c r="DTO42" s="195"/>
      <c r="DTP42" s="195"/>
      <c r="DTQ42" s="195"/>
      <c r="DTR42" s="195"/>
      <c r="DTS42" s="195"/>
      <c r="DTT42" s="195"/>
      <c r="DTU42" s="195"/>
      <c r="DTV42" s="195"/>
      <c r="DTW42" s="195"/>
      <c r="DTX42" s="195"/>
      <c r="DTY42" s="195"/>
      <c r="DTZ42" s="195"/>
      <c r="DUA42" s="195"/>
      <c r="DUB42" s="195"/>
      <c r="DUC42" s="195"/>
      <c r="DUD42" s="195"/>
      <c r="DUE42" s="195"/>
      <c r="DUF42" s="195"/>
      <c r="DUG42" s="195"/>
      <c r="DUH42" s="195"/>
      <c r="DUI42" s="195"/>
      <c r="DUJ42" s="195"/>
      <c r="DUK42" s="195"/>
      <c r="DUL42" s="195"/>
      <c r="DUM42" s="195"/>
      <c r="DUN42" s="195"/>
      <c r="DUO42" s="195"/>
      <c r="DUP42" s="195"/>
      <c r="DUQ42" s="195"/>
      <c r="DUR42" s="195"/>
      <c r="DUS42" s="195"/>
      <c r="DUT42" s="195"/>
      <c r="DUU42" s="195"/>
      <c r="DUV42" s="195"/>
      <c r="DUW42" s="195"/>
      <c r="DUX42" s="195"/>
      <c r="DUY42" s="195"/>
      <c r="DUZ42" s="195"/>
      <c r="DVA42" s="195"/>
      <c r="DVB42" s="195"/>
      <c r="DVC42" s="195"/>
      <c r="DVD42" s="195"/>
      <c r="DVE42" s="195"/>
      <c r="DVF42" s="195"/>
      <c r="DVG42" s="195"/>
      <c r="DVH42" s="195"/>
      <c r="DVI42" s="195"/>
      <c r="DVJ42" s="195"/>
      <c r="DVK42" s="195"/>
      <c r="DVL42" s="195"/>
      <c r="DVM42" s="195"/>
      <c r="DVN42" s="195"/>
      <c r="DVO42" s="195"/>
      <c r="DVP42" s="195"/>
      <c r="DVQ42" s="195"/>
      <c r="DVR42" s="195"/>
      <c r="DVS42" s="195"/>
      <c r="DVT42" s="195"/>
      <c r="DVU42" s="195"/>
      <c r="DVV42" s="195"/>
      <c r="DVW42" s="195"/>
      <c r="DVX42" s="195"/>
      <c r="DVY42" s="195"/>
      <c r="DVZ42" s="195"/>
      <c r="DWA42" s="195"/>
      <c r="DWB42" s="195"/>
      <c r="DWC42" s="195"/>
      <c r="DWD42" s="195"/>
      <c r="DWE42" s="195"/>
      <c r="DWF42" s="195"/>
      <c r="DWG42" s="195"/>
      <c r="DWH42" s="195"/>
      <c r="DWI42" s="195"/>
      <c r="DWJ42" s="195"/>
      <c r="DWK42" s="195"/>
      <c r="DWL42" s="195"/>
      <c r="DWM42" s="195"/>
      <c r="DWN42" s="195"/>
      <c r="DWO42" s="195"/>
      <c r="DWP42" s="195"/>
      <c r="DWQ42" s="195"/>
      <c r="DWR42" s="195"/>
      <c r="DWS42" s="195"/>
      <c r="DWT42" s="195"/>
      <c r="DWU42" s="195"/>
      <c r="DWV42" s="195"/>
      <c r="DWW42" s="195"/>
      <c r="DWX42" s="195"/>
      <c r="DWY42" s="195"/>
      <c r="DWZ42" s="195"/>
      <c r="DXA42" s="195"/>
      <c r="DXB42" s="195"/>
      <c r="DXC42" s="195"/>
      <c r="DXD42" s="195"/>
      <c r="DXE42" s="195"/>
      <c r="DXF42" s="195"/>
      <c r="DXG42" s="195"/>
      <c r="DXH42" s="195"/>
      <c r="DXI42" s="195"/>
      <c r="DXJ42" s="195"/>
      <c r="DXK42" s="195"/>
      <c r="DXL42" s="195"/>
      <c r="DXM42" s="195"/>
      <c r="DXN42" s="195"/>
      <c r="DXO42" s="195"/>
      <c r="DXP42" s="195"/>
      <c r="DXQ42" s="195"/>
      <c r="DXR42" s="195"/>
      <c r="DXS42" s="195"/>
      <c r="DXT42" s="195"/>
      <c r="DXU42" s="195"/>
      <c r="DXV42" s="195"/>
      <c r="DXW42" s="195"/>
      <c r="DXX42" s="195"/>
      <c r="DXY42" s="195"/>
      <c r="DXZ42" s="195"/>
      <c r="DYA42" s="195"/>
      <c r="DYB42" s="195"/>
      <c r="DYC42" s="195"/>
      <c r="DYD42" s="195"/>
      <c r="DYE42" s="195"/>
      <c r="DYF42" s="195"/>
      <c r="DYG42" s="195"/>
      <c r="DYH42" s="195"/>
      <c r="DYI42" s="195"/>
      <c r="DYJ42" s="195"/>
      <c r="DYK42" s="195"/>
      <c r="DYL42" s="195"/>
      <c r="DYM42" s="195"/>
      <c r="DYN42" s="195"/>
      <c r="DYO42" s="195"/>
      <c r="DYP42" s="195"/>
      <c r="DYQ42" s="195"/>
      <c r="DYR42" s="195"/>
      <c r="DYS42" s="195"/>
      <c r="DYT42" s="195"/>
      <c r="DYU42" s="195"/>
      <c r="DYV42" s="195"/>
      <c r="DYW42" s="195"/>
      <c r="DYX42" s="195"/>
      <c r="DYY42" s="195"/>
      <c r="DYZ42" s="195"/>
      <c r="DZA42" s="195"/>
      <c r="DZB42" s="195"/>
      <c r="DZC42" s="195"/>
      <c r="DZD42" s="195"/>
      <c r="DZE42" s="195"/>
      <c r="DZF42" s="195"/>
      <c r="DZG42" s="195"/>
      <c r="DZH42" s="195"/>
      <c r="DZI42" s="195"/>
      <c r="DZJ42" s="195"/>
      <c r="DZK42" s="195"/>
      <c r="DZL42" s="195"/>
      <c r="DZM42" s="195"/>
      <c r="DZN42" s="195"/>
      <c r="DZO42" s="195"/>
      <c r="DZP42" s="195"/>
      <c r="DZQ42" s="195"/>
      <c r="DZR42" s="195"/>
      <c r="DZS42" s="195"/>
      <c r="DZT42" s="195"/>
      <c r="DZU42" s="195"/>
      <c r="DZV42" s="195"/>
      <c r="DZW42" s="195"/>
      <c r="DZX42" s="195"/>
      <c r="DZY42" s="195"/>
      <c r="DZZ42" s="195"/>
      <c r="EAA42" s="195"/>
      <c r="EAB42" s="195"/>
      <c r="EAC42" s="195"/>
      <c r="EAD42" s="195"/>
      <c r="EAE42" s="195"/>
      <c r="EAF42" s="195"/>
      <c r="EAG42" s="195"/>
      <c r="EAH42" s="195"/>
      <c r="EAI42" s="195"/>
      <c r="EAJ42" s="195"/>
      <c r="EAK42" s="195"/>
      <c r="EAL42" s="195"/>
      <c r="EAM42" s="195"/>
      <c r="EAN42" s="195"/>
      <c r="EAO42" s="195"/>
      <c r="EAP42" s="195"/>
      <c r="EAQ42" s="195"/>
      <c r="EAR42" s="195"/>
      <c r="EAS42" s="195"/>
      <c r="EAT42" s="195"/>
      <c r="EAU42" s="195"/>
      <c r="EAV42" s="195"/>
      <c r="EAW42" s="195"/>
      <c r="EAX42" s="195"/>
      <c r="EAY42" s="195"/>
      <c r="EAZ42" s="195"/>
      <c r="EBA42" s="195"/>
      <c r="EBB42" s="195"/>
      <c r="EBC42" s="195"/>
      <c r="EBD42" s="195"/>
      <c r="EBE42" s="195"/>
      <c r="EBF42" s="195"/>
      <c r="EBG42" s="195"/>
      <c r="EBH42" s="195"/>
      <c r="EBI42" s="195"/>
      <c r="EBJ42" s="195"/>
      <c r="EBK42" s="195"/>
      <c r="EBL42" s="195"/>
      <c r="EBM42" s="195"/>
      <c r="EBN42" s="195"/>
      <c r="EBO42" s="195"/>
      <c r="EBP42" s="195"/>
      <c r="EBQ42" s="195"/>
      <c r="EBR42" s="195"/>
      <c r="EBS42" s="195"/>
      <c r="EBT42" s="195"/>
      <c r="EBU42" s="195"/>
      <c r="EBV42" s="195"/>
      <c r="EBW42" s="195"/>
      <c r="EBX42" s="195"/>
      <c r="EBY42" s="195"/>
      <c r="EBZ42" s="195"/>
      <c r="ECA42" s="195"/>
      <c r="ECB42" s="195"/>
      <c r="ECC42" s="195"/>
      <c r="ECD42" s="195"/>
      <c r="ECE42" s="195"/>
      <c r="ECF42" s="195"/>
      <c r="ECG42" s="195"/>
      <c r="ECH42" s="195"/>
      <c r="ECI42" s="195"/>
      <c r="ECJ42" s="195"/>
      <c r="ECK42" s="195"/>
      <c r="ECL42" s="195"/>
      <c r="ECM42" s="195"/>
      <c r="ECN42" s="195"/>
      <c r="ECO42" s="195"/>
      <c r="ECP42" s="195"/>
      <c r="ECQ42" s="195"/>
      <c r="ECR42" s="195"/>
      <c r="ECS42" s="195"/>
      <c r="ECT42" s="195"/>
      <c r="ECU42" s="195"/>
      <c r="ECV42" s="195"/>
      <c r="ECW42" s="195"/>
      <c r="ECX42" s="195"/>
      <c r="ECY42" s="195"/>
      <c r="ECZ42" s="195"/>
      <c r="EDA42" s="195"/>
      <c r="EDB42" s="195"/>
      <c r="EDC42" s="195"/>
      <c r="EDD42" s="195"/>
      <c r="EDE42" s="195"/>
      <c r="EDF42" s="195"/>
      <c r="EDG42" s="195"/>
      <c r="EDH42" s="195"/>
      <c r="EDI42" s="195"/>
      <c r="EDJ42" s="195"/>
      <c r="EDK42" s="195"/>
      <c r="EDL42" s="195"/>
      <c r="EDM42" s="195"/>
      <c r="EDN42" s="195"/>
      <c r="EDO42" s="195"/>
      <c r="EDP42" s="195"/>
      <c r="EDQ42" s="195"/>
      <c r="EDR42" s="195"/>
      <c r="EDS42" s="195"/>
      <c r="EDT42" s="195"/>
      <c r="EDU42" s="195"/>
      <c r="EDV42" s="195"/>
      <c r="EDW42" s="195"/>
      <c r="EDX42" s="195"/>
      <c r="EDY42" s="195"/>
      <c r="EDZ42" s="195"/>
      <c r="EEA42" s="195"/>
      <c r="EEB42" s="195"/>
      <c r="EEC42" s="195"/>
      <c r="EED42" s="195"/>
      <c r="EEE42" s="195"/>
      <c r="EEF42" s="195"/>
      <c r="EEG42" s="195"/>
      <c r="EEH42" s="195"/>
      <c r="EEI42" s="195"/>
      <c r="EEJ42" s="195"/>
      <c r="EEK42" s="195"/>
      <c r="EEL42" s="195"/>
      <c r="EEM42" s="195"/>
      <c r="EEN42" s="195"/>
      <c r="EEO42" s="195"/>
      <c r="EEP42" s="195"/>
      <c r="EEQ42" s="195"/>
      <c r="EER42" s="195"/>
      <c r="EES42" s="195"/>
      <c r="EET42" s="195"/>
      <c r="EEU42" s="195"/>
      <c r="EEV42" s="195"/>
      <c r="EEW42" s="195"/>
      <c r="EEX42" s="195"/>
      <c r="EEY42" s="195"/>
      <c r="EEZ42" s="195"/>
      <c r="EFA42" s="195"/>
      <c r="EFB42" s="195"/>
      <c r="EFC42" s="195"/>
      <c r="EFD42" s="195"/>
      <c r="EFE42" s="195"/>
      <c r="EFF42" s="195"/>
      <c r="EFG42" s="195"/>
      <c r="EFH42" s="195"/>
      <c r="EFI42" s="195"/>
      <c r="EFJ42" s="195"/>
      <c r="EFK42" s="195"/>
      <c r="EFL42" s="195"/>
      <c r="EFM42" s="195"/>
      <c r="EFN42" s="195"/>
      <c r="EFO42" s="195"/>
      <c r="EFP42" s="195"/>
      <c r="EFQ42" s="195"/>
      <c r="EFR42" s="195"/>
      <c r="EFS42" s="195"/>
      <c r="EFT42" s="195"/>
      <c r="EFU42" s="195"/>
      <c r="EFV42" s="195"/>
      <c r="EFW42" s="195"/>
      <c r="EFX42" s="195"/>
      <c r="EFY42" s="195"/>
      <c r="EFZ42" s="195"/>
      <c r="EGA42" s="195"/>
      <c r="EGB42" s="195"/>
      <c r="EGC42" s="195"/>
      <c r="EGD42" s="195"/>
      <c r="EGE42" s="195"/>
      <c r="EGF42" s="195"/>
      <c r="EGG42" s="195"/>
      <c r="EGH42" s="195"/>
      <c r="EGI42" s="195"/>
      <c r="EGJ42" s="195"/>
      <c r="EGK42" s="195"/>
      <c r="EGL42" s="195"/>
      <c r="EGM42" s="195"/>
      <c r="EGN42" s="195"/>
      <c r="EGO42" s="195"/>
      <c r="EGP42" s="195"/>
      <c r="EGQ42" s="195"/>
      <c r="EGR42" s="195"/>
      <c r="EGS42" s="195"/>
      <c r="EGT42" s="195"/>
      <c r="EGU42" s="195"/>
      <c r="EGV42" s="195"/>
      <c r="EGW42" s="195"/>
      <c r="EGX42" s="195"/>
      <c r="EGY42" s="195"/>
      <c r="EGZ42" s="195"/>
      <c r="EHA42" s="195"/>
      <c r="EHB42" s="195"/>
      <c r="EHC42" s="195"/>
      <c r="EHD42" s="195"/>
      <c r="EHE42" s="195"/>
      <c r="EHF42" s="195"/>
      <c r="EHG42" s="195"/>
      <c r="EHH42" s="195"/>
      <c r="EHI42" s="195"/>
      <c r="EHJ42" s="195"/>
      <c r="EHK42" s="195"/>
      <c r="EHL42" s="195"/>
      <c r="EHM42" s="195"/>
      <c r="EHN42" s="195"/>
      <c r="EHO42" s="195"/>
      <c r="EHP42" s="195"/>
      <c r="EHQ42" s="195"/>
      <c r="EHR42" s="195"/>
      <c r="EHS42" s="195"/>
      <c r="EHT42" s="195"/>
      <c r="EHU42" s="195"/>
      <c r="EHV42" s="195"/>
      <c r="EHW42" s="195"/>
      <c r="EHX42" s="195"/>
      <c r="EHY42" s="195"/>
      <c r="EHZ42" s="195"/>
      <c r="EIA42" s="195"/>
      <c r="EIB42" s="195"/>
      <c r="EIC42" s="195"/>
      <c r="EID42" s="195"/>
      <c r="EIE42" s="195"/>
      <c r="EIF42" s="195"/>
      <c r="EIG42" s="195"/>
      <c r="EIH42" s="195"/>
      <c r="EII42" s="195"/>
      <c r="EIJ42" s="195"/>
      <c r="EIK42" s="195"/>
      <c r="EIL42" s="195"/>
      <c r="EIM42" s="195"/>
      <c r="EIN42" s="195"/>
      <c r="EIO42" s="195"/>
      <c r="EIP42" s="195"/>
      <c r="EIQ42" s="195"/>
      <c r="EIR42" s="195"/>
      <c r="EIS42" s="195"/>
      <c r="EIT42" s="195"/>
      <c r="EIU42" s="195"/>
      <c r="EIV42" s="195"/>
      <c r="EIW42" s="195"/>
      <c r="EIX42" s="195"/>
      <c r="EIY42" s="195"/>
      <c r="EIZ42" s="195"/>
      <c r="EJA42" s="195"/>
      <c r="EJB42" s="195"/>
      <c r="EJC42" s="195"/>
      <c r="EJD42" s="195"/>
      <c r="EJE42" s="195"/>
      <c r="EJF42" s="195"/>
      <c r="EJG42" s="195"/>
      <c r="EJH42" s="195"/>
      <c r="EJI42" s="195"/>
      <c r="EJJ42" s="195"/>
      <c r="EJK42" s="195"/>
      <c r="EJL42" s="195"/>
      <c r="EJM42" s="195"/>
      <c r="EJN42" s="195"/>
      <c r="EJO42" s="195"/>
      <c r="EJP42" s="195"/>
      <c r="EJQ42" s="195"/>
      <c r="EJR42" s="195"/>
      <c r="EJS42" s="195"/>
      <c r="EJT42" s="195"/>
      <c r="EJU42" s="195"/>
      <c r="EJV42" s="195"/>
      <c r="EJW42" s="195"/>
      <c r="EJX42" s="195"/>
      <c r="EJY42" s="195"/>
      <c r="EJZ42" s="195"/>
      <c r="EKA42" s="195"/>
      <c r="EKB42" s="195"/>
      <c r="EKC42" s="195"/>
      <c r="EKD42" s="195"/>
      <c r="EKE42" s="195"/>
      <c r="EKF42" s="195"/>
      <c r="EKG42" s="195"/>
      <c r="EKH42" s="195"/>
      <c r="EKI42" s="195"/>
      <c r="EKJ42" s="195"/>
      <c r="EKK42" s="195"/>
      <c r="EKL42" s="195"/>
      <c r="EKM42" s="195"/>
      <c r="EKN42" s="195"/>
      <c r="EKO42" s="195"/>
      <c r="EKP42" s="195"/>
      <c r="EKQ42" s="195"/>
      <c r="EKR42" s="195"/>
      <c r="EKS42" s="195"/>
      <c r="EKT42" s="195"/>
      <c r="EKU42" s="195"/>
      <c r="EKV42" s="195"/>
      <c r="EKW42" s="195"/>
      <c r="EKX42" s="195"/>
      <c r="EKY42" s="195"/>
      <c r="EKZ42" s="195"/>
      <c r="ELA42" s="195"/>
      <c r="ELB42" s="195"/>
      <c r="ELC42" s="195"/>
      <c r="ELD42" s="195"/>
      <c r="ELE42" s="195"/>
      <c r="ELF42" s="195"/>
      <c r="ELG42" s="195"/>
      <c r="ELH42" s="195"/>
      <c r="ELI42" s="195"/>
      <c r="ELJ42" s="195"/>
      <c r="ELK42" s="195"/>
      <c r="ELL42" s="195"/>
      <c r="ELM42" s="195"/>
      <c r="ELN42" s="195"/>
      <c r="ELO42" s="195"/>
      <c r="ELP42" s="195"/>
      <c r="ELQ42" s="195"/>
      <c r="ELR42" s="195"/>
      <c r="ELS42" s="195"/>
      <c r="ELT42" s="195"/>
      <c r="ELU42" s="195"/>
      <c r="ELV42" s="195"/>
      <c r="ELW42" s="195"/>
      <c r="ELX42" s="195"/>
      <c r="ELY42" s="195"/>
      <c r="ELZ42" s="195"/>
      <c r="EMA42" s="195"/>
      <c r="EMB42" s="195"/>
      <c r="EMC42" s="195"/>
      <c r="EMD42" s="195"/>
      <c r="EME42" s="195"/>
      <c r="EMF42" s="195"/>
      <c r="EMG42" s="195"/>
      <c r="EMH42" s="195"/>
      <c r="EMI42" s="195"/>
      <c r="EMJ42" s="195"/>
      <c r="EMK42" s="195"/>
      <c r="EML42" s="195"/>
      <c r="EMM42" s="195"/>
      <c r="EMN42" s="195"/>
      <c r="EMO42" s="195"/>
      <c r="EMP42" s="195"/>
      <c r="EMQ42" s="195"/>
      <c r="EMR42" s="195"/>
      <c r="EMS42" s="195"/>
      <c r="EMT42" s="195"/>
      <c r="EMU42" s="195"/>
      <c r="EMV42" s="195"/>
      <c r="EMW42" s="195"/>
      <c r="EMX42" s="195"/>
      <c r="EMY42" s="195"/>
      <c r="EMZ42" s="195"/>
      <c r="ENA42" s="195"/>
      <c r="ENB42" s="195"/>
      <c r="ENC42" s="195"/>
      <c r="END42" s="195"/>
      <c r="ENE42" s="195"/>
      <c r="ENF42" s="195"/>
      <c r="ENG42" s="195"/>
      <c r="ENH42" s="195"/>
      <c r="ENI42" s="195"/>
      <c r="ENJ42" s="195"/>
      <c r="ENK42" s="195"/>
      <c r="ENL42" s="195"/>
      <c r="ENM42" s="195"/>
      <c r="ENN42" s="195"/>
      <c r="ENO42" s="195"/>
      <c r="ENP42" s="195"/>
      <c r="ENQ42" s="195"/>
      <c r="ENR42" s="195"/>
      <c r="ENS42" s="195"/>
      <c r="ENT42" s="195"/>
      <c r="ENU42" s="195"/>
      <c r="ENV42" s="195"/>
      <c r="ENW42" s="195"/>
      <c r="ENX42" s="195"/>
      <c r="ENY42" s="195"/>
      <c r="ENZ42" s="195"/>
      <c r="EOA42" s="195"/>
      <c r="EOB42" s="195"/>
      <c r="EOC42" s="195"/>
      <c r="EOD42" s="195"/>
      <c r="EOE42" s="195"/>
      <c r="EOF42" s="195"/>
      <c r="EOG42" s="195"/>
      <c r="EOH42" s="195"/>
      <c r="EOI42" s="195"/>
      <c r="EOJ42" s="195"/>
      <c r="EOK42" s="195"/>
      <c r="EOL42" s="195"/>
      <c r="EOM42" s="195"/>
      <c r="EON42" s="195"/>
      <c r="EOO42" s="195"/>
      <c r="EOP42" s="195"/>
      <c r="EOQ42" s="195"/>
      <c r="EOR42" s="195"/>
      <c r="EOS42" s="195"/>
      <c r="EOT42" s="195"/>
      <c r="EOU42" s="195"/>
      <c r="EOV42" s="195"/>
      <c r="EOW42" s="195"/>
      <c r="EOX42" s="195"/>
      <c r="EOY42" s="195"/>
      <c r="EOZ42" s="195"/>
      <c r="EPA42" s="195"/>
      <c r="EPB42" s="195"/>
      <c r="EPC42" s="195"/>
      <c r="EPD42" s="195"/>
      <c r="EPE42" s="195"/>
      <c r="EPF42" s="195"/>
      <c r="EPG42" s="195"/>
      <c r="EPH42" s="195"/>
      <c r="EPI42" s="195"/>
      <c r="EPJ42" s="195"/>
      <c r="EPK42" s="195"/>
      <c r="EPL42" s="195"/>
      <c r="EPM42" s="195"/>
      <c r="EPN42" s="195"/>
      <c r="EPO42" s="195"/>
      <c r="EPP42" s="195"/>
      <c r="EPQ42" s="195"/>
      <c r="EPR42" s="195"/>
      <c r="EPS42" s="195"/>
      <c r="EPT42" s="195"/>
      <c r="EPU42" s="195"/>
      <c r="EPV42" s="195"/>
      <c r="EPW42" s="195"/>
      <c r="EPX42" s="195"/>
      <c r="EPY42" s="195"/>
      <c r="EPZ42" s="195"/>
      <c r="EQA42" s="195"/>
      <c r="EQB42" s="195"/>
      <c r="EQC42" s="195"/>
      <c r="EQD42" s="195"/>
      <c r="EQE42" s="195"/>
      <c r="EQF42" s="195"/>
      <c r="EQG42" s="195"/>
      <c r="EQH42" s="195"/>
      <c r="EQI42" s="195"/>
      <c r="EQJ42" s="195"/>
      <c r="EQK42" s="195"/>
      <c r="EQL42" s="195"/>
      <c r="EQM42" s="195"/>
      <c r="EQN42" s="195"/>
      <c r="EQO42" s="195"/>
      <c r="EQP42" s="195"/>
      <c r="EQQ42" s="195"/>
      <c r="EQR42" s="195"/>
      <c r="EQS42" s="195"/>
      <c r="EQT42" s="195"/>
      <c r="EQU42" s="195"/>
      <c r="EQV42" s="195"/>
      <c r="EQW42" s="195"/>
      <c r="EQX42" s="195"/>
      <c r="EQY42" s="195"/>
      <c r="EQZ42" s="195"/>
      <c r="ERA42" s="195"/>
      <c r="ERB42" s="195"/>
      <c r="ERC42" s="195"/>
      <c r="ERD42" s="195"/>
      <c r="ERE42" s="195"/>
      <c r="ERF42" s="195"/>
      <c r="ERG42" s="195"/>
      <c r="ERH42" s="195"/>
      <c r="ERI42" s="195"/>
      <c r="ERJ42" s="195"/>
      <c r="ERK42" s="195"/>
      <c r="ERL42" s="195"/>
      <c r="ERM42" s="195"/>
      <c r="ERN42" s="195"/>
      <c r="ERO42" s="195"/>
      <c r="ERP42" s="195"/>
      <c r="ERQ42" s="195"/>
      <c r="ERR42" s="195"/>
      <c r="ERS42" s="195"/>
      <c r="ERT42" s="195"/>
      <c r="ERU42" s="195"/>
      <c r="ERV42" s="195"/>
      <c r="ERW42" s="195"/>
      <c r="ERX42" s="195"/>
      <c r="ERY42" s="195"/>
      <c r="ERZ42" s="195"/>
      <c r="ESA42" s="195"/>
      <c r="ESB42" s="195"/>
      <c r="ESC42" s="195"/>
      <c r="ESD42" s="195"/>
      <c r="ESE42" s="195"/>
      <c r="ESF42" s="195"/>
      <c r="ESG42" s="195"/>
      <c r="ESH42" s="195"/>
      <c r="ESI42" s="195"/>
      <c r="ESJ42" s="195"/>
      <c r="ESK42" s="195"/>
      <c r="ESL42" s="195"/>
      <c r="ESM42" s="195"/>
      <c r="ESN42" s="195"/>
      <c r="ESO42" s="195"/>
      <c r="ESP42" s="195"/>
      <c r="ESQ42" s="195"/>
      <c r="ESR42" s="195"/>
      <c r="ESS42" s="195"/>
      <c r="EST42" s="195"/>
      <c r="ESU42" s="195"/>
      <c r="ESV42" s="195"/>
      <c r="ESW42" s="195"/>
      <c r="ESX42" s="195"/>
      <c r="ESY42" s="195"/>
      <c r="ESZ42" s="195"/>
      <c r="ETA42" s="195"/>
      <c r="ETB42" s="195"/>
      <c r="ETC42" s="195"/>
      <c r="ETD42" s="195"/>
      <c r="ETE42" s="195"/>
      <c r="ETF42" s="195"/>
      <c r="ETG42" s="195"/>
      <c r="ETH42" s="195"/>
      <c r="ETI42" s="195"/>
      <c r="ETJ42" s="195"/>
      <c r="ETK42" s="195"/>
      <c r="ETL42" s="195"/>
      <c r="ETM42" s="195"/>
      <c r="ETN42" s="195"/>
      <c r="ETO42" s="195"/>
      <c r="ETP42" s="195"/>
      <c r="ETQ42" s="195"/>
      <c r="ETR42" s="195"/>
      <c r="ETS42" s="195"/>
      <c r="ETT42" s="195"/>
      <c r="ETU42" s="195"/>
      <c r="ETV42" s="195"/>
      <c r="ETW42" s="195"/>
      <c r="ETX42" s="195"/>
      <c r="ETY42" s="195"/>
      <c r="ETZ42" s="195"/>
      <c r="EUA42" s="195"/>
      <c r="EUB42" s="195"/>
      <c r="EUC42" s="195"/>
      <c r="EUD42" s="195"/>
      <c r="EUE42" s="195"/>
      <c r="EUF42" s="195"/>
      <c r="EUG42" s="195"/>
      <c r="EUH42" s="195"/>
      <c r="EUI42" s="195"/>
      <c r="EUJ42" s="195"/>
      <c r="EUK42" s="195"/>
      <c r="EUL42" s="195"/>
      <c r="EUM42" s="195"/>
      <c r="EUN42" s="195"/>
      <c r="EUO42" s="195"/>
      <c r="EUP42" s="195"/>
      <c r="EUQ42" s="195"/>
      <c r="EUR42" s="195"/>
      <c r="EUS42" s="195"/>
      <c r="EUT42" s="195"/>
      <c r="EUU42" s="195"/>
      <c r="EUV42" s="195"/>
      <c r="EUW42" s="195"/>
      <c r="EUX42" s="195"/>
      <c r="EUY42" s="195"/>
      <c r="EUZ42" s="195"/>
      <c r="EVA42" s="195"/>
      <c r="EVB42" s="195"/>
      <c r="EVC42" s="195"/>
      <c r="EVD42" s="195"/>
      <c r="EVE42" s="195"/>
      <c r="EVF42" s="195"/>
      <c r="EVG42" s="195"/>
      <c r="EVH42" s="195"/>
      <c r="EVI42" s="195"/>
      <c r="EVJ42" s="195"/>
      <c r="EVK42" s="195"/>
      <c r="EVL42" s="195"/>
      <c r="EVM42" s="195"/>
      <c r="EVN42" s="195"/>
      <c r="EVO42" s="195"/>
      <c r="EVP42" s="195"/>
      <c r="EVQ42" s="195"/>
      <c r="EVR42" s="195"/>
      <c r="EVS42" s="195"/>
      <c r="EVT42" s="195"/>
      <c r="EVU42" s="195"/>
      <c r="EVV42" s="195"/>
      <c r="EVW42" s="195"/>
      <c r="EVX42" s="195"/>
      <c r="EVY42" s="195"/>
      <c r="EVZ42" s="195"/>
      <c r="EWA42" s="195"/>
      <c r="EWB42" s="195"/>
      <c r="EWC42" s="195"/>
      <c r="EWD42" s="195"/>
      <c r="EWE42" s="195"/>
      <c r="EWF42" s="195"/>
      <c r="EWG42" s="195"/>
      <c r="EWH42" s="195"/>
      <c r="EWI42" s="195"/>
      <c r="EWJ42" s="195"/>
      <c r="EWK42" s="195"/>
      <c r="EWL42" s="195"/>
      <c r="EWM42" s="195"/>
      <c r="EWN42" s="195"/>
      <c r="EWO42" s="195"/>
      <c r="EWP42" s="195"/>
      <c r="EWQ42" s="195"/>
      <c r="EWR42" s="195"/>
      <c r="EWS42" s="195"/>
      <c r="EWT42" s="195"/>
      <c r="EWU42" s="195"/>
      <c r="EWV42" s="195"/>
      <c r="EWW42" s="195"/>
      <c r="EWX42" s="195"/>
      <c r="EWY42" s="195"/>
      <c r="EWZ42" s="195"/>
      <c r="EXA42" s="195"/>
      <c r="EXB42" s="195"/>
      <c r="EXC42" s="195"/>
      <c r="EXD42" s="195"/>
      <c r="EXE42" s="195"/>
      <c r="EXF42" s="195"/>
      <c r="EXG42" s="195"/>
      <c r="EXH42" s="195"/>
      <c r="EXI42" s="195"/>
      <c r="EXJ42" s="195"/>
      <c r="EXK42" s="195"/>
      <c r="EXL42" s="195"/>
      <c r="EXM42" s="195"/>
      <c r="EXN42" s="195"/>
      <c r="EXO42" s="195"/>
      <c r="EXP42" s="195"/>
      <c r="EXQ42" s="195"/>
      <c r="EXR42" s="195"/>
      <c r="EXS42" s="195"/>
      <c r="EXT42" s="195"/>
      <c r="EXU42" s="195"/>
      <c r="EXV42" s="195"/>
      <c r="EXW42" s="195"/>
      <c r="EXX42" s="195"/>
      <c r="EXY42" s="195"/>
      <c r="EXZ42" s="195"/>
      <c r="EYA42" s="195"/>
      <c r="EYB42" s="195"/>
      <c r="EYC42" s="195"/>
      <c r="EYD42" s="195"/>
      <c r="EYE42" s="195"/>
      <c r="EYF42" s="195"/>
      <c r="EYG42" s="195"/>
      <c r="EYH42" s="195"/>
      <c r="EYI42" s="195"/>
      <c r="EYJ42" s="195"/>
      <c r="EYK42" s="195"/>
      <c r="EYL42" s="195"/>
      <c r="EYM42" s="195"/>
      <c r="EYN42" s="195"/>
      <c r="EYO42" s="195"/>
      <c r="EYP42" s="195"/>
      <c r="EYQ42" s="195"/>
      <c r="EYR42" s="195"/>
      <c r="EYS42" s="195"/>
      <c r="EYT42" s="195"/>
      <c r="EYU42" s="195"/>
      <c r="EYV42" s="195"/>
      <c r="EYW42" s="195"/>
      <c r="EYX42" s="195"/>
      <c r="EYY42" s="195"/>
      <c r="EYZ42" s="195"/>
      <c r="EZA42" s="195"/>
      <c r="EZB42" s="195"/>
      <c r="EZC42" s="195"/>
      <c r="EZD42" s="195"/>
      <c r="EZE42" s="195"/>
      <c r="EZF42" s="195"/>
      <c r="EZG42" s="195"/>
      <c r="EZH42" s="195"/>
      <c r="EZI42" s="195"/>
      <c r="EZJ42" s="195"/>
      <c r="EZK42" s="195"/>
      <c r="EZL42" s="195"/>
      <c r="EZM42" s="195"/>
      <c r="EZN42" s="195"/>
      <c r="EZO42" s="195"/>
      <c r="EZP42" s="195"/>
      <c r="EZQ42" s="195"/>
      <c r="EZR42" s="195"/>
      <c r="EZS42" s="195"/>
      <c r="EZT42" s="195"/>
      <c r="EZU42" s="195"/>
      <c r="EZV42" s="195"/>
      <c r="EZW42" s="195"/>
      <c r="EZX42" s="195"/>
      <c r="EZY42" s="195"/>
      <c r="EZZ42" s="195"/>
      <c r="FAA42" s="195"/>
      <c r="FAB42" s="195"/>
      <c r="FAC42" s="195"/>
      <c r="FAD42" s="195"/>
      <c r="FAE42" s="195"/>
      <c r="FAF42" s="195"/>
      <c r="FAG42" s="195"/>
      <c r="FAH42" s="195"/>
      <c r="FAI42" s="195"/>
      <c r="FAJ42" s="195"/>
      <c r="FAK42" s="195"/>
      <c r="FAL42" s="195"/>
      <c r="FAM42" s="195"/>
      <c r="FAN42" s="195"/>
      <c r="FAO42" s="195"/>
      <c r="FAP42" s="195"/>
      <c r="FAQ42" s="195"/>
      <c r="FAR42" s="195"/>
      <c r="FAS42" s="195"/>
      <c r="FAT42" s="195"/>
      <c r="FAU42" s="195"/>
      <c r="FAV42" s="195"/>
      <c r="FAW42" s="195"/>
      <c r="FAX42" s="195"/>
      <c r="FAY42" s="195"/>
      <c r="FAZ42" s="195"/>
      <c r="FBA42" s="195"/>
      <c r="FBB42" s="195"/>
      <c r="FBC42" s="195"/>
      <c r="FBD42" s="195"/>
      <c r="FBE42" s="195"/>
      <c r="FBF42" s="195"/>
      <c r="FBG42" s="195"/>
      <c r="FBH42" s="195"/>
      <c r="FBI42" s="195"/>
      <c r="FBJ42" s="195"/>
      <c r="FBK42" s="195"/>
      <c r="FBL42" s="195"/>
      <c r="FBM42" s="195"/>
      <c r="FBN42" s="195"/>
      <c r="FBO42" s="195"/>
      <c r="FBP42" s="195"/>
      <c r="FBQ42" s="195"/>
      <c r="FBR42" s="195"/>
      <c r="FBS42" s="195"/>
      <c r="FBT42" s="195"/>
      <c r="FBU42" s="195"/>
      <c r="FBV42" s="195"/>
      <c r="FBW42" s="195"/>
      <c r="FBX42" s="195"/>
      <c r="FBY42" s="195"/>
      <c r="FBZ42" s="195"/>
      <c r="FCA42" s="195"/>
      <c r="FCB42" s="195"/>
      <c r="FCC42" s="195"/>
      <c r="FCD42" s="195"/>
      <c r="FCE42" s="195"/>
      <c r="FCF42" s="195"/>
      <c r="FCG42" s="195"/>
      <c r="FCH42" s="195"/>
      <c r="FCI42" s="195"/>
      <c r="FCJ42" s="195"/>
      <c r="FCK42" s="195"/>
      <c r="FCL42" s="195"/>
      <c r="FCM42" s="195"/>
      <c r="FCN42" s="195"/>
      <c r="FCO42" s="195"/>
      <c r="FCP42" s="195"/>
      <c r="FCQ42" s="195"/>
      <c r="FCR42" s="195"/>
      <c r="FCS42" s="195"/>
      <c r="FCT42" s="195"/>
      <c r="FCU42" s="195"/>
      <c r="FCV42" s="195"/>
      <c r="FCW42" s="195"/>
      <c r="FCX42" s="195"/>
      <c r="FCY42" s="195"/>
      <c r="FCZ42" s="195"/>
      <c r="FDA42" s="195"/>
      <c r="FDB42" s="195"/>
      <c r="FDC42" s="195"/>
      <c r="FDD42" s="195"/>
      <c r="FDE42" s="195"/>
      <c r="FDF42" s="195"/>
      <c r="FDG42" s="195"/>
      <c r="FDH42" s="195"/>
      <c r="FDI42" s="195"/>
      <c r="FDJ42" s="195"/>
      <c r="FDK42" s="195"/>
      <c r="FDL42" s="195"/>
      <c r="FDM42" s="195"/>
      <c r="FDN42" s="195"/>
      <c r="FDO42" s="195"/>
      <c r="FDP42" s="195"/>
      <c r="FDQ42" s="195"/>
      <c r="FDR42" s="195"/>
      <c r="FDS42" s="195"/>
      <c r="FDT42" s="195"/>
      <c r="FDU42" s="195"/>
      <c r="FDV42" s="195"/>
      <c r="FDW42" s="195"/>
      <c r="FDX42" s="195"/>
      <c r="FDY42" s="195"/>
      <c r="FDZ42" s="195"/>
      <c r="FEA42" s="195"/>
      <c r="FEB42" s="195"/>
      <c r="FEC42" s="195"/>
      <c r="FED42" s="195"/>
      <c r="FEE42" s="195"/>
      <c r="FEF42" s="195"/>
      <c r="FEG42" s="195"/>
      <c r="FEH42" s="195"/>
      <c r="FEI42" s="195"/>
      <c r="FEJ42" s="195"/>
      <c r="FEK42" s="195"/>
      <c r="FEL42" s="195"/>
      <c r="FEM42" s="195"/>
      <c r="FEN42" s="195"/>
      <c r="FEO42" s="195"/>
      <c r="FEP42" s="195"/>
      <c r="FEQ42" s="195"/>
      <c r="FER42" s="195"/>
      <c r="FES42" s="195"/>
      <c r="FET42" s="195"/>
      <c r="FEU42" s="195"/>
      <c r="FEV42" s="195"/>
      <c r="FEW42" s="195"/>
      <c r="FEX42" s="195"/>
      <c r="FEY42" s="195"/>
      <c r="FEZ42" s="195"/>
      <c r="FFA42" s="195"/>
      <c r="FFB42" s="195"/>
      <c r="FFC42" s="195"/>
      <c r="FFD42" s="195"/>
      <c r="FFE42" s="195"/>
      <c r="FFF42" s="195"/>
      <c r="FFG42" s="195"/>
      <c r="FFH42" s="195"/>
      <c r="FFI42" s="195"/>
      <c r="FFJ42" s="195"/>
      <c r="FFK42" s="195"/>
      <c r="FFL42" s="195"/>
      <c r="FFM42" s="195"/>
      <c r="FFN42" s="195"/>
      <c r="FFO42" s="195"/>
      <c r="FFP42" s="195"/>
      <c r="FFQ42" s="195"/>
      <c r="FFR42" s="195"/>
      <c r="FFS42" s="195"/>
      <c r="FFT42" s="195"/>
      <c r="FFU42" s="195"/>
      <c r="FFV42" s="195"/>
      <c r="FFW42" s="195"/>
      <c r="FFX42" s="195"/>
      <c r="FFY42" s="195"/>
      <c r="FFZ42" s="195"/>
      <c r="FGA42" s="195"/>
      <c r="FGB42" s="195"/>
      <c r="FGC42" s="195"/>
      <c r="FGD42" s="195"/>
      <c r="FGE42" s="195"/>
      <c r="FGF42" s="195"/>
      <c r="FGG42" s="195"/>
      <c r="FGH42" s="195"/>
      <c r="FGI42" s="195"/>
      <c r="FGJ42" s="195"/>
      <c r="FGK42" s="195"/>
      <c r="FGL42" s="195"/>
      <c r="FGM42" s="195"/>
      <c r="FGN42" s="195"/>
      <c r="FGO42" s="195"/>
      <c r="FGP42" s="195"/>
      <c r="FGQ42" s="195"/>
      <c r="FGR42" s="195"/>
      <c r="FGS42" s="195"/>
      <c r="FGT42" s="195"/>
      <c r="FGU42" s="195"/>
      <c r="FGV42" s="195"/>
      <c r="FGW42" s="195"/>
      <c r="FGX42" s="195"/>
      <c r="FGY42" s="195"/>
      <c r="FGZ42" s="195"/>
      <c r="FHA42" s="195"/>
      <c r="FHB42" s="195"/>
      <c r="FHC42" s="195"/>
      <c r="FHD42" s="195"/>
      <c r="FHE42" s="195"/>
      <c r="FHF42" s="195"/>
      <c r="FHG42" s="195"/>
      <c r="FHH42" s="195"/>
      <c r="FHI42" s="195"/>
      <c r="FHJ42" s="195"/>
      <c r="FHK42" s="195"/>
      <c r="FHL42" s="195"/>
      <c r="FHM42" s="195"/>
      <c r="FHN42" s="195"/>
      <c r="FHO42" s="195"/>
      <c r="FHP42" s="195"/>
      <c r="FHQ42" s="195"/>
      <c r="FHR42" s="195"/>
      <c r="FHS42" s="195"/>
      <c r="FHT42" s="195"/>
      <c r="FHU42" s="195"/>
      <c r="FHV42" s="195"/>
      <c r="FHW42" s="195"/>
      <c r="FHX42" s="195"/>
      <c r="FHY42" s="195"/>
      <c r="FHZ42" s="195"/>
      <c r="FIA42" s="195"/>
      <c r="FIB42" s="195"/>
      <c r="FIC42" s="195"/>
      <c r="FID42" s="195"/>
      <c r="FIE42" s="195"/>
      <c r="FIF42" s="195"/>
      <c r="FIG42" s="195"/>
      <c r="FIH42" s="195"/>
      <c r="FII42" s="195"/>
      <c r="FIJ42" s="195"/>
      <c r="FIK42" s="195"/>
      <c r="FIL42" s="195"/>
      <c r="FIM42" s="195"/>
      <c r="FIN42" s="195"/>
      <c r="FIO42" s="195"/>
      <c r="FIP42" s="195"/>
      <c r="FIQ42" s="195"/>
      <c r="FIR42" s="195"/>
      <c r="FIS42" s="195"/>
      <c r="FIT42" s="195"/>
      <c r="FIU42" s="195"/>
      <c r="FIV42" s="195"/>
      <c r="FIW42" s="195"/>
      <c r="FIX42" s="195"/>
      <c r="FIY42" s="195"/>
      <c r="FIZ42" s="195"/>
      <c r="FJA42" s="195"/>
      <c r="FJB42" s="195"/>
      <c r="FJC42" s="195"/>
      <c r="FJD42" s="195"/>
      <c r="FJE42" s="195"/>
      <c r="FJF42" s="195"/>
      <c r="FJG42" s="195"/>
      <c r="FJH42" s="195"/>
      <c r="FJI42" s="195"/>
      <c r="FJJ42" s="195"/>
      <c r="FJK42" s="195"/>
      <c r="FJL42" s="195"/>
      <c r="FJM42" s="195"/>
      <c r="FJN42" s="195"/>
      <c r="FJO42" s="195"/>
      <c r="FJP42" s="195"/>
      <c r="FJQ42" s="195"/>
      <c r="FJR42" s="195"/>
      <c r="FJS42" s="195"/>
      <c r="FJT42" s="195"/>
      <c r="FJU42" s="195"/>
      <c r="FJV42" s="195"/>
      <c r="FJW42" s="195"/>
      <c r="FJX42" s="195"/>
      <c r="FJY42" s="195"/>
      <c r="FJZ42" s="195"/>
      <c r="FKA42" s="195"/>
      <c r="FKB42" s="195"/>
      <c r="FKC42" s="195"/>
      <c r="FKD42" s="195"/>
      <c r="FKE42" s="195"/>
      <c r="FKF42" s="195"/>
      <c r="FKG42" s="195"/>
      <c r="FKH42" s="195"/>
      <c r="FKI42" s="195"/>
      <c r="FKJ42" s="195"/>
      <c r="FKK42" s="195"/>
      <c r="FKL42" s="195"/>
      <c r="FKM42" s="195"/>
      <c r="FKN42" s="195"/>
      <c r="FKO42" s="195"/>
      <c r="FKP42" s="195"/>
      <c r="FKQ42" s="195"/>
      <c r="FKR42" s="195"/>
      <c r="FKS42" s="195"/>
      <c r="FKT42" s="195"/>
      <c r="FKU42" s="195"/>
      <c r="FKV42" s="195"/>
      <c r="FKW42" s="195"/>
      <c r="FKX42" s="195"/>
      <c r="FKY42" s="195"/>
      <c r="FKZ42" s="195"/>
      <c r="FLA42" s="195"/>
      <c r="FLB42" s="195"/>
      <c r="FLC42" s="195"/>
      <c r="FLD42" s="195"/>
      <c r="FLE42" s="195"/>
      <c r="FLF42" s="195"/>
      <c r="FLG42" s="195"/>
      <c r="FLH42" s="195"/>
      <c r="FLI42" s="195"/>
      <c r="FLJ42" s="195"/>
      <c r="FLK42" s="195"/>
      <c r="FLL42" s="195"/>
      <c r="FLM42" s="195"/>
      <c r="FLN42" s="195"/>
      <c r="FLO42" s="195"/>
      <c r="FLP42" s="195"/>
      <c r="FLQ42" s="195"/>
      <c r="FLR42" s="195"/>
      <c r="FLS42" s="195"/>
      <c r="FLT42" s="195"/>
      <c r="FLU42" s="195"/>
      <c r="FLV42" s="195"/>
      <c r="FLW42" s="195"/>
      <c r="FLX42" s="195"/>
      <c r="FLY42" s="195"/>
      <c r="FLZ42" s="195"/>
      <c r="FMA42" s="195"/>
      <c r="FMB42" s="195"/>
      <c r="FMC42" s="195"/>
      <c r="FMD42" s="195"/>
      <c r="FME42" s="195"/>
      <c r="FMF42" s="195"/>
      <c r="FMG42" s="195"/>
      <c r="FMH42" s="195"/>
      <c r="FMI42" s="195"/>
      <c r="FMJ42" s="195"/>
      <c r="FMK42" s="195"/>
      <c r="FML42" s="195"/>
      <c r="FMM42" s="195"/>
      <c r="FMN42" s="195"/>
      <c r="FMO42" s="195"/>
      <c r="FMP42" s="195"/>
      <c r="FMQ42" s="195"/>
      <c r="FMR42" s="195"/>
      <c r="FMS42" s="195"/>
      <c r="FMT42" s="195"/>
      <c r="FMU42" s="195"/>
      <c r="FMV42" s="195"/>
      <c r="FMW42" s="195"/>
      <c r="FMX42" s="195"/>
      <c r="FMY42" s="195"/>
      <c r="FMZ42" s="195"/>
      <c r="FNA42" s="195"/>
      <c r="FNB42" s="195"/>
      <c r="FNC42" s="195"/>
      <c r="FND42" s="195"/>
      <c r="FNE42" s="195"/>
      <c r="FNF42" s="195"/>
      <c r="FNG42" s="195"/>
      <c r="FNH42" s="195"/>
      <c r="FNI42" s="195"/>
      <c r="FNJ42" s="195"/>
      <c r="FNK42" s="195"/>
      <c r="FNL42" s="195"/>
      <c r="FNM42" s="195"/>
      <c r="FNN42" s="195"/>
      <c r="FNO42" s="195"/>
      <c r="FNP42" s="195"/>
      <c r="FNQ42" s="195"/>
      <c r="FNR42" s="195"/>
      <c r="FNS42" s="195"/>
      <c r="FNT42" s="195"/>
      <c r="FNU42" s="195"/>
      <c r="FNV42" s="195"/>
      <c r="FNW42" s="195"/>
      <c r="FNX42" s="195"/>
      <c r="FNY42" s="195"/>
      <c r="FNZ42" s="195"/>
      <c r="FOA42" s="195"/>
      <c r="FOB42" s="195"/>
      <c r="FOC42" s="195"/>
      <c r="FOD42" s="195"/>
      <c r="FOE42" s="195"/>
      <c r="FOF42" s="195"/>
      <c r="FOG42" s="195"/>
      <c r="FOH42" s="195"/>
      <c r="FOI42" s="195"/>
      <c r="FOJ42" s="195"/>
      <c r="FOK42" s="195"/>
      <c r="FOL42" s="195"/>
      <c r="FOM42" s="195"/>
      <c r="FON42" s="195"/>
      <c r="FOO42" s="195"/>
      <c r="FOP42" s="195"/>
      <c r="FOQ42" s="195"/>
      <c r="FOR42" s="195"/>
      <c r="FOS42" s="195"/>
      <c r="FOT42" s="195"/>
      <c r="FOU42" s="195"/>
      <c r="FOV42" s="195"/>
      <c r="FOW42" s="195"/>
      <c r="FOX42" s="195"/>
      <c r="FOY42" s="195"/>
      <c r="FOZ42" s="195"/>
      <c r="FPA42" s="195"/>
      <c r="FPB42" s="195"/>
      <c r="FPC42" s="195"/>
      <c r="FPD42" s="195"/>
      <c r="FPE42" s="195"/>
      <c r="FPF42" s="195"/>
      <c r="FPG42" s="195"/>
      <c r="FPH42" s="195"/>
      <c r="FPI42" s="195"/>
      <c r="FPJ42" s="195"/>
      <c r="FPK42" s="195"/>
      <c r="FPL42" s="195"/>
      <c r="FPM42" s="195"/>
      <c r="FPN42" s="195"/>
      <c r="FPO42" s="195"/>
      <c r="FPP42" s="195"/>
      <c r="FPQ42" s="195"/>
      <c r="FPR42" s="195"/>
      <c r="FPS42" s="195"/>
      <c r="FPT42" s="195"/>
      <c r="FPU42" s="195"/>
      <c r="FPV42" s="195"/>
      <c r="FPW42" s="195"/>
      <c r="FPX42" s="195"/>
      <c r="FPY42" s="195"/>
      <c r="FPZ42" s="195"/>
      <c r="FQA42" s="195"/>
      <c r="FQB42" s="195"/>
      <c r="FQC42" s="195"/>
      <c r="FQD42" s="195"/>
      <c r="FQE42" s="195"/>
      <c r="FQF42" s="195"/>
      <c r="FQG42" s="195"/>
      <c r="FQH42" s="195"/>
      <c r="FQI42" s="195"/>
      <c r="FQJ42" s="195"/>
      <c r="FQK42" s="195"/>
      <c r="FQL42" s="195"/>
      <c r="FQM42" s="195"/>
      <c r="FQN42" s="195"/>
      <c r="FQO42" s="195"/>
      <c r="FQP42" s="195"/>
      <c r="FQQ42" s="195"/>
      <c r="FQR42" s="195"/>
      <c r="FQS42" s="195"/>
      <c r="FQT42" s="195"/>
      <c r="FQU42" s="195"/>
      <c r="FQV42" s="195"/>
      <c r="FQW42" s="195"/>
      <c r="FQX42" s="195"/>
      <c r="FQY42" s="195"/>
      <c r="FQZ42" s="195"/>
      <c r="FRA42" s="195"/>
      <c r="FRB42" s="195"/>
      <c r="FRC42" s="195"/>
      <c r="FRD42" s="195"/>
      <c r="FRE42" s="195"/>
      <c r="FRF42" s="195"/>
      <c r="FRG42" s="195"/>
      <c r="FRH42" s="195"/>
      <c r="FRI42" s="195"/>
      <c r="FRJ42" s="195"/>
      <c r="FRK42" s="195"/>
      <c r="FRL42" s="195"/>
      <c r="FRM42" s="195"/>
      <c r="FRN42" s="195"/>
      <c r="FRO42" s="195"/>
      <c r="FRP42" s="195"/>
      <c r="FRQ42" s="195"/>
      <c r="FRR42" s="195"/>
      <c r="FRS42" s="195"/>
      <c r="FRT42" s="195"/>
      <c r="FRU42" s="195"/>
      <c r="FRV42" s="195"/>
      <c r="FRW42" s="195"/>
      <c r="FRX42" s="195"/>
      <c r="FRY42" s="195"/>
      <c r="FRZ42" s="195"/>
      <c r="FSA42" s="195"/>
      <c r="FSB42" s="195"/>
      <c r="FSC42" s="195"/>
      <c r="FSD42" s="195"/>
      <c r="FSE42" s="195"/>
      <c r="FSF42" s="195"/>
      <c r="FSG42" s="195"/>
      <c r="FSH42" s="195"/>
      <c r="FSI42" s="195"/>
      <c r="FSJ42" s="195"/>
      <c r="FSK42" s="195"/>
      <c r="FSL42" s="195"/>
      <c r="FSM42" s="195"/>
      <c r="FSN42" s="195"/>
      <c r="FSO42" s="195"/>
      <c r="FSP42" s="195"/>
      <c r="FSQ42" s="195"/>
      <c r="FSR42" s="195"/>
      <c r="FSS42" s="195"/>
      <c r="FST42" s="195"/>
      <c r="FSU42" s="195"/>
      <c r="FSV42" s="195"/>
      <c r="FSW42" s="195"/>
      <c r="FSX42" s="195"/>
      <c r="FSY42" s="195"/>
      <c r="FSZ42" s="195"/>
      <c r="FTA42" s="195"/>
      <c r="FTB42" s="195"/>
      <c r="FTC42" s="195"/>
      <c r="FTD42" s="195"/>
      <c r="FTE42" s="195"/>
      <c r="FTF42" s="195"/>
      <c r="FTG42" s="195"/>
      <c r="FTH42" s="195"/>
      <c r="FTI42" s="195"/>
      <c r="FTJ42" s="195"/>
      <c r="FTK42" s="195"/>
      <c r="FTL42" s="195"/>
      <c r="FTM42" s="195"/>
      <c r="FTN42" s="195"/>
      <c r="FTO42" s="195"/>
      <c r="FTP42" s="195"/>
      <c r="FTQ42" s="195"/>
      <c r="FTR42" s="195"/>
      <c r="FTS42" s="195"/>
      <c r="FTT42" s="195"/>
      <c r="FTU42" s="195"/>
      <c r="FTV42" s="195"/>
      <c r="FTW42" s="195"/>
      <c r="FTX42" s="195"/>
      <c r="FTY42" s="195"/>
      <c r="FTZ42" s="195"/>
      <c r="FUA42" s="195"/>
      <c r="FUB42" s="195"/>
      <c r="FUC42" s="195"/>
      <c r="FUD42" s="195"/>
      <c r="FUE42" s="195"/>
      <c r="FUF42" s="195"/>
      <c r="FUG42" s="195"/>
      <c r="FUH42" s="195"/>
      <c r="FUI42" s="195"/>
      <c r="FUJ42" s="195"/>
      <c r="FUK42" s="195"/>
      <c r="FUL42" s="195"/>
      <c r="FUM42" s="195"/>
      <c r="FUN42" s="195"/>
      <c r="FUO42" s="195"/>
      <c r="FUP42" s="195"/>
      <c r="FUQ42" s="195"/>
      <c r="FUR42" s="195"/>
      <c r="FUS42" s="195"/>
      <c r="FUT42" s="195"/>
      <c r="FUU42" s="195"/>
      <c r="FUV42" s="195"/>
      <c r="FUW42" s="195"/>
      <c r="FUX42" s="195"/>
      <c r="FUY42" s="195"/>
      <c r="FUZ42" s="195"/>
      <c r="FVA42" s="195"/>
      <c r="FVB42" s="195"/>
      <c r="FVC42" s="195"/>
      <c r="FVD42" s="195"/>
      <c r="FVE42" s="195"/>
      <c r="FVF42" s="195"/>
      <c r="FVG42" s="195"/>
      <c r="FVH42" s="195"/>
      <c r="FVI42" s="195"/>
      <c r="FVJ42" s="195"/>
      <c r="FVK42" s="195"/>
      <c r="FVL42" s="195"/>
      <c r="FVM42" s="195"/>
      <c r="FVN42" s="195"/>
      <c r="FVO42" s="195"/>
      <c r="FVP42" s="195"/>
      <c r="FVQ42" s="195"/>
      <c r="FVR42" s="195"/>
      <c r="FVS42" s="195"/>
      <c r="FVT42" s="195"/>
      <c r="FVU42" s="195"/>
      <c r="FVV42" s="195"/>
      <c r="FVW42" s="195"/>
      <c r="FVX42" s="195"/>
      <c r="FVY42" s="195"/>
      <c r="FVZ42" s="195"/>
      <c r="FWA42" s="195"/>
      <c r="FWB42" s="195"/>
      <c r="FWC42" s="195"/>
      <c r="FWD42" s="195"/>
      <c r="FWE42" s="195"/>
      <c r="FWF42" s="195"/>
      <c r="FWG42" s="195"/>
      <c r="FWH42" s="195"/>
      <c r="FWI42" s="195"/>
      <c r="FWJ42" s="195"/>
      <c r="FWK42" s="195"/>
      <c r="FWL42" s="195"/>
      <c r="FWM42" s="195"/>
      <c r="FWN42" s="195"/>
      <c r="FWO42" s="195"/>
      <c r="FWP42" s="195"/>
      <c r="FWQ42" s="195"/>
      <c r="FWR42" s="195"/>
      <c r="FWS42" s="195"/>
      <c r="FWT42" s="195"/>
      <c r="FWU42" s="195"/>
      <c r="FWV42" s="195"/>
      <c r="FWW42" s="195"/>
      <c r="FWX42" s="195"/>
      <c r="FWY42" s="195"/>
      <c r="FWZ42" s="195"/>
      <c r="FXA42" s="195"/>
      <c r="FXB42" s="195"/>
      <c r="FXC42" s="195"/>
      <c r="FXD42" s="195"/>
      <c r="FXE42" s="195"/>
      <c r="FXF42" s="195"/>
      <c r="FXG42" s="195"/>
      <c r="FXH42" s="195"/>
      <c r="FXI42" s="195"/>
      <c r="FXJ42" s="195"/>
      <c r="FXK42" s="195"/>
      <c r="FXL42" s="195"/>
      <c r="FXM42" s="195"/>
      <c r="FXN42" s="195"/>
      <c r="FXO42" s="195"/>
      <c r="FXP42" s="195"/>
      <c r="FXQ42" s="195"/>
      <c r="FXR42" s="195"/>
      <c r="FXS42" s="195"/>
      <c r="FXT42" s="195"/>
      <c r="FXU42" s="195"/>
      <c r="FXV42" s="195"/>
      <c r="FXW42" s="195"/>
      <c r="FXX42" s="195"/>
      <c r="FXY42" s="195"/>
      <c r="FXZ42" s="195"/>
      <c r="FYA42" s="195"/>
      <c r="FYB42" s="195"/>
      <c r="FYC42" s="195"/>
      <c r="FYD42" s="195"/>
      <c r="FYE42" s="195"/>
      <c r="FYF42" s="195"/>
      <c r="FYG42" s="195"/>
      <c r="FYH42" s="195"/>
      <c r="FYI42" s="195"/>
      <c r="FYJ42" s="195"/>
      <c r="FYK42" s="195"/>
      <c r="FYL42" s="195"/>
      <c r="FYM42" s="195"/>
      <c r="FYN42" s="195"/>
      <c r="FYO42" s="195"/>
      <c r="FYP42" s="195"/>
      <c r="FYQ42" s="195"/>
      <c r="FYR42" s="195"/>
      <c r="FYS42" s="195"/>
      <c r="FYT42" s="195"/>
      <c r="FYU42" s="195"/>
      <c r="FYV42" s="195"/>
      <c r="FYW42" s="195"/>
      <c r="FYX42" s="195"/>
      <c r="FYY42" s="195"/>
      <c r="FYZ42" s="195"/>
      <c r="FZA42" s="195"/>
      <c r="FZB42" s="195"/>
      <c r="FZC42" s="195"/>
      <c r="FZD42" s="195"/>
      <c r="FZE42" s="195"/>
      <c r="FZF42" s="195"/>
      <c r="FZG42" s="195"/>
      <c r="FZH42" s="195"/>
      <c r="FZI42" s="195"/>
      <c r="FZJ42" s="195"/>
      <c r="FZK42" s="195"/>
      <c r="FZL42" s="195"/>
      <c r="FZM42" s="195"/>
      <c r="FZN42" s="195"/>
      <c r="FZO42" s="195"/>
      <c r="FZP42" s="195"/>
      <c r="FZQ42" s="195"/>
      <c r="FZR42" s="195"/>
      <c r="FZS42" s="195"/>
      <c r="FZT42" s="195"/>
      <c r="FZU42" s="195"/>
      <c r="FZV42" s="195"/>
      <c r="FZW42" s="195"/>
      <c r="FZX42" s="195"/>
      <c r="FZY42" s="195"/>
      <c r="FZZ42" s="195"/>
      <c r="GAA42" s="195"/>
      <c r="GAB42" s="195"/>
      <c r="GAC42" s="195"/>
      <c r="GAD42" s="195"/>
      <c r="GAE42" s="195"/>
      <c r="GAF42" s="195"/>
      <c r="GAG42" s="195"/>
      <c r="GAH42" s="195"/>
      <c r="GAI42" s="195"/>
      <c r="GAJ42" s="195"/>
      <c r="GAK42" s="195"/>
      <c r="GAL42" s="195"/>
      <c r="GAM42" s="195"/>
      <c r="GAN42" s="195"/>
      <c r="GAO42" s="195"/>
      <c r="GAP42" s="195"/>
      <c r="GAQ42" s="195"/>
      <c r="GAR42" s="195"/>
      <c r="GAS42" s="195"/>
      <c r="GAT42" s="195"/>
      <c r="GAU42" s="195"/>
      <c r="GAV42" s="195"/>
      <c r="GAW42" s="195"/>
      <c r="GAX42" s="195"/>
      <c r="GAY42" s="195"/>
      <c r="GAZ42" s="195"/>
      <c r="GBA42" s="195"/>
      <c r="GBB42" s="195"/>
      <c r="GBC42" s="195"/>
      <c r="GBD42" s="195"/>
      <c r="GBE42" s="195"/>
      <c r="GBF42" s="195"/>
      <c r="GBG42" s="195"/>
      <c r="GBH42" s="195"/>
      <c r="GBI42" s="195"/>
      <c r="GBJ42" s="195"/>
      <c r="GBK42" s="195"/>
      <c r="GBL42" s="195"/>
      <c r="GBM42" s="195"/>
      <c r="GBN42" s="195"/>
      <c r="GBO42" s="195"/>
      <c r="GBP42" s="195"/>
      <c r="GBQ42" s="195"/>
      <c r="GBR42" s="195"/>
      <c r="GBS42" s="195"/>
      <c r="GBT42" s="195"/>
      <c r="GBU42" s="195"/>
      <c r="GBV42" s="195"/>
      <c r="GBW42" s="195"/>
      <c r="GBX42" s="195"/>
      <c r="GBY42" s="195"/>
      <c r="GBZ42" s="195"/>
      <c r="GCA42" s="195"/>
      <c r="GCB42" s="195"/>
      <c r="GCC42" s="195"/>
      <c r="GCD42" s="195"/>
      <c r="GCE42" s="195"/>
      <c r="GCF42" s="195"/>
      <c r="GCG42" s="195"/>
      <c r="GCH42" s="195"/>
      <c r="GCI42" s="195"/>
      <c r="GCJ42" s="195"/>
      <c r="GCK42" s="195"/>
      <c r="GCL42" s="195"/>
      <c r="GCM42" s="195"/>
      <c r="GCN42" s="195"/>
      <c r="GCO42" s="195"/>
      <c r="GCP42" s="195"/>
      <c r="GCQ42" s="195"/>
      <c r="GCR42" s="195"/>
      <c r="GCS42" s="195"/>
      <c r="GCT42" s="195"/>
      <c r="GCU42" s="195"/>
      <c r="GCV42" s="195"/>
      <c r="GCW42" s="195"/>
      <c r="GCX42" s="195"/>
      <c r="GCY42" s="195"/>
      <c r="GCZ42" s="195"/>
      <c r="GDA42" s="195"/>
      <c r="GDB42" s="195"/>
      <c r="GDC42" s="195"/>
      <c r="GDD42" s="195"/>
      <c r="GDE42" s="195"/>
      <c r="GDF42" s="195"/>
      <c r="GDG42" s="195"/>
      <c r="GDH42" s="195"/>
      <c r="GDI42" s="195"/>
      <c r="GDJ42" s="195"/>
      <c r="GDK42" s="195"/>
      <c r="GDL42" s="195"/>
      <c r="GDM42" s="195"/>
      <c r="GDN42" s="195"/>
      <c r="GDO42" s="195"/>
      <c r="GDP42" s="195"/>
      <c r="GDQ42" s="195"/>
      <c r="GDR42" s="195"/>
      <c r="GDS42" s="195"/>
      <c r="GDT42" s="195"/>
      <c r="GDU42" s="195"/>
      <c r="GDV42" s="195"/>
      <c r="GDW42" s="195"/>
      <c r="GDX42" s="195"/>
      <c r="GDY42" s="195"/>
      <c r="GDZ42" s="195"/>
      <c r="GEA42" s="195"/>
      <c r="GEB42" s="195"/>
      <c r="GEC42" s="195"/>
      <c r="GED42" s="195"/>
      <c r="GEE42" s="195"/>
      <c r="GEF42" s="195"/>
      <c r="GEG42" s="195"/>
      <c r="GEH42" s="195"/>
      <c r="GEI42" s="195"/>
      <c r="GEJ42" s="195"/>
      <c r="GEK42" s="195"/>
      <c r="GEL42" s="195"/>
      <c r="GEM42" s="195"/>
      <c r="GEN42" s="195"/>
      <c r="GEO42" s="195"/>
      <c r="GEP42" s="195"/>
      <c r="GEQ42" s="195"/>
      <c r="GER42" s="195"/>
      <c r="GES42" s="195"/>
      <c r="GET42" s="195"/>
      <c r="GEU42" s="195"/>
      <c r="GEV42" s="195"/>
      <c r="GEW42" s="195"/>
      <c r="GEX42" s="195"/>
      <c r="GEY42" s="195"/>
      <c r="GEZ42" s="195"/>
      <c r="GFA42" s="195"/>
      <c r="GFB42" s="195"/>
      <c r="GFC42" s="195"/>
      <c r="GFD42" s="195"/>
      <c r="GFE42" s="195"/>
      <c r="GFF42" s="195"/>
      <c r="GFG42" s="195"/>
      <c r="GFH42" s="195"/>
      <c r="GFI42" s="195"/>
      <c r="GFJ42" s="195"/>
      <c r="GFK42" s="195"/>
      <c r="GFL42" s="195"/>
      <c r="GFM42" s="195"/>
      <c r="GFN42" s="195"/>
      <c r="GFO42" s="195"/>
      <c r="GFP42" s="195"/>
      <c r="GFQ42" s="195"/>
      <c r="GFR42" s="195"/>
      <c r="GFS42" s="195"/>
      <c r="GFT42" s="195"/>
      <c r="GFU42" s="195"/>
      <c r="GFV42" s="195"/>
      <c r="GFW42" s="195"/>
      <c r="GFX42" s="195"/>
      <c r="GFY42" s="195"/>
      <c r="GFZ42" s="195"/>
      <c r="GGA42" s="195"/>
      <c r="GGB42" s="195"/>
      <c r="GGC42" s="195"/>
      <c r="GGD42" s="195"/>
      <c r="GGE42" s="195"/>
      <c r="GGF42" s="195"/>
      <c r="GGG42" s="195"/>
      <c r="GGH42" s="195"/>
      <c r="GGI42" s="195"/>
      <c r="GGJ42" s="195"/>
      <c r="GGK42" s="195"/>
      <c r="GGL42" s="195"/>
      <c r="GGM42" s="195"/>
      <c r="GGN42" s="195"/>
      <c r="GGO42" s="195"/>
      <c r="GGP42" s="195"/>
      <c r="GGQ42" s="195"/>
      <c r="GGR42" s="195"/>
      <c r="GGS42" s="195"/>
      <c r="GGT42" s="195"/>
      <c r="GGU42" s="195"/>
      <c r="GGV42" s="195"/>
      <c r="GGW42" s="195"/>
      <c r="GGX42" s="195"/>
      <c r="GGY42" s="195"/>
      <c r="GGZ42" s="195"/>
      <c r="GHA42" s="195"/>
      <c r="GHB42" s="195"/>
      <c r="GHC42" s="195"/>
      <c r="GHD42" s="195"/>
      <c r="GHE42" s="195"/>
      <c r="GHF42" s="195"/>
      <c r="GHG42" s="195"/>
      <c r="GHH42" s="195"/>
      <c r="GHI42" s="195"/>
      <c r="GHJ42" s="195"/>
      <c r="GHK42" s="195"/>
      <c r="GHL42" s="195"/>
      <c r="GHM42" s="195"/>
      <c r="GHN42" s="195"/>
      <c r="GHO42" s="195"/>
      <c r="GHP42" s="195"/>
      <c r="GHQ42" s="195"/>
      <c r="GHR42" s="195"/>
      <c r="GHS42" s="195"/>
      <c r="GHT42" s="195"/>
      <c r="GHU42" s="195"/>
      <c r="GHV42" s="195"/>
      <c r="GHW42" s="195"/>
      <c r="GHX42" s="195"/>
      <c r="GHY42" s="195"/>
      <c r="GHZ42" s="195"/>
      <c r="GIA42" s="195"/>
      <c r="GIB42" s="195"/>
      <c r="GIC42" s="195"/>
      <c r="GID42" s="195"/>
      <c r="GIE42" s="195"/>
      <c r="GIF42" s="195"/>
      <c r="GIG42" s="195"/>
      <c r="GIH42" s="195"/>
      <c r="GII42" s="195"/>
      <c r="GIJ42" s="195"/>
      <c r="GIK42" s="195"/>
      <c r="GIL42" s="195"/>
      <c r="GIM42" s="195"/>
      <c r="GIN42" s="195"/>
      <c r="GIO42" s="195"/>
      <c r="GIP42" s="195"/>
      <c r="GIQ42" s="195"/>
      <c r="GIR42" s="195"/>
      <c r="GIS42" s="195"/>
      <c r="GIT42" s="195"/>
      <c r="GIU42" s="195"/>
      <c r="GIV42" s="195"/>
      <c r="GIW42" s="195"/>
      <c r="GIX42" s="195"/>
      <c r="GIY42" s="195"/>
      <c r="GIZ42" s="195"/>
      <c r="GJA42" s="195"/>
      <c r="GJB42" s="195"/>
      <c r="GJC42" s="195"/>
      <c r="GJD42" s="195"/>
      <c r="GJE42" s="195"/>
      <c r="GJF42" s="195"/>
      <c r="GJG42" s="195"/>
      <c r="GJH42" s="195"/>
      <c r="GJI42" s="195"/>
      <c r="GJJ42" s="195"/>
      <c r="GJK42" s="195"/>
      <c r="GJL42" s="195"/>
      <c r="GJM42" s="195"/>
      <c r="GJN42" s="195"/>
      <c r="GJO42" s="195"/>
      <c r="GJP42" s="195"/>
      <c r="GJQ42" s="195"/>
      <c r="GJR42" s="195"/>
      <c r="GJS42" s="195"/>
      <c r="GJT42" s="195"/>
      <c r="GJU42" s="195"/>
      <c r="GJV42" s="195"/>
      <c r="GJW42" s="195"/>
      <c r="GJX42" s="195"/>
      <c r="GJY42" s="195"/>
      <c r="GJZ42" s="195"/>
      <c r="GKA42" s="195"/>
      <c r="GKB42" s="195"/>
      <c r="GKC42" s="195"/>
      <c r="GKD42" s="195"/>
      <c r="GKE42" s="195"/>
      <c r="GKF42" s="195"/>
      <c r="GKG42" s="195"/>
      <c r="GKH42" s="195"/>
      <c r="GKI42" s="195"/>
      <c r="GKJ42" s="195"/>
      <c r="GKK42" s="195"/>
      <c r="GKL42" s="195"/>
      <c r="GKM42" s="195"/>
      <c r="GKN42" s="195"/>
      <c r="GKO42" s="195"/>
      <c r="GKP42" s="195"/>
      <c r="GKQ42" s="195"/>
      <c r="GKR42" s="195"/>
      <c r="GKS42" s="195"/>
      <c r="GKT42" s="195"/>
      <c r="GKU42" s="195"/>
      <c r="GKV42" s="195"/>
      <c r="GKW42" s="195"/>
      <c r="GKX42" s="195"/>
      <c r="GKY42" s="195"/>
      <c r="GKZ42" s="195"/>
      <c r="GLA42" s="195"/>
      <c r="GLB42" s="195"/>
      <c r="GLC42" s="195"/>
      <c r="GLD42" s="195"/>
      <c r="GLE42" s="195"/>
      <c r="GLF42" s="195"/>
      <c r="GLG42" s="195"/>
      <c r="GLH42" s="195"/>
      <c r="GLI42" s="195"/>
      <c r="GLJ42" s="195"/>
      <c r="GLK42" s="195"/>
      <c r="GLL42" s="195"/>
      <c r="GLM42" s="195"/>
      <c r="GLN42" s="195"/>
      <c r="GLO42" s="195"/>
      <c r="GLP42" s="195"/>
      <c r="GLQ42" s="195"/>
      <c r="GLR42" s="195"/>
      <c r="GLS42" s="195"/>
      <c r="GLT42" s="195"/>
      <c r="GLU42" s="195"/>
      <c r="GLV42" s="195"/>
      <c r="GLW42" s="195"/>
      <c r="GLX42" s="195"/>
      <c r="GLY42" s="195"/>
      <c r="GLZ42" s="195"/>
      <c r="GMA42" s="195"/>
      <c r="GMB42" s="195"/>
      <c r="GMC42" s="195"/>
      <c r="GMD42" s="195"/>
      <c r="GME42" s="195"/>
      <c r="GMF42" s="195"/>
      <c r="GMG42" s="195"/>
      <c r="GMH42" s="195"/>
      <c r="GMI42" s="195"/>
      <c r="GMJ42" s="195"/>
      <c r="GMK42" s="195"/>
      <c r="GML42" s="195"/>
      <c r="GMM42" s="195"/>
      <c r="GMN42" s="195"/>
      <c r="GMO42" s="195"/>
      <c r="GMP42" s="195"/>
      <c r="GMQ42" s="195"/>
      <c r="GMR42" s="195"/>
      <c r="GMS42" s="195"/>
      <c r="GMT42" s="195"/>
      <c r="GMU42" s="195"/>
      <c r="GMV42" s="195"/>
      <c r="GMW42" s="195"/>
      <c r="GMX42" s="195"/>
      <c r="GMY42" s="195"/>
      <c r="GMZ42" s="195"/>
      <c r="GNA42" s="195"/>
      <c r="GNB42" s="195"/>
      <c r="GNC42" s="195"/>
      <c r="GND42" s="195"/>
      <c r="GNE42" s="195"/>
      <c r="GNF42" s="195"/>
      <c r="GNG42" s="195"/>
      <c r="GNH42" s="195"/>
      <c r="GNI42" s="195"/>
      <c r="GNJ42" s="195"/>
      <c r="GNK42" s="195"/>
      <c r="GNL42" s="195"/>
      <c r="GNM42" s="195"/>
      <c r="GNN42" s="195"/>
      <c r="GNO42" s="195"/>
      <c r="GNP42" s="195"/>
      <c r="GNQ42" s="195"/>
      <c r="GNR42" s="195"/>
      <c r="GNS42" s="195"/>
      <c r="GNT42" s="195"/>
      <c r="GNU42" s="195"/>
      <c r="GNV42" s="195"/>
      <c r="GNW42" s="195"/>
      <c r="GNX42" s="195"/>
      <c r="GNY42" s="195"/>
      <c r="GNZ42" s="195"/>
      <c r="GOA42" s="195"/>
      <c r="GOB42" s="195"/>
      <c r="GOC42" s="195"/>
      <c r="GOD42" s="195"/>
      <c r="GOE42" s="195"/>
      <c r="GOF42" s="195"/>
      <c r="GOG42" s="195"/>
      <c r="GOH42" s="195"/>
      <c r="GOI42" s="195"/>
      <c r="GOJ42" s="195"/>
      <c r="GOK42" s="195"/>
      <c r="GOL42" s="195"/>
      <c r="GOM42" s="195"/>
      <c r="GON42" s="195"/>
      <c r="GOO42" s="195"/>
      <c r="GOP42" s="195"/>
      <c r="GOQ42" s="195"/>
      <c r="GOR42" s="195"/>
      <c r="GOS42" s="195"/>
      <c r="GOT42" s="195"/>
      <c r="GOU42" s="195"/>
      <c r="GOV42" s="195"/>
      <c r="GOW42" s="195"/>
      <c r="GOX42" s="195"/>
      <c r="GOY42" s="195"/>
      <c r="GOZ42" s="195"/>
      <c r="GPA42" s="195"/>
      <c r="GPB42" s="195"/>
      <c r="GPC42" s="195"/>
      <c r="GPD42" s="195"/>
      <c r="GPE42" s="195"/>
      <c r="GPF42" s="195"/>
      <c r="GPG42" s="195"/>
      <c r="GPH42" s="195"/>
      <c r="GPI42" s="195"/>
      <c r="GPJ42" s="195"/>
      <c r="GPK42" s="195"/>
      <c r="GPL42" s="195"/>
      <c r="GPM42" s="195"/>
      <c r="GPN42" s="195"/>
      <c r="GPO42" s="195"/>
      <c r="GPP42" s="195"/>
      <c r="GPQ42" s="195"/>
      <c r="GPR42" s="195"/>
      <c r="GPS42" s="195"/>
      <c r="GPT42" s="195"/>
      <c r="GPU42" s="195"/>
      <c r="GPV42" s="195"/>
      <c r="GPW42" s="195"/>
      <c r="GPX42" s="195"/>
      <c r="GPY42" s="195"/>
      <c r="GPZ42" s="195"/>
      <c r="GQA42" s="195"/>
      <c r="GQB42" s="195"/>
      <c r="GQC42" s="195"/>
      <c r="GQD42" s="195"/>
      <c r="GQE42" s="195"/>
      <c r="GQF42" s="195"/>
      <c r="GQG42" s="195"/>
      <c r="GQH42" s="195"/>
      <c r="GQI42" s="195"/>
      <c r="GQJ42" s="195"/>
      <c r="GQK42" s="195"/>
      <c r="GQL42" s="195"/>
      <c r="GQM42" s="195"/>
      <c r="GQN42" s="195"/>
      <c r="GQO42" s="195"/>
      <c r="GQP42" s="195"/>
      <c r="GQQ42" s="195"/>
      <c r="GQR42" s="195"/>
      <c r="GQS42" s="195"/>
      <c r="GQT42" s="195"/>
      <c r="GQU42" s="195"/>
      <c r="GQV42" s="195"/>
      <c r="GQW42" s="195"/>
      <c r="GQX42" s="195"/>
      <c r="GQY42" s="195"/>
      <c r="GQZ42" s="195"/>
      <c r="GRA42" s="195"/>
      <c r="GRB42" s="195"/>
      <c r="GRC42" s="195"/>
      <c r="GRD42" s="195"/>
      <c r="GRE42" s="195"/>
      <c r="GRF42" s="195"/>
      <c r="GRG42" s="195"/>
      <c r="GRH42" s="195"/>
      <c r="GRI42" s="195"/>
      <c r="GRJ42" s="195"/>
      <c r="GRK42" s="195"/>
      <c r="GRL42" s="195"/>
      <c r="GRM42" s="195"/>
      <c r="GRN42" s="195"/>
      <c r="GRO42" s="195"/>
      <c r="GRP42" s="195"/>
      <c r="GRQ42" s="195"/>
      <c r="GRR42" s="195"/>
      <c r="GRS42" s="195"/>
      <c r="GRT42" s="195"/>
      <c r="GRU42" s="195"/>
      <c r="GRV42" s="195"/>
      <c r="GRW42" s="195"/>
      <c r="GRX42" s="195"/>
      <c r="GRY42" s="195"/>
      <c r="GRZ42" s="195"/>
      <c r="GSA42" s="195"/>
      <c r="GSB42" s="195"/>
      <c r="GSC42" s="195"/>
      <c r="GSD42" s="195"/>
      <c r="GSE42" s="195"/>
      <c r="GSF42" s="195"/>
      <c r="GSG42" s="195"/>
      <c r="GSH42" s="195"/>
      <c r="GSI42" s="195"/>
      <c r="GSJ42" s="195"/>
      <c r="GSK42" s="195"/>
      <c r="GSL42" s="195"/>
      <c r="GSM42" s="195"/>
      <c r="GSN42" s="195"/>
      <c r="GSO42" s="195"/>
      <c r="GSP42" s="195"/>
      <c r="GSQ42" s="195"/>
      <c r="GSR42" s="195"/>
      <c r="GSS42" s="195"/>
      <c r="GST42" s="195"/>
      <c r="GSU42" s="195"/>
      <c r="GSV42" s="195"/>
      <c r="GSW42" s="195"/>
      <c r="GSX42" s="195"/>
      <c r="GSY42" s="195"/>
      <c r="GSZ42" s="195"/>
      <c r="GTA42" s="195"/>
      <c r="GTB42" s="195"/>
      <c r="GTC42" s="195"/>
      <c r="GTD42" s="195"/>
      <c r="GTE42" s="195"/>
      <c r="GTF42" s="195"/>
      <c r="GTG42" s="195"/>
      <c r="GTH42" s="195"/>
      <c r="GTI42" s="195"/>
      <c r="GTJ42" s="195"/>
      <c r="GTK42" s="195"/>
      <c r="GTL42" s="195"/>
      <c r="GTM42" s="195"/>
      <c r="GTN42" s="195"/>
      <c r="GTO42" s="195"/>
      <c r="GTP42" s="195"/>
      <c r="GTQ42" s="195"/>
      <c r="GTR42" s="195"/>
      <c r="GTS42" s="195"/>
      <c r="GTT42" s="195"/>
      <c r="GTU42" s="195"/>
      <c r="GTV42" s="195"/>
      <c r="GTW42" s="195"/>
      <c r="GTX42" s="195"/>
      <c r="GTY42" s="195"/>
      <c r="GTZ42" s="195"/>
      <c r="GUA42" s="195"/>
      <c r="GUB42" s="195"/>
      <c r="GUC42" s="195"/>
      <c r="GUD42" s="195"/>
      <c r="GUE42" s="195"/>
      <c r="GUF42" s="195"/>
      <c r="GUG42" s="195"/>
      <c r="GUH42" s="195"/>
      <c r="GUI42" s="195"/>
      <c r="GUJ42" s="195"/>
      <c r="GUK42" s="195"/>
      <c r="GUL42" s="195"/>
      <c r="GUM42" s="195"/>
      <c r="GUN42" s="195"/>
      <c r="GUO42" s="195"/>
      <c r="GUP42" s="195"/>
      <c r="GUQ42" s="195"/>
      <c r="GUR42" s="195"/>
      <c r="GUS42" s="195"/>
      <c r="GUT42" s="195"/>
      <c r="GUU42" s="195"/>
      <c r="GUV42" s="195"/>
      <c r="GUW42" s="195"/>
      <c r="GUX42" s="195"/>
      <c r="GUY42" s="195"/>
      <c r="GUZ42" s="195"/>
      <c r="GVA42" s="195"/>
      <c r="GVB42" s="195"/>
      <c r="GVC42" s="195"/>
      <c r="GVD42" s="195"/>
      <c r="GVE42" s="195"/>
      <c r="GVF42" s="195"/>
      <c r="GVG42" s="195"/>
      <c r="GVH42" s="195"/>
      <c r="GVI42" s="195"/>
      <c r="GVJ42" s="195"/>
      <c r="GVK42" s="195"/>
      <c r="GVL42" s="195"/>
      <c r="GVM42" s="195"/>
      <c r="GVN42" s="195"/>
      <c r="GVO42" s="195"/>
      <c r="GVP42" s="195"/>
      <c r="GVQ42" s="195"/>
      <c r="GVR42" s="195"/>
      <c r="GVS42" s="195"/>
      <c r="GVT42" s="195"/>
      <c r="GVU42" s="195"/>
      <c r="GVV42" s="195"/>
      <c r="GVW42" s="195"/>
      <c r="GVX42" s="195"/>
      <c r="GVY42" s="195"/>
      <c r="GVZ42" s="195"/>
      <c r="GWA42" s="195"/>
      <c r="GWB42" s="195"/>
      <c r="GWC42" s="195"/>
      <c r="GWD42" s="195"/>
      <c r="GWE42" s="195"/>
      <c r="GWF42" s="195"/>
      <c r="GWG42" s="195"/>
      <c r="GWH42" s="195"/>
      <c r="GWI42" s="195"/>
      <c r="GWJ42" s="195"/>
      <c r="GWK42" s="195"/>
      <c r="GWL42" s="195"/>
      <c r="GWM42" s="195"/>
      <c r="GWN42" s="195"/>
      <c r="GWO42" s="195"/>
      <c r="GWP42" s="195"/>
      <c r="GWQ42" s="195"/>
      <c r="GWR42" s="195"/>
      <c r="GWS42" s="195"/>
      <c r="GWT42" s="195"/>
      <c r="GWU42" s="195"/>
      <c r="GWV42" s="195"/>
      <c r="GWW42" s="195"/>
      <c r="GWX42" s="195"/>
      <c r="GWY42" s="195"/>
      <c r="GWZ42" s="195"/>
      <c r="GXA42" s="195"/>
      <c r="GXB42" s="195"/>
      <c r="GXC42" s="195"/>
      <c r="GXD42" s="195"/>
      <c r="GXE42" s="195"/>
      <c r="GXF42" s="195"/>
      <c r="GXG42" s="195"/>
      <c r="GXH42" s="195"/>
      <c r="GXI42" s="195"/>
      <c r="GXJ42" s="195"/>
      <c r="GXK42" s="195"/>
      <c r="GXL42" s="195"/>
      <c r="GXM42" s="195"/>
      <c r="GXN42" s="195"/>
      <c r="GXO42" s="195"/>
      <c r="GXP42" s="195"/>
      <c r="GXQ42" s="195"/>
      <c r="GXR42" s="195"/>
      <c r="GXS42" s="195"/>
      <c r="GXT42" s="195"/>
      <c r="GXU42" s="195"/>
      <c r="GXV42" s="195"/>
      <c r="GXW42" s="195"/>
      <c r="GXX42" s="195"/>
      <c r="GXY42" s="195"/>
      <c r="GXZ42" s="195"/>
      <c r="GYA42" s="195"/>
      <c r="GYB42" s="195"/>
      <c r="GYC42" s="195"/>
      <c r="GYD42" s="195"/>
      <c r="GYE42" s="195"/>
      <c r="GYF42" s="195"/>
      <c r="GYG42" s="195"/>
      <c r="GYH42" s="195"/>
      <c r="GYI42" s="195"/>
      <c r="GYJ42" s="195"/>
      <c r="GYK42" s="195"/>
      <c r="GYL42" s="195"/>
      <c r="GYM42" s="195"/>
      <c r="GYN42" s="195"/>
      <c r="GYO42" s="195"/>
      <c r="GYP42" s="195"/>
      <c r="GYQ42" s="195"/>
      <c r="GYR42" s="195"/>
      <c r="GYS42" s="195"/>
      <c r="GYT42" s="195"/>
      <c r="GYU42" s="195"/>
      <c r="GYV42" s="195"/>
      <c r="GYW42" s="195"/>
      <c r="GYX42" s="195"/>
      <c r="GYY42" s="195"/>
      <c r="GYZ42" s="195"/>
      <c r="GZA42" s="195"/>
      <c r="GZB42" s="195"/>
      <c r="GZC42" s="195"/>
      <c r="GZD42" s="195"/>
      <c r="GZE42" s="195"/>
      <c r="GZF42" s="195"/>
      <c r="GZG42" s="195"/>
      <c r="GZH42" s="195"/>
      <c r="GZI42" s="195"/>
      <c r="GZJ42" s="195"/>
      <c r="GZK42" s="195"/>
      <c r="GZL42" s="195"/>
      <c r="GZM42" s="195"/>
      <c r="GZN42" s="195"/>
      <c r="GZO42" s="195"/>
      <c r="GZP42" s="195"/>
      <c r="GZQ42" s="195"/>
      <c r="GZR42" s="195"/>
      <c r="GZS42" s="195"/>
      <c r="GZT42" s="195"/>
      <c r="GZU42" s="195"/>
      <c r="GZV42" s="195"/>
      <c r="GZW42" s="195"/>
      <c r="GZX42" s="195"/>
      <c r="GZY42" s="195"/>
      <c r="GZZ42" s="195"/>
      <c r="HAA42" s="195"/>
      <c r="HAB42" s="195"/>
      <c r="HAC42" s="195"/>
      <c r="HAD42" s="195"/>
      <c r="HAE42" s="195"/>
      <c r="HAF42" s="195"/>
      <c r="HAG42" s="195"/>
      <c r="HAH42" s="195"/>
      <c r="HAI42" s="195"/>
      <c r="HAJ42" s="195"/>
      <c r="HAK42" s="195"/>
      <c r="HAL42" s="195"/>
      <c r="HAM42" s="195"/>
      <c r="HAN42" s="195"/>
      <c r="HAO42" s="195"/>
      <c r="HAP42" s="195"/>
      <c r="HAQ42" s="195"/>
      <c r="HAR42" s="195"/>
      <c r="HAS42" s="195"/>
      <c r="HAT42" s="195"/>
      <c r="HAU42" s="195"/>
      <c r="HAV42" s="195"/>
      <c r="HAW42" s="195"/>
      <c r="HAX42" s="195"/>
      <c r="HAY42" s="195"/>
      <c r="HAZ42" s="195"/>
      <c r="HBA42" s="195"/>
      <c r="HBB42" s="195"/>
      <c r="HBC42" s="195"/>
      <c r="HBD42" s="195"/>
      <c r="HBE42" s="195"/>
      <c r="HBF42" s="195"/>
      <c r="HBG42" s="195"/>
      <c r="HBH42" s="195"/>
      <c r="HBI42" s="195"/>
      <c r="HBJ42" s="195"/>
      <c r="HBK42" s="195"/>
      <c r="HBL42" s="195"/>
      <c r="HBM42" s="195"/>
      <c r="HBN42" s="195"/>
      <c r="HBO42" s="195"/>
      <c r="HBP42" s="195"/>
      <c r="HBQ42" s="195"/>
      <c r="HBR42" s="195"/>
      <c r="HBS42" s="195"/>
      <c r="HBT42" s="195"/>
      <c r="HBU42" s="195"/>
      <c r="HBV42" s="195"/>
      <c r="HBW42" s="195"/>
      <c r="HBX42" s="195"/>
      <c r="HBY42" s="195"/>
      <c r="HBZ42" s="195"/>
      <c r="HCA42" s="195"/>
      <c r="HCB42" s="195"/>
      <c r="HCC42" s="195"/>
      <c r="HCD42" s="195"/>
      <c r="HCE42" s="195"/>
      <c r="HCF42" s="195"/>
      <c r="HCG42" s="195"/>
      <c r="HCH42" s="195"/>
      <c r="HCI42" s="195"/>
      <c r="HCJ42" s="195"/>
      <c r="HCK42" s="195"/>
      <c r="HCL42" s="195"/>
      <c r="HCM42" s="195"/>
      <c r="HCN42" s="195"/>
      <c r="HCO42" s="195"/>
      <c r="HCP42" s="195"/>
      <c r="HCQ42" s="195"/>
      <c r="HCR42" s="195"/>
      <c r="HCS42" s="195"/>
      <c r="HCT42" s="195"/>
      <c r="HCU42" s="195"/>
      <c r="HCV42" s="195"/>
      <c r="HCW42" s="195"/>
      <c r="HCX42" s="195"/>
      <c r="HCY42" s="195"/>
      <c r="HCZ42" s="195"/>
      <c r="HDA42" s="195"/>
      <c r="HDB42" s="195"/>
      <c r="HDC42" s="195"/>
      <c r="HDD42" s="195"/>
      <c r="HDE42" s="195"/>
      <c r="HDF42" s="195"/>
      <c r="HDG42" s="195"/>
      <c r="HDH42" s="195"/>
      <c r="HDI42" s="195"/>
      <c r="HDJ42" s="195"/>
      <c r="HDK42" s="195"/>
      <c r="HDL42" s="195"/>
      <c r="HDM42" s="195"/>
      <c r="HDN42" s="195"/>
      <c r="HDO42" s="195"/>
      <c r="HDP42" s="195"/>
      <c r="HDQ42" s="195"/>
      <c r="HDR42" s="195"/>
      <c r="HDS42" s="195"/>
      <c r="HDT42" s="195"/>
      <c r="HDU42" s="195"/>
      <c r="HDV42" s="195"/>
      <c r="HDW42" s="195"/>
      <c r="HDX42" s="195"/>
      <c r="HDY42" s="195"/>
      <c r="HDZ42" s="195"/>
      <c r="HEA42" s="195"/>
      <c r="HEB42" s="195"/>
      <c r="HEC42" s="195"/>
      <c r="HED42" s="195"/>
      <c r="HEE42" s="195"/>
      <c r="HEF42" s="195"/>
      <c r="HEG42" s="195"/>
      <c r="HEH42" s="195"/>
      <c r="HEI42" s="195"/>
      <c r="HEJ42" s="195"/>
      <c r="HEK42" s="195"/>
      <c r="HEL42" s="195"/>
      <c r="HEM42" s="195"/>
      <c r="HEN42" s="195"/>
      <c r="HEO42" s="195"/>
      <c r="HEP42" s="195"/>
      <c r="HEQ42" s="195"/>
      <c r="HER42" s="195"/>
      <c r="HES42" s="195"/>
      <c r="HET42" s="195"/>
      <c r="HEU42" s="195"/>
      <c r="HEV42" s="195"/>
      <c r="HEW42" s="195"/>
      <c r="HEX42" s="195"/>
      <c r="HEY42" s="195"/>
      <c r="HEZ42" s="195"/>
      <c r="HFA42" s="195"/>
      <c r="HFB42" s="195"/>
      <c r="HFC42" s="195"/>
      <c r="HFD42" s="195"/>
      <c r="HFE42" s="195"/>
      <c r="HFF42" s="195"/>
      <c r="HFG42" s="195"/>
      <c r="HFH42" s="195"/>
      <c r="HFI42" s="195"/>
      <c r="HFJ42" s="195"/>
      <c r="HFK42" s="195"/>
      <c r="HFL42" s="195"/>
      <c r="HFM42" s="195"/>
      <c r="HFN42" s="195"/>
      <c r="HFO42" s="195"/>
      <c r="HFP42" s="195"/>
      <c r="HFQ42" s="195"/>
      <c r="HFR42" s="195"/>
      <c r="HFS42" s="195"/>
      <c r="HFT42" s="195"/>
      <c r="HFU42" s="195"/>
      <c r="HFV42" s="195"/>
      <c r="HFW42" s="195"/>
      <c r="HFX42" s="195"/>
      <c r="HFY42" s="195"/>
      <c r="HFZ42" s="195"/>
      <c r="HGA42" s="195"/>
      <c r="HGB42" s="195"/>
      <c r="HGC42" s="195"/>
      <c r="HGD42" s="195"/>
      <c r="HGE42" s="195"/>
      <c r="HGF42" s="195"/>
      <c r="HGG42" s="195"/>
      <c r="HGH42" s="195"/>
      <c r="HGI42" s="195"/>
      <c r="HGJ42" s="195"/>
      <c r="HGK42" s="195"/>
      <c r="HGL42" s="195"/>
      <c r="HGM42" s="195"/>
      <c r="HGN42" s="195"/>
      <c r="HGO42" s="195"/>
      <c r="HGP42" s="195"/>
      <c r="HGQ42" s="195"/>
      <c r="HGR42" s="195"/>
      <c r="HGS42" s="195"/>
      <c r="HGT42" s="195"/>
      <c r="HGU42" s="195"/>
      <c r="HGV42" s="195"/>
      <c r="HGW42" s="195"/>
      <c r="HGX42" s="195"/>
      <c r="HGY42" s="195"/>
      <c r="HGZ42" s="195"/>
      <c r="HHA42" s="195"/>
      <c r="HHB42" s="195"/>
      <c r="HHC42" s="195"/>
      <c r="HHD42" s="195"/>
      <c r="HHE42" s="195"/>
      <c r="HHF42" s="195"/>
      <c r="HHG42" s="195"/>
      <c r="HHH42" s="195"/>
      <c r="HHI42" s="195"/>
      <c r="HHJ42" s="195"/>
      <c r="HHK42" s="195"/>
      <c r="HHL42" s="195"/>
      <c r="HHM42" s="195"/>
      <c r="HHN42" s="195"/>
      <c r="HHO42" s="195"/>
      <c r="HHP42" s="195"/>
      <c r="HHQ42" s="195"/>
      <c r="HHR42" s="195"/>
      <c r="HHS42" s="195"/>
      <c r="HHT42" s="195"/>
      <c r="HHU42" s="195"/>
      <c r="HHV42" s="195"/>
      <c r="HHW42" s="195"/>
      <c r="HHX42" s="195"/>
      <c r="HHY42" s="195"/>
      <c r="HHZ42" s="195"/>
      <c r="HIA42" s="195"/>
      <c r="HIB42" s="195"/>
      <c r="HIC42" s="195"/>
      <c r="HID42" s="195"/>
      <c r="HIE42" s="195"/>
      <c r="HIF42" s="195"/>
      <c r="HIG42" s="195"/>
      <c r="HIH42" s="195"/>
      <c r="HII42" s="195"/>
      <c r="HIJ42" s="195"/>
      <c r="HIK42" s="195"/>
      <c r="HIL42" s="195"/>
      <c r="HIM42" s="195"/>
      <c r="HIN42" s="195"/>
      <c r="HIO42" s="195"/>
      <c r="HIP42" s="195"/>
      <c r="HIQ42" s="195"/>
      <c r="HIR42" s="195"/>
      <c r="HIS42" s="195"/>
      <c r="HIT42" s="195"/>
      <c r="HIU42" s="195"/>
      <c r="HIV42" s="195"/>
      <c r="HIW42" s="195"/>
      <c r="HIX42" s="195"/>
      <c r="HIY42" s="195"/>
      <c r="HIZ42" s="195"/>
      <c r="HJA42" s="195"/>
      <c r="HJB42" s="195"/>
      <c r="HJC42" s="195"/>
      <c r="HJD42" s="195"/>
      <c r="HJE42" s="195"/>
      <c r="HJF42" s="195"/>
      <c r="HJG42" s="195"/>
      <c r="HJH42" s="195"/>
      <c r="HJI42" s="195"/>
      <c r="HJJ42" s="195"/>
      <c r="HJK42" s="195"/>
      <c r="HJL42" s="195"/>
      <c r="HJM42" s="195"/>
      <c r="HJN42" s="195"/>
      <c r="HJO42" s="195"/>
      <c r="HJP42" s="195"/>
      <c r="HJQ42" s="195"/>
      <c r="HJR42" s="195"/>
      <c r="HJS42" s="195"/>
      <c r="HJT42" s="195"/>
      <c r="HJU42" s="195"/>
      <c r="HJV42" s="195"/>
      <c r="HJW42" s="195"/>
      <c r="HJX42" s="195"/>
      <c r="HJY42" s="195"/>
      <c r="HJZ42" s="195"/>
      <c r="HKA42" s="195"/>
      <c r="HKB42" s="195"/>
      <c r="HKC42" s="195"/>
      <c r="HKD42" s="195"/>
      <c r="HKE42" s="195"/>
      <c r="HKF42" s="195"/>
      <c r="HKG42" s="195"/>
      <c r="HKH42" s="195"/>
      <c r="HKI42" s="195"/>
      <c r="HKJ42" s="195"/>
      <c r="HKK42" s="195"/>
      <c r="HKL42" s="195"/>
      <c r="HKM42" s="195"/>
      <c r="HKN42" s="195"/>
      <c r="HKO42" s="195"/>
      <c r="HKP42" s="195"/>
      <c r="HKQ42" s="195"/>
      <c r="HKR42" s="195"/>
      <c r="HKS42" s="195"/>
      <c r="HKT42" s="195"/>
      <c r="HKU42" s="195"/>
      <c r="HKV42" s="195"/>
      <c r="HKW42" s="195"/>
      <c r="HKX42" s="195"/>
      <c r="HKY42" s="195"/>
      <c r="HKZ42" s="195"/>
      <c r="HLA42" s="195"/>
      <c r="HLB42" s="195"/>
      <c r="HLC42" s="195"/>
      <c r="HLD42" s="195"/>
      <c r="HLE42" s="195"/>
      <c r="HLF42" s="195"/>
      <c r="HLG42" s="195"/>
      <c r="HLH42" s="195"/>
      <c r="HLI42" s="195"/>
      <c r="HLJ42" s="195"/>
      <c r="HLK42" s="195"/>
      <c r="HLL42" s="195"/>
      <c r="HLM42" s="195"/>
      <c r="HLN42" s="195"/>
      <c r="HLO42" s="195"/>
      <c r="HLP42" s="195"/>
      <c r="HLQ42" s="195"/>
      <c r="HLR42" s="195"/>
      <c r="HLS42" s="195"/>
      <c r="HLT42" s="195"/>
      <c r="HLU42" s="195"/>
      <c r="HLV42" s="195"/>
      <c r="HLW42" s="195"/>
      <c r="HLX42" s="195"/>
      <c r="HLY42" s="195"/>
      <c r="HLZ42" s="195"/>
      <c r="HMA42" s="195"/>
      <c r="HMB42" s="195"/>
      <c r="HMC42" s="195"/>
      <c r="HMD42" s="195"/>
      <c r="HME42" s="195"/>
      <c r="HMF42" s="195"/>
      <c r="HMG42" s="195"/>
      <c r="HMH42" s="195"/>
      <c r="HMI42" s="195"/>
      <c r="HMJ42" s="195"/>
      <c r="HMK42" s="195"/>
      <c r="HML42" s="195"/>
      <c r="HMM42" s="195"/>
      <c r="HMN42" s="195"/>
      <c r="HMO42" s="195"/>
      <c r="HMP42" s="195"/>
      <c r="HMQ42" s="195"/>
      <c r="HMR42" s="195"/>
      <c r="HMS42" s="195"/>
      <c r="HMT42" s="195"/>
      <c r="HMU42" s="195"/>
      <c r="HMV42" s="195"/>
      <c r="HMW42" s="195"/>
      <c r="HMX42" s="195"/>
      <c r="HMY42" s="195"/>
      <c r="HMZ42" s="195"/>
      <c r="HNA42" s="195"/>
      <c r="HNB42" s="195"/>
      <c r="HNC42" s="195"/>
      <c r="HND42" s="195"/>
      <c r="HNE42" s="195"/>
      <c r="HNF42" s="195"/>
      <c r="HNG42" s="195"/>
      <c r="HNH42" s="195"/>
      <c r="HNI42" s="195"/>
      <c r="HNJ42" s="195"/>
      <c r="HNK42" s="195"/>
      <c r="HNL42" s="195"/>
      <c r="HNM42" s="195"/>
      <c r="HNN42" s="195"/>
      <c r="HNO42" s="195"/>
      <c r="HNP42" s="195"/>
      <c r="HNQ42" s="195"/>
      <c r="HNR42" s="195"/>
      <c r="HNS42" s="195"/>
      <c r="HNT42" s="195"/>
      <c r="HNU42" s="195"/>
      <c r="HNV42" s="195"/>
      <c r="HNW42" s="195"/>
      <c r="HNX42" s="195"/>
      <c r="HNY42" s="195"/>
      <c r="HNZ42" s="195"/>
      <c r="HOA42" s="195"/>
      <c r="HOB42" s="195"/>
      <c r="HOC42" s="195"/>
      <c r="HOD42" s="195"/>
      <c r="HOE42" s="195"/>
      <c r="HOF42" s="195"/>
      <c r="HOG42" s="195"/>
      <c r="HOH42" s="195"/>
      <c r="HOI42" s="195"/>
      <c r="HOJ42" s="195"/>
      <c r="HOK42" s="195"/>
      <c r="HOL42" s="195"/>
      <c r="HOM42" s="195"/>
      <c r="HON42" s="195"/>
      <c r="HOO42" s="195"/>
      <c r="HOP42" s="195"/>
      <c r="HOQ42" s="195"/>
      <c r="HOR42" s="195"/>
      <c r="HOS42" s="195"/>
      <c r="HOT42" s="195"/>
      <c r="HOU42" s="195"/>
      <c r="HOV42" s="195"/>
      <c r="HOW42" s="195"/>
      <c r="HOX42" s="195"/>
      <c r="HOY42" s="195"/>
      <c r="HOZ42" s="195"/>
      <c r="HPA42" s="195"/>
      <c r="HPB42" s="195"/>
      <c r="HPC42" s="195"/>
      <c r="HPD42" s="195"/>
      <c r="HPE42" s="195"/>
      <c r="HPF42" s="195"/>
      <c r="HPG42" s="195"/>
      <c r="HPH42" s="195"/>
      <c r="HPI42" s="195"/>
      <c r="HPJ42" s="195"/>
      <c r="HPK42" s="195"/>
      <c r="HPL42" s="195"/>
      <c r="HPM42" s="195"/>
      <c r="HPN42" s="195"/>
      <c r="HPO42" s="195"/>
      <c r="HPP42" s="195"/>
      <c r="HPQ42" s="195"/>
      <c r="HPR42" s="195"/>
      <c r="HPS42" s="195"/>
      <c r="HPT42" s="195"/>
      <c r="HPU42" s="195"/>
      <c r="HPV42" s="195"/>
      <c r="HPW42" s="195"/>
      <c r="HPX42" s="195"/>
      <c r="HPY42" s="195"/>
      <c r="HPZ42" s="195"/>
      <c r="HQA42" s="195"/>
      <c r="HQB42" s="195"/>
      <c r="HQC42" s="195"/>
      <c r="HQD42" s="195"/>
      <c r="HQE42" s="195"/>
      <c r="HQF42" s="195"/>
      <c r="HQG42" s="195"/>
      <c r="HQH42" s="195"/>
      <c r="HQI42" s="195"/>
      <c r="HQJ42" s="195"/>
      <c r="HQK42" s="195"/>
      <c r="HQL42" s="195"/>
      <c r="HQM42" s="195"/>
      <c r="HQN42" s="195"/>
      <c r="HQO42" s="195"/>
      <c r="HQP42" s="195"/>
      <c r="HQQ42" s="195"/>
      <c r="HQR42" s="195"/>
      <c r="HQS42" s="195"/>
      <c r="HQT42" s="195"/>
      <c r="HQU42" s="195"/>
      <c r="HQV42" s="195"/>
      <c r="HQW42" s="195"/>
      <c r="HQX42" s="195"/>
      <c r="HQY42" s="195"/>
      <c r="HQZ42" s="195"/>
      <c r="HRA42" s="195"/>
      <c r="HRB42" s="195"/>
      <c r="HRC42" s="195"/>
      <c r="HRD42" s="195"/>
      <c r="HRE42" s="195"/>
      <c r="HRF42" s="195"/>
      <c r="HRG42" s="195"/>
      <c r="HRH42" s="195"/>
      <c r="HRI42" s="195"/>
      <c r="HRJ42" s="195"/>
      <c r="HRK42" s="195"/>
      <c r="HRL42" s="195"/>
      <c r="HRM42" s="195"/>
      <c r="HRN42" s="195"/>
      <c r="HRO42" s="195"/>
      <c r="HRP42" s="195"/>
      <c r="HRQ42" s="195"/>
      <c r="HRR42" s="195"/>
      <c r="HRS42" s="195"/>
      <c r="HRT42" s="195"/>
      <c r="HRU42" s="195"/>
      <c r="HRV42" s="195"/>
      <c r="HRW42" s="195"/>
      <c r="HRX42" s="195"/>
      <c r="HRY42" s="195"/>
      <c r="HRZ42" s="195"/>
      <c r="HSA42" s="195"/>
      <c r="HSB42" s="195"/>
      <c r="HSC42" s="195"/>
      <c r="HSD42" s="195"/>
      <c r="HSE42" s="195"/>
      <c r="HSF42" s="195"/>
      <c r="HSG42" s="195"/>
      <c r="HSH42" s="195"/>
      <c r="HSI42" s="195"/>
      <c r="HSJ42" s="195"/>
      <c r="HSK42" s="195"/>
      <c r="HSL42" s="195"/>
      <c r="HSM42" s="195"/>
      <c r="HSN42" s="195"/>
      <c r="HSO42" s="195"/>
      <c r="HSP42" s="195"/>
      <c r="HSQ42" s="195"/>
      <c r="HSR42" s="195"/>
      <c r="HSS42" s="195"/>
      <c r="HST42" s="195"/>
      <c r="HSU42" s="195"/>
      <c r="HSV42" s="195"/>
      <c r="HSW42" s="195"/>
      <c r="HSX42" s="195"/>
      <c r="HSY42" s="195"/>
      <c r="HSZ42" s="195"/>
      <c r="HTA42" s="195"/>
      <c r="HTB42" s="195"/>
      <c r="HTC42" s="195"/>
      <c r="HTD42" s="195"/>
      <c r="HTE42" s="195"/>
      <c r="HTF42" s="195"/>
      <c r="HTG42" s="195"/>
      <c r="HTH42" s="195"/>
      <c r="HTI42" s="195"/>
      <c r="HTJ42" s="195"/>
      <c r="HTK42" s="195"/>
      <c r="HTL42" s="195"/>
      <c r="HTM42" s="195"/>
      <c r="HTN42" s="195"/>
      <c r="HTO42" s="195"/>
      <c r="HTP42" s="195"/>
      <c r="HTQ42" s="195"/>
      <c r="HTR42" s="195"/>
      <c r="HTS42" s="195"/>
      <c r="HTT42" s="195"/>
      <c r="HTU42" s="195"/>
      <c r="HTV42" s="195"/>
      <c r="HTW42" s="195"/>
      <c r="HTX42" s="195"/>
      <c r="HTY42" s="195"/>
      <c r="HTZ42" s="195"/>
      <c r="HUA42" s="195"/>
      <c r="HUB42" s="195"/>
      <c r="HUC42" s="195"/>
      <c r="HUD42" s="195"/>
      <c r="HUE42" s="195"/>
      <c r="HUF42" s="195"/>
      <c r="HUG42" s="195"/>
      <c r="HUH42" s="195"/>
      <c r="HUI42" s="195"/>
      <c r="HUJ42" s="195"/>
      <c r="HUK42" s="195"/>
      <c r="HUL42" s="195"/>
      <c r="HUM42" s="195"/>
      <c r="HUN42" s="195"/>
      <c r="HUO42" s="195"/>
      <c r="HUP42" s="195"/>
      <c r="HUQ42" s="195"/>
      <c r="HUR42" s="195"/>
      <c r="HUS42" s="195"/>
      <c r="HUT42" s="195"/>
      <c r="HUU42" s="195"/>
      <c r="HUV42" s="195"/>
      <c r="HUW42" s="195"/>
      <c r="HUX42" s="195"/>
      <c r="HUY42" s="195"/>
      <c r="HUZ42" s="195"/>
      <c r="HVA42" s="195"/>
      <c r="HVB42" s="195"/>
      <c r="HVC42" s="195"/>
      <c r="HVD42" s="195"/>
      <c r="HVE42" s="195"/>
      <c r="HVF42" s="195"/>
      <c r="HVG42" s="195"/>
      <c r="HVH42" s="195"/>
      <c r="HVI42" s="195"/>
      <c r="HVJ42" s="195"/>
      <c r="HVK42" s="195"/>
      <c r="HVL42" s="195"/>
      <c r="HVM42" s="195"/>
      <c r="HVN42" s="195"/>
      <c r="HVO42" s="195"/>
      <c r="HVP42" s="195"/>
      <c r="HVQ42" s="195"/>
      <c r="HVR42" s="195"/>
      <c r="HVS42" s="195"/>
      <c r="HVT42" s="195"/>
      <c r="HVU42" s="195"/>
      <c r="HVV42" s="195"/>
      <c r="HVW42" s="195"/>
      <c r="HVX42" s="195"/>
      <c r="HVY42" s="195"/>
      <c r="HVZ42" s="195"/>
      <c r="HWA42" s="195"/>
      <c r="HWB42" s="195"/>
      <c r="HWC42" s="195"/>
      <c r="HWD42" s="195"/>
      <c r="HWE42" s="195"/>
      <c r="HWF42" s="195"/>
      <c r="HWG42" s="195"/>
      <c r="HWH42" s="195"/>
      <c r="HWI42" s="195"/>
      <c r="HWJ42" s="195"/>
      <c r="HWK42" s="195"/>
      <c r="HWL42" s="195"/>
      <c r="HWM42" s="195"/>
      <c r="HWN42" s="195"/>
      <c r="HWO42" s="195"/>
      <c r="HWP42" s="195"/>
      <c r="HWQ42" s="195"/>
      <c r="HWR42" s="195"/>
      <c r="HWS42" s="195"/>
      <c r="HWT42" s="195"/>
      <c r="HWU42" s="195"/>
      <c r="HWV42" s="195"/>
      <c r="HWW42" s="195"/>
      <c r="HWX42" s="195"/>
      <c r="HWY42" s="195"/>
      <c r="HWZ42" s="195"/>
      <c r="HXA42" s="195"/>
      <c r="HXB42" s="195"/>
      <c r="HXC42" s="195"/>
      <c r="HXD42" s="195"/>
      <c r="HXE42" s="195"/>
      <c r="HXF42" s="195"/>
      <c r="HXG42" s="195"/>
      <c r="HXH42" s="195"/>
      <c r="HXI42" s="195"/>
      <c r="HXJ42" s="195"/>
      <c r="HXK42" s="195"/>
      <c r="HXL42" s="195"/>
      <c r="HXM42" s="195"/>
      <c r="HXN42" s="195"/>
      <c r="HXO42" s="195"/>
      <c r="HXP42" s="195"/>
      <c r="HXQ42" s="195"/>
      <c r="HXR42" s="195"/>
      <c r="HXS42" s="195"/>
      <c r="HXT42" s="195"/>
      <c r="HXU42" s="195"/>
      <c r="HXV42" s="195"/>
      <c r="HXW42" s="195"/>
      <c r="HXX42" s="195"/>
      <c r="HXY42" s="195"/>
      <c r="HXZ42" s="195"/>
      <c r="HYA42" s="195"/>
      <c r="HYB42" s="195"/>
      <c r="HYC42" s="195"/>
      <c r="HYD42" s="195"/>
      <c r="HYE42" s="195"/>
      <c r="HYF42" s="195"/>
      <c r="HYG42" s="195"/>
      <c r="HYH42" s="195"/>
      <c r="HYI42" s="195"/>
      <c r="HYJ42" s="195"/>
      <c r="HYK42" s="195"/>
      <c r="HYL42" s="195"/>
      <c r="HYM42" s="195"/>
      <c r="HYN42" s="195"/>
      <c r="HYO42" s="195"/>
      <c r="HYP42" s="195"/>
      <c r="HYQ42" s="195"/>
      <c r="HYR42" s="195"/>
      <c r="HYS42" s="195"/>
      <c r="HYT42" s="195"/>
      <c r="HYU42" s="195"/>
      <c r="HYV42" s="195"/>
      <c r="HYW42" s="195"/>
      <c r="HYX42" s="195"/>
      <c r="HYY42" s="195"/>
      <c r="HYZ42" s="195"/>
      <c r="HZA42" s="195"/>
      <c r="HZB42" s="195"/>
      <c r="HZC42" s="195"/>
      <c r="HZD42" s="195"/>
      <c r="HZE42" s="195"/>
      <c r="HZF42" s="195"/>
      <c r="HZG42" s="195"/>
      <c r="HZH42" s="195"/>
      <c r="HZI42" s="195"/>
      <c r="HZJ42" s="195"/>
      <c r="HZK42" s="195"/>
      <c r="HZL42" s="195"/>
      <c r="HZM42" s="195"/>
      <c r="HZN42" s="195"/>
      <c r="HZO42" s="195"/>
      <c r="HZP42" s="195"/>
      <c r="HZQ42" s="195"/>
      <c r="HZR42" s="195"/>
      <c r="HZS42" s="195"/>
      <c r="HZT42" s="195"/>
      <c r="HZU42" s="195"/>
      <c r="HZV42" s="195"/>
      <c r="HZW42" s="195"/>
      <c r="HZX42" s="195"/>
      <c r="HZY42" s="195"/>
      <c r="HZZ42" s="195"/>
      <c r="IAA42" s="195"/>
      <c r="IAB42" s="195"/>
      <c r="IAC42" s="195"/>
      <c r="IAD42" s="195"/>
      <c r="IAE42" s="195"/>
      <c r="IAF42" s="195"/>
      <c r="IAG42" s="195"/>
      <c r="IAH42" s="195"/>
      <c r="IAI42" s="195"/>
      <c r="IAJ42" s="195"/>
      <c r="IAK42" s="195"/>
      <c r="IAL42" s="195"/>
      <c r="IAM42" s="195"/>
      <c r="IAN42" s="195"/>
      <c r="IAO42" s="195"/>
      <c r="IAP42" s="195"/>
      <c r="IAQ42" s="195"/>
      <c r="IAR42" s="195"/>
      <c r="IAS42" s="195"/>
      <c r="IAT42" s="195"/>
      <c r="IAU42" s="195"/>
      <c r="IAV42" s="195"/>
      <c r="IAW42" s="195"/>
      <c r="IAX42" s="195"/>
      <c r="IAY42" s="195"/>
      <c r="IAZ42" s="195"/>
      <c r="IBA42" s="195"/>
      <c r="IBB42" s="195"/>
      <c r="IBC42" s="195"/>
      <c r="IBD42" s="195"/>
      <c r="IBE42" s="195"/>
      <c r="IBF42" s="195"/>
      <c r="IBG42" s="195"/>
      <c r="IBH42" s="195"/>
      <c r="IBI42" s="195"/>
      <c r="IBJ42" s="195"/>
      <c r="IBK42" s="195"/>
      <c r="IBL42" s="195"/>
      <c r="IBM42" s="195"/>
      <c r="IBN42" s="195"/>
      <c r="IBO42" s="195"/>
      <c r="IBP42" s="195"/>
      <c r="IBQ42" s="195"/>
      <c r="IBR42" s="195"/>
      <c r="IBS42" s="195"/>
      <c r="IBT42" s="195"/>
      <c r="IBU42" s="195"/>
      <c r="IBV42" s="195"/>
      <c r="IBW42" s="195"/>
      <c r="IBX42" s="195"/>
      <c r="IBY42" s="195"/>
      <c r="IBZ42" s="195"/>
      <c r="ICA42" s="195"/>
      <c r="ICB42" s="195"/>
      <c r="ICC42" s="195"/>
      <c r="ICD42" s="195"/>
      <c r="ICE42" s="195"/>
      <c r="ICF42" s="195"/>
      <c r="ICG42" s="195"/>
      <c r="ICH42" s="195"/>
      <c r="ICI42" s="195"/>
      <c r="ICJ42" s="195"/>
      <c r="ICK42" s="195"/>
      <c r="ICL42" s="195"/>
      <c r="ICM42" s="195"/>
      <c r="ICN42" s="195"/>
      <c r="ICO42" s="195"/>
      <c r="ICP42" s="195"/>
      <c r="ICQ42" s="195"/>
      <c r="ICR42" s="195"/>
      <c r="ICS42" s="195"/>
      <c r="ICT42" s="195"/>
      <c r="ICU42" s="195"/>
      <c r="ICV42" s="195"/>
      <c r="ICW42" s="195"/>
      <c r="ICX42" s="195"/>
      <c r="ICY42" s="195"/>
      <c r="ICZ42" s="195"/>
      <c r="IDA42" s="195"/>
      <c r="IDB42" s="195"/>
      <c r="IDC42" s="195"/>
      <c r="IDD42" s="195"/>
      <c r="IDE42" s="195"/>
      <c r="IDF42" s="195"/>
      <c r="IDG42" s="195"/>
      <c r="IDH42" s="195"/>
      <c r="IDI42" s="195"/>
      <c r="IDJ42" s="195"/>
      <c r="IDK42" s="195"/>
      <c r="IDL42" s="195"/>
      <c r="IDM42" s="195"/>
      <c r="IDN42" s="195"/>
      <c r="IDO42" s="195"/>
      <c r="IDP42" s="195"/>
      <c r="IDQ42" s="195"/>
      <c r="IDR42" s="195"/>
      <c r="IDS42" s="195"/>
      <c r="IDT42" s="195"/>
      <c r="IDU42" s="195"/>
      <c r="IDV42" s="195"/>
      <c r="IDW42" s="195"/>
      <c r="IDX42" s="195"/>
      <c r="IDY42" s="195"/>
      <c r="IDZ42" s="195"/>
      <c r="IEA42" s="195"/>
      <c r="IEB42" s="195"/>
      <c r="IEC42" s="195"/>
      <c r="IED42" s="195"/>
      <c r="IEE42" s="195"/>
      <c r="IEF42" s="195"/>
      <c r="IEG42" s="195"/>
      <c r="IEH42" s="195"/>
      <c r="IEI42" s="195"/>
      <c r="IEJ42" s="195"/>
      <c r="IEK42" s="195"/>
      <c r="IEL42" s="195"/>
      <c r="IEM42" s="195"/>
      <c r="IEN42" s="195"/>
      <c r="IEO42" s="195"/>
      <c r="IEP42" s="195"/>
      <c r="IEQ42" s="195"/>
      <c r="IER42" s="195"/>
      <c r="IES42" s="195"/>
      <c r="IET42" s="195"/>
      <c r="IEU42" s="195"/>
      <c r="IEV42" s="195"/>
      <c r="IEW42" s="195"/>
      <c r="IEX42" s="195"/>
      <c r="IEY42" s="195"/>
      <c r="IEZ42" s="195"/>
      <c r="IFA42" s="195"/>
      <c r="IFB42" s="195"/>
      <c r="IFC42" s="195"/>
      <c r="IFD42" s="195"/>
      <c r="IFE42" s="195"/>
      <c r="IFF42" s="195"/>
      <c r="IFG42" s="195"/>
      <c r="IFH42" s="195"/>
      <c r="IFI42" s="195"/>
      <c r="IFJ42" s="195"/>
      <c r="IFK42" s="195"/>
      <c r="IFL42" s="195"/>
      <c r="IFM42" s="195"/>
      <c r="IFN42" s="195"/>
      <c r="IFO42" s="195"/>
      <c r="IFP42" s="195"/>
      <c r="IFQ42" s="195"/>
      <c r="IFR42" s="195"/>
      <c r="IFS42" s="195"/>
      <c r="IFT42" s="195"/>
      <c r="IFU42" s="195"/>
      <c r="IFV42" s="195"/>
      <c r="IFW42" s="195"/>
      <c r="IFX42" s="195"/>
      <c r="IFY42" s="195"/>
      <c r="IFZ42" s="195"/>
      <c r="IGA42" s="195"/>
      <c r="IGB42" s="195"/>
      <c r="IGC42" s="195"/>
      <c r="IGD42" s="195"/>
      <c r="IGE42" s="195"/>
      <c r="IGF42" s="195"/>
      <c r="IGG42" s="195"/>
      <c r="IGH42" s="195"/>
      <c r="IGI42" s="195"/>
      <c r="IGJ42" s="195"/>
      <c r="IGK42" s="195"/>
      <c r="IGL42" s="195"/>
      <c r="IGM42" s="195"/>
      <c r="IGN42" s="195"/>
      <c r="IGO42" s="195"/>
      <c r="IGP42" s="195"/>
      <c r="IGQ42" s="195"/>
      <c r="IGR42" s="195"/>
      <c r="IGS42" s="195"/>
      <c r="IGT42" s="195"/>
      <c r="IGU42" s="195"/>
      <c r="IGV42" s="195"/>
      <c r="IGW42" s="195"/>
      <c r="IGX42" s="195"/>
      <c r="IGY42" s="195"/>
      <c r="IGZ42" s="195"/>
      <c r="IHA42" s="195"/>
      <c r="IHB42" s="195"/>
      <c r="IHC42" s="195"/>
      <c r="IHD42" s="195"/>
      <c r="IHE42" s="195"/>
      <c r="IHF42" s="195"/>
      <c r="IHG42" s="195"/>
      <c r="IHH42" s="195"/>
      <c r="IHI42" s="195"/>
      <c r="IHJ42" s="195"/>
      <c r="IHK42" s="195"/>
      <c r="IHL42" s="195"/>
      <c r="IHM42" s="195"/>
      <c r="IHN42" s="195"/>
      <c r="IHO42" s="195"/>
      <c r="IHP42" s="195"/>
      <c r="IHQ42" s="195"/>
      <c r="IHR42" s="195"/>
      <c r="IHS42" s="195"/>
      <c r="IHT42" s="195"/>
      <c r="IHU42" s="195"/>
      <c r="IHV42" s="195"/>
      <c r="IHW42" s="195"/>
      <c r="IHX42" s="195"/>
      <c r="IHY42" s="195"/>
      <c r="IHZ42" s="195"/>
      <c r="IIA42" s="195"/>
      <c r="IIB42" s="195"/>
      <c r="IIC42" s="195"/>
      <c r="IID42" s="195"/>
      <c r="IIE42" s="195"/>
      <c r="IIF42" s="195"/>
      <c r="IIG42" s="195"/>
      <c r="IIH42" s="195"/>
      <c r="III42" s="195"/>
      <c r="IIJ42" s="195"/>
      <c r="IIK42" s="195"/>
      <c r="IIL42" s="195"/>
      <c r="IIM42" s="195"/>
      <c r="IIN42" s="195"/>
      <c r="IIO42" s="195"/>
      <c r="IIP42" s="195"/>
      <c r="IIQ42" s="195"/>
      <c r="IIR42" s="195"/>
      <c r="IIS42" s="195"/>
      <c r="IIT42" s="195"/>
      <c r="IIU42" s="195"/>
      <c r="IIV42" s="195"/>
      <c r="IIW42" s="195"/>
      <c r="IIX42" s="195"/>
      <c r="IIY42" s="195"/>
      <c r="IIZ42" s="195"/>
      <c r="IJA42" s="195"/>
      <c r="IJB42" s="195"/>
      <c r="IJC42" s="195"/>
      <c r="IJD42" s="195"/>
      <c r="IJE42" s="195"/>
      <c r="IJF42" s="195"/>
      <c r="IJG42" s="195"/>
      <c r="IJH42" s="195"/>
      <c r="IJI42" s="195"/>
      <c r="IJJ42" s="195"/>
      <c r="IJK42" s="195"/>
      <c r="IJL42" s="195"/>
      <c r="IJM42" s="195"/>
      <c r="IJN42" s="195"/>
      <c r="IJO42" s="195"/>
      <c r="IJP42" s="195"/>
      <c r="IJQ42" s="195"/>
      <c r="IJR42" s="195"/>
      <c r="IJS42" s="195"/>
      <c r="IJT42" s="195"/>
      <c r="IJU42" s="195"/>
      <c r="IJV42" s="195"/>
      <c r="IJW42" s="195"/>
      <c r="IJX42" s="195"/>
      <c r="IJY42" s="195"/>
      <c r="IJZ42" s="195"/>
      <c r="IKA42" s="195"/>
      <c r="IKB42" s="195"/>
      <c r="IKC42" s="195"/>
      <c r="IKD42" s="195"/>
      <c r="IKE42" s="195"/>
      <c r="IKF42" s="195"/>
      <c r="IKG42" s="195"/>
      <c r="IKH42" s="195"/>
      <c r="IKI42" s="195"/>
      <c r="IKJ42" s="195"/>
      <c r="IKK42" s="195"/>
      <c r="IKL42" s="195"/>
      <c r="IKM42" s="195"/>
      <c r="IKN42" s="195"/>
      <c r="IKO42" s="195"/>
      <c r="IKP42" s="195"/>
      <c r="IKQ42" s="195"/>
      <c r="IKR42" s="195"/>
      <c r="IKS42" s="195"/>
      <c r="IKT42" s="195"/>
      <c r="IKU42" s="195"/>
      <c r="IKV42" s="195"/>
      <c r="IKW42" s="195"/>
      <c r="IKX42" s="195"/>
      <c r="IKY42" s="195"/>
      <c r="IKZ42" s="195"/>
      <c r="ILA42" s="195"/>
      <c r="ILB42" s="195"/>
      <c r="ILC42" s="195"/>
      <c r="ILD42" s="195"/>
      <c r="ILE42" s="195"/>
      <c r="ILF42" s="195"/>
      <c r="ILG42" s="195"/>
      <c r="ILH42" s="195"/>
      <c r="ILI42" s="195"/>
      <c r="ILJ42" s="195"/>
      <c r="ILK42" s="195"/>
      <c r="ILL42" s="195"/>
      <c r="ILM42" s="195"/>
      <c r="ILN42" s="195"/>
      <c r="ILO42" s="195"/>
      <c r="ILP42" s="195"/>
      <c r="ILQ42" s="195"/>
      <c r="ILR42" s="195"/>
      <c r="ILS42" s="195"/>
      <c r="ILT42" s="195"/>
      <c r="ILU42" s="195"/>
      <c r="ILV42" s="195"/>
      <c r="ILW42" s="195"/>
      <c r="ILX42" s="195"/>
      <c r="ILY42" s="195"/>
      <c r="ILZ42" s="195"/>
      <c r="IMA42" s="195"/>
      <c r="IMB42" s="195"/>
      <c r="IMC42" s="195"/>
      <c r="IMD42" s="195"/>
      <c r="IME42" s="195"/>
      <c r="IMF42" s="195"/>
      <c r="IMG42" s="195"/>
      <c r="IMH42" s="195"/>
      <c r="IMI42" s="195"/>
      <c r="IMJ42" s="195"/>
      <c r="IMK42" s="195"/>
      <c r="IML42" s="195"/>
      <c r="IMM42" s="195"/>
      <c r="IMN42" s="195"/>
      <c r="IMO42" s="195"/>
      <c r="IMP42" s="195"/>
      <c r="IMQ42" s="195"/>
      <c r="IMR42" s="195"/>
      <c r="IMS42" s="195"/>
      <c r="IMT42" s="195"/>
      <c r="IMU42" s="195"/>
      <c r="IMV42" s="195"/>
      <c r="IMW42" s="195"/>
      <c r="IMX42" s="195"/>
      <c r="IMY42" s="195"/>
      <c r="IMZ42" s="195"/>
      <c r="INA42" s="195"/>
      <c r="INB42" s="195"/>
      <c r="INC42" s="195"/>
      <c r="IND42" s="195"/>
      <c r="INE42" s="195"/>
      <c r="INF42" s="195"/>
      <c r="ING42" s="195"/>
      <c r="INH42" s="195"/>
      <c r="INI42" s="195"/>
      <c r="INJ42" s="195"/>
      <c r="INK42" s="195"/>
      <c r="INL42" s="195"/>
      <c r="INM42" s="195"/>
      <c r="INN42" s="195"/>
      <c r="INO42" s="195"/>
      <c r="INP42" s="195"/>
      <c r="INQ42" s="195"/>
      <c r="INR42" s="195"/>
      <c r="INS42" s="195"/>
      <c r="INT42" s="195"/>
      <c r="INU42" s="195"/>
      <c r="INV42" s="195"/>
      <c r="INW42" s="195"/>
      <c r="INX42" s="195"/>
      <c r="INY42" s="195"/>
      <c r="INZ42" s="195"/>
      <c r="IOA42" s="195"/>
      <c r="IOB42" s="195"/>
      <c r="IOC42" s="195"/>
      <c r="IOD42" s="195"/>
      <c r="IOE42" s="195"/>
      <c r="IOF42" s="195"/>
      <c r="IOG42" s="195"/>
      <c r="IOH42" s="195"/>
      <c r="IOI42" s="195"/>
      <c r="IOJ42" s="195"/>
      <c r="IOK42" s="195"/>
      <c r="IOL42" s="195"/>
      <c r="IOM42" s="195"/>
      <c r="ION42" s="195"/>
      <c r="IOO42" s="195"/>
      <c r="IOP42" s="195"/>
      <c r="IOQ42" s="195"/>
      <c r="IOR42" s="195"/>
      <c r="IOS42" s="195"/>
      <c r="IOT42" s="195"/>
      <c r="IOU42" s="195"/>
      <c r="IOV42" s="195"/>
      <c r="IOW42" s="195"/>
      <c r="IOX42" s="195"/>
      <c r="IOY42" s="195"/>
      <c r="IOZ42" s="195"/>
      <c r="IPA42" s="195"/>
      <c r="IPB42" s="195"/>
      <c r="IPC42" s="195"/>
      <c r="IPD42" s="195"/>
      <c r="IPE42" s="195"/>
      <c r="IPF42" s="195"/>
      <c r="IPG42" s="195"/>
      <c r="IPH42" s="195"/>
      <c r="IPI42" s="195"/>
      <c r="IPJ42" s="195"/>
      <c r="IPK42" s="195"/>
      <c r="IPL42" s="195"/>
      <c r="IPM42" s="195"/>
      <c r="IPN42" s="195"/>
      <c r="IPO42" s="195"/>
      <c r="IPP42" s="195"/>
      <c r="IPQ42" s="195"/>
      <c r="IPR42" s="195"/>
      <c r="IPS42" s="195"/>
      <c r="IPT42" s="195"/>
      <c r="IPU42" s="195"/>
      <c r="IPV42" s="195"/>
      <c r="IPW42" s="195"/>
      <c r="IPX42" s="195"/>
      <c r="IPY42" s="195"/>
      <c r="IPZ42" s="195"/>
      <c r="IQA42" s="195"/>
      <c r="IQB42" s="195"/>
      <c r="IQC42" s="195"/>
      <c r="IQD42" s="195"/>
      <c r="IQE42" s="195"/>
      <c r="IQF42" s="195"/>
      <c r="IQG42" s="195"/>
      <c r="IQH42" s="195"/>
      <c r="IQI42" s="195"/>
      <c r="IQJ42" s="195"/>
      <c r="IQK42" s="195"/>
      <c r="IQL42" s="195"/>
      <c r="IQM42" s="195"/>
      <c r="IQN42" s="195"/>
      <c r="IQO42" s="195"/>
      <c r="IQP42" s="195"/>
      <c r="IQQ42" s="195"/>
      <c r="IQR42" s="195"/>
      <c r="IQS42" s="195"/>
      <c r="IQT42" s="195"/>
      <c r="IQU42" s="195"/>
      <c r="IQV42" s="195"/>
      <c r="IQW42" s="195"/>
      <c r="IQX42" s="195"/>
      <c r="IQY42" s="195"/>
      <c r="IQZ42" s="195"/>
      <c r="IRA42" s="195"/>
      <c r="IRB42" s="195"/>
      <c r="IRC42" s="195"/>
      <c r="IRD42" s="195"/>
      <c r="IRE42" s="195"/>
      <c r="IRF42" s="195"/>
      <c r="IRG42" s="195"/>
      <c r="IRH42" s="195"/>
      <c r="IRI42" s="195"/>
      <c r="IRJ42" s="195"/>
      <c r="IRK42" s="195"/>
      <c r="IRL42" s="195"/>
      <c r="IRM42" s="195"/>
      <c r="IRN42" s="195"/>
      <c r="IRO42" s="195"/>
      <c r="IRP42" s="195"/>
      <c r="IRQ42" s="195"/>
      <c r="IRR42" s="195"/>
      <c r="IRS42" s="195"/>
      <c r="IRT42" s="195"/>
      <c r="IRU42" s="195"/>
      <c r="IRV42" s="195"/>
      <c r="IRW42" s="195"/>
      <c r="IRX42" s="195"/>
      <c r="IRY42" s="195"/>
      <c r="IRZ42" s="195"/>
      <c r="ISA42" s="195"/>
      <c r="ISB42" s="195"/>
      <c r="ISC42" s="195"/>
      <c r="ISD42" s="195"/>
      <c r="ISE42" s="195"/>
      <c r="ISF42" s="195"/>
      <c r="ISG42" s="195"/>
      <c r="ISH42" s="195"/>
      <c r="ISI42" s="195"/>
      <c r="ISJ42" s="195"/>
      <c r="ISK42" s="195"/>
      <c r="ISL42" s="195"/>
      <c r="ISM42" s="195"/>
      <c r="ISN42" s="195"/>
      <c r="ISO42" s="195"/>
      <c r="ISP42" s="195"/>
      <c r="ISQ42" s="195"/>
      <c r="ISR42" s="195"/>
      <c r="ISS42" s="195"/>
      <c r="IST42" s="195"/>
      <c r="ISU42" s="195"/>
      <c r="ISV42" s="195"/>
      <c r="ISW42" s="195"/>
      <c r="ISX42" s="195"/>
      <c r="ISY42" s="195"/>
      <c r="ISZ42" s="195"/>
      <c r="ITA42" s="195"/>
      <c r="ITB42" s="195"/>
      <c r="ITC42" s="195"/>
      <c r="ITD42" s="195"/>
      <c r="ITE42" s="195"/>
      <c r="ITF42" s="195"/>
      <c r="ITG42" s="195"/>
      <c r="ITH42" s="195"/>
      <c r="ITI42" s="195"/>
      <c r="ITJ42" s="195"/>
      <c r="ITK42" s="195"/>
      <c r="ITL42" s="195"/>
      <c r="ITM42" s="195"/>
      <c r="ITN42" s="195"/>
      <c r="ITO42" s="195"/>
      <c r="ITP42" s="195"/>
      <c r="ITQ42" s="195"/>
      <c r="ITR42" s="195"/>
      <c r="ITS42" s="195"/>
      <c r="ITT42" s="195"/>
      <c r="ITU42" s="195"/>
      <c r="ITV42" s="195"/>
      <c r="ITW42" s="195"/>
      <c r="ITX42" s="195"/>
      <c r="ITY42" s="195"/>
      <c r="ITZ42" s="195"/>
      <c r="IUA42" s="195"/>
      <c r="IUB42" s="195"/>
      <c r="IUC42" s="195"/>
      <c r="IUD42" s="195"/>
      <c r="IUE42" s="195"/>
      <c r="IUF42" s="195"/>
      <c r="IUG42" s="195"/>
      <c r="IUH42" s="195"/>
      <c r="IUI42" s="195"/>
      <c r="IUJ42" s="195"/>
      <c r="IUK42" s="195"/>
      <c r="IUL42" s="195"/>
      <c r="IUM42" s="195"/>
      <c r="IUN42" s="195"/>
      <c r="IUO42" s="195"/>
      <c r="IUP42" s="195"/>
      <c r="IUQ42" s="195"/>
      <c r="IUR42" s="195"/>
      <c r="IUS42" s="195"/>
      <c r="IUT42" s="195"/>
      <c r="IUU42" s="195"/>
      <c r="IUV42" s="195"/>
      <c r="IUW42" s="195"/>
      <c r="IUX42" s="195"/>
      <c r="IUY42" s="195"/>
      <c r="IUZ42" s="195"/>
      <c r="IVA42" s="195"/>
      <c r="IVB42" s="195"/>
      <c r="IVC42" s="195"/>
      <c r="IVD42" s="195"/>
      <c r="IVE42" s="195"/>
      <c r="IVF42" s="195"/>
      <c r="IVG42" s="195"/>
      <c r="IVH42" s="195"/>
      <c r="IVI42" s="195"/>
      <c r="IVJ42" s="195"/>
      <c r="IVK42" s="195"/>
      <c r="IVL42" s="195"/>
      <c r="IVM42" s="195"/>
      <c r="IVN42" s="195"/>
      <c r="IVO42" s="195"/>
      <c r="IVP42" s="195"/>
      <c r="IVQ42" s="195"/>
      <c r="IVR42" s="195"/>
      <c r="IVS42" s="195"/>
      <c r="IVT42" s="195"/>
      <c r="IVU42" s="195"/>
      <c r="IVV42" s="195"/>
      <c r="IVW42" s="195"/>
      <c r="IVX42" s="195"/>
      <c r="IVY42" s="195"/>
      <c r="IVZ42" s="195"/>
      <c r="IWA42" s="195"/>
      <c r="IWB42" s="195"/>
      <c r="IWC42" s="195"/>
      <c r="IWD42" s="195"/>
      <c r="IWE42" s="195"/>
      <c r="IWF42" s="195"/>
      <c r="IWG42" s="195"/>
      <c r="IWH42" s="195"/>
      <c r="IWI42" s="195"/>
      <c r="IWJ42" s="195"/>
      <c r="IWK42" s="195"/>
      <c r="IWL42" s="195"/>
      <c r="IWM42" s="195"/>
      <c r="IWN42" s="195"/>
      <c r="IWO42" s="195"/>
      <c r="IWP42" s="195"/>
      <c r="IWQ42" s="195"/>
      <c r="IWR42" s="195"/>
      <c r="IWS42" s="195"/>
      <c r="IWT42" s="195"/>
      <c r="IWU42" s="195"/>
      <c r="IWV42" s="195"/>
      <c r="IWW42" s="195"/>
      <c r="IWX42" s="195"/>
      <c r="IWY42" s="195"/>
      <c r="IWZ42" s="195"/>
      <c r="IXA42" s="195"/>
      <c r="IXB42" s="195"/>
      <c r="IXC42" s="195"/>
      <c r="IXD42" s="195"/>
      <c r="IXE42" s="195"/>
      <c r="IXF42" s="195"/>
      <c r="IXG42" s="195"/>
      <c r="IXH42" s="195"/>
      <c r="IXI42" s="195"/>
      <c r="IXJ42" s="195"/>
      <c r="IXK42" s="195"/>
      <c r="IXL42" s="195"/>
      <c r="IXM42" s="195"/>
      <c r="IXN42" s="195"/>
      <c r="IXO42" s="195"/>
      <c r="IXP42" s="195"/>
      <c r="IXQ42" s="195"/>
      <c r="IXR42" s="195"/>
      <c r="IXS42" s="195"/>
      <c r="IXT42" s="195"/>
      <c r="IXU42" s="195"/>
      <c r="IXV42" s="195"/>
      <c r="IXW42" s="195"/>
      <c r="IXX42" s="195"/>
      <c r="IXY42" s="195"/>
      <c r="IXZ42" s="195"/>
      <c r="IYA42" s="195"/>
      <c r="IYB42" s="195"/>
      <c r="IYC42" s="195"/>
      <c r="IYD42" s="195"/>
      <c r="IYE42" s="195"/>
      <c r="IYF42" s="195"/>
      <c r="IYG42" s="195"/>
      <c r="IYH42" s="195"/>
      <c r="IYI42" s="195"/>
      <c r="IYJ42" s="195"/>
      <c r="IYK42" s="195"/>
      <c r="IYL42" s="195"/>
      <c r="IYM42" s="195"/>
      <c r="IYN42" s="195"/>
      <c r="IYO42" s="195"/>
      <c r="IYP42" s="195"/>
      <c r="IYQ42" s="195"/>
      <c r="IYR42" s="195"/>
      <c r="IYS42" s="195"/>
      <c r="IYT42" s="195"/>
      <c r="IYU42" s="195"/>
      <c r="IYV42" s="195"/>
      <c r="IYW42" s="195"/>
      <c r="IYX42" s="195"/>
      <c r="IYY42" s="195"/>
      <c r="IYZ42" s="195"/>
      <c r="IZA42" s="195"/>
      <c r="IZB42" s="195"/>
      <c r="IZC42" s="195"/>
      <c r="IZD42" s="195"/>
      <c r="IZE42" s="195"/>
      <c r="IZF42" s="195"/>
      <c r="IZG42" s="195"/>
      <c r="IZH42" s="195"/>
      <c r="IZI42" s="195"/>
      <c r="IZJ42" s="195"/>
      <c r="IZK42" s="195"/>
      <c r="IZL42" s="195"/>
      <c r="IZM42" s="195"/>
      <c r="IZN42" s="195"/>
      <c r="IZO42" s="195"/>
      <c r="IZP42" s="195"/>
      <c r="IZQ42" s="195"/>
      <c r="IZR42" s="195"/>
      <c r="IZS42" s="195"/>
      <c r="IZT42" s="195"/>
      <c r="IZU42" s="195"/>
      <c r="IZV42" s="195"/>
      <c r="IZW42" s="195"/>
      <c r="IZX42" s="195"/>
      <c r="IZY42" s="195"/>
      <c r="IZZ42" s="195"/>
      <c r="JAA42" s="195"/>
      <c r="JAB42" s="195"/>
      <c r="JAC42" s="195"/>
      <c r="JAD42" s="195"/>
      <c r="JAE42" s="195"/>
      <c r="JAF42" s="195"/>
      <c r="JAG42" s="195"/>
      <c r="JAH42" s="195"/>
      <c r="JAI42" s="195"/>
      <c r="JAJ42" s="195"/>
      <c r="JAK42" s="195"/>
      <c r="JAL42" s="195"/>
      <c r="JAM42" s="195"/>
      <c r="JAN42" s="195"/>
      <c r="JAO42" s="195"/>
      <c r="JAP42" s="195"/>
      <c r="JAQ42" s="195"/>
      <c r="JAR42" s="195"/>
      <c r="JAS42" s="195"/>
      <c r="JAT42" s="195"/>
      <c r="JAU42" s="195"/>
      <c r="JAV42" s="195"/>
      <c r="JAW42" s="195"/>
      <c r="JAX42" s="195"/>
      <c r="JAY42" s="195"/>
      <c r="JAZ42" s="195"/>
      <c r="JBA42" s="195"/>
      <c r="JBB42" s="195"/>
      <c r="JBC42" s="195"/>
      <c r="JBD42" s="195"/>
      <c r="JBE42" s="195"/>
      <c r="JBF42" s="195"/>
      <c r="JBG42" s="195"/>
      <c r="JBH42" s="195"/>
      <c r="JBI42" s="195"/>
      <c r="JBJ42" s="195"/>
      <c r="JBK42" s="195"/>
      <c r="JBL42" s="195"/>
      <c r="JBM42" s="195"/>
      <c r="JBN42" s="195"/>
      <c r="JBO42" s="195"/>
      <c r="JBP42" s="195"/>
      <c r="JBQ42" s="195"/>
      <c r="JBR42" s="195"/>
      <c r="JBS42" s="195"/>
      <c r="JBT42" s="195"/>
      <c r="JBU42" s="195"/>
      <c r="JBV42" s="195"/>
      <c r="JBW42" s="195"/>
      <c r="JBX42" s="195"/>
      <c r="JBY42" s="195"/>
      <c r="JBZ42" s="195"/>
      <c r="JCA42" s="195"/>
      <c r="JCB42" s="195"/>
      <c r="JCC42" s="195"/>
      <c r="JCD42" s="195"/>
      <c r="JCE42" s="195"/>
      <c r="JCF42" s="195"/>
      <c r="JCG42" s="195"/>
      <c r="JCH42" s="195"/>
      <c r="JCI42" s="195"/>
      <c r="JCJ42" s="195"/>
      <c r="JCK42" s="195"/>
      <c r="JCL42" s="195"/>
      <c r="JCM42" s="195"/>
      <c r="JCN42" s="195"/>
      <c r="JCO42" s="195"/>
      <c r="JCP42" s="195"/>
      <c r="JCQ42" s="195"/>
      <c r="JCR42" s="195"/>
      <c r="JCS42" s="195"/>
      <c r="JCT42" s="195"/>
      <c r="JCU42" s="195"/>
      <c r="JCV42" s="195"/>
      <c r="JCW42" s="195"/>
      <c r="JCX42" s="195"/>
      <c r="JCY42" s="195"/>
      <c r="JCZ42" s="195"/>
      <c r="JDA42" s="195"/>
      <c r="JDB42" s="195"/>
      <c r="JDC42" s="195"/>
      <c r="JDD42" s="195"/>
      <c r="JDE42" s="195"/>
      <c r="JDF42" s="195"/>
      <c r="JDG42" s="195"/>
      <c r="JDH42" s="195"/>
      <c r="JDI42" s="195"/>
      <c r="JDJ42" s="195"/>
      <c r="JDK42" s="195"/>
      <c r="JDL42" s="195"/>
      <c r="JDM42" s="195"/>
      <c r="JDN42" s="195"/>
      <c r="JDO42" s="195"/>
      <c r="JDP42" s="195"/>
      <c r="JDQ42" s="195"/>
      <c r="JDR42" s="195"/>
      <c r="JDS42" s="195"/>
      <c r="JDT42" s="195"/>
      <c r="JDU42" s="195"/>
      <c r="JDV42" s="195"/>
      <c r="JDW42" s="195"/>
      <c r="JDX42" s="195"/>
      <c r="JDY42" s="195"/>
      <c r="JDZ42" s="195"/>
      <c r="JEA42" s="195"/>
      <c r="JEB42" s="195"/>
      <c r="JEC42" s="195"/>
      <c r="JED42" s="195"/>
      <c r="JEE42" s="195"/>
      <c r="JEF42" s="195"/>
      <c r="JEG42" s="195"/>
      <c r="JEH42" s="195"/>
      <c r="JEI42" s="195"/>
      <c r="JEJ42" s="195"/>
      <c r="JEK42" s="195"/>
      <c r="JEL42" s="195"/>
      <c r="JEM42" s="195"/>
      <c r="JEN42" s="195"/>
      <c r="JEO42" s="195"/>
      <c r="JEP42" s="195"/>
      <c r="JEQ42" s="195"/>
      <c r="JER42" s="195"/>
      <c r="JES42" s="195"/>
      <c r="JET42" s="195"/>
      <c r="JEU42" s="195"/>
      <c r="JEV42" s="195"/>
      <c r="JEW42" s="195"/>
      <c r="JEX42" s="195"/>
      <c r="JEY42" s="195"/>
      <c r="JEZ42" s="195"/>
      <c r="JFA42" s="195"/>
      <c r="JFB42" s="195"/>
      <c r="JFC42" s="195"/>
      <c r="JFD42" s="195"/>
      <c r="JFE42" s="195"/>
      <c r="JFF42" s="195"/>
      <c r="JFG42" s="195"/>
      <c r="JFH42" s="195"/>
      <c r="JFI42" s="195"/>
      <c r="JFJ42" s="195"/>
      <c r="JFK42" s="195"/>
      <c r="JFL42" s="195"/>
      <c r="JFM42" s="195"/>
      <c r="JFN42" s="195"/>
      <c r="JFO42" s="195"/>
      <c r="JFP42" s="195"/>
      <c r="JFQ42" s="195"/>
      <c r="JFR42" s="195"/>
      <c r="JFS42" s="195"/>
      <c r="JFT42" s="195"/>
      <c r="JFU42" s="195"/>
      <c r="JFV42" s="195"/>
      <c r="JFW42" s="195"/>
      <c r="JFX42" s="195"/>
      <c r="JFY42" s="195"/>
      <c r="JFZ42" s="195"/>
      <c r="JGA42" s="195"/>
      <c r="JGB42" s="195"/>
      <c r="JGC42" s="195"/>
      <c r="JGD42" s="195"/>
      <c r="JGE42" s="195"/>
      <c r="JGF42" s="195"/>
      <c r="JGG42" s="195"/>
      <c r="JGH42" s="195"/>
      <c r="JGI42" s="195"/>
      <c r="JGJ42" s="195"/>
      <c r="JGK42" s="195"/>
      <c r="JGL42" s="195"/>
      <c r="JGM42" s="195"/>
      <c r="JGN42" s="195"/>
      <c r="JGO42" s="195"/>
      <c r="JGP42" s="195"/>
      <c r="JGQ42" s="195"/>
      <c r="JGR42" s="195"/>
      <c r="JGS42" s="195"/>
      <c r="JGT42" s="195"/>
      <c r="JGU42" s="195"/>
      <c r="JGV42" s="195"/>
      <c r="JGW42" s="195"/>
      <c r="JGX42" s="195"/>
      <c r="JGY42" s="195"/>
      <c r="JGZ42" s="195"/>
      <c r="JHA42" s="195"/>
      <c r="JHB42" s="195"/>
      <c r="JHC42" s="195"/>
      <c r="JHD42" s="195"/>
      <c r="JHE42" s="195"/>
      <c r="JHF42" s="195"/>
      <c r="JHG42" s="195"/>
      <c r="JHH42" s="195"/>
      <c r="JHI42" s="195"/>
      <c r="JHJ42" s="195"/>
      <c r="JHK42" s="195"/>
      <c r="JHL42" s="195"/>
      <c r="JHM42" s="195"/>
      <c r="JHN42" s="195"/>
      <c r="JHO42" s="195"/>
      <c r="JHP42" s="195"/>
      <c r="JHQ42" s="195"/>
      <c r="JHR42" s="195"/>
      <c r="JHS42" s="195"/>
      <c r="JHT42" s="195"/>
      <c r="JHU42" s="195"/>
      <c r="JHV42" s="195"/>
      <c r="JHW42" s="195"/>
      <c r="JHX42" s="195"/>
      <c r="JHY42" s="195"/>
      <c r="JHZ42" s="195"/>
      <c r="JIA42" s="195"/>
      <c r="JIB42" s="195"/>
      <c r="JIC42" s="195"/>
      <c r="JID42" s="195"/>
      <c r="JIE42" s="195"/>
      <c r="JIF42" s="195"/>
      <c r="JIG42" s="195"/>
      <c r="JIH42" s="195"/>
      <c r="JII42" s="195"/>
      <c r="JIJ42" s="195"/>
      <c r="JIK42" s="195"/>
      <c r="JIL42" s="195"/>
      <c r="JIM42" s="195"/>
      <c r="JIN42" s="195"/>
      <c r="JIO42" s="195"/>
      <c r="JIP42" s="195"/>
      <c r="JIQ42" s="195"/>
      <c r="JIR42" s="195"/>
      <c r="JIS42" s="195"/>
      <c r="JIT42" s="195"/>
      <c r="JIU42" s="195"/>
      <c r="JIV42" s="195"/>
      <c r="JIW42" s="195"/>
      <c r="JIX42" s="195"/>
      <c r="JIY42" s="195"/>
      <c r="JIZ42" s="195"/>
      <c r="JJA42" s="195"/>
      <c r="JJB42" s="195"/>
      <c r="JJC42" s="195"/>
      <c r="JJD42" s="195"/>
      <c r="JJE42" s="195"/>
      <c r="JJF42" s="195"/>
      <c r="JJG42" s="195"/>
      <c r="JJH42" s="195"/>
      <c r="JJI42" s="195"/>
      <c r="JJJ42" s="195"/>
      <c r="JJK42" s="195"/>
      <c r="JJL42" s="195"/>
      <c r="JJM42" s="195"/>
      <c r="JJN42" s="195"/>
      <c r="JJO42" s="195"/>
      <c r="JJP42" s="195"/>
      <c r="JJQ42" s="195"/>
      <c r="JJR42" s="195"/>
      <c r="JJS42" s="195"/>
      <c r="JJT42" s="195"/>
      <c r="JJU42" s="195"/>
      <c r="JJV42" s="195"/>
      <c r="JJW42" s="195"/>
      <c r="JJX42" s="195"/>
      <c r="JJY42" s="195"/>
      <c r="JJZ42" s="195"/>
      <c r="JKA42" s="195"/>
      <c r="JKB42" s="195"/>
      <c r="JKC42" s="195"/>
      <c r="JKD42" s="195"/>
      <c r="JKE42" s="195"/>
      <c r="JKF42" s="195"/>
      <c r="JKG42" s="195"/>
      <c r="JKH42" s="195"/>
      <c r="JKI42" s="195"/>
      <c r="JKJ42" s="195"/>
      <c r="JKK42" s="195"/>
      <c r="JKL42" s="195"/>
      <c r="JKM42" s="195"/>
      <c r="JKN42" s="195"/>
      <c r="JKO42" s="195"/>
      <c r="JKP42" s="195"/>
      <c r="JKQ42" s="195"/>
      <c r="JKR42" s="195"/>
      <c r="JKS42" s="195"/>
      <c r="JKT42" s="195"/>
      <c r="JKU42" s="195"/>
      <c r="JKV42" s="195"/>
      <c r="JKW42" s="195"/>
      <c r="JKX42" s="195"/>
      <c r="JKY42" s="195"/>
      <c r="JKZ42" s="195"/>
      <c r="JLA42" s="195"/>
      <c r="JLB42" s="195"/>
      <c r="JLC42" s="195"/>
      <c r="JLD42" s="195"/>
      <c r="JLE42" s="195"/>
      <c r="JLF42" s="195"/>
      <c r="JLG42" s="195"/>
      <c r="JLH42" s="195"/>
      <c r="JLI42" s="195"/>
      <c r="JLJ42" s="195"/>
      <c r="JLK42" s="195"/>
      <c r="JLL42" s="195"/>
      <c r="JLM42" s="195"/>
      <c r="JLN42" s="195"/>
      <c r="JLO42" s="195"/>
      <c r="JLP42" s="195"/>
      <c r="JLQ42" s="195"/>
      <c r="JLR42" s="195"/>
      <c r="JLS42" s="195"/>
      <c r="JLT42" s="195"/>
      <c r="JLU42" s="195"/>
      <c r="JLV42" s="195"/>
      <c r="JLW42" s="195"/>
      <c r="JLX42" s="195"/>
      <c r="JLY42" s="195"/>
      <c r="JLZ42" s="195"/>
      <c r="JMA42" s="195"/>
      <c r="JMB42" s="195"/>
      <c r="JMC42" s="195"/>
      <c r="JMD42" s="195"/>
      <c r="JME42" s="195"/>
      <c r="JMF42" s="195"/>
      <c r="JMG42" s="195"/>
      <c r="JMH42" s="195"/>
      <c r="JMI42" s="195"/>
      <c r="JMJ42" s="195"/>
      <c r="JMK42" s="195"/>
      <c r="JML42" s="195"/>
      <c r="JMM42" s="195"/>
      <c r="JMN42" s="195"/>
      <c r="JMO42" s="195"/>
      <c r="JMP42" s="195"/>
      <c r="JMQ42" s="195"/>
      <c r="JMR42" s="195"/>
      <c r="JMS42" s="195"/>
      <c r="JMT42" s="195"/>
      <c r="JMU42" s="195"/>
      <c r="JMV42" s="195"/>
      <c r="JMW42" s="195"/>
      <c r="JMX42" s="195"/>
      <c r="JMY42" s="195"/>
      <c r="JMZ42" s="195"/>
      <c r="JNA42" s="195"/>
      <c r="JNB42" s="195"/>
      <c r="JNC42" s="195"/>
      <c r="JND42" s="195"/>
      <c r="JNE42" s="195"/>
      <c r="JNF42" s="195"/>
      <c r="JNG42" s="195"/>
      <c r="JNH42" s="195"/>
      <c r="JNI42" s="195"/>
      <c r="JNJ42" s="195"/>
      <c r="JNK42" s="195"/>
      <c r="JNL42" s="195"/>
      <c r="JNM42" s="195"/>
      <c r="JNN42" s="195"/>
      <c r="JNO42" s="195"/>
      <c r="JNP42" s="195"/>
      <c r="JNQ42" s="195"/>
      <c r="JNR42" s="195"/>
      <c r="JNS42" s="195"/>
      <c r="JNT42" s="195"/>
      <c r="JNU42" s="195"/>
      <c r="JNV42" s="195"/>
      <c r="JNW42" s="195"/>
      <c r="JNX42" s="195"/>
      <c r="JNY42" s="195"/>
      <c r="JNZ42" s="195"/>
      <c r="JOA42" s="195"/>
      <c r="JOB42" s="195"/>
      <c r="JOC42" s="195"/>
      <c r="JOD42" s="195"/>
      <c r="JOE42" s="195"/>
      <c r="JOF42" s="195"/>
      <c r="JOG42" s="195"/>
      <c r="JOH42" s="195"/>
      <c r="JOI42" s="195"/>
      <c r="JOJ42" s="195"/>
      <c r="JOK42" s="195"/>
      <c r="JOL42" s="195"/>
      <c r="JOM42" s="195"/>
      <c r="JON42" s="195"/>
      <c r="JOO42" s="195"/>
      <c r="JOP42" s="195"/>
      <c r="JOQ42" s="195"/>
      <c r="JOR42" s="195"/>
      <c r="JOS42" s="195"/>
      <c r="JOT42" s="195"/>
      <c r="JOU42" s="195"/>
      <c r="JOV42" s="195"/>
      <c r="JOW42" s="195"/>
      <c r="JOX42" s="195"/>
      <c r="JOY42" s="195"/>
      <c r="JOZ42" s="195"/>
      <c r="JPA42" s="195"/>
      <c r="JPB42" s="195"/>
      <c r="JPC42" s="195"/>
      <c r="JPD42" s="195"/>
      <c r="JPE42" s="195"/>
      <c r="JPF42" s="195"/>
      <c r="JPG42" s="195"/>
      <c r="JPH42" s="195"/>
      <c r="JPI42" s="195"/>
      <c r="JPJ42" s="195"/>
      <c r="JPK42" s="195"/>
      <c r="JPL42" s="195"/>
      <c r="JPM42" s="195"/>
      <c r="JPN42" s="195"/>
      <c r="JPO42" s="195"/>
      <c r="JPP42" s="195"/>
      <c r="JPQ42" s="195"/>
      <c r="JPR42" s="195"/>
      <c r="JPS42" s="195"/>
      <c r="JPT42" s="195"/>
      <c r="JPU42" s="195"/>
      <c r="JPV42" s="195"/>
      <c r="JPW42" s="195"/>
      <c r="JPX42" s="195"/>
      <c r="JPY42" s="195"/>
      <c r="JPZ42" s="195"/>
      <c r="JQA42" s="195"/>
      <c r="JQB42" s="195"/>
      <c r="JQC42" s="195"/>
      <c r="JQD42" s="195"/>
      <c r="JQE42" s="195"/>
      <c r="JQF42" s="195"/>
      <c r="JQG42" s="195"/>
      <c r="JQH42" s="195"/>
      <c r="JQI42" s="195"/>
      <c r="JQJ42" s="195"/>
      <c r="JQK42" s="195"/>
      <c r="JQL42" s="195"/>
      <c r="JQM42" s="195"/>
      <c r="JQN42" s="195"/>
      <c r="JQO42" s="195"/>
      <c r="JQP42" s="195"/>
      <c r="JQQ42" s="195"/>
      <c r="JQR42" s="195"/>
      <c r="JQS42" s="195"/>
      <c r="JQT42" s="195"/>
      <c r="JQU42" s="195"/>
      <c r="JQV42" s="195"/>
      <c r="JQW42" s="195"/>
      <c r="JQX42" s="195"/>
      <c r="JQY42" s="195"/>
      <c r="JQZ42" s="195"/>
      <c r="JRA42" s="195"/>
      <c r="JRB42" s="195"/>
      <c r="JRC42" s="195"/>
      <c r="JRD42" s="195"/>
      <c r="JRE42" s="195"/>
      <c r="JRF42" s="195"/>
      <c r="JRG42" s="195"/>
      <c r="JRH42" s="195"/>
      <c r="JRI42" s="195"/>
      <c r="JRJ42" s="195"/>
      <c r="JRK42" s="195"/>
      <c r="JRL42" s="195"/>
      <c r="JRM42" s="195"/>
      <c r="JRN42" s="195"/>
      <c r="JRO42" s="195"/>
      <c r="JRP42" s="195"/>
      <c r="JRQ42" s="195"/>
      <c r="JRR42" s="195"/>
      <c r="JRS42" s="195"/>
      <c r="JRT42" s="195"/>
      <c r="JRU42" s="195"/>
      <c r="JRV42" s="195"/>
      <c r="JRW42" s="195"/>
      <c r="JRX42" s="195"/>
      <c r="JRY42" s="195"/>
      <c r="JRZ42" s="195"/>
      <c r="JSA42" s="195"/>
      <c r="JSB42" s="195"/>
      <c r="JSC42" s="195"/>
      <c r="JSD42" s="195"/>
      <c r="JSE42" s="195"/>
      <c r="JSF42" s="195"/>
      <c r="JSG42" s="195"/>
      <c r="JSH42" s="195"/>
      <c r="JSI42" s="195"/>
      <c r="JSJ42" s="195"/>
      <c r="JSK42" s="195"/>
      <c r="JSL42" s="195"/>
      <c r="JSM42" s="195"/>
      <c r="JSN42" s="195"/>
      <c r="JSO42" s="195"/>
      <c r="JSP42" s="195"/>
      <c r="JSQ42" s="195"/>
      <c r="JSR42" s="195"/>
      <c r="JSS42" s="195"/>
      <c r="JST42" s="195"/>
      <c r="JSU42" s="195"/>
      <c r="JSV42" s="195"/>
      <c r="JSW42" s="195"/>
      <c r="JSX42" s="195"/>
      <c r="JSY42" s="195"/>
      <c r="JSZ42" s="195"/>
      <c r="JTA42" s="195"/>
      <c r="JTB42" s="195"/>
      <c r="JTC42" s="195"/>
      <c r="JTD42" s="195"/>
      <c r="JTE42" s="195"/>
      <c r="JTF42" s="195"/>
      <c r="JTG42" s="195"/>
      <c r="JTH42" s="195"/>
      <c r="JTI42" s="195"/>
      <c r="JTJ42" s="195"/>
      <c r="JTK42" s="195"/>
      <c r="JTL42" s="195"/>
      <c r="JTM42" s="195"/>
      <c r="JTN42" s="195"/>
      <c r="JTO42" s="195"/>
      <c r="JTP42" s="195"/>
      <c r="JTQ42" s="195"/>
      <c r="JTR42" s="195"/>
      <c r="JTS42" s="195"/>
      <c r="JTT42" s="195"/>
      <c r="JTU42" s="195"/>
      <c r="JTV42" s="195"/>
      <c r="JTW42" s="195"/>
      <c r="JTX42" s="195"/>
      <c r="JTY42" s="195"/>
      <c r="JTZ42" s="195"/>
      <c r="JUA42" s="195"/>
      <c r="JUB42" s="195"/>
      <c r="JUC42" s="195"/>
      <c r="JUD42" s="195"/>
      <c r="JUE42" s="195"/>
      <c r="JUF42" s="195"/>
      <c r="JUG42" s="195"/>
      <c r="JUH42" s="195"/>
      <c r="JUI42" s="195"/>
      <c r="JUJ42" s="195"/>
      <c r="JUK42" s="195"/>
      <c r="JUL42" s="195"/>
      <c r="JUM42" s="195"/>
      <c r="JUN42" s="195"/>
      <c r="JUO42" s="195"/>
      <c r="JUP42" s="195"/>
      <c r="JUQ42" s="195"/>
      <c r="JUR42" s="195"/>
      <c r="JUS42" s="195"/>
      <c r="JUT42" s="195"/>
      <c r="JUU42" s="195"/>
      <c r="JUV42" s="195"/>
      <c r="JUW42" s="195"/>
      <c r="JUX42" s="195"/>
      <c r="JUY42" s="195"/>
      <c r="JUZ42" s="195"/>
      <c r="JVA42" s="195"/>
      <c r="JVB42" s="195"/>
      <c r="JVC42" s="195"/>
      <c r="JVD42" s="195"/>
      <c r="JVE42" s="195"/>
      <c r="JVF42" s="195"/>
      <c r="JVG42" s="195"/>
      <c r="JVH42" s="195"/>
      <c r="JVI42" s="195"/>
      <c r="JVJ42" s="195"/>
      <c r="JVK42" s="195"/>
      <c r="JVL42" s="195"/>
      <c r="JVM42" s="195"/>
      <c r="JVN42" s="195"/>
      <c r="JVO42" s="195"/>
      <c r="JVP42" s="195"/>
      <c r="JVQ42" s="195"/>
      <c r="JVR42" s="195"/>
      <c r="JVS42" s="195"/>
      <c r="JVT42" s="195"/>
      <c r="JVU42" s="195"/>
      <c r="JVV42" s="195"/>
      <c r="JVW42" s="195"/>
      <c r="JVX42" s="195"/>
      <c r="JVY42" s="195"/>
      <c r="JVZ42" s="195"/>
      <c r="JWA42" s="195"/>
      <c r="JWB42" s="195"/>
      <c r="JWC42" s="195"/>
      <c r="JWD42" s="195"/>
      <c r="JWE42" s="195"/>
      <c r="JWF42" s="195"/>
      <c r="JWG42" s="195"/>
      <c r="JWH42" s="195"/>
      <c r="JWI42" s="195"/>
      <c r="JWJ42" s="195"/>
      <c r="JWK42" s="195"/>
      <c r="JWL42" s="195"/>
      <c r="JWM42" s="195"/>
      <c r="JWN42" s="195"/>
      <c r="JWO42" s="195"/>
      <c r="JWP42" s="195"/>
      <c r="JWQ42" s="195"/>
      <c r="JWR42" s="195"/>
      <c r="JWS42" s="195"/>
      <c r="JWT42" s="195"/>
      <c r="JWU42" s="195"/>
      <c r="JWV42" s="195"/>
      <c r="JWW42" s="195"/>
      <c r="JWX42" s="195"/>
      <c r="JWY42" s="195"/>
      <c r="JWZ42" s="195"/>
      <c r="JXA42" s="195"/>
      <c r="JXB42" s="195"/>
      <c r="JXC42" s="195"/>
      <c r="JXD42" s="195"/>
      <c r="JXE42" s="195"/>
      <c r="JXF42" s="195"/>
      <c r="JXG42" s="195"/>
      <c r="JXH42" s="195"/>
      <c r="JXI42" s="195"/>
      <c r="JXJ42" s="195"/>
      <c r="JXK42" s="195"/>
      <c r="JXL42" s="195"/>
      <c r="JXM42" s="195"/>
      <c r="JXN42" s="195"/>
      <c r="JXO42" s="195"/>
      <c r="JXP42" s="195"/>
      <c r="JXQ42" s="195"/>
      <c r="JXR42" s="195"/>
      <c r="JXS42" s="195"/>
      <c r="JXT42" s="195"/>
      <c r="JXU42" s="195"/>
      <c r="JXV42" s="195"/>
      <c r="JXW42" s="195"/>
      <c r="JXX42" s="195"/>
      <c r="JXY42" s="195"/>
      <c r="JXZ42" s="195"/>
      <c r="JYA42" s="195"/>
      <c r="JYB42" s="195"/>
      <c r="JYC42" s="195"/>
      <c r="JYD42" s="195"/>
      <c r="JYE42" s="195"/>
      <c r="JYF42" s="195"/>
      <c r="JYG42" s="195"/>
      <c r="JYH42" s="195"/>
      <c r="JYI42" s="195"/>
      <c r="JYJ42" s="195"/>
      <c r="JYK42" s="195"/>
      <c r="JYL42" s="195"/>
      <c r="JYM42" s="195"/>
      <c r="JYN42" s="195"/>
      <c r="JYO42" s="195"/>
      <c r="JYP42" s="195"/>
      <c r="JYQ42" s="195"/>
      <c r="JYR42" s="195"/>
      <c r="JYS42" s="195"/>
      <c r="JYT42" s="195"/>
      <c r="JYU42" s="195"/>
      <c r="JYV42" s="195"/>
      <c r="JYW42" s="195"/>
      <c r="JYX42" s="195"/>
      <c r="JYY42" s="195"/>
      <c r="JYZ42" s="195"/>
      <c r="JZA42" s="195"/>
      <c r="JZB42" s="195"/>
      <c r="JZC42" s="195"/>
      <c r="JZD42" s="195"/>
      <c r="JZE42" s="195"/>
      <c r="JZF42" s="195"/>
      <c r="JZG42" s="195"/>
      <c r="JZH42" s="195"/>
      <c r="JZI42" s="195"/>
      <c r="JZJ42" s="195"/>
      <c r="JZK42" s="195"/>
      <c r="JZL42" s="195"/>
      <c r="JZM42" s="195"/>
      <c r="JZN42" s="195"/>
      <c r="JZO42" s="195"/>
      <c r="JZP42" s="195"/>
      <c r="JZQ42" s="195"/>
      <c r="JZR42" s="195"/>
      <c r="JZS42" s="195"/>
      <c r="JZT42" s="195"/>
      <c r="JZU42" s="195"/>
      <c r="JZV42" s="195"/>
      <c r="JZW42" s="195"/>
      <c r="JZX42" s="195"/>
      <c r="JZY42" s="195"/>
      <c r="JZZ42" s="195"/>
      <c r="KAA42" s="195"/>
      <c r="KAB42" s="195"/>
      <c r="KAC42" s="195"/>
      <c r="KAD42" s="195"/>
      <c r="KAE42" s="195"/>
      <c r="KAF42" s="195"/>
      <c r="KAG42" s="195"/>
      <c r="KAH42" s="195"/>
      <c r="KAI42" s="195"/>
      <c r="KAJ42" s="195"/>
      <c r="KAK42" s="195"/>
      <c r="KAL42" s="195"/>
      <c r="KAM42" s="195"/>
      <c r="KAN42" s="195"/>
      <c r="KAO42" s="195"/>
      <c r="KAP42" s="195"/>
      <c r="KAQ42" s="195"/>
      <c r="KAR42" s="195"/>
      <c r="KAS42" s="195"/>
      <c r="KAT42" s="195"/>
      <c r="KAU42" s="195"/>
      <c r="KAV42" s="195"/>
      <c r="KAW42" s="195"/>
      <c r="KAX42" s="195"/>
      <c r="KAY42" s="195"/>
      <c r="KAZ42" s="195"/>
      <c r="KBA42" s="195"/>
      <c r="KBB42" s="195"/>
      <c r="KBC42" s="195"/>
      <c r="KBD42" s="195"/>
      <c r="KBE42" s="195"/>
      <c r="KBF42" s="195"/>
      <c r="KBG42" s="195"/>
      <c r="KBH42" s="195"/>
      <c r="KBI42" s="195"/>
      <c r="KBJ42" s="195"/>
      <c r="KBK42" s="195"/>
      <c r="KBL42" s="195"/>
      <c r="KBM42" s="195"/>
      <c r="KBN42" s="195"/>
      <c r="KBO42" s="195"/>
      <c r="KBP42" s="195"/>
      <c r="KBQ42" s="195"/>
      <c r="KBR42" s="195"/>
      <c r="KBS42" s="195"/>
      <c r="KBT42" s="195"/>
      <c r="KBU42" s="195"/>
      <c r="KBV42" s="195"/>
      <c r="KBW42" s="195"/>
      <c r="KBX42" s="195"/>
      <c r="KBY42" s="195"/>
      <c r="KBZ42" s="195"/>
      <c r="KCA42" s="195"/>
      <c r="KCB42" s="195"/>
      <c r="KCC42" s="195"/>
      <c r="KCD42" s="195"/>
      <c r="KCE42" s="195"/>
      <c r="KCF42" s="195"/>
      <c r="KCG42" s="195"/>
      <c r="KCH42" s="195"/>
      <c r="KCI42" s="195"/>
      <c r="KCJ42" s="195"/>
      <c r="KCK42" s="195"/>
      <c r="KCL42" s="195"/>
      <c r="KCM42" s="195"/>
      <c r="KCN42" s="195"/>
      <c r="KCO42" s="195"/>
      <c r="KCP42" s="195"/>
      <c r="KCQ42" s="195"/>
      <c r="KCR42" s="195"/>
      <c r="KCS42" s="195"/>
      <c r="KCT42" s="195"/>
      <c r="KCU42" s="195"/>
      <c r="KCV42" s="195"/>
      <c r="KCW42" s="195"/>
      <c r="KCX42" s="195"/>
      <c r="KCY42" s="195"/>
      <c r="KCZ42" s="195"/>
      <c r="KDA42" s="195"/>
      <c r="KDB42" s="195"/>
      <c r="KDC42" s="195"/>
      <c r="KDD42" s="195"/>
      <c r="KDE42" s="195"/>
      <c r="KDF42" s="195"/>
      <c r="KDG42" s="195"/>
      <c r="KDH42" s="195"/>
      <c r="KDI42" s="195"/>
      <c r="KDJ42" s="195"/>
      <c r="KDK42" s="195"/>
      <c r="KDL42" s="195"/>
      <c r="KDM42" s="195"/>
      <c r="KDN42" s="195"/>
      <c r="KDO42" s="195"/>
      <c r="KDP42" s="195"/>
      <c r="KDQ42" s="195"/>
      <c r="KDR42" s="195"/>
      <c r="KDS42" s="195"/>
      <c r="KDT42" s="195"/>
      <c r="KDU42" s="195"/>
      <c r="KDV42" s="195"/>
      <c r="KDW42" s="195"/>
      <c r="KDX42" s="195"/>
      <c r="KDY42" s="195"/>
      <c r="KDZ42" s="195"/>
      <c r="KEA42" s="195"/>
      <c r="KEB42" s="195"/>
      <c r="KEC42" s="195"/>
      <c r="KED42" s="195"/>
      <c r="KEE42" s="195"/>
      <c r="KEF42" s="195"/>
      <c r="KEG42" s="195"/>
      <c r="KEH42" s="195"/>
      <c r="KEI42" s="195"/>
      <c r="KEJ42" s="195"/>
      <c r="KEK42" s="195"/>
      <c r="KEL42" s="195"/>
      <c r="KEM42" s="195"/>
      <c r="KEN42" s="195"/>
      <c r="KEO42" s="195"/>
      <c r="KEP42" s="195"/>
      <c r="KEQ42" s="195"/>
      <c r="KER42" s="195"/>
      <c r="KES42" s="195"/>
      <c r="KET42" s="195"/>
      <c r="KEU42" s="195"/>
      <c r="KEV42" s="195"/>
      <c r="KEW42" s="195"/>
      <c r="KEX42" s="195"/>
      <c r="KEY42" s="195"/>
      <c r="KEZ42" s="195"/>
      <c r="KFA42" s="195"/>
      <c r="KFB42" s="195"/>
      <c r="KFC42" s="195"/>
      <c r="KFD42" s="195"/>
      <c r="KFE42" s="195"/>
      <c r="KFF42" s="195"/>
      <c r="KFG42" s="195"/>
      <c r="KFH42" s="195"/>
      <c r="KFI42" s="195"/>
      <c r="KFJ42" s="195"/>
      <c r="KFK42" s="195"/>
      <c r="KFL42" s="195"/>
      <c r="KFM42" s="195"/>
      <c r="KFN42" s="195"/>
      <c r="KFO42" s="195"/>
      <c r="KFP42" s="195"/>
      <c r="KFQ42" s="195"/>
      <c r="KFR42" s="195"/>
      <c r="KFS42" s="195"/>
      <c r="KFT42" s="195"/>
      <c r="KFU42" s="195"/>
      <c r="KFV42" s="195"/>
      <c r="KFW42" s="195"/>
      <c r="KFX42" s="195"/>
      <c r="KFY42" s="195"/>
      <c r="KFZ42" s="195"/>
      <c r="KGA42" s="195"/>
      <c r="KGB42" s="195"/>
      <c r="KGC42" s="195"/>
      <c r="KGD42" s="195"/>
      <c r="KGE42" s="195"/>
      <c r="KGF42" s="195"/>
      <c r="KGG42" s="195"/>
      <c r="KGH42" s="195"/>
      <c r="KGI42" s="195"/>
      <c r="KGJ42" s="195"/>
      <c r="KGK42" s="195"/>
      <c r="KGL42" s="195"/>
      <c r="KGM42" s="195"/>
      <c r="KGN42" s="195"/>
      <c r="KGO42" s="195"/>
      <c r="KGP42" s="195"/>
      <c r="KGQ42" s="195"/>
      <c r="KGR42" s="195"/>
      <c r="KGS42" s="195"/>
      <c r="KGT42" s="195"/>
      <c r="KGU42" s="195"/>
      <c r="KGV42" s="195"/>
      <c r="KGW42" s="195"/>
      <c r="KGX42" s="195"/>
      <c r="KGY42" s="195"/>
      <c r="KGZ42" s="195"/>
      <c r="KHA42" s="195"/>
      <c r="KHB42" s="195"/>
      <c r="KHC42" s="195"/>
      <c r="KHD42" s="195"/>
      <c r="KHE42" s="195"/>
      <c r="KHF42" s="195"/>
      <c r="KHG42" s="195"/>
      <c r="KHH42" s="195"/>
      <c r="KHI42" s="195"/>
      <c r="KHJ42" s="195"/>
      <c r="KHK42" s="195"/>
      <c r="KHL42" s="195"/>
      <c r="KHM42" s="195"/>
      <c r="KHN42" s="195"/>
      <c r="KHO42" s="195"/>
      <c r="KHP42" s="195"/>
      <c r="KHQ42" s="195"/>
      <c r="KHR42" s="195"/>
      <c r="KHS42" s="195"/>
      <c r="KHT42" s="195"/>
      <c r="KHU42" s="195"/>
      <c r="KHV42" s="195"/>
      <c r="KHW42" s="195"/>
      <c r="KHX42" s="195"/>
      <c r="KHY42" s="195"/>
      <c r="KHZ42" s="195"/>
      <c r="KIA42" s="195"/>
      <c r="KIB42" s="195"/>
      <c r="KIC42" s="195"/>
      <c r="KID42" s="195"/>
      <c r="KIE42" s="195"/>
      <c r="KIF42" s="195"/>
      <c r="KIG42" s="195"/>
      <c r="KIH42" s="195"/>
      <c r="KII42" s="195"/>
      <c r="KIJ42" s="195"/>
      <c r="KIK42" s="195"/>
      <c r="KIL42" s="195"/>
      <c r="KIM42" s="195"/>
      <c r="KIN42" s="195"/>
      <c r="KIO42" s="195"/>
      <c r="KIP42" s="195"/>
      <c r="KIQ42" s="195"/>
      <c r="KIR42" s="195"/>
      <c r="KIS42" s="195"/>
      <c r="KIT42" s="195"/>
      <c r="KIU42" s="195"/>
      <c r="KIV42" s="195"/>
      <c r="KIW42" s="195"/>
      <c r="KIX42" s="195"/>
      <c r="KIY42" s="195"/>
      <c r="KIZ42" s="195"/>
      <c r="KJA42" s="195"/>
      <c r="KJB42" s="195"/>
      <c r="KJC42" s="195"/>
      <c r="KJD42" s="195"/>
      <c r="KJE42" s="195"/>
      <c r="KJF42" s="195"/>
      <c r="KJG42" s="195"/>
      <c r="KJH42" s="195"/>
      <c r="KJI42" s="195"/>
      <c r="KJJ42" s="195"/>
      <c r="KJK42" s="195"/>
      <c r="KJL42" s="195"/>
      <c r="KJM42" s="195"/>
      <c r="KJN42" s="195"/>
      <c r="KJO42" s="195"/>
      <c r="KJP42" s="195"/>
      <c r="KJQ42" s="195"/>
      <c r="KJR42" s="195"/>
      <c r="KJS42" s="195"/>
      <c r="KJT42" s="195"/>
      <c r="KJU42" s="195"/>
      <c r="KJV42" s="195"/>
      <c r="KJW42" s="195"/>
      <c r="KJX42" s="195"/>
      <c r="KJY42" s="195"/>
      <c r="KJZ42" s="195"/>
      <c r="KKA42" s="195"/>
      <c r="KKB42" s="195"/>
      <c r="KKC42" s="195"/>
      <c r="KKD42" s="195"/>
      <c r="KKE42" s="195"/>
      <c r="KKF42" s="195"/>
      <c r="KKG42" s="195"/>
      <c r="KKH42" s="195"/>
      <c r="KKI42" s="195"/>
      <c r="KKJ42" s="195"/>
      <c r="KKK42" s="195"/>
      <c r="KKL42" s="195"/>
      <c r="KKM42" s="195"/>
      <c r="KKN42" s="195"/>
      <c r="KKO42" s="195"/>
      <c r="KKP42" s="195"/>
      <c r="KKQ42" s="195"/>
      <c r="KKR42" s="195"/>
      <c r="KKS42" s="195"/>
      <c r="KKT42" s="195"/>
      <c r="KKU42" s="195"/>
      <c r="KKV42" s="195"/>
      <c r="KKW42" s="195"/>
      <c r="KKX42" s="195"/>
      <c r="KKY42" s="195"/>
      <c r="KKZ42" s="195"/>
      <c r="KLA42" s="195"/>
      <c r="KLB42" s="195"/>
      <c r="KLC42" s="195"/>
      <c r="KLD42" s="195"/>
      <c r="KLE42" s="195"/>
      <c r="KLF42" s="195"/>
      <c r="KLG42" s="195"/>
      <c r="KLH42" s="195"/>
      <c r="KLI42" s="195"/>
      <c r="KLJ42" s="195"/>
      <c r="KLK42" s="195"/>
      <c r="KLL42" s="195"/>
      <c r="KLM42" s="195"/>
      <c r="KLN42" s="195"/>
      <c r="KLO42" s="195"/>
      <c r="KLP42" s="195"/>
      <c r="KLQ42" s="195"/>
      <c r="KLR42" s="195"/>
      <c r="KLS42" s="195"/>
      <c r="KLT42" s="195"/>
      <c r="KLU42" s="195"/>
      <c r="KLV42" s="195"/>
      <c r="KLW42" s="195"/>
      <c r="KLX42" s="195"/>
      <c r="KLY42" s="195"/>
      <c r="KLZ42" s="195"/>
      <c r="KMA42" s="195"/>
      <c r="KMB42" s="195"/>
      <c r="KMC42" s="195"/>
      <c r="KMD42" s="195"/>
      <c r="KME42" s="195"/>
      <c r="KMF42" s="195"/>
      <c r="KMG42" s="195"/>
      <c r="KMH42" s="195"/>
      <c r="KMI42" s="195"/>
      <c r="KMJ42" s="195"/>
      <c r="KMK42" s="195"/>
      <c r="KML42" s="195"/>
      <c r="KMM42" s="195"/>
      <c r="KMN42" s="195"/>
      <c r="KMO42" s="195"/>
      <c r="KMP42" s="195"/>
      <c r="KMQ42" s="195"/>
      <c r="KMR42" s="195"/>
      <c r="KMS42" s="195"/>
      <c r="KMT42" s="195"/>
      <c r="KMU42" s="195"/>
      <c r="KMV42" s="195"/>
      <c r="KMW42" s="195"/>
      <c r="KMX42" s="195"/>
      <c r="KMY42" s="195"/>
      <c r="KMZ42" s="195"/>
      <c r="KNA42" s="195"/>
      <c r="KNB42" s="195"/>
      <c r="KNC42" s="195"/>
      <c r="KND42" s="195"/>
      <c r="KNE42" s="195"/>
      <c r="KNF42" s="195"/>
      <c r="KNG42" s="195"/>
      <c r="KNH42" s="195"/>
      <c r="KNI42" s="195"/>
      <c r="KNJ42" s="195"/>
      <c r="KNK42" s="195"/>
      <c r="KNL42" s="195"/>
      <c r="KNM42" s="195"/>
      <c r="KNN42" s="195"/>
      <c r="KNO42" s="195"/>
      <c r="KNP42" s="195"/>
      <c r="KNQ42" s="195"/>
      <c r="KNR42" s="195"/>
      <c r="KNS42" s="195"/>
      <c r="KNT42" s="195"/>
      <c r="KNU42" s="195"/>
      <c r="KNV42" s="195"/>
      <c r="KNW42" s="195"/>
      <c r="KNX42" s="195"/>
      <c r="KNY42" s="195"/>
      <c r="KNZ42" s="195"/>
      <c r="KOA42" s="195"/>
      <c r="KOB42" s="195"/>
      <c r="KOC42" s="195"/>
      <c r="KOD42" s="195"/>
      <c r="KOE42" s="195"/>
      <c r="KOF42" s="195"/>
      <c r="KOG42" s="195"/>
      <c r="KOH42" s="195"/>
      <c r="KOI42" s="195"/>
      <c r="KOJ42" s="195"/>
      <c r="KOK42" s="195"/>
      <c r="KOL42" s="195"/>
      <c r="KOM42" s="195"/>
      <c r="KON42" s="195"/>
      <c r="KOO42" s="195"/>
      <c r="KOP42" s="195"/>
      <c r="KOQ42" s="195"/>
      <c r="KOR42" s="195"/>
      <c r="KOS42" s="195"/>
      <c r="KOT42" s="195"/>
      <c r="KOU42" s="195"/>
      <c r="KOV42" s="195"/>
      <c r="KOW42" s="195"/>
      <c r="KOX42" s="195"/>
      <c r="KOY42" s="195"/>
      <c r="KOZ42" s="195"/>
      <c r="KPA42" s="195"/>
      <c r="KPB42" s="195"/>
      <c r="KPC42" s="195"/>
      <c r="KPD42" s="195"/>
      <c r="KPE42" s="195"/>
      <c r="KPF42" s="195"/>
      <c r="KPG42" s="195"/>
      <c r="KPH42" s="195"/>
      <c r="KPI42" s="195"/>
      <c r="KPJ42" s="195"/>
      <c r="KPK42" s="195"/>
      <c r="KPL42" s="195"/>
      <c r="KPM42" s="195"/>
      <c r="KPN42" s="195"/>
      <c r="KPO42" s="195"/>
      <c r="KPP42" s="195"/>
      <c r="KPQ42" s="195"/>
      <c r="KPR42" s="195"/>
      <c r="KPS42" s="195"/>
      <c r="KPT42" s="195"/>
      <c r="KPU42" s="195"/>
      <c r="KPV42" s="195"/>
      <c r="KPW42" s="195"/>
      <c r="KPX42" s="195"/>
      <c r="KPY42" s="195"/>
      <c r="KPZ42" s="195"/>
      <c r="KQA42" s="195"/>
      <c r="KQB42" s="195"/>
      <c r="KQC42" s="195"/>
      <c r="KQD42" s="195"/>
      <c r="KQE42" s="195"/>
      <c r="KQF42" s="195"/>
      <c r="KQG42" s="195"/>
      <c r="KQH42" s="195"/>
      <c r="KQI42" s="195"/>
      <c r="KQJ42" s="195"/>
      <c r="KQK42" s="195"/>
      <c r="KQL42" s="195"/>
      <c r="KQM42" s="195"/>
      <c r="KQN42" s="195"/>
      <c r="KQO42" s="195"/>
      <c r="KQP42" s="195"/>
      <c r="KQQ42" s="195"/>
      <c r="KQR42" s="195"/>
      <c r="KQS42" s="195"/>
      <c r="KQT42" s="195"/>
      <c r="KQU42" s="195"/>
      <c r="KQV42" s="195"/>
      <c r="KQW42" s="195"/>
      <c r="KQX42" s="195"/>
      <c r="KQY42" s="195"/>
      <c r="KQZ42" s="195"/>
      <c r="KRA42" s="195"/>
      <c r="KRB42" s="195"/>
      <c r="KRC42" s="195"/>
      <c r="KRD42" s="195"/>
      <c r="KRE42" s="195"/>
      <c r="KRF42" s="195"/>
      <c r="KRG42" s="195"/>
      <c r="KRH42" s="195"/>
      <c r="KRI42" s="195"/>
      <c r="KRJ42" s="195"/>
      <c r="KRK42" s="195"/>
      <c r="KRL42" s="195"/>
      <c r="KRM42" s="195"/>
      <c r="KRN42" s="195"/>
      <c r="KRO42" s="195"/>
      <c r="KRP42" s="195"/>
      <c r="KRQ42" s="195"/>
      <c r="KRR42" s="195"/>
      <c r="KRS42" s="195"/>
      <c r="KRT42" s="195"/>
      <c r="KRU42" s="195"/>
      <c r="KRV42" s="195"/>
      <c r="KRW42" s="195"/>
      <c r="KRX42" s="195"/>
      <c r="KRY42" s="195"/>
      <c r="KRZ42" s="195"/>
      <c r="KSA42" s="195"/>
      <c r="KSB42" s="195"/>
      <c r="KSC42" s="195"/>
      <c r="KSD42" s="195"/>
      <c r="KSE42" s="195"/>
      <c r="KSF42" s="195"/>
      <c r="KSG42" s="195"/>
      <c r="KSH42" s="195"/>
      <c r="KSI42" s="195"/>
      <c r="KSJ42" s="195"/>
      <c r="KSK42" s="195"/>
      <c r="KSL42" s="195"/>
      <c r="KSM42" s="195"/>
      <c r="KSN42" s="195"/>
      <c r="KSO42" s="195"/>
      <c r="KSP42" s="195"/>
      <c r="KSQ42" s="195"/>
      <c r="KSR42" s="195"/>
      <c r="KSS42" s="195"/>
      <c r="KST42" s="195"/>
      <c r="KSU42" s="195"/>
      <c r="KSV42" s="195"/>
      <c r="KSW42" s="195"/>
      <c r="KSX42" s="195"/>
      <c r="KSY42" s="195"/>
      <c r="KSZ42" s="195"/>
      <c r="KTA42" s="195"/>
      <c r="KTB42" s="195"/>
      <c r="KTC42" s="195"/>
      <c r="KTD42" s="195"/>
      <c r="KTE42" s="195"/>
      <c r="KTF42" s="195"/>
      <c r="KTG42" s="195"/>
      <c r="KTH42" s="195"/>
      <c r="KTI42" s="195"/>
      <c r="KTJ42" s="195"/>
      <c r="KTK42" s="195"/>
      <c r="KTL42" s="195"/>
      <c r="KTM42" s="195"/>
      <c r="KTN42" s="195"/>
      <c r="KTO42" s="195"/>
      <c r="KTP42" s="195"/>
      <c r="KTQ42" s="195"/>
      <c r="KTR42" s="195"/>
      <c r="KTS42" s="195"/>
      <c r="KTT42" s="195"/>
      <c r="KTU42" s="195"/>
      <c r="KTV42" s="195"/>
      <c r="KTW42" s="195"/>
      <c r="KTX42" s="195"/>
      <c r="KTY42" s="195"/>
      <c r="KTZ42" s="195"/>
      <c r="KUA42" s="195"/>
      <c r="KUB42" s="195"/>
      <c r="KUC42" s="195"/>
      <c r="KUD42" s="195"/>
      <c r="KUE42" s="195"/>
      <c r="KUF42" s="195"/>
      <c r="KUG42" s="195"/>
      <c r="KUH42" s="195"/>
      <c r="KUI42" s="195"/>
      <c r="KUJ42" s="195"/>
      <c r="KUK42" s="195"/>
      <c r="KUL42" s="195"/>
      <c r="KUM42" s="195"/>
      <c r="KUN42" s="195"/>
      <c r="KUO42" s="195"/>
      <c r="KUP42" s="195"/>
      <c r="KUQ42" s="195"/>
      <c r="KUR42" s="195"/>
      <c r="KUS42" s="195"/>
      <c r="KUT42" s="195"/>
      <c r="KUU42" s="195"/>
      <c r="KUV42" s="195"/>
      <c r="KUW42" s="195"/>
      <c r="KUX42" s="195"/>
      <c r="KUY42" s="195"/>
      <c r="KUZ42" s="195"/>
      <c r="KVA42" s="195"/>
      <c r="KVB42" s="195"/>
      <c r="KVC42" s="195"/>
      <c r="KVD42" s="195"/>
      <c r="KVE42" s="195"/>
      <c r="KVF42" s="195"/>
      <c r="KVG42" s="195"/>
      <c r="KVH42" s="195"/>
      <c r="KVI42" s="195"/>
      <c r="KVJ42" s="195"/>
      <c r="KVK42" s="195"/>
      <c r="KVL42" s="195"/>
      <c r="KVM42" s="195"/>
      <c r="KVN42" s="195"/>
      <c r="KVO42" s="195"/>
      <c r="KVP42" s="195"/>
      <c r="KVQ42" s="195"/>
      <c r="KVR42" s="195"/>
      <c r="KVS42" s="195"/>
      <c r="KVT42" s="195"/>
      <c r="KVU42" s="195"/>
      <c r="KVV42" s="195"/>
      <c r="KVW42" s="195"/>
      <c r="KVX42" s="195"/>
      <c r="KVY42" s="195"/>
      <c r="KVZ42" s="195"/>
      <c r="KWA42" s="195"/>
      <c r="KWB42" s="195"/>
      <c r="KWC42" s="195"/>
      <c r="KWD42" s="195"/>
      <c r="KWE42" s="195"/>
      <c r="KWF42" s="195"/>
      <c r="KWG42" s="195"/>
      <c r="KWH42" s="195"/>
      <c r="KWI42" s="195"/>
      <c r="KWJ42" s="195"/>
      <c r="KWK42" s="195"/>
      <c r="KWL42" s="195"/>
      <c r="KWM42" s="195"/>
      <c r="KWN42" s="195"/>
      <c r="KWO42" s="195"/>
      <c r="KWP42" s="195"/>
      <c r="KWQ42" s="195"/>
      <c r="KWR42" s="195"/>
      <c r="KWS42" s="195"/>
      <c r="KWT42" s="195"/>
      <c r="KWU42" s="195"/>
      <c r="KWV42" s="195"/>
      <c r="KWW42" s="195"/>
      <c r="KWX42" s="195"/>
      <c r="KWY42" s="195"/>
      <c r="KWZ42" s="195"/>
      <c r="KXA42" s="195"/>
      <c r="KXB42" s="195"/>
      <c r="KXC42" s="195"/>
      <c r="KXD42" s="195"/>
      <c r="KXE42" s="195"/>
      <c r="KXF42" s="195"/>
      <c r="KXG42" s="195"/>
      <c r="KXH42" s="195"/>
      <c r="KXI42" s="195"/>
      <c r="KXJ42" s="195"/>
      <c r="KXK42" s="195"/>
      <c r="KXL42" s="195"/>
      <c r="KXM42" s="195"/>
      <c r="KXN42" s="195"/>
      <c r="KXO42" s="195"/>
      <c r="KXP42" s="195"/>
      <c r="KXQ42" s="195"/>
      <c r="KXR42" s="195"/>
      <c r="KXS42" s="195"/>
      <c r="KXT42" s="195"/>
      <c r="KXU42" s="195"/>
      <c r="KXV42" s="195"/>
      <c r="KXW42" s="195"/>
      <c r="KXX42" s="195"/>
      <c r="KXY42" s="195"/>
      <c r="KXZ42" s="195"/>
      <c r="KYA42" s="195"/>
      <c r="KYB42" s="195"/>
      <c r="KYC42" s="195"/>
      <c r="KYD42" s="195"/>
      <c r="KYE42" s="195"/>
      <c r="KYF42" s="195"/>
      <c r="KYG42" s="195"/>
      <c r="KYH42" s="195"/>
      <c r="KYI42" s="195"/>
      <c r="KYJ42" s="195"/>
      <c r="KYK42" s="195"/>
      <c r="KYL42" s="195"/>
      <c r="KYM42" s="195"/>
      <c r="KYN42" s="195"/>
      <c r="KYO42" s="195"/>
      <c r="KYP42" s="195"/>
      <c r="KYQ42" s="195"/>
      <c r="KYR42" s="195"/>
      <c r="KYS42" s="195"/>
      <c r="KYT42" s="195"/>
      <c r="KYU42" s="195"/>
      <c r="KYV42" s="195"/>
      <c r="KYW42" s="195"/>
      <c r="KYX42" s="195"/>
      <c r="KYY42" s="195"/>
      <c r="KYZ42" s="195"/>
      <c r="KZA42" s="195"/>
      <c r="KZB42" s="195"/>
      <c r="KZC42" s="195"/>
      <c r="KZD42" s="195"/>
      <c r="KZE42" s="195"/>
      <c r="KZF42" s="195"/>
      <c r="KZG42" s="195"/>
      <c r="KZH42" s="195"/>
      <c r="KZI42" s="195"/>
      <c r="KZJ42" s="195"/>
      <c r="KZK42" s="195"/>
      <c r="KZL42" s="195"/>
      <c r="KZM42" s="195"/>
      <c r="KZN42" s="195"/>
      <c r="KZO42" s="195"/>
      <c r="KZP42" s="195"/>
      <c r="KZQ42" s="195"/>
      <c r="KZR42" s="195"/>
      <c r="KZS42" s="195"/>
      <c r="KZT42" s="195"/>
      <c r="KZU42" s="195"/>
      <c r="KZV42" s="195"/>
      <c r="KZW42" s="195"/>
      <c r="KZX42" s="195"/>
      <c r="KZY42" s="195"/>
      <c r="KZZ42" s="195"/>
      <c r="LAA42" s="195"/>
      <c r="LAB42" s="195"/>
      <c r="LAC42" s="195"/>
      <c r="LAD42" s="195"/>
      <c r="LAE42" s="195"/>
      <c r="LAF42" s="195"/>
      <c r="LAG42" s="195"/>
      <c r="LAH42" s="195"/>
      <c r="LAI42" s="195"/>
      <c r="LAJ42" s="195"/>
      <c r="LAK42" s="195"/>
      <c r="LAL42" s="195"/>
      <c r="LAM42" s="195"/>
      <c r="LAN42" s="195"/>
      <c r="LAO42" s="195"/>
      <c r="LAP42" s="195"/>
      <c r="LAQ42" s="195"/>
      <c r="LAR42" s="195"/>
      <c r="LAS42" s="195"/>
      <c r="LAT42" s="195"/>
      <c r="LAU42" s="195"/>
      <c r="LAV42" s="195"/>
      <c r="LAW42" s="195"/>
      <c r="LAX42" s="195"/>
      <c r="LAY42" s="195"/>
      <c r="LAZ42" s="195"/>
      <c r="LBA42" s="195"/>
      <c r="LBB42" s="195"/>
      <c r="LBC42" s="195"/>
      <c r="LBD42" s="195"/>
      <c r="LBE42" s="195"/>
      <c r="LBF42" s="195"/>
      <c r="LBG42" s="195"/>
      <c r="LBH42" s="195"/>
      <c r="LBI42" s="195"/>
      <c r="LBJ42" s="195"/>
      <c r="LBK42" s="195"/>
      <c r="LBL42" s="195"/>
      <c r="LBM42" s="195"/>
      <c r="LBN42" s="195"/>
      <c r="LBO42" s="195"/>
      <c r="LBP42" s="195"/>
      <c r="LBQ42" s="195"/>
      <c r="LBR42" s="195"/>
      <c r="LBS42" s="195"/>
      <c r="LBT42" s="195"/>
      <c r="LBU42" s="195"/>
      <c r="LBV42" s="195"/>
      <c r="LBW42" s="195"/>
      <c r="LBX42" s="195"/>
      <c r="LBY42" s="195"/>
      <c r="LBZ42" s="195"/>
      <c r="LCA42" s="195"/>
      <c r="LCB42" s="195"/>
      <c r="LCC42" s="195"/>
      <c r="LCD42" s="195"/>
      <c r="LCE42" s="195"/>
      <c r="LCF42" s="195"/>
      <c r="LCG42" s="195"/>
      <c r="LCH42" s="195"/>
      <c r="LCI42" s="195"/>
      <c r="LCJ42" s="195"/>
      <c r="LCK42" s="195"/>
      <c r="LCL42" s="195"/>
      <c r="LCM42" s="195"/>
      <c r="LCN42" s="195"/>
      <c r="LCO42" s="195"/>
      <c r="LCP42" s="195"/>
      <c r="LCQ42" s="195"/>
      <c r="LCR42" s="195"/>
      <c r="LCS42" s="195"/>
      <c r="LCT42" s="195"/>
      <c r="LCU42" s="195"/>
      <c r="LCV42" s="195"/>
      <c r="LCW42" s="195"/>
      <c r="LCX42" s="195"/>
      <c r="LCY42" s="195"/>
      <c r="LCZ42" s="195"/>
      <c r="LDA42" s="195"/>
      <c r="LDB42" s="195"/>
      <c r="LDC42" s="195"/>
      <c r="LDD42" s="195"/>
      <c r="LDE42" s="195"/>
      <c r="LDF42" s="195"/>
      <c r="LDG42" s="195"/>
      <c r="LDH42" s="195"/>
      <c r="LDI42" s="195"/>
      <c r="LDJ42" s="195"/>
      <c r="LDK42" s="195"/>
      <c r="LDL42" s="195"/>
      <c r="LDM42" s="195"/>
      <c r="LDN42" s="195"/>
      <c r="LDO42" s="195"/>
      <c r="LDP42" s="195"/>
      <c r="LDQ42" s="195"/>
      <c r="LDR42" s="195"/>
      <c r="LDS42" s="195"/>
      <c r="LDT42" s="195"/>
      <c r="LDU42" s="195"/>
      <c r="LDV42" s="195"/>
      <c r="LDW42" s="195"/>
      <c r="LDX42" s="195"/>
      <c r="LDY42" s="195"/>
      <c r="LDZ42" s="195"/>
      <c r="LEA42" s="195"/>
      <c r="LEB42" s="195"/>
      <c r="LEC42" s="195"/>
      <c r="LED42" s="195"/>
      <c r="LEE42" s="195"/>
      <c r="LEF42" s="195"/>
      <c r="LEG42" s="195"/>
      <c r="LEH42" s="195"/>
      <c r="LEI42" s="195"/>
      <c r="LEJ42" s="195"/>
      <c r="LEK42" s="195"/>
      <c r="LEL42" s="195"/>
      <c r="LEM42" s="195"/>
      <c r="LEN42" s="195"/>
      <c r="LEO42" s="195"/>
      <c r="LEP42" s="195"/>
      <c r="LEQ42" s="195"/>
      <c r="LER42" s="195"/>
      <c r="LES42" s="195"/>
      <c r="LET42" s="195"/>
      <c r="LEU42" s="195"/>
      <c r="LEV42" s="195"/>
      <c r="LEW42" s="195"/>
      <c r="LEX42" s="195"/>
      <c r="LEY42" s="195"/>
      <c r="LEZ42" s="195"/>
      <c r="LFA42" s="195"/>
      <c r="LFB42" s="195"/>
      <c r="LFC42" s="195"/>
      <c r="LFD42" s="195"/>
      <c r="LFE42" s="195"/>
      <c r="LFF42" s="195"/>
      <c r="LFG42" s="195"/>
      <c r="LFH42" s="195"/>
      <c r="LFI42" s="195"/>
      <c r="LFJ42" s="195"/>
      <c r="LFK42" s="195"/>
      <c r="LFL42" s="195"/>
      <c r="LFM42" s="195"/>
      <c r="LFN42" s="195"/>
      <c r="LFO42" s="195"/>
      <c r="LFP42" s="195"/>
      <c r="LFQ42" s="195"/>
      <c r="LFR42" s="195"/>
      <c r="LFS42" s="195"/>
      <c r="LFT42" s="195"/>
      <c r="LFU42" s="195"/>
      <c r="LFV42" s="195"/>
      <c r="LFW42" s="195"/>
      <c r="LFX42" s="195"/>
      <c r="LFY42" s="195"/>
      <c r="LFZ42" s="195"/>
      <c r="LGA42" s="195"/>
      <c r="LGB42" s="195"/>
      <c r="LGC42" s="195"/>
      <c r="LGD42" s="195"/>
      <c r="LGE42" s="195"/>
      <c r="LGF42" s="195"/>
      <c r="LGG42" s="195"/>
      <c r="LGH42" s="195"/>
      <c r="LGI42" s="195"/>
      <c r="LGJ42" s="195"/>
      <c r="LGK42" s="195"/>
      <c r="LGL42" s="195"/>
      <c r="LGM42" s="195"/>
      <c r="LGN42" s="195"/>
      <c r="LGO42" s="195"/>
      <c r="LGP42" s="195"/>
      <c r="LGQ42" s="195"/>
      <c r="LGR42" s="195"/>
      <c r="LGS42" s="195"/>
      <c r="LGT42" s="195"/>
      <c r="LGU42" s="195"/>
      <c r="LGV42" s="195"/>
      <c r="LGW42" s="195"/>
      <c r="LGX42" s="195"/>
      <c r="LGY42" s="195"/>
      <c r="LGZ42" s="195"/>
      <c r="LHA42" s="195"/>
      <c r="LHB42" s="195"/>
      <c r="LHC42" s="195"/>
      <c r="LHD42" s="195"/>
      <c r="LHE42" s="195"/>
      <c r="LHF42" s="195"/>
      <c r="LHG42" s="195"/>
      <c r="LHH42" s="195"/>
      <c r="LHI42" s="195"/>
      <c r="LHJ42" s="195"/>
      <c r="LHK42" s="195"/>
      <c r="LHL42" s="195"/>
      <c r="LHM42" s="195"/>
      <c r="LHN42" s="195"/>
      <c r="LHO42" s="195"/>
      <c r="LHP42" s="195"/>
      <c r="LHQ42" s="195"/>
      <c r="LHR42" s="195"/>
      <c r="LHS42" s="195"/>
      <c r="LHT42" s="195"/>
      <c r="LHU42" s="195"/>
      <c r="LHV42" s="195"/>
      <c r="LHW42" s="195"/>
      <c r="LHX42" s="195"/>
      <c r="LHY42" s="195"/>
      <c r="LHZ42" s="195"/>
      <c r="LIA42" s="195"/>
      <c r="LIB42" s="195"/>
      <c r="LIC42" s="195"/>
      <c r="LID42" s="195"/>
      <c r="LIE42" s="195"/>
      <c r="LIF42" s="195"/>
      <c r="LIG42" s="195"/>
      <c r="LIH42" s="195"/>
      <c r="LII42" s="195"/>
      <c r="LIJ42" s="195"/>
      <c r="LIK42" s="195"/>
      <c r="LIL42" s="195"/>
      <c r="LIM42" s="195"/>
      <c r="LIN42" s="195"/>
      <c r="LIO42" s="195"/>
      <c r="LIP42" s="195"/>
      <c r="LIQ42" s="195"/>
      <c r="LIR42" s="195"/>
      <c r="LIS42" s="195"/>
      <c r="LIT42" s="195"/>
      <c r="LIU42" s="195"/>
      <c r="LIV42" s="195"/>
      <c r="LIW42" s="195"/>
      <c r="LIX42" s="195"/>
      <c r="LIY42" s="195"/>
      <c r="LIZ42" s="195"/>
      <c r="LJA42" s="195"/>
      <c r="LJB42" s="195"/>
      <c r="LJC42" s="195"/>
      <c r="LJD42" s="195"/>
      <c r="LJE42" s="195"/>
      <c r="LJF42" s="195"/>
      <c r="LJG42" s="195"/>
      <c r="LJH42" s="195"/>
      <c r="LJI42" s="195"/>
      <c r="LJJ42" s="195"/>
      <c r="LJK42" s="195"/>
      <c r="LJL42" s="195"/>
      <c r="LJM42" s="195"/>
      <c r="LJN42" s="195"/>
      <c r="LJO42" s="195"/>
      <c r="LJP42" s="195"/>
      <c r="LJQ42" s="195"/>
      <c r="LJR42" s="195"/>
      <c r="LJS42" s="195"/>
      <c r="LJT42" s="195"/>
      <c r="LJU42" s="195"/>
      <c r="LJV42" s="195"/>
      <c r="LJW42" s="195"/>
      <c r="LJX42" s="195"/>
      <c r="LJY42" s="195"/>
      <c r="LJZ42" s="195"/>
      <c r="LKA42" s="195"/>
      <c r="LKB42" s="195"/>
      <c r="LKC42" s="195"/>
      <c r="LKD42" s="195"/>
      <c r="LKE42" s="195"/>
      <c r="LKF42" s="195"/>
      <c r="LKG42" s="195"/>
      <c r="LKH42" s="195"/>
      <c r="LKI42" s="195"/>
      <c r="LKJ42" s="195"/>
      <c r="LKK42" s="195"/>
      <c r="LKL42" s="195"/>
      <c r="LKM42" s="195"/>
      <c r="LKN42" s="195"/>
      <c r="LKO42" s="195"/>
      <c r="LKP42" s="195"/>
      <c r="LKQ42" s="195"/>
      <c r="LKR42" s="195"/>
      <c r="LKS42" s="195"/>
      <c r="LKT42" s="195"/>
      <c r="LKU42" s="195"/>
      <c r="LKV42" s="195"/>
      <c r="LKW42" s="195"/>
      <c r="LKX42" s="195"/>
      <c r="LKY42" s="195"/>
      <c r="LKZ42" s="195"/>
      <c r="LLA42" s="195"/>
      <c r="LLB42" s="195"/>
      <c r="LLC42" s="195"/>
      <c r="LLD42" s="195"/>
      <c r="LLE42" s="195"/>
      <c r="LLF42" s="195"/>
      <c r="LLG42" s="195"/>
      <c r="LLH42" s="195"/>
      <c r="LLI42" s="195"/>
      <c r="LLJ42" s="195"/>
      <c r="LLK42" s="195"/>
      <c r="LLL42" s="195"/>
      <c r="LLM42" s="195"/>
      <c r="LLN42" s="195"/>
      <c r="LLO42" s="195"/>
      <c r="LLP42" s="195"/>
      <c r="LLQ42" s="195"/>
      <c r="LLR42" s="195"/>
      <c r="LLS42" s="195"/>
      <c r="LLT42" s="195"/>
      <c r="LLU42" s="195"/>
      <c r="LLV42" s="195"/>
      <c r="LLW42" s="195"/>
      <c r="LLX42" s="195"/>
      <c r="LLY42" s="195"/>
      <c r="LLZ42" s="195"/>
      <c r="LMA42" s="195"/>
      <c r="LMB42" s="195"/>
      <c r="LMC42" s="195"/>
      <c r="LMD42" s="195"/>
      <c r="LME42" s="195"/>
      <c r="LMF42" s="195"/>
      <c r="LMG42" s="195"/>
      <c r="LMH42" s="195"/>
      <c r="LMI42" s="195"/>
      <c r="LMJ42" s="195"/>
      <c r="LMK42" s="195"/>
      <c r="LML42" s="195"/>
      <c r="LMM42" s="195"/>
      <c r="LMN42" s="195"/>
      <c r="LMO42" s="195"/>
      <c r="LMP42" s="195"/>
      <c r="LMQ42" s="195"/>
      <c r="LMR42" s="195"/>
      <c r="LMS42" s="195"/>
      <c r="LMT42" s="195"/>
      <c r="LMU42" s="195"/>
      <c r="LMV42" s="195"/>
      <c r="LMW42" s="195"/>
      <c r="LMX42" s="195"/>
      <c r="LMY42" s="195"/>
      <c r="LMZ42" s="195"/>
      <c r="LNA42" s="195"/>
      <c r="LNB42" s="195"/>
      <c r="LNC42" s="195"/>
      <c r="LND42" s="195"/>
      <c r="LNE42" s="195"/>
      <c r="LNF42" s="195"/>
      <c r="LNG42" s="195"/>
      <c r="LNH42" s="195"/>
      <c r="LNI42" s="195"/>
      <c r="LNJ42" s="195"/>
      <c r="LNK42" s="195"/>
      <c r="LNL42" s="195"/>
      <c r="LNM42" s="195"/>
      <c r="LNN42" s="195"/>
      <c r="LNO42" s="195"/>
      <c r="LNP42" s="195"/>
      <c r="LNQ42" s="195"/>
      <c r="LNR42" s="195"/>
      <c r="LNS42" s="195"/>
      <c r="LNT42" s="195"/>
      <c r="LNU42" s="195"/>
      <c r="LNV42" s="195"/>
      <c r="LNW42" s="195"/>
      <c r="LNX42" s="195"/>
      <c r="LNY42" s="195"/>
      <c r="LNZ42" s="195"/>
      <c r="LOA42" s="195"/>
      <c r="LOB42" s="195"/>
      <c r="LOC42" s="195"/>
      <c r="LOD42" s="195"/>
      <c r="LOE42" s="195"/>
      <c r="LOF42" s="195"/>
      <c r="LOG42" s="195"/>
      <c r="LOH42" s="195"/>
      <c r="LOI42" s="195"/>
      <c r="LOJ42" s="195"/>
      <c r="LOK42" s="195"/>
      <c r="LOL42" s="195"/>
      <c r="LOM42" s="195"/>
      <c r="LON42" s="195"/>
      <c r="LOO42" s="195"/>
      <c r="LOP42" s="195"/>
      <c r="LOQ42" s="195"/>
      <c r="LOR42" s="195"/>
      <c r="LOS42" s="195"/>
      <c r="LOT42" s="195"/>
      <c r="LOU42" s="195"/>
      <c r="LOV42" s="195"/>
      <c r="LOW42" s="195"/>
      <c r="LOX42" s="195"/>
      <c r="LOY42" s="195"/>
      <c r="LOZ42" s="195"/>
      <c r="LPA42" s="195"/>
      <c r="LPB42" s="195"/>
      <c r="LPC42" s="195"/>
      <c r="LPD42" s="195"/>
      <c r="LPE42" s="195"/>
      <c r="LPF42" s="195"/>
      <c r="LPG42" s="195"/>
      <c r="LPH42" s="195"/>
      <c r="LPI42" s="195"/>
      <c r="LPJ42" s="195"/>
      <c r="LPK42" s="195"/>
      <c r="LPL42" s="195"/>
      <c r="LPM42" s="195"/>
      <c r="LPN42" s="195"/>
      <c r="LPO42" s="195"/>
      <c r="LPP42" s="195"/>
      <c r="LPQ42" s="195"/>
      <c r="LPR42" s="195"/>
      <c r="LPS42" s="195"/>
      <c r="LPT42" s="195"/>
      <c r="LPU42" s="195"/>
      <c r="LPV42" s="195"/>
      <c r="LPW42" s="195"/>
      <c r="LPX42" s="195"/>
      <c r="LPY42" s="195"/>
      <c r="LPZ42" s="195"/>
      <c r="LQA42" s="195"/>
      <c r="LQB42" s="195"/>
      <c r="LQC42" s="195"/>
      <c r="LQD42" s="195"/>
      <c r="LQE42" s="195"/>
      <c r="LQF42" s="195"/>
      <c r="LQG42" s="195"/>
      <c r="LQH42" s="195"/>
      <c r="LQI42" s="195"/>
      <c r="LQJ42" s="195"/>
      <c r="LQK42" s="195"/>
      <c r="LQL42" s="195"/>
      <c r="LQM42" s="195"/>
      <c r="LQN42" s="195"/>
      <c r="LQO42" s="195"/>
      <c r="LQP42" s="195"/>
      <c r="LQQ42" s="195"/>
      <c r="LQR42" s="195"/>
      <c r="LQS42" s="195"/>
      <c r="LQT42" s="195"/>
      <c r="LQU42" s="195"/>
      <c r="LQV42" s="195"/>
      <c r="LQW42" s="195"/>
      <c r="LQX42" s="195"/>
      <c r="LQY42" s="195"/>
      <c r="LQZ42" s="195"/>
      <c r="LRA42" s="195"/>
      <c r="LRB42" s="195"/>
      <c r="LRC42" s="195"/>
      <c r="LRD42" s="195"/>
      <c r="LRE42" s="195"/>
      <c r="LRF42" s="195"/>
      <c r="LRG42" s="195"/>
      <c r="LRH42" s="195"/>
      <c r="LRI42" s="195"/>
      <c r="LRJ42" s="195"/>
      <c r="LRK42" s="195"/>
      <c r="LRL42" s="195"/>
      <c r="LRM42" s="195"/>
      <c r="LRN42" s="195"/>
      <c r="LRO42" s="195"/>
      <c r="LRP42" s="195"/>
      <c r="LRQ42" s="195"/>
      <c r="LRR42" s="195"/>
      <c r="LRS42" s="195"/>
      <c r="LRT42" s="195"/>
      <c r="LRU42" s="195"/>
      <c r="LRV42" s="195"/>
      <c r="LRW42" s="195"/>
      <c r="LRX42" s="195"/>
      <c r="LRY42" s="195"/>
      <c r="LRZ42" s="195"/>
      <c r="LSA42" s="195"/>
      <c r="LSB42" s="195"/>
      <c r="LSC42" s="195"/>
      <c r="LSD42" s="195"/>
      <c r="LSE42" s="195"/>
      <c r="LSF42" s="195"/>
      <c r="LSG42" s="195"/>
      <c r="LSH42" s="195"/>
      <c r="LSI42" s="195"/>
      <c r="LSJ42" s="195"/>
      <c r="LSK42" s="195"/>
      <c r="LSL42" s="195"/>
      <c r="LSM42" s="195"/>
      <c r="LSN42" s="195"/>
      <c r="LSO42" s="195"/>
      <c r="LSP42" s="195"/>
      <c r="LSQ42" s="195"/>
      <c r="LSR42" s="195"/>
      <c r="LSS42" s="195"/>
      <c r="LST42" s="195"/>
      <c r="LSU42" s="195"/>
      <c r="LSV42" s="195"/>
      <c r="LSW42" s="195"/>
      <c r="LSX42" s="195"/>
      <c r="LSY42" s="195"/>
      <c r="LSZ42" s="195"/>
      <c r="LTA42" s="195"/>
      <c r="LTB42" s="195"/>
      <c r="LTC42" s="195"/>
      <c r="LTD42" s="195"/>
      <c r="LTE42" s="195"/>
      <c r="LTF42" s="195"/>
      <c r="LTG42" s="195"/>
      <c r="LTH42" s="195"/>
      <c r="LTI42" s="195"/>
      <c r="LTJ42" s="195"/>
      <c r="LTK42" s="195"/>
      <c r="LTL42" s="195"/>
      <c r="LTM42" s="195"/>
      <c r="LTN42" s="195"/>
      <c r="LTO42" s="195"/>
      <c r="LTP42" s="195"/>
      <c r="LTQ42" s="195"/>
      <c r="LTR42" s="195"/>
      <c r="LTS42" s="195"/>
      <c r="LTT42" s="195"/>
      <c r="LTU42" s="195"/>
      <c r="LTV42" s="195"/>
      <c r="LTW42" s="195"/>
      <c r="LTX42" s="195"/>
      <c r="LTY42" s="195"/>
      <c r="LTZ42" s="195"/>
      <c r="LUA42" s="195"/>
      <c r="LUB42" s="195"/>
      <c r="LUC42" s="195"/>
      <c r="LUD42" s="195"/>
      <c r="LUE42" s="195"/>
      <c r="LUF42" s="195"/>
      <c r="LUG42" s="195"/>
      <c r="LUH42" s="195"/>
      <c r="LUI42" s="195"/>
      <c r="LUJ42" s="195"/>
      <c r="LUK42" s="195"/>
      <c r="LUL42" s="195"/>
      <c r="LUM42" s="195"/>
      <c r="LUN42" s="195"/>
      <c r="LUO42" s="195"/>
      <c r="LUP42" s="195"/>
      <c r="LUQ42" s="195"/>
      <c r="LUR42" s="195"/>
      <c r="LUS42" s="195"/>
      <c r="LUT42" s="195"/>
      <c r="LUU42" s="195"/>
      <c r="LUV42" s="195"/>
      <c r="LUW42" s="195"/>
      <c r="LUX42" s="195"/>
      <c r="LUY42" s="195"/>
      <c r="LUZ42" s="195"/>
      <c r="LVA42" s="195"/>
      <c r="LVB42" s="195"/>
      <c r="LVC42" s="195"/>
      <c r="LVD42" s="195"/>
      <c r="LVE42" s="195"/>
      <c r="LVF42" s="195"/>
      <c r="LVG42" s="195"/>
      <c r="LVH42" s="195"/>
      <c r="LVI42" s="195"/>
      <c r="LVJ42" s="195"/>
      <c r="LVK42" s="195"/>
      <c r="LVL42" s="195"/>
      <c r="LVM42" s="195"/>
      <c r="LVN42" s="195"/>
      <c r="LVO42" s="195"/>
      <c r="LVP42" s="195"/>
      <c r="LVQ42" s="195"/>
      <c r="LVR42" s="195"/>
      <c r="LVS42" s="195"/>
      <c r="LVT42" s="195"/>
      <c r="LVU42" s="195"/>
      <c r="LVV42" s="195"/>
      <c r="LVW42" s="195"/>
      <c r="LVX42" s="195"/>
      <c r="LVY42" s="195"/>
      <c r="LVZ42" s="195"/>
      <c r="LWA42" s="195"/>
      <c r="LWB42" s="195"/>
      <c r="LWC42" s="195"/>
      <c r="LWD42" s="195"/>
      <c r="LWE42" s="195"/>
      <c r="LWF42" s="195"/>
      <c r="LWG42" s="195"/>
      <c r="LWH42" s="195"/>
      <c r="LWI42" s="195"/>
      <c r="LWJ42" s="195"/>
      <c r="LWK42" s="195"/>
      <c r="LWL42" s="195"/>
      <c r="LWM42" s="195"/>
      <c r="LWN42" s="195"/>
      <c r="LWO42" s="195"/>
      <c r="LWP42" s="195"/>
      <c r="LWQ42" s="195"/>
      <c r="LWR42" s="195"/>
      <c r="LWS42" s="195"/>
      <c r="LWT42" s="195"/>
      <c r="LWU42" s="195"/>
      <c r="LWV42" s="195"/>
      <c r="LWW42" s="195"/>
      <c r="LWX42" s="195"/>
      <c r="LWY42" s="195"/>
      <c r="LWZ42" s="195"/>
      <c r="LXA42" s="195"/>
      <c r="LXB42" s="195"/>
      <c r="LXC42" s="195"/>
      <c r="LXD42" s="195"/>
      <c r="LXE42" s="195"/>
      <c r="LXF42" s="195"/>
      <c r="LXG42" s="195"/>
      <c r="LXH42" s="195"/>
      <c r="LXI42" s="195"/>
      <c r="LXJ42" s="195"/>
      <c r="LXK42" s="195"/>
      <c r="LXL42" s="195"/>
      <c r="LXM42" s="195"/>
      <c r="LXN42" s="195"/>
      <c r="LXO42" s="195"/>
      <c r="LXP42" s="195"/>
      <c r="LXQ42" s="195"/>
      <c r="LXR42" s="195"/>
      <c r="LXS42" s="195"/>
      <c r="LXT42" s="195"/>
      <c r="LXU42" s="195"/>
      <c r="LXV42" s="195"/>
      <c r="LXW42" s="195"/>
      <c r="LXX42" s="195"/>
      <c r="LXY42" s="195"/>
      <c r="LXZ42" s="195"/>
      <c r="LYA42" s="195"/>
      <c r="LYB42" s="195"/>
      <c r="LYC42" s="195"/>
      <c r="LYD42" s="195"/>
      <c r="LYE42" s="195"/>
      <c r="LYF42" s="195"/>
      <c r="LYG42" s="195"/>
      <c r="LYH42" s="195"/>
      <c r="LYI42" s="195"/>
      <c r="LYJ42" s="195"/>
      <c r="LYK42" s="195"/>
      <c r="LYL42" s="195"/>
      <c r="LYM42" s="195"/>
      <c r="LYN42" s="195"/>
      <c r="LYO42" s="195"/>
      <c r="LYP42" s="195"/>
      <c r="LYQ42" s="195"/>
      <c r="LYR42" s="195"/>
      <c r="LYS42" s="195"/>
      <c r="LYT42" s="195"/>
      <c r="LYU42" s="195"/>
      <c r="LYV42" s="195"/>
      <c r="LYW42" s="195"/>
      <c r="LYX42" s="195"/>
      <c r="LYY42" s="195"/>
      <c r="LYZ42" s="195"/>
      <c r="LZA42" s="195"/>
      <c r="LZB42" s="195"/>
      <c r="LZC42" s="195"/>
      <c r="LZD42" s="195"/>
      <c r="LZE42" s="195"/>
      <c r="LZF42" s="195"/>
      <c r="LZG42" s="195"/>
      <c r="LZH42" s="195"/>
      <c r="LZI42" s="195"/>
      <c r="LZJ42" s="195"/>
      <c r="LZK42" s="195"/>
      <c r="LZL42" s="195"/>
      <c r="LZM42" s="195"/>
      <c r="LZN42" s="195"/>
      <c r="LZO42" s="195"/>
      <c r="LZP42" s="195"/>
      <c r="LZQ42" s="195"/>
      <c r="LZR42" s="195"/>
      <c r="LZS42" s="195"/>
      <c r="LZT42" s="195"/>
      <c r="LZU42" s="195"/>
      <c r="LZV42" s="195"/>
      <c r="LZW42" s="195"/>
      <c r="LZX42" s="195"/>
      <c r="LZY42" s="195"/>
      <c r="LZZ42" s="195"/>
      <c r="MAA42" s="195"/>
      <c r="MAB42" s="195"/>
      <c r="MAC42" s="195"/>
      <c r="MAD42" s="195"/>
      <c r="MAE42" s="195"/>
      <c r="MAF42" s="195"/>
      <c r="MAG42" s="195"/>
      <c r="MAH42" s="195"/>
      <c r="MAI42" s="195"/>
      <c r="MAJ42" s="195"/>
      <c r="MAK42" s="195"/>
      <c r="MAL42" s="195"/>
      <c r="MAM42" s="195"/>
      <c r="MAN42" s="195"/>
      <c r="MAO42" s="195"/>
      <c r="MAP42" s="195"/>
      <c r="MAQ42" s="195"/>
      <c r="MAR42" s="195"/>
      <c r="MAS42" s="195"/>
      <c r="MAT42" s="195"/>
      <c r="MAU42" s="195"/>
      <c r="MAV42" s="195"/>
      <c r="MAW42" s="195"/>
      <c r="MAX42" s="195"/>
      <c r="MAY42" s="195"/>
      <c r="MAZ42" s="195"/>
      <c r="MBA42" s="195"/>
      <c r="MBB42" s="195"/>
      <c r="MBC42" s="195"/>
      <c r="MBD42" s="195"/>
      <c r="MBE42" s="195"/>
      <c r="MBF42" s="195"/>
      <c r="MBG42" s="195"/>
      <c r="MBH42" s="195"/>
      <c r="MBI42" s="195"/>
      <c r="MBJ42" s="195"/>
      <c r="MBK42" s="195"/>
      <c r="MBL42" s="195"/>
      <c r="MBM42" s="195"/>
      <c r="MBN42" s="195"/>
      <c r="MBO42" s="195"/>
      <c r="MBP42" s="195"/>
      <c r="MBQ42" s="195"/>
      <c r="MBR42" s="195"/>
      <c r="MBS42" s="195"/>
      <c r="MBT42" s="195"/>
      <c r="MBU42" s="195"/>
      <c r="MBV42" s="195"/>
      <c r="MBW42" s="195"/>
      <c r="MBX42" s="195"/>
      <c r="MBY42" s="195"/>
      <c r="MBZ42" s="195"/>
      <c r="MCA42" s="195"/>
      <c r="MCB42" s="195"/>
      <c r="MCC42" s="195"/>
      <c r="MCD42" s="195"/>
      <c r="MCE42" s="195"/>
      <c r="MCF42" s="195"/>
      <c r="MCG42" s="195"/>
      <c r="MCH42" s="195"/>
      <c r="MCI42" s="195"/>
      <c r="MCJ42" s="195"/>
      <c r="MCK42" s="195"/>
      <c r="MCL42" s="195"/>
      <c r="MCM42" s="195"/>
      <c r="MCN42" s="195"/>
      <c r="MCO42" s="195"/>
      <c r="MCP42" s="195"/>
      <c r="MCQ42" s="195"/>
      <c r="MCR42" s="195"/>
      <c r="MCS42" s="195"/>
      <c r="MCT42" s="195"/>
      <c r="MCU42" s="195"/>
      <c r="MCV42" s="195"/>
      <c r="MCW42" s="195"/>
      <c r="MCX42" s="195"/>
      <c r="MCY42" s="195"/>
      <c r="MCZ42" s="195"/>
      <c r="MDA42" s="195"/>
      <c r="MDB42" s="195"/>
      <c r="MDC42" s="195"/>
      <c r="MDD42" s="195"/>
      <c r="MDE42" s="195"/>
      <c r="MDF42" s="195"/>
      <c r="MDG42" s="195"/>
      <c r="MDH42" s="195"/>
      <c r="MDI42" s="195"/>
      <c r="MDJ42" s="195"/>
      <c r="MDK42" s="195"/>
      <c r="MDL42" s="195"/>
      <c r="MDM42" s="195"/>
      <c r="MDN42" s="195"/>
      <c r="MDO42" s="195"/>
      <c r="MDP42" s="195"/>
      <c r="MDQ42" s="195"/>
      <c r="MDR42" s="195"/>
      <c r="MDS42" s="195"/>
      <c r="MDT42" s="195"/>
      <c r="MDU42" s="195"/>
      <c r="MDV42" s="195"/>
      <c r="MDW42" s="195"/>
      <c r="MDX42" s="195"/>
      <c r="MDY42" s="195"/>
      <c r="MDZ42" s="195"/>
      <c r="MEA42" s="195"/>
      <c r="MEB42" s="195"/>
      <c r="MEC42" s="195"/>
      <c r="MED42" s="195"/>
      <c r="MEE42" s="195"/>
      <c r="MEF42" s="195"/>
      <c r="MEG42" s="195"/>
      <c r="MEH42" s="195"/>
      <c r="MEI42" s="195"/>
      <c r="MEJ42" s="195"/>
      <c r="MEK42" s="195"/>
      <c r="MEL42" s="195"/>
      <c r="MEM42" s="195"/>
      <c r="MEN42" s="195"/>
      <c r="MEO42" s="195"/>
      <c r="MEP42" s="195"/>
      <c r="MEQ42" s="195"/>
      <c r="MER42" s="195"/>
      <c r="MES42" s="195"/>
      <c r="MET42" s="195"/>
      <c r="MEU42" s="195"/>
      <c r="MEV42" s="195"/>
      <c r="MEW42" s="195"/>
      <c r="MEX42" s="195"/>
      <c r="MEY42" s="195"/>
      <c r="MEZ42" s="195"/>
      <c r="MFA42" s="195"/>
      <c r="MFB42" s="195"/>
      <c r="MFC42" s="195"/>
      <c r="MFD42" s="195"/>
      <c r="MFE42" s="195"/>
      <c r="MFF42" s="195"/>
      <c r="MFG42" s="195"/>
      <c r="MFH42" s="195"/>
      <c r="MFI42" s="195"/>
      <c r="MFJ42" s="195"/>
      <c r="MFK42" s="195"/>
      <c r="MFL42" s="195"/>
      <c r="MFM42" s="195"/>
      <c r="MFN42" s="195"/>
      <c r="MFO42" s="195"/>
      <c r="MFP42" s="195"/>
      <c r="MFQ42" s="195"/>
      <c r="MFR42" s="195"/>
      <c r="MFS42" s="195"/>
      <c r="MFT42" s="195"/>
      <c r="MFU42" s="195"/>
      <c r="MFV42" s="195"/>
      <c r="MFW42" s="195"/>
      <c r="MFX42" s="195"/>
      <c r="MFY42" s="195"/>
      <c r="MFZ42" s="195"/>
      <c r="MGA42" s="195"/>
      <c r="MGB42" s="195"/>
      <c r="MGC42" s="195"/>
      <c r="MGD42" s="195"/>
      <c r="MGE42" s="195"/>
      <c r="MGF42" s="195"/>
      <c r="MGG42" s="195"/>
      <c r="MGH42" s="195"/>
      <c r="MGI42" s="195"/>
      <c r="MGJ42" s="195"/>
      <c r="MGK42" s="195"/>
      <c r="MGL42" s="195"/>
      <c r="MGM42" s="195"/>
      <c r="MGN42" s="195"/>
      <c r="MGO42" s="195"/>
      <c r="MGP42" s="195"/>
      <c r="MGQ42" s="195"/>
      <c r="MGR42" s="195"/>
      <c r="MGS42" s="195"/>
      <c r="MGT42" s="195"/>
      <c r="MGU42" s="195"/>
      <c r="MGV42" s="195"/>
      <c r="MGW42" s="195"/>
      <c r="MGX42" s="195"/>
      <c r="MGY42" s="195"/>
      <c r="MGZ42" s="195"/>
      <c r="MHA42" s="195"/>
      <c r="MHB42" s="195"/>
      <c r="MHC42" s="195"/>
      <c r="MHD42" s="195"/>
      <c r="MHE42" s="195"/>
      <c r="MHF42" s="195"/>
      <c r="MHG42" s="195"/>
      <c r="MHH42" s="195"/>
      <c r="MHI42" s="195"/>
      <c r="MHJ42" s="195"/>
      <c r="MHK42" s="195"/>
      <c r="MHL42" s="195"/>
      <c r="MHM42" s="195"/>
      <c r="MHN42" s="195"/>
      <c r="MHO42" s="195"/>
      <c r="MHP42" s="195"/>
      <c r="MHQ42" s="195"/>
      <c r="MHR42" s="195"/>
      <c r="MHS42" s="195"/>
      <c r="MHT42" s="195"/>
      <c r="MHU42" s="195"/>
      <c r="MHV42" s="195"/>
      <c r="MHW42" s="195"/>
      <c r="MHX42" s="195"/>
      <c r="MHY42" s="195"/>
      <c r="MHZ42" s="195"/>
      <c r="MIA42" s="195"/>
      <c r="MIB42" s="195"/>
      <c r="MIC42" s="195"/>
      <c r="MID42" s="195"/>
      <c r="MIE42" s="195"/>
      <c r="MIF42" s="195"/>
      <c r="MIG42" s="195"/>
      <c r="MIH42" s="195"/>
      <c r="MII42" s="195"/>
      <c r="MIJ42" s="195"/>
      <c r="MIK42" s="195"/>
      <c r="MIL42" s="195"/>
      <c r="MIM42" s="195"/>
      <c r="MIN42" s="195"/>
      <c r="MIO42" s="195"/>
      <c r="MIP42" s="195"/>
      <c r="MIQ42" s="195"/>
      <c r="MIR42" s="195"/>
      <c r="MIS42" s="195"/>
      <c r="MIT42" s="195"/>
      <c r="MIU42" s="195"/>
      <c r="MIV42" s="195"/>
      <c r="MIW42" s="195"/>
      <c r="MIX42" s="195"/>
      <c r="MIY42" s="195"/>
      <c r="MIZ42" s="195"/>
      <c r="MJA42" s="195"/>
      <c r="MJB42" s="195"/>
      <c r="MJC42" s="195"/>
      <c r="MJD42" s="195"/>
      <c r="MJE42" s="195"/>
      <c r="MJF42" s="195"/>
      <c r="MJG42" s="195"/>
      <c r="MJH42" s="195"/>
      <c r="MJI42" s="195"/>
      <c r="MJJ42" s="195"/>
      <c r="MJK42" s="195"/>
      <c r="MJL42" s="195"/>
      <c r="MJM42" s="195"/>
      <c r="MJN42" s="195"/>
      <c r="MJO42" s="195"/>
      <c r="MJP42" s="195"/>
      <c r="MJQ42" s="195"/>
      <c r="MJR42" s="195"/>
      <c r="MJS42" s="195"/>
      <c r="MJT42" s="195"/>
      <c r="MJU42" s="195"/>
      <c r="MJV42" s="195"/>
      <c r="MJW42" s="195"/>
      <c r="MJX42" s="195"/>
      <c r="MJY42" s="195"/>
      <c r="MJZ42" s="195"/>
      <c r="MKA42" s="195"/>
      <c r="MKB42" s="195"/>
      <c r="MKC42" s="195"/>
      <c r="MKD42" s="195"/>
      <c r="MKE42" s="195"/>
      <c r="MKF42" s="195"/>
      <c r="MKG42" s="195"/>
      <c r="MKH42" s="195"/>
      <c r="MKI42" s="195"/>
      <c r="MKJ42" s="195"/>
      <c r="MKK42" s="195"/>
      <c r="MKL42" s="195"/>
      <c r="MKM42" s="195"/>
      <c r="MKN42" s="195"/>
      <c r="MKO42" s="195"/>
      <c r="MKP42" s="195"/>
      <c r="MKQ42" s="195"/>
      <c r="MKR42" s="195"/>
      <c r="MKS42" s="195"/>
      <c r="MKT42" s="195"/>
      <c r="MKU42" s="195"/>
      <c r="MKV42" s="195"/>
      <c r="MKW42" s="195"/>
      <c r="MKX42" s="195"/>
      <c r="MKY42" s="195"/>
      <c r="MKZ42" s="195"/>
      <c r="MLA42" s="195"/>
      <c r="MLB42" s="195"/>
      <c r="MLC42" s="195"/>
      <c r="MLD42" s="195"/>
      <c r="MLE42" s="195"/>
      <c r="MLF42" s="195"/>
      <c r="MLG42" s="195"/>
      <c r="MLH42" s="195"/>
      <c r="MLI42" s="195"/>
      <c r="MLJ42" s="195"/>
      <c r="MLK42" s="195"/>
      <c r="MLL42" s="195"/>
      <c r="MLM42" s="195"/>
      <c r="MLN42" s="195"/>
      <c r="MLO42" s="195"/>
      <c r="MLP42" s="195"/>
      <c r="MLQ42" s="195"/>
      <c r="MLR42" s="195"/>
      <c r="MLS42" s="195"/>
      <c r="MLT42" s="195"/>
      <c r="MLU42" s="195"/>
      <c r="MLV42" s="195"/>
      <c r="MLW42" s="195"/>
      <c r="MLX42" s="195"/>
      <c r="MLY42" s="195"/>
      <c r="MLZ42" s="195"/>
      <c r="MMA42" s="195"/>
      <c r="MMB42" s="195"/>
      <c r="MMC42" s="195"/>
      <c r="MMD42" s="195"/>
      <c r="MME42" s="195"/>
      <c r="MMF42" s="195"/>
      <c r="MMG42" s="195"/>
      <c r="MMH42" s="195"/>
      <c r="MMI42" s="195"/>
      <c r="MMJ42" s="195"/>
      <c r="MMK42" s="195"/>
      <c r="MML42" s="195"/>
      <c r="MMM42" s="195"/>
      <c r="MMN42" s="195"/>
      <c r="MMO42" s="195"/>
      <c r="MMP42" s="195"/>
      <c r="MMQ42" s="195"/>
      <c r="MMR42" s="195"/>
      <c r="MMS42" s="195"/>
      <c r="MMT42" s="195"/>
      <c r="MMU42" s="195"/>
      <c r="MMV42" s="195"/>
      <c r="MMW42" s="195"/>
      <c r="MMX42" s="195"/>
      <c r="MMY42" s="195"/>
      <c r="MMZ42" s="195"/>
      <c r="MNA42" s="195"/>
      <c r="MNB42" s="195"/>
      <c r="MNC42" s="195"/>
      <c r="MND42" s="195"/>
      <c r="MNE42" s="195"/>
      <c r="MNF42" s="195"/>
      <c r="MNG42" s="195"/>
      <c r="MNH42" s="195"/>
      <c r="MNI42" s="195"/>
      <c r="MNJ42" s="195"/>
      <c r="MNK42" s="195"/>
      <c r="MNL42" s="195"/>
      <c r="MNM42" s="195"/>
      <c r="MNN42" s="195"/>
      <c r="MNO42" s="195"/>
      <c r="MNP42" s="195"/>
      <c r="MNQ42" s="195"/>
      <c r="MNR42" s="195"/>
      <c r="MNS42" s="195"/>
      <c r="MNT42" s="195"/>
      <c r="MNU42" s="195"/>
      <c r="MNV42" s="195"/>
      <c r="MNW42" s="195"/>
      <c r="MNX42" s="195"/>
      <c r="MNY42" s="195"/>
      <c r="MNZ42" s="195"/>
      <c r="MOA42" s="195"/>
      <c r="MOB42" s="195"/>
      <c r="MOC42" s="195"/>
      <c r="MOD42" s="195"/>
      <c r="MOE42" s="195"/>
      <c r="MOF42" s="195"/>
      <c r="MOG42" s="195"/>
      <c r="MOH42" s="195"/>
      <c r="MOI42" s="195"/>
      <c r="MOJ42" s="195"/>
      <c r="MOK42" s="195"/>
      <c r="MOL42" s="195"/>
      <c r="MOM42" s="195"/>
      <c r="MON42" s="195"/>
      <c r="MOO42" s="195"/>
      <c r="MOP42" s="195"/>
      <c r="MOQ42" s="195"/>
      <c r="MOR42" s="195"/>
      <c r="MOS42" s="195"/>
      <c r="MOT42" s="195"/>
      <c r="MOU42" s="195"/>
      <c r="MOV42" s="195"/>
      <c r="MOW42" s="195"/>
      <c r="MOX42" s="195"/>
      <c r="MOY42" s="195"/>
      <c r="MOZ42" s="195"/>
      <c r="MPA42" s="195"/>
      <c r="MPB42" s="195"/>
      <c r="MPC42" s="195"/>
      <c r="MPD42" s="195"/>
      <c r="MPE42" s="195"/>
      <c r="MPF42" s="195"/>
      <c r="MPG42" s="195"/>
      <c r="MPH42" s="195"/>
      <c r="MPI42" s="195"/>
      <c r="MPJ42" s="195"/>
      <c r="MPK42" s="195"/>
      <c r="MPL42" s="195"/>
      <c r="MPM42" s="195"/>
      <c r="MPN42" s="195"/>
      <c r="MPO42" s="195"/>
      <c r="MPP42" s="195"/>
      <c r="MPQ42" s="195"/>
      <c r="MPR42" s="195"/>
      <c r="MPS42" s="195"/>
      <c r="MPT42" s="195"/>
      <c r="MPU42" s="195"/>
      <c r="MPV42" s="195"/>
      <c r="MPW42" s="195"/>
      <c r="MPX42" s="195"/>
      <c r="MPY42" s="195"/>
      <c r="MPZ42" s="195"/>
      <c r="MQA42" s="195"/>
      <c r="MQB42" s="195"/>
      <c r="MQC42" s="195"/>
      <c r="MQD42" s="195"/>
      <c r="MQE42" s="195"/>
      <c r="MQF42" s="195"/>
      <c r="MQG42" s="195"/>
      <c r="MQH42" s="195"/>
      <c r="MQI42" s="195"/>
      <c r="MQJ42" s="195"/>
      <c r="MQK42" s="195"/>
      <c r="MQL42" s="195"/>
      <c r="MQM42" s="195"/>
      <c r="MQN42" s="195"/>
      <c r="MQO42" s="195"/>
      <c r="MQP42" s="195"/>
      <c r="MQQ42" s="195"/>
      <c r="MQR42" s="195"/>
      <c r="MQS42" s="195"/>
      <c r="MQT42" s="195"/>
      <c r="MQU42" s="195"/>
      <c r="MQV42" s="195"/>
      <c r="MQW42" s="195"/>
      <c r="MQX42" s="195"/>
      <c r="MQY42" s="195"/>
      <c r="MQZ42" s="195"/>
      <c r="MRA42" s="195"/>
      <c r="MRB42" s="195"/>
      <c r="MRC42" s="195"/>
      <c r="MRD42" s="195"/>
      <c r="MRE42" s="195"/>
      <c r="MRF42" s="195"/>
      <c r="MRG42" s="195"/>
      <c r="MRH42" s="195"/>
      <c r="MRI42" s="195"/>
      <c r="MRJ42" s="195"/>
      <c r="MRK42" s="195"/>
      <c r="MRL42" s="195"/>
      <c r="MRM42" s="195"/>
      <c r="MRN42" s="195"/>
      <c r="MRO42" s="195"/>
      <c r="MRP42" s="195"/>
      <c r="MRQ42" s="195"/>
      <c r="MRR42" s="195"/>
      <c r="MRS42" s="195"/>
      <c r="MRT42" s="195"/>
      <c r="MRU42" s="195"/>
      <c r="MRV42" s="195"/>
      <c r="MRW42" s="195"/>
      <c r="MRX42" s="195"/>
      <c r="MRY42" s="195"/>
      <c r="MRZ42" s="195"/>
      <c r="MSA42" s="195"/>
      <c r="MSB42" s="195"/>
      <c r="MSC42" s="195"/>
      <c r="MSD42" s="195"/>
      <c r="MSE42" s="195"/>
      <c r="MSF42" s="195"/>
      <c r="MSG42" s="195"/>
      <c r="MSH42" s="195"/>
      <c r="MSI42" s="195"/>
      <c r="MSJ42" s="195"/>
      <c r="MSK42" s="195"/>
      <c r="MSL42" s="195"/>
      <c r="MSM42" s="195"/>
      <c r="MSN42" s="195"/>
      <c r="MSO42" s="195"/>
      <c r="MSP42" s="195"/>
      <c r="MSQ42" s="195"/>
      <c r="MSR42" s="195"/>
      <c r="MSS42" s="195"/>
      <c r="MST42" s="195"/>
      <c r="MSU42" s="195"/>
      <c r="MSV42" s="195"/>
      <c r="MSW42" s="195"/>
      <c r="MSX42" s="195"/>
      <c r="MSY42" s="195"/>
      <c r="MSZ42" s="195"/>
      <c r="MTA42" s="195"/>
      <c r="MTB42" s="195"/>
      <c r="MTC42" s="195"/>
      <c r="MTD42" s="195"/>
      <c r="MTE42" s="195"/>
      <c r="MTF42" s="195"/>
      <c r="MTG42" s="195"/>
      <c r="MTH42" s="195"/>
      <c r="MTI42" s="195"/>
      <c r="MTJ42" s="195"/>
      <c r="MTK42" s="195"/>
      <c r="MTL42" s="195"/>
      <c r="MTM42" s="195"/>
      <c r="MTN42" s="195"/>
      <c r="MTO42" s="195"/>
      <c r="MTP42" s="195"/>
      <c r="MTQ42" s="195"/>
      <c r="MTR42" s="195"/>
      <c r="MTS42" s="195"/>
      <c r="MTT42" s="195"/>
      <c r="MTU42" s="195"/>
      <c r="MTV42" s="195"/>
      <c r="MTW42" s="195"/>
      <c r="MTX42" s="195"/>
      <c r="MTY42" s="195"/>
      <c r="MTZ42" s="195"/>
      <c r="MUA42" s="195"/>
      <c r="MUB42" s="195"/>
      <c r="MUC42" s="195"/>
      <c r="MUD42" s="195"/>
      <c r="MUE42" s="195"/>
      <c r="MUF42" s="195"/>
      <c r="MUG42" s="195"/>
      <c r="MUH42" s="195"/>
      <c r="MUI42" s="195"/>
      <c r="MUJ42" s="195"/>
      <c r="MUK42" s="195"/>
      <c r="MUL42" s="195"/>
      <c r="MUM42" s="195"/>
      <c r="MUN42" s="195"/>
      <c r="MUO42" s="195"/>
      <c r="MUP42" s="195"/>
      <c r="MUQ42" s="195"/>
      <c r="MUR42" s="195"/>
      <c r="MUS42" s="195"/>
      <c r="MUT42" s="195"/>
      <c r="MUU42" s="195"/>
      <c r="MUV42" s="195"/>
      <c r="MUW42" s="195"/>
      <c r="MUX42" s="195"/>
      <c r="MUY42" s="195"/>
      <c r="MUZ42" s="195"/>
      <c r="MVA42" s="195"/>
      <c r="MVB42" s="195"/>
      <c r="MVC42" s="195"/>
      <c r="MVD42" s="195"/>
      <c r="MVE42" s="195"/>
      <c r="MVF42" s="195"/>
      <c r="MVG42" s="195"/>
      <c r="MVH42" s="195"/>
      <c r="MVI42" s="195"/>
      <c r="MVJ42" s="195"/>
      <c r="MVK42" s="195"/>
      <c r="MVL42" s="195"/>
      <c r="MVM42" s="195"/>
      <c r="MVN42" s="195"/>
      <c r="MVO42" s="195"/>
      <c r="MVP42" s="195"/>
      <c r="MVQ42" s="195"/>
      <c r="MVR42" s="195"/>
      <c r="MVS42" s="195"/>
      <c r="MVT42" s="195"/>
      <c r="MVU42" s="195"/>
      <c r="MVV42" s="195"/>
      <c r="MVW42" s="195"/>
      <c r="MVX42" s="195"/>
      <c r="MVY42" s="195"/>
      <c r="MVZ42" s="195"/>
      <c r="MWA42" s="195"/>
      <c r="MWB42" s="195"/>
      <c r="MWC42" s="195"/>
      <c r="MWD42" s="195"/>
      <c r="MWE42" s="195"/>
      <c r="MWF42" s="195"/>
      <c r="MWG42" s="195"/>
      <c r="MWH42" s="195"/>
      <c r="MWI42" s="195"/>
      <c r="MWJ42" s="195"/>
      <c r="MWK42" s="195"/>
      <c r="MWL42" s="195"/>
      <c r="MWM42" s="195"/>
      <c r="MWN42" s="195"/>
      <c r="MWO42" s="195"/>
      <c r="MWP42" s="195"/>
      <c r="MWQ42" s="195"/>
      <c r="MWR42" s="195"/>
      <c r="MWS42" s="195"/>
      <c r="MWT42" s="195"/>
      <c r="MWU42" s="195"/>
      <c r="MWV42" s="195"/>
      <c r="MWW42" s="195"/>
      <c r="MWX42" s="195"/>
      <c r="MWY42" s="195"/>
      <c r="MWZ42" s="195"/>
      <c r="MXA42" s="195"/>
      <c r="MXB42" s="195"/>
      <c r="MXC42" s="195"/>
      <c r="MXD42" s="195"/>
      <c r="MXE42" s="195"/>
      <c r="MXF42" s="195"/>
      <c r="MXG42" s="195"/>
      <c r="MXH42" s="195"/>
      <c r="MXI42" s="195"/>
      <c r="MXJ42" s="195"/>
      <c r="MXK42" s="195"/>
      <c r="MXL42" s="195"/>
      <c r="MXM42" s="195"/>
      <c r="MXN42" s="195"/>
      <c r="MXO42" s="195"/>
      <c r="MXP42" s="195"/>
      <c r="MXQ42" s="195"/>
      <c r="MXR42" s="195"/>
      <c r="MXS42" s="195"/>
      <c r="MXT42" s="195"/>
      <c r="MXU42" s="195"/>
      <c r="MXV42" s="195"/>
      <c r="MXW42" s="195"/>
      <c r="MXX42" s="195"/>
      <c r="MXY42" s="195"/>
      <c r="MXZ42" s="195"/>
      <c r="MYA42" s="195"/>
      <c r="MYB42" s="195"/>
      <c r="MYC42" s="195"/>
      <c r="MYD42" s="195"/>
      <c r="MYE42" s="195"/>
      <c r="MYF42" s="195"/>
      <c r="MYG42" s="195"/>
      <c r="MYH42" s="195"/>
      <c r="MYI42" s="195"/>
      <c r="MYJ42" s="195"/>
      <c r="MYK42" s="195"/>
      <c r="MYL42" s="195"/>
      <c r="MYM42" s="195"/>
      <c r="MYN42" s="195"/>
      <c r="MYO42" s="195"/>
      <c r="MYP42" s="195"/>
      <c r="MYQ42" s="195"/>
      <c r="MYR42" s="195"/>
      <c r="MYS42" s="195"/>
      <c r="MYT42" s="195"/>
      <c r="MYU42" s="195"/>
      <c r="MYV42" s="195"/>
      <c r="MYW42" s="195"/>
      <c r="MYX42" s="195"/>
      <c r="MYY42" s="195"/>
      <c r="MYZ42" s="195"/>
      <c r="MZA42" s="195"/>
      <c r="MZB42" s="195"/>
      <c r="MZC42" s="195"/>
      <c r="MZD42" s="195"/>
      <c r="MZE42" s="195"/>
      <c r="MZF42" s="195"/>
      <c r="MZG42" s="195"/>
      <c r="MZH42" s="195"/>
      <c r="MZI42" s="195"/>
      <c r="MZJ42" s="195"/>
      <c r="MZK42" s="195"/>
      <c r="MZL42" s="195"/>
      <c r="MZM42" s="195"/>
      <c r="MZN42" s="195"/>
      <c r="MZO42" s="195"/>
      <c r="MZP42" s="195"/>
      <c r="MZQ42" s="195"/>
      <c r="MZR42" s="195"/>
      <c r="MZS42" s="195"/>
      <c r="MZT42" s="195"/>
      <c r="MZU42" s="195"/>
      <c r="MZV42" s="195"/>
      <c r="MZW42" s="195"/>
      <c r="MZX42" s="195"/>
      <c r="MZY42" s="195"/>
      <c r="MZZ42" s="195"/>
      <c r="NAA42" s="195"/>
      <c r="NAB42" s="195"/>
      <c r="NAC42" s="195"/>
      <c r="NAD42" s="195"/>
      <c r="NAE42" s="195"/>
      <c r="NAF42" s="195"/>
      <c r="NAG42" s="195"/>
      <c r="NAH42" s="195"/>
      <c r="NAI42" s="195"/>
      <c r="NAJ42" s="195"/>
      <c r="NAK42" s="195"/>
      <c r="NAL42" s="195"/>
      <c r="NAM42" s="195"/>
      <c r="NAN42" s="195"/>
      <c r="NAO42" s="195"/>
      <c r="NAP42" s="195"/>
      <c r="NAQ42" s="195"/>
      <c r="NAR42" s="195"/>
      <c r="NAS42" s="195"/>
      <c r="NAT42" s="195"/>
      <c r="NAU42" s="195"/>
      <c r="NAV42" s="195"/>
      <c r="NAW42" s="195"/>
      <c r="NAX42" s="195"/>
      <c r="NAY42" s="195"/>
      <c r="NAZ42" s="195"/>
      <c r="NBA42" s="195"/>
      <c r="NBB42" s="195"/>
      <c r="NBC42" s="195"/>
      <c r="NBD42" s="195"/>
      <c r="NBE42" s="195"/>
      <c r="NBF42" s="195"/>
      <c r="NBG42" s="195"/>
      <c r="NBH42" s="195"/>
      <c r="NBI42" s="195"/>
      <c r="NBJ42" s="195"/>
      <c r="NBK42" s="195"/>
      <c r="NBL42" s="195"/>
      <c r="NBM42" s="195"/>
      <c r="NBN42" s="195"/>
      <c r="NBO42" s="195"/>
      <c r="NBP42" s="195"/>
      <c r="NBQ42" s="195"/>
      <c r="NBR42" s="195"/>
      <c r="NBS42" s="195"/>
      <c r="NBT42" s="195"/>
      <c r="NBU42" s="195"/>
      <c r="NBV42" s="195"/>
      <c r="NBW42" s="195"/>
      <c r="NBX42" s="195"/>
      <c r="NBY42" s="195"/>
      <c r="NBZ42" s="195"/>
      <c r="NCA42" s="195"/>
      <c r="NCB42" s="195"/>
      <c r="NCC42" s="195"/>
      <c r="NCD42" s="195"/>
      <c r="NCE42" s="195"/>
      <c r="NCF42" s="195"/>
      <c r="NCG42" s="195"/>
      <c r="NCH42" s="195"/>
      <c r="NCI42" s="195"/>
      <c r="NCJ42" s="195"/>
      <c r="NCK42" s="195"/>
      <c r="NCL42" s="195"/>
      <c r="NCM42" s="195"/>
      <c r="NCN42" s="195"/>
      <c r="NCO42" s="195"/>
      <c r="NCP42" s="195"/>
      <c r="NCQ42" s="195"/>
      <c r="NCR42" s="195"/>
      <c r="NCS42" s="195"/>
      <c r="NCT42" s="195"/>
      <c r="NCU42" s="195"/>
      <c r="NCV42" s="195"/>
      <c r="NCW42" s="195"/>
      <c r="NCX42" s="195"/>
      <c r="NCY42" s="195"/>
      <c r="NCZ42" s="195"/>
      <c r="NDA42" s="195"/>
      <c r="NDB42" s="195"/>
      <c r="NDC42" s="195"/>
      <c r="NDD42" s="195"/>
      <c r="NDE42" s="195"/>
      <c r="NDF42" s="195"/>
      <c r="NDG42" s="195"/>
      <c r="NDH42" s="195"/>
      <c r="NDI42" s="195"/>
      <c r="NDJ42" s="195"/>
      <c r="NDK42" s="195"/>
      <c r="NDL42" s="195"/>
      <c r="NDM42" s="195"/>
      <c r="NDN42" s="195"/>
      <c r="NDO42" s="195"/>
      <c r="NDP42" s="195"/>
      <c r="NDQ42" s="195"/>
      <c r="NDR42" s="195"/>
      <c r="NDS42" s="195"/>
      <c r="NDT42" s="195"/>
      <c r="NDU42" s="195"/>
      <c r="NDV42" s="195"/>
      <c r="NDW42" s="195"/>
      <c r="NDX42" s="195"/>
      <c r="NDY42" s="195"/>
      <c r="NDZ42" s="195"/>
      <c r="NEA42" s="195"/>
      <c r="NEB42" s="195"/>
      <c r="NEC42" s="195"/>
      <c r="NED42" s="195"/>
      <c r="NEE42" s="195"/>
      <c r="NEF42" s="195"/>
      <c r="NEG42" s="195"/>
      <c r="NEH42" s="195"/>
      <c r="NEI42" s="195"/>
      <c r="NEJ42" s="195"/>
      <c r="NEK42" s="195"/>
      <c r="NEL42" s="195"/>
      <c r="NEM42" s="195"/>
      <c r="NEN42" s="195"/>
      <c r="NEO42" s="195"/>
      <c r="NEP42" s="195"/>
      <c r="NEQ42" s="195"/>
      <c r="NER42" s="195"/>
      <c r="NES42" s="195"/>
      <c r="NET42" s="195"/>
      <c r="NEU42" s="195"/>
      <c r="NEV42" s="195"/>
      <c r="NEW42" s="195"/>
      <c r="NEX42" s="195"/>
      <c r="NEY42" s="195"/>
      <c r="NEZ42" s="195"/>
      <c r="NFA42" s="195"/>
      <c r="NFB42" s="195"/>
      <c r="NFC42" s="195"/>
      <c r="NFD42" s="195"/>
      <c r="NFE42" s="195"/>
      <c r="NFF42" s="195"/>
      <c r="NFG42" s="195"/>
      <c r="NFH42" s="195"/>
      <c r="NFI42" s="195"/>
      <c r="NFJ42" s="195"/>
      <c r="NFK42" s="195"/>
      <c r="NFL42" s="195"/>
      <c r="NFM42" s="195"/>
      <c r="NFN42" s="195"/>
      <c r="NFO42" s="195"/>
      <c r="NFP42" s="195"/>
      <c r="NFQ42" s="195"/>
      <c r="NFR42" s="195"/>
      <c r="NFS42" s="195"/>
      <c r="NFT42" s="195"/>
      <c r="NFU42" s="195"/>
      <c r="NFV42" s="195"/>
      <c r="NFW42" s="195"/>
      <c r="NFX42" s="195"/>
      <c r="NFY42" s="195"/>
      <c r="NFZ42" s="195"/>
      <c r="NGA42" s="195"/>
      <c r="NGB42" s="195"/>
      <c r="NGC42" s="195"/>
      <c r="NGD42" s="195"/>
      <c r="NGE42" s="195"/>
      <c r="NGF42" s="195"/>
      <c r="NGG42" s="195"/>
      <c r="NGH42" s="195"/>
      <c r="NGI42" s="195"/>
      <c r="NGJ42" s="195"/>
      <c r="NGK42" s="195"/>
      <c r="NGL42" s="195"/>
      <c r="NGM42" s="195"/>
      <c r="NGN42" s="195"/>
      <c r="NGO42" s="195"/>
      <c r="NGP42" s="195"/>
      <c r="NGQ42" s="195"/>
      <c r="NGR42" s="195"/>
      <c r="NGS42" s="195"/>
      <c r="NGT42" s="195"/>
      <c r="NGU42" s="195"/>
      <c r="NGV42" s="195"/>
      <c r="NGW42" s="195"/>
      <c r="NGX42" s="195"/>
      <c r="NGY42" s="195"/>
      <c r="NGZ42" s="195"/>
      <c r="NHA42" s="195"/>
      <c r="NHB42" s="195"/>
      <c r="NHC42" s="195"/>
      <c r="NHD42" s="195"/>
      <c r="NHE42" s="195"/>
      <c r="NHF42" s="195"/>
      <c r="NHG42" s="195"/>
      <c r="NHH42" s="195"/>
      <c r="NHI42" s="195"/>
      <c r="NHJ42" s="195"/>
      <c r="NHK42" s="195"/>
      <c r="NHL42" s="195"/>
      <c r="NHM42" s="195"/>
      <c r="NHN42" s="195"/>
      <c r="NHO42" s="195"/>
      <c r="NHP42" s="195"/>
      <c r="NHQ42" s="195"/>
      <c r="NHR42" s="195"/>
      <c r="NHS42" s="195"/>
      <c r="NHT42" s="195"/>
      <c r="NHU42" s="195"/>
      <c r="NHV42" s="195"/>
      <c r="NHW42" s="195"/>
      <c r="NHX42" s="195"/>
      <c r="NHY42" s="195"/>
      <c r="NHZ42" s="195"/>
      <c r="NIA42" s="195"/>
      <c r="NIB42" s="195"/>
      <c r="NIC42" s="195"/>
      <c r="NID42" s="195"/>
      <c r="NIE42" s="195"/>
      <c r="NIF42" s="195"/>
      <c r="NIG42" s="195"/>
      <c r="NIH42" s="195"/>
      <c r="NII42" s="195"/>
      <c r="NIJ42" s="195"/>
      <c r="NIK42" s="195"/>
      <c r="NIL42" s="195"/>
      <c r="NIM42" s="195"/>
      <c r="NIN42" s="195"/>
      <c r="NIO42" s="195"/>
      <c r="NIP42" s="195"/>
      <c r="NIQ42" s="195"/>
      <c r="NIR42" s="195"/>
      <c r="NIS42" s="195"/>
      <c r="NIT42" s="195"/>
      <c r="NIU42" s="195"/>
      <c r="NIV42" s="195"/>
      <c r="NIW42" s="195"/>
      <c r="NIX42" s="195"/>
      <c r="NIY42" s="195"/>
      <c r="NIZ42" s="195"/>
      <c r="NJA42" s="195"/>
      <c r="NJB42" s="195"/>
      <c r="NJC42" s="195"/>
      <c r="NJD42" s="195"/>
      <c r="NJE42" s="195"/>
      <c r="NJF42" s="195"/>
      <c r="NJG42" s="195"/>
      <c r="NJH42" s="195"/>
      <c r="NJI42" s="195"/>
      <c r="NJJ42" s="195"/>
      <c r="NJK42" s="195"/>
      <c r="NJL42" s="195"/>
      <c r="NJM42" s="195"/>
      <c r="NJN42" s="195"/>
      <c r="NJO42" s="195"/>
      <c r="NJP42" s="195"/>
      <c r="NJQ42" s="195"/>
      <c r="NJR42" s="195"/>
      <c r="NJS42" s="195"/>
      <c r="NJT42" s="195"/>
      <c r="NJU42" s="195"/>
      <c r="NJV42" s="195"/>
      <c r="NJW42" s="195"/>
      <c r="NJX42" s="195"/>
      <c r="NJY42" s="195"/>
      <c r="NJZ42" s="195"/>
      <c r="NKA42" s="195"/>
      <c r="NKB42" s="195"/>
      <c r="NKC42" s="195"/>
      <c r="NKD42" s="195"/>
      <c r="NKE42" s="195"/>
      <c r="NKF42" s="195"/>
      <c r="NKG42" s="195"/>
      <c r="NKH42" s="195"/>
      <c r="NKI42" s="195"/>
      <c r="NKJ42" s="195"/>
      <c r="NKK42" s="195"/>
      <c r="NKL42" s="195"/>
      <c r="NKM42" s="195"/>
      <c r="NKN42" s="195"/>
      <c r="NKO42" s="195"/>
      <c r="NKP42" s="195"/>
      <c r="NKQ42" s="195"/>
      <c r="NKR42" s="195"/>
      <c r="NKS42" s="195"/>
      <c r="NKT42" s="195"/>
      <c r="NKU42" s="195"/>
      <c r="NKV42" s="195"/>
      <c r="NKW42" s="195"/>
      <c r="NKX42" s="195"/>
      <c r="NKY42" s="195"/>
      <c r="NKZ42" s="195"/>
      <c r="NLA42" s="195"/>
      <c r="NLB42" s="195"/>
      <c r="NLC42" s="195"/>
      <c r="NLD42" s="195"/>
      <c r="NLE42" s="195"/>
      <c r="NLF42" s="195"/>
      <c r="NLG42" s="195"/>
      <c r="NLH42" s="195"/>
      <c r="NLI42" s="195"/>
      <c r="NLJ42" s="195"/>
      <c r="NLK42" s="195"/>
      <c r="NLL42" s="195"/>
      <c r="NLM42" s="195"/>
      <c r="NLN42" s="195"/>
      <c r="NLO42" s="195"/>
      <c r="NLP42" s="195"/>
      <c r="NLQ42" s="195"/>
      <c r="NLR42" s="195"/>
      <c r="NLS42" s="195"/>
      <c r="NLT42" s="195"/>
      <c r="NLU42" s="195"/>
      <c r="NLV42" s="195"/>
      <c r="NLW42" s="195"/>
      <c r="NLX42" s="195"/>
      <c r="NLY42" s="195"/>
      <c r="NLZ42" s="195"/>
      <c r="NMA42" s="195"/>
      <c r="NMB42" s="195"/>
      <c r="NMC42" s="195"/>
      <c r="NMD42" s="195"/>
      <c r="NME42" s="195"/>
      <c r="NMF42" s="195"/>
      <c r="NMG42" s="195"/>
      <c r="NMH42" s="195"/>
      <c r="NMI42" s="195"/>
      <c r="NMJ42" s="195"/>
      <c r="NMK42" s="195"/>
      <c r="NML42" s="195"/>
      <c r="NMM42" s="195"/>
      <c r="NMN42" s="195"/>
      <c r="NMO42" s="195"/>
      <c r="NMP42" s="195"/>
      <c r="NMQ42" s="195"/>
      <c r="NMR42" s="195"/>
      <c r="NMS42" s="195"/>
      <c r="NMT42" s="195"/>
      <c r="NMU42" s="195"/>
      <c r="NMV42" s="195"/>
      <c r="NMW42" s="195"/>
      <c r="NMX42" s="195"/>
      <c r="NMY42" s="195"/>
      <c r="NMZ42" s="195"/>
      <c r="NNA42" s="195"/>
      <c r="NNB42" s="195"/>
      <c r="NNC42" s="195"/>
      <c r="NND42" s="195"/>
      <c r="NNE42" s="195"/>
      <c r="NNF42" s="195"/>
      <c r="NNG42" s="195"/>
      <c r="NNH42" s="195"/>
      <c r="NNI42" s="195"/>
      <c r="NNJ42" s="195"/>
      <c r="NNK42" s="195"/>
      <c r="NNL42" s="195"/>
      <c r="NNM42" s="195"/>
      <c r="NNN42" s="195"/>
      <c r="NNO42" s="195"/>
      <c r="NNP42" s="195"/>
      <c r="NNQ42" s="195"/>
      <c r="NNR42" s="195"/>
      <c r="NNS42" s="195"/>
      <c r="NNT42" s="195"/>
      <c r="NNU42" s="195"/>
      <c r="NNV42" s="195"/>
      <c r="NNW42" s="195"/>
      <c r="NNX42" s="195"/>
      <c r="NNY42" s="195"/>
      <c r="NNZ42" s="195"/>
      <c r="NOA42" s="195"/>
      <c r="NOB42" s="195"/>
      <c r="NOC42" s="195"/>
      <c r="NOD42" s="195"/>
      <c r="NOE42" s="195"/>
      <c r="NOF42" s="195"/>
      <c r="NOG42" s="195"/>
      <c r="NOH42" s="195"/>
      <c r="NOI42" s="195"/>
      <c r="NOJ42" s="195"/>
      <c r="NOK42" s="195"/>
      <c r="NOL42" s="195"/>
      <c r="NOM42" s="195"/>
      <c r="NON42" s="195"/>
      <c r="NOO42" s="195"/>
      <c r="NOP42" s="195"/>
      <c r="NOQ42" s="195"/>
      <c r="NOR42" s="195"/>
      <c r="NOS42" s="195"/>
      <c r="NOT42" s="195"/>
      <c r="NOU42" s="195"/>
      <c r="NOV42" s="195"/>
      <c r="NOW42" s="195"/>
      <c r="NOX42" s="195"/>
      <c r="NOY42" s="195"/>
      <c r="NOZ42" s="195"/>
      <c r="NPA42" s="195"/>
      <c r="NPB42" s="195"/>
      <c r="NPC42" s="195"/>
      <c r="NPD42" s="195"/>
      <c r="NPE42" s="195"/>
      <c r="NPF42" s="195"/>
      <c r="NPG42" s="195"/>
      <c r="NPH42" s="195"/>
      <c r="NPI42" s="195"/>
      <c r="NPJ42" s="195"/>
      <c r="NPK42" s="195"/>
      <c r="NPL42" s="195"/>
      <c r="NPM42" s="195"/>
      <c r="NPN42" s="195"/>
      <c r="NPO42" s="195"/>
      <c r="NPP42" s="195"/>
      <c r="NPQ42" s="195"/>
      <c r="NPR42" s="195"/>
      <c r="NPS42" s="195"/>
      <c r="NPT42" s="195"/>
      <c r="NPU42" s="195"/>
      <c r="NPV42" s="195"/>
      <c r="NPW42" s="195"/>
      <c r="NPX42" s="195"/>
      <c r="NPY42" s="195"/>
      <c r="NPZ42" s="195"/>
      <c r="NQA42" s="195"/>
      <c r="NQB42" s="195"/>
      <c r="NQC42" s="195"/>
      <c r="NQD42" s="195"/>
      <c r="NQE42" s="195"/>
      <c r="NQF42" s="195"/>
      <c r="NQG42" s="195"/>
      <c r="NQH42" s="195"/>
      <c r="NQI42" s="195"/>
      <c r="NQJ42" s="195"/>
      <c r="NQK42" s="195"/>
      <c r="NQL42" s="195"/>
      <c r="NQM42" s="195"/>
      <c r="NQN42" s="195"/>
      <c r="NQO42" s="195"/>
      <c r="NQP42" s="195"/>
      <c r="NQQ42" s="195"/>
      <c r="NQR42" s="195"/>
      <c r="NQS42" s="195"/>
      <c r="NQT42" s="195"/>
      <c r="NQU42" s="195"/>
      <c r="NQV42" s="195"/>
      <c r="NQW42" s="195"/>
      <c r="NQX42" s="195"/>
      <c r="NQY42" s="195"/>
      <c r="NQZ42" s="195"/>
      <c r="NRA42" s="195"/>
      <c r="NRB42" s="195"/>
      <c r="NRC42" s="195"/>
      <c r="NRD42" s="195"/>
      <c r="NRE42" s="195"/>
      <c r="NRF42" s="195"/>
      <c r="NRG42" s="195"/>
      <c r="NRH42" s="195"/>
      <c r="NRI42" s="195"/>
      <c r="NRJ42" s="195"/>
      <c r="NRK42" s="195"/>
      <c r="NRL42" s="195"/>
      <c r="NRM42" s="195"/>
      <c r="NRN42" s="195"/>
      <c r="NRO42" s="195"/>
      <c r="NRP42" s="195"/>
      <c r="NRQ42" s="195"/>
      <c r="NRR42" s="195"/>
      <c r="NRS42" s="195"/>
      <c r="NRT42" s="195"/>
      <c r="NRU42" s="195"/>
      <c r="NRV42" s="195"/>
      <c r="NRW42" s="195"/>
      <c r="NRX42" s="195"/>
      <c r="NRY42" s="195"/>
      <c r="NRZ42" s="195"/>
      <c r="NSA42" s="195"/>
      <c r="NSB42" s="195"/>
      <c r="NSC42" s="195"/>
      <c r="NSD42" s="195"/>
      <c r="NSE42" s="195"/>
      <c r="NSF42" s="195"/>
      <c r="NSG42" s="195"/>
      <c r="NSH42" s="195"/>
      <c r="NSI42" s="195"/>
      <c r="NSJ42" s="195"/>
      <c r="NSK42" s="195"/>
      <c r="NSL42" s="195"/>
      <c r="NSM42" s="195"/>
      <c r="NSN42" s="195"/>
      <c r="NSO42" s="195"/>
      <c r="NSP42" s="195"/>
      <c r="NSQ42" s="195"/>
      <c r="NSR42" s="195"/>
      <c r="NSS42" s="195"/>
      <c r="NST42" s="195"/>
      <c r="NSU42" s="195"/>
      <c r="NSV42" s="195"/>
      <c r="NSW42" s="195"/>
      <c r="NSX42" s="195"/>
      <c r="NSY42" s="195"/>
      <c r="NSZ42" s="195"/>
      <c r="NTA42" s="195"/>
      <c r="NTB42" s="195"/>
      <c r="NTC42" s="195"/>
      <c r="NTD42" s="195"/>
      <c r="NTE42" s="195"/>
      <c r="NTF42" s="195"/>
      <c r="NTG42" s="195"/>
      <c r="NTH42" s="195"/>
      <c r="NTI42" s="195"/>
      <c r="NTJ42" s="195"/>
      <c r="NTK42" s="195"/>
      <c r="NTL42" s="195"/>
      <c r="NTM42" s="195"/>
      <c r="NTN42" s="195"/>
      <c r="NTO42" s="195"/>
      <c r="NTP42" s="195"/>
      <c r="NTQ42" s="195"/>
      <c r="NTR42" s="195"/>
      <c r="NTS42" s="195"/>
      <c r="NTT42" s="195"/>
      <c r="NTU42" s="195"/>
      <c r="NTV42" s="195"/>
      <c r="NTW42" s="195"/>
      <c r="NTX42" s="195"/>
      <c r="NTY42" s="195"/>
      <c r="NTZ42" s="195"/>
      <c r="NUA42" s="195"/>
      <c r="NUB42" s="195"/>
      <c r="NUC42" s="195"/>
      <c r="NUD42" s="195"/>
      <c r="NUE42" s="195"/>
      <c r="NUF42" s="195"/>
      <c r="NUG42" s="195"/>
      <c r="NUH42" s="195"/>
      <c r="NUI42" s="195"/>
      <c r="NUJ42" s="195"/>
      <c r="NUK42" s="195"/>
      <c r="NUL42" s="195"/>
      <c r="NUM42" s="195"/>
      <c r="NUN42" s="195"/>
      <c r="NUO42" s="195"/>
      <c r="NUP42" s="195"/>
      <c r="NUQ42" s="195"/>
      <c r="NUR42" s="195"/>
      <c r="NUS42" s="195"/>
      <c r="NUT42" s="195"/>
      <c r="NUU42" s="195"/>
      <c r="NUV42" s="195"/>
      <c r="NUW42" s="195"/>
      <c r="NUX42" s="195"/>
      <c r="NUY42" s="195"/>
      <c r="NUZ42" s="195"/>
      <c r="NVA42" s="195"/>
      <c r="NVB42" s="195"/>
      <c r="NVC42" s="195"/>
      <c r="NVD42" s="195"/>
      <c r="NVE42" s="195"/>
      <c r="NVF42" s="195"/>
      <c r="NVG42" s="195"/>
      <c r="NVH42" s="195"/>
      <c r="NVI42" s="195"/>
      <c r="NVJ42" s="195"/>
      <c r="NVK42" s="195"/>
      <c r="NVL42" s="195"/>
      <c r="NVM42" s="195"/>
      <c r="NVN42" s="195"/>
      <c r="NVO42" s="195"/>
      <c r="NVP42" s="195"/>
      <c r="NVQ42" s="195"/>
      <c r="NVR42" s="195"/>
      <c r="NVS42" s="195"/>
      <c r="NVT42" s="195"/>
      <c r="NVU42" s="195"/>
      <c r="NVV42" s="195"/>
      <c r="NVW42" s="195"/>
      <c r="NVX42" s="195"/>
      <c r="NVY42" s="195"/>
      <c r="NVZ42" s="195"/>
      <c r="NWA42" s="195"/>
      <c r="NWB42" s="195"/>
      <c r="NWC42" s="195"/>
      <c r="NWD42" s="195"/>
      <c r="NWE42" s="195"/>
      <c r="NWF42" s="195"/>
      <c r="NWG42" s="195"/>
      <c r="NWH42" s="195"/>
      <c r="NWI42" s="195"/>
      <c r="NWJ42" s="195"/>
      <c r="NWK42" s="195"/>
      <c r="NWL42" s="195"/>
      <c r="NWM42" s="195"/>
      <c r="NWN42" s="195"/>
      <c r="NWO42" s="195"/>
      <c r="NWP42" s="195"/>
      <c r="NWQ42" s="195"/>
      <c r="NWR42" s="195"/>
      <c r="NWS42" s="195"/>
      <c r="NWT42" s="195"/>
      <c r="NWU42" s="195"/>
      <c r="NWV42" s="195"/>
      <c r="NWW42" s="195"/>
      <c r="NWX42" s="195"/>
      <c r="NWY42" s="195"/>
      <c r="NWZ42" s="195"/>
      <c r="NXA42" s="195"/>
      <c r="NXB42" s="195"/>
      <c r="NXC42" s="195"/>
      <c r="NXD42" s="195"/>
      <c r="NXE42" s="195"/>
      <c r="NXF42" s="195"/>
      <c r="NXG42" s="195"/>
      <c r="NXH42" s="195"/>
      <c r="NXI42" s="195"/>
      <c r="NXJ42" s="195"/>
      <c r="NXK42" s="195"/>
      <c r="NXL42" s="195"/>
      <c r="NXM42" s="195"/>
      <c r="NXN42" s="195"/>
      <c r="NXO42" s="195"/>
      <c r="NXP42" s="195"/>
      <c r="NXQ42" s="195"/>
      <c r="NXR42" s="195"/>
      <c r="NXS42" s="195"/>
      <c r="NXT42" s="195"/>
      <c r="NXU42" s="195"/>
      <c r="NXV42" s="195"/>
      <c r="NXW42" s="195"/>
      <c r="NXX42" s="195"/>
      <c r="NXY42" s="195"/>
      <c r="NXZ42" s="195"/>
      <c r="NYA42" s="195"/>
      <c r="NYB42" s="195"/>
      <c r="NYC42" s="195"/>
      <c r="NYD42" s="195"/>
      <c r="NYE42" s="195"/>
      <c r="NYF42" s="195"/>
      <c r="NYG42" s="195"/>
      <c r="NYH42" s="195"/>
      <c r="NYI42" s="195"/>
      <c r="NYJ42" s="195"/>
      <c r="NYK42" s="195"/>
      <c r="NYL42" s="195"/>
      <c r="NYM42" s="195"/>
      <c r="NYN42" s="195"/>
      <c r="NYO42" s="195"/>
      <c r="NYP42" s="195"/>
      <c r="NYQ42" s="195"/>
      <c r="NYR42" s="195"/>
      <c r="NYS42" s="195"/>
      <c r="NYT42" s="195"/>
      <c r="NYU42" s="195"/>
      <c r="NYV42" s="195"/>
      <c r="NYW42" s="195"/>
      <c r="NYX42" s="195"/>
      <c r="NYY42" s="195"/>
      <c r="NYZ42" s="195"/>
      <c r="NZA42" s="195"/>
      <c r="NZB42" s="195"/>
      <c r="NZC42" s="195"/>
      <c r="NZD42" s="195"/>
      <c r="NZE42" s="195"/>
      <c r="NZF42" s="195"/>
      <c r="NZG42" s="195"/>
      <c r="NZH42" s="195"/>
      <c r="NZI42" s="195"/>
      <c r="NZJ42" s="195"/>
      <c r="NZK42" s="195"/>
      <c r="NZL42" s="195"/>
      <c r="NZM42" s="195"/>
      <c r="NZN42" s="195"/>
      <c r="NZO42" s="195"/>
      <c r="NZP42" s="195"/>
      <c r="NZQ42" s="195"/>
      <c r="NZR42" s="195"/>
      <c r="NZS42" s="195"/>
      <c r="NZT42" s="195"/>
      <c r="NZU42" s="195"/>
      <c r="NZV42" s="195"/>
      <c r="NZW42" s="195"/>
      <c r="NZX42" s="195"/>
      <c r="NZY42" s="195"/>
      <c r="NZZ42" s="195"/>
      <c r="OAA42" s="195"/>
      <c r="OAB42" s="195"/>
      <c r="OAC42" s="195"/>
      <c r="OAD42" s="195"/>
      <c r="OAE42" s="195"/>
      <c r="OAF42" s="195"/>
      <c r="OAG42" s="195"/>
      <c r="OAH42" s="195"/>
      <c r="OAI42" s="195"/>
      <c r="OAJ42" s="195"/>
      <c r="OAK42" s="195"/>
      <c r="OAL42" s="195"/>
      <c r="OAM42" s="195"/>
      <c r="OAN42" s="195"/>
      <c r="OAO42" s="195"/>
      <c r="OAP42" s="195"/>
      <c r="OAQ42" s="195"/>
      <c r="OAR42" s="195"/>
      <c r="OAS42" s="195"/>
      <c r="OAT42" s="195"/>
      <c r="OAU42" s="195"/>
      <c r="OAV42" s="195"/>
      <c r="OAW42" s="195"/>
      <c r="OAX42" s="195"/>
      <c r="OAY42" s="195"/>
      <c r="OAZ42" s="195"/>
      <c r="OBA42" s="195"/>
      <c r="OBB42" s="195"/>
      <c r="OBC42" s="195"/>
      <c r="OBD42" s="195"/>
      <c r="OBE42" s="195"/>
      <c r="OBF42" s="195"/>
      <c r="OBG42" s="195"/>
      <c r="OBH42" s="195"/>
      <c r="OBI42" s="195"/>
      <c r="OBJ42" s="195"/>
      <c r="OBK42" s="195"/>
      <c r="OBL42" s="195"/>
      <c r="OBM42" s="195"/>
      <c r="OBN42" s="195"/>
      <c r="OBO42" s="195"/>
      <c r="OBP42" s="195"/>
      <c r="OBQ42" s="195"/>
      <c r="OBR42" s="195"/>
      <c r="OBS42" s="195"/>
      <c r="OBT42" s="195"/>
      <c r="OBU42" s="195"/>
      <c r="OBV42" s="195"/>
      <c r="OBW42" s="195"/>
      <c r="OBX42" s="195"/>
      <c r="OBY42" s="195"/>
      <c r="OBZ42" s="195"/>
      <c r="OCA42" s="195"/>
      <c r="OCB42" s="195"/>
      <c r="OCC42" s="195"/>
      <c r="OCD42" s="195"/>
      <c r="OCE42" s="195"/>
      <c r="OCF42" s="195"/>
      <c r="OCG42" s="195"/>
      <c r="OCH42" s="195"/>
      <c r="OCI42" s="195"/>
      <c r="OCJ42" s="195"/>
      <c r="OCK42" s="195"/>
      <c r="OCL42" s="195"/>
      <c r="OCM42" s="195"/>
      <c r="OCN42" s="195"/>
      <c r="OCO42" s="195"/>
      <c r="OCP42" s="195"/>
      <c r="OCQ42" s="195"/>
      <c r="OCR42" s="195"/>
      <c r="OCS42" s="195"/>
      <c r="OCT42" s="195"/>
      <c r="OCU42" s="195"/>
      <c r="OCV42" s="195"/>
      <c r="OCW42" s="195"/>
      <c r="OCX42" s="195"/>
      <c r="OCY42" s="195"/>
      <c r="OCZ42" s="195"/>
      <c r="ODA42" s="195"/>
      <c r="ODB42" s="195"/>
      <c r="ODC42" s="195"/>
      <c r="ODD42" s="195"/>
      <c r="ODE42" s="195"/>
      <c r="ODF42" s="195"/>
      <c r="ODG42" s="195"/>
      <c r="ODH42" s="195"/>
      <c r="ODI42" s="195"/>
      <c r="ODJ42" s="195"/>
      <c r="ODK42" s="195"/>
      <c r="ODL42" s="195"/>
      <c r="ODM42" s="195"/>
      <c r="ODN42" s="195"/>
      <c r="ODO42" s="195"/>
      <c r="ODP42" s="195"/>
      <c r="ODQ42" s="195"/>
      <c r="ODR42" s="195"/>
      <c r="ODS42" s="195"/>
      <c r="ODT42" s="195"/>
      <c r="ODU42" s="195"/>
      <c r="ODV42" s="195"/>
      <c r="ODW42" s="195"/>
      <c r="ODX42" s="195"/>
      <c r="ODY42" s="195"/>
      <c r="ODZ42" s="195"/>
      <c r="OEA42" s="195"/>
      <c r="OEB42" s="195"/>
      <c r="OEC42" s="195"/>
      <c r="OED42" s="195"/>
      <c r="OEE42" s="195"/>
      <c r="OEF42" s="195"/>
      <c r="OEG42" s="195"/>
      <c r="OEH42" s="195"/>
      <c r="OEI42" s="195"/>
      <c r="OEJ42" s="195"/>
      <c r="OEK42" s="195"/>
      <c r="OEL42" s="195"/>
      <c r="OEM42" s="195"/>
      <c r="OEN42" s="195"/>
      <c r="OEO42" s="195"/>
      <c r="OEP42" s="195"/>
      <c r="OEQ42" s="195"/>
      <c r="OER42" s="195"/>
      <c r="OES42" s="195"/>
      <c r="OET42" s="195"/>
      <c r="OEU42" s="195"/>
      <c r="OEV42" s="195"/>
      <c r="OEW42" s="195"/>
      <c r="OEX42" s="195"/>
      <c r="OEY42" s="195"/>
      <c r="OEZ42" s="195"/>
      <c r="OFA42" s="195"/>
      <c r="OFB42" s="195"/>
      <c r="OFC42" s="195"/>
      <c r="OFD42" s="195"/>
      <c r="OFE42" s="195"/>
      <c r="OFF42" s="195"/>
      <c r="OFG42" s="195"/>
      <c r="OFH42" s="195"/>
      <c r="OFI42" s="195"/>
      <c r="OFJ42" s="195"/>
      <c r="OFK42" s="195"/>
      <c r="OFL42" s="195"/>
      <c r="OFM42" s="195"/>
      <c r="OFN42" s="195"/>
      <c r="OFO42" s="195"/>
      <c r="OFP42" s="195"/>
      <c r="OFQ42" s="195"/>
      <c r="OFR42" s="195"/>
      <c r="OFS42" s="195"/>
      <c r="OFT42" s="195"/>
      <c r="OFU42" s="195"/>
      <c r="OFV42" s="195"/>
      <c r="OFW42" s="195"/>
      <c r="OFX42" s="195"/>
      <c r="OFY42" s="195"/>
      <c r="OFZ42" s="195"/>
      <c r="OGA42" s="195"/>
      <c r="OGB42" s="195"/>
      <c r="OGC42" s="195"/>
      <c r="OGD42" s="195"/>
      <c r="OGE42" s="195"/>
      <c r="OGF42" s="195"/>
      <c r="OGG42" s="195"/>
      <c r="OGH42" s="195"/>
      <c r="OGI42" s="195"/>
      <c r="OGJ42" s="195"/>
      <c r="OGK42" s="195"/>
      <c r="OGL42" s="195"/>
      <c r="OGM42" s="195"/>
      <c r="OGN42" s="195"/>
      <c r="OGO42" s="195"/>
      <c r="OGP42" s="195"/>
      <c r="OGQ42" s="195"/>
      <c r="OGR42" s="195"/>
      <c r="OGS42" s="195"/>
      <c r="OGT42" s="195"/>
      <c r="OGU42" s="195"/>
      <c r="OGV42" s="195"/>
      <c r="OGW42" s="195"/>
      <c r="OGX42" s="195"/>
      <c r="OGY42" s="195"/>
      <c r="OGZ42" s="195"/>
      <c r="OHA42" s="195"/>
      <c r="OHB42" s="195"/>
      <c r="OHC42" s="195"/>
      <c r="OHD42" s="195"/>
      <c r="OHE42" s="195"/>
      <c r="OHF42" s="195"/>
      <c r="OHG42" s="195"/>
      <c r="OHH42" s="195"/>
      <c r="OHI42" s="195"/>
      <c r="OHJ42" s="195"/>
      <c r="OHK42" s="195"/>
      <c r="OHL42" s="195"/>
      <c r="OHM42" s="195"/>
      <c r="OHN42" s="195"/>
      <c r="OHO42" s="195"/>
      <c r="OHP42" s="195"/>
      <c r="OHQ42" s="195"/>
      <c r="OHR42" s="195"/>
      <c r="OHS42" s="195"/>
      <c r="OHT42" s="195"/>
      <c r="OHU42" s="195"/>
      <c r="OHV42" s="195"/>
      <c r="OHW42" s="195"/>
      <c r="OHX42" s="195"/>
      <c r="OHY42" s="195"/>
      <c r="OHZ42" s="195"/>
      <c r="OIA42" s="195"/>
      <c r="OIB42" s="195"/>
      <c r="OIC42" s="195"/>
      <c r="OID42" s="195"/>
      <c r="OIE42" s="195"/>
      <c r="OIF42" s="195"/>
      <c r="OIG42" s="195"/>
      <c r="OIH42" s="195"/>
      <c r="OII42" s="195"/>
      <c r="OIJ42" s="195"/>
      <c r="OIK42" s="195"/>
      <c r="OIL42" s="195"/>
      <c r="OIM42" s="195"/>
      <c r="OIN42" s="195"/>
      <c r="OIO42" s="195"/>
      <c r="OIP42" s="195"/>
      <c r="OIQ42" s="195"/>
      <c r="OIR42" s="195"/>
      <c r="OIS42" s="195"/>
      <c r="OIT42" s="195"/>
      <c r="OIU42" s="195"/>
      <c r="OIV42" s="195"/>
      <c r="OIW42" s="195"/>
      <c r="OIX42" s="195"/>
      <c r="OIY42" s="195"/>
      <c r="OIZ42" s="195"/>
      <c r="OJA42" s="195"/>
      <c r="OJB42" s="195"/>
      <c r="OJC42" s="195"/>
      <c r="OJD42" s="195"/>
      <c r="OJE42" s="195"/>
      <c r="OJF42" s="195"/>
      <c r="OJG42" s="195"/>
      <c r="OJH42" s="195"/>
      <c r="OJI42" s="195"/>
      <c r="OJJ42" s="195"/>
      <c r="OJK42" s="195"/>
      <c r="OJL42" s="195"/>
      <c r="OJM42" s="195"/>
      <c r="OJN42" s="195"/>
      <c r="OJO42" s="195"/>
      <c r="OJP42" s="195"/>
      <c r="OJQ42" s="195"/>
      <c r="OJR42" s="195"/>
      <c r="OJS42" s="195"/>
      <c r="OJT42" s="195"/>
      <c r="OJU42" s="195"/>
      <c r="OJV42" s="195"/>
      <c r="OJW42" s="195"/>
      <c r="OJX42" s="195"/>
      <c r="OJY42" s="195"/>
      <c r="OJZ42" s="195"/>
      <c r="OKA42" s="195"/>
      <c r="OKB42" s="195"/>
      <c r="OKC42" s="195"/>
      <c r="OKD42" s="195"/>
      <c r="OKE42" s="195"/>
      <c r="OKF42" s="195"/>
      <c r="OKG42" s="195"/>
      <c r="OKH42" s="195"/>
      <c r="OKI42" s="195"/>
      <c r="OKJ42" s="195"/>
      <c r="OKK42" s="195"/>
      <c r="OKL42" s="195"/>
      <c r="OKM42" s="195"/>
      <c r="OKN42" s="195"/>
      <c r="OKO42" s="195"/>
      <c r="OKP42" s="195"/>
      <c r="OKQ42" s="195"/>
      <c r="OKR42" s="195"/>
      <c r="OKS42" s="195"/>
      <c r="OKT42" s="195"/>
      <c r="OKU42" s="195"/>
      <c r="OKV42" s="195"/>
      <c r="OKW42" s="195"/>
      <c r="OKX42" s="195"/>
      <c r="OKY42" s="195"/>
      <c r="OKZ42" s="195"/>
      <c r="OLA42" s="195"/>
      <c r="OLB42" s="195"/>
      <c r="OLC42" s="195"/>
      <c r="OLD42" s="195"/>
      <c r="OLE42" s="195"/>
      <c r="OLF42" s="195"/>
      <c r="OLG42" s="195"/>
      <c r="OLH42" s="195"/>
      <c r="OLI42" s="195"/>
      <c r="OLJ42" s="195"/>
      <c r="OLK42" s="195"/>
      <c r="OLL42" s="195"/>
      <c r="OLM42" s="195"/>
      <c r="OLN42" s="195"/>
      <c r="OLO42" s="195"/>
      <c r="OLP42" s="195"/>
      <c r="OLQ42" s="195"/>
      <c r="OLR42" s="195"/>
      <c r="OLS42" s="195"/>
      <c r="OLT42" s="195"/>
      <c r="OLU42" s="195"/>
      <c r="OLV42" s="195"/>
      <c r="OLW42" s="195"/>
      <c r="OLX42" s="195"/>
      <c r="OLY42" s="195"/>
      <c r="OLZ42" s="195"/>
      <c r="OMA42" s="195"/>
      <c r="OMB42" s="195"/>
      <c r="OMC42" s="195"/>
      <c r="OMD42" s="195"/>
      <c r="OME42" s="195"/>
      <c r="OMF42" s="195"/>
      <c r="OMG42" s="195"/>
      <c r="OMH42" s="195"/>
      <c r="OMI42" s="195"/>
      <c r="OMJ42" s="195"/>
      <c r="OMK42" s="195"/>
      <c r="OML42" s="195"/>
      <c r="OMM42" s="195"/>
      <c r="OMN42" s="195"/>
      <c r="OMO42" s="195"/>
      <c r="OMP42" s="195"/>
      <c r="OMQ42" s="195"/>
      <c r="OMR42" s="195"/>
      <c r="OMS42" s="195"/>
      <c r="OMT42" s="195"/>
      <c r="OMU42" s="195"/>
      <c r="OMV42" s="195"/>
      <c r="OMW42" s="195"/>
      <c r="OMX42" s="195"/>
      <c r="OMY42" s="195"/>
      <c r="OMZ42" s="195"/>
      <c r="ONA42" s="195"/>
      <c r="ONB42" s="195"/>
      <c r="ONC42" s="195"/>
      <c r="OND42" s="195"/>
      <c r="ONE42" s="195"/>
      <c r="ONF42" s="195"/>
      <c r="ONG42" s="195"/>
      <c r="ONH42" s="195"/>
      <c r="ONI42" s="195"/>
      <c r="ONJ42" s="195"/>
      <c r="ONK42" s="195"/>
      <c r="ONL42" s="195"/>
      <c r="ONM42" s="195"/>
      <c r="ONN42" s="195"/>
      <c r="ONO42" s="195"/>
      <c r="ONP42" s="195"/>
      <c r="ONQ42" s="195"/>
      <c r="ONR42" s="195"/>
      <c r="ONS42" s="195"/>
      <c r="ONT42" s="195"/>
      <c r="ONU42" s="195"/>
      <c r="ONV42" s="195"/>
      <c r="ONW42" s="195"/>
      <c r="ONX42" s="195"/>
      <c r="ONY42" s="195"/>
      <c r="ONZ42" s="195"/>
      <c r="OOA42" s="195"/>
      <c r="OOB42" s="195"/>
      <c r="OOC42" s="195"/>
      <c r="OOD42" s="195"/>
      <c r="OOE42" s="195"/>
      <c r="OOF42" s="195"/>
      <c r="OOG42" s="195"/>
      <c r="OOH42" s="195"/>
      <c r="OOI42" s="195"/>
      <c r="OOJ42" s="195"/>
      <c r="OOK42" s="195"/>
      <c r="OOL42" s="195"/>
      <c r="OOM42" s="195"/>
      <c r="OON42" s="195"/>
      <c r="OOO42" s="195"/>
      <c r="OOP42" s="195"/>
      <c r="OOQ42" s="195"/>
      <c r="OOR42" s="195"/>
      <c r="OOS42" s="195"/>
      <c r="OOT42" s="195"/>
      <c r="OOU42" s="195"/>
      <c r="OOV42" s="195"/>
      <c r="OOW42" s="195"/>
      <c r="OOX42" s="195"/>
      <c r="OOY42" s="195"/>
      <c r="OOZ42" s="195"/>
      <c r="OPA42" s="195"/>
      <c r="OPB42" s="195"/>
      <c r="OPC42" s="195"/>
      <c r="OPD42" s="195"/>
      <c r="OPE42" s="195"/>
      <c r="OPF42" s="195"/>
      <c r="OPG42" s="195"/>
      <c r="OPH42" s="195"/>
      <c r="OPI42" s="195"/>
      <c r="OPJ42" s="195"/>
      <c r="OPK42" s="195"/>
      <c r="OPL42" s="195"/>
      <c r="OPM42" s="195"/>
      <c r="OPN42" s="195"/>
      <c r="OPO42" s="195"/>
      <c r="OPP42" s="195"/>
      <c r="OPQ42" s="195"/>
      <c r="OPR42" s="195"/>
      <c r="OPS42" s="195"/>
      <c r="OPT42" s="195"/>
      <c r="OPU42" s="195"/>
      <c r="OPV42" s="195"/>
      <c r="OPW42" s="195"/>
      <c r="OPX42" s="195"/>
      <c r="OPY42" s="195"/>
      <c r="OPZ42" s="195"/>
      <c r="OQA42" s="195"/>
      <c r="OQB42" s="195"/>
      <c r="OQC42" s="195"/>
      <c r="OQD42" s="195"/>
      <c r="OQE42" s="195"/>
      <c r="OQF42" s="195"/>
      <c r="OQG42" s="195"/>
      <c r="OQH42" s="195"/>
      <c r="OQI42" s="195"/>
      <c r="OQJ42" s="195"/>
      <c r="OQK42" s="195"/>
      <c r="OQL42" s="195"/>
      <c r="OQM42" s="195"/>
      <c r="OQN42" s="195"/>
      <c r="OQO42" s="195"/>
      <c r="OQP42" s="195"/>
      <c r="OQQ42" s="195"/>
      <c r="OQR42" s="195"/>
      <c r="OQS42" s="195"/>
      <c r="OQT42" s="195"/>
      <c r="OQU42" s="195"/>
      <c r="OQV42" s="195"/>
      <c r="OQW42" s="195"/>
      <c r="OQX42" s="195"/>
      <c r="OQY42" s="195"/>
      <c r="OQZ42" s="195"/>
      <c r="ORA42" s="195"/>
      <c r="ORB42" s="195"/>
      <c r="ORC42" s="195"/>
      <c r="ORD42" s="195"/>
      <c r="ORE42" s="195"/>
      <c r="ORF42" s="195"/>
      <c r="ORG42" s="195"/>
      <c r="ORH42" s="195"/>
      <c r="ORI42" s="195"/>
      <c r="ORJ42" s="195"/>
      <c r="ORK42" s="195"/>
      <c r="ORL42" s="195"/>
      <c r="ORM42" s="195"/>
      <c r="ORN42" s="195"/>
      <c r="ORO42" s="195"/>
      <c r="ORP42" s="195"/>
      <c r="ORQ42" s="195"/>
      <c r="ORR42" s="195"/>
      <c r="ORS42" s="195"/>
      <c r="ORT42" s="195"/>
      <c r="ORU42" s="195"/>
      <c r="ORV42" s="195"/>
      <c r="ORW42" s="195"/>
      <c r="ORX42" s="195"/>
      <c r="ORY42" s="195"/>
      <c r="ORZ42" s="195"/>
      <c r="OSA42" s="195"/>
      <c r="OSB42" s="195"/>
      <c r="OSC42" s="195"/>
      <c r="OSD42" s="195"/>
      <c r="OSE42" s="195"/>
      <c r="OSF42" s="195"/>
      <c r="OSG42" s="195"/>
      <c r="OSH42" s="195"/>
      <c r="OSI42" s="195"/>
      <c r="OSJ42" s="195"/>
      <c r="OSK42" s="195"/>
      <c r="OSL42" s="195"/>
      <c r="OSM42" s="195"/>
      <c r="OSN42" s="195"/>
      <c r="OSO42" s="195"/>
      <c r="OSP42" s="195"/>
      <c r="OSQ42" s="195"/>
      <c r="OSR42" s="195"/>
      <c r="OSS42" s="195"/>
      <c r="OST42" s="195"/>
      <c r="OSU42" s="195"/>
      <c r="OSV42" s="195"/>
      <c r="OSW42" s="195"/>
      <c r="OSX42" s="195"/>
      <c r="OSY42" s="195"/>
      <c r="OSZ42" s="195"/>
      <c r="OTA42" s="195"/>
      <c r="OTB42" s="195"/>
      <c r="OTC42" s="195"/>
      <c r="OTD42" s="195"/>
      <c r="OTE42" s="195"/>
      <c r="OTF42" s="195"/>
      <c r="OTG42" s="195"/>
      <c r="OTH42" s="195"/>
      <c r="OTI42" s="195"/>
      <c r="OTJ42" s="195"/>
      <c r="OTK42" s="195"/>
      <c r="OTL42" s="195"/>
      <c r="OTM42" s="195"/>
      <c r="OTN42" s="195"/>
      <c r="OTO42" s="195"/>
      <c r="OTP42" s="195"/>
      <c r="OTQ42" s="195"/>
      <c r="OTR42" s="195"/>
      <c r="OTS42" s="195"/>
      <c r="OTT42" s="195"/>
      <c r="OTU42" s="195"/>
      <c r="OTV42" s="195"/>
      <c r="OTW42" s="195"/>
      <c r="OTX42" s="195"/>
      <c r="OTY42" s="195"/>
      <c r="OTZ42" s="195"/>
      <c r="OUA42" s="195"/>
      <c r="OUB42" s="195"/>
      <c r="OUC42" s="195"/>
      <c r="OUD42" s="195"/>
      <c r="OUE42" s="195"/>
      <c r="OUF42" s="195"/>
      <c r="OUG42" s="195"/>
      <c r="OUH42" s="195"/>
      <c r="OUI42" s="195"/>
      <c r="OUJ42" s="195"/>
      <c r="OUK42" s="195"/>
      <c r="OUL42" s="195"/>
      <c r="OUM42" s="195"/>
      <c r="OUN42" s="195"/>
      <c r="OUO42" s="195"/>
      <c r="OUP42" s="195"/>
      <c r="OUQ42" s="195"/>
      <c r="OUR42" s="195"/>
      <c r="OUS42" s="195"/>
      <c r="OUT42" s="195"/>
      <c r="OUU42" s="195"/>
      <c r="OUV42" s="195"/>
      <c r="OUW42" s="195"/>
      <c r="OUX42" s="195"/>
      <c r="OUY42" s="195"/>
      <c r="OUZ42" s="195"/>
      <c r="OVA42" s="195"/>
      <c r="OVB42" s="195"/>
      <c r="OVC42" s="195"/>
      <c r="OVD42" s="195"/>
      <c r="OVE42" s="195"/>
      <c r="OVF42" s="195"/>
      <c r="OVG42" s="195"/>
      <c r="OVH42" s="195"/>
      <c r="OVI42" s="195"/>
      <c r="OVJ42" s="195"/>
      <c r="OVK42" s="195"/>
      <c r="OVL42" s="195"/>
      <c r="OVM42" s="195"/>
      <c r="OVN42" s="195"/>
      <c r="OVO42" s="195"/>
      <c r="OVP42" s="195"/>
      <c r="OVQ42" s="195"/>
      <c r="OVR42" s="195"/>
      <c r="OVS42" s="195"/>
      <c r="OVT42" s="195"/>
      <c r="OVU42" s="195"/>
      <c r="OVV42" s="195"/>
      <c r="OVW42" s="195"/>
      <c r="OVX42" s="195"/>
      <c r="OVY42" s="195"/>
      <c r="OVZ42" s="195"/>
      <c r="OWA42" s="195"/>
      <c r="OWB42" s="195"/>
      <c r="OWC42" s="195"/>
      <c r="OWD42" s="195"/>
      <c r="OWE42" s="195"/>
      <c r="OWF42" s="195"/>
      <c r="OWG42" s="195"/>
      <c r="OWH42" s="195"/>
      <c r="OWI42" s="195"/>
      <c r="OWJ42" s="195"/>
      <c r="OWK42" s="195"/>
      <c r="OWL42" s="195"/>
      <c r="OWM42" s="195"/>
      <c r="OWN42" s="195"/>
      <c r="OWO42" s="195"/>
      <c r="OWP42" s="195"/>
      <c r="OWQ42" s="195"/>
      <c r="OWR42" s="195"/>
      <c r="OWS42" s="195"/>
      <c r="OWT42" s="195"/>
      <c r="OWU42" s="195"/>
      <c r="OWV42" s="195"/>
      <c r="OWW42" s="195"/>
      <c r="OWX42" s="195"/>
      <c r="OWY42" s="195"/>
      <c r="OWZ42" s="195"/>
      <c r="OXA42" s="195"/>
      <c r="OXB42" s="195"/>
      <c r="OXC42" s="195"/>
      <c r="OXD42" s="195"/>
      <c r="OXE42" s="195"/>
      <c r="OXF42" s="195"/>
      <c r="OXG42" s="195"/>
      <c r="OXH42" s="195"/>
      <c r="OXI42" s="195"/>
      <c r="OXJ42" s="195"/>
      <c r="OXK42" s="195"/>
      <c r="OXL42" s="195"/>
      <c r="OXM42" s="195"/>
      <c r="OXN42" s="195"/>
      <c r="OXO42" s="195"/>
      <c r="OXP42" s="195"/>
      <c r="OXQ42" s="195"/>
      <c r="OXR42" s="195"/>
      <c r="OXS42" s="195"/>
      <c r="OXT42" s="195"/>
      <c r="OXU42" s="195"/>
      <c r="OXV42" s="195"/>
      <c r="OXW42" s="195"/>
      <c r="OXX42" s="195"/>
      <c r="OXY42" s="195"/>
      <c r="OXZ42" s="195"/>
      <c r="OYA42" s="195"/>
      <c r="OYB42" s="195"/>
      <c r="OYC42" s="195"/>
      <c r="OYD42" s="195"/>
      <c r="OYE42" s="195"/>
      <c r="OYF42" s="195"/>
      <c r="OYG42" s="195"/>
      <c r="OYH42" s="195"/>
      <c r="OYI42" s="195"/>
      <c r="OYJ42" s="195"/>
      <c r="OYK42" s="195"/>
      <c r="OYL42" s="195"/>
      <c r="OYM42" s="195"/>
      <c r="OYN42" s="195"/>
      <c r="OYO42" s="195"/>
      <c r="OYP42" s="195"/>
      <c r="OYQ42" s="195"/>
      <c r="OYR42" s="195"/>
      <c r="OYS42" s="195"/>
      <c r="OYT42" s="195"/>
      <c r="OYU42" s="195"/>
      <c r="OYV42" s="195"/>
      <c r="OYW42" s="195"/>
      <c r="OYX42" s="195"/>
      <c r="OYY42" s="195"/>
      <c r="OYZ42" s="195"/>
      <c r="OZA42" s="195"/>
      <c r="OZB42" s="195"/>
      <c r="OZC42" s="195"/>
      <c r="OZD42" s="195"/>
      <c r="OZE42" s="195"/>
      <c r="OZF42" s="195"/>
      <c r="OZG42" s="195"/>
      <c r="OZH42" s="195"/>
      <c r="OZI42" s="195"/>
      <c r="OZJ42" s="195"/>
      <c r="OZK42" s="195"/>
      <c r="OZL42" s="195"/>
      <c r="OZM42" s="195"/>
      <c r="OZN42" s="195"/>
      <c r="OZO42" s="195"/>
      <c r="OZP42" s="195"/>
      <c r="OZQ42" s="195"/>
      <c r="OZR42" s="195"/>
      <c r="OZS42" s="195"/>
      <c r="OZT42" s="195"/>
      <c r="OZU42" s="195"/>
      <c r="OZV42" s="195"/>
      <c r="OZW42" s="195"/>
      <c r="OZX42" s="195"/>
      <c r="OZY42" s="195"/>
      <c r="OZZ42" s="195"/>
      <c r="PAA42" s="195"/>
      <c r="PAB42" s="195"/>
      <c r="PAC42" s="195"/>
      <c r="PAD42" s="195"/>
      <c r="PAE42" s="195"/>
      <c r="PAF42" s="195"/>
      <c r="PAG42" s="195"/>
      <c r="PAH42" s="195"/>
      <c r="PAI42" s="195"/>
      <c r="PAJ42" s="195"/>
      <c r="PAK42" s="195"/>
      <c r="PAL42" s="195"/>
      <c r="PAM42" s="195"/>
      <c r="PAN42" s="195"/>
      <c r="PAO42" s="195"/>
      <c r="PAP42" s="195"/>
      <c r="PAQ42" s="195"/>
      <c r="PAR42" s="195"/>
      <c r="PAS42" s="195"/>
      <c r="PAT42" s="195"/>
      <c r="PAU42" s="195"/>
      <c r="PAV42" s="195"/>
      <c r="PAW42" s="195"/>
      <c r="PAX42" s="195"/>
      <c r="PAY42" s="195"/>
      <c r="PAZ42" s="195"/>
      <c r="PBA42" s="195"/>
      <c r="PBB42" s="195"/>
      <c r="PBC42" s="195"/>
      <c r="PBD42" s="195"/>
      <c r="PBE42" s="195"/>
      <c r="PBF42" s="195"/>
      <c r="PBG42" s="195"/>
      <c r="PBH42" s="195"/>
      <c r="PBI42" s="195"/>
      <c r="PBJ42" s="195"/>
      <c r="PBK42" s="195"/>
      <c r="PBL42" s="195"/>
      <c r="PBM42" s="195"/>
      <c r="PBN42" s="195"/>
      <c r="PBO42" s="195"/>
      <c r="PBP42" s="195"/>
      <c r="PBQ42" s="195"/>
      <c r="PBR42" s="195"/>
      <c r="PBS42" s="195"/>
      <c r="PBT42" s="195"/>
      <c r="PBU42" s="195"/>
      <c r="PBV42" s="195"/>
      <c r="PBW42" s="195"/>
      <c r="PBX42" s="195"/>
      <c r="PBY42" s="195"/>
      <c r="PBZ42" s="195"/>
      <c r="PCA42" s="195"/>
      <c r="PCB42" s="195"/>
      <c r="PCC42" s="195"/>
      <c r="PCD42" s="195"/>
      <c r="PCE42" s="195"/>
      <c r="PCF42" s="195"/>
      <c r="PCG42" s="195"/>
      <c r="PCH42" s="195"/>
      <c r="PCI42" s="195"/>
      <c r="PCJ42" s="195"/>
      <c r="PCK42" s="195"/>
      <c r="PCL42" s="195"/>
      <c r="PCM42" s="195"/>
      <c r="PCN42" s="195"/>
      <c r="PCO42" s="195"/>
      <c r="PCP42" s="195"/>
      <c r="PCQ42" s="195"/>
      <c r="PCR42" s="195"/>
      <c r="PCS42" s="195"/>
      <c r="PCT42" s="195"/>
      <c r="PCU42" s="195"/>
      <c r="PCV42" s="195"/>
      <c r="PCW42" s="195"/>
      <c r="PCX42" s="195"/>
      <c r="PCY42" s="195"/>
      <c r="PCZ42" s="195"/>
      <c r="PDA42" s="195"/>
      <c r="PDB42" s="195"/>
      <c r="PDC42" s="195"/>
      <c r="PDD42" s="195"/>
      <c r="PDE42" s="195"/>
      <c r="PDF42" s="195"/>
      <c r="PDG42" s="195"/>
      <c r="PDH42" s="195"/>
      <c r="PDI42" s="195"/>
      <c r="PDJ42" s="195"/>
      <c r="PDK42" s="195"/>
      <c r="PDL42" s="195"/>
      <c r="PDM42" s="195"/>
      <c r="PDN42" s="195"/>
      <c r="PDO42" s="195"/>
      <c r="PDP42" s="195"/>
      <c r="PDQ42" s="195"/>
      <c r="PDR42" s="195"/>
      <c r="PDS42" s="195"/>
      <c r="PDT42" s="195"/>
      <c r="PDU42" s="195"/>
      <c r="PDV42" s="195"/>
      <c r="PDW42" s="195"/>
      <c r="PDX42" s="195"/>
      <c r="PDY42" s="195"/>
      <c r="PDZ42" s="195"/>
      <c r="PEA42" s="195"/>
      <c r="PEB42" s="195"/>
      <c r="PEC42" s="195"/>
      <c r="PED42" s="195"/>
      <c r="PEE42" s="195"/>
      <c r="PEF42" s="195"/>
      <c r="PEG42" s="195"/>
      <c r="PEH42" s="195"/>
      <c r="PEI42" s="195"/>
      <c r="PEJ42" s="195"/>
      <c r="PEK42" s="195"/>
      <c r="PEL42" s="195"/>
      <c r="PEM42" s="195"/>
      <c r="PEN42" s="195"/>
      <c r="PEO42" s="195"/>
      <c r="PEP42" s="195"/>
      <c r="PEQ42" s="195"/>
      <c r="PER42" s="195"/>
      <c r="PES42" s="195"/>
      <c r="PET42" s="195"/>
      <c r="PEU42" s="195"/>
      <c r="PEV42" s="195"/>
      <c r="PEW42" s="195"/>
      <c r="PEX42" s="195"/>
      <c r="PEY42" s="195"/>
      <c r="PEZ42" s="195"/>
      <c r="PFA42" s="195"/>
      <c r="PFB42" s="195"/>
      <c r="PFC42" s="195"/>
      <c r="PFD42" s="195"/>
      <c r="PFE42" s="195"/>
      <c r="PFF42" s="195"/>
      <c r="PFG42" s="195"/>
      <c r="PFH42" s="195"/>
      <c r="PFI42" s="195"/>
      <c r="PFJ42" s="195"/>
      <c r="PFK42" s="195"/>
      <c r="PFL42" s="195"/>
      <c r="PFM42" s="195"/>
      <c r="PFN42" s="195"/>
      <c r="PFO42" s="195"/>
      <c r="PFP42" s="195"/>
      <c r="PFQ42" s="195"/>
      <c r="PFR42" s="195"/>
      <c r="PFS42" s="195"/>
      <c r="PFT42" s="195"/>
      <c r="PFU42" s="195"/>
      <c r="PFV42" s="195"/>
      <c r="PFW42" s="195"/>
      <c r="PFX42" s="195"/>
      <c r="PFY42" s="195"/>
      <c r="PFZ42" s="195"/>
      <c r="PGA42" s="195"/>
      <c r="PGB42" s="195"/>
      <c r="PGC42" s="195"/>
      <c r="PGD42" s="195"/>
      <c r="PGE42" s="195"/>
      <c r="PGF42" s="195"/>
      <c r="PGG42" s="195"/>
      <c r="PGH42" s="195"/>
      <c r="PGI42" s="195"/>
      <c r="PGJ42" s="195"/>
      <c r="PGK42" s="195"/>
      <c r="PGL42" s="195"/>
      <c r="PGM42" s="195"/>
      <c r="PGN42" s="195"/>
      <c r="PGO42" s="195"/>
      <c r="PGP42" s="195"/>
      <c r="PGQ42" s="195"/>
      <c r="PGR42" s="195"/>
      <c r="PGS42" s="195"/>
      <c r="PGT42" s="195"/>
      <c r="PGU42" s="195"/>
      <c r="PGV42" s="195"/>
      <c r="PGW42" s="195"/>
      <c r="PGX42" s="195"/>
      <c r="PGY42" s="195"/>
      <c r="PGZ42" s="195"/>
      <c r="PHA42" s="195"/>
      <c r="PHB42" s="195"/>
      <c r="PHC42" s="195"/>
      <c r="PHD42" s="195"/>
      <c r="PHE42" s="195"/>
      <c r="PHF42" s="195"/>
      <c r="PHG42" s="195"/>
      <c r="PHH42" s="195"/>
      <c r="PHI42" s="195"/>
      <c r="PHJ42" s="195"/>
      <c r="PHK42" s="195"/>
      <c r="PHL42" s="195"/>
      <c r="PHM42" s="195"/>
      <c r="PHN42" s="195"/>
      <c r="PHO42" s="195"/>
      <c r="PHP42" s="195"/>
      <c r="PHQ42" s="195"/>
      <c r="PHR42" s="195"/>
      <c r="PHS42" s="195"/>
      <c r="PHT42" s="195"/>
      <c r="PHU42" s="195"/>
      <c r="PHV42" s="195"/>
      <c r="PHW42" s="195"/>
      <c r="PHX42" s="195"/>
      <c r="PHY42" s="195"/>
      <c r="PHZ42" s="195"/>
      <c r="PIA42" s="195"/>
      <c r="PIB42" s="195"/>
      <c r="PIC42" s="195"/>
      <c r="PID42" s="195"/>
      <c r="PIE42" s="195"/>
      <c r="PIF42" s="195"/>
      <c r="PIG42" s="195"/>
      <c r="PIH42" s="195"/>
      <c r="PII42" s="195"/>
      <c r="PIJ42" s="195"/>
      <c r="PIK42" s="195"/>
      <c r="PIL42" s="195"/>
      <c r="PIM42" s="195"/>
      <c r="PIN42" s="195"/>
      <c r="PIO42" s="195"/>
      <c r="PIP42" s="195"/>
      <c r="PIQ42" s="195"/>
      <c r="PIR42" s="195"/>
      <c r="PIS42" s="195"/>
      <c r="PIT42" s="195"/>
      <c r="PIU42" s="195"/>
      <c r="PIV42" s="195"/>
      <c r="PIW42" s="195"/>
      <c r="PIX42" s="195"/>
      <c r="PIY42" s="195"/>
      <c r="PIZ42" s="195"/>
      <c r="PJA42" s="195"/>
      <c r="PJB42" s="195"/>
      <c r="PJC42" s="195"/>
      <c r="PJD42" s="195"/>
      <c r="PJE42" s="195"/>
      <c r="PJF42" s="195"/>
      <c r="PJG42" s="195"/>
      <c r="PJH42" s="195"/>
      <c r="PJI42" s="195"/>
      <c r="PJJ42" s="195"/>
      <c r="PJK42" s="195"/>
      <c r="PJL42" s="195"/>
      <c r="PJM42" s="195"/>
      <c r="PJN42" s="195"/>
      <c r="PJO42" s="195"/>
      <c r="PJP42" s="195"/>
      <c r="PJQ42" s="195"/>
      <c r="PJR42" s="195"/>
      <c r="PJS42" s="195"/>
      <c r="PJT42" s="195"/>
      <c r="PJU42" s="195"/>
      <c r="PJV42" s="195"/>
      <c r="PJW42" s="195"/>
      <c r="PJX42" s="195"/>
      <c r="PJY42" s="195"/>
      <c r="PJZ42" s="195"/>
      <c r="PKA42" s="195"/>
      <c r="PKB42" s="195"/>
      <c r="PKC42" s="195"/>
      <c r="PKD42" s="195"/>
      <c r="PKE42" s="195"/>
      <c r="PKF42" s="195"/>
      <c r="PKG42" s="195"/>
      <c r="PKH42" s="195"/>
      <c r="PKI42" s="195"/>
      <c r="PKJ42" s="195"/>
      <c r="PKK42" s="195"/>
      <c r="PKL42" s="195"/>
      <c r="PKM42" s="195"/>
      <c r="PKN42" s="195"/>
      <c r="PKO42" s="195"/>
      <c r="PKP42" s="195"/>
      <c r="PKQ42" s="195"/>
      <c r="PKR42" s="195"/>
      <c r="PKS42" s="195"/>
      <c r="PKT42" s="195"/>
      <c r="PKU42" s="195"/>
      <c r="PKV42" s="195"/>
      <c r="PKW42" s="195"/>
      <c r="PKX42" s="195"/>
      <c r="PKY42" s="195"/>
      <c r="PKZ42" s="195"/>
      <c r="PLA42" s="195"/>
      <c r="PLB42" s="195"/>
      <c r="PLC42" s="195"/>
      <c r="PLD42" s="195"/>
      <c r="PLE42" s="195"/>
      <c r="PLF42" s="195"/>
      <c r="PLG42" s="195"/>
      <c r="PLH42" s="195"/>
      <c r="PLI42" s="195"/>
      <c r="PLJ42" s="195"/>
      <c r="PLK42" s="195"/>
      <c r="PLL42" s="195"/>
      <c r="PLM42" s="195"/>
      <c r="PLN42" s="195"/>
      <c r="PLO42" s="195"/>
      <c r="PLP42" s="195"/>
      <c r="PLQ42" s="195"/>
      <c r="PLR42" s="195"/>
      <c r="PLS42" s="195"/>
      <c r="PLT42" s="195"/>
      <c r="PLU42" s="195"/>
      <c r="PLV42" s="195"/>
      <c r="PLW42" s="195"/>
      <c r="PLX42" s="195"/>
      <c r="PLY42" s="195"/>
      <c r="PLZ42" s="195"/>
      <c r="PMA42" s="195"/>
      <c r="PMB42" s="195"/>
      <c r="PMC42" s="195"/>
      <c r="PMD42" s="195"/>
      <c r="PME42" s="195"/>
      <c r="PMF42" s="195"/>
      <c r="PMG42" s="195"/>
      <c r="PMH42" s="195"/>
      <c r="PMI42" s="195"/>
      <c r="PMJ42" s="195"/>
      <c r="PMK42" s="195"/>
      <c r="PML42" s="195"/>
      <c r="PMM42" s="195"/>
      <c r="PMN42" s="195"/>
      <c r="PMO42" s="195"/>
      <c r="PMP42" s="195"/>
      <c r="PMQ42" s="195"/>
      <c r="PMR42" s="195"/>
      <c r="PMS42" s="195"/>
      <c r="PMT42" s="195"/>
      <c r="PMU42" s="195"/>
      <c r="PMV42" s="195"/>
      <c r="PMW42" s="195"/>
      <c r="PMX42" s="195"/>
      <c r="PMY42" s="195"/>
      <c r="PMZ42" s="195"/>
      <c r="PNA42" s="195"/>
      <c r="PNB42" s="195"/>
      <c r="PNC42" s="195"/>
      <c r="PND42" s="195"/>
      <c r="PNE42" s="195"/>
      <c r="PNF42" s="195"/>
      <c r="PNG42" s="195"/>
      <c r="PNH42" s="195"/>
      <c r="PNI42" s="195"/>
      <c r="PNJ42" s="195"/>
      <c r="PNK42" s="195"/>
      <c r="PNL42" s="195"/>
      <c r="PNM42" s="195"/>
      <c r="PNN42" s="195"/>
      <c r="PNO42" s="195"/>
      <c r="PNP42" s="195"/>
      <c r="PNQ42" s="195"/>
      <c r="PNR42" s="195"/>
      <c r="PNS42" s="195"/>
      <c r="PNT42" s="195"/>
      <c r="PNU42" s="195"/>
      <c r="PNV42" s="195"/>
      <c r="PNW42" s="195"/>
      <c r="PNX42" s="195"/>
      <c r="PNY42" s="195"/>
      <c r="PNZ42" s="195"/>
      <c r="POA42" s="195"/>
      <c r="POB42" s="195"/>
      <c r="POC42" s="195"/>
      <c r="POD42" s="195"/>
      <c r="POE42" s="195"/>
      <c r="POF42" s="195"/>
      <c r="POG42" s="195"/>
      <c r="POH42" s="195"/>
      <c r="POI42" s="195"/>
      <c r="POJ42" s="195"/>
      <c r="POK42" s="195"/>
      <c r="POL42" s="195"/>
      <c r="POM42" s="195"/>
      <c r="PON42" s="195"/>
      <c r="POO42" s="195"/>
      <c r="POP42" s="195"/>
      <c r="POQ42" s="195"/>
      <c r="POR42" s="195"/>
      <c r="POS42" s="195"/>
      <c r="POT42" s="195"/>
      <c r="POU42" s="195"/>
      <c r="POV42" s="195"/>
      <c r="POW42" s="195"/>
      <c r="POX42" s="195"/>
      <c r="POY42" s="195"/>
      <c r="POZ42" s="195"/>
      <c r="PPA42" s="195"/>
      <c r="PPB42" s="195"/>
      <c r="PPC42" s="195"/>
      <c r="PPD42" s="195"/>
      <c r="PPE42" s="195"/>
      <c r="PPF42" s="195"/>
      <c r="PPG42" s="195"/>
      <c r="PPH42" s="195"/>
      <c r="PPI42" s="195"/>
      <c r="PPJ42" s="195"/>
      <c r="PPK42" s="195"/>
      <c r="PPL42" s="195"/>
      <c r="PPM42" s="195"/>
      <c r="PPN42" s="195"/>
      <c r="PPO42" s="195"/>
      <c r="PPP42" s="195"/>
      <c r="PPQ42" s="195"/>
      <c r="PPR42" s="195"/>
      <c r="PPS42" s="195"/>
      <c r="PPT42" s="195"/>
      <c r="PPU42" s="195"/>
      <c r="PPV42" s="195"/>
      <c r="PPW42" s="195"/>
      <c r="PPX42" s="195"/>
      <c r="PPY42" s="195"/>
      <c r="PPZ42" s="195"/>
      <c r="PQA42" s="195"/>
      <c r="PQB42" s="195"/>
      <c r="PQC42" s="195"/>
      <c r="PQD42" s="195"/>
      <c r="PQE42" s="195"/>
      <c r="PQF42" s="195"/>
      <c r="PQG42" s="195"/>
      <c r="PQH42" s="195"/>
      <c r="PQI42" s="195"/>
      <c r="PQJ42" s="195"/>
      <c r="PQK42" s="195"/>
      <c r="PQL42" s="195"/>
      <c r="PQM42" s="195"/>
      <c r="PQN42" s="195"/>
      <c r="PQO42" s="195"/>
      <c r="PQP42" s="195"/>
      <c r="PQQ42" s="195"/>
      <c r="PQR42" s="195"/>
      <c r="PQS42" s="195"/>
      <c r="PQT42" s="195"/>
      <c r="PQU42" s="195"/>
      <c r="PQV42" s="195"/>
      <c r="PQW42" s="195"/>
      <c r="PQX42" s="195"/>
      <c r="PQY42" s="195"/>
      <c r="PQZ42" s="195"/>
      <c r="PRA42" s="195"/>
      <c r="PRB42" s="195"/>
      <c r="PRC42" s="195"/>
      <c r="PRD42" s="195"/>
      <c r="PRE42" s="195"/>
      <c r="PRF42" s="195"/>
      <c r="PRG42" s="195"/>
      <c r="PRH42" s="195"/>
      <c r="PRI42" s="195"/>
      <c r="PRJ42" s="195"/>
      <c r="PRK42" s="195"/>
      <c r="PRL42" s="195"/>
      <c r="PRM42" s="195"/>
      <c r="PRN42" s="195"/>
      <c r="PRO42" s="195"/>
      <c r="PRP42" s="195"/>
      <c r="PRQ42" s="195"/>
      <c r="PRR42" s="195"/>
      <c r="PRS42" s="195"/>
      <c r="PRT42" s="195"/>
      <c r="PRU42" s="195"/>
      <c r="PRV42" s="195"/>
      <c r="PRW42" s="195"/>
      <c r="PRX42" s="195"/>
      <c r="PRY42" s="195"/>
      <c r="PRZ42" s="195"/>
      <c r="PSA42" s="195"/>
      <c r="PSB42" s="195"/>
      <c r="PSC42" s="195"/>
      <c r="PSD42" s="195"/>
      <c r="PSE42" s="195"/>
      <c r="PSF42" s="195"/>
      <c r="PSG42" s="195"/>
      <c r="PSH42" s="195"/>
      <c r="PSI42" s="195"/>
      <c r="PSJ42" s="195"/>
      <c r="PSK42" s="195"/>
      <c r="PSL42" s="195"/>
      <c r="PSM42" s="195"/>
      <c r="PSN42" s="195"/>
      <c r="PSO42" s="195"/>
      <c r="PSP42" s="195"/>
      <c r="PSQ42" s="195"/>
      <c r="PSR42" s="195"/>
      <c r="PSS42" s="195"/>
      <c r="PST42" s="195"/>
      <c r="PSU42" s="195"/>
      <c r="PSV42" s="195"/>
      <c r="PSW42" s="195"/>
      <c r="PSX42" s="195"/>
      <c r="PSY42" s="195"/>
      <c r="PSZ42" s="195"/>
      <c r="PTA42" s="195"/>
      <c r="PTB42" s="195"/>
      <c r="PTC42" s="195"/>
      <c r="PTD42" s="195"/>
      <c r="PTE42" s="195"/>
      <c r="PTF42" s="195"/>
      <c r="PTG42" s="195"/>
      <c r="PTH42" s="195"/>
      <c r="PTI42" s="195"/>
      <c r="PTJ42" s="195"/>
      <c r="PTK42" s="195"/>
      <c r="PTL42" s="195"/>
      <c r="PTM42" s="195"/>
      <c r="PTN42" s="195"/>
      <c r="PTO42" s="195"/>
      <c r="PTP42" s="195"/>
      <c r="PTQ42" s="195"/>
      <c r="PTR42" s="195"/>
      <c r="PTS42" s="195"/>
      <c r="PTT42" s="195"/>
      <c r="PTU42" s="195"/>
      <c r="PTV42" s="195"/>
      <c r="PTW42" s="195"/>
      <c r="PTX42" s="195"/>
      <c r="PTY42" s="195"/>
      <c r="PTZ42" s="195"/>
      <c r="PUA42" s="195"/>
      <c r="PUB42" s="195"/>
      <c r="PUC42" s="195"/>
      <c r="PUD42" s="195"/>
      <c r="PUE42" s="195"/>
      <c r="PUF42" s="195"/>
      <c r="PUG42" s="195"/>
      <c r="PUH42" s="195"/>
      <c r="PUI42" s="195"/>
      <c r="PUJ42" s="195"/>
      <c r="PUK42" s="195"/>
      <c r="PUL42" s="195"/>
      <c r="PUM42" s="195"/>
      <c r="PUN42" s="195"/>
      <c r="PUO42" s="195"/>
      <c r="PUP42" s="195"/>
      <c r="PUQ42" s="195"/>
      <c r="PUR42" s="195"/>
      <c r="PUS42" s="195"/>
      <c r="PUT42" s="195"/>
      <c r="PUU42" s="195"/>
      <c r="PUV42" s="195"/>
      <c r="PUW42" s="195"/>
      <c r="PUX42" s="195"/>
      <c r="PUY42" s="195"/>
      <c r="PUZ42" s="195"/>
      <c r="PVA42" s="195"/>
      <c r="PVB42" s="195"/>
      <c r="PVC42" s="195"/>
      <c r="PVD42" s="195"/>
      <c r="PVE42" s="195"/>
      <c r="PVF42" s="195"/>
      <c r="PVG42" s="195"/>
      <c r="PVH42" s="195"/>
      <c r="PVI42" s="195"/>
      <c r="PVJ42" s="195"/>
      <c r="PVK42" s="195"/>
      <c r="PVL42" s="195"/>
      <c r="PVM42" s="195"/>
      <c r="PVN42" s="195"/>
      <c r="PVO42" s="195"/>
      <c r="PVP42" s="195"/>
      <c r="PVQ42" s="195"/>
      <c r="PVR42" s="195"/>
      <c r="PVS42" s="195"/>
      <c r="PVT42" s="195"/>
      <c r="PVU42" s="195"/>
      <c r="PVV42" s="195"/>
      <c r="PVW42" s="195"/>
      <c r="PVX42" s="195"/>
      <c r="PVY42" s="195"/>
      <c r="PVZ42" s="195"/>
      <c r="PWA42" s="195"/>
      <c r="PWB42" s="195"/>
      <c r="PWC42" s="195"/>
      <c r="PWD42" s="195"/>
      <c r="PWE42" s="195"/>
      <c r="PWF42" s="195"/>
      <c r="PWG42" s="195"/>
      <c r="PWH42" s="195"/>
      <c r="PWI42" s="195"/>
      <c r="PWJ42" s="195"/>
      <c r="PWK42" s="195"/>
      <c r="PWL42" s="195"/>
      <c r="PWM42" s="195"/>
      <c r="PWN42" s="195"/>
      <c r="PWO42" s="195"/>
      <c r="PWP42" s="195"/>
      <c r="PWQ42" s="195"/>
      <c r="PWR42" s="195"/>
      <c r="PWS42" s="195"/>
      <c r="PWT42" s="195"/>
      <c r="PWU42" s="195"/>
      <c r="PWV42" s="195"/>
      <c r="PWW42" s="195"/>
      <c r="PWX42" s="195"/>
      <c r="PWY42" s="195"/>
      <c r="PWZ42" s="195"/>
      <c r="PXA42" s="195"/>
      <c r="PXB42" s="195"/>
      <c r="PXC42" s="195"/>
      <c r="PXD42" s="195"/>
      <c r="PXE42" s="195"/>
      <c r="PXF42" s="195"/>
      <c r="PXG42" s="195"/>
      <c r="PXH42" s="195"/>
      <c r="PXI42" s="195"/>
      <c r="PXJ42" s="195"/>
      <c r="PXK42" s="195"/>
      <c r="PXL42" s="195"/>
      <c r="PXM42" s="195"/>
      <c r="PXN42" s="195"/>
      <c r="PXO42" s="195"/>
      <c r="PXP42" s="195"/>
      <c r="PXQ42" s="195"/>
      <c r="PXR42" s="195"/>
      <c r="PXS42" s="195"/>
      <c r="PXT42" s="195"/>
      <c r="PXU42" s="195"/>
      <c r="PXV42" s="195"/>
      <c r="PXW42" s="195"/>
      <c r="PXX42" s="195"/>
      <c r="PXY42" s="195"/>
      <c r="PXZ42" s="195"/>
      <c r="PYA42" s="195"/>
      <c r="PYB42" s="195"/>
      <c r="PYC42" s="195"/>
      <c r="PYD42" s="195"/>
      <c r="PYE42" s="195"/>
      <c r="PYF42" s="195"/>
      <c r="PYG42" s="195"/>
      <c r="PYH42" s="195"/>
      <c r="PYI42" s="195"/>
      <c r="PYJ42" s="195"/>
      <c r="PYK42" s="195"/>
      <c r="PYL42" s="195"/>
      <c r="PYM42" s="195"/>
      <c r="PYN42" s="195"/>
      <c r="PYO42" s="195"/>
      <c r="PYP42" s="195"/>
      <c r="PYQ42" s="195"/>
      <c r="PYR42" s="195"/>
      <c r="PYS42" s="195"/>
      <c r="PYT42" s="195"/>
      <c r="PYU42" s="195"/>
      <c r="PYV42" s="195"/>
      <c r="PYW42" s="195"/>
      <c r="PYX42" s="195"/>
      <c r="PYY42" s="195"/>
      <c r="PYZ42" s="195"/>
      <c r="PZA42" s="195"/>
      <c r="PZB42" s="195"/>
      <c r="PZC42" s="195"/>
      <c r="PZD42" s="195"/>
      <c r="PZE42" s="195"/>
      <c r="PZF42" s="195"/>
      <c r="PZG42" s="195"/>
      <c r="PZH42" s="195"/>
      <c r="PZI42" s="195"/>
      <c r="PZJ42" s="195"/>
      <c r="PZK42" s="195"/>
      <c r="PZL42" s="195"/>
      <c r="PZM42" s="195"/>
      <c r="PZN42" s="195"/>
      <c r="PZO42" s="195"/>
      <c r="PZP42" s="195"/>
      <c r="PZQ42" s="195"/>
      <c r="PZR42" s="195"/>
      <c r="PZS42" s="195"/>
      <c r="PZT42" s="195"/>
      <c r="PZU42" s="195"/>
      <c r="PZV42" s="195"/>
      <c r="PZW42" s="195"/>
      <c r="PZX42" s="195"/>
      <c r="PZY42" s="195"/>
      <c r="PZZ42" s="195"/>
      <c r="QAA42" s="195"/>
      <c r="QAB42" s="195"/>
      <c r="QAC42" s="195"/>
      <c r="QAD42" s="195"/>
      <c r="QAE42" s="195"/>
      <c r="QAF42" s="195"/>
      <c r="QAG42" s="195"/>
      <c r="QAH42" s="195"/>
      <c r="QAI42" s="195"/>
      <c r="QAJ42" s="195"/>
      <c r="QAK42" s="195"/>
      <c r="QAL42" s="195"/>
      <c r="QAM42" s="195"/>
      <c r="QAN42" s="195"/>
      <c r="QAO42" s="195"/>
      <c r="QAP42" s="195"/>
      <c r="QAQ42" s="195"/>
      <c r="QAR42" s="195"/>
      <c r="QAS42" s="195"/>
      <c r="QAT42" s="195"/>
      <c r="QAU42" s="195"/>
      <c r="QAV42" s="195"/>
      <c r="QAW42" s="195"/>
      <c r="QAX42" s="195"/>
      <c r="QAY42" s="195"/>
      <c r="QAZ42" s="195"/>
      <c r="QBA42" s="195"/>
      <c r="QBB42" s="195"/>
      <c r="QBC42" s="195"/>
      <c r="QBD42" s="195"/>
      <c r="QBE42" s="195"/>
      <c r="QBF42" s="195"/>
      <c r="QBG42" s="195"/>
      <c r="QBH42" s="195"/>
      <c r="QBI42" s="195"/>
      <c r="QBJ42" s="195"/>
      <c r="QBK42" s="195"/>
      <c r="QBL42" s="195"/>
      <c r="QBM42" s="195"/>
      <c r="QBN42" s="195"/>
      <c r="QBO42" s="195"/>
      <c r="QBP42" s="195"/>
      <c r="QBQ42" s="195"/>
      <c r="QBR42" s="195"/>
      <c r="QBS42" s="195"/>
      <c r="QBT42" s="195"/>
      <c r="QBU42" s="195"/>
      <c r="QBV42" s="195"/>
      <c r="QBW42" s="195"/>
      <c r="QBX42" s="195"/>
      <c r="QBY42" s="195"/>
      <c r="QBZ42" s="195"/>
      <c r="QCA42" s="195"/>
      <c r="QCB42" s="195"/>
      <c r="QCC42" s="195"/>
      <c r="QCD42" s="195"/>
      <c r="QCE42" s="195"/>
      <c r="QCF42" s="195"/>
      <c r="QCG42" s="195"/>
      <c r="QCH42" s="195"/>
      <c r="QCI42" s="195"/>
      <c r="QCJ42" s="195"/>
      <c r="QCK42" s="195"/>
      <c r="QCL42" s="195"/>
      <c r="QCM42" s="195"/>
      <c r="QCN42" s="195"/>
      <c r="QCO42" s="195"/>
      <c r="QCP42" s="195"/>
      <c r="QCQ42" s="195"/>
      <c r="QCR42" s="195"/>
      <c r="QCS42" s="195"/>
      <c r="QCT42" s="195"/>
      <c r="QCU42" s="195"/>
      <c r="QCV42" s="195"/>
      <c r="QCW42" s="195"/>
      <c r="QCX42" s="195"/>
      <c r="QCY42" s="195"/>
      <c r="QCZ42" s="195"/>
      <c r="QDA42" s="195"/>
      <c r="QDB42" s="195"/>
      <c r="QDC42" s="195"/>
      <c r="QDD42" s="195"/>
      <c r="QDE42" s="195"/>
      <c r="QDF42" s="195"/>
      <c r="QDG42" s="195"/>
      <c r="QDH42" s="195"/>
      <c r="QDI42" s="195"/>
      <c r="QDJ42" s="195"/>
      <c r="QDK42" s="195"/>
      <c r="QDL42" s="195"/>
      <c r="QDM42" s="195"/>
      <c r="QDN42" s="195"/>
      <c r="QDO42" s="195"/>
      <c r="QDP42" s="195"/>
      <c r="QDQ42" s="195"/>
      <c r="QDR42" s="195"/>
      <c r="QDS42" s="195"/>
      <c r="QDT42" s="195"/>
      <c r="QDU42" s="195"/>
      <c r="QDV42" s="195"/>
      <c r="QDW42" s="195"/>
      <c r="QDX42" s="195"/>
      <c r="QDY42" s="195"/>
      <c r="QDZ42" s="195"/>
      <c r="QEA42" s="195"/>
      <c r="QEB42" s="195"/>
      <c r="QEC42" s="195"/>
      <c r="QED42" s="195"/>
      <c r="QEE42" s="195"/>
      <c r="QEF42" s="195"/>
      <c r="QEG42" s="195"/>
      <c r="QEH42" s="195"/>
      <c r="QEI42" s="195"/>
      <c r="QEJ42" s="195"/>
      <c r="QEK42" s="195"/>
      <c r="QEL42" s="195"/>
      <c r="QEM42" s="195"/>
      <c r="QEN42" s="195"/>
      <c r="QEO42" s="195"/>
      <c r="QEP42" s="195"/>
      <c r="QEQ42" s="195"/>
      <c r="QER42" s="195"/>
      <c r="QES42" s="195"/>
      <c r="QET42" s="195"/>
      <c r="QEU42" s="195"/>
      <c r="QEV42" s="195"/>
      <c r="QEW42" s="195"/>
      <c r="QEX42" s="195"/>
      <c r="QEY42" s="195"/>
      <c r="QEZ42" s="195"/>
      <c r="QFA42" s="195"/>
      <c r="QFB42" s="195"/>
      <c r="QFC42" s="195"/>
      <c r="QFD42" s="195"/>
      <c r="QFE42" s="195"/>
      <c r="QFF42" s="195"/>
      <c r="QFG42" s="195"/>
      <c r="QFH42" s="195"/>
      <c r="QFI42" s="195"/>
      <c r="QFJ42" s="195"/>
      <c r="QFK42" s="195"/>
      <c r="QFL42" s="195"/>
      <c r="QFM42" s="195"/>
      <c r="QFN42" s="195"/>
      <c r="QFO42" s="195"/>
      <c r="QFP42" s="195"/>
      <c r="QFQ42" s="195"/>
      <c r="QFR42" s="195"/>
      <c r="QFS42" s="195"/>
      <c r="QFT42" s="195"/>
      <c r="QFU42" s="195"/>
      <c r="QFV42" s="195"/>
      <c r="QFW42" s="195"/>
      <c r="QFX42" s="195"/>
      <c r="QFY42" s="195"/>
      <c r="QFZ42" s="195"/>
      <c r="QGA42" s="195"/>
      <c r="QGB42" s="195"/>
      <c r="QGC42" s="195"/>
      <c r="QGD42" s="195"/>
      <c r="QGE42" s="195"/>
      <c r="QGF42" s="195"/>
      <c r="QGG42" s="195"/>
      <c r="QGH42" s="195"/>
      <c r="QGI42" s="195"/>
      <c r="QGJ42" s="195"/>
      <c r="QGK42" s="195"/>
      <c r="QGL42" s="195"/>
      <c r="QGM42" s="195"/>
      <c r="QGN42" s="195"/>
      <c r="QGO42" s="195"/>
      <c r="QGP42" s="195"/>
      <c r="QGQ42" s="195"/>
      <c r="QGR42" s="195"/>
      <c r="QGS42" s="195"/>
      <c r="QGT42" s="195"/>
      <c r="QGU42" s="195"/>
      <c r="QGV42" s="195"/>
      <c r="QGW42" s="195"/>
      <c r="QGX42" s="195"/>
      <c r="QGY42" s="195"/>
      <c r="QGZ42" s="195"/>
      <c r="QHA42" s="195"/>
      <c r="QHB42" s="195"/>
      <c r="QHC42" s="195"/>
      <c r="QHD42" s="195"/>
      <c r="QHE42" s="195"/>
      <c r="QHF42" s="195"/>
      <c r="QHG42" s="195"/>
      <c r="QHH42" s="195"/>
      <c r="QHI42" s="195"/>
      <c r="QHJ42" s="195"/>
      <c r="QHK42" s="195"/>
      <c r="QHL42" s="195"/>
      <c r="QHM42" s="195"/>
      <c r="QHN42" s="195"/>
      <c r="QHO42" s="195"/>
      <c r="QHP42" s="195"/>
      <c r="QHQ42" s="195"/>
      <c r="QHR42" s="195"/>
      <c r="QHS42" s="195"/>
      <c r="QHT42" s="195"/>
      <c r="QHU42" s="195"/>
      <c r="QHV42" s="195"/>
      <c r="QHW42" s="195"/>
      <c r="QHX42" s="195"/>
      <c r="QHY42" s="195"/>
      <c r="QHZ42" s="195"/>
      <c r="QIA42" s="195"/>
      <c r="QIB42" s="195"/>
      <c r="QIC42" s="195"/>
      <c r="QID42" s="195"/>
      <c r="QIE42" s="195"/>
      <c r="QIF42" s="195"/>
      <c r="QIG42" s="195"/>
      <c r="QIH42" s="195"/>
      <c r="QII42" s="195"/>
      <c r="QIJ42" s="195"/>
      <c r="QIK42" s="195"/>
      <c r="QIL42" s="195"/>
      <c r="QIM42" s="195"/>
      <c r="QIN42" s="195"/>
      <c r="QIO42" s="195"/>
      <c r="QIP42" s="195"/>
      <c r="QIQ42" s="195"/>
      <c r="QIR42" s="195"/>
      <c r="QIS42" s="195"/>
      <c r="QIT42" s="195"/>
      <c r="QIU42" s="195"/>
      <c r="QIV42" s="195"/>
      <c r="QIW42" s="195"/>
      <c r="QIX42" s="195"/>
      <c r="QIY42" s="195"/>
      <c r="QIZ42" s="195"/>
      <c r="QJA42" s="195"/>
      <c r="QJB42" s="195"/>
      <c r="QJC42" s="195"/>
      <c r="QJD42" s="195"/>
      <c r="QJE42" s="195"/>
      <c r="QJF42" s="195"/>
      <c r="QJG42" s="195"/>
      <c r="QJH42" s="195"/>
      <c r="QJI42" s="195"/>
      <c r="QJJ42" s="195"/>
      <c r="QJK42" s="195"/>
      <c r="QJL42" s="195"/>
      <c r="QJM42" s="195"/>
      <c r="QJN42" s="195"/>
      <c r="QJO42" s="195"/>
      <c r="QJP42" s="195"/>
      <c r="QJQ42" s="195"/>
      <c r="QJR42" s="195"/>
      <c r="QJS42" s="195"/>
      <c r="QJT42" s="195"/>
      <c r="QJU42" s="195"/>
      <c r="QJV42" s="195"/>
      <c r="QJW42" s="195"/>
      <c r="QJX42" s="195"/>
      <c r="QJY42" s="195"/>
      <c r="QJZ42" s="195"/>
      <c r="QKA42" s="195"/>
      <c r="QKB42" s="195"/>
      <c r="QKC42" s="195"/>
      <c r="QKD42" s="195"/>
      <c r="QKE42" s="195"/>
      <c r="QKF42" s="195"/>
      <c r="QKG42" s="195"/>
      <c r="QKH42" s="195"/>
      <c r="QKI42" s="195"/>
      <c r="QKJ42" s="195"/>
      <c r="QKK42" s="195"/>
      <c r="QKL42" s="195"/>
      <c r="QKM42" s="195"/>
      <c r="QKN42" s="195"/>
      <c r="QKO42" s="195"/>
      <c r="QKP42" s="195"/>
      <c r="QKQ42" s="195"/>
      <c r="QKR42" s="195"/>
      <c r="QKS42" s="195"/>
      <c r="QKT42" s="195"/>
      <c r="QKU42" s="195"/>
      <c r="QKV42" s="195"/>
      <c r="QKW42" s="195"/>
      <c r="QKX42" s="195"/>
      <c r="QKY42" s="195"/>
      <c r="QKZ42" s="195"/>
      <c r="QLA42" s="195"/>
      <c r="QLB42" s="195"/>
      <c r="QLC42" s="195"/>
      <c r="QLD42" s="195"/>
      <c r="QLE42" s="195"/>
      <c r="QLF42" s="195"/>
      <c r="QLG42" s="195"/>
      <c r="QLH42" s="195"/>
      <c r="QLI42" s="195"/>
      <c r="QLJ42" s="195"/>
      <c r="QLK42" s="195"/>
      <c r="QLL42" s="195"/>
      <c r="QLM42" s="195"/>
      <c r="QLN42" s="195"/>
      <c r="QLO42" s="195"/>
      <c r="QLP42" s="195"/>
      <c r="QLQ42" s="195"/>
      <c r="QLR42" s="195"/>
      <c r="QLS42" s="195"/>
      <c r="QLT42" s="195"/>
      <c r="QLU42" s="195"/>
      <c r="QLV42" s="195"/>
      <c r="QLW42" s="195"/>
      <c r="QLX42" s="195"/>
      <c r="QLY42" s="195"/>
      <c r="QLZ42" s="195"/>
      <c r="QMA42" s="195"/>
      <c r="QMB42" s="195"/>
      <c r="QMC42" s="195"/>
      <c r="QMD42" s="195"/>
      <c r="QME42" s="195"/>
      <c r="QMF42" s="195"/>
      <c r="QMG42" s="195"/>
      <c r="QMH42" s="195"/>
      <c r="QMI42" s="195"/>
      <c r="QMJ42" s="195"/>
      <c r="QMK42" s="195"/>
      <c r="QML42" s="195"/>
      <c r="QMM42" s="195"/>
      <c r="QMN42" s="195"/>
      <c r="QMO42" s="195"/>
      <c r="QMP42" s="195"/>
      <c r="QMQ42" s="195"/>
      <c r="QMR42" s="195"/>
      <c r="QMS42" s="195"/>
      <c r="QMT42" s="195"/>
      <c r="QMU42" s="195"/>
      <c r="QMV42" s="195"/>
      <c r="QMW42" s="195"/>
      <c r="QMX42" s="195"/>
      <c r="QMY42" s="195"/>
      <c r="QMZ42" s="195"/>
      <c r="QNA42" s="195"/>
      <c r="QNB42" s="195"/>
      <c r="QNC42" s="195"/>
      <c r="QND42" s="195"/>
      <c r="QNE42" s="195"/>
      <c r="QNF42" s="195"/>
      <c r="QNG42" s="195"/>
      <c r="QNH42" s="195"/>
      <c r="QNI42" s="195"/>
      <c r="QNJ42" s="195"/>
      <c r="QNK42" s="195"/>
      <c r="QNL42" s="195"/>
      <c r="QNM42" s="195"/>
      <c r="QNN42" s="195"/>
      <c r="QNO42" s="195"/>
      <c r="QNP42" s="195"/>
      <c r="QNQ42" s="195"/>
      <c r="QNR42" s="195"/>
      <c r="QNS42" s="195"/>
      <c r="QNT42" s="195"/>
      <c r="QNU42" s="195"/>
      <c r="QNV42" s="195"/>
      <c r="QNW42" s="195"/>
      <c r="QNX42" s="195"/>
      <c r="QNY42" s="195"/>
      <c r="QNZ42" s="195"/>
      <c r="QOA42" s="195"/>
      <c r="QOB42" s="195"/>
      <c r="QOC42" s="195"/>
      <c r="QOD42" s="195"/>
      <c r="QOE42" s="195"/>
      <c r="QOF42" s="195"/>
      <c r="QOG42" s="195"/>
      <c r="QOH42" s="195"/>
      <c r="QOI42" s="195"/>
      <c r="QOJ42" s="195"/>
      <c r="QOK42" s="195"/>
      <c r="QOL42" s="195"/>
      <c r="QOM42" s="195"/>
      <c r="QON42" s="195"/>
      <c r="QOO42" s="195"/>
      <c r="QOP42" s="195"/>
      <c r="QOQ42" s="195"/>
      <c r="QOR42" s="195"/>
      <c r="QOS42" s="195"/>
      <c r="QOT42" s="195"/>
      <c r="QOU42" s="195"/>
      <c r="QOV42" s="195"/>
      <c r="QOW42" s="195"/>
      <c r="QOX42" s="195"/>
      <c r="QOY42" s="195"/>
      <c r="QOZ42" s="195"/>
      <c r="QPA42" s="195"/>
      <c r="QPB42" s="195"/>
      <c r="QPC42" s="195"/>
      <c r="QPD42" s="195"/>
      <c r="QPE42" s="195"/>
      <c r="QPF42" s="195"/>
      <c r="QPG42" s="195"/>
      <c r="QPH42" s="195"/>
      <c r="QPI42" s="195"/>
      <c r="QPJ42" s="195"/>
      <c r="QPK42" s="195"/>
      <c r="QPL42" s="195"/>
      <c r="QPM42" s="195"/>
      <c r="QPN42" s="195"/>
      <c r="QPO42" s="195"/>
      <c r="QPP42" s="195"/>
      <c r="QPQ42" s="195"/>
      <c r="QPR42" s="195"/>
      <c r="QPS42" s="195"/>
      <c r="QPT42" s="195"/>
      <c r="QPU42" s="195"/>
      <c r="QPV42" s="195"/>
      <c r="QPW42" s="195"/>
      <c r="QPX42" s="195"/>
      <c r="QPY42" s="195"/>
      <c r="QPZ42" s="195"/>
      <c r="QQA42" s="195"/>
      <c r="QQB42" s="195"/>
      <c r="QQC42" s="195"/>
      <c r="QQD42" s="195"/>
      <c r="QQE42" s="195"/>
      <c r="QQF42" s="195"/>
      <c r="QQG42" s="195"/>
      <c r="QQH42" s="195"/>
      <c r="QQI42" s="195"/>
      <c r="QQJ42" s="195"/>
      <c r="QQK42" s="195"/>
      <c r="QQL42" s="195"/>
      <c r="QQM42" s="195"/>
      <c r="QQN42" s="195"/>
      <c r="QQO42" s="195"/>
      <c r="QQP42" s="195"/>
      <c r="QQQ42" s="195"/>
      <c r="QQR42" s="195"/>
      <c r="QQS42" s="195"/>
      <c r="QQT42" s="195"/>
      <c r="QQU42" s="195"/>
      <c r="QQV42" s="195"/>
      <c r="QQW42" s="195"/>
      <c r="QQX42" s="195"/>
      <c r="QQY42" s="195"/>
      <c r="QQZ42" s="195"/>
      <c r="QRA42" s="195"/>
      <c r="QRB42" s="195"/>
      <c r="QRC42" s="195"/>
      <c r="QRD42" s="195"/>
      <c r="QRE42" s="195"/>
      <c r="QRF42" s="195"/>
      <c r="QRG42" s="195"/>
      <c r="QRH42" s="195"/>
      <c r="QRI42" s="195"/>
      <c r="QRJ42" s="195"/>
      <c r="QRK42" s="195"/>
      <c r="QRL42" s="195"/>
      <c r="QRM42" s="195"/>
      <c r="QRN42" s="195"/>
      <c r="QRO42" s="195"/>
      <c r="QRP42" s="195"/>
      <c r="QRQ42" s="195"/>
      <c r="QRR42" s="195"/>
      <c r="QRS42" s="195"/>
      <c r="QRT42" s="195"/>
      <c r="QRU42" s="195"/>
      <c r="QRV42" s="195"/>
      <c r="QRW42" s="195"/>
      <c r="QRX42" s="195"/>
      <c r="QRY42" s="195"/>
      <c r="QRZ42" s="195"/>
      <c r="QSA42" s="195"/>
      <c r="QSB42" s="195"/>
      <c r="QSC42" s="195"/>
      <c r="QSD42" s="195"/>
      <c r="QSE42" s="195"/>
      <c r="QSF42" s="195"/>
      <c r="QSG42" s="195"/>
      <c r="QSH42" s="195"/>
      <c r="QSI42" s="195"/>
      <c r="QSJ42" s="195"/>
      <c r="QSK42" s="195"/>
      <c r="QSL42" s="195"/>
      <c r="QSM42" s="195"/>
      <c r="QSN42" s="195"/>
      <c r="QSO42" s="195"/>
      <c r="QSP42" s="195"/>
      <c r="QSQ42" s="195"/>
      <c r="QSR42" s="195"/>
      <c r="QSS42" s="195"/>
      <c r="QST42" s="195"/>
      <c r="QSU42" s="195"/>
      <c r="QSV42" s="195"/>
      <c r="QSW42" s="195"/>
      <c r="QSX42" s="195"/>
      <c r="QSY42" s="195"/>
      <c r="QSZ42" s="195"/>
      <c r="QTA42" s="195"/>
      <c r="QTB42" s="195"/>
      <c r="QTC42" s="195"/>
      <c r="QTD42" s="195"/>
      <c r="QTE42" s="195"/>
      <c r="QTF42" s="195"/>
      <c r="QTG42" s="195"/>
      <c r="QTH42" s="195"/>
      <c r="QTI42" s="195"/>
      <c r="QTJ42" s="195"/>
      <c r="QTK42" s="195"/>
      <c r="QTL42" s="195"/>
      <c r="QTM42" s="195"/>
      <c r="QTN42" s="195"/>
      <c r="QTO42" s="195"/>
      <c r="QTP42" s="195"/>
      <c r="QTQ42" s="195"/>
      <c r="QTR42" s="195"/>
      <c r="QTS42" s="195"/>
      <c r="QTT42" s="195"/>
      <c r="QTU42" s="195"/>
      <c r="QTV42" s="195"/>
      <c r="QTW42" s="195"/>
      <c r="QTX42" s="195"/>
      <c r="QTY42" s="195"/>
      <c r="QTZ42" s="195"/>
      <c r="QUA42" s="195"/>
      <c r="QUB42" s="195"/>
      <c r="QUC42" s="195"/>
      <c r="QUD42" s="195"/>
      <c r="QUE42" s="195"/>
      <c r="QUF42" s="195"/>
      <c r="QUG42" s="195"/>
      <c r="QUH42" s="195"/>
      <c r="QUI42" s="195"/>
      <c r="QUJ42" s="195"/>
      <c r="QUK42" s="195"/>
      <c r="QUL42" s="195"/>
      <c r="QUM42" s="195"/>
      <c r="QUN42" s="195"/>
      <c r="QUO42" s="195"/>
      <c r="QUP42" s="195"/>
      <c r="QUQ42" s="195"/>
      <c r="QUR42" s="195"/>
      <c r="QUS42" s="195"/>
      <c r="QUT42" s="195"/>
      <c r="QUU42" s="195"/>
      <c r="QUV42" s="195"/>
      <c r="QUW42" s="195"/>
      <c r="QUX42" s="195"/>
      <c r="QUY42" s="195"/>
      <c r="QUZ42" s="195"/>
      <c r="QVA42" s="195"/>
      <c r="QVB42" s="195"/>
      <c r="QVC42" s="195"/>
      <c r="QVD42" s="195"/>
      <c r="QVE42" s="195"/>
      <c r="QVF42" s="195"/>
      <c r="QVG42" s="195"/>
      <c r="QVH42" s="195"/>
      <c r="QVI42" s="195"/>
      <c r="QVJ42" s="195"/>
      <c r="QVK42" s="195"/>
      <c r="QVL42" s="195"/>
      <c r="QVM42" s="195"/>
      <c r="QVN42" s="195"/>
      <c r="QVO42" s="195"/>
      <c r="QVP42" s="195"/>
      <c r="QVQ42" s="195"/>
      <c r="QVR42" s="195"/>
      <c r="QVS42" s="195"/>
      <c r="QVT42" s="195"/>
      <c r="QVU42" s="195"/>
      <c r="QVV42" s="195"/>
      <c r="QVW42" s="195"/>
      <c r="QVX42" s="195"/>
      <c r="QVY42" s="195"/>
      <c r="QVZ42" s="195"/>
      <c r="QWA42" s="195"/>
      <c r="QWB42" s="195"/>
      <c r="QWC42" s="195"/>
      <c r="QWD42" s="195"/>
      <c r="QWE42" s="195"/>
      <c r="QWF42" s="195"/>
      <c r="QWG42" s="195"/>
      <c r="QWH42" s="195"/>
      <c r="QWI42" s="195"/>
      <c r="QWJ42" s="195"/>
      <c r="QWK42" s="195"/>
      <c r="QWL42" s="195"/>
      <c r="QWM42" s="195"/>
      <c r="QWN42" s="195"/>
      <c r="QWO42" s="195"/>
      <c r="QWP42" s="195"/>
      <c r="QWQ42" s="195"/>
      <c r="QWR42" s="195"/>
      <c r="QWS42" s="195"/>
      <c r="QWT42" s="195"/>
      <c r="QWU42" s="195"/>
      <c r="QWV42" s="195"/>
      <c r="QWW42" s="195"/>
      <c r="QWX42" s="195"/>
      <c r="QWY42" s="195"/>
      <c r="QWZ42" s="195"/>
      <c r="QXA42" s="195"/>
      <c r="QXB42" s="195"/>
      <c r="QXC42" s="195"/>
      <c r="QXD42" s="195"/>
      <c r="QXE42" s="195"/>
      <c r="QXF42" s="195"/>
      <c r="QXG42" s="195"/>
      <c r="QXH42" s="195"/>
      <c r="QXI42" s="195"/>
      <c r="QXJ42" s="195"/>
      <c r="QXK42" s="195"/>
      <c r="QXL42" s="195"/>
      <c r="QXM42" s="195"/>
      <c r="QXN42" s="195"/>
      <c r="QXO42" s="195"/>
      <c r="QXP42" s="195"/>
      <c r="QXQ42" s="195"/>
      <c r="QXR42" s="195"/>
      <c r="QXS42" s="195"/>
      <c r="QXT42" s="195"/>
      <c r="QXU42" s="195"/>
      <c r="QXV42" s="195"/>
      <c r="QXW42" s="195"/>
      <c r="QXX42" s="195"/>
      <c r="QXY42" s="195"/>
      <c r="QXZ42" s="195"/>
      <c r="QYA42" s="195"/>
      <c r="QYB42" s="195"/>
      <c r="QYC42" s="195"/>
      <c r="QYD42" s="195"/>
      <c r="QYE42" s="195"/>
      <c r="QYF42" s="195"/>
      <c r="QYG42" s="195"/>
      <c r="QYH42" s="195"/>
      <c r="QYI42" s="195"/>
      <c r="QYJ42" s="195"/>
      <c r="QYK42" s="195"/>
      <c r="QYL42" s="195"/>
      <c r="QYM42" s="195"/>
      <c r="QYN42" s="195"/>
      <c r="QYO42" s="195"/>
      <c r="QYP42" s="195"/>
      <c r="QYQ42" s="195"/>
      <c r="QYR42" s="195"/>
      <c r="QYS42" s="195"/>
      <c r="QYT42" s="195"/>
      <c r="QYU42" s="195"/>
      <c r="QYV42" s="195"/>
      <c r="QYW42" s="195"/>
      <c r="QYX42" s="195"/>
      <c r="QYY42" s="195"/>
      <c r="QYZ42" s="195"/>
      <c r="QZA42" s="195"/>
      <c r="QZB42" s="195"/>
      <c r="QZC42" s="195"/>
      <c r="QZD42" s="195"/>
      <c r="QZE42" s="195"/>
      <c r="QZF42" s="195"/>
      <c r="QZG42" s="195"/>
      <c r="QZH42" s="195"/>
      <c r="QZI42" s="195"/>
      <c r="QZJ42" s="195"/>
      <c r="QZK42" s="195"/>
      <c r="QZL42" s="195"/>
      <c r="QZM42" s="195"/>
      <c r="QZN42" s="195"/>
      <c r="QZO42" s="195"/>
      <c r="QZP42" s="195"/>
      <c r="QZQ42" s="195"/>
      <c r="QZR42" s="195"/>
      <c r="QZS42" s="195"/>
      <c r="QZT42" s="195"/>
      <c r="QZU42" s="195"/>
      <c r="QZV42" s="195"/>
      <c r="QZW42" s="195"/>
      <c r="QZX42" s="195"/>
      <c r="QZY42" s="195"/>
      <c r="QZZ42" s="195"/>
      <c r="RAA42" s="195"/>
      <c r="RAB42" s="195"/>
      <c r="RAC42" s="195"/>
      <c r="RAD42" s="195"/>
      <c r="RAE42" s="195"/>
      <c r="RAF42" s="195"/>
      <c r="RAG42" s="195"/>
      <c r="RAH42" s="195"/>
      <c r="RAI42" s="195"/>
      <c r="RAJ42" s="195"/>
      <c r="RAK42" s="195"/>
      <c r="RAL42" s="195"/>
      <c r="RAM42" s="195"/>
      <c r="RAN42" s="195"/>
      <c r="RAO42" s="195"/>
      <c r="RAP42" s="195"/>
      <c r="RAQ42" s="195"/>
      <c r="RAR42" s="195"/>
      <c r="RAS42" s="195"/>
      <c r="RAT42" s="195"/>
      <c r="RAU42" s="195"/>
      <c r="RAV42" s="195"/>
      <c r="RAW42" s="195"/>
      <c r="RAX42" s="195"/>
      <c r="RAY42" s="195"/>
      <c r="RAZ42" s="195"/>
      <c r="RBA42" s="195"/>
      <c r="RBB42" s="195"/>
      <c r="RBC42" s="195"/>
      <c r="RBD42" s="195"/>
      <c r="RBE42" s="195"/>
      <c r="RBF42" s="195"/>
      <c r="RBG42" s="195"/>
      <c r="RBH42" s="195"/>
      <c r="RBI42" s="195"/>
      <c r="RBJ42" s="195"/>
      <c r="RBK42" s="195"/>
      <c r="RBL42" s="195"/>
      <c r="RBM42" s="195"/>
      <c r="RBN42" s="195"/>
      <c r="RBO42" s="195"/>
      <c r="RBP42" s="195"/>
      <c r="RBQ42" s="195"/>
      <c r="RBR42" s="195"/>
      <c r="RBS42" s="195"/>
      <c r="RBT42" s="195"/>
      <c r="RBU42" s="195"/>
      <c r="RBV42" s="195"/>
      <c r="RBW42" s="195"/>
      <c r="RBX42" s="195"/>
      <c r="RBY42" s="195"/>
      <c r="RBZ42" s="195"/>
      <c r="RCA42" s="195"/>
      <c r="RCB42" s="195"/>
      <c r="RCC42" s="195"/>
      <c r="RCD42" s="195"/>
      <c r="RCE42" s="195"/>
      <c r="RCF42" s="195"/>
      <c r="RCG42" s="195"/>
      <c r="RCH42" s="195"/>
      <c r="RCI42" s="195"/>
      <c r="RCJ42" s="195"/>
      <c r="RCK42" s="195"/>
      <c r="RCL42" s="195"/>
      <c r="RCM42" s="195"/>
      <c r="RCN42" s="195"/>
      <c r="RCO42" s="195"/>
      <c r="RCP42" s="195"/>
      <c r="RCQ42" s="195"/>
      <c r="RCR42" s="195"/>
      <c r="RCS42" s="195"/>
      <c r="RCT42" s="195"/>
      <c r="RCU42" s="195"/>
      <c r="RCV42" s="195"/>
      <c r="RCW42" s="195"/>
      <c r="RCX42" s="195"/>
      <c r="RCY42" s="195"/>
      <c r="RCZ42" s="195"/>
      <c r="RDA42" s="195"/>
      <c r="RDB42" s="195"/>
      <c r="RDC42" s="195"/>
      <c r="RDD42" s="195"/>
      <c r="RDE42" s="195"/>
      <c r="RDF42" s="195"/>
      <c r="RDG42" s="195"/>
      <c r="RDH42" s="195"/>
      <c r="RDI42" s="195"/>
      <c r="RDJ42" s="195"/>
      <c r="RDK42" s="195"/>
      <c r="RDL42" s="195"/>
      <c r="RDM42" s="195"/>
      <c r="RDN42" s="195"/>
      <c r="RDO42" s="195"/>
      <c r="RDP42" s="195"/>
      <c r="RDQ42" s="195"/>
      <c r="RDR42" s="195"/>
      <c r="RDS42" s="195"/>
      <c r="RDT42" s="195"/>
      <c r="RDU42" s="195"/>
      <c r="RDV42" s="195"/>
      <c r="RDW42" s="195"/>
      <c r="RDX42" s="195"/>
      <c r="RDY42" s="195"/>
      <c r="RDZ42" s="195"/>
      <c r="REA42" s="195"/>
      <c r="REB42" s="195"/>
      <c r="REC42" s="195"/>
      <c r="RED42" s="195"/>
      <c r="REE42" s="195"/>
      <c r="REF42" s="195"/>
      <c r="REG42" s="195"/>
      <c r="REH42" s="195"/>
      <c r="REI42" s="195"/>
      <c r="REJ42" s="195"/>
      <c r="REK42" s="195"/>
      <c r="REL42" s="195"/>
      <c r="REM42" s="195"/>
      <c r="REN42" s="195"/>
      <c r="REO42" s="195"/>
      <c r="REP42" s="195"/>
      <c r="REQ42" s="195"/>
      <c r="RER42" s="195"/>
      <c r="RES42" s="195"/>
      <c r="RET42" s="195"/>
      <c r="REU42" s="195"/>
      <c r="REV42" s="195"/>
      <c r="REW42" s="195"/>
      <c r="REX42" s="195"/>
      <c r="REY42" s="195"/>
      <c r="REZ42" s="195"/>
      <c r="RFA42" s="195"/>
      <c r="RFB42" s="195"/>
      <c r="RFC42" s="195"/>
      <c r="RFD42" s="195"/>
      <c r="RFE42" s="195"/>
      <c r="RFF42" s="195"/>
      <c r="RFG42" s="195"/>
      <c r="RFH42" s="195"/>
      <c r="RFI42" s="195"/>
      <c r="RFJ42" s="195"/>
      <c r="RFK42" s="195"/>
      <c r="RFL42" s="195"/>
      <c r="RFM42" s="195"/>
      <c r="RFN42" s="195"/>
      <c r="RFO42" s="195"/>
      <c r="RFP42" s="195"/>
      <c r="RFQ42" s="195"/>
      <c r="RFR42" s="195"/>
      <c r="RFS42" s="195"/>
      <c r="RFT42" s="195"/>
      <c r="RFU42" s="195"/>
      <c r="RFV42" s="195"/>
      <c r="RFW42" s="195"/>
      <c r="RFX42" s="195"/>
      <c r="RFY42" s="195"/>
      <c r="RFZ42" s="195"/>
      <c r="RGA42" s="195"/>
      <c r="RGB42" s="195"/>
      <c r="RGC42" s="195"/>
      <c r="RGD42" s="195"/>
      <c r="RGE42" s="195"/>
      <c r="RGF42" s="195"/>
      <c r="RGG42" s="195"/>
      <c r="RGH42" s="195"/>
      <c r="RGI42" s="195"/>
      <c r="RGJ42" s="195"/>
      <c r="RGK42" s="195"/>
      <c r="RGL42" s="195"/>
      <c r="RGM42" s="195"/>
      <c r="RGN42" s="195"/>
      <c r="RGO42" s="195"/>
      <c r="RGP42" s="195"/>
      <c r="RGQ42" s="195"/>
      <c r="RGR42" s="195"/>
      <c r="RGS42" s="195"/>
      <c r="RGT42" s="195"/>
      <c r="RGU42" s="195"/>
      <c r="RGV42" s="195"/>
      <c r="RGW42" s="195"/>
      <c r="RGX42" s="195"/>
      <c r="RGY42" s="195"/>
      <c r="RGZ42" s="195"/>
      <c r="RHA42" s="195"/>
      <c r="RHB42" s="195"/>
      <c r="RHC42" s="195"/>
      <c r="RHD42" s="195"/>
      <c r="RHE42" s="195"/>
      <c r="RHF42" s="195"/>
      <c r="RHG42" s="195"/>
      <c r="RHH42" s="195"/>
      <c r="RHI42" s="195"/>
      <c r="RHJ42" s="195"/>
      <c r="RHK42" s="195"/>
      <c r="RHL42" s="195"/>
      <c r="RHM42" s="195"/>
      <c r="RHN42" s="195"/>
      <c r="RHO42" s="195"/>
      <c r="RHP42" s="195"/>
      <c r="RHQ42" s="195"/>
      <c r="RHR42" s="195"/>
      <c r="RHS42" s="195"/>
      <c r="RHT42" s="195"/>
      <c r="RHU42" s="195"/>
      <c r="RHV42" s="195"/>
      <c r="RHW42" s="195"/>
      <c r="RHX42" s="195"/>
      <c r="RHY42" s="195"/>
      <c r="RHZ42" s="195"/>
      <c r="RIA42" s="195"/>
      <c r="RIB42" s="195"/>
      <c r="RIC42" s="195"/>
      <c r="RID42" s="195"/>
      <c r="RIE42" s="195"/>
      <c r="RIF42" s="195"/>
      <c r="RIG42" s="195"/>
      <c r="RIH42" s="195"/>
      <c r="RII42" s="195"/>
      <c r="RIJ42" s="195"/>
      <c r="RIK42" s="195"/>
      <c r="RIL42" s="195"/>
      <c r="RIM42" s="195"/>
      <c r="RIN42" s="195"/>
      <c r="RIO42" s="195"/>
      <c r="RIP42" s="195"/>
      <c r="RIQ42" s="195"/>
      <c r="RIR42" s="195"/>
      <c r="RIS42" s="195"/>
      <c r="RIT42" s="195"/>
      <c r="RIU42" s="195"/>
      <c r="RIV42" s="195"/>
      <c r="RIW42" s="195"/>
      <c r="RIX42" s="195"/>
      <c r="RIY42" s="195"/>
      <c r="RIZ42" s="195"/>
      <c r="RJA42" s="195"/>
      <c r="RJB42" s="195"/>
      <c r="RJC42" s="195"/>
      <c r="RJD42" s="195"/>
      <c r="RJE42" s="195"/>
      <c r="RJF42" s="195"/>
      <c r="RJG42" s="195"/>
      <c r="RJH42" s="195"/>
      <c r="RJI42" s="195"/>
      <c r="RJJ42" s="195"/>
      <c r="RJK42" s="195"/>
      <c r="RJL42" s="195"/>
      <c r="RJM42" s="195"/>
      <c r="RJN42" s="195"/>
      <c r="RJO42" s="195"/>
      <c r="RJP42" s="195"/>
      <c r="RJQ42" s="195"/>
      <c r="RJR42" s="195"/>
      <c r="RJS42" s="195"/>
      <c r="RJT42" s="195"/>
      <c r="RJU42" s="195"/>
      <c r="RJV42" s="195"/>
      <c r="RJW42" s="195"/>
      <c r="RJX42" s="195"/>
      <c r="RJY42" s="195"/>
      <c r="RJZ42" s="195"/>
      <c r="RKA42" s="195"/>
      <c r="RKB42" s="195"/>
      <c r="RKC42" s="195"/>
      <c r="RKD42" s="195"/>
      <c r="RKE42" s="195"/>
      <c r="RKF42" s="195"/>
      <c r="RKG42" s="195"/>
      <c r="RKH42" s="195"/>
      <c r="RKI42" s="195"/>
      <c r="RKJ42" s="195"/>
      <c r="RKK42" s="195"/>
      <c r="RKL42" s="195"/>
      <c r="RKM42" s="195"/>
      <c r="RKN42" s="195"/>
      <c r="RKO42" s="195"/>
      <c r="RKP42" s="195"/>
      <c r="RKQ42" s="195"/>
      <c r="RKR42" s="195"/>
      <c r="RKS42" s="195"/>
      <c r="RKT42" s="195"/>
      <c r="RKU42" s="195"/>
      <c r="RKV42" s="195"/>
      <c r="RKW42" s="195"/>
      <c r="RKX42" s="195"/>
      <c r="RKY42" s="195"/>
      <c r="RKZ42" s="195"/>
      <c r="RLA42" s="195"/>
      <c r="RLB42" s="195"/>
      <c r="RLC42" s="195"/>
      <c r="RLD42" s="195"/>
      <c r="RLE42" s="195"/>
      <c r="RLF42" s="195"/>
      <c r="RLG42" s="195"/>
      <c r="RLH42" s="195"/>
      <c r="RLI42" s="195"/>
      <c r="RLJ42" s="195"/>
      <c r="RLK42" s="195"/>
      <c r="RLL42" s="195"/>
      <c r="RLM42" s="195"/>
      <c r="RLN42" s="195"/>
      <c r="RLO42" s="195"/>
      <c r="RLP42" s="195"/>
      <c r="RLQ42" s="195"/>
      <c r="RLR42" s="195"/>
      <c r="RLS42" s="195"/>
      <c r="RLT42" s="195"/>
      <c r="RLU42" s="195"/>
      <c r="RLV42" s="195"/>
      <c r="RLW42" s="195"/>
      <c r="RLX42" s="195"/>
      <c r="RLY42" s="195"/>
      <c r="RLZ42" s="195"/>
      <c r="RMA42" s="195"/>
      <c r="RMB42" s="195"/>
      <c r="RMC42" s="195"/>
      <c r="RMD42" s="195"/>
      <c r="RME42" s="195"/>
      <c r="RMF42" s="195"/>
      <c r="RMG42" s="195"/>
      <c r="RMH42" s="195"/>
      <c r="RMI42" s="195"/>
      <c r="RMJ42" s="195"/>
      <c r="RMK42" s="195"/>
      <c r="RML42" s="195"/>
      <c r="RMM42" s="195"/>
      <c r="RMN42" s="195"/>
      <c r="RMO42" s="195"/>
      <c r="RMP42" s="195"/>
      <c r="RMQ42" s="195"/>
      <c r="RMR42" s="195"/>
      <c r="RMS42" s="195"/>
      <c r="RMT42" s="195"/>
      <c r="RMU42" s="195"/>
      <c r="RMV42" s="195"/>
      <c r="RMW42" s="195"/>
      <c r="RMX42" s="195"/>
      <c r="RMY42" s="195"/>
      <c r="RMZ42" s="195"/>
      <c r="RNA42" s="195"/>
      <c r="RNB42" s="195"/>
      <c r="RNC42" s="195"/>
      <c r="RND42" s="195"/>
      <c r="RNE42" s="195"/>
      <c r="RNF42" s="195"/>
      <c r="RNG42" s="195"/>
      <c r="RNH42" s="195"/>
      <c r="RNI42" s="195"/>
      <c r="RNJ42" s="195"/>
      <c r="RNK42" s="195"/>
      <c r="RNL42" s="195"/>
      <c r="RNM42" s="195"/>
      <c r="RNN42" s="195"/>
      <c r="RNO42" s="195"/>
      <c r="RNP42" s="195"/>
      <c r="RNQ42" s="195"/>
      <c r="RNR42" s="195"/>
      <c r="RNS42" s="195"/>
      <c r="RNT42" s="195"/>
      <c r="RNU42" s="195"/>
      <c r="RNV42" s="195"/>
      <c r="RNW42" s="195"/>
      <c r="RNX42" s="195"/>
      <c r="RNY42" s="195"/>
      <c r="RNZ42" s="195"/>
      <c r="ROA42" s="195"/>
      <c r="ROB42" s="195"/>
      <c r="ROC42" s="195"/>
      <c r="ROD42" s="195"/>
      <c r="ROE42" s="195"/>
      <c r="ROF42" s="195"/>
      <c r="ROG42" s="195"/>
      <c r="ROH42" s="195"/>
      <c r="ROI42" s="195"/>
      <c r="ROJ42" s="195"/>
      <c r="ROK42" s="195"/>
      <c r="ROL42" s="195"/>
      <c r="ROM42" s="195"/>
      <c r="RON42" s="195"/>
      <c r="ROO42" s="195"/>
      <c r="ROP42" s="195"/>
      <c r="ROQ42" s="195"/>
      <c r="ROR42" s="195"/>
      <c r="ROS42" s="195"/>
      <c r="ROT42" s="195"/>
      <c r="ROU42" s="195"/>
      <c r="ROV42" s="195"/>
      <c r="ROW42" s="195"/>
      <c r="ROX42" s="195"/>
      <c r="ROY42" s="195"/>
      <c r="ROZ42" s="195"/>
      <c r="RPA42" s="195"/>
      <c r="RPB42" s="195"/>
      <c r="RPC42" s="195"/>
      <c r="RPD42" s="195"/>
      <c r="RPE42" s="195"/>
      <c r="RPF42" s="195"/>
      <c r="RPG42" s="195"/>
      <c r="RPH42" s="195"/>
      <c r="RPI42" s="195"/>
      <c r="RPJ42" s="195"/>
      <c r="RPK42" s="195"/>
      <c r="RPL42" s="195"/>
      <c r="RPM42" s="195"/>
      <c r="RPN42" s="195"/>
      <c r="RPO42" s="195"/>
      <c r="RPP42" s="195"/>
      <c r="RPQ42" s="195"/>
      <c r="RPR42" s="195"/>
      <c r="RPS42" s="195"/>
      <c r="RPT42" s="195"/>
      <c r="RPU42" s="195"/>
      <c r="RPV42" s="195"/>
      <c r="RPW42" s="195"/>
      <c r="RPX42" s="195"/>
      <c r="RPY42" s="195"/>
      <c r="RPZ42" s="195"/>
      <c r="RQA42" s="195"/>
      <c r="RQB42" s="195"/>
      <c r="RQC42" s="195"/>
      <c r="RQD42" s="195"/>
      <c r="RQE42" s="195"/>
      <c r="RQF42" s="195"/>
      <c r="RQG42" s="195"/>
      <c r="RQH42" s="195"/>
      <c r="RQI42" s="195"/>
      <c r="RQJ42" s="195"/>
      <c r="RQK42" s="195"/>
      <c r="RQL42" s="195"/>
      <c r="RQM42" s="195"/>
      <c r="RQN42" s="195"/>
      <c r="RQO42" s="195"/>
      <c r="RQP42" s="195"/>
      <c r="RQQ42" s="195"/>
      <c r="RQR42" s="195"/>
      <c r="RQS42" s="195"/>
      <c r="RQT42" s="195"/>
      <c r="RQU42" s="195"/>
      <c r="RQV42" s="195"/>
      <c r="RQW42" s="195"/>
      <c r="RQX42" s="195"/>
      <c r="RQY42" s="195"/>
      <c r="RQZ42" s="195"/>
      <c r="RRA42" s="195"/>
      <c r="RRB42" s="195"/>
      <c r="RRC42" s="195"/>
      <c r="RRD42" s="195"/>
      <c r="RRE42" s="195"/>
      <c r="RRF42" s="195"/>
      <c r="RRG42" s="195"/>
      <c r="RRH42" s="195"/>
      <c r="RRI42" s="195"/>
      <c r="RRJ42" s="195"/>
      <c r="RRK42" s="195"/>
      <c r="RRL42" s="195"/>
      <c r="RRM42" s="195"/>
      <c r="RRN42" s="195"/>
      <c r="RRO42" s="195"/>
      <c r="RRP42" s="195"/>
      <c r="RRQ42" s="195"/>
      <c r="RRR42" s="195"/>
      <c r="RRS42" s="195"/>
      <c r="RRT42" s="195"/>
      <c r="RRU42" s="195"/>
      <c r="RRV42" s="195"/>
      <c r="RRW42" s="195"/>
      <c r="RRX42" s="195"/>
      <c r="RRY42" s="195"/>
      <c r="RRZ42" s="195"/>
      <c r="RSA42" s="195"/>
      <c r="RSB42" s="195"/>
      <c r="RSC42" s="195"/>
      <c r="RSD42" s="195"/>
      <c r="RSE42" s="195"/>
      <c r="RSF42" s="195"/>
      <c r="RSG42" s="195"/>
      <c r="RSH42" s="195"/>
      <c r="RSI42" s="195"/>
      <c r="RSJ42" s="195"/>
      <c r="RSK42" s="195"/>
      <c r="RSL42" s="195"/>
      <c r="RSM42" s="195"/>
      <c r="RSN42" s="195"/>
      <c r="RSO42" s="195"/>
      <c r="RSP42" s="195"/>
      <c r="RSQ42" s="195"/>
      <c r="RSR42" s="195"/>
      <c r="RSS42" s="195"/>
      <c r="RST42" s="195"/>
      <c r="RSU42" s="195"/>
      <c r="RSV42" s="195"/>
      <c r="RSW42" s="195"/>
      <c r="RSX42" s="195"/>
      <c r="RSY42" s="195"/>
      <c r="RSZ42" s="195"/>
      <c r="RTA42" s="195"/>
      <c r="RTB42" s="195"/>
      <c r="RTC42" s="195"/>
      <c r="RTD42" s="195"/>
      <c r="RTE42" s="195"/>
      <c r="RTF42" s="195"/>
      <c r="RTG42" s="195"/>
      <c r="RTH42" s="195"/>
      <c r="RTI42" s="195"/>
      <c r="RTJ42" s="195"/>
      <c r="RTK42" s="195"/>
      <c r="RTL42" s="195"/>
      <c r="RTM42" s="195"/>
      <c r="RTN42" s="195"/>
      <c r="RTO42" s="195"/>
      <c r="RTP42" s="195"/>
      <c r="RTQ42" s="195"/>
      <c r="RTR42" s="195"/>
      <c r="RTS42" s="195"/>
      <c r="RTT42" s="195"/>
      <c r="RTU42" s="195"/>
      <c r="RTV42" s="195"/>
      <c r="RTW42" s="195"/>
      <c r="RTX42" s="195"/>
      <c r="RTY42" s="195"/>
      <c r="RTZ42" s="195"/>
      <c r="RUA42" s="195"/>
      <c r="RUB42" s="195"/>
      <c r="RUC42" s="195"/>
      <c r="RUD42" s="195"/>
      <c r="RUE42" s="195"/>
      <c r="RUF42" s="195"/>
      <c r="RUG42" s="195"/>
      <c r="RUH42" s="195"/>
      <c r="RUI42" s="195"/>
      <c r="RUJ42" s="195"/>
      <c r="RUK42" s="195"/>
      <c r="RUL42" s="195"/>
      <c r="RUM42" s="195"/>
      <c r="RUN42" s="195"/>
      <c r="RUO42" s="195"/>
      <c r="RUP42" s="195"/>
      <c r="RUQ42" s="195"/>
      <c r="RUR42" s="195"/>
      <c r="RUS42" s="195"/>
      <c r="RUT42" s="195"/>
      <c r="RUU42" s="195"/>
      <c r="RUV42" s="195"/>
      <c r="RUW42" s="195"/>
      <c r="RUX42" s="195"/>
      <c r="RUY42" s="195"/>
      <c r="RUZ42" s="195"/>
      <c r="RVA42" s="195"/>
      <c r="RVB42" s="195"/>
      <c r="RVC42" s="195"/>
      <c r="RVD42" s="195"/>
      <c r="RVE42" s="195"/>
      <c r="RVF42" s="195"/>
      <c r="RVG42" s="195"/>
      <c r="RVH42" s="195"/>
      <c r="RVI42" s="195"/>
      <c r="RVJ42" s="195"/>
      <c r="RVK42" s="195"/>
      <c r="RVL42" s="195"/>
      <c r="RVM42" s="195"/>
      <c r="RVN42" s="195"/>
      <c r="RVO42" s="195"/>
      <c r="RVP42" s="195"/>
      <c r="RVQ42" s="195"/>
      <c r="RVR42" s="195"/>
      <c r="RVS42" s="195"/>
      <c r="RVT42" s="195"/>
      <c r="RVU42" s="195"/>
      <c r="RVV42" s="195"/>
      <c r="RVW42" s="195"/>
      <c r="RVX42" s="195"/>
      <c r="RVY42" s="195"/>
      <c r="RVZ42" s="195"/>
      <c r="RWA42" s="195"/>
      <c r="RWB42" s="195"/>
      <c r="RWC42" s="195"/>
      <c r="RWD42" s="195"/>
      <c r="RWE42" s="195"/>
      <c r="RWF42" s="195"/>
      <c r="RWG42" s="195"/>
      <c r="RWH42" s="195"/>
      <c r="RWI42" s="195"/>
      <c r="RWJ42" s="195"/>
      <c r="RWK42" s="195"/>
      <c r="RWL42" s="195"/>
      <c r="RWM42" s="195"/>
      <c r="RWN42" s="195"/>
      <c r="RWO42" s="195"/>
      <c r="RWP42" s="195"/>
      <c r="RWQ42" s="195"/>
      <c r="RWR42" s="195"/>
      <c r="RWS42" s="195"/>
      <c r="RWT42" s="195"/>
      <c r="RWU42" s="195"/>
      <c r="RWV42" s="195"/>
      <c r="RWW42" s="195"/>
      <c r="RWX42" s="195"/>
      <c r="RWY42" s="195"/>
      <c r="RWZ42" s="195"/>
      <c r="RXA42" s="195"/>
      <c r="RXB42" s="195"/>
      <c r="RXC42" s="195"/>
      <c r="RXD42" s="195"/>
      <c r="RXE42" s="195"/>
      <c r="RXF42" s="195"/>
      <c r="RXG42" s="195"/>
      <c r="RXH42" s="195"/>
      <c r="RXI42" s="195"/>
      <c r="RXJ42" s="195"/>
      <c r="RXK42" s="195"/>
      <c r="RXL42" s="195"/>
      <c r="RXM42" s="195"/>
      <c r="RXN42" s="195"/>
      <c r="RXO42" s="195"/>
      <c r="RXP42" s="195"/>
      <c r="RXQ42" s="195"/>
      <c r="RXR42" s="195"/>
      <c r="RXS42" s="195"/>
      <c r="RXT42" s="195"/>
      <c r="RXU42" s="195"/>
      <c r="RXV42" s="195"/>
      <c r="RXW42" s="195"/>
      <c r="RXX42" s="195"/>
      <c r="RXY42" s="195"/>
      <c r="RXZ42" s="195"/>
      <c r="RYA42" s="195"/>
      <c r="RYB42" s="195"/>
      <c r="RYC42" s="195"/>
      <c r="RYD42" s="195"/>
      <c r="RYE42" s="195"/>
      <c r="RYF42" s="195"/>
      <c r="RYG42" s="195"/>
      <c r="RYH42" s="195"/>
      <c r="RYI42" s="195"/>
      <c r="RYJ42" s="195"/>
      <c r="RYK42" s="195"/>
      <c r="RYL42" s="195"/>
      <c r="RYM42" s="195"/>
      <c r="RYN42" s="195"/>
      <c r="RYO42" s="195"/>
      <c r="RYP42" s="195"/>
      <c r="RYQ42" s="195"/>
      <c r="RYR42" s="195"/>
      <c r="RYS42" s="195"/>
      <c r="RYT42" s="195"/>
      <c r="RYU42" s="195"/>
      <c r="RYV42" s="195"/>
      <c r="RYW42" s="195"/>
      <c r="RYX42" s="195"/>
      <c r="RYY42" s="195"/>
      <c r="RYZ42" s="195"/>
      <c r="RZA42" s="195"/>
      <c r="RZB42" s="195"/>
      <c r="RZC42" s="195"/>
      <c r="RZD42" s="195"/>
      <c r="RZE42" s="195"/>
      <c r="RZF42" s="195"/>
      <c r="RZG42" s="195"/>
      <c r="RZH42" s="195"/>
      <c r="RZI42" s="195"/>
      <c r="RZJ42" s="195"/>
      <c r="RZK42" s="195"/>
      <c r="RZL42" s="195"/>
      <c r="RZM42" s="195"/>
      <c r="RZN42" s="195"/>
      <c r="RZO42" s="195"/>
      <c r="RZP42" s="195"/>
      <c r="RZQ42" s="195"/>
      <c r="RZR42" s="195"/>
      <c r="RZS42" s="195"/>
      <c r="RZT42" s="195"/>
      <c r="RZU42" s="195"/>
      <c r="RZV42" s="195"/>
      <c r="RZW42" s="195"/>
      <c r="RZX42" s="195"/>
      <c r="RZY42" s="195"/>
      <c r="RZZ42" s="195"/>
      <c r="SAA42" s="195"/>
      <c r="SAB42" s="195"/>
      <c r="SAC42" s="195"/>
      <c r="SAD42" s="195"/>
      <c r="SAE42" s="195"/>
      <c r="SAF42" s="195"/>
      <c r="SAG42" s="195"/>
      <c r="SAH42" s="195"/>
      <c r="SAI42" s="195"/>
      <c r="SAJ42" s="195"/>
      <c r="SAK42" s="195"/>
      <c r="SAL42" s="195"/>
      <c r="SAM42" s="195"/>
      <c r="SAN42" s="195"/>
      <c r="SAO42" s="195"/>
      <c r="SAP42" s="195"/>
      <c r="SAQ42" s="195"/>
      <c r="SAR42" s="195"/>
      <c r="SAS42" s="195"/>
      <c r="SAT42" s="195"/>
      <c r="SAU42" s="195"/>
      <c r="SAV42" s="195"/>
      <c r="SAW42" s="195"/>
      <c r="SAX42" s="195"/>
      <c r="SAY42" s="195"/>
      <c r="SAZ42" s="195"/>
      <c r="SBA42" s="195"/>
      <c r="SBB42" s="195"/>
      <c r="SBC42" s="195"/>
      <c r="SBD42" s="195"/>
      <c r="SBE42" s="195"/>
      <c r="SBF42" s="195"/>
      <c r="SBG42" s="195"/>
      <c r="SBH42" s="195"/>
      <c r="SBI42" s="195"/>
      <c r="SBJ42" s="195"/>
      <c r="SBK42" s="195"/>
      <c r="SBL42" s="195"/>
      <c r="SBM42" s="195"/>
      <c r="SBN42" s="195"/>
      <c r="SBO42" s="195"/>
      <c r="SBP42" s="195"/>
      <c r="SBQ42" s="195"/>
      <c r="SBR42" s="195"/>
      <c r="SBS42" s="195"/>
      <c r="SBT42" s="195"/>
      <c r="SBU42" s="195"/>
      <c r="SBV42" s="195"/>
      <c r="SBW42" s="195"/>
      <c r="SBX42" s="195"/>
      <c r="SBY42" s="195"/>
      <c r="SBZ42" s="195"/>
      <c r="SCA42" s="195"/>
      <c r="SCB42" s="195"/>
      <c r="SCC42" s="195"/>
      <c r="SCD42" s="195"/>
      <c r="SCE42" s="195"/>
      <c r="SCF42" s="195"/>
      <c r="SCG42" s="195"/>
      <c r="SCH42" s="195"/>
      <c r="SCI42" s="195"/>
      <c r="SCJ42" s="195"/>
      <c r="SCK42" s="195"/>
      <c r="SCL42" s="195"/>
      <c r="SCM42" s="195"/>
      <c r="SCN42" s="195"/>
      <c r="SCO42" s="195"/>
      <c r="SCP42" s="195"/>
      <c r="SCQ42" s="195"/>
      <c r="SCR42" s="195"/>
      <c r="SCS42" s="195"/>
      <c r="SCT42" s="195"/>
      <c r="SCU42" s="195"/>
      <c r="SCV42" s="195"/>
      <c r="SCW42" s="195"/>
      <c r="SCX42" s="195"/>
      <c r="SCY42" s="195"/>
      <c r="SCZ42" s="195"/>
      <c r="SDA42" s="195"/>
      <c r="SDB42" s="195"/>
      <c r="SDC42" s="195"/>
      <c r="SDD42" s="195"/>
      <c r="SDE42" s="195"/>
      <c r="SDF42" s="195"/>
      <c r="SDG42" s="195"/>
      <c r="SDH42" s="195"/>
      <c r="SDI42" s="195"/>
      <c r="SDJ42" s="195"/>
      <c r="SDK42" s="195"/>
      <c r="SDL42" s="195"/>
      <c r="SDM42" s="195"/>
      <c r="SDN42" s="195"/>
      <c r="SDO42" s="195"/>
      <c r="SDP42" s="195"/>
      <c r="SDQ42" s="195"/>
      <c r="SDR42" s="195"/>
      <c r="SDS42" s="195"/>
      <c r="SDT42" s="195"/>
      <c r="SDU42" s="195"/>
      <c r="SDV42" s="195"/>
      <c r="SDW42" s="195"/>
      <c r="SDX42" s="195"/>
      <c r="SDY42" s="195"/>
      <c r="SDZ42" s="195"/>
      <c r="SEA42" s="195"/>
      <c r="SEB42" s="195"/>
      <c r="SEC42" s="195"/>
      <c r="SED42" s="195"/>
      <c r="SEE42" s="195"/>
      <c r="SEF42" s="195"/>
      <c r="SEG42" s="195"/>
      <c r="SEH42" s="195"/>
      <c r="SEI42" s="195"/>
      <c r="SEJ42" s="195"/>
      <c r="SEK42" s="195"/>
      <c r="SEL42" s="195"/>
      <c r="SEM42" s="195"/>
      <c r="SEN42" s="195"/>
      <c r="SEO42" s="195"/>
      <c r="SEP42" s="195"/>
      <c r="SEQ42" s="195"/>
      <c r="SER42" s="195"/>
      <c r="SES42" s="195"/>
      <c r="SET42" s="195"/>
      <c r="SEU42" s="195"/>
      <c r="SEV42" s="195"/>
      <c r="SEW42" s="195"/>
      <c r="SEX42" s="195"/>
      <c r="SEY42" s="195"/>
      <c r="SEZ42" s="195"/>
      <c r="SFA42" s="195"/>
      <c r="SFB42" s="195"/>
      <c r="SFC42" s="195"/>
      <c r="SFD42" s="195"/>
      <c r="SFE42" s="195"/>
      <c r="SFF42" s="195"/>
      <c r="SFG42" s="195"/>
      <c r="SFH42" s="195"/>
      <c r="SFI42" s="195"/>
      <c r="SFJ42" s="195"/>
      <c r="SFK42" s="195"/>
      <c r="SFL42" s="195"/>
      <c r="SFM42" s="195"/>
      <c r="SFN42" s="195"/>
      <c r="SFO42" s="195"/>
      <c r="SFP42" s="195"/>
      <c r="SFQ42" s="195"/>
      <c r="SFR42" s="195"/>
      <c r="SFS42" s="195"/>
      <c r="SFT42" s="195"/>
      <c r="SFU42" s="195"/>
      <c r="SFV42" s="195"/>
      <c r="SFW42" s="195"/>
      <c r="SFX42" s="195"/>
      <c r="SFY42" s="195"/>
      <c r="SFZ42" s="195"/>
      <c r="SGA42" s="195"/>
      <c r="SGB42" s="195"/>
      <c r="SGC42" s="195"/>
      <c r="SGD42" s="195"/>
      <c r="SGE42" s="195"/>
      <c r="SGF42" s="195"/>
      <c r="SGG42" s="195"/>
      <c r="SGH42" s="195"/>
      <c r="SGI42" s="195"/>
      <c r="SGJ42" s="195"/>
      <c r="SGK42" s="195"/>
      <c r="SGL42" s="195"/>
      <c r="SGM42" s="195"/>
      <c r="SGN42" s="195"/>
      <c r="SGO42" s="195"/>
      <c r="SGP42" s="195"/>
      <c r="SGQ42" s="195"/>
      <c r="SGR42" s="195"/>
      <c r="SGS42" s="195"/>
      <c r="SGT42" s="195"/>
      <c r="SGU42" s="195"/>
      <c r="SGV42" s="195"/>
      <c r="SGW42" s="195"/>
      <c r="SGX42" s="195"/>
      <c r="SGY42" s="195"/>
      <c r="SGZ42" s="195"/>
      <c r="SHA42" s="195"/>
      <c r="SHB42" s="195"/>
      <c r="SHC42" s="195"/>
      <c r="SHD42" s="195"/>
      <c r="SHE42" s="195"/>
      <c r="SHF42" s="195"/>
      <c r="SHG42" s="195"/>
      <c r="SHH42" s="195"/>
      <c r="SHI42" s="195"/>
      <c r="SHJ42" s="195"/>
      <c r="SHK42" s="195"/>
      <c r="SHL42" s="195"/>
      <c r="SHM42" s="195"/>
      <c r="SHN42" s="195"/>
      <c r="SHO42" s="195"/>
      <c r="SHP42" s="195"/>
      <c r="SHQ42" s="195"/>
      <c r="SHR42" s="195"/>
      <c r="SHS42" s="195"/>
      <c r="SHT42" s="195"/>
      <c r="SHU42" s="195"/>
      <c r="SHV42" s="195"/>
      <c r="SHW42" s="195"/>
      <c r="SHX42" s="195"/>
      <c r="SHY42" s="195"/>
      <c r="SHZ42" s="195"/>
      <c r="SIA42" s="195"/>
      <c r="SIB42" s="195"/>
      <c r="SIC42" s="195"/>
      <c r="SID42" s="195"/>
      <c r="SIE42" s="195"/>
      <c r="SIF42" s="195"/>
      <c r="SIG42" s="195"/>
      <c r="SIH42" s="195"/>
      <c r="SII42" s="195"/>
      <c r="SIJ42" s="195"/>
      <c r="SIK42" s="195"/>
      <c r="SIL42" s="195"/>
      <c r="SIM42" s="195"/>
      <c r="SIN42" s="195"/>
      <c r="SIO42" s="195"/>
      <c r="SIP42" s="195"/>
      <c r="SIQ42" s="195"/>
      <c r="SIR42" s="195"/>
      <c r="SIS42" s="195"/>
      <c r="SIT42" s="195"/>
      <c r="SIU42" s="195"/>
      <c r="SIV42" s="195"/>
      <c r="SIW42" s="195"/>
      <c r="SIX42" s="195"/>
      <c r="SIY42" s="195"/>
      <c r="SIZ42" s="195"/>
      <c r="SJA42" s="195"/>
      <c r="SJB42" s="195"/>
      <c r="SJC42" s="195"/>
      <c r="SJD42" s="195"/>
      <c r="SJE42" s="195"/>
      <c r="SJF42" s="195"/>
      <c r="SJG42" s="195"/>
      <c r="SJH42" s="195"/>
      <c r="SJI42" s="195"/>
      <c r="SJJ42" s="195"/>
      <c r="SJK42" s="195"/>
      <c r="SJL42" s="195"/>
      <c r="SJM42" s="195"/>
      <c r="SJN42" s="195"/>
      <c r="SJO42" s="195"/>
      <c r="SJP42" s="195"/>
      <c r="SJQ42" s="195"/>
      <c r="SJR42" s="195"/>
      <c r="SJS42" s="195"/>
      <c r="SJT42" s="195"/>
      <c r="SJU42" s="195"/>
      <c r="SJV42" s="195"/>
      <c r="SJW42" s="195"/>
      <c r="SJX42" s="195"/>
      <c r="SJY42" s="195"/>
      <c r="SJZ42" s="195"/>
      <c r="SKA42" s="195"/>
      <c r="SKB42" s="195"/>
      <c r="SKC42" s="195"/>
      <c r="SKD42" s="195"/>
      <c r="SKE42" s="195"/>
      <c r="SKF42" s="195"/>
      <c r="SKG42" s="195"/>
      <c r="SKH42" s="195"/>
      <c r="SKI42" s="195"/>
      <c r="SKJ42" s="195"/>
      <c r="SKK42" s="195"/>
      <c r="SKL42" s="195"/>
      <c r="SKM42" s="195"/>
      <c r="SKN42" s="195"/>
      <c r="SKO42" s="195"/>
      <c r="SKP42" s="195"/>
      <c r="SKQ42" s="195"/>
      <c r="SKR42" s="195"/>
      <c r="SKS42" s="195"/>
      <c r="SKT42" s="195"/>
      <c r="SKU42" s="195"/>
      <c r="SKV42" s="195"/>
      <c r="SKW42" s="195"/>
      <c r="SKX42" s="195"/>
      <c r="SKY42" s="195"/>
      <c r="SKZ42" s="195"/>
      <c r="SLA42" s="195"/>
      <c r="SLB42" s="195"/>
      <c r="SLC42" s="195"/>
      <c r="SLD42" s="195"/>
      <c r="SLE42" s="195"/>
      <c r="SLF42" s="195"/>
      <c r="SLG42" s="195"/>
      <c r="SLH42" s="195"/>
      <c r="SLI42" s="195"/>
      <c r="SLJ42" s="195"/>
      <c r="SLK42" s="195"/>
      <c r="SLL42" s="195"/>
      <c r="SLM42" s="195"/>
      <c r="SLN42" s="195"/>
      <c r="SLO42" s="195"/>
      <c r="SLP42" s="195"/>
      <c r="SLQ42" s="195"/>
      <c r="SLR42" s="195"/>
      <c r="SLS42" s="195"/>
      <c r="SLT42" s="195"/>
      <c r="SLU42" s="195"/>
      <c r="SLV42" s="195"/>
      <c r="SLW42" s="195"/>
      <c r="SLX42" s="195"/>
      <c r="SLY42" s="195"/>
      <c r="SLZ42" s="195"/>
      <c r="SMA42" s="195"/>
      <c r="SMB42" s="195"/>
      <c r="SMC42" s="195"/>
      <c r="SMD42" s="195"/>
      <c r="SME42" s="195"/>
      <c r="SMF42" s="195"/>
      <c r="SMG42" s="195"/>
      <c r="SMH42" s="195"/>
      <c r="SMI42" s="195"/>
      <c r="SMJ42" s="195"/>
      <c r="SMK42" s="195"/>
      <c r="SML42" s="195"/>
      <c r="SMM42" s="195"/>
      <c r="SMN42" s="195"/>
      <c r="SMO42" s="195"/>
      <c r="SMP42" s="195"/>
      <c r="SMQ42" s="195"/>
      <c r="SMR42" s="195"/>
      <c r="SMS42" s="195"/>
      <c r="SMT42" s="195"/>
      <c r="SMU42" s="195"/>
      <c r="SMV42" s="195"/>
      <c r="SMW42" s="195"/>
      <c r="SMX42" s="195"/>
      <c r="SMY42" s="195"/>
      <c r="SMZ42" s="195"/>
      <c r="SNA42" s="195"/>
      <c r="SNB42" s="195"/>
      <c r="SNC42" s="195"/>
      <c r="SND42" s="195"/>
      <c r="SNE42" s="195"/>
      <c r="SNF42" s="195"/>
      <c r="SNG42" s="195"/>
      <c r="SNH42" s="195"/>
      <c r="SNI42" s="195"/>
      <c r="SNJ42" s="195"/>
      <c r="SNK42" s="195"/>
      <c r="SNL42" s="195"/>
      <c r="SNM42" s="195"/>
      <c r="SNN42" s="195"/>
      <c r="SNO42" s="195"/>
      <c r="SNP42" s="195"/>
      <c r="SNQ42" s="195"/>
      <c r="SNR42" s="195"/>
      <c r="SNS42" s="195"/>
      <c r="SNT42" s="195"/>
      <c r="SNU42" s="195"/>
      <c r="SNV42" s="195"/>
      <c r="SNW42" s="195"/>
      <c r="SNX42" s="195"/>
      <c r="SNY42" s="195"/>
      <c r="SNZ42" s="195"/>
      <c r="SOA42" s="195"/>
      <c r="SOB42" s="195"/>
      <c r="SOC42" s="195"/>
      <c r="SOD42" s="195"/>
      <c r="SOE42" s="195"/>
      <c r="SOF42" s="195"/>
      <c r="SOG42" s="195"/>
      <c r="SOH42" s="195"/>
      <c r="SOI42" s="195"/>
      <c r="SOJ42" s="195"/>
      <c r="SOK42" s="195"/>
      <c r="SOL42" s="195"/>
      <c r="SOM42" s="195"/>
      <c r="SON42" s="195"/>
      <c r="SOO42" s="195"/>
      <c r="SOP42" s="195"/>
      <c r="SOQ42" s="195"/>
      <c r="SOR42" s="195"/>
      <c r="SOS42" s="195"/>
      <c r="SOT42" s="195"/>
      <c r="SOU42" s="195"/>
      <c r="SOV42" s="195"/>
      <c r="SOW42" s="195"/>
      <c r="SOX42" s="195"/>
      <c r="SOY42" s="195"/>
      <c r="SOZ42" s="195"/>
      <c r="SPA42" s="195"/>
      <c r="SPB42" s="195"/>
      <c r="SPC42" s="195"/>
      <c r="SPD42" s="195"/>
      <c r="SPE42" s="195"/>
      <c r="SPF42" s="195"/>
      <c r="SPG42" s="195"/>
      <c r="SPH42" s="195"/>
      <c r="SPI42" s="195"/>
      <c r="SPJ42" s="195"/>
      <c r="SPK42" s="195"/>
      <c r="SPL42" s="195"/>
      <c r="SPM42" s="195"/>
      <c r="SPN42" s="195"/>
      <c r="SPO42" s="195"/>
      <c r="SPP42" s="195"/>
      <c r="SPQ42" s="195"/>
      <c r="SPR42" s="195"/>
      <c r="SPS42" s="195"/>
      <c r="SPT42" s="195"/>
      <c r="SPU42" s="195"/>
      <c r="SPV42" s="195"/>
      <c r="SPW42" s="195"/>
      <c r="SPX42" s="195"/>
      <c r="SPY42" s="195"/>
      <c r="SPZ42" s="195"/>
      <c r="SQA42" s="195"/>
      <c r="SQB42" s="195"/>
      <c r="SQC42" s="195"/>
      <c r="SQD42" s="195"/>
      <c r="SQE42" s="195"/>
      <c r="SQF42" s="195"/>
      <c r="SQG42" s="195"/>
      <c r="SQH42" s="195"/>
      <c r="SQI42" s="195"/>
      <c r="SQJ42" s="195"/>
      <c r="SQK42" s="195"/>
      <c r="SQL42" s="195"/>
      <c r="SQM42" s="195"/>
      <c r="SQN42" s="195"/>
      <c r="SQO42" s="195"/>
      <c r="SQP42" s="195"/>
      <c r="SQQ42" s="195"/>
      <c r="SQR42" s="195"/>
      <c r="SQS42" s="195"/>
      <c r="SQT42" s="195"/>
      <c r="SQU42" s="195"/>
      <c r="SQV42" s="195"/>
      <c r="SQW42" s="195"/>
      <c r="SQX42" s="195"/>
      <c r="SQY42" s="195"/>
      <c r="SQZ42" s="195"/>
      <c r="SRA42" s="195"/>
      <c r="SRB42" s="195"/>
      <c r="SRC42" s="195"/>
      <c r="SRD42" s="195"/>
      <c r="SRE42" s="195"/>
      <c r="SRF42" s="195"/>
      <c r="SRG42" s="195"/>
      <c r="SRH42" s="195"/>
      <c r="SRI42" s="195"/>
      <c r="SRJ42" s="195"/>
      <c r="SRK42" s="195"/>
      <c r="SRL42" s="195"/>
      <c r="SRM42" s="195"/>
      <c r="SRN42" s="195"/>
      <c r="SRO42" s="195"/>
      <c r="SRP42" s="195"/>
      <c r="SRQ42" s="195"/>
      <c r="SRR42" s="195"/>
      <c r="SRS42" s="195"/>
      <c r="SRT42" s="195"/>
      <c r="SRU42" s="195"/>
      <c r="SRV42" s="195"/>
      <c r="SRW42" s="195"/>
      <c r="SRX42" s="195"/>
      <c r="SRY42" s="195"/>
      <c r="SRZ42" s="195"/>
      <c r="SSA42" s="195"/>
      <c r="SSB42" s="195"/>
      <c r="SSC42" s="195"/>
      <c r="SSD42" s="195"/>
      <c r="SSE42" s="195"/>
      <c r="SSF42" s="195"/>
      <c r="SSG42" s="195"/>
      <c r="SSH42" s="195"/>
      <c r="SSI42" s="195"/>
      <c r="SSJ42" s="195"/>
      <c r="SSK42" s="195"/>
      <c r="SSL42" s="195"/>
      <c r="SSM42" s="195"/>
      <c r="SSN42" s="195"/>
      <c r="SSO42" s="195"/>
      <c r="SSP42" s="195"/>
      <c r="SSQ42" s="195"/>
      <c r="SSR42" s="195"/>
      <c r="SSS42" s="195"/>
      <c r="SST42" s="195"/>
      <c r="SSU42" s="195"/>
      <c r="SSV42" s="195"/>
      <c r="SSW42" s="195"/>
      <c r="SSX42" s="195"/>
      <c r="SSY42" s="195"/>
      <c r="SSZ42" s="195"/>
      <c r="STA42" s="195"/>
      <c r="STB42" s="195"/>
      <c r="STC42" s="195"/>
      <c r="STD42" s="195"/>
      <c r="STE42" s="195"/>
      <c r="STF42" s="195"/>
      <c r="STG42" s="195"/>
      <c r="STH42" s="195"/>
      <c r="STI42" s="195"/>
      <c r="STJ42" s="195"/>
      <c r="STK42" s="195"/>
      <c r="STL42" s="195"/>
      <c r="STM42" s="195"/>
      <c r="STN42" s="195"/>
      <c r="STO42" s="195"/>
      <c r="STP42" s="195"/>
      <c r="STQ42" s="195"/>
      <c r="STR42" s="195"/>
      <c r="STS42" s="195"/>
      <c r="STT42" s="195"/>
      <c r="STU42" s="195"/>
      <c r="STV42" s="195"/>
      <c r="STW42" s="195"/>
      <c r="STX42" s="195"/>
      <c r="STY42" s="195"/>
      <c r="STZ42" s="195"/>
      <c r="SUA42" s="195"/>
      <c r="SUB42" s="195"/>
      <c r="SUC42" s="195"/>
      <c r="SUD42" s="195"/>
      <c r="SUE42" s="195"/>
      <c r="SUF42" s="195"/>
      <c r="SUG42" s="195"/>
      <c r="SUH42" s="195"/>
      <c r="SUI42" s="195"/>
      <c r="SUJ42" s="195"/>
      <c r="SUK42" s="195"/>
      <c r="SUL42" s="195"/>
      <c r="SUM42" s="195"/>
      <c r="SUN42" s="195"/>
      <c r="SUO42" s="195"/>
      <c r="SUP42" s="195"/>
      <c r="SUQ42" s="195"/>
      <c r="SUR42" s="195"/>
      <c r="SUS42" s="195"/>
      <c r="SUT42" s="195"/>
      <c r="SUU42" s="195"/>
      <c r="SUV42" s="195"/>
      <c r="SUW42" s="195"/>
      <c r="SUX42" s="195"/>
      <c r="SUY42" s="195"/>
      <c r="SUZ42" s="195"/>
      <c r="SVA42" s="195"/>
      <c r="SVB42" s="195"/>
      <c r="SVC42" s="195"/>
      <c r="SVD42" s="195"/>
      <c r="SVE42" s="195"/>
      <c r="SVF42" s="195"/>
      <c r="SVG42" s="195"/>
      <c r="SVH42" s="195"/>
      <c r="SVI42" s="195"/>
      <c r="SVJ42" s="195"/>
      <c r="SVK42" s="195"/>
      <c r="SVL42" s="195"/>
      <c r="SVM42" s="195"/>
      <c r="SVN42" s="195"/>
      <c r="SVO42" s="195"/>
      <c r="SVP42" s="195"/>
      <c r="SVQ42" s="195"/>
      <c r="SVR42" s="195"/>
      <c r="SVS42" s="195"/>
      <c r="SVT42" s="195"/>
      <c r="SVU42" s="195"/>
      <c r="SVV42" s="195"/>
      <c r="SVW42" s="195"/>
      <c r="SVX42" s="195"/>
      <c r="SVY42" s="195"/>
      <c r="SVZ42" s="195"/>
      <c r="SWA42" s="195"/>
      <c r="SWB42" s="195"/>
      <c r="SWC42" s="195"/>
      <c r="SWD42" s="195"/>
      <c r="SWE42" s="195"/>
      <c r="SWF42" s="195"/>
      <c r="SWG42" s="195"/>
      <c r="SWH42" s="195"/>
      <c r="SWI42" s="195"/>
      <c r="SWJ42" s="195"/>
      <c r="SWK42" s="195"/>
      <c r="SWL42" s="195"/>
      <c r="SWM42" s="195"/>
      <c r="SWN42" s="195"/>
      <c r="SWO42" s="195"/>
      <c r="SWP42" s="195"/>
      <c r="SWQ42" s="195"/>
      <c r="SWR42" s="195"/>
      <c r="SWS42" s="195"/>
      <c r="SWT42" s="195"/>
      <c r="SWU42" s="195"/>
      <c r="SWV42" s="195"/>
      <c r="SWW42" s="195"/>
      <c r="SWX42" s="195"/>
      <c r="SWY42" s="195"/>
      <c r="SWZ42" s="195"/>
      <c r="SXA42" s="195"/>
      <c r="SXB42" s="195"/>
      <c r="SXC42" s="195"/>
      <c r="SXD42" s="195"/>
      <c r="SXE42" s="195"/>
      <c r="SXF42" s="195"/>
      <c r="SXG42" s="195"/>
      <c r="SXH42" s="195"/>
      <c r="SXI42" s="195"/>
      <c r="SXJ42" s="195"/>
      <c r="SXK42" s="195"/>
      <c r="SXL42" s="195"/>
      <c r="SXM42" s="195"/>
      <c r="SXN42" s="195"/>
      <c r="SXO42" s="195"/>
      <c r="SXP42" s="195"/>
      <c r="SXQ42" s="195"/>
      <c r="SXR42" s="195"/>
      <c r="SXS42" s="195"/>
      <c r="SXT42" s="195"/>
      <c r="SXU42" s="195"/>
      <c r="SXV42" s="195"/>
      <c r="SXW42" s="195"/>
      <c r="SXX42" s="195"/>
      <c r="SXY42" s="195"/>
      <c r="SXZ42" s="195"/>
      <c r="SYA42" s="195"/>
      <c r="SYB42" s="195"/>
      <c r="SYC42" s="195"/>
      <c r="SYD42" s="195"/>
      <c r="SYE42" s="195"/>
      <c r="SYF42" s="195"/>
      <c r="SYG42" s="195"/>
      <c r="SYH42" s="195"/>
      <c r="SYI42" s="195"/>
      <c r="SYJ42" s="195"/>
      <c r="SYK42" s="195"/>
      <c r="SYL42" s="195"/>
      <c r="SYM42" s="195"/>
      <c r="SYN42" s="195"/>
      <c r="SYO42" s="195"/>
      <c r="SYP42" s="195"/>
      <c r="SYQ42" s="195"/>
      <c r="SYR42" s="195"/>
      <c r="SYS42" s="195"/>
      <c r="SYT42" s="195"/>
      <c r="SYU42" s="195"/>
      <c r="SYV42" s="195"/>
      <c r="SYW42" s="195"/>
      <c r="SYX42" s="195"/>
      <c r="SYY42" s="195"/>
      <c r="SYZ42" s="195"/>
      <c r="SZA42" s="195"/>
      <c r="SZB42" s="195"/>
      <c r="SZC42" s="195"/>
      <c r="SZD42" s="195"/>
      <c r="SZE42" s="195"/>
      <c r="SZF42" s="195"/>
      <c r="SZG42" s="195"/>
      <c r="SZH42" s="195"/>
      <c r="SZI42" s="195"/>
      <c r="SZJ42" s="195"/>
      <c r="SZK42" s="195"/>
      <c r="SZL42" s="195"/>
      <c r="SZM42" s="195"/>
      <c r="SZN42" s="195"/>
      <c r="SZO42" s="195"/>
      <c r="SZP42" s="195"/>
      <c r="SZQ42" s="195"/>
      <c r="SZR42" s="195"/>
      <c r="SZS42" s="195"/>
      <c r="SZT42" s="195"/>
      <c r="SZU42" s="195"/>
      <c r="SZV42" s="195"/>
      <c r="SZW42" s="195"/>
      <c r="SZX42" s="195"/>
      <c r="SZY42" s="195"/>
      <c r="SZZ42" s="195"/>
      <c r="TAA42" s="195"/>
      <c r="TAB42" s="195"/>
      <c r="TAC42" s="195"/>
      <c r="TAD42" s="195"/>
      <c r="TAE42" s="195"/>
      <c r="TAF42" s="195"/>
      <c r="TAG42" s="195"/>
      <c r="TAH42" s="195"/>
      <c r="TAI42" s="195"/>
      <c r="TAJ42" s="195"/>
      <c r="TAK42" s="195"/>
      <c r="TAL42" s="195"/>
      <c r="TAM42" s="195"/>
      <c r="TAN42" s="195"/>
      <c r="TAO42" s="195"/>
      <c r="TAP42" s="195"/>
      <c r="TAQ42" s="195"/>
      <c r="TAR42" s="195"/>
      <c r="TAS42" s="195"/>
      <c r="TAT42" s="195"/>
      <c r="TAU42" s="195"/>
      <c r="TAV42" s="195"/>
      <c r="TAW42" s="195"/>
      <c r="TAX42" s="195"/>
      <c r="TAY42" s="195"/>
      <c r="TAZ42" s="195"/>
      <c r="TBA42" s="195"/>
      <c r="TBB42" s="195"/>
      <c r="TBC42" s="195"/>
      <c r="TBD42" s="195"/>
      <c r="TBE42" s="195"/>
      <c r="TBF42" s="195"/>
      <c r="TBG42" s="195"/>
      <c r="TBH42" s="195"/>
      <c r="TBI42" s="195"/>
      <c r="TBJ42" s="195"/>
      <c r="TBK42" s="195"/>
      <c r="TBL42" s="195"/>
      <c r="TBM42" s="195"/>
      <c r="TBN42" s="195"/>
      <c r="TBO42" s="195"/>
      <c r="TBP42" s="195"/>
      <c r="TBQ42" s="195"/>
      <c r="TBR42" s="195"/>
      <c r="TBS42" s="195"/>
      <c r="TBT42" s="195"/>
      <c r="TBU42" s="195"/>
      <c r="TBV42" s="195"/>
      <c r="TBW42" s="195"/>
      <c r="TBX42" s="195"/>
      <c r="TBY42" s="195"/>
      <c r="TBZ42" s="195"/>
      <c r="TCA42" s="195"/>
      <c r="TCB42" s="195"/>
      <c r="TCC42" s="195"/>
      <c r="TCD42" s="195"/>
      <c r="TCE42" s="195"/>
      <c r="TCF42" s="195"/>
      <c r="TCG42" s="195"/>
      <c r="TCH42" s="195"/>
      <c r="TCI42" s="195"/>
      <c r="TCJ42" s="195"/>
      <c r="TCK42" s="195"/>
      <c r="TCL42" s="195"/>
      <c r="TCM42" s="195"/>
      <c r="TCN42" s="195"/>
      <c r="TCO42" s="195"/>
      <c r="TCP42" s="195"/>
      <c r="TCQ42" s="195"/>
      <c r="TCR42" s="195"/>
      <c r="TCS42" s="195"/>
      <c r="TCT42" s="195"/>
      <c r="TCU42" s="195"/>
      <c r="TCV42" s="195"/>
      <c r="TCW42" s="195"/>
      <c r="TCX42" s="195"/>
      <c r="TCY42" s="195"/>
      <c r="TCZ42" s="195"/>
      <c r="TDA42" s="195"/>
      <c r="TDB42" s="195"/>
      <c r="TDC42" s="195"/>
      <c r="TDD42" s="195"/>
      <c r="TDE42" s="195"/>
      <c r="TDF42" s="195"/>
      <c r="TDG42" s="195"/>
      <c r="TDH42" s="195"/>
      <c r="TDI42" s="195"/>
      <c r="TDJ42" s="195"/>
      <c r="TDK42" s="195"/>
      <c r="TDL42" s="195"/>
      <c r="TDM42" s="195"/>
      <c r="TDN42" s="195"/>
      <c r="TDO42" s="195"/>
      <c r="TDP42" s="195"/>
      <c r="TDQ42" s="195"/>
      <c r="TDR42" s="195"/>
      <c r="TDS42" s="195"/>
      <c r="TDT42" s="195"/>
      <c r="TDU42" s="195"/>
      <c r="TDV42" s="195"/>
      <c r="TDW42" s="195"/>
      <c r="TDX42" s="195"/>
      <c r="TDY42" s="195"/>
      <c r="TDZ42" s="195"/>
      <c r="TEA42" s="195"/>
      <c r="TEB42" s="195"/>
      <c r="TEC42" s="195"/>
      <c r="TED42" s="195"/>
      <c r="TEE42" s="195"/>
      <c r="TEF42" s="195"/>
      <c r="TEG42" s="195"/>
      <c r="TEH42" s="195"/>
      <c r="TEI42" s="195"/>
      <c r="TEJ42" s="195"/>
      <c r="TEK42" s="195"/>
      <c r="TEL42" s="195"/>
      <c r="TEM42" s="195"/>
      <c r="TEN42" s="195"/>
      <c r="TEO42" s="195"/>
      <c r="TEP42" s="195"/>
      <c r="TEQ42" s="195"/>
      <c r="TER42" s="195"/>
      <c r="TES42" s="195"/>
      <c r="TET42" s="195"/>
      <c r="TEU42" s="195"/>
      <c r="TEV42" s="195"/>
      <c r="TEW42" s="195"/>
      <c r="TEX42" s="195"/>
      <c r="TEY42" s="195"/>
      <c r="TEZ42" s="195"/>
      <c r="TFA42" s="195"/>
      <c r="TFB42" s="195"/>
      <c r="TFC42" s="195"/>
      <c r="TFD42" s="195"/>
      <c r="TFE42" s="195"/>
      <c r="TFF42" s="195"/>
      <c r="TFG42" s="195"/>
      <c r="TFH42" s="195"/>
      <c r="TFI42" s="195"/>
      <c r="TFJ42" s="195"/>
      <c r="TFK42" s="195"/>
      <c r="TFL42" s="195"/>
      <c r="TFM42" s="195"/>
      <c r="TFN42" s="195"/>
      <c r="TFO42" s="195"/>
      <c r="TFP42" s="195"/>
      <c r="TFQ42" s="195"/>
      <c r="TFR42" s="195"/>
      <c r="TFS42" s="195"/>
      <c r="TFT42" s="195"/>
      <c r="TFU42" s="195"/>
      <c r="TFV42" s="195"/>
      <c r="TFW42" s="195"/>
      <c r="TFX42" s="195"/>
      <c r="TFY42" s="195"/>
      <c r="TFZ42" s="195"/>
      <c r="TGA42" s="195"/>
      <c r="TGB42" s="195"/>
      <c r="TGC42" s="195"/>
      <c r="TGD42" s="195"/>
      <c r="TGE42" s="195"/>
      <c r="TGF42" s="195"/>
      <c r="TGG42" s="195"/>
      <c r="TGH42" s="195"/>
      <c r="TGI42" s="195"/>
      <c r="TGJ42" s="195"/>
      <c r="TGK42" s="195"/>
      <c r="TGL42" s="195"/>
      <c r="TGM42" s="195"/>
      <c r="TGN42" s="195"/>
      <c r="TGO42" s="195"/>
      <c r="TGP42" s="195"/>
      <c r="TGQ42" s="195"/>
      <c r="TGR42" s="195"/>
      <c r="TGS42" s="195"/>
      <c r="TGT42" s="195"/>
      <c r="TGU42" s="195"/>
      <c r="TGV42" s="195"/>
      <c r="TGW42" s="195"/>
      <c r="TGX42" s="195"/>
      <c r="TGY42" s="195"/>
      <c r="TGZ42" s="195"/>
      <c r="THA42" s="195"/>
      <c r="THB42" s="195"/>
      <c r="THC42" s="195"/>
      <c r="THD42" s="195"/>
      <c r="THE42" s="195"/>
      <c r="THF42" s="195"/>
      <c r="THG42" s="195"/>
      <c r="THH42" s="195"/>
      <c r="THI42" s="195"/>
      <c r="THJ42" s="195"/>
      <c r="THK42" s="195"/>
      <c r="THL42" s="195"/>
      <c r="THM42" s="195"/>
      <c r="THN42" s="195"/>
      <c r="THO42" s="195"/>
      <c r="THP42" s="195"/>
      <c r="THQ42" s="195"/>
      <c r="THR42" s="195"/>
      <c r="THS42" s="195"/>
      <c r="THT42" s="195"/>
      <c r="THU42" s="195"/>
      <c r="THV42" s="195"/>
      <c r="THW42" s="195"/>
      <c r="THX42" s="195"/>
      <c r="THY42" s="195"/>
      <c r="THZ42" s="195"/>
      <c r="TIA42" s="195"/>
      <c r="TIB42" s="195"/>
      <c r="TIC42" s="195"/>
      <c r="TID42" s="195"/>
      <c r="TIE42" s="195"/>
      <c r="TIF42" s="195"/>
      <c r="TIG42" s="195"/>
      <c r="TIH42" s="195"/>
      <c r="TII42" s="195"/>
      <c r="TIJ42" s="195"/>
      <c r="TIK42" s="195"/>
      <c r="TIL42" s="195"/>
      <c r="TIM42" s="195"/>
      <c r="TIN42" s="195"/>
      <c r="TIO42" s="195"/>
      <c r="TIP42" s="195"/>
      <c r="TIQ42" s="195"/>
      <c r="TIR42" s="195"/>
      <c r="TIS42" s="195"/>
      <c r="TIT42" s="195"/>
      <c r="TIU42" s="195"/>
      <c r="TIV42" s="195"/>
      <c r="TIW42" s="195"/>
      <c r="TIX42" s="195"/>
      <c r="TIY42" s="195"/>
      <c r="TIZ42" s="195"/>
      <c r="TJA42" s="195"/>
      <c r="TJB42" s="195"/>
      <c r="TJC42" s="195"/>
      <c r="TJD42" s="195"/>
      <c r="TJE42" s="195"/>
      <c r="TJF42" s="195"/>
      <c r="TJG42" s="195"/>
      <c r="TJH42" s="195"/>
      <c r="TJI42" s="195"/>
      <c r="TJJ42" s="195"/>
      <c r="TJK42" s="195"/>
      <c r="TJL42" s="195"/>
      <c r="TJM42" s="195"/>
      <c r="TJN42" s="195"/>
      <c r="TJO42" s="195"/>
      <c r="TJP42" s="195"/>
      <c r="TJQ42" s="195"/>
      <c r="TJR42" s="195"/>
      <c r="TJS42" s="195"/>
      <c r="TJT42" s="195"/>
      <c r="TJU42" s="195"/>
      <c r="TJV42" s="195"/>
      <c r="TJW42" s="195"/>
      <c r="TJX42" s="195"/>
      <c r="TJY42" s="195"/>
      <c r="TJZ42" s="195"/>
      <c r="TKA42" s="195"/>
      <c r="TKB42" s="195"/>
      <c r="TKC42" s="195"/>
      <c r="TKD42" s="195"/>
      <c r="TKE42" s="195"/>
      <c r="TKF42" s="195"/>
      <c r="TKG42" s="195"/>
      <c r="TKH42" s="195"/>
      <c r="TKI42" s="195"/>
      <c r="TKJ42" s="195"/>
      <c r="TKK42" s="195"/>
      <c r="TKL42" s="195"/>
      <c r="TKM42" s="195"/>
      <c r="TKN42" s="195"/>
      <c r="TKO42" s="195"/>
      <c r="TKP42" s="195"/>
      <c r="TKQ42" s="195"/>
      <c r="TKR42" s="195"/>
      <c r="TKS42" s="195"/>
      <c r="TKT42" s="195"/>
      <c r="TKU42" s="195"/>
      <c r="TKV42" s="195"/>
      <c r="TKW42" s="195"/>
      <c r="TKX42" s="195"/>
      <c r="TKY42" s="195"/>
      <c r="TKZ42" s="195"/>
      <c r="TLA42" s="195"/>
      <c r="TLB42" s="195"/>
      <c r="TLC42" s="195"/>
      <c r="TLD42" s="195"/>
      <c r="TLE42" s="195"/>
      <c r="TLF42" s="195"/>
      <c r="TLG42" s="195"/>
      <c r="TLH42" s="195"/>
      <c r="TLI42" s="195"/>
      <c r="TLJ42" s="195"/>
      <c r="TLK42" s="195"/>
      <c r="TLL42" s="195"/>
      <c r="TLM42" s="195"/>
      <c r="TLN42" s="195"/>
      <c r="TLO42" s="195"/>
      <c r="TLP42" s="195"/>
      <c r="TLQ42" s="195"/>
      <c r="TLR42" s="195"/>
      <c r="TLS42" s="195"/>
      <c r="TLT42" s="195"/>
      <c r="TLU42" s="195"/>
      <c r="TLV42" s="195"/>
      <c r="TLW42" s="195"/>
      <c r="TLX42" s="195"/>
      <c r="TLY42" s="195"/>
      <c r="TLZ42" s="195"/>
      <c r="TMA42" s="195"/>
      <c r="TMB42" s="195"/>
      <c r="TMC42" s="195"/>
      <c r="TMD42" s="195"/>
      <c r="TME42" s="195"/>
      <c r="TMF42" s="195"/>
      <c r="TMG42" s="195"/>
      <c r="TMH42" s="195"/>
      <c r="TMI42" s="195"/>
      <c r="TMJ42" s="195"/>
      <c r="TMK42" s="195"/>
      <c r="TML42" s="195"/>
      <c r="TMM42" s="195"/>
      <c r="TMN42" s="195"/>
      <c r="TMO42" s="195"/>
      <c r="TMP42" s="195"/>
      <c r="TMQ42" s="195"/>
      <c r="TMR42" s="195"/>
      <c r="TMS42" s="195"/>
      <c r="TMT42" s="195"/>
      <c r="TMU42" s="195"/>
      <c r="TMV42" s="195"/>
      <c r="TMW42" s="195"/>
      <c r="TMX42" s="195"/>
      <c r="TMY42" s="195"/>
      <c r="TMZ42" s="195"/>
      <c r="TNA42" s="195"/>
      <c r="TNB42" s="195"/>
      <c r="TNC42" s="195"/>
      <c r="TND42" s="195"/>
      <c r="TNE42" s="195"/>
      <c r="TNF42" s="195"/>
      <c r="TNG42" s="195"/>
      <c r="TNH42" s="195"/>
      <c r="TNI42" s="195"/>
      <c r="TNJ42" s="195"/>
      <c r="TNK42" s="195"/>
      <c r="TNL42" s="195"/>
      <c r="TNM42" s="195"/>
      <c r="TNN42" s="195"/>
      <c r="TNO42" s="195"/>
      <c r="TNP42" s="195"/>
      <c r="TNQ42" s="195"/>
      <c r="TNR42" s="195"/>
      <c r="TNS42" s="195"/>
      <c r="TNT42" s="195"/>
      <c r="TNU42" s="195"/>
      <c r="TNV42" s="195"/>
      <c r="TNW42" s="195"/>
      <c r="TNX42" s="195"/>
      <c r="TNY42" s="195"/>
      <c r="TNZ42" s="195"/>
      <c r="TOA42" s="195"/>
      <c r="TOB42" s="195"/>
      <c r="TOC42" s="195"/>
      <c r="TOD42" s="195"/>
      <c r="TOE42" s="195"/>
      <c r="TOF42" s="195"/>
      <c r="TOG42" s="195"/>
      <c r="TOH42" s="195"/>
      <c r="TOI42" s="195"/>
      <c r="TOJ42" s="195"/>
      <c r="TOK42" s="195"/>
      <c r="TOL42" s="195"/>
      <c r="TOM42" s="195"/>
      <c r="TON42" s="195"/>
      <c r="TOO42" s="195"/>
      <c r="TOP42" s="195"/>
      <c r="TOQ42" s="195"/>
      <c r="TOR42" s="195"/>
      <c r="TOS42" s="195"/>
      <c r="TOT42" s="195"/>
      <c r="TOU42" s="195"/>
      <c r="TOV42" s="195"/>
      <c r="TOW42" s="195"/>
      <c r="TOX42" s="195"/>
      <c r="TOY42" s="195"/>
      <c r="TOZ42" s="195"/>
      <c r="TPA42" s="195"/>
      <c r="TPB42" s="195"/>
      <c r="TPC42" s="195"/>
      <c r="TPD42" s="195"/>
      <c r="TPE42" s="195"/>
      <c r="TPF42" s="195"/>
      <c r="TPG42" s="195"/>
      <c r="TPH42" s="195"/>
      <c r="TPI42" s="195"/>
      <c r="TPJ42" s="195"/>
      <c r="TPK42" s="195"/>
      <c r="TPL42" s="195"/>
      <c r="TPM42" s="195"/>
      <c r="TPN42" s="195"/>
      <c r="TPO42" s="195"/>
      <c r="TPP42" s="195"/>
      <c r="TPQ42" s="195"/>
      <c r="TPR42" s="195"/>
      <c r="TPS42" s="195"/>
      <c r="TPT42" s="195"/>
      <c r="TPU42" s="195"/>
      <c r="TPV42" s="195"/>
      <c r="TPW42" s="195"/>
      <c r="TPX42" s="195"/>
      <c r="TPY42" s="195"/>
      <c r="TPZ42" s="195"/>
      <c r="TQA42" s="195"/>
      <c r="TQB42" s="195"/>
      <c r="TQC42" s="195"/>
      <c r="TQD42" s="195"/>
      <c r="TQE42" s="195"/>
      <c r="TQF42" s="195"/>
      <c r="TQG42" s="195"/>
      <c r="TQH42" s="195"/>
      <c r="TQI42" s="195"/>
      <c r="TQJ42" s="195"/>
      <c r="TQK42" s="195"/>
      <c r="TQL42" s="195"/>
      <c r="TQM42" s="195"/>
      <c r="TQN42" s="195"/>
      <c r="TQO42" s="195"/>
      <c r="TQP42" s="195"/>
      <c r="TQQ42" s="195"/>
      <c r="TQR42" s="195"/>
      <c r="TQS42" s="195"/>
      <c r="TQT42" s="195"/>
      <c r="TQU42" s="195"/>
      <c r="TQV42" s="195"/>
      <c r="TQW42" s="195"/>
      <c r="TQX42" s="195"/>
      <c r="TQY42" s="195"/>
      <c r="TQZ42" s="195"/>
      <c r="TRA42" s="195"/>
      <c r="TRB42" s="195"/>
      <c r="TRC42" s="195"/>
      <c r="TRD42" s="195"/>
      <c r="TRE42" s="195"/>
      <c r="TRF42" s="195"/>
      <c r="TRG42" s="195"/>
      <c r="TRH42" s="195"/>
      <c r="TRI42" s="195"/>
      <c r="TRJ42" s="195"/>
      <c r="TRK42" s="195"/>
      <c r="TRL42" s="195"/>
      <c r="TRM42" s="195"/>
      <c r="TRN42" s="195"/>
      <c r="TRO42" s="195"/>
      <c r="TRP42" s="195"/>
      <c r="TRQ42" s="195"/>
      <c r="TRR42" s="195"/>
      <c r="TRS42" s="195"/>
      <c r="TRT42" s="195"/>
      <c r="TRU42" s="195"/>
      <c r="TRV42" s="195"/>
      <c r="TRW42" s="195"/>
      <c r="TRX42" s="195"/>
      <c r="TRY42" s="195"/>
      <c r="TRZ42" s="195"/>
      <c r="TSA42" s="195"/>
      <c r="TSB42" s="195"/>
      <c r="TSC42" s="195"/>
      <c r="TSD42" s="195"/>
      <c r="TSE42" s="195"/>
      <c r="TSF42" s="195"/>
      <c r="TSG42" s="195"/>
      <c r="TSH42" s="195"/>
      <c r="TSI42" s="195"/>
      <c r="TSJ42" s="195"/>
      <c r="TSK42" s="195"/>
      <c r="TSL42" s="195"/>
      <c r="TSM42" s="195"/>
      <c r="TSN42" s="195"/>
      <c r="TSO42" s="195"/>
      <c r="TSP42" s="195"/>
      <c r="TSQ42" s="195"/>
      <c r="TSR42" s="195"/>
      <c r="TSS42" s="195"/>
      <c r="TST42" s="195"/>
      <c r="TSU42" s="195"/>
      <c r="TSV42" s="195"/>
      <c r="TSW42" s="195"/>
      <c r="TSX42" s="195"/>
      <c r="TSY42" s="195"/>
      <c r="TSZ42" s="195"/>
      <c r="TTA42" s="195"/>
      <c r="TTB42" s="195"/>
      <c r="TTC42" s="195"/>
      <c r="TTD42" s="195"/>
      <c r="TTE42" s="195"/>
      <c r="TTF42" s="195"/>
      <c r="TTG42" s="195"/>
      <c r="TTH42" s="195"/>
      <c r="TTI42" s="195"/>
      <c r="TTJ42" s="195"/>
      <c r="TTK42" s="195"/>
      <c r="TTL42" s="195"/>
      <c r="TTM42" s="195"/>
      <c r="TTN42" s="195"/>
      <c r="TTO42" s="195"/>
      <c r="TTP42" s="195"/>
      <c r="TTQ42" s="195"/>
      <c r="TTR42" s="195"/>
      <c r="TTS42" s="195"/>
      <c r="TTT42" s="195"/>
      <c r="TTU42" s="195"/>
      <c r="TTV42" s="195"/>
      <c r="TTW42" s="195"/>
      <c r="TTX42" s="195"/>
      <c r="TTY42" s="195"/>
      <c r="TTZ42" s="195"/>
      <c r="TUA42" s="195"/>
      <c r="TUB42" s="195"/>
      <c r="TUC42" s="195"/>
      <c r="TUD42" s="195"/>
      <c r="TUE42" s="195"/>
      <c r="TUF42" s="195"/>
      <c r="TUG42" s="195"/>
      <c r="TUH42" s="195"/>
      <c r="TUI42" s="195"/>
      <c r="TUJ42" s="195"/>
      <c r="TUK42" s="195"/>
      <c r="TUL42" s="195"/>
      <c r="TUM42" s="195"/>
      <c r="TUN42" s="195"/>
      <c r="TUO42" s="195"/>
      <c r="TUP42" s="195"/>
      <c r="TUQ42" s="195"/>
      <c r="TUR42" s="195"/>
      <c r="TUS42" s="195"/>
      <c r="TUT42" s="195"/>
      <c r="TUU42" s="195"/>
      <c r="TUV42" s="195"/>
      <c r="TUW42" s="195"/>
      <c r="TUX42" s="195"/>
      <c r="TUY42" s="195"/>
      <c r="TUZ42" s="195"/>
      <c r="TVA42" s="195"/>
      <c r="TVB42" s="195"/>
      <c r="TVC42" s="195"/>
      <c r="TVD42" s="195"/>
      <c r="TVE42" s="195"/>
      <c r="TVF42" s="195"/>
      <c r="TVG42" s="195"/>
      <c r="TVH42" s="195"/>
      <c r="TVI42" s="195"/>
      <c r="TVJ42" s="195"/>
      <c r="TVK42" s="195"/>
      <c r="TVL42" s="195"/>
      <c r="TVM42" s="195"/>
      <c r="TVN42" s="195"/>
      <c r="TVO42" s="195"/>
      <c r="TVP42" s="195"/>
      <c r="TVQ42" s="195"/>
      <c r="TVR42" s="195"/>
      <c r="TVS42" s="195"/>
      <c r="TVT42" s="195"/>
      <c r="TVU42" s="195"/>
      <c r="TVV42" s="195"/>
      <c r="TVW42" s="195"/>
      <c r="TVX42" s="195"/>
      <c r="TVY42" s="195"/>
      <c r="TVZ42" s="195"/>
      <c r="TWA42" s="195"/>
      <c r="TWB42" s="195"/>
      <c r="TWC42" s="195"/>
      <c r="TWD42" s="195"/>
      <c r="TWE42" s="195"/>
      <c r="TWF42" s="195"/>
      <c r="TWG42" s="195"/>
      <c r="TWH42" s="195"/>
      <c r="TWI42" s="195"/>
      <c r="TWJ42" s="195"/>
      <c r="TWK42" s="195"/>
      <c r="TWL42" s="195"/>
      <c r="TWM42" s="195"/>
      <c r="TWN42" s="195"/>
      <c r="TWO42" s="195"/>
      <c r="TWP42" s="195"/>
      <c r="TWQ42" s="195"/>
      <c r="TWR42" s="195"/>
      <c r="TWS42" s="195"/>
      <c r="TWT42" s="195"/>
      <c r="TWU42" s="195"/>
      <c r="TWV42" s="195"/>
      <c r="TWW42" s="195"/>
      <c r="TWX42" s="195"/>
      <c r="TWY42" s="195"/>
      <c r="TWZ42" s="195"/>
      <c r="TXA42" s="195"/>
      <c r="TXB42" s="195"/>
      <c r="TXC42" s="195"/>
      <c r="TXD42" s="195"/>
      <c r="TXE42" s="195"/>
      <c r="TXF42" s="195"/>
      <c r="TXG42" s="195"/>
      <c r="TXH42" s="195"/>
      <c r="TXI42" s="195"/>
      <c r="TXJ42" s="195"/>
      <c r="TXK42" s="195"/>
      <c r="TXL42" s="195"/>
      <c r="TXM42" s="195"/>
      <c r="TXN42" s="195"/>
      <c r="TXO42" s="195"/>
      <c r="TXP42" s="195"/>
      <c r="TXQ42" s="195"/>
      <c r="TXR42" s="195"/>
      <c r="TXS42" s="195"/>
      <c r="TXT42" s="195"/>
      <c r="TXU42" s="195"/>
      <c r="TXV42" s="195"/>
      <c r="TXW42" s="195"/>
      <c r="TXX42" s="195"/>
      <c r="TXY42" s="195"/>
      <c r="TXZ42" s="195"/>
      <c r="TYA42" s="195"/>
      <c r="TYB42" s="195"/>
      <c r="TYC42" s="195"/>
      <c r="TYD42" s="195"/>
      <c r="TYE42" s="195"/>
      <c r="TYF42" s="195"/>
      <c r="TYG42" s="195"/>
      <c r="TYH42" s="195"/>
      <c r="TYI42" s="195"/>
      <c r="TYJ42" s="195"/>
      <c r="TYK42" s="195"/>
      <c r="TYL42" s="195"/>
      <c r="TYM42" s="195"/>
      <c r="TYN42" s="195"/>
      <c r="TYO42" s="195"/>
      <c r="TYP42" s="195"/>
      <c r="TYQ42" s="195"/>
      <c r="TYR42" s="195"/>
      <c r="TYS42" s="195"/>
      <c r="TYT42" s="195"/>
      <c r="TYU42" s="195"/>
      <c r="TYV42" s="195"/>
      <c r="TYW42" s="195"/>
      <c r="TYX42" s="195"/>
      <c r="TYY42" s="195"/>
      <c r="TYZ42" s="195"/>
      <c r="TZA42" s="195"/>
      <c r="TZB42" s="195"/>
      <c r="TZC42" s="195"/>
      <c r="TZD42" s="195"/>
      <c r="TZE42" s="195"/>
      <c r="TZF42" s="195"/>
      <c r="TZG42" s="195"/>
      <c r="TZH42" s="195"/>
      <c r="TZI42" s="195"/>
      <c r="TZJ42" s="195"/>
      <c r="TZK42" s="195"/>
      <c r="TZL42" s="195"/>
      <c r="TZM42" s="195"/>
      <c r="TZN42" s="195"/>
      <c r="TZO42" s="195"/>
      <c r="TZP42" s="195"/>
      <c r="TZQ42" s="195"/>
      <c r="TZR42" s="195"/>
      <c r="TZS42" s="195"/>
      <c r="TZT42" s="195"/>
      <c r="TZU42" s="195"/>
      <c r="TZV42" s="195"/>
      <c r="TZW42" s="195"/>
      <c r="TZX42" s="195"/>
      <c r="TZY42" s="195"/>
      <c r="TZZ42" s="195"/>
      <c r="UAA42" s="195"/>
      <c r="UAB42" s="195"/>
      <c r="UAC42" s="195"/>
      <c r="UAD42" s="195"/>
      <c r="UAE42" s="195"/>
      <c r="UAF42" s="195"/>
      <c r="UAG42" s="195"/>
      <c r="UAH42" s="195"/>
      <c r="UAI42" s="195"/>
      <c r="UAJ42" s="195"/>
      <c r="UAK42" s="195"/>
      <c r="UAL42" s="195"/>
      <c r="UAM42" s="195"/>
      <c r="UAN42" s="195"/>
      <c r="UAO42" s="195"/>
      <c r="UAP42" s="195"/>
      <c r="UAQ42" s="195"/>
      <c r="UAR42" s="195"/>
      <c r="UAS42" s="195"/>
      <c r="UAT42" s="195"/>
      <c r="UAU42" s="195"/>
      <c r="UAV42" s="195"/>
      <c r="UAW42" s="195"/>
      <c r="UAX42" s="195"/>
      <c r="UAY42" s="195"/>
      <c r="UAZ42" s="195"/>
      <c r="UBA42" s="195"/>
      <c r="UBB42" s="195"/>
      <c r="UBC42" s="195"/>
      <c r="UBD42" s="195"/>
      <c r="UBE42" s="195"/>
      <c r="UBF42" s="195"/>
      <c r="UBG42" s="195"/>
      <c r="UBH42" s="195"/>
      <c r="UBI42" s="195"/>
      <c r="UBJ42" s="195"/>
      <c r="UBK42" s="195"/>
      <c r="UBL42" s="195"/>
      <c r="UBM42" s="195"/>
      <c r="UBN42" s="195"/>
      <c r="UBO42" s="195"/>
      <c r="UBP42" s="195"/>
      <c r="UBQ42" s="195"/>
      <c r="UBR42" s="195"/>
      <c r="UBS42" s="195"/>
      <c r="UBT42" s="195"/>
      <c r="UBU42" s="195"/>
      <c r="UBV42" s="195"/>
      <c r="UBW42" s="195"/>
      <c r="UBX42" s="195"/>
      <c r="UBY42" s="195"/>
      <c r="UBZ42" s="195"/>
      <c r="UCA42" s="195"/>
      <c r="UCB42" s="195"/>
      <c r="UCC42" s="195"/>
      <c r="UCD42" s="195"/>
      <c r="UCE42" s="195"/>
      <c r="UCF42" s="195"/>
      <c r="UCG42" s="195"/>
      <c r="UCH42" s="195"/>
      <c r="UCI42" s="195"/>
      <c r="UCJ42" s="195"/>
      <c r="UCK42" s="195"/>
      <c r="UCL42" s="195"/>
      <c r="UCM42" s="195"/>
      <c r="UCN42" s="195"/>
      <c r="UCO42" s="195"/>
      <c r="UCP42" s="195"/>
      <c r="UCQ42" s="195"/>
      <c r="UCR42" s="195"/>
      <c r="UCS42" s="195"/>
      <c r="UCT42" s="195"/>
      <c r="UCU42" s="195"/>
      <c r="UCV42" s="195"/>
      <c r="UCW42" s="195"/>
      <c r="UCX42" s="195"/>
      <c r="UCY42" s="195"/>
      <c r="UCZ42" s="195"/>
      <c r="UDA42" s="195"/>
      <c r="UDB42" s="195"/>
      <c r="UDC42" s="195"/>
      <c r="UDD42" s="195"/>
      <c r="UDE42" s="195"/>
      <c r="UDF42" s="195"/>
      <c r="UDG42" s="195"/>
      <c r="UDH42" s="195"/>
      <c r="UDI42" s="195"/>
      <c r="UDJ42" s="195"/>
      <c r="UDK42" s="195"/>
      <c r="UDL42" s="195"/>
      <c r="UDM42" s="195"/>
      <c r="UDN42" s="195"/>
      <c r="UDO42" s="195"/>
      <c r="UDP42" s="195"/>
      <c r="UDQ42" s="195"/>
      <c r="UDR42" s="195"/>
      <c r="UDS42" s="195"/>
      <c r="UDT42" s="195"/>
      <c r="UDU42" s="195"/>
      <c r="UDV42" s="195"/>
      <c r="UDW42" s="195"/>
      <c r="UDX42" s="195"/>
      <c r="UDY42" s="195"/>
      <c r="UDZ42" s="195"/>
      <c r="UEA42" s="195"/>
      <c r="UEB42" s="195"/>
      <c r="UEC42" s="195"/>
      <c r="UED42" s="195"/>
      <c r="UEE42" s="195"/>
      <c r="UEF42" s="195"/>
      <c r="UEG42" s="195"/>
      <c r="UEH42" s="195"/>
      <c r="UEI42" s="195"/>
      <c r="UEJ42" s="195"/>
      <c r="UEK42" s="195"/>
      <c r="UEL42" s="195"/>
      <c r="UEM42" s="195"/>
      <c r="UEN42" s="195"/>
      <c r="UEO42" s="195"/>
      <c r="UEP42" s="195"/>
      <c r="UEQ42" s="195"/>
      <c r="UER42" s="195"/>
      <c r="UES42" s="195"/>
      <c r="UET42" s="195"/>
      <c r="UEU42" s="195"/>
      <c r="UEV42" s="195"/>
      <c r="UEW42" s="195"/>
      <c r="UEX42" s="195"/>
      <c r="UEY42" s="195"/>
      <c r="UEZ42" s="195"/>
      <c r="UFA42" s="195"/>
      <c r="UFB42" s="195"/>
      <c r="UFC42" s="195"/>
      <c r="UFD42" s="195"/>
      <c r="UFE42" s="195"/>
      <c r="UFF42" s="195"/>
      <c r="UFG42" s="195"/>
      <c r="UFH42" s="195"/>
      <c r="UFI42" s="195"/>
      <c r="UFJ42" s="195"/>
      <c r="UFK42" s="195"/>
      <c r="UFL42" s="195"/>
      <c r="UFM42" s="195"/>
      <c r="UFN42" s="195"/>
      <c r="UFO42" s="195"/>
      <c r="UFP42" s="195"/>
      <c r="UFQ42" s="195"/>
      <c r="UFR42" s="195"/>
      <c r="UFS42" s="195"/>
      <c r="UFT42" s="195"/>
      <c r="UFU42" s="195"/>
      <c r="UFV42" s="195"/>
      <c r="UFW42" s="195"/>
      <c r="UFX42" s="195"/>
      <c r="UFY42" s="195"/>
      <c r="UFZ42" s="195"/>
      <c r="UGA42" s="195"/>
      <c r="UGB42" s="195"/>
      <c r="UGC42" s="195"/>
      <c r="UGD42" s="195"/>
      <c r="UGE42" s="195"/>
      <c r="UGF42" s="195"/>
      <c r="UGG42" s="195"/>
      <c r="UGH42" s="195"/>
      <c r="UGI42" s="195"/>
      <c r="UGJ42" s="195"/>
      <c r="UGK42" s="195"/>
      <c r="UGL42" s="195"/>
      <c r="UGM42" s="195"/>
      <c r="UGN42" s="195"/>
      <c r="UGO42" s="195"/>
      <c r="UGP42" s="195"/>
      <c r="UGQ42" s="195"/>
      <c r="UGR42" s="195"/>
      <c r="UGS42" s="195"/>
      <c r="UGT42" s="195"/>
      <c r="UGU42" s="195"/>
      <c r="UGV42" s="195"/>
      <c r="UGW42" s="195"/>
      <c r="UGX42" s="195"/>
      <c r="UGY42" s="195"/>
      <c r="UGZ42" s="195"/>
      <c r="UHA42" s="195"/>
      <c r="UHB42" s="195"/>
      <c r="UHC42" s="195"/>
      <c r="UHD42" s="195"/>
      <c r="UHE42" s="195"/>
      <c r="UHF42" s="195"/>
      <c r="UHG42" s="195"/>
      <c r="UHH42" s="195"/>
      <c r="UHI42" s="195"/>
      <c r="UHJ42" s="195"/>
      <c r="UHK42" s="195"/>
      <c r="UHL42" s="195"/>
      <c r="UHM42" s="195"/>
      <c r="UHN42" s="195"/>
      <c r="UHO42" s="195"/>
      <c r="UHP42" s="195"/>
      <c r="UHQ42" s="195"/>
      <c r="UHR42" s="195"/>
      <c r="UHS42" s="195"/>
      <c r="UHT42" s="195"/>
      <c r="UHU42" s="195"/>
      <c r="UHV42" s="195"/>
      <c r="UHW42" s="195"/>
      <c r="UHX42" s="195"/>
      <c r="UHY42" s="195"/>
      <c r="UHZ42" s="195"/>
      <c r="UIA42" s="195"/>
      <c r="UIB42" s="195"/>
      <c r="UIC42" s="195"/>
      <c r="UID42" s="195"/>
      <c r="UIE42" s="195"/>
      <c r="UIF42" s="195"/>
      <c r="UIG42" s="195"/>
      <c r="UIH42" s="195"/>
      <c r="UII42" s="195"/>
      <c r="UIJ42" s="195"/>
      <c r="UIK42" s="195"/>
      <c r="UIL42" s="195"/>
      <c r="UIM42" s="195"/>
      <c r="UIN42" s="195"/>
      <c r="UIO42" s="195"/>
      <c r="UIP42" s="195"/>
      <c r="UIQ42" s="195"/>
      <c r="UIR42" s="195"/>
      <c r="UIS42" s="195"/>
      <c r="UIT42" s="195"/>
      <c r="UIU42" s="195"/>
      <c r="UIV42" s="195"/>
      <c r="UIW42" s="195"/>
      <c r="UIX42" s="195"/>
      <c r="UIY42" s="195"/>
      <c r="UIZ42" s="195"/>
      <c r="UJA42" s="195"/>
      <c r="UJB42" s="195"/>
      <c r="UJC42" s="195"/>
      <c r="UJD42" s="195"/>
      <c r="UJE42" s="195"/>
      <c r="UJF42" s="195"/>
      <c r="UJG42" s="195"/>
      <c r="UJH42" s="195"/>
      <c r="UJI42" s="195"/>
      <c r="UJJ42" s="195"/>
      <c r="UJK42" s="195"/>
      <c r="UJL42" s="195"/>
      <c r="UJM42" s="195"/>
      <c r="UJN42" s="195"/>
      <c r="UJO42" s="195"/>
      <c r="UJP42" s="195"/>
      <c r="UJQ42" s="195"/>
      <c r="UJR42" s="195"/>
      <c r="UJS42" s="195"/>
      <c r="UJT42" s="195"/>
      <c r="UJU42" s="195"/>
      <c r="UJV42" s="195"/>
      <c r="UJW42" s="195"/>
      <c r="UJX42" s="195"/>
      <c r="UJY42" s="195"/>
      <c r="UJZ42" s="195"/>
      <c r="UKA42" s="195"/>
      <c r="UKB42" s="195"/>
      <c r="UKC42" s="195"/>
      <c r="UKD42" s="195"/>
      <c r="UKE42" s="195"/>
      <c r="UKF42" s="195"/>
      <c r="UKG42" s="195"/>
      <c r="UKH42" s="195"/>
      <c r="UKI42" s="195"/>
      <c r="UKJ42" s="195"/>
      <c r="UKK42" s="195"/>
      <c r="UKL42" s="195"/>
      <c r="UKM42" s="195"/>
      <c r="UKN42" s="195"/>
      <c r="UKO42" s="195"/>
      <c r="UKP42" s="195"/>
      <c r="UKQ42" s="195"/>
      <c r="UKR42" s="195"/>
      <c r="UKS42" s="195"/>
      <c r="UKT42" s="195"/>
      <c r="UKU42" s="195"/>
      <c r="UKV42" s="195"/>
      <c r="UKW42" s="195"/>
      <c r="UKX42" s="195"/>
      <c r="UKY42" s="195"/>
      <c r="UKZ42" s="195"/>
      <c r="ULA42" s="195"/>
      <c r="ULB42" s="195"/>
      <c r="ULC42" s="195"/>
      <c r="ULD42" s="195"/>
      <c r="ULE42" s="195"/>
      <c r="ULF42" s="195"/>
      <c r="ULG42" s="195"/>
      <c r="ULH42" s="195"/>
      <c r="ULI42" s="195"/>
      <c r="ULJ42" s="195"/>
      <c r="ULK42" s="195"/>
      <c r="ULL42" s="195"/>
      <c r="ULM42" s="195"/>
      <c r="ULN42" s="195"/>
      <c r="ULO42" s="195"/>
      <c r="ULP42" s="195"/>
      <c r="ULQ42" s="195"/>
      <c r="ULR42" s="195"/>
      <c r="ULS42" s="195"/>
      <c r="ULT42" s="195"/>
      <c r="ULU42" s="195"/>
      <c r="ULV42" s="195"/>
      <c r="ULW42" s="195"/>
      <c r="ULX42" s="195"/>
      <c r="ULY42" s="195"/>
      <c r="ULZ42" s="195"/>
      <c r="UMA42" s="195"/>
      <c r="UMB42" s="195"/>
      <c r="UMC42" s="195"/>
      <c r="UMD42" s="195"/>
      <c r="UME42" s="195"/>
      <c r="UMF42" s="195"/>
      <c r="UMG42" s="195"/>
      <c r="UMH42" s="195"/>
      <c r="UMI42" s="195"/>
      <c r="UMJ42" s="195"/>
      <c r="UMK42" s="195"/>
      <c r="UML42" s="195"/>
      <c r="UMM42" s="195"/>
      <c r="UMN42" s="195"/>
      <c r="UMO42" s="195"/>
      <c r="UMP42" s="195"/>
      <c r="UMQ42" s="195"/>
      <c r="UMR42" s="195"/>
      <c r="UMS42" s="195"/>
      <c r="UMT42" s="195"/>
      <c r="UMU42" s="195"/>
      <c r="UMV42" s="195"/>
      <c r="UMW42" s="195"/>
      <c r="UMX42" s="195"/>
      <c r="UMY42" s="195"/>
      <c r="UMZ42" s="195"/>
      <c r="UNA42" s="195"/>
      <c r="UNB42" s="195"/>
      <c r="UNC42" s="195"/>
      <c r="UND42" s="195"/>
      <c r="UNE42" s="195"/>
      <c r="UNF42" s="195"/>
      <c r="UNG42" s="195"/>
      <c r="UNH42" s="195"/>
      <c r="UNI42" s="195"/>
      <c r="UNJ42" s="195"/>
      <c r="UNK42" s="195"/>
      <c r="UNL42" s="195"/>
      <c r="UNM42" s="195"/>
      <c r="UNN42" s="195"/>
      <c r="UNO42" s="195"/>
      <c r="UNP42" s="195"/>
      <c r="UNQ42" s="195"/>
      <c r="UNR42" s="195"/>
      <c r="UNS42" s="195"/>
      <c r="UNT42" s="195"/>
      <c r="UNU42" s="195"/>
      <c r="UNV42" s="195"/>
      <c r="UNW42" s="195"/>
      <c r="UNX42" s="195"/>
      <c r="UNY42" s="195"/>
      <c r="UNZ42" s="195"/>
      <c r="UOA42" s="195"/>
      <c r="UOB42" s="195"/>
      <c r="UOC42" s="195"/>
      <c r="UOD42" s="195"/>
      <c r="UOE42" s="195"/>
      <c r="UOF42" s="195"/>
      <c r="UOG42" s="195"/>
      <c r="UOH42" s="195"/>
      <c r="UOI42" s="195"/>
      <c r="UOJ42" s="195"/>
      <c r="UOK42" s="195"/>
      <c r="UOL42" s="195"/>
      <c r="UOM42" s="195"/>
      <c r="UON42" s="195"/>
      <c r="UOO42" s="195"/>
      <c r="UOP42" s="195"/>
      <c r="UOQ42" s="195"/>
      <c r="UOR42" s="195"/>
      <c r="UOS42" s="195"/>
      <c r="UOT42" s="195"/>
      <c r="UOU42" s="195"/>
      <c r="UOV42" s="195"/>
      <c r="UOW42" s="195"/>
      <c r="UOX42" s="195"/>
      <c r="UOY42" s="195"/>
      <c r="UOZ42" s="195"/>
      <c r="UPA42" s="195"/>
      <c r="UPB42" s="195"/>
      <c r="UPC42" s="195"/>
      <c r="UPD42" s="195"/>
      <c r="UPE42" s="195"/>
      <c r="UPF42" s="195"/>
      <c r="UPG42" s="195"/>
      <c r="UPH42" s="195"/>
      <c r="UPI42" s="195"/>
      <c r="UPJ42" s="195"/>
      <c r="UPK42" s="195"/>
      <c r="UPL42" s="195"/>
      <c r="UPM42" s="195"/>
      <c r="UPN42" s="195"/>
      <c r="UPO42" s="195"/>
      <c r="UPP42" s="195"/>
      <c r="UPQ42" s="195"/>
      <c r="UPR42" s="195"/>
      <c r="UPS42" s="195"/>
      <c r="UPT42" s="195"/>
      <c r="UPU42" s="195"/>
      <c r="UPV42" s="195"/>
      <c r="UPW42" s="195"/>
      <c r="UPX42" s="195"/>
      <c r="UPY42" s="195"/>
      <c r="UPZ42" s="195"/>
      <c r="UQA42" s="195"/>
      <c r="UQB42" s="195"/>
      <c r="UQC42" s="195"/>
      <c r="UQD42" s="195"/>
      <c r="UQE42" s="195"/>
      <c r="UQF42" s="195"/>
      <c r="UQG42" s="195"/>
      <c r="UQH42" s="195"/>
      <c r="UQI42" s="195"/>
      <c r="UQJ42" s="195"/>
      <c r="UQK42" s="195"/>
      <c r="UQL42" s="195"/>
      <c r="UQM42" s="195"/>
      <c r="UQN42" s="195"/>
      <c r="UQO42" s="195"/>
      <c r="UQP42" s="195"/>
      <c r="UQQ42" s="195"/>
      <c r="UQR42" s="195"/>
      <c r="UQS42" s="195"/>
      <c r="UQT42" s="195"/>
      <c r="UQU42" s="195"/>
      <c r="UQV42" s="195"/>
      <c r="UQW42" s="195"/>
      <c r="UQX42" s="195"/>
      <c r="UQY42" s="195"/>
      <c r="UQZ42" s="195"/>
      <c r="URA42" s="195"/>
      <c r="URB42" s="195"/>
      <c r="URC42" s="195"/>
      <c r="URD42" s="195"/>
      <c r="URE42" s="195"/>
      <c r="URF42" s="195"/>
      <c r="URG42" s="195"/>
      <c r="URH42" s="195"/>
      <c r="URI42" s="195"/>
      <c r="URJ42" s="195"/>
      <c r="URK42" s="195"/>
      <c r="URL42" s="195"/>
      <c r="URM42" s="195"/>
      <c r="URN42" s="195"/>
      <c r="URO42" s="195"/>
      <c r="URP42" s="195"/>
      <c r="URQ42" s="195"/>
      <c r="URR42" s="195"/>
      <c r="URS42" s="195"/>
      <c r="URT42" s="195"/>
      <c r="URU42" s="195"/>
      <c r="URV42" s="195"/>
      <c r="URW42" s="195"/>
      <c r="URX42" s="195"/>
      <c r="URY42" s="195"/>
      <c r="URZ42" s="195"/>
      <c r="USA42" s="195"/>
      <c r="USB42" s="195"/>
      <c r="USC42" s="195"/>
      <c r="USD42" s="195"/>
      <c r="USE42" s="195"/>
      <c r="USF42" s="195"/>
      <c r="USG42" s="195"/>
      <c r="USH42" s="195"/>
      <c r="USI42" s="195"/>
      <c r="USJ42" s="195"/>
      <c r="USK42" s="195"/>
      <c r="USL42" s="195"/>
      <c r="USM42" s="195"/>
      <c r="USN42" s="195"/>
      <c r="USO42" s="195"/>
      <c r="USP42" s="195"/>
      <c r="USQ42" s="195"/>
      <c r="USR42" s="195"/>
      <c r="USS42" s="195"/>
      <c r="UST42" s="195"/>
      <c r="USU42" s="195"/>
      <c r="USV42" s="195"/>
      <c r="USW42" s="195"/>
      <c r="USX42" s="195"/>
      <c r="USY42" s="195"/>
      <c r="USZ42" s="195"/>
      <c r="UTA42" s="195"/>
      <c r="UTB42" s="195"/>
      <c r="UTC42" s="195"/>
      <c r="UTD42" s="195"/>
      <c r="UTE42" s="195"/>
      <c r="UTF42" s="195"/>
      <c r="UTG42" s="195"/>
      <c r="UTH42" s="195"/>
      <c r="UTI42" s="195"/>
      <c r="UTJ42" s="195"/>
      <c r="UTK42" s="195"/>
      <c r="UTL42" s="195"/>
      <c r="UTM42" s="195"/>
      <c r="UTN42" s="195"/>
      <c r="UTO42" s="195"/>
      <c r="UTP42" s="195"/>
      <c r="UTQ42" s="195"/>
      <c r="UTR42" s="195"/>
      <c r="UTS42" s="195"/>
      <c r="UTT42" s="195"/>
      <c r="UTU42" s="195"/>
      <c r="UTV42" s="195"/>
      <c r="UTW42" s="195"/>
      <c r="UTX42" s="195"/>
      <c r="UTY42" s="195"/>
      <c r="UTZ42" s="195"/>
      <c r="UUA42" s="195"/>
      <c r="UUB42" s="195"/>
      <c r="UUC42" s="195"/>
      <c r="UUD42" s="195"/>
      <c r="UUE42" s="195"/>
      <c r="UUF42" s="195"/>
      <c r="UUG42" s="195"/>
      <c r="UUH42" s="195"/>
      <c r="UUI42" s="195"/>
      <c r="UUJ42" s="195"/>
      <c r="UUK42" s="195"/>
      <c r="UUL42" s="195"/>
      <c r="UUM42" s="195"/>
      <c r="UUN42" s="195"/>
      <c r="UUO42" s="195"/>
      <c r="UUP42" s="195"/>
      <c r="UUQ42" s="195"/>
      <c r="UUR42" s="195"/>
      <c r="UUS42" s="195"/>
      <c r="UUT42" s="195"/>
      <c r="UUU42" s="195"/>
      <c r="UUV42" s="195"/>
      <c r="UUW42" s="195"/>
      <c r="UUX42" s="195"/>
      <c r="UUY42" s="195"/>
      <c r="UUZ42" s="195"/>
      <c r="UVA42" s="195"/>
      <c r="UVB42" s="195"/>
      <c r="UVC42" s="195"/>
      <c r="UVD42" s="195"/>
      <c r="UVE42" s="195"/>
      <c r="UVF42" s="195"/>
      <c r="UVG42" s="195"/>
      <c r="UVH42" s="195"/>
      <c r="UVI42" s="195"/>
      <c r="UVJ42" s="195"/>
      <c r="UVK42" s="195"/>
      <c r="UVL42" s="195"/>
      <c r="UVM42" s="195"/>
      <c r="UVN42" s="195"/>
      <c r="UVO42" s="195"/>
      <c r="UVP42" s="195"/>
      <c r="UVQ42" s="195"/>
      <c r="UVR42" s="195"/>
      <c r="UVS42" s="195"/>
      <c r="UVT42" s="195"/>
      <c r="UVU42" s="195"/>
      <c r="UVV42" s="195"/>
      <c r="UVW42" s="195"/>
      <c r="UVX42" s="195"/>
      <c r="UVY42" s="195"/>
      <c r="UVZ42" s="195"/>
      <c r="UWA42" s="195"/>
      <c r="UWB42" s="195"/>
      <c r="UWC42" s="195"/>
      <c r="UWD42" s="195"/>
      <c r="UWE42" s="195"/>
      <c r="UWF42" s="195"/>
      <c r="UWG42" s="195"/>
      <c r="UWH42" s="195"/>
      <c r="UWI42" s="195"/>
      <c r="UWJ42" s="195"/>
      <c r="UWK42" s="195"/>
      <c r="UWL42" s="195"/>
      <c r="UWM42" s="195"/>
      <c r="UWN42" s="195"/>
      <c r="UWO42" s="195"/>
      <c r="UWP42" s="195"/>
      <c r="UWQ42" s="195"/>
      <c r="UWR42" s="195"/>
      <c r="UWS42" s="195"/>
      <c r="UWT42" s="195"/>
      <c r="UWU42" s="195"/>
      <c r="UWV42" s="195"/>
      <c r="UWW42" s="195"/>
      <c r="UWX42" s="195"/>
      <c r="UWY42" s="195"/>
      <c r="UWZ42" s="195"/>
      <c r="UXA42" s="195"/>
      <c r="UXB42" s="195"/>
      <c r="UXC42" s="195"/>
      <c r="UXD42" s="195"/>
      <c r="UXE42" s="195"/>
      <c r="UXF42" s="195"/>
      <c r="UXG42" s="195"/>
      <c r="UXH42" s="195"/>
      <c r="UXI42" s="195"/>
      <c r="UXJ42" s="195"/>
      <c r="UXK42" s="195"/>
      <c r="UXL42" s="195"/>
      <c r="UXM42" s="195"/>
      <c r="UXN42" s="195"/>
      <c r="UXO42" s="195"/>
      <c r="UXP42" s="195"/>
      <c r="UXQ42" s="195"/>
      <c r="UXR42" s="195"/>
      <c r="UXS42" s="195"/>
      <c r="UXT42" s="195"/>
      <c r="UXU42" s="195"/>
      <c r="UXV42" s="195"/>
      <c r="UXW42" s="195"/>
      <c r="UXX42" s="195"/>
      <c r="UXY42" s="195"/>
      <c r="UXZ42" s="195"/>
      <c r="UYA42" s="195"/>
      <c r="UYB42" s="195"/>
      <c r="UYC42" s="195"/>
      <c r="UYD42" s="195"/>
      <c r="UYE42" s="195"/>
      <c r="UYF42" s="195"/>
      <c r="UYG42" s="195"/>
      <c r="UYH42" s="195"/>
      <c r="UYI42" s="195"/>
      <c r="UYJ42" s="195"/>
      <c r="UYK42" s="195"/>
      <c r="UYL42" s="195"/>
      <c r="UYM42" s="195"/>
      <c r="UYN42" s="195"/>
      <c r="UYO42" s="195"/>
      <c r="UYP42" s="195"/>
      <c r="UYQ42" s="195"/>
      <c r="UYR42" s="195"/>
      <c r="UYS42" s="195"/>
      <c r="UYT42" s="195"/>
      <c r="UYU42" s="195"/>
      <c r="UYV42" s="195"/>
      <c r="UYW42" s="195"/>
      <c r="UYX42" s="195"/>
      <c r="UYY42" s="195"/>
      <c r="UYZ42" s="195"/>
      <c r="UZA42" s="195"/>
      <c r="UZB42" s="195"/>
      <c r="UZC42" s="195"/>
      <c r="UZD42" s="195"/>
      <c r="UZE42" s="195"/>
      <c r="UZF42" s="195"/>
      <c r="UZG42" s="195"/>
      <c r="UZH42" s="195"/>
      <c r="UZI42" s="195"/>
      <c r="UZJ42" s="195"/>
      <c r="UZK42" s="195"/>
      <c r="UZL42" s="195"/>
      <c r="UZM42" s="195"/>
      <c r="UZN42" s="195"/>
      <c r="UZO42" s="195"/>
      <c r="UZP42" s="195"/>
      <c r="UZQ42" s="195"/>
      <c r="UZR42" s="195"/>
      <c r="UZS42" s="195"/>
      <c r="UZT42" s="195"/>
      <c r="UZU42" s="195"/>
      <c r="UZV42" s="195"/>
      <c r="UZW42" s="195"/>
      <c r="UZX42" s="195"/>
      <c r="UZY42" s="195"/>
      <c r="UZZ42" s="195"/>
      <c r="VAA42" s="195"/>
      <c r="VAB42" s="195"/>
      <c r="VAC42" s="195"/>
      <c r="VAD42" s="195"/>
      <c r="VAE42" s="195"/>
      <c r="VAF42" s="195"/>
      <c r="VAG42" s="195"/>
      <c r="VAH42" s="195"/>
      <c r="VAI42" s="195"/>
      <c r="VAJ42" s="195"/>
      <c r="VAK42" s="195"/>
      <c r="VAL42" s="195"/>
      <c r="VAM42" s="195"/>
      <c r="VAN42" s="195"/>
      <c r="VAO42" s="195"/>
      <c r="VAP42" s="195"/>
      <c r="VAQ42" s="195"/>
      <c r="VAR42" s="195"/>
      <c r="VAS42" s="195"/>
      <c r="VAT42" s="195"/>
      <c r="VAU42" s="195"/>
      <c r="VAV42" s="195"/>
      <c r="VAW42" s="195"/>
      <c r="VAX42" s="195"/>
      <c r="VAY42" s="195"/>
      <c r="VAZ42" s="195"/>
      <c r="VBA42" s="195"/>
      <c r="VBB42" s="195"/>
      <c r="VBC42" s="195"/>
      <c r="VBD42" s="195"/>
      <c r="VBE42" s="195"/>
      <c r="VBF42" s="195"/>
      <c r="VBG42" s="195"/>
      <c r="VBH42" s="195"/>
      <c r="VBI42" s="195"/>
      <c r="VBJ42" s="195"/>
      <c r="VBK42" s="195"/>
      <c r="VBL42" s="195"/>
      <c r="VBM42" s="195"/>
      <c r="VBN42" s="195"/>
      <c r="VBO42" s="195"/>
      <c r="VBP42" s="195"/>
      <c r="VBQ42" s="195"/>
      <c r="VBR42" s="195"/>
      <c r="VBS42" s="195"/>
      <c r="VBT42" s="195"/>
      <c r="VBU42" s="195"/>
      <c r="VBV42" s="195"/>
      <c r="VBW42" s="195"/>
      <c r="VBX42" s="195"/>
      <c r="VBY42" s="195"/>
      <c r="VBZ42" s="195"/>
      <c r="VCA42" s="195"/>
      <c r="VCB42" s="195"/>
      <c r="VCC42" s="195"/>
      <c r="VCD42" s="195"/>
      <c r="VCE42" s="195"/>
      <c r="VCF42" s="195"/>
      <c r="VCG42" s="195"/>
      <c r="VCH42" s="195"/>
      <c r="VCI42" s="195"/>
      <c r="VCJ42" s="195"/>
      <c r="VCK42" s="195"/>
      <c r="VCL42" s="195"/>
      <c r="VCM42" s="195"/>
      <c r="VCN42" s="195"/>
      <c r="VCO42" s="195"/>
      <c r="VCP42" s="195"/>
      <c r="VCQ42" s="195"/>
      <c r="VCR42" s="195"/>
      <c r="VCS42" s="195"/>
      <c r="VCT42" s="195"/>
      <c r="VCU42" s="195"/>
      <c r="VCV42" s="195"/>
      <c r="VCW42" s="195"/>
      <c r="VCX42" s="195"/>
      <c r="VCY42" s="195"/>
      <c r="VCZ42" s="195"/>
      <c r="VDA42" s="195"/>
      <c r="VDB42" s="195"/>
      <c r="VDC42" s="195"/>
      <c r="VDD42" s="195"/>
      <c r="VDE42" s="195"/>
      <c r="VDF42" s="195"/>
      <c r="VDG42" s="195"/>
      <c r="VDH42" s="195"/>
      <c r="VDI42" s="195"/>
      <c r="VDJ42" s="195"/>
      <c r="VDK42" s="195"/>
      <c r="VDL42" s="195"/>
      <c r="VDM42" s="195"/>
      <c r="VDN42" s="195"/>
      <c r="VDO42" s="195"/>
      <c r="VDP42" s="195"/>
      <c r="VDQ42" s="195"/>
      <c r="VDR42" s="195"/>
      <c r="VDS42" s="195"/>
      <c r="VDT42" s="195"/>
      <c r="VDU42" s="195"/>
      <c r="VDV42" s="195"/>
      <c r="VDW42" s="195"/>
      <c r="VDX42" s="195"/>
      <c r="VDY42" s="195"/>
      <c r="VDZ42" s="195"/>
      <c r="VEA42" s="195"/>
      <c r="VEB42" s="195"/>
      <c r="VEC42" s="195"/>
      <c r="VED42" s="195"/>
      <c r="VEE42" s="195"/>
      <c r="VEF42" s="195"/>
      <c r="VEG42" s="195"/>
      <c r="VEH42" s="195"/>
      <c r="VEI42" s="195"/>
      <c r="VEJ42" s="195"/>
      <c r="VEK42" s="195"/>
      <c r="VEL42" s="195"/>
      <c r="VEM42" s="195"/>
      <c r="VEN42" s="195"/>
      <c r="VEO42" s="195"/>
      <c r="VEP42" s="195"/>
      <c r="VEQ42" s="195"/>
      <c r="VER42" s="195"/>
      <c r="VES42" s="195"/>
      <c r="VET42" s="195"/>
      <c r="VEU42" s="195"/>
      <c r="VEV42" s="195"/>
      <c r="VEW42" s="195"/>
      <c r="VEX42" s="195"/>
      <c r="VEY42" s="195"/>
      <c r="VEZ42" s="195"/>
      <c r="VFA42" s="195"/>
      <c r="VFB42" s="195"/>
      <c r="VFC42" s="195"/>
      <c r="VFD42" s="195"/>
      <c r="VFE42" s="195"/>
      <c r="VFF42" s="195"/>
      <c r="VFG42" s="195"/>
      <c r="VFH42" s="195"/>
      <c r="VFI42" s="195"/>
      <c r="VFJ42" s="195"/>
      <c r="VFK42" s="195"/>
      <c r="VFL42" s="195"/>
      <c r="VFM42" s="195"/>
      <c r="VFN42" s="195"/>
      <c r="VFO42" s="195"/>
      <c r="VFP42" s="195"/>
      <c r="VFQ42" s="195"/>
      <c r="VFR42" s="195"/>
      <c r="VFS42" s="195"/>
      <c r="VFT42" s="195"/>
      <c r="VFU42" s="195"/>
      <c r="VFV42" s="195"/>
      <c r="VFW42" s="195"/>
      <c r="VFX42" s="195"/>
      <c r="VFY42" s="195"/>
      <c r="VFZ42" s="195"/>
      <c r="VGA42" s="195"/>
      <c r="VGB42" s="195"/>
      <c r="VGC42" s="195"/>
      <c r="VGD42" s="195"/>
      <c r="VGE42" s="195"/>
      <c r="VGF42" s="195"/>
      <c r="VGG42" s="195"/>
      <c r="VGH42" s="195"/>
      <c r="VGI42" s="195"/>
      <c r="VGJ42" s="195"/>
      <c r="VGK42" s="195"/>
      <c r="VGL42" s="195"/>
      <c r="VGM42" s="195"/>
      <c r="VGN42" s="195"/>
      <c r="VGO42" s="195"/>
      <c r="VGP42" s="195"/>
      <c r="VGQ42" s="195"/>
      <c r="VGR42" s="195"/>
      <c r="VGS42" s="195"/>
      <c r="VGT42" s="195"/>
      <c r="VGU42" s="195"/>
      <c r="VGV42" s="195"/>
      <c r="VGW42" s="195"/>
      <c r="VGX42" s="195"/>
      <c r="VGY42" s="195"/>
      <c r="VGZ42" s="195"/>
      <c r="VHA42" s="195"/>
      <c r="VHB42" s="195"/>
      <c r="VHC42" s="195"/>
      <c r="VHD42" s="195"/>
      <c r="VHE42" s="195"/>
      <c r="VHF42" s="195"/>
      <c r="VHG42" s="195"/>
      <c r="VHH42" s="195"/>
      <c r="VHI42" s="195"/>
      <c r="VHJ42" s="195"/>
      <c r="VHK42" s="195"/>
      <c r="VHL42" s="195"/>
      <c r="VHM42" s="195"/>
      <c r="VHN42" s="195"/>
      <c r="VHO42" s="195"/>
      <c r="VHP42" s="195"/>
      <c r="VHQ42" s="195"/>
      <c r="VHR42" s="195"/>
      <c r="VHS42" s="195"/>
      <c r="VHT42" s="195"/>
      <c r="VHU42" s="195"/>
      <c r="VHV42" s="195"/>
      <c r="VHW42" s="195"/>
      <c r="VHX42" s="195"/>
      <c r="VHY42" s="195"/>
      <c r="VHZ42" s="195"/>
      <c r="VIA42" s="195"/>
      <c r="VIB42" s="195"/>
      <c r="VIC42" s="195"/>
      <c r="VID42" s="195"/>
      <c r="VIE42" s="195"/>
      <c r="VIF42" s="195"/>
      <c r="VIG42" s="195"/>
      <c r="VIH42" s="195"/>
      <c r="VII42" s="195"/>
      <c r="VIJ42" s="195"/>
      <c r="VIK42" s="195"/>
      <c r="VIL42" s="195"/>
      <c r="VIM42" s="195"/>
      <c r="VIN42" s="195"/>
      <c r="VIO42" s="195"/>
      <c r="VIP42" s="195"/>
      <c r="VIQ42" s="195"/>
      <c r="VIR42" s="195"/>
      <c r="VIS42" s="195"/>
      <c r="VIT42" s="195"/>
      <c r="VIU42" s="195"/>
      <c r="VIV42" s="195"/>
      <c r="VIW42" s="195"/>
      <c r="VIX42" s="195"/>
      <c r="VIY42" s="195"/>
      <c r="VIZ42" s="195"/>
      <c r="VJA42" s="195"/>
      <c r="VJB42" s="195"/>
      <c r="VJC42" s="195"/>
      <c r="VJD42" s="195"/>
      <c r="VJE42" s="195"/>
      <c r="VJF42" s="195"/>
      <c r="VJG42" s="195"/>
      <c r="VJH42" s="195"/>
      <c r="VJI42" s="195"/>
      <c r="VJJ42" s="195"/>
      <c r="VJK42" s="195"/>
      <c r="VJL42" s="195"/>
      <c r="VJM42" s="195"/>
      <c r="VJN42" s="195"/>
      <c r="VJO42" s="195"/>
      <c r="VJP42" s="195"/>
      <c r="VJQ42" s="195"/>
      <c r="VJR42" s="195"/>
      <c r="VJS42" s="195"/>
      <c r="VJT42" s="195"/>
      <c r="VJU42" s="195"/>
      <c r="VJV42" s="195"/>
      <c r="VJW42" s="195"/>
      <c r="VJX42" s="195"/>
      <c r="VJY42" s="195"/>
      <c r="VJZ42" s="195"/>
      <c r="VKA42" s="195"/>
      <c r="VKB42" s="195"/>
      <c r="VKC42" s="195"/>
      <c r="VKD42" s="195"/>
      <c r="VKE42" s="195"/>
      <c r="VKF42" s="195"/>
      <c r="VKG42" s="195"/>
      <c r="VKH42" s="195"/>
      <c r="VKI42" s="195"/>
      <c r="VKJ42" s="195"/>
      <c r="VKK42" s="195"/>
      <c r="VKL42" s="195"/>
      <c r="VKM42" s="195"/>
      <c r="VKN42" s="195"/>
      <c r="VKO42" s="195"/>
      <c r="VKP42" s="195"/>
      <c r="VKQ42" s="195"/>
      <c r="VKR42" s="195"/>
      <c r="VKS42" s="195"/>
      <c r="VKT42" s="195"/>
      <c r="VKU42" s="195"/>
      <c r="VKV42" s="195"/>
      <c r="VKW42" s="195"/>
      <c r="VKX42" s="195"/>
      <c r="VKY42" s="195"/>
      <c r="VKZ42" s="195"/>
      <c r="VLA42" s="195"/>
      <c r="VLB42" s="195"/>
      <c r="VLC42" s="195"/>
      <c r="VLD42" s="195"/>
      <c r="VLE42" s="195"/>
      <c r="VLF42" s="195"/>
      <c r="VLG42" s="195"/>
      <c r="VLH42" s="195"/>
      <c r="VLI42" s="195"/>
      <c r="VLJ42" s="195"/>
      <c r="VLK42" s="195"/>
      <c r="VLL42" s="195"/>
      <c r="VLM42" s="195"/>
      <c r="VLN42" s="195"/>
      <c r="VLO42" s="195"/>
      <c r="VLP42" s="195"/>
      <c r="VLQ42" s="195"/>
      <c r="VLR42" s="195"/>
      <c r="VLS42" s="195"/>
      <c r="VLT42" s="195"/>
      <c r="VLU42" s="195"/>
      <c r="VLV42" s="195"/>
      <c r="VLW42" s="195"/>
      <c r="VLX42" s="195"/>
      <c r="VLY42" s="195"/>
      <c r="VLZ42" s="195"/>
      <c r="VMA42" s="195"/>
      <c r="VMB42" s="195"/>
      <c r="VMC42" s="195"/>
      <c r="VMD42" s="195"/>
      <c r="VME42" s="195"/>
      <c r="VMF42" s="195"/>
      <c r="VMG42" s="195"/>
      <c r="VMH42" s="195"/>
      <c r="VMI42" s="195"/>
      <c r="VMJ42" s="195"/>
      <c r="VMK42" s="195"/>
      <c r="VML42" s="195"/>
      <c r="VMM42" s="195"/>
      <c r="VMN42" s="195"/>
      <c r="VMO42" s="195"/>
      <c r="VMP42" s="195"/>
      <c r="VMQ42" s="195"/>
      <c r="VMR42" s="195"/>
      <c r="VMS42" s="195"/>
      <c r="VMT42" s="195"/>
      <c r="VMU42" s="195"/>
      <c r="VMV42" s="195"/>
      <c r="VMW42" s="195"/>
      <c r="VMX42" s="195"/>
      <c r="VMY42" s="195"/>
      <c r="VMZ42" s="195"/>
      <c r="VNA42" s="195"/>
      <c r="VNB42" s="195"/>
      <c r="VNC42" s="195"/>
      <c r="VND42" s="195"/>
      <c r="VNE42" s="195"/>
      <c r="VNF42" s="195"/>
      <c r="VNG42" s="195"/>
      <c r="VNH42" s="195"/>
      <c r="VNI42" s="195"/>
      <c r="VNJ42" s="195"/>
      <c r="VNK42" s="195"/>
      <c r="VNL42" s="195"/>
      <c r="VNM42" s="195"/>
      <c r="VNN42" s="195"/>
      <c r="VNO42" s="195"/>
      <c r="VNP42" s="195"/>
      <c r="VNQ42" s="195"/>
      <c r="VNR42" s="195"/>
      <c r="VNS42" s="195"/>
      <c r="VNT42" s="195"/>
      <c r="VNU42" s="195"/>
      <c r="VNV42" s="195"/>
      <c r="VNW42" s="195"/>
      <c r="VNX42" s="195"/>
      <c r="VNY42" s="195"/>
      <c r="VNZ42" s="195"/>
      <c r="VOA42" s="195"/>
      <c r="VOB42" s="195"/>
      <c r="VOC42" s="195"/>
      <c r="VOD42" s="195"/>
      <c r="VOE42" s="195"/>
      <c r="VOF42" s="195"/>
      <c r="VOG42" s="195"/>
      <c r="VOH42" s="195"/>
      <c r="VOI42" s="195"/>
      <c r="VOJ42" s="195"/>
      <c r="VOK42" s="195"/>
      <c r="VOL42" s="195"/>
      <c r="VOM42" s="195"/>
      <c r="VON42" s="195"/>
      <c r="VOO42" s="195"/>
      <c r="VOP42" s="195"/>
      <c r="VOQ42" s="195"/>
      <c r="VOR42" s="195"/>
      <c r="VOS42" s="195"/>
      <c r="VOT42" s="195"/>
      <c r="VOU42" s="195"/>
      <c r="VOV42" s="195"/>
      <c r="VOW42" s="195"/>
      <c r="VOX42" s="195"/>
      <c r="VOY42" s="195"/>
      <c r="VOZ42" s="195"/>
      <c r="VPA42" s="195"/>
      <c r="VPB42" s="195"/>
      <c r="VPC42" s="195"/>
      <c r="VPD42" s="195"/>
      <c r="VPE42" s="195"/>
      <c r="VPF42" s="195"/>
      <c r="VPG42" s="195"/>
      <c r="VPH42" s="195"/>
      <c r="VPI42" s="195"/>
      <c r="VPJ42" s="195"/>
      <c r="VPK42" s="195"/>
      <c r="VPL42" s="195"/>
      <c r="VPM42" s="195"/>
      <c r="VPN42" s="195"/>
      <c r="VPO42" s="195"/>
      <c r="VPP42" s="195"/>
      <c r="VPQ42" s="195"/>
      <c r="VPR42" s="195"/>
      <c r="VPS42" s="195"/>
      <c r="VPT42" s="195"/>
      <c r="VPU42" s="195"/>
      <c r="VPV42" s="195"/>
      <c r="VPW42" s="195"/>
      <c r="VPX42" s="195"/>
      <c r="VPY42" s="195"/>
      <c r="VPZ42" s="195"/>
      <c r="VQA42" s="195"/>
      <c r="VQB42" s="195"/>
      <c r="VQC42" s="195"/>
      <c r="VQD42" s="195"/>
      <c r="VQE42" s="195"/>
      <c r="VQF42" s="195"/>
      <c r="VQG42" s="195"/>
      <c r="VQH42" s="195"/>
      <c r="VQI42" s="195"/>
      <c r="VQJ42" s="195"/>
      <c r="VQK42" s="195"/>
      <c r="VQL42" s="195"/>
      <c r="VQM42" s="195"/>
      <c r="VQN42" s="195"/>
      <c r="VQO42" s="195"/>
      <c r="VQP42" s="195"/>
      <c r="VQQ42" s="195"/>
      <c r="VQR42" s="195"/>
      <c r="VQS42" s="195"/>
      <c r="VQT42" s="195"/>
      <c r="VQU42" s="195"/>
      <c r="VQV42" s="195"/>
      <c r="VQW42" s="195"/>
      <c r="VQX42" s="195"/>
      <c r="VQY42" s="195"/>
      <c r="VQZ42" s="195"/>
      <c r="VRA42" s="195"/>
      <c r="VRB42" s="195"/>
      <c r="VRC42" s="195"/>
      <c r="VRD42" s="195"/>
      <c r="VRE42" s="195"/>
      <c r="VRF42" s="195"/>
      <c r="VRG42" s="195"/>
      <c r="VRH42" s="195"/>
      <c r="VRI42" s="195"/>
      <c r="VRJ42" s="195"/>
      <c r="VRK42" s="195"/>
      <c r="VRL42" s="195"/>
      <c r="VRM42" s="195"/>
      <c r="VRN42" s="195"/>
      <c r="VRO42" s="195"/>
      <c r="VRP42" s="195"/>
      <c r="VRQ42" s="195"/>
      <c r="VRR42" s="195"/>
      <c r="VRS42" s="195"/>
      <c r="VRT42" s="195"/>
      <c r="VRU42" s="195"/>
      <c r="VRV42" s="195"/>
      <c r="VRW42" s="195"/>
      <c r="VRX42" s="195"/>
      <c r="VRY42" s="195"/>
      <c r="VRZ42" s="195"/>
      <c r="VSA42" s="195"/>
      <c r="VSB42" s="195"/>
      <c r="VSC42" s="195"/>
      <c r="VSD42" s="195"/>
      <c r="VSE42" s="195"/>
      <c r="VSF42" s="195"/>
      <c r="VSG42" s="195"/>
      <c r="VSH42" s="195"/>
      <c r="VSI42" s="195"/>
      <c r="VSJ42" s="195"/>
      <c r="VSK42" s="195"/>
      <c r="VSL42" s="195"/>
      <c r="VSM42" s="195"/>
      <c r="VSN42" s="195"/>
      <c r="VSO42" s="195"/>
      <c r="VSP42" s="195"/>
      <c r="VSQ42" s="195"/>
      <c r="VSR42" s="195"/>
      <c r="VSS42" s="195"/>
      <c r="VST42" s="195"/>
      <c r="VSU42" s="195"/>
      <c r="VSV42" s="195"/>
      <c r="VSW42" s="195"/>
      <c r="VSX42" s="195"/>
      <c r="VSY42" s="195"/>
      <c r="VSZ42" s="195"/>
      <c r="VTA42" s="195"/>
      <c r="VTB42" s="195"/>
      <c r="VTC42" s="195"/>
      <c r="VTD42" s="195"/>
      <c r="VTE42" s="195"/>
      <c r="VTF42" s="195"/>
      <c r="VTG42" s="195"/>
      <c r="VTH42" s="195"/>
      <c r="VTI42" s="195"/>
      <c r="VTJ42" s="195"/>
      <c r="VTK42" s="195"/>
      <c r="VTL42" s="195"/>
      <c r="VTM42" s="195"/>
      <c r="VTN42" s="195"/>
      <c r="VTO42" s="195"/>
      <c r="VTP42" s="195"/>
      <c r="VTQ42" s="195"/>
      <c r="VTR42" s="195"/>
      <c r="VTS42" s="195"/>
      <c r="VTT42" s="195"/>
      <c r="VTU42" s="195"/>
      <c r="VTV42" s="195"/>
      <c r="VTW42" s="195"/>
      <c r="VTX42" s="195"/>
      <c r="VTY42" s="195"/>
      <c r="VTZ42" s="195"/>
      <c r="VUA42" s="195"/>
      <c r="VUB42" s="195"/>
      <c r="VUC42" s="195"/>
      <c r="VUD42" s="195"/>
      <c r="VUE42" s="195"/>
      <c r="VUF42" s="195"/>
      <c r="VUG42" s="195"/>
      <c r="VUH42" s="195"/>
      <c r="VUI42" s="195"/>
      <c r="VUJ42" s="195"/>
      <c r="VUK42" s="195"/>
      <c r="VUL42" s="195"/>
      <c r="VUM42" s="195"/>
      <c r="VUN42" s="195"/>
      <c r="VUO42" s="195"/>
      <c r="VUP42" s="195"/>
      <c r="VUQ42" s="195"/>
      <c r="VUR42" s="195"/>
      <c r="VUS42" s="195"/>
      <c r="VUT42" s="195"/>
      <c r="VUU42" s="195"/>
      <c r="VUV42" s="195"/>
      <c r="VUW42" s="195"/>
      <c r="VUX42" s="195"/>
      <c r="VUY42" s="195"/>
      <c r="VUZ42" s="195"/>
      <c r="VVA42" s="195"/>
      <c r="VVB42" s="195"/>
      <c r="VVC42" s="195"/>
      <c r="VVD42" s="195"/>
      <c r="VVE42" s="195"/>
      <c r="VVF42" s="195"/>
      <c r="VVG42" s="195"/>
      <c r="VVH42" s="195"/>
      <c r="VVI42" s="195"/>
      <c r="VVJ42" s="195"/>
      <c r="VVK42" s="195"/>
      <c r="VVL42" s="195"/>
      <c r="VVM42" s="195"/>
      <c r="VVN42" s="195"/>
      <c r="VVO42" s="195"/>
      <c r="VVP42" s="195"/>
      <c r="VVQ42" s="195"/>
      <c r="VVR42" s="195"/>
      <c r="VVS42" s="195"/>
      <c r="VVT42" s="195"/>
      <c r="VVU42" s="195"/>
      <c r="VVV42" s="195"/>
      <c r="VVW42" s="195"/>
      <c r="VVX42" s="195"/>
      <c r="VVY42" s="195"/>
      <c r="VVZ42" s="195"/>
      <c r="VWA42" s="195"/>
      <c r="VWB42" s="195"/>
      <c r="VWC42" s="195"/>
      <c r="VWD42" s="195"/>
      <c r="VWE42" s="195"/>
      <c r="VWF42" s="195"/>
      <c r="VWG42" s="195"/>
      <c r="VWH42" s="195"/>
      <c r="VWI42" s="195"/>
      <c r="VWJ42" s="195"/>
      <c r="VWK42" s="195"/>
      <c r="VWL42" s="195"/>
      <c r="VWM42" s="195"/>
      <c r="VWN42" s="195"/>
      <c r="VWO42" s="195"/>
      <c r="VWP42" s="195"/>
      <c r="VWQ42" s="195"/>
      <c r="VWR42" s="195"/>
      <c r="VWS42" s="195"/>
      <c r="VWT42" s="195"/>
      <c r="VWU42" s="195"/>
      <c r="VWV42" s="195"/>
      <c r="VWW42" s="195"/>
      <c r="VWX42" s="195"/>
      <c r="VWY42" s="195"/>
      <c r="VWZ42" s="195"/>
      <c r="VXA42" s="195"/>
      <c r="VXB42" s="195"/>
      <c r="VXC42" s="195"/>
      <c r="VXD42" s="195"/>
      <c r="VXE42" s="195"/>
      <c r="VXF42" s="195"/>
      <c r="VXG42" s="195"/>
      <c r="VXH42" s="195"/>
      <c r="VXI42" s="195"/>
      <c r="VXJ42" s="195"/>
      <c r="VXK42" s="195"/>
      <c r="VXL42" s="195"/>
      <c r="VXM42" s="195"/>
      <c r="VXN42" s="195"/>
      <c r="VXO42" s="195"/>
      <c r="VXP42" s="195"/>
      <c r="VXQ42" s="195"/>
      <c r="VXR42" s="195"/>
      <c r="VXS42" s="195"/>
      <c r="VXT42" s="195"/>
      <c r="VXU42" s="195"/>
      <c r="VXV42" s="195"/>
      <c r="VXW42" s="195"/>
      <c r="VXX42" s="195"/>
      <c r="VXY42" s="195"/>
      <c r="VXZ42" s="195"/>
      <c r="VYA42" s="195"/>
      <c r="VYB42" s="195"/>
      <c r="VYC42" s="195"/>
      <c r="VYD42" s="195"/>
      <c r="VYE42" s="195"/>
      <c r="VYF42" s="195"/>
      <c r="VYG42" s="195"/>
      <c r="VYH42" s="195"/>
      <c r="VYI42" s="195"/>
      <c r="VYJ42" s="195"/>
      <c r="VYK42" s="195"/>
      <c r="VYL42" s="195"/>
      <c r="VYM42" s="195"/>
      <c r="VYN42" s="195"/>
      <c r="VYO42" s="195"/>
      <c r="VYP42" s="195"/>
      <c r="VYQ42" s="195"/>
      <c r="VYR42" s="195"/>
      <c r="VYS42" s="195"/>
      <c r="VYT42" s="195"/>
      <c r="VYU42" s="195"/>
      <c r="VYV42" s="195"/>
      <c r="VYW42" s="195"/>
      <c r="VYX42" s="195"/>
      <c r="VYY42" s="195"/>
      <c r="VYZ42" s="195"/>
      <c r="VZA42" s="195"/>
      <c r="VZB42" s="195"/>
      <c r="VZC42" s="195"/>
      <c r="VZD42" s="195"/>
      <c r="VZE42" s="195"/>
      <c r="VZF42" s="195"/>
      <c r="VZG42" s="195"/>
      <c r="VZH42" s="195"/>
      <c r="VZI42" s="195"/>
      <c r="VZJ42" s="195"/>
      <c r="VZK42" s="195"/>
      <c r="VZL42" s="195"/>
      <c r="VZM42" s="195"/>
      <c r="VZN42" s="195"/>
      <c r="VZO42" s="195"/>
      <c r="VZP42" s="195"/>
      <c r="VZQ42" s="195"/>
      <c r="VZR42" s="195"/>
      <c r="VZS42" s="195"/>
      <c r="VZT42" s="195"/>
      <c r="VZU42" s="195"/>
      <c r="VZV42" s="195"/>
      <c r="VZW42" s="195"/>
      <c r="VZX42" s="195"/>
      <c r="VZY42" s="195"/>
      <c r="VZZ42" s="195"/>
      <c r="WAA42" s="195"/>
      <c r="WAB42" s="195"/>
      <c r="WAC42" s="195"/>
      <c r="WAD42" s="195"/>
      <c r="WAE42" s="195"/>
      <c r="WAF42" s="195"/>
      <c r="WAG42" s="195"/>
      <c r="WAH42" s="195"/>
      <c r="WAI42" s="195"/>
      <c r="WAJ42" s="195"/>
      <c r="WAK42" s="195"/>
      <c r="WAL42" s="195"/>
      <c r="WAM42" s="195"/>
      <c r="WAN42" s="195"/>
      <c r="WAO42" s="195"/>
      <c r="WAP42" s="195"/>
      <c r="WAQ42" s="195"/>
      <c r="WAR42" s="195"/>
      <c r="WAS42" s="195"/>
      <c r="WAT42" s="195"/>
      <c r="WAU42" s="195"/>
      <c r="WAV42" s="195"/>
      <c r="WAW42" s="195"/>
      <c r="WAX42" s="195"/>
      <c r="WAY42" s="195"/>
      <c r="WAZ42" s="195"/>
      <c r="WBA42" s="195"/>
      <c r="WBB42" s="195"/>
      <c r="WBC42" s="195"/>
      <c r="WBD42" s="195"/>
      <c r="WBE42" s="195"/>
      <c r="WBF42" s="195"/>
      <c r="WBG42" s="195"/>
      <c r="WBH42" s="195"/>
      <c r="WBI42" s="195"/>
      <c r="WBJ42" s="195"/>
      <c r="WBK42" s="195"/>
      <c r="WBL42" s="195"/>
      <c r="WBM42" s="195"/>
      <c r="WBN42" s="195"/>
      <c r="WBO42" s="195"/>
      <c r="WBP42" s="195"/>
      <c r="WBQ42" s="195"/>
      <c r="WBR42" s="195"/>
      <c r="WBS42" s="195"/>
      <c r="WBT42" s="195"/>
      <c r="WBU42" s="195"/>
      <c r="WBV42" s="195"/>
      <c r="WBW42" s="195"/>
      <c r="WBX42" s="195"/>
      <c r="WBY42" s="195"/>
      <c r="WBZ42" s="195"/>
      <c r="WCA42" s="195"/>
      <c r="WCB42" s="195"/>
      <c r="WCC42" s="195"/>
      <c r="WCD42" s="195"/>
      <c r="WCE42" s="195"/>
      <c r="WCF42" s="195"/>
      <c r="WCG42" s="195"/>
      <c r="WCH42" s="195"/>
      <c r="WCI42" s="195"/>
      <c r="WCJ42" s="195"/>
      <c r="WCK42" s="195"/>
      <c r="WCL42" s="195"/>
      <c r="WCM42" s="195"/>
      <c r="WCN42" s="195"/>
      <c r="WCO42" s="195"/>
      <c r="WCP42" s="195"/>
      <c r="WCQ42" s="195"/>
      <c r="WCR42" s="195"/>
      <c r="WCS42" s="195"/>
      <c r="WCT42" s="195"/>
      <c r="WCU42" s="195"/>
      <c r="WCV42" s="195"/>
      <c r="WCW42" s="195"/>
      <c r="WCX42" s="195"/>
      <c r="WCY42" s="195"/>
      <c r="WCZ42" s="195"/>
      <c r="WDA42" s="195"/>
      <c r="WDB42" s="195"/>
      <c r="WDC42" s="195"/>
      <c r="WDD42" s="195"/>
      <c r="WDE42" s="195"/>
      <c r="WDF42" s="195"/>
      <c r="WDG42" s="195"/>
      <c r="WDH42" s="195"/>
      <c r="WDI42" s="195"/>
      <c r="WDJ42" s="195"/>
      <c r="WDK42" s="195"/>
      <c r="WDL42" s="195"/>
      <c r="WDM42" s="195"/>
      <c r="WDN42" s="195"/>
      <c r="WDO42" s="195"/>
      <c r="WDP42" s="195"/>
      <c r="WDQ42" s="195"/>
      <c r="WDR42" s="195"/>
      <c r="WDS42" s="195"/>
      <c r="WDT42" s="195"/>
      <c r="WDU42" s="195"/>
      <c r="WDV42" s="195"/>
      <c r="WDW42" s="195"/>
      <c r="WDX42" s="195"/>
      <c r="WDY42" s="195"/>
      <c r="WDZ42" s="195"/>
      <c r="WEA42" s="195"/>
      <c r="WEB42" s="195"/>
      <c r="WEC42" s="195"/>
      <c r="WED42" s="195"/>
      <c r="WEE42" s="195"/>
      <c r="WEF42" s="195"/>
      <c r="WEG42" s="195"/>
      <c r="WEH42" s="195"/>
      <c r="WEI42" s="195"/>
      <c r="WEJ42" s="195"/>
      <c r="WEK42" s="195"/>
      <c r="WEL42" s="195"/>
      <c r="WEM42" s="195"/>
      <c r="WEN42" s="195"/>
      <c r="WEO42" s="195"/>
      <c r="WEP42" s="195"/>
      <c r="WEQ42" s="195"/>
      <c r="WER42" s="195"/>
      <c r="WES42" s="195"/>
      <c r="WET42" s="195"/>
      <c r="WEU42" s="195"/>
      <c r="WEV42" s="195"/>
      <c r="WEW42" s="195"/>
      <c r="WEX42" s="195"/>
      <c r="WEY42" s="195"/>
      <c r="WEZ42" s="195"/>
      <c r="WFA42" s="195"/>
      <c r="WFB42" s="195"/>
      <c r="WFC42" s="195"/>
      <c r="WFD42" s="195"/>
      <c r="WFE42" s="195"/>
      <c r="WFF42" s="195"/>
      <c r="WFG42" s="195"/>
      <c r="WFH42" s="195"/>
      <c r="WFI42" s="195"/>
      <c r="WFJ42" s="195"/>
      <c r="WFK42" s="195"/>
      <c r="WFL42" s="195"/>
      <c r="WFM42" s="195"/>
      <c r="WFN42" s="195"/>
      <c r="WFO42" s="195"/>
      <c r="WFP42" s="195"/>
      <c r="WFQ42" s="195"/>
      <c r="WFR42" s="195"/>
      <c r="WFS42" s="195"/>
      <c r="WFT42" s="195"/>
      <c r="WFU42" s="195"/>
      <c r="WFV42" s="195"/>
      <c r="WFW42" s="195"/>
      <c r="WFX42" s="195"/>
      <c r="WFY42" s="195"/>
      <c r="WFZ42" s="195"/>
      <c r="WGA42" s="195"/>
      <c r="WGB42" s="195"/>
      <c r="WGC42" s="195"/>
      <c r="WGD42" s="195"/>
      <c r="WGE42" s="195"/>
      <c r="WGF42" s="195"/>
      <c r="WGG42" s="195"/>
      <c r="WGH42" s="195"/>
      <c r="WGI42" s="195"/>
      <c r="WGJ42" s="195"/>
      <c r="WGK42" s="195"/>
      <c r="WGL42" s="195"/>
      <c r="WGM42" s="195"/>
      <c r="WGN42" s="195"/>
      <c r="WGO42" s="195"/>
      <c r="WGP42" s="195"/>
      <c r="WGQ42" s="195"/>
      <c r="WGR42" s="195"/>
      <c r="WGS42" s="195"/>
      <c r="WGT42" s="195"/>
      <c r="WGU42" s="195"/>
      <c r="WGV42" s="195"/>
      <c r="WGW42" s="195"/>
      <c r="WGX42" s="195"/>
      <c r="WGY42" s="195"/>
      <c r="WGZ42" s="195"/>
      <c r="WHA42" s="195"/>
      <c r="WHB42" s="195"/>
      <c r="WHC42" s="195"/>
      <c r="WHD42" s="195"/>
      <c r="WHE42" s="195"/>
      <c r="WHF42" s="195"/>
      <c r="WHG42" s="195"/>
      <c r="WHH42" s="195"/>
      <c r="WHI42" s="195"/>
      <c r="WHJ42" s="195"/>
      <c r="WHK42" s="195"/>
      <c r="WHL42" s="195"/>
      <c r="WHM42" s="195"/>
      <c r="WHN42" s="195"/>
      <c r="WHO42" s="195"/>
      <c r="WHP42" s="195"/>
      <c r="WHQ42" s="195"/>
      <c r="WHR42" s="195"/>
      <c r="WHS42" s="195"/>
      <c r="WHT42" s="195"/>
      <c r="WHU42" s="195"/>
      <c r="WHV42" s="195"/>
      <c r="WHW42" s="195"/>
      <c r="WHX42" s="195"/>
      <c r="WHY42" s="195"/>
      <c r="WHZ42" s="195"/>
      <c r="WIA42" s="195"/>
      <c r="WIB42" s="195"/>
      <c r="WIC42" s="195"/>
      <c r="WID42" s="195"/>
      <c r="WIE42" s="195"/>
      <c r="WIF42" s="195"/>
      <c r="WIG42" s="195"/>
      <c r="WIH42" s="195"/>
      <c r="WII42" s="195"/>
      <c r="WIJ42" s="195"/>
      <c r="WIK42" s="195"/>
      <c r="WIL42" s="195"/>
      <c r="WIM42" s="195"/>
      <c r="WIN42" s="195"/>
      <c r="WIO42" s="195"/>
      <c r="WIP42" s="195"/>
      <c r="WIQ42" s="195"/>
      <c r="WIR42" s="195"/>
      <c r="WIS42" s="195"/>
      <c r="WIT42" s="195"/>
      <c r="WIU42" s="195"/>
      <c r="WIV42" s="195"/>
      <c r="WIW42" s="195"/>
      <c r="WIX42" s="195"/>
      <c r="WIY42" s="195"/>
      <c r="WIZ42" s="195"/>
      <c r="WJA42" s="195"/>
      <c r="WJB42" s="195"/>
      <c r="WJC42" s="195"/>
      <c r="WJD42" s="195"/>
      <c r="WJE42" s="195"/>
      <c r="WJF42" s="195"/>
      <c r="WJG42" s="195"/>
      <c r="WJH42" s="195"/>
      <c r="WJI42" s="195"/>
      <c r="WJJ42" s="195"/>
      <c r="WJK42" s="195"/>
      <c r="WJL42" s="195"/>
      <c r="WJM42" s="195"/>
      <c r="WJN42" s="195"/>
      <c r="WJO42" s="195"/>
      <c r="WJP42" s="195"/>
      <c r="WJQ42" s="195"/>
      <c r="WJR42" s="195"/>
      <c r="WJS42" s="195"/>
      <c r="WJT42" s="195"/>
      <c r="WJU42" s="195"/>
      <c r="WJV42" s="195"/>
      <c r="WJW42" s="195"/>
      <c r="WJX42" s="195"/>
      <c r="WJY42" s="195"/>
      <c r="WJZ42" s="195"/>
      <c r="WKA42" s="195"/>
      <c r="WKB42" s="195"/>
      <c r="WKC42" s="195"/>
      <c r="WKD42" s="195"/>
      <c r="WKE42" s="195"/>
      <c r="WKF42" s="195"/>
      <c r="WKG42" s="195"/>
      <c r="WKH42" s="195"/>
      <c r="WKI42" s="195"/>
      <c r="WKJ42" s="195"/>
      <c r="WKK42" s="195"/>
      <c r="WKL42" s="195"/>
      <c r="WKM42" s="195"/>
      <c r="WKN42" s="195"/>
      <c r="WKO42" s="195"/>
      <c r="WKP42" s="195"/>
      <c r="WKQ42" s="195"/>
      <c r="WKR42" s="195"/>
      <c r="WKS42" s="195"/>
      <c r="WKT42" s="195"/>
      <c r="WKU42" s="195"/>
      <c r="WKV42" s="195"/>
      <c r="WKW42" s="195"/>
      <c r="WKX42" s="195"/>
      <c r="WKY42" s="195"/>
      <c r="WKZ42" s="195"/>
      <c r="WLA42" s="195"/>
      <c r="WLB42" s="195"/>
      <c r="WLC42" s="195"/>
      <c r="WLD42" s="195"/>
      <c r="WLE42" s="195"/>
      <c r="WLF42" s="195"/>
      <c r="WLG42" s="195"/>
      <c r="WLH42" s="195"/>
      <c r="WLI42" s="195"/>
      <c r="WLJ42" s="195"/>
      <c r="WLK42" s="195"/>
      <c r="WLL42" s="195"/>
      <c r="WLM42" s="195"/>
      <c r="WLN42" s="195"/>
      <c r="WLO42" s="195"/>
      <c r="WLP42" s="195"/>
      <c r="WLQ42" s="195"/>
      <c r="WLR42" s="195"/>
      <c r="WLS42" s="195"/>
      <c r="WLT42" s="195"/>
      <c r="WLU42" s="195"/>
      <c r="WLV42" s="195"/>
      <c r="WLW42" s="195"/>
      <c r="WLX42" s="195"/>
      <c r="WLY42" s="195"/>
      <c r="WLZ42" s="195"/>
      <c r="WMA42" s="195"/>
      <c r="WMB42" s="195"/>
      <c r="WMC42" s="195"/>
      <c r="WMD42" s="195"/>
      <c r="WME42" s="195"/>
      <c r="WMF42" s="195"/>
      <c r="WMG42" s="195"/>
      <c r="WMH42" s="195"/>
      <c r="WMI42" s="195"/>
      <c r="WMJ42" s="195"/>
      <c r="WMK42" s="195"/>
      <c r="WML42" s="195"/>
      <c r="WMM42" s="195"/>
      <c r="WMN42" s="195"/>
      <c r="WMO42" s="195"/>
      <c r="WMP42" s="195"/>
      <c r="WMQ42" s="195"/>
      <c r="WMR42" s="195"/>
      <c r="WMS42" s="195"/>
      <c r="WMT42" s="195"/>
      <c r="WMU42" s="195"/>
      <c r="WMV42" s="195"/>
      <c r="WMW42" s="195"/>
      <c r="WMX42" s="195"/>
      <c r="WMY42" s="195"/>
      <c r="WMZ42" s="195"/>
      <c r="WNA42" s="195"/>
      <c r="WNB42" s="195"/>
      <c r="WNC42" s="195"/>
      <c r="WND42" s="195"/>
      <c r="WNE42" s="195"/>
      <c r="WNF42" s="195"/>
      <c r="WNG42" s="195"/>
      <c r="WNH42" s="195"/>
      <c r="WNI42" s="195"/>
      <c r="WNJ42" s="195"/>
      <c r="WNK42" s="195"/>
      <c r="WNL42" s="195"/>
      <c r="WNM42" s="195"/>
      <c r="WNN42" s="195"/>
      <c r="WNO42" s="195"/>
      <c r="WNP42" s="195"/>
      <c r="WNQ42" s="195"/>
      <c r="WNR42" s="195"/>
      <c r="WNS42" s="195"/>
      <c r="WNT42" s="195"/>
      <c r="WNU42" s="195"/>
      <c r="WNV42" s="195"/>
      <c r="WNW42" s="195"/>
      <c r="WNX42" s="195"/>
      <c r="WNY42" s="195"/>
      <c r="WNZ42" s="195"/>
      <c r="WOA42" s="195"/>
      <c r="WOB42" s="195"/>
      <c r="WOC42" s="195"/>
      <c r="WOD42" s="195"/>
      <c r="WOE42" s="195"/>
      <c r="WOF42" s="195"/>
      <c r="WOG42" s="195"/>
      <c r="WOH42" s="195"/>
      <c r="WOI42" s="195"/>
      <c r="WOJ42" s="195"/>
      <c r="WOK42" s="195"/>
      <c r="WOL42" s="195"/>
      <c r="WOM42" s="195"/>
      <c r="WON42" s="195"/>
      <c r="WOO42" s="195"/>
      <c r="WOP42" s="195"/>
      <c r="WOQ42" s="195"/>
      <c r="WOR42" s="195"/>
      <c r="WOS42" s="195"/>
      <c r="WOT42" s="195"/>
      <c r="WOU42" s="195"/>
      <c r="WOV42" s="195"/>
      <c r="WOW42" s="195"/>
      <c r="WOX42" s="195"/>
      <c r="WOY42" s="195"/>
      <c r="WOZ42" s="195"/>
      <c r="WPA42" s="195"/>
      <c r="WPB42" s="195"/>
      <c r="WPC42" s="195"/>
      <c r="WPD42" s="195"/>
      <c r="WPE42" s="195"/>
      <c r="WPF42" s="195"/>
      <c r="WPG42" s="195"/>
      <c r="WPH42" s="195"/>
      <c r="WPI42" s="195"/>
      <c r="WPJ42" s="195"/>
      <c r="WPK42" s="195"/>
      <c r="WPL42" s="195"/>
      <c r="WPM42" s="195"/>
      <c r="WPN42" s="195"/>
      <c r="WPO42" s="195"/>
      <c r="WPP42" s="195"/>
      <c r="WPQ42" s="195"/>
      <c r="WPR42" s="195"/>
      <c r="WPS42" s="195"/>
      <c r="WPT42" s="195"/>
      <c r="WPU42" s="195"/>
      <c r="WPV42" s="195"/>
      <c r="WPW42" s="195"/>
      <c r="WPX42" s="195"/>
      <c r="WPY42" s="195"/>
      <c r="WPZ42" s="195"/>
      <c r="WQA42" s="195"/>
      <c r="WQB42" s="195"/>
      <c r="WQC42" s="195"/>
      <c r="WQD42" s="195"/>
      <c r="WQE42" s="195"/>
      <c r="WQF42" s="195"/>
      <c r="WQG42" s="195"/>
      <c r="WQH42" s="195"/>
      <c r="WQI42" s="195"/>
      <c r="WQJ42" s="195"/>
      <c r="WQK42" s="195"/>
      <c r="WQL42" s="195"/>
      <c r="WQM42" s="195"/>
      <c r="WQN42" s="195"/>
      <c r="WQO42" s="195"/>
      <c r="WQP42" s="195"/>
      <c r="WQQ42" s="195"/>
      <c r="WQR42" s="195"/>
      <c r="WQS42" s="195"/>
      <c r="WQT42" s="195"/>
      <c r="WQU42" s="195"/>
      <c r="WQV42" s="195"/>
      <c r="WQW42" s="195"/>
      <c r="WQX42" s="195"/>
      <c r="WQY42" s="195"/>
      <c r="WQZ42" s="195"/>
      <c r="WRA42" s="195"/>
      <c r="WRB42" s="195"/>
      <c r="WRC42" s="195"/>
      <c r="WRD42" s="195"/>
      <c r="WRE42" s="195"/>
      <c r="WRF42" s="195"/>
      <c r="WRG42" s="195"/>
      <c r="WRH42" s="195"/>
      <c r="WRI42" s="195"/>
      <c r="WRJ42" s="195"/>
      <c r="WRK42" s="195"/>
      <c r="WRL42" s="195"/>
      <c r="WRM42" s="195"/>
      <c r="WRN42" s="195"/>
      <c r="WRO42" s="195"/>
      <c r="WRP42" s="195"/>
      <c r="WRQ42" s="195"/>
      <c r="WRR42" s="195"/>
      <c r="WRS42" s="195"/>
      <c r="WRT42" s="195"/>
      <c r="WRU42" s="195"/>
      <c r="WRV42" s="195"/>
      <c r="WRW42" s="195"/>
      <c r="WRX42" s="195"/>
      <c r="WRY42" s="195"/>
      <c r="WRZ42" s="195"/>
      <c r="WSA42" s="195"/>
      <c r="WSB42" s="195"/>
      <c r="WSC42" s="195"/>
      <c r="WSD42" s="195"/>
      <c r="WSE42" s="195"/>
      <c r="WSF42" s="195"/>
      <c r="WSG42" s="195"/>
      <c r="WSH42" s="195"/>
      <c r="WSI42" s="195"/>
      <c r="WSJ42" s="195"/>
      <c r="WSK42" s="195"/>
      <c r="WSL42" s="195"/>
      <c r="WSM42" s="195"/>
      <c r="WSN42" s="195"/>
      <c r="WSO42" s="195"/>
      <c r="WSP42" s="195"/>
      <c r="WSQ42" s="195"/>
      <c r="WSR42" s="195"/>
      <c r="WSS42" s="195"/>
      <c r="WST42" s="195"/>
      <c r="WSU42" s="195"/>
      <c r="WSV42" s="195"/>
      <c r="WSW42" s="195"/>
      <c r="WSX42" s="195"/>
      <c r="WSY42" s="195"/>
      <c r="WSZ42" s="195"/>
      <c r="WTA42" s="195"/>
      <c r="WTB42" s="195"/>
      <c r="WTC42" s="195"/>
      <c r="WTD42" s="195"/>
      <c r="WTE42" s="195"/>
      <c r="WTF42" s="195"/>
      <c r="WTG42" s="195"/>
      <c r="WTH42" s="195"/>
      <c r="WTI42" s="195"/>
      <c r="WTJ42" s="195"/>
      <c r="WTK42" s="195"/>
      <c r="WTL42" s="195"/>
      <c r="WTM42" s="195"/>
      <c r="WTN42" s="195"/>
      <c r="WTO42" s="195"/>
      <c r="WTP42" s="195"/>
      <c r="WTQ42" s="195"/>
      <c r="WTR42" s="195"/>
      <c r="WTS42" s="195"/>
      <c r="WTT42" s="195"/>
      <c r="WTU42" s="195"/>
      <c r="WTV42" s="195"/>
      <c r="WTW42" s="195"/>
      <c r="WTX42" s="195"/>
      <c r="WTY42" s="195"/>
      <c r="WTZ42" s="195"/>
      <c r="WUA42" s="195"/>
      <c r="WUB42" s="195"/>
      <c r="WUC42" s="195"/>
      <c r="WUD42" s="195"/>
      <c r="WUE42" s="195"/>
      <c r="WUF42" s="195"/>
      <c r="WUG42" s="195"/>
      <c r="WUH42" s="195"/>
      <c r="WUI42" s="195"/>
      <c r="WUJ42" s="195"/>
      <c r="WUK42" s="195"/>
      <c r="WUL42" s="195"/>
      <c r="WUM42" s="195"/>
      <c r="WUN42" s="195"/>
      <c r="WUO42" s="195"/>
      <c r="WUP42" s="195"/>
      <c r="WUQ42" s="195"/>
      <c r="WUR42" s="195"/>
      <c r="WUS42" s="195"/>
      <c r="WUT42" s="195"/>
      <c r="WUU42" s="195"/>
      <c r="WUV42" s="195"/>
      <c r="WUW42" s="195"/>
      <c r="WUX42" s="195"/>
      <c r="WUY42" s="195"/>
      <c r="WUZ42" s="195"/>
      <c r="WVA42" s="195"/>
      <c r="WVB42" s="195"/>
      <c r="WVC42" s="195"/>
      <c r="WVD42" s="195"/>
      <c r="WVE42" s="195"/>
      <c r="WVF42" s="195"/>
      <c r="WVG42" s="195"/>
      <c r="WVH42" s="195"/>
      <c r="WVI42" s="195"/>
      <c r="WVJ42" s="195"/>
      <c r="WVK42" s="195"/>
      <c r="WVL42" s="195"/>
      <c r="WVM42" s="195"/>
      <c r="WVN42" s="195"/>
      <c r="WVO42" s="195"/>
      <c r="WVP42" s="195"/>
      <c r="WVQ42" s="195"/>
      <c r="WVR42" s="195"/>
      <c r="WVS42" s="195"/>
      <c r="WVT42" s="195"/>
      <c r="WVU42" s="195"/>
      <c r="WVV42" s="195"/>
      <c r="WVW42" s="195"/>
      <c r="WVX42" s="195"/>
      <c r="WVY42" s="195"/>
      <c r="WVZ42" s="195"/>
      <c r="WWA42" s="195"/>
      <c r="WWB42" s="195"/>
      <c r="WWC42" s="195"/>
      <c r="WWD42" s="195"/>
      <c r="WWE42" s="195"/>
      <c r="WWF42" s="195"/>
      <c r="WWG42" s="195"/>
      <c r="WWH42" s="195"/>
      <c r="WWI42" s="195"/>
      <c r="WWJ42" s="195"/>
      <c r="WWK42" s="195"/>
      <c r="WWL42" s="195"/>
      <c r="WWM42" s="195"/>
      <c r="WWN42" s="195"/>
      <c r="WWO42" s="195"/>
      <c r="WWP42" s="195"/>
      <c r="WWQ42" s="195"/>
      <c r="WWR42" s="195"/>
      <c r="WWS42" s="195"/>
      <c r="WWT42" s="195"/>
      <c r="WWU42" s="195"/>
      <c r="WWV42" s="195"/>
      <c r="WWW42" s="195"/>
      <c r="WWX42" s="195"/>
      <c r="WWY42" s="195"/>
      <c r="WWZ42" s="195"/>
      <c r="WXA42" s="195"/>
      <c r="WXB42" s="195"/>
      <c r="WXC42" s="195"/>
      <c r="WXD42" s="195"/>
      <c r="WXE42" s="195"/>
      <c r="WXF42" s="195"/>
      <c r="WXG42" s="195"/>
      <c r="WXH42" s="195"/>
      <c r="WXI42" s="195"/>
    </row>
    <row r="43" spans="1:16181" s="280" customFormat="1" ht="13">
      <c r="A43" s="279"/>
      <c r="E43" s="260"/>
      <c r="F43" s="261"/>
      <c r="G43" s="261"/>
      <c r="H43" s="262" t="s">
        <v>644</v>
      </c>
      <c r="I43" s="302"/>
      <c r="J43" s="302"/>
      <c r="K43" s="302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Y43" s="303"/>
      <c r="Z43" s="303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195"/>
      <c r="BC43" s="195"/>
      <c r="BD43" s="195"/>
      <c r="BE43" s="195"/>
      <c r="BF43" s="195"/>
      <c r="BG43" s="195"/>
      <c r="BH43" s="195"/>
      <c r="BI43" s="195"/>
      <c r="BJ43" s="195"/>
      <c r="BK43" s="195"/>
      <c r="BL43" s="195"/>
      <c r="BM43" s="195"/>
      <c r="BN43" s="195"/>
      <c r="BO43" s="195"/>
      <c r="BP43" s="195"/>
      <c r="BQ43" s="195"/>
      <c r="BR43" s="195"/>
      <c r="BS43" s="195"/>
      <c r="BT43" s="195"/>
      <c r="BU43" s="195"/>
      <c r="BV43" s="195"/>
      <c r="BW43" s="195"/>
      <c r="BX43" s="195"/>
      <c r="BY43" s="195"/>
      <c r="BZ43" s="195"/>
      <c r="CA43" s="195"/>
      <c r="CB43" s="195"/>
      <c r="CC43" s="195"/>
      <c r="CD43" s="195"/>
      <c r="CE43" s="195"/>
      <c r="CF43" s="195"/>
      <c r="CG43" s="195"/>
      <c r="CH43" s="195"/>
      <c r="CI43" s="195"/>
      <c r="CJ43" s="195"/>
      <c r="CK43" s="195"/>
      <c r="CL43" s="195"/>
      <c r="CM43" s="195"/>
      <c r="CN43" s="195"/>
      <c r="CO43" s="195"/>
      <c r="CP43" s="195"/>
      <c r="CQ43" s="195"/>
      <c r="CR43" s="195"/>
      <c r="CS43" s="195"/>
      <c r="CT43" s="195"/>
      <c r="CU43" s="195"/>
      <c r="CV43" s="195"/>
      <c r="CW43" s="195"/>
      <c r="CX43" s="195"/>
      <c r="CY43" s="195"/>
      <c r="CZ43" s="195"/>
      <c r="DA43" s="195"/>
      <c r="DB43" s="195"/>
      <c r="DC43" s="195"/>
      <c r="DD43" s="195"/>
      <c r="DE43" s="195"/>
      <c r="DF43" s="195"/>
      <c r="DG43" s="195"/>
      <c r="DH43" s="195"/>
      <c r="DI43" s="195"/>
      <c r="DJ43" s="195"/>
      <c r="DK43" s="195"/>
      <c r="DL43" s="195"/>
      <c r="DM43" s="195"/>
      <c r="DN43" s="195"/>
      <c r="DO43" s="195"/>
      <c r="DP43" s="195"/>
      <c r="DQ43" s="195"/>
      <c r="DR43" s="195"/>
      <c r="DS43" s="195"/>
      <c r="DT43" s="195"/>
      <c r="DU43" s="195"/>
      <c r="DV43" s="195"/>
      <c r="DW43" s="195"/>
      <c r="DX43" s="195"/>
      <c r="DY43" s="195"/>
      <c r="DZ43" s="195"/>
      <c r="EA43" s="195"/>
      <c r="EB43" s="195"/>
      <c r="EC43" s="195"/>
      <c r="ED43" s="195"/>
      <c r="EE43" s="195"/>
      <c r="EF43" s="195"/>
      <c r="EG43" s="195"/>
      <c r="EH43" s="195"/>
      <c r="EI43" s="195"/>
      <c r="EJ43" s="195"/>
      <c r="EK43" s="195"/>
      <c r="EL43" s="195"/>
      <c r="EM43" s="195"/>
      <c r="EN43" s="195"/>
      <c r="EO43" s="195"/>
      <c r="EP43" s="195"/>
      <c r="EQ43" s="195"/>
      <c r="ER43" s="195"/>
      <c r="ES43" s="195"/>
      <c r="ET43" s="195"/>
      <c r="EU43" s="195"/>
      <c r="EV43" s="195"/>
      <c r="EW43" s="195"/>
      <c r="EX43" s="195"/>
      <c r="EY43" s="195"/>
      <c r="EZ43" s="195"/>
      <c r="FA43" s="195"/>
      <c r="FB43" s="195"/>
      <c r="FC43" s="195"/>
      <c r="FD43" s="195"/>
      <c r="FE43" s="195"/>
      <c r="FF43" s="195"/>
      <c r="FG43" s="195"/>
      <c r="FH43" s="195"/>
      <c r="FI43" s="195"/>
      <c r="FJ43" s="195"/>
      <c r="FK43" s="195"/>
      <c r="FL43" s="195"/>
      <c r="FM43" s="195"/>
      <c r="FN43" s="195"/>
      <c r="FO43" s="195"/>
      <c r="FP43" s="195"/>
      <c r="FQ43" s="195"/>
      <c r="FR43" s="195"/>
      <c r="FS43" s="195"/>
      <c r="FT43" s="195"/>
      <c r="FU43" s="195"/>
      <c r="FV43" s="195"/>
      <c r="FW43" s="195"/>
      <c r="FX43" s="195"/>
      <c r="FY43" s="195"/>
      <c r="FZ43" s="195"/>
      <c r="GA43" s="195"/>
      <c r="GB43" s="195"/>
      <c r="GC43" s="195"/>
      <c r="GD43" s="195"/>
      <c r="GE43" s="195"/>
      <c r="GF43" s="195"/>
      <c r="GG43" s="195"/>
      <c r="GH43" s="195"/>
      <c r="GI43" s="195"/>
      <c r="GJ43" s="195"/>
      <c r="GK43" s="195"/>
      <c r="GL43" s="195"/>
      <c r="GM43" s="195"/>
      <c r="GN43" s="195"/>
      <c r="GO43" s="195"/>
      <c r="GP43" s="195"/>
      <c r="GQ43" s="195"/>
      <c r="GR43" s="195"/>
      <c r="GS43" s="195"/>
      <c r="GT43" s="195"/>
      <c r="GU43" s="195"/>
      <c r="GV43" s="195"/>
      <c r="GW43" s="195"/>
      <c r="GX43" s="195"/>
      <c r="GY43" s="195"/>
      <c r="GZ43" s="195"/>
      <c r="HA43" s="195"/>
      <c r="HB43" s="195"/>
      <c r="HC43" s="195"/>
      <c r="HD43" s="195"/>
      <c r="HE43" s="195"/>
      <c r="HF43" s="195"/>
      <c r="HG43" s="195"/>
      <c r="HH43" s="195"/>
      <c r="HI43" s="195"/>
      <c r="HJ43" s="195"/>
      <c r="HK43" s="195"/>
      <c r="HL43" s="195"/>
      <c r="HM43" s="195"/>
      <c r="HN43" s="195"/>
      <c r="HO43" s="195"/>
      <c r="HP43" s="195"/>
      <c r="HQ43" s="195"/>
      <c r="HR43" s="195"/>
      <c r="HS43" s="195"/>
      <c r="HT43" s="195"/>
      <c r="HU43" s="195"/>
      <c r="HV43" s="195"/>
      <c r="HW43" s="195"/>
      <c r="HX43" s="195"/>
      <c r="HY43" s="195"/>
      <c r="HZ43" s="195"/>
      <c r="IA43" s="195"/>
      <c r="IB43" s="195"/>
      <c r="IC43" s="195"/>
      <c r="ID43" s="195"/>
      <c r="IE43" s="195"/>
      <c r="IF43" s="195"/>
      <c r="IG43" s="195"/>
      <c r="IH43" s="195"/>
      <c r="II43" s="195"/>
      <c r="IJ43" s="195"/>
      <c r="IK43" s="195"/>
      <c r="IL43" s="195"/>
      <c r="IM43" s="195"/>
      <c r="IN43" s="195"/>
      <c r="IO43" s="195"/>
      <c r="IP43" s="195"/>
      <c r="IQ43" s="195"/>
      <c r="IR43" s="195"/>
      <c r="IS43" s="195"/>
      <c r="IT43" s="195"/>
      <c r="IU43" s="195"/>
      <c r="IV43" s="195"/>
      <c r="IW43" s="195"/>
      <c r="IX43" s="195"/>
      <c r="IY43" s="195"/>
      <c r="IZ43" s="195"/>
      <c r="JA43" s="195"/>
      <c r="JB43" s="195"/>
      <c r="JC43" s="195"/>
      <c r="JD43" s="195"/>
      <c r="JE43" s="195"/>
      <c r="JF43" s="195"/>
      <c r="JG43" s="195"/>
      <c r="JH43" s="195"/>
      <c r="JI43" s="195"/>
      <c r="JJ43" s="195"/>
      <c r="JK43" s="195"/>
      <c r="JL43" s="195"/>
      <c r="JM43" s="195"/>
      <c r="JN43" s="195"/>
      <c r="JO43" s="195"/>
      <c r="JP43" s="195"/>
      <c r="JQ43" s="195"/>
      <c r="JR43" s="195"/>
      <c r="JS43" s="195"/>
      <c r="JT43" s="195"/>
      <c r="JU43" s="195"/>
      <c r="JV43" s="195"/>
      <c r="JW43" s="195"/>
      <c r="JX43" s="195"/>
      <c r="JY43" s="195"/>
      <c r="JZ43" s="195"/>
      <c r="KA43" s="195"/>
      <c r="KB43" s="195"/>
      <c r="KC43" s="195"/>
      <c r="KD43" s="195"/>
      <c r="KE43" s="195"/>
      <c r="KF43" s="195"/>
      <c r="KG43" s="195"/>
      <c r="KH43" s="195"/>
      <c r="KI43" s="195"/>
      <c r="KJ43" s="195"/>
      <c r="KK43" s="195"/>
      <c r="KL43" s="195"/>
      <c r="KM43" s="195"/>
      <c r="KN43" s="195"/>
      <c r="KO43" s="195"/>
      <c r="KP43" s="195"/>
      <c r="KQ43" s="195"/>
      <c r="KR43" s="195"/>
      <c r="KS43" s="195"/>
      <c r="KT43" s="195"/>
      <c r="KU43" s="195"/>
      <c r="KV43" s="195"/>
      <c r="KW43" s="195"/>
      <c r="KX43" s="195"/>
      <c r="KY43" s="195"/>
      <c r="KZ43" s="195"/>
      <c r="LA43" s="195"/>
      <c r="LB43" s="195"/>
      <c r="LC43" s="195"/>
      <c r="LD43" s="195"/>
      <c r="LE43" s="195"/>
      <c r="LF43" s="195"/>
      <c r="LG43" s="195"/>
      <c r="LH43" s="195"/>
      <c r="LI43" s="195"/>
      <c r="LJ43" s="195"/>
      <c r="LK43" s="195"/>
      <c r="LL43" s="195"/>
      <c r="LM43" s="195"/>
      <c r="LN43" s="195"/>
      <c r="LO43" s="195"/>
      <c r="LP43" s="195"/>
      <c r="LQ43" s="195"/>
      <c r="LR43" s="195"/>
      <c r="LS43" s="195"/>
      <c r="LT43" s="195"/>
      <c r="LU43" s="195"/>
      <c r="LV43" s="195"/>
      <c r="LW43" s="195"/>
      <c r="LX43" s="195"/>
      <c r="LY43" s="195"/>
      <c r="LZ43" s="195"/>
      <c r="MA43" s="195"/>
      <c r="MB43" s="195"/>
      <c r="MC43" s="195"/>
      <c r="MD43" s="195"/>
      <c r="ME43" s="195"/>
      <c r="MF43" s="195"/>
      <c r="MG43" s="195"/>
      <c r="MH43" s="195"/>
      <c r="MI43" s="195"/>
      <c r="MJ43" s="195"/>
      <c r="MK43" s="195"/>
      <c r="ML43" s="195"/>
      <c r="MM43" s="195"/>
      <c r="MN43" s="195"/>
      <c r="MO43" s="195"/>
      <c r="MP43" s="195"/>
      <c r="MQ43" s="195"/>
      <c r="MR43" s="195"/>
      <c r="MS43" s="195"/>
      <c r="MT43" s="195"/>
      <c r="MU43" s="195"/>
      <c r="MV43" s="195"/>
      <c r="MW43" s="195"/>
      <c r="MX43" s="195"/>
      <c r="MY43" s="195"/>
      <c r="MZ43" s="195"/>
      <c r="NA43" s="195"/>
      <c r="NB43" s="195"/>
      <c r="NC43" s="195"/>
      <c r="ND43" s="195"/>
      <c r="NE43" s="195"/>
      <c r="NF43" s="195"/>
      <c r="NG43" s="195"/>
      <c r="NH43" s="195"/>
      <c r="NI43" s="195"/>
      <c r="NJ43" s="195"/>
      <c r="NK43" s="195"/>
      <c r="NL43" s="195"/>
      <c r="NM43" s="195"/>
      <c r="NN43" s="195"/>
      <c r="NO43" s="195"/>
      <c r="NP43" s="195"/>
      <c r="NQ43" s="195"/>
      <c r="NR43" s="195"/>
      <c r="NS43" s="195"/>
      <c r="NT43" s="195"/>
      <c r="NU43" s="195"/>
      <c r="NV43" s="195"/>
      <c r="NW43" s="195"/>
      <c r="NX43" s="195"/>
      <c r="NY43" s="195"/>
      <c r="NZ43" s="195"/>
      <c r="OA43" s="195"/>
      <c r="OB43" s="195"/>
      <c r="OC43" s="195"/>
      <c r="OD43" s="195"/>
      <c r="OE43" s="195"/>
      <c r="OF43" s="195"/>
      <c r="OG43" s="195"/>
      <c r="OH43" s="195"/>
      <c r="OI43" s="195"/>
      <c r="OJ43" s="195"/>
      <c r="OK43" s="195"/>
      <c r="OL43" s="195"/>
      <c r="OM43" s="195"/>
      <c r="ON43" s="195"/>
      <c r="OO43" s="195"/>
      <c r="OP43" s="195"/>
      <c r="OQ43" s="195"/>
      <c r="OR43" s="195"/>
      <c r="OS43" s="195"/>
      <c r="OT43" s="195"/>
      <c r="OU43" s="195"/>
      <c r="OV43" s="195"/>
      <c r="OW43" s="195"/>
      <c r="OX43" s="195"/>
      <c r="OY43" s="195"/>
      <c r="OZ43" s="195"/>
      <c r="PA43" s="195"/>
      <c r="PB43" s="195"/>
      <c r="PC43" s="195"/>
      <c r="PD43" s="195"/>
      <c r="PE43" s="195"/>
      <c r="PF43" s="195"/>
      <c r="PG43" s="195"/>
      <c r="PH43" s="195"/>
      <c r="PI43" s="195"/>
      <c r="PJ43" s="195"/>
      <c r="PK43" s="195"/>
      <c r="PL43" s="195"/>
      <c r="PM43" s="195"/>
      <c r="PN43" s="195"/>
      <c r="PO43" s="195"/>
      <c r="PP43" s="195"/>
      <c r="PQ43" s="195"/>
      <c r="PR43" s="195"/>
      <c r="PS43" s="195"/>
      <c r="PT43" s="195"/>
      <c r="PU43" s="195"/>
      <c r="PV43" s="195"/>
      <c r="PW43" s="195"/>
      <c r="PX43" s="195"/>
      <c r="PY43" s="195"/>
      <c r="PZ43" s="195"/>
      <c r="QA43" s="195"/>
      <c r="QB43" s="195"/>
      <c r="QC43" s="195"/>
      <c r="QD43" s="195"/>
      <c r="QE43" s="195"/>
      <c r="QF43" s="195"/>
      <c r="QG43" s="195"/>
      <c r="QH43" s="195"/>
      <c r="QI43" s="195"/>
      <c r="QJ43" s="195"/>
      <c r="QK43" s="195"/>
      <c r="QL43" s="195"/>
      <c r="QM43" s="195"/>
      <c r="QN43" s="195"/>
      <c r="QO43" s="195"/>
      <c r="QP43" s="195"/>
      <c r="QQ43" s="195"/>
      <c r="QR43" s="195"/>
      <c r="QS43" s="195"/>
      <c r="QT43" s="195"/>
      <c r="QU43" s="195"/>
      <c r="QV43" s="195"/>
      <c r="QW43" s="195"/>
      <c r="QX43" s="195"/>
      <c r="QY43" s="195"/>
      <c r="QZ43" s="195"/>
      <c r="RA43" s="195"/>
      <c r="RB43" s="195"/>
      <c r="RC43" s="195"/>
      <c r="RD43" s="195"/>
      <c r="RE43" s="195"/>
      <c r="RF43" s="195"/>
      <c r="RG43" s="195"/>
      <c r="RH43" s="195"/>
      <c r="RI43" s="195"/>
      <c r="RJ43" s="195"/>
      <c r="RK43" s="195"/>
      <c r="RL43" s="195"/>
      <c r="RM43" s="195"/>
      <c r="RN43" s="195"/>
      <c r="RO43" s="195"/>
      <c r="RP43" s="195"/>
      <c r="RQ43" s="195"/>
      <c r="RR43" s="195"/>
      <c r="RS43" s="195"/>
      <c r="RT43" s="195"/>
      <c r="RU43" s="195"/>
      <c r="RV43" s="195"/>
      <c r="RW43" s="195"/>
      <c r="RX43" s="195"/>
      <c r="RY43" s="195"/>
      <c r="RZ43" s="195"/>
      <c r="SA43" s="195"/>
      <c r="SB43" s="195"/>
      <c r="SC43" s="195"/>
      <c r="SD43" s="195"/>
      <c r="SE43" s="195"/>
      <c r="SF43" s="195"/>
      <c r="SG43" s="195"/>
      <c r="SH43" s="195"/>
      <c r="SI43" s="195"/>
      <c r="SJ43" s="195"/>
      <c r="SK43" s="195"/>
      <c r="SL43" s="195"/>
      <c r="SM43" s="195"/>
      <c r="SN43" s="195"/>
      <c r="SO43" s="195"/>
      <c r="SP43" s="195"/>
      <c r="SQ43" s="195"/>
      <c r="SR43" s="195"/>
      <c r="SS43" s="195"/>
      <c r="ST43" s="195"/>
      <c r="SU43" s="195"/>
      <c r="SV43" s="195"/>
      <c r="SW43" s="195"/>
      <c r="SX43" s="195"/>
      <c r="SY43" s="195"/>
      <c r="SZ43" s="195"/>
      <c r="TA43" s="195"/>
      <c r="TB43" s="195"/>
      <c r="TC43" s="195"/>
      <c r="TD43" s="195"/>
      <c r="TE43" s="195"/>
      <c r="TF43" s="195"/>
      <c r="TG43" s="195"/>
      <c r="TH43" s="195"/>
      <c r="TI43" s="195"/>
      <c r="TJ43" s="195"/>
      <c r="TK43" s="195"/>
      <c r="TL43" s="195"/>
      <c r="TM43" s="195"/>
      <c r="TN43" s="195"/>
      <c r="TO43" s="195"/>
      <c r="TP43" s="195"/>
      <c r="TQ43" s="195"/>
      <c r="TR43" s="195"/>
      <c r="TS43" s="195"/>
      <c r="TT43" s="195"/>
      <c r="TU43" s="195"/>
      <c r="TV43" s="195"/>
      <c r="TW43" s="195"/>
      <c r="TX43" s="195"/>
      <c r="TY43" s="195"/>
      <c r="TZ43" s="195"/>
      <c r="UA43" s="195"/>
      <c r="UB43" s="195"/>
      <c r="UC43" s="195"/>
      <c r="UD43" s="195"/>
      <c r="UE43" s="195"/>
      <c r="UF43" s="195"/>
      <c r="UG43" s="195"/>
      <c r="UH43" s="195"/>
      <c r="UI43" s="195"/>
      <c r="UJ43" s="195"/>
      <c r="UK43" s="195"/>
      <c r="UL43" s="195"/>
      <c r="UM43" s="195"/>
      <c r="UN43" s="195"/>
      <c r="UO43" s="195"/>
      <c r="UP43" s="195"/>
      <c r="UQ43" s="195"/>
      <c r="UR43" s="195"/>
      <c r="US43" s="195"/>
      <c r="UT43" s="195"/>
      <c r="UU43" s="195"/>
      <c r="UV43" s="195"/>
      <c r="UW43" s="195"/>
      <c r="UX43" s="195"/>
      <c r="UY43" s="195"/>
      <c r="UZ43" s="195"/>
      <c r="VA43" s="195"/>
      <c r="VB43" s="195"/>
      <c r="VC43" s="195"/>
      <c r="VD43" s="195"/>
      <c r="VE43" s="195"/>
      <c r="VF43" s="195"/>
      <c r="VG43" s="195"/>
      <c r="VH43" s="195"/>
      <c r="VI43" s="195"/>
      <c r="VJ43" s="195"/>
      <c r="VK43" s="195"/>
      <c r="VL43" s="195"/>
      <c r="VM43" s="195"/>
      <c r="VN43" s="195"/>
      <c r="VO43" s="195"/>
      <c r="VP43" s="195"/>
      <c r="VQ43" s="195"/>
      <c r="VR43" s="195"/>
      <c r="VS43" s="195"/>
      <c r="VT43" s="195"/>
      <c r="VU43" s="195"/>
      <c r="VV43" s="195"/>
      <c r="VW43" s="195"/>
      <c r="VX43" s="195"/>
      <c r="VY43" s="195"/>
      <c r="VZ43" s="195"/>
      <c r="WA43" s="195"/>
      <c r="WB43" s="195"/>
      <c r="WC43" s="195"/>
      <c r="WD43" s="195"/>
      <c r="WE43" s="195"/>
      <c r="WF43" s="195"/>
      <c r="WG43" s="195"/>
      <c r="WH43" s="195"/>
      <c r="WI43" s="195"/>
      <c r="WJ43" s="195"/>
      <c r="WK43" s="195"/>
      <c r="WL43" s="195"/>
      <c r="WM43" s="195"/>
      <c r="WN43" s="195"/>
      <c r="WO43" s="195"/>
      <c r="WP43" s="195"/>
      <c r="WQ43" s="195"/>
      <c r="WR43" s="195"/>
      <c r="WS43" s="195"/>
      <c r="WT43" s="195"/>
      <c r="WU43" s="195"/>
      <c r="WV43" s="195"/>
      <c r="WW43" s="195"/>
      <c r="WX43" s="195"/>
      <c r="WY43" s="195"/>
      <c r="WZ43" s="195"/>
      <c r="XA43" s="195"/>
      <c r="XB43" s="195"/>
      <c r="XC43" s="195"/>
      <c r="XD43" s="195"/>
      <c r="XE43" s="195"/>
      <c r="XF43" s="195"/>
      <c r="XG43" s="195"/>
      <c r="XH43" s="195"/>
      <c r="XI43" s="195"/>
      <c r="XJ43" s="195"/>
      <c r="XK43" s="195"/>
      <c r="XL43" s="195"/>
      <c r="XM43" s="195"/>
      <c r="XN43" s="195"/>
      <c r="XO43" s="195"/>
      <c r="XP43" s="195"/>
      <c r="XQ43" s="195"/>
      <c r="XR43" s="195"/>
      <c r="XS43" s="195"/>
      <c r="XT43" s="195"/>
      <c r="XU43" s="195"/>
      <c r="XV43" s="195"/>
      <c r="XW43" s="195"/>
      <c r="XX43" s="195"/>
      <c r="XY43" s="195"/>
      <c r="XZ43" s="195"/>
      <c r="YA43" s="195"/>
      <c r="YB43" s="195"/>
      <c r="YC43" s="195"/>
      <c r="YD43" s="195"/>
      <c r="YE43" s="195"/>
      <c r="YF43" s="195"/>
      <c r="YG43" s="195"/>
      <c r="YH43" s="195"/>
      <c r="YI43" s="195"/>
      <c r="YJ43" s="195"/>
      <c r="YK43" s="195"/>
      <c r="YL43" s="195"/>
      <c r="YM43" s="195"/>
      <c r="YN43" s="195"/>
      <c r="YO43" s="195"/>
      <c r="YP43" s="195"/>
      <c r="YQ43" s="195"/>
      <c r="YR43" s="195"/>
      <c r="YS43" s="195"/>
      <c r="YT43" s="195"/>
      <c r="YU43" s="195"/>
      <c r="YV43" s="195"/>
      <c r="YW43" s="195"/>
      <c r="YX43" s="195"/>
      <c r="YY43" s="195"/>
      <c r="YZ43" s="195"/>
      <c r="ZA43" s="195"/>
      <c r="ZB43" s="195"/>
      <c r="ZC43" s="195"/>
      <c r="ZD43" s="195"/>
      <c r="ZE43" s="195"/>
      <c r="ZF43" s="195"/>
      <c r="ZG43" s="195"/>
      <c r="ZH43" s="195"/>
      <c r="ZI43" s="195"/>
      <c r="ZJ43" s="195"/>
      <c r="ZK43" s="195"/>
      <c r="ZL43" s="195"/>
      <c r="ZM43" s="195"/>
      <c r="ZN43" s="195"/>
      <c r="ZO43" s="195"/>
      <c r="ZP43" s="195"/>
      <c r="ZQ43" s="195"/>
      <c r="ZR43" s="195"/>
      <c r="ZS43" s="195"/>
      <c r="ZT43" s="195"/>
      <c r="ZU43" s="195"/>
      <c r="ZV43" s="195"/>
      <c r="ZW43" s="195"/>
      <c r="ZX43" s="195"/>
      <c r="ZY43" s="195"/>
      <c r="ZZ43" s="195"/>
      <c r="AAA43" s="195"/>
      <c r="AAB43" s="195"/>
      <c r="AAC43" s="195"/>
      <c r="AAD43" s="195"/>
      <c r="AAE43" s="195"/>
      <c r="AAF43" s="195"/>
      <c r="AAG43" s="195"/>
      <c r="AAH43" s="195"/>
      <c r="AAI43" s="195"/>
      <c r="AAJ43" s="195"/>
      <c r="AAK43" s="195"/>
      <c r="AAL43" s="195"/>
      <c r="AAM43" s="195"/>
      <c r="AAN43" s="195"/>
      <c r="AAO43" s="195"/>
      <c r="AAP43" s="195"/>
      <c r="AAQ43" s="195"/>
      <c r="AAR43" s="195"/>
      <c r="AAS43" s="195"/>
      <c r="AAT43" s="195"/>
      <c r="AAU43" s="195"/>
      <c r="AAV43" s="195"/>
      <c r="AAW43" s="195"/>
      <c r="AAX43" s="195"/>
      <c r="AAY43" s="195"/>
      <c r="AAZ43" s="195"/>
      <c r="ABA43" s="195"/>
      <c r="ABB43" s="195"/>
      <c r="ABC43" s="195"/>
      <c r="ABD43" s="195"/>
      <c r="ABE43" s="195"/>
      <c r="ABF43" s="195"/>
      <c r="ABG43" s="195"/>
      <c r="ABH43" s="195"/>
      <c r="ABI43" s="195"/>
      <c r="ABJ43" s="195"/>
      <c r="ABK43" s="195"/>
      <c r="ABL43" s="195"/>
      <c r="ABM43" s="195"/>
      <c r="ABN43" s="195"/>
      <c r="ABO43" s="195"/>
      <c r="ABP43" s="195"/>
      <c r="ABQ43" s="195"/>
      <c r="ABR43" s="195"/>
      <c r="ABS43" s="195"/>
      <c r="ABT43" s="195"/>
      <c r="ABU43" s="195"/>
      <c r="ABV43" s="195"/>
      <c r="ABW43" s="195"/>
      <c r="ABX43" s="195"/>
      <c r="ABY43" s="195"/>
      <c r="ABZ43" s="195"/>
      <c r="ACA43" s="195"/>
      <c r="ACB43" s="195"/>
      <c r="ACC43" s="195"/>
      <c r="ACD43" s="195"/>
      <c r="ACE43" s="195"/>
      <c r="ACF43" s="195"/>
      <c r="ACG43" s="195"/>
      <c r="ACH43" s="195"/>
      <c r="ACI43" s="195"/>
      <c r="ACJ43" s="195"/>
      <c r="ACK43" s="195"/>
      <c r="ACL43" s="195"/>
      <c r="ACM43" s="195"/>
      <c r="ACN43" s="195"/>
      <c r="ACO43" s="195"/>
      <c r="ACP43" s="195"/>
      <c r="ACQ43" s="195"/>
      <c r="ACR43" s="195"/>
      <c r="ACS43" s="195"/>
      <c r="ACT43" s="195"/>
      <c r="ACU43" s="195"/>
      <c r="ACV43" s="195"/>
      <c r="ACW43" s="195"/>
      <c r="ACX43" s="195"/>
      <c r="ACY43" s="195"/>
      <c r="ACZ43" s="195"/>
      <c r="ADA43" s="195"/>
      <c r="ADB43" s="195"/>
      <c r="ADC43" s="195"/>
      <c r="ADD43" s="195"/>
      <c r="ADE43" s="195"/>
      <c r="ADF43" s="195"/>
      <c r="ADG43" s="195"/>
      <c r="ADH43" s="195"/>
      <c r="ADI43" s="195"/>
      <c r="ADJ43" s="195"/>
      <c r="ADK43" s="195"/>
      <c r="ADL43" s="195"/>
      <c r="ADM43" s="195"/>
      <c r="ADN43" s="195"/>
      <c r="ADO43" s="195"/>
      <c r="ADP43" s="195"/>
      <c r="ADQ43" s="195"/>
      <c r="ADR43" s="195"/>
      <c r="ADS43" s="195"/>
      <c r="ADT43" s="195"/>
      <c r="ADU43" s="195"/>
      <c r="ADV43" s="195"/>
      <c r="ADW43" s="195"/>
      <c r="ADX43" s="195"/>
      <c r="ADY43" s="195"/>
      <c r="ADZ43" s="195"/>
      <c r="AEA43" s="195"/>
      <c r="AEB43" s="195"/>
      <c r="AEC43" s="195"/>
      <c r="AED43" s="195"/>
      <c r="AEE43" s="195"/>
      <c r="AEF43" s="195"/>
      <c r="AEG43" s="195"/>
      <c r="AEH43" s="195"/>
      <c r="AEI43" s="195"/>
      <c r="AEJ43" s="195"/>
      <c r="AEK43" s="195"/>
      <c r="AEL43" s="195"/>
      <c r="AEM43" s="195"/>
      <c r="AEN43" s="195"/>
      <c r="AEO43" s="195"/>
      <c r="AEP43" s="195"/>
      <c r="AEQ43" s="195"/>
      <c r="AER43" s="195"/>
      <c r="AES43" s="195"/>
      <c r="AET43" s="195"/>
      <c r="AEU43" s="195"/>
      <c r="AEV43" s="195"/>
      <c r="AEW43" s="195"/>
      <c r="AEX43" s="195"/>
      <c r="AEY43" s="195"/>
      <c r="AEZ43" s="195"/>
      <c r="AFA43" s="195"/>
      <c r="AFB43" s="195"/>
      <c r="AFC43" s="195"/>
      <c r="AFD43" s="195"/>
      <c r="AFE43" s="195"/>
      <c r="AFF43" s="195"/>
      <c r="AFG43" s="195"/>
      <c r="AFH43" s="195"/>
      <c r="AFI43" s="195"/>
      <c r="AFJ43" s="195"/>
      <c r="AFK43" s="195"/>
      <c r="AFL43" s="195"/>
      <c r="AFM43" s="195"/>
      <c r="AFN43" s="195"/>
      <c r="AFO43" s="195"/>
      <c r="AFP43" s="195"/>
      <c r="AFQ43" s="195"/>
      <c r="AFR43" s="195"/>
      <c r="AFS43" s="195"/>
      <c r="AFT43" s="195"/>
      <c r="AFU43" s="195"/>
      <c r="AFV43" s="195"/>
      <c r="AFW43" s="195"/>
      <c r="AFX43" s="195"/>
      <c r="AFY43" s="195"/>
      <c r="AFZ43" s="195"/>
      <c r="AGA43" s="195"/>
      <c r="AGB43" s="195"/>
      <c r="AGC43" s="195"/>
      <c r="AGD43" s="195"/>
      <c r="AGE43" s="195"/>
      <c r="AGF43" s="195"/>
      <c r="AGG43" s="195"/>
      <c r="AGH43" s="195"/>
      <c r="AGI43" s="195"/>
      <c r="AGJ43" s="195"/>
      <c r="AGK43" s="195"/>
      <c r="AGL43" s="195"/>
      <c r="AGM43" s="195"/>
      <c r="AGN43" s="195"/>
      <c r="AGO43" s="195"/>
      <c r="AGP43" s="195"/>
      <c r="AGQ43" s="195"/>
      <c r="AGR43" s="195"/>
      <c r="AGS43" s="195"/>
      <c r="AGT43" s="195"/>
      <c r="AGU43" s="195"/>
      <c r="AGV43" s="195"/>
      <c r="AGW43" s="195"/>
      <c r="AGX43" s="195"/>
      <c r="AGY43" s="195"/>
      <c r="AGZ43" s="195"/>
      <c r="AHA43" s="195"/>
      <c r="AHB43" s="195"/>
      <c r="AHC43" s="195"/>
      <c r="AHD43" s="195"/>
      <c r="AHE43" s="195"/>
      <c r="AHF43" s="195"/>
      <c r="AHG43" s="195"/>
      <c r="AHH43" s="195"/>
      <c r="AHI43" s="195"/>
      <c r="AHJ43" s="195"/>
      <c r="AHK43" s="195"/>
      <c r="AHL43" s="195"/>
      <c r="AHM43" s="195"/>
      <c r="AHN43" s="195"/>
      <c r="AHO43" s="195"/>
      <c r="AHP43" s="195"/>
      <c r="AHQ43" s="195"/>
      <c r="AHR43" s="195"/>
      <c r="AHS43" s="195"/>
      <c r="AHT43" s="195"/>
      <c r="AHU43" s="195"/>
      <c r="AHV43" s="195"/>
      <c r="AHW43" s="195"/>
      <c r="AHX43" s="195"/>
      <c r="AHY43" s="195"/>
      <c r="AHZ43" s="195"/>
      <c r="AIA43" s="195"/>
      <c r="AIB43" s="195"/>
      <c r="AIC43" s="195"/>
      <c r="AID43" s="195"/>
      <c r="AIE43" s="195"/>
      <c r="AIF43" s="195"/>
      <c r="AIG43" s="195"/>
      <c r="AIH43" s="195"/>
      <c r="AII43" s="195"/>
      <c r="AIJ43" s="195"/>
      <c r="AIK43" s="195"/>
      <c r="AIL43" s="195"/>
      <c r="AIM43" s="195"/>
      <c r="AIN43" s="195"/>
      <c r="AIO43" s="195"/>
      <c r="AIP43" s="195"/>
      <c r="AIQ43" s="195"/>
      <c r="AIR43" s="195"/>
      <c r="AIS43" s="195"/>
      <c r="AIT43" s="195"/>
      <c r="AIU43" s="195"/>
      <c r="AIV43" s="195"/>
      <c r="AIW43" s="195"/>
      <c r="AIX43" s="195"/>
      <c r="AIY43" s="195"/>
      <c r="AIZ43" s="195"/>
      <c r="AJA43" s="195"/>
      <c r="AJB43" s="195"/>
      <c r="AJC43" s="195"/>
      <c r="AJD43" s="195"/>
      <c r="AJE43" s="195"/>
      <c r="AJF43" s="195"/>
      <c r="AJG43" s="195"/>
      <c r="AJH43" s="195"/>
      <c r="AJI43" s="195"/>
      <c r="AJJ43" s="195"/>
      <c r="AJK43" s="195"/>
      <c r="AJL43" s="195"/>
      <c r="AJM43" s="195"/>
      <c r="AJN43" s="195"/>
      <c r="AJO43" s="195"/>
      <c r="AJP43" s="195"/>
      <c r="AJQ43" s="195"/>
      <c r="AJR43" s="195"/>
      <c r="AJS43" s="195"/>
      <c r="AJT43" s="195"/>
      <c r="AJU43" s="195"/>
      <c r="AJV43" s="195"/>
      <c r="AJW43" s="195"/>
      <c r="AJX43" s="195"/>
      <c r="AJY43" s="195"/>
      <c r="AJZ43" s="195"/>
      <c r="AKA43" s="195"/>
      <c r="AKB43" s="195"/>
      <c r="AKC43" s="195"/>
      <c r="AKD43" s="195"/>
      <c r="AKE43" s="195"/>
      <c r="AKF43" s="195"/>
      <c r="AKG43" s="195"/>
      <c r="AKH43" s="195"/>
      <c r="AKI43" s="195"/>
      <c r="AKJ43" s="195"/>
      <c r="AKK43" s="195"/>
      <c r="AKL43" s="195"/>
      <c r="AKM43" s="195"/>
      <c r="AKN43" s="195"/>
      <c r="AKO43" s="195"/>
      <c r="AKP43" s="195"/>
      <c r="AKQ43" s="195"/>
      <c r="AKR43" s="195"/>
      <c r="AKS43" s="195"/>
      <c r="AKT43" s="195"/>
      <c r="AKU43" s="195"/>
      <c r="AKV43" s="195"/>
      <c r="AKW43" s="195"/>
      <c r="AKX43" s="195"/>
      <c r="AKY43" s="195"/>
      <c r="AKZ43" s="195"/>
      <c r="ALA43" s="195"/>
      <c r="ALB43" s="195"/>
      <c r="ALC43" s="195"/>
      <c r="ALD43" s="195"/>
      <c r="ALE43" s="195"/>
      <c r="ALF43" s="195"/>
      <c r="ALG43" s="195"/>
      <c r="ALH43" s="195"/>
      <c r="ALI43" s="195"/>
      <c r="ALJ43" s="195"/>
      <c r="ALK43" s="195"/>
      <c r="ALL43" s="195"/>
      <c r="ALM43" s="195"/>
      <c r="ALN43" s="195"/>
      <c r="ALO43" s="195"/>
      <c r="ALP43" s="195"/>
      <c r="ALQ43" s="195"/>
      <c r="ALR43" s="195"/>
      <c r="ALS43" s="195"/>
      <c r="ALT43" s="195"/>
      <c r="ALU43" s="195"/>
      <c r="ALV43" s="195"/>
      <c r="ALW43" s="195"/>
      <c r="ALX43" s="195"/>
      <c r="ALY43" s="195"/>
      <c r="ALZ43" s="195"/>
      <c r="AMA43" s="195"/>
      <c r="AMB43" s="195"/>
      <c r="AMC43" s="195"/>
      <c r="AMD43" s="195"/>
      <c r="AME43" s="195"/>
      <c r="AMF43" s="195"/>
      <c r="AMG43" s="195"/>
      <c r="AMH43" s="195"/>
      <c r="AMI43" s="195"/>
      <c r="AMJ43" s="195"/>
      <c r="AMK43" s="195"/>
      <c r="AML43" s="195"/>
      <c r="AMM43" s="195"/>
      <c r="AMN43" s="195"/>
      <c r="AMO43" s="195"/>
      <c r="AMP43" s="195"/>
      <c r="AMQ43" s="195"/>
      <c r="AMR43" s="195"/>
      <c r="AMS43" s="195"/>
      <c r="AMT43" s="195"/>
      <c r="AMU43" s="195"/>
      <c r="AMV43" s="195"/>
      <c r="AMW43" s="195"/>
      <c r="AMX43" s="195"/>
      <c r="AMY43" s="195"/>
      <c r="AMZ43" s="195"/>
      <c r="ANA43" s="195"/>
      <c r="ANB43" s="195"/>
      <c r="ANC43" s="195"/>
      <c r="AND43" s="195"/>
      <c r="ANE43" s="195"/>
      <c r="ANF43" s="195"/>
      <c r="ANG43" s="195"/>
      <c r="ANH43" s="195"/>
      <c r="ANI43" s="195"/>
      <c r="ANJ43" s="195"/>
      <c r="ANK43" s="195"/>
      <c r="ANL43" s="195"/>
      <c r="ANM43" s="195"/>
      <c r="ANN43" s="195"/>
      <c r="ANO43" s="195"/>
      <c r="ANP43" s="195"/>
      <c r="ANQ43" s="195"/>
      <c r="ANR43" s="195"/>
      <c r="ANS43" s="195"/>
      <c r="ANT43" s="195"/>
      <c r="ANU43" s="195"/>
      <c r="ANV43" s="195"/>
      <c r="ANW43" s="195"/>
      <c r="ANX43" s="195"/>
      <c r="ANY43" s="195"/>
      <c r="ANZ43" s="195"/>
      <c r="AOA43" s="195"/>
      <c r="AOB43" s="195"/>
      <c r="AOC43" s="195"/>
      <c r="AOD43" s="195"/>
      <c r="AOE43" s="195"/>
      <c r="AOF43" s="195"/>
      <c r="AOG43" s="195"/>
      <c r="AOH43" s="195"/>
      <c r="AOI43" s="195"/>
      <c r="AOJ43" s="195"/>
      <c r="AOK43" s="195"/>
      <c r="AOL43" s="195"/>
      <c r="AOM43" s="195"/>
      <c r="AON43" s="195"/>
      <c r="AOO43" s="195"/>
      <c r="AOP43" s="195"/>
      <c r="AOQ43" s="195"/>
      <c r="AOR43" s="195"/>
      <c r="AOS43" s="195"/>
      <c r="AOT43" s="195"/>
      <c r="AOU43" s="195"/>
      <c r="AOV43" s="195"/>
      <c r="AOW43" s="195"/>
      <c r="AOX43" s="195"/>
      <c r="AOY43" s="195"/>
      <c r="AOZ43" s="195"/>
      <c r="APA43" s="195"/>
      <c r="APB43" s="195"/>
      <c r="APC43" s="195"/>
      <c r="APD43" s="195"/>
      <c r="APE43" s="195"/>
      <c r="APF43" s="195"/>
      <c r="APG43" s="195"/>
      <c r="APH43" s="195"/>
      <c r="API43" s="195"/>
      <c r="APJ43" s="195"/>
      <c r="APK43" s="195"/>
      <c r="APL43" s="195"/>
      <c r="APM43" s="195"/>
      <c r="APN43" s="195"/>
      <c r="APO43" s="195"/>
      <c r="APP43" s="195"/>
      <c r="APQ43" s="195"/>
      <c r="APR43" s="195"/>
      <c r="APS43" s="195"/>
      <c r="APT43" s="195"/>
      <c r="APU43" s="195"/>
      <c r="APV43" s="195"/>
      <c r="APW43" s="195"/>
      <c r="APX43" s="195"/>
      <c r="APY43" s="195"/>
      <c r="APZ43" s="195"/>
      <c r="AQA43" s="195"/>
      <c r="AQB43" s="195"/>
      <c r="AQC43" s="195"/>
      <c r="AQD43" s="195"/>
      <c r="AQE43" s="195"/>
      <c r="AQF43" s="195"/>
      <c r="AQG43" s="195"/>
      <c r="AQH43" s="195"/>
      <c r="AQI43" s="195"/>
      <c r="AQJ43" s="195"/>
      <c r="AQK43" s="195"/>
      <c r="AQL43" s="195"/>
      <c r="AQM43" s="195"/>
      <c r="AQN43" s="195"/>
      <c r="AQO43" s="195"/>
      <c r="AQP43" s="195"/>
      <c r="AQQ43" s="195"/>
      <c r="AQR43" s="195"/>
      <c r="AQS43" s="195"/>
      <c r="AQT43" s="195"/>
      <c r="AQU43" s="195"/>
      <c r="AQV43" s="195"/>
      <c r="AQW43" s="195"/>
      <c r="AQX43" s="195"/>
      <c r="AQY43" s="195"/>
      <c r="AQZ43" s="195"/>
      <c r="ARA43" s="195"/>
      <c r="ARB43" s="195"/>
      <c r="ARC43" s="195"/>
      <c r="ARD43" s="195"/>
      <c r="ARE43" s="195"/>
      <c r="ARF43" s="195"/>
      <c r="ARG43" s="195"/>
      <c r="ARH43" s="195"/>
      <c r="ARI43" s="195"/>
      <c r="ARJ43" s="195"/>
      <c r="ARK43" s="195"/>
      <c r="ARL43" s="195"/>
      <c r="ARM43" s="195"/>
      <c r="ARN43" s="195"/>
      <c r="ARO43" s="195"/>
      <c r="ARP43" s="195"/>
      <c r="ARQ43" s="195"/>
      <c r="ARR43" s="195"/>
      <c r="ARS43" s="195"/>
      <c r="ART43" s="195"/>
      <c r="ARU43" s="195"/>
      <c r="ARV43" s="195"/>
      <c r="ARW43" s="195"/>
      <c r="ARX43" s="195"/>
      <c r="ARY43" s="195"/>
      <c r="ARZ43" s="195"/>
      <c r="ASA43" s="195"/>
      <c r="ASB43" s="195"/>
      <c r="ASC43" s="195"/>
      <c r="ASD43" s="195"/>
      <c r="ASE43" s="195"/>
      <c r="ASF43" s="195"/>
      <c r="ASG43" s="195"/>
      <c r="ASH43" s="195"/>
      <c r="ASI43" s="195"/>
      <c r="ASJ43" s="195"/>
      <c r="ASK43" s="195"/>
      <c r="ASL43" s="195"/>
      <c r="ASM43" s="195"/>
      <c r="ASN43" s="195"/>
      <c r="ASO43" s="195"/>
      <c r="ASP43" s="195"/>
      <c r="ASQ43" s="195"/>
      <c r="ASR43" s="195"/>
      <c r="ASS43" s="195"/>
      <c r="AST43" s="195"/>
      <c r="ASU43" s="195"/>
      <c r="ASV43" s="195"/>
      <c r="ASW43" s="195"/>
      <c r="ASX43" s="195"/>
      <c r="ASY43" s="195"/>
      <c r="ASZ43" s="195"/>
      <c r="ATA43" s="195"/>
      <c r="ATB43" s="195"/>
      <c r="ATC43" s="195"/>
      <c r="ATD43" s="195"/>
      <c r="ATE43" s="195"/>
      <c r="ATF43" s="195"/>
      <c r="ATG43" s="195"/>
      <c r="ATH43" s="195"/>
      <c r="ATI43" s="195"/>
      <c r="ATJ43" s="195"/>
      <c r="ATK43" s="195"/>
      <c r="ATL43" s="195"/>
      <c r="ATM43" s="195"/>
      <c r="ATN43" s="195"/>
      <c r="ATO43" s="195"/>
      <c r="ATP43" s="195"/>
      <c r="ATQ43" s="195"/>
      <c r="ATR43" s="195"/>
      <c r="ATS43" s="195"/>
      <c r="ATT43" s="195"/>
      <c r="ATU43" s="195"/>
      <c r="ATV43" s="195"/>
      <c r="ATW43" s="195"/>
      <c r="ATX43" s="195"/>
      <c r="ATY43" s="195"/>
      <c r="ATZ43" s="195"/>
      <c r="AUA43" s="195"/>
      <c r="AUB43" s="195"/>
      <c r="AUC43" s="195"/>
      <c r="AUD43" s="195"/>
      <c r="AUE43" s="195"/>
      <c r="AUF43" s="195"/>
      <c r="AUG43" s="195"/>
      <c r="AUH43" s="195"/>
      <c r="AUI43" s="195"/>
      <c r="AUJ43" s="195"/>
      <c r="AUK43" s="195"/>
      <c r="AUL43" s="195"/>
      <c r="AUM43" s="195"/>
      <c r="AUN43" s="195"/>
      <c r="AUO43" s="195"/>
      <c r="AUP43" s="195"/>
      <c r="AUQ43" s="195"/>
      <c r="AUR43" s="195"/>
      <c r="AUS43" s="195"/>
      <c r="AUT43" s="195"/>
      <c r="AUU43" s="195"/>
      <c r="AUV43" s="195"/>
      <c r="AUW43" s="195"/>
      <c r="AUX43" s="195"/>
      <c r="AUY43" s="195"/>
      <c r="AUZ43" s="195"/>
      <c r="AVA43" s="195"/>
      <c r="AVB43" s="195"/>
      <c r="AVC43" s="195"/>
      <c r="AVD43" s="195"/>
      <c r="AVE43" s="195"/>
      <c r="AVF43" s="195"/>
      <c r="AVG43" s="195"/>
      <c r="AVH43" s="195"/>
      <c r="AVI43" s="195"/>
      <c r="AVJ43" s="195"/>
      <c r="AVK43" s="195"/>
      <c r="AVL43" s="195"/>
      <c r="AVM43" s="195"/>
      <c r="AVN43" s="195"/>
      <c r="AVO43" s="195"/>
      <c r="AVP43" s="195"/>
      <c r="AVQ43" s="195"/>
      <c r="AVR43" s="195"/>
      <c r="AVS43" s="195"/>
      <c r="AVT43" s="195"/>
      <c r="AVU43" s="195"/>
      <c r="AVV43" s="195"/>
      <c r="AVW43" s="195"/>
      <c r="AVX43" s="195"/>
      <c r="AVY43" s="195"/>
      <c r="AVZ43" s="195"/>
      <c r="AWA43" s="195"/>
      <c r="AWB43" s="195"/>
      <c r="AWC43" s="195"/>
      <c r="AWD43" s="195"/>
      <c r="AWE43" s="195"/>
      <c r="AWF43" s="195"/>
      <c r="AWG43" s="195"/>
      <c r="AWH43" s="195"/>
      <c r="AWI43" s="195"/>
      <c r="AWJ43" s="195"/>
      <c r="AWK43" s="195"/>
      <c r="AWL43" s="195"/>
      <c r="AWM43" s="195"/>
      <c r="AWN43" s="195"/>
      <c r="AWO43" s="195"/>
      <c r="AWP43" s="195"/>
      <c r="AWQ43" s="195"/>
      <c r="AWR43" s="195"/>
      <c r="AWS43" s="195"/>
      <c r="AWT43" s="195"/>
      <c r="AWU43" s="195"/>
      <c r="AWV43" s="195"/>
      <c r="AWW43" s="195"/>
      <c r="AWX43" s="195"/>
      <c r="AWY43" s="195"/>
      <c r="AWZ43" s="195"/>
      <c r="AXA43" s="195"/>
      <c r="AXB43" s="195"/>
      <c r="AXC43" s="195"/>
      <c r="AXD43" s="195"/>
      <c r="AXE43" s="195"/>
      <c r="AXF43" s="195"/>
      <c r="AXG43" s="195"/>
      <c r="AXH43" s="195"/>
      <c r="AXI43" s="195"/>
      <c r="AXJ43" s="195"/>
      <c r="AXK43" s="195"/>
      <c r="AXL43" s="195"/>
      <c r="AXM43" s="195"/>
      <c r="AXN43" s="195"/>
      <c r="AXO43" s="195"/>
      <c r="AXP43" s="195"/>
      <c r="AXQ43" s="195"/>
      <c r="AXR43" s="195"/>
      <c r="AXS43" s="195"/>
      <c r="AXT43" s="195"/>
      <c r="AXU43" s="195"/>
      <c r="AXV43" s="195"/>
      <c r="AXW43" s="195"/>
      <c r="AXX43" s="195"/>
      <c r="AXY43" s="195"/>
      <c r="AXZ43" s="195"/>
      <c r="AYA43" s="195"/>
      <c r="AYB43" s="195"/>
      <c r="AYC43" s="195"/>
      <c r="AYD43" s="195"/>
      <c r="AYE43" s="195"/>
      <c r="AYF43" s="195"/>
      <c r="AYG43" s="195"/>
      <c r="AYH43" s="195"/>
      <c r="AYI43" s="195"/>
      <c r="AYJ43" s="195"/>
      <c r="AYK43" s="195"/>
      <c r="AYL43" s="195"/>
      <c r="AYM43" s="195"/>
      <c r="AYN43" s="195"/>
      <c r="AYO43" s="195"/>
      <c r="AYP43" s="195"/>
      <c r="AYQ43" s="195"/>
      <c r="AYR43" s="195"/>
      <c r="AYS43" s="195"/>
      <c r="AYT43" s="195"/>
      <c r="AYU43" s="195"/>
      <c r="AYV43" s="195"/>
      <c r="AYW43" s="195"/>
      <c r="AYX43" s="195"/>
      <c r="AYY43" s="195"/>
      <c r="AYZ43" s="195"/>
      <c r="AZA43" s="195"/>
      <c r="AZB43" s="195"/>
      <c r="AZC43" s="195"/>
      <c r="AZD43" s="195"/>
      <c r="AZE43" s="195"/>
      <c r="AZF43" s="195"/>
      <c r="AZG43" s="195"/>
      <c r="AZH43" s="195"/>
      <c r="AZI43" s="195"/>
      <c r="AZJ43" s="195"/>
      <c r="AZK43" s="195"/>
      <c r="AZL43" s="195"/>
      <c r="AZM43" s="195"/>
      <c r="AZN43" s="195"/>
      <c r="AZO43" s="195"/>
      <c r="AZP43" s="195"/>
      <c r="AZQ43" s="195"/>
      <c r="AZR43" s="195"/>
      <c r="AZS43" s="195"/>
      <c r="AZT43" s="195"/>
      <c r="AZU43" s="195"/>
      <c r="AZV43" s="195"/>
      <c r="AZW43" s="195"/>
      <c r="AZX43" s="195"/>
      <c r="AZY43" s="195"/>
      <c r="AZZ43" s="195"/>
      <c r="BAA43" s="195"/>
      <c r="BAB43" s="195"/>
      <c r="BAC43" s="195"/>
      <c r="BAD43" s="195"/>
      <c r="BAE43" s="195"/>
      <c r="BAF43" s="195"/>
      <c r="BAG43" s="195"/>
      <c r="BAH43" s="195"/>
      <c r="BAI43" s="195"/>
      <c r="BAJ43" s="195"/>
      <c r="BAK43" s="195"/>
      <c r="BAL43" s="195"/>
      <c r="BAM43" s="195"/>
      <c r="BAN43" s="195"/>
      <c r="BAO43" s="195"/>
      <c r="BAP43" s="195"/>
      <c r="BAQ43" s="195"/>
      <c r="BAR43" s="195"/>
      <c r="BAS43" s="195"/>
      <c r="BAT43" s="195"/>
      <c r="BAU43" s="195"/>
      <c r="BAV43" s="195"/>
      <c r="BAW43" s="195"/>
      <c r="BAX43" s="195"/>
      <c r="BAY43" s="195"/>
      <c r="BAZ43" s="195"/>
      <c r="BBA43" s="195"/>
      <c r="BBB43" s="195"/>
      <c r="BBC43" s="195"/>
      <c r="BBD43" s="195"/>
      <c r="BBE43" s="195"/>
      <c r="BBF43" s="195"/>
      <c r="BBG43" s="195"/>
      <c r="BBH43" s="195"/>
      <c r="BBI43" s="195"/>
      <c r="BBJ43" s="195"/>
      <c r="BBK43" s="195"/>
      <c r="BBL43" s="195"/>
      <c r="BBM43" s="195"/>
      <c r="BBN43" s="195"/>
      <c r="BBO43" s="195"/>
      <c r="BBP43" s="195"/>
      <c r="BBQ43" s="195"/>
      <c r="BBR43" s="195"/>
      <c r="BBS43" s="195"/>
      <c r="BBT43" s="195"/>
      <c r="BBU43" s="195"/>
      <c r="BBV43" s="195"/>
      <c r="BBW43" s="195"/>
      <c r="BBX43" s="195"/>
      <c r="BBY43" s="195"/>
      <c r="BBZ43" s="195"/>
      <c r="BCA43" s="195"/>
      <c r="BCB43" s="195"/>
      <c r="BCC43" s="195"/>
      <c r="BCD43" s="195"/>
      <c r="BCE43" s="195"/>
      <c r="BCF43" s="195"/>
      <c r="BCG43" s="195"/>
      <c r="BCH43" s="195"/>
      <c r="BCI43" s="195"/>
      <c r="BCJ43" s="195"/>
      <c r="BCK43" s="195"/>
      <c r="BCL43" s="195"/>
      <c r="BCM43" s="195"/>
      <c r="BCN43" s="195"/>
      <c r="BCO43" s="195"/>
      <c r="BCP43" s="195"/>
      <c r="BCQ43" s="195"/>
      <c r="BCR43" s="195"/>
      <c r="BCS43" s="195"/>
      <c r="BCT43" s="195"/>
      <c r="BCU43" s="195"/>
      <c r="BCV43" s="195"/>
      <c r="BCW43" s="195"/>
      <c r="BCX43" s="195"/>
      <c r="BCY43" s="195"/>
      <c r="BCZ43" s="195"/>
      <c r="BDA43" s="195"/>
      <c r="BDB43" s="195"/>
      <c r="BDC43" s="195"/>
      <c r="BDD43" s="195"/>
      <c r="BDE43" s="195"/>
      <c r="BDF43" s="195"/>
      <c r="BDG43" s="195"/>
      <c r="BDH43" s="195"/>
      <c r="BDI43" s="195"/>
      <c r="BDJ43" s="195"/>
      <c r="BDK43" s="195"/>
      <c r="BDL43" s="195"/>
      <c r="BDM43" s="195"/>
      <c r="BDN43" s="195"/>
      <c r="BDO43" s="195"/>
      <c r="BDP43" s="195"/>
      <c r="BDQ43" s="195"/>
      <c r="BDR43" s="195"/>
      <c r="BDS43" s="195"/>
      <c r="BDT43" s="195"/>
      <c r="BDU43" s="195"/>
      <c r="BDV43" s="195"/>
      <c r="BDW43" s="195"/>
      <c r="BDX43" s="195"/>
      <c r="BDY43" s="195"/>
      <c r="BDZ43" s="195"/>
      <c r="BEA43" s="195"/>
      <c r="BEB43" s="195"/>
      <c r="BEC43" s="195"/>
      <c r="BED43" s="195"/>
      <c r="BEE43" s="195"/>
      <c r="BEF43" s="195"/>
      <c r="BEG43" s="195"/>
      <c r="BEH43" s="195"/>
      <c r="BEI43" s="195"/>
      <c r="BEJ43" s="195"/>
      <c r="BEK43" s="195"/>
      <c r="BEL43" s="195"/>
      <c r="BEM43" s="195"/>
      <c r="BEN43" s="195"/>
      <c r="BEO43" s="195"/>
      <c r="BEP43" s="195"/>
      <c r="BEQ43" s="195"/>
      <c r="BER43" s="195"/>
      <c r="BES43" s="195"/>
      <c r="BET43" s="195"/>
      <c r="BEU43" s="195"/>
      <c r="BEV43" s="195"/>
      <c r="BEW43" s="195"/>
      <c r="BEX43" s="195"/>
      <c r="BEY43" s="195"/>
      <c r="BEZ43" s="195"/>
      <c r="BFA43" s="195"/>
      <c r="BFB43" s="195"/>
      <c r="BFC43" s="195"/>
      <c r="BFD43" s="195"/>
      <c r="BFE43" s="195"/>
      <c r="BFF43" s="195"/>
      <c r="BFG43" s="195"/>
      <c r="BFH43" s="195"/>
      <c r="BFI43" s="195"/>
      <c r="BFJ43" s="195"/>
      <c r="BFK43" s="195"/>
      <c r="BFL43" s="195"/>
      <c r="BFM43" s="195"/>
      <c r="BFN43" s="195"/>
      <c r="BFO43" s="195"/>
      <c r="BFP43" s="195"/>
      <c r="BFQ43" s="195"/>
      <c r="BFR43" s="195"/>
      <c r="BFS43" s="195"/>
      <c r="BFT43" s="195"/>
      <c r="BFU43" s="195"/>
      <c r="BFV43" s="195"/>
      <c r="BFW43" s="195"/>
      <c r="BFX43" s="195"/>
      <c r="BFY43" s="195"/>
      <c r="BFZ43" s="195"/>
      <c r="BGA43" s="195"/>
      <c r="BGB43" s="195"/>
      <c r="BGC43" s="195"/>
      <c r="BGD43" s="195"/>
      <c r="BGE43" s="195"/>
      <c r="BGF43" s="195"/>
      <c r="BGG43" s="195"/>
      <c r="BGH43" s="195"/>
      <c r="BGI43" s="195"/>
      <c r="BGJ43" s="195"/>
      <c r="BGK43" s="195"/>
      <c r="BGL43" s="195"/>
      <c r="BGM43" s="195"/>
      <c r="BGN43" s="195"/>
      <c r="BGO43" s="195"/>
      <c r="BGP43" s="195"/>
      <c r="BGQ43" s="195"/>
      <c r="BGR43" s="195"/>
      <c r="BGS43" s="195"/>
      <c r="BGT43" s="195"/>
      <c r="BGU43" s="195"/>
      <c r="BGV43" s="195"/>
      <c r="BGW43" s="195"/>
      <c r="BGX43" s="195"/>
      <c r="BGY43" s="195"/>
      <c r="BGZ43" s="195"/>
      <c r="BHA43" s="195"/>
      <c r="BHB43" s="195"/>
      <c r="BHC43" s="195"/>
      <c r="BHD43" s="195"/>
      <c r="BHE43" s="195"/>
      <c r="BHF43" s="195"/>
      <c r="BHG43" s="195"/>
      <c r="BHH43" s="195"/>
      <c r="BHI43" s="195"/>
      <c r="BHJ43" s="195"/>
      <c r="BHK43" s="195"/>
      <c r="BHL43" s="195"/>
      <c r="BHM43" s="195"/>
      <c r="BHN43" s="195"/>
      <c r="BHO43" s="195"/>
      <c r="BHP43" s="195"/>
      <c r="BHQ43" s="195"/>
      <c r="BHR43" s="195"/>
      <c r="BHS43" s="195"/>
      <c r="BHT43" s="195"/>
      <c r="BHU43" s="195"/>
      <c r="BHV43" s="195"/>
      <c r="BHW43" s="195"/>
      <c r="BHX43" s="195"/>
      <c r="BHY43" s="195"/>
      <c r="BHZ43" s="195"/>
      <c r="BIA43" s="195"/>
      <c r="BIB43" s="195"/>
      <c r="BIC43" s="195"/>
      <c r="BID43" s="195"/>
      <c r="BIE43" s="195"/>
      <c r="BIF43" s="195"/>
      <c r="BIG43" s="195"/>
      <c r="BIH43" s="195"/>
      <c r="BII43" s="195"/>
      <c r="BIJ43" s="195"/>
      <c r="BIK43" s="195"/>
      <c r="BIL43" s="195"/>
      <c r="BIM43" s="195"/>
      <c r="BIN43" s="195"/>
      <c r="BIO43" s="195"/>
      <c r="BIP43" s="195"/>
      <c r="BIQ43" s="195"/>
      <c r="BIR43" s="195"/>
      <c r="BIS43" s="195"/>
      <c r="BIT43" s="195"/>
      <c r="BIU43" s="195"/>
      <c r="BIV43" s="195"/>
      <c r="BIW43" s="195"/>
      <c r="BIX43" s="195"/>
      <c r="BIY43" s="195"/>
      <c r="BIZ43" s="195"/>
      <c r="BJA43" s="195"/>
      <c r="BJB43" s="195"/>
      <c r="BJC43" s="195"/>
      <c r="BJD43" s="195"/>
      <c r="BJE43" s="195"/>
      <c r="BJF43" s="195"/>
      <c r="BJG43" s="195"/>
      <c r="BJH43" s="195"/>
      <c r="BJI43" s="195"/>
      <c r="BJJ43" s="195"/>
      <c r="BJK43" s="195"/>
      <c r="BJL43" s="195"/>
      <c r="BJM43" s="195"/>
      <c r="BJN43" s="195"/>
      <c r="BJO43" s="195"/>
      <c r="BJP43" s="195"/>
      <c r="BJQ43" s="195"/>
      <c r="BJR43" s="195"/>
      <c r="BJS43" s="195"/>
      <c r="BJT43" s="195"/>
      <c r="BJU43" s="195"/>
      <c r="BJV43" s="195"/>
      <c r="BJW43" s="195"/>
      <c r="BJX43" s="195"/>
      <c r="BJY43" s="195"/>
      <c r="BJZ43" s="195"/>
      <c r="BKA43" s="195"/>
      <c r="BKB43" s="195"/>
      <c r="BKC43" s="195"/>
      <c r="BKD43" s="195"/>
      <c r="BKE43" s="195"/>
      <c r="BKF43" s="195"/>
      <c r="BKG43" s="195"/>
      <c r="BKH43" s="195"/>
      <c r="BKI43" s="195"/>
      <c r="BKJ43" s="195"/>
      <c r="BKK43" s="195"/>
      <c r="BKL43" s="195"/>
      <c r="BKM43" s="195"/>
      <c r="BKN43" s="195"/>
      <c r="BKO43" s="195"/>
      <c r="BKP43" s="195"/>
      <c r="BKQ43" s="195"/>
      <c r="BKR43" s="195"/>
      <c r="BKS43" s="195"/>
      <c r="BKT43" s="195"/>
      <c r="BKU43" s="195"/>
      <c r="BKV43" s="195"/>
      <c r="BKW43" s="195"/>
      <c r="BKX43" s="195"/>
      <c r="BKY43" s="195"/>
      <c r="BKZ43" s="195"/>
      <c r="BLA43" s="195"/>
      <c r="BLB43" s="195"/>
      <c r="BLC43" s="195"/>
      <c r="BLD43" s="195"/>
      <c r="BLE43" s="195"/>
      <c r="BLF43" s="195"/>
      <c r="BLG43" s="195"/>
      <c r="BLH43" s="195"/>
      <c r="BLI43" s="195"/>
      <c r="BLJ43" s="195"/>
      <c r="BLK43" s="195"/>
      <c r="BLL43" s="195"/>
      <c r="BLM43" s="195"/>
      <c r="BLN43" s="195"/>
      <c r="BLO43" s="195"/>
      <c r="BLP43" s="195"/>
      <c r="BLQ43" s="195"/>
      <c r="BLR43" s="195"/>
      <c r="BLS43" s="195"/>
      <c r="BLT43" s="195"/>
      <c r="BLU43" s="195"/>
      <c r="BLV43" s="195"/>
      <c r="BLW43" s="195"/>
      <c r="BLX43" s="195"/>
      <c r="BLY43" s="195"/>
      <c r="BLZ43" s="195"/>
      <c r="BMA43" s="195"/>
      <c r="BMB43" s="195"/>
      <c r="BMC43" s="195"/>
      <c r="BMD43" s="195"/>
      <c r="BME43" s="195"/>
      <c r="BMF43" s="195"/>
      <c r="BMG43" s="195"/>
      <c r="BMH43" s="195"/>
      <c r="BMI43" s="195"/>
      <c r="BMJ43" s="195"/>
      <c r="BMK43" s="195"/>
      <c r="BML43" s="195"/>
      <c r="BMM43" s="195"/>
      <c r="BMN43" s="195"/>
      <c r="BMO43" s="195"/>
      <c r="BMP43" s="195"/>
      <c r="BMQ43" s="195"/>
      <c r="BMR43" s="195"/>
      <c r="BMS43" s="195"/>
      <c r="BMT43" s="195"/>
      <c r="BMU43" s="195"/>
      <c r="BMV43" s="195"/>
      <c r="BMW43" s="195"/>
      <c r="BMX43" s="195"/>
      <c r="BMY43" s="195"/>
      <c r="BMZ43" s="195"/>
      <c r="BNA43" s="195"/>
      <c r="BNB43" s="195"/>
      <c r="BNC43" s="195"/>
      <c r="BND43" s="195"/>
      <c r="BNE43" s="195"/>
      <c r="BNF43" s="195"/>
      <c r="BNG43" s="195"/>
      <c r="BNH43" s="195"/>
      <c r="BNI43" s="195"/>
      <c r="BNJ43" s="195"/>
      <c r="BNK43" s="195"/>
      <c r="BNL43" s="195"/>
      <c r="BNM43" s="195"/>
      <c r="BNN43" s="195"/>
      <c r="BNO43" s="195"/>
      <c r="BNP43" s="195"/>
      <c r="BNQ43" s="195"/>
      <c r="BNR43" s="195"/>
      <c r="BNS43" s="195"/>
      <c r="BNT43" s="195"/>
      <c r="BNU43" s="195"/>
      <c r="BNV43" s="195"/>
      <c r="BNW43" s="195"/>
      <c r="BNX43" s="195"/>
      <c r="BNY43" s="195"/>
      <c r="BNZ43" s="195"/>
      <c r="BOA43" s="195"/>
      <c r="BOB43" s="195"/>
      <c r="BOC43" s="195"/>
      <c r="BOD43" s="195"/>
      <c r="BOE43" s="195"/>
      <c r="BOF43" s="195"/>
      <c r="BOG43" s="195"/>
      <c r="BOH43" s="195"/>
      <c r="BOI43" s="195"/>
      <c r="BOJ43" s="195"/>
      <c r="BOK43" s="195"/>
      <c r="BOL43" s="195"/>
      <c r="BOM43" s="195"/>
      <c r="BON43" s="195"/>
      <c r="BOO43" s="195"/>
      <c r="BOP43" s="195"/>
      <c r="BOQ43" s="195"/>
      <c r="BOR43" s="195"/>
      <c r="BOS43" s="195"/>
      <c r="BOT43" s="195"/>
      <c r="BOU43" s="195"/>
      <c r="BOV43" s="195"/>
      <c r="BOW43" s="195"/>
      <c r="BOX43" s="195"/>
      <c r="BOY43" s="195"/>
      <c r="BOZ43" s="195"/>
      <c r="BPA43" s="195"/>
      <c r="BPB43" s="195"/>
      <c r="BPC43" s="195"/>
      <c r="BPD43" s="195"/>
      <c r="BPE43" s="195"/>
      <c r="BPF43" s="195"/>
      <c r="BPG43" s="195"/>
      <c r="BPH43" s="195"/>
      <c r="BPI43" s="195"/>
      <c r="BPJ43" s="195"/>
      <c r="BPK43" s="195"/>
      <c r="BPL43" s="195"/>
      <c r="BPM43" s="195"/>
      <c r="BPN43" s="195"/>
      <c r="BPO43" s="195"/>
      <c r="BPP43" s="195"/>
      <c r="BPQ43" s="195"/>
      <c r="BPR43" s="195"/>
      <c r="BPS43" s="195"/>
      <c r="BPT43" s="195"/>
      <c r="BPU43" s="195"/>
      <c r="BPV43" s="195"/>
      <c r="BPW43" s="195"/>
      <c r="BPX43" s="195"/>
      <c r="BPY43" s="195"/>
      <c r="BPZ43" s="195"/>
      <c r="BQA43" s="195"/>
      <c r="BQB43" s="195"/>
      <c r="BQC43" s="195"/>
      <c r="BQD43" s="195"/>
      <c r="BQE43" s="195"/>
      <c r="BQF43" s="195"/>
      <c r="BQG43" s="195"/>
      <c r="BQH43" s="195"/>
      <c r="BQI43" s="195"/>
      <c r="BQJ43" s="195"/>
      <c r="BQK43" s="195"/>
      <c r="BQL43" s="195"/>
      <c r="BQM43" s="195"/>
      <c r="BQN43" s="195"/>
      <c r="BQO43" s="195"/>
      <c r="BQP43" s="195"/>
      <c r="BQQ43" s="195"/>
      <c r="BQR43" s="195"/>
      <c r="BQS43" s="195"/>
      <c r="BQT43" s="195"/>
      <c r="BQU43" s="195"/>
      <c r="BQV43" s="195"/>
      <c r="BQW43" s="195"/>
      <c r="BQX43" s="195"/>
      <c r="BQY43" s="195"/>
      <c r="BQZ43" s="195"/>
      <c r="BRA43" s="195"/>
      <c r="BRB43" s="195"/>
      <c r="BRC43" s="195"/>
      <c r="BRD43" s="195"/>
      <c r="BRE43" s="195"/>
      <c r="BRF43" s="195"/>
      <c r="BRG43" s="195"/>
      <c r="BRH43" s="195"/>
      <c r="BRI43" s="195"/>
      <c r="BRJ43" s="195"/>
      <c r="BRK43" s="195"/>
      <c r="BRL43" s="195"/>
      <c r="BRM43" s="195"/>
      <c r="BRN43" s="195"/>
      <c r="BRO43" s="195"/>
      <c r="BRP43" s="195"/>
      <c r="BRQ43" s="195"/>
      <c r="BRR43" s="195"/>
      <c r="BRS43" s="195"/>
      <c r="BRT43" s="195"/>
      <c r="BRU43" s="195"/>
      <c r="BRV43" s="195"/>
      <c r="BRW43" s="195"/>
      <c r="BRX43" s="195"/>
      <c r="BRY43" s="195"/>
      <c r="BRZ43" s="195"/>
      <c r="BSA43" s="195"/>
      <c r="BSB43" s="195"/>
      <c r="BSC43" s="195"/>
      <c r="BSD43" s="195"/>
      <c r="BSE43" s="195"/>
      <c r="BSF43" s="195"/>
      <c r="BSG43" s="195"/>
      <c r="BSH43" s="195"/>
      <c r="BSI43" s="195"/>
      <c r="BSJ43" s="195"/>
      <c r="BSK43" s="195"/>
      <c r="BSL43" s="195"/>
      <c r="BSM43" s="195"/>
      <c r="BSN43" s="195"/>
      <c r="BSO43" s="195"/>
      <c r="BSP43" s="195"/>
      <c r="BSQ43" s="195"/>
      <c r="BSR43" s="195"/>
      <c r="BSS43" s="195"/>
      <c r="BST43" s="195"/>
      <c r="BSU43" s="195"/>
      <c r="BSV43" s="195"/>
      <c r="BSW43" s="195"/>
      <c r="BSX43" s="195"/>
      <c r="BSY43" s="195"/>
      <c r="BSZ43" s="195"/>
      <c r="BTA43" s="195"/>
      <c r="BTB43" s="195"/>
      <c r="BTC43" s="195"/>
      <c r="BTD43" s="195"/>
      <c r="BTE43" s="195"/>
      <c r="BTF43" s="195"/>
      <c r="BTG43" s="195"/>
      <c r="BTH43" s="195"/>
      <c r="BTI43" s="195"/>
      <c r="BTJ43" s="195"/>
      <c r="BTK43" s="195"/>
      <c r="BTL43" s="195"/>
      <c r="BTM43" s="195"/>
      <c r="BTN43" s="195"/>
      <c r="BTO43" s="195"/>
      <c r="BTP43" s="195"/>
      <c r="BTQ43" s="195"/>
      <c r="BTR43" s="195"/>
      <c r="BTS43" s="195"/>
      <c r="BTT43" s="195"/>
      <c r="BTU43" s="195"/>
      <c r="BTV43" s="195"/>
      <c r="BTW43" s="195"/>
      <c r="BTX43" s="195"/>
      <c r="BTY43" s="195"/>
      <c r="BTZ43" s="195"/>
      <c r="BUA43" s="195"/>
      <c r="BUB43" s="195"/>
      <c r="BUC43" s="195"/>
      <c r="BUD43" s="195"/>
      <c r="BUE43" s="195"/>
      <c r="BUF43" s="195"/>
      <c r="BUG43" s="195"/>
      <c r="BUH43" s="195"/>
      <c r="BUI43" s="195"/>
      <c r="BUJ43" s="195"/>
      <c r="BUK43" s="195"/>
      <c r="BUL43" s="195"/>
      <c r="BUM43" s="195"/>
      <c r="BUN43" s="195"/>
      <c r="BUO43" s="195"/>
      <c r="BUP43" s="195"/>
      <c r="BUQ43" s="195"/>
      <c r="BUR43" s="195"/>
      <c r="BUS43" s="195"/>
      <c r="BUT43" s="195"/>
      <c r="BUU43" s="195"/>
      <c r="BUV43" s="195"/>
      <c r="BUW43" s="195"/>
      <c r="BUX43" s="195"/>
      <c r="BUY43" s="195"/>
      <c r="BUZ43" s="195"/>
      <c r="BVA43" s="195"/>
      <c r="BVB43" s="195"/>
      <c r="BVC43" s="195"/>
      <c r="BVD43" s="195"/>
      <c r="BVE43" s="195"/>
      <c r="BVF43" s="195"/>
      <c r="BVG43" s="195"/>
      <c r="BVH43" s="195"/>
      <c r="BVI43" s="195"/>
      <c r="BVJ43" s="195"/>
      <c r="BVK43" s="195"/>
      <c r="BVL43" s="195"/>
      <c r="BVM43" s="195"/>
      <c r="BVN43" s="195"/>
      <c r="BVO43" s="195"/>
      <c r="BVP43" s="195"/>
      <c r="BVQ43" s="195"/>
      <c r="BVR43" s="195"/>
      <c r="BVS43" s="195"/>
      <c r="BVT43" s="195"/>
      <c r="BVU43" s="195"/>
      <c r="BVV43" s="195"/>
      <c r="BVW43" s="195"/>
      <c r="BVX43" s="195"/>
      <c r="BVY43" s="195"/>
      <c r="BVZ43" s="195"/>
      <c r="BWA43" s="195"/>
      <c r="BWB43" s="195"/>
      <c r="BWC43" s="195"/>
      <c r="BWD43" s="195"/>
      <c r="BWE43" s="195"/>
      <c r="BWF43" s="195"/>
      <c r="BWG43" s="195"/>
      <c r="BWH43" s="195"/>
      <c r="BWI43" s="195"/>
      <c r="BWJ43" s="195"/>
      <c r="BWK43" s="195"/>
      <c r="BWL43" s="195"/>
      <c r="BWM43" s="195"/>
      <c r="BWN43" s="195"/>
      <c r="BWO43" s="195"/>
      <c r="BWP43" s="195"/>
      <c r="BWQ43" s="195"/>
      <c r="BWR43" s="195"/>
      <c r="BWS43" s="195"/>
      <c r="BWT43" s="195"/>
      <c r="BWU43" s="195"/>
      <c r="BWV43" s="195"/>
      <c r="BWW43" s="195"/>
      <c r="BWX43" s="195"/>
      <c r="BWY43" s="195"/>
      <c r="BWZ43" s="195"/>
      <c r="BXA43" s="195"/>
      <c r="BXB43" s="195"/>
      <c r="BXC43" s="195"/>
      <c r="BXD43" s="195"/>
      <c r="BXE43" s="195"/>
      <c r="BXF43" s="195"/>
      <c r="BXG43" s="195"/>
      <c r="BXH43" s="195"/>
      <c r="BXI43" s="195"/>
      <c r="BXJ43" s="195"/>
      <c r="BXK43" s="195"/>
      <c r="BXL43" s="195"/>
      <c r="BXM43" s="195"/>
      <c r="BXN43" s="195"/>
      <c r="BXO43" s="195"/>
      <c r="BXP43" s="195"/>
      <c r="BXQ43" s="195"/>
      <c r="BXR43" s="195"/>
      <c r="BXS43" s="195"/>
      <c r="BXT43" s="195"/>
      <c r="BXU43" s="195"/>
      <c r="BXV43" s="195"/>
      <c r="BXW43" s="195"/>
      <c r="BXX43" s="195"/>
      <c r="BXY43" s="195"/>
      <c r="BXZ43" s="195"/>
      <c r="BYA43" s="195"/>
      <c r="BYB43" s="195"/>
      <c r="BYC43" s="195"/>
      <c r="BYD43" s="195"/>
      <c r="BYE43" s="195"/>
      <c r="BYF43" s="195"/>
      <c r="BYG43" s="195"/>
      <c r="BYH43" s="195"/>
      <c r="BYI43" s="195"/>
      <c r="BYJ43" s="195"/>
      <c r="BYK43" s="195"/>
      <c r="BYL43" s="195"/>
      <c r="BYM43" s="195"/>
      <c r="BYN43" s="195"/>
      <c r="BYO43" s="195"/>
      <c r="BYP43" s="195"/>
      <c r="BYQ43" s="195"/>
      <c r="BYR43" s="195"/>
      <c r="BYS43" s="195"/>
      <c r="BYT43" s="195"/>
      <c r="BYU43" s="195"/>
      <c r="BYV43" s="195"/>
      <c r="BYW43" s="195"/>
      <c r="BYX43" s="195"/>
      <c r="BYY43" s="195"/>
      <c r="BYZ43" s="195"/>
      <c r="BZA43" s="195"/>
      <c r="BZB43" s="195"/>
      <c r="BZC43" s="195"/>
      <c r="BZD43" s="195"/>
      <c r="BZE43" s="195"/>
      <c r="BZF43" s="195"/>
      <c r="BZG43" s="195"/>
      <c r="BZH43" s="195"/>
      <c r="BZI43" s="195"/>
      <c r="BZJ43" s="195"/>
      <c r="BZK43" s="195"/>
      <c r="BZL43" s="195"/>
      <c r="BZM43" s="195"/>
      <c r="BZN43" s="195"/>
      <c r="BZO43" s="195"/>
      <c r="BZP43" s="195"/>
      <c r="BZQ43" s="195"/>
      <c r="BZR43" s="195"/>
      <c r="BZS43" s="195"/>
      <c r="BZT43" s="195"/>
      <c r="BZU43" s="195"/>
      <c r="BZV43" s="195"/>
      <c r="BZW43" s="195"/>
      <c r="BZX43" s="195"/>
      <c r="BZY43" s="195"/>
      <c r="BZZ43" s="195"/>
      <c r="CAA43" s="195"/>
      <c r="CAB43" s="195"/>
      <c r="CAC43" s="195"/>
      <c r="CAD43" s="195"/>
      <c r="CAE43" s="195"/>
      <c r="CAF43" s="195"/>
      <c r="CAG43" s="195"/>
      <c r="CAH43" s="195"/>
      <c r="CAI43" s="195"/>
      <c r="CAJ43" s="195"/>
      <c r="CAK43" s="195"/>
      <c r="CAL43" s="195"/>
      <c r="CAM43" s="195"/>
      <c r="CAN43" s="195"/>
      <c r="CAO43" s="195"/>
      <c r="CAP43" s="195"/>
      <c r="CAQ43" s="195"/>
      <c r="CAR43" s="195"/>
      <c r="CAS43" s="195"/>
      <c r="CAT43" s="195"/>
      <c r="CAU43" s="195"/>
      <c r="CAV43" s="195"/>
      <c r="CAW43" s="195"/>
      <c r="CAX43" s="195"/>
      <c r="CAY43" s="195"/>
      <c r="CAZ43" s="195"/>
      <c r="CBA43" s="195"/>
      <c r="CBB43" s="195"/>
      <c r="CBC43" s="195"/>
      <c r="CBD43" s="195"/>
      <c r="CBE43" s="195"/>
      <c r="CBF43" s="195"/>
      <c r="CBG43" s="195"/>
      <c r="CBH43" s="195"/>
      <c r="CBI43" s="195"/>
      <c r="CBJ43" s="195"/>
      <c r="CBK43" s="195"/>
      <c r="CBL43" s="195"/>
      <c r="CBM43" s="195"/>
      <c r="CBN43" s="195"/>
      <c r="CBO43" s="195"/>
      <c r="CBP43" s="195"/>
      <c r="CBQ43" s="195"/>
      <c r="CBR43" s="195"/>
      <c r="CBS43" s="195"/>
      <c r="CBT43" s="195"/>
      <c r="CBU43" s="195"/>
      <c r="CBV43" s="195"/>
      <c r="CBW43" s="195"/>
      <c r="CBX43" s="195"/>
      <c r="CBY43" s="195"/>
      <c r="CBZ43" s="195"/>
      <c r="CCA43" s="195"/>
      <c r="CCB43" s="195"/>
      <c r="CCC43" s="195"/>
      <c r="CCD43" s="195"/>
      <c r="CCE43" s="195"/>
      <c r="CCF43" s="195"/>
      <c r="CCG43" s="195"/>
      <c r="CCH43" s="195"/>
      <c r="CCI43" s="195"/>
      <c r="CCJ43" s="195"/>
      <c r="CCK43" s="195"/>
      <c r="CCL43" s="195"/>
      <c r="CCM43" s="195"/>
      <c r="CCN43" s="195"/>
      <c r="CCO43" s="195"/>
      <c r="CCP43" s="195"/>
      <c r="CCQ43" s="195"/>
      <c r="CCR43" s="195"/>
      <c r="CCS43" s="195"/>
      <c r="CCT43" s="195"/>
      <c r="CCU43" s="195"/>
      <c r="CCV43" s="195"/>
      <c r="CCW43" s="195"/>
      <c r="CCX43" s="195"/>
      <c r="CCY43" s="195"/>
      <c r="CCZ43" s="195"/>
      <c r="CDA43" s="195"/>
      <c r="CDB43" s="195"/>
      <c r="CDC43" s="195"/>
      <c r="CDD43" s="195"/>
      <c r="CDE43" s="195"/>
      <c r="CDF43" s="195"/>
      <c r="CDG43" s="195"/>
      <c r="CDH43" s="195"/>
      <c r="CDI43" s="195"/>
      <c r="CDJ43" s="195"/>
      <c r="CDK43" s="195"/>
      <c r="CDL43" s="195"/>
      <c r="CDM43" s="195"/>
      <c r="CDN43" s="195"/>
      <c r="CDO43" s="195"/>
      <c r="CDP43" s="195"/>
      <c r="CDQ43" s="195"/>
      <c r="CDR43" s="195"/>
      <c r="CDS43" s="195"/>
      <c r="CDT43" s="195"/>
      <c r="CDU43" s="195"/>
      <c r="CDV43" s="195"/>
      <c r="CDW43" s="195"/>
      <c r="CDX43" s="195"/>
      <c r="CDY43" s="195"/>
      <c r="CDZ43" s="195"/>
      <c r="CEA43" s="195"/>
      <c r="CEB43" s="195"/>
      <c r="CEC43" s="195"/>
      <c r="CED43" s="195"/>
      <c r="CEE43" s="195"/>
      <c r="CEF43" s="195"/>
      <c r="CEG43" s="195"/>
      <c r="CEH43" s="195"/>
      <c r="CEI43" s="195"/>
      <c r="CEJ43" s="195"/>
      <c r="CEK43" s="195"/>
      <c r="CEL43" s="195"/>
      <c r="CEM43" s="195"/>
      <c r="CEN43" s="195"/>
      <c r="CEO43" s="195"/>
      <c r="CEP43" s="195"/>
      <c r="CEQ43" s="195"/>
      <c r="CER43" s="195"/>
      <c r="CES43" s="195"/>
      <c r="CET43" s="195"/>
      <c r="CEU43" s="195"/>
      <c r="CEV43" s="195"/>
      <c r="CEW43" s="195"/>
      <c r="CEX43" s="195"/>
      <c r="CEY43" s="195"/>
      <c r="CEZ43" s="195"/>
      <c r="CFA43" s="195"/>
      <c r="CFB43" s="195"/>
      <c r="CFC43" s="195"/>
      <c r="CFD43" s="195"/>
      <c r="CFE43" s="195"/>
      <c r="CFF43" s="195"/>
      <c r="CFG43" s="195"/>
      <c r="CFH43" s="195"/>
      <c r="CFI43" s="195"/>
      <c r="CFJ43" s="195"/>
      <c r="CFK43" s="195"/>
      <c r="CFL43" s="195"/>
      <c r="CFM43" s="195"/>
      <c r="CFN43" s="195"/>
      <c r="CFO43" s="195"/>
      <c r="CFP43" s="195"/>
      <c r="CFQ43" s="195"/>
      <c r="CFR43" s="195"/>
      <c r="CFS43" s="195"/>
      <c r="CFT43" s="195"/>
      <c r="CFU43" s="195"/>
      <c r="CFV43" s="195"/>
      <c r="CFW43" s="195"/>
      <c r="CFX43" s="195"/>
      <c r="CFY43" s="195"/>
      <c r="CFZ43" s="195"/>
      <c r="CGA43" s="195"/>
      <c r="CGB43" s="195"/>
      <c r="CGC43" s="195"/>
      <c r="CGD43" s="195"/>
      <c r="CGE43" s="195"/>
      <c r="CGF43" s="195"/>
      <c r="CGG43" s="195"/>
      <c r="CGH43" s="195"/>
      <c r="CGI43" s="195"/>
      <c r="CGJ43" s="195"/>
      <c r="CGK43" s="195"/>
      <c r="CGL43" s="195"/>
      <c r="CGM43" s="195"/>
      <c r="CGN43" s="195"/>
      <c r="CGO43" s="195"/>
      <c r="CGP43" s="195"/>
      <c r="CGQ43" s="195"/>
      <c r="CGR43" s="195"/>
      <c r="CGS43" s="195"/>
      <c r="CGT43" s="195"/>
      <c r="CGU43" s="195"/>
      <c r="CGV43" s="195"/>
      <c r="CGW43" s="195"/>
      <c r="CGX43" s="195"/>
      <c r="CGY43" s="195"/>
      <c r="CGZ43" s="195"/>
      <c r="CHA43" s="195"/>
      <c r="CHB43" s="195"/>
      <c r="CHC43" s="195"/>
      <c r="CHD43" s="195"/>
      <c r="CHE43" s="195"/>
      <c r="CHF43" s="195"/>
      <c r="CHG43" s="195"/>
      <c r="CHH43" s="195"/>
      <c r="CHI43" s="195"/>
      <c r="CHJ43" s="195"/>
      <c r="CHK43" s="195"/>
      <c r="CHL43" s="195"/>
      <c r="CHM43" s="195"/>
      <c r="CHN43" s="195"/>
      <c r="CHO43" s="195"/>
      <c r="CHP43" s="195"/>
      <c r="CHQ43" s="195"/>
      <c r="CHR43" s="195"/>
      <c r="CHS43" s="195"/>
      <c r="CHT43" s="195"/>
      <c r="CHU43" s="195"/>
      <c r="CHV43" s="195"/>
      <c r="CHW43" s="195"/>
      <c r="CHX43" s="195"/>
      <c r="CHY43" s="195"/>
      <c r="CHZ43" s="195"/>
      <c r="CIA43" s="195"/>
      <c r="CIB43" s="195"/>
      <c r="CIC43" s="195"/>
      <c r="CID43" s="195"/>
      <c r="CIE43" s="195"/>
      <c r="CIF43" s="195"/>
      <c r="CIG43" s="195"/>
      <c r="CIH43" s="195"/>
      <c r="CII43" s="195"/>
      <c r="CIJ43" s="195"/>
      <c r="CIK43" s="195"/>
      <c r="CIL43" s="195"/>
      <c r="CIM43" s="195"/>
      <c r="CIN43" s="195"/>
      <c r="CIO43" s="195"/>
      <c r="CIP43" s="195"/>
      <c r="CIQ43" s="195"/>
      <c r="CIR43" s="195"/>
      <c r="CIS43" s="195"/>
      <c r="CIT43" s="195"/>
      <c r="CIU43" s="195"/>
      <c r="CIV43" s="195"/>
      <c r="CIW43" s="195"/>
      <c r="CIX43" s="195"/>
      <c r="CIY43" s="195"/>
      <c r="CIZ43" s="195"/>
      <c r="CJA43" s="195"/>
      <c r="CJB43" s="195"/>
      <c r="CJC43" s="195"/>
      <c r="CJD43" s="195"/>
      <c r="CJE43" s="195"/>
      <c r="CJF43" s="195"/>
      <c r="CJG43" s="195"/>
      <c r="CJH43" s="195"/>
      <c r="CJI43" s="195"/>
      <c r="CJJ43" s="195"/>
      <c r="CJK43" s="195"/>
      <c r="CJL43" s="195"/>
      <c r="CJM43" s="195"/>
      <c r="CJN43" s="195"/>
      <c r="CJO43" s="195"/>
      <c r="CJP43" s="195"/>
      <c r="CJQ43" s="195"/>
      <c r="CJR43" s="195"/>
      <c r="CJS43" s="195"/>
      <c r="CJT43" s="195"/>
      <c r="CJU43" s="195"/>
      <c r="CJV43" s="195"/>
      <c r="CJW43" s="195"/>
      <c r="CJX43" s="195"/>
      <c r="CJY43" s="195"/>
      <c r="CJZ43" s="195"/>
      <c r="CKA43" s="195"/>
      <c r="CKB43" s="195"/>
      <c r="CKC43" s="195"/>
      <c r="CKD43" s="195"/>
      <c r="CKE43" s="195"/>
      <c r="CKF43" s="195"/>
      <c r="CKG43" s="195"/>
      <c r="CKH43" s="195"/>
      <c r="CKI43" s="195"/>
      <c r="CKJ43" s="195"/>
      <c r="CKK43" s="195"/>
      <c r="CKL43" s="195"/>
      <c r="CKM43" s="195"/>
      <c r="CKN43" s="195"/>
      <c r="CKO43" s="195"/>
      <c r="CKP43" s="195"/>
      <c r="CKQ43" s="195"/>
      <c r="CKR43" s="195"/>
      <c r="CKS43" s="195"/>
      <c r="CKT43" s="195"/>
      <c r="CKU43" s="195"/>
      <c r="CKV43" s="195"/>
      <c r="CKW43" s="195"/>
      <c r="CKX43" s="195"/>
      <c r="CKY43" s="195"/>
      <c r="CKZ43" s="195"/>
      <c r="CLA43" s="195"/>
      <c r="CLB43" s="195"/>
      <c r="CLC43" s="195"/>
      <c r="CLD43" s="195"/>
      <c r="CLE43" s="195"/>
      <c r="CLF43" s="195"/>
      <c r="CLG43" s="195"/>
      <c r="CLH43" s="195"/>
      <c r="CLI43" s="195"/>
      <c r="CLJ43" s="195"/>
      <c r="CLK43" s="195"/>
      <c r="CLL43" s="195"/>
      <c r="CLM43" s="195"/>
      <c r="CLN43" s="195"/>
      <c r="CLO43" s="195"/>
      <c r="CLP43" s="195"/>
      <c r="CLQ43" s="195"/>
      <c r="CLR43" s="195"/>
      <c r="CLS43" s="195"/>
      <c r="CLT43" s="195"/>
      <c r="CLU43" s="195"/>
      <c r="CLV43" s="195"/>
      <c r="CLW43" s="195"/>
      <c r="CLX43" s="195"/>
      <c r="CLY43" s="195"/>
      <c r="CLZ43" s="195"/>
      <c r="CMA43" s="195"/>
      <c r="CMB43" s="195"/>
      <c r="CMC43" s="195"/>
      <c r="CMD43" s="195"/>
      <c r="CME43" s="195"/>
      <c r="CMF43" s="195"/>
      <c r="CMG43" s="195"/>
      <c r="CMH43" s="195"/>
      <c r="CMI43" s="195"/>
      <c r="CMJ43" s="195"/>
      <c r="CMK43" s="195"/>
      <c r="CML43" s="195"/>
      <c r="CMM43" s="195"/>
      <c r="CMN43" s="195"/>
      <c r="CMO43" s="195"/>
      <c r="CMP43" s="195"/>
      <c r="CMQ43" s="195"/>
      <c r="CMR43" s="195"/>
      <c r="CMS43" s="195"/>
      <c r="CMT43" s="195"/>
      <c r="CMU43" s="195"/>
      <c r="CMV43" s="195"/>
      <c r="CMW43" s="195"/>
      <c r="CMX43" s="195"/>
      <c r="CMY43" s="195"/>
      <c r="CMZ43" s="195"/>
      <c r="CNA43" s="195"/>
      <c r="CNB43" s="195"/>
      <c r="CNC43" s="195"/>
      <c r="CND43" s="195"/>
      <c r="CNE43" s="195"/>
      <c r="CNF43" s="195"/>
      <c r="CNG43" s="195"/>
      <c r="CNH43" s="195"/>
      <c r="CNI43" s="195"/>
      <c r="CNJ43" s="195"/>
      <c r="CNK43" s="195"/>
      <c r="CNL43" s="195"/>
      <c r="CNM43" s="195"/>
      <c r="CNN43" s="195"/>
      <c r="CNO43" s="195"/>
      <c r="CNP43" s="195"/>
      <c r="CNQ43" s="195"/>
      <c r="CNR43" s="195"/>
      <c r="CNS43" s="195"/>
      <c r="CNT43" s="195"/>
      <c r="CNU43" s="195"/>
      <c r="CNV43" s="195"/>
      <c r="CNW43" s="195"/>
      <c r="CNX43" s="195"/>
      <c r="CNY43" s="195"/>
      <c r="CNZ43" s="195"/>
      <c r="COA43" s="195"/>
      <c r="COB43" s="195"/>
      <c r="COC43" s="195"/>
      <c r="COD43" s="195"/>
      <c r="COE43" s="195"/>
      <c r="COF43" s="195"/>
      <c r="COG43" s="195"/>
      <c r="COH43" s="195"/>
      <c r="COI43" s="195"/>
      <c r="COJ43" s="195"/>
      <c r="COK43" s="195"/>
      <c r="COL43" s="195"/>
      <c r="COM43" s="195"/>
      <c r="CON43" s="195"/>
      <c r="COO43" s="195"/>
      <c r="COP43" s="195"/>
      <c r="COQ43" s="195"/>
      <c r="COR43" s="195"/>
      <c r="COS43" s="195"/>
      <c r="COT43" s="195"/>
      <c r="COU43" s="195"/>
      <c r="COV43" s="195"/>
      <c r="COW43" s="195"/>
      <c r="COX43" s="195"/>
      <c r="COY43" s="195"/>
      <c r="COZ43" s="195"/>
      <c r="CPA43" s="195"/>
      <c r="CPB43" s="195"/>
      <c r="CPC43" s="195"/>
      <c r="CPD43" s="195"/>
      <c r="CPE43" s="195"/>
      <c r="CPF43" s="195"/>
      <c r="CPG43" s="195"/>
      <c r="CPH43" s="195"/>
      <c r="CPI43" s="195"/>
      <c r="CPJ43" s="195"/>
      <c r="CPK43" s="195"/>
      <c r="CPL43" s="195"/>
      <c r="CPM43" s="195"/>
      <c r="CPN43" s="195"/>
      <c r="CPO43" s="195"/>
      <c r="CPP43" s="195"/>
      <c r="CPQ43" s="195"/>
      <c r="CPR43" s="195"/>
      <c r="CPS43" s="195"/>
      <c r="CPT43" s="195"/>
      <c r="CPU43" s="195"/>
      <c r="CPV43" s="195"/>
      <c r="CPW43" s="195"/>
      <c r="CPX43" s="195"/>
      <c r="CPY43" s="195"/>
      <c r="CPZ43" s="195"/>
      <c r="CQA43" s="195"/>
      <c r="CQB43" s="195"/>
      <c r="CQC43" s="195"/>
      <c r="CQD43" s="195"/>
      <c r="CQE43" s="195"/>
      <c r="CQF43" s="195"/>
      <c r="CQG43" s="195"/>
      <c r="CQH43" s="195"/>
      <c r="CQI43" s="195"/>
      <c r="CQJ43" s="195"/>
      <c r="CQK43" s="195"/>
      <c r="CQL43" s="195"/>
      <c r="CQM43" s="195"/>
      <c r="CQN43" s="195"/>
      <c r="CQO43" s="195"/>
      <c r="CQP43" s="195"/>
      <c r="CQQ43" s="195"/>
      <c r="CQR43" s="195"/>
      <c r="CQS43" s="195"/>
      <c r="CQT43" s="195"/>
      <c r="CQU43" s="195"/>
      <c r="CQV43" s="195"/>
      <c r="CQW43" s="195"/>
      <c r="CQX43" s="195"/>
      <c r="CQY43" s="195"/>
      <c r="CQZ43" s="195"/>
      <c r="CRA43" s="195"/>
      <c r="CRB43" s="195"/>
      <c r="CRC43" s="195"/>
      <c r="CRD43" s="195"/>
      <c r="CRE43" s="195"/>
      <c r="CRF43" s="195"/>
      <c r="CRG43" s="195"/>
      <c r="CRH43" s="195"/>
      <c r="CRI43" s="195"/>
      <c r="CRJ43" s="195"/>
      <c r="CRK43" s="195"/>
      <c r="CRL43" s="195"/>
      <c r="CRM43" s="195"/>
      <c r="CRN43" s="195"/>
      <c r="CRO43" s="195"/>
      <c r="CRP43" s="195"/>
      <c r="CRQ43" s="195"/>
      <c r="CRR43" s="195"/>
      <c r="CRS43" s="195"/>
      <c r="CRT43" s="195"/>
      <c r="CRU43" s="195"/>
      <c r="CRV43" s="195"/>
      <c r="CRW43" s="195"/>
      <c r="CRX43" s="195"/>
      <c r="CRY43" s="195"/>
      <c r="CRZ43" s="195"/>
      <c r="CSA43" s="195"/>
      <c r="CSB43" s="195"/>
      <c r="CSC43" s="195"/>
      <c r="CSD43" s="195"/>
      <c r="CSE43" s="195"/>
      <c r="CSF43" s="195"/>
      <c r="CSG43" s="195"/>
      <c r="CSH43" s="195"/>
      <c r="CSI43" s="195"/>
      <c r="CSJ43" s="195"/>
      <c r="CSK43" s="195"/>
      <c r="CSL43" s="195"/>
      <c r="CSM43" s="195"/>
      <c r="CSN43" s="195"/>
      <c r="CSO43" s="195"/>
      <c r="CSP43" s="195"/>
      <c r="CSQ43" s="195"/>
      <c r="CSR43" s="195"/>
      <c r="CSS43" s="195"/>
      <c r="CST43" s="195"/>
      <c r="CSU43" s="195"/>
      <c r="CSV43" s="195"/>
      <c r="CSW43" s="195"/>
      <c r="CSX43" s="195"/>
      <c r="CSY43" s="195"/>
      <c r="CSZ43" s="195"/>
      <c r="CTA43" s="195"/>
      <c r="CTB43" s="195"/>
      <c r="CTC43" s="195"/>
      <c r="CTD43" s="195"/>
      <c r="CTE43" s="195"/>
      <c r="CTF43" s="195"/>
      <c r="CTG43" s="195"/>
      <c r="CTH43" s="195"/>
      <c r="CTI43" s="195"/>
      <c r="CTJ43" s="195"/>
      <c r="CTK43" s="195"/>
      <c r="CTL43" s="195"/>
      <c r="CTM43" s="195"/>
      <c r="CTN43" s="195"/>
      <c r="CTO43" s="195"/>
      <c r="CTP43" s="195"/>
      <c r="CTQ43" s="195"/>
      <c r="CTR43" s="195"/>
      <c r="CTS43" s="195"/>
      <c r="CTT43" s="195"/>
      <c r="CTU43" s="195"/>
      <c r="CTV43" s="195"/>
      <c r="CTW43" s="195"/>
      <c r="CTX43" s="195"/>
      <c r="CTY43" s="195"/>
      <c r="CTZ43" s="195"/>
      <c r="CUA43" s="195"/>
      <c r="CUB43" s="195"/>
      <c r="CUC43" s="195"/>
      <c r="CUD43" s="195"/>
      <c r="CUE43" s="195"/>
      <c r="CUF43" s="195"/>
      <c r="CUG43" s="195"/>
      <c r="CUH43" s="195"/>
      <c r="CUI43" s="195"/>
      <c r="CUJ43" s="195"/>
      <c r="CUK43" s="195"/>
      <c r="CUL43" s="195"/>
      <c r="CUM43" s="195"/>
      <c r="CUN43" s="195"/>
      <c r="CUO43" s="195"/>
      <c r="CUP43" s="195"/>
      <c r="CUQ43" s="195"/>
      <c r="CUR43" s="195"/>
      <c r="CUS43" s="195"/>
      <c r="CUT43" s="195"/>
      <c r="CUU43" s="195"/>
      <c r="CUV43" s="195"/>
      <c r="CUW43" s="195"/>
      <c r="CUX43" s="195"/>
      <c r="CUY43" s="195"/>
      <c r="CUZ43" s="195"/>
      <c r="CVA43" s="195"/>
      <c r="CVB43" s="195"/>
      <c r="CVC43" s="195"/>
      <c r="CVD43" s="195"/>
      <c r="CVE43" s="195"/>
      <c r="CVF43" s="195"/>
      <c r="CVG43" s="195"/>
      <c r="CVH43" s="195"/>
      <c r="CVI43" s="195"/>
      <c r="CVJ43" s="195"/>
      <c r="CVK43" s="195"/>
      <c r="CVL43" s="195"/>
      <c r="CVM43" s="195"/>
      <c r="CVN43" s="195"/>
      <c r="CVO43" s="195"/>
      <c r="CVP43" s="195"/>
      <c r="CVQ43" s="195"/>
      <c r="CVR43" s="195"/>
      <c r="CVS43" s="195"/>
      <c r="CVT43" s="195"/>
      <c r="CVU43" s="195"/>
      <c r="CVV43" s="195"/>
      <c r="CVW43" s="195"/>
      <c r="CVX43" s="195"/>
      <c r="CVY43" s="195"/>
      <c r="CVZ43" s="195"/>
      <c r="CWA43" s="195"/>
      <c r="CWB43" s="195"/>
      <c r="CWC43" s="195"/>
      <c r="CWD43" s="195"/>
      <c r="CWE43" s="195"/>
      <c r="CWF43" s="195"/>
      <c r="CWG43" s="195"/>
      <c r="CWH43" s="195"/>
      <c r="CWI43" s="195"/>
      <c r="CWJ43" s="195"/>
      <c r="CWK43" s="195"/>
      <c r="CWL43" s="195"/>
      <c r="CWM43" s="195"/>
      <c r="CWN43" s="195"/>
      <c r="CWO43" s="195"/>
      <c r="CWP43" s="195"/>
      <c r="CWQ43" s="195"/>
      <c r="CWR43" s="195"/>
      <c r="CWS43" s="195"/>
      <c r="CWT43" s="195"/>
      <c r="CWU43" s="195"/>
      <c r="CWV43" s="195"/>
      <c r="CWW43" s="195"/>
      <c r="CWX43" s="195"/>
      <c r="CWY43" s="195"/>
      <c r="CWZ43" s="195"/>
      <c r="CXA43" s="195"/>
      <c r="CXB43" s="195"/>
      <c r="CXC43" s="195"/>
      <c r="CXD43" s="195"/>
      <c r="CXE43" s="195"/>
      <c r="CXF43" s="195"/>
      <c r="CXG43" s="195"/>
      <c r="CXH43" s="195"/>
      <c r="CXI43" s="195"/>
      <c r="CXJ43" s="195"/>
      <c r="CXK43" s="195"/>
      <c r="CXL43" s="195"/>
      <c r="CXM43" s="195"/>
      <c r="CXN43" s="195"/>
      <c r="CXO43" s="195"/>
      <c r="CXP43" s="195"/>
      <c r="CXQ43" s="195"/>
      <c r="CXR43" s="195"/>
      <c r="CXS43" s="195"/>
      <c r="CXT43" s="195"/>
      <c r="CXU43" s="195"/>
      <c r="CXV43" s="195"/>
      <c r="CXW43" s="195"/>
      <c r="CXX43" s="195"/>
      <c r="CXY43" s="195"/>
      <c r="CXZ43" s="195"/>
      <c r="CYA43" s="195"/>
      <c r="CYB43" s="195"/>
      <c r="CYC43" s="195"/>
      <c r="CYD43" s="195"/>
      <c r="CYE43" s="195"/>
      <c r="CYF43" s="195"/>
      <c r="CYG43" s="195"/>
      <c r="CYH43" s="195"/>
      <c r="CYI43" s="195"/>
      <c r="CYJ43" s="195"/>
      <c r="CYK43" s="195"/>
      <c r="CYL43" s="195"/>
      <c r="CYM43" s="195"/>
      <c r="CYN43" s="195"/>
      <c r="CYO43" s="195"/>
      <c r="CYP43" s="195"/>
      <c r="CYQ43" s="195"/>
      <c r="CYR43" s="195"/>
      <c r="CYS43" s="195"/>
      <c r="CYT43" s="195"/>
      <c r="CYU43" s="195"/>
      <c r="CYV43" s="195"/>
      <c r="CYW43" s="195"/>
      <c r="CYX43" s="195"/>
      <c r="CYY43" s="195"/>
      <c r="CYZ43" s="195"/>
      <c r="CZA43" s="195"/>
      <c r="CZB43" s="195"/>
      <c r="CZC43" s="195"/>
      <c r="CZD43" s="195"/>
      <c r="CZE43" s="195"/>
      <c r="CZF43" s="195"/>
      <c r="CZG43" s="195"/>
      <c r="CZH43" s="195"/>
      <c r="CZI43" s="195"/>
      <c r="CZJ43" s="195"/>
      <c r="CZK43" s="195"/>
      <c r="CZL43" s="195"/>
      <c r="CZM43" s="195"/>
      <c r="CZN43" s="195"/>
      <c r="CZO43" s="195"/>
      <c r="CZP43" s="195"/>
      <c r="CZQ43" s="195"/>
      <c r="CZR43" s="195"/>
      <c r="CZS43" s="195"/>
      <c r="CZT43" s="195"/>
      <c r="CZU43" s="195"/>
      <c r="CZV43" s="195"/>
      <c r="CZW43" s="195"/>
      <c r="CZX43" s="195"/>
      <c r="CZY43" s="195"/>
      <c r="CZZ43" s="195"/>
      <c r="DAA43" s="195"/>
      <c r="DAB43" s="195"/>
      <c r="DAC43" s="195"/>
      <c r="DAD43" s="195"/>
      <c r="DAE43" s="195"/>
      <c r="DAF43" s="195"/>
      <c r="DAG43" s="195"/>
      <c r="DAH43" s="195"/>
      <c r="DAI43" s="195"/>
      <c r="DAJ43" s="195"/>
      <c r="DAK43" s="195"/>
      <c r="DAL43" s="195"/>
      <c r="DAM43" s="195"/>
      <c r="DAN43" s="195"/>
      <c r="DAO43" s="195"/>
      <c r="DAP43" s="195"/>
      <c r="DAQ43" s="195"/>
      <c r="DAR43" s="195"/>
      <c r="DAS43" s="195"/>
      <c r="DAT43" s="195"/>
      <c r="DAU43" s="195"/>
      <c r="DAV43" s="195"/>
      <c r="DAW43" s="195"/>
      <c r="DAX43" s="195"/>
      <c r="DAY43" s="195"/>
      <c r="DAZ43" s="195"/>
      <c r="DBA43" s="195"/>
      <c r="DBB43" s="195"/>
      <c r="DBC43" s="195"/>
      <c r="DBD43" s="195"/>
      <c r="DBE43" s="195"/>
      <c r="DBF43" s="195"/>
      <c r="DBG43" s="195"/>
      <c r="DBH43" s="195"/>
      <c r="DBI43" s="195"/>
      <c r="DBJ43" s="195"/>
      <c r="DBK43" s="195"/>
      <c r="DBL43" s="195"/>
      <c r="DBM43" s="195"/>
      <c r="DBN43" s="195"/>
      <c r="DBO43" s="195"/>
      <c r="DBP43" s="195"/>
      <c r="DBQ43" s="195"/>
      <c r="DBR43" s="195"/>
      <c r="DBS43" s="195"/>
      <c r="DBT43" s="195"/>
      <c r="DBU43" s="195"/>
      <c r="DBV43" s="195"/>
      <c r="DBW43" s="195"/>
      <c r="DBX43" s="195"/>
      <c r="DBY43" s="195"/>
      <c r="DBZ43" s="195"/>
      <c r="DCA43" s="195"/>
      <c r="DCB43" s="195"/>
      <c r="DCC43" s="195"/>
      <c r="DCD43" s="195"/>
      <c r="DCE43" s="195"/>
      <c r="DCF43" s="195"/>
      <c r="DCG43" s="195"/>
      <c r="DCH43" s="195"/>
      <c r="DCI43" s="195"/>
      <c r="DCJ43" s="195"/>
      <c r="DCK43" s="195"/>
      <c r="DCL43" s="195"/>
      <c r="DCM43" s="195"/>
      <c r="DCN43" s="195"/>
      <c r="DCO43" s="195"/>
      <c r="DCP43" s="195"/>
      <c r="DCQ43" s="195"/>
      <c r="DCR43" s="195"/>
      <c r="DCS43" s="195"/>
      <c r="DCT43" s="195"/>
      <c r="DCU43" s="195"/>
      <c r="DCV43" s="195"/>
      <c r="DCW43" s="195"/>
      <c r="DCX43" s="195"/>
      <c r="DCY43" s="195"/>
      <c r="DCZ43" s="195"/>
      <c r="DDA43" s="195"/>
      <c r="DDB43" s="195"/>
      <c r="DDC43" s="195"/>
      <c r="DDD43" s="195"/>
      <c r="DDE43" s="195"/>
      <c r="DDF43" s="195"/>
      <c r="DDG43" s="195"/>
      <c r="DDH43" s="195"/>
      <c r="DDI43" s="195"/>
      <c r="DDJ43" s="195"/>
      <c r="DDK43" s="195"/>
      <c r="DDL43" s="195"/>
      <c r="DDM43" s="195"/>
      <c r="DDN43" s="195"/>
      <c r="DDO43" s="195"/>
      <c r="DDP43" s="195"/>
      <c r="DDQ43" s="195"/>
      <c r="DDR43" s="195"/>
      <c r="DDS43" s="195"/>
      <c r="DDT43" s="195"/>
      <c r="DDU43" s="195"/>
      <c r="DDV43" s="195"/>
      <c r="DDW43" s="195"/>
      <c r="DDX43" s="195"/>
      <c r="DDY43" s="195"/>
      <c r="DDZ43" s="195"/>
      <c r="DEA43" s="195"/>
      <c r="DEB43" s="195"/>
      <c r="DEC43" s="195"/>
      <c r="DED43" s="195"/>
      <c r="DEE43" s="195"/>
      <c r="DEF43" s="195"/>
      <c r="DEG43" s="195"/>
      <c r="DEH43" s="195"/>
      <c r="DEI43" s="195"/>
      <c r="DEJ43" s="195"/>
      <c r="DEK43" s="195"/>
      <c r="DEL43" s="195"/>
      <c r="DEM43" s="195"/>
      <c r="DEN43" s="195"/>
      <c r="DEO43" s="195"/>
      <c r="DEP43" s="195"/>
      <c r="DEQ43" s="195"/>
      <c r="DER43" s="195"/>
      <c r="DES43" s="195"/>
      <c r="DET43" s="195"/>
      <c r="DEU43" s="195"/>
      <c r="DEV43" s="195"/>
      <c r="DEW43" s="195"/>
      <c r="DEX43" s="195"/>
      <c r="DEY43" s="195"/>
      <c r="DEZ43" s="195"/>
      <c r="DFA43" s="195"/>
      <c r="DFB43" s="195"/>
      <c r="DFC43" s="195"/>
      <c r="DFD43" s="195"/>
      <c r="DFE43" s="195"/>
      <c r="DFF43" s="195"/>
      <c r="DFG43" s="195"/>
      <c r="DFH43" s="195"/>
      <c r="DFI43" s="195"/>
      <c r="DFJ43" s="195"/>
      <c r="DFK43" s="195"/>
      <c r="DFL43" s="195"/>
      <c r="DFM43" s="195"/>
      <c r="DFN43" s="195"/>
      <c r="DFO43" s="195"/>
      <c r="DFP43" s="195"/>
      <c r="DFQ43" s="195"/>
      <c r="DFR43" s="195"/>
      <c r="DFS43" s="195"/>
      <c r="DFT43" s="195"/>
      <c r="DFU43" s="195"/>
      <c r="DFV43" s="195"/>
      <c r="DFW43" s="195"/>
      <c r="DFX43" s="195"/>
      <c r="DFY43" s="195"/>
      <c r="DFZ43" s="195"/>
      <c r="DGA43" s="195"/>
      <c r="DGB43" s="195"/>
      <c r="DGC43" s="195"/>
      <c r="DGD43" s="195"/>
      <c r="DGE43" s="195"/>
      <c r="DGF43" s="195"/>
      <c r="DGG43" s="195"/>
      <c r="DGH43" s="195"/>
      <c r="DGI43" s="195"/>
      <c r="DGJ43" s="195"/>
      <c r="DGK43" s="195"/>
      <c r="DGL43" s="195"/>
      <c r="DGM43" s="195"/>
      <c r="DGN43" s="195"/>
      <c r="DGO43" s="195"/>
      <c r="DGP43" s="195"/>
      <c r="DGQ43" s="195"/>
      <c r="DGR43" s="195"/>
      <c r="DGS43" s="195"/>
      <c r="DGT43" s="195"/>
      <c r="DGU43" s="195"/>
      <c r="DGV43" s="195"/>
      <c r="DGW43" s="195"/>
      <c r="DGX43" s="195"/>
      <c r="DGY43" s="195"/>
      <c r="DGZ43" s="195"/>
      <c r="DHA43" s="195"/>
      <c r="DHB43" s="195"/>
      <c r="DHC43" s="195"/>
      <c r="DHD43" s="195"/>
      <c r="DHE43" s="195"/>
      <c r="DHF43" s="195"/>
      <c r="DHG43" s="195"/>
      <c r="DHH43" s="195"/>
      <c r="DHI43" s="195"/>
      <c r="DHJ43" s="195"/>
      <c r="DHK43" s="195"/>
      <c r="DHL43" s="195"/>
      <c r="DHM43" s="195"/>
      <c r="DHN43" s="195"/>
      <c r="DHO43" s="195"/>
      <c r="DHP43" s="195"/>
      <c r="DHQ43" s="195"/>
      <c r="DHR43" s="195"/>
      <c r="DHS43" s="195"/>
      <c r="DHT43" s="195"/>
      <c r="DHU43" s="195"/>
      <c r="DHV43" s="195"/>
      <c r="DHW43" s="195"/>
      <c r="DHX43" s="195"/>
      <c r="DHY43" s="195"/>
      <c r="DHZ43" s="195"/>
      <c r="DIA43" s="195"/>
      <c r="DIB43" s="195"/>
      <c r="DIC43" s="195"/>
      <c r="DID43" s="195"/>
      <c r="DIE43" s="195"/>
      <c r="DIF43" s="195"/>
      <c r="DIG43" s="195"/>
      <c r="DIH43" s="195"/>
      <c r="DII43" s="195"/>
      <c r="DIJ43" s="195"/>
      <c r="DIK43" s="195"/>
      <c r="DIL43" s="195"/>
      <c r="DIM43" s="195"/>
      <c r="DIN43" s="195"/>
      <c r="DIO43" s="195"/>
      <c r="DIP43" s="195"/>
      <c r="DIQ43" s="195"/>
      <c r="DIR43" s="195"/>
      <c r="DIS43" s="195"/>
      <c r="DIT43" s="195"/>
      <c r="DIU43" s="195"/>
      <c r="DIV43" s="195"/>
      <c r="DIW43" s="195"/>
      <c r="DIX43" s="195"/>
      <c r="DIY43" s="195"/>
      <c r="DIZ43" s="195"/>
      <c r="DJA43" s="195"/>
      <c r="DJB43" s="195"/>
      <c r="DJC43" s="195"/>
      <c r="DJD43" s="195"/>
      <c r="DJE43" s="195"/>
      <c r="DJF43" s="195"/>
      <c r="DJG43" s="195"/>
      <c r="DJH43" s="195"/>
      <c r="DJI43" s="195"/>
      <c r="DJJ43" s="195"/>
      <c r="DJK43" s="195"/>
      <c r="DJL43" s="195"/>
      <c r="DJM43" s="195"/>
      <c r="DJN43" s="195"/>
      <c r="DJO43" s="195"/>
      <c r="DJP43" s="195"/>
      <c r="DJQ43" s="195"/>
      <c r="DJR43" s="195"/>
      <c r="DJS43" s="195"/>
      <c r="DJT43" s="195"/>
      <c r="DJU43" s="195"/>
      <c r="DJV43" s="195"/>
      <c r="DJW43" s="195"/>
      <c r="DJX43" s="195"/>
      <c r="DJY43" s="195"/>
      <c r="DJZ43" s="195"/>
      <c r="DKA43" s="195"/>
      <c r="DKB43" s="195"/>
      <c r="DKC43" s="195"/>
      <c r="DKD43" s="195"/>
      <c r="DKE43" s="195"/>
      <c r="DKF43" s="195"/>
      <c r="DKG43" s="195"/>
      <c r="DKH43" s="195"/>
      <c r="DKI43" s="195"/>
      <c r="DKJ43" s="195"/>
      <c r="DKK43" s="195"/>
      <c r="DKL43" s="195"/>
      <c r="DKM43" s="195"/>
      <c r="DKN43" s="195"/>
      <c r="DKO43" s="195"/>
      <c r="DKP43" s="195"/>
      <c r="DKQ43" s="195"/>
      <c r="DKR43" s="195"/>
      <c r="DKS43" s="195"/>
      <c r="DKT43" s="195"/>
      <c r="DKU43" s="195"/>
      <c r="DKV43" s="195"/>
      <c r="DKW43" s="195"/>
      <c r="DKX43" s="195"/>
      <c r="DKY43" s="195"/>
      <c r="DKZ43" s="195"/>
      <c r="DLA43" s="195"/>
      <c r="DLB43" s="195"/>
      <c r="DLC43" s="195"/>
      <c r="DLD43" s="195"/>
      <c r="DLE43" s="195"/>
      <c r="DLF43" s="195"/>
      <c r="DLG43" s="195"/>
      <c r="DLH43" s="195"/>
      <c r="DLI43" s="195"/>
      <c r="DLJ43" s="195"/>
      <c r="DLK43" s="195"/>
      <c r="DLL43" s="195"/>
      <c r="DLM43" s="195"/>
      <c r="DLN43" s="195"/>
      <c r="DLO43" s="195"/>
      <c r="DLP43" s="195"/>
      <c r="DLQ43" s="195"/>
      <c r="DLR43" s="195"/>
      <c r="DLS43" s="195"/>
      <c r="DLT43" s="195"/>
      <c r="DLU43" s="195"/>
      <c r="DLV43" s="195"/>
      <c r="DLW43" s="195"/>
      <c r="DLX43" s="195"/>
      <c r="DLY43" s="195"/>
      <c r="DLZ43" s="195"/>
      <c r="DMA43" s="195"/>
      <c r="DMB43" s="195"/>
      <c r="DMC43" s="195"/>
      <c r="DMD43" s="195"/>
      <c r="DME43" s="195"/>
      <c r="DMF43" s="195"/>
      <c r="DMG43" s="195"/>
      <c r="DMH43" s="195"/>
      <c r="DMI43" s="195"/>
      <c r="DMJ43" s="195"/>
      <c r="DMK43" s="195"/>
      <c r="DML43" s="195"/>
      <c r="DMM43" s="195"/>
      <c r="DMN43" s="195"/>
      <c r="DMO43" s="195"/>
      <c r="DMP43" s="195"/>
      <c r="DMQ43" s="195"/>
      <c r="DMR43" s="195"/>
      <c r="DMS43" s="195"/>
      <c r="DMT43" s="195"/>
      <c r="DMU43" s="195"/>
      <c r="DMV43" s="195"/>
      <c r="DMW43" s="195"/>
      <c r="DMX43" s="195"/>
      <c r="DMY43" s="195"/>
      <c r="DMZ43" s="195"/>
      <c r="DNA43" s="195"/>
      <c r="DNB43" s="195"/>
      <c r="DNC43" s="195"/>
      <c r="DND43" s="195"/>
      <c r="DNE43" s="195"/>
      <c r="DNF43" s="195"/>
      <c r="DNG43" s="195"/>
      <c r="DNH43" s="195"/>
      <c r="DNI43" s="195"/>
      <c r="DNJ43" s="195"/>
      <c r="DNK43" s="195"/>
      <c r="DNL43" s="195"/>
      <c r="DNM43" s="195"/>
      <c r="DNN43" s="195"/>
      <c r="DNO43" s="195"/>
      <c r="DNP43" s="195"/>
      <c r="DNQ43" s="195"/>
      <c r="DNR43" s="195"/>
      <c r="DNS43" s="195"/>
      <c r="DNT43" s="195"/>
      <c r="DNU43" s="195"/>
      <c r="DNV43" s="195"/>
      <c r="DNW43" s="195"/>
      <c r="DNX43" s="195"/>
      <c r="DNY43" s="195"/>
      <c r="DNZ43" s="195"/>
      <c r="DOA43" s="195"/>
      <c r="DOB43" s="195"/>
      <c r="DOC43" s="195"/>
      <c r="DOD43" s="195"/>
      <c r="DOE43" s="195"/>
      <c r="DOF43" s="195"/>
      <c r="DOG43" s="195"/>
      <c r="DOH43" s="195"/>
      <c r="DOI43" s="195"/>
      <c r="DOJ43" s="195"/>
      <c r="DOK43" s="195"/>
      <c r="DOL43" s="195"/>
      <c r="DOM43" s="195"/>
      <c r="DON43" s="195"/>
      <c r="DOO43" s="195"/>
      <c r="DOP43" s="195"/>
      <c r="DOQ43" s="195"/>
      <c r="DOR43" s="195"/>
      <c r="DOS43" s="195"/>
      <c r="DOT43" s="195"/>
      <c r="DOU43" s="195"/>
      <c r="DOV43" s="195"/>
      <c r="DOW43" s="195"/>
      <c r="DOX43" s="195"/>
      <c r="DOY43" s="195"/>
      <c r="DOZ43" s="195"/>
      <c r="DPA43" s="195"/>
      <c r="DPB43" s="195"/>
      <c r="DPC43" s="195"/>
      <c r="DPD43" s="195"/>
      <c r="DPE43" s="195"/>
      <c r="DPF43" s="195"/>
      <c r="DPG43" s="195"/>
      <c r="DPH43" s="195"/>
      <c r="DPI43" s="195"/>
      <c r="DPJ43" s="195"/>
      <c r="DPK43" s="195"/>
      <c r="DPL43" s="195"/>
      <c r="DPM43" s="195"/>
      <c r="DPN43" s="195"/>
      <c r="DPO43" s="195"/>
      <c r="DPP43" s="195"/>
      <c r="DPQ43" s="195"/>
      <c r="DPR43" s="195"/>
      <c r="DPS43" s="195"/>
      <c r="DPT43" s="195"/>
      <c r="DPU43" s="195"/>
      <c r="DPV43" s="195"/>
      <c r="DPW43" s="195"/>
      <c r="DPX43" s="195"/>
      <c r="DPY43" s="195"/>
      <c r="DPZ43" s="195"/>
      <c r="DQA43" s="195"/>
      <c r="DQB43" s="195"/>
      <c r="DQC43" s="195"/>
      <c r="DQD43" s="195"/>
      <c r="DQE43" s="195"/>
      <c r="DQF43" s="195"/>
      <c r="DQG43" s="195"/>
      <c r="DQH43" s="195"/>
      <c r="DQI43" s="195"/>
      <c r="DQJ43" s="195"/>
      <c r="DQK43" s="195"/>
      <c r="DQL43" s="195"/>
      <c r="DQM43" s="195"/>
      <c r="DQN43" s="195"/>
      <c r="DQO43" s="195"/>
      <c r="DQP43" s="195"/>
      <c r="DQQ43" s="195"/>
      <c r="DQR43" s="195"/>
      <c r="DQS43" s="195"/>
      <c r="DQT43" s="195"/>
      <c r="DQU43" s="195"/>
      <c r="DQV43" s="195"/>
      <c r="DQW43" s="195"/>
      <c r="DQX43" s="195"/>
      <c r="DQY43" s="195"/>
      <c r="DQZ43" s="195"/>
      <c r="DRA43" s="195"/>
      <c r="DRB43" s="195"/>
      <c r="DRC43" s="195"/>
      <c r="DRD43" s="195"/>
      <c r="DRE43" s="195"/>
      <c r="DRF43" s="195"/>
      <c r="DRG43" s="195"/>
      <c r="DRH43" s="195"/>
      <c r="DRI43" s="195"/>
      <c r="DRJ43" s="195"/>
      <c r="DRK43" s="195"/>
      <c r="DRL43" s="195"/>
      <c r="DRM43" s="195"/>
      <c r="DRN43" s="195"/>
      <c r="DRO43" s="195"/>
      <c r="DRP43" s="195"/>
      <c r="DRQ43" s="195"/>
      <c r="DRR43" s="195"/>
      <c r="DRS43" s="195"/>
      <c r="DRT43" s="195"/>
      <c r="DRU43" s="195"/>
      <c r="DRV43" s="195"/>
      <c r="DRW43" s="195"/>
      <c r="DRX43" s="195"/>
      <c r="DRY43" s="195"/>
      <c r="DRZ43" s="195"/>
      <c r="DSA43" s="195"/>
      <c r="DSB43" s="195"/>
      <c r="DSC43" s="195"/>
      <c r="DSD43" s="195"/>
      <c r="DSE43" s="195"/>
      <c r="DSF43" s="195"/>
      <c r="DSG43" s="195"/>
      <c r="DSH43" s="195"/>
      <c r="DSI43" s="195"/>
      <c r="DSJ43" s="195"/>
      <c r="DSK43" s="195"/>
      <c r="DSL43" s="195"/>
      <c r="DSM43" s="195"/>
      <c r="DSN43" s="195"/>
      <c r="DSO43" s="195"/>
      <c r="DSP43" s="195"/>
      <c r="DSQ43" s="195"/>
      <c r="DSR43" s="195"/>
      <c r="DSS43" s="195"/>
      <c r="DST43" s="195"/>
      <c r="DSU43" s="195"/>
      <c r="DSV43" s="195"/>
      <c r="DSW43" s="195"/>
      <c r="DSX43" s="195"/>
      <c r="DSY43" s="195"/>
      <c r="DSZ43" s="195"/>
      <c r="DTA43" s="195"/>
      <c r="DTB43" s="195"/>
      <c r="DTC43" s="195"/>
      <c r="DTD43" s="195"/>
      <c r="DTE43" s="195"/>
      <c r="DTF43" s="195"/>
      <c r="DTG43" s="195"/>
      <c r="DTH43" s="195"/>
      <c r="DTI43" s="195"/>
      <c r="DTJ43" s="195"/>
      <c r="DTK43" s="195"/>
      <c r="DTL43" s="195"/>
      <c r="DTM43" s="195"/>
      <c r="DTN43" s="195"/>
      <c r="DTO43" s="195"/>
      <c r="DTP43" s="195"/>
      <c r="DTQ43" s="195"/>
      <c r="DTR43" s="195"/>
      <c r="DTS43" s="195"/>
      <c r="DTT43" s="195"/>
      <c r="DTU43" s="195"/>
      <c r="DTV43" s="195"/>
      <c r="DTW43" s="195"/>
      <c r="DTX43" s="195"/>
      <c r="DTY43" s="195"/>
      <c r="DTZ43" s="195"/>
      <c r="DUA43" s="195"/>
      <c r="DUB43" s="195"/>
      <c r="DUC43" s="195"/>
      <c r="DUD43" s="195"/>
      <c r="DUE43" s="195"/>
      <c r="DUF43" s="195"/>
      <c r="DUG43" s="195"/>
      <c r="DUH43" s="195"/>
      <c r="DUI43" s="195"/>
      <c r="DUJ43" s="195"/>
      <c r="DUK43" s="195"/>
      <c r="DUL43" s="195"/>
      <c r="DUM43" s="195"/>
      <c r="DUN43" s="195"/>
      <c r="DUO43" s="195"/>
      <c r="DUP43" s="195"/>
      <c r="DUQ43" s="195"/>
      <c r="DUR43" s="195"/>
      <c r="DUS43" s="195"/>
      <c r="DUT43" s="195"/>
      <c r="DUU43" s="195"/>
      <c r="DUV43" s="195"/>
      <c r="DUW43" s="195"/>
      <c r="DUX43" s="195"/>
      <c r="DUY43" s="195"/>
      <c r="DUZ43" s="195"/>
      <c r="DVA43" s="195"/>
      <c r="DVB43" s="195"/>
      <c r="DVC43" s="195"/>
      <c r="DVD43" s="195"/>
      <c r="DVE43" s="195"/>
      <c r="DVF43" s="195"/>
      <c r="DVG43" s="195"/>
      <c r="DVH43" s="195"/>
      <c r="DVI43" s="195"/>
      <c r="DVJ43" s="195"/>
      <c r="DVK43" s="195"/>
      <c r="DVL43" s="195"/>
      <c r="DVM43" s="195"/>
      <c r="DVN43" s="195"/>
      <c r="DVO43" s="195"/>
      <c r="DVP43" s="195"/>
      <c r="DVQ43" s="195"/>
      <c r="DVR43" s="195"/>
      <c r="DVS43" s="195"/>
      <c r="DVT43" s="195"/>
      <c r="DVU43" s="195"/>
      <c r="DVV43" s="195"/>
      <c r="DVW43" s="195"/>
      <c r="DVX43" s="195"/>
      <c r="DVY43" s="195"/>
      <c r="DVZ43" s="195"/>
      <c r="DWA43" s="195"/>
      <c r="DWB43" s="195"/>
      <c r="DWC43" s="195"/>
      <c r="DWD43" s="195"/>
      <c r="DWE43" s="195"/>
      <c r="DWF43" s="195"/>
      <c r="DWG43" s="195"/>
      <c r="DWH43" s="195"/>
      <c r="DWI43" s="195"/>
      <c r="DWJ43" s="195"/>
      <c r="DWK43" s="195"/>
      <c r="DWL43" s="195"/>
      <c r="DWM43" s="195"/>
      <c r="DWN43" s="195"/>
      <c r="DWO43" s="195"/>
      <c r="DWP43" s="195"/>
      <c r="DWQ43" s="195"/>
      <c r="DWR43" s="195"/>
      <c r="DWS43" s="195"/>
      <c r="DWT43" s="195"/>
      <c r="DWU43" s="195"/>
      <c r="DWV43" s="195"/>
      <c r="DWW43" s="195"/>
      <c r="DWX43" s="195"/>
      <c r="DWY43" s="195"/>
      <c r="DWZ43" s="195"/>
      <c r="DXA43" s="195"/>
      <c r="DXB43" s="195"/>
      <c r="DXC43" s="195"/>
      <c r="DXD43" s="195"/>
      <c r="DXE43" s="195"/>
      <c r="DXF43" s="195"/>
      <c r="DXG43" s="195"/>
      <c r="DXH43" s="195"/>
      <c r="DXI43" s="195"/>
      <c r="DXJ43" s="195"/>
      <c r="DXK43" s="195"/>
      <c r="DXL43" s="195"/>
      <c r="DXM43" s="195"/>
      <c r="DXN43" s="195"/>
      <c r="DXO43" s="195"/>
      <c r="DXP43" s="195"/>
      <c r="DXQ43" s="195"/>
      <c r="DXR43" s="195"/>
      <c r="DXS43" s="195"/>
      <c r="DXT43" s="195"/>
      <c r="DXU43" s="195"/>
      <c r="DXV43" s="195"/>
      <c r="DXW43" s="195"/>
      <c r="DXX43" s="195"/>
      <c r="DXY43" s="195"/>
      <c r="DXZ43" s="195"/>
      <c r="DYA43" s="195"/>
      <c r="DYB43" s="195"/>
      <c r="DYC43" s="195"/>
      <c r="DYD43" s="195"/>
      <c r="DYE43" s="195"/>
      <c r="DYF43" s="195"/>
      <c r="DYG43" s="195"/>
      <c r="DYH43" s="195"/>
      <c r="DYI43" s="195"/>
      <c r="DYJ43" s="195"/>
      <c r="DYK43" s="195"/>
      <c r="DYL43" s="195"/>
      <c r="DYM43" s="195"/>
      <c r="DYN43" s="195"/>
      <c r="DYO43" s="195"/>
      <c r="DYP43" s="195"/>
      <c r="DYQ43" s="195"/>
      <c r="DYR43" s="195"/>
      <c r="DYS43" s="195"/>
      <c r="DYT43" s="195"/>
      <c r="DYU43" s="195"/>
      <c r="DYV43" s="195"/>
      <c r="DYW43" s="195"/>
      <c r="DYX43" s="195"/>
      <c r="DYY43" s="195"/>
      <c r="DYZ43" s="195"/>
      <c r="DZA43" s="195"/>
      <c r="DZB43" s="195"/>
      <c r="DZC43" s="195"/>
      <c r="DZD43" s="195"/>
      <c r="DZE43" s="195"/>
      <c r="DZF43" s="195"/>
      <c r="DZG43" s="195"/>
      <c r="DZH43" s="195"/>
      <c r="DZI43" s="195"/>
      <c r="DZJ43" s="195"/>
      <c r="DZK43" s="195"/>
      <c r="DZL43" s="195"/>
      <c r="DZM43" s="195"/>
      <c r="DZN43" s="195"/>
      <c r="DZO43" s="195"/>
      <c r="DZP43" s="195"/>
      <c r="DZQ43" s="195"/>
      <c r="DZR43" s="195"/>
      <c r="DZS43" s="195"/>
      <c r="DZT43" s="195"/>
      <c r="DZU43" s="195"/>
      <c r="DZV43" s="195"/>
      <c r="DZW43" s="195"/>
      <c r="DZX43" s="195"/>
      <c r="DZY43" s="195"/>
      <c r="DZZ43" s="195"/>
      <c r="EAA43" s="195"/>
      <c r="EAB43" s="195"/>
      <c r="EAC43" s="195"/>
      <c r="EAD43" s="195"/>
      <c r="EAE43" s="195"/>
      <c r="EAF43" s="195"/>
      <c r="EAG43" s="195"/>
      <c r="EAH43" s="195"/>
      <c r="EAI43" s="195"/>
      <c r="EAJ43" s="195"/>
      <c r="EAK43" s="195"/>
      <c r="EAL43" s="195"/>
      <c r="EAM43" s="195"/>
      <c r="EAN43" s="195"/>
      <c r="EAO43" s="195"/>
      <c r="EAP43" s="195"/>
      <c r="EAQ43" s="195"/>
      <c r="EAR43" s="195"/>
      <c r="EAS43" s="195"/>
      <c r="EAT43" s="195"/>
      <c r="EAU43" s="195"/>
      <c r="EAV43" s="195"/>
      <c r="EAW43" s="195"/>
      <c r="EAX43" s="195"/>
      <c r="EAY43" s="195"/>
      <c r="EAZ43" s="195"/>
      <c r="EBA43" s="195"/>
      <c r="EBB43" s="195"/>
      <c r="EBC43" s="195"/>
      <c r="EBD43" s="195"/>
      <c r="EBE43" s="195"/>
      <c r="EBF43" s="195"/>
      <c r="EBG43" s="195"/>
      <c r="EBH43" s="195"/>
      <c r="EBI43" s="195"/>
      <c r="EBJ43" s="195"/>
      <c r="EBK43" s="195"/>
      <c r="EBL43" s="195"/>
      <c r="EBM43" s="195"/>
      <c r="EBN43" s="195"/>
      <c r="EBO43" s="195"/>
      <c r="EBP43" s="195"/>
      <c r="EBQ43" s="195"/>
      <c r="EBR43" s="195"/>
      <c r="EBS43" s="195"/>
      <c r="EBT43" s="195"/>
      <c r="EBU43" s="195"/>
      <c r="EBV43" s="195"/>
      <c r="EBW43" s="195"/>
      <c r="EBX43" s="195"/>
      <c r="EBY43" s="195"/>
      <c r="EBZ43" s="195"/>
      <c r="ECA43" s="195"/>
      <c r="ECB43" s="195"/>
      <c r="ECC43" s="195"/>
      <c r="ECD43" s="195"/>
      <c r="ECE43" s="195"/>
      <c r="ECF43" s="195"/>
      <c r="ECG43" s="195"/>
      <c r="ECH43" s="195"/>
      <c r="ECI43" s="195"/>
      <c r="ECJ43" s="195"/>
      <c r="ECK43" s="195"/>
      <c r="ECL43" s="195"/>
      <c r="ECM43" s="195"/>
      <c r="ECN43" s="195"/>
      <c r="ECO43" s="195"/>
      <c r="ECP43" s="195"/>
      <c r="ECQ43" s="195"/>
      <c r="ECR43" s="195"/>
      <c r="ECS43" s="195"/>
      <c r="ECT43" s="195"/>
      <c r="ECU43" s="195"/>
      <c r="ECV43" s="195"/>
      <c r="ECW43" s="195"/>
      <c r="ECX43" s="195"/>
      <c r="ECY43" s="195"/>
      <c r="ECZ43" s="195"/>
      <c r="EDA43" s="195"/>
      <c r="EDB43" s="195"/>
      <c r="EDC43" s="195"/>
      <c r="EDD43" s="195"/>
      <c r="EDE43" s="195"/>
      <c r="EDF43" s="195"/>
      <c r="EDG43" s="195"/>
      <c r="EDH43" s="195"/>
      <c r="EDI43" s="195"/>
      <c r="EDJ43" s="195"/>
      <c r="EDK43" s="195"/>
      <c r="EDL43" s="195"/>
      <c r="EDM43" s="195"/>
      <c r="EDN43" s="195"/>
      <c r="EDO43" s="195"/>
      <c r="EDP43" s="195"/>
      <c r="EDQ43" s="195"/>
      <c r="EDR43" s="195"/>
      <c r="EDS43" s="195"/>
      <c r="EDT43" s="195"/>
      <c r="EDU43" s="195"/>
      <c r="EDV43" s="195"/>
      <c r="EDW43" s="195"/>
      <c r="EDX43" s="195"/>
      <c r="EDY43" s="195"/>
      <c r="EDZ43" s="195"/>
      <c r="EEA43" s="195"/>
      <c r="EEB43" s="195"/>
      <c r="EEC43" s="195"/>
      <c r="EED43" s="195"/>
      <c r="EEE43" s="195"/>
      <c r="EEF43" s="195"/>
      <c r="EEG43" s="195"/>
      <c r="EEH43" s="195"/>
      <c r="EEI43" s="195"/>
      <c r="EEJ43" s="195"/>
      <c r="EEK43" s="195"/>
      <c r="EEL43" s="195"/>
      <c r="EEM43" s="195"/>
      <c r="EEN43" s="195"/>
      <c r="EEO43" s="195"/>
      <c r="EEP43" s="195"/>
      <c r="EEQ43" s="195"/>
      <c r="EER43" s="195"/>
      <c r="EES43" s="195"/>
      <c r="EET43" s="195"/>
      <c r="EEU43" s="195"/>
      <c r="EEV43" s="195"/>
      <c r="EEW43" s="195"/>
      <c r="EEX43" s="195"/>
      <c r="EEY43" s="195"/>
      <c r="EEZ43" s="195"/>
      <c r="EFA43" s="195"/>
      <c r="EFB43" s="195"/>
      <c r="EFC43" s="195"/>
      <c r="EFD43" s="195"/>
      <c r="EFE43" s="195"/>
      <c r="EFF43" s="195"/>
      <c r="EFG43" s="195"/>
      <c r="EFH43" s="195"/>
      <c r="EFI43" s="195"/>
      <c r="EFJ43" s="195"/>
      <c r="EFK43" s="195"/>
      <c r="EFL43" s="195"/>
      <c r="EFM43" s="195"/>
      <c r="EFN43" s="195"/>
      <c r="EFO43" s="195"/>
      <c r="EFP43" s="195"/>
      <c r="EFQ43" s="195"/>
      <c r="EFR43" s="195"/>
      <c r="EFS43" s="195"/>
      <c r="EFT43" s="195"/>
      <c r="EFU43" s="195"/>
      <c r="EFV43" s="195"/>
      <c r="EFW43" s="195"/>
      <c r="EFX43" s="195"/>
      <c r="EFY43" s="195"/>
      <c r="EFZ43" s="195"/>
      <c r="EGA43" s="195"/>
      <c r="EGB43" s="195"/>
      <c r="EGC43" s="195"/>
      <c r="EGD43" s="195"/>
      <c r="EGE43" s="195"/>
      <c r="EGF43" s="195"/>
      <c r="EGG43" s="195"/>
      <c r="EGH43" s="195"/>
      <c r="EGI43" s="195"/>
      <c r="EGJ43" s="195"/>
      <c r="EGK43" s="195"/>
      <c r="EGL43" s="195"/>
      <c r="EGM43" s="195"/>
      <c r="EGN43" s="195"/>
      <c r="EGO43" s="195"/>
      <c r="EGP43" s="195"/>
      <c r="EGQ43" s="195"/>
      <c r="EGR43" s="195"/>
      <c r="EGS43" s="195"/>
      <c r="EGT43" s="195"/>
      <c r="EGU43" s="195"/>
      <c r="EGV43" s="195"/>
      <c r="EGW43" s="195"/>
      <c r="EGX43" s="195"/>
      <c r="EGY43" s="195"/>
      <c r="EGZ43" s="195"/>
      <c r="EHA43" s="195"/>
      <c r="EHB43" s="195"/>
      <c r="EHC43" s="195"/>
      <c r="EHD43" s="195"/>
      <c r="EHE43" s="195"/>
      <c r="EHF43" s="195"/>
      <c r="EHG43" s="195"/>
      <c r="EHH43" s="195"/>
      <c r="EHI43" s="195"/>
      <c r="EHJ43" s="195"/>
      <c r="EHK43" s="195"/>
      <c r="EHL43" s="195"/>
      <c r="EHM43" s="195"/>
      <c r="EHN43" s="195"/>
      <c r="EHO43" s="195"/>
      <c r="EHP43" s="195"/>
      <c r="EHQ43" s="195"/>
      <c r="EHR43" s="195"/>
      <c r="EHS43" s="195"/>
      <c r="EHT43" s="195"/>
      <c r="EHU43" s="195"/>
      <c r="EHV43" s="195"/>
      <c r="EHW43" s="195"/>
      <c r="EHX43" s="195"/>
      <c r="EHY43" s="195"/>
      <c r="EHZ43" s="195"/>
      <c r="EIA43" s="195"/>
      <c r="EIB43" s="195"/>
      <c r="EIC43" s="195"/>
      <c r="EID43" s="195"/>
      <c r="EIE43" s="195"/>
      <c r="EIF43" s="195"/>
      <c r="EIG43" s="195"/>
      <c r="EIH43" s="195"/>
      <c r="EII43" s="195"/>
      <c r="EIJ43" s="195"/>
      <c r="EIK43" s="195"/>
      <c r="EIL43" s="195"/>
      <c r="EIM43" s="195"/>
      <c r="EIN43" s="195"/>
      <c r="EIO43" s="195"/>
      <c r="EIP43" s="195"/>
      <c r="EIQ43" s="195"/>
      <c r="EIR43" s="195"/>
      <c r="EIS43" s="195"/>
      <c r="EIT43" s="195"/>
      <c r="EIU43" s="195"/>
      <c r="EIV43" s="195"/>
      <c r="EIW43" s="195"/>
      <c r="EIX43" s="195"/>
      <c r="EIY43" s="195"/>
      <c r="EIZ43" s="195"/>
      <c r="EJA43" s="195"/>
      <c r="EJB43" s="195"/>
      <c r="EJC43" s="195"/>
      <c r="EJD43" s="195"/>
      <c r="EJE43" s="195"/>
      <c r="EJF43" s="195"/>
      <c r="EJG43" s="195"/>
      <c r="EJH43" s="195"/>
      <c r="EJI43" s="195"/>
      <c r="EJJ43" s="195"/>
      <c r="EJK43" s="195"/>
      <c r="EJL43" s="195"/>
      <c r="EJM43" s="195"/>
      <c r="EJN43" s="195"/>
      <c r="EJO43" s="195"/>
      <c r="EJP43" s="195"/>
      <c r="EJQ43" s="195"/>
      <c r="EJR43" s="195"/>
      <c r="EJS43" s="195"/>
      <c r="EJT43" s="195"/>
      <c r="EJU43" s="195"/>
      <c r="EJV43" s="195"/>
      <c r="EJW43" s="195"/>
      <c r="EJX43" s="195"/>
      <c r="EJY43" s="195"/>
      <c r="EJZ43" s="195"/>
      <c r="EKA43" s="195"/>
      <c r="EKB43" s="195"/>
      <c r="EKC43" s="195"/>
      <c r="EKD43" s="195"/>
      <c r="EKE43" s="195"/>
      <c r="EKF43" s="195"/>
      <c r="EKG43" s="195"/>
      <c r="EKH43" s="195"/>
      <c r="EKI43" s="195"/>
      <c r="EKJ43" s="195"/>
      <c r="EKK43" s="195"/>
      <c r="EKL43" s="195"/>
      <c r="EKM43" s="195"/>
      <c r="EKN43" s="195"/>
      <c r="EKO43" s="195"/>
      <c r="EKP43" s="195"/>
      <c r="EKQ43" s="195"/>
      <c r="EKR43" s="195"/>
      <c r="EKS43" s="195"/>
      <c r="EKT43" s="195"/>
      <c r="EKU43" s="195"/>
      <c r="EKV43" s="195"/>
      <c r="EKW43" s="195"/>
      <c r="EKX43" s="195"/>
      <c r="EKY43" s="195"/>
      <c r="EKZ43" s="195"/>
      <c r="ELA43" s="195"/>
      <c r="ELB43" s="195"/>
      <c r="ELC43" s="195"/>
      <c r="ELD43" s="195"/>
      <c r="ELE43" s="195"/>
      <c r="ELF43" s="195"/>
      <c r="ELG43" s="195"/>
      <c r="ELH43" s="195"/>
      <c r="ELI43" s="195"/>
      <c r="ELJ43" s="195"/>
      <c r="ELK43" s="195"/>
      <c r="ELL43" s="195"/>
      <c r="ELM43" s="195"/>
      <c r="ELN43" s="195"/>
      <c r="ELO43" s="195"/>
      <c r="ELP43" s="195"/>
      <c r="ELQ43" s="195"/>
      <c r="ELR43" s="195"/>
      <c r="ELS43" s="195"/>
      <c r="ELT43" s="195"/>
      <c r="ELU43" s="195"/>
      <c r="ELV43" s="195"/>
      <c r="ELW43" s="195"/>
      <c r="ELX43" s="195"/>
      <c r="ELY43" s="195"/>
      <c r="ELZ43" s="195"/>
      <c r="EMA43" s="195"/>
      <c r="EMB43" s="195"/>
      <c r="EMC43" s="195"/>
      <c r="EMD43" s="195"/>
      <c r="EME43" s="195"/>
      <c r="EMF43" s="195"/>
      <c r="EMG43" s="195"/>
      <c r="EMH43" s="195"/>
      <c r="EMI43" s="195"/>
      <c r="EMJ43" s="195"/>
      <c r="EMK43" s="195"/>
      <c r="EML43" s="195"/>
      <c r="EMM43" s="195"/>
      <c r="EMN43" s="195"/>
      <c r="EMO43" s="195"/>
      <c r="EMP43" s="195"/>
      <c r="EMQ43" s="195"/>
      <c r="EMR43" s="195"/>
      <c r="EMS43" s="195"/>
      <c r="EMT43" s="195"/>
      <c r="EMU43" s="195"/>
      <c r="EMV43" s="195"/>
      <c r="EMW43" s="195"/>
      <c r="EMX43" s="195"/>
      <c r="EMY43" s="195"/>
      <c r="EMZ43" s="195"/>
      <c r="ENA43" s="195"/>
      <c r="ENB43" s="195"/>
      <c r="ENC43" s="195"/>
      <c r="END43" s="195"/>
      <c r="ENE43" s="195"/>
      <c r="ENF43" s="195"/>
      <c r="ENG43" s="195"/>
      <c r="ENH43" s="195"/>
      <c r="ENI43" s="195"/>
      <c r="ENJ43" s="195"/>
      <c r="ENK43" s="195"/>
      <c r="ENL43" s="195"/>
      <c r="ENM43" s="195"/>
      <c r="ENN43" s="195"/>
      <c r="ENO43" s="195"/>
      <c r="ENP43" s="195"/>
      <c r="ENQ43" s="195"/>
      <c r="ENR43" s="195"/>
      <c r="ENS43" s="195"/>
      <c r="ENT43" s="195"/>
      <c r="ENU43" s="195"/>
      <c r="ENV43" s="195"/>
      <c r="ENW43" s="195"/>
      <c r="ENX43" s="195"/>
      <c r="ENY43" s="195"/>
      <c r="ENZ43" s="195"/>
      <c r="EOA43" s="195"/>
      <c r="EOB43" s="195"/>
      <c r="EOC43" s="195"/>
      <c r="EOD43" s="195"/>
      <c r="EOE43" s="195"/>
      <c r="EOF43" s="195"/>
      <c r="EOG43" s="195"/>
      <c r="EOH43" s="195"/>
      <c r="EOI43" s="195"/>
      <c r="EOJ43" s="195"/>
      <c r="EOK43" s="195"/>
      <c r="EOL43" s="195"/>
      <c r="EOM43" s="195"/>
      <c r="EON43" s="195"/>
      <c r="EOO43" s="195"/>
      <c r="EOP43" s="195"/>
      <c r="EOQ43" s="195"/>
      <c r="EOR43" s="195"/>
      <c r="EOS43" s="195"/>
      <c r="EOT43" s="195"/>
      <c r="EOU43" s="195"/>
      <c r="EOV43" s="195"/>
      <c r="EOW43" s="195"/>
      <c r="EOX43" s="195"/>
      <c r="EOY43" s="195"/>
      <c r="EOZ43" s="195"/>
      <c r="EPA43" s="195"/>
      <c r="EPB43" s="195"/>
      <c r="EPC43" s="195"/>
      <c r="EPD43" s="195"/>
      <c r="EPE43" s="195"/>
      <c r="EPF43" s="195"/>
      <c r="EPG43" s="195"/>
      <c r="EPH43" s="195"/>
      <c r="EPI43" s="195"/>
      <c r="EPJ43" s="195"/>
      <c r="EPK43" s="195"/>
      <c r="EPL43" s="195"/>
      <c r="EPM43" s="195"/>
      <c r="EPN43" s="195"/>
      <c r="EPO43" s="195"/>
      <c r="EPP43" s="195"/>
      <c r="EPQ43" s="195"/>
      <c r="EPR43" s="195"/>
      <c r="EPS43" s="195"/>
      <c r="EPT43" s="195"/>
      <c r="EPU43" s="195"/>
      <c r="EPV43" s="195"/>
      <c r="EPW43" s="195"/>
      <c r="EPX43" s="195"/>
      <c r="EPY43" s="195"/>
      <c r="EPZ43" s="195"/>
      <c r="EQA43" s="195"/>
      <c r="EQB43" s="195"/>
      <c r="EQC43" s="195"/>
      <c r="EQD43" s="195"/>
      <c r="EQE43" s="195"/>
      <c r="EQF43" s="195"/>
      <c r="EQG43" s="195"/>
      <c r="EQH43" s="195"/>
      <c r="EQI43" s="195"/>
      <c r="EQJ43" s="195"/>
      <c r="EQK43" s="195"/>
      <c r="EQL43" s="195"/>
      <c r="EQM43" s="195"/>
      <c r="EQN43" s="195"/>
      <c r="EQO43" s="195"/>
      <c r="EQP43" s="195"/>
      <c r="EQQ43" s="195"/>
      <c r="EQR43" s="195"/>
      <c r="EQS43" s="195"/>
      <c r="EQT43" s="195"/>
      <c r="EQU43" s="195"/>
      <c r="EQV43" s="195"/>
      <c r="EQW43" s="195"/>
      <c r="EQX43" s="195"/>
      <c r="EQY43" s="195"/>
      <c r="EQZ43" s="195"/>
      <c r="ERA43" s="195"/>
      <c r="ERB43" s="195"/>
      <c r="ERC43" s="195"/>
      <c r="ERD43" s="195"/>
      <c r="ERE43" s="195"/>
      <c r="ERF43" s="195"/>
      <c r="ERG43" s="195"/>
      <c r="ERH43" s="195"/>
      <c r="ERI43" s="195"/>
      <c r="ERJ43" s="195"/>
      <c r="ERK43" s="195"/>
      <c r="ERL43" s="195"/>
      <c r="ERM43" s="195"/>
      <c r="ERN43" s="195"/>
      <c r="ERO43" s="195"/>
      <c r="ERP43" s="195"/>
      <c r="ERQ43" s="195"/>
      <c r="ERR43" s="195"/>
      <c r="ERS43" s="195"/>
      <c r="ERT43" s="195"/>
      <c r="ERU43" s="195"/>
      <c r="ERV43" s="195"/>
      <c r="ERW43" s="195"/>
      <c r="ERX43" s="195"/>
      <c r="ERY43" s="195"/>
      <c r="ERZ43" s="195"/>
      <c r="ESA43" s="195"/>
      <c r="ESB43" s="195"/>
      <c r="ESC43" s="195"/>
      <c r="ESD43" s="195"/>
      <c r="ESE43" s="195"/>
      <c r="ESF43" s="195"/>
      <c r="ESG43" s="195"/>
      <c r="ESH43" s="195"/>
      <c r="ESI43" s="195"/>
      <c r="ESJ43" s="195"/>
      <c r="ESK43" s="195"/>
      <c r="ESL43" s="195"/>
      <c r="ESM43" s="195"/>
      <c r="ESN43" s="195"/>
      <c r="ESO43" s="195"/>
      <c r="ESP43" s="195"/>
      <c r="ESQ43" s="195"/>
      <c r="ESR43" s="195"/>
      <c r="ESS43" s="195"/>
      <c r="EST43" s="195"/>
      <c r="ESU43" s="195"/>
      <c r="ESV43" s="195"/>
      <c r="ESW43" s="195"/>
      <c r="ESX43" s="195"/>
      <c r="ESY43" s="195"/>
      <c r="ESZ43" s="195"/>
      <c r="ETA43" s="195"/>
      <c r="ETB43" s="195"/>
      <c r="ETC43" s="195"/>
      <c r="ETD43" s="195"/>
      <c r="ETE43" s="195"/>
      <c r="ETF43" s="195"/>
      <c r="ETG43" s="195"/>
      <c r="ETH43" s="195"/>
      <c r="ETI43" s="195"/>
      <c r="ETJ43" s="195"/>
      <c r="ETK43" s="195"/>
      <c r="ETL43" s="195"/>
      <c r="ETM43" s="195"/>
      <c r="ETN43" s="195"/>
      <c r="ETO43" s="195"/>
      <c r="ETP43" s="195"/>
      <c r="ETQ43" s="195"/>
      <c r="ETR43" s="195"/>
      <c r="ETS43" s="195"/>
      <c r="ETT43" s="195"/>
      <c r="ETU43" s="195"/>
      <c r="ETV43" s="195"/>
      <c r="ETW43" s="195"/>
      <c r="ETX43" s="195"/>
      <c r="ETY43" s="195"/>
      <c r="ETZ43" s="195"/>
      <c r="EUA43" s="195"/>
      <c r="EUB43" s="195"/>
      <c r="EUC43" s="195"/>
      <c r="EUD43" s="195"/>
      <c r="EUE43" s="195"/>
      <c r="EUF43" s="195"/>
      <c r="EUG43" s="195"/>
      <c r="EUH43" s="195"/>
      <c r="EUI43" s="195"/>
      <c r="EUJ43" s="195"/>
      <c r="EUK43" s="195"/>
      <c r="EUL43" s="195"/>
      <c r="EUM43" s="195"/>
      <c r="EUN43" s="195"/>
      <c r="EUO43" s="195"/>
      <c r="EUP43" s="195"/>
      <c r="EUQ43" s="195"/>
      <c r="EUR43" s="195"/>
      <c r="EUS43" s="195"/>
      <c r="EUT43" s="195"/>
      <c r="EUU43" s="195"/>
      <c r="EUV43" s="195"/>
      <c r="EUW43" s="195"/>
      <c r="EUX43" s="195"/>
      <c r="EUY43" s="195"/>
      <c r="EUZ43" s="195"/>
      <c r="EVA43" s="195"/>
      <c r="EVB43" s="195"/>
      <c r="EVC43" s="195"/>
      <c r="EVD43" s="195"/>
      <c r="EVE43" s="195"/>
      <c r="EVF43" s="195"/>
      <c r="EVG43" s="195"/>
      <c r="EVH43" s="195"/>
      <c r="EVI43" s="195"/>
      <c r="EVJ43" s="195"/>
      <c r="EVK43" s="195"/>
      <c r="EVL43" s="195"/>
      <c r="EVM43" s="195"/>
      <c r="EVN43" s="195"/>
      <c r="EVO43" s="195"/>
      <c r="EVP43" s="195"/>
      <c r="EVQ43" s="195"/>
      <c r="EVR43" s="195"/>
      <c r="EVS43" s="195"/>
      <c r="EVT43" s="195"/>
      <c r="EVU43" s="195"/>
      <c r="EVV43" s="195"/>
      <c r="EVW43" s="195"/>
      <c r="EVX43" s="195"/>
      <c r="EVY43" s="195"/>
      <c r="EVZ43" s="195"/>
      <c r="EWA43" s="195"/>
      <c r="EWB43" s="195"/>
      <c r="EWC43" s="195"/>
      <c r="EWD43" s="195"/>
      <c r="EWE43" s="195"/>
      <c r="EWF43" s="195"/>
      <c r="EWG43" s="195"/>
      <c r="EWH43" s="195"/>
      <c r="EWI43" s="195"/>
      <c r="EWJ43" s="195"/>
      <c r="EWK43" s="195"/>
      <c r="EWL43" s="195"/>
      <c r="EWM43" s="195"/>
      <c r="EWN43" s="195"/>
      <c r="EWO43" s="195"/>
      <c r="EWP43" s="195"/>
      <c r="EWQ43" s="195"/>
      <c r="EWR43" s="195"/>
      <c r="EWS43" s="195"/>
      <c r="EWT43" s="195"/>
      <c r="EWU43" s="195"/>
      <c r="EWV43" s="195"/>
      <c r="EWW43" s="195"/>
      <c r="EWX43" s="195"/>
      <c r="EWY43" s="195"/>
      <c r="EWZ43" s="195"/>
      <c r="EXA43" s="195"/>
      <c r="EXB43" s="195"/>
      <c r="EXC43" s="195"/>
      <c r="EXD43" s="195"/>
      <c r="EXE43" s="195"/>
      <c r="EXF43" s="195"/>
      <c r="EXG43" s="195"/>
      <c r="EXH43" s="195"/>
      <c r="EXI43" s="195"/>
      <c r="EXJ43" s="195"/>
      <c r="EXK43" s="195"/>
      <c r="EXL43" s="195"/>
      <c r="EXM43" s="195"/>
      <c r="EXN43" s="195"/>
      <c r="EXO43" s="195"/>
      <c r="EXP43" s="195"/>
      <c r="EXQ43" s="195"/>
      <c r="EXR43" s="195"/>
      <c r="EXS43" s="195"/>
      <c r="EXT43" s="195"/>
      <c r="EXU43" s="195"/>
      <c r="EXV43" s="195"/>
      <c r="EXW43" s="195"/>
      <c r="EXX43" s="195"/>
      <c r="EXY43" s="195"/>
      <c r="EXZ43" s="195"/>
      <c r="EYA43" s="195"/>
      <c r="EYB43" s="195"/>
      <c r="EYC43" s="195"/>
      <c r="EYD43" s="195"/>
      <c r="EYE43" s="195"/>
      <c r="EYF43" s="195"/>
      <c r="EYG43" s="195"/>
      <c r="EYH43" s="195"/>
      <c r="EYI43" s="195"/>
      <c r="EYJ43" s="195"/>
      <c r="EYK43" s="195"/>
      <c r="EYL43" s="195"/>
      <c r="EYM43" s="195"/>
      <c r="EYN43" s="195"/>
      <c r="EYO43" s="195"/>
      <c r="EYP43" s="195"/>
      <c r="EYQ43" s="195"/>
      <c r="EYR43" s="195"/>
      <c r="EYS43" s="195"/>
      <c r="EYT43" s="195"/>
      <c r="EYU43" s="195"/>
      <c r="EYV43" s="195"/>
      <c r="EYW43" s="195"/>
      <c r="EYX43" s="195"/>
      <c r="EYY43" s="195"/>
      <c r="EYZ43" s="195"/>
      <c r="EZA43" s="195"/>
      <c r="EZB43" s="195"/>
      <c r="EZC43" s="195"/>
      <c r="EZD43" s="195"/>
      <c r="EZE43" s="195"/>
      <c r="EZF43" s="195"/>
      <c r="EZG43" s="195"/>
      <c r="EZH43" s="195"/>
      <c r="EZI43" s="195"/>
      <c r="EZJ43" s="195"/>
      <c r="EZK43" s="195"/>
      <c r="EZL43" s="195"/>
      <c r="EZM43" s="195"/>
      <c r="EZN43" s="195"/>
      <c r="EZO43" s="195"/>
      <c r="EZP43" s="195"/>
      <c r="EZQ43" s="195"/>
      <c r="EZR43" s="195"/>
      <c r="EZS43" s="195"/>
      <c r="EZT43" s="195"/>
      <c r="EZU43" s="195"/>
      <c r="EZV43" s="195"/>
      <c r="EZW43" s="195"/>
      <c r="EZX43" s="195"/>
      <c r="EZY43" s="195"/>
      <c r="EZZ43" s="195"/>
      <c r="FAA43" s="195"/>
      <c r="FAB43" s="195"/>
      <c r="FAC43" s="195"/>
      <c r="FAD43" s="195"/>
      <c r="FAE43" s="195"/>
      <c r="FAF43" s="195"/>
      <c r="FAG43" s="195"/>
      <c r="FAH43" s="195"/>
      <c r="FAI43" s="195"/>
      <c r="FAJ43" s="195"/>
      <c r="FAK43" s="195"/>
      <c r="FAL43" s="195"/>
      <c r="FAM43" s="195"/>
      <c r="FAN43" s="195"/>
      <c r="FAO43" s="195"/>
      <c r="FAP43" s="195"/>
      <c r="FAQ43" s="195"/>
      <c r="FAR43" s="195"/>
      <c r="FAS43" s="195"/>
      <c r="FAT43" s="195"/>
      <c r="FAU43" s="195"/>
      <c r="FAV43" s="195"/>
      <c r="FAW43" s="195"/>
      <c r="FAX43" s="195"/>
      <c r="FAY43" s="195"/>
      <c r="FAZ43" s="195"/>
      <c r="FBA43" s="195"/>
      <c r="FBB43" s="195"/>
      <c r="FBC43" s="195"/>
      <c r="FBD43" s="195"/>
      <c r="FBE43" s="195"/>
      <c r="FBF43" s="195"/>
      <c r="FBG43" s="195"/>
      <c r="FBH43" s="195"/>
      <c r="FBI43" s="195"/>
      <c r="FBJ43" s="195"/>
      <c r="FBK43" s="195"/>
      <c r="FBL43" s="195"/>
      <c r="FBM43" s="195"/>
      <c r="FBN43" s="195"/>
      <c r="FBO43" s="195"/>
      <c r="FBP43" s="195"/>
      <c r="FBQ43" s="195"/>
      <c r="FBR43" s="195"/>
      <c r="FBS43" s="195"/>
      <c r="FBT43" s="195"/>
      <c r="FBU43" s="195"/>
      <c r="FBV43" s="195"/>
      <c r="FBW43" s="195"/>
      <c r="FBX43" s="195"/>
      <c r="FBY43" s="195"/>
      <c r="FBZ43" s="195"/>
      <c r="FCA43" s="195"/>
      <c r="FCB43" s="195"/>
      <c r="FCC43" s="195"/>
      <c r="FCD43" s="195"/>
      <c r="FCE43" s="195"/>
      <c r="FCF43" s="195"/>
      <c r="FCG43" s="195"/>
      <c r="FCH43" s="195"/>
      <c r="FCI43" s="195"/>
      <c r="FCJ43" s="195"/>
      <c r="FCK43" s="195"/>
      <c r="FCL43" s="195"/>
      <c r="FCM43" s="195"/>
      <c r="FCN43" s="195"/>
      <c r="FCO43" s="195"/>
      <c r="FCP43" s="195"/>
      <c r="FCQ43" s="195"/>
      <c r="FCR43" s="195"/>
      <c r="FCS43" s="195"/>
      <c r="FCT43" s="195"/>
      <c r="FCU43" s="195"/>
      <c r="FCV43" s="195"/>
      <c r="FCW43" s="195"/>
      <c r="FCX43" s="195"/>
      <c r="FCY43" s="195"/>
      <c r="FCZ43" s="195"/>
      <c r="FDA43" s="195"/>
      <c r="FDB43" s="195"/>
      <c r="FDC43" s="195"/>
      <c r="FDD43" s="195"/>
      <c r="FDE43" s="195"/>
      <c r="FDF43" s="195"/>
      <c r="FDG43" s="195"/>
      <c r="FDH43" s="195"/>
      <c r="FDI43" s="195"/>
      <c r="FDJ43" s="195"/>
      <c r="FDK43" s="195"/>
      <c r="FDL43" s="195"/>
      <c r="FDM43" s="195"/>
      <c r="FDN43" s="195"/>
      <c r="FDO43" s="195"/>
      <c r="FDP43" s="195"/>
      <c r="FDQ43" s="195"/>
      <c r="FDR43" s="195"/>
      <c r="FDS43" s="195"/>
      <c r="FDT43" s="195"/>
      <c r="FDU43" s="195"/>
      <c r="FDV43" s="195"/>
      <c r="FDW43" s="195"/>
      <c r="FDX43" s="195"/>
      <c r="FDY43" s="195"/>
      <c r="FDZ43" s="195"/>
      <c r="FEA43" s="195"/>
      <c r="FEB43" s="195"/>
      <c r="FEC43" s="195"/>
      <c r="FED43" s="195"/>
      <c r="FEE43" s="195"/>
      <c r="FEF43" s="195"/>
      <c r="FEG43" s="195"/>
      <c r="FEH43" s="195"/>
      <c r="FEI43" s="195"/>
      <c r="FEJ43" s="195"/>
      <c r="FEK43" s="195"/>
      <c r="FEL43" s="195"/>
      <c r="FEM43" s="195"/>
      <c r="FEN43" s="195"/>
      <c r="FEO43" s="195"/>
      <c r="FEP43" s="195"/>
      <c r="FEQ43" s="195"/>
      <c r="FER43" s="195"/>
      <c r="FES43" s="195"/>
      <c r="FET43" s="195"/>
      <c r="FEU43" s="195"/>
      <c r="FEV43" s="195"/>
      <c r="FEW43" s="195"/>
      <c r="FEX43" s="195"/>
      <c r="FEY43" s="195"/>
      <c r="FEZ43" s="195"/>
      <c r="FFA43" s="195"/>
      <c r="FFB43" s="195"/>
      <c r="FFC43" s="195"/>
      <c r="FFD43" s="195"/>
      <c r="FFE43" s="195"/>
      <c r="FFF43" s="195"/>
      <c r="FFG43" s="195"/>
      <c r="FFH43" s="195"/>
      <c r="FFI43" s="195"/>
      <c r="FFJ43" s="195"/>
      <c r="FFK43" s="195"/>
      <c r="FFL43" s="195"/>
      <c r="FFM43" s="195"/>
      <c r="FFN43" s="195"/>
      <c r="FFO43" s="195"/>
      <c r="FFP43" s="195"/>
      <c r="FFQ43" s="195"/>
      <c r="FFR43" s="195"/>
      <c r="FFS43" s="195"/>
      <c r="FFT43" s="195"/>
      <c r="FFU43" s="195"/>
      <c r="FFV43" s="195"/>
      <c r="FFW43" s="195"/>
      <c r="FFX43" s="195"/>
      <c r="FFY43" s="195"/>
      <c r="FFZ43" s="195"/>
      <c r="FGA43" s="195"/>
      <c r="FGB43" s="195"/>
      <c r="FGC43" s="195"/>
      <c r="FGD43" s="195"/>
      <c r="FGE43" s="195"/>
      <c r="FGF43" s="195"/>
      <c r="FGG43" s="195"/>
      <c r="FGH43" s="195"/>
      <c r="FGI43" s="195"/>
      <c r="FGJ43" s="195"/>
      <c r="FGK43" s="195"/>
      <c r="FGL43" s="195"/>
      <c r="FGM43" s="195"/>
      <c r="FGN43" s="195"/>
      <c r="FGO43" s="195"/>
      <c r="FGP43" s="195"/>
      <c r="FGQ43" s="195"/>
      <c r="FGR43" s="195"/>
      <c r="FGS43" s="195"/>
      <c r="FGT43" s="195"/>
      <c r="FGU43" s="195"/>
      <c r="FGV43" s="195"/>
      <c r="FGW43" s="195"/>
      <c r="FGX43" s="195"/>
      <c r="FGY43" s="195"/>
      <c r="FGZ43" s="195"/>
      <c r="FHA43" s="195"/>
      <c r="FHB43" s="195"/>
      <c r="FHC43" s="195"/>
      <c r="FHD43" s="195"/>
      <c r="FHE43" s="195"/>
      <c r="FHF43" s="195"/>
      <c r="FHG43" s="195"/>
      <c r="FHH43" s="195"/>
      <c r="FHI43" s="195"/>
      <c r="FHJ43" s="195"/>
      <c r="FHK43" s="195"/>
      <c r="FHL43" s="195"/>
      <c r="FHM43" s="195"/>
      <c r="FHN43" s="195"/>
      <c r="FHO43" s="195"/>
      <c r="FHP43" s="195"/>
      <c r="FHQ43" s="195"/>
      <c r="FHR43" s="195"/>
      <c r="FHS43" s="195"/>
      <c r="FHT43" s="195"/>
      <c r="FHU43" s="195"/>
      <c r="FHV43" s="195"/>
      <c r="FHW43" s="195"/>
      <c r="FHX43" s="195"/>
      <c r="FHY43" s="195"/>
      <c r="FHZ43" s="195"/>
      <c r="FIA43" s="195"/>
      <c r="FIB43" s="195"/>
      <c r="FIC43" s="195"/>
      <c r="FID43" s="195"/>
      <c r="FIE43" s="195"/>
      <c r="FIF43" s="195"/>
      <c r="FIG43" s="195"/>
      <c r="FIH43" s="195"/>
      <c r="FII43" s="195"/>
      <c r="FIJ43" s="195"/>
      <c r="FIK43" s="195"/>
      <c r="FIL43" s="195"/>
      <c r="FIM43" s="195"/>
      <c r="FIN43" s="195"/>
      <c r="FIO43" s="195"/>
      <c r="FIP43" s="195"/>
      <c r="FIQ43" s="195"/>
      <c r="FIR43" s="195"/>
      <c r="FIS43" s="195"/>
      <c r="FIT43" s="195"/>
      <c r="FIU43" s="195"/>
      <c r="FIV43" s="195"/>
      <c r="FIW43" s="195"/>
      <c r="FIX43" s="195"/>
      <c r="FIY43" s="195"/>
      <c r="FIZ43" s="195"/>
      <c r="FJA43" s="195"/>
      <c r="FJB43" s="195"/>
      <c r="FJC43" s="195"/>
      <c r="FJD43" s="195"/>
      <c r="FJE43" s="195"/>
      <c r="FJF43" s="195"/>
      <c r="FJG43" s="195"/>
      <c r="FJH43" s="195"/>
      <c r="FJI43" s="195"/>
      <c r="FJJ43" s="195"/>
      <c r="FJK43" s="195"/>
      <c r="FJL43" s="195"/>
      <c r="FJM43" s="195"/>
      <c r="FJN43" s="195"/>
      <c r="FJO43" s="195"/>
      <c r="FJP43" s="195"/>
      <c r="FJQ43" s="195"/>
      <c r="FJR43" s="195"/>
      <c r="FJS43" s="195"/>
      <c r="FJT43" s="195"/>
      <c r="FJU43" s="195"/>
      <c r="FJV43" s="195"/>
      <c r="FJW43" s="195"/>
      <c r="FJX43" s="195"/>
      <c r="FJY43" s="195"/>
      <c r="FJZ43" s="195"/>
      <c r="FKA43" s="195"/>
      <c r="FKB43" s="195"/>
      <c r="FKC43" s="195"/>
      <c r="FKD43" s="195"/>
      <c r="FKE43" s="195"/>
      <c r="FKF43" s="195"/>
      <c r="FKG43" s="195"/>
      <c r="FKH43" s="195"/>
      <c r="FKI43" s="195"/>
      <c r="FKJ43" s="195"/>
      <c r="FKK43" s="195"/>
      <c r="FKL43" s="195"/>
      <c r="FKM43" s="195"/>
      <c r="FKN43" s="195"/>
      <c r="FKO43" s="195"/>
      <c r="FKP43" s="195"/>
      <c r="FKQ43" s="195"/>
      <c r="FKR43" s="195"/>
      <c r="FKS43" s="195"/>
      <c r="FKT43" s="195"/>
      <c r="FKU43" s="195"/>
      <c r="FKV43" s="195"/>
      <c r="FKW43" s="195"/>
      <c r="FKX43" s="195"/>
      <c r="FKY43" s="195"/>
      <c r="FKZ43" s="195"/>
      <c r="FLA43" s="195"/>
      <c r="FLB43" s="195"/>
      <c r="FLC43" s="195"/>
      <c r="FLD43" s="195"/>
      <c r="FLE43" s="195"/>
      <c r="FLF43" s="195"/>
      <c r="FLG43" s="195"/>
      <c r="FLH43" s="195"/>
      <c r="FLI43" s="195"/>
      <c r="FLJ43" s="195"/>
      <c r="FLK43" s="195"/>
      <c r="FLL43" s="195"/>
      <c r="FLM43" s="195"/>
      <c r="FLN43" s="195"/>
      <c r="FLO43" s="195"/>
      <c r="FLP43" s="195"/>
      <c r="FLQ43" s="195"/>
      <c r="FLR43" s="195"/>
      <c r="FLS43" s="195"/>
      <c r="FLT43" s="195"/>
      <c r="FLU43" s="195"/>
      <c r="FLV43" s="195"/>
      <c r="FLW43" s="195"/>
      <c r="FLX43" s="195"/>
      <c r="FLY43" s="195"/>
      <c r="FLZ43" s="195"/>
      <c r="FMA43" s="195"/>
      <c r="FMB43" s="195"/>
      <c r="FMC43" s="195"/>
      <c r="FMD43" s="195"/>
      <c r="FME43" s="195"/>
      <c r="FMF43" s="195"/>
      <c r="FMG43" s="195"/>
      <c r="FMH43" s="195"/>
      <c r="FMI43" s="195"/>
      <c r="FMJ43" s="195"/>
      <c r="FMK43" s="195"/>
      <c r="FML43" s="195"/>
      <c r="FMM43" s="195"/>
      <c r="FMN43" s="195"/>
      <c r="FMO43" s="195"/>
      <c r="FMP43" s="195"/>
      <c r="FMQ43" s="195"/>
      <c r="FMR43" s="195"/>
      <c r="FMS43" s="195"/>
      <c r="FMT43" s="195"/>
      <c r="FMU43" s="195"/>
      <c r="FMV43" s="195"/>
      <c r="FMW43" s="195"/>
      <c r="FMX43" s="195"/>
      <c r="FMY43" s="195"/>
      <c r="FMZ43" s="195"/>
      <c r="FNA43" s="195"/>
      <c r="FNB43" s="195"/>
      <c r="FNC43" s="195"/>
      <c r="FND43" s="195"/>
      <c r="FNE43" s="195"/>
      <c r="FNF43" s="195"/>
      <c r="FNG43" s="195"/>
      <c r="FNH43" s="195"/>
      <c r="FNI43" s="195"/>
      <c r="FNJ43" s="195"/>
      <c r="FNK43" s="195"/>
      <c r="FNL43" s="195"/>
      <c r="FNM43" s="195"/>
      <c r="FNN43" s="195"/>
      <c r="FNO43" s="195"/>
      <c r="FNP43" s="195"/>
      <c r="FNQ43" s="195"/>
      <c r="FNR43" s="195"/>
      <c r="FNS43" s="195"/>
      <c r="FNT43" s="195"/>
      <c r="FNU43" s="195"/>
      <c r="FNV43" s="195"/>
      <c r="FNW43" s="195"/>
      <c r="FNX43" s="195"/>
      <c r="FNY43" s="195"/>
      <c r="FNZ43" s="195"/>
      <c r="FOA43" s="195"/>
      <c r="FOB43" s="195"/>
      <c r="FOC43" s="195"/>
      <c r="FOD43" s="195"/>
      <c r="FOE43" s="195"/>
      <c r="FOF43" s="195"/>
      <c r="FOG43" s="195"/>
      <c r="FOH43" s="195"/>
      <c r="FOI43" s="195"/>
      <c r="FOJ43" s="195"/>
      <c r="FOK43" s="195"/>
      <c r="FOL43" s="195"/>
      <c r="FOM43" s="195"/>
      <c r="FON43" s="195"/>
      <c r="FOO43" s="195"/>
      <c r="FOP43" s="195"/>
      <c r="FOQ43" s="195"/>
      <c r="FOR43" s="195"/>
      <c r="FOS43" s="195"/>
      <c r="FOT43" s="195"/>
      <c r="FOU43" s="195"/>
      <c r="FOV43" s="195"/>
      <c r="FOW43" s="195"/>
      <c r="FOX43" s="195"/>
      <c r="FOY43" s="195"/>
      <c r="FOZ43" s="195"/>
      <c r="FPA43" s="195"/>
      <c r="FPB43" s="195"/>
      <c r="FPC43" s="195"/>
      <c r="FPD43" s="195"/>
      <c r="FPE43" s="195"/>
      <c r="FPF43" s="195"/>
      <c r="FPG43" s="195"/>
      <c r="FPH43" s="195"/>
      <c r="FPI43" s="195"/>
      <c r="FPJ43" s="195"/>
      <c r="FPK43" s="195"/>
      <c r="FPL43" s="195"/>
      <c r="FPM43" s="195"/>
      <c r="FPN43" s="195"/>
      <c r="FPO43" s="195"/>
      <c r="FPP43" s="195"/>
      <c r="FPQ43" s="195"/>
      <c r="FPR43" s="195"/>
      <c r="FPS43" s="195"/>
      <c r="FPT43" s="195"/>
      <c r="FPU43" s="195"/>
      <c r="FPV43" s="195"/>
      <c r="FPW43" s="195"/>
      <c r="FPX43" s="195"/>
      <c r="FPY43" s="195"/>
      <c r="FPZ43" s="195"/>
      <c r="FQA43" s="195"/>
      <c r="FQB43" s="195"/>
      <c r="FQC43" s="195"/>
      <c r="FQD43" s="195"/>
      <c r="FQE43" s="195"/>
      <c r="FQF43" s="195"/>
      <c r="FQG43" s="195"/>
      <c r="FQH43" s="195"/>
      <c r="FQI43" s="195"/>
      <c r="FQJ43" s="195"/>
      <c r="FQK43" s="195"/>
      <c r="FQL43" s="195"/>
      <c r="FQM43" s="195"/>
      <c r="FQN43" s="195"/>
      <c r="FQO43" s="195"/>
      <c r="FQP43" s="195"/>
      <c r="FQQ43" s="195"/>
      <c r="FQR43" s="195"/>
      <c r="FQS43" s="195"/>
      <c r="FQT43" s="195"/>
      <c r="FQU43" s="195"/>
      <c r="FQV43" s="195"/>
      <c r="FQW43" s="195"/>
      <c r="FQX43" s="195"/>
      <c r="FQY43" s="195"/>
      <c r="FQZ43" s="195"/>
      <c r="FRA43" s="195"/>
      <c r="FRB43" s="195"/>
      <c r="FRC43" s="195"/>
      <c r="FRD43" s="195"/>
      <c r="FRE43" s="195"/>
      <c r="FRF43" s="195"/>
      <c r="FRG43" s="195"/>
      <c r="FRH43" s="195"/>
      <c r="FRI43" s="195"/>
      <c r="FRJ43" s="195"/>
      <c r="FRK43" s="195"/>
      <c r="FRL43" s="195"/>
      <c r="FRM43" s="195"/>
      <c r="FRN43" s="195"/>
      <c r="FRO43" s="195"/>
      <c r="FRP43" s="195"/>
      <c r="FRQ43" s="195"/>
      <c r="FRR43" s="195"/>
      <c r="FRS43" s="195"/>
      <c r="FRT43" s="195"/>
      <c r="FRU43" s="195"/>
      <c r="FRV43" s="195"/>
      <c r="FRW43" s="195"/>
      <c r="FRX43" s="195"/>
      <c r="FRY43" s="195"/>
      <c r="FRZ43" s="195"/>
      <c r="FSA43" s="195"/>
      <c r="FSB43" s="195"/>
      <c r="FSC43" s="195"/>
      <c r="FSD43" s="195"/>
      <c r="FSE43" s="195"/>
      <c r="FSF43" s="195"/>
      <c r="FSG43" s="195"/>
      <c r="FSH43" s="195"/>
      <c r="FSI43" s="195"/>
      <c r="FSJ43" s="195"/>
      <c r="FSK43" s="195"/>
      <c r="FSL43" s="195"/>
      <c r="FSM43" s="195"/>
      <c r="FSN43" s="195"/>
      <c r="FSO43" s="195"/>
      <c r="FSP43" s="195"/>
      <c r="FSQ43" s="195"/>
      <c r="FSR43" s="195"/>
      <c r="FSS43" s="195"/>
      <c r="FST43" s="195"/>
      <c r="FSU43" s="195"/>
      <c r="FSV43" s="195"/>
      <c r="FSW43" s="195"/>
      <c r="FSX43" s="195"/>
      <c r="FSY43" s="195"/>
      <c r="FSZ43" s="195"/>
      <c r="FTA43" s="195"/>
      <c r="FTB43" s="195"/>
      <c r="FTC43" s="195"/>
      <c r="FTD43" s="195"/>
      <c r="FTE43" s="195"/>
      <c r="FTF43" s="195"/>
      <c r="FTG43" s="195"/>
      <c r="FTH43" s="195"/>
      <c r="FTI43" s="195"/>
      <c r="FTJ43" s="195"/>
      <c r="FTK43" s="195"/>
      <c r="FTL43" s="195"/>
      <c r="FTM43" s="195"/>
      <c r="FTN43" s="195"/>
      <c r="FTO43" s="195"/>
      <c r="FTP43" s="195"/>
      <c r="FTQ43" s="195"/>
      <c r="FTR43" s="195"/>
      <c r="FTS43" s="195"/>
      <c r="FTT43" s="195"/>
      <c r="FTU43" s="195"/>
      <c r="FTV43" s="195"/>
      <c r="FTW43" s="195"/>
      <c r="FTX43" s="195"/>
      <c r="FTY43" s="195"/>
      <c r="FTZ43" s="195"/>
      <c r="FUA43" s="195"/>
      <c r="FUB43" s="195"/>
      <c r="FUC43" s="195"/>
      <c r="FUD43" s="195"/>
      <c r="FUE43" s="195"/>
      <c r="FUF43" s="195"/>
      <c r="FUG43" s="195"/>
      <c r="FUH43" s="195"/>
      <c r="FUI43" s="195"/>
      <c r="FUJ43" s="195"/>
      <c r="FUK43" s="195"/>
      <c r="FUL43" s="195"/>
      <c r="FUM43" s="195"/>
      <c r="FUN43" s="195"/>
      <c r="FUO43" s="195"/>
      <c r="FUP43" s="195"/>
      <c r="FUQ43" s="195"/>
      <c r="FUR43" s="195"/>
      <c r="FUS43" s="195"/>
      <c r="FUT43" s="195"/>
      <c r="FUU43" s="195"/>
      <c r="FUV43" s="195"/>
      <c r="FUW43" s="195"/>
      <c r="FUX43" s="195"/>
      <c r="FUY43" s="195"/>
      <c r="FUZ43" s="195"/>
      <c r="FVA43" s="195"/>
      <c r="FVB43" s="195"/>
      <c r="FVC43" s="195"/>
      <c r="FVD43" s="195"/>
      <c r="FVE43" s="195"/>
      <c r="FVF43" s="195"/>
      <c r="FVG43" s="195"/>
      <c r="FVH43" s="195"/>
      <c r="FVI43" s="195"/>
      <c r="FVJ43" s="195"/>
      <c r="FVK43" s="195"/>
      <c r="FVL43" s="195"/>
      <c r="FVM43" s="195"/>
      <c r="FVN43" s="195"/>
      <c r="FVO43" s="195"/>
      <c r="FVP43" s="195"/>
      <c r="FVQ43" s="195"/>
      <c r="FVR43" s="195"/>
      <c r="FVS43" s="195"/>
      <c r="FVT43" s="195"/>
      <c r="FVU43" s="195"/>
      <c r="FVV43" s="195"/>
      <c r="FVW43" s="195"/>
      <c r="FVX43" s="195"/>
      <c r="FVY43" s="195"/>
      <c r="FVZ43" s="195"/>
      <c r="FWA43" s="195"/>
      <c r="FWB43" s="195"/>
      <c r="FWC43" s="195"/>
      <c r="FWD43" s="195"/>
      <c r="FWE43" s="195"/>
      <c r="FWF43" s="195"/>
      <c r="FWG43" s="195"/>
      <c r="FWH43" s="195"/>
      <c r="FWI43" s="195"/>
      <c r="FWJ43" s="195"/>
      <c r="FWK43" s="195"/>
      <c r="FWL43" s="195"/>
      <c r="FWM43" s="195"/>
      <c r="FWN43" s="195"/>
      <c r="FWO43" s="195"/>
      <c r="FWP43" s="195"/>
      <c r="FWQ43" s="195"/>
      <c r="FWR43" s="195"/>
      <c r="FWS43" s="195"/>
      <c r="FWT43" s="195"/>
      <c r="FWU43" s="195"/>
      <c r="FWV43" s="195"/>
      <c r="FWW43" s="195"/>
      <c r="FWX43" s="195"/>
      <c r="FWY43" s="195"/>
      <c r="FWZ43" s="195"/>
      <c r="FXA43" s="195"/>
      <c r="FXB43" s="195"/>
      <c r="FXC43" s="195"/>
      <c r="FXD43" s="195"/>
      <c r="FXE43" s="195"/>
      <c r="FXF43" s="195"/>
      <c r="FXG43" s="195"/>
      <c r="FXH43" s="195"/>
      <c r="FXI43" s="195"/>
      <c r="FXJ43" s="195"/>
      <c r="FXK43" s="195"/>
      <c r="FXL43" s="195"/>
      <c r="FXM43" s="195"/>
      <c r="FXN43" s="195"/>
      <c r="FXO43" s="195"/>
      <c r="FXP43" s="195"/>
      <c r="FXQ43" s="195"/>
      <c r="FXR43" s="195"/>
      <c r="FXS43" s="195"/>
      <c r="FXT43" s="195"/>
      <c r="FXU43" s="195"/>
      <c r="FXV43" s="195"/>
      <c r="FXW43" s="195"/>
      <c r="FXX43" s="195"/>
      <c r="FXY43" s="195"/>
      <c r="FXZ43" s="195"/>
      <c r="FYA43" s="195"/>
      <c r="FYB43" s="195"/>
      <c r="FYC43" s="195"/>
      <c r="FYD43" s="195"/>
      <c r="FYE43" s="195"/>
      <c r="FYF43" s="195"/>
      <c r="FYG43" s="195"/>
      <c r="FYH43" s="195"/>
      <c r="FYI43" s="195"/>
      <c r="FYJ43" s="195"/>
      <c r="FYK43" s="195"/>
      <c r="FYL43" s="195"/>
      <c r="FYM43" s="195"/>
      <c r="FYN43" s="195"/>
      <c r="FYO43" s="195"/>
      <c r="FYP43" s="195"/>
      <c r="FYQ43" s="195"/>
      <c r="FYR43" s="195"/>
      <c r="FYS43" s="195"/>
      <c r="FYT43" s="195"/>
      <c r="FYU43" s="195"/>
      <c r="FYV43" s="195"/>
      <c r="FYW43" s="195"/>
      <c r="FYX43" s="195"/>
      <c r="FYY43" s="195"/>
      <c r="FYZ43" s="195"/>
      <c r="FZA43" s="195"/>
      <c r="FZB43" s="195"/>
      <c r="FZC43" s="195"/>
      <c r="FZD43" s="195"/>
      <c r="FZE43" s="195"/>
      <c r="FZF43" s="195"/>
      <c r="FZG43" s="195"/>
      <c r="FZH43" s="195"/>
      <c r="FZI43" s="195"/>
      <c r="FZJ43" s="195"/>
      <c r="FZK43" s="195"/>
      <c r="FZL43" s="195"/>
      <c r="FZM43" s="195"/>
      <c r="FZN43" s="195"/>
      <c r="FZO43" s="195"/>
      <c r="FZP43" s="195"/>
      <c r="FZQ43" s="195"/>
      <c r="FZR43" s="195"/>
      <c r="FZS43" s="195"/>
      <c r="FZT43" s="195"/>
      <c r="FZU43" s="195"/>
      <c r="FZV43" s="195"/>
      <c r="FZW43" s="195"/>
      <c r="FZX43" s="195"/>
      <c r="FZY43" s="195"/>
      <c r="FZZ43" s="195"/>
      <c r="GAA43" s="195"/>
      <c r="GAB43" s="195"/>
      <c r="GAC43" s="195"/>
      <c r="GAD43" s="195"/>
      <c r="GAE43" s="195"/>
      <c r="GAF43" s="195"/>
      <c r="GAG43" s="195"/>
      <c r="GAH43" s="195"/>
      <c r="GAI43" s="195"/>
      <c r="GAJ43" s="195"/>
      <c r="GAK43" s="195"/>
      <c r="GAL43" s="195"/>
      <c r="GAM43" s="195"/>
      <c r="GAN43" s="195"/>
      <c r="GAO43" s="195"/>
      <c r="GAP43" s="195"/>
      <c r="GAQ43" s="195"/>
      <c r="GAR43" s="195"/>
      <c r="GAS43" s="195"/>
      <c r="GAT43" s="195"/>
      <c r="GAU43" s="195"/>
      <c r="GAV43" s="195"/>
      <c r="GAW43" s="195"/>
      <c r="GAX43" s="195"/>
      <c r="GAY43" s="195"/>
      <c r="GAZ43" s="195"/>
      <c r="GBA43" s="195"/>
      <c r="GBB43" s="195"/>
      <c r="GBC43" s="195"/>
      <c r="GBD43" s="195"/>
      <c r="GBE43" s="195"/>
      <c r="GBF43" s="195"/>
      <c r="GBG43" s="195"/>
      <c r="GBH43" s="195"/>
      <c r="GBI43" s="195"/>
      <c r="GBJ43" s="195"/>
      <c r="GBK43" s="195"/>
      <c r="GBL43" s="195"/>
      <c r="GBM43" s="195"/>
      <c r="GBN43" s="195"/>
      <c r="GBO43" s="195"/>
      <c r="GBP43" s="195"/>
      <c r="GBQ43" s="195"/>
      <c r="GBR43" s="195"/>
      <c r="GBS43" s="195"/>
      <c r="GBT43" s="195"/>
      <c r="GBU43" s="195"/>
      <c r="GBV43" s="195"/>
      <c r="GBW43" s="195"/>
      <c r="GBX43" s="195"/>
      <c r="GBY43" s="195"/>
      <c r="GBZ43" s="195"/>
      <c r="GCA43" s="195"/>
      <c r="GCB43" s="195"/>
      <c r="GCC43" s="195"/>
      <c r="GCD43" s="195"/>
      <c r="GCE43" s="195"/>
      <c r="GCF43" s="195"/>
      <c r="GCG43" s="195"/>
      <c r="GCH43" s="195"/>
      <c r="GCI43" s="195"/>
      <c r="GCJ43" s="195"/>
      <c r="GCK43" s="195"/>
      <c r="GCL43" s="195"/>
      <c r="GCM43" s="195"/>
      <c r="GCN43" s="195"/>
      <c r="GCO43" s="195"/>
      <c r="GCP43" s="195"/>
      <c r="GCQ43" s="195"/>
      <c r="GCR43" s="195"/>
      <c r="GCS43" s="195"/>
      <c r="GCT43" s="195"/>
      <c r="GCU43" s="195"/>
      <c r="GCV43" s="195"/>
      <c r="GCW43" s="195"/>
      <c r="GCX43" s="195"/>
      <c r="GCY43" s="195"/>
      <c r="GCZ43" s="195"/>
      <c r="GDA43" s="195"/>
      <c r="GDB43" s="195"/>
      <c r="GDC43" s="195"/>
      <c r="GDD43" s="195"/>
      <c r="GDE43" s="195"/>
      <c r="GDF43" s="195"/>
      <c r="GDG43" s="195"/>
      <c r="GDH43" s="195"/>
      <c r="GDI43" s="195"/>
      <c r="GDJ43" s="195"/>
      <c r="GDK43" s="195"/>
      <c r="GDL43" s="195"/>
      <c r="GDM43" s="195"/>
      <c r="GDN43" s="195"/>
      <c r="GDO43" s="195"/>
      <c r="GDP43" s="195"/>
      <c r="GDQ43" s="195"/>
      <c r="GDR43" s="195"/>
      <c r="GDS43" s="195"/>
      <c r="GDT43" s="195"/>
      <c r="GDU43" s="195"/>
      <c r="GDV43" s="195"/>
      <c r="GDW43" s="195"/>
      <c r="GDX43" s="195"/>
      <c r="GDY43" s="195"/>
      <c r="GDZ43" s="195"/>
      <c r="GEA43" s="195"/>
      <c r="GEB43" s="195"/>
      <c r="GEC43" s="195"/>
      <c r="GED43" s="195"/>
      <c r="GEE43" s="195"/>
      <c r="GEF43" s="195"/>
      <c r="GEG43" s="195"/>
      <c r="GEH43" s="195"/>
      <c r="GEI43" s="195"/>
      <c r="GEJ43" s="195"/>
      <c r="GEK43" s="195"/>
      <c r="GEL43" s="195"/>
      <c r="GEM43" s="195"/>
      <c r="GEN43" s="195"/>
      <c r="GEO43" s="195"/>
      <c r="GEP43" s="195"/>
      <c r="GEQ43" s="195"/>
      <c r="GER43" s="195"/>
      <c r="GES43" s="195"/>
      <c r="GET43" s="195"/>
      <c r="GEU43" s="195"/>
      <c r="GEV43" s="195"/>
      <c r="GEW43" s="195"/>
      <c r="GEX43" s="195"/>
      <c r="GEY43" s="195"/>
      <c r="GEZ43" s="195"/>
      <c r="GFA43" s="195"/>
      <c r="GFB43" s="195"/>
      <c r="GFC43" s="195"/>
      <c r="GFD43" s="195"/>
      <c r="GFE43" s="195"/>
      <c r="GFF43" s="195"/>
      <c r="GFG43" s="195"/>
      <c r="GFH43" s="195"/>
      <c r="GFI43" s="195"/>
      <c r="GFJ43" s="195"/>
      <c r="GFK43" s="195"/>
      <c r="GFL43" s="195"/>
      <c r="GFM43" s="195"/>
      <c r="GFN43" s="195"/>
      <c r="GFO43" s="195"/>
      <c r="GFP43" s="195"/>
      <c r="GFQ43" s="195"/>
      <c r="GFR43" s="195"/>
      <c r="GFS43" s="195"/>
      <c r="GFT43" s="195"/>
      <c r="GFU43" s="195"/>
      <c r="GFV43" s="195"/>
      <c r="GFW43" s="195"/>
      <c r="GFX43" s="195"/>
      <c r="GFY43" s="195"/>
      <c r="GFZ43" s="195"/>
      <c r="GGA43" s="195"/>
      <c r="GGB43" s="195"/>
      <c r="GGC43" s="195"/>
      <c r="GGD43" s="195"/>
      <c r="GGE43" s="195"/>
      <c r="GGF43" s="195"/>
      <c r="GGG43" s="195"/>
      <c r="GGH43" s="195"/>
      <c r="GGI43" s="195"/>
      <c r="GGJ43" s="195"/>
      <c r="GGK43" s="195"/>
      <c r="GGL43" s="195"/>
      <c r="GGM43" s="195"/>
      <c r="GGN43" s="195"/>
      <c r="GGO43" s="195"/>
      <c r="GGP43" s="195"/>
      <c r="GGQ43" s="195"/>
      <c r="GGR43" s="195"/>
      <c r="GGS43" s="195"/>
      <c r="GGT43" s="195"/>
      <c r="GGU43" s="195"/>
      <c r="GGV43" s="195"/>
      <c r="GGW43" s="195"/>
      <c r="GGX43" s="195"/>
      <c r="GGY43" s="195"/>
      <c r="GGZ43" s="195"/>
      <c r="GHA43" s="195"/>
      <c r="GHB43" s="195"/>
      <c r="GHC43" s="195"/>
      <c r="GHD43" s="195"/>
      <c r="GHE43" s="195"/>
      <c r="GHF43" s="195"/>
      <c r="GHG43" s="195"/>
      <c r="GHH43" s="195"/>
      <c r="GHI43" s="195"/>
      <c r="GHJ43" s="195"/>
      <c r="GHK43" s="195"/>
      <c r="GHL43" s="195"/>
      <c r="GHM43" s="195"/>
      <c r="GHN43" s="195"/>
      <c r="GHO43" s="195"/>
      <c r="GHP43" s="195"/>
      <c r="GHQ43" s="195"/>
      <c r="GHR43" s="195"/>
      <c r="GHS43" s="195"/>
      <c r="GHT43" s="195"/>
      <c r="GHU43" s="195"/>
      <c r="GHV43" s="195"/>
      <c r="GHW43" s="195"/>
      <c r="GHX43" s="195"/>
      <c r="GHY43" s="195"/>
      <c r="GHZ43" s="195"/>
      <c r="GIA43" s="195"/>
      <c r="GIB43" s="195"/>
      <c r="GIC43" s="195"/>
      <c r="GID43" s="195"/>
      <c r="GIE43" s="195"/>
      <c r="GIF43" s="195"/>
      <c r="GIG43" s="195"/>
      <c r="GIH43" s="195"/>
      <c r="GII43" s="195"/>
      <c r="GIJ43" s="195"/>
      <c r="GIK43" s="195"/>
      <c r="GIL43" s="195"/>
      <c r="GIM43" s="195"/>
      <c r="GIN43" s="195"/>
      <c r="GIO43" s="195"/>
      <c r="GIP43" s="195"/>
      <c r="GIQ43" s="195"/>
      <c r="GIR43" s="195"/>
      <c r="GIS43" s="195"/>
      <c r="GIT43" s="195"/>
      <c r="GIU43" s="195"/>
      <c r="GIV43" s="195"/>
      <c r="GIW43" s="195"/>
      <c r="GIX43" s="195"/>
      <c r="GIY43" s="195"/>
      <c r="GIZ43" s="195"/>
      <c r="GJA43" s="195"/>
      <c r="GJB43" s="195"/>
      <c r="GJC43" s="195"/>
      <c r="GJD43" s="195"/>
      <c r="GJE43" s="195"/>
      <c r="GJF43" s="195"/>
      <c r="GJG43" s="195"/>
      <c r="GJH43" s="195"/>
      <c r="GJI43" s="195"/>
      <c r="GJJ43" s="195"/>
      <c r="GJK43" s="195"/>
      <c r="GJL43" s="195"/>
      <c r="GJM43" s="195"/>
      <c r="GJN43" s="195"/>
      <c r="GJO43" s="195"/>
      <c r="GJP43" s="195"/>
      <c r="GJQ43" s="195"/>
      <c r="GJR43" s="195"/>
      <c r="GJS43" s="195"/>
      <c r="GJT43" s="195"/>
      <c r="GJU43" s="195"/>
      <c r="GJV43" s="195"/>
      <c r="GJW43" s="195"/>
      <c r="GJX43" s="195"/>
      <c r="GJY43" s="195"/>
      <c r="GJZ43" s="195"/>
      <c r="GKA43" s="195"/>
      <c r="GKB43" s="195"/>
      <c r="GKC43" s="195"/>
      <c r="GKD43" s="195"/>
      <c r="GKE43" s="195"/>
      <c r="GKF43" s="195"/>
      <c r="GKG43" s="195"/>
      <c r="GKH43" s="195"/>
      <c r="GKI43" s="195"/>
      <c r="GKJ43" s="195"/>
      <c r="GKK43" s="195"/>
      <c r="GKL43" s="195"/>
      <c r="GKM43" s="195"/>
      <c r="GKN43" s="195"/>
      <c r="GKO43" s="195"/>
      <c r="GKP43" s="195"/>
      <c r="GKQ43" s="195"/>
      <c r="GKR43" s="195"/>
      <c r="GKS43" s="195"/>
      <c r="GKT43" s="195"/>
      <c r="GKU43" s="195"/>
      <c r="GKV43" s="195"/>
      <c r="GKW43" s="195"/>
      <c r="GKX43" s="195"/>
      <c r="GKY43" s="195"/>
      <c r="GKZ43" s="195"/>
      <c r="GLA43" s="195"/>
      <c r="GLB43" s="195"/>
      <c r="GLC43" s="195"/>
      <c r="GLD43" s="195"/>
      <c r="GLE43" s="195"/>
      <c r="GLF43" s="195"/>
      <c r="GLG43" s="195"/>
      <c r="GLH43" s="195"/>
      <c r="GLI43" s="195"/>
      <c r="GLJ43" s="195"/>
      <c r="GLK43" s="195"/>
      <c r="GLL43" s="195"/>
      <c r="GLM43" s="195"/>
      <c r="GLN43" s="195"/>
      <c r="GLO43" s="195"/>
      <c r="GLP43" s="195"/>
      <c r="GLQ43" s="195"/>
      <c r="GLR43" s="195"/>
      <c r="GLS43" s="195"/>
      <c r="GLT43" s="195"/>
      <c r="GLU43" s="195"/>
      <c r="GLV43" s="195"/>
      <c r="GLW43" s="195"/>
      <c r="GLX43" s="195"/>
      <c r="GLY43" s="195"/>
      <c r="GLZ43" s="195"/>
      <c r="GMA43" s="195"/>
      <c r="GMB43" s="195"/>
      <c r="GMC43" s="195"/>
      <c r="GMD43" s="195"/>
      <c r="GME43" s="195"/>
      <c r="GMF43" s="195"/>
      <c r="GMG43" s="195"/>
      <c r="GMH43" s="195"/>
      <c r="GMI43" s="195"/>
      <c r="GMJ43" s="195"/>
      <c r="GMK43" s="195"/>
      <c r="GML43" s="195"/>
      <c r="GMM43" s="195"/>
      <c r="GMN43" s="195"/>
      <c r="GMO43" s="195"/>
      <c r="GMP43" s="195"/>
      <c r="GMQ43" s="195"/>
      <c r="GMR43" s="195"/>
      <c r="GMS43" s="195"/>
      <c r="GMT43" s="195"/>
      <c r="GMU43" s="195"/>
      <c r="GMV43" s="195"/>
      <c r="GMW43" s="195"/>
      <c r="GMX43" s="195"/>
      <c r="GMY43" s="195"/>
      <c r="GMZ43" s="195"/>
      <c r="GNA43" s="195"/>
      <c r="GNB43" s="195"/>
      <c r="GNC43" s="195"/>
      <c r="GND43" s="195"/>
      <c r="GNE43" s="195"/>
      <c r="GNF43" s="195"/>
      <c r="GNG43" s="195"/>
      <c r="GNH43" s="195"/>
      <c r="GNI43" s="195"/>
      <c r="GNJ43" s="195"/>
      <c r="GNK43" s="195"/>
      <c r="GNL43" s="195"/>
      <c r="GNM43" s="195"/>
      <c r="GNN43" s="195"/>
      <c r="GNO43" s="195"/>
      <c r="GNP43" s="195"/>
      <c r="GNQ43" s="195"/>
      <c r="GNR43" s="195"/>
      <c r="GNS43" s="195"/>
      <c r="GNT43" s="195"/>
      <c r="GNU43" s="195"/>
      <c r="GNV43" s="195"/>
      <c r="GNW43" s="195"/>
      <c r="GNX43" s="195"/>
      <c r="GNY43" s="195"/>
      <c r="GNZ43" s="195"/>
      <c r="GOA43" s="195"/>
      <c r="GOB43" s="195"/>
      <c r="GOC43" s="195"/>
      <c r="GOD43" s="195"/>
      <c r="GOE43" s="195"/>
      <c r="GOF43" s="195"/>
      <c r="GOG43" s="195"/>
      <c r="GOH43" s="195"/>
      <c r="GOI43" s="195"/>
      <c r="GOJ43" s="195"/>
      <c r="GOK43" s="195"/>
      <c r="GOL43" s="195"/>
      <c r="GOM43" s="195"/>
      <c r="GON43" s="195"/>
      <c r="GOO43" s="195"/>
      <c r="GOP43" s="195"/>
      <c r="GOQ43" s="195"/>
      <c r="GOR43" s="195"/>
      <c r="GOS43" s="195"/>
      <c r="GOT43" s="195"/>
      <c r="GOU43" s="195"/>
      <c r="GOV43" s="195"/>
      <c r="GOW43" s="195"/>
      <c r="GOX43" s="195"/>
      <c r="GOY43" s="195"/>
      <c r="GOZ43" s="195"/>
      <c r="GPA43" s="195"/>
      <c r="GPB43" s="195"/>
      <c r="GPC43" s="195"/>
      <c r="GPD43" s="195"/>
      <c r="GPE43" s="195"/>
      <c r="GPF43" s="195"/>
      <c r="GPG43" s="195"/>
      <c r="GPH43" s="195"/>
      <c r="GPI43" s="195"/>
      <c r="GPJ43" s="195"/>
      <c r="GPK43" s="195"/>
      <c r="GPL43" s="195"/>
      <c r="GPM43" s="195"/>
      <c r="GPN43" s="195"/>
      <c r="GPO43" s="195"/>
      <c r="GPP43" s="195"/>
      <c r="GPQ43" s="195"/>
      <c r="GPR43" s="195"/>
      <c r="GPS43" s="195"/>
      <c r="GPT43" s="195"/>
      <c r="GPU43" s="195"/>
      <c r="GPV43" s="195"/>
      <c r="GPW43" s="195"/>
      <c r="GPX43" s="195"/>
      <c r="GPY43" s="195"/>
      <c r="GPZ43" s="195"/>
      <c r="GQA43" s="195"/>
      <c r="GQB43" s="195"/>
      <c r="GQC43" s="195"/>
      <c r="GQD43" s="195"/>
      <c r="GQE43" s="195"/>
      <c r="GQF43" s="195"/>
      <c r="GQG43" s="195"/>
      <c r="GQH43" s="195"/>
      <c r="GQI43" s="195"/>
      <c r="GQJ43" s="195"/>
      <c r="GQK43" s="195"/>
      <c r="GQL43" s="195"/>
      <c r="GQM43" s="195"/>
      <c r="GQN43" s="195"/>
      <c r="GQO43" s="195"/>
      <c r="GQP43" s="195"/>
      <c r="GQQ43" s="195"/>
      <c r="GQR43" s="195"/>
      <c r="GQS43" s="195"/>
      <c r="GQT43" s="195"/>
      <c r="GQU43" s="195"/>
      <c r="GQV43" s="195"/>
      <c r="GQW43" s="195"/>
      <c r="GQX43" s="195"/>
      <c r="GQY43" s="195"/>
      <c r="GQZ43" s="195"/>
      <c r="GRA43" s="195"/>
      <c r="GRB43" s="195"/>
      <c r="GRC43" s="195"/>
      <c r="GRD43" s="195"/>
      <c r="GRE43" s="195"/>
      <c r="GRF43" s="195"/>
      <c r="GRG43" s="195"/>
      <c r="GRH43" s="195"/>
      <c r="GRI43" s="195"/>
      <c r="GRJ43" s="195"/>
      <c r="GRK43" s="195"/>
      <c r="GRL43" s="195"/>
      <c r="GRM43" s="195"/>
      <c r="GRN43" s="195"/>
      <c r="GRO43" s="195"/>
      <c r="GRP43" s="195"/>
      <c r="GRQ43" s="195"/>
      <c r="GRR43" s="195"/>
      <c r="GRS43" s="195"/>
      <c r="GRT43" s="195"/>
      <c r="GRU43" s="195"/>
      <c r="GRV43" s="195"/>
      <c r="GRW43" s="195"/>
      <c r="GRX43" s="195"/>
      <c r="GRY43" s="195"/>
      <c r="GRZ43" s="195"/>
      <c r="GSA43" s="195"/>
      <c r="GSB43" s="195"/>
      <c r="GSC43" s="195"/>
      <c r="GSD43" s="195"/>
      <c r="GSE43" s="195"/>
      <c r="GSF43" s="195"/>
      <c r="GSG43" s="195"/>
      <c r="GSH43" s="195"/>
      <c r="GSI43" s="195"/>
      <c r="GSJ43" s="195"/>
      <c r="GSK43" s="195"/>
      <c r="GSL43" s="195"/>
      <c r="GSM43" s="195"/>
      <c r="GSN43" s="195"/>
      <c r="GSO43" s="195"/>
      <c r="GSP43" s="195"/>
      <c r="GSQ43" s="195"/>
      <c r="GSR43" s="195"/>
      <c r="GSS43" s="195"/>
      <c r="GST43" s="195"/>
      <c r="GSU43" s="195"/>
      <c r="GSV43" s="195"/>
      <c r="GSW43" s="195"/>
      <c r="GSX43" s="195"/>
      <c r="GSY43" s="195"/>
      <c r="GSZ43" s="195"/>
      <c r="GTA43" s="195"/>
      <c r="GTB43" s="195"/>
      <c r="GTC43" s="195"/>
      <c r="GTD43" s="195"/>
      <c r="GTE43" s="195"/>
      <c r="GTF43" s="195"/>
      <c r="GTG43" s="195"/>
      <c r="GTH43" s="195"/>
      <c r="GTI43" s="195"/>
      <c r="GTJ43" s="195"/>
      <c r="GTK43" s="195"/>
      <c r="GTL43" s="195"/>
      <c r="GTM43" s="195"/>
      <c r="GTN43" s="195"/>
      <c r="GTO43" s="195"/>
      <c r="GTP43" s="195"/>
      <c r="GTQ43" s="195"/>
      <c r="GTR43" s="195"/>
      <c r="GTS43" s="195"/>
      <c r="GTT43" s="195"/>
      <c r="GTU43" s="195"/>
      <c r="GTV43" s="195"/>
      <c r="GTW43" s="195"/>
      <c r="GTX43" s="195"/>
      <c r="GTY43" s="195"/>
      <c r="GTZ43" s="195"/>
      <c r="GUA43" s="195"/>
      <c r="GUB43" s="195"/>
      <c r="GUC43" s="195"/>
      <c r="GUD43" s="195"/>
      <c r="GUE43" s="195"/>
      <c r="GUF43" s="195"/>
      <c r="GUG43" s="195"/>
      <c r="GUH43" s="195"/>
      <c r="GUI43" s="195"/>
      <c r="GUJ43" s="195"/>
      <c r="GUK43" s="195"/>
      <c r="GUL43" s="195"/>
      <c r="GUM43" s="195"/>
      <c r="GUN43" s="195"/>
      <c r="GUO43" s="195"/>
      <c r="GUP43" s="195"/>
      <c r="GUQ43" s="195"/>
      <c r="GUR43" s="195"/>
      <c r="GUS43" s="195"/>
      <c r="GUT43" s="195"/>
      <c r="GUU43" s="195"/>
      <c r="GUV43" s="195"/>
      <c r="GUW43" s="195"/>
      <c r="GUX43" s="195"/>
      <c r="GUY43" s="195"/>
      <c r="GUZ43" s="195"/>
      <c r="GVA43" s="195"/>
      <c r="GVB43" s="195"/>
      <c r="GVC43" s="195"/>
      <c r="GVD43" s="195"/>
      <c r="GVE43" s="195"/>
      <c r="GVF43" s="195"/>
      <c r="GVG43" s="195"/>
      <c r="GVH43" s="195"/>
      <c r="GVI43" s="195"/>
      <c r="GVJ43" s="195"/>
      <c r="GVK43" s="195"/>
      <c r="GVL43" s="195"/>
      <c r="GVM43" s="195"/>
      <c r="GVN43" s="195"/>
      <c r="GVO43" s="195"/>
      <c r="GVP43" s="195"/>
      <c r="GVQ43" s="195"/>
      <c r="GVR43" s="195"/>
      <c r="GVS43" s="195"/>
      <c r="GVT43" s="195"/>
      <c r="GVU43" s="195"/>
      <c r="GVV43" s="195"/>
      <c r="GVW43" s="195"/>
      <c r="GVX43" s="195"/>
      <c r="GVY43" s="195"/>
      <c r="GVZ43" s="195"/>
      <c r="GWA43" s="195"/>
      <c r="GWB43" s="195"/>
      <c r="GWC43" s="195"/>
      <c r="GWD43" s="195"/>
      <c r="GWE43" s="195"/>
      <c r="GWF43" s="195"/>
      <c r="GWG43" s="195"/>
      <c r="GWH43" s="195"/>
      <c r="GWI43" s="195"/>
      <c r="GWJ43" s="195"/>
      <c r="GWK43" s="195"/>
      <c r="GWL43" s="195"/>
      <c r="GWM43" s="195"/>
      <c r="GWN43" s="195"/>
      <c r="GWO43" s="195"/>
      <c r="GWP43" s="195"/>
      <c r="GWQ43" s="195"/>
      <c r="GWR43" s="195"/>
      <c r="GWS43" s="195"/>
      <c r="GWT43" s="195"/>
      <c r="GWU43" s="195"/>
      <c r="GWV43" s="195"/>
      <c r="GWW43" s="195"/>
      <c r="GWX43" s="195"/>
      <c r="GWY43" s="195"/>
      <c r="GWZ43" s="195"/>
      <c r="GXA43" s="195"/>
      <c r="GXB43" s="195"/>
      <c r="GXC43" s="195"/>
      <c r="GXD43" s="195"/>
      <c r="GXE43" s="195"/>
      <c r="GXF43" s="195"/>
      <c r="GXG43" s="195"/>
      <c r="GXH43" s="195"/>
      <c r="GXI43" s="195"/>
      <c r="GXJ43" s="195"/>
      <c r="GXK43" s="195"/>
      <c r="GXL43" s="195"/>
      <c r="GXM43" s="195"/>
      <c r="GXN43" s="195"/>
      <c r="GXO43" s="195"/>
      <c r="GXP43" s="195"/>
      <c r="GXQ43" s="195"/>
      <c r="GXR43" s="195"/>
      <c r="GXS43" s="195"/>
      <c r="GXT43" s="195"/>
      <c r="GXU43" s="195"/>
      <c r="GXV43" s="195"/>
      <c r="GXW43" s="195"/>
      <c r="GXX43" s="195"/>
      <c r="GXY43" s="195"/>
      <c r="GXZ43" s="195"/>
      <c r="GYA43" s="195"/>
      <c r="GYB43" s="195"/>
      <c r="GYC43" s="195"/>
      <c r="GYD43" s="195"/>
      <c r="GYE43" s="195"/>
      <c r="GYF43" s="195"/>
      <c r="GYG43" s="195"/>
      <c r="GYH43" s="195"/>
      <c r="GYI43" s="195"/>
      <c r="GYJ43" s="195"/>
      <c r="GYK43" s="195"/>
      <c r="GYL43" s="195"/>
      <c r="GYM43" s="195"/>
      <c r="GYN43" s="195"/>
      <c r="GYO43" s="195"/>
      <c r="GYP43" s="195"/>
      <c r="GYQ43" s="195"/>
      <c r="GYR43" s="195"/>
      <c r="GYS43" s="195"/>
      <c r="GYT43" s="195"/>
      <c r="GYU43" s="195"/>
      <c r="GYV43" s="195"/>
      <c r="GYW43" s="195"/>
      <c r="GYX43" s="195"/>
      <c r="GYY43" s="195"/>
      <c r="GYZ43" s="195"/>
      <c r="GZA43" s="195"/>
      <c r="GZB43" s="195"/>
      <c r="GZC43" s="195"/>
      <c r="GZD43" s="195"/>
      <c r="GZE43" s="195"/>
      <c r="GZF43" s="195"/>
      <c r="GZG43" s="195"/>
      <c r="GZH43" s="195"/>
      <c r="GZI43" s="195"/>
      <c r="GZJ43" s="195"/>
      <c r="GZK43" s="195"/>
      <c r="GZL43" s="195"/>
      <c r="GZM43" s="195"/>
      <c r="GZN43" s="195"/>
      <c r="GZO43" s="195"/>
      <c r="GZP43" s="195"/>
      <c r="GZQ43" s="195"/>
      <c r="GZR43" s="195"/>
      <c r="GZS43" s="195"/>
      <c r="GZT43" s="195"/>
      <c r="GZU43" s="195"/>
      <c r="GZV43" s="195"/>
      <c r="GZW43" s="195"/>
      <c r="GZX43" s="195"/>
      <c r="GZY43" s="195"/>
      <c r="GZZ43" s="195"/>
      <c r="HAA43" s="195"/>
      <c r="HAB43" s="195"/>
      <c r="HAC43" s="195"/>
      <c r="HAD43" s="195"/>
      <c r="HAE43" s="195"/>
      <c r="HAF43" s="195"/>
      <c r="HAG43" s="195"/>
      <c r="HAH43" s="195"/>
      <c r="HAI43" s="195"/>
      <c r="HAJ43" s="195"/>
      <c r="HAK43" s="195"/>
      <c r="HAL43" s="195"/>
      <c r="HAM43" s="195"/>
      <c r="HAN43" s="195"/>
      <c r="HAO43" s="195"/>
      <c r="HAP43" s="195"/>
      <c r="HAQ43" s="195"/>
      <c r="HAR43" s="195"/>
      <c r="HAS43" s="195"/>
      <c r="HAT43" s="195"/>
      <c r="HAU43" s="195"/>
      <c r="HAV43" s="195"/>
      <c r="HAW43" s="195"/>
      <c r="HAX43" s="195"/>
      <c r="HAY43" s="195"/>
      <c r="HAZ43" s="195"/>
      <c r="HBA43" s="195"/>
      <c r="HBB43" s="195"/>
      <c r="HBC43" s="195"/>
      <c r="HBD43" s="195"/>
      <c r="HBE43" s="195"/>
      <c r="HBF43" s="195"/>
      <c r="HBG43" s="195"/>
      <c r="HBH43" s="195"/>
      <c r="HBI43" s="195"/>
      <c r="HBJ43" s="195"/>
      <c r="HBK43" s="195"/>
      <c r="HBL43" s="195"/>
      <c r="HBM43" s="195"/>
      <c r="HBN43" s="195"/>
      <c r="HBO43" s="195"/>
      <c r="HBP43" s="195"/>
      <c r="HBQ43" s="195"/>
      <c r="HBR43" s="195"/>
      <c r="HBS43" s="195"/>
      <c r="HBT43" s="195"/>
      <c r="HBU43" s="195"/>
      <c r="HBV43" s="195"/>
      <c r="HBW43" s="195"/>
      <c r="HBX43" s="195"/>
      <c r="HBY43" s="195"/>
      <c r="HBZ43" s="195"/>
      <c r="HCA43" s="195"/>
      <c r="HCB43" s="195"/>
      <c r="HCC43" s="195"/>
      <c r="HCD43" s="195"/>
      <c r="HCE43" s="195"/>
      <c r="HCF43" s="195"/>
      <c r="HCG43" s="195"/>
      <c r="HCH43" s="195"/>
      <c r="HCI43" s="195"/>
      <c r="HCJ43" s="195"/>
      <c r="HCK43" s="195"/>
      <c r="HCL43" s="195"/>
      <c r="HCM43" s="195"/>
      <c r="HCN43" s="195"/>
      <c r="HCO43" s="195"/>
      <c r="HCP43" s="195"/>
      <c r="HCQ43" s="195"/>
      <c r="HCR43" s="195"/>
      <c r="HCS43" s="195"/>
      <c r="HCT43" s="195"/>
      <c r="HCU43" s="195"/>
      <c r="HCV43" s="195"/>
      <c r="HCW43" s="195"/>
      <c r="HCX43" s="195"/>
      <c r="HCY43" s="195"/>
      <c r="HCZ43" s="195"/>
      <c r="HDA43" s="195"/>
      <c r="HDB43" s="195"/>
      <c r="HDC43" s="195"/>
      <c r="HDD43" s="195"/>
      <c r="HDE43" s="195"/>
      <c r="HDF43" s="195"/>
      <c r="HDG43" s="195"/>
      <c r="HDH43" s="195"/>
      <c r="HDI43" s="195"/>
      <c r="HDJ43" s="195"/>
      <c r="HDK43" s="195"/>
      <c r="HDL43" s="195"/>
      <c r="HDM43" s="195"/>
      <c r="HDN43" s="195"/>
      <c r="HDO43" s="195"/>
      <c r="HDP43" s="195"/>
      <c r="HDQ43" s="195"/>
      <c r="HDR43" s="195"/>
      <c r="HDS43" s="195"/>
      <c r="HDT43" s="195"/>
      <c r="HDU43" s="195"/>
      <c r="HDV43" s="195"/>
      <c r="HDW43" s="195"/>
      <c r="HDX43" s="195"/>
      <c r="HDY43" s="195"/>
      <c r="HDZ43" s="195"/>
      <c r="HEA43" s="195"/>
      <c r="HEB43" s="195"/>
      <c r="HEC43" s="195"/>
      <c r="HED43" s="195"/>
      <c r="HEE43" s="195"/>
      <c r="HEF43" s="195"/>
      <c r="HEG43" s="195"/>
      <c r="HEH43" s="195"/>
      <c r="HEI43" s="195"/>
      <c r="HEJ43" s="195"/>
      <c r="HEK43" s="195"/>
      <c r="HEL43" s="195"/>
      <c r="HEM43" s="195"/>
      <c r="HEN43" s="195"/>
      <c r="HEO43" s="195"/>
      <c r="HEP43" s="195"/>
      <c r="HEQ43" s="195"/>
      <c r="HER43" s="195"/>
      <c r="HES43" s="195"/>
      <c r="HET43" s="195"/>
      <c r="HEU43" s="195"/>
      <c r="HEV43" s="195"/>
      <c r="HEW43" s="195"/>
      <c r="HEX43" s="195"/>
      <c r="HEY43" s="195"/>
      <c r="HEZ43" s="195"/>
      <c r="HFA43" s="195"/>
      <c r="HFB43" s="195"/>
      <c r="HFC43" s="195"/>
      <c r="HFD43" s="195"/>
      <c r="HFE43" s="195"/>
      <c r="HFF43" s="195"/>
      <c r="HFG43" s="195"/>
      <c r="HFH43" s="195"/>
      <c r="HFI43" s="195"/>
      <c r="HFJ43" s="195"/>
      <c r="HFK43" s="195"/>
      <c r="HFL43" s="195"/>
      <c r="HFM43" s="195"/>
      <c r="HFN43" s="195"/>
      <c r="HFO43" s="195"/>
      <c r="HFP43" s="195"/>
      <c r="HFQ43" s="195"/>
      <c r="HFR43" s="195"/>
      <c r="HFS43" s="195"/>
      <c r="HFT43" s="195"/>
      <c r="HFU43" s="195"/>
      <c r="HFV43" s="195"/>
      <c r="HFW43" s="195"/>
      <c r="HFX43" s="195"/>
      <c r="HFY43" s="195"/>
      <c r="HFZ43" s="195"/>
      <c r="HGA43" s="195"/>
      <c r="HGB43" s="195"/>
      <c r="HGC43" s="195"/>
      <c r="HGD43" s="195"/>
      <c r="HGE43" s="195"/>
      <c r="HGF43" s="195"/>
      <c r="HGG43" s="195"/>
      <c r="HGH43" s="195"/>
      <c r="HGI43" s="195"/>
      <c r="HGJ43" s="195"/>
      <c r="HGK43" s="195"/>
      <c r="HGL43" s="195"/>
      <c r="HGM43" s="195"/>
      <c r="HGN43" s="195"/>
      <c r="HGO43" s="195"/>
      <c r="HGP43" s="195"/>
      <c r="HGQ43" s="195"/>
      <c r="HGR43" s="195"/>
      <c r="HGS43" s="195"/>
      <c r="HGT43" s="195"/>
      <c r="HGU43" s="195"/>
      <c r="HGV43" s="195"/>
      <c r="HGW43" s="195"/>
      <c r="HGX43" s="195"/>
      <c r="HGY43" s="195"/>
      <c r="HGZ43" s="195"/>
      <c r="HHA43" s="195"/>
      <c r="HHB43" s="195"/>
      <c r="HHC43" s="195"/>
      <c r="HHD43" s="195"/>
      <c r="HHE43" s="195"/>
      <c r="HHF43" s="195"/>
      <c r="HHG43" s="195"/>
      <c r="HHH43" s="195"/>
      <c r="HHI43" s="195"/>
      <c r="HHJ43" s="195"/>
      <c r="HHK43" s="195"/>
      <c r="HHL43" s="195"/>
      <c r="HHM43" s="195"/>
      <c r="HHN43" s="195"/>
      <c r="HHO43" s="195"/>
      <c r="HHP43" s="195"/>
      <c r="HHQ43" s="195"/>
      <c r="HHR43" s="195"/>
      <c r="HHS43" s="195"/>
      <c r="HHT43" s="195"/>
      <c r="HHU43" s="195"/>
      <c r="HHV43" s="195"/>
      <c r="HHW43" s="195"/>
      <c r="HHX43" s="195"/>
      <c r="HHY43" s="195"/>
      <c r="HHZ43" s="195"/>
      <c r="HIA43" s="195"/>
      <c r="HIB43" s="195"/>
      <c r="HIC43" s="195"/>
      <c r="HID43" s="195"/>
      <c r="HIE43" s="195"/>
      <c r="HIF43" s="195"/>
      <c r="HIG43" s="195"/>
      <c r="HIH43" s="195"/>
      <c r="HII43" s="195"/>
      <c r="HIJ43" s="195"/>
      <c r="HIK43" s="195"/>
      <c r="HIL43" s="195"/>
      <c r="HIM43" s="195"/>
      <c r="HIN43" s="195"/>
      <c r="HIO43" s="195"/>
      <c r="HIP43" s="195"/>
      <c r="HIQ43" s="195"/>
      <c r="HIR43" s="195"/>
      <c r="HIS43" s="195"/>
      <c r="HIT43" s="195"/>
      <c r="HIU43" s="195"/>
      <c r="HIV43" s="195"/>
      <c r="HIW43" s="195"/>
      <c r="HIX43" s="195"/>
      <c r="HIY43" s="195"/>
      <c r="HIZ43" s="195"/>
      <c r="HJA43" s="195"/>
      <c r="HJB43" s="195"/>
      <c r="HJC43" s="195"/>
      <c r="HJD43" s="195"/>
      <c r="HJE43" s="195"/>
      <c r="HJF43" s="195"/>
      <c r="HJG43" s="195"/>
      <c r="HJH43" s="195"/>
      <c r="HJI43" s="195"/>
      <c r="HJJ43" s="195"/>
      <c r="HJK43" s="195"/>
      <c r="HJL43" s="195"/>
      <c r="HJM43" s="195"/>
      <c r="HJN43" s="195"/>
      <c r="HJO43" s="195"/>
      <c r="HJP43" s="195"/>
      <c r="HJQ43" s="195"/>
      <c r="HJR43" s="195"/>
      <c r="HJS43" s="195"/>
      <c r="HJT43" s="195"/>
      <c r="HJU43" s="195"/>
      <c r="HJV43" s="195"/>
      <c r="HJW43" s="195"/>
      <c r="HJX43" s="195"/>
      <c r="HJY43" s="195"/>
      <c r="HJZ43" s="195"/>
      <c r="HKA43" s="195"/>
      <c r="HKB43" s="195"/>
      <c r="HKC43" s="195"/>
      <c r="HKD43" s="195"/>
      <c r="HKE43" s="195"/>
      <c r="HKF43" s="195"/>
      <c r="HKG43" s="195"/>
      <c r="HKH43" s="195"/>
      <c r="HKI43" s="195"/>
      <c r="HKJ43" s="195"/>
      <c r="HKK43" s="195"/>
      <c r="HKL43" s="195"/>
      <c r="HKM43" s="195"/>
      <c r="HKN43" s="195"/>
      <c r="HKO43" s="195"/>
      <c r="HKP43" s="195"/>
      <c r="HKQ43" s="195"/>
      <c r="HKR43" s="195"/>
      <c r="HKS43" s="195"/>
      <c r="HKT43" s="195"/>
      <c r="HKU43" s="195"/>
      <c r="HKV43" s="195"/>
      <c r="HKW43" s="195"/>
      <c r="HKX43" s="195"/>
      <c r="HKY43" s="195"/>
      <c r="HKZ43" s="195"/>
      <c r="HLA43" s="195"/>
      <c r="HLB43" s="195"/>
      <c r="HLC43" s="195"/>
      <c r="HLD43" s="195"/>
      <c r="HLE43" s="195"/>
      <c r="HLF43" s="195"/>
      <c r="HLG43" s="195"/>
      <c r="HLH43" s="195"/>
      <c r="HLI43" s="195"/>
      <c r="HLJ43" s="195"/>
      <c r="HLK43" s="195"/>
      <c r="HLL43" s="195"/>
      <c r="HLM43" s="195"/>
      <c r="HLN43" s="195"/>
      <c r="HLO43" s="195"/>
      <c r="HLP43" s="195"/>
      <c r="HLQ43" s="195"/>
      <c r="HLR43" s="195"/>
      <c r="HLS43" s="195"/>
      <c r="HLT43" s="195"/>
      <c r="HLU43" s="195"/>
      <c r="HLV43" s="195"/>
      <c r="HLW43" s="195"/>
      <c r="HLX43" s="195"/>
      <c r="HLY43" s="195"/>
      <c r="HLZ43" s="195"/>
      <c r="HMA43" s="195"/>
      <c r="HMB43" s="195"/>
      <c r="HMC43" s="195"/>
      <c r="HMD43" s="195"/>
      <c r="HME43" s="195"/>
      <c r="HMF43" s="195"/>
      <c r="HMG43" s="195"/>
      <c r="HMH43" s="195"/>
      <c r="HMI43" s="195"/>
      <c r="HMJ43" s="195"/>
      <c r="HMK43" s="195"/>
      <c r="HML43" s="195"/>
      <c r="HMM43" s="195"/>
      <c r="HMN43" s="195"/>
      <c r="HMO43" s="195"/>
      <c r="HMP43" s="195"/>
      <c r="HMQ43" s="195"/>
      <c r="HMR43" s="195"/>
      <c r="HMS43" s="195"/>
      <c r="HMT43" s="195"/>
      <c r="HMU43" s="195"/>
      <c r="HMV43" s="195"/>
      <c r="HMW43" s="195"/>
      <c r="HMX43" s="195"/>
      <c r="HMY43" s="195"/>
      <c r="HMZ43" s="195"/>
      <c r="HNA43" s="195"/>
      <c r="HNB43" s="195"/>
      <c r="HNC43" s="195"/>
      <c r="HND43" s="195"/>
      <c r="HNE43" s="195"/>
      <c r="HNF43" s="195"/>
      <c r="HNG43" s="195"/>
      <c r="HNH43" s="195"/>
      <c r="HNI43" s="195"/>
      <c r="HNJ43" s="195"/>
      <c r="HNK43" s="195"/>
      <c r="HNL43" s="195"/>
      <c r="HNM43" s="195"/>
      <c r="HNN43" s="195"/>
      <c r="HNO43" s="195"/>
      <c r="HNP43" s="195"/>
      <c r="HNQ43" s="195"/>
      <c r="HNR43" s="195"/>
      <c r="HNS43" s="195"/>
      <c r="HNT43" s="195"/>
      <c r="HNU43" s="195"/>
      <c r="HNV43" s="195"/>
      <c r="HNW43" s="195"/>
      <c r="HNX43" s="195"/>
      <c r="HNY43" s="195"/>
      <c r="HNZ43" s="195"/>
      <c r="HOA43" s="195"/>
      <c r="HOB43" s="195"/>
      <c r="HOC43" s="195"/>
      <c r="HOD43" s="195"/>
      <c r="HOE43" s="195"/>
      <c r="HOF43" s="195"/>
      <c r="HOG43" s="195"/>
      <c r="HOH43" s="195"/>
      <c r="HOI43" s="195"/>
      <c r="HOJ43" s="195"/>
      <c r="HOK43" s="195"/>
      <c r="HOL43" s="195"/>
      <c r="HOM43" s="195"/>
      <c r="HON43" s="195"/>
      <c r="HOO43" s="195"/>
      <c r="HOP43" s="195"/>
      <c r="HOQ43" s="195"/>
      <c r="HOR43" s="195"/>
      <c r="HOS43" s="195"/>
      <c r="HOT43" s="195"/>
      <c r="HOU43" s="195"/>
      <c r="HOV43" s="195"/>
      <c r="HOW43" s="195"/>
      <c r="HOX43" s="195"/>
      <c r="HOY43" s="195"/>
      <c r="HOZ43" s="195"/>
      <c r="HPA43" s="195"/>
      <c r="HPB43" s="195"/>
      <c r="HPC43" s="195"/>
      <c r="HPD43" s="195"/>
      <c r="HPE43" s="195"/>
      <c r="HPF43" s="195"/>
      <c r="HPG43" s="195"/>
      <c r="HPH43" s="195"/>
      <c r="HPI43" s="195"/>
      <c r="HPJ43" s="195"/>
      <c r="HPK43" s="195"/>
      <c r="HPL43" s="195"/>
      <c r="HPM43" s="195"/>
      <c r="HPN43" s="195"/>
      <c r="HPO43" s="195"/>
      <c r="HPP43" s="195"/>
      <c r="HPQ43" s="195"/>
      <c r="HPR43" s="195"/>
      <c r="HPS43" s="195"/>
      <c r="HPT43" s="195"/>
      <c r="HPU43" s="195"/>
      <c r="HPV43" s="195"/>
      <c r="HPW43" s="195"/>
      <c r="HPX43" s="195"/>
      <c r="HPY43" s="195"/>
      <c r="HPZ43" s="195"/>
      <c r="HQA43" s="195"/>
      <c r="HQB43" s="195"/>
      <c r="HQC43" s="195"/>
      <c r="HQD43" s="195"/>
      <c r="HQE43" s="195"/>
      <c r="HQF43" s="195"/>
      <c r="HQG43" s="195"/>
      <c r="HQH43" s="195"/>
      <c r="HQI43" s="195"/>
      <c r="HQJ43" s="195"/>
      <c r="HQK43" s="195"/>
      <c r="HQL43" s="195"/>
      <c r="HQM43" s="195"/>
      <c r="HQN43" s="195"/>
      <c r="HQO43" s="195"/>
      <c r="HQP43" s="195"/>
      <c r="HQQ43" s="195"/>
      <c r="HQR43" s="195"/>
      <c r="HQS43" s="195"/>
      <c r="HQT43" s="195"/>
      <c r="HQU43" s="195"/>
      <c r="HQV43" s="195"/>
      <c r="HQW43" s="195"/>
      <c r="HQX43" s="195"/>
      <c r="HQY43" s="195"/>
      <c r="HQZ43" s="195"/>
      <c r="HRA43" s="195"/>
      <c r="HRB43" s="195"/>
      <c r="HRC43" s="195"/>
      <c r="HRD43" s="195"/>
      <c r="HRE43" s="195"/>
      <c r="HRF43" s="195"/>
      <c r="HRG43" s="195"/>
      <c r="HRH43" s="195"/>
      <c r="HRI43" s="195"/>
      <c r="HRJ43" s="195"/>
      <c r="HRK43" s="195"/>
      <c r="HRL43" s="195"/>
      <c r="HRM43" s="195"/>
      <c r="HRN43" s="195"/>
      <c r="HRO43" s="195"/>
      <c r="HRP43" s="195"/>
      <c r="HRQ43" s="195"/>
      <c r="HRR43" s="195"/>
      <c r="HRS43" s="195"/>
      <c r="HRT43" s="195"/>
      <c r="HRU43" s="195"/>
      <c r="HRV43" s="195"/>
      <c r="HRW43" s="195"/>
      <c r="HRX43" s="195"/>
      <c r="HRY43" s="195"/>
      <c r="HRZ43" s="195"/>
      <c r="HSA43" s="195"/>
      <c r="HSB43" s="195"/>
      <c r="HSC43" s="195"/>
      <c r="HSD43" s="195"/>
      <c r="HSE43" s="195"/>
      <c r="HSF43" s="195"/>
      <c r="HSG43" s="195"/>
      <c r="HSH43" s="195"/>
      <c r="HSI43" s="195"/>
      <c r="HSJ43" s="195"/>
      <c r="HSK43" s="195"/>
      <c r="HSL43" s="195"/>
      <c r="HSM43" s="195"/>
      <c r="HSN43" s="195"/>
      <c r="HSO43" s="195"/>
      <c r="HSP43" s="195"/>
      <c r="HSQ43" s="195"/>
      <c r="HSR43" s="195"/>
      <c r="HSS43" s="195"/>
      <c r="HST43" s="195"/>
      <c r="HSU43" s="195"/>
      <c r="HSV43" s="195"/>
      <c r="HSW43" s="195"/>
      <c r="HSX43" s="195"/>
      <c r="HSY43" s="195"/>
      <c r="HSZ43" s="195"/>
      <c r="HTA43" s="195"/>
      <c r="HTB43" s="195"/>
      <c r="HTC43" s="195"/>
      <c r="HTD43" s="195"/>
      <c r="HTE43" s="195"/>
      <c r="HTF43" s="195"/>
      <c r="HTG43" s="195"/>
      <c r="HTH43" s="195"/>
      <c r="HTI43" s="195"/>
      <c r="HTJ43" s="195"/>
      <c r="HTK43" s="195"/>
      <c r="HTL43" s="195"/>
      <c r="HTM43" s="195"/>
      <c r="HTN43" s="195"/>
      <c r="HTO43" s="195"/>
      <c r="HTP43" s="195"/>
      <c r="HTQ43" s="195"/>
      <c r="HTR43" s="195"/>
      <c r="HTS43" s="195"/>
      <c r="HTT43" s="195"/>
      <c r="HTU43" s="195"/>
      <c r="HTV43" s="195"/>
      <c r="HTW43" s="195"/>
      <c r="HTX43" s="195"/>
      <c r="HTY43" s="195"/>
      <c r="HTZ43" s="195"/>
      <c r="HUA43" s="195"/>
      <c r="HUB43" s="195"/>
      <c r="HUC43" s="195"/>
      <c r="HUD43" s="195"/>
      <c r="HUE43" s="195"/>
      <c r="HUF43" s="195"/>
      <c r="HUG43" s="195"/>
      <c r="HUH43" s="195"/>
      <c r="HUI43" s="195"/>
      <c r="HUJ43" s="195"/>
      <c r="HUK43" s="195"/>
      <c r="HUL43" s="195"/>
      <c r="HUM43" s="195"/>
      <c r="HUN43" s="195"/>
      <c r="HUO43" s="195"/>
      <c r="HUP43" s="195"/>
      <c r="HUQ43" s="195"/>
      <c r="HUR43" s="195"/>
      <c r="HUS43" s="195"/>
      <c r="HUT43" s="195"/>
      <c r="HUU43" s="195"/>
      <c r="HUV43" s="195"/>
      <c r="HUW43" s="195"/>
      <c r="HUX43" s="195"/>
      <c r="HUY43" s="195"/>
      <c r="HUZ43" s="195"/>
      <c r="HVA43" s="195"/>
      <c r="HVB43" s="195"/>
      <c r="HVC43" s="195"/>
      <c r="HVD43" s="195"/>
      <c r="HVE43" s="195"/>
      <c r="HVF43" s="195"/>
      <c r="HVG43" s="195"/>
      <c r="HVH43" s="195"/>
      <c r="HVI43" s="195"/>
      <c r="HVJ43" s="195"/>
      <c r="HVK43" s="195"/>
      <c r="HVL43" s="195"/>
      <c r="HVM43" s="195"/>
      <c r="HVN43" s="195"/>
      <c r="HVO43" s="195"/>
      <c r="HVP43" s="195"/>
      <c r="HVQ43" s="195"/>
      <c r="HVR43" s="195"/>
      <c r="HVS43" s="195"/>
      <c r="HVT43" s="195"/>
      <c r="HVU43" s="195"/>
      <c r="HVV43" s="195"/>
      <c r="HVW43" s="195"/>
      <c r="HVX43" s="195"/>
      <c r="HVY43" s="195"/>
      <c r="HVZ43" s="195"/>
      <c r="HWA43" s="195"/>
      <c r="HWB43" s="195"/>
      <c r="HWC43" s="195"/>
      <c r="HWD43" s="195"/>
      <c r="HWE43" s="195"/>
      <c r="HWF43" s="195"/>
      <c r="HWG43" s="195"/>
      <c r="HWH43" s="195"/>
      <c r="HWI43" s="195"/>
      <c r="HWJ43" s="195"/>
      <c r="HWK43" s="195"/>
      <c r="HWL43" s="195"/>
      <c r="HWM43" s="195"/>
      <c r="HWN43" s="195"/>
      <c r="HWO43" s="195"/>
      <c r="HWP43" s="195"/>
      <c r="HWQ43" s="195"/>
      <c r="HWR43" s="195"/>
      <c r="HWS43" s="195"/>
      <c r="HWT43" s="195"/>
      <c r="HWU43" s="195"/>
      <c r="HWV43" s="195"/>
      <c r="HWW43" s="195"/>
      <c r="HWX43" s="195"/>
      <c r="HWY43" s="195"/>
      <c r="HWZ43" s="195"/>
      <c r="HXA43" s="195"/>
      <c r="HXB43" s="195"/>
      <c r="HXC43" s="195"/>
      <c r="HXD43" s="195"/>
      <c r="HXE43" s="195"/>
      <c r="HXF43" s="195"/>
      <c r="HXG43" s="195"/>
      <c r="HXH43" s="195"/>
      <c r="HXI43" s="195"/>
      <c r="HXJ43" s="195"/>
      <c r="HXK43" s="195"/>
      <c r="HXL43" s="195"/>
      <c r="HXM43" s="195"/>
      <c r="HXN43" s="195"/>
      <c r="HXO43" s="195"/>
      <c r="HXP43" s="195"/>
      <c r="HXQ43" s="195"/>
      <c r="HXR43" s="195"/>
      <c r="HXS43" s="195"/>
      <c r="HXT43" s="195"/>
      <c r="HXU43" s="195"/>
      <c r="HXV43" s="195"/>
      <c r="HXW43" s="195"/>
      <c r="HXX43" s="195"/>
      <c r="HXY43" s="195"/>
      <c r="HXZ43" s="195"/>
      <c r="HYA43" s="195"/>
      <c r="HYB43" s="195"/>
      <c r="HYC43" s="195"/>
      <c r="HYD43" s="195"/>
      <c r="HYE43" s="195"/>
      <c r="HYF43" s="195"/>
      <c r="HYG43" s="195"/>
      <c r="HYH43" s="195"/>
      <c r="HYI43" s="195"/>
      <c r="HYJ43" s="195"/>
      <c r="HYK43" s="195"/>
      <c r="HYL43" s="195"/>
      <c r="HYM43" s="195"/>
      <c r="HYN43" s="195"/>
      <c r="HYO43" s="195"/>
      <c r="HYP43" s="195"/>
      <c r="HYQ43" s="195"/>
      <c r="HYR43" s="195"/>
      <c r="HYS43" s="195"/>
      <c r="HYT43" s="195"/>
      <c r="HYU43" s="195"/>
      <c r="HYV43" s="195"/>
      <c r="HYW43" s="195"/>
      <c r="HYX43" s="195"/>
      <c r="HYY43" s="195"/>
      <c r="HYZ43" s="195"/>
      <c r="HZA43" s="195"/>
      <c r="HZB43" s="195"/>
      <c r="HZC43" s="195"/>
      <c r="HZD43" s="195"/>
      <c r="HZE43" s="195"/>
      <c r="HZF43" s="195"/>
      <c r="HZG43" s="195"/>
      <c r="HZH43" s="195"/>
      <c r="HZI43" s="195"/>
      <c r="HZJ43" s="195"/>
      <c r="HZK43" s="195"/>
      <c r="HZL43" s="195"/>
      <c r="HZM43" s="195"/>
      <c r="HZN43" s="195"/>
      <c r="HZO43" s="195"/>
      <c r="HZP43" s="195"/>
      <c r="HZQ43" s="195"/>
      <c r="HZR43" s="195"/>
      <c r="HZS43" s="195"/>
      <c r="HZT43" s="195"/>
      <c r="HZU43" s="195"/>
      <c r="HZV43" s="195"/>
      <c r="HZW43" s="195"/>
      <c r="HZX43" s="195"/>
      <c r="HZY43" s="195"/>
      <c r="HZZ43" s="195"/>
      <c r="IAA43" s="195"/>
      <c r="IAB43" s="195"/>
      <c r="IAC43" s="195"/>
      <c r="IAD43" s="195"/>
      <c r="IAE43" s="195"/>
      <c r="IAF43" s="195"/>
      <c r="IAG43" s="195"/>
      <c r="IAH43" s="195"/>
      <c r="IAI43" s="195"/>
      <c r="IAJ43" s="195"/>
      <c r="IAK43" s="195"/>
      <c r="IAL43" s="195"/>
      <c r="IAM43" s="195"/>
      <c r="IAN43" s="195"/>
      <c r="IAO43" s="195"/>
      <c r="IAP43" s="195"/>
      <c r="IAQ43" s="195"/>
      <c r="IAR43" s="195"/>
      <c r="IAS43" s="195"/>
      <c r="IAT43" s="195"/>
      <c r="IAU43" s="195"/>
      <c r="IAV43" s="195"/>
      <c r="IAW43" s="195"/>
      <c r="IAX43" s="195"/>
      <c r="IAY43" s="195"/>
      <c r="IAZ43" s="195"/>
      <c r="IBA43" s="195"/>
      <c r="IBB43" s="195"/>
      <c r="IBC43" s="195"/>
      <c r="IBD43" s="195"/>
      <c r="IBE43" s="195"/>
      <c r="IBF43" s="195"/>
      <c r="IBG43" s="195"/>
      <c r="IBH43" s="195"/>
      <c r="IBI43" s="195"/>
      <c r="IBJ43" s="195"/>
      <c r="IBK43" s="195"/>
      <c r="IBL43" s="195"/>
      <c r="IBM43" s="195"/>
      <c r="IBN43" s="195"/>
      <c r="IBO43" s="195"/>
      <c r="IBP43" s="195"/>
      <c r="IBQ43" s="195"/>
      <c r="IBR43" s="195"/>
      <c r="IBS43" s="195"/>
      <c r="IBT43" s="195"/>
      <c r="IBU43" s="195"/>
      <c r="IBV43" s="195"/>
      <c r="IBW43" s="195"/>
      <c r="IBX43" s="195"/>
      <c r="IBY43" s="195"/>
      <c r="IBZ43" s="195"/>
      <c r="ICA43" s="195"/>
      <c r="ICB43" s="195"/>
      <c r="ICC43" s="195"/>
      <c r="ICD43" s="195"/>
      <c r="ICE43" s="195"/>
      <c r="ICF43" s="195"/>
      <c r="ICG43" s="195"/>
      <c r="ICH43" s="195"/>
      <c r="ICI43" s="195"/>
      <c r="ICJ43" s="195"/>
      <c r="ICK43" s="195"/>
      <c r="ICL43" s="195"/>
      <c r="ICM43" s="195"/>
      <c r="ICN43" s="195"/>
      <c r="ICO43" s="195"/>
      <c r="ICP43" s="195"/>
      <c r="ICQ43" s="195"/>
      <c r="ICR43" s="195"/>
      <c r="ICS43" s="195"/>
      <c r="ICT43" s="195"/>
      <c r="ICU43" s="195"/>
      <c r="ICV43" s="195"/>
      <c r="ICW43" s="195"/>
      <c r="ICX43" s="195"/>
      <c r="ICY43" s="195"/>
      <c r="ICZ43" s="195"/>
      <c r="IDA43" s="195"/>
      <c r="IDB43" s="195"/>
      <c r="IDC43" s="195"/>
      <c r="IDD43" s="195"/>
      <c r="IDE43" s="195"/>
      <c r="IDF43" s="195"/>
      <c r="IDG43" s="195"/>
      <c r="IDH43" s="195"/>
      <c r="IDI43" s="195"/>
      <c r="IDJ43" s="195"/>
      <c r="IDK43" s="195"/>
      <c r="IDL43" s="195"/>
      <c r="IDM43" s="195"/>
      <c r="IDN43" s="195"/>
      <c r="IDO43" s="195"/>
      <c r="IDP43" s="195"/>
      <c r="IDQ43" s="195"/>
      <c r="IDR43" s="195"/>
      <c r="IDS43" s="195"/>
      <c r="IDT43" s="195"/>
      <c r="IDU43" s="195"/>
      <c r="IDV43" s="195"/>
      <c r="IDW43" s="195"/>
      <c r="IDX43" s="195"/>
      <c r="IDY43" s="195"/>
      <c r="IDZ43" s="195"/>
      <c r="IEA43" s="195"/>
      <c r="IEB43" s="195"/>
      <c r="IEC43" s="195"/>
      <c r="IED43" s="195"/>
      <c r="IEE43" s="195"/>
      <c r="IEF43" s="195"/>
      <c r="IEG43" s="195"/>
      <c r="IEH43" s="195"/>
      <c r="IEI43" s="195"/>
      <c r="IEJ43" s="195"/>
      <c r="IEK43" s="195"/>
      <c r="IEL43" s="195"/>
      <c r="IEM43" s="195"/>
      <c r="IEN43" s="195"/>
      <c r="IEO43" s="195"/>
      <c r="IEP43" s="195"/>
      <c r="IEQ43" s="195"/>
      <c r="IER43" s="195"/>
      <c r="IES43" s="195"/>
      <c r="IET43" s="195"/>
      <c r="IEU43" s="195"/>
      <c r="IEV43" s="195"/>
      <c r="IEW43" s="195"/>
      <c r="IEX43" s="195"/>
      <c r="IEY43" s="195"/>
      <c r="IEZ43" s="195"/>
      <c r="IFA43" s="195"/>
      <c r="IFB43" s="195"/>
      <c r="IFC43" s="195"/>
      <c r="IFD43" s="195"/>
      <c r="IFE43" s="195"/>
      <c r="IFF43" s="195"/>
      <c r="IFG43" s="195"/>
      <c r="IFH43" s="195"/>
      <c r="IFI43" s="195"/>
      <c r="IFJ43" s="195"/>
      <c r="IFK43" s="195"/>
      <c r="IFL43" s="195"/>
      <c r="IFM43" s="195"/>
      <c r="IFN43" s="195"/>
      <c r="IFO43" s="195"/>
      <c r="IFP43" s="195"/>
      <c r="IFQ43" s="195"/>
      <c r="IFR43" s="195"/>
      <c r="IFS43" s="195"/>
      <c r="IFT43" s="195"/>
      <c r="IFU43" s="195"/>
      <c r="IFV43" s="195"/>
      <c r="IFW43" s="195"/>
      <c r="IFX43" s="195"/>
      <c r="IFY43" s="195"/>
      <c r="IFZ43" s="195"/>
      <c r="IGA43" s="195"/>
      <c r="IGB43" s="195"/>
      <c r="IGC43" s="195"/>
      <c r="IGD43" s="195"/>
      <c r="IGE43" s="195"/>
      <c r="IGF43" s="195"/>
      <c r="IGG43" s="195"/>
      <c r="IGH43" s="195"/>
      <c r="IGI43" s="195"/>
      <c r="IGJ43" s="195"/>
      <c r="IGK43" s="195"/>
      <c r="IGL43" s="195"/>
      <c r="IGM43" s="195"/>
      <c r="IGN43" s="195"/>
      <c r="IGO43" s="195"/>
      <c r="IGP43" s="195"/>
      <c r="IGQ43" s="195"/>
      <c r="IGR43" s="195"/>
      <c r="IGS43" s="195"/>
      <c r="IGT43" s="195"/>
      <c r="IGU43" s="195"/>
      <c r="IGV43" s="195"/>
      <c r="IGW43" s="195"/>
      <c r="IGX43" s="195"/>
      <c r="IGY43" s="195"/>
      <c r="IGZ43" s="195"/>
      <c r="IHA43" s="195"/>
      <c r="IHB43" s="195"/>
      <c r="IHC43" s="195"/>
      <c r="IHD43" s="195"/>
      <c r="IHE43" s="195"/>
      <c r="IHF43" s="195"/>
      <c r="IHG43" s="195"/>
      <c r="IHH43" s="195"/>
      <c r="IHI43" s="195"/>
      <c r="IHJ43" s="195"/>
      <c r="IHK43" s="195"/>
      <c r="IHL43" s="195"/>
      <c r="IHM43" s="195"/>
      <c r="IHN43" s="195"/>
      <c r="IHO43" s="195"/>
      <c r="IHP43" s="195"/>
      <c r="IHQ43" s="195"/>
      <c r="IHR43" s="195"/>
      <c r="IHS43" s="195"/>
      <c r="IHT43" s="195"/>
      <c r="IHU43" s="195"/>
      <c r="IHV43" s="195"/>
      <c r="IHW43" s="195"/>
      <c r="IHX43" s="195"/>
      <c r="IHY43" s="195"/>
      <c r="IHZ43" s="195"/>
      <c r="IIA43" s="195"/>
      <c r="IIB43" s="195"/>
      <c r="IIC43" s="195"/>
      <c r="IID43" s="195"/>
      <c r="IIE43" s="195"/>
      <c r="IIF43" s="195"/>
      <c r="IIG43" s="195"/>
      <c r="IIH43" s="195"/>
      <c r="III43" s="195"/>
      <c r="IIJ43" s="195"/>
      <c r="IIK43" s="195"/>
      <c r="IIL43" s="195"/>
      <c r="IIM43" s="195"/>
      <c r="IIN43" s="195"/>
      <c r="IIO43" s="195"/>
      <c r="IIP43" s="195"/>
      <c r="IIQ43" s="195"/>
      <c r="IIR43" s="195"/>
      <c r="IIS43" s="195"/>
      <c r="IIT43" s="195"/>
      <c r="IIU43" s="195"/>
      <c r="IIV43" s="195"/>
      <c r="IIW43" s="195"/>
      <c r="IIX43" s="195"/>
      <c r="IIY43" s="195"/>
      <c r="IIZ43" s="195"/>
      <c r="IJA43" s="195"/>
      <c r="IJB43" s="195"/>
      <c r="IJC43" s="195"/>
      <c r="IJD43" s="195"/>
      <c r="IJE43" s="195"/>
      <c r="IJF43" s="195"/>
      <c r="IJG43" s="195"/>
      <c r="IJH43" s="195"/>
      <c r="IJI43" s="195"/>
      <c r="IJJ43" s="195"/>
      <c r="IJK43" s="195"/>
      <c r="IJL43" s="195"/>
      <c r="IJM43" s="195"/>
      <c r="IJN43" s="195"/>
      <c r="IJO43" s="195"/>
      <c r="IJP43" s="195"/>
      <c r="IJQ43" s="195"/>
      <c r="IJR43" s="195"/>
      <c r="IJS43" s="195"/>
      <c r="IJT43" s="195"/>
      <c r="IJU43" s="195"/>
      <c r="IJV43" s="195"/>
      <c r="IJW43" s="195"/>
      <c r="IJX43" s="195"/>
      <c r="IJY43" s="195"/>
      <c r="IJZ43" s="195"/>
      <c r="IKA43" s="195"/>
      <c r="IKB43" s="195"/>
      <c r="IKC43" s="195"/>
      <c r="IKD43" s="195"/>
      <c r="IKE43" s="195"/>
      <c r="IKF43" s="195"/>
      <c r="IKG43" s="195"/>
      <c r="IKH43" s="195"/>
      <c r="IKI43" s="195"/>
      <c r="IKJ43" s="195"/>
      <c r="IKK43" s="195"/>
      <c r="IKL43" s="195"/>
      <c r="IKM43" s="195"/>
      <c r="IKN43" s="195"/>
      <c r="IKO43" s="195"/>
      <c r="IKP43" s="195"/>
      <c r="IKQ43" s="195"/>
      <c r="IKR43" s="195"/>
      <c r="IKS43" s="195"/>
      <c r="IKT43" s="195"/>
      <c r="IKU43" s="195"/>
      <c r="IKV43" s="195"/>
      <c r="IKW43" s="195"/>
      <c r="IKX43" s="195"/>
      <c r="IKY43" s="195"/>
      <c r="IKZ43" s="195"/>
      <c r="ILA43" s="195"/>
      <c r="ILB43" s="195"/>
      <c r="ILC43" s="195"/>
      <c r="ILD43" s="195"/>
      <c r="ILE43" s="195"/>
      <c r="ILF43" s="195"/>
      <c r="ILG43" s="195"/>
      <c r="ILH43" s="195"/>
      <c r="ILI43" s="195"/>
      <c r="ILJ43" s="195"/>
      <c r="ILK43" s="195"/>
      <c r="ILL43" s="195"/>
      <c r="ILM43" s="195"/>
      <c r="ILN43" s="195"/>
      <c r="ILO43" s="195"/>
      <c r="ILP43" s="195"/>
      <c r="ILQ43" s="195"/>
      <c r="ILR43" s="195"/>
      <c r="ILS43" s="195"/>
      <c r="ILT43" s="195"/>
      <c r="ILU43" s="195"/>
      <c r="ILV43" s="195"/>
      <c r="ILW43" s="195"/>
      <c r="ILX43" s="195"/>
      <c r="ILY43" s="195"/>
      <c r="ILZ43" s="195"/>
      <c r="IMA43" s="195"/>
      <c r="IMB43" s="195"/>
      <c r="IMC43" s="195"/>
      <c r="IMD43" s="195"/>
      <c r="IME43" s="195"/>
      <c r="IMF43" s="195"/>
      <c r="IMG43" s="195"/>
      <c r="IMH43" s="195"/>
      <c r="IMI43" s="195"/>
      <c r="IMJ43" s="195"/>
      <c r="IMK43" s="195"/>
      <c r="IML43" s="195"/>
      <c r="IMM43" s="195"/>
      <c r="IMN43" s="195"/>
      <c r="IMO43" s="195"/>
      <c r="IMP43" s="195"/>
      <c r="IMQ43" s="195"/>
      <c r="IMR43" s="195"/>
      <c r="IMS43" s="195"/>
      <c r="IMT43" s="195"/>
      <c r="IMU43" s="195"/>
      <c r="IMV43" s="195"/>
      <c r="IMW43" s="195"/>
      <c r="IMX43" s="195"/>
      <c r="IMY43" s="195"/>
      <c r="IMZ43" s="195"/>
      <c r="INA43" s="195"/>
      <c r="INB43" s="195"/>
      <c r="INC43" s="195"/>
      <c r="IND43" s="195"/>
      <c r="INE43" s="195"/>
      <c r="INF43" s="195"/>
      <c r="ING43" s="195"/>
      <c r="INH43" s="195"/>
      <c r="INI43" s="195"/>
      <c r="INJ43" s="195"/>
      <c r="INK43" s="195"/>
      <c r="INL43" s="195"/>
      <c r="INM43" s="195"/>
      <c r="INN43" s="195"/>
      <c r="INO43" s="195"/>
      <c r="INP43" s="195"/>
      <c r="INQ43" s="195"/>
      <c r="INR43" s="195"/>
      <c r="INS43" s="195"/>
      <c r="INT43" s="195"/>
      <c r="INU43" s="195"/>
      <c r="INV43" s="195"/>
      <c r="INW43" s="195"/>
      <c r="INX43" s="195"/>
      <c r="INY43" s="195"/>
      <c r="INZ43" s="195"/>
      <c r="IOA43" s="195"/>
      <c r="IOB43" s="195"/>
      <c r="IOC43" s="195"/>
      <c r="IOD43" s="195"/>
      <c r="IOE43" s="195"/>
      <c r="IOF43" s="195"/>
      <c r="IOG43" s="195"/>
      <c r="IOH43" s="195"/>
      <c r="IOI43" s="195"/>
      <c r="IOJ43" s="195"/>
      <c r="IOK43" s="195"/>
      <c r="IOL43" s="195"/>
      <c r="IOM43" s="195"/>
      <c r="ION43" s="195"/>
      <c r="IOO43" s="195"/>
      <c r="IOP43" s="195"/>
      <c r="IOQ43" s="195"/>
      <c r="IOR43" s="195"/>
      <c r="IOS43" s="195"/>
      <c r="IOT43" s="195"/>
      <c r="IOU43" s="195"/>
      <c r="IOV43" s="195"/>
      <c r="IOW43" s="195"/>
      <c r="IOX43" s="195"/>
      <c r="IOY43" s="195"/>
      <c r="IOZ43" s="195"/>
      <c r="IPA43" s="195"/>
      <c r="IPB43" s="195"/>
      <c r="IPC43" s="195"/>
      <c r="IPD43" s="195"/>
      <c r="IPE43" s="195"/>
      <c r="IPF43" s="195"/>
      <c r="IPG43" s="195"/>
      <c r="IPH43" s="195"/>
      <c r="IPI43" s="195"/>
      <c r="IPJ43" s="195"/>
      <c r="IPK43" s="195"/>
      <c r="IPL43" s="195"/>
      <c r="IPM43" s="195"/>
      <c r="IPN43" s="195"/>
      <c r="IPO43" s="195"/>
      <c r="IPP43" s="195"/>
      <c r="IPQ43" s="195"/>
      <c r="IPR43" s="195"/>
      <c r="IPS43" s="195"/>
      <c r="IPT43" s="195"/>
      <c r="IPU43" s="195"/>
      <c r="IPV43" s="195"/>
      <c r="IPW43" s="195"/>
      <c r="IPX43" s="195"/>
      <c r="IPY43" s="195"/>
      <c r="IPZ43" s="195"/>
      <c r="IQA43" s="195"/>
      <c r="IQB43" s="195"/>
      <c r="IQC43" s="195"/>
      <c r="IQD43" s="195"/>
      <c r="IQE43" s="195"/>
      <c r="IQF43" s="195"/>
      <c r="IQG43" s="195"/>
      <c r="IQH43" s="195"/>
      <c r="IQI43" s="195"/>
      <c r="IQJ43" s="195"/>
      <c r="IQK43" s="195"/>
      <c r="IQL43" s="195"/>
      <c r="IQM43" s="195"/>
      <c r="IQN43" s="195"/>
      <c r="IQO43" s="195"/>
      <c r="IQP43" s="195"/>
      <c r="IQQ43" s="195"/>
      <c r="IQR43" s="195"/>
      <c r="IQS43" s="195"/>
      <c r="IQT43" s="195"/>
      <c r="IQU43" s="195"/>
      <c r="IQV43" s="195"/>
      <c r="IQW43" s="195"/>
      <c r="IQX43" s="195"/>
      <c r="IQY43" s="195"/>
      <c r="IQZ43" s="195"/>
      <c r="IRA43" s="195"/>
      <c r="IRB43" s="195"/>
      <c r="IRC43" s="195"/>
      <c r="IRD43" s="195"/>
      <c r="IRE43" s="195"/>
      <c r="IRF43" s="195"/>
      <c r="IRG43" s="195"/>
      <c r="IRH43" s="195"/>
      <c r="IRI43" s="195"/>
      <c r="IRJ43" s="195"/>
      <c r="IRK43" s="195"/>
      <c r="IRL43" s="195"/>
      <c r="IRM43" s="195"/>
      <c r="IRN43" s="195"/>
      <c r="IRO43" s="195"/>
      <c r="IRP43" s="195"/>
      <c r="IRQ43" s="195"/>
      <c r="IRR43" s="195"/>
      <c r="IRS43" s="195"/>
      <c r="IRT43" s="195"/>
      <c r="IRU43" s="195"/>
      <c r="IRV43" s="195"/>
      <c r="IRW43" s="195"/>
      <c r="IRX43" s="195"/>
      <c r="IRY43" s="195"/>
      <c r="IRZ43" s="195"/>
      <c r="ISA43" s="195"/>
      <c r="ISB43" s="195"/>
      <c r="ISC43" s="195"/>
      <c r="ISD43" s="195"/>
      <c r="ISE43" s="195"/>
      <c r="ISF43" s="195"/>
      <c r="ISG43" s="195"/>
      <c r="ISH43" s="195"/>
      <c r="ISI43" s="195"/>
      <c r="ISJ43" s="195"/>
      <c r="ISK43" s="195"/>
      <c r="ISL43" s="195"/>
      <c r="ISM43" s="195"/>
      <c r="ISN43" s="195"/>
      <c r="ISO43" s="195"/>
      <c r="ISP43" s="195"/>
      <c r="ISQ43" s="195"/>
      <c r="ISR43" s="195"/>
      <c r="ISS43" s="195"/>
      <c r="IST43" s="195"/>
      <c r="ISU43" s="195"/>
      <c r="ISV43" s="195"/>
      <c r="ISW43" s="195"/>
      <c r="ISX43" s="195"/>
      <c r="ISY43" s="195"/>
      <c r="ISZ43" s="195"/>
      <c r="ITA43" s="195"/>
      <c r="ITB43" s="195"/>
      <c r="ITC43" s="195"/>
      <c r="ITD43" s="195"/>
      <c r="ITE43" s="195"/>
      <c r="ITF43" s="195"/>
      <c r="ITG43" s="195"/>
      <c r="ITH43" s="195"/>
      <c r="ITI43" s="195"/>
      <c r="ITJ43" s="195"/>
      <c r="ITK43" s="195"/>
      <c r="ITL43" s="195"/>
      <c r="ITM43" s="195"/>
      <c r="ITN43" s="195"/>
      <c r="ITO43" s="195"/>
      <c r="ITP43" s="195"/>
      <c r="ITQ43" s="195"/>
      <c r="ITR43" s="195"/>
      <c r="ITS43" s="195"/>
      <c r="ITT43" s="195"/>
      <c r="ITU43" s="195"/>
      <c r="ITV43" s="195"/>
      <c r="ITW43" s="195"/>
      <c r="ITX43" s="195"/>
      <c r="ITY43" s="195"/>
      <c r="ITZ43" s="195"/>
      <c r="IUA43" s="195"/>
      <c r="IUB43" s="195"/>
      <c r="IUC43" s="195"/>
      <c r="IUD43" s="195"/>
      <c r="IUE43" s="195"/>
      <c r="IUF43" s="195"/>
      <c r="IUG43" s="195"/>
      <c r="IUH43" s="195"/>
      <c r="IUI43" s="195"/>
      <c r="IUJ43" s="195"/>
      <c r="IUK43" s="195"/>
      <c r="IUL43" s="195"/>
      <c r="IUM43" s="195"/>
      <c r="IUN43" s="195"/>
      <c r="IUO43" s="195"/>
      <c r="IUP43" s="195"/>
      <c r="IUQ43" s="195"/>
      <c r="IUR43" s="195"/>
      <c r="IUS43" s="195"/>
      <c r="IUT43" s="195"/>
      <c r="IUU43" s="195"/>
      <c r="IUV43" s="195"/>
      <c r="IUW43" s="195"/>
      <c r="IUX43" s="195"/>
      <c r="IUY43" s="195"/>
      <c r="IUZ43" s="195"/>
      <c r="IVA43" s="195"/>
      <c r="IVB43" s="195"/>
      <c r="IVC43" s="195"/>
      <c r="IVD43" s="195"/>
      <c r="IVE43" s="195"/>
      <c r="IVF43" s="195"/>
      <c r="IVG43" s="195"/>
      <c r="IVH43" s="195"/>
      <c r="IVI43" s="195"/>
      <c r="IVJ43" s="195"/>
      <c r="IVK43" s="195"/>
      <c r="IVL43" s="195"/>
      <c r="IVM43" s="195"/>
      <c r="IVN43" s="195"/>
      <c r="IVO43" s="195"/>
      <c r="IVP43" s="195"/>
      <c r="IVQ43" s="195"/>
      <c r="IVR43" s="195"/>
      <c r="IVS43" s="195"/>
      <c r="IVT43" s="195"/>
      <c r="IVU43" s="195"/>
      <c r="IVV43" s="195"/>
      <c r="IVW43" s="195"/>
      <c r="IVX43" s="195"/>
      <c r="IVY43" s="195"/>
      <c r="IVZ43" s="195"/>
      <c r="IWA43" s="195"/>
      <c r="IWB43" s="195"/>
      <c r="IWC43" s="195"/>
      <c r="IWD43" s="195"/>
      <c r="IWE43" s="195"/>
      <c r="IWF43" s="195"/>
      <c r="IWG43" s="195"/>
      <c r="IWH43" s="195"/>
      <c r="IWI43" s="195"/>
      <c r="IWJ43" s="195"/>
      <c r="IWK43" s="195"/>
      <c r="IWL43" s="195"/>
      <c r="IWM43" s="195"/>
      <c r="IWN43" s="195"/>
      <c r="IWO43" s="195"/>
      <c r="IWP43" s="195"/>
      <c r="IWQ43" s="195"/>
      <c r="IWR43" s="195"/>
      <c r="IWS43" s="195"/>
      <c r="IWT43" s="195"/>
      <c r="IWU43" s="195"/>
      <c r="IWV43" s="195"/>
      <c r="IWW43" s="195"/>
      <c r="IWX43" s="195"/>
      <c r="IWY43" s="195"/>
      <c r="IWZ43" s="195"/>
      <c r="IXA43" s="195"/>
      <c r="IXB43" s="195"/>
      <c r="IXC43" s="195"/>
      <c r="IXD43" s="195"/>
      <c r="IXE43" s="195"/>
      <c r="IXF43" s="195"/>
      <c r="IXG43" s="195"/>
      <c r="IXH43" s="195"/>
      <c r="IXI43" s="195"/>
      <c r="IXJ43" s="195"/>
      <c r="IXK43" s="195"/>
      <c r="IXL43" s="195"/>
      <c r="IXM43" s="195"/>
      <c r="IXN43" s="195"/>
      <c r="IXO43" s="195"/>
      <c r="IXP43" s="195"/>
      <c r="IXQ43" s="195"/>
      <c r="IXR43" s="195"/>
      <c r="IXS43" s="195"/>
      <c r="IXT43" s="195"/>
      <c r="IXU43" s="195"/>
      <c r="IXV43" s="195"/>
      <c r="IXW43" s="195"/>
      <c r="IXX43" s="195"/>
      <c r="IXY43" s="195"/>
      <c r="IXZ43" s="195"/>
      <c r="IYA43" s="195"/>
      <c r="IYB43" s="195"/>
      <c r="IYC43" s="195"/>
      <c r="IYD43" s="195"/>
      <c r="IYE43" s="195"/>
      <c r="IYF43" s="195"/>
      <c r="IYG43" s="195"/>
      <c r="IYH43" s="195"/>
      <c r="IYI43" s="195"/>
      <c r="IYJ43" s="195"/>
      <c r="IYK43" s="195"/>
      <c r="IYL43" s="195"/>
      <c r="IYM43" s="195"/>
      <c r="IYN43" s="195"/>
      <c r="IYO43" s="195"/>
      <c r="IYP43" s="195"/>
      <c r="IYQ43" s="195"/>
      <c r="IYR43" s="195"/>
      <c r="IYS43" s="195"/>
      <c r="IYT43" s="195"/>
      <c r="IYU43" s="195"/>
      <c r="IYV43" s="195"/>
      <c r="IYW43" s="195"/>
      <c r="IYX43" s="195"/>
      <c r="IYY43" s="195"/>
      <c r="IYZ43" s="195"/>
      <c r="IZA43" s="195"/>
      <c r="IZB43" s="195"/>
      <c r="IZC43" s="195"/>
      <c r="IZD43" s="195"/>
      <c r="IZE43" s="195"/>
      <c r="IZF43" s="195"/>
      <c r="IZG43" s="195"/>
      <c r="IZH43" s="195"/>
      <c r="IZI43" s="195"/>
      <c r="IZJ43" s="195"/>
      <c r="IZK43" s="195"/>
      <c r="IZL43" s="195"/>
      <c r="IZM43" s="195"/>
      <c r="IZN43" s="195"/>
      <c r="IZO43" s="195"/>
      <c r="IZP43" s="195"/>
      <c r="IZQ43" s="195"/>
      <c r="IZR43" s="195"/>
      <c r="IZS43" s="195"/>
      <c r="IZT43" s="195"/>
      <c r="IZU43" s="195"/>
      <c r="IZV43" s="195"/>
      <c r="IZW43" s="195"/>
      <c r="IZX43" s="195"/>
      <c r="IZY43" s="195"/>
      <c r="IZZ43" s="195"/>
      <c r="JAA43" s="195"/>
      <c r="JAB43" s="195"/>
      <c r="JAC43" s="195"/>
      <c r="JAD43" s="195"/>
      <c r="JAE43" s="195"/>
      <c r="JAF43" s="195"/>
      <c r="JAG43" s="195"/>
      <c r="JAH43" s="195"/>
      <c r="JAI43" s="195"/>
      <c r="JAJ43" s="195"/>
      <c r="JAK43" s="195"/>
      <c r="JAL43" s="195"/>
      <c r="JAM43" s="195"/>
      <c r="JAN43" s="195"/>
      <c r="JAO43" s="195"/>
      <c r="JAP43" s="195"/>
      <c r="JAQ43" s="195"/>
      <c r="JAR43" s="195"/>
      <c r="JAS43" s="195"/>
      <c r="JAT43" s="195"/>
      <c r="JAU43" s="195"/>
      <c r="JAV43" s="195"/>
      <c r="JAW43" s="195"/>
      <c r="JAX43" s="195"/>
      <c r="JAY43" s="195"/>
      <c r="JAZ43" s="195"/>
      <c r="JBA43" s="195"/>
      <c r="JBB43" s="195"/>
      <c r="JBC43" s="195"/>
      <c r="JBD43" s="195"/>
      <c r="JBE43" s="195"/>
      <c r="JBF43" s="195"/>
      <c r="JBG43" s="195"/>
      <c r="JBH43" s="195"/>
      <c r="JBI43" s="195"/>
      <c r="JBJ43" s="195"/>
      <c r="JBK43" s="195"/>
      <c r="JBL43" s="195"/>
      <c r="JBM43" s="195"/>
      <c r="JBN43" s="195"/>
      <c r="JBO43" s="195"/>
      <c r="JBP43" s="195"/>
      <c r="JBQ43" s="195"/>
      <c r="JBR43" s="195"/>
      <c r="JBS43" s="195"/>
      <c r="JBT43" s="195"/>
      <c r="JBU43" s="195"/>
      <c r="JBV43" s="195"/>
      <c r="JBW43" s="195"/>
      <c r="JBX43" s="195"/>
      <c r="JBY43" s="195"/>
      <c r="JBZ43" s="195"/>
      <c r="JCA43" s="195"/>
      <c r="JCB43" s="195"/>
      <c r="JCC43" s="195"/>
      <c r="JCD43" s="195"/>
      <c r="JCE43" s="195"/>
      <c r="JCF43" s="195"/>
      <c r="JCG43" s="195"/>
      <c r="JCH43" s="195"/>
      <c r="JCI43" s="195"/>
      <c r="JCJ43" s="195"/>
      <c r="JCK43" s="195"/>
      <c r="JCL43" s="195"/>
      <c r="JCM43" s="195"/>
      <c r="JCN43" s="195"/>
      <c r="JCO43" s="195"/>
      <c r="JCP43" s="195"/>
      <c r="JCQ43" s="195"/>
      <c r="JCR43" s="195"/>
      <c r="JCS43" s="195"/>
      <c r="JCT43" s="195"/>
      <c r="JCU43" s="195"/>
      <c r="JCV43" s="195"/>
      <c r="JCW43" s="195"/>
      <c r="JCX43" s="195"/>
      <c r="JCY43" s="195"/>
      <c r="JCZ43" s="195"/>
      <c r="JDA43" s="195"/>
      <c r="JDB43" s="195"/>
      <c r="JDC43" s="195"/>
      <c r="JDD43" s="195"/>
      <c r="JDE43" s="195"/>
      <c r="JDF43" s="195"/>
      <c r="JDG43" s="195"/>
      <c r="JDH43" s="195"/>
      <c r="JDI43" s="195"/>
      <c r="JDJ43" s="195"/>
      <c r="JDK43" s="195"/>
      <c r="JDL43" s="195"/>
      <c r="JDM43" s="195"/>
      <c r="JDN43" s="195"/>
      <c r="JDO43" s="195"/>
      <c r="JDP43" s="195"/>
      <c r="JDQ43" s="195"/>
      <c r="JDR43" s="195"/>
      <c r="JDS43" s="195"/>
      <c r="JDT43" s="195"/>
      <c r="JDU43" s="195"/>
      <c r="JDV43" s="195"/>
      <c r="JDW43" s="195"/>
      <c r="JDX43" s="195"/>
      <c r="JDY43" s="195"/>
      <c r="JDZ43" s="195"/>
      <c r="JEA43" s="195"/>
      <c r="JEB43" s="195"/>
      <c r="JEC43" s="195"/>
      <c r="JED43" s="195"/>
      <c r="JEE43" s="195"/>
      <c r="JEF43" s="195"/>
      <c r="JEG43" s="195"/>
      <c r="JEH43" s="195"/>
      <c r="JEI43" s="195"/>
      <c r="JEJ43" s="195"/>
      <c r="JEK43" s="195"/>
      <c r="JEL43" s="195"/>
      <c r="JEM43" s="195"/>
      <c r="JEN43" s="195"/>
      <c r="JEO43" s="195"/>
      <c r="JEP43" s="195"/>
      <c r="JEQ43" s="195"/>
      <c r="JER43" s="195"/>
      <c r="JES43" s="195"/>
      <c r="JET43" s="195"/>
      <c r="JEU43" s="195"/>
      <c r="JEV43" s="195"/>
      <c r="JEW43" s="195"/>
      <c r="JEX43" s="195"/>
      <c r="JEY43" s="195"/>
      <c r="JEZ43" s="195"/>
      <c r="JFA43" s="195"/>
      <c r="JFB43" s="195"/>
      <c r="JFC43" s="195"/>
      <c r="JFD43" s="195"/>
      <c r="JFE43" s="195"/>
      <c r="JFF43" s="195"/>
      <c r="JFG43" s="195"/>
      <c r="JFH43" s="195"/>
      <c r="JFI43" s="195"/>
      <c r="JFJ43" s="195"/>
      <c r="JFK43" s="195"/>
      <c r="JFL43" s="195"/>
      <c r="JFM43" s="195"/>
      <c r="JFN43" s="195"/>
      <c r="JFO43" s="195"/>
      <c r="JFP43" s="195"/>
      <c r="JFQ43" s="195"/>
      <c r="JFR43" s="195"/>
      <c r="JFS43" s="195"/>
      <c r="JFT43" s="195"/>
      <c r="JFU43" s="195"/>
      <c r="JFV43" s="195"/>
      <c r="JFW43" s="195"/>
      <c r="JFX43" s="195"/>
      <c r="JFY43" s="195"/>
      <c r="JFZ43" s="195"/>
      <c r="JGA43" s="195"/>
      <c r="JGB43" s="195"/>
      <c r="JGC43" s="195"/>
      <c r="JGD43" s="195"/>
      <c r="JGE43" s="195"/>
      <c r="JGF43" s="195"/>
      <c r="JGG43" s="195"/>
      <c r="JGH43" s="195"/>
      <c r="JGI43" s="195"/>
      <c r="JGJ43" s="195"/>
      <c r="JGK43" s="195"/>
      <c r="JGL43" s="195"/>
      <c r="JGM43" s="195"/>
      <c r="JGN43" s="195"/>
      <c r="JGO43" s="195"/>
      <c r="JGP43" s="195"/>
      <c r="JGQ43" s="195"/>
      <c r="JGR43" s="195"/>
      <c r="JGS43" s="195"/>
      <c r="JGT43" s="195"/>
      <c r="JGU43" s="195"/>
      <c r="JGV43" s="195"/>
      <c r="JGW43" s="195"/>
      <c r="JGX43" s="195"/>
      <c r="JGY43" s="195"/>
      <c r="JGZ43" s="195"/>
      <c r="JHA43" s="195"/>
      <c r="JHB43" s="195"/>
      <c r="JHC43" s="195"/>
      <c r="JHD43" s="195"/>
      <c r="JHE43" s="195"/>
      <c r="JHF43" s="195"/>
      <c r="JHG43" s="195"/>
      <c r="JHH43" s="195"/>
      <c r="JHI43" s="195"/>
      <c r="JHJ43" s="195"/>
      <c r="JHK43" s="195"/>
      <c r="JHL43" s="195"/>
      <c r="JHM43" s="195"/>
      <c r="JHN43" s="195"/>
      <c r="JHO43" s="195"/>
      <c r="JHP43" s="195"/>
      <c r="JHQ43" s="195"/>
      <c r="JHR43" s="195"/>
      <c r="JHS43" s="195"/>
      <c r="JHT43" s="195"/>
      <c r="JHU43" s="195"/>
      <c r="JHV43" s="195"/>
      <c r="JHW43" s="195"/>
      <c r="JHX43" s="195"/>
      <c r="JHY43" s="195"/>
      <c r="JHZ43" s="195"/>
      <c r="JIA43" s="195"/>
      <c r="JIB43" s="195"/>
      <c r="JIC43" s="195"/>
      <c r="JID43" s="195"/>
      <c r="JIE43" s="195"/>
      <c r="JIF43" s="195"/>
      <c r="JIG43" s="195"/>
      <c r="JIH43" s="195"/>
      <c r="JII43" s="195"/>
      <c r="JIJ43" s="195"/>
      <c r="JIK43" s="195"/>
      <c r="JIL43" s="195"/>
      <c r="JIM43" s="195"/>
      <c r="JIN43" s="195"/>
      <c r="JIO43" s="195"/>
      <c r="JIP43" s="195"/>
      <c r="JIQ43" s="195"/>
      <c r="JIR43" s="195"/>
      <c r="JIS43" s="195"/>
      <c r="JIT43" s="195"/>
      <c r="JIU43" s="195"/>
      <c r="JIV43" s="195"/>
      <c r="JIW43" s="195"/>
      <c r="JIX43" s="195"/>
      <c r="JIY43" s="195"/>
      <c r="JIZ43" s="195"/>
      <c r="JJA43" s="195"/>
      <c r="JJB43" s="195"/>
      <c r="JJC43" s="195"/>
      <c r="JJD43" s="195"/>
      <c r="JJE43" s="195"/>
      <c r="JJF43" s="195"/>
      <c r="JJG43" s="195"/>
      <c r="JJH43" s="195"/>
      <c r="JJI43" s="195"/>
      <c r="JJJ43" s="195"/>
      <c r="JJK43" s="195"/>
      <c r="JJL43" s="195"/>
      <c r="JJM43" s="195"/>
      <c r="JJN43" s="195"/>
      <c r="JJO43" s="195"/>
      <c r="JJP43" s="195"/>
      <c r="JJQ43" s="195"/>
      <c r="JJR43" s="195"/>
      <c r="JJS43" s="195"/>
      <c r="JJT43" s="195"/>
      <c r="JJU43" s="195"/>
      <c r="JJV43" s="195"/>
      <c r="JJW43" s="195"/>
      <c r="JJX43" s="195"/>
      <c r="JJY43" s="195"/>
      <c r="JJZ43" s="195"/>
      <c r="JKA43" s="195"/>
      <c r="JKB43" s="195"/>
      <c r="JKC43" s="195"/>
      <c r="JKD43" s="195"/>
      <c r="JKE43" s="195"/>
      <c r="JKF43" s="195"/>
      <c r="JKG43" s="195"/>
      <c r="JKH43" s="195"/>
      <c r="JKI43" s="195"/>
      <c r="JKJ43" s="195"/>
      <c r="JKK43" s="195"/>
      <c r="JKL43" s="195"/>
      <c r="JKM43" s="195"/>
      <c r="JKN43" s="195"/>
      <c r="JKO43" s="195"/>
      <c r="JKP43" s="195"/>
      <c r="JKQ43" s="195"/>
      <c r="JKR43" s="195"/>
      <c r="JKS43" s="195"/>
      <c r="JKT43" s="195"/>
      <c r="JKU43" s="195"/>
      <c r="JKV43" s="195"/>
      <c r="JKW43" s="195"/>
      <c r="JKX43" s="195"/>
      <c r="JKY43" s="195"/>
      <c r="JKZ43" s="195"/>
      <c r="JLA43" s="195"/>
      <c r="JLB43" s="195"/>
      <c r="JLC43" s="195"/>
      <c r="JLD43" s="195"/>
      <c r="JLE43" s="195"/>
      <c r="JLF43" s="195"/>
      <c r="JLG43" s="195"/>
      <c r="JLH43" s="195"/>
      <c r="JLI43" s="195"/>
      <c r="JLJ43" s="195"/>
      <c r="JLK43" s="195"/>
      <c r="JLL43" s="195"/>
      <c r="JLM43" s="195"/>
      <c r="JLN43" s="195"/>
      <c r="JLO43" s="195"/>
      <c r="JLP43" s="195"/>
      <c r="JLQ43" s="195"/>
      <c r="JLR43" s="195"/>
      <c r="JLS43" s="195"/>
      <c r="JLT43" s="195"/>
      <c r="JLU43" s="195"/>
      <c r="JLV43" s="195"/>
      <c r="JLW43" s="195"/>
      <c r="JLX43" s="195"/>
      <c r="JLY43" s="195"/>
      <c r="JLZ43" s="195"/>
      <c r="JMA43" s="195"/>
      <c r="JMB43" s="195"/>
      <c r="JMC43" s="195"/>
      <c r="JMD43" s="195"/>
      <c r="JME43" s="195"/>
      <c r="JMF43" s="195"/>
      <c r="JMG43" s="195"/>
      <c r="JMH43" s="195"/>
      <c r="JMI43" s="195"/>
      <c r="JMJ43" s="195"/>
      <c r="JMK43" s="195"/>
      <c r="JML43" s="195"/>
      <c r="JMM43" s="195"/>
      <c r="JMN43" s="195"/>
      <c r="JMO43" s="195"/>
      <c r="JMP43" s="195"/>
      <c r="JMQ43" s="195"/>
      <c r="JMR43" s="195"/>
      <c r="JMS43" s="195"/>
      <c r="JMT43" s="195"/>
      <c r="JMU43" s="195"/>
      <c r="JMV43" s="195"/>
      <c r="JMW43" s="195"/>
      <c r="JMX43" s="195"/>
      <c r="JMY43" s="195"/>
      <c r="JMZ43" s="195"/>
      <c r="JNA43" s="195"/>
      <c r="JNB43" s="195"/>
      <c r="JNC43" s="195"/>
      <c r="JND43" s="195"/>
      <c r="JNE43" s="195"/>
      <c r="JNF43" s="195"/>
      <c r="JNG43" s="195"/>
      <c r="JNH43" s="195"/>
      <c r="JNI43" s="195"/>
      <c r="JNJ43" s="195"/>
      <c r="JNK43" s="195"/>
      <c r="JNL43" s="195"/>
      <c r="JNM43" s="195"/>
      <c r="JNN43" s="195"/>
      <c r="JNO43" s="195"/>
      <c r="JNP43" s="195"/>
      <c r="JNQ43" s="195"/>
      <c r="JNR43" s="195"/>
      <c r="JNS43" s="195"/>
      <c r="JNT43" s="195"/>
      <c r="JNU43" s="195"/>
      <c r="JNV43" s="195"/>
      <c r="JNW43" s="195"/>
      <c r="JNX43" s="195"/>
      <c r="JNY43" s="195"/>
      <c r="JNZ43" s="195"/>
      <c r="JOA43" s="195"/>
      <c r="JOB43" s="195"/>
      <c r="JOC43" s="195"/>
      <c r="JOD43" s="195"/>
      <c r="JOE43" s="195"/>
      <c r="JOF43" s="195"/>
      <c r="JOG43" s="195"/>
      <c r="JOH43" s="195"/>
      <c r="JOI43" s="195"/>
      <c r="JOJ43" s="195"/>
      <c r="JOK43" s="195"/>
      <c r="JOL43" s="195"/>
      <c r="JOM43" s="195"/>
      <c r="JON43" s="195"/>
      <c r="JOO43" s="195"/>
      <c r="JOP43" s="195"/>
      <c r="JOQ43" s="195"/>
      <c r="JOR43" s="195"/>
      <c r="JOS43" s="195"/>
      <c r="JOT43" s="195"/>
      <c r="JOU43" s="195"/>
      <c r="JOV43" s="195"/>
      <c r="JOW43" s="195"/>
      <c r="JOX43" s="195"/>
      <c r="JOY43" s="195"/>
      <c r="JOZ43" s="195"/>
      <c r="JPA43" s="195"/>
      <c r="JPB43" s="195"/>
      <c r="JPC43" s="195"/>
      <c r="JPD43" s="195"/>
      <c r="JPE43" s="195"/>
      <c r="JPF43" s="195"/>
      <c r="JPG43" s="195"/>
      <c r="JPH43" s="195"/>
      <c r="JPI43" s="195"/>
      <c r="JPJ43" s="195"/>
      <c r="JPK43" s="195"/>
      <c r="JPL43" s="195"/>
      <c r="JPM43" s="195"/>
      <c r="JPN43" s="195"/>
      <c r="JPO43" s="195"/>
      <c r="JPP43" s="195"/>
      <c r="JPQ43" s="195"/>
      <c r="JPR43" s="195"/>
      <c r="JPS43" s="195"/>
      <c r="JPT43" s="195"/>
      <c r="JPU43" s="195"/>
      <c r="JPV43" s="195"/>
      <c r="JPW43" s="195"/>
      <c r="JPX43" s="195"/>
      <c r="JPY43" s="195"/>
      <c r="JPZ43" s="195"/>
      <c r="JQA43" s="195"/>
      <c r="JQB43" s="195"/>
      <c r="JQC43" s="195"/>
      <c r="JQD43" s="195"/>
      <c r="JQE43" s="195"/>
      <c r="JQF43" s="195"/>
      <c r="JQG43" s="195"/>
      <c r="JQH43" s="195"/>
      <c r="JQI43" s="195"/>
      <c r="JQJ43" s="195"/>
      <c r="JQK43" s="195"/>
      <c r="JQL43" s="195"/>
      <c r="JQM43" s="195"/>
      <c r="JQN43" s="195"/>
      <c r="JQO43" s="195"/>
      <c r="JQP43" s="195"/>
      <c r="JQQ43" s="195"/>
      <c r="JQR43" s="195"/>
      <c r="JQS43" s="195"/>
      <c r="JQT43" s="195"/>
      <c r="JQU43" s="195"/>
      <c r="JQV43" s="195"/>
      <c r="JQW43" s="195"/>
      <c r="JQX43" s="195"/>
      <c r="JQY43" s="195"/>
      <c r="JQZ43" s="195"/>
      <c r="JRA43" s="195"/>
      <c r="JRB43" s="195"/>
      <c r="JRC43" s="195"/>
      <c r="JRD43" s="195"/>
      <c r="JRE43" s="195"/>
      <c r="JRF43" s="195"/>
      <c r="JRG43" s="195"/>
      <c r="JRH43" s="195"/>
      <c r="JRI43" s="195"/>
      <c r="JRJ43" s="195"/>
      <c r="JRK43" s="195"/>
      <c r="JRL43" s="195"/>
      <c r="JRM43" s="195"/>
      <c r="JRN43" s="195"/>
      <c r="JRO43" s="195"/>
      <c r="JRP43" s="195"/>
      <c r="JRQ43" s="195"/>
      <c r="JRR43" s="195"/>
      <c r="JRS43" s="195"/>
      <c r="JRT43" s="195"/>
      <c r="JRU43" s="195"/>
      <c r="JRV43" s="195"/>
      <c r="JRW43" s="195"/>
      <c r="JRX43" s="195"/>
      <c r="JRY43" s="195"/>
      <c r="JRZ43" s="195"/>
      <c r="JSA43" s="195"/>
      <c r="JSB43" s="195"/>
      <c r="JSC43" s="195"/>
      <c r="JSD43" s="195"/>
      <c r="JSE43" s="195"/>
      <c r="JSF43" s="195"/>
      <c r="JSG43" s="195"/>
      <c r="JSH43" s="195"/>
      <c r="JSI43" s="195"/>
      <c r="JSJ43" s="195"/>
      <c r="JSK43" s="195"/>
      <c r="JSL43" s="195"/>
      <c r="JSM43" s="195"/>
      <c r="JSN43" s="195"/>
      <c r="JSO43" s="195"/>
      <c r="JSP43" s="195"/>
      <c r="JSQ43" s="195"/>
      <c r="JSR43" s="195"/>
      <c r="JSS43" s="195"/>
      <c r="JST43" s="195"/>
      <c r="JSU43" s="195"/>
      <c r="JSV43" s="195"/>
      <c r="JSW43" s="195"/>
      <c r="JSX43" s="195"/>
      <c r="JSY43" s="195"/>
      <c r="JSZ43" s="195"/>
      <c r="JTA43" s="195"/>
      <c r="JTB43" s="195"/>
      <c r="JTC43" s="195"/>
      <c r="JTD43" s="195"/>
      <c r="JTE43" s="195"/>
      <c r="JTF43" s="195"/>
      <c r="JTG43" s="195"/>
      <c r="JTH43" s="195"/>
      <c r="JTI43" s="195"/>
      <c r="JTJ43" s="195"/>
      <c r="JTK43" s="195"/>
      <c r="JTL43" s="195"/>
      <c r="JTM43" s="195"/>
      <c r="JTN43" s="195"/>
      <c r="JTO43" s="195"/>
      <c r="JTP43" s="195"/>
      <c r="JTQ43" s="195"/>
      <c r="JTR43" s="195"/>
      <c r="JTS43" s="195"/>
      <c r="JTT43" s="195"/>
      <c r="JTU43" s="195"/>
      <c r="JTV43" s="195"/>
      <c r="JTW43" s="195"/>
      <c r="JTX43" s="195"/>
      <c r="JTY43" s="195"/>
      <c r="JTZ43" s="195"/>
      <c r="JUA43" s="195"/>
      <c r="JUB43" s="195"/>
      <c r="JUC43" s="195"/>
      <c r="JUD43" s="195"/>
      <c r="JUE43" s="195"/>
      <c r="JUF43" s="195"/>
      <c r="JUG43" s="195"/>
      <c r="JUH43" s="195"/>
      <c r="JUI43" s="195"/>
      <c r="JUJ43" s="195"/>
      <c r="JUK43" s="195"/>
      <c r="JUL43" s="195"/>
      <c r="JUM43" s="195"/>
      <c r="JUN43" s="195"/>
      <c r="JUO43" s="195"/>
      <c r="JUP43" s="195"/>
      <c r="JUQ43" s="195"/>
      <c r="JUR43" s="195"/>
      <c r="JUS43" s="195"/>
      <c r="JUT43" s="195"/>
      <c r="JUU43" s="195"/>
      <c r="JUV43" s="195"/>
      <c r="JUW43" s="195"/>
      <c r="JUX43" s="195"/>
      <c r="JUY43" s="195"/>
      <c r="JUZ43" s="195"/>
      <c r="JVA43" s="195"/>
      <c r="JVB43" s="195"/>
      <c r="JVC43" s="195"/>
      <c r="JVD43" s="195"/>
      <c r="JVE43" s="195"/>
      <c r="JVF43" s="195"/>
      <c r="JVG43" s="195"/>
      <c r="JVH43" s="195"/>
      <c r="JVI43" s="195"/>
      <c r="JVJ43" s="195"/>
      <c r="JVK43" s="195"/>
      <c r="JVL43" s="195"/>
      <c r="JVM43" s="195"/>
      <c r="JVN43" s="195"/>
      <c r="JVO43" s="195"/>
      <c r="JVP43" s="195"/>
      <c r="JVQ43" s="195"/>
      <c r="JVR43" s="195"/>
      <c r="JVS43" s="195"/>
      <c r="JVT43" s="195"/>
      <c r="JVU43" s="195"/>
      <c r="JVV43" s="195"/>
      <c r="JVW43" s="195"/>
      <c r="JVX43" s="195"/>
      <c r="JVY43" s="195"/>
      <c r="JVZ43" s="195"/>
      <c r="JWA43" s="195"/>
      <c r="JWB43" s="195"/>
      <c r="JWC43" s="195"/>
      <c r="JWD43" s="195"/>
      <c r="JWE43" s="195"/>
      <c r="JWF43" s="195"/>
      <c r="JWG43" s="195"/>
      <c r="JWH43" s="195"/>
      <c r="JWI43" s="195"/>
      <c r="JWJ43" s="195"/>
      <c r="JWK43" s="195"/>
      <c r="JWL43" s="195"/>
      <c r="JWM43" s="195"/>
      <c r="JWN43" s="195"/>
      <c r="JWO43" s="195"/>
      <c r="JWP43" s="195"/>
      <c r="JWQ43" s="195"/>
      <c r="JWR43" s="195"/>
      <c r="JWS43" s="195"/>
      <c r="JWT43" s="195"/>
      <c r="JWU43" s="195"/>
      <c r="JWV43" s="195"/>
      <c r="JWW43" s="195"/>
      <c r="JWX43" s="195"/>
      <c r="JWY43" s="195"/>
      <c r="JWZ43" s="195"/>
      <c r="JXA43" s="195"/>
      <c r="JXB43" s="195"/>
      <c r="JXC43" s="195"/>
      <c r="JXD43" s="195"/>
      <c r="JXE43" s="195"/>
      <c r="JXF43" s="195"/>
      <c r="JXG43" s="195"/>
      <c r="JXH43" s="195"/>
      <c r="JXI43" s="195"/>
      <c r="JXJ43" s="195"/>
      <c r="JXK43" s="195"/>
      <c r="JXL43" s="195"/>
      <c r="JXM43" s="195"/>
      <c r="JXN43" s="195"/>
      <c r="JXO43" s="195"/>
      <c r="JXP43" s="195"/>
      <c r="JXQ43" s="195"/>
      <c r="JXR43" s="195"/>
      <c r="JXS43" s="195"/>
      <c r="JXT43" s="195"/>
      <c r="JXU43" s="195"/>
      <c r="JXV43" s="195"/>
      <c r="JXW43" s="195"/>
      <c r="JXX43" s="195"/>
      <c r="JXY43" s="195"/>
      <c r="JXZ43" s="195"/>
      <c r="JYA43" s="195"/>
      <c r="JYB43" s="195"/>
      <c r="JYC43" s="195"/>
      <c r="JYD43" s="195"/>
      <c r="JYE43" s="195"/>
      <c r="JYF43" s="195"/>
      <c r="JYG43" s="195"/>
      <c r="JYH43" s="195"/>
      <c r="JYI43" s="195"/>
      <c r="JYJ43" s="195"/>
      <c r="JYK43" s="195"/>
      <c r="JYL43" s="195"/>
      <c r="JYM43" s="195"/>
      <c r="JYN43" s="195"/>
      <c r="JYO43" s="195"/>
      <c r="JYP43" s="195"/>
      <c r="JYQ43" s="195"/>
      <c r="JYR43" s="195"/>
      <c r="JYS43" s="195"/>
      <c r="JYT43" s="195"/>
      <c r="JYU43" s="195"/>
      <c r="JYV43" s="195"/>
      <c r="JYW43" s="195"/>
      <c r="JYX43" s="195"/>
      <c r="JYY43" s="195"/>
      <c r="JYZ43" s="195"/>
      <c r="JZA43" s="195"/>
      <c r="JZB43" s="195"/>
      <c r="JZC43" s="195"/>
      <c r="JZD43" s="195"/>
      <c r="JZE43" s="195"/>
      <c r="JZF43" s="195"/>
      <c r="JZG43" s="195"/>
      <c r="JZH43" s="195"/>
      <c r="JZI43" s="195"/>
      <c r="JZJ43" s="195"/>
      <c r="JZK43" s="195"/>
      <c r="JZL43" s="195"/>
      <c r="JZM43" s="195"/>
      <c r="JZN43" s="195"/>
      <c r="JZO43" s="195"/>
      <c r="JZP43" s="195"/>
      <c r="JZQ43" s="195"/>
      <c r="JZR43" s="195"/>
      <c r="JZS43" s="195"/>
      <c r="JZT43" s="195"/>
      <c r="JZU43" s="195"/>
      <c r="JZV43" s="195"/>
      <c r="JZW43" s="195"/>
      <c r="JZX43" s="195"/>
      <c r="JZY43" s="195"/>
      <c r="JZZ43" s="195"/>
      <c r="KAA43" s="195"/>
      <c r="KAB43" s="195"/>
      <c r="KAC43" s="195"/>
      <c r="KAD43" s="195"/>
      <c r="KAE43" s="195"/>
      <c r="KAF43" s="195"/>
      <c r="KAG43" s="195"/>
      <c r="KAH43" s="195"/>
      <c r="KAI43" s="195"/>
      <c r="KAJ43" s="195"/>
      <c r="KAK43" s="195"/>
      <c r="KAL43" s="195"/>
      <c r="KAM43" s="195"/>
      <c r="KAN43" s="195"/>
      <c r="KAO43" s="195"/>
      <c r="KAP43" s="195"/>
      <c r="KAQ43" s="195"/>
      <c r="KAR43" s="195"/>
      <c r="KAS43" s="195"/>
      <c r="KAT43" s="195"/>
      <c r="KAU43" s="195"/>
      <c r="KAV43" s="195"/>
      <c r="KAW43" s="195"/>
      <c r="KAX43" s="195"/>
      <c r="KAY43" s="195"/>
      <c r="KAZ43" s="195"/>
      <c r="KBA43" s="195"/>
      <c r="KBB43" s="195"/>
      <c r="KBC43" s="195"/>
      <c r="KBD43" s="195"/>
      <c r="KBE43" s="195"/>
      <c r="KBF43" s="195"/>
      <c r="KBG43" s="195"/>
      <c r="KBH43" s="195"/>
      <c r="KBI43" s="195"/>
      <c r="KBJ43" s="195"/>
      <c r="KBK43" s="195"/>
      <c r="KBL43" s="195"/>
      <c r="KBM43" s="195"/>
      <c r="KBN43" s="195"/>
      <c r="KBO43" s="195"/>
      <c r="KBP43" s="195"/>
      <c r="KBQ43" s="195"/>
      <c r="KBR43" s="195"/>
      <c r="KBS43" s="195"/>
      <c r="KBT43" s="195"/>
      <c r="KBU43" s="195"/>
      <c r="KBV43" s="195"/>
      <c r="KBW43" s="195"/>
      <c r="KBX43" s="195"/>
      <c r="KBY43" s="195"/>
      <c r="KBZ43" s="195"/>
      <c r="KCA43" s="195"/>
      <c r="KCB43" s="195"/>
      <c r="KCC43" s="195"/>
      <c r="KCD43" s="195"/>
      <c r="KCE43" s="195"/>
      <c r="KCF43" s="195"/>
      <c r="KCG43" s="195"/>
      <c r="KCH43" s="195"/>
      <c r="KCI43" s="195"/>
      <c r="KCJ43" s="195"/>
      <c r="KCK43" s="195"/>
      <c r="KCL43" s="195"/>
      <c r="KCM43" s="195"/>
      <c r="KCN43" s="195"/>
      <c r="KCO43" s="195"/>
      <c r="KCP43" s="195"/>
      <c r="KCQ43" s="195"/>
      <c r="KCR43" s="195"/>
      <c r="KCS43" s="195"/>
      <c r="KCT43" s="195"/>
      <c r="KCU43" s="195"/>
      <c r="KCV43" s="195"/>
      <c r="KCW43" s="195"/>
      <c r="KCX43" s="195"/>
      <c r="KCY43" s="195"/>
      <c r="KCZ43" s="195"/>
      <c r="KDA43" s="195"/>
      <c r="KDB43" s="195"/>
      <c r="KDC43" s="195"/>
      <c r="KDD43" s="195"/>
      <c r="KDE43" s="195"/>
      <c r="KDF43" s="195"/>
      <c r="KDG43" s="195"/>
      <c r="KDH43" s="195"/>
      <c r="KDI43" s="195"/>
      <c r="KDJ43" s="195"/>
      <c r="KDK43" s="195"/>
      <c r="KDL43" s="195"/>
      <c r="KDM43" s="195"/>
      <c r="KDN43" s="195"/>
      <c r="KDO43" s="195"/>
      <c r="KDP43" s="195"/>
      <c r="KDQ43" s="195"/>
      <c r="KDR43" s="195"/>
      <c r="KDS43" s="195"/>
      <c r="KDT43" s="195"/>
      <c r="KDU43" s="195"/>
      <c r="KDV43" s="195"/>
      <c r="KDW43" s="195"/>
      <c r="KDX43" s="195"/>
      <c r="KDY43" s="195"/>
      <c r="KDZ43" s="195"/>
      <c r="KEA43" s="195"/>
      <c r="KEB43" s="195"/>
      <c r="KEC43" s="195"/>
      <c r="KED43" s="195"/>
      <c r="KEE43" s="195"/>
      <c r="KEF43" s="195"/>
      <c r="KEG43" s="195"/>
      <c r="KEH43" s="195"/>
      <c r="KEI43" s="195"/>
      <c r="KEJ43" s="195"/>
      <c r="KEK43" s="195"/>
      <c r="KEL43" s="195"/>
      <c r="KEM43" s="195"/>
      <c r="KEN43" s="195"/>
      <c r="KEO43" s="195"/>
      <c r="KEP43" s="195"/>
      <c r="KEQ43" s="195"/>
      <c r="KER43" s="195"/>
      <c r="KES43" s="195"/>
      <c r="KET43" s="195"/>
      <c r="KEU43" s="195"/>
      <c r="KEV43" s="195"/>
      <c r="KEW43" s="195"/>
      <c r="KEX43" s="195"/>
      <c r="KEY43" s="195"/>
      <c r="KEZ43" s="195"/>
      <c r="KFA43" s="195"/>
      <c r="KFB43" s="195"/>
      <c r="KFC43" s="195"/>
      <c r="KFD43" s="195"/>
      <c r="KFE43" s="195"/>
      <c r="KFF43" s="195"/>
      <c r="KFG43" s="195"/>
      <c r="KFH43" s="195"/>
      <c r="KFI43" s="195"/>
      <c r="KFJ43" s="195"/>
      <c r="KFK43" s="195"/>
      <c r="KFL43" s="195"/>
      <c r="KFM43" s="195"/>
      <c r="KFN43" s="195"/>
      <c r="KFO43" s="195"/>
      <c r="KFP43" s="195"/>
      <c r="KFQ43" s="195"/>
      <c r="KFR43" s="195"/>
      <c r="KFS43" s="195"/>
      <c r="KFT43" s="195"/>
      <c r="KFU43" s="195"/>
      <c r="KFV43" s="195"/>
      <c r="KFW43" s="195"/>
      <c r="KFX43" s="195"/>
      <c r="KFY43" s="195"/>
      <c r="KFZ43" s="195"/>
      <c r="KGA43" s="195"/>
      <c r="KGB43" s="195"/>
      <c r="KGC43" s="195"/>
      <c r="KGD43" s="195"/>
      <c r="KGE43" s="195"/>
      <c r="KGF43" s="195"/>
      <c r="KGG43" s="195"/>
      <c r="KGH43" s="195"/>
      <c r="KGI43" s="195"/>
      <c r="KGJ43" s="195"/>
      <c r="KGK43" s="195"/>
      <c r="KGL43" s="195"/>
      <c r="KGM43" s="195"/>
      <c r="KGN43" s="195"/>
      <c r="KGO43" s="195"/>
      <c r="KGP43" s="195"/>
      <c r="KGQ43" s="195"/>
      <c r="KGR43" s="195"/>
      <c r="KGS43" s="195"/>
      <c r="KGT43" s="195"/>
      <c r="KGU43" s="195"/>
      <c r="KGV43" s="195"/>
      <c r="KGW43" s="195"/>
      <c r="KGX43" s="195"/>
      <c r="KGY43" s="195"/>
      <c r="KGZ43" s="195"/>
      <c r="KHA43" s="195"/>
      <c r="KHB43" s="195"/>
      <c r="KHC43" s="195"/>
      <c r="KHD43" s="195"/>
      <c r="KHE43" s="195"/>
      <c r="KHF43" s="195"/>
      <c r="KHG43" s="195"/>
      <c r="KHH43" s="195"/>
      <c r="KHI43" s="195"/>
      <c r="KHJ43" s="195"/>
      <c r="KHK43" s="195"/>
      <c r="KHL43" s="195"/>
      <c r="KHM43" s="195"/>
      <c r="KHN43" s="195"/>
      <c r="KHO43" s="195"/>
      <c r="KHP43" s="195"/>
      <c r="KHQ43" s="195"/>
      <c r="KHR43" s="195"/>
      <c r="KHS43" s="195"/>
      <c r="KHT43" s="195"/>
      <c r="KHU43" s="195"/>
      <c r="KHV43" s="195"/>
      <c r="KHW43" s="195"/>
      <c r="KHX43" s="195"/>
      <c r="KHY43" s="195"/>
      <c r="KHZ43" s="195"/>
      <c r="KIA43" s="195"/>
      <c r="KIB43" s="195"/>
      <c r="KIC43" s="195"/>
      <c r="KID43" s="195"/>
      <c r="KIE43" s="195"/>
      <c r="KIF43" s="195"/>
      <c r="KIG43" s="195"/>
      <c r="KIH43" s="195"/>
      <c r="KII43" s="195"/>
      <c r="KIJ43" s="195"/>
      <c r="KIK43" s="195"/>
      <c r="KIL43" s="195"/>
      <c r="KIM43" s="195"/>
      <c r="KIN43" s="195"/>
      <c r="KIO43" s="195"/>
      <c r="KIP43" s="195"/>
      <c r="KIQ43" s="195"/>
      <c r="KIR43" s="195"/>
      <c r="KIS43" s="195"/>
      <c r="KIT43" s="195"/>
      <c r="KIU43" s="195"/>
      <c r="KIV43" s="195"/>
      <c r="KIW43" s="195"/>
      <c r="KIX43" s="195"/>
      <c r="KIY43" s="195"/>
      <c r="KIZ43" s="195"/>
      <c r="KJA43" s="195"/>
      <c r="KJB43" s="195"/>
      <c r="KJC43" s="195"/>
      <c r="KJD43" s="195"/>
      <c r="KJE43" s="195"/>
      <c r="KJF43" s="195"/>
      <c r="KJG43" s="195"/>
      <c r="KJH43" s="195"/>
      <c r="KJI43" s="195"/>
      <c r="KJJ43" s="195"/>
      <c r="KJK43" s="195"/>
      <c r="KJL43" s="195"/>
      <c r="KJM43" s="195"/>
      <c r="KJN43" s="195"/>
      <c r="KJO43" s="195"/>
      <c r="KJP43" s="195"/>
      <c r="KJQ43" s="195"/>
      <c r="KJR43" s="195"/>
      <c r="KJS43" s="195"/>
      <c r="KJT43" s="195"/>
      <c r="KJU43" s="195"/>
      <c r="KJV43" s="195"/>
      <c r="KJW43" s="195"/>
      <c r="KJX43" s="195"/>
      <c r="KJY43" s="195"/>
      <c r="KJZ43" s="195"/>
      <c r="KKA43" s="195"/>
      <c r="KKB43" s="195"/>
      <c r="KKC43" s="195"/>
      <c r="KKD43" s="195"/>
      <c r="KKE43" s="195"/>
      <c r="KKF43" s="195"/>
      <c r="KKG43" s="195"/>
      <c r="KKH43" s="195"/>
      <c r="KKI43" s="195"/>
      <c r="KKJ43" s="195"/>
      <c r="KKK43" s="195"/>
      <c r="KKL43" s="195"/>
      <c r="KKM43" s="195"/>
      <c r="KKN43" s="195"/>
      <c r="KKO43" s="195"/>
      <c r="KKP43" s="195"/>
      <c r="KKQ43" s="195"/>
      <c r="KKR43" s="195"/>
      <c r="KKS43" s="195"/>
      <c r="KKT43" s="195"/>
      <c r="KKU43" s="195"/>
      <c r="KKV43" s="195"/>
      <c r="KKW43" s="195"/>
      <c r="KKX43" s="195"/>
      <c r="KKY43" s="195"/>
      <c r="KKZ43" s="195"/>
      <c r="KLA43" s="195"/>
      <c r="KLB43" s="195"/>
      <c r="KLC43" s="195"/>
      <c r="KLD43" s="195"/>
      <c r="KLE43" s="195"/>
      <c r="KLF43" s="195"/>
      <c r="KLG43" s="195"/>
      <c r="KLH43" s="195"/>
      <c r="KLI43" s="195"/>
      <c r="KLJ43" s="195"/>
      <c r="KLK43" s="195"/>
      <c r="KLL43" s="195"/>
      <c r="KLM43" s="195"/>
      <c r="KLN43" s="195"/>
      <c r="KLO43" s="195"/>
      <c r="KLP43" s="195"/>
      <c r="KLQ43" s="195"/>
      <c r="KLR43" s="195"/>
      <c r="KLS43" s="195"/>
      <c r="KLT43" s="195"/>
      <c r="KLU43" s="195"/>
      <c r="KLV43" s="195"/>
      <c r="KLW43" s="195"/>
      <c r="KLX43" s="195"/>
      <c r="KLY43" s="195"/>
      <c r="KLZ43" s="195"/>
      <c r="KMA43" s="195"/>
      <c r="KMB43" s="195"/>
      <c r="KMC43" s="195"/>
      <c r="KMD43" s="195"/>
      <c r="KME43" s="195"/>
      <c r="KMF43" s="195"/>
      <c r="KMG43" s="195"/>
      <c r="KMH43" s="195"/>
      <c r="KMI43" s="195"/>
      <c r="KMJ43" s="195"/>
      <c r="KMK43" s="195"/>
      <c r="KML43" s="195"/>
      <c r="KMM43" s="195"/>
      <c r="KMN43" s="195"/>
      <c r="KMO43" s="195"/>
      <c r="KMP43" s="195"/>
      <c r="KMQ43" s="195"/>
      <c r="KMR43" s="195"/>
      <c r="KMS43" s="195"/>
      <c r="KMT43" s="195"/>
      <c r="KMU43" s="195"/>
      <c r="KMV43" s="195"/>
      <c r="KMW43" s="195"/>
      <c r="KMX43" s="195"/>
      <c r="KMY43" s="195"/>
      <c r="KMZ43" s="195"/>
      <c r="KNA43" s="195"/>
      <c r="KNB43" s="195"/>
      <c r="KNC43" s="195"/>
      <c r="KND43" s="195"/>
      <c r="KNE43" s="195"/>
      <c r="KNF43" s="195"/>
      <c r="KNG43" s="195"/>
      <c r="KNH43" s="195"/>
      <c r="KNI43" s="195"/>
      <c r="KNJ43" s="195"/>
      <c r="KNK43" s="195"/>
      <c r="KNL43" s="195"/>
      <c r="KNM43" s="195"/>
      <c r="KNN43" s="195"/>
      <c r="KNO43" s="195"/>
      <c r="KNP43" s="195"/>
      <c r="KNQ43" s="195"/>
      <c r="KNR43" s="195"/>
      <c r="KNS43" s="195"/>
      <c r="KNT43" s="195"/>
      <c r="KNU43" s="195"/>
      <c r="KNV43" s="195"/>
      <c r="KNW43" s="195"/>
      <c r="KNX43" s="195"/>
      <c r="KNY43" s="195"/>
      <c r="KNZ43" s="195"/>
      <c r="KOA43" s="195"/>
      <c r="KOB43" s="195"/>
      <c r="KOC43" s="195"/>
      <c r="KOD43" s="195"/>
      <c r="KOE43" s="195"/>
      <c r="KOF43" s="195"/>
      <c r="KOG43" s="195"/>
      <c r="KOH43" s="195"/>
      <c r="KOI43" s="195"/>
      <c r="KOJ43" s="195"/>
      <c r="KOK43" s="195"/>
      <c r="KOL43" s="195"/>
      <c r="KOM43" s="195"/>
      <c r="KON43" s="195"/>
      <c r="KOO43" s="195"/>
      <c r="KOP43" s="195"/>
      <c r="KOQ43" s="195"/>
      <c r="KOR43" s="195"/>
      <c r="KOS43" s="195"/>
      <c r="KOT43" s="195"/>
      <c r="KOU43" s="195"/>
      <c r="KOV43" s="195"/>
      <c r="KOW43" s="195"/>
      <c r="KOX43" s="195"/>
      <c r="KOY43" s="195"/>
      <c r="KOZ43" s="195"/>
      <c r="KPA43" s="195"/>
      <c r="KPB43" s="195"/>
      <c r="KPC43" s="195"/>
      <c r="KPD43" s="195"/>
      <c r="KPE43" s="195"/>
      <c r="KPF43" s="195"/>
      <c r="KPG43" s="195"/>
      <c r="KPH43" s="195"/>
      <c r="KPI43" s="195"/>
      <c r="KPJ43" s="195"/>
      <c r="KPK43" s="195"/>
      <c r="KPL43" s="195"/>
      <c r="KPM43" s="195"/>
      <c r="KPN43" s="195"/>
      <c r="KPO43" s="195"/>
      <c r="KPP43" s="195"/>
      <c r="KPQ43" s="195"/>
      <c r="KPR43" s="195"/>
      <c r="KPS43" s="195"/>
      <c r="KPT43" s="195"/>
      <c r="KPU43" s="195"/>
      <c r="KPV43" s="195"/>
      <c r="KPW43" s="195"/>
      <c r="KPX43" s="195"/>
      <c r="KPY43" s="195"/>
      <c r="KPZ43" s="195"/>
      <c r="KQA43" s="195"/>
      <c r="KQB43" s="195"/>
      <c r="KQC43" s="195"/>
      <c r="KQD43" s="195"/>
      <c r="KQE43" s="195"/>
      <c r="KQF43" s="195"/>
      <c r="KQG43" s="195"/>
      <c r="KQH43" s="195"/>
      <c r="KQI43" s="195"/>
      <c r="KQJ43" s="195"/>
      <c r="KQK43" s="195"/>
      <c r="KQL43" s="195"/>
      <c r="KQM43" s="195"/>
      <c r="KQN43" s="195"/>
      <c r="KQO43" s="195"/>
      <c r="KQP43" s="195"/>
      <c r="KQQ43" s="195"/>
      <c r="KQR43" s="195"/>
      <c r="KQS43" s="195"/>
      <c r="KQT43" s="195"/>
      <c r="KQU43" s="195"/>
      <c r="KQV43" s="195"/>
      <c r="KQW43" s="195"/>
      <c r="KQX43" s="195"/>
      <c r="KQY43" s="195"/>
      <c r="KQZ43" s="195"/>
      <c r="KRA43" s="195"/>
      <c r="KRB43" s="195"/>
      <c r="KRC43" s="195"/>
      <c r="KRD43" s="195"/>
      <c r="KRE43" s="195"/>
      <c r="KRF43" s="195"/>
      <c r="KRG43" s="195"/>
      <c r="KRH43" s="195"/>
      <c r="KRI43" s="195"/>
      <c r="KRJ43" s="195"/>
      <c r="KRK43" s="195"/>
      <c r="KRL43" s="195"/>
      <c r="KRM43" s="195"/>
      <c r="KRN43" s="195"/>
      <c r="KRO43" s="195"/>
      <c r="KRP43" s="195"/>
      <c r="KRQ43" s="195"/>
      <c r="KRR43" s="195"/>
      <c r="KRS43" s="195"/>
      <c r="KRT43" s="195"/>
      <c r="KRU43" s="195"/>
      <c r="KRV43" s="195"/>
      <c r="KRW43" s="195"/>
      <c r="KRX43" s="195"/>
      <c r="KRY43" s="195"/>
      <c r="KRZ43" s="195"/>
      <c r="KSA43" s="195"/>
      <c r="KSB43" s="195"/>
      <c r="KSC43" s="195"/>
      <c r="KSD43" s="195"/>
      <c r="KSE43" s="195"/>
      <c r="KSF43" s="195"/>
      <c r="KSG43" s="195"/>
      <c r="KSH43" s="195"/>
      <c r="KSI43" s="195"/>
      <c r="KSJ43" s="195"/>
      <c r="KSK43" s="195"/>
      <c r="KSL43" s="195"/>
      <c r="KSM43" s="195"/>
      <c r="KSN43" s="195"/>
      <c r="KSO43" s="195"/>
      <c r="KSP43" s="195"/>
      <c r="KSQ43" s="195"/>
      <c r="KSR43" s="195"/>
      <c r="KSS43" s="195"/>
      <c r="KST43" s="195"/>
      <c r="KSU43" s="195"/>
      <c r="KSV43" s="195"/>
      <c r="KSW43" s="195"/>
      <c r="KSX43" s="195"/>
      <c r="KSY43" s="195"/>
      <c r="KSZ43" s="195"/>
      <c r="KTA43" s="195"/>
      <c r="KTB43" s="195"/>
      <c r="KTC43" s="195"/>
      <c r="KTD43" s="195"/>
      <c r="KTE43" s="195"/>
      <c r="KTF43" s="195"/>
      <c r="KTG43" s="195"/>
      <c r="KTH43" s="195"/>
      <c r="KTI43" s="195"/>
      <c r="KTJ43" s="195"/>
      <c r="KTK43" s="195"/>
      <c r="KTL43" s="195"/>
      <c r="KTM43" s="195"/>
      <c r="KTN43" s="195"/>
      <c r="KTO43" s="195"/>
      <c r="KTP43" s="195"/>
      <c r="KTQ43" s="195"/>
      <c r="KTR43" s="195"/>
      <c r="KTS43" s="195"/>
      <c r="KTT43" s="195"/>
      <c r="KTU43" s="195"/>
      <c r="KTV43" s="195"/>
      <c r="KTW43" s="195"/>
      <c r="KTX43" s="195"/>
      <c r="KTY43" s="195"/>
      <c r="KTZ43" s="195"/>
      <c r="KUA43" s="195"/>
      <c r="KUB43" s="195"/>
      <c r="KUC43" s="195"/>
      <c r="KUD43" s="195"/>
      <c r="KUE43" s="195"/>
      <c r="KUF43" s="195"/>
      <c r="KUG43" s="195"/>
      <c r="KUH43" s="195"/>
      <c r="KUI43" s="195"/>
      <c r="KUJ43" s="195"/>
      <c r="KUK43" s="195"/>
      <c r="KUL43" s="195"/>
      <c r="KUM43" s="195"/>
      <c r="KUN43" s="195"/>
      <c r="KUO43" s="195"/>
      <c r="KUP43" s="195"/>
      <c r="KUQ43" s="195"/>
      <c r="KUR43" s="195"/>
      <c r="KUS43" s="195"/>
      <c r="KUT43" s="195"/>
      <c r="KUU43" s="195"/>
      <c r="KUV43" s="195"/>
      <c r="KUW43" s="195"/>
      <c r="KUX43" s="195"/>
      <c r="KUY43" s="195"/>
      <c r="KUZ43" s="195"/>
      <c r="KVA43" s="195"/>
      <c r="KVB43" s="195"/>
      <c r="KVC43" s="195"/>
      <c r="KVD43" s="195"/>
      <c r="KVE43" s="195"/>
      <c r="KVF43" s="195"/>
      <c r="KVG43" s="195"/>
      <c r="KVH43" s="195"/>
      <c r="KVI43" s="195"/>
      <c r="KVJ43" s="195"/>
      <c r="KVK43" s="195"/>
      <c r="KVL43" s="195"/>
      <c r="KVM43" s="195"/>
      <c r="KVN43" s="195"/>
      <c r="KVO43" s="195"/>
      <c r="KVP43" s="195"/>
      <c r="KVQ43" s="195"/>
      <c r="KVR43" s="195"/>
      <c r="KVS43" s="195"/>
      <c r="KVT43" s="195"/>
      <c r="KVU43" s="195"/>
      <c r="KVV43" s="195"/>
      <c r="KVW43" s="195"/>
      <c r="KVX43" s="195"/>
      <c r="KVY43" s="195"/>
      <c r="KVZ43" s="195"/>
      <c r="KWA43" s="195"/>
      <c r="KWB43" s="195"/>
      <c r="KWC43" s="195"/>
      <c r="KWD43" s="195"/>
      <c r="KWE43" s="195"/>
      <c r="KWF43" s="195"/>
      <c r="KWG43" s="195"/>
      <c r="KWH43" s="195"/>
      <c r="KWI43" s="195"/>
      <c r="KWJ43" s="195"/>
      <c r="KWK43" s="195"/>
      <c r="KWL43" s="195"/>
      <c r="KWM43" s="195"/>
      <c r="KWN43" s="195"/>
      <c r="KWO43" s="195"/>
      <c r="KWP43" s="195"/>
      <c r="KWQ43" s="195"/>
      <c r="KWR43" s="195"/>
      <c r="KWS43" s="195"/>
      <c r="KWT43" s="195"/>
      <c r="KWU43" s="195"/>
      <c r="KWV43" s="195"/>
      <c r="KWW43" s="195"/>
      <c r="KWX43" s="195"/>
      <c r="KWY43" s="195"/>
      <c r="KWZ43" s="195"/>
      <c r="KXA43" s="195"/>
      <c r="KXB43" s="195"/>
      <c r="KXC43" s="195"/>
      <c r="KXD43" s="195"/>
      <c r="KXE43" s="195"/>
      <c r="KXF43" s="195"/>
      <c r="KXG43" s="195"/>
      <c r="KXH43" s="195"/>
      <c r="KXI43" s="195"/>
      <c r="KXJ43" s="195"/>
      <c r="KXK43" s="195"/>
      <c r="KXL43" s="195"/>
      <c r="KXM43" s="195"/>
      <c r="KXN43" s="195"/>
      <c r="KXO43" s="195"/>
      <c r="KXP43" s="195"/>
      <c r="KXQ43" s="195"/>
      <c r="KXR43" s="195"/>
      <c r="KXS43" s="195"/>
      <c r="KXT43" s="195"/>
      <c r="KXU43" s="195"/>
      <c r="KXV43" s="195"/>
      <c r="KXW43" s="195"/>
      <c r="KXX43" s="195"/>
      <c r="KXY43" s="195"/>
      <c r="KXZ43" s="195"/>
      <c r="KYA43" s="195"/>
      <c r="KYB43" s="195"/>
      <c r="KYC43" s="195"/>
      <c r="KYD43" s="195"/>
      <c r="KYE43" s="195"/>
      <c r="KYF43" s="195"/>
      <c r="KYG43" s="195"/>
      <c r="KYH43" s="195"/>
      <c r="KYI43" s="195"/>
      <c r="KYJ43" s="195"/>
      <c r="KYK43" s="195"/>
      <c r="KYL43" s="195"/>
      <c r="KYM43" s="195"/>
      <c r="KYN43" s="195"/>
      <c r="KYO43" s="195"/>
      <c r="KYP43" s="195"/>
      <c r="KYQ43" s="195"/>
      <c r="KYR43" s="195"/>
      <c r="KYS43" s="195"/>
      <c r="KYT43" s="195"/>
      <c r="KYU43" s="195"/>
      <c r="KYV43" s="195"/>
      <c r="KYW43" s="195"/>
      <c r="KYX43" s="195"/>
      <c r="KYY43" s="195"/>
      <c r="KYZ43" s="195"/>
      <c r="KZA43" s="195"/>
      <c r="KZB43" s="195"/>
      <c r="KZC43" s="195"/>
      <c r="KZD43" s="195"/>
      <c r="KZE43" s="195"/>
      <c r="KZF43" s="195"/>
      <c r="KZG43" s="195"/>
      <c r="KZH43" s="195"/>
      <c r="KZI43" s="195"/>
      <c r="KZJ43" s="195"/>
      <c r="KZK43" s="195"/>
      <c r="KZL43" s="195"/>
      <c r="KZM43" s="195"/>
      <c r="KZN43" s="195"/>
      <c r="KZO43" s="195"/>
      <c r="KZP43" s="195"/>
      <c r="KZQ43" s="195"/>
      <c r="KZR43" s="195"/>
      <c r="KZS43" s="195"/>
      <c r="KZT43" s="195"/>
      <c r="KZU43" s="195"/>
      <c r="KZV43" s="195"/>
      <c r="KZW43" s="195"/>
      <c r="KZX43" s="195"/>
      <c r="KZY43" s="195"/>
      <c r="KZZ43" s="195"/>
      <c r="LAA43" s="195"/>
      <c r="LAB43" s="195"/>
      <c r="LAC43" s="195"/>
      <c r="LAD43" s="195"/>
      <c r="LAE43" s="195"/>
      <c r="LAF43" s="195"/>
      <c r="LAG43" s="195"/>
      <c r="LAH43" s="195"/>
      <c r="LAI43" s="195"/>
      <c r="LAJ43" s="195"/>
      <c r="LAK43" s="195"/>
      <c r="LAL43" s="195"/>
      <c r="LAM43" s="195"/>
      <c r="LAN43" s="195"/>
      <c r="LAO43" s="195"/>
      <c r="LAP43" s="195"/>
      <c r="LAQ43" s="195"/>
      <c r="LAR43" s="195"/>
      <c r="LAS43" s="195"/>
      <c r="LAT43" s="195"/>
      <c r="LAU43" s="195"/>
      <c r="LAV43" s="195"/>
      <c r="LAW43" s="195"/>
      <c r="LAX43" s="195"/>
      <c r="LAY43" s="195"/>
      <c r="LAZ43" s="195"/>
      <c r="LBA43" s="195"/>
      <c r="LBB43" s="195"/>
      <c r="LBC43" s="195"/>
      <c r="LBD43" s="195"/>
      <c r="LBE43" s="195"/>
      <c r="LBF43" s="195"/>
      <c r="LBG43" s="195"/>
      <c r="LBH43" s="195"/>
      <c r="LBI43" s="195"/>
      <c r="LBJ43" s="195"/>
      <c r="LBK43" s="195"/>
      <c r="LBL43" s="195"/>
      <c r="LBM43" s="195"/>
      <c r="LBN43" s="195"/>
      <c r="LBO43" s="195"/>
      <c r="LBP43" s="195"/>
      <c r="LBQ43" s="195"/>
      <c r="LBR43" s="195"/>
      <c r="LBS43" s="195"/>
      <c r="LBT43" s="195"/>
      <c r="LBU43" s="195"/>
      <c r="LBV43" s="195"/>
      <c r="LBW43" s="195"/>
      <c r="LBX43" s="195"/>
      <c r="LBY43" s="195"/>
      <c r="LBZ43" s="195"/>
      <c r="LCA43" s="195"/>
      <c r="LCB43" s="195"/>
      <c r="LCC43" s="195"/>
      <c r="LCD43" s="195"/>
      <c r="LCE43" s="195"/>
      <c r="LCF43" s="195"/>
      <c r="LCG43" s="195"/>
      <c r="LCH43" s="195"/>
      <c r="LCI43" s="195"/>
      <c r="LCJ43" s="195"/>
      <c r="LCK43" s="195"/>
      <c r="LCL43" s="195"/>
      <c r="LCM43" s="195"/>
      <c r="LCN43" s="195"/>
      <c r="LCO43" s="195"/>
      <c r="LCP43" s="195"/>
      <c r="LCQ43" s="195"/>
      <c r="LCR43" s="195"/>
      <c r="LCS43" s="195"/>
      <c r="LCT43" s="195"/>
      <c r="LCU43" s="195"/>
      <c r="LCV43" s="195"/>
      <c r="LCW43" s="195"/>
      <c r="LCX43" s="195"/>
      <c r="LCY43" s="195"/>
      <c r="LCZ43" s="195"/>
      <c r="LDA43" s="195"/>
      <c r="LDB43" s="195"/>
      <c r="LDC43" s="195"/>
      <c r="LDD43" s="195"/>
      <c r="LDE43" s="195"/>
      <c r="LDF43" s="195"/>
      <c r="LDG43" s="195"/>
      <c r="LDH43" s="195"/>
      <c r="LDI43" s="195"/>
      <c r="LDJ43" s="195"/>
      <c r="LDK43" s="195"/>
      <c r="LDL43" s="195"/>
      <c r="LDM43" s="195"/>
      <c r="LDN43" s="195"/>
      <c r="LDO43" s="195"/>
      <c r="LDP43" s="195"/>
      <c r="LDQ43" s="195"/>
      <c r="LDR43" s="195"/>
      <c r="LDS43" s="195"/>
      <c r="LDT43" s="195"/>
      <c r="LDU43" s="195"/>
      <c r="LDV43" s="195"/>
      <c r="LDW43" s="195"/>
      <c r="LDX43" s="195"/>
      <c r="LDY43" s="195"/>
      <c r="LDZ43" s="195"/>
      <c r="LEA43" s="195"/>
      <c r="LEB43" s="195"/>
      <c r="LEC43" s="195"/>
      <c r="LED43" s="195"/>
      <c r="LEE43" s="195"/>
      <c r="LEF43" s="195"/>
      <c r="LEG43" s="195"/>
      <c r="LEH43" s="195"/>
      <c r="LEI43" s="195"/>
      <c r="LEJ43" s="195"/>
      <c r="LEK43" s="195"/>
      <c r="LEL43" s="195"/>
      <c r="LEM43" s="195"/>
      <c r="LEN43" s="195"/>
      <c r="LEO43" s="195"/>
      <c r="LEP43" s="195"/>
      <c r="LEQ43" s="195"/>
      <c r="LER43" s="195"/>
      <c r="LES43" s="195"/>
      <c r="LET43" s="195"/>
      <c r="LEU43" s="195"/>
      <c r="LEV43" s="195"/>
      <c r="LEW43" s="195"/>
      <c r="LEX43" s="195"/>
      <c r="LEY43" s="195"/>
      <c r="LEZ43" s="195"/>
      <c r="LFA43" s="195"/>
      <c r="LFB43" s="195"/>
      <c r="LFC43" s="195"/>
      <c r="LFD43" s="195"/>
      <c r="LFE43" s="195"/>
      <c r="LFF43" s="195"/>
      <c r="LFG43" s="195"/>
      <c r="LFH43" s="195"/>
      <c r="LFI43" s="195"/>
      <c r="LFJ43" s="195"/>
      <c r="LFK43" s="195"/>
      <c r="LFL43" s="195"/>
      <c r="LFM43" s="195"/>
      <c r="LFN43" s="195"/>
      <c r="LFO43" s="195"/>
      <c r="LFP43" s="195"/>
      <c r="LFQ43" s="195"/>
      <c r="LFR43" s="195"/>
      <c r="LFS43" s="195"/>
      <c r="LFT43" s="195"/>
      <c r="LFU43" s="195"/>
      <c r="LFV43" s="195"/>
      <c r="LFW43" s="195"/>
      <c r="LFX43" s="195"/>
      <c r="LFY43" s="195"/>
      <c r="LFZ43" s="195"/>
      <c r="LGA43" s="195"/>
      <c r="LGB43" s="195"/>
      <c r="LGC43" s="195"/>
      <c r="LGD43" s="195"/>
      <c r="LGE43" s="195"/>
      <c r="LGF43" s="195"/>
      <c r="LGG43" s="195"/>
      <c r="LGH43" s="195"/>
      <c r="LGI43" s="195"/>
      <c r="LGJ43" s="195"/>
      <c r="LGK43" s="195"/>
      <c r="LGL43" s="195"/>
      <c r="LGM43" s="195"/>
      <c r="LGN43" s="195"/>
      <c r="LGO43" s="195"/>
      <c r="LGP43" s="195"/>
      <c r="LGQ43" s="195"/>
      <c r="LGR43" s="195"/>
      <c r="LGS43" s="195"/>
      <c r="LGT43" s="195"/>
      <c r="LGU43" s="195"/>
      <c r="LGV43" s="195"/>
      <c r="LGW43" s="195"/>
      <c r="LGX43" s="195"/>
      <c r="LGY43" s="195"/>
      <c r="LGZ43" s="195"/>
      <c r="LHA43" s="195"/>
      <c r="LHB43" s="195"/>
      <c r="LHC43" s="195"/>
      <c r="LHD43" s="195"/>
      <c r="LHE43" s="195"/>
      <c r="LHF43" s="195"/>
      <c r="LHG43" s="195"/>
      <c r="LHH43" s="195"/>
      <c r="LHI43" s="195"/>
      <c r="LHJ43" s="195"/>
      <c r="LHK43" s="195"/>
      <c r="LHL43" s="195"/>
      <c r="LHM43" s="195"/>
      <c r="LHN43" s="195"/>
      <c r="LHO43" s="195"/>
      <c r="LHP43" s="195"/>
      <c r="LHQ43" s="195"/>
      <c r="LHR43" s="195"/>
      <c r="LHS43" s="195"/>
      <c r="LHT43" s="195"/>
      <c r="LHU43" s="195"/>
      <c r="LHV43" s="195"/>
      <c r="LHW43" s="195"/>
      <c r="LHX43" s="195"/>
      <c r="LHY43" s="195"/>
      <c r="LHZ43" s="195"/>
      <c r="LIA43" s="195"/>
      <c r="LIB43" s="195"/>
      <c r="LIC43" s="195"/>
      <c r="LID43" s="195"/>
      <c r="LIE43" s="195"/>
      <c r="LIF43" s="195"/>
      <c r="LIG43" s="195"/>
      <c r="LIH43" s="195"/>
      <c r="LII43" s="195"/>
      <c r="LIJ43" s="195"/>
      <c r="LIK43" s="195"/>
      <c r="LIL43" s="195"/>
      <c r="LIM43" s="195"/>
      <c r="LIN43" s="195"/>
      <c r="LIO43" s="195"/>
      <c r="LIP43" s="195"/>
      <c r="LIQ43" s="195"/>
      <c r="LIR43" s="195"/>
      <c r="LIS43" s="195"/>
      <c r="LIT43" s="195"/>
      <c r="LIU43" s="195"/>
      <c r="LIV43" s="195"/>
      <c r="LIW43" s="195"/>
      <c r="LIX43" s="195"/>
      <c r="LIY43" s="195"/>
      <c r="LIZ43" s="195"/>
      <c r="LJA43" s="195"/>
      <c r="LJB43" s="195"/>
      <c r="LJC43" s="195"/>
      <c r="LJD43" s="195"/>
      <c r="LJE43" s="195"/>
      <c r="LJF43" s="195"/>
      <c r="LJG43" s="195"/>
      <c r="LJH43" s="195"/>
      <c r="LJI43" s="195"/>
      <c r="LJJ43" s="195"/>
      <c r="LJK43" s="195"/>
      <c r="LJL43" s="195"/>
      <c r="LJM43" s="195"/>
      <c r="LJN43" s="195"/>
      <c r="LJO43" s="195"/>
      <c r="LJP43" s="195"/>
      <c r="LJQ43" s="195"/>
      <c r="LJR43" s="195"/>
      <c r="LJS43" s="195"/>
      <c r="LJT43" s="195"/>
      <c r="LJU43" s="195"/>
      <c r="LJV43" s="195"/>
      <c r="LJW43" s="195"/>
      <c r="LJX43" s="195"/>
      <c r="LJY43" s="195"/>
      <c r="LJZ43" s="195"/>
      <c r="LKA43" s="195"/>
      <c r="LKB43" s="195"/>
      <c r="LKC43" s="195"/>
      <c r="LKD43" s="195"/>
      <c r="LKE43" s="195"/>
      <c r="LKF43" s="195"/>
      <c r="LKG43" s="195"/>
      <c r="LKH43" s="195"/>
      <c r="LKI43" s="195"/>
      <c r="LKJ43" s="195"/>
      <c r="LKK43" s="195"/>
      <c r="LKL43" s="195"/>
      <c r="LKM43" s="195"/>
      <c r="LKN43" s="195"/>
      <c r="LKO43" s="195"/>
      <c r="LKP43" s="195"/>
      <c r="LKQ43" s="195"/>
      <c r="LKR43" s="195"/>
      <c r="LKS43" s="195"/>
      <c r="LKT43" s="195"/>
      <c r="LKU43" s="195"/>
      <c r="LKV43" s="195"/>
      <c r="LKW43" s="195"/>
      <c r="LKX43" s="195"/>
      <c r="LKY43" s="195"/>
      <c r="LKZ43" s="195"/>
      <c r="LLA43" s="195"/>
      <c r="LLB43" s="195"/>
      <c r="LLC43" s="195"/>
      <c r="LLD43" s="195"/>
      <c r="LLE43" s="195"/>
      <c r="LLF43" s="195"/>
      <c r="LLG43" s="195"/>
      <c r="LLH43" s="195"/>
      <c r="LLI43" s="195"/>
      <c r="LLJ43" s="195"/>
      <c r="LLK43" s="195"/>
      <c r="LLL43" s="195"/>
      <c r="LLM43" s="195"/>
      <c r="LLN43" s="195"/>
      <c r="LLO43" s="195"/>
      <c r="LLP43" s="195"/>
      <c r="LLQ43" s="195"/>
      <c r="LLR43" s="195"/>
      <c r="LLS43" s="195"/>
      <c r="LLT43" s="195"/>
      <c r="LLU43" s="195"/>
      <c r="LLV43" s="195"/>
      <c r="LLW43" s="195"/>
      <c r="LLX43" s="195"/>
      <c r="LLY43" s="195"/>
      <c r="LLZ43" s="195"/>
      <c r="LMA43" s="195"/>
      <c r="LMB43" s="195"/>
      <c r="LMC43" s="195"/>
      <c r="LMD43" s="195"/>
      <c r="LME43" s="195"/>
      <c r="LMF43" s="195"/>
      <c r="LMG43" s="195"/>
      <c r="LMH43" s="195"/>
      <c r="LMI43" s="195"/>
      <c r="LMJ43" s="195"/>
      <c r="LMK43" s="195"/>
      <c r="LML43" s="195"/>
      <c r="LMM43" s="195"/>
      <c r="LMN43" s="195"/>
      <c r="LMO43" s="195"/>
      <c r="LMP43" s="195"/>
      <c r="LMQ43" s="195"/>
      <c r="LMR43" s="195"/>
      <c r="LMS43" s="195"/>
      <c r="LMT43" s="195"/>
      <c r="LMU43" s="195"/>
      <c r="LMV43" s="195"/>
      <c r="LMW43" s="195"/>
      <c r="LMX43" s="195"/>
      <c r="LMY43" s="195"/>
      <c r="LMZ43" s="195"/>
      <c r="LNA43" s="195"/>
      <c r="LNB43" s="195"/>
      <c r="LNC43" s="195"/>
      <c r="LND43" s="195"/>
      <c r="LNE43" s="195"/>
      <c r="LNF43" s="195"/>
      <c r="LNG43" s="195"/>
      <c r="LNH43" s="195"/>
      <c r="LNI43" s="195"/>
      <c r="LNJ43" s="195"/>
      <c r="LNK43" s="195"/>
      <c r="LNL43" s="195"/>
      <c r="LNM43" s="195"/>
      <c r="LNN43" s="195"/>
      <c r="LNO43" s="195"/>
      <c r="LNP43" s="195"/>
      <c r="LNQ43" s="195"/>
      <c r="LNR43" s="195"/>
      <c r="LNS43" s="195"/>
      <c r="LNT43" s="195"/>
      <c r="LNU43" s="195"/>
      <c r="LNV43" s="195"/>
      <c r="LNW43" s="195"/>
      <c r="LNX43" s="195"/>
      <c r="LNY43" s="195"/>
      <c r="LNZ43" s="195"/>
      <c r="LOA43" s="195"/>
      <c r="LOB43" s="195"/>
      <c r="LOC43" s="195"/>
      <c r="LOD43" s="195"/>
      <c r="LOE43" s="195"/>
      <c r="LOF43" s="195"/>
      <c r="LOG43" s="195"/>
      <c r="LOH43" s="195"/>
      <c r="LOI43" s="195"/>
      <c r="LOJ43" s="195"/>
      <c r="LOK43" s="195"/>
      <c r="LOL43" s="195"/>
      <c r="LOM43" s="195"/>
      <c r="LON43" s="195"/>
      <c r="LOO43" s="195"/>
      <c r="LOP43" s="195"/>
      <c r="LOQ43" s="195"/>
      <c r="LOR43" s="195"/>
      <c r="LOS43" s="195"/>
      <c r="LOT43" s="195"/>
      <c r="LOU43" s="195"/>
      <c r="LOV43" s="195"/>
      <c r="LOW43" s="195"/>
      <c r="LOX43" s="195"/>
      <c r="LOY43" s="195"/>
      <c r="LOZ43" s="195"/>
      <c r="LPA43" s="195"/>
      <c r="LPB43" s="195"/>
      <c r="LPC43" s="195"/>
      <c r="LPD43" s="195"/>
      <c r="LPE43" s="195"/>
      <c r="LPF43" s="195"/>
      <c r="LPG43" s="195"/>
      <c r="LPH43" s="195"/>
      <c r="LPI43" s="195"/>
      <c r="LPJ43" s="195"/>
      <c r="LPK43" s="195"/>
      <c r="LPL43" s="195"/>
      <c r="LPM43" s="195"/>
      <c r="LPN43" s="195"/>
      <c r="LPO43" s="195"/>
      <c r="LPP43" s="195"/>
      <c r="LPQ43" s="195"/>
      <c r="LPR43" s="195"/>
      <c r="LPS43" s="195"/>
      <c r="LPT43" s="195"/>
      <c r="LPU43" s="195"/>
      <c r="LPV43" s="195"/>
      <c r="LPW43" s="195"/>
      <c r="LPX43" s="195"/>
      <c r="LPY43" s="195"/>
      <c r="LPZ43" s="195"/>
      <c r="LQA43" s="195"/>
      <c r="LQB43" s="195"/>
      <c r="LQC43" s="195"/>
      <c r="LQD43" s="195"/>
      <c r="LQE43" s="195"/>
      <c r="LQF43" s="195"/>
      <c r="LQG43" s="195"/>
      <c r="LQH43" s="195"/>
      <c r="LQI43" s="195"/>
      <c r="LQJ43" s="195"/>
      <c r="LQK43" s="195"/>
      <c r="LQL43" s="195"/>
      <c r="LQM43" s="195"/>
      <c r="LQN43" s="195"/>
      <c r="LQO43" s="195"/>
      <c r="LQP43" s="195"/>
      <c r="LQQ43" s="195"/>
      <c r="LQR43" s="195"/>
      <c r="LQS43" s="195"/>
      <c r="LQT43" s="195"/>
      <c r="LQU43" s="195"/>
      <c r="LQV43" s="195"/>
      <c r="LQW43" s="195"/>
      <c r="LQX43" s="195"/>
      <c r="LQY43" s="195"/>
      <c r="LQZ43" s="195"/>
      <c r="LRA43" s="195"/>
      <c r="LRB43" s="195"/>
      <c r="LRC43" s="195"/>
      <c r="LRD43" s="195"/>
      <c r="LRE43" s="195"/>
      <c r="LRF43" s="195"/>
      <c r="LRG43" s="195"/>
      <c r="LRH43" s="195"/>
      <c r="LRI43" s="195"/>
      <c r="LRJ43" s="195"/>
      <c r="LRK43" s="195"/>
      <c r="LRL43" s="195"/>
      <c r="LRM43" s="195"/>
      <c r="LRN43" s="195"/>
      <c r="LRO43" s="195"/>
      <c r="LRP43" s="195"/>
      <c r="LRQ43" s="195"/>
      <c r="LRR43" s="195"/>
      <c r="LRS43" s="195"/>
      <c r="LRT43" s="195"/>
      <c r="LRU43" s="195"/>
      <c r="LRV43" s="195"/>
      <c r="LRW43" s="195"/>
      <c r="LRX43" s="195"/>
      <c r="LRY43" s="195"/>
      <c r="LRZ43" s="195"/>
      <c r="LSA43" s="195"/>
      <c r="LSB43" s="195"/>
      <c r="LSC43" s="195"/>
      <c r="LSD43" s="195"/>
      <c r="LSE43" s="195"/>
      <c r="LSF43" s="195"/>
      <c r="LSG43" s="195"/>
      <c r="LSH43" s="195"/>
      <c r="LSI43" s="195"/>
      <c r="LSJ43" s="195"/>
      <c r="LSK43" s="195"/>
      <c r="LSL43" s="195"/>
      <c r="LSM43" s="195"/>
      <c r="LSN43" s="195"/>
      <c r="LSO43" s="195"/>
      <c r="LSP43" s="195"/>
      <c r="LSQ43" s="195"/>
      <c r="LSR43" s="195"/>
      <c r="LSS43" s="195"/>
      <c r="LST43" s="195"/>
      <c r="LSU43" s="195"/>
      <c r="LSV43" s="195"/>
      <c r="LSW43" s="195"/>
      <c r="LSX43" s="195"/>
      <c r="LSY43" s="195"/>
      <c r="LSZ43" s="195"/>
      <c r="LTA43" s="195"/>
      <c r="LTB43" s="195"/>
      <c r="LTC43" s="195"/>
      <c r="LTD43" s="195"/>
      <c r="LTE43" s="195"/>
      <c r="LTF43" s="195"/>
      <c r="LTG43" s="195"/>
      <c r="LTH43" s="195"/>
      <c r="LTI43" s="195"/>
      <c r="LTJ43" s="195"/>
      <c r="LTK43" s="195"/>
      <c r="LTL43" s="195"/>
      <c r="LTM43" s="195"/>
      <c r="LTN43" s="195"/>
      <c r="LTO43" s="195"/>
      <c r="LTP43" s="195"/>
      <c r="LTQ43" s="195"/>
      <c r="LTR43" s="195"/>
      <c r="LTS43" s="195"/>
      <c r="LTT43" s="195"/>
      <c r="LTU43" s="195"/>
      <c r="LTV43" s="195"/>
      <c r="LTW43" s="195"/>
      <c r="LTX43" s="195"/>
      <c r="LTY43" s="195"/>
      <c r="LTZ43" s="195"/>
      <c r="LUA43" s="195"/>
      <c r="LUB43" s="195"/>
      <c r="LUC43" s="195"/>
      <c r="LUD43" s="195"/>
      <c r="LUE43" s="195"/>
      <c r="LUF43" s="195"/>
      <c r="LUG43" s="195"/>
      <c r="LUH43" s="195"/>
      <c r="LUI43" s="195"/>
      <c r="LUJ43" s="195"/>
      <c r="LUK43" s="195"/>
      <c r="LUL43" s="195"/>
      <c r="LUM43" s="195"/>
      <c r="LUN43" s="195"/>
      <c r="LUO43" s="195"/>
      <c r="LUP43" s="195"/>
      <c r="LUQ43" s="195"/>
      <c r="LUR43" s="195"/>
      <c r="LUS43" s="195"/>
      <c r="LUT43" s="195"/>
      <c r="LUU43" s="195"/>
      <c r="LUV43" s="195"/>
      <c r="LUW43" s="195"/>
      <c r="LUX43" s="195"/>
      <c r="LUY43" s="195"/>
      <c r="LUZ43" s="195"/>
      <c r="LVA43" s="195"/>
      <c r="LVB43" s="195"/>
      <c r="LVC43" s="195"/>
      <c r="LVD43" s="195"/>
      <c r="LVE43" s="195"/>
      <c r="LVF43" s="195"/>
      <c r="LVG43" s="195"/>
      <c r="LVH43" s="195"/>
      <c r="LVI43" s="195"/>
      <c r="LVJ43" s="195"/>
      <c r="LVK43" s="195"/>
      <c r="LVL43" s="195"/>
      <c r="LVM43" s="195"/>
      <c r="LVN43" s="195"/>
      <c r="LVO43" s="195"/>
      <c r="LVP43" s="195"/>
      <c r="LVQ43" s="195"/>
      <c r="LVR43" s="195"/>
      <c r="LVS43" s="195"/>
      <c r="LVT43" s="195"/>
      <c r="LVU43" s="195"/>
      <c r="LVV43" s="195"/>
      <c r="LVW43" s="195"/>
      <c r="LVX43" s="195"/>
      <c r="LVY43" s="195"/>
      <c r="LVZ43" s="195"/>
      <c r="LWA43" s="195"/>
      <c r="LWB43" s="195"/>
      <c r="LWC43" s="195"/>
      <c r="LWD43" s="195"/>
      <c r="LWE43" s="195"/>
      <c r="LWF43" s="195"/>
      <c r="LWG43" s="195"/>
      <c r="LWH43" s="195"/>
      <c r="LWI43" s="195"/>
      <c r="LWJ43" s="195"/>
      <c r="LWK43" s="195"/>
      <c r="LWL43" s="195"/>
      <c r="LWM43" s="195"/>
      <c r="LWN43" s="195"/>
      <c r="LWO43" s="195"/>
      <c r="LWP43" s="195"/>
      <c r="LWQ43" s="195"/>
      <c r="LWR43" s="195"/>
      <c r="LWS43" s="195"/>
      <c r="LWT43" s="195"/>
      <c r="LWU43" s="195"/>
      <c r="LWV43" s="195"/>
      <c r="LWW43" s="195"/>
      <c r="LWX43" s="195"/>
      <c r="LWY43" s="195"/>
      <c r="LWZ43" s="195"/>
      <c r="LXA43" s="195"/>
      <c r="LXB43" s="195"/>
      <c r="LXC43" s="195"/>
      <c r="LXD43" s="195"/>
      <c r="LXE43" s="195"/>
      <c r="LXF43" s="195"/>
      <c r="LXG43" s="195"/>
      <c r="LXH43" s="195"/>
      <c r="LXI43" s="195"/>
      <c r="LXJ43" s="195"/>
      <c r="LXK43" s="195"/>
      <c r="LXL43" s="195"/>
      <c r="LXM43" s="195"/>
      <c r="LXN43" s="195"/>
      <c r="LXO43" s="195"/>
      <c r="LXP43" s="195"/>
      <c r="LXQ43" s="195"/>
      <c r="LXR43" s="195"/>
      <c r="LXS43" s="195"/>
      <c r="LXT43" s="195"/>
      <c r="LXU43" s="195"/>
      <c r="LXV43" s="195"/>
      <c r="LXW43" s="195"/>
      <c r="LXX43" s="195"/>
      <c r="LXY43" s="195"/>
      <c r="LXZ43" s="195"/>
      <c r="LYA43" s="195"/>
      <c r="LYB43" s="195"/>
      <c r="LYC43" s="195"/>
      <c r="LYD43" s="195"/>
      <c r="LYE43" s="195"/>
      <c r="LYF43" s="195"/>
      <c r="LYG43" s="195"/>
      <c r="LYH43" s="195"/>
      <c r="LYI43" s="195"/>
      <c r="LYJ43" s="195"/>
      <c r="LYK43" s="195"/>
      <c r="LYL43" s="195"/>
      <c r="LYM43" s="195"/>
      <c r="LYN43" s="195"/>
      <c r="LYO43" s="195"/>
      <c r="LYP43" s="195"/>
      <c r="LYQ43" s="195"/>
      <c r="LYR43" s="195"/>
      <c r="LYS43" s="195"/>
      <c r="LYT43" s="195"/>
      <c r="LYU43" s="195"/>
      <c r="LYV43" s="195"/>
      <c r="LYW43" s="195"/>
      <c r="LYX43" s="195"/>
      <c r="LYY43" s="195"/>
      <c r="LYZ43" s="195"/>
      <c r="LZA43" s="195"/>
      <c r="LZB43" s="195"/>
      <c r="LZC43" s="195"/>
      <c r="LZD43" s="195"/>
      <c r="LZE43" s="195"/>
      <c r="LZF43" s="195"/>
      <c r="LZG43" s="195"/>
      <c r="LZH43" s="195"/>
      <c r="LZI43" s="195"/>
      <c r="LZJ43" s="195"/>
      <c r="LZK43" s="195"/>
      <c r="LZL43" s="195"/>
      <c r="LZM43" s="195"/>
      <c r="LZN43" s="195"/>
      <c r="LZO43" s="195"/>
      <c r="LZP43" s="195"/>
      <c r="LZQ43" s="195"/>
      <c r="LZR43" s="195"/>
      <c r="LZS43" s="195"/>
      <c r="LZT43" s="195"/>
      <c r="LZU43" s="195"/>
      <c r="LZV43" s="195"/>
      <c r="LZW43" s="195"/>
      <c r="LZX43" s="195"/>
      <c r="LZY43" s="195"/>
      <c r="LZZ43" s="195"/>
      <c r="MAA43" s="195"/>
      <c r="MAB43" s="195"/>
      <c r="MAC43" s="195"/>
      <c r="MAD43" s="195"/>
      <c r="MAE43" s="195"/>
      <c r="MAF43" s="195"/>
      <c r="MAG43" s="195"/>
      <c r="MAH43" s="195"/>
      <c r="MAI43" s="195"/>
      <c r="MAJ43" s="195"/>
      <c r="MAK43" s="195"/>
      <c r="MAL43" s="195"/>
      <c r="MAM43" s="195"/>
      <c r="MAN43" s="195"/>
      <c r="MAO43" s="195"/>
      <c r="MAP43" s="195"/>
      <c r="MAQ43" s="195"/>
      <c r="MAR43" s="195"/>
      <c r="MAS43" s="195"/>
      <c r="MAT43" s="195"/>
      <c r="MAU43" s="195"/>
      <c r="MAV43" s="195"/>
      <c r="MAW43" s="195"/>
      <c r="MAX43" s="195"/>
      <c r="MAY43" s="195"/>
      <c r="MAZ43" s="195"/>
      <c r="MBA43" s="195"/>
      <c r="MBB43" s="195"/>
      <c r="MBC43" s="195"/>
      <c r="MBD43" s="195"/>
      <c r="MBE43" s="195"/>
      <c r="MBF43" s="195"/>
      <c r="MBG43" s="195"/>
      <c r="MBH43" s="195"/>
      <c r="MBI43" s="195"/>
      <c r="MBJ43" s="195"/>
      <c r="MBK43" s="195"/>
      <c r="MBL43" s="195"/>
      <c r="MBM43" s="195"/>
      <c r="MBN43" s="195"/>
      <c r="MBO43" s="195"/>
      <c r="MBP43" s="195"/>
      <c r="MBQ43" s="195"/>
      <c r="MBR43" s="195"/>
      <c r="MBS43" s="195"/>
      <c r="MBT43" s="195"/>
      <c r="MBU43" s="195"/>
      <c r="MBV43" s="195"/>
      <c r="MBW43" s="195"/>
      <c r="MBX43" s="195"/>
      <c r="MBY43" s="195"/>
      <c r="MBZ43" s="195"/>
      <c r="MCA43" s="195"/>
      <c r="MCB43" s="195"/>
      <c r="MCC43" s="195"/>
      <c r="MCD43" s="195"/>
      <c r="MCE43" s="195"/>
      <c r="MCF43" s="195"/>
      <c r="MCG43" s="195"/>
      <c r="MCH43" s="195"/>
      <c r="MCI43" s="195"/>
      <c r="MCJ43" s="195"/>
      <c r="MCK43" s="195"/>
      <c r="MCL43" s="195"/>
      <c r="MCM43" s="195"/>
      <c r="MCN43" s="195"/>
      <c r="MCO43" s="195"/>
      <c r="MCP43" s="195"/>
      <c r="MCQ43" s="195"/>
      <c r="MCR43" s="195"/>
      <c r="MCS43" s="195"/>
      <c r="MCT43" s="195"/>
      <c r="MCU43" s="195"/>
      <c r="MCV43" s="195"/>
      <c r="MCW43" s="195"/>
      <c r="MCX43" s="195"/>
      <c r="MCY43" s="195"/>
      <c r="MCZ43" s="195"/>
      <c r="MDA43" s="195"/>
      <c r="MDB43" s="195"/>
      <c r="MDC43" s="195"/>
      <c r="MDD43" s="195"/>
      <c r="MDE43" s="195"/>
      <c r="MDF43" s="195"/>
      <c r="MDG43" s="195"/>
      <c r="MDH43" s="195"/>
      <c r="MDI43" s="195"/>
      <c r="MDJ43" s="195"/>
      <c r="MDK43" s="195"/>
      <c r="MDL43" s="195"/>
      <c r="MDM43" s="195"/>
      <c r="MDN43" s="195"/>
      <c r="MDO43" s="195"/>
      <c r="MDP43" s="195"/>
      <c r="MDQ43" s="195"/>
      <c r="MDR43" s="195"/>
      <c r="MDS43" s="195"/>
      <c r="MDT43" s="195"/>
      <c r="MDU43" s="195"/>
      <c r="MDV43" s="195"/>
      <c r="MDW43" s="195"/>
      <c r="MDX43" s="195"/>
      <c r="MDY43" s="195"/>
      <c r="MDZ43" s="195"/>
      <c r="MEA43" s="195"/>
      <c r="MEB43" s="195"/>
      <c r="MEC43" s="195"/>
      <c r="MED43" s="195"/>
      <c r="MEE43" s="195"/>
      <c r="MEF43" s="195"/>
      <c r="MEG43" s="195"/>
      <c r="MEH43" s="195"/>
      <c r="MEI43" s="195"/>
      <c r="MEJ43" s="195"/>
      <c r="MEK43" s="195"/>
      <c r="MEL43" s="195"/>
      <c r="MEM43" s="195"/>
      <c r="MEN43" s="195"/>
      <c r="MEO43" s="195"/>
      <c r="MEP43" s="195"/>
      <c r="MEQ43" s="195"/>
      <c r="MER43" s="195"/>
      <c r="MES43" s="195"/>
      <c r="MET43" s="195"/>
      <c r="MEU43" s="195"/>
      <c r="MEV43" s="195"/>
      <c r="MEW43" s="195"/>
      <c r="MEX43" s="195"/>
      <c r="MEY43" s="195"/>
      <c r="MEZ43" s="195"/>
      <c r="MFA43" s="195"/>
      <c r="MFB43" s="195"/>
      <c r="MFC43" s="195"/>
      <c r="MFD43" s="195"/>
      <c r="MFE43" s="195"/>
      <c r="MFF43" s="195"/>
      <c r="MFG43" s="195"/>
      <c r="MFH43" s="195"/>
      <c r="MFI43" s="195"/>
      <c r="MFJ43" s="195"/>
      <c r="MFK43" s="195"/>
      <c r="MFL43" s="195"/>
      <c r="MFM43" s="195"/>
      <c r="MFN43" s="195"/>
      <c r="MFO43" s="195"/>
      <c r="MFP43" s="195"/>
      <c r="MFQ43" s="195"/>
      <c r="MFR43" s="195"/>
      <c r="MFS43" s="195"/>
      <c r="MFT43" s="195"/>
      <c r="MFU43" s="195"/>
      <c r="MFV43" s="195"/>
      <c r="MFW43" s="195"/>
      <c r="MFX43" s="195"/>
      <c r="MFY43" s="195"/>
      <c r="MFZ43" s="195"/>
      <c r="MGA43" s="195"/>
      <c r="MGB43" s="195"/>
      <c r="MGC43" s="195"/>
      <c r="MGD43" s="195"/>
      <c r="MGE43" s="195"/>
      <c r="MGF43" s="195"/>
      <c r="MGG43" s="195"/>
      <c r="MGH43" s="195"/>
      <c r="MGI43" s="195"/>
      <c r="MGJ43" s="195"/>
      <c r="MGK43" s="195"/>
      <c r="MGL43" s="195"/>
      <c r="MGM43" s="195"/>
      <c r="MGN43" s="195"/>
      <c r="MGO43" s="195"/>
      <c r="MGP43" s="195"/>
      <c r="MGQ43" s="195"/>
      <c r="MGR43" s="195"/>
      <c r="MGS43" s="195"/>
      <c r="MGT43" s="195"/>
      <c r="MGU43" s="195"/>
      <c r="MGV43" s="195"/>
      <c r="MGW43" s="195"/>
      <c r="MGX43" s="195"/>
      <c r="MGY43" s="195"/>
      <c r="MGZ43" s="195"/>
      <c r="MHA43" s="195"/>
      <c r="MHB43" s="195"/>
      <c r="MHC43" s="195"/>
      <c r="MHD43" s="195"/>
      <c r="MHE43" s="195"/>
      <c r="MHF43" s="195"/>
      <c r="MHG43" s="195"/>
      <c r="MHH43" s="195"/>
      <c r="MHI43" s="195"/>
      <c r="MHJ43" s="195"/>
      <c r="MHK43" s="195"/>
      <c r="MHL43" s="195"/>
      <c r="MHM43" s="195"/>
      <c r="MHN43" s="195"/>
      <c r="MHO43" s="195"/>
      <c r="MHP43" s="195"/>
      <c r="MHQ43" s="195"/>
      <c r="MHR43" s="195"/>
      <c r="MHS43" s="195"/>
      <c r="MHT43" s="195"/>
      <c r="MHU43" s="195"/>
      <c r="MHV43" s="195"/>
      <c r="MHW43" s="195"/>
      <c r="MHX43" s="195"/>
      <c r="MHY43" s="195"/>
      <c r="MHZ43" s="195"/>
      <c r="MIA43" s="195"/>
      <c r="MIB43" s="195"/>
      <c r="MIC43" s="195"/>
      <c r="MID43" s="195"/>
      <c r="MIE43" s="195"/>
      <c r="MIF43" s="195"/>
      <c r="MIG43" s="195"/>
      <c r="MIH43" s="195"/>
      <c r="MII43" s="195"/>
      <c r="MIJ43" s="195"/>
      <c r="MIK43" s="195"/>
      <c r="MIL43" s="195"/>
      <c r="MIM43" s="195"/>
      <c r="MIN43" s="195"/>
      <c r="MIO43" s="195"/>
      <c r="MIP43" s="195"/>
      <c r="MIQ43" s="195"/>
      <c r="MIR43" s="195"/>
      <c r="MIS43" s="195"/>
      <c r="MIT43" s="195"/>
      <c r="MIU43" s="195"/>
      <c r="MIV43" s="195"/>
      <c r="MIW43" s="195"/>
      <c r="MIX43" s="195"/>
      <c r="MIY43" s="195"/>
      <c r="MIZ43" s="195"/>
      <c r="MJA43" s="195"/>
      <c r="MJB43" s="195"/>
      <c r="MJC43" s="195"/>
      <c r="MJD43" s="195"/>
      <c r="MJE43" s="195"/>
      <c r="MJF43" s="195"/>
      <c r="MJG43" s="195"/>
      <c r="MJH43" s="195"/>
      <c r="MJI43" s="195"/>
      <c r="MJJ43" s="195"/>
      <c r="MJK43" s="195"/>
      <c r="MJL43" s="195"/>
      <c r="MJM43" s="195"/>
      <c r="MJN43" s="195"/>
      <c r="MJO43" s="195"/>
      <c r="MJP43" s="195"/>
      <c r="MJQ43" s="195"/>
      <c r="MJR43" s="195"/>
      <c r="MJS43" s="195"/>
      <c r="MJT43" s="195"/>
      <c r="MJU43" s="195"/>
      <c r="MJV43" s="195"/>
      <c r="MJW43" s="195"/>
      <c r="MJX43" s="195"/>
      <c r="MJY43" s="195"/>
      <c r="MJZ43" s="195"/>
      <c r="MKA43" s="195"/>
      <c r="MKB43" s="195"/>
      <c r="MKC43" s="195"/>
      <c r="MKD43" s="195"/>
      <c r="MKE43" s="195"/>
      <c r="MKF43" s="195"/>
      <c r="MKG43" s="195"/>
      <c r="MKH43" s="195"/>
      <c r="MKI43" s="195"/>
      <c r="MKJ43" s="195"/>
      <c r="MKK43" s="195"/>
      <c r="MKL43" s="195"/>
      <c r="MKM43" s="195"/>
      <c r="MKN43" s="195"/>
      <c r="MKO43" s="195"/>
      <c r="MKP43" s="195"/>
      <c r="MKQ43" s="195"/>
      <c r="MKR43" s="195"/>
      <c r="MKS43" s="195"/>
      <c r="MKT43" s="195"/>
      <c r="MKU43" s="195"/>
      <c r="MKV43" s="195"/>
      <c r="MKW43" s="195"/>
      <c r="MKX43" s="195"/>
      <c r="MKY43" s="195"/>
      <c r="MKZ43" s="195"/>
      <c r="MLA43" s="195"/>
      <c r="MLB43" s="195"/>
      <c r="MLC43" s="195"/>
      <c r="MLD43" s="195"/>
      <c r="MLE43" s="195"/>
      <c r="MLF43" s="195"/>
      <c r="MLG43" s="195"/>
      <c r="MLH43" s="195"/>
      <c r="MLI43" s="195"/>
      <c r="MLJ43" s="195"/>
      <c r="MLK43" s="195"/>
      <c r="MLL43" s="195"/>
      <c r="MLM43" s="195"/>
      <c r="MLN43" s="195"/>
      <c r="MLO43" s="195"/>
      <c r="MLP43" s="195"/>
      <c r="MLQ43" s="195"/>
      <c r="MLR43" s="195"/>
      <c r="MLS43" s="195"/>
      <c r="MLT43" s="195"/>
      <c r="MLU43" s="195"/>
      <c r="MLV43" s="195"/>
      <c r="MLW43" s="195"/>
      <c r="MLX43" s="195"/>
      <c r="MLY43" s="195"/>
      <c r="MLZ43" s="195"/>
      <c r="MMA43" s="195"/>
      <c r="MMB43" s="195"/>
      <c r="MMC43" s="195"/>
      <c r="MMD43" s="195"/>
      <c r="MME43" s="195"/>
      <c r="MMF43" s="195"/>
      <c r="MMG43" s="195"/>
      <c r="MMH43" s="195"/>
      <c r="MMI43" s="195"/>
      <c r="MMJ43" s="195"/>
      <c r="MMK43" s="195"/>
      <c r="MML43" s="195"/>
      <c r="MMM43" s="195"/>
      <c r="MMN43" s="195"/>
      <c r="MMO43" s="195"/>
      <c r="MMP43" s="195"/>
      <c r="MMQ43" s="195"/>
      <c r="MMR43" s="195"/>
      <c r="MMS43" s="195"/>
      <c r="MMT43" s="195"/>
      <c r="MMU43" s="195"/>
      <c r="MMV43" s="195"/>
      <c r="MMW43" s="195"/>
      <c r="MMX43" s="195"/>
      <c r="MMY43" s="195"/>
      <c r="MMZ43" s="195"/>
      <c r="MNA43" s="195"/>
      <c r="MNB43" s="195"/>
      <c r="MNC43" s="195"/>
      <c r="MND43" s="195"/>
      <c r="MNE43" s="195"/>
      <c r="MNF43" s="195"/>
      <c r="MNG43" s="195"/>
      <c r="MNH43" s="195"/>
      <c r="MNI43" s="195"/>
      <c r="MNJ43" s="195"/>
      <c r="MNK43" s="195"/>
      <c r="MNL43" s="195"/>
      <c r="MNM43" s="195"/>
      <c r="MNN43" s="195"/>
      <c r="MNO43" s="195"/>
      <c r="MNP43" s="195"/>
      <c r="MNQ43" s="195"/>
      <c r="MNR43" s="195"/>
      <c r="MNS43" s="195"/>
      <c r="MNT43" s="195"/>
      <c r="MNU43" s="195"/>
      <c r="MNV43" s="195"/>
      <c r="MNW43" s="195"/>
      <c r="MNX43" s="195"/>
      <c r="MNY43" s="195"/>
      <c r="MNZ43" s="195"/>
      <c r="MOA43" s="195"/>
      <c r="MOB43" s="195"/>
      <c r="MOC43" s="195"/>
      <c r="MOD43" s="195"/>
      <c r="MOE43" s="195"/>
      <c r="MOF43" s="195"/>
      <c r="MOG43" s="195"/>
      <c r="MOH43" s="195"/>
      <c r="MOI43" s="195"/>
      <c r="MOJ43" s="195"/>
      <c r="MOK43" s="195"/>
      <c r="MOL43" s="195"/>
      <c r="MOM43" s="195"/>
      <c r="MON43" s="195"/>
      <c r="MOO43" s="195"/>
      <c r="MOP43" s="195"/>
      <c r="MOQ43" s="195"/>
      <c r="MOR43" s="195"/>
      <c r="MOS43" s="195"/>
      <c r="MOT43" s="195"/>
      <c r="MOU43" s="195"/>
      <c r="MOV43" s="195"/>
      <c r="MOW43" s="195"/>
      <c r="MOX43" s="195"/>
      <c r="MOY43" s="195"/>
      <c r="MOZ43" s="195"/>
      <c r="MPA43" s="195"/>
      <c r="MPB43" s="195"/>
      <c r="MPC43" s="195"/>
      <c r="MPD43" s="195"/>
      <c r="MPE43" s="195"/>
      <c r="MPF43" s="195"/>
      <c r="MPG43" s="195"/>
      <c r="MPH43" s="195"/>
      <c r="MPI43" s="195"/>
      <c r="MPJ43" s="195"/>
      <c r="MPK43" s="195"/>
      <c r="MPL43" s="195"/>
      <c r="MPM43" s="195"/>
      <c r="MPN43" s="195"/>
      <c r="MPO43" s="195"/>
      <c r="MPP43" s="195"/>
      <c r="MPQ43" s="195"/>
      <c r="MPR43" s="195"/>
      <c r="MPS43" s="195"/>
      <c r="MPT43" s="195"/>
      <c r="MPU43" s="195"/>
      <c r="MPV43" s="195"/>
      <c r="MPW43" s="195"/>
      <c r="MPX43" s="195"/>
      <c r="MPY43" s="195"/>
      <c r="MPZ43" s="195"/>
      <c r="MQA43" s="195"/>
      <c r="MQB43" s="195"/>
      <c r="MQC43" s="195"/>
      <c r="MQD43" s="195"/>
      <c r="MQE43" s="195"/>
      <c r="MQF43" s="195"/>
      <c r="MQG43" s="195"/>
      <c r="MQH43" s="195"/>
      <c r="MQI43" s="195"/>
      <c r="MQJ43" s="195"/>
      <c r="MQK43" s="195"/>
      <c r="MQL43" s="195"/>
      <c r="MQM43" s="195"/>
      <c r="MQN43" s="195"/>
      <c r="MQO43" s="195"/>
      <c r="MQP43" s="195"/>
      <c r="MQQ43" s="195"/>
      <c r="MQR43" s="195"/>
      <c r="MQS43" s="195"/>
      <c r="MQT43" s="195"/>
      <c r="MQU43" s="195"/>
      <c r="MQV43" s="195"/>
      <c r="MQW43" s="195"/>
      <c r="MQX43" s="195"/>
      <c r="MQY43" s="195"/>
      <c r="MQZ43" s="195"/>
      <c r="MRA43" s="195"/>
      <c r="MRB43" s="195"/>
      <c r="MRC43" s="195"/>
      <c r="MRD43" s="195"/>
      <c r="MRE43" s="195"/>
      <c r="MRF43" s="195"/>
      <c r="MRG43" s="195"/>
      <c r="MRH43" s="195"/>
      <c r="MRI43" s="195"/>
      <c r="MRJ43" s="195"/>
      <c r="MRK43" s="195"/>
      <c r="MRL43" s="195"/>
      <c r="MRM43" s="195"/>
      <c r="MRN43" s="195"/>
      <c r="MRO43" s="195"/>
      <c r="MRP43" s="195"/>
      <c r="MRQ43" s="195"/>
      <c r="MRR43" s="195"/>
      <c r="MRS43" s="195"/>
      <c r="MRT43" s="195"/>
      <c r="MRU43" s="195"/>
      <c r="MRV43" s="195"/>
      <c r="MRW43" s="195"/>
      <c r="MRX43" s="195"/>
      <c r="MRY43" s="195"/>
      <c r="MRZ43" s="195"/>
      <c r="MSA43" s="195"/>
      <c r="MSB43" s="195"/>
      <c r="MSC43" s="195"/>
      <c r="MSD43" s="195"/>
      <c r="MSE43" s="195"/>
      <c r="MSF43" s="195"/>
      <c r="MSG43" s="195"/>
      <c r="MSH43" s="195"/>
      <c r="MSI43" s="195"/>
      <c r="MSJ43" s="195"/>
      <c r="MSK43" s="195"/>
      <c r="MSL43" s="195"/>
      <c r="MSM43" s="195"/>
      <c r="MSN43" s="195"/>
      <c r="MSO43" s="195"/>
      <c r="MSP43" s="195"/>
      <c r="MSQ43" s="195"/>
      <c r="MSR43" s="195"/>
      <c r="MSS43" s="195"/>
      <c r="MST43" s="195"/>
      <c r="MSU43" s="195"/>
      <c r="MSV43" s="195"/>
      <c r="MSW43" s="195"/>
      <c r="MSX43" s="195"/>
      <c r="MSY43" s="195"/>
      <c r="MSZ43" s="195"/>
      <c r="MTA43" s="195"/>
      <c r="MTB43" s="195"/>
      <c r="MTC43" s="195"/>
      <c r="MTD43" s="195"/>
      <c r="MTE43" s="195"/>
      <c r="MTF43" s="195"/>
      <c r="MTG43" s="195"/>
      <c r="MTH43" s="195"/>
      <c r="MTI43" s="195"/>
      <c r="MTJ43" s="195"/>
      <c r="MTK43" s="195"/>
      <c r="MTL43" s="195"/>
      <c r="MTM43" s="195"/>
      <c r="MTN43" s="195"/>
      <c r="MTO43" s="195"/>
      <c r="MTP43" s="195"/>
      <c r="MTQ43" s="195"/>
      <c r="MTR43" s="195"/>
      <c r="MTS43" s="195"/>
      <c r="MTT43" s="195"/>
      <c r="MTU43" s="195"/>
      <c r="MTV43" s="195"/>
      <c r="MTW43" s="195"/>
      <c r="MTX43" s="195"/>
      <c r="MTY43" s="195"/>
      <c r="MTZ43" s="195"/>
      <c r="MUA43" s="195"/>
      <c r="MUB43" s="195"/>
      <c r="MUC43" s="195"/>
      <c r="MUD43" s="195"/>
      <c r="MUE43" s="195"/>
      <c r="MUF43" s="195"/>
      <c r="MUG43" s="195"/>
      <c r="MUH43" s="195"/>
      <c r="MUI43" s="195"/>
      <c r="MUJ43" s="195"/>
      <c r="MUK43" s="195"/>
      <c r="MUL43" s="195"/>
      <c r="MUM43" s="195"/>
      <c r="MUN43" s="195"/>
      <c r="MUO43" s="195"/>
      <c r="MUP43" s="195"/>
      <c r="MUQ43" s="195"/>
      <c r="MUR43" s="195"/>
      <c r="MUS43" s="195"/>
      <c r="MUT43" s="195"/>
      <c r="MUU43" s="195"/>
      <c r="MUV43" s="195"/>
      <c r="MUW43" s="195"/>
      <c r="MUX43" s="195"/>
      <c r="MUY43" s="195"/>
      <c r="MUZ43" s="195"/>
      <c r="MVA43" s="195"/>
      <c r="MVB43" s="195"/>
      <c r="MVC43" s="195"/>
      <c r="MVD43" s="195"/>
      <c r="MVE43" s="195"/>
      <c r="MVF43" s="195"/>
      <c r="MVG43" s="195"/>
      <c r="MVH43" s="195"/>
      <c r="MVI43" s="195"/>
      <c r="MVJ43" s="195"/>
      <c r="MVK43" s="195"/>
      <c r="MVL43" s="195"/>
      <c r="MVM43" s="195"/>
      <c r="MVN43" s="195"/>
      <c r="MVO43" s="195"/>
      <c r="MVP43" s="195"/>
      <c r="MVQ43" s="195"/>
      <c r="MVR43" s="195"/>
      <c r="MVS43" s="195"/>
      <c r="MVT43" s="195"/>
      <c r="MVU43" s="195"/>
      <c r="MVV43" s="195"/>
      <c r="MVW43" s="195"/>
      <c r="MVX43" s="195"/>
      <c r="MVY43" s="195"/>
      <c r="MVZ43" s="195"/>
      <c r="MWA43" s="195"/>
      <c r="MWB43" s="195"/>
      <c r="MWC43" s="195"/>
      <c r="MWD43" s="195"/>
      <c r="MWE43" s="195"/>
      <c r="MWF43" s="195"/>
      <c r="MWG43" s="195"/>
      <c r="MWH43" s="195"/>
      <c r="MWI43" s="195"/>
      <c r="MWJ43" s="195"/>
      <c r="MWK43" s="195"/>
      <c r="MWL43" s="195"/>
      <c r="MWM43" s="195"/>
      <c r="MWN43" s="195"/>
      <c r="MWO43" s="195"/>
      <c r="MWP43" s="195"/>
      <c r="MWQ43" s="195"/>
      <c r="MWR43" s="195"/>
      <c r="MWS43" s="195"/>
      <c r="MWT43" s="195"/>
      <c r="MWU43" s="195"/>
      <c r="MWV43" s="195"/>
      <c r="MWW43" s="195"/>
      <c r="MWX43" s="195"/>
      <c r="MWY43" s="195"/>
      <c r="MWZ43" s="195"/>
      <c r="MXA43" s="195"/>
      <c r="MXB43" s="195"/>
      <c r="MXC43" s="195"/>
      <c r="MXD43" s="195"/>
      <c r="MXE43" s="195"/>
      <c r="MXF43" s="195"/>
      <c r="MXG43" s="195"/>
      <c r="MXH43" s="195"/>
      <c r="MXI43" s="195"/>
      <c r="MXJ43" s="195"/>
      <c r="MXK43" s="195"/>
      <c r="MXL43" s="195"/>
      <c r="MXM43" s="195"/>
      <c r="MXN43" s="195"/>
      <c r="MXO43" s="195"/>
      <c r="MXP43" s="195"/>
      <c r="MXQ43" s="195"/>
      <c r="MXR43" s="195"/>
      <c r="MXS43" s="195"/>
      <c r="MXT43" s="195"/>
      <c r="MXU43" s="195"/>
      <c r="MXV43" s="195"/>
      <c r="MXW43" s="195"/>
      <c r="MXX43" s="195"/>
      <c r="MXY43" s="195"/>
      <c r="MXZ43" s="195"/>
      <c r="MYA43" s="195"/>
      <c r="MYB43" s="195"/>
      <c r="MYC43" s="195"/>
      <c r="MYD43" s="195"/>
      <c r="MYE43" s="195"/>
      <c r="MYF43" s="195"/>
      <c r="MYG43" s="195"/>
      <c r="MYH43" s="195"/>
      <c r="MYI43" s="195"/>
      <c r="MYJ43" s="195"/>
      <c r="MYK43" s="195"/>
      <c r="MYL43" s="195"/>
      <c r="MYM43" s="195"/>
      <c r="MYN43" s="195"/>
      <c r="MYO43" s="195"/>
      <c r="MYP43" s="195"/>
      <c r="MYQ43" s="195"/>
      <c r="MYR43" s="195"/>
      <c r="MYS43" s="195"/>
      <c r="MYT43" s="195"/>
      <c r="MYU43" s="195"/>
      <c r="MYV43" s="195"/>
      <c r="MYW43" s="195"/>
      <c r="MYX43" s="195"/>
      <c r="MYY43" s="195"/>
      <c r="MYZ43" s="195"/>
      <c r="MZA43" s="195"/>
      <c r="MZB43" s="195"/>
      <c r="MZC43" s="195"/>
      <c r="MZD43" s="195"/>
      <c r="MZE43" s="195"/>
      <c r="MZF43" s="195"/>
      <c r="MZG43" s="195"/>
      <c r="MZH43" s="195"/>
      <c r="MZI43" s="195"/>
      <c r="MZJ43" s="195"/>
      <c r="MZK43" s="195"/>
      <c r="MZL43" s="195"/>
      <c r="MZM43" s="195"/>
      <c r="MZN43" s="195"/>
      <c r="MZO43" s="195"/>
      <c r="MZP43" s="195"/>
      <c r="MZQ43" s="195"/>
      <c r="MZR43" s="195"/>
      <c r="MZS43" s="195"/>
      <c r="MZT43" s="195"/>
      <c r="MZU43" s="195"/>
      <c r="MZV43" s="195"/>
      <c r="MZW43" s="195"/>
      <c r="MZX43" s="195"/>
      <c r="MZY43" s="195"/>
      <c r="MZZ43" s="195"/>
      <c r="NAA43" s="195"/>
      <c r="NAB43" s="195"/>
      <c r="NAC43" s="195"/>
      <c r="NAD43" s="195"/>
      <c r="NAE43" s="195"/>
      <c r="NAF43" s="195"/>
      <c r="NAG43" s="195"/>
      <c r="NAH43" s="195"/>
      <c r="NAI43" s="195"/>
      <c r="NAJ43" s="195"/>
      <c r="NAK43" s="195"/>
      <c r="NAL43" s="195"/>
      <c r="NAM43" s="195"/>
      <c r="NAN43" s="195"/>
      <c r="NAO43" s="195"/>
      <c r="NAP43" s="195"/>
      <c r="NAQ43" s="195"/>
      <c r="NAR43" s="195"/>
      <c r="NAS43" s="195"/>
      <c r="NAT43" s="195"/>
      <c r="NAU43" s="195"/>
      <c r="NAV43" s="195"/>
      <c r="NAW43" s="195"/>
      <c r="NAX43" s="195"/>
      <c r="NAY43" s="195"/>
      <c r="NAZ43" s="195"/>
      <c r="NBA43" s="195"/>
      <c r="NBB43" s="195"/>
      <c r="NBC43" s="195"/>
      <c r="NBD43" s="195"/>
      <c r="NBE43" s="195"/>
      <c r="NBF43" s="195"/>
      <c r="NBG43" s="195"/>
      <c r="NBH43" s="195"/>
      <c r="NBI43" s="195"/>
      <c r="NBJ43" s="195"/>
      <c r="NBK43" s="195"/>
      <c r="NBL43" s="195"/>
      <c r="NBM43" s="195"/>
      <c r="NBN43" s="195"/>
      <c r="NBO43" s="195"/>
      <c r="NBP43" s="195"/>
      <c r="NBQ43" s="195"/>
      <c r="NBR43" s="195"/>
      <c r="NBS43" s="195"/>
      <c r="NBT43" s="195"/>
      <c r="NBU43" s="195"/>
      <c r="NBV43" s="195"/>
      <c r="NBW43" s="195"/>
      <c r="NBX43" s="195"/>
      <c r="NBY43" s="195"/>
      <c r="NBZ43" s="195"/>
      <c r="NCA43" s="195"/>
      <c r="NCB43" s="195"/>
      <c r="NCC43" s="195"/>
      <c r="NCD43" s="195"/>
      <c r="NCE43" s="195"/>
      <c r="NCF43" s="195"/>
      <c r="NCG43" s="195"/>
      <c r="NCH43" s="195"/>
      <c r="NCI43" s="195"/>
      <c r="NCJ43" s="195"/>
      <c r="NCK43" s="195"/>
      <c r="NCL43" s="195"/>
      <c r="NCM43" s="195"/>
      <c r="NCN43" s="195"/>
      <c r="NCO43" s="195"/>
      <c r="NCP43" s="195"/>
      <c r="NCQ43" s="195"/>
      <c r="NCR43" s="195"/>
      <c r="NCS43" s="195"/>
      <c r="NCT43" s="195"/>
      <c r="NCU43" s="195"/>
      <c r="NCV43" s="195"/>
      <c r="NCW43" s="195"/>
      <c r="NCX43" s="195"/>
      <c r="NCY43" s="195"/>
      <c r="NCZ43" s="195"/>
      <c r="NDA43" s="195"/>
      <c r="NDB43" s="195"/>
      <c r="NDC43" s="195"/>
      <c r="NDD43" s="195"/>
      <c r="NDE43" s="195"/>
      <c r="NDF43" s="195"/>
      <c r="NDG43" s="195"/>
      <c r="NDH43" s="195"/>
      <c r="NDI43" s="195"/>
      <c r="NDJ43" s="195"/>
      <c r="NDK43" s="195"/>
      <c r="NDL43" s="195"/>
      <c r="NDM43" s="195"/>
      <c r="NDN43" s="195"/>
      <c r="NDO43" s="195"/>
      <c r="NDP43" s="195"/>
      <c r="NDQ43" s="195"/>
      <c r="NDR43" s="195"/>
      <c r="NDS43" s="195"/>
      <c r="NDT43" s="195"/>
      <c r="NDU43" s="195"/>
      <c r="NDV43" s="195"/>
      <c r="NDW43" s="195"/>
      <c r="NDX43" s="195"/>
      <c r="NDY43" s="195"/>
      <c r="NDZ43" s="195"/>
      <c r="NEA43" s="195"/>
      <c r="NEB43" s="195"/>
      <c r="NEC43" s="195"/>
      <c r="NED43" s="195"/>
      <c r="NEE43" s="195"/>
      <c r="NEF43" s="195"/>
      <c r="NEG43" s="195"/>
      <c r="NEH43" s="195"/>
      <c r="NEI43" s="195"/>
      <c r="NEJ43" s="195"/>
      <c r="NEK43" s="195"/>
      <c r="NEL43" s="195"/>
      <c r="NEM43" s="195"/>
      <c r="NEN43" s="195"/>
      <c r="NEO43" s="195"/>
      <c r="NEP43" s="195"/>
      <c r="NEQ43" s="195"/>
      <c r="NER43" s="195"/>
      <c r="NES43" s="195"/>
      <c r="NET43" s="195"/>
      <c r="NEU43" s="195"/>
      <c r="NEV43" s="195"/>
      <c r="NEW43" s="195"/>
      <c r="NEX43" s="195"/>
      <c r="NEY43" s="195"/>
      <c r="NEZ43" s="195"/>
      <c r="NFA43" s="195"/>
      <c r="NFB43" s="195"/>
      <c r="NFC43" s="195"/>
      <c r="NFD43" s="195"/>
      <c r="NFE43" s="195"/>
      <c r="NFF43" s="195"/>
      <c r="NFG43" s="195"/>
      <c r="NFH43" s="195"/>
      <c r="NFI43" s="195"/>
      <c r="NFJ43" s="195"/>
      <c r="NFK43" s="195"/>
      <c r="NFL43" s="195"/>
      <c r="NFM43" s="195"/>
      <c r="NFN43" s="195"/>
      <c r="NFO43" s="195"/>
      <c r="NFP43" s="195"/>
      <c r="NFQ43" s="195"/>
      <c r="NFR43" s="195"/>
      <c r="NFS43" s="195"/>
      <c r="NFT43" s="195"/>
      <c r="NFU43" s="195"/>
      <c r="NFV43" s="195"/>
      <c r="NFW43" s="195"/>
      <c r="NFX43" s="195"/>
      <c r="NFY43" s="195"/>
      <c r="NFZ43" s="195"/>
      <c r="NGA43" s="195"/>
      <c r="NGB43" s="195"/>
      <c r="NGC43" s="195"/>
      <c r="NGD43" s="195"/>
      <c r="NGE43" s="195"/>
      <c r="NGF43" s="195"/>
      <c r="NGG43" s="195"/>
      <c r="NGH43" s="195"/>
      <c r="NGI43" s="195"/>
      <c r="NGJ43" s="195"/>
      <c r="NGK43" s="195"/>
      <c r="NGL43" s="195"/>
      <c r="NGM43" s="195"/>
      <c r="NGN43" s="195"/>
      <c r="NGO43" s="195"/>
      <c r="NGP43" s="195"/>
      <c r="NGQ43" s="195"/>
      <c r="NGR43" s="195"/>
      <c r="NGS43" s="195"/>
      <c r="NGT43" s="195"/>
      <c r="NGU43" s="195"/>
      <c r="NGV43" s="195"/>
      <c r="NGW43" s="195"/>
      <c r="NGX43" s="195"/>
      <c r="NGY43" s="195"/>
      <c r="NGZ43" s="195"/>
      <c r="NHA43" s="195"/>
      <c r="NHB43" s="195"/>
      <c r="NHC43" s="195"/>
      <c r="NHD43" s="195"/>
      <c r="NHE43" s="195"/>
      <c r="NHF43" s="195"/>
      <c r="NHG43" s="195"/>
      <c r="NHH43" s="195"/>
      <c r="NHI43" s="195"/>
      <c r="NHJ43" s="195"/>
      <c r="NHK43" s="195"/>
      <c r="NHL43" s="195"/>
      <c r="NHM43" s="195"/>
      <c r="NHN43" s="195"/>
      <c r="NHO43" s="195"/>
      <c r="NHP43" s="195"/>
      <c r="NHQ43" s="195"/>
      <c r="NHR43" s="195"/>
      <c r="NHS43" s="195"/>
      <c r="NHT43" s="195"/>
      <c r="NHU43" s="195"/>
      <c r="NHV43" s="195"/>
      <c r="NHW43" s="195"/>
      <c r="NHX43" s="195"/>
      <c r="NHY43" s="195"/>
      <c r="NHZ43" s="195"/>
      <c r="NIA43" s="195"/>
      <c r="NIB43" s="195"/>
      <c r="NIC43" s="195"/>
      <c r="NID43" s="195"/>
      <c r="NIE43" s="195"/>
      <c r="NIF43" s="195"/>
      <c r="NIG43" s="195"/>
      <c r="NIH43" s="195"/>
      <c r="NII43" s="195"/>
      <c r="NIJ43" s="195"/>
      <c r="NIK43" s="195"/>
      <c r="NIL43" s="195"/>
      <c r="NIM43" s="195"/>
      <c r="NIN43" s="195"/>
      <c r="NIO43" s="195"/>
      <c r="NIP43" s="195"/>
      <c r="NIQ43" s="195"/>
      <c r="NIR43" s="195"/>
      <c r="NIS43" s="195"/>
      <c r="NIT43" s="195"/>
      <c r="NIU43" s="195"/>
      <c r="NIV43" s="195"/>
      <c r="NIW43" s="195"/>
      <c r="NIX43" s="195"/>
      <c r="NIY43" s="195"/>
      <c r="NIZ43" s="195"/>
      <c r="NJA43" s="195"/>
      <c r="NJB43" s="195"/>
      <c r="NJC43" s="195"/>
      <c r="NJD43" s="195"/>
      <c r="NJE43" s="195"/>
      <c r="NJF43" s="195"/>
      <c r="NJG43" s="195"/>
      <c r="NJH43" s="195"/>
      <c r="NJI43" s="195"/>
      <c r="NJJ43" s="195"/>
      <c r="NJK43" s="195"/>
      <c r="NJL43" s="195"/>
      <c r="NJM43" s="195"/>
      <c r="NJN43" s="195"/>
      <c r="NJO43" s="195"/>
      <c r="NJP43" s="195"/>
      <c r="NJQ43" s="195"/>
      <c r="NJR43" s="195"/>
      <c r="NJS43" s="195"/>
      <c r="NJT43" s="195"/>
      <c r="NJU43" s="195"/>
      <c r="NJV43" s="195"/>
      <c r="NJW43" s="195"/>
      <c r="NJX43" s="195"/>
      <c r="NJY43" s="195"/>
      <c r="NJZ43" s="195"/>
      <c r="NKA43" s="195"/>
      <c r="NKB43" s="195"/>
      <c r="NKC43" s="195"/>
      <c r="NKD43" s="195"/>
      <c r="NKE43" s="195"/>
      <c r="NKF43" s="195"/>
      <c r="NKG43" s="195"/>
      <c r="NKH43" s="195"/>
      <c r="NKI43" s="195"/>
      <c r="NKJ43" s="195"/>
      <c r="NKK43" s="195"/>
      <c r="NKL43" s="195"/>
      <c r="NKM43" s="195"/>
      <c r="NKN43" s="195"/>
      <c r="NKO43" s="195"/>
      <c r="NKP43" s="195"/>
      <c r="NKQ43" s="195"/>
      <c r="NKR43" s="195"/>
      <c r="NKS43" s="195"/>
      <c r="NKT43" s="195"/>
      <c r="NKU43" s="195"/>
      <c r="NKV43" s="195"/>
      <c r="NKW43" s="195"/>
      <c r="NKX43" s="195"/>
      <c r="NKY43" s="195"/>
      <c r="NKZ43" s="195"/>
      <c r="NLA43" s="195"/>
      <c r="NLB43" s="195"/>
      <c r="NLC43" s="195"/>
      <c r="NLD43" s="195"/>
      <c r="NLE43" s="195"/>
      <c r="NLF43" s="195"/>
      <c r="NLG43" s="195"/>
      <c r="NLH43" s="195"/>
      <c r="NLI43" s="195"/>
      <c r="NLJ43" s="195"/>
      <c r="NLK43" s="195"/>
      <c r="NLL43" s="195"/>
      <c r="NLM43" s="195"/>
      <c r="NLN43" s="195"/>
      <c r="NLO43" s="195"/>
      <c r="NLP43" s="195"/>
      <c r="NLQ43" s="195"/>
      <c r="NLR43" s="195"/>
      <c r="NLS43" s="195"/>
      <c r="NLT43" s="195"/>
      <c r="NLU43" s="195"/>
      <c r="NLV43" s="195"/>
      <c r="NLW43" s="195"/>
      <c r="NLX43" s="195"/>
      <c r="NLY43" s="195"/>
      <c r="NLZ43" s="195"/>
      <c r="NMA43" s="195"/>
      <c r="NMB43" s="195"/>
      <c r="NMC43" s="195"/>
      <c r="NMD43" s="195"/>
      <c r="NME43" s="195"/>
      <c r="NMF43" s="195"/>
      <c r="NMG43" s="195"/>
      <c r="NMH43" s="195"/>
      <c r="NMI43" s="195"/>
      <c r="NMJ43" s="195"/>
      <c r="NMK43" s="195"/>
      <c r="NML43" s="195"/>
      <c r="NMM43" s="195"/>
      <c r="NMN43" s="195"/>
      <c r="NMO43" s="195"/>
      <c r="NMP43" s="195"/>
      <c r="NMQ43" s="195"/>
      <c r="NMR43" s="195"/>
      <c r="NMS43" s="195"/>
      <c r="NMT43" s="195"/>
      <c r="NMU43" s="195"/>
      <c r="NMV43" s="195"/>
      <c r="NMW43" s="195"/>
      <c r="NMX43" s="195"/>
      <c r="NMY43" s="195"/>
      <c r="NMZ43" s="195"/>
      <c r="NNA43" s="195"/>
      <c r="NNB43" s="195"/>
      <c r="NNC43" s="195"/>
      <c r="NND43" s="195"/>
      <c r="NNE43" s="195"/>
      <c r="NNF43" s="195"/>
      <c r="NNG43" s="195"/>
      <c r="NNH43" s="195"/>
      <c r="NNI43" s="195"/>
      <c r="NNJ43" s="195"/>
      <c r="NNK43" s="195"/>
      <c r="NNL43" s="195"/>
      <c r="NNM43" s="195"/>
      <c r="NNN43" s="195"/>
      <c r="NNO43" s="195"/>
      <c r="NNP43" s="195"/>
      <c r="NNQ43" s="195"/>
      <c r="NNR43" s="195"/>
      <c r="NNS43" s="195"/>
      <c r="NNT43" s="195"/>
      <c r="NNU43" s="195"/>
      <c r="NNV43" s="195"/>
      <c r="NNW43" s="195"/>
      <c r="NNX43" s="195"/>
      <c r="NNY43" s="195"/>
      <c r="NNZ43" s="195"/>
      <c r="NOA43" s="195"/>
      <c r="NOB43" s="195"/>
      <c r="NOC43" s="195"/>
      <c r="NOD43" s="195"/>
      <c r="NOE43" s="195"/>
      <c r="NOF43" s="195"/>
      <c r="NOG43" s="195"/>
      <c r="NOH43" s="195"/>
      <c r="NOI43" s="195"/>
      <c r="NOJ43" s="195"/>
      <c r="NOK43" s="195"/>
      <c r="NOL43" s="195"/>
      <c r="NOM43" s="195"/>
      <c r="NON43" s="195"/>
      <c r="NOO43" s="195"/>
      <c r="NOP43" s="195"/>
      <c r="NOQ43" s="195"/>
      <c r="NOR43" s="195"/>
      <c r="NOS43" s="195"/>
      <c r="NOT43" s="195"/>
      <c r="NOU43" s="195"/>
      <c r="NOV43" s="195"/>
      <c r="NOW43" s="195"/>
      <c r="NOX43" s="195"/>
      <c r="NOY43" s="195"/>
      <c r="NOZ43" s="195"/>
      <c r="NPA43" s="195"/>
      <c r="NPB43" s="195"/>
      <c r="NPC43" s="195"/>
      <c r="NPD43" s="195"/>
      <c r="NPE43" s="195"/>
      <c r="NPF43" s="195"/>
      <c r="NPG43" s="195"/>
      <c r="NPH43" s="195"/>
      <c r="NPI43" s="195"/>
      <c r="NPJ43" s="195"/>
      <c r="NPK43" s="195"/>
      <c r="NPL43" s="195"/>
      <c r="NPM43" s="195"/>
      <c r="NPN43" s="195"/>
      <c r="NPO43" s="195"/>
      <c r="NPP43" s="195"/>
      <c r="NPQ43" s="195"/>
      <c r="NPR43" s="195"/>
      <c r="NPS43" s="195"/>
      <c r="NPT43" s="195"/>
      <c r="NPU43" s="195"/>
      <c r="NPV43" s="195"/>
      <c r="NPW43" s="195"/>
      <c r="NPX43" s="195"/>
      <c r="NPY43" s="195"/>
      <c r="NPZ43" s="195"/>
      <c r="NQA43" s="195"/>
      <c r="NQB43" s="195"/>
      <c r="NQC43" s="195"/>
      <c r="NQD43" s="195"/>
      <c r="NQE43" s="195"/>
      <c r="NQF43" s="195"/>
      <c r="NQG43" s="195"/>
      <c r="NQH43" s="195"/>
      <c r="NQI43" s="195"/>
      <c r="NQJ43" s="195"/>
      <c r="NQK43" s="195"/>
      <c r="NQL43" s="195"/>
      <c r="NQM43" s="195"/>
      <c r="NQN43" s="195"/>
      <c r="NQO43" s="195"/>
      <c r="NQP43" s="195"/>
      <c r="NQQ43" s="195"/>
      <c r="NQR43" s="195"/>
      <c r="NQS43" s="195"/>
      <c r="NQT43" s="195"/>
      <c r="NQU43" s="195"/>
      <c r="NQV43" s="195"/>
      <c r="NQW43" s="195"/>
      <c r="NQX43" s="195"/>
      <c r="NQY43" s="195"/>
      <c r="NQZ43" s="195"/>
      <c r="NRA43" s="195"/>
      <c r="NRB43" s="195"/>
      <c r="NRC43" s="195"/>
      <c r="NRD43" s="195"/>
      <c r="NRE43" s="195"/>
      <c r="NRF43" s="195"/>
      <c r="NRG43" s="195"/>
      <c r="NRH43" s="195"/>
      <c r="NRI43" s="195"/>
      <c r="NRJ43" s="195"/>
      <c r="NRK43" s="195"/>
      <c r="NRL43" s="195"/>
      <c r="NRM43" s="195"/>
      <c r="NRN43" s="195"/>
      <c r="NRO43" s="195"/>
      <c r="NRP43" s="195"/>
      <c r="NRQ43" s="195"/>
      <c r="NRR43" s="195"/>
      <c r="NRS43" s="195"/>
      <c r="NRT43" s="195"/>
      <c r="NRU43" s="195"/>
      <c r="NRV43" s="195"/>
      <c r="NRW43" s="195"/>
      <c r="NRX43" s="195"/>
      <c r="NRY43" s="195"/>
      <c r="NRZ43" s="195"/>
      <c r="NSA43" s="195"/>
      <c r="NSB43" s="195"/>
      <c r="NSC43" s="195"/>
      <c r="NSD43" s="195"/>
      <c r="NSE43" s="195"/>
      <c r="NSF43" s="195"/>
      <c r="NSG43" s="195"/>
      <c r="NSH43" s="195"/>
      <c r="NSI43" s="195"/>
      <c r="NSJ43" s="195"/>
      <c r="NSK43" s="195"/>
      <c r="NSL43" s="195"/>
      <c r="NSM43" s="195"/>
      <c r="NSN43" s="195"/>
      <c r="NSO43" s="195"/>
      <c r="NSP43" s="195"/>
      <c r="NSQ43" s="195"/>
      <c r="NSR43" s="195"/>
      <c r="NSS43" s="195"/>
      <c r="NST43" s="195"/>
      <c r="NSU43" s="195"/>
      <c r="NSV43" s="195"/>
      <c r="NSW43" s="195"/>
      <c r="NSX43" s="195"/>
      <c r="NSY43" s="195"/>
      <c r="NSZ43" s="195"/>
      <c r="NTA43" s="195"/>
      <c r="NTB43" s="195"/>
      <c r="NTC43" s="195"/>
      <c r="NTD43" s="195"/>
      <c r="NTE43" s="195"/>
      <c r="NTF43" s="195"/>
      <c r="NTG43" s="195"/>
      <c r="NTH43" s="195"/>
      <c r="NTI43" s="195"/>
      <c r="NTJ43" s="195"/>
      <c r="NTK43" s="195"/>
      <c r="NTL43" s="195"/>
      <c r="NTM43" s="195"/>
      <c r="NTN43" s="195"/>
      <c r="NTO43" s="195"/>
      <c r="NTP43" s="195"/>
      <c r="NTQ43" s="195"/>
      <c r="NTR43" s="195"/>
      <c r="NTS43" s="195"/>
      <c r="NTT43" s="195"/>
      <c r="NTU43" s="195"/>
      <c r="NTV43" s="195"/>
      <c r="NTW43" s="195"/>
      <c r="NTX43" s="195"/>
      <c r="NTY43" s="195"/>
      <c r="NTZ43" s="195"/>
      <c r="NUA43" s="195"/>
      <c r="NUB43" s="195"/>
      <c r="NUC43" s="195"/>
      <c r="NUD43" s="195"/>
      <c r="NUE43" s="195"/>
      <c r="NUF43" s="195"/>
      <c r="NUG43" s="195"/>
      <c r="NUH43" s="195"/>
      <c r="NUI43" s="195"/>
      <c r="NUJ43" s="195"/>
      <c r="NUK43" s="195"/>
      <c r="NUL43" s="195"/>
      <c r="NUM43" s="195"/>
      <c r="NUN43" s="195"/>
      <c r="NUO43" s="195"/>
      <c r="NUP43" s="195"/>
      <c r="NUQ43" s="195"/>
      <c r="NUR43" s="195"/>
      <c r="NUS43" s="195"/>
      <c r="NUT43" s="195"/>
      <c r="NUU43" s="195"/>
      <c r="NUV43" s="195"/>
      <c r="NUW43" s="195"/>
      <c r="NUX43" s="195"/>
      <c r="NUY43" s="195"/>
      <c r="NUZ43" s="195"/>
      <c r="NVA43" s="195"/>
      <c r="NVB43" s="195"/>
      <c r="NVC43" s="195"/>
      <c r="NVD43" s="195"/>
      <c r="NVE43" s="195"/>
      <c r="NVF43" s="195"/>
      <c r="NVG43" s="195"/>
      <c r="NVH43" s="195"/>
      <c r="NVI43" s="195"/>
      <c r="NVJ43" s="195"/>
      <c r="NVK43" s="195"/>
      <c r="NVL43" s="195"/>
      <c r="NVM43" s="195"/>
      <c r="NVN43" s="195"/>
      <c r="NVO43" s="195"/>
      <c r="NVP43" s="195"/>
      <c r="NVQ43" s="195"/>
      <c r="NVR43" s="195"/>
      <c r="NVS43" s="195"/>
      <c r="NVT43" s="195"/>
      <c r="NVU43" s="195"/>
      <c r="NVV43" s="195"/>
      <c r="NVW43" s="195"/>
      <c r="NVX43" s="195"/>
      <c r="NVY43" s="195"/>
      <c r="NVZ43" s="195"/>
      <c r="NWA43" s="195"/>
      <c r="NWB43" s="195"/>
      <c r="NWC43" s="195"/>
      <c r="NWD43" s="195"/>
      <c r="NWE43" s="195"/>
      <c r="NWF43" s="195"/>
      <c r="NWG43" s="195"/>
      <c r="NWH43" s="195"/>
      <c r="NWI43" s="195"/>
      <c r="NWJ43" s="195"/>
      <c r="NWK43" s="195"/>
      <c r="NWL43" s="195"/>
      <c r="NWM43" s="195"/>
      <c r="NWN43" s="195"/>
      <c r="NWO43" s="195"/>
      <c r="NWP43" s="195"/>
      <c r="NWQ43" s="195"/>
      <c r="NWR43" s="195"/>
      <c r="NWS43" s="195"/>
      <c r="NWT43" s="195"/>
      <c r="NWU43" s="195"/>
      <c r="NWV43" s="195"/>
      <c r="NWW43" s="195"/>
      <c r="NWX43" s="195"/>
      <c r="NWY43" s="195"/>
      <c r="NWZ43" s="195"/>
      <c r="NXA43" s="195"/>
      <c r="NXB43" s="195"/>
      <c r="NXC43" s="195"/>
      <c r="NXD43" s="195"/>
      <c r="NXE43" s="195"/>
      <c r="NXF43" s="195"/>
      <c r="NXG43" s="195"/>
      <c r="NXH43" s="195"/>
      <c r="NXI43" s="195"/>
      <c r="NXJ43" s="195"/>
      <c r="NXK43" s="195"/>
      <c r="NXL43" s="195"/>
      <c r="NXM43" s="195"/>
      <c r="NXN43" s="195"/>
      <c r="NXO43" s="195"/>
      <c r="NXP43" s="195"/>
      <c r="NXQ43" s="195"/>
      <c r="NXR43" s="195"/>
      <c r="NXS43" s="195"/>
      <c r="NXT43" s="195"/>
      <c r="NXU43" s="195"/>
      <c r="NXV43" s="195"/>
      <c r="NXW43" s="195"/>
      <c r="NXX43" s="195"/>
      <c r="NXY43" s="195"/>
      <c r="NXZ43" s="195"/>
      <c r="NYA43" s="195"/>
      <c r="NYB43" s="195"/>
      <c r="NYC43" s="195"/>
      <c r="NYD43" s="195"/>
      <c r="NYE43" s="195"/>
      <c r="NYF43" s="195"/>
      <c r="NYG43" s="195"/>
      <c r="NYH43" s="195"/>
      <c r="NYI43" s="195"/>
      <c r="NYJ43" s="195"/>
      <c r="NYK43" s="195"/>
      <c r="NYL43" s="195"/>
      <c r="NYM43" s="195"/>
      <c r="NYN43" s="195"/>
      <c r="NYO43" s="195"/>
      <c r="NYP43" s="195"/>
      <c r="NYQ43" s="195"/>
      <c r="NYR43" s="195"/>
      <c r="NYS43" s="195"/>
      <c r="NYT43" s="195"/>
      <c r="NYU43" s="195"/>
      <c r="NYV43" s="195"/>
      <c r="NYW43" s="195"/>
      <c r="NYX43" s="195"/>
      <c r="NYY43" s="195"/>
      <c r="NYZ43" s="195"/>
      <c r="NZA43" s="195"/>
      <c r="NZB43" s="195"/>
      <c r="NZC43" s="195"/>
      <c r="NZD43" s="195"/>
      <c r="NZE43" s="195"/>
      <c r="NZF43" s="195"/>
      <c r="NZG43" s="195"/>
      <c r="NZH43" s="195"/>
      <c r="NZI43" s="195"/>
      <c r="NZJ43" s="195"/>
      <c r="NZK43" s="195"/>
      <c r="NZL43" s="195"/>
      <c r="NZM43" s="195"/>
      <c r="NZN43" s="195"/>
      <c r="NZO43" s="195"/>
      <c r="NZP43" s="195"/>
      <c r="NZQ43" s="195"/>
      <c r="NZR43" s="195"/>
      <c r="NZS43" s="195"/>
      <c r="NZT43" s="195"/>
      <c r="NZU43" s="195"/>
      <c r="NZV43" s="195"/>
      <c r="NZW43" s="195"/>
      <c r="NZX43" s="195"/>
      <c r="NZY43" s="195"/>
      <c r="NZZ43" s="195"/>
      <c r="OAA43" s="195"/>
      <c r="OAB43" s="195"/>
      <c r="OAC43" s="195"/>
      <c r="OAD43" s="195"/>
      <c r="OAE43" s="195"/>
      <c r="OAF43" s="195"/>
      <c r="OAG43" s="195"/>
      <c r="OAH43" s="195"/>
      <c r="OAI43" s="195"/>
      <c r="OAJ43" s="195"/>
      <c r="OAK43" s="195"/>
      <c r="OAL43" s="195"/>
      <c r="OAM43" s="195"/>
      <c r="OAN43" s="195"/>
      <c r="OAO43" s="195"/>
      <c r="OAP43" s="195"/>
      <c r="OAQ43" s="195"/>
      <c r="OAR43" s="195"/>
      <c r="OAS43" s="195"/>
      <c r="OAT43" s="195"/>
      <c r="OAU43" s="195"/>
      <c r="OAV43" s="195"/>
      <c r="OAW43" s="195"/>
      <c r="OAX43" s="195"/>
      <c r="OAY43" s="195"/>
      <c r="OAZ43" s="195"/>
      <c r="OBA43" s="195"/>
      <c r="OBB43" s="195"/>
      <c r="OBC43" s="195"/>
      <c r="OBD43" s="195"/>
      <c r="OBE43" s="195"/>
      <c r="OBF43" s="195"/>
      <c r="OBG43" s="195"/>
      <c r="OBH43" s="195"/>
      <c r="OBI43" s="195"/>
      <c r="OBJ43" s="195"/>
      <c r="OBK43" s="195"/>
      <c r="OBL43" s="195"/>
      <c r="OBM43" s="195"/>
      <c r="OBN43" s="195"/>
      <c r="OBO43" s="195"/>
      <c r="OBP43" s="195"/>
      <c r="OBQ43" s="195"/>
      <c r="OBR43" s="195"/>
      <c r="OBS43" s="195"/>
      <c r="OBT43" s="195"/>
      <c r="OBU43" s="195"/>
      <c r="OBV43" s="195"/>
      <c r="OBW43" s="195"/>
      <c r="OBX43" s="195"/>
      <c r="OBY43" s="195"/>
      <c r="OBZ43" s="195"/>
      <c r="OCA43" s="195"/>
      <c r="OCB43" s="195"/>
      <c r="OCC43" s="195"/>
      <c r="OCD43" s="195"/>
      <c r="OCE43" s="195"/>
      <c r="OCF43" s="195"/>
      <c r="OCG43" s="195"/>
      <c r="OCH43" s="195"/>
      <c r="OCI43" s="195"/>
      <c r="OCJ43" s="195"/>
      <c r="OCK43" s="195"/>
      <c r="OCL43" s="195"/>
      <c r="OCM43" s="195"/>
      <c r="OCN43" s="195"/>
      <c r="OCO43" s="195"/>
      <c r="OCP43" s="195"/>
      <c r="OCQ43" s="195"/>
      <c r="OCR43" s="195"/>
      <c r="OCS43" s="195"/>
      <c r="OCT43" s="195"/>
      <c r="OCU43" s="195"/>
      <c r="OCV43" s="195"/>
      <c r="OCW43" s="195"/>
      <c r="OCX43" s="195"/>
      <c r="OCY43" s="195"/>
      <c r="OCZ43" s="195"/>
      <c r="ODA43" s="195"/>
      <c r="ODB43" s="195"/>
      <c r="ODC43" s="195"/>
      <c r="ODD43" s="195"/>
      <c r="ODE43" s="195"/>
      <c r="ODF43" s="195"/>
      <c r="ODG43" s="195"/>
      <c r="ODH43" s="195"/>
      <c r="ODI43" s="195"/>
      <c r="ODJ43" s="195"/>
      <c r="ODK43" s="195"/>
      <c r="ODL43" s="195"/>
      <c r="ODM43" s="195"/>
      <c r="ODN43" s="195"/>
      <c r="ODO43" s="195"/>
      <c r="ODP43" s="195"/>
      <c r="ODQ43" s="195"/>
      <c r="ODR43" s="195"/>
      <c r="ODS43" s="195"/>
      <c r="ODT43" s="195"/>
      <c r="ODU43" s="195"/>
      <c r="ODV43" s="195"/>
      <c r="ODW43" s="195"/>
      <c r="ODX43" s="195"/>
      <c r="ODY43" s="195"/>
      <c r="ODZ43" s="195"/>
      <c r="OEA43" s="195"/>
      <c r="OEB43" s="195"/>
      <c r="OEC43" s="195"/>
      <c r="OED43" s="195"/>
      <c r="OEE43" s="195"/>
      <c r="OEF43" s="195"/>
      <c r="OEG43" s="195"/>
      <c r="OEH43" s="195"/>
      <c r="OEI43" s="195"/>
      <c r="OEJ43" s="195"/>
      <c r="OEK43" s="195"/>
      <c r="OEL43" s="195"/>
      <c r="OEM43" s="195"/>
      <c r="OEN43" s="195"/>
      <c r="OEO43" s="195"/>
      <c r="OEP43" s="195"/>
      <c r="OEQ43" s="195"/>
      <c r="OER43" s="195"/>
      <c r="OES43" s="195"/>
      <c r="OET43" s="195"/>
      <c r="OEU43" s="195"/>
      <c r="OEV43" s="195"/>
      <c r="OEW43" s="195"/>
      <c r="OEX43" s="195"/>
      <c r="OEY43" s="195"/>
      <c r="OEZ43" s="195"/>
      <c r="OFA43" s="195"/>
      <c r="OFB43" s="195"/>
      <c r="OFC43" s="195"/>
      <c r="OFD43" s="195"/>
      <c r="OFE43" s="195"/>
      <c r="OFF43" s="195"/>
      <c r="OFG43" s="195"/>
      <c r="OFH43" s="195"/>
      <c r="OFI43" s="195"/>
      <c r="OFJ43" s="195"/>
      <c r="OFK43" s="195"/>
      <c r="OFL43" s="195"/>
      <c r="OFM43" s="195"/>
      <c r="OFN43" s="195"/>
      <c r="OFO43" s="195"/>
      <c r="OFP43" s="195"/>
      <c r="OFQ43" s="195"/>
      <c r="OFR43" s="195"/>
      <c r="OFS43" s="195"/>
      <c r="OFT43" s="195"/>
      <c r="OFU43" s="195"/>
      <c r="OFV43" s="195"/>
      <c r="OFW43" s="195"/>
      <c r="OFX43" s="195"/>
      <c r="OFY43" s="195"/>
      <c r="OFZ43" s="195"/>
      <c r="OGA43" s="195"/>
      <c r="OGB43" s="195"/>
      <c r="OGC43" s="195"/>
      <c r="OGD43" s="195"/>
      <c r="OGE43" s="195"/>
      <c r="OGF43" s="195"/>
      <c r="OGG43" s="195"/>
      <c r="OGH43" s="195"/>
      <c r="OGI43" s="195"/>
      <c r="OGJ43" s="195"/>
      <c r="OGK43" s="195"/>
      <c r="OGL43" s="195"/>
      <c r="OGM43" s="195"/>
      <c r="OGN43" s="195"/>
      <c r="OGO43" s="195"/>
      <c r="OGP43" s="195"/>
      <c r="OGQ43" s="195"/>
      <c r="OGR43" s="195"/>
      <c r="OGS43" s="195"/>
      <c r="OGT43" s="195"/>
      <c r="OGU43" s="195"/>
      <c r="OGV43" s="195"/>
      <c r="OGW43" s="195"/>
      <c r="OGX43" s="195"/>
      <c r="OGY43" s="195"/>
      <c r="OGZ43" s="195"/>
      <c r="OHA43" s="195"/>
      <c r="OHB43" s="195"/>
      <c r="OHC43" s="195"/>
      <c r="OHD43" s="195"/>
      <c r="OHE43" s="195"/>
      <c r="OHF43" s="195"/>
      <c r="OHG43" s="195"/>
      <c r="OHH43" s="195"/>
      <c r="OHI43" s="195"/>
      <c r="OHJ43" s="195"/>
      <c r="OHK43" s="195"/>
      <c r="OHL43" s="195"/>
      <c r="OHM43" s="195"/>
      <c r="OHN43" s="195"/>
      <c r="OHO43" s="195"/>
      <c r="OHP43" s="195"/>
      <c r="OHQ43" s="195"/>
      <c r="OHR43" s="195"/>
      <c r="OHS43" s="195"/>
      <c r="OHT43" s="195"/>
      <c r="OHU43" s="195"/>
      <c r="OHV43" s="195"/>
      <c r="OHW43" s="195"/>
      <c r="OHX43" s="195"/>
      <c r="OHY43" s="195"/>
      <c r="OHZ43" s="195"/>
      <c r="OIA43" s="195"/>
      <c r="OIB43" s="195"/>
      <c r="OIC43" s="195"/>
      <c r="OID43" s="195"/>
      <c r="OIE43" s="195"/>
      <c r="OIF43" s="195"/>
      <c r="OIG43" s="195"/>
      <c r="OIH43" s="195"/>
      <c r="OII43" s="195"/>
      <c r="OIJ43" s="195"/>
      <c r="OIK43" s="195"/>
      <c r="OIL43" s="195"/>
      <c r="OIM43" s="195"/>
      <c r="OIN43" s="195"/>
      <c r="OIO43" s="195"/>
      <c r="OIP43" s="195"/>
      <c r="OIQ43" s="195"/>
      <c r="OIR43" s="195"/>
      <c r="OIS43" s="195"/>
      <c r="OIT43" s="195"/>
      <c r="OIU43" s="195"/>
      <c r="OIV43" s="195"/>
      <c r="OIW43" s="195"/>
      <c r="OIX43" s="195"/>
      <c r="OIY43" s="195"/>
      <c r="OIZ43" s="195"/>
      <c r="OJA43" s="195"/>
      <c r="OJB43" s="195"/>
      <c r="OJC43" s="195"/>
      <c r="OJD43" s="195"/>
      <c r="OJE43" s="195"/>
      <c r="OJF43" s="195"/>
      <c r="OJG43" s="195"/>
      <c r="OJH43" s="195"/>
      <c r="OJI43" s="195"/>
      <c r="OJJ43" s="195"/>
      <c r="OJK43" s="195"/>
      <c r="OJL43" s="195"/>
      <c r="OJM43" s="195"/>
      <c r="OJN43" s="195"/>
      <c r="OJO43" s="195"/>
      <c r="OJP43" s="195"/>
      <c r="OJQ43" s="195"/>
      <c r="OJR43" s="195"/>
      <c r="OJS43" s="195"/>
      <c r="OJT43" s="195"/>
      <c r="OJU43" s="195"/>
      <c r="OJV43" s="195"/>
      <c r="OJW43" s="195"/>
      <c r="OJX43" s="195"/>
      <c r="OJY43" s="195"/>
      <c r="OJZ43" s="195"/>
      <c r="OKA43" s="195"/>
      <c r="OKB43" s="195"/>
      <c r="OKC43" s="195"/>
      <c r="OKD43" s="195"/>
      <c r="OKE43" s="195"/>
      <c r="OKF43" s="195"/>
      <c r="OKG43" s="195"/>
      <c r="OKH43" s="195"/>
      <c r="OKI43" s="195"/>
      <c r="OKJ43" s="195"/>
      <c r="OKK43" s="195"/>
      <c r="OKL43" s="195"/>
      <c r="OKM43" s="195"/>
      <c r="OKN43" s="195"/>
      <c r="OKO43" s="195"/>
      <c r="OKP43" s="195"/>
      <c r="OKQ43" s="195"/>
      <c r="OKR43" s="195"/>
      <c r="OKS43" s="195"/>
      <c r="OKT43" s="195"/>
      <c r="OKU43" s="195"/>
      <c r="OKV43" s="195"/>
      <c r="OKW43" s="195"/>
      <c r="OKX43" s="195"/>
      <c r="OKY43" s="195"/>
      <c r="OKZ43" s="195"/>
      <c r="OLA43" s="195"/>
      <c r="OLB43" s="195"/>
      <c r="OLC43" s="195"/>
      <c r="OLD43" s="195"/>
      <c r="OLE43" s="195"/>
      <c r="OLF43" s="195"/>
      <c r="OLG43" s="195"/>
      <c r="OLH43" s="195"/>
      <c r="OLI43" s="195"/>
      <c r="OLJ43" s="195"/>
      <c r="OLK43" s="195"/>
      <c r="OLL43" s="195"/>
      <c r="OLM43" s="195"/>
      <c r="OLN43" s="195"/>
      <c r="OLO43" s="195"/>
      <c r="OLP43" s="195"/>
      <c r="OLQ43" s="195"/>
      <c r="OLR43" s="195"/>
      <c r="OLS43" s="195"/>
      <c r="OLT43" s="195"/>
      <c r="OLU43" s="195"/>
      <c r="OLV43" s="195"/>
      <c r="OLW43" s="195"/>
      <c r="OLX43" s="195"/>
      <c r="OLY43" s="195"/>
      <c r="OLZ43" s="195"/>
      <c r="OMA43" s="195"/>
      <c r="OMB43" s="195"/>
      <c r="OMC43" s="195"/>
      <c r="OMD43" s="195"/>
      <c r="OME43" s="195"/>
      <c r="OMF43" s="195"/>
      <c r="OMG43" s="195"/>
      <c r="OMH43" s="195"/>
      <c r="OMI43" s="195"/>
      <c r="OMJ43" s="195"/>
      <c r="OMK43" s="195"/>
      <c r="OML43" s="195"/>
      <c r="OMM43" s="195"/>
      <c r="OMN43" s="195"/>
      <c r="OMO43" s="195"/>
      <c r="OMP43" s="195"/>
      <c r="OMQ43" s="195"/>
      <c r="OMR43" s="195"/>
      <c r="OMS43" s="195"/>
      <c r="OMT43" s="195"/>
      <c r="OMU43" s="195"/>
      <c r="OMV43" s="195"/>
      <c r="OMW43" s="195"/>
      <c r="OMX43" s="195"/>
      <c r="OMY43" s="195"/>
      <c r="OMZ43" s="195"/>
      <c r="ONA43" s="195"/>
      <c r="ONB43" s="195"/>
      <c r="ONC43" s="195"/>
      <c r="OND43" s="195"/>
      <c r="ONE43" s="195"/>
      <c r="ONF43" s="195"/>
      <c r="ONG43" s="195"/>
      <c r="ONH43" s="195"/>
      <c r="ONI43" s="195"/>
      <c r="ONJ43" s="195"/>
      <c r="ONK43" s="195"/>
      <c r="ONL43" s="195"/>
      <c r="ONM43" s="195"/>
      <c r="ONN43" s="195"/>
      <c r="ONO43" s="195"/>
      <c r="ONP43" s="195"/>
      <c r="ONQ43" s="195"/>
      <c r="ONR43" s="195"/>
      <c r="ONS43" s="195"/>
      <c r="ONT43" s="195"/>
      <c r="ONU43" s="195"/>
      <c r="ONV43" s="195"/>
      <c r="ONW43" s="195"/>
      <c r="ONX43" s="195"/>
      <c r="ONY43" s="195"/>
      <c r="ONZ43" s="195"/>
      <c r="OOA43" s="195"/>
      <c r="OOB43" s="195"/>
      <c r="OOC43" s="195"/>
      <c r="OOD43" s="195"/>
      <c r="OOE43" s="195"/>
      <c r="OOF43" s="195"/>
      <c r="OOG43" s="195"/>
      <c r="OOH43" s="195"/>
      <c r="OOI43" s="195"/>
      <c r="OOJ43" s="195"/>
      <c r="OOK43" s="195"/>
      <c r="OOL43" s="195"/>
      <c r="OOM43" s="195"/>
      <c r="OON43" s="195"/>
      <c r="OOO43" s="195"/>
      <c r="OOP43" s="195"/>
      <c r="OOQ43" s="195"/>
      <c r="OOR43" s="195"/>
      <c r="OOS43" s="195"/>
      <c r="OOT43" s="195"/>
      <c r="OOU43" s="195"/>
      <c r="OOV43" s="195"/>
      <c r="OOW43" s="195"/>
      <c r="OOX43" s="195"/>
      <c r="OOY43" s="195"/>
      <c r="OOZ43" s="195"/>
      <c r="OPA43" s="195"/>
      <c r="OPB43" s="195"/>
      <c r="OPC43" s="195"/>
      <c r="OPD43" s="195"/>
      <c r="OPE43" s="195"/>
      <c r="OPF43" s="195"/>
      <c r="OPG43" s="195"/>
      <c r="OPH43" s="195"/>
      <c r="OPI43" s="195"/>
      <c r="OPJ43" s="195"/>
      <c r="OPK43" s="195"/>
      <c r="OPL43" s="195"/>
      <c r="OPM43" s="195"/>
      <c r="OPN43" s="195"/>
      <c r="OPO43" s="195"/>
      <c r="OPP43" s="195"/>
      <c r="OPQ43" s="195"/>
      <c r="OPR43" s="195"/>
      <c r="OPS43" s="195"/>
      <c r="OPT43" s="195"/>
      <c r="OPU43" s="195"/>
      <c r="OPV43" s="195"/>
      <c r="OPW43" s="195"/>
      <c r="OPX43" s="195"/>
      <c r="OPY43" s="195"/>
      <c r="OPZ43" s="195"/>
      <c r="OQA43" s="195"/>
      <c r="OQB43" s="195"/>
      <c r="OQC43" s="195"/>
      <c r="OQD43" s="195"/>
      <c r="OQE43" s="195"/>
      <c r="OQF43" s="195"/>
      <c r="OQG43" s="195"/>
      <c r="OQH43" s="195"/>
      <c r="OQI43" s="195"/>
      <c r="OQJ43" s="195"/>
      <c r="OQK43" s="195"/>
      <c r="OQL43" s="195"/>
      <c r="OQM43" s="195"/>
      <c r="OQN43" s="195"/>
      <c r="OQO43" s="195"/>
      <c r="OQP43" s="195"/>
      <c r="OQQ43" s="195"/>
      <c r="OQR43" s="195"/>
      <c r="OQS43" s="195"/>
      <c r="OQT43" s="195"/>
      <c r="OQU43" s="195"/>
      <c r="OQV43" s="195"/>
      <c r="OQW43" s="195"/>
      <c r="OQX43" s="195"/>
      <c r="OQY43" s="195"/>
      <c r="OQZ43" s="195"/>
      <c r="ORA43" s="195"/>
      <c r="ORB43" s="195"/>
      <c r="ORC43" s="195"/>
      <c r="ORD43" s="195"/>
      <c r="ORE43" s="195"/>
      <c r="ORF43" s="195"/>
      <c r="ORG43" s="195"/>
      <c r="ORH43" s="195"/>
      <c r="ORI43" s="195"/>
      <c r="ORJ43" s="195"/>
      <c r="ORK43" s="195"/>
      <c r="ORL43" s="195"/>
      <c r="ORM43" s="195"/>
      <c r="ORN43" s="195"/>
      <c r="ORO43" s="195"/>
      <c r="ORP43" s="195"/>
      <c r="ORQ43" s="195"/>
      <c r="ORR43" s="195"/>
      <c r="ORS43" s="195"/>
      <c r="ORT43" s="195"/>
      <c r="ORU43" s="195"/>
      <c r="ORV43" s="195"/>
      <c r="ORW43" s="195"/>
      <c r="ORX43" s="195"/>
      <c r="ORY43" s="195"/>
      <c r="ORZ43" s="195"/>
      <c r="OSA43" s="195"/>
      <c r="OSB43" s="195"/>
      <c r="OSC43" s="195"/>
      <c r="OSD43" s="195"/>
      <c r="OSE43" s="195"/>
      <c r="OSF43" s="195"/>
      <c r="OSG43" s="195"/>
      <c r="OSH43" s="195"/>
      <c r="OSI43" s="195"/>
      <c r="OSJ43" s="195"/>
      <c r="OSK43" s="195"/>
      <c r="OSL43" s="195"/>
      <c r="OSM43" s="195"/>
      <c r="OSN43" s="195"/>
      <c r="OSO43" s="195"/>
      <c r="OSP43" s="195"/>
      <c r="OSQ43" s="195"/>
      <c r="OSR43" s="195"/>
      <c r="OSS43" s="195"/>
      <c r="OST43" s="195"/>
      <c r="OSU43" s="195"/>
      <c r="OSV43" s="195"/>
      <c r="OSW43" s="195"/>
      <c r="OSX43" s="195"/>
      <c r="OSY43" s="195"/>
      <c r="OSZ43" s="195"/>
      <c r="OTA43" s="195"/>
      <c r="OTB43" s="195"/>
      <c r="OTC43" s="195"/>
      <c r="OTD43" s="195"/>
      <c r="OTE43" s="195"/>
      <c r="OTF43" s="195"/>
      <c r="OTG43" s="195"/>
      <c r="OTH43" s="195"/>
      <c r="OTI43" s="195"/>
      <c r="OTJ43" s="195"/>
      <c r="OTK43" s="195"/>
      <c r="OTL43" s="195"/>
      <c r="OTM43" s="195"/>
      <c r="OTN43" s="195"/>
      <c r="OTO43" s="195"/>
      <c r="OTP43" s="195"/>
      <c r="OTQ43" s="195"/>
      <c r="OTR43" s="195"/>
      <c r="OTS43" s="195"/>
      <c r="OTT43" s="195"/>
      <c r="OTU43" s="195"/>
      <c r="OTV43" s="195"/>
      <c r="OTW43" s="195"/>
      <c r="OTX43" s="195"/>
      <c r="OTY43" s="195"/>
      <c r="OTZ43" s="195"/>
      <c r="OUA43" s="195"/>
      <c r="OUB43" s="195"/>
      <c r="OUC43" s="195"/>
      <c r="OUD43" s="195"/>
      <c r="OUE43" s="195"/>
      <c r="OUF43" s="195"/>
      <c r="OUG43" s="195"/>
      <c r="OUH43" s="195"/>
      <c r="OUI43" s="195"/>
      <c r="OUJ43" s="195"/>
      <c r="OUK43" s="195"/>
      <c r="OUL43" s="195"/>
      <c r="OUM43" s="195"/>
      <c r="OUN43" s="195"/>
      <c r="OUO43" s="195"/>
      <c r="OUP43" s="195"/>
      <c r="OUQ43" s="195"/>
      <c r="OUR43" s="195"/>
      <c r="OUS43" s="195"/>
      <c r="OUT43" s="195"/>
      <c r="OUU43" s="195"/>
      <c r="OUV43" s="195"/>
      <c r="OUW43" s="195"/>
      <c r="OUX43" s="195"/>
      <c r="OUY43" s="195"/>
      <c r="OUZ43" s="195"/>
      <c r="OVA43" s="195"/>
      <c r="OVB43" s="195"/>
      <c r="OVC43" s="195"/>
      <c r="OVD43" s="195"/>
      <c r="OVE43" s="195"/>
      <c r="OVF43" s="195"/>
      <c r="OVG43" s="195"/>
      <c r="OVH43" s="195"/>
      <c r="OVI43" s="195"/>
      <c r="OVJ43" s="195"/>
      <c r="OVK43" s="195"/>
      <c r="OVL43" s="195"/>
      <c r="OVM43" s="195"/>
      <c r="OVN43" s="195"/>
      <c r="OVO43" s="195"/>
      <c r="OVP43" s="195"/>
      <c r="OVQ43" s="195"/>
      <c r="OVR43" s="195"/>
      <c r="OVS43" s="195"/>
      <c r="OVT43" s="195"/>
      <c r="OVU43" s="195"/>
      <c r="OVV43" s="195"/>
      <c r="OVW43" s="195"/>
      <c r="OVX43" s="195"/>
      <c r="OVY43" s="195"/>
      <c r="OVZ43" s="195"/>
      <c r="OWA43" s="195"/>
      <c r="OWB43" s="195"/>
      <c r="OWC43" s="195"/>
      <c r="OWD43" s="195"/>
      <c r="OWE43" s="195"/>
      <c r="OWF43" s="195"/>
      <c r="OWG43" s="195"/>
      <c r="OWH43" s="195"/>
      <c r="OWI43" s="195"/>
      <c r="OWJ43" s="195"/>
      <c r="OWK43" s="195"/>
      <c r="OWL43" s="195"/>
      <c r="OWM43" s="195"/>
      <c r="OWN43" s="195"/>
      <c r="OWO43" s="195"/>
      <c r="OWP43" s="195"/>
      <c r="OWQ43" s="195"/>
      <c r="OWR43" s="195"/>
      <c r="OWS43" s="195"/>
      <c r="OWT43" s="195"/>
      <c r="OWU43" s="195"/>
      <c r="OWV43" s="195"/>
      <c r="OWW43" s="195"/>
      <c r="OWX43" s="195"/>
      <c r="OWY43" s="195"/>
      <c r="OWZ43" s="195"/>
      <c r="OXA43" s="195"/>
      <c r="OXB43" s="195"/>
      <c r="OXC43" s="195"/>
      <c r="OXD43" s="195"/>
      <c r="OXE43" s="195"/>
      <c r="OXF43" s="195"/>
      <c r="OXG43" s="195"/>
      <c r="OXH43" s="195"/>
      <c r="OXI43" s="195"/>
      <c r="OXJ43" s="195"/>
      <c r="OXK43" s="195"/>
      <c r="OXL43" s="195"/>
      <c r="OXM43" s="195"/>
      <c r="OXN43" s="195"/>
      <c r="OXO43" s="195"/>
      <c r="OXP43" s="195"/>
      <c r="OXQ43" s="195"/>
      <c r="OXR43" s="195"/>
      <c r="OXS43" s="195"/>
      <c r="OXT43" s="195"/>
      <c r="OXU43" s="195"/>
      <c r="OXV43" s="195"/>
      <c r="OXW43" s="195"/>
      <c r="OXX43" s="195"/>
      <c r="OXY43" s="195"/>
      <c r="OXZ43" s="195"/>
      <c r="OYA43" s="195"/>
      <c r="OYB43" s="195"/>
      <c r="OYC43" s="195"/>
      <c r="OYD43" s="195"/>
      <c r="OYE43" s="195"/>
      <c r="OYF43" s="195"/>
      <c r="OYG43" s="195"/>
      <c r="OYH43" s="195"/>
      <c r="OYI43" s="195"/>
      <c r="OYJ43" s="195"/>
      <c r="OYK43" s="195"/>
      <c r="OYL43" s="195"/>
      <c r="OYM43" s="195"/>
      <c r="OYN43" s="195"/>
      <c r="OYO43" s="195"/>
      <c r="OYP43" s="195"/>
      <c r="OYQ43" s="195"/>
      <c r="OYR43" s="195"/>
      <c r="OYS43" s="195"/>
      <c r="OYT43" s="195"/>
      <c r="OYU43" s="195"/>
      <c r="OYV43" s="195"/>
      <c r="OYW43" s="195"/>
      <c r="OYX43" s="195"/>
      <c r="OYY43" s="195"/>
      <c r="OYZ43" s="195"/>
      <c r="OZA43" s="195"/>
      <c r="OZB43" s="195"/>
      <c r="OZC43" s="195"/>
      <c r="OZD43" s="195"/>
      <c r="OZE43" s="195"/>
      <c r="OZF43" s="195"/>
      <c r="OZG43" s="195"/>
      <c r="OZH43" s="195"/>
      <c r="OZI43" s="195"/>
      <c r="OZJ43" s="195"/>
      <c r="OZK43" s="195"/>
      <c r="OZL43" s="195"/>
      <c r="OZM43" s="195"/>
      <c r="OZN43" s="195"/>
      <c r="OZO43" s="195"/>
      <c r="OZP43" s="195"/>
      <c r="OZQ43" s="195"/>
      <c r="OZR43" s="195"/>
      <c r="OZS43" s="195"/>
      <c r="OZT43" s="195"/>
      <c r="OZU43" s="195"/>
      <c r="OZV43" s="195"/>
      <c r="OZW43" s="195"/>
      <c r="OZX43" s="195"/>
      <c r="OZY43" s="195"/>
      <c r="OZZ43" s="195"/>
      <c r="PAA43" s="195"/>
      <c r="PAB43" s="195"/>
      <c r="PAC43" s="195"/>
      <c r="PAD43" s="195"/>
      <c r="PAE43" s="195"/>
      <c r="PAF43" s="195"/>
      <c r="PAG43" s="195"/>
      <c r="PAH43" s="195"/>
      <c r="PAI43" s="195"/>
      <c r="PAJ43" s="195"/>
      <c r="PAK43" s="195"/>
      <c r="PAL43" s="195"/>
      <c r="PAM43" s="195"/>
      <c r="PAN43" s="195"/>
      <c r="PAO43" s="195"/>
      <c r="PAP43" s="195"/>
      <c r="PAQ43" s="195"/>
      <c r="PAR43" s="195"/>
      <c r="PAS43" s="195"/>
      <c r="PAT43" s="195"/>
      <c r="PAU43" s="195"/>
      <c r="PAV43" s="195"/>
      <c r="PAW43" s="195"/>
      <c r="PAX43" s="195"/>
      <c r="PAY43" s="195"/>
      <c r="PAZ43" s="195"/>
      <c r="PBA43" s="195"/>
      <c r="PBB43" s="195"/>
      <c r="PBC43" s="195"/>
      <c r="PBD43" s="195"/>
      <c r="PBE43" s="195"/>
      <c r="PBF43" s="195"/>
      <c r="PBG43" s="195"/>
      <c r="PBH43" s="195"/>
      <c r="PBI43" s="195"/>
      <c r="PBJ43" s="195"/>
      <c r="PBK43" s="195"/>
      <c r="PBL43" s="195"/>
      <c r="PBM43" s="195"/>
      <c r="PBN43" s="195"/>
      <c r="PBO43" s="195"/>
      <c r="PBP43" s="195"/>
      <c r="PBQ43" s="195"/>
      <c r="PBR43" s="195"/>
      <c r="PBS43" s="195"/>
      <c r="PBT43" s="195"/>
      <c r="PBU43" s="195"/>
      <c r="PBV43" s="195"/>
      <c r="PBW43" s="195"/>
      <c r="PBX43" s="195"/>
      <c r="PBY43" s="195"/>
      <c r="PBZ43" s="195"/>
      <c r="PCA43" s="195"/>
      <c r="PCB43" s="195"/>
      <c r="PCC43" s="195"/>
      <c r="PCD43" s="195"/>
      <c r="PCE43" s="195"/>
      <c r="PCF43" s="195"/>
      <c r="PCG43" s="195"/>
      <c r="PCH43" s="195"/>
      <c r="PCI43" s="195"/>
      <c r="PCJ43" s="195"/>
      <c r="PCK43" s="195"/>
      <c r="PCL43" s="195"/>
      <c r="PCM43" s="195"/>
      <c r="PCN43" s="195"/>
      <c r="PCO43" s="195"/>
      <c r="PCP43" s="195"/>
      <c r="PCQ43" s="195"/>
      <c r="PCR43" s="195"/>
      <c r="PCS43" s="195"/>
      <c r="PCT43" s="195"/>
      <c r="PCU43" s="195"/>
      <c r="PCV43" s="195"/>
      <c r="PCW43" s="195"/>
      <c r="PCX43" s="195"/>
      <c r="PCY43" s="195"/>
      <c r="PCZ43" s="195"/>
      <c r="PDA43" s="195"/>
      <c r="PDB43" s="195"/>
      <c r="PDC43" s="195"/>
      <c r="PDD43" s="195"/>
      <c r="PDE43" s="195"/>
      <c r="PDF43" s="195"/>
      <c r="PDG43" s="195"/>
      <c r="PDH43" s="195"/>
      <c r="PDI43" s="195"/>
      <c r="PDJ43" s="195"/>
      <c r="PDK43" s="195"/>
      <c r="PDL43" s="195"/>
      <c r="PDM43" s="195"/>
      <c r="PDN43" s="195"/>
      <c r="PDO43" s="195"/>
      <c r="PDP43" s="195"/>
      <c r="PDQ43" s="195"/>
      <c r="PDR43" s="195"/>
      <c r="PDS43" s="195"/>
      <c r="PDT43" s="195"/>
      <c r="PDU43" s="195"/>
      <c r="PDV43" s="195"/>
      <c r="PDW43" s="195"/>
      <c r="PDX43" s="195"/>
      <c r="PDY43" s="195"/>
      <c r="PDZ43" s="195"/>
      <c r="PEA43" s="195"/>
      <c r="PEB43" s="195"/>
      <c r="PEC43" s="195"/>
      <c r="PED43" s="195"/>
      <c r="PEE43" s="195"/>
      <c r="PEF43" s="195"/>
      <c r="PEG43" s="195"/>
      <c r="PEH43" s="195"/>
      <c r="PEI43" s="195"/>
      <c r="PEJ43" s="195"/>
      <c r="PEK43" s="195"/>
      <c r="PEL43" s="195"/>
      <c r="PEM43" s="195"/>
      <c r="PEN43" s="195"/>
      <c r="PEO43" s="195"/>
      <c r="PEP43" s="195"/>
      <c r="PEQ43" s="195"/>
      <c r="PER43" s="195"/>
      <c r="PES43" s="195"/>
      <c r="PET43" s="195"/>
      <c r="PEU43" s="195"/>
      <c r="PEV43" s="195"/>
      <c r="PEW43" s="195"/>
      <c r="PEX43" s="195"/>
      <c r="PEY43" s="195"/>
      <c r="PEZ43" s="195"/>
      <c r="PFA43" s="195"/>
      <c r="PFB43" s="195"/>
      <c r="PFC43" s="195"/>
      <c r="PFD43" s="195"/>
      <c r="PFE43" s="195"/>
      <c r="PFF43" s="195"/>
      <c r="PFG43" s="195"/>
      <c r="PFH43" s="195"/>
      <c r="PFI43" s="195"/>
      <c r="PFJ43" s="195"/>
      <c r="PFK43" s="195"/>
      <c r="PFL43" s="195"/>
      <c r="PFM43" s="195"/>
      <c r="PFN43" s="195"/>
      <c r="PFO43" s="195"/>
      <c r="PFP43" s="195"/>
      <c r="PFQ43" s="195"/>
      <c r="PFR43" s="195"/>
      <c r="PFS43" s="195"/>
      <c r="PFT43" s="195"/>
      <c r="PFU43" s="195"/>
      <c r="PFV43" s="195"/>
      <c r="PFW43" s="195"/>
      <c r="PFX43" s="195"/>
      <c r="PFY43" s="195"/>
      <c r="PFZ43" s="195"/>
      <c r="PGA43" s="195"/>
      <c r="PGB43" s="195"/>
      <c r="PGC43" s="195"/>
      <c r="PGD43" s="195"/>
      <c r="PGE43" s="195"/>
      <c r="PGF43" s="195"/>
      <c r="PGG43" s="195"/>
      <c r="PGH43" s="195"/>
      <c r="PGI43" s="195"/>
      <c r="PGJ43" s="195"/>
      <c r="PGK43" s="195"/>
      <c r="PGL43" s="195"/>
      <c r="PGM43" s="195"/>
      <c r="PGN43" s="195"/>
      <c r="PGO43" s="195"/>
      <c r="PGP43" s="195"/>
      <c r="PGQ43" s="195"/>
      <c r="PGR43" s="195"/>
      <c r="PGS43" s="195"/>
      <c r="PGT43" s="195"/>
      <c r="PGU43" s="195"/>
      <c r="PGV43" s="195"/>
      <c r="PGW43" s="195"/>
      <c r="PGX43" s="195"/>
      <c r="PGY43" s="195"/>
      <c r="PGZ43" s="195"/>
      <c r="PHA43" s="195"/>
      <c r="PHB43" s="195"/>
      <c r="PHC43" s="195"/>
      <c r="PHD43" s="195"/>
      <c r="PHE43" s="195"/>
      <c r="PHF43" s="195"/>
      <c r="PHG43" s="195"/>
      <c r="PHH43" s="195"/>
      <c r="PHI43" s="195"/>
      <c r="PHJ43" s="195"/>
      <c r="PHK43" s="195"/>
      <c r="PHL43" s="195"/>
      <c r="PHM43" s="195"/>
      <c r="PHN43" s="195"/>
      <c r="PHO43" s="195"/>
      <c r="PHP43" s="195"/>
      <c r="PHQ43" s="195"/>
      <c r="PHR43" s="195"/>
      <c r="PHS43" s="195"/>
      <c r="PHT43" s="195"/>
      <c r="PHU43" s="195"/>
      <c r="PHV43" s="195"/>
      <c r="PHW43" s="195"/>
      <c r="PHX43" s="195"/>
      <c r="PHY43" s="195"/>
      <c r="PHZ43" s="195"/>
      <c r="PIA43" s="195"/>
      <c r="PIB43" s="195"/>
      <c r="PIC43" s="195"/>
      <c r="PID43" s="195"/>
      <c r="PIE43" s="195"/>
      <c r="PIF43" s="195"/>
      <c r="PIG43" s="195"/>
      <c r="PIH43" s="195"/>
      <c r="PII43" s="195"/>
      <c r="PIJ43" s="195"/>
      <c r="PIK43" s="195"/>
      <c r="PIL43" s="195"/>
      <c r="PIM43" s="195"/>
      <c r="PIN43" s="195"/>
      <c r="PIO43" s="195"/>
      <c r="PIP43" s="195"/>
      <c r="PIQ43" s="195"/>
      <c r="PIR43" s="195"/>
      <c r="PIS43" s="195"/>
      <c r="PIT43" s="195"/>
      <c r="PIU43" s="195"/>
      <c r="PIV43" s="195"/>
      <c r="PIW43" s="195"/>
      <c r="PIX43" s="195"/>
      <c r="PIY43" s="195"/>
      <c r="PIZ43" s="195"/>
      <c r="PJA43" s="195"/>
      <c r="PJB43" s="195"/>
      <c r="PJC43" s="195"/>
      <c r="PJD43" s="195"/>
      <c r="PJE43" s="195"/>
      <c r="PJF43" s="195"/>
      <c r="PJG43" s="195"/>
      <c r="PJH43" s="195"/>
      <c r="PJI43" s="195"/>
      <c r="PJJ43" s="195"/>
      <c r="PJK43" s="195"/>
      <c r="PJL43" s="195"/>
      <c r="PJM43" s="195"/>
      <c r="PJN43" s="195"/>
      <c r="PJO43" s="195"/>
      <c r="PJP43" s="195"/>
      <c r="PJQ43" s="195"/>
      <c r="PJR43" s="195"/>
      <c r="PJS43" s="195"/>
      <c r="PJT43" s="195"/>
      <c r="PJU43" s="195"/>
      <c r="PJV43" s="195"/>
      <c r="PJW43" s="195"/>
      <c r="PJX43" s="195"/>
      <c r="PJY43" s="195"/>
      <c r="PJZ43" s="195"/>
      <c r="PKA43" s="195"/>
      <c r="PKB43" s="195"/>
      <c r="PKC43" s="195"/>
      <c r="PKD43" s="195"/>
      <c r="PKE43" s="195"/>
      <c r="PKF43" s="195"/>
      <c r="PKG43" s="195"/>
      <c r="PKH43" s="195"/>
      <c r="PKI43" s="195"/>
      <c r="PKJ43" s="195"/>
      <c r="PKK43" s="195"/>
      <c r="PKL43" s="195"/>
      <c r="PKM43" s="195"/>
      <c r="PKN43" s="195"/>
      <c r="PKO43" s="195"/>
      <c r="PKP43" s="195"/>
      <c r="PKQ43" s="195"/>
      <c r="PKR43" s="195"/>
      <c r="PKS43" s="195"/>
      <c r="PKT43" s="195"/>
      <c r="PKU43" s="195"/>
      <c r="PKV43" s="195"/>
      <c r="PKW43" s="195"/>
      <c r="PKX43" s="195"/>
      <c r="PKY43" s="195"/>
      <c r="PKZ43" s="195"/>
      <c r="PLA43" s="195"/>
      <c r="PLB43" s="195"/>
      <c r="PLC43" s="195"/>
      <c r="PLD43" s="195"/>
      <c r="PLE43" s="195"/>
      <c r="PLF43" s="195"/>
      <c r="PLG43" s="195"/>
      <c r="PLH43" s="195"/>
      <c r="PLI43" s="195"/>
      <c r="PLJ43" s="195"/>
      <c r="PLK43" s="195"/>
      <c r="PLL43" s="195"/>
      <c r="PLM43" s="195"/>
      <c r="PLN43" s="195"/>
      <c r="PLO43" s="195"/>
      <c r="PLP43" s="195"/>
      <c r="PLQ43" s="195"/>
      <c r="PLR43" s="195"/>
      <c r="PLS43" s="195"/>
      <c r="PLT43" s="195"/>
      <c r="PLU43" s="195"/>
      <c r="PLV43" s="195"/>
      <c r="PLW43" s="195"/>
      <c r="PLX43" s="195"/>
      <c r="PLY43" s="195"/>
      <c r="PLZ43" s="195"/>
      <c r="PMA43" s="195"/>
      <c r="PMB43" s="195"/>
      <c r="PMC43" s="195"/>
      <c r="PMD43" s="195"/>
      <c r="PME43" s="195"/>
      <c r="PMF43" s="195"/>
      <c r="PMG43" s="195"/>
      <c r="PMH43" s="195"/>
      <c r="PMI43" s="195"/>
      <c r="PMJ43" s="195"/>
      <c r="PMK43" s="195"/>
      <c r="PML43" s="195"/>
      <c r="PMM43" s="195"/>
      <c r="PMN43" s="195"/>
      <c r="PMO43" s="195"/>
      <c r="PMP43" s="195"/>
      <c r="PMQ43" s="195"/>
      <c r="PMR43" s="195"/>
      <c r="PMS43" s="195"/>
      <c r="PMT43" s="195"/>
      <c r="PMU43" s="195"/>
      <c r="PMV43" s="195"/>
      <c r="PMW43" s="195"/>
      <c r="PMX43" s="195"/>
      <c r="PMY43" s="195"/>
      <c r="PMZ43" s="195"/>
      <c r="PNA43" s="195"/>
      <c r="PNB43" s="195"/>
      <c r="PNC43" s="195"/>
      <c r="PND43" s="195"/>
      <c r="PNE43" s="195"/>
      <c r="PNF43" s="195"/>
      <c r="PNG43" s="195"/>
      <c r="PNH43" s="195"/>
      <c r="PNI43" s="195"/>
      <c r="PNJ43" s="195"/>
      <c r="PNK43" s="195"/>
      <c r="PNL43" s="195"/>
      <c r="PNM43" s="195"/>
      <c r="PNN43" s="195"/>
      <c r="PNO43" s="195"/>
      <c r="PNP43" s="195"/>
      <c r="PNQ43" s="195"/>
      <c r="PNR43" s="195"/>
      <c r="PNS43" s="195"/>
      <c r="PNT43" s="195"/>
      <c r="PNU43" s="195"/>
      <c r="PNV43" s="195"/>
      <c r="PNW43" s="195"/>
      <c r="PNX43" s="195"/>
      <c r="PNY43" s="195"/>
      <c r="PNZ43" s="195"/>
      <c r="POA43" s="195"/>
      <c r="POB43" s="195"/>
      <c r="POC43" s="195"/>
      <c r="POD43" s="195"/>
      <c r="POE43" s="195"/>
      <c r="POF43" s="195"/>
      <c r="POG43" s="195"/>
      <c r="POH43" s="195"/>
      <c r="POI43" s="195"/>
      <c r="POJ43" s="195"/>
      <c r="POK43" s="195"/>
      <c r="POL43" s="195"/>
      <c r="POM43" s="195"/>
      <c r="PON43" s="195"/>
      <c r="POO43" s="195"/>
      <c r="POP43" s="195"/>
      <c r="POQ43" s="195"/>
      <c r="POR43" s="195"/>
      <c r="POS43" s="195"/>
      <c r="POT43" s="195"/>
      <c r="POU43" s="195"/>
      <c r="POV43" s="195"/>
      <c r="POW43" s="195"/>
      <c r="POX43" s="195"/>
      <c r="POY43" s="195"/>
      <c r="POZ43" s="195"/>
      <c r="PPA43" s="195"/>
      <c r="PPB43" s="195"/>
      <c r="PPC43" s="195"/>
      <c r="PPD43" s="195"/>
      <c r="PPE43" s="195"/>
      <c r="PPF43" s="195"/>
      <c r="PPG43" s="195"/>
      <c r="PPH43" s="195"/>
      <c r="PPI43" s="195"/>
      <c r="PPJ43" s="195"/>
      <c r="PPK43" s="195"/>
      <c r="PPL43" s="195"/>
      <c r="PPM43" s="195"/>
      <c r="PPN43" s="195"/>
      <c r="PPO43" s="195"/>
      <c r="PPP43" s="195"/>
      <c r="PPQ43" s="195"/>
      <c r="PPR43" s="195"/>
      <c r="PPS43" s="195"/>
      <c r="PPT43" s="195"/>
      <c r="PPU43" s="195"/>
      <c r="PPV43" s="195"/>
      <c r="PPW43" s="195"/>
      <c r="PPX43" s="195"/>
      <c r="PPY43" s="195"/>
      <c r="PPZ43" s="195"/>
      <c r="PQA43" s="195"/>
      <c r="PQB43" s="195"/>
      <c r="PQC43" s="195"/>
      <c r="PQD43" s="195"/>
      <c r="PQE43" s="195"/>
      <c r="PQF43" s="195"/>
      <c r="PQG43" s="195"/>
      <c r="PQH43" s="195"/>
      <c r="PQI43" s="195"/>
      <c r="PQJ43" s="195"/>
      <c r="PQK43" s="195"/>
      <c r="PQL43" s="195"/>
      <c r="PQM43" s="195"/>
      <c r="PQN43" s="195"/>
      <c r="PQO43" s="195"/>
      <c r="PQP43" s="195"/>
      <c r="PQQ43" s="195"/>
      <c r="PQR43" s="195"/>
      <c r="PQS43" s="195"/>
      <c r="PQT43" s="195"/>
      <c r="PQU43" s="195"/>
      <c r="PQV43" s="195"/>
      <c r="PQW43" s="195"/>
      <c r="PQX43" s="195"/>
      <c r="PQY43" s="195"/>
      <c r="PQZ43" s="195"/>
      <c r="PRA43" s="195"/>
      <c r="PRB43" s="195"/>
      <c r="PRC43" s="195"/>
      <c r="PRD43" s="195"/>
      <c r="PRE43" s="195"/>
      <c r="PRF43" s="195"/>
      <c r="PRG43" s="195"/>
      <c r="PRH43" s="195"/>
      <c r="PRI43" s="195"/>
      <c r="PRJ43" s="195"/>
      <c r="PRK43" s="195"/>
      <c r="PRL43" s="195"/>
      <c r="PRM43" s="195"/>
      <c r="PRN43" s="195"/>
      <c r="PRO43" s="195"/>
      <c r="PRP43" s="195"/>
      <c r="PRQ43" s="195"/>
      <c r="PRR43" s="195"/>
      <c r="PRS43" s="195"/>
      <c r="PRT43" s="195"/>
      <c r="PRU43" s="195"/>
      <c r="PRV43" s="195"/>
      <c r="PRW43" s="195"/>
      <c r="PRX43" s="195"/>
      <c r="PRY43" s="195"/>
      <c r="PRZ43" s="195"/>
      <c r="PSA43" s="195"/>
      <c r="PSB43" s="195"/>
      <c r="PSC43" s="195"/>
      <c r="PSD43" s="195"/>
      <c r="PSE43" s="195"/>
      <c r="PSF43" s="195"/>
      <c r="PSG43" s="195"/>
      <c r="PSH43" s="195"/>
      <c r="PSI43" s="195"/>
      <c r="PSJ43" s="195"/>
      <c r="PSK43" s="195"/>
      <c r="PSL43" s="195"/>
      <c r="PSM43" s="195"/>
      <c r="PSN43" s="195"/>
      <c r="PSO43" s="195"/>
      <c r="PSP43" s="195"/>
      <c r="PSQ43" s="195"/>
      <c r="PSR43" s="195"/>
      <c r="PSS43" s="195"/>
      <c r="PST43" s="195"/>
      <c r="PSU43" s="195"/>
      <c r="PSV43" s="195"/>
      <c r="PSW43" s="195"/>
      <c r="PSX43" s="195"/>
      <c r="PSY43" s="195"/>
      <c r="PSZ43" s="195"/>
      <c r="PTA43" s="195"/>
      <c r="PTB43" s="195"/>
      <c r="PTC43" s="195"/>
      <c r="PTD43" s="195"/>
      <c r="PTE43" s="195"/>
      <c r="PTF43" s="195"/>
      <c r="PTG43" s="195"/>
      <c r="PTH43" s="195"/>
      <c r="PTI43" s="195"/>
      <c r="PTJ43" s="195"/>
      <c r="PTK43" s="195"/>
      <c r="PTL43" s="195"/>
      <c r="PTM43" s="195"/>
      <c r="PTN43" s="195"/>
      <c r="PTO43" s="195"/>
      <c r="PTP43" s="195"/>
      <c r="PTQ43" s="195"/>
      <c r="PTR43" s="195"/>
      <c r="PTS43" s="195"/>
      <c r="PTT43" s="195"/>
      <c r="PTU43" s="195"/>
      <c r="PTV43" s="195"/>
      <c r="PTW43" s="195"/>
      <c r="PTX43" s="195"/>
      <c r="PTY43" s="195"/>
      <c r="PTZ43" s="195"/>
      <c r="PUA43" s="195"/>
      <c r="PUB43" s="195"/>
      <c r="PUC43" s="195"/>
      <c r="PUD43" s="195"/>
      <c r="PUE43" s="195"/>
      <c r="PUF43" s="195"/>
      <c r="PUG43" s="195"/>
      <c r="PUH43" s="195"/>
      <c r="PUI43" s="195"/>
      <c r="PUJ43" s="195"/>
      <c r="PUK43" s="195"/>
      <c r="PUL43" s="195"/>
      <c r="PUM43" s="195"/>
      <c r="PUN43" s="195"/>
      <c r="PUO43" s="195"/>
      <c r="PUP43" s="195"/>
      <c r="PUQ43" s="195"/>
      <c r="PUR43" s="195"/>
      <c r="PUS43" s="195"/>
      <c r="PUT43" s="195"/>
      <c r="PUU43" s="195"/>
      <c r="PUV43" s="195"/>
      <c r="PUW43" s="195"/>
      <c r="PUX43" s="195"/>
      <c r="PUY43" s="195"/>
      <c r="PUZ43" s="195"/>
      <c r="PVA43" s="195"/>
      <c r="PVB43" s="195"/>
      <c r="PVC43" s="195"/>
      <c r="PVD43" s="195"/>
      <c r="PVE43" s="195"/>
      <c r="PVF43" s="195"/>
      <c r="PVG43" s="195"/>
      <c r="PVH43" s="195"/>
      <c r="PVI43" s="195"/>
      <c r="PVJ43" s="195"/>
      <c r="PVK43" s="195"/>
      <c r="PVL43" s="195"/>
      <c r="PVM43" s="195"/>
      <c r="PVN43" s="195"/>
      <c r="PVO43" s="195"/>
      <c r="PVP43" s="195"/>
      <c r="PVQ43" s="195"/>
      <c r="PVR43" s="195"/>
      <c r="PVS43" s="195"/>
      <c r="PVT43" s="195"/>
      <c r="PVU43" s="195"/>
      <c r="PVV43" s="195"/>
      <c r="PVW43" s="195"/>
      <c r="PVX43" s="195"/>
      <c r="PVY43" s="195"/>
      <c r="PVZ43" s="195"/>
      <c r="PWA43" s="195"/>
      <c r="PWB43" s="195"/>
      <c r="PWC43" s="195"/>
      <c r="PWD43" s="195"/>
      <c r="PWE43" s="195"/>
      <c r="PWF43" s="195"/>
      <c r="PWG43" s="195"/>
      <c r="PWH43" s="195"/>
      <c r="PWI43" s="195"/>
      <c r="PWJ43" s="195"/>
      <c r="PWK43" s="195"/>
      <c r="PWL43" s="195"/>
      <c r="PWM43" s="195"/>
      <c r="PWN43" s="195"/>
      <c r="PWO43" s="195"/>
      <c r="PWP43" s="195"/>
      <c r="PWQ43" s="195"/>
      <c r="PWR43" s="195"/>
      <c r="PWS43" s="195"/>
      <c r="PWT43" s="195"/>
      <c r="PWU43" s="195"/>
      <c r="PWV43" s="195"/>
      <c r="PWW43" s="195"/>
      <c r="PWX43" s="195"/>
      <c r="PWY43" s="195"/>
      <c r="PWZ43" s="195"/>
      <c r="PXA43" s="195"/>
      <c r="PXB43" s="195"/>
      <c r="PXC43" s="195"/>
      <c r="PXD43" s="195"/>
      <c r="PXE43" s="195"/>
      <c r="PXF43" s="195"/>
      <c r="PXG43" s="195"/>
      <c r="PXH43" s="195"/>
      <c r="PXI43" s="195"/>
      <c r="PXJ43" s="195"/>
      <c r="PXK43" s="195"/>
      <c r="PXL43" s="195"/>
      <c r="PXM43" s="195"/>
      <c r="PXN43" s="195"/>
      <c r="PXO43" s="195"/>
      <c r="PXP43" s="195"/>
      <c r="PXQ43" s="195"/>
      <c r="PXR43" s="195"/>
      <c r="PXS43" s="195"/>
      <c r="PXT43" s="195"/>
      <c r="PXU43" s="195"/>
      <c r="PXV43" s="195"/>
      <c r="PXW43" s="195"/>
      <c r="PXX43" s="195"/>
      <c r="PXY43" s="195"/>
      <c r="PXZ43" s="195"/>
      <c r="PYA43" s="195"/>
      <c r="PYB43" s="195"/>
      <c r="PYC43" s="195"/>
      <c r="PYD43" s="195"/>
      <c r="PYE43" s="195"/>
      <c r="PYF43" s="195"/>
      <c r="PYG43" s="195"/>
      <c r="PYH43" s="195"/>
      <c r="PYI43" s="195"/>
      <c r="PYJ43" s="195"/>
      <c r="PYK43" s="195"/>
      <c r="PYL43" s="195"/>
      <c r="PYM43" s="195"/>
      <c r="PYN43" s="195"/>
      <c r="PYO43" s="195"/>
      <c r="PYP43" s="195"/>
      <c r="PYQ43" s="195"/>
      <c r="PYR43" s="195"/>
      <c r="PYS43" s="195"/>
      <c r="PYT43" s="195"/>
      <c r="PYU43" s="195"/>
      <c r="PYV43" s="195"/>
      <c r="PYW43" s="195"/>
      <c r="PYX43" s="195"/>
      <c r="PYY43" s="195"/>
      <c r="PYZ43" s="195"/>
      <c r="PZA43" s="195"/>
      <c r="PZB43" s="195"/>
      <c r="PZC43" s="195"/>
      <c r="PZD43" s="195"/>
      <c r="PZE43" s="195"/>
      <c r="PZF43" s="195"/>
      <c r="PZG43" s="195"/>
      <c r="PZH43" s="195"/>
      <c r="PZI43" s="195"/>
      <c r="PZJ43" s="195"/>
      <c r="PZK43" s="195"/>
      <c r="PZL43" s="195"/>
      <c r="PZM43" s="195"/>
      <c r="PZN43" s="195"/>
      <c r="PZO43" s="195"/>
      <c r="PZP43" s="195"/>
      <c r="PZQ43" s="195"/>
      <c r="PZR43" s="195"/>
      <c r="PZS43" s="195"/>
      <c r="PZT43" s="195"/>
      <c r="PZU43" s="195"/>
      <c r="PZV43" s="195"/>
      <c r="PZW43" s="195"/>
      <c r="PZX43" s="195"/>
      <c r="PZY43" s="195"/>
      <c r="PZZ43" s="195"/>
      <c r="QAA43" s="195"/>
      <c r="QAB43" s="195"/>
      <c r="QAC43" s="195"/>
      <c r="QAD43" s="195"/>
      <c r="QAE43" s="195"/>
      <c r="QAF43" s="195"/>
      <c r="QAG43" s="195"/>
      <c r="QAH43" s="195"/>
      <c r="QAI43" s="195"/>
      <c r="QAJ43" s="195"/>
      <c r="QAK43" s="195"/>
      <c r="QAL43" s="195"/>
      <c r="QAM43" s="195"/>
      <c r="QAN43" s="195"/>
      <c r="QAO43" s="195"/>
      <c r="QAP43" s="195"/>
      <c r="QAQ43" s="195"/>
      <c r="QAR43" s="195"/>
      <c r="QAS43" s="195"/>
      <c r="QAT43" s="195"/>
      <c r="QAU43" s="195"/>
      <c r="QAV43" s="195"/>
      <c r="QAW43" s="195"/>
      <c r="QAX43" s="195"/>
      <c r="QAY43" s="195"/>
      <c r="QAZ43" s="195"/>
      <c r="QBA43" s="195"/>
      <c r="QBB43" s="195"/>
      <c r="QBC43" s="195"/>
      <c r="QBD43" s="195"/>
      <c r="QBE43" s="195"/>
      <c r="QBF43" s="195"/>
      <c r="QBG43" s="195"/>
      <c r="QBH43" s="195"/>
      <c r="QBI43" s="195"/>
      <c r="QBJ43" s="195"/>
      <c r="QBK43" s="195"/>
      <c r="QBL43" s="195"/>
      <c r="QBM43" s="195"/>
      <c r="QBN43" s="195"/>
      <c r="QBO43" s="195"/>
      <c r="QBP43" s="195"/>
      <c r="QBQ43" s="195"/>
      <c r="QBR43" s="195"/>
      <c r="QBS43" s="195"/>
      <c r="QBT43" s="195"/>
      <c r="QBU43" s="195"/>
      <c r="QBV43" s="195"/>
      <c r="QBW43" s="195"/>
      <c r="QBX43" s="195"/>
      <c r="QBY43" s="195"/>
      <c r="QBZ43" s="195"/>
      <c r="QCA43" s="195"/>
      <c r="QCB43" s="195"/>
      <c r="QCC43" s="195"/>
      <c r="QCD43" s="195"/>
      <c r="QCE43" s="195"/>
      <c r="QCF43" s="195"/>
      <c r="QCG43" s="195"/>
      <c r="QCH43" s="195"/>
      <c r="QCI43" s="195"/>
      <c r="QCJ43" s="195"/>
      <c r="QCK43" s="195"/>
      <c r="QCL43" s="195"/>
      <c r="QCM43" s="195"/>
      <c r="QCN43" s="195"/>
      <c r="QCO43" s="195"/>
      <c r="QCP43" s="195"/>
      <c r="QCQ43" s="195"/>
      <c r="QCR43" s="195"/>
      <c r="QCS43" s="195"/>
      <c r="QCT43" s="195"/>
      <c r="QCU43" s="195"/>
      <c r="QCV43" s="195"/>
      <c r="QCW43" s="195"/>
      <c r="QCX43" s="195"/>
      <c r="QCY43" s="195"/>
      <c r="QCZ43" s="195"/>
      <c r="QDA43" s="195"/>
      <c r="QDB43" s="195"/>
      <c r="QDC43" s="195"/>
      <c r="QDD43" s="195"/>
      <c r="QDE43" s="195"/>
      <c r="QDF43" s="195"/>
      <c r="QDG43" s="195"/>
      <c r="QDH43" s="195"/>
      <c r="QDI43" s="195"/>
      <c r="QDJ43" s="195"/>
      <c r="QDK43" s="195"/>
      <c r="QDL43" s="195"/>
      <c r="QDM43" s="195"/>
      <c r="QDN43" s="195"/>
      <c r="QDO43" s="195"/>
      <c r="QDP43" s="195"/>
      <c r="QDQ43" s="195"/>
      <c r="QDR43" s="195"/>
      <c r="QDS43" s="195"/>
      <c r="QDT43" s="195"/>
      <c r="QDU43" s="195"/>
      <c r="QDV43" s="195"/>
      <c r="QDW43" s="195"/>
      <c r="QDX43" s="195"/>
      <c r="QDY43" s="195"/>
      <c r="QDZ43" s="195"/>
      <c r="QEA43" s="195"/>
      <c r="QEB43" s="195"/>
      <c r="QEC43" s="195"/>
      <c r="QED43" s="195"/>
      <c r="QEE43" s="195"/>
      <c r="QEF43" s="195"/>
      <c r="QEG43" s="195"/>
      <c r="QEH43" s="195"/>
      <c r="QEI43" s="195"/>
      <c r="QEJ43" s="195"/>
      <c r="QEK43" s="195"/>
      <c r="QEL43" s="195"/>
      <c r="QEM43" s="195"/>
      <c r="QEN43" s="195"/>
      <c r="QEO43" s="195"/>
      <c r="QEP43" s="195"/>
      <c r="QEQ43" s="195"/>
      <c r="QER43" s="195"/>
      <c r="QES43" s="195"/>
      <c r="QET43" s="195"/>
      <c r="QEU43" s="195"/>
      <c r="QEV43" s="195"/>
      <c r="QEW43" s="195"/>
      <c r="QEX43" s="195"/>
      <c r="QEY43" s="195"/>
      <c r="QEZ43" s="195"/>
      <c r="QFA43" s="195"/>
      <c r="QFB43" s="195"/>
      <c r="QFC43" s="195"/>
      <c r="QFD43" s="195"/>
      <c r="QFE43" s="195"/>
      <c r="QFF43" s="195"/>
      <c r="QFG43" s="195"/>
      <c r="QFH43" s="195"/>
      <c r="QFI43" s="195"/>
      <c r="QFJ43" s="195"/>
      <c r="QFK43" s="195"/>
      <c r="QFL43" s="195"/>
      <c r="QFM43" s="195"/>
      <c r="QFN43" s="195"/>
      <c r="QFO43" s="195"/>
      <c r="QFP43" s="195"/>
      <c r="QFQ43" s="195"/>
      <c r="QFR43" s="195"/>
      <c r="QFS43" s="195"/>
      <c r="QFT43" s="195"/>
      <c r="QFU43" s="195"/>
      <c r="QFV43" s="195"/>
      <c r="QFW43" s="195"/>
      <c r="QFX43" s="195"/>
      <c r="QFY43" s="195"/>
      <c r="QFZ43" s="195"/>
      <c r="QGA43" s="195"/>
      <c r="QGB43" s="195"/>
      <c r="QGC43" s="195"/>
      <c r="QGD43" s="195"/>
      <c r="QGE43" s="195"/>
      <c r="QGF43" s="195"/>
      <c r="QGG43" s="195"/>
      <c r="QGH43" s="195"/>
      <c r="QGI43" s="195"/>
      <c r="QGJ43" s="195"/>
      <c r="QGK43" s="195"/>
      <c r="QGL43" s="195"/>
      <c r="QGM43" s="195"/>
      <c r="QGN43" s="195"/>
      <c r="QGO43" s="195"/>
      <c r="QGP43" s="195"/>
      <c r="QGQ43" s="195"/>
      <c r="QGR43" s="195"/>
      <c r="QGS43" s="195"/>
      <c r="QGT43" s="195"/>
      <c r="QGU43" s="195"/>
      <c r="QGV43" s="195"/>
      <c r="QGW43" s="195"/>
      <c r="QGX43" s="195"/>
      <c r="QGY43" s="195"/>
      <c r="QGZ43" s="195"/>
      <c r="QHA43" s="195"/>
      <c r="QHB43" s="195"/>
      <c r="QHC43" s="195"/>
      <c r="QHD43" s="195"/>
      <c r="QHE43" s="195"/>
      <c r="QHF43" s="195"/>
      <c r="QHG43" s="195"/>
      <c r="QHH43" s="195"/>
      <c r="QHI43" s="195"/>
      <c r="QHJ43" s="195"/>
      <c r="QHK43" s="195"/>
      <c r="QHL43" s="195"/>
      <c r="QHM43" s="195"/>
      <c r="QHN43" s="195"/>
      <c r="QHO43" s="195"/>
      <c r="QHP43" s="195"/>
      <c r="QHQ43" s="195"/>
      <c r="QHR43" s="195"/>
      <c r="QHS43" s="195"/>
      <c r="QHT43" s="195"/>
      <c r="QHU43" s="195"/>
      <c r="QHV43" s="195"/>
      <c r="QHW43" s="195"/>
      <c r="QHX43" s="195"/>
      <c r="QHY43" s="195"/>
      <c r="QHZ43" s="195"/>
      <c r="QIA43" s="195"/>
      <c r="QIB43" s="195"/>
      <c r="QIC43" s="195"/>
      <c r="QID43" s="195"/>
      <c r="QIE43" s="195"/>
      <c r="QIF43" s="195"/>
      <c r="QIG43" s="195"/>
      <c r="QIH43" s="195"/>
      <c r="QII43" s="195"/>
      <c r="QIJ43" s="195"/>
      <c r="QIK43" s="195"/>
      <c r="QIL43" s="195"/>
      <c r="QIM43" s="195"/>
      <c r="QIN43" s="195"/>
      <c r="QIO43" s="195"/>
      <c r="QIP43" s="195"/>
      <c r="QIQ43" s="195"/>
      <c r="QIR43" s="195"/>
      <c r="QIS43" s="195"/>
      <c r="QIT43" s="195"/>
      <c r="QIU43" s="195"/>
      <c r="QIV43" s="195"/>
      <c r="QIW43" s="195"/>
      <c r="QIX43" s="195"/>
      <c r="QIY43" s="195"/>
      <c r="QIZ43" s="195"/>
      <c r="QJA43" s="195"/>
      <c r="QJB43" s="195"/>
      <c r="QJC43" s="195"/>
      <c r="QJD43" s="195"/>
      <c r="QJE43" s="195"/>
      <c r="QJF43" s="195"/>
      <c r="QJG43" s="195"/>
      <c r="QJH43" s="195"/>
      <c r="QJI43" s="195"/>
      <c r="QJJ43" s="195"/>
      <c r="QJK43" s="195"/>
      <c r="QJL43" s="195"/>
      <c r="QJM43" s="195"/>
      <c r="QJN43" s="195"/>
      <c r="QJO43" s="195"/>
      <c r="QJP43" s="195"/>
      <c r="QJQ43" s="195"/>
      <c r="QJR43" s="195"/>
      <c r="QJS43" s="195"/>
      <c r="QJT43" s="195"/>
      <c r="QJU43" s="195"/>
      <c r="QJV43" s="195"/>
      <c r="QJW43" s="195"/>
      <c r="QJX43" s="195"/>
      <c r="QJY43" s="195"/>
      <c r="QJZ43" s="195"/>
      <c r="QKA43" s="195"/>
      <c r="QKB43" s="195"/>
      <c r="QKC43" s="195"/>
      <c r="QKD43" s="195"/>
      <c r="QKE43" s="195"/>
      <c r="QKF43" s="195"/>
      <c r="QKG43" s="195"/>
      <c r="QKH43" s="195"/>
      <c r="QKI43" s="195"/>
      <c r="QKJ43" s="195"/>
      <c r="QKK43" s="195"/>
      <c r="QKL43" s="195"/>
      <c r="QKM43" s="195"/>
      <c r="QKN43" s="195"/>
      <c r="QKO43" s="195"/>
      <c r="QKP43" s="195"/>
      <c r="QKQ43" s="195"/>
      <c r="QKR43" s="195"/>
      <c r="QKS43" s="195"/>
      <c r="QKT43" s="195"/>
      <c r="QKU43" s="195"/>
      <c r="QKV43" s="195"/>
      <c r="QKW43" s="195"/>
      <c r="QKX43" s="195"/>
      <c r="QKY43" s="195"/>
      <c r="QKZ43" s="195"/>
      <c r="QLA43" s="195"/>
      <c r="QLB43" s="195"/>
      <c r="QLC43" s="195"/>
      <c r="QLD43" s="195"/>
      <c r="QLE43" s="195"/>
      <c r="QLF43" s="195"/>
      <c r="QLG43" s="195"/>
      <c r="QLH43" s="195"/>
      <c r="QLI43" s="195"/>
      <c r="QLJ43" s="195"/>
      <c r="QLK43" s="195"/>
      <c r="QLL43" s="195"/>
      <c r="QLM43" s="195"/>
      <c r="QLN43" s="195"/>
      <c r="QLO43" s="195"/>
      <c r="QLP43" s="195"/>
      <c r="QLQ43" s="195"/>
      <c r="QLR43" s="195"/>
      <c r="QLS43" s="195"/>
      <c r="QLT43" s="195"/>
      <c r="QLU43" s="195"/>
      <c r="QLV43" s="195"/>
      <c r="QLW43" s="195"/>
      <c r="QLX43" s="195"/>
      <c r="QLY43" s="195"/>
      <c r="QLZ43" s="195"/>
      <c r="QMA43" s="195"/>
      <c r="QMB43" s="195"/>
      <c r="QMC43" s="195"/>
      <c r="QMD43" s="195"/>
      <c r="QME43" s="195"/>
      <c r="QMF43" s="195"/>
      <c r="QMG43" s="195"/>
      <c r="QMH43" s="195"/>
      <c r="QMI43" s="195"/>
      <c r="QMJ43" s="195"/>
      <c r="QMK43" s="195"/>
      <c r="QML43" s="195"/>
      <c r="QMM43" s="195"/>
      <c r="QMN43" s="195"/>
      <c r="QMO43" s="195"/>
      <c r="QMP43" s="195"/>
      <c r="QMQ43" s="195"/>
      <c r="QMR43" s="195"/>
      <c r="QMS43" s="195"/>
      <c r="QMT43" s="195"/>
      <c r="QMU43" s="195"/>
      <c r="QMV43" s="195"/>
      <c r="QMW43" s="195"/>
      <c r="QMX43" s="195"/>
      <c r="QMY43" s="195"/>
      <c r="QMZ43" s="195"/>
      <c r="QNA43" s="195"/>
      <c r="QNB43" s="195"/>
      <c r="QNC43" s="195"/>
      <c r="QND43" s="195"/>
      <c r="QNE43" s="195"/>
      <c r="QNF43" s="195"/>
      <c r="QNG43" s="195"/>
      <c r="QNH43" s="195"/>
      <c r="QNI43" s="195"/>
      <c r="QNJ43" s="195"/>
      <c r="QNK43" s="195"/>
      <c r="QNL43" s="195"/>
      <c r="QNM43" s="195"/>
      <c r="QNN43" s="195"/>
      <c r="QNO43" s="195"/>
      <c r="QNP43" s="195"/>
      <c r="QNQ43" s="195"/>
      <c r="QNR43" s="195"/>
      <c r="QNS43" s="195"/>
      <c r="QNT43" s="195"/>
      <c r="QNU43" s="195"/>
      <c r="QNV43" s="195"/>
      <c r="QNW43" s="195"/>
      <c r="QNX43" s="195"/>
      <c r="QNY43" s="195"/>
      <c r="QNZ43" s="195"/>
      <c r="QOA43" s="195"/>
      <c r="QOB43" s="195"/>
      <c r="QOC43" s="195"/>
      <c r="QOD43" s="195"/>
      <c r="QOE43" s="195"/>
      <c r="QOF43" s="195"/>
      <c r="QOG43" s="195"/>
      <c r="QOH43" s="195"/>
      <c r="QOI43" s="195"/>
      <c r="QOJ43" s="195"/>
      <c r="QOK43" s="195"/>
      <c r="QOL43" s="195"/>
      <c r="QOM43" s="195"/>
      <c r="QON43" s="195"/>
      <c r="QOO43" s="195"/>
      <c r="QOP43" s="195"/>
      <c r="QOQ43" s="195"/>
      <c r="QOR43" s="195"/>
      <c r="QOS43" s="195"/>
      <c r="QOT43" s="195"/>
      <c r="QOU43" s="195"/>
      <c r="QOV43" s="195"/>
      <c r="QOW43" s="195"/>
      <c r="QOX43" s="195"/>
      <c r="QOY43" s="195"/>
      <c r="QOZ43" s="195"/>
      <c r="QPA43" s="195"/>
      <c r="QPB43" s="195"/>
      <c r="QPC43" s="195"/>
      <c r="QPD43" s="195"/>
      <c r="QPE43" s="195"/>
      <c r="QPF43" s="195"/>
      <c r="QPG43" s="195"/>
      <c r="QPH43" s="195"/>
      <c r="QPI43" s="195"/>
      <c r="QPJ43" s="195"/>
      <c r="QPK43" s="195"/>
      <c r="QPL43" s="195"/>
      <c r="QPM43" s="195"/>
      <c r="QPN43" s="195"/>
      <c r="QPO43" s="195"/>
      <c r="QPP43" s="195"/>
      <c r="QPQ43" s="195"/>
      <c r="QPR43" s="195"/>
      <c r="QPS43" s="195"/>
      <c r="QPT43" s="195"/>
      <c r="QPU43" s="195"/>
      <c r="QPV43" s="195"/>
      <c r="QPW43" s="195"/>
      <c r="QPX43" s="195"/>
      <c r="QPY43" s="195"/>
      <c r="QPZ43" s="195"/>
      <c r="QQA43" s="195"/>
      <c r="QQB43" s="195"/>
      <c r="QQC43" s="195"/>
      <c r="QQD43" s="195"/>
      <c r="QQE43" s="195"/>
      <c r="QQF43" s="195"/>
      <c r="QQG43" s="195"/>
      <c r="QQH43" s="195"/>
      <c r="QQI43" s="195"/>
      <c r="QQJ43" s="195"/>
      <c r="QQK43" s="195"/>
      <c r="QQL43" s="195"/>
      <c r="QQM43" s="195"/>
      <c r="QQN43" s="195"/>
      <c r="QQO43" s="195"/>
      <c r="QQP43" s="195"/>
      <c r="QQQ43" s="195"/>
      <c r="QQR43" s="195"/>
      <c r="QQS43" s="195"/>
      <c r="QQT43" s="195"/>
      <c r="QQU43" s="195"/>
      <c r="QQV43" s="195"/>
      <c r="QQW43" s="195"/>
      <c r="QQX43" s="195"/>
      <c r="QQY43" s="195"/>
      <c r="QQZ43" s="195"/>
      <c r="QRA43" s="195"/>
      <c r="QRB43" s="195"/>
      <c r="QRC43" s="195"/>
      <c r="QRD43" s="195"/>
      <c r="QRE43" s="195"/>
      <c r="QRF43" s="195"/>
      <c r="QRG43" s="195"/>
      <c r="QRH43" s="195"/>
      <c r="QRI43" s="195"/>
      <c r="QRJ43" s="195"/>
      <c r="QRK43" s="195"/>
      <c r="QRL43" s="195"/>
      <c r="QRM43" s="195"/>
      <c r="QRN43" s="195"/>
      <c r="QRO43" s="195"/>
      <c r="QRP43" s="195"/>
      <c r="QRQ43" s="195"/>
      <c r="QRR43" s="195"/>
      <c r="QRS43" s="195"/>
      <c r="QRT43" s="195"/>
      <c r="QRU43" s="195"/>
      <c r="QRV43" s="195"/>
      <c r="QRW43" s="195"/>
      <c r="QRX43" s="195"/>
      <c r="QRY43" s="195"/>
      <c r="QRZ43" s="195"/>
      <c r="QSA43" s="195"/>
      <c r="QSB43" s="195"/>
      <c r="QSC43" s="195"/>
      <c r="QSD43" s="195"/>
      <c r="QSE43" s="195"/>
      <c r="QSF43" s="195"/>
      <c r="QSG43" s="195"/>
      <c r="QSH43" s="195"/>
      <c r="QSI43" s="195"/>
      <c r="QSJ43" s="195"/>
      <c r="QSK43" s="195"/>
      <c r="QSL43" s="195"/>
      <c r="QSM43" s="195"/>
      <c r="QSN43" s="195"/>
      <c r="QSO43" s="195"/>
      <c r="QSP43" s="195"/>
      <c r="QSQ43" s="195"/>
      <c r="QSR43" s="195"/>
      <c r="QSS43" s="195"/>
      <c r="QST43" s="195"/>
      <c r="QSU43" s="195"/>
      <c r="QSV43" s="195"/>
      <c r="QSW43" s="195"/>
      <c r="QSX43" s="195"/>
      <c r="QSY43" s="195"/>
      <c r="QSZ43" s="195"/>
      <c r="QTA43" s="195"/>
      <c r="QTB43" s="195"/>
      <c r="QTC43" s="195"/>
      <c r="QTD43" s="195"/>
      <c r="QTE43" s="195"/>
      <c r="QTF43" s="195"/>
      <c r="QTG43" s="195"/>
      <c r="QTH43" s="195"/>
      <c r="QTI43" s="195"/>
      <c r="QTJ43" s="195"/>
      <c r="QTK43" s="195"/>
      <c r="QTL43" s="195"/>
      <c r="QTM43" s="195"/>
      <c r="QTN43" s="195"/>
      <c r="QTO43" s="195"/>
      <c r="QTP43" s="195"/>
      <c r="QTQ43" s="195"/>
      <c r="QTR43" s="195"/>
      <c r="QTS43" s="195"/>
      <c r="QTT43" s="195"/>
      <c r="QTU43" s="195"/>
      <c r="QTV43" s="195"/>
      <c r="QTW43" s="195"/>
      <c r="QTX43" s="195"/>
      <c r="QTY43" s="195"/>
      <c r="QTZ43" s="195"/>
      <c r="QUA43" s="195"/>
      <c r="QUB43" s="195"/>
      <c r="QUC43" s="195"/>
      <c r="QUD43" s="195"/>
      <c r="QUE43" s="195"/>
      <c r="QUF43" s="195"/>
      <c r="QUG43" s="195"/>
      <c r="QUH43" s="195"/>
      <c r="QUI43" s="195"/>
      <c r="QUJ43" s="195"/>
      <c r="QUK43" s="195"/>
      <c r="QUL43" s="195"/>
      <c r="QUM43" s="195"/>
      <c r="QUN43" s="195"/>
      <c r="QUO43" s="195"/>
      <c r="QUP43" s="195"/>
      <c r="QUQ43" s="195"/>
      <c r="QUR43" s="195"/>
      <c r="QUS43" s="195"/>
      <c r="QUT43" s="195"/>
      <c r="QUU43" s="195"/>
      <c r="QUV43" s="195"/>
      <c r="QUW43" s="195"/>
      <c r="QUX43" s="195"/>
      <c r="QUY43" s="195"/>
      <c r="QUZ43" s="195"/>
      <c r="QVA43" s="195"/>
      <c r="QVB43" s="195"/>
      <c r="QVC43" s="195"/>
      <c r="QVD43" s="195"/>
      <c r="QVE43" s="195"/>
      <c r="QVF43" s="195"/>
      <c r="QVG43" s="195"/>
      <c r="QVH43" s="195"/>
      <c r="QVI43" s="195"/>
      <c r="QVJ43" s="195"/>
      <c r="QVK43" s="195"/>
      <c r="QVL43" s="195"/>
      <c r="QVM43" s="195"/>
      <c r="QVN43" s="195"/>
      <c r="QVO43" s="195"/>
      <c r="QVP43" s="195"/>
      <c r="QVQ43" s="195"/>
      <c r="QVR43" s="195"/>
      <c r="QVS43" s="195"/>
      <c r="QVT43" s="195"/>
      <c r="QVU43" s="195"/>
      <c r="QVV43" s="195"/>
      <c r="QVW43" s="195"/>
      <c r="QVX43" s="195"/>
      <c r="QVY43" s="195"/>
      <c r="QVZ43" s="195"/>
      <c r="QWA43" s="195"/>
      <c r="QWB43" s="195"/>
      <c r="QWC43" s="195"/>
      <c r="QWD43" s="195"/>
      <c r="QWE43" s="195"/>
      <c r="QWF43" s="195"/>
      <c r="QWG43" s="195"/>
      <c r="QWH43" s="195"/>
      <c r="QWI43" s="195"/>
      <c r="QWJ43" s="195"/>
      <c r="QWK43" s="195"/>
      <c r="QWL43" s="195"/>
      <c r="QWM43" s="195"/>
      <c r="QWN43" s="195"/>
      <c r="QWO43" s="195"/>
      <c r="QWP43" s="195"/>
      <c r="QWQ43" s="195"/>
      <c r="QWR43" s="195"/>
      <c r="QWS43" s="195"/>
      <c r="QWT43" s="195"/>
      <c r="QWU43" s="195"/>
      <c r="QWV43" s="195"/>
      <c r="QWW43" s="195"/>
      <c r="QWX43" s="195"/>
      <c r="QWY43" s="195"/>
      <c r="QWZ43" s="195"/>
      <c r="QXA43" s="195"/>
      <c r="QXB43" s="195"/>
      <c r="QXC43" s="195"/>
      <c r="QXD43" s="195"/>
      <c r="QXE43" s="195"/>
      <c r="QXF43" s="195"/>
      <c r="QXG43" s="195"/>
      <c r="QXH43" s="195"/>
      <c r="QXI43" s="195"/>
      <c r="QXJ43" s="195"/>
      <c r="QXK43" s="195"/>
      <c r="QXL43" s="195"/>
      <c r="QXM43" s="195"/>
      <c r="QXN43" s="195"/>
      <c r="QXO43" s="195"/>
      <c r="QXP43" s="195"/>
      <c r="QXQ43" s="195"/>
      <c r="QXR43" s="195"/>
      <c r="QXS43" s="195"/>
      <c r="QXT43" s="195"/>
      <c r="QXU43" s="195"/>
      <c r="QXV43" s="195"/>
      <c r="QXW43" s="195"/>
      <c r="QXX43" s="195"/>
      <c r="QXY43" s="195"/>
      <c r="QXZ43" s="195"/>
      <c r="QYA43" s="195"/>
      <c r="QYB43" s="195"/>
      <c r="QYC43" s="195"/>
      <c r="QYD43" s="195"/>
      <c r="QYE43" s="195"/>
      <c r="QYF43" s="195"/>
      <c r="QYG43" s="195"/>
      <c r="QYH43" s="195"/>
      <c r="QYI43" s="195"/>
      <c r="QYJ43" s="195"/>
      <c r="QYK43" s="195"/>
      <c r="QYL43" s="195"/>
      <c r="QYM43" s="195"/>
      <c r="QYN43" s="195"/>
      <c r="QYO43" s="195"/>
      <c r="QYP43" s="195"/>
      <c r="QYQ43" s="195"/>
      <c r="QYR43" s="195"/>
      <c r="QYS43" s="195"/>
      <c r="QYT43" s="195"/>
      <c r="QYU43" s="195"/>
      <c r="QYV43" s="195"/>
      <c r="QYW43" s="195"/>
      <c r="QYX43" s="195"/>
      <c r="QYY43" s="195"/>
      <c r="QYZ43" s="195"/>
      <c r="QZA43" s="195"/>
      <c r="QZB43" s="195"/>
      <c r="QZC43" s="195"/>
      <c r="QZD43" s="195"/>
      <c r="QZE43" s="195"/>
      <c r="QZF43" s="195"/>
      <c r="QZG43" s="195"/>
      <c r="QZH43" s="195"/>
      <c r="QZI43" s="195"/>
      <c r="QZJ43" s="195"/>
      <c r="QZK43" s="195"/>
      <c r="QZL43" s="195"/>
      <c r="QZM43" s="195"/>
      <c r="QZN43" s="195"/>
      <c r="QZO43" s="195"/>
      <c r="QZP43" s="195"/>
      <c r="QZQ43" s="195"/>
      <c r="QZR43" s="195"/>
      <c r="QZS43" s="195"/>
      <c r="QZT43" s="195"/>
      <c r="QZU43" s="195"/>
      <c r="QZV43" s="195"/>
      <c r="QZW43" s="195"/>
      <c r="QZX43" s="195"/>
      <c r="QZY43" s="195"/>
      <c r="QZZ43" s="195"/>
      <c r="RAA43" s="195"/>
      <c r="RAB43" s="195"/>
      <c r="RAC43" s="195"/>
      <c r="RAD43" s="195"/>
      <c r="RAE43" s="195"/>
      <c r="RAF43" s="195"/>
      <c r="RAG43" s="195"/>
      <c r="RAH43" s="195"/>
      <c r="RAI43" s="195"/>
      <c r="RAJ43" s="195"/>
      <c r="RAK43" s="195"/>
      <c r="RAL43" s="195"/>
      <c r="RAM43" s="195"/>
      <c r="RAN43" s="195"/>
      <c r="RAO43" s="195"/>
      <c r="RAP43" s="195"/>
      <c r="RAQ43" s="195"/>
      <c r="RAR43" s="195"/>
      <c r="RAS43" s="195"/>
      <c r="RAT43" s="195"/>
      <c r="RAU43" s="195"/>
      <c r="RAV43" s="195"/>
      <c r="RAW43" s="195"/>
      <c r="RAX43" s="195"/>
      <c r="RAY43" s="195"/>
      <c r="RAZ43" s="195"/>
      <c r="RBA43" s="195"/>
      <c r="RBB43" s="195"/>
      <c r="RBC43" s="195"/>
      <c r="RBD43" s="195"/>
      <c r="RBE43" s="195"/>
      <c r="RBF43" s="195"/>
      <c r="RBG43" s="195"/>
      <c r="RBH43" s="195"/>
      <c r="RBI43" s="195"/>
      <c r="RBJ43" s="195"/>
      <c r="RBK43" s="195"/>
      <c r="RBL43" s="195"/>
      <c r="RBM43" s="195"/>
      <c r="RBN43" s="195"/>
      <c r="RBO43" s="195"/>
      <c r="RBP43" s="195"/>
      <c r="RBQ43" s="195"/>
      <c r="RBR43" s="195"/>
      <c r="RBS43" s="195"/>
      <c r="RBT43" s="195"/>
      <c r="RBU43" s="195"/>
      <c r="RBV43" s="195"/>
      <c r="RBW43" s="195"/>
      <c r="RBX43" s="195"/>
      <c r="RBY43" s="195"/>
      <c r="RBZ43" s="195"/>
      <c r="RCA43" s="195"/>
      <c r="RCB43" s="195"/>
      <c r="RCC43" s="195"/>
      <c r="RCD43" s="195"/>
      <c r="RCE43" s="195"/>
      <c r="RCF43" s="195"/>
      <c r="RCG43" s="195"/>
      <c r="RCH43" s="195"/>
      <c r="RCI43" s="195"/>
      <c r="RCJ43" s="195"/>
      <c r="RCK43" s="195"/>
      <c r="RCL43" s="195"/>
      <c r="RCM43" s="195"/>
      <c r="RCN43" s="195"/>
      <c r="RCO43" s="195"/>
      <c r="RCP43" s="195"/>
      <c r="RCQ43" s="195"/>
      <c r="RCR43" s="195"/>
      <c r="RCS43" s="195"/>
      <c r="RCT43" s="195"/>
      <c r="RCU43" s="195"/>
      <c r="RCV43" s="195"/>
      <c r="RCW43" s="195"/>
      <c r="RCX43" s="195"/>
      <c r="RCY43" s="195"/>
      <c r="RCZ43" s="195"/>
      <c r="RDA43" s="195"/>
      <c r="RDB43" s="195"/>
      <c r="RDC43" s="195"/>
      <c r="RDD43" s="195"/>
      <c r="RDE43" s="195"/>
      <c r="RDF43" s="195"/>
      <c r="RDG43" s="195"/>
      <c r="RDH43" s="195"/>
      <c r="RDI43" s="195"/>
      <c r="RDJ43" s="195"/>
      <c r="RDK43" s="195"/>
      <c r="RDL43" s="195"/>
      <c r="RDM43" s="195"/>
      <c r="RDN43" s="195"/>
      <c r="RDO43" s="195"/>
      <c r="RDP43" s="195"/>
      <c r="RDQ43" s="195"/>
      <c r="RDR43" s="195"/>
      <c r="RDS43" s="195"/>
      <c r="RDT43" s="195"/>
      <c r="RDU43" s="195"/>
      <c r="RDV43" s="195"/>
      <c r="RDW43" s="195"/>
      <c r="RDX43" s="195"/>
      <c r="RDY43" s="195"/>
      <c r="RDZ43" s="195"/>
      <c r="REA43" s="195"/>
      <c r="REB43" s="195"/>
      <c r="REC43" s="195"/>
      <c r="RED43" s="195"/>
      <c r="REE43" s="195"/>
      <c r="REF43" s="195"/>
      <c r="REG43" s="195"/>
      <c r="REH43" s="195"/>
      <c r="REI43" s="195"/>
      <c r="REJ43" s="195"/>
      <c r="REK43" s="195"/>
      <c r="REL43" s="195"/>
      <c r="REM43" s="195"/>
      <c r="REN43" s="195"/>
      <c r="REO43" s="195"/>
      <c r="REP43" s="195"/>
      <c r="REQ43" s="195"/>
      <c r="RER43" s="195"/>
      <c r="RES43" s="195"/>
      <c r="RET43" s="195"/>
      <c r="REU43" s="195"/>
      <c r="REV43" s="195"/>
      <c r="REW43" s="195"/>
      <c r="REX43" s="195"/>
      <c r="REY43" s="195"/>
      <c r="REZ43" s="195"/>
      <c r="RFA43" s="195"/>
      <c r="RFB43" s="195"/>
      <c r="RFC43" s="195"/>
      <c r="RFD43" s="195"/>
      <c r="RFE43" s="195"/>
      <c r="RFF43" s="195"/>
      <c r="RFG43" s="195"/>
      <c r="RFH43" s="195"/>
      <c r="RFI43" s="195"/>
      <c r="RFJ43" s="195"/>
      <c r="RFK43" s="195"/>
      <c r="RFL43" s="195"/>
      <c r="RFM43" s="195"/>
      <c r="RFN43" s="195"/>
      <c r="RFO43" s="195"/>
      <c r="RFP43" s="195"/>
      <c r="RFQ43" s="195"/>
      <c r="RFR43" s="195"/>
      <c r="RFS43" s="195"/>
      <c r="RFT43" s="195"/>
      <c r="RFU43" s="195"/>
      <c r="RFV43" s="195"/>
      <c r="RFW43" s="195"/>
      <c r="RFX43" s="195"/>
      <c r="RFY43" s="195"/>
      <c r="RFZ43" s="195"/>
      <c r="RGA43" s="195"/>
      <c r="RGB43" s="195"/>
      <c r="RGC43" s="195"/>
      <c r="RGD43" s="195"/>
      <c r="RGE43" s="195"/>
      <c r="RGF43" s="195"/>
      <c r="RGG43" s="195"/>
      <c r="RGH43" s="195"/>
      <c r="RGI43" s="195"/>
      <c r="RGJ43" s="195"/>
      <c r="RGK43" s="195"/>
      <c r="RGL43" s="195"/>
      <c r="RGM43" s="195"/>
      <c r="RGN43" s="195"/>
      <c r="RGO43" s="195"/>
      <c r="RGP43" s="195"/>
      <c r="RGQ43" s="195"/>
      <c r="RGR43" s="195"/>
      <c r="RGS43" s="195"/>
      <c r="RGT43" s="195"/>
      <c r="RGU43" s="195"/>
      <c r="RGV43" s="195"/>
      <c r="RGW43" s="195"/>
      <c r="RGX43" s="195"/>
      <c r="RGY43" s="195"/>
      <c r="RGZ43" s="195"/>
      <c r="RHA43" s="195"/>
      <c r="RHB43" s="195"/>
      <c r="RHC43" s="195"/>
      <c r="RHD43" s="195"/>
      <c r="RHE43" s="195"/>
      <c r="RHF43" s="195"/>
      <c r="RHG43" s="195"/>
      <c r="RHH43" s="195"/>
      <c r="RHI43" s="195"/>
      <c r="RHJ43" s="195"/>
      <c r="RHK43" s="195"/>
      <c r="RHL43" s="195"/>
      <c r="RHM43" s="195"/>
      <c r="RHN43" s="195"/>
      <c r="RHO43" s="195"/>
      <c r="RHP43" s="195"/>
      <c r="RHQ43" s="195"/>
      <c r="RHR43" s="195"/>
      <c r="RHS43" s="195"/>
      <c r="RHT43" s="195"/>
      <c r="RHU43" s="195"/>
      <c r="RHV43" s="195"/>
      <c r="RHW43" s="195"/>
      <c r="RHX43" s="195"/>
      <c r="RHY43" s="195"/>
      <c r="RHZ43" s="195"/>
      <c r="RIA43" s="195"/>
      <c r="RIB43" s="195"/>
      <c r="RIC43" s="195"/>
      <c r="RID43" s="195"/>
      <c r="RIE43" s="195"/>
      <c r="RIF43" s="195"/>
      <c r="RIG43" s="195"/>
      <c r="RIH43" s="195"/>
      <c r="RII43" s="195"/>
      <c r="RIJ43" s="195"/>
      <c r="RIK43" s="195"/>
      <c r="RIL43" s="195"/>
      <c r="RIM43" s="195"/>
      <c r="RIN43" s="195"/>
      <c r="RIO43" s="195"/>
      <c r="RIP43" s="195"/>
      <c r="RIQ43" s="195"/>
      <c r="RIR43" s="195"/>
      <c r="RIS43" s="195"/>
      <c r="RIT43" s="195"/>
      <c r="RIU43" s="195"/>
      <c r="RIV43" s="195"/>
      <c r="RIW43" s="195"/>
      <c r="RIX43" s="195"/>
      <c r="RIY43" s="195"/>
      <c r="RIZ43" s="195"/>
      <c r="RJA43" s="195"/>
      <c r="RJB43" s="195"/>
      <c r="RJC43" s="195"/>
      <c r="RJD43" s="195"/>
      <c r="RJE43" s="195"/>
      <c r="RJF43" s="195"/>
      <c r="RJG43" s="195"/>
      <c r="RJH43" s="195"/>
      <c r="RJI43" s="195"/>
      <c r="RJJ43" s="195"/>
      <c r="RJK43" s="195"/>
      <c r="RJL43" s="195"/>
      <c r="RJM43" s="195"/>
      <c r="RJN43" s="195"/>
      <c r="RJO43" s="195"/>
      <c r="RJP43" s="195"/>
      <c r="RJQ43" s="195"/>
      <c r="RJR43" s="195"/>
      <c r="RJS43" s="195"/>
      <c r="RJT43" s="195"/>
      <c r="RJU43" s="195"/>
      <c r="RJV43" s="195"/>
      <c r="RJW43" s="195"/>
      <c r="RJX43" s="195"/>
      <c r="RJY43" s="195"/>
      <c r="RJZ43" s="195"/>
      <c r="RKA43" s="195"/>
      <c r="RKB43" s="195"/>
      <c r="RKC43" s="195"/>
      <c r="RKD43" s="195"/>
      <c r="RKE43" s="195"/>
      <c r="RKF43" s="195"/>
      <c r="RKG43" s="195"/>
      <c r="RKH43" s="195"/>
      <c r="RKI43" s="195"/>
      <c r="RKJ43" s="195"/>
      <c r="RKK43" s="195"/>
      <c r="RKL43" s="195"/>
      <c r="RKM43" s="195"/>
      <c r="RKN43" s="195"/>
      <c r="RKO43" s="195"/>
      <c r="RKP43" s="195"/>
      <c r="RKQ43" s="195"/>
      <c r="RKR43" s="195"/>
      <c r="RKS43" s="195"/>
      <c r="RKT43" s="195"/>
      <c r="RKU43" s="195"/>
      <c r="RKV43" s="195"/>
      <c r="RKW43" s="195"/>
      <c r="RKX43" s="195"/>
      <c r="RKY43" s="195"/>
      <c r="RKZ43" s="195"/>
      <c r="RLA43" s="195"/>
      <c r="RLB43" s="195"/>
      <c r="RLC43" s="195"/>
      <c r="RLD43" s="195"/>
      <c r="RLE43" s="195"/>
      <c r="RLF43" s="195"/>
      <c r="RLG43" s="195"/>
      <c r="RLH43" s="195"/>
      <c r="RLI43" s="195"/>
      <c r="RLJ43" s="195"/>
      <c r="RLK43" s="195"/>
      <c r="RLL43" s="195"/>
      <c r="RLM43" s="195"/>
      <c r="RLN43" s="195"/>
      <c r="RLO43" s="195"/>
      <c r="RLP43" s="195"/>
      <c r="RLQ43" s="195"/>
      <c r="RLR43" s="195"/>
      <c r="RLS43" s="195"/>
      <c r="RLT43" s="195"/>
      <c r="RLU43" s="195"/>
      <c r="RLV43" s="195"/>
      <c r="RLW43" s="195"/>
      <c r="RLX43" s="195"/>
      <c r="RLY43" s="195"/>
      <c r="RLZ43" s="195"/>
      <c r="RMA43" s="195"/>
      <c r="RMB43" s="195"/>
      <c r="RMC43" s="195"/>
      <c r="RMD43" s="195"/>
      <c r="RME43" s="195"/>
      <c r="RMF43" s="195"/>
      <c r="RMG43" s="195"/>
      <c r="RMH43" s="195"/>
      <c r="RMI43" s="195"/>
      <c r="RMJ43" s="195"/>
      <c r="RMK43" s="195"/>
      <c r="RML43" s="195"/>
      <c r="RMM43" s="195"/>
      <c r="RMN43" s="195"/>
      <c r="RMO43" s="195"/>
      <c r="RMP43" s="195"/>
      <c r="RMQ43" s="195"/>
      <c r="RMR43" s="195"/>
      <c r="RMS43" s="195"/>
      <c r="RMT43" s="195"/>
      <c r="RMU43" s="195"/>
      <c r="RMV43" s="195"/>
      <c r="RMW43" s="195"/>
      <c r="RMX43" s="195"/>
      <c r="RMY43" s="195"/>
      <c r="RMZ43" s="195"/>
      <c r="RNA43" s="195"/>
      <c r="RNB43" s="195"/>
      <c r="RNC43" s="195"/>
      <c r="RND43" s="195"/>
      <c r="RNE43" s="195"/>
      <c r="RNF43" s="195"/>
      <c r="RNG43" s="195"/>
      <c r="RNH43" s="195"/>
      <c r="RNI43" s="195"/>
      <c r="RNJ43" s="195"/>
      <c r="RNK43" s="195"/>
      <c r="RNL43" s="195"/>
      <c r="RNM43" s="195"/>
      <c r="RNN43" s="195"/>
      <c r="RNO43" s="195"/>
      <c r="RNP43" s="195"/>
      <c r="RNQ43" s="195"/>
      <c r="RNR43" s="195"/>
      <c r="RNS43" s="195"/>
      <c r="RNT43" s="195"/>
      <c r="RNU43" s="195"/>
      <c r="RNV43" s="195"/>
      <c r="RNW43" s="195"/>
      <c r="RNX43" s="195"/>
      <c r="RNY43" s="195"/>
      <c r="RNZ43" s="195"/>
      <c r="ROA43" s="195"/>
      <c r="ROB43" s="195"/>
      <c r="ROC43" s="195"/>
      <c r="ROD43" s="195"/>
      <c r="ROE43" s="195"/>
      <c r="ROF43" s="195"/>
      <c r="ROG43" s="195"/>
      <c r="ROH43" s="195"/>
      <c r="ROI43" s="195"/>
      <c r="ROJ43" s="195"/>
      <c r="ROK43" s="195"/>
      <c r="ROL43" s="195"/>
      <c r="ROM43" s="195"/>
      <c r="RON43" s="195"/>
      <c r="ROO43" s="195"/>
      <c r="ROP43" s="195"/>
      <c r="ROQ43" s="195"/>
      <c r="ROR43" s="195"/>
      <c r="ROS43" s="195"/>
      <c r="ROT43" s="195"/>
      <c r="ROU43" s="195"/>
      <c r="ROV43" s="195"/>
      <c r="ROW43" s="195"/>
      <c r="ROX43" s="195"/>
      <c r="ROY43" s="195"/>
      <c r="ROZ43" s="195"/>
      <c r="RPA43" s="195"/>
      <c r="RPB43" s="195"/>
      <c r="RPC43" s="195"/>
      <c r="RPD43" s="195"/>
      <c r="RPE43" s="195"/>
      <c r="RPF43" s="195"/>
      <c r="RPG43" s="195"/>
      <c r="RPH43" s="195"/>
      <c r="RPI43" s="195"/>
      <c r="RPJ43" s="195"/>
      <c r="RPK43" s="195"/>
      <c r="RPL43" s="195"/>
      <c r="RPM43" s="195"/>
      <c r="RPN43" s="195"/>
      <c r="RPO43" s="195"/>
      <c r="RPP43" s="195"/>
      <c r="RPQ43" s="195"/>
      <c r="RPR43" s="195"/>
      <c r="RPS43" s="195"/>
      <c r="RPT43" s="195"/>
      <c r="RPU43" s="195"/>
      <c r="RPV43" s="195"/>
      <c r="RPW43" s="195"/>
      <c r="RPX43" s="195"/>
      <c r="RPY43" s="195"/>
      <c r="RPZ43" s="195"/>
      <c r="RQA43" s="195"/>
      <c r="RQB43" s="195"/>
      <c r="RQC43" s="195"/>
      <c r="RQD43" s="195"/>
      <c r="RQE43" s="195"/>
      <c r="RQF43" s="195"/>
      <c r="RQG43" s="195"/>
      <c r="RQH43" s="195"/>
      <c r="RQI43" s="195"/>
      <c r="RQJ43" s="195"/>
      <c r="RQK43" s="195"/>
      <c r="RQL43" s="195"/>
      <c r="RQM43" s="195"/>
      <c r="RQN43" s="195"/>
      <c r="RQO43" s="195"/>
      <c r="RQP43" s="195"/>
      <c r="RQQ43" s="195"/>
      <c r="RQR43" s="195"/>
      <c r="RQS43" s="195"/>
      <c r="RQT43" s="195"/>
      <c r="RQU43" s="195"/>
      <c r="RQV43" s="195"/>
      <c r="RQW43" s="195"/>
      <c r="RQX43" s="195"/>
      <c r="RQY43" s="195"/>
      <c r="RQZ43" s="195"/>
      <c r="RRA43" s="195"/>
      <c r="RRB43" s="195"/>
      <c r="RRC43" s="195"/>
      <c r="RRD43" s="195"/>
      <c r="RRE43" s="195"/>
      <c r="RRF43" s="195"/>
      <c r="RRG43" s="195"/>
      <c r="RRH43" s="195"/>
      <c r="RRI43" s="195"/>
      <c r="RRJ43" s="195"/>
      <c r="RRK43" s="195"/>
      <c r="RRL43" s="195"/>
      <c r="RRM43" s="195"/>
      <c r="RRN43" s="195"/>
      <c r="RRO43" s="195"/>
      <c r="RRP43" s="195"/>
      <c r="RRQ43" s="195"/>
      <c r="RRR43" s="195"/>
      <c r="RRS43" s="195"/>
      <c r="RRT43" s="195"/>
      <c r="RRU43" s="195"/>
      <c r="RRV43" s="195"/>
      <c r="RRW43" s="195"/>
      <c r="RRX43" s="195"/>
      <c r="RRY43" s="195"/>
      <c r="RRZ43" s="195"/>
      <c r="RSA43" s="195"/>
      <c r="RSB43" s="195"/>
      <c r="RSC43" s="195"/>
      <c r="RSD43" s="195"/>
      <c r="RSE43" s="195"/>
      <c r="RSF43" s="195"/>
      <c r="RSG43" s="195"/>
      <c r="RSH43" s="195"/>
      <c r="RSI43" s="195"/>
      <c r="RSJ43" s="195"/>
      <c r="RSK43" s="195"/>
      <c r="RSL43" s="195"/>
      <c r="RSM43" s="195"/>
      <c r="RSN43" s="195"/>
      <c r="RSO43" s="195"/>
      <c r="RSP43" s="195"/>
      <c r="RSQ43" s="195"/>
      <c r="RSR43" s="195"/>
      <c r="RSS43" s="195"/>
      <c r="RST43" s="195"/>
      <c r="RSU43" s="195"/>
      <c r="RSV43" s="195"/>
      <c r="RSW43" s="195"/>
      <c r="RSX43" s="195"/>
      <c r="RSY43" s="195"/>
      <c r="RSZ43" s="195"/>
      <c r="RTA43" s="195"/>
      <c r="RTB43" s="195"/>
      <c r="RTC43" s="195"/>
      <c r="RTD43" s="195"/>
      <c r="RTE43" s="195"/>
      <c r="RTF43" s="195"/>
      <c r="RTG43" s="195"/>
      <c r="RTH43" s="195"/>
      <c r="RTI43" s="195"/>
      <c r="RTJ43" s="195"/>
      <c r="RTK43" s="195"/>
      <c r="RTL43" s="195"/>
      <c r="RTM43" s="195"/>
      <c r="RTN43" s="195"/>
      <c r="RTO43" s="195"/>
      <c r="RTP43" s="195"/>
      <c r="RTQ43" s="195"/>
      <c r="RTR43" s="195"/>
      <c r="RTS43" s="195"/>
      <c r="RTT43" s="195"/>
      <c r="RTU43" s="195"/>
      <c r="RTV43" s="195"/>
      <c r="RTW43" s="195"/>
      <c r="RTX43" s="195"/>
      <c r="RTY43" s="195"/>
      <c r="RTZ43" s="195"/>
      <c r="RUA43" s="195"/>
      <c r="RUB43" s="195"/>
      <c r="RUC43" s="195"/>
      <c r="RUD43" s="195"/>
      <c r="RUE43" s="195"/>
      <c r="RUF43" s="195"/>
      <c r="RUG43" s="195"/>
      <c r="RUH43" s="195"/>
      <c r="RUI43" s="195"/>
      <c r="RUJ43" s="195"/>
      <c r="RUK43" s="195"/>
      <c r="RUL43" s="195"/>
      <c r="RUM43" s="195"/>
      <c r="RUN43" s="195"/>
      <c r="RUO43" s="195"/>
      <c r="RUP43" s="195"/>
      <c r="RUQ43" s="195"/>
      <c r="RUR43" s="195"/>
      <c r="RUS43" s="195"/>
      <c r="RUT43" s="195"/>
      <c r="RUU43" s="195"/>
      <c r="RUV43" s="195"/>
      <c r="RUW43" s="195"/>
      <c r="RUX43" s="195"/>
      <c r="RUY43" s="195"/>
      <c r="RUZ43" s="195"/>
      <c r="RVA43" s="195"/>
      <c r="RVB43" s="195"/>
      <c r="RVC43" s="195"/>
      <c r="RVD43" s="195"/>
      <c r="RVE43" s="195"/>
      <c r="RVF43" s="195"/>
      <c r="RVG43" s="195"/>
      <c r="RVH43" s="195"/>
      <c r="RVI43" s="195"/>
      <c r="RVJ43" s="195"/>
      <c r="RVK43" s="195"/>
      <c r="RVL43" s="195"/>
      <c r="RVM43" s="195"/>
      <c r="RVN43" s="195"/>
      <c r="RVO43" s="195"/>
      <c r="RVP43" s="195"/>
      <c r="RVQ43" s="195"/>
      <c r="RVR43" s="195"/>
      <c r="RVS43" s="195"/>
      <c r="RVT43" s="195"/>
      <c r="RVU43" s="195"/>
      <c r="RVV43" s="195"/>
      <c r="RVW43" s="195"/>
      <c r="RVX43" s="195"/>
      <c r="RVY43" s="195"/>
      <c r="RVZ43" s="195"/>
      <c r="RWA43" s="195"/>
      <c r="RWB43" s="195"/>
      <c r="RWC43" s="195"/>
      <c r="RWD43" s="195"/>
      <c r="RWE43" s="195"/>
      <c r="RWF43" s="195"/>
      <c r="RWG43" s="195"/>
      <c r="RWH43" s="195"/>
      <c r="RWI43" s="195"/>
      <c r="RWJ43" s="195"/>
      <c r="RWK43" s="195"/>
      <c r="RWL43" s="195"/>
      <c r="RWM43" s="195"/>
      <c r="RWN43" s="195"/>
      <c r="RWO43" s="195"/>
      <c r="RWP43" s="195"/>
      <c r="RWQ43" s="195"/>
      <c r="RWR43" s="195"/>
      <c r="RWS43" s="195"/>
      <c r="RWT43" s="195"/>
      <c r="RWU43" s="195"/>
      <c r="RWV43" s="195"/>
      <c r="RWW43" s="195"/>
      <c r="RWX43" s="195"/>
      <c r="RWY43" s="195"/>
      <c r="RWZ43" s="195"/>
      <c r="RXA43" s="195"/>
      <c r="RXB43" s="195"/>
      <c r="RXC43" s="195"/>
      <c r="RXD43" s="195"/>
      <c r="RXE43" s="195"/>
      <c r="RXF43" s="195"/>
      <c r="RXG43" s="195"/>
      <c r="RXH43" s="195"/>
      <c r="RXI43" s="195"/>
      <c r="RXJ43" s="195"/>
      <c r="RXK43" s="195"/>
      <c r="RXL43" s="195"/>
      <c r="RXM43" s="195"/>
      <c r="RXN43" s="195"/>
      <c r="RXO43" s="195"/>
      <c r="RXP43" s="195"/>
      <c r="RXQ43" s="195"/>
      <c r="RXR43" s="195"/>
      <c r="RXS43" s="195"/>
      <c r="RXT43" s="195"/>
      <c r="RXU43" s="195"/>
      <c r="RXV43" s="195"/>
      <c r="RXW43" s="195"/>
      <c r="RXX43" s="195"/>
      <c r="RXY43" s="195"/>
      <c r="RXZ43" s="195"/>
      <c r="RYA43" s="195"/>
      <c r="RYB43" s="195"/>
      <c r="RYC43" s="195"/>
      <c r="RYD43" s="195"/>
      <c r="RYE43" s="195"/>
      <c r="RYF43" s="195"/>
      <c r="RYG43" s="195"/>
      <c r="RYH43" s="195"/>
      <c r="RYI43" s="195"/>
      <c r="RYJ43" s="195"/>
      <c r="RYK43" s="195"/>
      <c r="RYL43" s="195"/>
      <c r="RYM43" s="195"/>
      <c r="RYN43" s="195"/>
      <c r="RYO43" s="195"/>
      <c r="RYP43" s="195"/>
      <c r="RYQ43" s="195"/>
      <c r="RYR43" s="195"/>
      <c r="RYS43" s="195"/>
      <c r="RYT43" s="195"/>
      <c r="RYU43" s="195"/>
      <c r="RYV43" s="195"/>
      <c r="RYW43" s="195"/>
      <c r="RYX43" s="195"/>
      <c r="RYY43" s="195"/>
      <c r="RYZ43" s="195"/>
      <c r="RZA43" s="195"/>
      <c r="RZB43" s="195"/>
      <c r="RZC43" s="195"/>
      <c r="RZD43" s="195"/>
      <c r="RZE43" s="195"/>
      <c r="RZF43" s="195"/>
      <c r="RZG43" s="195"/>
      <c r="RZH43" s="195"/>
      <c r="RZI43" s="195"/>
      <c r="RZJ43" s="195"/>
      <c r="RZK43" s="195"/>
      <c r="RZL43" s="195"/>
      <c r="RZM43" s="195"/>
      <c r="RZN43" s="195"/>
      <c r="RZO43" s="195"/>
      <c r="RZP43" s="195"/>
      <c r="RZQ43" s="195"/>
      <c r="RZR43" s="195"/>
      <c r="RZS43" s="195"/>
      <c r="RZT43" s="195"/>
      <c r="RZU43" s="195"/>
      <c r="RZV43" s="195"/>
      <c r="RZW43" s="195"/>
      <c r="RZX43" s="195"/>
      <c r="RZY43" s="195"/>
      <c r="RZZ43" s="195"/>
      <c r="SAA43" s="195"/>
      <c r="SAB43" s="195"/>
      <c r="SAC43" s="195"/>
      <c r="SAD43" s="195"/>
      <c r="SAE43" s="195"/>
      <c r="SAF43" s="195"/>
      <c r="SAG43" s="195"/>
      <c r="SAH43" s="195"/>
      <c r="SAI43" s="195"/>
      <c r="SAJ43" s="195"/>
      <c r="SAK43" s="195"/>
      <c r="SAL43" s="195"/>
      <c r="SAM43" s="195"/>
      <c r="SAN43" s="195"/>
      <c r="SAO43" s="195"/>
      <c r="SAP43" s="195"/>
      <c r="SAQ43" s="195"/>
      <c r="SAR43" s="195"/>
      <c r="SAS43" s="195"/>
      <c r="SAT43" s="195"/>
      <c r="SAU43" s="195"/>
      <c r="SAV43" s="195"/>
      <c r="SAW43" s="195"/>
      <c r="SAX43" s="195"/>
      <c r="SAY43" s="195"/>
      <c r="SAZ43" s="195"/>
      <c r="SBA43" s="195"/>
      <c r="SBB43" s="195"/>
      <c r="SBC43" s="195"/>
      <c r="SBD43" s="195"/>
      <c r="SBE43" s="195"/>
      <c r="SBF43" s="195"/>
      <c r="SBG43" s="195"/>
      <c r="SBH43" s="195"/>
      <c r="SBI43" s="195"/>
      <c r="SBJ43" s="195"/>
      <c r="SBK43" s="195"/>
      <c r="SBL43" s="195"/>
      <c r="SBM43" s="195"/>
      <c r="SBN43" s="195"/>
      <c r="SBO43" s="195"/>
      <c r="SBP43" s="195"/>
      <c r="SBQ43" s="195"/>
      <c r="SBR43" s="195"/>
      <c r="SBS43" s="195"/>
      <c r="SBT43" s="195"/>
      <c r="SBU43" s="195"/>
      <c r="SBV43" s="195"/>
      <c r="SBW43" s="195"/>
      <c r="SBX43" s="195"/>
      <c r="SBY43" s="195"/>
      <c r="SBZ43" s="195"/>
      <c r="SCA43" s="195"/>
      <c r="SCB43" s="195"/>
      <c r="SCC43" s="195"/>
      <c r="SCD43" s="195"/>
      <c r="SCE43" s="195"/>
      <c r="SCF43" s="195"/>
      <c r="SCG43" s="195"/>
      <c r="SCH43" s="195"/>
      <c r="SCI43" s="195"/>
      <c r="SCJ43" s="195"/>
      <c r="SCK43" s="195"/>
      <c r="SCL43" s="195"/>
      <c r="SCM43" s="195"/>
      <c r="SCN43" s="195"/>
      <c r="SCO43" s="195"/>
      <c r="SCP43" s="195"/>
      <c r="SCQ43" s="195"/>
      <c r="SCR43" s="195"/>
      <c r="SCS43" s="195"/>
      <c r="SCT43" s="195"/>
      <c r="SCU43" s="195"/>
      <c r="SCV43" s="195"/>
      <c r="SCW43" s="195"/>
      <c r="SCX43" s="195"/>
      <c r="SCY43" s="195"/>
      <c r="SCZ43" s="195"/>
      <c r="SDA43" s="195"/>
      <c r="SDB43" s="195"/>
      <c r="SDC43" s="195"/>
      <c r="SDD43" s="195"/>
      <c r="SDE43" s="195"/>
      <c r="SDF43" s="195"/>
      <c r="SDG43" s="195"/>
      <c r="SDH43" s="195"/>
      <c r="SDI43" s="195"/>
      <c r="SDJ43" s="195"/>
      <c r="SDK43" s="195"/>
      <c r="SDL43" s="195"/>
      <c r="SDM43" s="195"/>
      <c r="SDN43" s="195"/>
      <c r="SDO43" s="195"/>
      <c r="SDP43" s="195"/>
      <c r="SDQ43" s="195"/>
      <c r="SDR43" s="195"/>
      <c r="SDS43" s="195"/>
      <c r="SDT43" s="195"/>
      <c r="SDU43" s="195"/>
      <c r="SDV43" s="195"/>
      <c r="SDW43" s="195"/>
      <c r="SDX43" s="195"/>
      <c r="SDY43" s="195"/>
      <c r="SDZ43" s="195"/>
      <c r="SEA43" s="195"/>
      <c r="SEB43" s="195"/>
      <c r="SEC43" s="195"/>
      <c r="SED43" s="195"/>
      <c r="SEE43" s="195"/>
      <c r="SEF43" s="195"/>
      <c r="SEG43" s="195"/>
      <c r="SEH43" s="195"/>
      <c r="SEI43" s="195"/>
      <c r="SEJ43" s="195"/>
      <c r="SEK43" s="195"/>
      <c r="SEL43" s="195"/>
      <c r="SEM43" s="195"/>
      <c r="SEN43" s="195"/>
      <c r="SEO43" s="195"/>
      <c r="SEP43" s="195"/>
      <c r="SEQ43" s="195"/>
      <c r="SER43" s="195"/>
      <c r="SES43" s="195"/>
      <c r="SET43" s="195"/>
      <c r="SEU43" s="195"/>
      <c r="SEV43" s="195"/>
      <c r="SEW43" s="195"/>
      <c r="SEX43" s="195"/>
      <c r="SEY43" s="195"/>
      <c r="SEZ43" s="195"/>
      <c r="SFA43" s="195"/>
      <c r="SFB43" s="195"/>
      <c r="SFC43" s="195"/>
      <c r="SFD43" s="195"/>
      <c r="SFE43" s="195"/>
      <c r="SFF43" s="195"/>
      <c r="SFG43" s="195"/>
      <c r="SFH43" s="195"/>
      <c r="SFI43" s="195"/>
      <c r="SFJ43" s="195"/>
      <c r="SFK43" s="195"/>
      <c r="SFL43" s="195"/>
      <c r="SFM43" s="195"/>
      <c r="SFN43" s="195"/>
      <c r="SFO43" s="195"/>
      <c r="SFP43" s="195"/>
      <c r="SFQ43" s="195"/>
      <c r="SFR43" s="195"/>
      <c r="SFS43" s="195"/>
      <c r="SFT43" s="195"/>
      <c r="SFU43" s="195"/>
      <c r="SFV43" s="195"/>
      <c r="SFW43" s="195"/>
      <c r="SFX43" s="195"/>
      <c r="SFY43" s="195"/>
      <c r="SFZ43" s="195"/>
      <c r="SGA43" s="195"/>
      <c r="SGB43" s="195"/>
      <c r="SGC43" s="195"/>
      <c r="SGD43" s="195"/>
      <c r="SGE43" s="195"/>
      <c r="SGF43" s="195"/>
      <c r="SGG43" s="195"/>
      <c r="SGH43" s="195"/>
      <c r="SGI43" s="195"/>
      <c r="SGJ43" s="195"/>
      <c r="SGK43" s="195"/>
      <c r="SGL43" s="195"/>
      <c r="SGM43" s="195"/>
      <c r="SGN43" s="195"/>
      <c r="SGO43" s="195"/>
      <c r="SGP43" s="195"/>
      <c r="SGQ43" s="195"/>
      <c r="SGR43" s="195"/>
      <c r="SGS43" s="195"/>
      <c r="SGT43" s="195"/>
      <c r="SGU43" s="195"/>
      <c r="SGV43" s="195"/>
      <c r="SGW43" s="195"/>
      <c r="SGX43" s="195"/>
      <c r="SGY43" s="195"/>
      <c r="SGZ43" s="195"/>
      <c r="SHA43" s="195"/>
      <c r="SHB43" s="195"/>
      <c r="SHC43" s="195"/>
      <c r="SHD43" s="195"/>
      <c r="SHE43" s="195"/>
      <c r="SHF43" s="195"/>
      <c r="SHG43" s="195"/>
      <c r="SHH43" s="195"/>
      <c r="SHI43" s="195"/>
      <c r="SHJ43" s="195"/>
      <c r="SHK43" s="195"/>
      <c r="SHL43" s="195"/>
      <c r="SHM43" s="195"/>
      <c r="SHN43" s="195"/>
      <c r="SHO43" s="195"/>
      <c r="SHP43" s="195"/>
      <c r="SHQ43" s="195"/>
      <c r="SHR43" s="195"/>
      <c r="SHS43" s="195"/>
      <c r="SHT43" s="195"/>
      <c r="SHU43" s="195"/>
      <c r="SHV43" s="195"/>
      <c r="SHW43" s="195"/>
      <c r="SHX43" s="195"/>
      <c r="SHY43" s="195"/>
      <c r="SHZ43" s="195"/>
      <c r="SIA43" s="195"/>
      <c r="SIB43" s="195"/>
      <c r="SIC43" s="195"/>
      <c r="SID43" s="195"/>
      <c r="SIE43" s="195"/>
      <c r="SIF43" s="195"/>
      <c r="SIG43" s="195"/>
      <c r="SIH43" s="195"/>
      <c r="SII43" s="195"/>
      <c r="SIJ43" s="195"/>
      <c r="SIK43" s="195"/>
      <c r="SIL43" s="195"/>
      <c r="SIM43" s="195"/>
      <c r="SIN43" s="195"/>
      <c r="SIO43" s="195"/>
      <c r="SIP43" s="195"/>
      <c r="SIQ43" s="195"/>
      <c r="SIR43" s="195"/>
      <c r="SIS43" s="195"/>
      <c r="SIT43" s="195"/>
      <c r="SIU43" s="195"/>
      <c r="SIV43" s="195"/>
      <c r="SIW43" s="195"/>
      <c r="SIX43" s="195"/>
      <c r="SIY43" s="195"/>
      <c r="SIZ43" s="195"/>
      <c r="SJA43" s="195"/>
      <c r="SJB43" s="195"/>
      <c r="SJC43" s="195"/>
      <c r="SJD43" s="195"/>
      <c r="SJE43" s="195"/>
      <c r="SJF43" s="195"/>
      <c r="SJG43" s="195"/>
      <c r="SJH43" s="195"/>
      <c r="SJI43" s="195"/>
      <c r="SJJ43" s="195"/>
      <c r="SJK43" s="195"/>
      <c r="SJL43" s="195"/>
      <c r="SJM43" s="195"/>
      <c r="SJN43" s="195"/>
      <c r="SJO43" s="195"/>
      <c r="SJP43" s="195"/>
      <c r="SJQ43" s="195"/>
      <c r="SJR43" s="195"/>
      <c r="SJS43" s="195"/>
      <c r="SJT43" s="195"/>
      <c r="SJU43" s="195"/>
      <c r="SJV43" s="195"/>
      <c r="SJW43" s="195"/>
      <c r="SJX43" s="195"/>
      <c r="SJY43" s="195"/>
      <c r="SJZ43" s="195"/>
      <c r="SKA43" s="195"/>
      <c r="SKB43" s="195"/>
      <c r="SKC43" s="195"/>
      <c r="SKD43" s="195"/>
      <c r="SKE43" s="195"/>
      <c r="SKF43" s="195"/>
      <c r="SKG43" s="195"/>
      <c r="SKH43" s="195"/>
      <c r="SKI43" s="195"/>
      <c r="SKJ43" s="195"/>
      <c r="SKK43" s="195"/>
      <c r="SKL43" s="195"/>
      <c r="SKM43" s="195"/>
      <c r="SKN43" s="195"/>
      <c r="SKO43" s="195"/>
      <c r="SKP43" s="195"/>
      <c r="SKQ43" s="195"/>
      <c r="SKR43" s="195"/>
      <c r="SKS43" s="195"/>
      <c r="SKT43" s="195"/>
      <c r="SKU43" s="195"/>
      <c r="SKV43" s="195"/>
      <c r="SKW43" s="195"/>
      <c r="SKX43" s="195"/>
      <c r="SKY43" s="195"/>
      <c r="SKZ43" s="195"/>
      <c r="SLA43" s="195"/>
      <c r="SLB43" s="195"/>
      <c r="SLC43" s="195"/>
      <c r="SLD43" s="195"/>
      <c r="SLE43" s="195"/>
      <c r="SLF43" s="195"/>
      <c r="SLG43" s="195"/>
      <c r="SLH43" s="195"/>
      <c r="SLI43" s="195"/>
      <c r="SLJ43" s="195"/>
      <c r="SLK43" s="195"/>
      <c r="SLL43" s="195"/>
      <c r="SLM43" s="195"/>
      <c r="SLN43" s="195"/>
      <c r="SLO43" s="195"/>
      <c r="SLP43" s="195"/>
      <c r="SLQ43" s="195"/>
      <c r="SLR43" s="195"/>
      <c r="SLS43" s="195"/>
      <c r="SLT43" s="195"/>
      <c r="SLU43" s="195"/>
      <c r="SLV43" s="195"/>
      <c r="SLW43" s="195"/>
      <c r="SLX43" s="195"/>
      <c r="SLY43" s="195"/>
      <c r="SLZ43" s="195"/>
      <c r="SMA43" s="195"/>
      <c r="SMB43" s="195"/>
      <c r="SMC43" s="195"/>
      <c r="SMD43" s="195"/>
      <c r="SME43" s="195"/>
      <c r="SMF43" s="195"/>
      <c r="SMG43" s="195"/>
      <c r="SMH43" s="195"/>
      <c r="SMI43" s="195"/>
      <c r="SMJ43" s="195"/>
      <c r="SMK43" s="195"/>
      <c r="SML43" s="195"/>
      <c r="SMM43" s="195"/>
      <c r="SMN43" s="195"/>
      <c r="SMO43" s="195"/>
      <c r="SMP43" s="195"/>
      <c r="SMQ43" s="195"/>
      <c r="SMR43" s="195"/>
      <c r="SMS43" s="195"/>
      <c r="SMT43" s="195"/>
      <c r="SMU43" s="195"/>
      <c r="SMV43" s="195"/>
      <c r="SMW43" s="195"/>
      <c r="SMX43" s="195"/>
      <c r="SMY43" s="195"/>
      <c r="SMZ43" s="195"/>
      <c r="SNA43" s="195"/>
      <c r="SNB43" s="195"/>
      <c r="SNC43" s="195"/>
      <c r="SND43" s="195"/>
      <c r="SNE43" s="195"/>
      <c r="SNF43" s="195"/>
      <c r="SNG43" s="195"/>
      <c r="SNH43" s="195"/>
      <c r="SNI43" s="195"/>
      <c r="SNJ43" s="195"/>
      <c r="SNK43" s="195"/>
      <c r="SNL43" s="195"/>
      <c r="SNM43" s="195"/>
      <c r="SNN43" s="195"/>
      <c r="SNO43" s="195"/>
      <c r="SNP43" s="195"/>
      <c r="SNQ43" s="195"/>
      <c r="SNR43" s="195"/>
      <c r="SNS43" s="195"/>
      <c r="SNT43" s="195"/>
      <c r="SNU43" s="195"/>
      <c r="SNV43" s="195"/>
      <c r="SNW43" s="195"/>
      <c r="SNX43" s="195"/>
      <c r="SNY43" s="195"/>
      <c r="SNZ43" s="195"/>
      <c r="SOA43" s="195"/>
      <c r="SOB43" s="195"/>
      <c r="SOC43" s="195"/>
      <c r="SOD43" s="195"/>
      <c r="SOE43" s="195"/>
      <c r="SOF43" s="195"/>
      <c r="SOG43" s="195"/>
      <c r="SOH43" s="195"/>
      <c r="SOI43" s="195"/>
      <c r="SOJ43" s="195"/>
      <c r="SOK43" s="195"/>
      <c r="SOL43" s="195"/>
      <c r="SOM43" s="195"/>
      <c r="SON43" s="195"/>
      <c r="SOO43" s="195"/>
      <c r="SOP43" s="195"/>
      <c r="SOQ43" s="195"/>
      <c r="SOR43" s="195"/>
      <c r="SOS43" s="195"/>
      <c r="SOT43" s="195"/>
      <c r="SOU43" s="195"/>
      <c r="SOV43" s="195"/>
      <c r="SOW43" s="195"/>
      <c r="SOX43" s="195"/>
      <c r="SOY43" s="195"/>
      <c r="SOZ43" s="195"/>
      <c r="SPA43" s="195"/>
      <c r="SPB43" s="195"/>
      <c r="SPC43" s="195"/>
      <c r="SPD43" s="195"/>
      <c r="SPE43" s="195"/>
      <c r="SPF43" s="195"/>
      <c r="SPG43" s="195"/>
      <c r="SPH43" s="195"/>
      <c r="SPI43" s="195"/>
      <c r="SPJ43" s="195"/>
      <c r="SPK43" s="195"/>
      <c r="SPL43" s="195"/>
      <c r="SPM43" s="195"/>
      <c r="SPN43" s="195"/>
      <c r="SPO43" s="195"/>
      <c r="SPP43" s="195"/>
      <c r="SPQ43" s="195"/>
      <c r="SPR43" s="195"/>
      <c r="SPS43" s="195"/>
      <c r="SPT43" s="195"/>
      <c r="SPU43" s="195"/>
      <c r="SPV43" s="195"/>
      <c r="SPW43" s="195"/>
      <c r="SPX43" s="195"/>
      <c r="SPY43" s="195"/>
      <c r="SPZ43" s="195"/>
      <c r="SQA43" s="195"/>
      <c r="SQB43" s="195"/>
      <c r="SQC43" s="195"/>
      <c r="SQD43" s="195"/>
      <c r="SQE43" s="195"/>
      <c r="SQF43" s="195"/>
      <c r="SQG43" s="195"/>
      <c r="SQH43" s="195"/>
      <c r="SQI43" s="195"/>
      <c r="SQJ43" s="195"/>
      <c r="SQK43" s="195"/>
      <c r="SQL43" s="195"/>
      <c r="SQM43" s="195"/>
      <c r="SQN43" s="195"/>
      <c r="SQO43" s="195"/>
      <c r="SQP43" s="195"/>
      <c r="SQQ43" s="195"/>
      <c r="SQR43" s="195"/>
      <c r="SQS43" s="195"/>
      <c r="SQT43" s="195"/>
      <c r="SQU43" s="195"/>
      <c r="SQV43" s="195"/>
      <c r="SQW43" s="195"/>
      <c r="SQX43" s="195"/>
      <c r="SQY43" s="195"/>
      <c r="SQZ43" s="195"/>
      <c r="SRA43" s="195"/>
      <c r="SRB43" s="195"/>
      <c r="SRC43" s="195"/>
      <c r="SRD43" s="195"/>
      <c r="SRE43" s="195"/>
      <c r="SRF43" s="195"/>
      <c r="SRG43" s="195"/>
      <c r="SRH43" s="195"/>
      <c r="SRI43" s="195"/>
      <c r="SRJ43" s="195"/>
      <c r="SRK43" s="195"/>
      <c r="SRL43" s="195"/>
      <c r="SRM43" s="195"/>
      <c r="SRN43" s="195"/>
      <c r="SRO43" s="195"/>
      <c r="SRP43" s="195"/>
      <c r="SRQ43" s="195"/>
      <c r="SRR43" s="195"/>
      <c r="SRS43" s="195"/>
      <c r="SRT43" s="195"/>
      <c r="SRU43" s="195"/>
      <c r="SRV43" s="195"/>
      <c r="SRW43" s="195"/>
      <c r="SRX43" s="195"/>
      <c r="SRY43" s="195"/>
      <c r="SRZ43" s="195"/>
      <c r="SSA43" s="195"/>
      <c r="SSB43" s="195"/>
      <c r="SSC43" s="195"/>
      <c r="SSD43" s="195"/>
      <c r="SSE43" s="195"/>
      <c r="SSF43" s="195"/>
      <c r="SSG43" s="195"/>
      <c r="SSH43" s="195"/>
      <c r="SSI43" s="195"/>
      <c r="SSJ43" s="195"/>
      <c r="SSK43" s="195"/>
      <c r="SSL43" s="195"/>
      <c r="SSM43" s="195"/>
      <c r="SSN43" s="195"/>
      <c r="SSO43" s="195"/>
      <c r="SSP43" s="195"/>
      <c r="SSQ43" s="195"/>
      <c r="SSR43" s="195"/>
      <c r="SSS43" s="195"/>
      <c r="SST43" s="195"/>
      <c r="SSU43" s="195"/>
      <c r="SSV43" s="195"/>
      <c r="SSW43" s="195"/>
      <c r="SSX43" s="195"/>
      <c r="SSY43" s="195"/>
      <c r="SSZ43" s="195"/>
      <c r="STA43" s="195"/>
      <c r="STB43" s="195"/>
      <c r="STC43" s="195"/>
      <c r="STD43" s="195"/>
      <c r="STE43" s="195"/>
      <c r="STF43" s="195"/>
      <c r="STG43" s="195"/>
      <c r="STH43" s="195"/>
      <c r="STI43" s="195"/>
      <c r="STJ43" s="195"/>
      <c r="STK43" s="195"/>
      <c r="STL43" s="195"/>
      <c r="STM43" s="195"/>
      <c r="STN43" s="195"/>
      <c r="STO43" s="195"/>
      <c r="STP43" s="195"/>
      <c r="STQ43" s="195"/>
      <c r="STR43" s="195"/>
      <c r="STS43" s="195"/>
      <c r="STT43" s="195"/>
      <c r="STU43" s="195"/>
      <c r="STV43" s="195"/>
      <c r="STW43" s="195"/>
      <c r="STX43" s="195"/>
      <c r="STY43" s="195"/>
      <c r="STZ43" s="195"/>
      <c r="SUA43" s="195"/>
      <c r="SUB43" s="195"/>
      <c r="SUC43" s="195"/>
      <c r="SUD43" s="195"/>
      <c r="SUE43" s="195"/>
      <c r="SUF43" s="195"/>
      <c r="SUG43" s="195"/>
      <c r="SUH43" s="195"/>
      <c r="SUI43" s="195"/>
      <c r="SUJ43" s="195"/>
      <c r="SUK43" s="195"/>
      <c r="SUL43" s="195"/>
      <c r="SUM43" s="195"/>
      <c r="SUN43" s="195"/>
      <c r="SUO43" s="195"/>
      <c r="SUP43" s="195"/>
      <c r="SUQ43" s="195"/>
      <c r="SUR43" s="195"/>
      <c r="SUS43" s="195"/>
      <c r="SUT43" s="195"/>
      <c r="SUU43" s="195"/>
      <c r="SUV43" s="195"/>
      <c r="SUW43" s="195"/>
      <c r="SUX43" s="195"/>
      <c r="SUY43" s="195"/>
      <c r="SUZ43" s="195"/>
      <c r="SVA43" s="195"/>
      <c r="SVB43" s="195"/>
      <c r="SVC43" s="195"/>
      <c r="SVD43" s="195"/>
      <c r="SVE43" s="195"/>
      <c r="SVF43" s="195"/>
      <c r="SVG43" s="195"/>
      <c r="SVH43" s="195"/>
      <c r="SVI43" s="195"/>
      <c r="SVJ43" s="195"/>
      <c r="SVK43" s="195"/>
      <c r="SVL43" s="195"/>
      <c r="SVM43" s="195"/>
      <c r="SVN43" s="195"/>
      <c r="SVO43" s="195"/>
      <c r="SVP43" s="195"/>
      <c r="SVQ43" s="195"/>
      <c r="SVR43" s="195"/>
      <c r="SVS43" s="195"/>
      <c r="SVT43" s="195"/>
      <c r="SVU43" s="195"/>
      <c r="SVV43" s="195"/>
      <c r="SVW43" s="195"/>
      <c r="SVX43" s="195"/>
      <c r="SVY43" s="195"/>
      <c r="SVZ43" s="195"/>
      <c r="SWA43" s="195"/>
      <c r="SWB43" s="195"/>
      <c r="SWC43" s="195"/>
      <c r="SWD43" s="195"/>
      <c r="SWE43" s="195"/>
      <c r="SWF43" s="195"/>
      <c r="SWG43" s="195"/>
      <c r="SWH43" s="195"/>
      <c r="SWI43" s="195"/>
      <c r="SWJ43" s="195"/>
      <c r="SWK43" s="195"/>
      <c r="SWL43" s="195"/>
      <c r="SWM43" s="195"/>
      <c r="SWN43" s="195"/>
      <c r="SWO43" s="195"/>
      <c r="SWP43" s="195"/>
      <c r="SWQ43" s="195"/>
      <c r="SWR43" s="195"/>
      <c r="SWS43" s="195"/>
      <c r="SWT43" s="195"/>
      <c r="SWU43" s="195"/>
      <c r="SWV43" s="195"/>
      <c r="SWW43" s="195"/>
      <c r="SWX43" s="195"/>
      <c r="SWY43" s="195"/>
      <c r="SWZ43" s="195"/>
      <c r="SXA43" s="195"/>
      <c r="SXB43" s="195"/>
      <c r="SXC43" s="195"/>
      <c r="SXD43" s="195"/>
      <c r="SXE43" s="195"/>
      <c r="SXF43" s="195"/>
      <c r="SXG43" s="195"/>
      <c r="SXH43" s="195"/>
      <c r="SXI43" s="195"/>
      <c r="SXJ43" s="195"/>
      <c r="SXK43" s="195"/>
      <c r="SXL43" s="195"/>
      <c r="SXM43" s="195"/>
      <c r="SXN43" s="195"/>
      <c r="SXO43" s="195"/>
      <c r="SXP43" s="195"/>
      <c r="SXQ43" s="195"/>
      <c r="SXR43" s="195"/>
      <c r="SXS43" s="195"/>
      <c r="SXT43" s="195"/>
      <c r="SXU43" s="195"/>
      <c r="SXV43" s="195"/>
      <c r="SXW43" s="195"/>
      <c r="SXX43" s="195"/>
      <c r="SXY43" s="195"/>
      <c r="SXZ43" s="195"/>
      <c r="SYA43" s="195"/>
      <c r="SYB43" s="195"/>
      <c r="SYC43" s="195"/>
      <c r="SYD43" s="195"/>
      <c r="SYE43" s="195"/>
      <c r="SYF43" s="195"/>
      <c r="SYG43" s="195"/>
      <c r="SYH43" s="195"/>
      <c r="SYI43" s="195"/>
      <c r="SYJ43" s="195"/>
      <c r="SYK43" s="195"/>
      <c r="SYL43" s="195"/>
      <c r="SYM43" s="195"/>
      <c r="SYN43" s="195"/>
      <c r="SYO43" s="195"/>
      <c r="SYP43" s="195"/>
      <c r="SYQ43" s="195"/>
      <c r="SYR43" s="195"/>
      <c r="SYS43" s="195"/>
      <c r="SYT43" s="195"/>
      <c r="SYU43" s="195"/>
      <c r="SYV43" s="195"/>
      <c r="SYW43" s="195"/>
      <c r="SYX43" s="195"/>
      <c r="SYY43" s="195"/>
      <c r="SYZ43" s="195"/>
      <c r="SZA43" s="195"/>
      <c r="SZB43" s="195"/>
      <c r="SZC43" s="195"/>
      <c r="SZD43" s="195"/>
      <c r="SZE43" s="195"/>
      <c r="SZF43" s="195"/>
      <c r="SZG43" s="195"/>
      <c r="SZH43" s="195"/>
      <c r="SZI43" s="195"/>
      <c r="SZJ43" s="195"/>
      <c r="SZK43" s="195"/>
      <c r="SZL43" s="195"/>
      <c r="SZM43" s="195"/>
      <c r="SZN43" s="195"/>
      <c r="SZO43" s="195"/>
      <c r="SZP43" s="195"/>
      <c r="SZQ43" s="195"/>
      <c r="SZR43" s="195"/>
      <c r="SZS43" s="195"/>
      <c r="SZT43" s="195"/>
      <c r="SZU43" s="195"/>
      <c r="SZV43" s="195"/>
      <c r="SZW43" s="195"/>
      <c r="SZX43" s="195"/>
      <c r="SZY43" s="195"/>
      <c r="SZZ43" s="195"/>
      <c r="TAA43" s="195"/>
      <c r="TAB43" s="195"/>
      <c r="TAC43" s="195"/>
      <c r="TAD43" s="195"/>
      <c r="TAE43" s="195"/>
      <c r="TAF43" s="195"/>
      <c r="TAG43" s="195"/>
      <c r="TAH43" s="195"/>
      <c r="TAI43" s="195"/>
      <c r="TAJ43" s="195"/>
      <c r="TAK43" s="195"/>
      <c r="TAL43" s="195"/>
      <c r="TAM43" s="195"/>
      <c r="TAN43" s="195"/>
      <c r="TAO43" s="195"/>
      <c r="TAP43" s="195"/>
      <c r="TAQ43" s="195"/>
      <c r="TAR43" s="195"/>
      <c r="TAS43" s="195"/>
      <c r="TAT43" s="195"/>
      <c r="TAU43" s="195"/>
      <c r="TAV43" s="195"/>
      <c r="TAW43" s="195"/>
      <c r="TAX43" s="195"/>
      <c r="TAY43" s="195"/>
      <c r="TAZ43" s="195"/>
      <c r="TBA43" s="195"/>
      <c r="TBB43" s="195"/>
      <c r="TBC43" s="195"/>
      <c r="TBD43" s="195"/>
      <c r="TBE43" s="195"/>
      <c r="TBF43" s="195"/>
      <c r="TBG43" s="195"/>
      <c r="TBH43" s="195"/>
      <c r="TBI43" s="195"/>
      <c r="TBJ43" s="195"/>
      <c r="TBK43" s="195"/>
      <c r="TBL43" s="195"/>
      <c r="TBM43" s="195"/>
      <c r="TBN43" s="195"/>
      <c r="TBO43" s="195"/>
      <c r="TBP43" s="195"/>
      <c r="TBQ43" s="195"/>
      <c r="TBR43" s="195"/>
      <c r="TBS43" s="195"/>
      <c r="TBT43" s="195"/>
      <c r="TBU43" s="195"/>
      <c r="TBV43" s="195"/>
      <c r="TBW43" s="195"/>
      <c r="TBX43" s="195"/>
      <c r="TBY43" s="195"/>
      <c r="TBZ43" s="195"/>
      <c r="TCA43" s="195"/>
      <c r="TCB43" s="195"/>
      <c r="TCC43" s="195"/>
      <c r="TCD43" s="195"/>
      <c r="TCE43" s="195"/>
      <c r="TCF43" s="195"/>
      <c r="TCG43" s="195"/>
      <c r="TCH43" s="195"/>
      <c r="TCI43" s="195"/>
      <c r="TCJ43" s="195"/>
      <c r="TCK43" s="195"/>
      <c r="TCL43" s="195"/>
      <c r="TCM43" s="195"/>
      <c r="TCN43" s="195"/>
      <c r="TCO43" s="195"/>
      <c r="TCP43" s="195"/>
      <c r="TCQ43" s="195"/>
      <c r="TCR43" s="195"/>
      <c r="TCS43" s="195"/>
      <c r="TCT43" s="195"/>
      <c r="TCU43" s="195"/>
      <c r="TCV43" s="195"/>
      <c r="TCW43" s="195"/>
      <c r="TCX43" s="195"/>
      <c r="TCY43" s="195"/>
      <c r="TCZ43" s="195"/>
      <c r="TDA43" s="195"/>
      <c r="TDB43" s="195"/>
      <c r="TDC43" s="195"/>
      <c r="TDD43" s="195"/>
      <c r="TDE43" s="195"/>
      <c r="TDF43" s="195"/>
      <c r="TDG43" s="195"/>
      <c r="TDH43" s="195"/>
      <c r="TDI43" s="195"/>
      <c r="TDJ43" s="195"/>
      <c r="TDK43" s="195"/>
      <c r="TDL43" s="195"/>
      <c r="TDM43" s="195"/>
      <c r="TDN43" s="195"/>
      <c r="TDO43" s="195"/>
      <c r="TDP43" s="195"/>
      <c r="TDQ43" s="195"/>
      <c r="TDR43" s="195"/>
      <c r="TDS43" s="195"/>
      <c r="TDT43" s="195"/>
      <c r="TDU43" s="195"/>
      <c r="TDV43" s="195"/>
      <c r="TDW43" s="195"/>
      <c r="TDX43" s="195"/>
      <c r="TDY43" s="195"/>
      <c r="TDZ43" s="195"/>
      <c r="TEA43" s="195"/>
      <c r="TEB43" s="195"/>
      <c r="TEC43" s="195"/>
      <c r="TED43" s="195"/>
      <c r="TEE43" s="195"/>
      <c r="TEF43" s="195"/>
      <c r="TEG43" s="195"/>
      <c r="TEH43" s="195"/>
      <c r="TEI43" s="195"/>
      <c r="TEJ43" s="195"/>
      <c r="TEK43" s="195"/>
      <c r="TEL43" s="195"/>
      <c r="TEM43" s="195"/>
      <c r="TEN43" s="195"/>
      <c r="TEO43" s="195"/>
      <c r="TEP43" s="195"/>
      <c r="TEQ43" s="195"/>
      <c r="TER43" s="195"/>
      <c r="TES43" s="195"/>
      <c r="TET43" s="195"/>
      <c r="TEU43" s="195"/>
      <c r="TEV43" s="195"/>
      <c r="TEW43" s="195"/>
      <c r="TEX43" s="195"/>
      <c r="TEY43" s="195"/>
      <c r="TEZ43" s="195"/>
      <c r="TFA43" s="195"/>
      <c r="TFB43" s="195"/>
      <c r="TFC43" s="195"/>
      <c r="TFD43" s="195"/>
      <c r="TFE43" s="195"/>
      <c r="TFF43" s="195"/>
      <c r="TFG43" s="195"/>
      <c r="TFH43" s="195"/>
      <c r="TFI43" s="195"/>
      <c r="TFJ43" s="195"/>
      <c r="TFK43" s="195"/>
      <c r="TFL43" s="195"/>
      <c r="TFM43" s="195"/>
      <c r="TFN43" s="195"/>
      <c r="TFO43" s="195"/>
      <c r="TFP43" s="195"/>
      <c r="TFQ43" s="195"/>
      <c r="TFR43" s="195"/>
      <c r="TFS43" s="195"/>
      <c r="TFT43" s="195"/>
      <c r="TFU43" s="195"/>
      <c r="TFV43" s="195"/>
      <c r="TFW43" s="195"/>
      <c r="TFX43" s="195"/>
      <c r="TFY43" s="195"/>
      <c r="TFZ43" s="195"/>
      <c r="TGA43" s="195"/>
      <c r="TGB43" s="195"/>
      <c r="TGC43" s="195"/>
      <c r="TGD43" s="195"/>
      <c r="TGE43" s="195"/>
      <c r="TGF43" s="195"/>
      <c r="TGG43" s="195"/>
      <c r="TGH43" s="195"/>
      <c r="TGI43" s="195"/>
      <c r="TGJ43" s="195"/>
      <c r="TGK43" s="195"/>
      <c r="TGL43" s="195"/>
      <c r="TGM43" s="195"/>
      <c r="TGN43" s="195"/>
      <c r="TGO43" s="195"/>
      <c r="TGP43" s="195"/>
      <c r="TGQ43" s="195"/>
      <c r="TGR43" s="195"/>
      <c r="TGS43" s="195"/>
      <c r="TGT43" s="195"/>
      <c r="TGU43" s="195"/>
      <c r="TGV43" s="195"/>
      <c r="TGW43" s="195"/>
      <c r="TGX43" s="195"/>
      <c r="TGY43" s="195"/>
      <c r="TGZ43" s="195"/>
      <c r="THA43" s="195"/>
      <c r="THB43" s="195"/>
      <c r="THC43" s="195"/>
      <c r="THD43" s="195"/>
      <c r="THE43" s="195"/>
      <c r="THF43" s="195"/>
      <c r="THG43" s="195"/>
      <c r="THH43" s="195"/>
      <c r="THI43" s="195"/>
      <c r="THJ43" s="195"/>
      <c r="THK43" s="195"/>
      <c r="THL43" s="195"/>
      <c r="THM43" s="195"/>
      <c r="THN43" s="195"/>
      <c r="THO43" s="195"/>
      <c r="THP43" s="195"/>
      <c r="THQ43" s="195"/>
      <c r="THR43" s="195"/>
      <c r="THS43" s="195"/>
      <c r="THT43" s="195"/>
      <c r="THU43" s="195"/>
      <c r="THV43" s="195"/>
      <c r="THW43" s="195"/>
      <c r="THX43" s="195"/>
      <c r="THY43" s="195"/>
      <c r="THZ43" s="195"/>
      <c r="TIA43" s="195"/>
      <c r="TIB43" s="195"/>
      <c r="TIC43" s="195"/>
      <c r="TID43" s="195"/>
      <c r="TIE43" s="195"/>
      <c r="TIF43" s="195"/>
      <c r="TIG43" s="195"/>
      <c r="TIH43" s="195"/>
      <c r="TII43" s="195"/>
      <c r="TIJ43" s="195"/>
      <c r="TIK43" s="195"/>
      <c r="TIL43" s="195"/>
      <c r="TIM43" s="195"/>
      <c r="TIN43" s="195"/>
      <c r="TIO43" s="195"/>
      <c r="TIP43" s="195"/>
      <c r="TIQ43" s="195"/>
      <c r="TIR43" s="195"/>
      <c r="TIS43" s="195"/>
      <c r="TIT43" s="195"/>
      <c r="TIU43" s="195"/>
      <c r="TIV43" s="195"/>
      <c r="TIW43" s="195"/>
      <c r="TIX43" s="195"/>
      <c r="TIY43" s="195"/>
      <c r="TIZ43" s="195"/>
      <c r="TJA43" s="195"/>
      <c r="TJB43" s="195"/>
      <c r="TJC43" s="195"/>
      <c r="TJD43" s="195"/>
      <c r="TJE43" s="195"/>
      <c r="TJF43" s="195"/>
      <c r="TJG43" s="195"/>
      <c r="TJH43" s="195"/>
      <c r="TJI43" s="195"/>
      <c r="TJJ43" s="195"/>
      <c r="TJK43" s="195"/>
      <c r="TJL43" s="195"/>
      <c r="TJM43" s="195"/>
      <c r="TJN43" s="195"/>
      <c r="TJO43" s="195"/>
      <c r="TJP43" s="195"/>
      <c r="TJQ43" s="195"/>
      <c r="TJR43" s="195"/>
      <c r="TJS43" s="195"/>
      <c r="TJT43" s="195"/>
      <c r="TJU43" s="195"/>
      <c r="TJV43" s="195"/>
      <c r="TJW43" s="195"/>
      <c r="TJX43" s="195"/>
      <c r="TJY43" s="195"/>
      <c r="TJZ43" s="195"/>
      <c r="TKA43" s="195"/>
      <c r="TKB43" s="195"/>
      <c r="TKC43" s="195"/>
      <c r="TKD43" s="195"/>
      <c r="TKE43" s="195"/>
      <c r="TKF43" s="195"/>
      <c r="TKG43" s="195"/>
      <c r="TKH43" s="195"/>
      <c r="TKI43" s="195"/>
      <c r="TKJ43" s="195"/>
      <c r="TKK43" s="195"/>
      <c r="TKL43" s="195"/>
      <c r="TKM43" s="195"/>
      <c r="TKN43" s="195"/>
      <c r="TKO43" s="195"/>
      <c r="TKP43" s="195"/>
      <c r="TKQ43" s="195"/>
      <c r="TKR43" s="195"/>
      <c r="TKS43" s="195"/>
      <c r="TKT43" s="195"/>
      <c r="TKU43" s="195"/>
      <c r="TKV43" s="195"/>
      <c r="TKW43" s="195"/>
      <c r="TKX43" s="195"/>
      <c r="TKY43" s="195"/>
      <c r="TKZ43" s="195"/>
      <c r="TLA43" s="195"/>
      <c r="TLB43" s="195"/>
      <c r="TLC43" s="195"/>
      <c r="TLD43" s="195"/>
      <c r="TLE43" s="195"/>
      <c r="TLF43" s="195"/>
      <c r="TLG43" s="195"/>
      <c r="TLH43" s="195"/>
      <c r="TLI43" s="195"/>
      <c r="TLJ43" s="195"/>
      <c r="TLK43" s="195"/>
      <c r="TLL43" s="195"/>
      <c r="TLM43" s="195"/>
      <c r="TLN43" s="195"/>
      <c r="TLO43" s="195"/>
      <c r="TLP43" s="195"/>
      <c r="TLQ43" s="195"/>
      <c r="TLR43" s="195"/>
      <c r="TLS43" s="195"/>
      <c r="TLT43" s="195"/>
      <c r="TLU43" s="195"/>
      <c r="TLV43" s="195"/>
      <c r="TLW43" s="195"/>
      <c r="TLX43" s="195"/>
      <c r="TLY43" s="195"/>
      <c r="TLZ43" s="195"/>
      <c r="TMA43" s="195"/>
      <c r="TMB43" s="195"/>
      <c r="TMC43" s="195"/>
      <c r="TMD43" s="195"/>
      <c r="TME43" s="195"/>
      <c r="TMF43" s="195"/>
      <c r="TMG43" s="195"/>
      <c r="TMH43" s="195"/>
      <c r="TMI43" s="195"/>
      <c r="TMJ43" s="195"/>
      <c r="TMK43" s="195"/>
      <c r="TML43" s="195"/>
      <c r="TMM43" s="195"/>
      <c r="TMN43" s="195"/>
      <c r="TMO43" s="195"/>
      <c r="TMP43" s="195"/>
      <c r="TMQ43" s="195"/>
      <c r="TMR43" s="195"/>
      <c r="TMS43" s="195"/>
      <c r="TMT43" s="195"/>
      <c r="TMU43" s="195"/>
      <c r="TMV43" s="195"/>
      <c r="TMW43" s="195"/>
      <c r="TMX43" s="195"/>
      <c r="TMY43" s="195"/>
      <c r="TMZ43" s="195"/>
      <c r="TNA43" s="195"/>
      <c r="TNB43" s="195"/>
      <c r="TNC43" s="195"/>
      <c r="TND43" s="195"/>
      <c r="TNE43" s="195"/>
      <c r="TNF43" s="195"/>
      <c r="TNG43" s="195"/>
      <c r="TNH43" s="195"/>
      <c r="TNI43" s="195"/>
      <c r="TNJ43" s="195"/>
      <c r="TNK43" s="195"/>
      <c r="TNL43" s="195"/>
      <c r="TNM43" s="195"/>
      <c r="TNN43" s="195"/>
      <c r="TNO43" s="195"/>
      <c r="TNP43" s="195"/>
      <c r="TNQ43" s="195"/>
      <c r="TNR43" s="195"/>
      <c r="TNS43" s="195"/>
      <c r="TNT43" s="195"/>
      <c r="TNU43" s="195"/>
      <c r="TNV43" s="195"/>
      <c r="TNW43" s="195"/>
      <c r="TNX43" s="195"/>
      <c r="TNY43" s="195"/>
      <c r="TNZ43" s="195"/>
      <c r="TOA43" s="195"/>
      <c r="TOB43" s="195"/>
      <c r="TOC43" s="195"/>
      <c r="TOD43" s="195"/>
      <c r="TOE43" s="195"/>
      <c r="TOF43" s="195"/>
      <c r="TOG43" s="195"/>
      <c r="TOH43" s="195"/>
      <c r="TOI43" s="195"/>
      <c r="TOJ43" s="195"/>
      <c r="TOK43" s="195"/>
      <c r="TOL43" s="195"/>
      <c r="TOM43" s="195"/>
      <c r="TON43" s="195"/>
      <c r="TOO43" s="195"/>
      <c r="TOP43" s="195"/>
      <c r="TOQ43" s="195"/>
      <c r="TOR43" s="195"/>
      <c r="TOS43" s="195"/>
      <c r="TOT43" s="195"/>
      <c r="TOU43" s="195"/>
      <c r="TOV43" s="195"/>
      <c r="TOW43" s="195"/>
      <c r="TOX43" s="195"/>
      <c r="TOY43" s="195"/>
      <c r="TOZ43" s="195"/>
      <c r="TPA43" s="195"/>
      <c r="TPB43" s="195"/>
      <c r="TPC43" s="195"/>
      <c r="TPD43" s="195"/>
      <c r="TPE43" s="195"/>
      <c r="TPF43" s="195"/>
      <c r="TPG43" s="195"/>
      <c r="TPH43" s="195"/>
      <c r="TPI43" s="195"/>
      <c r="TPJ43" s="195"/>
      <c r="TPK43" s="195"/>
      <c r="TPL43" s="195"/>
      <c r="TPM43" s="195"/>
      <c r="TPN43" s="195"/>
      <c r="TPO43" s="195"/>
      <c r="TPP43" s="195"/>
      <c r="TPQ43" s="195"/>
      <c r="TPR43" s="195"/>
      <c r="TPS43" s="195"/>
      <c r="TPT43" s="195"/>
      <c r="TPU43" s="195"/>
      <c r="TPV43" s="195"/>
      <c r="TPW43" s="195"/>
      <c r="TPX43" s="195"/>
      <c r="TPY43" s="195"/>
      <c r="TPZ43" s="195"/>
      <c r="TQA43" s="195"/>
      <c r="TQB43" s="195"/>
      <c r="TQC43" s="195"/>
      <c r="TQD43" s="195"/>
      <c r="TQE43" s="195"/>
      <c r="TQF43" s="195"/>
      <c r="TQG43" s="195"/>
      <c r="TQH43" s="195"/>
      <c r="TQI43" s="195"/>
      <c r="TQJ43" s="195"/>
      <c r="TQK43" s="195"/>
      <c r="TQL43" s="195"/>
      <c r="TQM43" s="195"/>
      <c r="TQN43" s="195"/>
      <c r="TQO43" s="195"/>
      <c r="TQP43" s="195"/>
      <c r="TQQ43" s="195"/>
      <c r="TQR43" s="195"/>
      <c r="TQS43" s="195"/>
      <c r="TQT43" s="195"/>
      <c r="TQU43" s="195"/>
      <c r="TQV43" s="195"/>
      <c r="TQW43" s="195"/>
      <c r="TQX43" s="195"/>
      <c r="TQY43" s="195"/>
      <c r="TQZ43" s="195"/>
      <c r="TRA43" s="195"/>
      <c r="TRB43" s="195"/>
      <c r="TRC43" s="195"/>
      <c r="TRD43" s="195"/>
      <c r="TRE43" s="195"/>
      <c r="TRF43" s="195"/>
      <c r="TRG43" s="195"/>
      <c r="TRH43" s="195"/>
      <c r="TRI43" s="195"/>
      <c r="TRJ43" s="195"/>
      <c r="TRK43" s="195"/>
      <c r="TRL43" s="195"/>
      <c r="TRM43" s="195"/>
      <c r="TRN43" s="195"/>
      <c r="TRO43" s="195"/>
      <c r="TRP43" s="195"/>
      <c r="TRQ43" s="195"/>
      <c r="TRR43" s="195"/>
      <c r="TRS43" s="195"/>
      <c r="TRT43" s="195"/>
      <c r="TRU43" s="195"/>
      <c r="TRV43" s="195"/>
      <c r="TRW43" s="195"/>
      <c r="TRX43" s="195"/>
      <c r="TRY43" s="195"/>
      <c r="TRZ43" s="195"/>
      <c r="TSA43" s="195"/>
      <c r="TSB43" s="195"/>
      <c r="TSC43" s="195"/>
      <c r="TSD43" s="195"/>
      <c r="TSE43" s="195"/>
      <c r="TSF43" s="195"/>
      <c r="TSG43" s="195"/>
      <c r="TSH43" s="195"/>
      <c r="TSI43" s="195"/>
      <c r="TSJ43" s="195"/>
      <c r="TSK43" s="195"/>
      <c r="TSL43" s="195"/>
      <c r="TSM43" s="195"/>
      <c r="TSN43" s="195"/>
      <c r="TSO43" s="195"/>
      <c r="TSP43" s="195"/>
      <c r="TSQ43" s="195"/>
      <c r="TSR43" s="195"/>
      <c r="TSS43" s="195"/>
      <c r="TST43" s="195"/>
      <c r="TSU43" s="195"/>
      <c r="TSV43" s="195"/>
      <c r="TSW43" s="195"/>
      <c r="TSX43" s="195"/>
      <c r="TSY43" s="195"/>
      <c r="TSZ43" s="195"/>
      <c r="TTA43" s="195"/>
      <c r="TTB43" s="195"/>
      <c r="TTC43" s="195"/>
      <c r="TTD43" s="195"/>
      <c r="TTE43" s="195"/>
      <c r="TTF43" s="195"/>
      <c r="TTG43" s="195"/>
      <c r="TTH43" s="195"/>
      <c r="TTI43" s="195"/>
      <c r="TTJ43" s="195"/>
      <c r="TTK43" s="195"/>
      <c r="TTL43" s="195"/>
      <c r="TTM43" s="195"/>
      <c r="TTN43" s="195"/>
      <c r="TTO43" s="195"/>
      <c r="TTP43" s="195"/>
      <c r="TTQ43" s="195"/>
      <c r="TTR43" s="195"/>
      <c r="TTS43" s="195"/>
      <c r="TTT43" s="195"/>
      <c r="TTU43" s="195"/>
      <c r="TTV43" s="195"/>
      <c r="TTW43" s="195"/>
      <c r="TTX43" s="195"/>
      <c r="TTY43" s="195"/>
      <c r="TTZ43" s="195"/>
      <c r="TUA43" s="195"/>
      <c r="TUB43" s="195"/>
      <c r="TUC43" s="195"/>
      <c r="TUD43" s="195"/>
      <c r="TUE43" s="195"/>
      <c r="TUF43" s="195"/>
      <c r="TUG43" s="195"/>
      <c r="TUH43" s="195"/>
      <c r="TUI43" s="195"/>
      <c r="TUJ43" s="195"/>
      <c r="TUK43" s="195"/>
      <c r="TUL43" s="195"/>
      <c r="TUM43" s="195"/>
      <c r="TUN43" s="195"/>
      <c r="TUO43" s="195"/>
      <c r="TUP43" s="195"/>
      <c r="TUQ43" s="195"/>
      <c r="TUR43" s="195"/>
      <c r="TUS43" s="195"/>
      <c r="TUT43" s="195"/>
      <c r="TUU43" s="195"/>
      <c r="TUV43" s="195"/>
      <c r="TUW43" s="195"/>
      <c r="TUX43" s="195"/>
      <c r="TUY43" s="195"/>
      <c r="TUZ43" s="195"/>
      <c r="TVA43" s="195"/>
      <c r="TVB43" s="195"/>
      <c r="TVC43" s="195"/>
      <c r="TVD43" s="195"/>
      <c r="TVE43" s="195"/>
      <c r="TVF43" s="195"/>
      <c r="TVG43" s="195"/>
      <c r="TVH43" s="195"/>
      <c r="TVI43" s="195"/>
      <c r="TVJ43" s="195"/>
      <c r="TVK43" s="195"/>
      <c r="TVL43" s="195"/>
      <c r="TVM43" s="195"/>
      <c r="TVN43" s="195"/>
      <c r="TVO43" s="195"/>
      <c r="TVP43" s="195"/>
      <c r="TVQ43" s="195"/>
      <c r="TVR43" s="195"/>
      <c r="TVS43" s="195"/>
      <c r="TVT43" s="195"/>
      <c r="TVU43" s="195"/>
      <c r="TVV43" s="195"/>
      <c r="TVW43" s="195"/>
      <c r="TVX43" s="195"/>
      <c r="TVY43" s="195"/>
      <c r="TVZ43" s="195"/>
      <c r="TWA43" s="195"/>
      <c r="TWB43" s="195"/>
      <c r="TWC43" s="195"/>
      <c r="TWD43" s="195"/>
      <c r="TWE43" s="195"/>
      <c r="TWF43" s="195"/>
      <c r="TWG43" s="195"/>
      <c r="TWH43" s="195"/>
      <c r="TWI43" s="195"/>
      <c r="TWJ43" s="195"/>
      <c r="TWK43" s="195"/>
      <c r="TWL43" s="195"/>
      <c r="TWM43" s="195"/>
      <c r="TWN43" s="195"/>
      <c r="TWO43" s="195"/>
      <c r="TWP43" s="195"/>
      <c r="TWQ43" s="195"/>
      <c r="TWR43" s="195"/>
      <c r="TWS43" s="195"/>
      <c r="TWT43" s="195"/>
      <c r="TWU43" s="195"/>
      <c r="TWV43" s="195"/>
      <c r="TWW43" s="195"/>
      <c r="TWX43" s="195"/>
      <c r="TWY43" s="195"/>
      <c r="TWZ43" s="195"/>
      <c r="TXA43" s="195"/>
      <c r="TXB43" s="195"/>
      <c r="TXC43" s="195"/>
      <c r="TXD43" s="195"/>
      <c r="TXE43" s="195"/>
      <c r="TXF43" s="195"/>
      <c r="TXG43" s="195"/>
      <c r="TXH43" s="195"/>
      <c r="TXI43" s="195"/>
      <c r="TXJ43" s="195"/>
      <c r="TXK43" s="195"/>
      <c r="TXL43" s="195"/>
      <c r="TXM43" s="195"/>
      <c r="TXN43" s="195"/>
      <c r="TXO43" s="195"/>
      <c r="TXP43" s="195"/>
      <c r="TXQ43" s="195"/>
      <c r="TXR43" s="195"/>
      <c r="TXS43" s="195"/>
      <c r="TXT43" s="195"/>
      <c r="TXU43" s="195"/>
      <c r="TXV43" s="195"/>
      <c r="TXW43" s="195"/>
      <c r="TXX43" s="195"/>
      <c r="TXY43" s="195"/>
      <c r="TXZ43" s="195"/>
      <c r="TYA43" s="195"/>
      <c r="TYB43" s="195"/>
      <c r="TYC43" s="195"/>
      <c r="TYD43" s="195"/>
      <c r="TYE43" s="195"/>
      <c r="TYF43" s="195"/>
      <c r="TYG43" s="195"/>
      <c r="TYH43" s="195"/>
      <c r="TYI43" s="195"/>
      <c r="TYJ43" s="195"/>
      <c r="TYK43" s="195"/>
      <c r="TYL43" s="195"/>
      <c r="TYM43" s="195"/>
      <c r="TYN43" s="195"/>
      <c r="TYO43" s="195"/>
      <c r="TYP43" s="195"/>
      <c r="TYQ43" s="195"/>
      <c r="TYR43" s="195"/>
      <c r="TYS43" s="195"/>
      <c r="TYT43" s="195"/>
      <c r="TYU43" s="195"/>
      <c r="TYV43" s="195"/>
      <c r="TYW43" s="195"/>
      <c r="TYX43" s="195"/>
      <c r="TYY43" s="195"/>
      <c r="TYZ43" s="195"/>
      <c r="TZA43" s="195"/>
      <c r="TZB43" s="195"/>
      <c r="TZC43" s="195"/>
      <c r="TZD43" s="195"/>
      <c r="TZE43" s="195"/>
      <c r="TZF43" s="195"/>
      <c r="TZG43" s="195"/>
      <c r="TZH43" s="195"/>
      <c r="TZI43" s="195"/>
      <c r="TZJ43" s="195"/>
      <c r="TZK43" s="195"/>
      <c r="TZL43" s="195"/>
      <c r="TZM43" s="195"/>
      <c r="TZN43" s="195"/>
      <c r="TZO43" s="195"/>
      <c r="TZP43" s="195"/>
      <c r="TZQ43" s="195"/>
      <c r="TZR43" s="195"/>
      <c r="TZS43" s="195"/>
      <c r="TZT43" s="195"/>
      <c r="TZU43" s="195"/>
      <c r="TZV43" s="195"/>
      <c r="TZW43" s="195"/>
      <c r="TZX43" s="195"/>
      <c r="TZY43" s="195"/>
      <c r="TZZ43" s="195"/>
      <c r="UAA43" s="195"/>
      <c r="UAB43" s="195"/>
      <c r="UAC43" s="195"/>
      <c r="UAD43" s="195"/>
      <c r="UAE43" s="195"/>
      <c r="UAF43" s="195"/>
      <c r="UAG43" s="195"/>
      <c r="UAH43" s="195"/>
      <c r="UAI43" s="195"/>
      <c r="UAJ43" s="195"/>
      <c r="UAK43" s="195"/>
      <c r="UAL43" s="195"/>
      <c r="UAM43" s="195"/>
      <c r="UAN43" s="195"/>
      <c r="UAO43" s="195"/>
      <c r="UAP43" s="195"/>
      <c r="UAQ43" s="195"/>
      <c r="UAR43" s="195"/>
      <c r="UAS43" s="195"/>
      <c r="UAT43" s="195"/>
      <c r="UAU43" s="195"/>
      <c r="UAV43" s="195"/>
      <c r="UAW43" s="195"/>
      <c r="UAX43" s="195"/>
      <c r="UAY43" s="195"/>
      <c r="UAZ43" s="195"/>
      <c r="UBA43" s="195"/>
      <c r="UBB43" s="195"/>
      <c r="UBC43" s="195"/>
      <c r="UBD43" s="195"/>
      <c r="UBE43" s="195"/>
      <c r="UBF43" s="195"/>
      <c r="UBG43" s="195"/>
      <c r="UBH43" s="195"/>
      <c r="UBI43" s="195"/>
      <c r="UBJ43" s="195"/>
      <c r="UBK43" s="195"/>
      <c r="UBL43" s="195"/>
      <c r="UBM43" s="195"/>
      <c r="UBN43" s="195"/>
      <c r="UBO43" s="195"/>
      <c r="UBP43" s="195"/>
      <c r="UBQ43" s="195"/>
      <c r="UBR43" s="195"/>
      <c r="UBS43" s="195"/>
      <c r="UBT43" s="195"/>
      <c r="UBU43" s="195"/>
      <c r="UBV43" s="195"/>
      <c r="UBW43" s="195"/>
      <c r="UBX43" s="195"/>
      <c r="UBY43" s="195"/>
      <c r="UBZ43" s="195"/>
      <c r="UCA43" s="195"/>
      <c r="UCB43" s="195"/>
      <c r="UCC43" s="195"/>
      <c r="UCD43" s="195"/>
      <c r="UCE43" s="195"/>
      <c r="UCF43" s="195"/>
      <c r="UCG43" s="195"/>
      <c r="UCH43" s="195"/>
      <c r="UCI43" s="195"/>
      <c r="UCJ43" s="195"/>
      <c r="UCK43" s="195"/>
      <c r="UCL43" s="195"/>
      <c r="UCM43" s="195"/>
      <c r="UCN43" s="195"/>
      <c r="UCO43" s="195"/>
      <c r="UCP43" s="195"/>
      <c r="UCQ43" s="195"/>
      <c r="UCR43" s="195"/>
      <c r="UCS43" s="195"/>
      <c r="UCT43" s="195"/>
      <c r="UCU43" s="195"/>
      <c r="UCV43" s="195"/>
      <c r="UCW43" s="195"/>
      <c r="UCX43" s="195"/>
      <c r="UCY43" s="195"/>
      <c r="UCZ43" s="195"/>
      <c r="UDA43" s="195"/>
      <c r="UDB43" s="195"/>
      <c r="UDC43" s="195"/>
      <c r="UDD43" s="195"/>
      <c r="UDE43" s="195"/>
      <c r="UDF43" s="195"/>
      <c r="UDG43" s="195"/>
      <c r="UDH43" s="195"/>
      <c r="UDI43" s="195"/>
      <c r="UDJ43" s="195"/>
      <c r="UDK43" s="195"/>
      <c r="UDL43" s="195"/>
      <c r="UDM43" s="195"/>
      <c r="UDN43" s="195"/>
      <c r="UDO43" s="195"/>
      <c r="UDP43" s="195"/>
      <c r="UDQ43" s="195"/>
      <c r="UDR43" s="195"/>
      <c r="UDS43" s="195"/>
      <c r="UDT43" s="195"/>
      <c r="UDU43" s="195"/>
      <c r="UDV43" s="195"/>
      <c r="UDW43" s="195"/>
      <c r="UDX43" s="195"/>
      <c r="UDY43" s="195"/>
      <c r="UDZ43" s="195"/>
      <c r="UEA43" s="195"/>
      <c r="UEB43" s="195"/>
      <c r="UEC43" s="195"/>
      <c r="UED43" s="195"/>
      <c r="UEE43" s="195"/>
      <c r="UEF43" s="195"/>
      <c r="UEG43" s="195"/>
      <c r="UEH43" s="195"/>
      <c r="UEI43" s="195"/>
      <c r="UEJ43" s="195"/>
      <c r="UEK43" s="195"/>
      <c r="UEL43" s="195"/>
      <c r="UEM43" s="195"/>
      <c r="UEN43" s="195"/>
      <c r="UEO43" s="195"/>
      <c r="UEP43" s="195"/>
      <c r="UEQ43" s="195"/>
      <c r="UER43" s="195"/>
      <c r="UES43" s="195"/>
      <c r="UET43" s="195"/>
      <c r="UEU43" s="195"/>
      <c r="UEV43" s="195"/>
      <c r="UEW43" s="195"/>
      <c r="UEX43" s="195"/>
      <c r="UEY43" s="195"/>
      <c r="UEZ43" s="195"/>
      <c r="UFA43" s="195"/>
      <c r="UFB43" s="195"/>
      <c r="UFC43" s="195"/>
      <c r="UFD43" s="195"/>
      <c r="UFE43" s="195"/>
      <c r="UFF43" s="195"/>
      <c r="UFG43" s="195"/>
      <c r="UFH43" s="195"/>
      <c r="UFI43" s="195"/>
      <c r="UFJ43" s="195"/>
      <c r="UFK43" s="195"/>
      <c r="UFL43" s="195"/>
      <c r="UFM43" s="195"/>
      <c r="UFN43" s="195"/>
      <c r="UFO43" s="195"/>
      <c r="UFP43" s="195"/>
      <c r="UFQ43" s="195"/>
      <c r="UFR43" s="195"/>
      <c r="UFS43" s="195"/>
      <c r="UFT43" s="195"/>
      <c r="UFU43" s="195"/>
      <c r="UFV43" s="195"/>
      <c r="UFW43" s="195"/>
      <c r="UFX43" s="195"/>
      <c r="UFY43" s="195"/>
      <c r="UFZ43" s="195"/>
      <c r="UGA43" s="195"/>
      <c r="UGB43" s="195"/>
      <c r="UGC43" s="195"/>
      <c r="UGD43" s="195"/>
      <c r="UGE43" s="195"/>
      <c r="UGF43" s="195"/>
      <c r="UGG43" s="195"/>
      <c r="UGH43" s="195"/>
      <c r="UGI43" s="195"/>
      <c r="UGJ43" s="195"/>
      <c r="UGK43" s="195"/>
      <c r="UGL43" s="195"/>
      <c r="UGM43" s="195"/>
      <c r="UGN43" s="195"/>
      <c r="UGO43" s="195"/>
      <c r="UGP43" s="195"/>
      <c r="UGQ43" s="195"/>
      <c r="UGR43" s="195"/>
      <c r="UGS43" s="195"/>
      <c r="UGT43" s="195"/>
      <c r="UGU43" s="195"/>
      <c r="UGV43" s="195"/>
      <c r="UGW43" s="195"/>
      <c r="UGX43" s="195"/>
      <c r="UGY43" s="195"/>
      <c r="UGZ43" s="195"/>
      <c r="UHA43" s="195"/>
      <c r="UHB43" s="195"/>
      <c r="UHC43" s="195"/>
      <c r="UHD43" s="195"/>
      <c r="UHE43" s="195"/>
      <c r="UHF43" s="195"/>
      <c r="UHG43" s="195"/>
      <c r="UHH43" s="195"/>
      <c r="UHI43" s="195"/>
      <c r="UHJ43" s="195"/>
      <c r="UHK43" s="195"/>
      <c r="UHL43" s="195"/>
      <c r="UHM43" s="195"/>
      <c r="UHN43" s="195"/>
      <c r="UHO43" s="195"/>
      <c r="UHP43" s="195"/>
      <c r="UHQ43" s="195"/>
      <c r="UHR43" s="195"/>
      <c r="UHS43" s="195"/>
      <c r="UHT43" s="195"/>
      <c r="UHU43" s="195"/>
      <c r="UHV43" s="195"/>
      <c r="UHW43" s="195"/>
      <c r="UHX43" s="195"/>
      <c r="UHY43" s="195"/>
      <c r="UHZ43" s="195"/>
      <c r="UIA43" s="195"/>
      <c r="UIB43" s="195"/>
      <c r="UIC43" s="195"/>
      <c r="UID43" s="195"/>
      <c r="UIE43" s="195"/>
      <c r="UIF43" s="195"/>
      <c r="UIG43" s="195"/>
      <c r="UIH43" s="195"/>
      <c r="UII43" s="195"/>
      <c r="UIJ43" s="195"/>
      <c r="UIK43" s="195"/>
      <c r="UIL43" s="195"/>
      <c r="UIM43" s="195"/>
      <c r="UIN43" s="195"/>
      <c r="UIO43" s="195"/>
      <c r="UIP43" s="195"/>
      <c r="UIQ43" s="195"/>
      <c r="UIR43" s="195"/>
      <c r="UIS43" s="195"/>
      <c r="UIT43" s="195"/>
      <c r="UIU43" s="195"/>
      <c r="UIV43" s="195"/>
      <c r="UIW43" s="195"/>
      <c r="UIX43" s="195"/>
      <c r="UIY43" s="195"/>
      <c r="UIZ43" s="195"/>
      <c r="UJA43" s="195"/>
      <c r="UJB43" s="195"/>
      <c r="UJC43" s="195"/>
      <c r="UJD43" s="195"/>
      <c r="UJE43" s="195"/>
      <c r="UJF43" s="195"/>
      <c r="UJG43" s="195"/>
      <c r="UJH43" s="195"/>
      <c r="UJI43" s="195"/>
      <c r="UJJ43" s="195"/>
      <c r="UJK43" s="195"/>
      <c r="UJL43" s="195"/>
      <c r="UJM43" s="195"/>
      <c r="UJN43" s="195"/>
      <c r="UJO43" s="195"/>
      <c r="UJP43" s="195"/>
      <c r="UJQ43" s="195"/>
      <c r="UJR43" s="195"/>
      <c r="UJS43" s="195"/>
      <c r="UJT43" s="195"/>
      <c r="UJU43" s="195"/>
      <c r="UJV43" s="195"/>
      <c r="UJW43" s="195"/>
      <c r="UJX43" s="195"/>
      <c r="UJY43" s="195"/>
      <c r="UJZ43" s="195"/>
      <c r="UKA43" s="195"/>
      <c r="UKB43" s="195"/>
      <c r="UKC43" s="195"/>
      <c r="UKD43" s="195"/>
      <c r="UKE43" s="195"/>
      <c r="UKF43" s="195"/>
      <c r="UKG43" s="195"/>
      <c r="UKH43" s="195"/>
      <c r="UKI43" s="195"/>
      <c r="UKJ43" s="195"/>
      <c r="UKK43" s="195"/>
      <c r="UKL43" s="195"/>
      <c r="UKM43" s="195"/>
      <c r="UKN43" s="195"/>
      <c r="UKO43" s="195"/>
      <c r="UKP43" s="195"/>
      <c r="UKQ43" s="195"/>
      <c r="UKR43" s="195"/>
      <c r="UKS43" s="195"/>
      <c r="UKT43" s="195"/>
      <c r="UKU43" s="195"/>
      <c r="UKV43" s="195"/>
      <c r="UKW43" s="195"/>
      <c r="UKX43" s="195"/>
      <c r="UKY43" s="195"/>
      <c r="UKZ43" s="195"/>
      <c r="ULA43" s="195"/>
      <c r="ULB43" s="195"/>
      <c r="ULC43" s="195"/>
      <c r="ULD43" s="195"/>
      <c r="ULE43" s="195"/>
      <c r="ULF43" s="195"/>
      <c r="ULG43" s="195"/>
      <c r="ULH43" s="195"/>
      <c r="ULI43" s="195"/>
      <c r="ULJ43" s="195"/>
      <c r="ULK43" s="195"/>
      <c r="ULL43" s="195"/>
      <c r="ULM43" s="195"/>
      <c r="ULN43" s="195"/>
      <c r="ULO43" s="195"/>
      <c r="ULP43" s="195"/>
      <c r="ULQ43" s="195"/>
      <c r="ULR43" s="195"/>
      <c r="ULS43" s="195"/>
      <c r="ULT43" s="195"/>
      <c r="ULU43" s="195"/>
      <c r="ULV43" s="195"/>
      <c r="ULW43" s="195"/>
      <c r="ULX43" s="195"/>
      <c r="ULY43" s="195"/>
      <c r="ULZ43" s="195"/>
      <c r="UMA43" s="195"/>
      <c r="UMB43" s="195"/>
      <c r="UMC43" s="195"/>
      <c r="UMD43" s="195"/>
      <c r="UME43" s="195"/>
      <c r="UMF43" s="195"/>
      <c r="UMG43" s="195"/>
      <c r="UMH43" s="195"/>
      <c r="UMI43" s="195"/>
      <c r="UMJ43" s="195"/>
      <c r="UMK43" s="195"/>
      <c r="UML43" s="195"/>
      <c r="UMM43" s="195"/>
      <c r="UMN43" s="195"/>
      <c r="UMO43" s="195"/>
      <c r="UMP43" s="195"/>
      <c r="UMQ43" s="195"/>
      <c r="UMR43" s="195"/>
      <c r="UMS43" s="195"/>
      <c r="UMT43" s="195"/>
      <c r="UMU43" s="195"/>
      <c r="UMV43" s="195"/>
      <c r="UMW43" s="195"/>
      <c r="UMX43" s="195"/>
      <c r="UMY43" s="195"/>
      <c r="UMZ43" s="195"/>
      <c r="UNA43" s="195"/>
      <c r="UNB43" s="195"/>
      <c r="UNC43" s="195"/>
      <c r="UND43" s="195"/>
      <c r="UNE43" s="195"/>
      <c r="UNF43" s="195"/>
      <c r="UNG43" s="195"/>
      <c r="UNH43" s="195"/>
      <c r="UNI43" s="195"/>
      <c r="UNJ43" s="195"/>
      <c r="UNK43" s="195"/>
      <c r="UNL43" s="195"/>
      <c r="UNM43" s="195"/>
      <c r="UNN43" s="195"/>
      <c r="UNO43" s="195"/>
      <c r="UNP43" s="195"/>
      <c r="UNQ43" s="195"/>
      <c r="UNR43" s="195"/>
      <c r="UNS43" s="195"/>
      <c r="UNT43" s="195"/>
      <c r="UNU43" s="195"/>
      <c r="UNV43" s="195"/>
      <c r="UNW43" s="195"/>
      <c r="UNX43" s="195"/>
      <c r="UNY43" s="195"/>
      <c r="UNZ43" s="195"/>
      <c r="UOA43" s="195"/>
      <c r="UOB43" s="195"/>
      <c r="UOC43" s="195"/>
      <c r="UOD43" s="195"/>
      <c r="UOE43" s="195"/>
      <c r="UOF43" s="195"/>
      <c r="UOG43" s="195"/>
      <c r="UOH43" s="195"/>
      <c r="UOI43" s="195"/>
      <c r="UOJ43" s="195"/>
      <c r="UOK43" s="195"/>
      <c r="UOL43" s="195"/>
      <c r="UOM43" s="195"/>
      <c r="UON43" s="195"/>
      <c r="UOO43" s="195"/>
      <c r="UOP43" s="195"/>
      <c r="UOQ43" s="195"/>
      <c r="UOR43" s="195"/>
      <c r="UOS43" s="195"/>
      <c r="UOT43" s="195"/>
      <c r="UOU43" s="195"/>
      <c r="UOV43" s="195"/>
      <c r="UOW43" s="195"/>
      <c r="UOX43" s="195"/>
      <c r="UOY43" s="195"/>
      <c r="UOZ43" s="195"/>
      <c r="UPA43" s="195"/>
      <c r="UPB43" s="195"/>
      <c r="UPC43" s="195"/>
      <c r="UPD43" s="195"/>
      <c r="UPE43" s="195"/>
      <c r="UPF43" s="195"/>
      <c r="UPG43" s="195"/>
      <c r="UPH43" s="195"/>
      <c r="UPI43" s="195"/>
      <c r="UPJ43" s="195"/>
      <c r="UPK43" s="195"/>
      <c r="UPL43" s="195"/>
      <c r="UPM43" s="195"/>
      <c r="UPN43" s="195"/>
      <c r="UPO43" s="195"/>
      <c r="UPP43" s="195"/>
      <c r="UPQ43" s="195"/>
      <c r="UPR43" s="195"/>
      <c r="UPS43" s="195"/>
      <c r="UPT43" s="195"/>
      <c r="UPU43" s="195"/>
      <c r="UPV43" s="195"/>
      <c r="UPW43" s="195"/>
      <c r="UPX43" s="195"/>
      <c r="UPY43" s="195"/>
      <c r="UPZ43" s="195"/>
      <c r="UQA43" s="195"/>
      <c r="UQB43" s="195"/>
      <c r="UQC43" s="195"/>
      <c r="UQD43" s="195"/>
      <c r="UQE43" s="195"/>
      <c r="UQF43" s="195"/>
      <c r="UQG43" s="195"/>
      <c r="UQH43" s="195"/>
      <c r="UQI43" s="195"/>
      <c r="UQJ43" s="195"/>
      <c r="UQK43" s="195"/>
      <c r="UQL43" s="195"/>
      <c r="UQM43" s="195"/>
      <c r="UQN43" s="195"/>
      <c r="UQO43" s="195"/>
      <c r="UQP43" s="195"/>
      <c r="UQQ43" s="195"/>
      <c r="UQR43" s="195"/>
      <c r="UQS43" s="195"/>
      <c r="UQT43" s="195"/>
      <c r="UQU43" s="195"/>
      <c r="UQV43" s="195"/>
      <c r="UQW43" s="195"/>
      <c r="UQX43" s="195"/>
      <c r="UQY43" s="195"/>
      <c r="UQZ43" s="195"/>
      <c r="URA43" s="195"/>
      <c r="URB43" s="195"/>
      <c r="URC43" s="195"/>
      <c r="URD43" s="195"/>
      <c r="URE43" s="195"/>
      <c r="URF43" s="195"/>
      <c r="URG43" s="195"/>
      <c r="URH43" s="195"/>
      <c r="URI43" s="195"/>
      <c r="URJ43" s="195"/>
      <c r="URK43" s="195"/>
      <c r="URL43" s="195"/>
      <c r="URM43" s="195"/>
      <c r="URN43" s="195"/>
      <c r="URO43" s="195"/>
      <c r="URP43" s="195"/>
      <c r="URQ43" s="195"/>
      <c r="URR43" s="195"/>
      <c r="URS43" s="195"/>
      <c r="URT43" s="195"/>
      <c r="URU43" s="195"/>
      <c r="URV43" s="195"/>
      <c r="URW43" s="195"/>
      <c r="URX43" s="195"/>
      <c r="URY43" s="195"/>
      <c r="URZ43" s="195"/>
      <c r="USA43" s="195"/>
      <c r="USB43" s="195"/>
      <c r="USC43" s="195"/>
      <c r="USD43" s="195"/>
      <c r="USE43" s="195"/>
      <c r="USF43" s="195"/>
      <c r="USG43" s="195"/>
      <c r="USH43" s="195"/>
      <c r="USI43" s="195"/>
      <c r="USJ43" s="195"/>
      <c r="USK43" s="195"/>
      <c r="USL43" s="195"/>
      <c r="USM43" s="195"/>
      <c r="USN43" s="195"/>
      <c r="USO43" s="195"/>
      <c r="USP43" s="195"/>
      <c r="USQ43" s="195"/>
      <c r="USR43" s="195"/>
      <c r="USS43" s="195"/>
      <c r="UST43" s="195"/>
      <c r="USU43" s="195"/>
      <c r="USV43" s="195"/>
      <c r="USW43" s="195"/>
      <c r="USX43" s="195"/>
      <c r="USY43" s="195"/>
      <c r="USZ43" s="195"/>
      <c r="UTA43" s="195"/>
      <c r="UTB43" s="195"/>
      <c r="UTC43" s="195"/>
      <c r="UTD43" s="195"/>
      <c r="UTE43" s="195"/>
      <c r="UTF43" s="195"/>
      <c r="UTG43" s="195"/>
      <c r="UTH43" s="195"/>
      <c r="UTI43" s="195"/>
      <c r="UTJ43" s="195"/>
      <c r="UTK43" s="195"/>
      <c r="UTL43" s="195"/>
      <c r="UTM43" s="195"/>
      <c r="UTN43" s="195"/>
      <c r="UTO43" s="195"/>
      <c r="UTP43" s="195"/>
      <c r="UTQ43" s="195"/>
      <c r="UTR43" s="195"/>
      <c r="UTS43" s="195"/>
      <c r="UTT43" s="195"/>
      <c r="UTU43" s="195"/>
      <c r="UTV43" s="195"/>
      <c r="UTW43" s="195"/>
      <c r="UTX43" s="195"/>
      <c r="UTY43" s="195"/>
      <c r="UTZ43" s="195"/>
      <c r="UUA43" s="195"/>
      <c r="UUB43" s="195"/>
      <c r="UUC43" s="195"/>
      <c r="UUD43" s="195"/>
      <c r="UUE43" s="195"/>
      <c r="UUF43" s="195"/>
      <c r="UUG43" s="195"/>
      <c r="UUH43" s="195"/>
      <c r="UUI43" s="195"/>
      <c r="UUJ43" s="195"/>
      <c r="UUK43" s="195"/>
      <c r="UUL43" s="195"/>
      <c r="UUM43" s="195"/>
      <c r="UUN43" s="195"/>
      <c r="UUO43" s="195"/>
      <c r="UUP43" s="195"/>
      <c r="UUQ43" s="195"/>
      <c r="UUR43" s="195"/>
      <c r="UUS43" s="195"/>
      <c r="UUT43" s="195"/>
      <c r="UUU43" s="195"/>
      <c r="UUV43" s="195"/>
      <c r="UUW43" s="195"/>
      <c r="UUX43" s="195"/>
      <c r="UUY43" s="195"/>
      <c r="UUZ43" s="195"/>
      <c r="UVA43" s="195"/>
      <c r="UVB43" s="195"/>
      <c r="UVC43" s="195"/>
      <c r="UVD43" s="195"/>
      <c r="UVE43" s="195"/>
      <c r="UVF43" s="195"/>
      <c r="UVG43" s="195"/>
      <c r="UVH43" s="195"/>
      <c r="UVI43" s="195"/>
      <c r="UVJ43" s="195"/>
      <c r="UVK43" s="195"/>
      <c r="UVL43" s="195"/>
      <c r="UVM43" s="195"/>
      <c r="UVN43" s="195"/>
      <c r="UVO43" s="195"/>
      <c r="UVP43" s="195"/>
      <c r="UVQ43" s="195"/>
      <c r="UVR43" s="195"/>
      <c r="UVS43" s="195"/>
      <c r="UVT43" s="195"/>
      <c r="UVU43" s="195"/>
      <c r="UVV43" s="195"/>
      <c r="UVW43" s="195"/>
      <c r="UVX43" s="195"/>
      <c r="UVY43" s="195"/>
      <c r="UVZ43" s="195"/>
      <c r="UWA43" s="195"/>
      <c r="UWB43" s="195"/>
      <c r="UWC43" s="195"/>
      <c r="UWD43" s="195"/>
      <c r="UWE43" s="195"/>
      <c r="UWF43" s="195"/>
      <c r="UWG43" s="195"/>
      <c r="UWH43" s="195"/>
      <c r="UWI43" s="195"/>
      <c r="UWJ43" s="195"/>
      <c r="UWK43" s="195"/>
      <c r="UWL43" s="195"/>
      <c r="UWM43" s="195"/>
      <c r="UWN43" s="195"/>
      <c r="UWO43" s="195"/>
      <c r="UWP43" s="195"/>
      <c r="UWQ43" s="195"/>
      <c r="UWR43" s="195"/>
      <c r="UWS43" s="195"/>
      <c r="UWT43" s="195"/>
      <c r="UWU43" s="195"/>
      <c r="UWV43" s="195"/>
      <c r="UWW43" s="195"/>
      <c r="UWX43" s="195"/>
      <c r="UWY43" s="195"/>
      <c r="UWZ43" s="195"/>
      <c r="UXA43" s="195"/>
      <c r="UXB43" s="195"/>
      <c r="UXC43" s="195"/>
      <c r="UXD43" s="195"/>
      <c r="UXE43" s="195"/>
      <c r="UXF43" s="195"/>
      <c r="UXG43" s="195"/>
      <c r="UXH43" s="195"/>
      <c r="UXI43" s="195"/>
      <c r="UXJ43" s="195"/>
      <c r="UXK43" s="195"/>
      <c r="UXL43" s="195"/>
      <c r="UXM43" s="195"/>
      <c r="UXN43" s="195"/>
      <c r="UXO43" s="195"/>
      <c r="UXP43" s="195"/>
      <c r="UXQ43" s="195"/>
      <c r="UXR43" s="195"/>
      <c r="UXS43" s="195"/>
      <c r="UXT43" s="195"/>
      <c r="UXU43" s="195"/>
      <c r="UXV43" s="195"/>
      <c r="UXW43" s="195"/>
      <c r="UXX43" s="195"/>
      <c r="UXY43" s="195"/>
      <c r="UXZ43" s="195"/>
      <c r="UYA43" s="195"/>
      <c r="UYB43" s="195"/>
      <c r="UYC43" s="195"/>
      <c r="UYD43" s="195"/>
      <c r="UYE43" s="195"/>
      <c r="UYF43" s="195"/>
      <c r="UYG43" s="195"/>
      <c r="UYH43" s="195"/>
      <c r="UYI43" s="195"/>
      <c r="UYJ43" s="195"/>
      <c r="UYK43" s="195"/>
      <c r="UYL43" s="195"/>
      <c r="UYM43" s="195"/>
      <c r="UYN43" s="195"/>
      <c r="UYO43" s="195"/>
      <c r="UYP43" s="195"/>
      <c r="UYQ43" s="195"/>
      <c r="UYR43" s="195"/>
      <c r="UYS43" s="195"/>
      <c r="UYT43" s="195"/>
      <c r="UYU43" s="195"/>
      <c r="UYV43" s="195"/>
      <c r="UYW43" s="195"/>
      <c r="UYX43" s="195"/>
      <c r="UYY43" s="195"/>
      <c r="UYZ43" s="195"/>
      <c r="UZA43" s="195"/>
      <c r="UZB43" s="195"/>
      <c r="UZC43" s="195"/>
      <c r="UZD43" s="195"/>
      <c r="UZE43" s="195"/>
      <c r="UZF43" s="195"/>
      <c r="UZG43" s="195"/>
      <c r="UZH43" s="195"/>
      <c r="UZI43" s="195"/>
      <c r="UZJ43" s="195"/>
      <c r="UZK43" s="195"/>
      <c r="UZL43" s="195"/>
      <c r="UZM43" s="195"/>
      <c r="UZN43" s="195"/>
      <c r="UZO43" s="195"/>
      <c r="UZP43" s="195"/>
      <c r="UZQ43" s="195"/>
      <c r="UZR43" s="195"/>
      <c r="UZS43" s="195"/>
      <c r="UZT43" s="195"/>
      <c r="UZU43" s="195"/>
      <c r="UZV43" s="195"/>
      <c r="UZW43" s="195"/>
      <c r="UZX43" s="195"/>
      <c r="UZY43" s="195"/>
      <c r="UZZ43" s="195"/>
      <c r="VAA43" s="195"/>
      <c r="VAB43" s="195"/>
      <c r="VAC43" s="195"/>
      <c r="VAD43" s="195"/>
      <c r="VAE43" s="195"/>
      <c r="VAF43" s="195"/>
      <c r="VAG43" s="195"/>
      <c r="VAH43" s="195"/>
      <c r="VAI43" s="195"/>
      <c r="VAJ43" s="195"/>
      <c r="VAK43" s="195"/>
      <c r="VAL43" s="195"/>
      <c r="VAM43" s="195"/>
      <c r="VAN43" s="195"/>
      <c r="VAO43" s="195"/>
      <c r="VAP43" s="195"/>
      <c r="VAQ43" s="195"/>
      <c r="VAR43" s="195"/>
      <c r="VAS43" s="195"/>
      <c r="VAT43" s="195"/>
      <c r="VAU43" s="195"/>
      <c r="VAV43" s="195"/>
      <c r="VAW43" s="195"/>
      <c r="VAX43" s="195"/>
      <c r="VAY43" s="195"/>
      <c r="VAZ43" s="195"/>
      <c r="VBA43" s="195"/>
      <c r="VBB43" s="195"/>
      <c r="VBC43" s="195"/>
      <c r="VBD43" s="195"/>
      <c r="VBE43" s="195"/>
      <c r="VBF43" s="195"/>
      <c r="VBG43" s="195"/>
      <c r="VBH43" s="195"/>
      <c r="VBI43" s="195"/>
      <c r="VBJ43" s="195"/>
      <c r="VBK43" s="195"/>
      <c r="VBL43" s="195"/>
      <c r="VBM43" s="195"/>
      <c r="VBN43" s="195"/>
      <c r="VBO43" s="195"/>
      <c r="VBP43" s="195"/>
      <c r="VBQ43" s="195"/>
      <c r="VBR43" s="195"/>
      <c r="VBS43" s="195"/>
      <c r="VBT43" s="195"/>
      <c r="VBU43" s="195"/>
      <c r="VBV43" s="195"/>
      <c r="VBW43" s="195"/>
      <c r="VBX43" s="195"/>
      <c r="VBY43" s="195"/>
      <c r="VBZ43" s="195"/>
      <c r="VCA43" s="195"/>
      <c r="VCB43" s="195"/>
      <c r="VCC43" s="195"/>
      <c r="VCD43" s="195"/>
      <c r="VCE43" s="195"/>
      <c r="VCF43" s="195"/>
      <c r="VCG43" s="195"/>
      <c r="VCH43" s="195"/>
      <c r="VCI43" s="195"/>
      <c r="VCJ43" s="195"/>
      <c r="VCK43" s="195"/>
      <c r="VCL43" s="195"/>
      <c r="VCM43" s="195"/>
      <c r="VCN43" s="195"/>
      <c r="VCO43" s="195"/>
      <c r="VCP43" s="195"/>
      <c r="VCQ43" s="195"/>
      <c r="VCR43" s="195"/>
      <c r="VCS43" s="195"/>
      <c r="VCT43" s="195"/>
      <c r="VCU43" s="195"/>
      <c r="VCV43" s="195"/>
      <c r="VCW43" s="195"/>
      <c r="VCX43" s="195"/>
      <c r="VCY43" s="195"/>
      <c r="VCZ43" s="195"/>
      <c r="VDA43" s="195"/>
      <c r="VDB43" s="195"/>
      <c r="VDC43" s="195"/>
      <c r="VDD43" s="195"/>
      <c r="VDE43" s="195"/>
      <c r="VDF43" s="195"/>
      <c r="VDG43" s="195"/>
      <c r="VDH43" s="195"/>
      <c r="VDI43" s="195"/>
      <c r="VDJ43" s="195"/>
      <c r="VDK43" s="195"/>
      <c r="VDL43" s="195"/>
      <c r="VDM43" s="195"/>
      <c r="VDN43" s="195"/>
      <c r="VDO43" s="195"/>
      <c r="VDP43" s="195"/>
      <c r="VDQ43" s="195"/>
      <c r="VDR43" s="195"/>
      <c r="VDS43" s="195"/>
      <c r="VDT43" s="195"/>
      <c r="VDU43" s="195"/>
      <c r="VDV43" s="195"/>
      <c r="VDW43" s="195"/>
      <c r="VDX43" s="195"/>
      <c r="VDY43" s="195"/>
      <c r="VDZ43" s="195"/>
      <c r="VEA43" s="195"/>
      <c r="VEB43" s="195"/>
      <c r="VEC43" s="195"/>
      <c r="VED43" s="195"/>
      <c r="VEE43" s="195"/>
      <c r="VEF43" s="195"/>
      <c r="VEG43" s="195"/>
      <c r="VEH43" s="195"/>
      <c r="VEI43" s="195"/>
      <c r="VEJ43" s="195"/>
      <c r="VEK43" s="195"/>
      <c r="VEL43" s="195"/>
      <c r="VEM43" s="195"/>
      <c r="VEN43" s="195"/>
      <c r="VEO43" s="195"/>
      <c r="VEP43" s="195"/>
      <c r="VEQ43" s="195"/>
      <c r="VER43" s="195"/>
      <c r="VES43" s="195"/>
      <c r="VET43" s="195"/>
      <c r="VEU43" s="195"/>
      <c r="VEV43" s="195"/>
      <c r="VEW43" s="195"/>
      <c r="VEX43" s="195"/>
      <c r="VEY43" s="195"/>
      <c r="VEZ43" s="195"/>
      <c r="VFA43" s="195"/>
      <c r="VFB43" s="195"/>
      <c r="VFC43" s="195"/>
      <c r="VFD43" s="195"/>
      <c r="VFE43" s="195"/>
      <c r="VFF43" s="195"/>
      <c r="VFG43" s="195"/>
      <c r="VFH43" s="195"/>
      <c r="VFI43" s="195"/>
      <c r="VFJ43" s="195"/>
      <c r="VFK43" s="195"/>
      <c r="VFL43" s="195"/>
      <c r="VFM43" s="195"/>
      <c r="VFN43" s="195"/>
      <c r="VFO43" s="195"/>
      <c r="VFP43" s="195"/>
      <c r="VFQ43" s="195"/>
      <c r="VFR43" s="195"/>
      <c r="VFS43" s="195"/>
      <c r="VFT43" s="195"/>
      <c r="VFU43" s="195"/>
      <c r="VFV43" s="195"/>
      <c r="VFW43" s="195"/>
      <c r="VFX43" s="195"/>
      <c r="VFY43" s="195"/>
      <c r="VFZ43" s="195"/>
      <c r="VGA43" s="195"/>
      <c r="VGB43" s="195"/>
      <c r="VGC43" s="195"/>
      <c r="VGD43" s="195"/>
      <c r="VGE43" s="195"/>
      <c r="VGF43" s="195"/>
      <c r="VGG43" s="195"/>
      <c r="VGH43" s="195"/>
      <c r="VGI43" s="195"/>
      <c r="VGJ43" s="195"/>
      <c r="VGK43" s="195"/>
      <c r="VGL43" s="195"/>
      <c r="VGM43" s="195"/>
      <c r="VGN43" s="195"/>
      <c r="VGO43" s="195"/>
      <c r="VGP43" s="195"/>
      <c r="VGQ43" s="195"/>
      <c r="VGR43" s="195"/>
      <c r="VGS43" s="195"/>
      <c r="VGT43" s="195"/>
      <c r="VGU43" s="195"/>
      <c r="VGV43" s="195"/>
      <c r="VGW43" s="195"/>
      <c r="VGX43" s="195"/>
      <c r="VGY43" s="195"/>
      <c r="VGZ43" s="195"/>
      <c r="VHA43" s="195"/>
      <c r="VHB43" s="195"/>
      <c r="VHC43" s="195"/>
      <c r="VHD43" s="195"/>
      <c r="VHE43" s="195"/>
      <c r="VHF43" s="195"/>
      <c r="VHG43" s="195"/>
      <c r="VHH43" s="195"/>
      <c r="VHI43" s="195"/>
      <c r="VHJ43" s="195"/>
      <c r="VHK43" s="195"/>
      <c r="VHL43" s="195"/>
      <c r="VHM43" s="195"/>
      <c r="VHN43" s="195"/>
      <c r="VHO43" s="195"/>
      <c r="VHP43" s="195"/>
      <c r="VHQ43" s="195"/>
      <c r="VHR43" s="195"/>
      <c r="VHS43" s="195"/>
      <c r="VHT43" s="195"/>
      <c r="VHU43" s="195"/>
      <c r="VHV43" s="195"/>
      <c r="VHW43" s="195"/>
      <c r="VHX43" s="195"/>
      <c r="VHY43" s="195"/>
      <c r="VHZ43" s="195"/>
      <c r="VIA43" s="195"/>
      <c r="VIB43" s="195"/>
      <c r="VIC43" s="195"/>
      <c r="VID43" s="195"/>
      <c r="VIE43" s="195"/>
      <c r="VIF43" s="195"/>
      <c r="VIG43" s="195"/>
      <c r="VIH43" s="195"/>
      <c r="VII43" s="195"/>
      <c r="VIJ43" s="195"/>
      <c r="VIK43" s="195"/>
      <c r="VIL43" s="195"/>
      <c r="VIM43" s="195"/>
      <c r="VIN43" s="195"/>
      <c r="VIO43" s="195"/>
      <c r="VIP43" s="195"/>
      <c r="VIQ43" s="195"/>
      <c r="VIR43" s="195"/>
      <c r="VIS43" s="195"/>
      <c r="VIT43" s="195"/>
      <c r="VIU43" s="195"/>
      <c r="VIV43" s="195"/>
      <c r="VIW43" s="195"/>
      <c r="VIX43" s="195"/>
      <c r="VIY43" s="195"/>
      <c r="VIZ43" s="195"/>
      <c r="VJA43" s="195"/>
      <c r="VJB43" s="195"/>
      <c r="VJC43" s="195"/>
      <c r="VJD43" s="195"/>
      <c r="VJE43" s="195"/>
      <c r="VJF43" s="195"/>
      <c r="VJG43" s="195"/>
      <c r="VJH43" s="195"/>
      <c r="VJI43" s="195"/>
      <c r="VJJ43" s="195"/>
      <c r="VJK43" s="195"/>
      <c r="VJL43" s="195"/>
      <c r="VJM43" s="195"/>
      <c r="VJN43" s="195"/>
      <c r="VJO43" s="195"/>
      <c r="VJP43" s="195"/>
      <c r="VJQ43" s="195"/>
      <c r="VJR43" s="195"/>
      <c r="VJS43" s="195"/>
      <c r="VJT43" s="195"/>
      <c r="VJU43" s="195"/>
      <c r="VJV43" s="195"/>
      <c r="VJW43" s="195"/>
      <c r="VJX43" s="195"/>
      <c r="VJY43" s="195"/>
      <c r="VJZ43" s="195"/>
      <c r="VKA43" s="195"/>
      <c r="VKB43" s="195"/>
      <c r="VKC43" s="195"/>
      <c r="VKD43" s="195"/>
      <c r="VKE43" s="195"/>
      <c r="VKF43" s="195"/>
      <c r="VKG43" s="195"/>
      <c r="VKH43" s="195"/>
      <c r="VKI43" s="195"/>
      <c r="VKJ43" s="195"/>
      <c r="VKK43" s="195"/>
      <c r="VKL43" s="195"/>
      <c r="VKM43" s="195"/>
      <c r="VKN43" s="195"/>
      <c r="VKO43" s="195"/>
      <c r="VKP43" s="195"/>
      <c r="VKQ43" s="195"/>
      <c r="VKR43" s="195"/>
      <c r="VKS43" s="195"/>
      <c r="VKT43" s="195"/>
      <c r="VKU43" s="195"/>
      <c r="VKV43" s="195"/>
      <c r="VKW43" s="195"/>
      <c r="VKX43" s="195"/>
      <c r="VKY43" s="195"/>
      <c r="VKZ43" s="195"/>
      <c r="VLA43" s="195"/>
      <c r="VLB43" s="195"/>
      <c r="VLC43" s="195"/>
      <c r="VLD43" s="195"/>
      <c r="VLE43" s="195"/>
      <c r="VLF43" s="195"/>
      <c r="VLG43" s="195"/>
      <c r="VLH43" s="195"/>
      <c r="VLI43" s="195"/>
      <c r="VLJ43" s="195"/>
      <c r="VLK43" s="195"/>
      <c r="VLL43" s="195"/>
      <c r="VLM43" s="195"/>
      <c r="VLN43" s="195"/>
      <c r="VLO43" s="195"/>
      <c r="VLP43" s="195"/>
      <c r="VLQ43" s="195"/>
      <c r="VLR43" s="195"/>
      <c r="VLS43" s="195"/>
      <c r="VLT43" s="195"/>
      <c r="VLU43" s="195"/>
      <c r="VLV43" s="195"/>
      <c r="VLW43" s="195"/>
      <c r="VLX43" s="195"/>
      <c r="VLY43" s="195"/>
      <c r="VLZ43" s="195"/>
      <c r="VMA43" s="195"/>
      <c r="VMB43" s="195"/>
      <c r="VMC43" s="195"/>
      <c r="VMD43" s="195"/>
      <c r="VME43" s="195"/>
      <c r="VMF43" s="195"/>
      <c r="VMG43" s="195"/>
      <c r="VMH43" s="195"/>
      <c r="VMI43" s="195"/>
      <c r="VMJ43" s="195"/>
      <c r="VMK43" s="195"/>
      <c r="VML43" s="195"/>
      <c r="VMM43" s="195"/>
      <c r="VMN43" s="195"/>
      <c r="VMO43" s="195"/>
      <c r="VMP43" s="195"/>
      <c r="VMQ43" s="195"/>
      <c r="VMR43" s="195"/>
      <c r="VMS43" s="195"/>
      <c r="VMT43" s="195"/>
      <c r="VMU43" s="195"/>
      <c r="VMV43" s="195"/>
      <c r="VMW43" s="195"/>
      <c r="VMX43" s="195"/>
      <c r="VMY43" s="195"/>
      <c r="VMZ43" s="195"/>
      <c r="VNA43" s="195"/>
      <c r="VNB43" s="195"/>
      <c r="VNC43" s="195"/>
      <c r="VND43" s="195"/>
      <c r="VNE43" s="195"/>
      <c r="VNF43" s="195"/>
      <c r="VNG43" s="195"/>
      <c r="VNH43" s="195"/>
      <c r="VNI43" s="195"/>
      <c r="VNJ43" s="195"/>
      <c r="VNK43" s="195"/>
      <c r="VNL43" s="195"/>
      <c r="VNM43" s="195"/>
      <c r="VNN43" s="195"/>
      <c r="VNO43" s="195"/>
      <c r="VNP43" s="195"/>
      <c r="VNQ43" s="195"/>
      <c r="VNR43" s="195"/>
      <c r="VNS43" s="195"/>
      <c r="VNT43" s="195"/>
      <c r="VNU43" s="195"/>
      <c r="VNV43" s="195"/>
      <c r="VNW43" s="195"/>
      <c r="VNX43" s="195"/>
      <c r="VNY43" s="195"/>
      <c r="VNZ43" s="195"/>
      <c r="VOA43" s="195"/>
      <c r="VOB43" s="195"/>
      <c r="VOC43" s="195"/>
      <c r="VOD43" s="195"/>
      <c r="VOE43" s="195"/>
      <c r="VOF43" s="195"/>
      <c r="VOG43" s="195"/>
      <c r="VOH43" s="195"/>
      <c r="VOI43" s="195"/>
      <c r="VOJ43" s="195"/>
      <c r="VOK43" s="195"/>
      <c r="VOL43" s="195"/>
      <c r="VOM43" s="195"/>
      <c r="VON43" s="195"/>
      <c r="VOO43" s="195"/>
      <c r="VOP43" s="195"/>
      <c r="VOQ43" s="195"/>
      <c r="VOR43" s="195"/>
      <c r="VOS43" s="195"/>
      <c r="VOT43" s="195"/>
      <c r="VOU43" s="195"/>
      <c r="VOV43" s="195"/>
      <c r="VOW43" s="195"/>
      <c r="VOX43" s="195"/>
      <c r="VOY43" s="195"/>
      <c r="VOZ43" s="195"/>
      <c r="VPA43" s="195"/>
      <c r="VPB43" s="195"/>
      <c r="VPC43" s="195"/>
      <c r="VPD43" s="195"/>
      <c r="VPE43" s="195"/>
      <c r="VPF43" s="195"/>
      <c r="VPG43" s="195"/>
      <c r="VPH43" s="195"/>
      <c r="VPI43" s="195"/>
      <c r="VPJ43" s="195"/>
      <c r="VPK43" s="195"/>
      <c r="VPL43" s="195"/>
      <c r="VPM43" s="195"/>
      <c r="VPN43" s="195"/>
      <c r="VPO43" s="195"/>
      <c r="VPP43" s="195"/>
      <c r="VPQ43" s="195"/>
      <c r="VPR43" s="195"/>
      <c r="VPS43" s="195"/>
      <c r="VPT43" s="195"/>
      <c r="VPU43" s="195"/>
      <c r="VPV43" s="195"/>
      <c r="VPW43" s="195"/>
      <c r="VPX43" s="195"/>
      <c r="VPY43" s="195"/>
      <c r="VPZ43" s="195"/>
      <c r="VQA43" s="195"/>
      <c r="VQB43" s="195"/>
      <c r="VQC43" s="195"/>
      <c r="VQD43" s="195"/>
      <c r="VQE43" s="195"/>
      <c r="VQF43" s="195"/>
      <c r="VQG43" s="195"/>
      <c r="VQH43" s="195"/>
      <c r="VQI43" s="195"/>
      <c r="VQJ43" s="195"/>
      <c r="VQK43" s="195"/>
      <c r="VQL43" s="195"/>
      <c r="VQM43" s="195"/>
      <c r="VQN43" s="195"/>
      <c r="VQO43" s="195"/>
      <c r="VQP43" s="195"/>
      <c r="VQQ43" s="195"/>
      <c r="VQR43" s="195"/>
      <c r="VQS43" s="195"/>
      <c r="VQT43" s="195"/>
      <c r="VQU43" s="195"/>
      <c r="VQV43" s="195"/>
      <c r="VQW43" s="195"/>
      <c r="VQX43" s="195"/>
      <c r="VQY43" s="195"/>
      <c r="VQZ43" s="195"/>
      <c r="VRA43" s="195"/>
      <c r="VRB43" s="195"/>
      <c r="VRC43" s="195"/>
      <c r="VRD43" s="195"/>
      <c r="VRE43" s="195"/>
      <c r="VRF43" s="195"/>
      <c r="VRG43" s="195"/>
      <c r="VRH43" s="195"/>
      <c r="VRI43" s="195"/>
      <c r="VRJ43" s="195"/>
      <c r="VRK43" s="195"/>
      <c r="VRL43" s="195"/>
      <c r="VRM43" s="195"/>
      <c r="VRN43" s="195"/>
      <c r="VRO43" s="195"/>
      <c r="VRP43" s="195"/>
      <c r="VRQ43" s="195"/>
      <c r="VRR43" s="195"/>
      <c r="VRS43" s="195"/>
      <c r="VRT43" s="195"/>
      <c r="VRU43" s="195"/>
      <c r="VRV43" s="195"/>
      <c r="VRW43" s="195"/>
      <c r="VRX43" s="195"/>
      <c r="VRY43" s="195"/>
      <c r="VRZ43" s="195"/>
      <c r="VSA43" s="195"/>
      <c r="VSB43" s="195"/>
      <c r="VSC43" s="195"/>
      <c r="VSD43" s="195"/>
      <c r="VSE43" s="195"/>
      <c r="VSF43" s="195"/>
      <c r="VSG43" s="195"/>
      <c r="VSH43" s="195"/>
      <c r="VSI43" s="195"/>
      <c r="VSJ43" s="195"/>
      <c r="VSK43" s="195"/>
      <c r="VSL43" s="195"/>
      <c r="VSM43" s="195"/>
      <c r="VSN43" s="195"/>
      <c r="VSO43" s="195"/>
      <c r="VSP43" s="195"/>
      <c r="VSQ43" s="195"/>
      <c r="VSR43" s="195"/>
      <c r="VSS43" s="195"/>
      <c r="VST43" s="195"/>
      <c r="VSU43" s="195"/>
      <c r="VSV43" s="195"/>
      <c r="VSW43" s="195"/>
      <c r="VSX43" s="195"/>
      <c r="VSY43" s="195"/>
      <c r="VSZ43" s="195"/>
      <c r="VTA43" s="195"/>
      <c r="VTB43" s="195"/>
      <c r="VTC43" s="195"/>
      <c r="VTD43" s="195"/>
      <c r="VTE43" s="195"/>
      <c r="VTF43" s="195"/>
      <c r="VTG43" s="195"/>
      <c r="VTH43" s="195"/>
      <c r="VTI43" s="195"/>
      <c r="VTJ43" s="195"/>
      <c r="VTK43" s="195"/>
      <c r="VTL43" s="195"/>
      <c r="VTM43" s="195"/>
      <c r="VTN43" s="195"/>
      <c r="VTO43" s="195"/>
      <c r="VTP43" s="195"/>
      <c r="VTQ43" s="195"/>
      <c r="VTR43" s="195"/>
      <c r="VTS43" s="195"/>
      <c r="VTT43" s="195"/>
      <c r="VTU43" s="195"/>
      <c r="VTV43" s="195"/>
      <c r="VTW43" s="195"/>
      <c r="VTX43" s="195"/>
      <c r="VTY43" s="195"/>
      <c r="VTZ43" s="195"/>
      <c r="VUA43" s="195"/>
      <c r="VUB43" s="195"/>
      <c r="VUC43" s="195"/>
      <c r="VUD43" s="195"/>
      <c r="VUE43" s="195"/>
      <c r="VUF43" s="195"/>
      <c r="VUG43" s="195"/>
      <c r="VUH43" s="195"/>
      <c r="VUI43" s="195"/>
      <c r="VUJ43" s="195"/>
      <c r="VUK43" s="195"/>
      <c r="VUL43" s="195"/>
      <c r="VUM43" s="195"/>
      <c r="VUN43" s="195"/>
      <c r="VUO43" s="195"/>
      <c r="VUP43" s="195"/>
      <c r="VUQ43" s="195"/>
      <c r="VUR43" s="195"/>
      <c r="VUS43" s="195"/>
      <c r="VUT43" s="195"/>
      <c r="VUU43" s="195"/>
      <c r="VUV43" s="195"/>
      <c r="VUW43" s="195"/>
      <c r="VUX43" s="195"/>
      <c r="VUY43" s="195"/>
      <c r="VUZ43" s="195"/>
      <c r="VVA43" s="195"/>
      <c r="VVB43" s="195"/>
      <c r="VVC43" s="195"/>
      <c r="VVD43" s="195"/>
      <c r="VVE43" s="195"/>
      <c r="VVF43" s="195"/>
      <c r="VVG43" s="195"/>
      <c r="VVH43" s="195"/>
      <c r="VVI43" s="195"/>
      <c r="VVJ43" s="195"/>
      <c r="VVK43" s="195"/>
      <c r="VVL43" s="195"/>
      <c r="VVM43" s="195"/>
      <c r="VVN43" s="195"/>
      <c r="VVO43" s="195"/>
      <c r="VVP43" s="195"/>
      <c r="VVQ43" s="195"/>
      <c r="VVR43" s="195"/>
      <c r="VVS43" s="195"/>
      <c r="VVT43" s="195"/>
      <c r="VVU43" s="195"/>
      <c r="VVV43" s="195"/>
      <c r="VVW43" s="195"/>
      <c r="VVX43" s="195"/>
      <c r="VVY43" s="195"/>
      <c r="VVZ43" s="195"/>
      <c r="VWA43" s="195"/>
      <c r="VWB43" s="195"/>
      <c r="VWC43" s="195"/>
      <c r="VWD43" s="195"/>
      <c r="VWE43" s="195"/>
      <c r="VWF43" s="195"/>
      <c r="VWG43" s="195"/>
      <c r="VWH43" s="195"/>
      <c r="VWI43" s="195"/>
      <c r="VWJ43" s="195"/>
      <c r="VWK43" s="195"/>
      <c r="VWL43" s="195"/>
      <c r="VWM43" s="195"/>
      <c r="VWN43" s="195"/>
      <c r="VWO43" s="195"/>
      <c r="VWP43" s="195"/>
      <c r="VWQ43" s="195"/>
      <c r="VWR43" s="195"/>
      <c r="VWS43" s="195"/>
      <c r="VWT43" s="195"/>
      <c r="VWU43" s="195"/>
      <c r="VWV43" s="195"/>
      <c r="VWW43" s="195"/>
      <c r="VWX43" s="195"/>
      <c r="VWY43" s="195"/>
      <c r="VWZ43" s="195"/>
      <c r="VXA43" s="195"/>
      <c r="VXB43" s="195"/>
      <c r="VXC43" s="195"/>
      <c r="VXD43" s="195"/>
      <c r="VXE43" s="195"/>
      <c r="VXF43" s="195"/>
      <c r="VXG43" s="195"/>
      <c r="VXH43" s="195"/>
      <c r="VXI43" s="195"/>
      <c r="VXJ43" s="195"/>
      <c r="VXK43" s="195"/>
      <c r="VXL43" s="195"/>
      <c r="VXM43" s="195"/>
      <c r="VXN43" s="195"/>
      <c r="VXO43" s="195"/>
      <c r="VXP43" s="195"/>
      <c r="VXQ43" s="195"/>
      <c r="VXR43" s="195"/>
      <c r="VXS43" s="195"/>
      <c r="VXT43" s="195"/>
      <c r="VXU43" s="195"/>
      <c r="VXV43" s="195"/>
      <c r="VXW43" s="195"/>
      <c r="VXX43" s="195"/>
      <c r="VXY43" s="195"/>
      <c r="VXZ43" s="195"/>
      <c r="VYA43" s="195"/>
      <c r="VYB43" s="195"/>
      <c r="VYC43" s="195"/>
      <c r="VYD43" s="195"/>
      <c r="VYE43" s="195"/>
      <c r="VYF43" s="195"/>
      <c r="VYG43" s="195"/>
      <c r="VYH43" s="195"/>
      <c r="VYI43" s="195"/>
      <c r="VYJ43" s="195"/>
      <c r="VYK43" s="195"/>
      <c r="VYL43" s="195"/>
      <c r="VYM43" s="195"/>
      <c r="VYN43" s="195"/>
      <c r="VYO43" s="195"/>
      <c r="VYP43" s="195"/>
      <c r="VYQ43" s="195"/>
      <c r="VYR43" s="195"/>
      <c r="VYS43" s="195"/>
      <c r="VYT43" s="195"/>
      <c r="VYU43" s="195"/>
      <c r="VYV43" s="195"/>
      <c r="VYW43" s="195"/>
      <c r="VYX43" s="195"/>
      <c r="VYY43" s="195"/>
      <c r="VYZ43" s="195"/>
      <c r="VZA43" s="195"/>
      <c r="VZB43" s="195"/>
      <c r="VZC43" s="195"/>
      <c r="VZD43" s="195"/>
      <c r="VZE43" s="195"/>
      <c r="VZF43" s="195"/>
      <c r="VZG43" s="195"/>
      <c r="VZH43" s="195"/>
      <c r="VZI43" s="195"/>
      <c r="VZJ43" s="195"/>
      <c r="VZK43" s="195"/>
      <c r="VZL43" s="195"/>
      <c r="VZM43" s="195"/>
      <c r="VZN43" s="195"/>
      <c r="VZO43" s="195"/>
      <c r="VZP43" s="195"/>
      <c r="VZQ43" s="195"/>
      <c r="VZR43" s="195"/>
      <c r="VZS43" s="195"/>
      <c r="VZT43" s="195"/>
      <c r="VZU43" s="195"/>
      <c r="VZV43" s="195"/>
      <c r="VZW43" s="195"/>
      <c r="VZX43" s="195"/>
      <c r="VZY43" s="195"/>
      <c r="VZZ43" s="195"/>
      <c r="WAA43" s="195"/>
      <c r="WAB43" s="195"/>
      <c r="WAC43" s="195"/>
      <c r="WAD43" s="195"/>
      <c r="WAE43" s="195"/>
      <c r="WAF43" s="195"/>
      <c r="WAG43" s="195"/>
      <c r="WAH43" s="195"/>
      <c r="WAI43" s="195"/>
      <c r="WAJ43" s="195"/>
      <c r="WAK43" s="195"/>
      <c r="WAL43" s="195"/>
      <c r="WAM43" s="195"/>
      <c r="WAN43" s="195"/>
      <c r="WAO43" s="195"/>
      <c r="WAP43" s="195"/>
      <c r="WAQ43" s="195"/>
      <c r="WAR43" s="195"/>
      <c r="WAS43" s="195"/>
      <c r="WAT43" s="195"/>
      <c r="WAU43" s="195"/>
      <c r="WAV43" s="195"/>
      <c r="WAW43" s="195"/>
      <c r="WAX43" s="195"/>
      <c r="WAY43" s="195"/>
      <c r="WAZ43" s="195"/>
      <c r="WBA43" s="195"/>
      <c r="WBB43" s="195"/>
      <c r="WBC43" s="195"/>
      <c r="WBD43" s="195"/>
      <c r="WBE43" s="195"/>
      <c r="WBF43" s="195"/>
      <c r="WBG43" s="195"/>
      <c r="WBH43" s="195"/>
      <c r="WBI43" s="195"/>
      <c r="WBJ43" s="195"/>
      <c r="WBK43" s="195"/>
      <c r="WBL43" s="195"/>
      <c r="WBM43" s="195"/>
      <c r="WBN43" s="195"/>
      <c r="WBO43" s="195"/>
      <c r="WBP43" s="195"/>
      <c r="WBQ43" s="195"/>
      <c r="WBR43" s="195"/>
      <c r="WBS43" s="195"/>
      <c r="WBT43" s="195"/>
      <c r="WBU43" s="195"/>
      <c r="WBV43" s="195"/>
      <c r="WBW43" s="195"/>
      <c r="WBX43" s="195"/>
      <c r="WBY43" s="195"/>
      <c r="WBZ43" s="195"/>
      <c r="WCA43" s="195"/>
      <c r="WCB43" s="195"/>
      <c r="WCC43" s="195"/>
      <c r="WCD43" s="195"/>
      <c r="WCE43" s="195"/>
      <c r="WCF43" s="195"/>
      <c r="WCG43" s="195"/>
      <c r="WCH43" s="195"/>
      <c r="WCI43" s="195"/>
      <c r="WCJ43" s="195"/>
      <c r="WCK43" s="195"/>
      <c r="WCL43" s="195"/>
      <c r="WCM43" s="195"/>
      <c r="WCN43" s="195"/>
      <c r="WCO43" s="195"/>
      <c r="WCP43" s="195"/>
      <c r="WCQ43" s="195"/>
      <c r="WCR43" s="195"/>
      <c r="WCS43" s="195"/>
      <c r="WCT43" s="195"/>
      <c r="WCU43" s="195"/>
      <c r="WCV43" s="195"/>
      <c r="WCW43" s="195"/>
      <c r="WCX43" s="195"/>
      <c r="WCY43" s="195"/>
      <c r="WCZ43" s="195"/>
      <c r="WDA43" s="195"/>
      <c r="WDB43" s="195"/>
      <c r="WDC43" s="195"/>
      <c r="WDD43" s="195"/>
      <c r="WDE43" s="195"/>
      <c r="WDF43" s="195"/>
      <c r="WDG43" s="195"/>
      <c r="WDH43" s="195"/>
      <c r="WDI43" s="195"/>
      <c r="WDJ43" s="195"/>
      <c r="WDK43" s="195"/>
      <c r="WDL43" s="195"/>
      <c r="WDM43" s="195"/>
      <c r="WDN43" s="195"/>
      <c r="WDO43" s="195"/>
      <c r="WDP43" s="195"/>
      <c r="WDQ43" s="195"/>
      <c r="WDR43" s="195"/>
      <c r="WDS43" s="195"/>
      <c r="WDT43" s="195"/>
      <c r="WDU43" s="195"/>
      <c r="WDV43" s="195"/>
      <c r="WDW43" s="195"/>
      <c r="WDX43" s="195"/>
      <c r="WDY43" s="195"/>
      <c r="WDZ43" s="195"/>
      <c r="WEA43" s="195"/>
      <c r="WEB43" s="195"/>
      <c r="WEC43" s="195"/>
      <c r="WED43" s="195"/>
      <c r="WEE43" s="195"/>
      <c r="WEF43" s="195"/>
      <c r="WEG43" s="195"/>
      <c r="WEH43" s="195"/>
      <c r="WEI43" s="195"/>
      <c r="WEJ43" s="195"/>
      <c r="WEK43" s="195"/>
      <c r="WEL43" s="195"/>
      <c r="WEM43" s="195"/>
      <c r="WEN43" s="195"/>
      <c r="WEO43" s="195"/>
      <c r="WEP43" s="195"/>
      <c r="WEQ43" s="195"/>
      <c r="WER43" s="195"/>
      <c r="WES43" s="195"/>
      <c r="WET43" s="195"/>
      <c r="WEU43" s="195"/>
      <c r="WEV43" s="195"/>
      <c r="WEW43" s="195"/>
      <c r="WEX43" s="195"/>
      <c r="WEY43" s="195"/>
      <c r="WEZ43" s="195"/>
      <c r="WFA43" s="195"/>
      <c r="WFB43" s="195"/>
      <c r="WFC43" s="195"/>
      <c r="WFD43" s="195"/>
      <c r="WFE43" s="195"/>
      <c r="WFF43" s="195"/>
      <c r="WFG43" s="195"/>
      <c r="WFH43" s="195"/>
      <c r="WFI43" s="195"/>
      <c r="WFJ43" s="195"/>
      <c r="WFK43" s="195"/>
      <c r="WFL43" s="195"/>
      <c r="WFM43" s="195"/>
      <c r="WFN43" s="195"/>
      <c r="WFO43" s="195"/>
      <c r="WFP43" s="195"/>
      <c r="WFQ43" s="195"/>
      <c r="WFR43" s="195"/>
      <c r="WFS43" s="195"/>
      <c r="WFT43" s="195"/>
      <c r="WFU43" s="195"/>
      <c r="WFV43" s="195"/>
      <c r="WFW43" s="195"/>
      <c r="WFX43" s="195"/>
      <c r="WFY43" s="195"/>
      <c r="WFZ43" s="195"/>
      <c r="WGA43" s="195"/>
      <c r="WGB43" s="195"/>
      <c r="WGC43" s="195"/>
      <c r="WGD43" s="195"/>
      <c r="WGE43" s="195"/>
      <c r="WGF43" s="195"/>
      <c r="WGG43" s="195"/>
      <c r="WGH43" s="195"/>
      <c r="WGI43" s="195"/>
      <c r="WGJ43" s="195"/>
      <c r="WGK43" s="195"/>
      <c r="WGL43" s="195"/>
      <c r="WGM43" s="195"/>
      <c r="WGN43" s="195"/>
      <c r="WGO43" s="195"/>
      <c r="WGP43" s="195"/>
      <c r="WGQ43" s="195"/>
      <c r="WGR43" s="195"/>
      <c r="WGS43" s="195"/>
      <c r="WGT43" s="195"/>
      <c r="WGU43" s="195"/>
      <c r="WGV43" s="195"/>
      <c r="WGW43" s="195"/>
      <c r="WGX43" s="195"/>
      <c r="WGY43" s="195"/>
      <c r="WGZ43" s="195"/>
      <c r="WHA43" s="195"/>
      <c r="WHB43" s="195"/>
      <c r="WHC43" s="195"/>
      <c r="WHD43" s="195"/>
      <c r="WHE43" s="195"/>
      <c r="WHF43" s="195"/>
      <c r="WHG43" s="195"/>
      <c r="WHH43" s="195"/>
      <c r="WHI43" s="195"/>
      <c r="WHJ43" s="195"/>
      <c r="WHK43" s="195"/>
      <c r="WHL43" s="195"/>
      <c r="WHM43" s="195"/>
      <c r="WHN43" s="195"/>
      <c r="WHO43" s="195"/>
      <c r="WHP43" s="195"/>
      <c r="WHQ43" s="195"/>
      <c r="WHR43" s="195"/>
      <c r="WHS43" s="195"/>
      <c r="WHT43" s="195"/>
      <c r="WHU43" s="195"/>
      <c r="WHV43" s="195"/>
      <c r="WHW43" s="195"/>
      <c r="WHX43" s="195"/>
      <c r="WHY43" s="195"/>
      <c r="WHZ43" s="195"/>
      <c r="WIA43" s="195"/>
      <c r="WIB43" s="195"/>
      <c r="WIC43" s="195"/>
      <c r="WID43" s="195"/>
      <c r="WIE43" s="195"/>
      <c r="WIF43" s="195"/>
      <c r="WIG43" s="195"/>
      <c r="WIH43" s="195"/>
      <c r="WII43" s="195"/>
      <c r="WIJ43" s="195"/>
      <c r="WIK43" s="195"/>
      <c r="WIL43" s="195"/>
      <c r="WIM43" s="195"/>
      <c r="WIN43" s="195"/>
      <c r="WIO43" s="195"/>
      <c r="WIP43" s="195"/>
      <c r="WIQ43" s="195"/>
      <c r="WIR43" s="195"/>
      <c r="WIS43" s="195"/>
      <c r="WIT43" s="195"/>
      <c r="WIU43" s="195"/>
      <c r="WIV43" s="195"/>
      <c r="WIW43" s="195"/>
      <c r="WIX43" s="195"/>
      <c r="WIY43" s="195"/>
      <c r="WIZ43" s="195"/>
      <c r="WJA43" s="195"/>
      <c r="WJB43" s="195"/>
      <c r="WJC43" s="195"/>
      <c r="WJD43" s="195"/>
      <c r="WJE43" s="195"/>
      <c r="WJF43" s="195"/>
      <c r="WJG43" s="195"/>
      <c r="WJH43" s="195"/>
      <c r="WJI43" s="195"/>
      <c r="WJJ43" s="195"/>
      <c r="WJK43" s="195"/>
      <c r="WJL43" s="195"/>
      <c r="WJM43" s="195"/>
      <c r="WJN43" s="195"/>
      <c r="WJO43" s="195"/>
      <c r="WJP43" s="195"/>
      <c r="WJQ43" s="195"/>
      <c r="WJR43" s="195"/>
      <c r="WJS43" s="195"/>
      <c r="WJT43" s="195"/>
      <c r="WJU43" s="195"/>
      <c r="WJV43" s="195"/>
      <c r="WJW43" s="195"/>
      <c r="WJX43" s="195"/>
      <c r="WJY43" s="195"/>
      <c r="WJZ43" s="195"/>
      <c r="WKA43" s="195"/>
      <c r="WKB43" s="195"/>
      <c r="WKC43" s="195"/>
      <c r="WKD43" s="195"/>
      <c r="WKE43" s="195"/>
      <c r="WKF43" s="195"/>
      <c r="WKG43" s="195"/>
      <c r="WKH43" s="195"/>
      <c r="WKI43" s="195"/>
      <c r="WKJ43" s="195"/>
      <c r="WKK43" s="195"/>
      <c r="WKL43" s="195"/>
      <c r="WKM43" s="195"/>
      <c r="WKN43" s="195"/>
      <c r="WKO43" s="195"/>
      <c r="WKP43" s="195"/>
      <c r="WKQ43" s="195"/>
      <c r="WKR43" s="195"/>
      <c r="WKS43" s="195"/>
      <c r="WKT43" s="195"/>
      <c r="WKU43" s="195"/>
      <c r="WKV43" s="195"/>
      <c r="WKW43" s="195"/>
      <c r="WKX43" s="195"/>
      <c r="WKY43" s="195"/>
      <c r="WKZ43" s="195"/>
      <c r="WLA43" s="195"/>
      <c r="WLB43" s="195"/>
      <c r="WLC43" s="195"/>
      <c r="WLD43" s="195"/>
      <c r="WLE43" s="195"/>
      <c r="WLF43" s="195"/>
      <c r="WLG43" s="195"/>
      <c r="WLH43" s="195"/>
      <c r="WLI43" s="195"/>
      <c r="WLJ43" s="195"/>
      <c r="WLK43" s="195"/>
      <c r="WLL43" s="195"/>
      <c r="WLM43" s="195"/>
      <c r="WLN43" s="195"/>
      <c r="WLO43" s="195"/>
      <c r="WLP43" s="195"/>
      <c r="WLQ43" s="195"/>
      <c r="WLR43" s="195"/>
      <c r="WLS43" s="195"/>
      <c r="WLT43" s="195"/>
      <c r="WLU43" s="195"/>
      <c r="WLV43" s="195"/>
      <c r="WLW43" s="195"/>
      <c r="WLX43" s="195"/>
      <c r="WLY43" s="195"/>
      <c r="WLZ43" s="195"/>
      <c r="WMA43" s="195"/>
      <c r="WMB43" s="195"/>
      <c r="WMC43" s="195"/>
      <c r="WMD43" s="195"/>
      <c r="WME43" s="195"/>
      <c r="WMF43" s="195"/>
      <c r="WMG43" s="195"/>
      <c r="WMH43" s="195"/>
      <c r="WMI43" s="195"/>
      <c r="WMJ43" s="195"/>
      <c r="WMK43" s="195"/>
      <c r="WML43" s="195"/>
      <c r="WMM43" s="195"/>
      <c r="WMN43" s="195"/>
      <c r="WMO43" s="195"/>
      <c r="WMP43" s="195"/>
      <c r="WMQ43" s="195"/>
      <c r="WMR43" s="195"/>
      <c r="WMS43" s="195"/>
      <c r="WMT43" s="195"/>
      <c r="WMU43" s="195"/>
      <c r="WMV43" s="195"/>
      <c r="WMW43" s="195"/>
      <c r="WMX43" s="195"/>
      <c r="WMY43" s="195"/>
      <c r="WMZ43" s="195"/>
      <c r="WNA43" s="195"/>
      <c r="WNB43" s="195"/>
      <c r="WNC43" s="195"/>
      <c r="WND43" s="195"/>
      <c r="WNE43" s="195"/>
      <c r="WNF43" s="195"/>
      <c r="WNG43" s="195"/>
      <c r="WNH43" s="195"/>
      <c r="WNI43" s="195"/>
      <c r="WNJ43" s="195"/>
      <c r="WNK43" s="195"/>
      <c r="WNL43" s="195"/>
      <c r="WNM43" s="195"/>
      <c r="WNN43" s="195"/>
      <c r="WNO43" s="195"/>
      <c r="WNP43" s="195"/>
      <c r="WNQ43" s="195"/>
      <c r="WNR43" s="195"/>
      <c r="WNS43" s="195"/>
      <c r="WNT43" s="195"/>
      <c r="WNU43" s="195"/>
      <c r="WNV43" s="195"/>
      <c r="WNW43" s="195"/>
      <c r="WNX43" s="195"/>
      <c r="WNY43" s="195"/>
      <c r="WNZ43" s="195"/>
      <c r="WOA43" s="195"/>
      <c r="WOB43" s="195"/>
      <c r="WOC43" s="195"/>
      <c r="WOD43" s="195"/>
      <c r="WOE43" s="195"/>
      <c r="WOF43" s="195"/>
      <c r="WOG43" s="195"/>
      <c r="WOH43" s="195"/>
      <c r="WOI43" s="195"/>
      <c r="WOJ43" s="195"/>
      <c r="WOK43" s="195"/>
      <c r="WOL43" s="195"/>
      <c r="WOM43" s="195"/>
      <c r="WON43" s="195"/>
      <c r="WOO43" s="195"/>
      <c r="WOP43" s="195"/>
      <c r="WOQ43" s="195"/>
      <c r="WOR43" s="195"/>
      <c r="WOS43" s="195"/>
      <c r="WOT43" s="195"/>
      <c r="WOU43" s="195"/>
      <c r="WOV43" s="195"/>
      <c r="WOW43" s="195"/>
      <c r="WOX43" s="195"/>
      <c r="WOY43" s="195"/>
      <c r="WOZ43" s="195"/>
      <c r="WPA43" s="195"/>
      <c r="WPB43" s="195"/>
      <c r="WPC43" s="195"/>
      <c r="WPD43" s="195"/>
      <c r="WPE43" s="195"/>
      <c r="WPF43" s="195"/>
      <c r="WPG43" s="195"/>
      <c r="WPH43" s="195"/>
      <c r="WPI43" s="195"/>
      <c r="WPJ43" s="195"/>
      <c r="WPK43" s="195"/>
      <c r="WPL43" s="195"/>
      <c r="WPM43" s="195"/>
      <c r="WPN43" s="195"/>
      <c r="WPO43" s="195"/>
      <c r="WPP43" s="195"/>
      <c r="WPQ43" s="195"/>
      <c r="WPR43" s="195"/>
      <c r="WPS43" s="195"/>
      <c r="WPT43" s="195"/>
      <c r="WPU43" s="195"/>
      <c r="WPV43" s="195"/>
      <c r="WPW43" s="195"/>
      <c r="WPX43" s="195"/>
      <c r="WPY43" s="195"/>
      <c r="WPZ43" s="195"/>
      <c r="WQA43" s="195"/>
      <c r="WQB43" s="195"/>
      <c r="WQC43" s="195"/>
      <c r="WQD43" s="195"/>
      <c r="WQE43" s="195"/>
      <c r="WQF43" s="195"/>
      <c r="WQG43" s="195"/>
      <c r="WQH43" s="195"/>
      <c r="WQI43" s="195"/>
      <c r="WQJ43" s="195"/>
      <c r="WQK43" s="195"/>
      <c r="WQL43" s="195"/>
      <c r="WQM43" s="195"/>
      <c r="WQN43" s="195"/>
      <c r="WQO43" s="195"/>
      <c r="WQP43" s="195"/>
      <c r="WQQ43" s="195"/>
      <c r="WQR43" s="195"/>
      <c r="WQS43" s="195"/>
      <c r="WQT43" s="195"/>
      <c r="WQU43" s="195"/>
      <c r="WQV43" s="195"/>
      <c r="WQW43" s="195"/>
      <c r="WQX43" s="195"/>
      <c r="WQY43" s="195"/>
      <c r="WQZ43" s="195"/>
      <c r="WRA43" s="195"/>
      <c r="WRB43" s="195"/>
      <c r="WRC43" s="195"/>
      <c r="WRD43" s="195"/>
      <c r="WRE43" s="195"/>
      <c r="WRF43" s="195"/>
      <c r="WRG43" s="195"/>
      <c r="WRH43" s="195"/>
      <c r="WRI43" s="195"/>
      <c r="WRJ43" s="195"/>
      <c r="WRK43" s="195"/>
      <c r="WRL43" s="195"/>
      <c r="WRM43" s="195"/>
      <c r="WRN43" s="195"/>
      <c r="WRO43" s="195"/>
      <c r="WRP43" s="195"/>
      <c r="WRQ43" s="195"/>
      <c r="WRR43" s="195"/>
      <c r="WRS43" s="195"/>
      <c r="WRT43" s="195"/>
      <c r="WRU43" s="195"/>
      <c r="WRV43" s="195"/>
      <c r="WRW43" s="195"/>
      <c r="WRX43" s="195"/>
      <c r="WRY43" s="195"/>
      <c r="WRZ43" s="195"/>
      <c r="WSA43" s="195"/>
      <c r="WSB43" s="195"/>
      <c r="WSC43" s="195"/>
      <c r="WSD43" s="195"/>
      <c r="WSE43" s="195"/>
      <c r="WSF43" s="195"/>
      <c r="WSG43" s="195"/>
      <c r="WSH43" s="195"/>
      <c r="WSI43" s="195"/>
      <c r="WSJ43" s="195"/>
      <c r="WSK43" s="195"/>
      <c r="WSL43" s="195"/>
      <c r="WSM43" s="195"/>
      <c r="WSN43" s="195"/>
      <c r="WSO43" s="195"/>
      <c r="WSP43" s="195"/>
      <c r="WSQ43" s="195"/>
      <c r="WSR43" s="195"/>
      <c r="WSS43" s="195"/>
      <c r="WST43" s="195"/>
      <c r="WSU43" s="195"/>
      <c r="WSV43" s="195"/>
      <c r="WSW43" s="195"/>
      <c r="WSX43" s="195"/>
      <c r="WSY43" s="195"/>
      <c r="WSZ43" s="195"/>
      <c r="WTA43" s="195"/>
      <c r="WTB43" s="195"/>
      <c r="WTC43" s="195"/>
      <c r="WTD43" s="195"/>
      <c r="WTE43" s="195"/>
      <c r="WTF43" s="195"/>
      <c r="WTG43" s="195"/>
      <c r="WTH43" s="195"/>
      <c r="WTI43" s="195"/>
      <c r="WTJ43" s="195"/>
      <c r="WTK43" s="195"/>
      <c r="WTL43" s="195"/>
      <c r="WTM43" s="195"/>
      <c r="WTN43" s="195"/>
      <c r="WTO43" s="195"/>
      <c r="WTP43" s="195"/>
      <c r="WTQ43" s="195"/>
      <c r="WTR43" s="195"/>
      <c r="WTS43" s="195"/>
      <c r="WTT43" s="195"/>
      <c r="WTU43" s="195"/>
      <c r="WTV43" s="195"/>
      <c r="WTW43" s="195"/>
      <c r="WTX43" s="195"/>
      <c r="WTY43" s="195"/>
      <c r="WTZ43" s="195"/>
      <c r="WUA43" s="195"/>
      <c r="WUB43" s="195"/>
      <c r="WUC43" s="195"/>
      <c r="WUD43" s="195"/>
      <c r="WUE43" s="195"/>
      <c r="WUF43" s="195"/>
      <c r="WUG43" s="195"/>
      <c r="WUH43" s="195"/>
      <c r="WUI43" s="195"/>
      <c r="WUJ43" s="195"/>
      <c r="WUK43" s="195"/>
      <c r="WUL43" s="195"/>
      <c r="WUM43" s="195"/>
      <c r="WUN43" s="195"/>
      <c r="WUO43" s="195"/>
      <c r="WUP43" s="195"/>
      <c r="WUQ43" s="195"/>
      <c r="WUR43" s="195"/>
      <c r="WUS43" s="195"/>
      <c r="WUT43" s="195"/>
      <c r="WUU43" s="195"/>
      <c r="WUV43" s="195"/>
      <c r="WUW43" s="195"/>
      <c r="WUX43" s="195"/>
      <c r="WUY43" s="195"/>
      <c r="WUZ43" s="195"/>
      <c r="WVA43" s="195"/>
      <c r="WVB43" s="195"/>
      <c r="WVC43" s="195"/>
      <c r="WVD43" s="195"/>
      <c r="WVE43" s="195"/>
      <c r="WVF43" s="195"/>
      <c r="WVG43" s="195"/>
      <c r="WVH43" s="195"/>
      <c r="WVI43" s="195"/>
      <c r="WVJ43" s="195"/>
      <c r="WVK43" s="195"/>
      <c r="WVL43" s="195"/>
      <c r="WVM43" s="195"/>
      <c r="WVN43" s="195"/>
      <c r="WVO43" s="195"/>
      <c r="WVP43" s="195"/>
      <c r="WVQ43" s="195"/>
      <c r="WVR43" s="195"/>
      <c r="WVS43" s="195"/>
      <c r="WVT43" s="195"/>
      <c r="WVU43" s="195"/>
      <c r="WVV43" s="195"/>
      <c r="WVW43" s="195"/>
      <c r="WVX43" s="195"/>
      <c r="WVY43" s="195"/>
      <c r="WVZ43" s="195"/>
      <c r="WWA43" s="195"/>
      <c r="WWB43" s="195"/>
      <c r="WWC43" s="195"/>
      <c r="WWD43" s="195"/>
      <c r="WWE43" s="195"/>
      <c r="WWF43" s="195"/>
      <c r="WWG43" s="195"/>
      <c r="WWH43" s="195"/>
      <c r="WWI43" s="195"/>
      <c r="WWJ43" s="195"/>
      <c r="WWK43" s="195"/>
      <c r="WWL43" s="195"/>
      <c r="WWM43" s="195"/>
      <c r="WWN43" s="195"/>
      <c r="WWO43" s="195"/>
      <c r="WWP43" s="195"/>
      <c r="WWQ43" s="195"/>
      <c r="WWR43" s="195"/>
      <c r="WWS43" s="195"/>
      <c r="WWT43" s="195"/>
      <c r="WWU43" s="195"/>
      <c r="WWV43" s="195"/>
      <c r="WWW43" s="195"/>
      <c r="WWX43" s="195"/>
      <c r="WWY43" s="195"/>
      <c r="WWZ43" s="195"/>
      <c r="WXA43" s="195"/>
      <c r="WXB43" s="195"/>
      <c r="WXC43" s="195"/>
      <c r="WXD43" s="195"/>
      <c r="WXE43" s="195"/>
      <c r="WXF43" s="195"/>
      <c r="WXG43" s="195"/>
      <c r="WXH43" s="195"/>
      <c r="WXI43" s="195"/>
    </row>
    <row r="44" spans="1:16181" s="280" customFormat="1">
      <c r="A44" s="279"/>
      <c r="E44" s="192"/>
      <c r="F44" s="193"/>
      <c r="G44" s="193"/>
      <c r="H44" s="267" t="s">
        <v>218</v>
      </c>
      <c r="I44" s="268"/>
      <c r="J44" s="241"/>
      <c r="K44" s="191">
        <f>MIN(Dashboard!M$29:AS$29)</f>
        <v>0</v>
      </c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  <c r="AE44" s="239"/>
      <c r="AF44" s="239"/>
      <c r="AG44" s="239"/>
      <c r="AH44" s="239"/>
      <c r="AI44" s="239"/>
      <c r="AJ44" s="239"/>
      <c r="AK44" s="239"/>
      <c r="AL44" s="239"/>
      <c r="AM44" s="239"/>
      <c r="AN44" s="239"/>
      <c r="AO44" s="239"/>
      <c r="AP44" s="239"/>
      <c r="AQ44" s="269"/>
      <c r="AR44" s="269"/>
      <c r="AS44" s="269"/>
      <c r="AT44" s="270"/>
      <c r="AU44" s="270"/>
      <c r="AV44" s="270"/>
      <c r="AW44" s="270"/>
      <c r="AX44" s="270"/>
      <c r="AY44" s="270"/>
      <c r="AZ44" s="270"/>
      <c r="BA44" s="270"/>
      <c r="BB44" s="195"/>
      <c r="BC44" s="195"/>
      <c r="BD44" s="195"/>
      <c r="BE44" s="195"/>
      <c r="BF44" s="195"/>
      <c r="BG44" s="195"/>
      <c r="BH44" s="195"/>
      <c r="BI44" s="195"/>
      <c r="BJ44" s="195"/>
      <c r="BK44" s="195"/>
      <c r="BL44" s="195"/>
      <c r="BM44" s="195"/>
      <c r="BN44" s="195"/>
      <c r="BO44" s="195"/>
      <c r="BP44" s="195"/>
      <c r="BQ44" s="195"/>
      <c r="BR44" s="195"/>
      <c r="BS44" s="195"/>
      <c r="BT44" s="195"/>
      <c r="BU44" s="195"/>
      <c r="BV44" s="195"/>
      <c r="BW44" s="195"/>
      <c r="BX44" s="195"/>
      <c r="BY44" s="195"/>
      <c r="BZ44" s="195"/>
      <c r="CA44" s="195"/>
      <c r="CB44" s="195"/>
      <c r="CC44" s="195"/>
      <c r="CD44" s="195"/>
      <c r="CE44" s="195"/>
      <c r="CF44" s="195"/>
      <c r="CG44" s="195"/>
      <c r="CH44" s="195"/>
      <c r="CI44" s="195"/>
      <c r="CJ44" s="195"/>
      <c r="CK44" s="195"/>
      <c r="CL44" s="195"/>
      <c r="CM44" s="195"/>
      <c r="CN44" s="195"/>
      <c r="CO44" s="195"/>
      <c r="CP44" s="195"/>
      <c r="CQ44" s="195"/>
      <c r="CR44" s="195"/>
      <c r="CS44" s="195"/>
      <c r="CT44" s="195"/>
      <c r="CU44" s="195"/>
      <c r="CV44" s="195"/>
      <c r="CW44" s="195"/>
      <c r="CX44" s="195"/>
      <c r="CY44" s="195"/>
      <c r="CZ44" s="195"/>
      <c r="DA44" s="195"/>
      <c r="DB44" s="195"/>
      <c r="DC44" s="195"/>
      <c r="DD44" s="195"/>
      <c r="DE44" s="195"/>
      <c r="DF44" s="195"/>
      <c r="DG44" s="195"/>
      <c r="DH44" s="195"/>
      <c r="DI44" s="195"/>
      <c r="DJ44" s="195"/>
      <c r="DK44" s="195"/>
      <c r="DL44" s="195"/>
      <c r="DM44" s="195"/>
      <c r="DN44" s="195"/>
      <c r="DO44" s="195"/>
      <c r="DP44" s="195"/>
      <c r="DQ44" s="195"/>
      <c r="DR44" s="195"/>
      <c r="DS44" s="195"/>
      <c r="DT44" s="195"/>
      <c r="DU44" s="195"/>
      <c r="DV44" s="195"/>
      <c r="DW44" s="195"/>
      <c r="DX44" s="195"/>
      <c r="DY44" s="195"/>
      <c r="DZ44" s="195"/>
      <c r="EA44" s="195"/>
      <c r="EB44" s="195"/>
      <c r="EC44" s="195"/>
      <c r="ED44" s="195"/>
      <c r="EE44" s="195"/>
      <c r="EF44" s="195"/>
      <c r="EG44" s="195"/>
      <c r="EH44" s="195"/>
      <c r="EI44" s="195"/>
      <c r="EJ44" s="195"/>
      <c r="EK44" s="195"/>
      <c r="EL44" s="195"/>
      <c r="EM44" s="195"/>
      <c r="EN44" s="195"/>
      <c r="EO44" s="195"/>
      <c r="EP44" s="195"/>
      <c r="EQ44" s="195"/>
      <c r="ER44" s="195"/>
      <c r="ES44" s="195"/>
      <c r="ET44" s="195"/>
      <c r="EU44" s="195"/>
      <c r="EV44" s="195"/>
      <c r="EW44" s="195"/>
      <c r="EX44" s="195"/>
      <c r="EY44" s="195"/>
      <c r="EZ44" s="195"/>
      <c r="FA44" s="195"/>
      <c r="FB44" s="195"/>
      <c r="FC44" s="195"/>
      <c r="FD44" s="195"/>
      <c r="FE44" s="195"/>
      <c r="FF44" s="195"/>
      <c r="FG44" s="195"/>
      <c r="FH44" s="195"/>
      <c r="FI44" s="195"/>
      <c r="FJ44" s="195"/>
      <c r="FK44" s="195"/>
      <c r="FL44" s="195"/>
      <c r="FM44" s="195"/>
      <c r="FN44" s="195"/>
      <c r="FO44" s="195"/>
      <c r="FP44" s="195"/>
      <c r="FQ44" s="195"/>
      <c r="FR44" s="195"/>
      <c r="FS44" s="195"/>
      <c r="FT44" s="195"/>
      <c r="FU44" s="195"/>
      <c r="FV44" s="195"/>
      <c r="FW44" s="195"/>
      <c r="FX44" s="195"/>
      <c r="FY44" s="195"/>
      <c r="FZ44" s="195"/>
      <c r="GA44" s="195"/>
      <c r="GB44" s="195"/>
      <c r="GC44" s="195"/>
      <c r="GD44" s="195"/>
      <c r="GE44" s="195"/>
      <c r="GF44" s="195"/>
      <c r="GG44" s="195"/>
      <c r="GH44" s="195"/>
      <c r="GI44" s="195"/>
      <c r="GJ44" s="195"/>
      <c r="GK44" s="195"/>
      <c r="GL44" s="195"/>
      <c r="GM44" s="195"/>
      <c r="GN44" s="195"/>
      <c r="GO44" s="195"/>
      <c r="GP44" s="195"/>
      <c r="GQ44" s="195"/>
      <c r="GR44" s="195"/>
      <c r="GS44" s="195"/>
      <c r="GT44" s="195"/>
      <c r="GU44" s="195"/>
      <c r="GV44" s="195"/>
      <c r="GW44" s="195"/>
      <c r="GX44" s="195"/>
      <c r="GY44" s="195"/>
      <c r="GZ44" s="195"/>
      <c r="HA44" s="195"/>
      <c r="HB44" s="195"/>
      <c r="HC44" s="195"/>
      <c r="HD44" s="195"/>
      <c r="HE44" s="195"/>
      <c r="HF44" s="195"/>
      <c r="HG44" s="195"/>
      <c r="HH44" s="195"/>
      <c r="HI44" s="195"/>
      <c r="HJ44" s="195"/>
      <c r="HK44" s="195"/>
      <c r="HL44" s="195"/>
      <c r="HM44" s="195"/>
      <c r="HN44" s="195"/>
      <c r="HO44" s="195"/>
      <c r="HP44" s="195"/>
      <c r="HQ44" s="195"/>
      <c r="HR44" s="195"/>
      <c r="HS44" s="195"/>
      <c r="HT44" s="195"/>
      <c r="HU44" s="195"/>
      <c r="HV44" s="195"/>
      <c r="HW44" s="195"/>
      <c r="HX44" s="195"/>
      <c r="HY44" s="195"/>
      <c r="HZ44" s="195"/>
      <c r="IA44" s="195"/>
      <c r="IB44" s="195"/>
      <c r="IC44" s="195"/>
      <c r="ID44" s="195"/>
      <c r="IE44" s="195"/>
      <c r="IF44" s="195"/>
      <c r="IG44" s="195"/>
      <c r="IH44" s="195"/>
      <c r="II44" s="195"/>
      <c r="IJ44" s="195"/>
      <c r="IK44" s="195"/>
      <c r="IL44" s="195"/>
      <c r="IM44" s="195"/>
      <c r="IN44" s="195"/>
      <c r="IO44" s="195"/>
      <c r="IP44" s="195"/>
      <c r="IQ44" s="195"/>
      <c r="IR44" s="195"/>
      <c r="IS44" s="195"/>
      <c r="IT44" s="195"/>
      <c r="IU44" s="195"/>
      <c r="IV44" s="195"/>
      <c r="IW44" s="195"/>
      <c r="IX44" s="195"/>
      <c r="IY44" s="195"/>
      <c r="IZ44" s="195"/>
      <c r="JA44" s="195"/>
      <c r="JB44" s="195"/>
      <c r="JC44" s="195"/>
      <c r="JD44" s="195"/>
      <c r="JE44" s="195"/>
      <c r="JF44" s="195"/>
      <c r="JG44" s="195"/>
      <c r="JH44" s="195"/>
      <c r="JI44" s="195"/>
      <c r="JJ44" s="195"/>
      <c r="JK44" s="195"/>
      <c r="JL44" s="195"/>
      <c r="JM44" s="195"/>
      <c r="JN44" s="195"/>
      <c r="JO44" s="195"/>
      <c r="JP44" s="195"/>
      <c r="JQ44" s="195"/>
      <c r="JR44" s="195"/>
      <c r="JS44" s="195"/>
      <c r="JT44" s="195"/>
      <c r="JU44" s="195"/>
      <c r="JV44" s="195"/>
      <c r="JW44" s="195"/>
      <c r="JX44" s="195"/>
      <c r="JY44" s="195"/>
      <c r="JZ44" s="195"/>
      <c r="KA44" s="195"/>
      <c r="KB44" s="195"/>
      <c r="KC44" s="195"/>
      <c r="KD44" s="195"/>
      <c r="KE44" s="195"/>
      <c r="KF44" s="195"/>
      <c r="KG44" s="195"/>
      <c r="KH44" s="195"/>
      <c r="KI44" s="195"/>
      <c r="KJ44" s="195"/>
      <c r="KK44" s="195"/>
      <c r="KL44" s="195"/>
      <c r="KM44" s="195"/>
      <c r="KN44" s="195"/>
      <c r="KO44" s="195"/>
      <c r="KP44" s="195"/>
      <c r="KQ44" s="195"/>
      <c r="KR44" s="195"/>
      <c r="KS44" s="195"/>
      <c r="KT44" s="195"/>
      <c r="KU44" s="195"/>
      <c r="KV44" s="195"/>
      <c r="KW44" s="195"/>
      <c r="KX44" s="195"/>
      <c r="KY44" s="195"/>
      <c r="KZ44" s="195"/>
      <c r="LA44" s="195"/>
      <c r="LB44" s="195"/>
      <c r="LC44" s="195"/>
      <c r="LD44" s="195"/>
      <c r="LE44" s="195"/>
      <c r="LF44" s="195"/>
      <c r="LG44" s="195"/>
      <c r="LH44" s="195"/>
      <c r="LI44" s="195"/>
      <c r="LJ44" s="195"/>
      <c r="LK44" s="195"/>
      <c r="LL44" s="195"/>
      <c r="LM44" s="195"/>
      <c r="LN44" s="195"/>
      <c r="LO44" s="195"/>
      <c r="LP44" s="195"/>
      <c r="LQ44" s="195"/>
      <c r="LR44" s="195"/>
      <c r="LS44" s="195"/>
      <c r="LT44" s="195"/>
      <c r="LU44" s="195"/>
      <c r="LV44" s="195"/>
      <c r="LW44" s="195"/>
      <c r="LX44" s="195"/>
      <c r="LY44" s="195"/>
      <c r="LZ44" s="195"/>
      <c r="MA44" s="195"/>
      <c r="MB44" s="195"/>
      <c r="MC44" s="195"/>
      <c r="MD44" s="195"/>
      <c r="ME44" s="195"/>
      <c r="MF44" s="195"/>
      <c r="MG44" s="195"/>
      <c r="MH44" s="195"/>
      <c r="MI44" s="195"/>
      <c r="MJ44" s="195"/>
      <c r="MK44" s="195"/>
      <c r="ML44" s="195"/>
      <c r="MM44" s="195"/>
      <c r="MN44" s="195"/>
      <c r="MO44" s="195"/>
      <c r="MP44" s="195"/>
      <c r="MQ44" s="195"/>
      <c r="MR44" s="195"/>
      <c r="MS44" s="195"/>
      <c r="MT44" s="195"/>
      <c r="MU44" s="195"/>
      <c r="MV44" s="195"/>
      <c r="MW44" s="195"/>
      <c r="MX44" s="195"/>
      <c r="MY44" s="195"/>
      <c r="MZ44" s="195"/>
      <c r="NA44" s="195"/>
      <c r="NB44" s="195"/>
      <c r="NC44" s="195"/>
      <c r="ND44" s="195"/>
      <c r="NE44" s="195"/>
      <c r="NF44" s="195"/>
      <c r="NG44" s="195"/>
      <c r="NH44" s="195"/>
      <c r="NI44" s="195"/>
      <c r="NJ44" s="195"/>
      <c r="NK44" s="195"/>
      <c r="NL44" s="195"/>
      <c r="NM44" s="195"/>
      <c r="NN44" s="195"/>
      <c r="NO44" s="195"/>
      <c r="NP44" s="195"/>
      <c r="NQ44" s="195"/>
      <c r="NR44" s="195"/>
      <c r="NS44" s="195"/>
      <c r="NT44" s="195"/>
      <c r="NU44" s="195"/>
      <c r="NV44" s="195"/>
      <c r="NW44" s="195"/>
      <c r="NX44" s="195"/>
      <c r="NY44" s="195"/>
      <c r="NZ44" s="195"/>
      <c r="OA44" s="195"/>
      <c r="OB44" s="195"/>
      <c r="OC44" s="195"/>
      <c r="OD44" s="195"/>
      <c r="OE44" s="195"/>
      <c r="OF44" s="195"/>
      <c r="OG44" s="195"/>
      <c r="OH44" s="195"/>
      <c r="OI44" s="195"/>
      <c r="OJ44" s="195"/>
      <c r="OK44" s="195"/>
      <c r="OL44" s="195"/>
      <c r="OM44" s="195"/>
      <c r="ON44" s="195"/>
      <c r="OO44" s="195"/>
      <c r="OP44" s="195"/>
      <c r="OQ44" s="195"/>
      <c r="OR44" s="195"/>
      <c r="OS44" s="195"/>
      <c r="OT44" s="195"/>
      <c r="OU44" s="195"/>
      <c r="OV44" s="195"/>
      <c r="OW44" s="195"/>
      <c r="OX44" s="195"/>
      <c r="OY44" s="195"/>
      <c r="OZ44" s="195"/>
      <c r="PA44" s="195"/>
      <c r="PB44" s="195"/>
      <c r="PC44" s="195"/>
      <c r="PD44" s="195"/>
      <c r="PE44" s="195"/>
      <c r="PF44" s="195"/>
      <c r="PG44" s="195"/>
      <c r="PH44" s="195"/>
      <c r="PI44" s="195"/>
      <c r="PJ44" s="195"/>
      <c r="PK44" s="195"/>
      <c r="PL44" s="195"/>
      <c r="PM44" s="195"/>
      <c r="PN44" s="195"/>
      <c r="PO44" s="195"/>
      <c r="PP44" s="195"/>
      <c r="PQ44" s="195"/>
      <c r="PR44" s="195"/>
      <c r="PS44" s="195"/>
      <c r="PT44" s="195"/>
      <c r="PU44" s="195"/>
      <c r="PV44" s="195"/>
      <c r="PW44" s="195"/>
      <c r="PX44" s="195"/>
      <c r="PY44" s="195"/>
      <c r="PZ44" s="195"/>
      <c r="QA44" s="195"/>
      <c r="QB44" s="195"/>
      <c r="QC44" s="195"/>
      <c r="QD44" s="195"/>
      <c r="QE44" s="195"/>
      <c r="QF44" s="195"/>
      <c r="QG44" s="195"/>
      <c r="QH44" s="195"/>
      <c r="QI44" s="195"/>
      <c r="QJ44" s="195"/>
      <c r="QK44" s="195"/>
      <c r="QL44" s="195"/>
      <c r="QM44" s="195"/>
      <c r="QN44" s="195"/>
      <c r="QO44" s="195"/>
      <c r="QP44" s="195"/>
      <c r="QQ44" s="195"/>
      <c r="QR44" s="195"/>
      <c r="QS44" s="195"/>
      <c r="QT44" s="195"/>
      <c r="QU44" s="195"/>
      <c r="QV44" s="195"/>
      <c r="QW44" s="195"/>
      <c r="QX44" s="195"/>
      <c r="QY44" s="195"/>
      <c r="QZ44" s="195"/>
      <c r="RA44" s="195"/>
      <c r="RB44" s="195"/>
      <c r="RC44" s="195"/>
      <c r="RD44" s="195"/>
      <c r="RE44" s="195"/>
      <c r="RF44" s="195"/>
      <c r="RG44" s="195"/>
      <c r="RH44" s="195"/>
      <c r="RI44" s="195"/>
      <c r="RJ44" s="195"/>
      <c r="RK44" s="195"/>
      <c r="RL44" s="195"/>
      <c r="RM44" s="195"/>
      <c r="RN44" s="195"/>
      <c r="RO44" s="195"/>
      <c r="RP44" s="195"/>
      <c r="RQ44" s="195"/>
      <c r="RR44" s="195"/>
      <c r="RS44" s="195"/>
      <c r="RT44" s="195"/>
      <c r="RU44" s="195"/>
      <c r="RV44" s="195"/>
      <c r="RW44" s="195"/>
      <c r="RX44" s="195"/>
      <c r="RY44" s="195"/>
      <c r="RZ44" s="195"/>
      <c r="SA44" s="195"/>
      <c r="SB44" s="195"/>
      <c r="SC44" s="195"/>
      <c r="SD44" s="195"/>
      <c r="SE44" s="195"/>
      <c r="SF44" s="195"/>
      <c r="SG44" s="195"/>
      <c r="SH44" s="195"/>
      <c r="SI44" s="195"/>
      <c r="SJ44" s="195"/>
      <c r="SK44" s="195"/>
      <c r="SL44" s="195"/>
      <c r="SM44" s="195"/>
      <c r="SN44" s="195"/>
      <c r="SO44" s="195"/>
      <c r="SP44" s="195"/>
      <c r="SQ44" s="195"/>
      <c r="SR44" s="195"/>
      <c r="SS44" s="195"/>
      <c r="ST44" s="195"/>
      <c r="SU44" s="195"/>
      <c r="SV44" s="195"/>
      <c r="SW44" s="195"/>
      <c r="SX44" s="195"/>
      <c r="SY44" s="195"/>
      <c r="SZ44" s="195"/>
      <c r="TA44" s="195"/>
      <c r="TB44" s="195"/>
      <c r="TC44" s="195"/>
      <c r="TD44" s="195"/>
      <c r="TE44" s="195"/>
      <c r="TF44" s="195"/>
      <c r="TG44" s="195"/>
      <c r="TH44" s="195"/>
      <c r="TI44" s="195"/>
      <c r="TJ44" s="195"/>
      <c r="TK44" s="195"/>
      <c r="TL44" s="195"/>
      <c r="TM44" s="195"/>
      <c r="TN44" s="195"/>
      <c r="TO44" s="195"/>
      <c r="TP44" s="195"/>
      <c r="TQ44" s="195"/>
      <c r="TR44" s="195"/>
      <c r="TS44" s="195"/>
      <c r="TT44" s="195"/>
      <c r="TU44" s="195"/>
      <c r="TV44" s="195"/>
      <c r="TW44" s="195"/>
      <c r="TX44" s="195"/>
      <c r="TY44" s="195"/>
      <c r="TZ44" s="195"/>
      <c r="UA44" s="195"/>
      <c r="UB44" s="195"/>
      <c r="UC44" s="195"/>
      <c r="UD44" s="195"/>
      <c r="UE44" s="195"/>
      <c r="UF44" s="195"/>
      <c r="UG44" s="195"/>
      <c r="UH44" s="195"/>
      <c r="UI44" s="195"/>
      <c r="UJ44" s="195"/>
      <c r="UK44" s="195"/>
      <c r="UL44" s="195"/>
      <c r="UM44" s="195"/>
      <c r="UN44" s="195"/>
      <c r="UO44" s="195"/>
      <c r="UP44" s="195"/>
      <c r="UQ44" s="195"/>
      <c r="UR44" s="195"/>
      <c r="US44" s="195"/>
      <c r="UT44" s="195"/>
      <c r="UU44" s="195"/>
      <c r="UV44" s="195"/>
      <c r="UW44" s="195"/>
      <c r="UX44" s="195"/>
      <c r="UY44" s="195"/>
      <c r="UZ44" s="195"/>
      <c r="VA44" s="195"/>
      <c r="VB44" s="195"/>
      <c r="VC44" s="195"/>
      <c r="VD44" s="195"/>
      <c r="VE44" s="195"/>
      <c r="VF44" s="195"/>
      <c r="VG44" s="195"/>
      <c r="VH44" s="195"/>
      <c r="VI44" s="195"/>
      <c r="VJ44" s="195"/>
      <c r="VK44" s="195"/>
      <c r="VL44" s="195"/>
      <c r="VM44" s="195"/>
      <c r="VN44" s="195"/>
      <c r="VO44" s="195"/>
      <c r="VP44" s="195"/>
      <c r="VQ44" s="195"/>
      <c r="VR44" s="195"/>
      <c r="VS44" s="195"/>
      <c r="VT44" s="195"/>
      <c r="VU44" s="195"/>
      <c r="VV44" s="195"/>
      <c r="VW44" s="195"/>
      <c r="VX44" s="195"/>
      <c r="VY44" s="195"/>
      <c r="VZ44" s="195"/>
      <c r="WA44" s="195"/>
      <c r="WB44" s="195"/>
      <c r="WC44" s="195"/>
      <c r="WD44" s="195"/>
      <c r="WE44" s="195"/>
      <c r="WF44" s="195"/>
      <c r="WG44" s="195"/>
      <c r="WH44" s="195"/>
      <c r="WI44" s="195"/>
      <c r="WJ44" s="195"/>
      <c r="WK44" s="195"/>
      <c r="WL44" s="195"/>
      <c r="WM44" s="195"/>
      <c r="WN44" s="195"/>
      <c r="WO44" s="195"/>
      <c r="WP44" s="195"/>
      <c r="WQ44" s="195"/>
      <c r="WR44" s="195"/>
      <c r="WS44" s="195"/>
      <c r="WT44" s="195"/>
      <c r="WU44" s="195"/>
      <c r="WV44" s="195"/>
      <c r="WW44" s="195"/>
      <c r="WX44" s="195"/>
      <c r="WY44" s="195"/>
      <c r="WZ44" s="195"/>
      <c r="XA44" s="195"/>
      <c r="XB44" s="195"/>
      <c r="XC44" s="195"/>
      <c r="XD44" s="195"/>
      <c r="XE44" s="195"/>
      <c r="XF44" s="195"/>
      <c r="XG44" s="195"/>
      <c r="XH44" s="195"/>
      <c r="XI44" s="195"/>
      <c r="XJ44" s="195"/>
      <c r="XK44" s="195"/>
      <c r="XL44" s="195"/>
      <c r="XM44" s="195"/>
      <c r="XN44" s="195"/>
      <c r="XO44" s="195"/>
      <c r="XP44" s="195"/>
      <c r="XQ44" s="195"/>
      <c r="XR44" s="195"/>
      <c r="XS44" s="195"/>
      <c r="XT44" s="195"/>
      <c r="XU44" s="195"/>
      <c r="XV44" s="195"/>
      <c r="XW44" s="195"/>
      <c r="XX44" s="195"/>
      <c r="XY44" s="195"/>
      <c r="XZ44" s="195"/>
      <c r="YA44" s="195"/>
      <c r="YB44" s="195"/>
      <c r="YC44" s="195"/>
      <c r="YD44" s="195"/>
      <c r="YE44" s="195"/>
      <c r="YF44" s="195"/>
      <c r="YG44" s="195"/>
      <c r="YH44" s="195"/>
      <c r="YI44" s="195"/>
      <c r="YJ44" s="195"/>
      <c r="YK44" s="195"/>
      <c r="YL44" s="195"/>
      <c r="YM44" s="195"/>
      <c r="YN44" s="195"/>
      <c r="YO44" s="195"/>
      <c r="YP44" s="195"/>
      <c r="YQ44" s="195"/>
      <c r="YR44" s="195"/>
      <c r="YS44" s="195"/>
      <c r="YT44" s="195"/>
      <c r="YU44" s="195"/>
      <c r="YV44" s="195"/>
      <c r="YW44" s="195"/>
      <c r="YX44" s="195"/>
      <c r="YY44" s="195"/>
      <c r="YZ44" s="195"/>
      <c r="ZA44" s="195"/>
      <c r="ZB44" s="195"/>
      <c r="ZC44" s="195"/>
      <c r="ZD44" s="195"/>
      <c r="ZE44" s="195"/>
      <c r="ZF44" s="195"/>
      <c r="ZG44" s="195"/>
      <c r="ZH44" s="195"/>
      <c r="ZI44" s="195"/>
      <c r="ZJ44" s="195"/>
      <c r="ZK44" s="195"/>
      <c r="ZL44" s="195"/>
      <c r="ZM44" s="195"/>
      <c r="ZN44" s="195"/>
      <c r="ZO44" s="195"/>
      <c r="ZP44" s="195"/>
      <c r="ZQ44" s="195"/>
      <c r="ZR44" s="195"/>
      <c r="ZS44" s="195"/>
      <c r="ZT44" s="195"/>
      <c r="ZU44" s="195"/>
      <c r="ZV44" s="195"/>
      <c r="ZW44" s="195"/>
      <c r="ZX44" s="195"/>
      <c r="ZY44" s="195"/>
      <c r="ZZ44" s="195"/>
      <c r="AAA44" s="195"/>
      <c r="AAB44" s="195"/>
      <c r="AAC44" s="195"/>
      <c r="AAD44" s="195"/>
      <c r="AAE44" s="195"/>
      <c r="AAF44" s="195"/>
      <c r="AAG44" s="195"/>
      <c r="AAH44" s="195"/>
      <c r="AAI44" s="195"/>
      <c r="AAJ44" s="195"/>
      <c r="AAK44" s="195"/>
      <c r="AAL44" s="195"/>
      <c r="AAM44" s="195"/>
      <c r="AAN44" s="195"/>
      <c r="AAO44" s="195"/>
      <c r="AAP44" s="195"/>
      <c r="AAQ44" s="195"/>
      <c r="AAR44" s="195"/>
      <c r="AAS44" s="195"/>
      <c r="AAT44" s="195"/>
      <c r="AAU44" s="195"/>
      <c r="AAV44" s="195"/>
      <c r="AAW44" s="195"/>
      <c r="AAX44" s="195"/>
      <c r="AAY44" s="195"/>
      <c r="AAZ44" s="195"/>
      <c r="ABA44" s="195"/>
      <c r="ABB44" s="195"/>
      <c r="ABC44" s="195"/>
      <c r="ABD44" s="195"/>
      <c r="ABE44" s="195"/>
      <c r="ABF44" s="195"/>
      <c r="ABG44" s="195"/>
      <c r="ABH44" s="195"/>
      <c r="ABI44" s="195"/>
      <c r="ABJ44" s="195"/>
      <c r="ABK44" s="195"/>
      <c r="ABL44" s="195"/>
      <c r="ABM44" s="195"/>
      <c r="ABN44" s="195"/>
      <c r="ABO44" s="195"/>
      <c r="ABP44" s="195"/>
      <c r="ABQ44" s="195"/>
      <c r="ABR44" s="195"/>
      <c r="ABS44" s="195"/>
      <c r="ABT44" s="195"/>
      <c r="ABU44" s="195"/>
      <c r="ABV44" s="195"/>
      <c r="ABW44" s="195"/>
      <c r="ABX44" s="195"/>
      <c r="ABY44" s="195"/>
      <c r="ABZ44" s="195"/>
      <c r="ACA44" s="195"/>
      <c r="ACB44" s="195"/>
      <c r="ACC44" s="195"/>
      <c r="ACD44" s="195"/>
      <c r="ACE44" s="195"/>
      <c r="ACF44" s="195"/>
      <c r="ACG44" s="195"/>
      <c r="ACH44" s="195"/>
      <c r="ACI44" s="195"/>
      <c r="ACJ44" s="195"/>
      <c r="ACK44" s="195"/>
      <c r="ACL44" s="195"/>
      <c r="ACM44" s="195"/>
      <c r="ACN44" s="195"/>
      <c r="ACO44" s="195"/>
      <c r="ACP44" s="195"/>
      <c r="ACQ44" s="195"/>
      <c r="ACR44" s="195"/>
      <c r="ACS44" s="195"/>
      <c r="ACT44" s="195"/>
      <c r="ACU44" s="195"/>
      <c r="ACV44" s="195"/>
      <c r="ACW44" s="195"/>
      <c r="ACX44" s="195"/>
      <c r="ACY44" s="195"/>
      <c r="ACZ44" s="195"/>
      <c r="ADA44" s="195"/>
      <c r="ADB44" s="195"/>
      <c r="ADC44" s="195"/>
      <c r="ADD44" s="195"/>
      <c r="ADE44" s="195"/>
      <c r="ADF44" s="195"/>
      <c r="ADG44" s="195"/>
      <c r="ADH44" s="195"/>
      <c r="ADI44" s="195"/>
      <c r="ADJ44" s="195"/>
      <c r="ADK44" s="195"/>
      <c r="ADL44" s="195"/>
      <c r="ADM44" s="195"/>
      <c r="ADN44" s="195"/>
      <c r="ADO44" s="195"/>
      <c r="ADP44" s="195"/>
      <c r="ADQ44" s="195"/>
      <c r="ADR44" s="195"/>
      <c r="ADS44" s="195"/>
      <c r="ADT44" s="195"/>
      <c r="ADU44" s="195"/>
      <c r="ADV44" s="195"/>
      <c r="ADW44" s="195"/>
      <c r="ADX44" s="195"/>
      <c r="ADY44" s="195"/>
      <c r="ADZ44" s="195"/>
      <c r="AEA44" s="195"/>
      <c r="AEB44" s="195"/>
      <c r="AEC44" s="195"/>
      <c r="AED44" s="195"/>
      <c r="AEE44" s="195"/>
      <c r="AEF44" s="195"/>
      <c r="AEG44" s="195"/>
      <c r="AEH44" s="195"/>
      <c r="AEI44" s="195"/>
      <c r="AEJ44" s="195"/>
      <c r="AEK44" s="195"/>
      <c r="AEL44" s="195"/>
      <c r="AEM44" s="195"/>
      <c r="AEN44" s="195"/>
      <c r="AEO44" s="195"/>
      <c r="AEP44" s="195"/>
      <c r="AEQ44" s="195"/>
      <c r="AER44" s="195"/>
      <c r="AES44" s="195"/>
      <c r="AET44" s="195"/>
      <c r="AEU44" s="195"/>
      <c r="AEV44" s="195"/>
      <c r="AEW44" s="195"/>
      <c r="AEX44" s="195"/>
      <c r="AEY44" s="195"/>
      <c r="AEZ44" s="195"/>
      <c r="AFA44" s="195"/>
      <c r="AFB44" s="195"/>
      <c r="AFC44" s="195"/>
      <c r="AFD44" s="195"/>
      <c r="AFE44" s="195"/>
      <c r="AFF44" s="195"/>
      <c r="AFG44" s="195"/>
      <c r="AFH44" s="195"/>
      <c r="AFI44" s="195"/>
      <c r="AFJ44" s="195"/>
      <c r="AFK44" s="195"/>
      <c r="AFL44" s="195"/>
      <c r="AFM44" s="195"/>
      <c r="AFN44" s="195"/>
      <c r="AFO44" s="195"/>
      <c r="AFP44" s="195"/>
      <c r="AFQ44" s="195"/>
      <c r="AFR44" s="195"/>
      <c r="AFS44" s="195"/>
      <c r="AFT44" s="195"/>
      <c r="AFU44" s="195"/>
      <c r="AFV44" s="195"/>
      <c r="AFW44" s="195"/>
      <c r="AFX44" s="195"/>
      <c r="AFY44" s="195"/>
      <c r="AFZ44" s="195"/>
      <c r="AGA44" s="195"/>
      <c r="AGB44" s="195"/>
      <c r="AGC44" s="195"/>
      <c r="AGD44" s="195"/>
      <c r="AGE44" s="195"/>
      <c r="AGF44" s="195"/>
      <c r="AGG44" s="195"/>
      <c r="AGH44" s="195"/>
      <c r="AGI44" s="195"/>
      <c r="AGJ44" s="195"/>
      <c r="AGK44" s="195"/>
      <c r="AGL44" s="195"/>
      <c r="AGM44" s="195"/>
      <c r="AGN44" s="195"/>
      <c r="AGO44" s="195"/>
      <c r="AGP44" s="195"/>
      <c r="AGQ44" s="195"/>
      <c r="AGR44" s="195"/>
      <c r="AGS44" s="195"/>
      <c r="AGT44" s="195"/>
      <c r="AGU44" s="195"/>
      <c r="AGV44" s="195"/>
      <c r="AGW44" s="195"/>
      <c r="AGX44" s="195"/>
      <c r="AGY44" s="195"/>
      <c r="AGZ44" s="195"/>
      <c r="AHA44" s="195"/>
      <c r="AHB44" s="195"/>
      <c r="AHC44" s="195"/>
      <c r="AHD44" s="195"/>
      <c r="AHE44" s="195"/>
      <c r="AHF44" s="195"/>
      <c r="AHG44" s="195"/>
      <c r="AHH44" s="195"/>
      <c r="AHI44" s="195"/>
      <c r="AHJ44" s="195"/>
      <c r="AHK44" s="195"/>
      <c r="AHL44" s="195"/>
      <c r="AHM44" s="195"/>
      <c r="AHN44" s="195"/>
      <c r="AHO44" s="195"/>
      <c r="AHP44" s="195"/>
      <c r="AHQ44" s="195"/>
      <c r="AHR44" s="195"/>
      <c r="AHS44" s="195"/>
      <c r="AHT44" s="195"/>
      <c r="AHU44" s="195"/>
      <c r="AHV44" s="195"/>
      <c r="AHW44" s="195"/>
      <c r="AHX44" s="195"/>
      <c r="AHY44" s="195"/>
      <c r="AHZ44" s="195"/>
      <c r="AIA44" s="195"/>
      <c r="AIB44" s="195"/>
      <c r="AIC44" s="195"/>
      <c r="AID44" s="195"/>
      <c r="AIE44" s="195"/>
      <c r="AIF44" s="195"/>
      <c r="AIG44" s="195"/>
      <c r="AIH44" s="195"/>
      <c r="AII44" s="195"/>
      <c r="AIJ44" s="195"/>
      <c r="AIK44" s="195"/>
      <c r="AIL44" s="195"/>
      <c r="AIM44" s="195"/>
      <c r="AIN44" s="195"/>
      <c r="AIO44" s="195"/>
      <c r="AIP44" s="195"/>
      <c r="AIQ44" s="195"/>
      <c r="AIR44" s="195"/>
      <c r="AIS44" s="195"/>
      <c r="AIT44" s="195"/>
      <c r="AIU44" s="195"/>
      <c r="AIV44" s="195"/>
      <c r="AIW44" s="195"/>
      <c r="AIX44" s="195"/>
      <c r="AIY44" s="195"/>
      <c r="AIZ44" s="195"/>
      <c r="AJA44" s="195"/>
      <c r="AJB44" s="195"/>
      <c r="AJC44" s="195"/>
      <c r="AJD44" s="195"/>
      <c r="AJE44" s="195"/>
      <c r="AJF44" s="195"/>
      <c r="AJG44" s="195"/>
      <c r="AJH44" s="195"/>
      <c r="AJI44" s="195"/>
      <c r="AJJ44" s="195"/>
      <c r="AJK44" s="195"/>
      <c r="AJL44" s="195"/>
      <c r="AJM44" s="195"/>
      <c r="AJN44" s="195"/>
      <c r="AJO44" s="195"/>
      <c r="AJP44" s="195"/>
      <c r="AJQ44" s="195"/>
      <c r="AJR44" s="195"/>
      <c r="AJS44" s="195"/>
      <c r="AJT44" s="195"/>
      <c r="AJU44" s="195"/>
      <c r="AJV44" s="195"/>
      <c r="AJW44" s="195"/>
      <c r="AJX44" s="195"/>
      <c r="AJY44" s="195"/>
      <c r="AJZ44" s="195"/>
      <c r="AKA44" s="195"/>
      <c r="AKB44" s="195"/>
      <c r="AKC44" s="195"/>
      <c r="AKD44" s="195"/>
      <c r="AKE44" s="195"/>
      <c r="AKF44" s="195"/>
      <c r="AKG44" s="195"/>
      <c r="AKH44" s="195"/>
      <c r="AKI44" s="195"/>
      <c r="AKJ44" s="195"/>
      <c r="AKK44" s="195"/>
      <c r="AKL44" s="195"/>
      <c r="AKM44" s="195"/>
      <c r="AKN44" s="195"/>
      <c r="AKO44" s="195"/>
      <c r="AKP44" s="195"/>
      <c r="AKQ44" s="195"/>
      <c r="AKR44" s="195"/>
      <c r="AKS44" s="195"/>
      <c r="AKT44" s="195"/>
      <c r="AKU44" s="195"/>
      <c r="AKV44" s="195"/>
      <c r="AKW44" s="195"/>
      <c r="AKX44" s="195"/>
      <c r="AKY44" s="195"/>
      <c r="AKZ44" s="195"/>
      <c r="ALA44" s="195"/>
      <c r="ALB44" s="195"/>
      <c r="ALC44" s="195"/>
      <c r="ALD44" s="195"/>
      <c r="ALE44" s="195"/>
      <c r="ALF44" s="195"/>
      <c r="ALG44" s="195"/>
      <c r="ALH44" s="195"/>
      <c r="ALI44" s="195"/>
      <c r="ALJ44" s="195"/>
      <c r="ALK44" s="195"/>
      <c r="ALL44" s="195"/>
      <c r="ALM44" s="195"/>
      <c r="ALN44" s="195"/>
      <c r="ALO44" s="195"/>
      <c r="ALP44" s="195"/>
      <c r="ALQ44" s="195"/>
      <c r="ALR44" s="195"/>
      <c r="ALS44" s="195"/>
      <c r="ALT44" s="195"/>
      <c r="ALU44" s="195"/>
      <c r="ALV44" s="195"/>
      <c r="ALW44" s="195"/>
      <c r="ALX44" s="195"/>
      <c r="ALY44" s="195"/>
      <c r="ALZ44" s="195"/>
      <c r="AMA44" s="195"/>
      <c r="AMB44" s="195"/>
      <c r="AMC44" s="195"/>
      <c r="AMD44" s="195"/>
      <c r="AME44" s="195"/>
      <c r="AMF44" s="195"/>
      <c r="AMG44" s="195"/>
      <c r="AMH44" s="195"/>
      <c r="AMI44" s="195"/>
      <c r="AMJ44" s="195"/>
      <c r="AMK44" s="195"/>
      <c r="AML44" s="195"/>
      <c r="AMM44" s="195"/>
      <c r="AMN44" s="195"/>
      <c r="AMO44" s="195"/>
      <c r="AMP44" s="195"/>
      <c r="AMQ44" s="195"/>
      <c r="AMR44" s="195"/>
      <c r="AMS44" s="195"/>
      <c r="AMT44" s="195"/>
      <c r="AMU44" s="195"/>
      <c r="AMV44" s="195"/>
      <c r="AMW44" s="195"/>
      <c r="AMX44" s="195"/>
      <c r="AMY44" s="195"/>
      <c r="AMZ44" s="195"/>
      <c r="ANA44" s="195"/>
      <c r="ANB44" s="195"/>
      <c r="ANC44" s="195"/>
      <c r="AND44" s="195"/>
      <c r="ANE44" s="195"/>
      <c r="ANF44" s="195"/>
      <c r="ANG44" s="195"/>
      <c r="ANH44" s="195"/>
      <c r="ANI44" s="195"/>
      <c r="ANJ44" s="195"/>
      <c r="ANK44" s="195"/>
      <c r="ANL44" s="195"/>
      <c r="ANM44" s="195"/>
      <c r="ANN44" s="195"/>
      <c r="ANO44" s="195"/>
      <c r="ANP44" s="195"/>
      <c r="ANQ44" s="195"/>
      <c r="ANR44" s="195"/>
      <c r="ANS44" s="195"/>
      <c r="ANT44" s="195"/>
      <c r="ANU44" s="195"/>
      <c r="ANV44" s="195"/>
      <c r="ANW44" s="195"/>
      <c r="ANX44" s="195"/>
      <c r="ANY44" s="195"/>
      <c r="ANZ44" s="195"/>
      <c r="AOA44" s="195"/>
      <c r="AOB44" s="195"/>
      <c r="AOC44" s="195"/>
      <c r="AOD44" s="195"/>
      <c r="AOE44" s="195"/>
      <c r="AOF44" s="195"/>
      <c r="AOG44" s="195"/>
      <c r="AOH44" s="195"/>
      <c r="AOI44" s="195"/>
      <c r="AOJ44" s="195"/>
      <c r="AOK44" s="195"/>
      <c r="AOL44" s="195"/>
      <c r="AOM44" s="195"/>
      <c r="AON44" s="195"/>
      <c r="AOO44" s="195"/>
      <c r="AOP44" s="195"/>
      <c r="AOQ44" s="195"/>
      <c r="AOR44" s="195"/>
      <c r="AOS44" s="195"/>
      <c r="AOT44" s="195"/>
      <c r="AOU44" s="195"/>
      <c r="AOV44" s="195"/>
      <c r="AOW44" s="195"/>
      <c r="AOX44" s="195"/>
      <c r="AOY44" s="195"/>
      <c r="AOZ44" s="195"/>
      <c r="APA44" s="195"/>
      <c r="APB44" s="195"/>
      <c r="APC44" s="195"/>
      <c r="APD44" s="195"/>
      <c r="APE44" s="195"/>
      <c r="APF44" s="195"/>
      <c r="APG44" s="195"/>
      <c r="APH44" s="195"/>
      <c r="API44" s="195"/>
      <c r="APJ44" s="195"/>
      <c r="APK44" s="195"/>
      <c r="APL44" s="195"/>
      <c r="APM44" s="195"/>
      <c r="APN44" s="195"/>
      <c r="APO44" s="195"/>
      <c r="APP44" s="195"/>
      <c r="APQ44" s="195"/>
      <c r="APR44" s="195"/>
      <c r="APS44" s="195"/>
      <c r="APT44" s="195"/>
      <c r="APU44" s="195"/>
      <c r="APV44" s="195"/>
      <c r="APW44" s="195"/>
      <c r="APX44" s="195"/>
      <c r="APY44" s="195"/>
      <c r="APZ44" s="195"/>
      <c r="AQA44" s="195"/>
      <c r="AQB44" s="195"/>
      <c r="AQC44" s="195"/>
      <c r="AQD44" s="195"/>
      <c r="AQE44" s="195"/>
      <c r="AQF44" s="195"/>
      <c r="AQG44" s="195"/>
      <c r="AQH44" s="195"/>
      <c r="AQI44" s="195"/>
      <c r="AQJ44" s="195"/>
      <c r="AQK44" s="195"/>
      <c r="AQL44" s="195"/>
      <c r="AQM44" s="195"/>
      <c r="AQN44" s="195"/>
      <c r="AQO44" s="195"/>
      <c r="AQP44" s="195"/>
      <c r="AQQ44" s="195"/>
      <c r="AQR44" s="195"/>
      <c r="AQS44" s="195"/>
      <c r="AQT44" s="195"/>
      <c r="AQU44" s="195"/>
      <c r="AQV44" s="195"/>
      <c r="AQW44" s="195"/>
      <c r="AQX44" s="195"/>
      <c r="AQY44" s="195"/>
      <c r="AQZ44" s="195"/>
      <c r="ARA44" s="195"/>
      <c r="ARB44" s="195"/>
      <c r="ARC44" s="195"/>
      <c r="ARD44" s="195"/>
      <c r="ARE44" s="195"/>
      <c r="ARF44" s="195"/>
      <c r="ARG44" s="195"/>
      <c r="ARH44" s="195"/>
      <c r="ARI44" s="195"/>
      <c r="ARJ44" s="195"/>
      <c r="ARK44" s="195"/>
      <c r="ARL44" s="195"/>
      <c r="ARM44" s="195"/>
      <c r="ARN44" s="195"/>
      <c r="ARO44" s="195"/>
      <c r="ARP44" s="195"/>
      <c r="ARQ44" s="195"/>
      <c r="ARR44" s="195"/>
      <c r="ARS44" s="195"/>
      <c r="ART44" s="195"/>
      <c r="ARU44" s="195"/>
      <c r="ARV44" s="195"/>
      <c r="ARW44" s="195"/>
      <c r="ARX44" s="195"/>
      <c r="ARY44" s="195"/>
      <c r="ARZ44" s="195"/>
      <c r="ASA44" s="195"/>
      <c r="ASB44" s="195"/>
      <c r="ASC44" s="195"/>
      <c r="ASD44" s="195"/>
      <c r="ASE44" s="195"/>
      <c r="ASF44" s="195"/>
      <c r="ASG44" s="195"/>
      <c r="ASH44" s="195"/>
      <c r="ASI44" s="195"/>
      <c r="ASJ44" s="195"/>
      <c r="ASK44" s="195"/>
      <c r="ASL44" s="195"/>
      <c r="ASM44" s="195"/>
      <c r="ASN44" s="195"/>
      <c r="ASO44" s="195"/>
      <c r="ASP44" s="195"/>
      <c r="ASQ44" s="195"/>
      <c r="ASR44" s="195"/>
      <c r="ASS44" s="195"/>
      <c r="AST44" s="195"/>
      <c r="ASU44" s="195"/>
      <c r="ASV44" s="195"/>
      <c r="ASW44" s="195"/>
      <c r="ASX44" s="195"/>
      <c r="ASY44" s="195"/>
      <c r="ASZ44" s="195"/>
      <c r="ATA44" s="195"/>
      <c r="ATB44" s="195"/>
      <c r="ATC44" s="195"/>
      <c r="ATD44" s="195"/>
      <c r="ATE44" s="195"/>
      <c r="ATF44" s="195"/>
      <c r="ATG44" s="195"/>
      <c r="ATH44" s="195"/>
      <c r="ATI44" s="195"/>
      <c r="ATJ44" s="195"/>
      <c r="ATK44" s="195"/>
      <c r="ATL44" s="195"/>
      <c r="ATM44" s="195"/>
      <c r="ATN44" s="195"/>
      <c r="ATO44" s="195"/>
      <c r="ATP44" s="195"/>
      <c r="ATQ44" s="195"/>
      <c r="ATR44" s="195"/>
      <c r="ATS44" s="195"/>
      <c r="ATT44" s="195"/>
      <c r="ATU44" s="195"/>
      <c r="ATV44" s="195"/>
      <c r="ATW44" s="195"/>
      <c r="ATX44" s="195"/>
      <c r="ATY44" s="195"/>
      <c r="ATZ44" s="195"/>
      <c r="AUA44" s="195"/>
      <c r="AUB44" s="195"/>
      <c r="AUC44" s="195"/>
      <c r="AUD44" s="195"/>
      <c r="AUE44" s="195"/>
      <c r="AUF44" s="195"/>
      <c r="AUG44" s="195"/>
      <c r="AUH44" s="195"/>
      <c r="AUI44" s="195"/>
      <c r="AUJ44" s="195"/>
      <c r="AUK44" s="195"/>
      <c r="AUL44" s="195"/>
      <c r="AUM44" s="195"/>
      <c r="AUN44" s="195"/>
      <c r="AUO44" s="195"/>
      <c r="AUP44" s="195"/>
      <c r="AUQ44" s="195"/>
      <c r="AUR44" s="195"/>
      <c r="AUS44" s="195"/>
      <c r="AUT44" s="195"/>
      <c r="AUU44" s="195"/>
      <c r="AUV44" s="195"/>
      <c r="AUW44" s="195"/>
      <c r="AUX44" s="195"/>
      <c r="AUY44" s="195"/>
      <c r="AUZ44" s="195"/>
      <c r="AVA44" s="195"/>
      <c r="AVB44" s="195"/>
      <c r="AVC44" s="195"/>
      <c r="AVD44" s="195"/>
      <c r="AVE44" s="195"/>
      <c r="AVF44" s="195"/>
      <c r="AVG44" s="195"/>
      <c r="AVH44" s="195"/>
      <c r="AVI44" s="195"/>
      <c r="AVJ44" s="195"/>
      <c r="AVK44" s="195"/>
      <c r="AVL44" s="195"/>
      <c r="AVM44" s="195"/>
      <c r="AVN44" s="195"/>
      <c r="AVO44" s="195"/>
      <c r="AVP44" s="195"/>
      <c r="AVQ44" s="195"/>
      <c r="AVR44" s="195"/>
      <c r="AVS44" s="195"/>
      <c r="AVT44" s="195"/>
      <c r="AVU44" s="195"/>
      <c r="AVV44" s="195"/>
      <c r="AVW44" s="195"/>
      <c r="AVX44" s="195"/>
      <c r="AVY44" s="195"/>
      <c r="AVZ44" s="195"/>
      <c r="AWA44" s="195"/>
      <c r="AWB44" s="195"/>
      <c r="AWC44" s="195"/>
      <c r="AWD44" s="195"/>
      <c r="AWE44" s="195"/>
      <c r="AWF44" s="195"/>
      <c r="AWG44" s="195"/>
      <c r="AWH44" s="195"/>
      <c r="AWI44" s="195"/>
      <c r="AWJ44" s="195"/>
      <c r="AWK44" s="195"/>
      <c r="AWL44" s="195"/>
      <c r="AWM44" s="195"/>
      <c r="AWN44" s="195"/>
      <c r="AWO44" s="195"/>
      <c r="AWP44" s="195"/>
      <c r="AWQ44" s="195"/>
      <c r="AWR44" s="195"/>
      <c r="AWS44" s="195"/>
      <c r="AWT44" s="195"/>
      <c r="AWU44" s="195"/>
      <c r="AWV44" s="195"/>
      <c r="AWW44" s="195"/>
      <c r="AWX44" s="195"/>
      <c r="AWY44" s="195"/>
      <c r="AWZ44" s="195"/>
      <c r="AXA44" s="195"/>
      <c r="AXB44" s="195"/>
      <c r="AXC44" s="195"/>
      <c r="AXD44" s="195"/>
      <c r="AXE44" s="195"/>
      <c r="AXF44" s="195"/>
      <c r="AXG44" s="195"/>
      <c r="AXH44" s="195"/>
      <c r="AXI44" s="195"/>
      <c r="AXJ44" s="195"/>
      <c r="AXK44" s="195"/>
      <c r="AXL44" s="195"/>
      <c r="AXM44" s="195"/>
      <c r="AXN44" s="195"/>
      <c r="AXO44" s="195"/>
      <c r="AXP44" s="195"/>
      <c r="AXQ44" s="195"/>
      <c r="AXR44" s="195"/>
      <c r="AXS44" s="195"/>
      <c r="AXT44" s="195"/>
      <c r="AXU44" s="195"/>
      <c r="AXV44" s="195"/>
      <c r="AXW44" s="195"/>
      <c r="AXX44" s="195"/>
      <c r="AXY44" s="195"/>
      <c r="AXZ44" s="195"/>
      <c r="AYA44" s="195"/>
      <c r="AYB44" s="195"/>
      <c r="AYC44" s="195"/>
      <c r="AYD44" s="195"/>
      <c r="AYE44" s="195"/>
      <c r="AYF44" s="195"/>
      <c r="AYG44" s="195"/>
      <c r="AYH44" s="195"/>
      <c r="AYI44" s="195"/>
      <c r="AYJ44" s="195"/>
      <c r="AYK44" s="195"/>
      <c r="AYL44" s="195"/>
      <c r="AYM44" s="195"/>
      <c r="AYN44" s="195"/>
      <c r="AYO44" s="195"/>
      <c r="AYP44" s="195"/>
      <c r="AYQ44" s="195"/>
      <c r="AYR44" s="195"/>
      <c r="AYS44" s="195"/>
      <c r="AYT44" s="195"/>
      <c r="AYU44" s="195"/>
      <c r="AYV44" s="195"/>
      <c r="AYW44" s="195"/>
      <c r="AYX44" s="195"/>
      <c r="AYY44" s="195"/>
      <c r="AYZ44" s="195"/>
      <c r="AZA44" s="195"/>
      <c r="AZB44" s="195"/>
      <c r="AZC44" s="195"/>
      <c r="AZD44" s="195"/>
      <c r="AZE44" s="195"/>
      <c r="AZF44" s="195"/>
      <c r="AZG44" s="195"/>
      <c r="AZH44" s="195"/>
      <c r="AZI44" s="195"/>
      <c r="AZJ44" s="195"/>
      <c r="AZK44" s="195"/>
      <c r="AZL44" s="195"/>
      <c r="AZM44" s="195"/>
      <c r="AZN44" s="195"/>
      <c r="AZO44" s="195"/>
      <c r="AZP44" s="195"/>
      <c r="AZQ44" s="195"/>
      <c r="AZR44" s="195"/>
      <c r="AZS44" s="195"/>
      <c r="AZT44" s="195"/>
      <c r="AZU44" s="195"/>
      <c r="AZV44" s="195"/>
      <c r="AZW44" s="195"/>
      <c r="AZX44" s="195"/>
      <c r="AZY44" s="195"/>
      <c r="AZZ44" s="195"/>
      <c r="BAA44" s="195"/>
      <c r="BAB44" s="195"/>
      <c r="BAC44" s="195"/>
      <c r="BAD44" s="195"/>
      <c r="BAE44" s="195"/>
      <c r="BAF44" s="195"/>
      <c r="BAG44" s="195"/>
      <c r="BAH44" s="195"/>
      <c r="BAI44" s="195"/>
      <c r="BAJ44" s="195"/>
      <c r="BAK44" s="195"/>
      <c r="BAL44" s="195"/>
      <c r="BAM44" s="195"/>
      <c r="BAN44" s="195"/>
      <c r="BAO44" s="195"/>
      <c r="BAP44" s="195"/>
      <c r="BAQ44" s="195"/>
      <c r="BAR44" s="195"/>
      <c r="BAS44" s="195"/>
      <c r="BAT44" s="195"/>
      <c r="BAU44" s="195"/>
      <c r="BAV44" s="195"/>
      <c r="BAW44" s="195"/>
      <c r="BAX44" s="195"/>
      <c r="BAY44" s="195"/>
      <c r="BAZ44" s="195"/>
      <c r="BBA44" s="195"/>
      <c r="BBB44" s="195"/>
      <c r="BBC44" s="195"/>
      <c r="BBD44" s="195"/>
      <c r="BBE44" s="195"/>
      <c r="BBF44" s="195"/>
      <c r="BBG44" s="195"/>
      <c r="BBH44" s="195"/>
      <c r="BBI44" s="195"/>
      <c r="BBJ44" s="195"/>
      <c r="BBK44" s="195"/>
      <c r="BBL44" s="195"/>
      <c r="BBM44" s="195"/>
      <c r="BBN44" s="195"/>
      <c r="BBO44" s="195"/>
      <c r="BBP44" s="195"/>
      <c r="BBQ44" s="195"/>
      <c r="BBR44" s="195"/>
      <c r="BBS44" s="195"/>
      <c r="BBT44" s="195"/>
      <c r="BBU44" s="195"/>
      <c r="BBV44" s="195"/>
      <c r="BBW44" s="195"/>
      <c r="BBX44" s="195"/>
      <c r="BBY44" s="195"/>
      <c r="BBZ44" s="195"/>
      <c r="BCA44" s="195"/>
      <c r="BCB44" s="195"/>
      <c r="BCC44" s="195"/>
      <c r="BCD44" s="195"/>
      <c r="BCE44" s="195"/>
      <c r="BCF44" s="195"/>
      <c r="BCG44" s="195"/>
      <c r="BCH44" s="195"/>
      <c r="BCI44" s="195"/>
      <c r="BCJ44" s="195"/>
      <c r="BCK44" s="195"/>
      <c r="BCL44" s="195"/>
      <c r="BCM44" s="195"/>
      <c r="BCN44" s="195"/>
      <c r="BCO44" s="195"/>
      <c r="BCP44" s="195"/>
      <c r="BCQ44" s="195"/>
      <c r="BCR44" s="195"/>
      <c r="BCS44" s="195"/>
      <c r="BCT44" s="195"/>
      <c r="BCU44" s="195"/>
      <c r="BCV44" s="195"/>
      <c r="BCW44" s="195"/>
      <c r="BCX44" s="195"/>
      <c r="BCY44" s="195"/>
      <c r="BCZ44" s="195"/>
      <c r="BDA44" s="195"/>
      <c r="BDB44" s="195"/>
      <c r="BDC44" s="195"/>
      <c r="BDD44" s="195"/>
      <c r="BDE44" s="195"/>
      <c r="BDF44" s="195"/>
      <c r="BDG44" s="195"/>
      <c r="BDH44" s="195"/>
      <c r="BDI44" s="195"/>
      <c r="BDJ44" s="195"/>
      <c r="BDK44" s="195"/>
      <c r="BDL44" s="195"/>
      <c r="BDM44" s="195"/>
      <c r="BDN44" s="195"/>
      <c r="BDO44" s="195"/>
      <c r="BDP44" s="195"/>
      <c r="BDQ44" s="195"/>
      <c r="BDR44" s="195"/>
      <c r="BDS44" s="195"/>
      <c r="BDT44" s="195"/>
      <c r="BDU44" s="195"/>
      <c r="BDV44" s="195"/>
      <c r="BDW44" s="195"/>
      <c r="BDX44" s="195"/>
      <c r="BDY44" s="195"/>
      <c r="BDZ44" s="195"/>
      <c r="BEA44" s="195"/>
      <c r="BEB44" s="195"/>
      <c r="BEC44" s="195"/>
      <c r="BED44" s="195"/>
      <c r="BEE44" s="195"/>
      <c r="BEF44" s="195"/>
      <c r="BEG44" s="195"/>
      <c r="BEH44" s="195"/>
      <c r="BEI44" s="195"/>
      <c r="BEJ44" s="195"/>
      <c r="BEK44" s="195"/>
      <c r="BEL44" s="195"/>
      <c r="BEM44" s="195"/>
      <c r="BEN44" s="195"/>
      <c r="BEO44" s="195"/>
      <c r="BEP44" s="195"/>
      <c r="BEQ44" s="195"/>
      <c r="BER44" s="195"/>
      <c r="BES44" s="195"/>
      <c r="BET44" s="195"/>
      <c r="BEU44" s="195"/>
      <c r="BEV44" s="195"/>
      <c r="BEW44" s="195"/>
      <c r="BEX44" s="195"/>
      <c r="BEY44" s="195"/>
      <c r="BEZ44" s="195"/>
      <c r="BFA44" s="195"/>
      <c r="BFB44" s="195"/>
      <c r="BFC44" s="195"/>
      <c r="BFD44" s="195"/>
      <c r="BFE44" s="195"/>
      <c r="BFF44" s="195"/>
      <c r="BFG44" s="195"/>
      <c r="BFH44" s="195"/>
      <c r="BFI44" s="195"/>
      <c r="BFJ44" s="195"/>
      <c r="BFK44" s="195"/>
      <c r="BFL44" s="195"/>
      <c r="BFM44" s="195"/>
      <c r="BFN44" s="195"/>
      <c r="BFO44" s="195"/>
      <c r="BFP44" s="195"/>
      <c r="BFQ44" s="195"/>
      <c r="BFR44" s="195"/>
      <c r="BFS44" s="195"/>
      <c r="BFT44" s="195"/>
      <c r="BFU44" s="195"/>
      <c r="BFV44" s="195"/>
      <c r="BFW44" s="195"/>
      <c r="BFX44" s="195"/>
      <c r="BFY44" s="195"/>
      <c r="BFZ44" s="195"/>
      <c r="BGA44" s="195"/>
      <c r="BGB44" s="195"/>
      <c r="BGC44" s="195"/>
      <c r="BGD44" s="195"/>
      <c r="BGE44" s="195"/>
      <c r="BGF44" s="195"/>
      <c r="BGG44" s="195"/>
      <c r="BGH44" s="195"/>
      <c r="BGI44" s="195"/>
      <c r="BGJ44" s="195"/>
      <c r="BGK44" s="195"/>
      <c r="BGL44" s="195"/>
      <c r="BGM44" s="195"/>
      <c r="BGN44" s="195"/>
      <c r="BGO44" s="195"/>
      <c r="BGP44" s="195"/>
      <c r="BGQ44" s="195"/>
      <c r="BGR44" s="195"/>
      <c r="BGS44" s="195"/>
      <c r="BGT44" s="195"/>
      <c r="BGU44" s="195"/>
      <c r="BGV44" s="195"/>
      <c r="BGW44" s="195"/>
      <c r="BGX44" s="195"/>
      <c r="BGY44" s="195"/>
      <c r="BGZ44" s="195"/>
      <c r="BHA44" s="195"/>
      <c r="BHB44" s="195"/>
      <c r="BHC44" s="195"/>
      <c r="BHD44" s="195"/>
      <c r="BHE44" s="195"/>
      <c r="BHF44" s="195"/>
      <c r="BHG44" s="195"/>
      <c r="BHH44" s="195"/>
      <c r="BHI44" s="195"/>
      <c r="BHJ44" s="195"/>
      <c r="BHK44" s="195"/>
      <c r="BHL44" s="195"/>
      <c r="BHM44" s="195"/>
      <c r="BHN44" s="195"/>
      <c r="BHO44" s="195"/>
      <c r="BHP44" s="195"/>
      <c r="BHQ44" s="195"/>
      <c r="BHR44" s="195"/>
      <c r="BHS44" s="195"/>
      <c r="BHT44" s="195"/>
      <c r="BHU44" s="195"/>
      <c r="BHV44" s="195"/>
      <c r="BHW44" s="195"/>
      <c r="BHX44" s="195"/>
      <c r="BHY44" s="195"/>
      <c r="BHZ44" s="195"/>
      <c r="BIA44" s="195"/>
      <c r="BIB44" s="195"/>
      <c r="BIC44" s="195"/>
      <c r="BID44" s="195"/>
      <c r="BIE44" s="195"/>
      <c r="BIF44" s="195"/>
      <c r="BIG44" s="195"/>
      <c r="BIH44" s="195"/>
      <c r="BII44" s="195"/>
      <c r="BIJ44" s="195"/>
      <c r="BIK44" s="195"/>
      <c r="BIL44" s="195"/>
      <c r="BIM44" s="195"/>
      <c r="BIN44" s="195"/>
      <c r="BIO44" s="195"/>
      <c r="BIP44" s="195"/>
      <c r="BIQ44" s="195"/>
      <c r="BIR44" s="195"/>
      <c r="BIS44" s="195"/>
      <c r="BIT44" s="195"/>
      <c r="BIU44" s="195"/>
      <c r="BIV44" s="195"/>
      <c r="BIW44" s="195"/>
      <c r="BIX44" s="195"/>
      <c r="BIY44" s="195"/>
      <c r="BIZ44" s="195"/>
      <c r="BJA44" s="195"/>
      <c r="BJB44" s="195"/>
      <c r="BJC44" s="195"/>
      <c r="BJD44" s="195"/>
      <c r="BJE44" s="195"/>
      <c r="BJF44" s="195"/>
      <c r="BJG44" s="195"/>
      <c r="BJH44" s="195"/>
      <c r="BJI44" s="195"/>
      <c r="BJJ44" s="195"/>
      <c r="BJK44" s="195"/>
      <c r="BJL44" s="195"/>
      <c r="BJM44" s="195"/>
      <c r="BJN44" s="195"/>
      <c r="BJO44" s="195"/>
      <c r="BJP44" s="195"/>
      <c r="BJQ44" s="195"/>
      <c r="BJR44" s="195"/>
      <c r="BJS44" s="195"/>
      <c r="BJT44" s="195"/>
      <c r="BJU44" s="195"/>
      <c r="BJV44" s="195"/>
      <c r="BJW44" s="195"/>
      <c r="BJX44" s="195"/>
      <c r="BJY44" s="195"/>
      <c r="BJZ44" s="195"/>
      <c r="BKA44" s="195"/>
      <c r="BKB44" s="195"/>
      <c r="BKC44" s="195"/>
      <c r="BKD44" s="195"/>
      <c r="BKE44" s="195"/>
      <c r="BKF44" s="195"/>
      <c r="BKG44" s="195"/>
      <c r="BKH44" s="195"/>
      <c r="BKI44" s="195"/>
      <c r="BKJ44" s="195"/>
      <c r="BKK44" s="195"/>
      <c r="BKL44" s="195"/>
      <c r="BKM44" s="195"/>
      <c r="BKN44" s="195"/>
      <c r="BKO44" s="195"/>
      <c r="BKP44" s="195"/>
      <c r="BKQ44" s="195"/>
      <c r="BKR44" s="195"/>
      <c r="BKS44" s="195"/>
      <c r="BKT44" s="195"/>
      <c r="BKU44" s="195"/>
      <c r="BKV44" s="195"/>
      <c r="BKW44" s="195"/>
      <c r="BKX44" s="195"/>
      <c r="BKY44" s="195"/>
      <c r="BKZ44" s="195"/>
      <c r="BLA44" s="195"/>
      <c r="BLB44" s="195"/>
      <c r="BLC44" s="195"/>
      <c r="BLD44" s="195"/>
      <c r="BLE44" s="195"/>
      <c r="BLF44" s="195"/>
      <c r="BLG44" s="195"/>
      <c r="BLH44" s="195"/>
      <c r="BLI44" s="195"/>
      <c r="BLJ44" s="195"/>
      <c r="BLK44" s="195"/>
      <c r="BLL44" s="195"/>
      <c r="BLM44" s="195"/>
      <c r="BLN44" s="195"/>
      <c r="BLO44" s="195"/>
      <c r="BLP44" s="195"/>
      <c r="BLQ44" s="195"/>
      <c r="BLR44" s="195"/>
      <c r="BLS44" s="195"/>
      <c r="BLT44" s="195"/>
      <c r="BLU44" s="195"/>
      <c r="BLV44" s="195"/>
      <c r="BLW44" s="195"/>
      <c r="BLX44" s="195"/>
      <c r="BLY44" s="195"/>
      <c r="BLZ44" s="195"/>
      <c r="BMA44" s="195"/>
      <c r="BMB44" s="195"/>
      <c r="BMC44" s="195"/>
      <c r="BMD44" s="195"/>
      <c r="BME44" s="195"/>
      <c r="BMF44" s="195"/>
      <c r="BMG44" s="195"/>
      <c r="BMH44" s="195"/>
      <c r="BMI44" s="195"/>
      <c r="BMJ44" s="195"/>
      <c r="BMK44" s="195"/>
      <c r="BML44" s="195"/>
      <c r="BMM44" s="195"/>
      <c r="BMN44" s="195"/>
      <c r="BMO44" s="195"/>
      <c r="BMP44" s="195"/>
      <c r="BMQ44" s="195"/>
      <c r="BMR44" s="195"/>
      <c r="BMS44" s="195"/>
      <c r="BMT44" s="195"/>
      <c r="BMU44" s="195"/>
      <c r="BMV44" s="195"/>
      <c r="BMW44" s="195"/>
      <c r="BMX44" s="195"/>
      <c r="BMY44" s="195"/>
      <c r="BMZ44" s="195"/>
      <c r="BNA44" s="195"/>
      <c r="BNB44" s="195"/>
      <c r="BNC44" s="195"/>
      <c r="BND44" s="195"/>
      <c r="BNE44" s="195"/>
      <c r="BNF44" s="195"/>
      <c r="BNG44" s="195"/>
      <c r="BNH44" s="195"/>
      <c r="BNI44" s="195"/>
      <c r="BNJ44" s="195"/>
      <c r="BNK44" s="195"/>
      <c r="BNL44" s="195"/>
      <c r="BNM44" s="195"/>
      <c r="BNN44" s="195"/>
      <c r="BNO44" s="195"/>
      <c r="BNP44" s="195"/>
      <c r="BNQ44" s="195"/>
      <c r="BNR44" s="195"/>
      <c r="BNS44" s="195"/>
      <c r="BNT44" s="195"/>
      <c r="BNU44" s="195"/>
      <c r="BNV44" s="195"/>
      <c r="BNW44" s="195"/>
      <c r="BNX44" s="195"/>
      <c r="BNY44" s="195"/>
      <c r="BNZ44" s="195"/>
      <c r="BOA44" s="195"/>
      <c r="BOB44" s="195"/>
      <c r="BOC44" s="195"/>
      <c r="BOD44" s="195"/>
      <c r="BOE44" s="195"/>
      <c r="BOF44" s="195"/>
      <c r="BOG44" s="195"/>
      <c r="BOH44" s="195"/>
      <c r="BOI44" s="195"/>
      <c r="BOJ44" s="195"/>
      <c r="BOK44" s="195"/>
      <c r="BOL44" s="195"/>
      <c r="BOM44" s="195"/>
      <c r="BON44" s="195"/>
      <c r="BOO44" s="195"/>
      <c r="BOP44" s="195"/>
      <c r="BOQ44" s="195"/>
      <c r="BOR44" s="195"/>
      <c r="BOS44" s="195"/>
      <c r="BOT44" s="195"/>
      <c r="BOU44" s="195"/>
      <c r="BOV44" s="195"/>
      <c r="BOW44" s="195"/>
      <c r="BOX44" s="195"/>
      <c r="BOY44" s="195"/>
      <c r="BOZ44" s="195"/>
      <c r="BPA44" s="195"/>
      <c r="BPB44" s="195"/>
      <c r="BPC44" s="195"/>
      <c r="BPD44" s="195"/>
      <c r="BPE44" s="195"/>
      <c r="BPF44" s="195"/>
      <c r="BPG44" s="195"/>
      <c r="BPH44" s="195"/>
      <c r="BPI44" s="195"/>
      <c r="BPJ44" s="195"/>
      <c r="BPK44" s="195"/>
      <c r="BPL44" s="195"/>
      <c r="BPM44" s="195"/>
      <c r="BPN44" s="195"/>
      <c r="BPO44" s="195"/>
      <c r="BPP44" s="195"/>
      <c r="BPQ44" s="195"/>
      <c r="BPR44" s="195"/>
      <c r="BPS44" s="195"/>
      <c r="BPT44" s="195"/>
      <c r="BPU44" s="195"/>
      <c r="BPV44" s="195"/>
      <c r="BPW44" s="195"/>
      <c r="BPX44" s="195"/>
      <c r="BPY44" s="195"/>
      <c r="BPZ44" s="195"/>
      <c r="BQA44" s="195"/>
      <c r="BQB44" s="195"/>
      <c r="BQC44" s="195"/>
      <c r="BQD44" s="195"/>
      <c r="BQE44" s="195"/>
      <c r="BQF44" s="195"/>
      <c r="BQG44" s="195"/>
      <c r="BQH44" s="195"/>
      <c r="BQI44" s="195"/>
      <c r="BQJ44" s="195"/>
      <c r="BQK44" s="195"/>
      <c r="BQL44" s="195"/>
      <c r="BQM44" s="195"/>
      <c r="BQN44" s="195"/>
      <c r="BQO44" s="195"/>
      <c r="BQP44" s="195"/>
      <c r="BQQ44" s="195"/>
      <c r="BQR44" s="195"/>
      <c r="BQS44" s="195"/>
      <c r="BQT44" s="195"/>
      <c r="BQU44" s="195"/>
      <c r="BQV44" s="195"/>
      <c r="BQW44" s="195"/>
      <c r="BQX44" s="195"/>
      <c r="BQY44" s="195"/>
      <c r="BQZ44" s="195"/>
      <c r="BRA44" s="195"/>
      <c r="BRB44" s="195"/>
      <c r="BRC44" s="195"/>
      <c r="BRD44" s="195"/>
      <c r="BRE44" s="195"/>
      <c r="BRF44" s="195"/>
      <c r="BRG44" s="195"/>
      <c r="BRH44" s="195"/>
      <c r="BRI44" s="195"/>
      <c r="BRJ44" s="195"/>
      <c r="BRK44" s="195"/>
      <c r="BRL44" s="195"/>
      <c r="BRM44" s="195"/>
      <c r="BRN44" s="195"/>
      <c r="BRO44" s="195"/>
      <c r="BRP44" s="195"/>
      <c r="BRQ44" s="195"/>
      <c r="BRR44" s="195"/>
      <c r="BRS44" s="195"/>
      <c r="BRT44" s="195"/>
      <c r="BRU44" s="195"/>
      <c r="BRV44" s="195"/>
      <c r="BRW44" s="195"/>
      <c r="BRX44" s="195"/>
      <c r="BRY44" s="195"/>
      <c r="BRZ44" s="195"/>
      <c r="BSA44" s="195"/>
      <c r="BSB44" s="195"/>
      <c r="BSC44" s="195"/>
      <c r="BSD44" s="195"/>
      <c r="BSE44" s="195"/>
      <c r="BSF44" s="195"/>
      <c r="BSG44" s="195"/>
      <c r="BSH44" s="195"/>
      <c r="BSI44" s="195"/>
      <c r="BSJ44" s="195"/>
      <c r="BSK44" s="195"/>
      <c r="BSL44" s="195"/>
      <c r="BSM44" s="195"/>
      <c r="BSN44" s="195"/>
      <c r="BSO44" s="195"/>
      <c r="BSP44" s="195"/>
      <c r="BSQ44" s="195"/>
      <c r="BSR44" s="195"/>
      <c r="BSS44" s="195"/>
      <c r="BST44" s="195"/>
      <c r="BSU44" s="195"/>
      <c r="BSV44" s="195"/>
      <c r="BSW44" s="195"/>
      <c r="BSX44" s="195"/>
      <c r="BSY44" s="195"/>
      <c r="BSZ44" s="195"/>
      <c r="BTA44" s="195"/>
      <c r="BTB44" s="195"/>
      <c r="BTC44" s="195"/>
      <c r="BTD44" s="195"/>
      <c r="BTE44" s="195"/>
      <c r="BTF44" s="195"/>
      <c r="BTG44" s="195"/>
      <c r="BTH44" s="195"/>
      <c r="BTI44" s="195"/>
      <c r="BTJ44" s="195"/>
      <c r="BTK44" s="195"/>
      <c r="BTL44" s="195"/>
      <c r="BTM44" s="195"/>
      <c r="BTN44" s="195"/>
      <c r="BTO44" s="195"/>
      <c r="BTP44" s="195"/>
      <c r="BTQ44" s="195"/>
      <c r="BTR44" s="195"/>
      <c r="BTS44" s="195"/>
      <c r="BTT44" s="195"/>
      <c r="BTU44" s="195"/>
      <c r="BTV44" s="195"/>
      <c r="BTW44" s="195"/>
      <c r="BTX44" s="195"/>
      <c r="BTY44" s="195"/>
      <c r="BTZ44" s="195"/>
      <c r="BUA44" s="195"/>
      <c r="BUB44" s="195"/>
      <c r="BUC44" s="195"/>
      <c r="BUD44" s="195"/>
      <c r="BUE44" s="195"/>
      <c r="BUF44" s="195"/>
      <c r="BUG44" s="195"/>
      <c r="BUH44" s="195"/>
      <c r="BUI44" s="195"/>
      <c r="BUJ44" s="195"/>
      <c r="BUK44" s="195"/>
      <c r="BUL44" s="195"/>
      <c r="BUM44" s="195"/>
      <c r="BUN44" s="195"/>
      <c r="BUO44" s="195"/>
      <c r="BUP44" s="195"/>
      <c r="BUQ44" s="195"/>
      <c r="BUR44" s="195"/>
      <c r="BUS44" s="195"/>
      <c r="BUT44" s="195"/>
      <c r="BUU44" s="195"/>
      <c r="BUV44" s="195"/>
      <c r="BUW44" s="195"/>
      <c r="BUX44" s="195"/>
      <c r="BUY44" s="195"/>
      <c r="BUZ44" s="195"/>
      <c r="BVA44" s="195"/>
      <c r="BVB44" s="195"/>
      <c r="BVC44" s="195"/>
      <c r="BVD44" s="195"/>
      <c r="BVE44" s="195"/>
      <c r="BVF44" s="195"/>
      <c r="BVG44" s="195"/>
      <c r="BVH44" s="195"/>
      <c r="BVI44" s="195"/>
      <c r="BVJ44" s="195"/>
      <c r="BVK44" s="195"/>
      <c r="BVL44" s="195"/>
      <c r="BVM44" s="195"/>
      <c r="BVN44" s="195"/>
      <c r="BVO44" s="195"/>
      <c r="BVP44" s="195"/>
      <c r="BVQ44" s="195"/>
      <c r="BVR44" s="195"/>
      <c r="BVS44" s="195"/>
      <c r="BVT44" s="195"/>
      <c r="BVU44" s="195"/>
      <c r="BVV44" s="195"/>
      <c r="BVW44" s="195"/>
      <c r="BVX44" s="195"/>
      <c r="BVY44" s="195"/>
      <c r="BVZ44" s="195"/>
      <c r="BWA44" s="195"/>
      <c r="BWB44" s="195"/>
      <c r="BWC44" s="195"/>
      <c r="BWD44" s="195"/>
      <c r="BWE44" s="195"/>
      <c r="BWF44" s="195"/>
      <c r="BWG44" s="195"/>
      <c r="BWH44" s="195"/>
      <c r="BWI44" s="195"/>
      <c r="BWJ44" s="195"/>
      <c r="BWK44" s="195"/>
      <c r="BWL44" s="195"/>
      <c r="BWM44" s="195"/>
      <c r="BWN44" s="195"/>
      <c r="BWO44" s="195"/>
      <c r="BWP44" s="195"/>
      <c r="BWQ44" s="195"/>
      <c r="BWR44" s="195"/>
      <c r="BWS44" s="195"/>
      <c r="BWT44" s="195"/>
      <c r="BWU44" s="195"/>
      <c r="BWV44" s="195"/>
      <c r="BWW44" s="195"/>
      <c r="BWX44" s="195"/>
      <c r="BWY44" s="195"/>
      <c r="BWZ44" s="195"/>
      <c r="BXA44" s="195"/>
      <c r="BXB44" s="195"/>
      <c r="BXC44" s="195"/>
      <c r="BXD44" s="195"/>
      <c r="BXE44" s="195"/>
      <c r="BXF44" s="195"/>
      <c r="BXG44" s="195"/>
      <c r="BXH44" s="195"/>
      <c r="BXI44" s="195"/>
      <c r="BXJ44" s="195"/>
      <c r="BXK44" s="195"/>
      <c r="BXL44" s="195"/>
      <c r="BXM44" s="195"/>
      <c r="BXN44" s="195"/>
      <c r="BXO44" s="195"/>
      <c r="BXP44" s="195"/>
      <c r="BXQ44" s="195"/>
      <c r="BXR44" s="195"/>
      <c r="BXS44" s="195"/>
      <c r="BXT44" s="195"/>
      <c r="BXU44" s="195"/>
      <c r="BXV44" s="195"/>
      <c r="BXW44" s="195"/>
      <c r="BXX44" s="195"/>
      <c r="BXY44" s="195"/>
      <c r="BXZ44" s="195"/>
      <c r="BYA44" s="195"/>
      <c r="BYB44" s="195"/>
      <c r="BYC44" s="195"/>
      <c r="BYD44" s="195"/>
      <c r="BYE44" s="195"/>
      <c r="BYF44" s="195"/>
      <c r="BYG44" s="195"/>
      <c r="BYH44" s="195"/>
      <c r="BYI44" s="195"/>
      <c r="BYJ44" s="195"/>
      <c r="BYK44" s="195"/>
      <c r="BYL44" s="195"/>
      <c r="BYM44" s="195"/>
      <c r="BYN44" s="195"/>
      <c r="BYO44" s="195"/>
      <c r="BYP44" s="195"/>
      <c r="BYQ44" s="195"/>
      <c r="BYR44" s="195"/>
      <c r="BYS44" s="195"/>
      <c r="BYT44" s="195"/>
      <c r="BYU44" s="195"/>
      <c r="BYV44" s="195"/>
      <c r="BYW44" s="195"/>
      <c r="BYX44" s="195"/>
      <c r="BYY44" s="195"/>
      <c r="BYZ44" s="195"/>
      <c r="BZA44" s="195"/>
      <c r="BZB44" s="195"/>
      <c r="BZC44" s="195"/>
      <c r="BZD44" s="195"/>
      <c r="BZE44" s="195"/>
      <c r="BZF44" s="195"/>
      <c r="BZG44" s="195"/>
      <c r="BZH44" s="195"/>
      <c r="BZI44" s="195"/>
      <c r="BZJ44" s="195"/>
      <c r="BZK44" s="195"/>
      <c r="BZL44" s="195"/>
      <c r="BZM44" s="195"/>
      <c r="BZN44" s="195"/>
      <c r="BZO44" s="195"/>
      <c r="BZP44" s="195"/>
      <c r="BZQ44" s="195"/>
      <c r="BZR44" s="195"/>
      <c r="BZS44" s="195"/>
      <c r="BZT44" s="195"/>
      <c r="BZU44" s="195"/>
      <c r="BZV44" s="195"/>
      <c r="BZW44" s="195"/>
      <c r="BZX44" s="195"/>
      <c r="BZY44" s="195"/>
      <c r="BZZ44" s="195"/>
      <c r="CAA44" s="195"/>
      <c r="CAB44" s="195"/>
      <c r="CAC44" s="195"/>
      <c r="CAD44" s="195"/>
      <c r="CAE44" s="195"/>
      <c r="CAF44" s="195"/>
      <c r="CAG44" s="195"/>
      <c r="CAH44" s="195"/>
      <c r="CAI44" s="195"/>
      <c r="CAJ44" s="195"/>
      <c r="CAK44" s="195"/>
      <c r="CAL44" s="195"/>
      <c r="CAM44" s="195"/>
      <c r="CAN44" s="195"/>
      <c r="CAO44" s="195"/>
      <c r="CAP44" s="195"/>
      <c r="CAQ44" s="195"/>
      <c r="CAR44" s="195"/>
      <c r="CAS44" s="195"/>
      <c r="CAT44" s="195"/>
      <c r="CAU44" s="195"/>
      <c r="CAV44" s="195"/>
      <c r="CAW44" s="195"/>
      <c r="CAX44" s="195"/>
      <c r="CAY44" s="195"/>
      <c r="CAZ44" s="195"/>
      <c r="CBA44" s="195"/>
      <c r="CBB44" s="195"/>
      <c r="CBC44" s="195"/>
      <c r="CBD44" s="195"/>
      <c r="CBE44" s="195"/>
      <c r="CBF44" s="195"/>
      <c r="CBG44" s="195"/>
      <c r="CBH44" s="195"/>
      <c r="CBI44" s="195"/>
      <c r="CBJ44" s="195"/>
      <c r="CBK44" s="195"/>
      <c r="CBL44" s="195"/>
      <c r="CBM44" s="195"/>
      <c r="CBN44" s="195"/>
      <c r="CBO44" s="195"/>
      <c r="CBP44" s="195"/>
      <c r="CBQ44" s="195"/>
      <c r="CBR44" s="195"/>
      <c r="CBS44" s="195"/>
      <c r="CBT44" s="195"/>
      <c r="CBU44" s="195"/>
      <c r="CBV44" s="195"/>
      <c r="CBW44" s="195"/>
      <c r="CBX44" s="195"/>
      <c r="CBY44" s="195"/>
      <c r="CBZ44" s="195"/>
      <c r="CCA44" s="195"/>
      <c r="CCB44" s="195"/>
      <c r="CCC44" s="195"/>
      <c r="CCD44" s="195"/>
      <c r="CCE44" s="195"/>
      <c r="CCF44" s="195"/>
      <c r="CCG44" s="195"/>
      <c r="CCH44" s="195"/>
      <c r="CCI44" s="195"/>
      <c r="CCJ44" s="195"/>
      <c r="CCK44" s="195"/>
      <c r="CCL44" s="195"/>
      <c r="CCM44" s="195"/>
      <c r="CCN44" s="195"/>
      <c r="CCO44" s="195"/>
      <c r="CCP44" s="195"/>
      <c r="CCQ44" s="195"/>
      <c r="CCR44" s="195"/>
      <c r="CCS44" s="195"/>
      <c r="CCT44" s="195"/>
      <c r="CCU44" s="195"/>
      <c r="CCV44" s="195"/>
      <c r="CCW44" s="195"/>
      <c r="CCX44" s="195"/>
      <c r="CCY44" s="195"/>
      <c r="CCZ44" s="195"/>
      <c r="CDA44" s="195"/>
      <c r="CDB44" s="195"/>
      <c r="CDC44" s="195"/>
      <c r="CDD44" s="195"/>
      <c r="CDE44" s="195"/>
      <c r="CDF44" s="195"/>
      <c r="CDG44" s="195"/>
      <c r="CDH44" s="195"/>
      <c r="CDI44" s="195"/>
      <c r="CDJ44" s="195"/>
      <c r="CDK44" s="195"/>
      <c r="CDL44" s="195"/>
      <c r="CDM44" s="195"/>
      <c r="CDN44" s="195"/>
      <c r="CDO44" s="195"/>
      <c r="CDP44" s="195"/>
      <c r="CDQ44" s="195"/>
      <c r="CDR44" s="195"/>
      <c r="CDS44" s="195"/>
      <c r="CDT44" s="195"/>
      <c r="CDU44" s="195"/>
      <c r="CDV44" s="195"/>
      <c r="CDW44" s="195"/>
      <c r="CDX44" s="195"/>
      <c r="CDY44" s="195"/>
      <c r="CDZ44" s="195"/>
      <c r="CEA44" s="195"/>
      <c r="CEB44" s="195"/>
      <c r="CEC44" s="195"/>
      <c r="CED44" s="195"/>
      <c r="CEE44" s="195"/>
      <c r="CEF44" s="195"/>
      <c r="CEG44" s="195"/>
      <c r="CEH44" s="195"/>
      <c r="CEI44" s="195"/>
      <c r="CEJ44" s="195"/>
      <c r="CEK44" s="195"/>
      <c r="CEL44" s="195"/>
      <c r="CEM44" s="195"/>
      <c r="CEN44" s="195"/>
      <c r="CEO44" s="195"/>
      <c r="CEP44" s="195"/>
      <c r="CEQ44" s="195"/>
      <c r="CER44" s="195"/>
      <c r="CES44" s="195"/>
      <c r="CET44" s="195"/>
      <c r="CEU44" s="195"/>
      <c r="CEV44" s="195"/>
      <c r="CEW44" s="195"/>
      <c r="CEX44" s="195"/>
      <c r="CEY44" s="195"/>
      <c r="CEZ44" s="195"/>
      <c r="CFA44" s="195"/>
      <c r="CFB44" s="195"/>
      <c r="CFC44" s="195"/>
      <c r="CFD44" s="195"/>
      <c r="CFE44" s="195"/>
      <c r="CFF44" s="195"/>
      <c r="CFG44" s="195"/>
      <c r="CFH44" s="195"/>
      <c r="CFI44" s="195"/>
      <c r="CFJ44" s="195"/>
      <c r="CFK44" s="195"/>
      <c r="CFL44" s="195"/>
      <c r="CFM44" s="195"/>
      <c r="CFN44" s="195"/>
      <c r="CFO44" s="195"/>
      <c r="CFP44" s="195"/>
      <c r="CFQ44" s="195"/>
      <c r="CFR44" s="195"/>
      <c r="CFS44" s="195"/>
      <c r="CFT44" s="195"/>
      <c r="CFU44" s="195"/>
      <c r="CFV44" s="195"/>
      <c r="CFW44" s="195"/>
      <c r="CFX44" s="195"/>
      <c r="CFY44" s="195"/>
      <c r="CFZ44" s="195"/>
      <c r="CGA44" s="195"/>
      <c r="CGB44" s="195"/>
      <c r="CGC44" s="195"/>
      <c r="CGD44" s="195"/>
      <c r="CGE44" s="195"/>
      <c r="CGF44" s="195"/>
      <c r="CGG44" s="195"/>
      <c r="CGH44" s="195"/>
      <c r="CGI44" s="195"/>
      <c r="CGJ44" s="195"/>
      <c r="CGK44" s="195"/>
      <c r="CGL44" s="195"/>
      <c r="CGM44" s="195"/>
      <c r="CGN44" s="195"/>
      <c r="CGO44" s="195"/>
      <c r="CGP44" s="195"/>
      <c r="CGQ44" s="195"/>
      <c r="CGR44" s="195"/>
      <c r="CGS44" s="195"/>
      <c r="CGT44" s="195"/>
      <c r="CGU44" s="195"/>
      <c r="CGV44" s="195"/>
      <c r="CGW44" s="195"/>
      <c r="CGX44" s="195"/>
      <c r="CGY44" s="195"/>
      <c r="CGZ44" s="195"/>
      <c r="CHA44" s="195"/>
      <c r="CHB44" s="195"/>
      <c r="CHC44" s="195"/>
      <c r="CHD44" s="195"/>
      <c r="CHE44" s="195"/>
      <c r="CHF44" s="195"/>
      <c r="CHG44" s="195"/>
      <c r="CHH44" s="195"/>
      <c r="CHI44" s="195"/>
      <c r="CHJ44" s="195"/>
      <c r="CHK44" s="195"/>
      <c r="CHL44" s="195"/>
      <c r="CHM44" s="195"/>
      <c r="CHN44" s="195"/>
      <c r="CHO44" s="195"/>
      <c r="CHP44" s="195"/>
      <c r="CHQ44" s="195"/>
      <c r="CHR44" s="195"/>
      <c r="CHS44" s="195"/>
      <c r="CHT44" s="195"/>
      <c r="CHU44" s="195"/>
      <c r="CHV44" s="195"/>
      <c r="CHW44" s="195"/>
      <c r="CHX44" s="195"/>
      <c r="CHY44" s="195"/>
      <c r="CHZ44" s="195"/>
      <c r="CIA44" s="195"/>
      <c r="CIB44" s="195"/>
      <c r="CIC44" s="195"/>
      <c r="CID44" s="195"/>
      <c r="CIE44" s="195"/>
      <c r="CIF44" s="195"/>
      <c r="CIG44" s="195"/>
      <c r="CIH44" s="195"/>
      <c r="CII44" s="195"/>
      <c r="CIJ44" s="195"/>
      <c r="CIK44" s="195"/>
      <c r="CIL44" s="195"/>
      <c r="CIM44" s="195"/>
      <c r="CIN44" s="195"/>
      <c r="CIO44" s="195"/>
      <c r="CIP44" s="195"/>
      <c r="CIQ44" s="195"/>
      <c r="CIR44" s="195"/>
      <c r="CIS44" s="195"/>
      <c r="CIT44" s="195"/>
      <c r="CIU44" s="195"/>
      <c r="CIV44" s="195"/>
      <c r="CIW44" s="195"/>
      <c r="CIX44" s="195"/>
      <c r="CIY44" s="195"/>
      <c r="CIZ44" s="195"/>
      <c r="CJA44" s="195"/>
      <c r="CJB44" s="195"/>
      <c r="CJC44" s="195"/>
      <c r="CJD44" s="195"/>
      <c r="CJE44" s="195"/>
      <c r="CJF44" s="195"/>
      <c r="CJG44" s="195"/>
      <c r="CJH44" s="195"/>
      <c r="CJI44" s="195"/>
      <c r="CJJ44" s="195"/>
      <c r="CJK44" s="195"/>
      <c r="CJL44" s="195"/>
      <c r="CJM44" s="195"/>
      <c r="CJN44" s="195"/>
      <c r="CJO44" s="195"/>
      <c r="CJP44" s="195"/>
      <c r="CJQ44" s="195"/>
      <c r="CJR44" s="195"/>
      <c r="CJS44" s="195"/>
      <c r="CJT44" s="195"/>
      <c r="CJU44" s="195"/>
      <c r="CJV44" s="195"/>
      <c r="CJW44" s="195"/>
      <c r="CJX44" s="195"/>
      <c r="CJY44" s="195"/>
      <c r="CJZ44" s="195"/>
      <c r="CKA44" s="195"/>
      <c r="CKB44" s="195"/>
      <c r="CKC44" s="195"/>
      <c r="CKD44" s="195"/>
      <c r="CKE44" s="195"/>
      <c r="CKF44" s="195"/>
      <c r="CKG44" s="195"/>
      <c r="CKH44" s="195"/>
      <c r="CKI44" s="195"/>
      <c r="CKJ44" s="195"/>
      <c r="CKK44" s="195"/>
      <c r="CKL44" s="195"/>
      <c r="CKM44" s="195"/>
      <c r="CKN44" s="195"/>
      <c r="CKO44" s="195"/>
      <c r="CKP44" s="195"/>
      <c r="CKQ44" s="195"/>
      <c r="CKR44" s="195"/>
      <c r="CKS44" s="195"/>
      <c r="CKT44" s="195"/>
      <c r="CKU44" s="195"/>
      <c r="CKV44" s="195"/>
      <c r="CKW44" s="195"/>
      <c r="CKX44" s="195"/>
      <c r="CKY44" s="195"/>
      <c r="CKZ44" s="195"/>
      <c r="CLA44" s="195"/>
      <c r="CLB44" s="195"/>
      <c r="CLC44" s="195"/>
      <c r="CLD44" s="195"/>
      <c r="CLE44" s="195"/>
      <c r="CLF44" s="195"/>
      <c r="CLG44" s="195"/>
      <c r="CLH44" s="195"/>
      <c r="CLI44" s="195"/>
      <c r="CLJ44" s="195"/>
      <c r="CLK44" s="195"/>
      <c r="CLL44" s="195"/>
      <c r="CLM44" s="195"/>
      <c r="CLN44" s="195"/>
      <c r="CLO44" s="195"/>
      <c r="CLP44" s="195"/>
      <c r="CLQ44" s="195"/>
      <c r="CLR44" s="195"/>
      <c r="CLS44" s="195"/>
      <c r="CLT44" s="195"/>
      <c r="CLU44" s="195"/>
      <c r="CLV44" s="195"/>
      <c r="CLW44" s="195"/>
      <c r="CLX44" s="195"/>
      <c r="CLY44" s="195"/>
      <c r="CLZ44" s="195"/>
      <c r="CMA44" s="195"/>
      <c r="CMB44" s="195"/>
      <c r="CMC44" s="195"/>
      <c r="CMD44" s="195"/>
      <c r="CME44" s="195"/>
      <c r="CMF44" s="195"/>
      <c r="CMG44" s="195"/>
      <c r="CMH44" s="195"/>
      <c r="CMI44" s="195"/>
      <c r="CMJ44" s="195"/>
      <c r="CMK44" s="195"/>
      <c r="CML44" s="195"/>
      <c r="CMM44" s="195"/>
      <c r="CMN44" s="195"/>
      <c r="CMO44" s="195"/>
      <c r="CMP44" s="195"/>
      <c r="CMQ44" s="195"/>
      <c r="CMR44" s="195"/>
      <c r="CMS44" s="195"/>
      <c r="CMT44" s="195"/>
      <c r="CMU44" s="195"/>
      <c r="CMV44" s="195"/>
      <c r="CMW44" s="195"/>
      <c r="CMX44" s="195"/>
      <c r="CMY44" s="195"/>
      <c r="CMZ44" s="195"/>
      <c r="CNA44" s="195"/>
      <c r="CNB44" s="195"/>
      <c r="CNC44" s="195"/>
      <c r="CND44" s="195"/>
      <c r="CNE44" s="195"/>
      <c r="CNF44" s="195"/>
      <c r="CNG44" s="195"/>
      <c r="CNH44" s="195"/>
      <c r="CNI44" s="195"/>
      <c r="CNJ44" s="195"/>
      <c r="CNK44" s="195"/>
      <c r="CNL44" s="195"/>
      <c r="CNM44" s="195"/>
      <c r="CNN44" s="195"/>
      <c r="CNO44" s="195"/>
      <c r="CNP44" s="195"/>
      <c r="CNQ44" s="195"/>
      <c r="CNR44" s="195"/>
      <c r="CNS44" s="195"/>
      <c r="CNT44" s="195"/>
      <c r="CNU44" s="195"/>
      <c r="CNV44" s="195"/>
      <c r="CNW44" s="195"/>
      <c r="CNX44" s="195"/>
      <c r="CNY44" s="195"/>
      <c r="CNZ44" s="195"/>
      <c r="COA44" s="195"/>
      <c r="COB44" s="195"/>
      <c r="COC44" s="195"/>
      <c r="COD44" s="195"/>
      <c r="COE44" s="195"/>
      <c r="COF44" s="195"/>
      <c r="COG44" s="195"/>
      <c r="COH44" s="195"/>
      <c r="COI44" s="195"/>
      <c r="COJ44" s="195"/>
      <c r="COK44" s="195"/>
      <c r="COL44" s="195"/>
      <c r="COM44" s="195"/>
      <c r="CON44" s="195"/>
      <c r="COO44" s="195"/>
      <c r="COP44" s="195"/>
      <c r="COQ44" s="195"/>
      <c r="COR44" s="195"/>
      <c r="COS44" s="195"/>
      <c r="COT44" s="195"/>
      <c r="COU44" s="195"/>
      <c r="COV44" s="195"/>
      <c r="COW44" s="195"/>
      <c r="COX44" s="195"/>
      <c r="COY44" s="195"/>
      <c r="COZ44" s="195"/>
      <c r="CPA44" s="195"/>
      <c r="CPB44" s="195"/>
      <c r="CPC44" s="195"/>
      <c r="CPD44" s="195"/>
      <c r="CPE44" s="195"/>
      <c r="CPF44" s="195"/>
      <c r="CPG44" s="195"/>
      <c r="CPH44" s="195"/>
      <c r="CPI44" s="195"/>
      <c r="CPJ44" s="195"/>
      <c r="CPK44" s="195"/>
      <c r="CPL44" s="195"/>
      <c r="CPM44" s="195"/>
      <c r="CPN44" s="195"/>
      <c r="CPO44" s="195"/>
      <c r="CPP44" s="195"/>
      <c r="CPQ44" s="195"/>
      <c r="CPR44" s="195"/>
      <c r="CPS44" s="195"/>
      <c r="CPT44" s="195"/>
      <c r="CPU44" s="195"/>
      <c r="CPV44" s="195"/>
      <c r="CPW44" s="195"/>
      <c r="CPX44" s="195"/>
      <c r="CPY44" s="195"/>
      <c r="CPZ44" s="195"/>
      <c r="CQA44" s="195"/>
      <c r="CQB44" s="195"/>
      <c r="CQC44" s="195"/>
      <c r="CQD44" s="195"/>
      <c r="CQE44" s="195"/>
      <c r="CQF44" s="195"/>
      <c r="CQG44" s="195"/>
      <c r="CQH44" s="195"/>
      <c r="CQI44" s="195"/>
      <c r="CQJ44" s="195"/>
      <c r="CQK44" s="195"/>
      <c r="CQL44" s="195"/>
      <c r="CQM44" s="195"/>
      <c r="CQN44" s="195"/>
      <c r="CQO44" s="195"/>
      <c r="CQP44" s="195"/>
      <c r="CQQ44" s="195"/>
      <c r="CQR44" s="195"/>
      <c r="CQS44" s="195"/>
      <c r="CQT44" s="195"/>
      <c r="CQU44" s="195"/>
      <c r="CQV44" s="195"/>
      <c r="CQW44" s="195"/>
      <c r="CQX44" s="195"/>
      <c r="CQY44" s="195"/>
      <c r="CQZ44" s="195"/>
      <c r="CRA44" s="195"/>
      <c r="CRB44" s="195"/>
      <c r="CRC44" s="195"/>
      <c r="CRD44" s="195"/>
      <c r="CRE44" s="195"/>
      <c r="CRF44" s="195"/>
      <c r="CRG44" s="195"/>
      <c r="CRH44" s="195"/>
      <c r="CRI44" s="195"/>
      <c r="CRJ44" s="195"/>
      <c r="CRK44" s="195"/>
      <c r="CRL44" s="195"/>
      <c r="CRM44" s="195"/>
      <c r="CRN44" s="195"/>
      <c r="CRO44" s="195"/>
      <c r="CRP44" s="195"/>
      <c r="CRQ44" s="195"/>
      <c r="CRR44" s="195"/>
      <c r="CRS44" s="195"/>
      <c r="CRT44" s="195"/>
      <c r="CRU44" s="195"/>
      <c r="CRV44" s="195"/>
      <c r="CRW44" s="195"/>
      <c r="CRX44" s="195"/>
      <c r="CRY44" s="195"/>
      <c r="CRZ44" s="195"/>
      <c r="CSA44" s="195"/>
      <c r="CSB44" s="195"/>
      <c r="CSC44" s="195"/>
      <c r="CSD44" s="195"/>
      <c r="CSE44" s="195"/>
      <c r="CSF44" s="195"/>
      <c r="CSG44" s="195"/>
      <c r="CSH44" s="195"/>
      <c r="CSI44" s="195"/>
      <c r="CSJ44" s="195"/>
      <c r="CSK44" s="195"/>
      <c r="CSL44" s="195"/>
      <c r="CSM44" s="195"/>
      <c r="CSN44" s="195"/>
      <c r="CSO44" s="195"/>
      <c r="CSP44" s="195"/>
      <c r="CSQ44" s="195"/>
      <c r="CSR44" s="195"/>
      <c r="CSS44" s="195"/>
      <c r="CST44" s="195"/>
      <c r="CSU44" s="195"/>
      <c r="CSV44" s="195"/>
      <c r="CSW44" s="195"/>
      <c r="CSX44" s="195"/>
      <c r="CSY44" s="195"/>
      <c r="CSZ44" s="195"/>
      <c r="CTA44" s="195"/>
      <c r="CTB44" s="195"/>
      <c r="CTC44" s="195"/>
      <c r="CTD44" s="195"/>
      <c r="CTE44" s="195"/>
      <c r="CTF44" s="195"/>
      <c r="CTG44" s="195"/>
      <c r="CTH44" s="195"/>
      <c r="CTI44" s="195"/>
      <c r="CTJ44" s="195"/>
      <c r="CTK44" s="195"/>
      <c r="CTL44" s="195"/>
      <c r="CTM44" s="195"/>
      <c r="CTN44" s="195"/>
      <c r="CTO44" s="195"/>
      <c r="CTP44" s="195"/>
      <c r="CTQ44" s="195"/>
      <c r="CTR44" s="195"/>
      <c r="CTS44" s="195"/>
      <c r="CTT44" s="195"/>
      <c r="CTU44" s="195"/>
      <c r="CTV44" s="195"/>
      <c r="CTW44" s="195"/>
      <c r="CTX44" s="195"/>
      <c r="CTY44" s="195"/>
      <c r="CTZ44" s="195"/>
      <c r="CUA44" s="195"/>
      <c r="CUB44" s="195"/>
      <c r="CUC44" s="195"/>
      <c r="CUD44" s="195"/>
      <c r="CUE44" s="195"/>
      <c r="CUF44" s="195"/>
      <c r="CUG44" s="195"/>
      <c r="CUH44" s="195"/>
      <c r="CUI44" s="195"/>
      <c r="CUJ44" s="195"/>
      <c r="CUK44" s="195"/>
      <c r="CUL44" s="195"/>
      <c r="CUM44" s="195"/>
      <c r="CUN44" s="195"/>
      <c r="CUO44" s="195"/>
      <c r="CUP44" s="195"/>
      <c r="CUQ44" s="195"/>
      <c r="CUR44" s="195"/>
      <c r="CUS44" s="195"/>
      <c r="CUT44" s="195"/>
      <c r="CUU44" s="195"/>
      <c r="CUV44" s="195"/>
      <c r="CUW44" s="195"/>
      <c r="CUX44" s="195"/>
      <c r="CUY44" s="195"/>
      <c r="CUZ44" s="195"/>
      <c r="CVA44" s="195"/>
      <c r="CVB44" s="195"/>
      <c r="CVC44" s="195"/>
      <c r="CVD44" s="195"/>
      <c r="CVE44" s="195"/>
      <c r="CVF44" s="195"/>
      <c r="CVG44" s="195"/>
      <c r="CVH44" s="195"/>
      <c r="CVI44" s="195"/>
      <c r="CVJ44" s="195"/>
      <c r="CVK44" s="195"/>
      <c r="CVL44" s="195"/>
      <c r="CVM44" s="195"/>
      <c r="CVN44" s="195"/>
      <c r="CVO44" s="195"/>
      <c r="CVP44" s="195"/>
      <c r="CVQ44" s="195"/>
      <c r="CVR44" s="195"/>
      <c r="CVS44" s="195"/>
      <c r="CVT44" s="195"/>
      <c r="CVU44" s="195"/>
      <c r="CVV44" s="195"/>
      <c r="CVW44" s="195"/>
      <c r="CVX44" s="195"/>
      <c r="CVY44" s="195"/>
      <c r="CVZ44" s="195"/>
      <c r="CWA44" s="195"/>
      <c r="CWB44" s="195"/>
      <c r="CWC44" s="195"/>
      <c r="CWD44" s="195"/>
      <c r="CWE44" s="195"/>
      <c r="CWF44" s="195"/>
      <c r="CWG44" s="195"/>
      <c r="CWH44" s="195"/>
      <c r="CWI44" s="195"/>
      <c r="CWJ44" s="195"/>
      <c r="CWK44" s="195"/>
      <c r="CWL44" s="195"/>
      <c r="CWM44" s="195"/>
      <c r="CWN44" s="195"/>
      <c r="CWO44" s="195"/>
      <c r="CWP44" s="195"/>
      <c r="CWQ44" s="195"/>
      <c r="CWR44" s="195"/>
      <c r="CWS44" s="195"/>
      <c r="CWT44" s="195"/>
      <c r="CWU44" s="195"/>
      <c r="CWV44" s="195"/>
      <c r="CWW44" s="195"/>
      <c r="CWX44" s="195"/>
      <c r="CWY44" s="195"/>
      <c r="CWZ44" s="195"/>
      <c r="CXA44" s="195"/>
      <c r="CXB44" s="195"/>
      <c r="CXC44" s="195"/>
      <c r="CXD44" s="195"/>
      <c r="CXE44" s="195"/>
      <c r="CXF44" s="195"/>
      <c r="CXG44" s="195"/>
      <c r="CXH44" s="195"/>
      <c r="CXI44" s="195"/>
      <c r="CXJ44" s="195"/>
      <c r="CXK44" s="195"/>
      <c r="CXL44" s="195"/>
      <c r="CXM44" s="195"/>
      <c r="CXN44" s="195"/>
      <c r="CXO44" s="195"/>
      <c r="CXP44" s="195"/>
      <c r="CXQ44" s="195"/>
      <c r="CXR44" s="195"/>
      <c r="CXS44" s="195"/>
      <c r="CXT44" s="195"/>
      <c r="CXU44" s="195"/>
      <c r="CXV44" s="195"/>
      <c r="CXW44" s="195"/>
      <c r="CXX44" s="195"/>
      <c r="CXY44" s="195"/>
      <c r="CXZ44" s="195"/>
      <c r="CYA44" s="195"/>
      <c r="CYB44" s="195"/>
      <c r="CYC44" s="195"/>
      <c r="CYD44" s="195"/>
      <c r="CYE44" s="195"/>
      <c r="CYF44" s="195"/>
      <c r="CYG44" s="195"/>
      <c r="CYH44" s="195"/>
      <c r="CYI44" s="195"/>
      <c r="CYJ44" s="195"/>
      <c r="CYK44" s="195"/>
      <c r="CYL44" s="195"/>
      <c r="CYM44" s="195"/>
      <c r="CYN44" s="195"/>
      <c r="CYO44" s="195"/>
      <c r="CYP44" s="195"/>
      <c r="CYQ44" s="195"/>
      <c r="CYR44" s="195"/>
      <c r="CYS44" s="195"/>
      <c r="CYT44" s="195"/>
      <c r="CYU44" s="195"/>
      <c r="CYV44" s="195"/>
      <c r="CYW44" s="195"/>
      <c r="CYX44" s="195"/>
      <c r="CYY44" s="195"/>
      <c r="CYZ44" s="195"/>
      <c r="CZA44" s="195"/>
      <c r="CZB44" s="195"/>
      <c r="CZC44" s="195"/>
      <c r="CZD44" s="195"/>
      <c r="CZE44" s="195"/>
      <c r="CZF44" s="195"/>
      <c r="CZG44" s="195"/>
      <c r="CZH44" s="195"/>
      <c r="CZI44" s="195"/>
      <c r="CZJ44" s="195"/>
      <c r="CZK44" s="195"/>
      <c r="CZL44" s="195"/>
      <c r="CZM44" s="195"/>
      <c r="CZN44" s="195"/>
      <c r="CZO44" s="195"/>
      <c r="CZP44" s="195"/>
      <c r="CZQ44" s="195"/>
      <c r="CZR44" s="195"/>
      <c r="CZS44" s="195"/>
      <c r="CZT44" s="195"/>
      <c r="CZU44" s="195"/>
      <c r="CZV44" s="195"/>
      <c r="CZW44" s="195"/>
      <c r="CZX44" s="195"/>
      <c r="CZY44" s="195"/>
      <c r="CZZ44" s="195"/>
      <c r="DAA44" s="195"/>
      <c r="DAB44" s="195"/>
      <c r="DAC44" s="195"/>
      <c r="DAD44" s="195"/>
      <c r="DAE44" s="195"/>
      <c r="DAF44" s="195"/>
      <c r="DAG44" s="195"/>
      <c r="DAH44" s="195"/>
      <c r="DAI44" s="195"/>
      <c r="DAJ44" s="195"/>
      <c r="DAK44" s="195"/>
      <c r="DAL44" s="195"/>
      <c r="DAM44" s="195"/>
      <c r="DAN44" s="195"/>
      <c r="DAO44" s="195"/>
      <c r="DAP44" s="195"/>
      <c r="DAQ44" s="195"/>
      <c r="DAR44" s="195"/>
      <c r="DAS44" s="195"/>
      <c r="DAT44" s="195"/>
      <c r="DAU44" s="195"/>
      <c r="DAV44" s="195"/>
      <c r="DAW44" s="195"/>
      <c r="DAX44" s="195"/>
      <c r="DAY44" s="195"/>
      <c r="DAZ44" s="195"/>
      <c r="DBA44" s="195"/>
      <c r="DBB44" s="195"/>
      <c r="DBC44" s="195"/>
      <c r="DBD44" s="195"/>
      <c r="DBE44" s="195"/>
      <c r="DBF44" s="195"/>
      <c r="DBG44" s="195"/>
      <c r="DBH44" s="195"/>
      <c r="DBI44" s="195"/>
      <c r="DBJ44" s="195"/>
      <c r="DBK44" s="195"/>
      <c r="DBL44" s="195"/>
      <c r="DBM44" s="195"/>
      <c r="DBN44" s="195"/>
      <c r="DBO44" s="195"/>
      <c r="DBP44" s="195"/>
      <c r="DBQ44" s="195"/>
      <c r="DBR44" s="195"/>
      <c r="DBS44" s="195"/>
      <c r="DBT44" s="195"/>
      <c r="DBU44" s="195"/>
      <c r="DBV44" s="195"/>
      <c r="DBW44" s="195"/>
      <c r="DBX44" s="195"/>
      <c r="DBY44" s="195"/>
      <c r="DBZ44" s="195"/>
      <c r="DCA44" s="195"/>
      <c r="DCB44" s="195"/>
      <c r="DCC44" s="195"/>
      <c r="DCD44" s="195"/>
      <c r="DCE44" s="195"/>
      <c r="DCF44" s="195"/>
      <c r="DCG44" s="195"/>
      <c r="DCH44" s="195"/>
      <c r="DCI44" s="195"/>
      <c r="DCJ44" s="195"/>
      <c r="DCK44" s="195"/>
      <c r="DCL44" s="195"/>
      <c r="DCM44" s="195"/>
      <c r="DCN44" s="195"/>
      <c r="DCO44" s="195"/>
      <c r="DCP44" s="195"/>
      <c r="DCQ44" s="195"/>
      <c r="DCR44" s="195"/>
      <c r="DCS44" s="195"/>
      <c r="DCT44" s="195"/>
      <c r="DCU44" s="195"/>
      <c r="DCV44" s="195"/>
      <c r="DCW44" s="195"/>
      <c r="DCX44" s="195"/>
      <c r="DCY44" s="195"/>
      <c r="DCZ44" s="195"/>
      <c r="DDA44" s="195"/>
      <c r="DDB44" s="195"/>
      <c r="DDC44" s="195"/>
      <c r="DDD44" s="195"/>
      <c r="DDE44" s="195"/>
      <c r="DDF44" s="195"/>
      <c r="DDG44" s="195"/>
      <c r="DDH44" s="195"/>
      <c r="DDI44" s="195"/>
      <c r="DDJ44" s="195"/>
      <c r="DDK44" s="195"/>
      <c r="DDL44" s="195"/>
      <c r="DDM44" s="195"/>
      <c r="DDN44" s="195"/>
      <c r="DDO44" s="195"/>
      <c r="DDP44" s="195"/>
      <c r="DDQ44" s="195"/>
      <c r="DDR44" s="195"/>
      <c r="DDS44" s="195"/>
      <c r="DDT44" s="195"/>
      <c r="DDU44" s="195"/>
      <c r="DDV44" s="195"/>
      <c r="DDW44" s="195"/>
      <c r="DDX44" s="195"/>
      <c r="DDY44" s="195"/>
      <c r="DDZ44" s="195"/>
      <c r="DEA44" s="195"/>
      <c r="DEB44" s="195"/>
      <c r="DEC44" s="195"/>
      <c r="DED44" s="195"/>
      <c r="DEE44" s="195"/>
      <c r="DEF44" s="195"/>
      <c r="DEG44" s="195"/>
      <c r="DEH44" s="195"/>
      <c r="DEI44" s="195"/>
      <c r="DEJ44" s="195"/>
      <c r="DEK44" s="195"/>
      <c r="DEL44" s="195"/>
      <c r="DEM44" s="195"/>
      <c r="DEN44" s="195"/>
      <c r="DEO44" s="195"/>
      <c r="DEP44" s="195"/>
      <c r="DEQ44" s="195"/>
      <c r="DER44" s="195"/>
      <c r="DES44" s="195"/>
      <c r="DET44" s="195"/>
      <c r="DEU44" s="195"/>
      <c r="DEV44" s="195"/>
      <c r="DEW44" s="195"/>
      <c r="DEX44" s="195"/>
      <c r="DEY44" s="195"/>
      <c r="DEZ44" s="195"/>
      <c r="DFA44" s="195"/>
      <c r="DFB44" s="195"/>
      <c r="DFC44" s="195"/>
      <c r="DFD44" s="195"/>
      <c r="DFE44" s="195"/>
      <c r="DFF44" s="195"/>
      <c r="DFG44" s="195"/>
      <c r="DFH44" s="195"/>
      <c r="DFI44" s="195"/>
      <c r="DFJ44" s="195"/>
      <c r="DFK44" s="195"/>
      <c r="DFL44" s="195"/>
      <c r="DFM44" s="195"/>
      <c r="DFN44" s="195"/>
      <c r="DFO44" s="195"/>
      <c r="DFP44" s="195"/>
      <c r="DFQ44" s="195"/>
      <c r="DFR44" s="195"/>
      <c r="DFS44" s="195"/>
      <c r="DFT44" s="195"/>
      <c r="DFU44" s="195"/>
      <c r="DFV44" s="195"/>
      <c r="DFW44" s="195"/>
      <c r="DFX44" s="195"/>
      <c r="DFY44" s="195"/>
      <c r="DFZ44" s="195"/>
      <c r="DGA44" s="195"/>
      <c r="DGB44" s="195"/>
      <c r="DGC44" s="195"/>
      <c r="DGD44" s="195"/>
      <c r="DGE44" s="195"/>
      <c r="DGF44" s="195"/>
      <c r="DGG44" s="195"/>
      <c r="DGH44" s="195"/>
      <c r="DGI44" s="195"/>
      <c r="DGJ44" s="195"/>
      <c r="DGK44" s="195"/>
      <c r="DGL44" s="195"/>
      <c r="DGM44" s="195"/>
      <c r="DGN44" s="195"/>
      <c r="DGO44" s="195"/>
      <c r="DGP44" s="195"/>
      <c r="DGQ44" s="195"/>
      <c r="DGR44" s="195"/>
      <c r="DGS44" s="195"/>
      <c r="DGT44" s="195"/>
      <c r="DGU44" s="195"/>
      <c r="DGV44" s="195"/>
      <c r="DGW44" s="195"/>
      <c r="DGX44" s="195"/>
      <c r="DGY44" s="195"/>
      <c r="DGZ44" s="195"/>
      <c r="DHA44" s="195"/>
      <c r="DHB44" s="195"/>
      <c r="DHC44" s="195"/>
      <c r="DHD44" s="195"/>
      <c r="DHE44" s="195"/>
      <c r="DHF44" s="195"/>
      <c r="DHG44" s="195"/>
      <c r="DHH44" s="195"/>
      <c r="DHI44" s="195"/>
      <c r="DHJ44" s="195"/>
      <c r="DHK44" s="195"/>
      <c r="DHL44" s="195"/>
      <c r="DHM44" s="195"/>
      <c r="DHN44" s="195"/>
      <c r="DHO44" s="195"/>
      <c r="DHP44" s="195"/>
      <c r="DHQ44" s="195"/>
      <c r="DHR44" s="195"/>
      <c r="DHS44" s="195"/>
      <c r="DHT44" s="195"/>
      <c r="DHU44" s="195"/>
      <c r="DHV44" s="195"/>
      <c r="DHW44" s="195"/>
      <c r="DHX44" s="195"/>
      <c r="DHY44" s="195"/>
      <c r="DHZ44" s="195"/>
      <c r="DIA44" s="195"/>
      <c r="DIB44" s="195"/>
      <c r="DIC44" s="195"/>
      <c r="DID44" s="195"/>
      <c r="DIE44" s="195"/>
      <c r="DIF44" s="195"/>
      <c r="DIG44" s="195"/>
      <c r="DIH44" s="195"/>
      <c r="DII44" s="195"/>
      <c r="DIJ44" s="195"/>
      <c r="DIK44" s="195"/>
      <c r="DIL44" s="195"/>
      <c r="DIM44" s="195"/>
      <c r="DIN44" s="195"/>
      <c r="DIO44" s="195"/>
      <c r="DIP44" s="195"/>
      <c r="DIQ44" s="195"/>
      <c r="DIR44" s="195"/>
      <c r="DIS44" s="195"/>
      <c r="DIT44" s="195"/>
      <c r="DIU44" s="195"/>
      <c r="DIV44" s="195"/>
      <c r="DIW44" s="195"/>
      <c r="DIX44" s="195"/>
      <c r="DIY44" s="195"/>
      <c r="DIZ44" s="195"/>
      <c r="DJA44" s="195"/>
      <c r="DJB44" s="195"/>
      <c r="DJC44" s="195"/>
      <c r="DJD44" s="195"/>
      <c r="DJE44" s="195"/>
      <c r="DJF44" s="195"/>
      <c r="DJG44" s="195"/>
      <c r="DJH44" s="195"/>
      <c r="DJI44" s="195"/>
      <c r="DJJ44" s="195"/>
      <c r="DJK44" s="195"/>
      <c r="DJL44" s="195"/>
      <c r="DJM44" s="195"/>
      <c r="DJN44" s="195"/>
      <c r="DJO44" s="195"/>
      <c r="DJP44" s="195"/>
      <c r="DJQ44" s="195"/>
      <c r="DJR44" s="195"/>
      <c r="DJS44" s="195"/>
      <c r="DJT44" s="195"/>
      <c r="DJU44" s="195"/>
      <c r="DJV44" s="195"/>
      <c r="DJW44" s="195"/>
      <c r="DJX44" s="195"/>
      <c r="DJY44" s="195"/>
      <c r="DJZ44" s="195"/>
      <c r="DKA44" s="195"/>
      <c r="DKB44" s="195"/>
      <c r="DKC44" s="195"/>
      <c r="DKD44" s="195"/>
      <c r="DKE44" s="195"/>
      <c r="DKF44" s="195"/>
      <c r="DKG44" s="195"/>
      <c r="DKH44" s="195"/>
      <c r="DKI44" s="195"/>
      <c r="DKJ44" s="195"/>
      <c r="DKK44" s="195"/>
      <c r="DKL44" s="195"/>
      <c r="DKM44" s="195"/>
      <c r="DKN44" s="195"/>
      <c r="DKO44" s="195"/>
      <c r="DKP44" s="195"/>
      <c r="DKQ44" s="195"/>
      <c r="DKR44" s="195"/>
      <c r="DKS44" s="195"/>
      <c r="DKT44" s="195"/>
      <c r="DKU44" s="195"/>
      <c r="DKV44" s="195"/>
      <c r="DKW44" s="195"/>
      <c r="DKX44" s="195"/>
      <c r="DKY44" s="195"/>
      <c r="DKZ44" s="195"/>
      <c r="DLA44" s="195"/>
      <c r="DLB44" s="195"/>
      <c r="DLC44" s="195"/>
      <c r="DLD44" s="195"/>
      <c r="DLE44" s="195"/>
      <c r="DLF44" s="195"/>
      <c r="DLG44" s="195"/>
      <c r="DLH44" s="195"/>
      <c r="DLI44" s="195"/>
      <c r="DLJ44" s="195"/>
      <c r="DLK44" s="195"/>
      <c r="DLL44" s="195"/>
      <c r="DLM44" s="195"/>
      <c r="DLN44" s="195"/>
      <c r="DLO44" s="195"/>
      <c r="DLP44" s="195"/>
      <c r="DLQ44" s="195"/>
      <c r="DLR44" s="195"/>
      <c r="DLS44" s="195"/>
      <c r="DLT44" s="195"/>
      <c r="DLU44" s="195"/>
      <c r="DLV44" s="195"/>
      <c r="DLW44" s="195"/>
      <c r="DLX44" s="195"/>
      <c r="DLY44" s="195"/>
      <c r="DLZ44" s="195"/>
      <c r="DMA44" s="195"/>
      <c r="DMB44" s="195"/>
      <c r="DMC44" s="195"/>
      <c r="DMD44" s="195"/>
      <c r="DME44" s="195"/>
      <c r="DMF44" s="195"/>
      <c r="DMG44" s="195"/>
      <c r="DMH44" s="195"/>
      <c r="DMI44" s="195"/>
      <c r="DMJ44" s="195"/>
      <c r="DMK44" s="195"/>
      <c r="DML44" s="195"/>
      <c r="DMM44" s="195"/>
      <c r="DMN44" s="195"/>
      <c r="DMO44" s="195"/>
      <c r="DMP44" s="195"/>
      <c r="DMQ44" s="195"/>
      <c r="DMR44" s="195"/>
      <c r="DMS44" s="195"/>
      <c r="DMT44" s="195"/>
      <c r="DMU44" s="195"/>
      <c r="DMV44" s="195"/>
      <c r="DMW44" s="195"/>
      <c r="DMX44" s="195"/>
      <c r="DMY44" s="195"/>
      <c r="DMZ44" s="195"/>
      <c r="DNA44" s="195"/>
      <c r="DNB44" s="195"/>
      <c r="DNC44" s="195"/>
      <c r="DND44" s="195"/>
      <c r="DNE44" s="195"/>
      <c r="DNF44" s="195"/>
      <c r="DNG44" s="195"/>
      <c r="DNH44" s="195"/>
      <c r="DNI44" s="195"/>
      <c r="DNJ44" s="195"/>
      <c r="DNK44" s="195"/>
      <c r="DNL44" s="195"/>
      <c r="DNM44" s="195"/>
      <c r="DNN44" s="195"/>
      <c r="DNO44" s="195"/>
      <c r="DNP44" s="195"/>
      <c r="DNQ44" s="195"/>
      <c r="DNR44" s="195"/>
      <c r="DNS44" s="195"/>
      <c r="DNT44" s="195"/>
      <c r="DNU44" s="195"/>
      <c r="DNV44" s="195"/>
      <c r="DNW44" s="195"/>
      <c r="DNX44" s="195"/>
      <c r="DNY44" s="195"/>
      <c r="DNZ44" s="195"/>
      <c r="DOA44" s="195"/>
      <c r="DOB44" s="195"/>
      <c r="DOC44" s="195"/>
      <c r="DOD44" s="195"/>
      <c r="DOE44" s="195"/>
      <c r="DOF44" s="195"/>
      <c r="DOG44" s="195"/>
      <c r="DOH44" s="195"/>
      <c r="DOI44" s="195"/>
      <c r="DOJ44" s="195"/>
      <c r="DOK44" s="195"/>
      <c r="DOL44" s="195"/>
      <c r="DOM44" s="195"/>
      <c r="DON44" s="195"/>
      <c r="DOO44" s="195"/>
      <c r="DOP44" s="195"/>
      <c r="DOQ44" s="195"/>
      <c r="DOR44" s="195"/>
      <c r="DOS44" s="195"/>
      <c r="DOT44" s="195"/>
      <c r="DOU44" s="195"/>
      <c r="DOV44" s="195"/>
      <c r="DOW44" s="195"/>
      <c r="DOX44" s="195"/>
      <c r="DOY44" s="195"/>
      <c r="DOZ44" s="195"/>
      <c r="DPA44" s="195"/>
      <c r="DPB44" s="195"/>
      <c r="DPC44" s="195"/>
      <c r="DPD44" s="195"/>
      <c r="DPE44" s="195"/>
      <c r="DPF44" s="195"/>
      <c r="DPG44" s="195"/>
      <c r="DPH44" s="195"/>
      <c r="DPI44" s="195"/>
      <c r="DPJ44" s="195"/>
      <c r="DPK44" s="195"/>
      <c r="DPL44" s="195"/>
      <c r="DPM44" s="195"/>
      <c r="DPN44" s="195"/>
      <c r="DPO44" s="195"/>
      <c r="DPP44" s="195"/>
      <c r="DPQ44" s="195"/>
      <c r="DPR44" s="195"/>
      <c r="DPS44" s="195"/>
      <c r="DPT44" s="195"/>
      <c r="DPU44" s="195"/>
      <c r="DPV44" s="195"/>
      <c r="DPW44" s="195"/>
      <c r="DPX44" s="195"/>
      <c r="DPY44" s="195"/>
      <c r="DPZ44" s="195"/>
      <c r="DQA44" s="195"/>
      <c r="DQB44" s="195"/>
      <c r="DQC44" s="195"/>
      <c r="DQD44" s="195"/>
      <c r="DQE44" s="195"/>
      <c r="DQF44" s="195"/>
      <c r="DQG44" s="195"/>
      <c r="DQH44" s="195"/>
      <c r="DQI44" s="195"/>
      <c r="DQJ44" s="195"/>
      <c r="DQK44" s="195"/>
      <c r="DQL44" s="195"/>
      <c r="DQM44" s="195"/>
      <c r="DQN44" s="195"/>
      <c r="DQO44" s="195"/>
      <c r="DQP44" s="195"/>
      <c r="DQQ44" s="195"/>
      <c r="DQR44" s="195"/>
      <c r="DQS44" s="195"/>
      <c r="DQT44" s="195"/>
      <c r="DQU44" s="195"/>
      <c r="DQV44" s="195"/>
      <c r="DQW44" s="195"/>
      <c r="DQX44" s="195"/>
      <c r="DQY44" s="195"/>
      <c r="DQZ44" s="195"/>
      <c r="DRA44" s="195"/>
      <c r="DRB44" s="195"/>
      <c r="DRC44" s="195"/>
      <c r="DRD44" s="195"/>
      <c r="DRE44" s="195"/>
      <c r="DRF44" s="195"/>
      <c r="DRG44" s="195"/>
      <c r="DRH44" s="195"/>
      <c r="DRI44" s="195"/>
      <c r="DRJ44" s="195"/>
      <c r="DRK44" s="195"/>
      <c r="DRL44" s="195"/>
      <c r="DRM44" s="195"/>
      <c r="DRN44" s="195"/>
      <c r="DRO44" s="195"/>
      <c r="DRP44" s="195"/>
      <c r="DRQ44" s="195"/>
      <c r="DRR44" s="195"/>
      <c r="DRS44" s="195"/>
      <c r="DRT44" s="195"/>
      <c r="DRU44" s="195"/>
      <c r="DRV44" s="195"/>
      <c r="DRW44" s="195"/>
      <c r="DRX44" s="195"/>
      <c r="DRY44" s="195"/>
      <c r="DRZ44" s="195"/>
      <c r="DSA44" s="195"/>
      <c r="DSB44" s="195"/>
      <c r="DSC44" s="195"/>
      <c r="DSD44" s="195"/>
      <c r="DSE44" s="195"/>
      <c r="DSF44" s="195"/>
      <c r="DSG44" s="195"/>
      <c r="DSH44" s="195"/>
      <c r="DSI44" s="195"/>
      <c r="DSJ44" s="195"/>
      <c r="DSK44" s="195"/>
      <c r="DSL44" s="195"/>
      <c r="DSM44" s="195"/>
      <c r="DSN44" s="195"/>
      <c r="DSO44" s="195"/>
      <c r="DSP44" s="195"/>
      <c r="DSQ44" s="195"/>
      <c r="DSR44" s="195"/>
      <c r="DSS44" s="195"/>
      <c r="DST44" s="195"/>
      <c r="DSU44" s="195"/>
      <c r="DSV44" s="195"/>
      <c r="DSW44" s="195"/>
      <c r="DSX44" s="195"/>
      <c r="DSY44" s="195"/>
      <c r="DSZ44" s="195"/>
      <c r="DTA44" s="195"/>
      <c r="DTB44" s="195"/>
      <c r="DTC44" s="195"/>
      <c r="DTD44" s="195"/>
      <c r="DTE44" s="195"/>
      <c r="DTF44" s="195"/>
      <c r="DTG44" s="195"/>
      <c r="DTH44" s="195"/>
      <c r="DTI44" s="195"/>
      <c r="DTJ44" s="195"/>
      <c r="DTK44" s="195"/>
      <c r="DTL44" s="195"/>
      <c r="DTM44" s="195"/>
      <c r="DTN44" s="195"/>
      <c r="DTO44" s="195"/>
      <c r="DTP44" s="195"/>
      <c r="DTQ44" s="195"/>
      <c r="DTR44" s="195"/>
      <c r="DTS44" s="195"/>
      <c r="DTT44" s="195"/>
      <c r="DTU44" s="195"/>
      <c r="DTV44" s="195"/>
      <c r="DTW44" s="195"/>
      <c r="DTX44" s="195"/>
      <c r="DTY44" s="195"/>
      <c r="DTZ44" s="195"/>
      <c r="DUA44" s="195"/>
      <c r="DUB44" s="195"/>
      <c r="DUC44" s="195"/>
      <c r="DUD44" s="195"/>
      <c r="DUE44" s="195"/>
      <c r="DUF44" s="195"/>
      <c r="DUG44" s="195"/>
      <c r="DUH44" s="195"/>
      <c r="DUI44" s="195"/>
      <c r="DUJ44" s="195"/>
      <c r="DUK44" s="195"/>
      <c r="DUL44" s="195"/>
      <c r="DUM44" s="195"/>
      <c r="DUN44" s="195"/>
      <c r="DUO44" s="195"/>
      <c r="DUP44" s="195"/>
      <c r="DUQ44" s="195"/>
      <c r="DUR44" s="195"/>
      <c r="DUS44" s="195"/>
      <c r="DUT44" s="195"/>
      <c r="DUU44" s="195"/>
      <c r="DUV44" s="195"/>
      <c r="DUW44" s="195"/>
      <c r="DUX44" s="195"/>
      <c r="DUY44" s="195"/>
      <c r="DUZ44" s="195"/>
      <c r="DVA44" s="195"/>
      <c r="DVB44" s="195"/>
      <c r="DVC44" s="195"/>
      <c r="DVD44" s="195"/>
      <c r="DVE44" s="195"/>
      <c r="DVF44" s="195"/>
      <c r="DVG44" s="195"/>
      <c r="DVH44" s="195"/>
      <c r="DVI44" s="195"/>
      <c r="DVJ44" s="195"/>
      <c r="DVK44" s="195"/>
      <c r="DVL44" s="195"/>
      <c r="DVM44" s="195"/>
      <c r="DVN44" s="195"/>
      <c r="DVO44" s="195"/>
      <c r="DVP44" s="195"/>
      <c r="DVQ44" s="195"/>
      <c r="DVR44" s="195"/>
      <c r="DVS44" s="195"/>
      <c r="DVT44" s="195"/>
      <c r="DVU44" s="195"/>
      <c r="DVV44" s="195"/>
      <c r="DVW44" s="195"/>
      <c r="DVX44" s="195"/>
      <c r="DVY44" s="195"/>
      <c r="DVZ44" s="195"/>
      <c r="DWA44" s="195"/>
      <c r="DWB44" s="195"/>
      <c r="DWC44" s="195"/>
      <c r="DWD44" s="195"/>
      <c r="DWE44" s="195"/>
      <c r="DWF44" s="195"/>
      <c r="DWG44" s="195"/>
      <c r="DWH44" s="195"/>
      <c r="DWI44" s="195"/>
      <c r="DWJ44" s="195"/>
      <c r="DWK44" s="195"/>
      <c r="DWL44" s="195"/>
      <c r="DWM44" s="195"/>
      <c r="DWN44" s="195"/>
      <c r="DWO44" s="195"/>
      <c r="DWP44" s="195"/>
      <c r="DWQ44" s="195"/>
      <c r="DWR44" s="195"/>
      <c r="DWS44" s="195"/>
      <c r="DWT44" s="195"/>
      <c r="DWU44" s="195"/>
      <c r="DWV44" s="195"/>
      <c r="DWW44" s="195"/>
      <c r="DWX44" s="195"/>
      <c r="DWY44" s="195"/>
      <c r="DWZ44" s="195"/>
      <c r="DXA44" s="195"/>
      <c r="DXB44" s="195"/>
      <c r="DXC44" s="195"/>
      <c r="DXD44" s="195"/>
      <c r="DXE44" s="195"/>
      <c r="DXF44" s="195"/>
      <c r="DXG44" s="195"/>
      <c r="DXH44" s="195"/>
      <c r="DXI44" s="195"/>
      <c r="DXJ44" s="195"/>
      <c r="DXK44" s="195"/>
      <c r="DXL44" s="195"/>
      <c r="DXM44" s="195"/>
      <c r="DXN44" s="195"/>
      <c r="DXO44" s="195"/>
      <c r="DXP44" s="195"/>
      <c r="DXQ44" s="195"/>
      <c r="DXR44" s="195"/>
      <c r="DXS44" s="195"/>
      <c r="DXT44" s="195"/>
      <c r="DXU44" s="195"/>
      <c r="DXV44" s="195"/>
      <c r="DXW44" s="195"/>
      <c r="DXX44" s="195"/>
      <c r="DXY44" s="195"/>
      <c r="DXZ44" s="195"/>
      <c r="DYA44" s="195"/>
      <c r="DYB44" s="195"/>
      <c r="DYC44" s="195"/>
      <c r="DYD44" s="195"/>
      <c r="DYE44" s="195"/>
      <c r="DYF44" s="195"/>
      <c r="DYG44" s="195"/>
      <c r="DYH44" s="195"/>
      <c r="DYI44" s="195"/>
      <c r="DYJ44" s="195"/>
      <c r="DYK44" s="195"/>
      <c r="DYL44" s="195"/>
      <c r="DYM44" s="195"/>
      <c r="DYN44" s="195"/>
      <c r="DYO44" s="195"/>
      <c r="DYP44" s="195"/>
      <c r="DYQ44" s="195"/>
      <c r="DYR44" s="195"/>
      <c r="DYS44" s="195"/>
      <c r="DYT44" s="195"/>
      <c r="DYU44" s="195"/>
      <c r="DYV44" s="195"/>
      <c r="DYW44" s="195"/>
      <c r="DYX44" s="195"/>
      <c r="DYY44" s="195"/>
      <c r="DYZ44" s="195"/>
      <c r="DZA44" s="195"/>
      <c r="DZB44" s="195"/>
      <c r="DZC44" s="195"/>
      <c r="DZD44" s="195"/>
      <c r="DZE44" s="195"/>
      <c r="DZF44" s="195"/>
      <c r="DZG44" s="195"/>
      <c r="DZH44" s="195"/>
      <c r="DZI44" s="195"/>
      <c r="DZJ44" s="195"/>
      <c r="DZK44" s="195"/>
      <c r="DZL44" s="195"/>
      <c r="DZM44" s="195"/>
      <c r="DZN44" s="195"/>
      <c r="DZO44" s="195"/>
      <c r="DZP44" s="195"/>
      <c r="DZQ44" s="195"/>
      <c r="DZR44" s="195"/>
      <c r="DZS44" s="195"/>
      <c r="DZT44" s="195"/>
      <c r="DZU44" s="195"/>
      <c r="DZV44" s="195"/>
      <c r="DZW44" s="195"/>
      <c r="DZX44" s="195"/>
      <c r="DZY44" s="195"/>
      <c r="DZZ44" s="195"/>
      <c r="EAA44" s="195"/>
      <c r="EAB44" s="195"/>
      <c r="EAC44" s="195"/>
      <c r="EAD44" s="195"/>
      <c r="EAE44" s="195"/>
      <c r="EAF44" s="195"/>
      <c r="EAG44" s="195"/>
      <c r="EAH44" s="195"/>
      <c r="EAI44" s="195"/>
      <c r="EAJ44" s="195"/>
      <c r="EAK44" s="195"/>
      <c r="EAL44" s="195"/>
      <c r="EAM44" s="195"/>
      <c r="EAN44" s="195"/>
      <c r="EAO44" s="195"/>
      <c r="EAP44" s="195"/>
      <c r="EAQ44" s="195"/>
      <c r="EAR44" s="195"/>
      <c r="EAS44" s="195"/>
      <c r="EAT44" s="195"/>
      <c r="EAU44" s="195"/>
      <c r="EAV44" s="195"/>
      <c r="EAW44" s="195"/>
      <c r="EAX44" s="195"/>
      <c r="EAY44" s="195"/>
      <c r="EAZ44" s="195"/>
      <c r="EBA44" s="195"/>
      <c r="EBB44" s="195"/>
      <c r="EBC44" s="195"/>
      <c r="EBD44" s="195"/>
      <c r="EBE44" s="195"/>
      <c r="EBF44" s="195"/>
      <c r="EBG44" s="195"/>
      <c r="EBH44" s="195"/>
      <c r="EBI44" s="195"/>
      <c r="EBJ44" s="195"/>
      <c r="EBK44" s="195"/>
      <c r="EBL44" s="195"/>
      <c r="EBM44" s="195"/>
      <c r="EBN44" s="195"/>
      <c r="EBO44" s="195"/>
      <c r="EBP44" s="195"/>
      <c r="EBQ44" s="195"/>
      <c r="EBR44" s="195"/>
      <c r="EBS44" s="195"/>
      <c r="EBT44" s="195"/>
      <c r="EBU44" s="195"/>
      <c r="EBV44" s="195"/>
      <c r="EBW44" s="195"/>
      <c r="EBX44" s="195"/>
      <c r="EBY44" s="195"/>
      <c r="EBZ44" s="195"/>
      <c r="ECA44" s="195"/>
      <c r="ECB44" s="195"/>
      <c r="ECC44" s="195"/>
      <c r="ECD44" s="195"/>
      <c r="ECE44" s="195"/>
      <c r="ECF44" s="195"/>
      <c r="ECG44" s="195"/>
      <c r="ECH44" s="195"/>
      <c r="ECI44" s="195"/>
      <c r="ECJ44" s="195"/>
      <c r="ECK44" s="195"/>
      <c r="ECL44" s="195"/>
      <c r="ECM44" s="195"/>
      <c r="ECN44" s="195"/>
      <c r="ECO44" s="195"/>
      <c r="ECP44" s="195"/>
      <c r="ECQ44" s="195"/>
      <c r="ECR44" s="195"/>
      <c r="ECS44" s="195"/>
      <c r="ECT44" s="195"/>
      <c r="ECU44" s="195"/>
      <c r="ECV44" s="195"/>
      <c r="ECW44" s="195"/>
      <c r="ECX44" s="195"/>
      <c r="ECY44" s="195"/>
      <c r="ECZ44" s="195"/>
      <c r="EDA44" s="195"/>
      <c r="EDB44" s="195"/>
      <c r="EDC44" s="195"/>
      <c r="EDD44" s="195"/>
      <c r="EDE44" s="195"/>
      <c r="EDF44" s="195"/>
      <c r="EDG44" s="195"/>
      <c r="EDH44" s="195"/>
      <c r="EDI44" s="195"/>
      <c r="EDJ44" s="195"/>
      <c r="EDK44" s="195"/>
      <c r="EDL44" s="195"/>
      <c r="EDM44" s="195"/>
      <c r="EDN44" s="195"/>
      <c r="EDO44" s="195"/>
      <c r="EDP44" s="195"/>
      <c r="EDQ44" s="195"/>
      <c r="EDR44" s="195"/>
      <c r="EDS44" s="195"/>
      <c r="EDT44" s="195"/>
      <c r="EDU44" s="195"/>
      <c r="EDV44" s="195"/>
      <c r="EDW44" s="195"/>
      <c r="EDX44" s="195"/>
      <c r="EDY44" s="195"/>
      <c r="EDZ44" s="195"/>
      <c r="EEA44" s="195"/>
      <c r="EEB44" s="195"/>
      <c r="EEC44" s="195"/>
      <c r="EED44" s="195"/>
      <c r="EEE44" s="195"/>
      <c r="EEF44" s="195"/>
      <c r="EEG44" s="195"/>
      <c r="EEH44" s="195"/>
      <c r="EEI44" s="195"/>
      <c r="EEJ44" s="195"/>
      <c r="EEK44" s="195"/>
      <c r="EEL44" s="195"/>
      <c r="EEM44" s="195"/>
      <c r="EEN44" s="195"/>
      <c r="EEO44" s="195"/>
      <c r="EEP44" s="195"/>
      <c r="EEQ44" s="195"/>
      <c r="EER44" s="195"/>
      <c r="EES44" s="195"/>
      <c r="EET44" s="195"/>
      <c r="EEU44" s="195"/>
      <c r="EEV44" s="195"/>
      <c r="EEW44" s="195"/>
      <c r="EEX44" s="195"/>
      <c r="EEY44" s="195"/>
      <c r="EEZ44" s="195"/>
      <c r="EFA44" s="195"/>
      <c r="EFB44" s="195"/>
      <c r="EFC44" s="195"/>
      <c r="EFD44" s="195"/>
      <c r="EFE44" s="195"/>
      <c r="EFF44" s="195"/>
      <c r="EFG44" s="195"/>
      <c r="EFH44" s="195"/>
      <c r="EFI44" s="195"/>
      <c r="EFJ44" s="195"/>
      <c r="EFK44" s="195"/>
      <c r="EFL44" s="195"/>
      <c r="EFM44" s="195"/>
      <c r="EFN44" s="195"/>
      <c r="EFO44" s="195"/>
      <c r="EFP44" s="195"/>
      <c r="EFQ44" s="195"/>
      <c r="EFR44" s="195"/>
      <c r="EFS44" s="195"/>
      <c r="EFT44" s="195"/>
      <c r="EFU44" s="195"/>
      <c r="EFV44" s="195"/>
      <c r="EFW44" s="195"/>
      <c r="EFX44" s="195"/>
      <c r="EFY44" s="195"/>
      <c r="EFZ44" s="195"/>
      <c r="EGA44" s="195"/>
      <c r="EGB44" s="195"/>
      <c r="EGC44" s="195"/>
      <c r="EGD44" s="195"/>
      <c r="EGE44" s="195"/>
      <c r="EGF44" s="195"/>
      <c r="EGG44" s="195"/>
      <c r="EGH44" s="195"/>
      <c r="EGI44" s="195"/>
      <c r="EGJ44" s="195"/>
      <c r="EGK44" s="195"/>
      <c r="EGL44" s="195"/>
      <c r="EGM44" s="195"/>
      <c r="EGN44" s="195"/>
      <c r="EGO44" s="195"/>
      <c r="EGP44" s="195"/>
      <c r="EGQ44" s="195"/>
      <c r="EGR44" s="195"/>
      <c r="EGS44" s="195"/>
      <c r="EGT44" s="195"/>
      <c r="EGU44" s="195"/>
      <c r="EGV44" s="195"/>
      <c r="EGW44" s="195"/>
      <c r="EGX44" s="195"/>
      <c r="EGY44" s="195"/>
      <c r="EGZ44" s="195"/>
      <c r="EHA44" s="195"/>
      <c r="EHB44" s="195"/>
      <c r="EHC44" s="195"/>
      <c r="EHD44" s="195"/>
      <c r="EHE44" s="195"/>
      <c r="EHF44" s="195"/>
      <c r="EHG44" s="195"/>
      <c r="EHH44" s="195"/>
      <c r="EHI44" s="195"/>
      <c r="EHJ44" s="195"/>
      <c r="EHK44" s="195"/>
      <c r="EHL44" s="195"/>
      <c r="EHM44" s="195"/>
      <c r="EHN44" s="195"/>
      <c r="EHO44" s="195"/>
      <c r="EHP44" s="195"/>
      <c r="EHQ44" s="195"/>
      <c r="EHR44" s="195"/>
      <c r="EHS44" s="195"/>
      <c r="EHT44" s="195"/>
      <c r="EHU44" s="195"/>
      <c r="EHV44" s="195"/>
      <c r="EHW44" s="195"/>
      <c r="EHX44" s="195"/>
      <c r="EHY44" s="195"/>
      <c r="EHZ44" s="195"/>
      <c r="EIA44" s="195"/>
      <c r="EIB44" s="195"/>
      <c r="EIC44" s="195"/>
      <c r="EID44" s="195"/>
      <c r="EIE44" s="195"/>
      <c r="EIF44" s="195"/>
      <c r="EIG44" s="195"/>
      <c r="EIH44" s="195"/>
      <c r="EII44" s="195"/>
      <c r="EIJ44" s="195"/>
      <c r="EIK44" s="195"/>
      <c r="EIL44" s="195"/>
      <c r="EIM44" s="195"/>
      <c r="EIN44" s="195"/>
      <c r="EIO44" s="195"/>
      <c r="EIP44" s="195"/>
      <c r="EIQ44" s="195"/>
      <c r="EIR44" s="195"/>
      <c r="EIS44" s="195"/>
      <c r="EIT44" s="195"/>
      <c r="EIU44" s="195"/>
      <c r="EIV44" s="195"/>
      <c r="EIW44" s="195"/>
      <c r="EIX44" s="195"/>
      <c r="EIY44" s="195"/>
      <c r="EIZ44" s="195"/>
      <c r="EJA44" s="195"/>
      <c r="EJB44" s="195"/>
      <c r="EJC44" s="195"/>
      <c r="EJD44" s="195"/>
      <c r="EJE44" s="195"/>
      <c r="EJF44" s="195"/>
      <c r="EJG44" s="195"/>
      <c r="EJH44" s="195"/>
      <c r="EJI44" s="195"/>
      <c r="EJJ44" s="195"/>
      <c r="EJK44" s="195"/>
      <c r="EJL44" s="195"/>
      <c r="EJM44" s="195"/>
      <c r="EJN44" s="195"/>
      <c r="EJO44" s="195"/>
      <c r="EJP44" s="195"/>
      <c r="EJQ44" s="195"/>
      <c r="EJR44" s="195"/>
      <c r="EJS44" s="195"/>
      <c r="EJT44" s="195"/>
      <c r="EJU44" s="195"/>
      <c r="EJV44" s="195"/>
      <c r="EJW44" s="195"/>
      <c r="EJX44" s="195"/>
      <c r="EJY44" s="195"/>
      <c r="EJZ44" s="195"/>
      <c r="EKA44" s="195"/>
      <c r="EKB44" s="195"/>
      <c r="EKC44" s="195"/>
      <c r="EKD44" s="195"/>
      <c r="EKE44" s="195"/>
      <c r="EKF44" s="195"/>
      <c r="EKG44" s="195"/>
      <c r="EKH44" s="195"/>
      <c r="EKI44" s="195"/>
      <c r="EKJ44" s="195"/>
      <c r="EKK44" s="195"/>
      <c r="EKL44" s="195"/>
      <c r="EKM44" s="195"/>
      <c r="EKN44" s="195"/>
      <c r="EKO44" s="195"/>
      <c r="EKP44" s="195"/>
      <c r="EKQ44" s="195"/>
      <c r="EKR44" s="195"/>
      <c r="EKS44" s="195"/>
      <c r="EKT44" s="195"/>
      <c r="EKU44" s="195"/>
      <c r="EKV44" s="195"/>
      <c r="EKW44" s="195"/>
      <c r="EKX44" s="195"/>
      <c r="EKY44" s="195"/>
      <c r="EKZ44" s="195"/>
      <c r="ELA44" s="195"/>
      <c r="ELB44" s="195"/>
      <c r="ELC44" s="195"/>
      <c r="ELD44" s="195"/>
      <c r="ELE44" s="195"/>
      <c r="ELF44" s="195"/>
      <c r="ELG44" s="195"/>
      <c r="ELH44" s="195"/>
      <c r="ELI44" s="195"/>
      <c r="ELJ44" s="195"/>
      <c r="ELK44" s="195"/>
      <c r="ELL44" s="195"/>
      <c r="ELM44" s="195"/>
      <c r="ELN44" s="195"/>
      <c r="ELO44" s="195"/>
      <c r="ELP44" s="195"/>
      <c r="ELQ44" s="195"/>
      <c r="ELR44" s="195"/>
      <c r="ELS44" s="195"/>
      <c r="ELT44" s="195"/>
      <c r="ELU44" s="195"/>
      <c r="ELV44" s="195"/>
      <c r="ELW44" s="195"/>
      <c r="ELX44" s="195"/>
      <c r="ELY44" s="195"/>
      <c r="ELZ44" s="195"/>
      <c r="EMA44" s="195"/>
      <c r="EMB44" s="195"/>
      <c r="EMC44" s="195"/>
      <c r="EMD44" s="195"/>
      <c r="EME44" s="195"/>
      <c r="EMF44" s="195"/>
      <c r="EMG44" s="195"/>
      <c r="EMH44" s="195"/>
      <c r="EMI44" s="195"/>
      <c r="EMJ44" s="195"/>
      <c r="EMK44" s="195"/>
      <c r="EML44" s="195"/>
      <c r="EMM44" s="195"/>
      <c r="EMN44" s="195"/>
      <c r="EMO44" s="195"/>
      <c r="EMP44" s="195"/>
      <c r="EMQ44" s="195"/>
      <c r="EMR44" s="195"/>
      <c r="EMS44" s="195"/>
      <c r="EMT44" s="195"/>
      <c r="EMU44" s="195"/>
      <c r="EMV44" s="195"/>
      <c r="EMW44" s="195"/>
      <c r="EMX44" s="195"/>
      <c r="EMY44" s="195"/>
      <c r="EMZ44" s="195"/>
      <c r="ENA44" s="195"/>
      <c r="ENB44" s="195"/>
      <c r="ENC44" s="195"/>
      <c r="END44" s="195"/>
      <c r="ENE44" s="195"/>
      <c r="ENF44" s="195"/>
      <c r="ENG44" s="195"/>
      <c r="ENH44" s="195"/>
      <c r="ENI44" s="195"/>
      <c r="ENJ44" s="195"/>
      <c r="ENK44" s="195"/>
      <c r="ENL44" s="195"/>
      <c r="ENM44" s="195"/>
      <c r="ENN44" s="195"/>
      <c r="ENO44" s="195"/>
      <c r="ENP44" s="195"/>
      <c r="ENQ44" s="195"/>
      <c r="ENR44" s="195"/>
      <c r="ENS44" s="195"/>
      <c r="ENT44" s="195"/>
      <c r="ENU44" s="195"/>
      <c r="ENV44" s="195"/>
      <c r="ENW44" s="195"/>
      <c r="ENX44" s="195"/>
      <c r="ENY44" s="195"/>
      <c r="ENZ44" s="195"/>
      <c r="EOA44" s="195"/>
      <c r="EOB44" s="195"/>
      <c r="EOC44" s="195"/>
      <c r="EOD44" s="195"/>
      <c r="EOE44" s="195"/>
      <c r="EOF44" s="195"/>
      <c r="EOG44" s="195"/>
      <c r="EOH44" s="195"/>
      <c r="EOI44" s="195"/>
      <c r="EOJ44" s="195"/>
      <c r="EOK44" s="195"/>
      <c r="EOL44" s="195"/>
      <c r="EOM44" s="195"/>
      <c r="EON44" s="195"/>
      <c r="EOO44" s="195"/>
      <c r="EOP44" s="195"/>
      <c r="EOQ44" s="195"/>
      <c r="EOR44" s="195"/>
      <c r="EOS44" s="195"/>
      <c r="EOT44" s="195"/>
      <c r="EOU44" s="195"/>
      <c r="EOV44" s="195"/>
      <c r="EOW44" s="195"/>
      <c r="EOX44" s="195"/>
      <c r="EOY44" s="195"/>
      <c r="EOZ44" s="195"/>
      <c r="EPA44" s="195"/>
      <c r="EPB44" s="195"/>
      <c r="EPC44" s="195"/>
      <c r="EPD44" s="195"/>
      <c r="EPE44" s="195"/>
      <c r="EPF44" s="195"/>
      <c r="EPG44" s="195"/>
      <c r="EPH44" s="195"/>
      <c r="EPI44" s="195"/>
      <c r="EPJ44" s="195"/>
      <c r="EPK44" s="195"/>
      <c r="EPL44" s="195"/>
      <c r="EPM44" s="195"/>
      <c r="EPN44" s="195"/>
      <c r="EPO44" s="195"/>
      <c r="EPP44" s="195"/>
      <c r="EPQ44" s="195"/>
      <c r="EPR44" s="195"/>
      <c r="EPS44" s="195"/>
      <c r="EPT44" s="195"/>
      <c r="EPU44" s="195"/>
      <c r="EPV44" s="195"/>
      <c r="EPW44" s="195"/>
      <c r="EPX44" s="195"/>
      <c r="EPY44" s="195"/>
      <c r="EPZ44" s="195"/>
      <c r="EQA44" s="195"/>
      <c r="EQB44" s="195"/>
      <c r="EQC44" s="195"/>
      <c r="EQD44" s="195"/>
      <c r="EQE44" s="195"/>
      <c r="EQF44" s="195"/>
      <c r="EQG44" s="195"/>
      <c r="EQH44" s="195"/>
      <c r="EQI44" s="195"/>
      <c r="EQJ44" s="195"/>
      <c r="EQK44" s="195"/>
      <c r="EQL44" s="195"/>
      <c r="EQM44" s="195"/>
      <c r="EQN44" s="195"/>
      <c r="EQO44" s="195"/>
      <c r="EQP44" s="195"/>
      <c r="EQQ44" s="195"/>
      <c r="EQR44" s="195"/>
      <c r="EQS44" s="195"/>
      <c r="EQT44" s="195"/>
      <c r="EQU44" s="195"/>
      <c r="EQV44" s="195"/>
      <c r="EQW44" s="195"/>
      <c r="EQX44" s="195"/>
      <c r="EQY44" s="195"/>
      <c r="EQZ44" s="195"/>
      <c r="ERA44" s="195"/>
      <c r="ERB44" s="195"/>
      <c r="ERC44" s="195"/>
      <c r="ERD44" s="195"/>
      <c r="ERE44" s="195"/>
      <c r="ERF44" s="195"/>
      <c r="ERG44" s="195"/>
      <c r="ERH44" s="195"/>
      <c r="ERI44" s="195"/>
      <c r="ERJ44" s="195"/>
      <c r="ERK44" s="195"/>
      <c r="ERL44" s="195"/>
      <c r="ERM44" s="195"/>
      <c r="ERN44" s="195"/>
      <c r="ERO44" s="195"/>
      <c r="ERP44" s="195"/>
      <c r="ERQ44" s="195"/>
      <c r="ERR44" s="195"/>
      <c r="ERS44" s="195"/>
      <c r="ERT44" s="195"/>
      <c r="ERU44" s="195"/>
      <c r="ERV44" s="195"/>
      <c r="ERW44" s="195"/>
      <c r="ERX44" s="195"/>
      <c r="ERY44" s="195"/>
      <c r="ERZ44" s="195"/>
      <c r="ESA44" s="195"/>
      <c r="ESB44" s="195"/>
      <c r="ESC44" s="195"/>
      <c r="ESD44" s="195"/>
      <c r="ESE44" s="195"/>
      <c r="ESF44" s="195"/>
      <c r="ESG44" s="195"/>
      <c r="ESH44" s="195"/>
      <c r="ESI44" s="195"/>
      <c r="ESJ44" s="195"/>
      <c r="ESK44" s="195"/>
      <c r="ESL44" s="195"/>
      <c r="ESM44" s="195"/>
      <c r="ESN44" s="195"/>
      <c r="ESO44" s="195"/>
      <c r="ESP44" s="195"/>
      <c r="ESQ44" s="195"/>
      <c r="ESR44" s="195"/>
      <c r="ESS44" s="195"/>
      <c r="EST44" s="195"/>
      <c r="ESU44" s="195"/>
      <c r="ESV44" s="195"/>
      <c r="ESW44" s="195"/>
      <c r="ESX44" s="195"/>
      <c r="ESY44" s="195"/>
      <c r="ESZ44" s="195"/>
      <c r="ETA44" s="195"/>
      <c r="ETB44" s="195"/>
      <c r="ETC44" s="195"/>
      <c r="ETD44" s="195"/>
      <c r="ETE44" s="195"/>
      <c r="ETF44" s="195"/>
      <c r="ETG44" s="195"/>
      <c r="ETH44" s="195"/>
      <c r="ETI44" s="195"/>
      <c r="ETJ44" s="195"/>
      <c r="ETK44" s="195"/>
      <c r="ETL44" s="195"/>
      <c r="ETM44" s="195"/>
      <c r="ETN44" s="195"/>
      <c r="ETO44" s="195"/>
      <c r="ETP44" s="195"/>
      <c r="ETQ44" s="195"/>
      <c r="ETR44" s="195"/>
      <c r="ETS44" s="195"/>
      <c r="ETT44" s="195"/>
      <c r="ETU44" s="195"/>
      <c r="ETV44" s="195"/>
      <c r="ETW44" s="195"/>
      <c r="ETX44" s="195"/>
      <c r="ETY44" s="195"/>
      <c r="ETZ44" s="195"/>
      <c r="EUA44" s="195"/>
      <c r="EUB44" s="195"/>
      <c r="EUC44" s="195"/>
      <c r="EUD44" s="195"/>
      <c r="EUE44" s="195"/>
      <c r="EUF44" s="195"/>
      <c r="EUG44" s="195"/>
      <c r="EUH44" s="195"/>
      <c r="EUI44" s="195"/>
      <c r="EUJ44" s="195"/>
      <c r="EUK44" s="195"/>
      <c r="EUL44" s="195"/>
      <c r="EUM44" s="195"/>
      <c r="EUN44" s="195"/>
      <c r="EUO44" s="195"/>
      <c r="EUP44" s="195"/>
      <c r="EUQ44" s="195"/>
      <c r="EUR44" s="195"/>
      <c r="EUS44" s="195"/>
      <c r="EUT44" s="195"/>
      <c r="EUU44" s="195"/>
      <c r="EUV44" s="195"/>
      <c r="EUW44" s="195"/>
      <c r="EUX44" s="195"/>
      <c r="EUY44" s="195"/>
      <c r="EUZ44" s="195"/>
      <c r="EVA44" s="195"/>
      <c r="EVB44" s="195"/>
      <c r="EVC44" s="195"/>
      <c r="EVD44" s="195"/>
      <c r="EVE44" s="195"/>
      <c r="EVF44" s="195"/>
      <c r="EVG44" s="195"/>
      <c r="EVH44" s="195"/>
      <c r="EVI44" s="195"/>
      <c r="EVJ44" s="195"/>
      <c r="EVK44" s="195"/>
      <c r="EVL44" s="195"/>
      <c r="EVM44" s="195"/>
      <c r="EVN44" s="195"/>
      <c r="EVO44" s="195"/>
      <c r="EVP44" s="195"/>
      <c r="EVQ44" s="195"/>
      <c r="EVR44" s="195"/>
      <c r="EVS44" s="195"/>
      <c r="EVT44" s="195"/>
      <c r="EVU44" s="195"/>
      <c r="EVV44" s="195"/>
      <c r="EVW44" s="195"/>
      <c r="EVX44" s="195"/>
      <c r="EVY44" s="195"/>
      <c r="EVZ44" s="195"/>
      <c r="EWA44" s="195"/>
      <c r="EWB44" s="195"/>
      <c r="EWC44" s="195"/>
      <c r="EWD44" s="195"/>
      <c r="EWE44" s="195"/>
      <c r="EWF44" s="195"/>
      <c r="EWG44" s="195"/>
      <c r="EWH44" s="195"/>
      <c r="EWI44" s="195"/>
      <c r="EWJ44" s="195"/>
      <c r="EWK44" s="195"/>
      <c r="EWL44" s="195"/>
      <c r="EWM44" s="195"/>
      <c r="EWN44" s="195"/>
      <c r="EWO44" s="195"/>
      <c r="EWP44" s="195"/>
      <c r="EWQ44" s="195"/>
      <c r="EWR44" s="195"/>
      <c r="EWS44" s="195"/>
      <c r="EWT44" s="195"/>
      <c r="EWU44" s="195"/>
      <c r="EWV44" s="195"/>
      <c r="EWW44" s="195"/>
      <c r="EWX44" s="195"/>
      <c r="EWY44" s="195"/>
      <c r="EWZ44" s="195"/>
      <c r="EXA44" s="195"/>
      <c r="EXB44" s="195"/>
      <c r="EXC44" s="195"/>
      <c r="EXD44" s="195"/>
      <c r="EXE44" s="195"/>
      <c r="EXF44" s="195"/>
      <c r="EXG44" s="195"/>
      <c r="EXH44" s="195"/>
      <c r="EXI44" s="195"/>
      <c r="EXJ44" s="195"/>
      <c r="EXK44" s="195"/>
      <c r="EXL44" s="195"/>
      <c r="EXM44" s="195"/>
      <c r="EXN44" s="195"/>
      <c r="EXO44" s="195"/>
      <c r="EXP44" s="195"/>
      <c r="EXQ44" s="195"/>
      <c r="EXR44" s="195"/>
      <c r="EXS44" s="195"/>
      <c r="EXT44" s="195"/>
      <c r="EXU44" s="195"/>
      <c r="EXV44" s="195"/>
      <c r="EXW44" s="195"/>
      <c r="EXX44" s="195"/>
      <c r="EXY44" s="195"/>
      <c r="EXZ44" s="195"/>
      <c r="EYA44" s="195"/>
      <c r="EYB44" s="195"/>
      <c r="EYC44" s="195"/>
      <c r="EYD44" s="195"/>
      <c r="EYE44" s="195"/>
      <c r="EYF44" s="195"/>
      <c r="EYG44" s="195"/>
      <c r="EYH44" s="195"/>
      <c r="EYI44" s="195"/>
      <c r="EYJ44" s="195"/>
      <c r="EYK44" s="195"/>
      <c r="EYL44" s="195"/>
      <c r="EYM44" s="195"/>
      <c r="EYN44" s="195"/>
      <c r="EYO44" s="195"/>
      <c r="EYP44" s="195"/>
      <c r="EYQ44" s="195"/>
      <c r="EYR44" s="195"/>
      <c r="EYS44" s="195"/>
      <c r="EYT44" s="195"/>
      <c r="EYU44" s="195"/>
      <c r="EYV44" s="195"/>
      <c r="EYW44" s="195"/>
      <c r="EYX44" s="195"/>
      <c r="EYY44" s="195"/>
      <c r="EYZ44" s="195"/>
      <c r="EZA44" s="195"/>
      <c r="EZB44" s="195"/>
      <c r="EZC44" s="195"/>
      <c r="EZD44" s="195"/>
      <c r="EZE44" s="195"/>
      <c r="EZF44" s="195"/>
      <c r="EZG44" s="195"/>
      <c r="EZH44" s="195"/>
      <c r="EZI44" s="195"/>
      <c r="EZJ44" s="195"/>
      <c r="EZK44" s="195"/>
      <c r="EZL44" s="195"/>
      <c r="EZM44" s="195"/>
      <c r="EZN44" s="195"/>
      <c r="EZO44" s="195"/>
      <c r="EZP44" s="195"/>
      <c r="EZQ44" s="195"/>
      <c r="EZR44" s="195"/>
      <c r="EZS44" s="195"/>
      <c r="EZT44" s="195"/>
      <c r="EZU44" s="195"/>
      <c r="EZV44" s="195"/>
      <c r="EZW44" s="195"/>
      <c r="EZX44" s="195"/>
      <c r="EZY44" s="195"/>
      <c r="EZZ44" s="195"/>
      <c r="FAA44" s="195"/>
      <c r="FAB44" s="195"/>
      <c r="FAC44" s="195"/>
      <c r="FAD44" s="195"/>
      <c r="FAE44" s="195"/>
      <c r="FAF44" s="195"/>
      <c r="FAG44" s="195"/>
      <c r="FAH44" s="195"/>
      <c r="FAI44" s="195"/>
      <c r="FAJ44" s="195"/>
      <c r="FAK44" s="195"/>
      <c r="FAL44" s="195"/>
      <c r="FAM44" s="195"/>
      <c r="FAN44" s="195"/>
      <c r="FAO44" s="195"/>
      <c r="FAP44" s="195"/>
      <c r="FAQ44" s="195"/>
      <c r="FAR44" s="195"/>
      <c r="FAS44" s="195"/>
      <c r="FAT44" s="195"/>
      <c r="FAU44" s="195"/>
      <c r="FAV44" s="195"/>
      <c r="FAW44" s="195"/>
      <c r="FAX44" s="195"/>
      <c r="FAY44" s="195"/>
      <c r="FAZ44" s="195"/>
      <c r="FBA44" s="195"/>
      <c r="FBB44" s="195"/>
      <c r="FBC44" s="195"/>
      <c r="FBD44" s="195"/>
      <c r="FBE44" s="195"/>
      <c r="FBF44" s="195"/>
      <c r="FBG44" s="195"/>
      <c r="FBH44" s="195"/>
      <c r="FBI44" s="195"/>
      <c r="FBJ44" s="195"/>
      <c r="FBK44" s="195"/>
      <c r="FBL44" s="195"/>
      <c r="FBM44" s="195"/>
      <c r="FBN44" s="195"/>
      <c r="FBO44" s="195"/>
      <c r="FBP44" s="195"/>
      <c r="FBQ44" s="195"/>
      <c r="FBR44" s="195"/>
      <c r="FBS44" s="195"/>
      <c r="FBT44" s="195"/>
      <c r="FBU44" s="195"/>
      <c r="FBV44" s="195"/>
      <c r="FBW44" s="195"/>
      <c r="FBX44" s="195"/>
      <c r="FBY44" s="195"/>
      <c r="FBZ44" s="195"/>
      <c r="FCA44" s="195"/>
      <c r="FCB44" s="195"/>
      <c r="FCC44" s="195"/>
      <c r="FCD44" s="195"/>
      <c r="FCE44" s="195"/>
      <c r="FCF44" s="195"/>
      <c r="FCG44" s="195"/>
      <c r="FCH44" s="195"/>
      <c r="FCI44" s="195"/>
      <c r="FCJ44" s="195"/>
      <c r="FCK44" s="195"/>
      <c r="FCL44" s="195"/>
      <c r="FCM44" s="195"/>
      <c r="FCN44" s="195"/>
      <c r="FCO44" s="195"/>
      <c r="FCP44" s="195"/>
      <c r="FCQ44" s="195"/>
      <c r="FCR44" s="195"/>
      <c r="FCS44" s="195"/>
      <c r="FCT44" s="195"/>
      <c r="FCU44" s="195"/>
      <c r="FCV44" s="195"/>
      <c r="FCW44" s="195"/>
      <c r="FCX44" s="195"/>
      <c r="FCY44" s="195"/>
      <c r="FCZ44" s="195"/>
      <c r="FDA44" s="195"/>
      <c r="FDB44" s="195"/>
      <c r="FDC44" s="195"/>
      <c r="FDD44" s="195"/>
      <c r="FDE44" s="195"/>
      <c r="FDF44" s="195"/>
      <c r="FDG44" s="195"/>
      <c r="FDH44" s="195"/>
      <c r="FDI44" s="195"/>
      <c r="FDJ44" s="195"/>
      <c r="FDK44" s="195"/>
      <c r="FDL44" s="195"/>
      <c r="FDM44" s="195"/>
      <c r="FDN44" s="195"/>
      <c r="FDO44" s="195"/>
      <c r="FDP44" s="195"/>
      <c r="FDQ44" s="195"/>
      <c r="FDR44" s="195"/>
      <c r="FDS44" s="195"/>
      <c r="FDT44" s="195"/>
      <c r="FDU44" s="195"/>
      <c r="FDV44" s="195"/>
      <c r="FDW44" s="195"/>
      <c r="FDX44" s="195"/>
      <c r="FDY44" s="195"/>
      <c r="FDZ44" s="195"/>
      <c r="FEA44" s="195"/>
      <c r="FEB44" s="195"/>
      <c r="FEC44" s="195"/>
      <c r="FED44" s="195"/>
      <c r="FEE44" s="195"/>
      <c r="FEF44" s="195"/>
      <c r="FEG44" s="195"/>
      <c r="FEH44" s="195"/>
      <c r="FEI44" s="195"/>
      <c r="FEJ44" s="195"/>
      <c r="FEK44" s="195"/>
      <c r="FEL44" s="195"/>
      <c r="FEM44" s="195"/>
      <c r="FEN44" s="195"/>
      <c r="FEO44" s="195"/>
      <c r="FEP44" s="195"/>
      <c r="FEQ44" s="195"/>
      <c r="FER44" s="195"/>
      <c r="FES44" s="195"/>
      <c r="FET44" s="195"/>
      <c r="FEU44" s="195"/>
      <c r="FEV44" s="195"/>
      <c r="FEW44" s="195"/>
      <c r="FEX44" s="195"/>
      <c r="FEY44" s="195"/>
      <c r="FEZ44" s="195"/>
      <c r="FFA44" s="195"/>
      <c r="FFB44" s="195"/>
      <c r="FFC44" s="195"/>
      <c r="FFD44" s="195"/>
      <c r="FFE44" s="195"/>
      <c r="FFF44" s="195"/>
      <c r="FFG44" s="195"/>
      <c r="FFH44" s="195"/>
      <c r="FFI44" s="195"/>
      <c r="FFJ44" s="195"/>
      <c r="FFK44" s="195"/>
      <c r="FFL44" s="195"/>
      <c r="FFM44" s="195"/>
      <c r="FFN44" s="195"/>
      <c r="FFO44" s="195"/>
      <c r="FFP44" s="195"/>
      <c r="FFQ44" s="195"/>
      <c r="FFR44" s="195"/>
      <c r="FFS44" s="195"/>
      <c r="FFT44" s="195"/>
      <c r="FFU44" s="195"/>
      <c r="FFV44" s="195"/>
      <c r="FFW44" s="195"/>
      <c r="FFX44" s="195"/>
      <c r="FFY44" s="195"/>
      <c r="FFZ44" s="195"/>
      <c r="FGA44" s="195"/>
      <c r="FGB44" s="195"/>
      <c r="FGC44" s="195"/>
      <c r="FGD44" s="195"/>
      <c r="FGE44" s="195"/>
      <c r="FGF44" s="195"/>
      <c r="FGG44" s="195"/>
      <c r="FGH44" s="195"/>
      <c r="FGI44" s="195"/>
      <c r="FGJ44" s="195"/>
      <c r="FGK44" s="195"/>
      <c r="FGL44" s="195"/>
      <c r="FGM44" s="195"/>
      <c r="FGN44" s="195"/>
      <c r="FGO44" s="195"/>
      <c r="FGP44" s="195"/>
      <c r="FGQ44" s="195"/>
      <c r="FGR44" s="195"/>
      <c r="FGS44" s="195"/>
      <c r="FGT44" s="195"/>
      <c r="FGU44" s="195"/>
      <c r="FGV44" s="195"/>
      <c r="FGW44" s="195"/>
      <c r="FGX44" s="195"/>
      <c r="FGY44" s="195"/>
      <c r="FGZ44" s="195"/>
      <c r="FHA44" s="195"/>
      <c r="FHB44" s="195"/>
      <c r="FHC44" s="195"/>
      <c r="FHD44" s="195"/>
      <c r="FHE44" s="195"/>
      <c r="FHF44" s="195"/>
      <c r="FHG44" s="195"/>
      <c r="FHH44" s="195"/>
      <c r="FHI44" s="195"/>
      <c r="FHJ44" s="195"/>
      <c r="FHK44" s="195"/>
      <c r="FHL44" s="195"/>
      <c r="FHM44" s="195"/>
      <c r="FHN44" s="195"/>
      <c r="FHO44" s="195"/>
      <c r="FHP44" s="195"/>
      <c r="FHQ44" s="195"/>
      <c r="FHR44" s="195"/>
      <c r="FHS44" s="195"/>
      <c r="FHT44" s="195"/>
      <c r="FHU44" s="195"/>
      <c r="FHV44" s="195"/>
      <c r="FHW44" s="195"/>
      <c r="FHX44" s="195"/>
      <c r="FHY44" s="195"/>
      <c r="FHZ44" s="195"/>
      <c r="FIA44" s="195"/>
      <c r="FIB44" s="195"/>
      <c r="FIC44" s="195"/>
      <c r="FID44" s="195"/>
      <c r="FIE44" s="195"/>
      <c r="FIF44" s="195"/>
      <c r="FIG44" s="195"/>
      <c r="FIH44" s="195"/>
      <c r="FII44" s="195"/>
      <c r="FIJ44" s="195"/>
      <c r="FIK44" s="195"/>
      <c r="FIL44" s="195"/>
      <c r="FIM44" s="195"/>
      <c r="FIN44" s="195"/>
      <c r="FIO44" s="195"/>
      <c r="FIP44" s="195"/>
      <c r="FIQ44" s="195"/>
      <c r="FIR44" s="195"/>
      <c r="FIS44" s="195"/>
      <c r="FIT44" s="195"/>
      <c r="FIU44" s="195"/>
      <c r="FIV44" s="195"/>
      <c r="FIW44" s="195"/>
      <c r="FIX44" s="195"/>
      <c r="FIY44" s="195"/>
      <c r="FIZ44" s="195"/>
      <c r="FJA44" s="195"/>
      <c r="FJB44" s="195"/>
      <c r="FJC44" s="195"/>
      <c r="FJD44" s="195"/>
      <c r="FJE44" s="195"/>
      <c r="FJF44" s="195"/>
      <c r="FJG44" s="195"/>
      <c r="FJH44" s="195"/>
      <c r="FJI44" s="195"/>
      <c r="FJJ44" s="195"/>
      <c r="FJK44" s="195"/>
      <c r="FJL44" s="195"/>
      <c r="FJM44" s="195"/>
      <c r="FJN44" s="195"/>
      <c r="FJO44" s="195"/>
      <c r="FJP44" s="195"/>
      <c r="FJQ44" s="195"/>
      <c r="FJR44" s="195"/>
      <c r="FJS44" s="195"/>
      <c r="FJT44" s="195"/>
      <c r="FJU44" s="195"/>
      <c r="FJV44" s="195"/>
      <c r="FJW44" s="195"/>
      <c r="FJX44" s="195"/>
      <c r="FJY44" s="195"/>
      <c r="FJZ44" s="195"/>
      <c r="FKA44" s="195"/>
      <c r="FKB44" s="195"/>
      <c r="FKC44" s="195"/>
      <c r="FKD44" s="195"/>
      <c r="FKE44" s="195"/>
      <c r="FKF44" s="195"/>
      <c r="FKG44" s="195"/>
      <c r="FKH44" s="195"/>
      <c r="FKI44" s="195"/>
      <c r="FKJ44" s="195"/>
      <c r="FKK44" s="195"/>
      <c r="FKL44" s="195"/>
      <c r="FKM44" s="195"/>
      <c r="FKN44" s="195"/>
      <c r="FKO44" s="195"/>
      <c r="FKP44" s="195"/>
      <c r="FKQ44" s="195"/>
      <c r="FKR44" s="195"/>
      <c r="FKS44" s="195"/>
      <c r="FKT44" s="195"/>
      <c r="FKU44" s="195"/>
      <c r="FKV44" s="195"/>
      <c r="FKW44" s="195"/>
      <c r="FKX44" s="195"/>
      <c r="FKY44" s="195"/>
      <c r="FKZ44" s="195"/>
      <c r="FLA44" s="195"/>
      <c r="FLB44" s="195"/>
      <c r="FLC44" s="195"/>
      <c r="FLD44" s="195"/>
      <c r="FLE44" s="195"/>
      <c r="FLF44" s="195"/>
      <c r="FLG44" s="195"/>
      <c r="FLH44" s="195"/>
      <c r="FLI44" s="195"/>
      <c r="FLJ44" s="195"/>
      <c r="FLK44" s="195"/>
      <c r="FLL44" s="195"/>
      <c r="FLM44" s="195"/>
      <c r="FLN44" s="195"/>
      <c r="FLO44" s="195"/>
      <c r="FLP44" s="195"/>
      <c r="FLQ44" s="195"/>
      <c r="FLR44" s="195"/>
      <c r="FLS44" s="195"/>
      <c r="FLT44" s="195"/>
      <c r="FLU44" s="195"/>
      <c r="FLV44" s="195"/>
      <c r="FLW44" s="195"/>
      <c r="FLX44" s="195"/>
      <c r="FLY44" s="195"/>
      <c r="FLZ44" s="195"/>
      <c r="FMA44" s="195"/>
      <c r="FMB44" s="195"/>
      <c r="FMC44" s="195"/>
      <c r="FMD44" s="195"/>
      <c r="FME44" s="195"/>
      <c r="FMF44" s="195"/>
      <c r="FMG44" s="195"/>
      <c r="FMH44" s="195"/>
      <c r="FMI44" s="195"/>
      <c r="FMJ44" s="195"/>
      <c r="FMK44" s="195"/>
      <c r="FML44" s="195"/>
      <c r="FMM44" s="195"/>
      <c r="FMN44" s="195"/>
      <c r="FMO44" s="195"/>
      <c r="FMP44" s="195"/>
      <c r="FMQ44" s="195"/>
      <c r="FMR44" s="195"/>
      <c r="FMS44" s="195"/>
      <c r="FMT44" s="195"/>
      <c r="FMU44" s="195"/>
      <c r="FMV44" s="195"/>
      <c r="FMW44" s="195"/>
      <c r="FMX44" s="195"/>
      <c r="FMY44" s="195"/>
      <c r="FMZ44" s="195"/>
      <c r="FNA44" s="195"/>
      <c r="FNB44" s="195"/>
      <c r="FNC44" s="195"/>
      <c r="FND44" s="195"/>
      <c r="FNE44" s="195"/>
      <c r="FNF44" s="195"/>
      <c r="FNG44" s="195"/>
      <c r="FNH44" s="195"/>
      <c r="FNI44" s="195"/>
      <c r="FNJ44" s="195"/>
      <c r="FNK44" s="195"/>
      <c r="FNL44" s="195"/>
      <c r="FNM44" s="195"/>
      <c r="FNN44" s="195"/>
      <c r="FNO44" s="195"/>
      <c r="FNP44" s="195"/>
      <c r="FNQ44" s="195"/>
      <c r="FNR44" s="195"/>
      <c r="FNS44" s="195"/>
      <c r="FNT44" s="195"/>
      <c r="FNU44" s="195"/>
      <c r="FNV44" s="195"/>
      <c r="FNW44" s="195"/>
      <c r="FNX44" s="195"/>
      <c r="FNY44" s="195"/>
      <c r="FNZ44" s="195"/>
      <c r="FOA44" s="195"/>
      <c r="FOB44" s="195"/>
      <c r="FOC44" s="195"/>
      <c r="FOD44" s="195"/>
      <c r="FOE44" s="195"/>
      <c r="FOF44" s="195"/>
      <c r="FOG44" s="195"/>
      <c r="FOH44" s="195"/>
      <c r="FOI44" s="195"/>
      <c r="FOJ44" s="195"/>
      <c r="FOK44" s="195"/>
      <c r="FOL44" s="195"/>
      <c r="FOM44" s="195"/>
      <c r="FON44" s="195"/>
      <c r="FOO44" s="195"/>
      <c r="FOP44" s="195"/>
      <c r="FOQ44" s="195"/>
      <c r="FOR44" s="195"/>
      <c r="FOS44" s="195"/>
      <c r="FOT44" s="195"/>
      <c r="FOU44" s="195"/>
      <c r="FOV44" s="195"/>
      <c r="FOW44" s="195"/>
      <c r="FOX44" s="195"/>
      <c r="FOY44" s="195"/>
      <c r="FOZ44" s="195"/>
      <c r="FPA44" s="195"/>
      <c r="FPB44" s="195"/>
      <c r="FPC44" s="195"/>
      <c r="FPD44" s="195"/>
      <c r="FPE44" s="195"/>
      <c r="FPF44" s="195"/>
      <c r="FPG44" s="195"/>
      <c r="FPH44" s="195"/>
      <c r="FPI44" s="195"/>
      <c r="FPJ44" s="195"/>
      <c r="FPK44" s="195"/>
      <c r="FPL44" s="195"/>
      <c r="FPM44" s="195"/>
      <c r="FPN44" s="195"/>
      <c r="FPO44" s="195"/>
      <c r="FPP44" s="195"/>
      <c r="FPQ44" s="195"/>
      <c r="FPR44" s="195"/>
      <c r="FPS44" s="195"/>
      <c r="FPT44" s="195"/>
      <c r="FPU44" s="195"/>
      <c r="FPV44" s="195"/>
      <c r="FPW44" s="195"/>
      <c r="FPX44" s="195"/>
      <c r="FPY44" s="195"/>
      <c r="FPZ44" s="195"/>
      <c r="FQA44" s="195"/>
      <c r="FQB44" s="195"/>
      <c r="FQC44" s="195"/>
      <c r="FQD44" s="195"/>
      <c r="FQE44" s="195"/>
      <c r="FQF44" s="195"/>
      <c r="FQG44" s="195"/>
      <c r="FQH44" s="195"/>
      <c r="FQI44" s="195"/>
      <c r="FQJ44" s="195"/>
      <c r="FQK44" s="195"/>
      <c r="FQL44" s="195"/>
      <c r="FQM44" s="195"/>
      <c r="FQN44" s="195"/>
      <c r="FQO44" s="195"/>
      <c r="FQP44" s="195"/>
      <c r="FQQ44" s="195"/>
      <c r="FQR44" s="195"/>
      <c r="FQS44" s="195"/>
      <c r="FQT44" s="195"/>
      <c r="FQU44" s="195"/>
      <c r="FQV44" s="195"/>
      <c r="FQW44" s="195"/>
      <c r="FQX44" s="195"/>
      <c r="FQY44" s="195"/>
      <c r="FQZ44" s="195"/>
      <c r="FRA44" s="195"/>
      <c r="FRB44" s="195"/>
      <c r="FRC44" s="195"/>
      <c r="FRD44" s="195"/>
      <c r="FRE44" s="195"/>
      <c r="FRF44" s="195"/>
      <c r="FRG44" s="195"/>
      <c r="FRH44" s="195"/>
      <c r="FRI44" s="195"/>
      <c r="FRJ44" s="195"/>
      <c r="FRK44" s="195"/>
      <c r="FRL44" s="195"/>
      <c r="FRM44" s="195"/>
      <c r="FRN44" s="195"/>
      <c r="FRO44" s="195"/>
      <c r="FRP44" s="195"/>
      <c r="FRQ44" s="195"/>
      <c r="FRR44" s="195"/>
      <c r="FRS44" s="195"/>
      <c r="FRT44" s="195"/>
      <c r="FRU44" s="195"/>
      <c r="FRV44" s="195"/>
      <c r="FRW44" s="195"/>
      <c r="FRX44" s="195"/>
      <c r="FRY44" s="195"/>
      <c r="FRZ44" s="195"/>
      <c r="FSA44" s="195"/>
      <c r="FSB44" s="195"/>
      <c r="FSC44" s="195"/>
      <c r="FSD44" s="195"/>
      <c r="FSE44" s="195"/>
      <c r="FSF44" s="195"/>
      <c r="FSG44" s="195"/>
      <c r="FSH44" s="195"/>
      <c r="FSI44" s="195"/>
      <c r="FSJ44" s="195"/>
      <c r="FSK44" s="195"/>
      <c r="FSL44" s="195"/>
      <c r="FSM44" s="195"/>
      <c r="FSN44" s="195"/>
      <c r="FSO44" s="195"/>
      <c r="FSP44" s="195"/>
      <c r="FSQ44" s="195"/>
      <c r="FSR44" s="195"/>
      <c r="FSS44" s="195"/>
      <c r="FST44" s="195"/>
      <c r="FSU44" s="195"/>
      <c r="FSV44" s="195"/>
      <c r="FSW44" s="195"/>
      <c r="FSX44" s="195"/>
      <c r="FSY44" s="195"/>
      <c r="FSZ44" s="195"/>
      <c r="FTA44" s="195"/>
      <c r="FTB44" s="195"/>
      <c r="FTC44" s="195"/>
      <c r="FTD44" s="195"/>
      <c r="FTE44" s="195"/>
      <c r="FTF44" s="195"/>
      <c r="FTG44" s="195"/>
      <c r="FTH44" s="195"/>
      <c r="FTI44" s="195"/>
      <c r="FTJ44" s="195"/>
      <c r="FTK44" s="195"/>
      <c r="FTL44" s="195"/>
      <c r="FTM44" s="195"/>
      <c r="FTN44" s="195"/>
      <c r="FTO44" s="195"/>
      <c r="FTP44" s="195"/>
      <c r="FTQ44" s="195"/>
      <c r="FTR44" s="195"/>
      <c r="FTS44" s="195"/>
      <c r="FTT44" s="195"/>
      <c r="FTU44" s="195"/>
      <c r="FTV44" s="195"/>
      <c r="FTW44" s="195"/>
      <c r="FTX44" s="195"/>
      <c r="FTY44" s="195"/>
      <c r="FTZ44" s="195"/>
      <c r="FUA44" s="195"/>
      <c r="FUB44" s="195"/>
      <c r="FUC44" s="195"/>
      <c r="FUD44" s="195"/>
      <c r="FUE44" s="195"/>
      <c r="FUF44" s="195"/>
      <c r="FUG44" s="195"/>
      <c r="FUH44" s="195"/>
      <c r="FUI44" s="195"/>
      <c r="FUJ44" s="195"/>
      <c r="FUK44" s="195"/>
      <c r="FUL44" s="195"/>
      <c r="FUM44" s="195"/>
      <c r="FUN44" s="195"/>
      <c r="FUO44" s="195"/>
      <c r="FUP44" s="195"/>
      <c r="FUQ44" s="195"/>
      <c r="FUR44" s="195"/>
      <c r="FUS44" s="195"/>
      <c r="FUT44" s="195"/>
      <c r="FUU44" s="195"/>
      <c r="FUV44" s="195"/>
      <c r="FUW44" s="195"/>
      <c r="FUX44" s="195"/>
      <c r="FUY44" s="195"/>
      <c r="FUZ44" s="195"/>
      <c r="FVA44" s="195"/>
      <c r="FVB44" s="195"/>
      <c r="FVC44" s="195"/>
      <c r="FVD44" s="195"/>
      <c r="FVE44" s="195"/>
      <c r="FVF44" s="195"/>
      <c r="FVG44" s="195"/>
      <c r="FVH44" s="195"/>
      <c r="FVI44" s="195"/>
      <c r="FVJ44" s="195"/>
      <c r="FVK44" s="195"/>
      <c r="FVL44" s="195"/>
      <c r="FVM44" s="195"/>
      <c r="FVN44" s="195"/>
      <c r="FVO44" s="195"/>
      <c r="FVP44" s="195"/>
      <c r="FVQ44" s="195"/>
      <c r="FVR44" s="195"/>
      <c r="FVS44" s="195"/>
      <c r="FVT44" s="195"/>
      <c r="FVU44" s="195"/>
      <c r="FVV44" s="195"/>
      <c r="FVW44" s="195"/>
      <c r="FVX44" s="195"/>
      <c r="FVY44" s="195"/>
      <c r="FVZ44" s="195"/>
      <c r="FWA44" s="195"/>
      <c r="FWB44" s="195"/>
      <c r="FWC44" s="195"/>
      <c r="FWD44" s="195"/>
      <c r="FWE44" s="195"/>
      <c r="FWF44" s="195"/>
      <c r="FWG44" s="195"/>
      <c r="FWH44" s="195"/>
      <c r="FWI44" s="195"/>
      <c r="FWJ44" s="195"/>
      <c r="FWK44" s="195"/>
      <c r="FWL44" s="195"/>
      <c r="FWM44" s="195"/>
      <c r="FWN44" s="195"/>
      <c r="FWO44" s="195"/>
      <c r="FWP44" s="195"/>
      <c r="FWQ44" s="195"/>
      <c r="FWR44" s="195"/>
      <c r="FWS44" s="195"/>
      <c r="FWT44" s="195"/>
      <c r="FWU44" s="195"/>
      <c r="FWV44" s="195"/>
      <c r="FWW44" s="195"/>
      <c r="FWX44" s="195"/>
      <c r="FWY44" s="195"/>
      <c r="FWZ44" s="195"/>
      <c r="FXA44" s="195"/>
      <c r="FXB44" s="195"/>
      <c r="FXC44" s="195"/>
      <c r="FXD44" s="195"/>
      <c r="FXE44" s="195"/>
      <c r="FXF44" s="195"/>
      <c r="FXG44" s="195"/>
      <c r="FXH44" s="195"/>
      <c r="FXI44" s="195"/>
      <c r="FXJ44" s="195"/>
      <c r="FXK44" s="195"/>
      <c r="FXL44" s="195"/>
      <c r="FXM44" s="195"/>
      <c r="FXN44" s="195"/>
      <c r="FXO44" s="195"/>
      <c r="FXP44" s="195"/>
      <c r="FXQ44" s="195"/>
      <c r="FXR44" s="195"/>
      <c r="FXS44" s="195"/>
      <c r="FXT44" s="195"/>
      <c r="FXU44" s="195"/>
      <c r="FXV44" s="195"/>
      <c r="FXW44" s="195"/>
      <c r="FXX44" s="195"/>
      <c r="FXY44" s="195"/>
      <c r="FXZ44" s="195"/>
      <c r="FYA44" s="195"/>
      <c r="FYB44" s="195"/>
      <c r="FYC44" s="195"/>
      <c r="FYD44" s="195"/>
      <c r="FYE44" s="195"/>
      <c r="FYF44" s="195"/>
      <c r="FYG44" s="195"/>
      <c r="FYH44" s="195"/>
      <c r="FYI44" s="195"/>
      <c r="FYJ44" s="195"/>
      <c r="FYK44" s="195"/>
      <c r="FYL44" s="195"/>
      <c r="FYM44" s="195"/>
      <c r="FYN44" s="195"/>
      <c r="FYO44" s="195"/>
      <c r="FYP44" s="195"/>
      <c r="FYQ44" s="195"/>
      <c r="FYR44" s="195"/>
      <c r="FYS44" s="195"/>
      <c r="FYT44" s="195"/>
      <c r="FYU44" s="195"/>
      <c r="FYV44" s="195"/>
      <c r="FYW44" s="195"/>
      <c r="FYX44" s="195"/>
      <c r="FYY44" s="195"/>
      <c r="FYZ44" s="195"/>
      <c r="FZA44" s="195"/>
      <c r="FZB44" s="195"/>
      <c r="FZC44" s="195"/>
      <c r="FZD44" s="195"/>
      <c r="FZE44" s="195"/>
      <c r="FZF44" s="195"/>
      <c r="FZG44" s="195"/>
      <c r="FZH44" s="195"/>
      <c r="FZI44" s="195"/>
      <c r="FZJ44" s="195"/>
      <c r="FZK44" s="195"/>
      <c r="FZL44" s="195"/>
      <c r="FZM44" s="195"/>
      <c r="FZN44" s="195"/>
      <c r="FZO44" s="195"/>
      <c r="FZP44" s="195"/>
      <c r="FZQ44" s="195"/>
      <c r="FZR44" s="195"/>
      <c r="FZS44" s="195"/>
      <c r="FZT44" s="195"/>
      <c r="FZU44" s="195"/>
      <c r="FZV44" s="195"/>
      <c r="FZW44" s="195"/>
      <c r="FZX44" s="195"/>
      <c r="FZY44" s="195"/>
      <c r="FZZ44" s="195"/>
      <c r="GAA44" s="195"/>
      <c r="GAB44" s="195"/>
      <c r="GAC44" s="195"/>
      <c r="GAD44" s="195"/>
      <c r="GAE44" s="195"/>
      <c r="GAF44" s="195"/>
      <c r="GAG44" s="195"/>
      <c r="GAH44" s="195"/>
      <c r="GAI44" s="195"/>
      <c r="GAJ44" s="195"/>
      <c r="GAK44" s="195"/>
      <c r="GAL44" s="195"/>
      <c r="GAM44" s="195"/>
      <c r="GAN44" s="195"/>
      <c r="GAO44" s="195"/>
      <c r="GAP44" s="195"/>
      <c r="GAQ44" s="195"/>
      <c r="GAR44" s="195"/>
      <c r="GAS44" s="195"/>
      <c r="GAT44" s="195"/>
      <c r="GAU44" s="195"/>
      <c r="GAV44" s="195"/>
      <c r="GAW44" s="195"/>
      <c r="GAX44" s="195"/>
      <c r="GAY44" s="195"/>
      <c r="GAZ44" s="195"/>
      <c r="GBA44" s="195"/>
      <c r="GBB44" s="195"/>
      <c r="GBC44" s="195"/>
      <c r="GBD44" s="195"/>
      <c r="GBE44" s="195"/>
      <c r="GBF44" s="195"/>
      <c r="GBG44" s="195"/>
      <c r="GBH44" s="195"/>
      <c r="GBI44" s="195"/>
      <c r="GBJ44" s="195"/>
      <c r="GBK44" s="195"/>
      <c r="GBL44" s="195"/>
      <c r="GBM44" s="195"/>
      <c r="GBN44" s="195"/>
      <c r="GBO44" s="195"/>
      <c r="GBP44" s="195"/>
      <c r="GBQ44" s="195"/>
      <c r="GBR44" s="195"/>
      <c r="GBS44" s="195"/>
      <c r="GBT44" s="195"/>
      <c r="GBU44" s="195"/>
      <c r="GBV44" s="195"/>
      <c r="GBW44" s="195"/>
      <c r="GBX44" s="195"/>
      <c r="GBY44" s="195"/>
      <c r="GBZ44" s="195"/>
      <c r="GCA44" s="195"/>
      <c r="GCB44" s="195"/>
      <c r="GCC44" s="195"/>
      <c r="GCD44" s="195"/>
      <c r="GCE44" s="195"/>
      <c r="GCF44" s="195"/>
      <c r="GCG44" s="195"/>
      <c r="GCH44" s="195"/>
      <c r="GCI44" s="195"/>
      <c r="GCJ44" s="195"/>
      <c r="GCK44" s="195"/>
      <c r="GCL44" s="195"/>
      <c r="GCM44" s="195"/>
      <c r="GCN44" s="195"/>
      <c r="GCO44" s="195"/>
      <c r="GCP44" s="195"/>
      <c r="GCQ44" s="195"/>
      <c r="GCR44" s="195"/>
      <c r="GCS44" s="195"/>
      <c r="GCT44" s="195"/>
      <c r="GCU44" s="195"/>
      <c r="GCV44" s="195"/>
      <c r="GCW44" s="195"/>
      <c r="GCX44" s="195"/>
      <c r="GCY44" s="195"/>
      <c r="GCZ44" s="195"/>
      <c r="GDA44" s="195"/>
      <c r="GDB44" s="195"/>
      <c r="GDC44" s="195"/>
      <c r="GDD44" s="195"/>
      <c r="GDE44" s="195"/>
      <c r="GDF44" s="195"/>
      <c r="GDG44" s="195"/>
      <c r="GDH44" s="195"/>
      <c r="GDI44" s="195"/>
      <c r="GDJ44" s="195"/>
      <c r="GDK44" s="195"/>
      <c r="GDL44" s="195"/>
      <c r="GDM44" s="195"/>
      <c r="GDN44" s="195"/>
      <c r="GDO44" s="195"/>
      <c r="GDP44" s="195"/>
      <c r="GDQ44" s="195"/>
      <c r="GDR44" s="195"/>
      <c r="GDS44" s="195"/>
      <c r="GDT44" s="195"/>
      <c r="GDU44" s="195"/>
      <c r="GDV44" s="195"/>
      <c r="GDW44" s="195"/>
      <c r="GDX44" s="195"/>
      <c r="GDY44" s="195"/>
      <c r="GDZ44" s="195"/>
      <c r="GEA44" s="195"/>
      <c r="GEB44" s="195"/>
      <c r="GEC44" s="195"/>
      <c r="GED44" s="195"/>
      <c r="GEE44" s="195"/>
      <c r="GEF44" s="195"/>
      <c r="GEG44" s="195"/>
      <c r="GEH44" s="195"/>
      <c r="GEI44" s="195"/>
      <c r="GEJ44" s="195"/>
      <c r="GEK44" s="195"/>
      <c r="GEL44" s="195"/>
      <c r="GEM44" s="195"/>
      <c r="GEN44" s="195"/>
      <c r="GEO44" s="195"/>
      <c r="GEP44" s="195"/>
      <c r="GEQ44" s="195"/>
      <c r="GER44" s="195"/>
      <c r="GES44" s="195"/>
      <c r="GET44" s="195"/>
      <c r="GEU44" s="195"/>
      <c r="GEV44" s="195"/>
      <c r="GEW44" s="195"/>
      <c r="GEX44" s="195"/>
      <c r="GEY44" s="195"/>
      <c r="GEZ44" s="195"/>
      <c r="GFA44" s="195"/>
      <c r="GFB44" s="195"/>
      <c r="GFC44" s="195"/>
      <c r="GFD44" s="195"/>
      <c r="GFE44" s="195"/>
      <c r="GFF44" s="195"/>
      <c r="GFG44" s="195"/>
      <c r="GFH44" s="195"/>
      <c r="GFI44" s="195"/>
      <c r="GFJ44" s="195"/>
      <c r="GFK44" s="195"/>
      <c r="GFL44" s="195"/>
      <c r="GFM44" s="195"/>
      <c r="GFN44" s="195"/>
      <c r="GFO44" s="195"/>
      <c r="GFP44" s="195"/>
      <c r="GFQ44" s="195"/>
      <c r="GFR44" s="195"/>
      <c r="GFS44" s="195"/>
      <c r="GFT44" s="195"/>
      <c r="GFU44" s="195"/>
      <c r="GFV44" s="195"/>
      <c r="GFW44" s="195"/>
      <c r="GFX44" s="195"/>
      <c r="GFY44" s="195"/>
      <c r="GFZ44" s="195"/>
      <c r="GGA44" s="195"/>
      <c r="GGB44" s="195"/>
      <c r="GGC44" s="195"/>
      <c r="GGD44" s="195"/>
      <c r="GGE44" s="195"/>
      <c r="GGF44" s="195"/>
      <c r="GGG44" s="195"/>
      <c r="GGH44" s="195"/>
      <c r="GGI44" s="195"/>
      <c r="GGJ44" s="195"/>
      <c r="GGK44" s="195"/>
      <c r="GGL44" s="195"/>
      <c r="GGM44" s="195"/>
      <c r="GGN44" s="195"/>
      <c r="GGO44" s="195"/>
      <c r="GGP44" s="195"/>
      <c r="GGQ44" s="195"/>
      <c r="GGR44" s="195"/>
      <c r="GGS44" s="195"/>
      <c r="GGT44" s="195"/>
      <c r="GGU44" s="195"/>
      <c r="GGV44" s="195"/>
      <c r="GGW44" s="195"/>
      <c r="GGX44" s="195"/>
      <c r="GGY44" s="195"/>
      <c r="GGZ44" s="195"/>
      <c r="GHA44" s="195"/>
      <c r="GHB44" s="195"/>
      <c r="GHC44" s="195"/>
      <c r="GHD44" s="195"/>
      <c r="GHE44" s="195"/>
      <c r="GHF44" s="195"/>
      <c r="GHG44" s="195"/>
      <c r="GHH44" s="195"/>
      <c r="GHI44" s="195"/>
      <c r="GHJ44" s="195"/>
      <c r="GHK44" s="195"/>
      <c r="GHL44" s="195"/>
      <c r="GHM44" s="195"/>
      <c r="GHN44" s="195"/>
      <c r="GHO44" s="195"/>
      <c r="GHP44" s="195"/>
      <c r="GHQ44" s="195"/>
      <c r="GHR44" s="195"/>
      <c r="GHS44" s="195"/>
      <c r="GHT44" s="195"/>
      <c r="GHU44" s="195"/>
      <c r="GHV44" s="195"/>
      <c r="GHW44" s="195"/>
      <c r="GHX44" s="195"/>
      <c r="GHY44" s="195"/>
      <c r="GHZ44" s="195"/>
      <c r="GIA44" s="195"/>
      <c r="GIB44" s="195"/>
      <c r="GIC44" s="195"/>
      <c r="GID44" s="195"/>
      <c r="GIE44" s="195"/>
      <c r="GIF44" s="195"/>
      <c r="GIG44" s="195"/>
      <c r="GIH44" s="195"/>
      <c r="GII44" s="195"/>
      <c r="GIJ44" s="195"/>
      <c r="GIK44" s="195"/>
      <c r="GIL44" s="195"/>
      <c r="GIM44" s="195"/>
      <c r="GIN44" s="195"/>
      <c r="GIO44" s="195"/>
      <c r="GIP44" s="195"/>
      <c r="GIQ44" s="195"/>
      <c r="GIR44" s="195"/>
      <c r="GIS44" s="195"/>
      <c r="GIT44" s="195"/>
      <c r="GIU44" s="195"/>
      <c r="GIV44" s="195"/>
      <c r="GIW44" s="195"/>
      <c r="GIX44" s="195"/>
      <c r="GIY44" s="195"/>
      <c r="GIZ44" s="195"/>
      <c r="GJA44" s="195"/>
      <c r="GJB44" s="195"/>
      <c r="GJC44" s="195"/>
      <c r="GJD44" s="195"/>
      <c r="GJE44" s="195"/>
      <c r="GJF44" s="195"/>
      <c r="GJG44" s="195"/>
      <c r="GJH44" s="195"/>
      <c r="GJI44" s="195"/>
      <c r="GJJ44" s="195"/>
      <c r="GJK44" s="195"/>
      <c r="GJL44" s="195"/>
      <c r="GJM44" s="195"/>
      <c r="GJN44" s="195"/>
      <c r="GJO44" s="195"/>
      <c r="GJP44" s="195"/>
      <c r="GJQ44" s="195"/>
      <c r="GJR44" s="195"/>
      <c r="GJS44" s="195"/>
      <c r="GJT44" s="195"/>
      <c r="GJU44" s="195"/>
      <c r="GJV44" s="195"/>
      <c r="GJW44" s="195"/>
      <c r="GJX44" s="195"/>
      <c r="GJY44" s="195"/>
      <c r="GJZ44" s="195"/>
      <c r="GKA44" s="195"/>
      <c r="GKB44" s="195"/>
      <c r="GKC44" s="195"/>
      <c r="GKD44" s="195"/>
      <c r="GKE44" s="195"/>
      <c r="GKF44" s="195"/>
      <c r="GKG44" s="195"/>
      <c r="GKH44" s="195"/>
      <c r="GKI44" s="195"/>
      <c r="GKJ44" s="195"/>
      <c r="GKK44" s="195"/>
      <c r="GKL44" s="195"/>
      <c r="GKM44" s="195"/>
      <c r="GKN44" s="195"/>
      <c r="GKO44" s="195"/>
      <c r="GKP44" s="195"/>
      <c r="GKQ44" s="195"/>
      <c r="GKR44" s="195"/>
      <c r="GKS44" s="195"/>
      <c r="GKT44" s="195"/>
      <c r="GKU44" s="195"/>
      <c r="GKV44" s="195"/>
      <c r="GKW44" s="195"/>
      <c r="GKX44" s="195"/>
      <c r="GKY44" s="195"/>
      <c r="GKZ44" s="195"/>
      <c r="GLA44" s="195"/>
      <c r="GLB44" s="195"/>
      <c r="GLC44" s="195"/>
      <c r="GLD44" s="195"/>
      <c r="GLE44" s="195"/>
      <c r="GLF44" s="195"/>
      <c r="GLG44" s="195"/>
      <c r="GLH44" s="195"/>
      <c r="GLI44" s="195"/>
      <c r="GLJ44" s="195"/>
      <c r="GLK44" s="195"/>
      <c r="GLL44" s="195"/>
      <c r="GLM44" s="195"/>
      <c r="GLN44" s="195"/>
      <c r="GLO44" s="195"/>
      <c r="GLP44" s="195"/>
      <c r="GLQ44" s="195"/>
      <c r="GLR44" s="195"/>
      <c r="GLS44" s="195"/>
      <c r="GLT44" s="195"/>
      <c r="GLU44" s="195"/>
      <c r="GLV44" s="195"/>
      <c r="GLW44" s="195"/>
      <c r="GLX44" s="195"/>
      <c r="GLY44" s="195"/>
      <c r="GLZ44" s="195"/>
      <c r="GMA44" s="195"/>
      <c r="GMB44" s="195"/>
      <c r="GMC44" s="195"/>
      <c r="GMD44" s="195"/>
      <c r="GME44" s="195"/>
      <c r="GMF44" s="195"/>
      <c r="GMG44" s="195"/>
      <c r="GMH44" s="195"/>
      <c r="GMI44" s="195"/>
      <c r="GMJ44" s="195"/>
      <c r="GMK44" s="195"/>
      <c r="GML44" s="195"/>
      <c r="GMM44" s="195"/>
      <c r="GMN44" s="195"/>
      <c r="GMO44" s="195"/>
      <c r="GMP44" s="195"/>
      <c r="GMQ44" s="195"/>
      <c r="GMR44" s="195"/>
      <c r="GMS44" s="195"/>
      <c r="GMT44" s="195"/>
      <c r="GMU44" s="195"/>
      <c r="GMV44" s="195"/>
      <c r="GMW44" s="195"/>
      <c r="GMX44" s="195"/>
      <c r="GMY44" s="195"/>
      <c r="GMZ44" s="195"/>
      <c r="GNA44" s="195"/>
      <c r="GNB44" s="195"/>
      <c r="GNC44" s="195"/>
      <c r="GND44" s="195"/>
      <c r="GNE44" s="195"/>
      <c r="GNF44" s="195"/>
      <c r="GNG44" s="195"/>
      <c r="GNH44" s="195"/>
      <c r="GNI44" s="195"/>
      <c r="GNJ44" s="195"/>
      <c r="GNK44" s="195"/>
      <c r="GNL44" s="195"/>
      <c r="GNM44" s="195"/>
      <c r="GNN44" s="195"/>
      <c r="GNO44" s="195"/>
      <c r="GNP44" s="195"/>
      <c r="GNQ44" s="195"/>
      <c r="GNR44" s="195"/>
      <c r="GNS44" s="195"/>
      <c r="GNT44" s="195"/>
      <c r="GNU44" s="195"/>
      <c r="GNV44" s="195"/>
      <c r="GNW44" s="195"/>
      <c r="GNX44" s="195"/>
      <c r="GNY44" s="195"/>
      <c r="GNZ44" s="195"/>
      <c r="GOA44" s="195"/>
      <c r="GOB44" s="195"/>
      <c r="GOC44" s="195"/>
      <c r="GOD44" s="195"/>
      <c r="GOE44" s="195"/>
      <c r="GOF44" s="195"/>
      <c r="GOG44" s="195"/>
      <c r="GOH44" s="195"/>
      <c r="GOI44" s="195"/>
      <c r="GOJ44" s="195"/>
      <c r="GOK44" s="195"/>
      <c r="GOL44" s="195"/>
      <c r="GOM44" s="195"/>
      <c r="GON44" s="195"/>
      <c r="GOO44" s="195"/>
      <c r="GOP44" s="195"/>
      <c r="GOQ44" s="195"/>
      <c r="GOR44" s="195"/>
      <c r="GOS44" s="195"/>
      <c r="GOT44" s="195"/>
      <c r="GOU44" s="195"/>
      <c r="GOV44" s="195"/>
      <c r="GOW44" s="195"/>
      <c r="GOX44" s="195"/>
      <c r="GOY44" s="195"/>
      <c r="GOZ44" s="195"/>
      <c r="GPA44" s="195"/>
      <c r="GPB44" s="195"/>
      <c r="GPC44" s="195"/>
      <c r="GPD44" s="195"/>
      <c r="GPE44" s="195"/>
      <c r="GPF44" s="195"/>
      <c r="GPG44" s="195"/>
      <c r="GPH44" s="195"/>
      <c r="GPI44" s="195"/>
      <c r="GPJ44" s="195"/>
      <c r="GPK44" s="195"/>
      <c r="GPL44" s="195"/>
      <c r="GPM44" s="195"/>
      <c r="GPN44" s="195"/>
      <c r="GPO44" s="195"/>
      <c r="GPP44" s="195"/>
      <c r="GPQ44" s="195"/>
      <c r="GPR44" s="195"/>
      <c r="GPS44" s="195"/>
      <c r="GPT44" s="195"/>
      <c r="GPU44" s="195"/>
      <c r="GPV44" s="195"/>
      <c r="GPW44" s="195"/>
      <c r="GPX44" s="195"/>
      <c r="GPY44" s="195"/>
      <c r="GPZ44" s="195"/>
      <c r="GQA44" s="195"/>
      <c r="GQB44" s="195"/>
      <c r="GQC44" s="195"/>
      <c r="GQD44" s="195"/>
      <c r="GQE44" s="195"/>
      <c r="GQF44" s="195"/>
      <c r="GQG44" s="195"/>
      <c r="GQH44" s="195"/>
      <c r="GQI44" s="195"/>
      <c r="GQJ44" s="195"/>
      <c r="GQK44" s="195"/>
      <c r="GQL44" s="195"/>
      <c r="GQM44" s="195"/>
      <c r="GQN44" s="195"/>
      <c r="GQO44" s="195"/>
      <c r="GQP44" s="195"/>
      <c r="GQQ44" s="195"/>
      <c r="GQR44" s="195"/>
      <c r="GQS44" s="195"/>
      <c r="GQT44" s="195"/>
      <c r="GQU44" s="195"/>
      <c r="GQV44" s="195"/>
      <c r="GQW44" s="195"/>
      <c r="GQX44" s="195"/>
      <c r="GQY44" s="195"/>
      <c r="GQZ44" s="195"/>
      <c r="GRA44" s="195"/>
      <c r="GRB44" s="195"/>
      <c r="GRC44" s="195"/>
      <c r="GRD44" s="195"/>
      <c r="GRE44" s="195"/>
      <c r="GRF44" s="195"/>
      <c r="GRG44" s="195"/>
      <c r="GRH44" s="195"/>
      <c r="GRI44" s="195"/>
      <c r="GRJ44" s="195"/>
      <c r="GRK44" s="195"/>
      <c r="GRL44" s="195"/>
      <c r="GRM44" s="195"/>
      <c r="GRN44" s="195"/>
      <c r="GRO44" s="195"/>
      <c r="GRP44" s="195"/>
      <c r="GRQ44" s="195"/>
      <c r="GRR44" s="195"/>
      <c r="GRS44" s="195"/>
      <c r="GRT44" s="195"/>
      <c r="GRU44" s="195"/>
      <c r="GRV44" s="195"/>
      <c r="GRW44" s="195"/>
      <c r="GRX44" s="195"/>
      <c r="GRY44" s="195"/>
      <c r="GRZ44" s="195"/>
      <c r="GSA44" s="195"/>
      <c r="GSB44" s="195"/>
      <c r="GSC44" s="195"/>
      <c r="GSD44" s="195"/>
      <c r="GSE44" s="195"/>
      <c r="GSF44" s="195"/>
      <c r="GSG44" s="195"/>
      <c r="GSH44" s="195"/>
      <c r="GSI44" s="195"/>
      <c r="GSJ44" s="195"/>
      <c r="GSK44" s="195"/>
      <c r="GSL44" s="195"/>
      <c r="GSM44" s="195"/>
      <c r="GSN44" s="195"/>
      <c r="GSO44" s="195"/>
      <c r="GSP44" s="195"/>
      <c r="GSQ44" s="195"/>
      <c r="GSR44" s="195"/>
      <c r="GSS44" s="195"/>
      <c r="GST44" s="195"/>
      <c r="GSU44" s="195"/>
      <c r="GSV44" s="195"/>
      <c r="GSW44" s="195"/>
      <c r="GSX44" s="195"/>
      <c r="GSY44" s="195"/>
      <c r="GSZ44" s="195"/>
      <c r="GTA44" s="195"/>
      <c r="GTB44" s="195"/>
      <c r="GTC44" s="195"/>
      <c r="GTD44" s="195"/>
      <c r="GTE44" s="195"/>
      <c r="GTF44" s="195"/>
      <c r="GTG44" s="195"/>
      <c r="GTH44" s="195"/>
      <c r="GTI44" s="195"/>
      <c r="GTJ44" s="195"/>
      <c r="GTK44" s="195"/>
      <c r="GTL44" s="195"/>
      <c r="GTM44" s="195"/>
      <c r="GTN44" s="195"/>
      <c r="GTO44" s="195"/>
      <c r="GTP44" s="195"/>
      <c r="GTQ44" s="195"/>
      <c r="GTR44" s="195"/>
      <c r="GTS44" s="195"/>
      <c r="GTT44" s="195"/>
      <c r="GTU44" s="195"/>
      <c r="GTV44" s="195"/>
      <c r="GTW44" s="195"/>
      <c r="GTX44" s="195"/>
      <c r="GTY44" s="195"/>
      <c r="GTZ44" s="195"/>
      <c r="GUA44" s="195"/>
      <c r="GUB44" s="195"/>
      <c r="GUC44" s="195"/>
      <c r="GUD44" s="195"/>
      <c r="GUE44" s="195"/>
      <c r="GUF44" s="195"/>
      <c r="GUG44" s="195"/>
      <c r="GUH44" s="195"/>
      <c r="GUI44" s="195"/>
      <c r="GUJ44" s="195"/>
      <c r="GUK44" s="195"/>
      <c r="GUL44" s="195"/>
      <c r="GUM44" s="195"/>
      <c r="GUN44" s="195"/>
      <c r="GUO44" s="195"/>
      <c r="GUP44" s="195"/>
      <c r="GUQ44" s="195"/>
      <c r="GUR44" s="195"/>
      <c r="GUS44" s="195"/>
      <c r="GUT44" s="195"/>
      <c r="GUU44" s="195"/>
      <c r="GUV44" s="195"/>
      <c r="GUW44" s="195"/>
      <c r="GUX44" s="195"/>
      <c r="GUY44" s="195"/>
      <c r="GUZ44" s="195"/>
      <c r="GVA44" s="195"/>
      <c r="GVB44" s="195"/>
      <c r="GVC44" s="195"/>
      <c r="GVD44" s="195"/>
      <c r="GVE44" s="195"/>
      <c r="GVF44" s="195"/>
      <c r="GVG44" s="195"/>
      <c r="GVH44" s="195"/>
      <c r="GVI44" s="195"/>
      <c r="GVJ44" s="195"/>
      <c r="GVK44" s="195"/>
      <c r="GVL44" s="195"/>
      <c r="GVM44" s="195"/>
      <c r="GVN44" s="195"/>
      <c r="GVO44" s="195"/>
      <c r="GVP44" s="195"/>
      <c r="GVQ44" s="195"/>
      <c r="GVR44" s="195"/>
      <c r="GVS44" s="195"/>
      <c r="GVT44" s="195"/>
      <c r="GVU44" s="195"/>
      <c r="GVV44" s="195"/>
      <c r="GVW44" s="195"/>
      <c r="GVX44" s="195"/>
      <c r="GVY44" s="195"/>
      <c r="GVZ44" s="195"/>
      <c r="GWA44" s="195"/>
      <c r="GWB44" s="195"/>
      <c r="GWC44" s="195"/>
      <c r="GWD44" s="195"/>
      <c r="GWE44" s="195"/>
      <c r="GWF44" s="195"/>
      <c r="GWG44" s="195"/>
      <c r="GWH44" s="195"/>
      <c r="GWI44" s="195"/>
      <c r="GWJ44" s="195"/>
      <c r="GWK44" s="195"/>
      <c r="GWL44" s="195"/>
      <c r="GWM44" s="195"/>
      <c r="GWN44" s="195"/>
      <c r="GWO44" s="195"/>
      <c r="GWP44" s="195"/>
      <c r="GWQ44" s="195"/>
      <c r="GWR44" s="195"/>
      <c r="GWS44" s="195"/>
      <c r="GWT44" s="195"/>
      <c r="GWU44" s="195"/>
      <c r="GWV44" s="195"/>
      <c r="GWW44" s="195"/>
      <c r="GWX44" s="195"/>
      <c r="GWY44" s="195"/>
      <c r="GWZ44" s="195"/>
      <c r="GXA44" s="195"/>
      <c r="GXB44" s="195"/>
      <c r="GXC44" s="195"/>
      <c r="GXD44" s="195"/>
      <c r="GXE44" s="195"/>
      <c r="GXF44" s="195"/>
      <c r="GXG44" s="195"/>
      <c r="GXH44" s="195"/>
      <c r="GXI44" s="195"/>
      <c r="GXJ44" s="195"/>
      <c r="GXK44" s="195"/>
      <c r="GXL44" s="195"/>
      <c r="GXM44" s="195"/>
      <c r="GXN44" s="195"/>
      <c r="GXO44" s="195"/>
      <c r="GXP44" s="195"/>
      <c r="GXQ44" s="195"/>
      <c r="GXR44" s="195"/>
      <c r="GXS44" s="195"/>
      <c r="GXT44" s="195"/>
      <c r="GXU44" s="195"/>
      <c r="GXV44" s="195"/>
      <c r="GXW44" s="195"/>
      <c r="GXX44" s="195"/>
      <c r="GXY44" s="195"/>
      <c r="GXZ44" s="195"/>
      <c r="GYA44" s="195"/>
      <c r="GYB44" s="195"/>
      <c r="GYC44" s="195"/>
      <c r="GYD44" s="195"/>
      <c r="GYE44" s="195"/>
      <c r="GYF44" s="195"/>
      <c r="GYG44" s="195"/>
      <c r="GYH44" s="195"/>
      <c r="GYI44" s="195"/>
      <c r="GYJ44" s="195"/>
      <c r="GYK44" s="195"/>
      <c r="GYL44" s="195"/>
      <c r="GYM44" s="195"/>
      <c r="GYN44" s="195"/>
      <c r="GYO44" s="195"/>
      <c r="GYP44" s="195"/>
      <c r="GYQ44" s="195"/>
      <c r="GYR44" s="195"/>
      <c r="GYS44" s="195"/>
      <c r="GYT44" s="195"/>
      <c r="GYU44" s="195"/>
      <c r="GYV44" s="195"/>
      <c r="GYW44" s="195"/>
      <c r="GYX44" s="195"/>
      <c r="GYY44" s="195"/>
      <c r="GYZ44" s="195"/>
      <c r="GZA44" s="195"/>
      <c r="GZB44" s="195"/>
      <c r="GZC44" s="195"/>
      <c r="GZD44" s="195"/>
      <c r="GZE44" s="195"/>
      <c r="GZF44" s="195"/>
      <c r="GZG44" s="195"/>
      <c r="GZH44" s="195"/>
      <c r="GZI44" s="195"/>
      <c r="GZJ44" s="195"/>
      <c r="GZK44" s="195"/>
      <c r="GZL44" s="195"/>
      <c r="GZM44" s="195"/>
      <c r="GZN44" s="195"/>
      <c r="GZO44" s="195"/>
      <c r="GZP44" s="195"/>
      <c r="GZQ44" s="195"/>
      <c r="GZR44" s="195"/>
      <c r="GZS44" s="195"/>
      <c r="GZT44" s="195"/>
      <c r="GZU44" s="195"/>
      <c r="GZV44" s="195"/>
      <c r="GZW44" s="195"/>
      <c r="GZX44" s="195"/>
      <c r="GZY44" s="195"/>
      <c r="GZZ44" s="195"/>
      <c r="HAA44" s="195"/>
      <c r="HAB44" s="195"/>
      <c r="HAC44" s="195"/>
      <c r="HAD44" s="195"/>
      <c r="HAE44" s="195"/>
      <c r="HAF44" s="195"/>
      <c r="HAG44" s="195"/>
      <c r="HAH44" s="195"/>
      <c r="HAI44" s="195"/>
      <c r="HAJ44" s="195"/>
      <c r="HAK44" s="195"/>
      <c r="HAL44" s="195"/>
      <c r="HAM44" s="195"/>
      <c r="HAN44" s="195"/>
      <c r="HAO44" s="195"/>
      <c r="HAP44" s="195"/>
      <c r="HAQ44" s="195"/>
      <c r="HAR44" s="195"/>
      <c r="HAS44" s="195"/>
      <c r="HAT44" s="195"/>
      <c r="HAU44" s="195"/>
      <c r="HAV44" s="195"/>
      <c r="HAW44" s="195"/>
      <c r="HAX44" s="195"/>
      <c r="HAY44" s="195"/>
      <c r="HAZ44" s="195"/>
      <c r="HBA44" s="195"/>
      <c r="HBB44" s="195"/>
      <c r="HBC44" s="195"/>
      <c r="HBD44" s="195"/>
      <c r="HBE44" s="195"/>
      <c r="HBF44" s="195"/>
      <c r="HBG44" s="195"/>
      <c r="HBH44" s="195"/>
      <c r="HBI44" s="195"/>
      <c r="HBJ44" s="195"/>
      <c r="HBK44" s="195"/>
      <c r="HBL44" s="195"/>
      <c r="HBM44" s="195"/>
      <c r="HBN44" s="195"/>
      <c r="HBO44" s="195"/>
      <c r="HBP44" s="195"/>
      <c r="HBQ44" s="195"/>
      <c r="HBR44" s="195"/>
      <c r="HBS44" s="195"/>
      <c r="HBT44" s="195"/>
      <c r="HBU44" s="195"/>
      <c r="HBV44" s="195"/>
      <c r="HBW44" s="195"/>
      <c r="HBX44" s="195"/>
      <c r="HBY44" s="195"/>
      <c r="HBZ44" s="195"/>
      <c r="HCA44" s="195"/>
      <c r="HCB44" s="195"/>
      <c r="HCC44" s="195"/>
      <c r="HCD44" s="195"/>
      <c r="HCE44" s="195"/>
      <c r="HCF44" s="195"/>
      <c r="HCG44" s="195"/>
      <c r="HCH44" s="195"/>
      <c r="HCI44" s="195"/>
      <c r="HCJ44" s="195"/>
      <c r="HCK44" s="195"/>
      <c r="HCL44" s="195"/>
      <c r="HCM44" s="195"/>
      <c r="HCN44" s="195"/>
      <c r="HCO44" s="195"/>
      <c r="HCP44" s="195"/>
      <c r="HCQ44" s="195"/>
      <c r="HCR44" s="195"/>
      <c r="HCS44" s="195"/>
      <c r="HCT44" s="195"/>
      <c r="HCU44" s="195"/>
      <c r="HCV44" s="195"/>
      <c r="HCW44" s="195"/>
      <c r="HCX44" s="195"/>
      <c r="HCY44" s="195"/>
      <c r="HCZ44" s="195"/>
      <c r="HDA44" s="195"/>
      <c r="HDB44" s="195"/>
      <c r="HDC44" s="195"/>
      <c r="HDD44" s="195"/>
      <c r="HDE44" s="195"/>
      <c r="HDF44" s="195"/>
      <c r="HDG44" s="195"/>
      <c r="HDH44" s="195"/>
      <c r="HDI44" s="195"/>
      <c r="HDJ44" s="195"/>
      <c r="HDK44" s="195"/>
      <c r="HDL44" s="195"/>
      <c r="HDM44" s="195"/>
      <c r="HDN44" s="195"/>
      <c r="HDO44" s="195"/>
      <c r="HDP44" s="195"/>
      <c r="HDQ44" s="195"/>
      <c r="HDR44" s="195"/>
      <c r="HDS44" s="195"/>
      <c r="HDT44" s="195"/>
      <c r="HDU44" s="195"/>
      <c r="HDV44" s="195"/>
      <c r="HDW44" s="195"/>
      <c r="HDX44" s="195"/>
      <c r="HDY44" s="195"/>
      <c r="HDZ44" s="195"/>
      <c r="HEA44" s="195"/>
      <c r="HEB44" s="195"/>
      <c r="HEC44" s="195"/>
      <c r="HED44" s="195"/>
      <c r="HEE44" s="195"/>
      <c r="HEF44" s="195"/>
      <c r="HEG44" s="195"/>
      <c r="HEH44" s="195"/>
      <c r="HEI44" s="195"/>
      <c r="HEJ44" s="195"/>
      <c r="HEK44" s="195"/>
      <c r="HEL44" s="195"/>
      <c r="HEM44" s="195"/>
      <c r="HEN44" s="195"/>
      <c r="HEO44" s="195"/>
      <c r="HEP44" s="195"/>
      <c r="HEQ44" s="195"/>
      <c r="HER44" s="195"/>
      <c r="HES44" s="195"/>
      <c r="HET44" s="195"/>
      <c r="HEU44" s="195"/>
      <c r="HEV44" s="195"/>
      <c r="HEW44" s="195"/>
      <c r="HEX44" s="195"/>
      <c r="HEY44" s="195"/>
      <c r="HEZ44" s="195"/>
      <c r="HFA44" s="195"/>
      <c r="HFB44" s="195"/>
      <c r="HFC44" s="195"/>
      <c r="HFD44" s="195"/>
      <c r="HFE44" s="195"/>
      <c r="HFF44" s="195"/>
      <c r="HFG44" s="195"/>
      <c r="HFH44" s="195"/>
      <c r="HFI44" s="195"/>
      <c r="HFJ44" s="195"/>
      <c r="HFK44" s="195"/>
      <c r="HFL44" s="195"/>
      <c r="HFM44" s="195"/>
      <c r="HFN44" s="195"/>
      <c r="HFO44" s="195"/>
      <c r="HFP44" s="195"/>
      <c r="HFQ44" s="195"/>
      <c r="HFR44" s="195"/>
      <c r="HFS44" s="195"/>
      <c r="HFT44" s="195"/>
      <c r="HFU44" s="195"/>
      <c r="HFV44" s="195"/>
      <c r="HFW44" s="195"/>
      <c r="HFX44" s="195"/>
      <c r="HFY44" s="195"/>
      <c r="HFZ44" s="195"/>
      <c r="HGA44" s="195"/>
      <c r="HGB44" s="195"/>
      <c r="HGC44" s="195"/>
      <c r="HGD44" s="195"/>
      <c r="HGE44" s="195"/>
      <c r="HGF44" s="195"/>
      <c r="HGG44" s="195"/>
      <c r="HGH44" s="195"/>
      <c r="HGI44" s="195"/>
      <c r="HGJ44" s="195"/>
      <c r="HGK44" s="195"/>
      <c r="HGL44" s="195"/>
      <c r="HGM44" s="195"/>
      <c r="HGN44" s="195"/>
      <c r="HGO44" s="195"/>
      <c r="HGP44" s="195"/>
      <c r="HGQ44" s="195"/>
      <c r="HGR44" s="195"/>
      <c r="HGS44" s="195"/>
      <c r="HGT44" s="195"/>
      <c r="HGU44" s="195"/>
      <c r="HGV44" s="195"/>
      <c r="HGW44" s="195"/>
      <c r="HGX44" s="195"/>
      <c r="HGY44" s="195"/>
      <c r="HGZ44" s="195"/>
      <c r="HHA44" s="195"/>
      <c r="HHB44" s="195"/>
      <c r="HHC44" s="195"/>
      <c r="HHD44" s="195"/>
      <c r="HHE44" s="195"/>
      <c r="HHF44" s="195"/>
      <c r="HHG44" s="195"/>
      <c r="HHH44" s="195"/>
      <c r="HHI44" s="195"/>
      <c r="HHJ44" s="195"/>
      <c r="HHK44" s="195"/>
      <c r="HHL44" s="195"/>
      <c r="HHM44" s="195"/>
      <c r="HHN44" s="195"/>
      <c r="HHO44" s="195"/>
      <c r="HHP44" s="195"/>
      <c r="HHQ44" s="195"/>
      <c r="HHR44" s="195"/>
      <c r="HHS44" s="195"/>
      <c r="HHT44" s="195"/>
      <c r="HHU44" s="195"/>
      <c r="HHV44" s="195"/>
      <c r="HHW44" s="195"/>
      <c r="HHX44" s="195"/>
      <c r="HHY44" s="195"/>
      <c r="HHZ44" s="195"/>
      <c r="HIA44" s="195"/>
      <c r="HIB44" s="195"/>
      <c r="HIC44" s="195"/>
      <c r="HID44" s="195"/>
      <c r="HIE44" s="195"/>
      <c r="HIF44" s="195"/>
      <c r="HIG44" s="195"/>
      <c r="HIH44" s="195"/>
      <c r="HII44" s="195"/>
      <c r="HIJ44" s="195"/>
      <c r="HIK44" s="195"/>
      <c r="HIL44" s="195"/>
      <c r="HIM44" s="195"/>
      <c r="HIN44" s="195"/>
      <c r="HIO44" s="195"/>
      <c r="HIP44" s="195"/>
      <c r="HIQ44" s="195"/>
      <c r="HIR44" s="195"/>
      <c r="HIS44" s="195"/>
      <c r="HIT44" s="195"/>
      <c r="HIU44" s="195"/>
      <c r="HIV44" s="195"/>
      <c r="HIW44" s="195"/>
      <c r="HIX44" s="195"/>
      <c r="HIY44" s="195"/>
      <c r="HIZ44" s="195"/>
      <c r="HJA44" s="195"/>
      <c r="HJB44" s="195"/>
      <c r="HJC44" s="195"/>
      <c r="HJD44" s="195"/>
      <c r="HJE44" s="195"/>
      <c r="HJF44" s="195"/>
      <c r="HJG44" s="195"/>
      <c r="HJH44" s="195"/>
      <c r="HJI44" s="195"/>
      <c r="HJJ44" s="195"/>
      <c r="HJK44" s="195"/>
      <c r="HJL44" s="195"/>
      <c r="HJM44" s="195"/>
      <c r="HJN44" s="195"/>
      <c r="HJO44" s="195"/>
      <c r="HJP44" s="195"/>
      <c r="HJQ44" s="195"/>
      <c r="HJR44" s="195"/>
      <c r="HJS44" s="195"/>
      <c r="HJT44" s="195"/>
      <c r="HJU44" s="195"/>
      <c r="HJV44" s="195"/>
      <c r="HJW44" s="195"/>
      <c r="HJX44" s="195"/>
      <c r="HJY44" s="195"/>
      <c r="HJZ44" s="195"/>
      <c r="HKA44" s="195"/>
      <c r="HKB44" s="195"/>
      <c r="HKC44" s="195"/>
      <c r="HKD44" s="195"/>
      <c r="HKE44" s="195"/>
      <c r="HKF44" s="195"/>
      <c r="HKG44" s="195"/>
      <c r="HKH44" s="195"/>
      <c r="HKI44" s="195"/>
      <c r="HKJ44" s="195"/>
      <c r="HKK44" s="195"/>
      <c r="HKL44" s="195"/>
      <c r="HKM44" s="195"/>
      <c r="HKN44" s="195"/>
      <c r="HKO44" s="195"/>
      <c r="HKP44" s="195"/>
      <c r="HKQ44" s="195"/>
      <c r="HKR44" s="195"/>
      <c r="HKS44" s="195"/>
      <c r="HKT44" s="195"/>
      <c r="HKU44" s="195"/>
      <c r="HKV44" s="195"/>
      <c r="HKW44" s="195"/>
      <c r="HKX44" s="195"/>
      <c r="HKY44" s="195"/>
      <c r="HKZ44" s="195"/>
      <c r="HLA44" s="195"/>
      <c r="HLB44" s="195"/>
      <c r="HLC44" s="195"/>
      <c r="HLD44" s="195"/>
      <c r="HLE44" s="195"/>
      <c r="HLF44" s="195"/>
      <c r="HLG44" s="195"/>
      <c r="HLH44" s="195"/>
      <c r="HLI44" s="195"/>
      <c r="HLJ44" s="195"/>
      <c r="HLK44" s="195"/>
      <c r="HLL44" s="195"/>
      <c r="HLM44" s="195"/>
      <c r="HLN44" s="195"/>
      <c r="HLO44" s="195"/>
      <c r="HLP44" s="195"/>
      <c r="HLQ44" s="195"/>
      <c r="HLR44" s="195"/>
      <c r="HLS44" s="195"/>
      <c r="HLT44" s="195"/>
      <c r="HLU44" s="195"/>
      <c r="HLV44" s="195"/>
      <c r="HLW44" s="195"/>
      <c r="HLX44" s="195"/>
      <c r="HLY44" s="195"/>
      <c r="HLZ44" s="195"/>
      <c r="HMA44" s="195"/>
      <c r="HMB44" s="195"/>
      <c r="HMC44" s="195"/>
      <c r="HMD44" s="195"/>
      <c r="HME44" s="195"/>
      <c r="HMF44" s="195"/>
      <c r="HMG44" s="195"/>
      <c r="HMH44" s="195"/>
      <c r="HMI44" s="195"/>
      <c r="HMJ44" s="195"/>
      <c r="HMK44" s="195"/>
      <c r="HML44" s="195"/>
      <c r="HMM44" s="195"/>
      <c r="HMN44" s="195"/>
      <c r="HMO44" s="195"/>
      <c r="HMP44" s="195"/>
      <c r="HMQ44" s="195"/>
      <c r="HMR44" s="195"/>
      <c r="HMS44" s="195"/>
      <c r="HMT44" s="195"/>
      <c r="HMU44" s="195"/>
      <c r="HMV44" s="195"/>
      <c r="HMW44" s="195"/>
      <c r="HMX44" s="195"/>
      <c r="HMY44" s="195"/>
      <c r="HMZ44" s="195"/>
      <c r="HNA44" s="195"/>
      <c r="HNB44" s="195"/>
      <c r="HNC44" s="195"/>
      <c r="HND44" s="195"/>
      <c r="HNE44" s="195"/>
      <c r="HNF44" s="195"/>
      <c r="HNG44" s="195"/>
      <c r="HNH44" s="195"/>
      <c r="HNI44" s="195"/>
      <c r="HNJ44" s="195"/>
      <c r="HNK44" s="195"/>
      <c r="HNL44" s="195"/>
      <c r="HNM44" s="195"/>
      <c r="HNN44" s="195"/>
      <c r="HNO44" s="195"/>
      <c r="HNP44" s="195"/>
      <c r="HNQ44" s="195"/>
      <c r="HNR44" s="195"/>
      <c r="HNS44" s="195"/>
      <c r="HNT44" s="195"/>
      <c r="HNU44" s="195"/>
      <c r="HNV44" s="195"/>
      <c r="HNW44" s="195"/>
      <c r="HNX44" s="195"/>
      <c r="HNY44" s="195"/>
      <c r="HNZ44" s="195"/>
      <c r="HOA44" s="195"/>
      <c r="HOB44" s="195"/>
      <c r="HOC44" s="195"/>
      <c r="HOD44" s="195"/>
      <c r="HOE44" s="195"/>
      <c r="HOF44" s="195"/>
      <c r="HOG44" s="195"/>
      <c r="HOH44" s="195"/>
      <c r="HOI44" s="195"/>
      <c r="HOJ44" s="195"/>
      <c r="HOK44" s="195"/>
      <c r="HOL44" s="195"/>
      <c r="HOM44" s="195"/>
      <c r="HON44" s="195"/>
      <c r="HOO44" s="195"/>
      <c r="HOP44" s="195"/>
      <c r="HOQ44" s="195"/>
      <c r="HOR44" s="195"/>
      <c r="HOS44" s="195"/>
      <c r="HOT44" s="195"/>
      <c r="HOU44" s="195"/>
      <c r="HOV44" s="195"/>
      <c r="HOW44" s="195"/>
      <c r="HOX44" s="195"/>
      <c r="HOY44" s="195"/>
      <c r="HOZ44" s="195"/>
      <c r="HPA44" s="195"/>
      <c r="HPB44" s="195"/>
      <c r="HPC44" s="195"/>
      <c r="HPD44" s="195"/>
      <c r="HPE44" s="195"/>
      <c r="HPF44" s="195"/>
      <c r="HPG44" s="195"/>
      <c r="HPH44" s="195"/>
      <c r="HPI44" s="195"/>
      <c r="HPJ44" s="195"/>
      <c r="HPK44" s="195"/>
      <c r="HPL44" s="195"/>
      <c r="HPM44" s="195"/>
      <c r="HPN44" s="195"/>
      <c r="HPO44" s="195"/>
      <c r="HPP44" s="195"/>
      <c r="HPQ44" s="195"/>
      <c r="HPR44" s="195"/>
      <c r="HPS44" s="195"/>
      <c r="HPT44" s="195"/>
      <c r="HPU44" s="195"/>
      <c r="HPV44" s="195"/>
      <c r="HPW44" s="195"/>
      <c r="HPX44" s="195"/>
      <c r="HPY44" s="195"/>
      <c r="HPZ44" s="195"/>
      <c r="HQA44" s="195"/>
      <c r="HQB44" s="195"/>
      <c r="HQC44" s="195"/>
      <c r="HQD44" s="195"/>
      <c r="HQE44" s="195"/>
      <c r="HQF44" s="195"/>
      <c r="HQG44" s="195"/>
      <c r="HQH44" s="195"/>
      <c r="HQI44" s="195"/>
      <c r="HQJ44" s="195"/>
      <c r="HQK44" s="195"/>
      <c r="HQL44" s="195"/>
      <c r="HQM44" s="195"/>
      <c r="HQN44" s="195"/>
      <c r="HQO44" s="195"/>
      <c r="HQP44" s="195"/>
      <c r="HQQ44" s="195"/>
      <c r="HQR44" s="195"/>
      <c r="HQS44" s="195"/>
      <c r="HQT44" s="195"/>
      <c r="HQU44" s="195"/>
      <c r="HQV44" s="195"/>
      <c r="HQW44" s="195"/>
      <c r="HQX44" s="195"/>
      <c r="HQY44" s="195"/>
      <c r="HQZ44" s="195"/>
      <c r="HRA44" s="195"/>
      <c r="HRB44" s="195"/>
      <c r="HRC44" s="195"/>
      <c r="HRD44" s="195"/>
      <c r="HRE44" s="195"/>
      <c r="HRF44" s="195"/>
      <c r="HRG44" s="195"/>
      <c r="HRH44" s="195"/>
      <c r="HRI44" s="195"/>
      <c r="HRJ44" s="195"/>
      <c r="HRK44" s="195"/>
      <c r="HRL44" s="195"/>
      <c r="HRM44" s="195"/>
      <c r="HRN44" s="195"/>
      <c r="HRO44" s="195"/>
      <c r="HRP44" s="195"/>
      <c r="HRQ44" s="195"/>
      <c r="HRR44" s="195"/>
      <c r="HRS44" s="195"/>
      <c r="HRT44" s="195"/>
      <c r="HRU44" s="195"/>
      <c r="HRV44" s="195"/>
      <c r="HRW44" s="195"/>
      <c r="HRX44" s="195"/>
      <c r="HRY44" s="195"/>
      <c r="HRZ44" s="195"/>
      <c r="HSA44" s="195"/>
      <c r="HSB44" s="195"/>
      <c r="HSC44" s="195"/>
      <c r="HSD44" s="195"/>
      <c r="HSE44" s="195"/>
      <c r="HSF44" s="195"/>
      <c r="HSG44" s="195"/>
      <c r="HSH44" s="195"/>
      <c r="HSI44" s="195"/>
      <c r="HSJ44" s="195"/>
      <c r="HSK44" s="195"/>
      <c r="HSL44" s="195"/>
      <c r="HSM44" s="195"/>
      <c r="HSN44" s="195"/>
      <c r="HSO44" s="195"/>
      <c r="HSP44" s="195"/>
      <c r="HSQ44" s="195"/>
      <c r="HSR44" s="195"/>
      <c r="HSS44" s="195"/>
      <c r="HST44" s="195"/>
      <c r="HSU44" s="195"/>
      <c r="HSV44" s="195"/>
      <c r="HSW44" s="195"/>
      <c r="HSX44" s="195"/>
      <c r="HSY44" s="195"/>
      <c r="HSZ44" s="195"/>
      <c r="HTA44" s="195"/>
      <c r="HTB44" s="195"/>
      <c r="HTC44" s="195"/>
      <c r="HTD44" s="195"/>
      <c r="HTE44" s="195"/>
      <c r="HTF44" s="195"/>
      <c r="HTG44" s="195"/>
      <c r="HTH44" s="195"/>
      <c r="HTI44" s="195"/>
      <c r="HTJ44" s="195"/>
      <c r="HTK44" s="195"/>
      <c r="HTL44" s="195"/>
      <c r="HTM44" s="195"/>
      <c r="HTN44" s="195"/>
      <c r="HTO44" s="195"/>
      <c r="HTP44" s="195"/>
      <c r="HTQ44" s="195"/>
      <c r="HTR44" s="195"/>
      <c r="HTS44" s="195"/>
      <c r="HTT44" s="195"/>
      <c r="HTU44" s="195"/>
      <c r="HTV44" s="195"/>
      <c r="HTW44" s="195"/>
      <c r="HTX44" s="195"/>
      <c r="HTY44" s="195"/>
      <c r="HTZ44" s="195"/>
      <c r="HUA44" s="195"/>
      <c r="HUB44" s="195"/>
      <c r="HUC44" s="195"/>
      <c r="HUD44" s="195"/>
      <c r="HUE44" s="195"/>
      <c r="HUF44" s="195"/>
      <c r="HUG44" s="195"/>
      <c r="HUH44" s="195"/>
      <c r="HUI44" s="195"/>
      <c r="HUJ44" s="195"/>
      <c r="HUK44" s="195"/>
      <c r="HUL44" s="195"/>
      <c r="HUM44" s="195"/>
      <c r="HUN44" s="195"/>
      <c r="HUO44" s="195"/>
      <c r="HUP44" s="195"/>
      <c r="HUQ44" s="195"/>
      <c r="HUR44" s="195"/>
      <c r="HUS44" s="195"/>
      <c r="HUT44" s="195"/>
      <c r="HUU44" s="195"/>
      <c r="HUV44" s="195"/>
      <c r="HUW44" s="195"/>
      <c r="HUX44" s="195"/>
      <c r="HUY44" s="195"/>
      <c r="HUZ44" s="195"/>
      <c r="HVA44" s="195"/>
      <c r="HVB44" s="195"/>
      <c r="HVC44" s="195"/>
      <c r="HVD44" s="195"/>
      <c r="HVE44" s="195"/>
      <c r="HVF44" s="195"/>
      <c r="HVG44" s="195"/>
      <c r="HVH44" s="195"/>
      <c r="HVI44" s="195"/>
      <c r="HVJ44" s="195"/>
      <c r="HVK44" s="195"/>
      <c r="HVL44" s="195"/>
      <c r="HVM44" s="195"/>
      <c r="HVN44" s="195"/>
      <c r="HVO44" s="195"/>
      <c r="HVP44" s="195"/>
      <c r="HVQ44" s="195"/>
      <c r="HVR44" s="195"/>
      <c r="HVS44" s="195"/>
      <c r="HVT44" s="195"/>
      <c r="HVU44" s="195"/>
      <c r="HVV44" s="195"/>
      <c r="HVW44" s="195"/>
      <c r="HVX44" s="195"/>
      <c r="HVY44" s="195"/>
      <c r="HVZ44" s="195"/>
      <c r="HWA44" s="195"/>
      <c r="HWB44" s="195"/>
      <c r="HWC44" s="195"/>
      <c r="HWD44" s="195"/>
      <c r="HWE44" s="195"/>
      <c r="HWF44" s="195"/>
      <c r="HWG44" s="195"/>
      <c r="HWH44" s="195"/>
      <c r="HWI44" s="195"/>
      <c r="HWJ44" s="195"/>
      <c r="HWK44" s="195"/>
      <c r="HWL44" s="195"/>
      <c r="HWM44" s="195"/>
      <c r="HWN44" s="195"/>
      <c r="HWO44" s="195"/>
      <c r="HWP44" s="195"/>
      <c r="HWQ44" s="195"/>
      <c r="HWR44" s="195"/>
      <c r="HWS44" s="195"/>
      <c r="HWT44" s="195"/>
      <c r="HWU44" s="195"/>
      <c r="HWV44" s="195"/>
      <c r="HWW44" s="195"/>
      <c r="HWX44" s="195"/>
      <c r="HWY44" s="195"/>
      <c r="HWZ44" s="195"/>
      <c r="HXA44" s="195"/>
      <c r="HXB44" s="195"/>
      <c r="HXC44" s="195"/>
      <c r="HXD44" s="195"/>
      <c r="HXE44" s="195"/>
      <c r="HXF44" s="195"/>
      <c r="HXG44" s="195"/>
      <c r="HXH44" s="195"/>
      <c r="HXI44" s="195"/>
      <c r="HXJ44" s="195"/>
      <c r="HXK44" s="195"/>
      <c r="HXL44" s="195"/>
      <c r="HXM44" s="195"/>
      <c r="HXN44" s="195"/>
      <c r="HXO44" s="195"/>
      <c r="HXP44" s="195"/>
      <c r="HXQ44" s="195"/>
      <c r="HXR44" s="195"/>
      <c r="HXS44" s="195"/>
      <c r="HXT44" s="195"/>
      <c r="HXU44" s="195"/>
      <c r="HXV44" s="195"/>
      <c r="HXW44" s="195"/>
      <c r="HXX44" s="195"/>
      <c r="HXY44" s="195"/>
      <c r="HXZ44" s="195"/>
      <c r="HYA44" s="195"/>
      <c r="HYB44" s="195"/>
      <c r="HYC44" s="195"/>
      <c r="HYD44" s="195"/>
      <c r="HYE44" s="195"/>
      <c r="HYF44" s="195"/>
      <c r="HYG44" s="195"/>
      <c r="HYH44" s="195"/>
      <c r="HYI44" s="195"/>
      <c r="HYJ44" s="195"/>
      <c r="HYK44" s="195"/>
      <c r="HYL44" s="195"/>
      <c r="HYM44" s="195"/>
      <c r="HYN44" s="195"/>
      <c r="HYO44" s="195"/>
      <c r="HYP44" s="195"/>
      <c r="HYQ44" s="195"/>
      <c r="HYR44" s="195"/>
      <c r="HYS44" s="195"/>
      <c r="HYT44" s="195"/>
      <c r="HYU44" s="195"/>
      <c r="HYV44" s="195"/>
      <c r="HYW44" s="195"/>
      <c r="HYX44" s="195"/>
      <c r="HYY44" s="195"/>
      <c r="HYZ44" s="195"/>
      <c r="HZA44" s="195"/>
      <c r="HZB44" s="195"/>
      <c r="HZC44" s="195"/>
      <c r="HZD44" s="195"/>
      <c r="HZE44" s="195"/>
      <c r="HZF44" s="195"/>
      <c r="HZG44" s="195"/>
      <c r="HZH44" s="195"/>
      <c r="HZI44" s="195"/>
      <c r="HZJ44" s="195"/>
      <c r="HZK44" s="195"/>
      <c r="HZL44" s="195"/>
      <c r="HZM44" s="195"/>
      <c r="HZN44" s="195"/>
      <c r="HZO44" s="195"/>
      <c r="HZP44" s="195"/>
      <c r="HZQ44" s="195"/>
      <c r="HZR44" s="195"/>
      <c r="HZS44" s="195"/>
      <c r="HZT44" s="195"/>
      <c r="HZU44" s="195"/>
      <c r="HZV44" s="195"/>
      <c r="HZW44" s="195"/>
      <c r="HZX44" s="195"/>
      <c r="HZY44" s="195"/>
      <c r="HZZ44" s="195"/>
      <c r="IAA44" s="195"/>
      <c r="IAB44" s="195"/>
      <c r="IAC44" s="195"/>
      <c r="IAD44" s="195"/>
      <c r="IAE44" s="195"/>
      <c r="IAF44" s="195"/>
      <c r="IAG44" s="195"/>
      <c r="IAH44" s="195"/>
      <c r="IAI44" s="195"/>
      <c r="IAJ44" s="195"/>
      <c r="IAK44" s="195"/>
      <c r="IAL44" s="195"/>
      <c r="IAM44" s="195"/>
      <c r="IAN44" s="195"/>
      <c r="IAO44" s="195"/>
      <c r="IAP44" s="195"/>
      <c r="IAQ44" s="195"/>
      <c r="IAR44" s="195"/>
      <c r="IAS44" s="195"/>
      <c r="IAT44" s="195"/>
      <c r="IAU44" s="195"/>
      <c r="IAV44" s="195"/>
      <c r="IAW44" s="195"/>
      <c r="IAX44" s="195"/>
      <c r="IAY44" s="195"/>
      <c r="IAZ44" s="195"/>
      <c r="IBA44" s="195"/>
      <c r="IBB44" s="195"/>
      <c r="IBC44" s="195"/>
      <c r="IBD44" s="195"/>
      <c r="IBE44" s="195"/>
      <c r="IBF44" s="195"/>
      <c r="IBG44" s="195"/>
      <c r="IBH44" s="195"/>
      <c r="IBI44" s="195"/>
      <c r="IBJ44" s="195"/>
      <c r="IBK44" s="195"/>
      <c r="IBL44" s="195"/>
      <c r="IBM44" s="195"/>
      <c r="IBN44" s="195"/>
      <c r="IBO44" s="195"/>
      <c r="IBP44" s="195"/>
      <c r="IBQ44" s="195"/>
      <c r="IBR44" s="195"/>
      <c r="IBS44" s="195"/>
      <c r="IBT44" s="195"/>
      <c r="IBU44" s="195"/>
      <c r="IBV44" s="195"/>
      <c r="IBW44" s="195"/>
      <c r="IBX44" s="195"/>
      <c r="IBY44" s="195"/>
      <c r="IBZ44" s="195"/>
      <c r="ICA44" s="195"/>
      <c r="ICB44" s="195"/>
      <c r="ICC44" s="195"/>
      <c r="ICD44" s="195"/>
      <c r="ICE44" s="195"/>
      <c r="ICF44" s="195"/>
      <c r="ICG44" s="195"/>
      <c r="ICH44" s="195"/>
      <c r="ICI44" s="195"/>
      <c r="ICJ44" s="195"/>
      <c r="ICK44" s="195"/>
      <c r="ICL44" s="195"/>
      <c r="ICM44" s="195"/>
      <c r="ICN44" s="195"/>
      <c r="ICO44" s="195"/>
      <c r="ICP44" s="195"/>
      <c r="ICQ44" s="195"/>
      <c r="ICR44" s="195"/>
      <c r="ICS44" s="195"/>
      <c r="ICT44" s="195"/>
      <c r="ICU44" s="195"/>
      <c r="ICV44" s="195"/>
      <c r="ICW44" s="195"/>
      <c r="ICX44" s="195"/>
      <c r="ICY44" s="195"/>
      <c r="ICZ44" s="195"/>
      <c r="IDA44" s="195"/>
      <c r="IDB44" s="195"/>
      <c r="IDC44" s="195"/>
      <c r="IDD44" s="195"/>
      <c r="IDE44" s="195"/>
      <c r="IDF44" s="195"/>
      <c r="IDG44" s="195"/>
      <c r="IDH44" s="195"/>
      <c r="IDI44" s="195"/>
      <c r="IDJ44" s="195"/>
      <c r="IDK44" s="195"/>
      <c r="IDL44" s="195"/>
      <c r="IDM44" s="195"/>
      <c r="IDN44" s="195"/>
      <c r="IDO44" s="195"/>
      <c r="IDP44" s="195"/>
      <c r="IDQ44" s="195"/>
      <c r="IDR44" s="195"/>
      <c r="IDS44" s="195"/>
      <c r="IDT44" s="195"/>
      <c r="IDU44" s="195"/>
      <c r="IDV44" s="195"/>
      <c r="IDW44" s="195"/>
      <c r="IDX44" s="195"/>
      <c r="IDY44" s="195"/>
      <c r="IDZ44" s="195"/>
      <c r="IEA44" s="195"/>
      <c r="IEB44" s="195"/>
      <c r="IEC44" s="195"/>
      <c r="IED44" s="195"/>
      <c r="IEE44" s="195"/>
      <c r="IEF44" s="195"/>
      <c r="IEG44" s="195"/>
      <c r="IEH44" s="195"/>
      <c r="IEI44" s="195"/>
      <c r="IEJ44" s="195"/>
      <c r="IEK44" s="195"/>
      <c r="IEL44" s="195"/>
      <c r="IEM44" s="195"/>
      <c r="IEN44" s="195"/>
      <c r="IEO44" s="195"/>
      <c r="IEP44" s="195"/>
      <c r="IEQ44" s="195"/>
      <c r="IER44" s="195"/>
      <c r="IES44" s="195"/>
      <c r="IET44" s="195"/>
      <c r="IEU44" s="195"/>
      <c r="IEV44" s="195"/>
      <c r="IEW44" s="195"/>
      <c r="IEX44" s="195"/>
      <c r="IEY44" s="195"/>
      <c r="IEZ44" s="195"/>
      <c r="IFA44" s="195"/>
      <c r="IFB44" s="195"/>
      <c r="IFC44" s="195"/>
      <c r="IFD44" s="195"/>
      <c r="IFE44" s="195"/>
      <c r="IFF44" s="195"/>
      <c r="IFG44" s="195"/>
      <c r="IFH44" s="195"/>
      <c r="IFI44" s="195"/>
      <c r="IFJ44" s="195"/>
      <c r="IFK44" s="195"/>
      <c r="IFL44" s="195"/>
      <c r="IFM44" s="195"/>
      <c r="IFN44" s="195"/>
      <c r="IFO44" s="195"/>
      <c r="IFP44" s="195"/>
      <c r="IFQ44" s="195"/>
      <c r="IFR44" s="195"/>
      <c r="IFS44" s="195"/>
      <c r="IFT44" s="195"/>
      <c r="IFU44" s="195"/>
      <c r="IFV44" s="195"/>
      <c r="IFW44" s="195"/>
      <c r="IFX44" s="195"/>
      <c r="IFY44" s="195"/>
      <c r="IFZ44" s="195"/>
      <c r="IGA44" s="195"/>
      <c r="IGB44" s="195"/>
      <c r="IGC44" s="195"/>
      <c r="IGD44" s="195"/>
      <c r="IGE44" s="195"/>
      <c r="IGF44" s="195"/>
      <c r="IGG44" s="195"/>
      <c r="IGH44" s="195"/>
      <c r="IGI44" s="195"/>
      <c r="IGJ44" s="195"/>
      <c r="IGK44" s="195"/>
      <c r="IGL44" s="195"/>
      <c r="IGM44" s="195"/>
      <c r="IGN44" s="195"/>
      <c r="IGO44" s="195"/>
      <c r="IGP44" s="195"/>
      <c r="IGQ44" s="195"/>
      <c r="IGR44" s="195"/>
      <c r="IGS44" s="195"/>
      <c r="IGT44" s="195"/>
      <c r="IGU44" s="195"/>
      <c r="IGV44" s="195"/>
      <c r="IGW44" s="195"/>
      <c r="IGX44" s="195"/>
      <c r="IGY44" s="195"/>
      <c r="IGZ44" s="195"/>
      <c r="IHA44" s="195"/>
      <c r="IHB44" s="195"/>
      <c r="IHC44" s="195"/>
      <c r="IHD44" s="195"/>
      <c r="IHE44" s="195"/>
      <c r="IHF44" s="195"/>
      <c r="IHG44" s="195"/>
      <c r="IHH44" s="195"/>
      <c r="IHI44" s="195"/>
      <c r="IHJ44" s="195"/>
      <c r="IHK44" s="195"/>
      <c r="IHL44" s="195"/>
      <c r="IHM44" s="195"/>
      <c r="IHN44" s="195"/>
      <c r="IHO44" s="195"/>
      <c r="IHP44" s="195"/>
      <c r="IHQ44" s="195"/>
      <c r="IHR44" s="195"/>
      <c r="IHS44" s="195"/>
      <c r="IHT44" s="195"/>
      <c r="IHU44" s="195"/>
      <c r="IHV44" s="195"/>
      <c r="IHW44" s="195"/>
      <c r="IHX44" s="195"/>
      <c r="IHY44" s="195"/>
      <c r="IHZ44" s="195"/>
      <c r="IIA44" s="195"/>
      <c r="IIB44" s="195"/>
      <c r="IIC44" s="195"/>
      <c r="IID44" s="195"/>
      <c r="IIE44" s="195"/>
      <c r="IIF44" s="195"/>
      <c r="IIG44" s="195"/>
      <c r="IIH44" s="195"/>
      <c r="III44" s="195"/>
      <c r="IIJ44" s="195"/>
      <c r="IIK44" s="195"/>
      <c r="IIL44" s="195"/>
      <c r="IIM44" s="195"/>
      <c r="IIN44" s="195"/>
      <c r="IIO44" s="195"/>
      <c r="IIP44" s="195"/>
      <c r="IIQ44" s="195"/>
      <c r="IIR44" s="195"/>
      <c r="IIS44" s="195"/>
      <c r="IIT44" s="195"/>
      <c r="IIU44" s="195"/>
      <c r="IIV44" s="195"/>
      <c r="IIW44" s="195"/>
      <c r="IIX44" s="195"/>
      <c r="IIY44" s="195"/>
      <c r="IIZ44" s="195"/>
      <c r="IJA44" s="195"/>
      <c r="IJB44" s="195"/>
      <c r="IJC44" s="195"/>
      <c r="IJD44" s="195"/>
      <c r="IJE44" s="195"/>
      <c r="IJF44" s="195"/>
      <c r="IJG44" s="195"/>
      <c r="IJH44" s="195"/>
      <c r="IJI44" s="195"/>
      <c r="IJJ44" s="195"/>
      <c r="IJK44" s="195"/>
      <c r="IJL44" s="195"/>
      <c r="IJM44" s="195"/>
      <c r="IJN44" s="195"/>
      <c r="IJO44" s="195"/>
      <c r="IJP44" s="195"/>
      <c r="IJQ44" s="195"/>
      <c r="IJR44" s="195"/>
      <c r="IJS44" s="195"/>
      <c r="IJT44" s="195"/>
      <c r="IJU44" s="195"/>
      <c r="IJV44" s="195"/>
      <c r="IJW44" s="195"/>
      <c r="IJX44" s="195"/>
      <c r="IJY44" s="195"/>
      <c r="IJZ44" s="195"/>
      <c r="IKA44" s="195"/>
      <c r="IKB44" s="195"/>
      <c r="IKC44" s="195"/>
      <c r="IKD44" s="195"/>
      <c r="IKE44" s="195"/>
      <c r="IKF44" s="195"/>
      <c r="IKG44" s="195"/>
      <c r="IKH44" s="195"/>
      <c r="IKI44" s="195"/>
      <c r="IKJ44" s="195"/>
      <c r="IKK44" s="195"/>
      <c r="IKL44" s="195"/>
      <c r="IKM44" s="195"/>
      <c r="IKN44" s="195"/>
      <c r="IKO44" s="195"/>
      <c r="IKP44" s="195"/>
      <c r="IKQ44" s="195"/>
      <c r="IKR44" s="195"/>
      <c r="IKS44" s="195"/>
      <c r="IKT44" s="195"/>
      <c r="IKU44" s="195"/>
      <c r="IKV44" s="195"/>
      <c r="IKW44" s="195"/>
      <c r="IKX44" s="195"/>
      <c r="IKY44" s="195"/>
      <c r="IKZ44" s="195"/>
      <c r="ILA44" s="195"/>
      <c r="ILB44" s="195"/>
      <c r="ILC44" s="195"/>
      <c r="ILD44" s="195"/>
      <c r="ILE44" s="195"/>
      <c r="ILF44" s="195"/>
      <c r="ILG44" s="195"/>
      <c r="ILH44" s="195"/>
      <c r="ILI44" s="195"/>
      <c r="ILJ44" s="195"/>
      <c r="ILK44" s="195"/>
      <c r="ILL44" s="195"/>
      <c r="ILM44" s="195"/>
      <c r="ILN44" s="195"/>
      <c r="ILO44" s="195"/>
      <c r="ILP44" s="195"/>
      <c r="ILQ44" s="195"/>
      <c r="ILR44" s="195"/>
      <c r="ILS44" s="195"/>
      <c r="ILT44" s="195"/>
      <c r="ILU44" s="195"/>
      <c r="ILV44" s="195"/>
      <c r="ILW44" s="195"/>
      <c r="ILX44" s="195"/>
      <c r="ILY44" s="195"/>
      <c r="ILZ44" s="195"/>
      <c r="IMA44" s="195"/>
      <c r="IMB44" s="195"/>
      <c r="IMC44" s="195"/>
      <c r="IMD44" s="195"/>
      <c r="IME44" s="195"/>
      <c r="IMF44" s="195"/>
      <c r="IMG44" s="195"/>
      <c r="IMH44" s="195"/>
      <c r="IMI44" s="195"/>
      <c r="IMJ44" s="195"/>
      <c r="IMK44" s="195"/>
      <c r="IML44" s="195"/>
      <c r="IMM44" s="195"/>
      <c r="IMN44" s="195"/>
      <c r="IMO44" s="195"/>
      <c r="IMP44" s="195"/>
      <c r="IMQ44" s="195"/>
      <c r="IMR44" s="195"/>
      <c r="IMS44" s="195"/>
      <c r="IMT44" s="195"/>
      <c r="IMU44" s="195"/>
      <c r="IMV44" s="195"/>
      <c r="IMW44" s="195"/>
      <c r="IMX44" s="195"/>
      <c r="IMY44" s="195"/>
      <c r="IMZ44" s="195"/>
      <c r="INA44" s="195"/>
      <c r="INB44" s="195"/>
      <c r="INC44" s="195"/>
      <c r="IND44" s="195"/>
      <c r="INE44" s="195"/>
      <c r="INF44" s="195"/>
      <c r="ING44" s="195"/>
      <c r="INH44" s="195"/>
      <c r="INI44" s="195"/>
      <c r="INJ44" s="195"/>
      <c r="INK44" s="195"/>
      <c r="INL44" s="195"/>
      <c r="INM44" s="195"/>
      <c r="INN44" s="195"/>
      <c r="INO44" s="195"/>
      <c r="INP44" s="195"/>
      <c r="INQ44" s="195"/>
      <c r="INR44" s="195"/>
      <c r="INS44" s="195"/>
      <c r="INT44" s="195"/>
      <c r="INU44" s="195"/>
      <c r="INV44" s="195"/>
      <c r="INW44" s="195"/>
      <c r="INX44" s="195"/>
      <c r="INY44" s="195"/>
      <c r="INZ44" s="195"/>
      <c r="IOA44" s="195"/>
      <c r="IOB44" s="195"/>
      <c r="IOC44" s="195"/>
      <c r="IOD44" s="195"/>
      <c r="IOE44" s="195"/>
      <c r="IOF44" s="195"/>
      <c r="IOG44" s="195"/>
      <c r="IOH44" s="195"/>
      <c r="IOI44" s="195"/>
      <c r="IOJ44" s="195"/>
      <c r="IOK44" s="195"/>
      <c r="IOL44" s="195"/>
      <c r="IOM44" s="195"/>
      <c r="ION44" s="195"/>
      <c r="IOO44" s="195"/>
      <c r="IOP44" s="195"/>
      <c r="IOQ44" s="195"/>
      <c r="IOR44" s="195"/>
      <c r="IOS44" s="195"/>
      <c r="IOT44" s="195"/>
      <c r="IOU44" s="195"/>
      <c r="IOV44" s="195"/>
      <c r="IOW44" s="195"/>
      <c r="IOX44" s="195"/>
      <c r="IOY44" s="195"/>
      <c r="IOZ44" s="195"/>
      <c r="IPA44" s="195"/>
      <c r="IPB44" s="195"/>
      <c r="IPC44" s="195"/>
      <c r="IPD44" s="195"/>
      <c r="IPE44" s="195"/>
      <c r="IPF44" s="195"/>
      <c r="IPG44" s="195"/>
      <c r="IPH44" s="195"/>
      <c r="IPI44" s="195"/>
      <c r="IPJ44" s="195"/>
      <c r="IPK44" s="195"/>
      <c r="IPL44" s="195"/>
      <c r="IPM44" s="195"/>
      <c r="IPN44" s="195"/>
      <c r="IPO44" s="195"/>
      <c r="IPP44" s="195"/>
      <c r="IPQ44" s="195"/>
      <c r="IPR44" s="195"/>
      <c r="IPS44" s="195"/>
      <c r="IPT44" s="195"/>
      <c r="IPU44" s="195"/>
      <c r="IPV44" s="195"/>
      <c r="IPW44" s="195"/>
      <c r="IPX44" s="195"/>
      <c r="IPY44" s="195"/>
      <c r="IPZ44" s="195"/>
      <c r="IQA44" s="195"/>
      <c r="IQB44" s="195"/>
      <c r="IQC44" s="195"/>
      <c r="IQD44" s="195"/>
      <c r="IQE44" s="195"/>
      <c r="IQF44" s="195"/>
      <c r="IQG44" s="195"/>
      <c r="IQH44" s="195"/>
      <c r="IQI44" s="195"/>
      <c r="IQJ44" s="195"/>
      <c r="IQK44" s="195"/>
      <c r="IQL44" s="195"/>
      <c r="IQM44" s="195"/>
      <c r="IQN44" s="195"/>
      <c r="IQO44" s="195"/>
      <c r="IQP44" s="195"/>
      <c r="IQQ44" s="195"/>
      <c r="IQR44" s="195"/>
      <c r="IQS44" s="195"/>
      <c r="IQT44" s="195"/>
      <c r="IQU44" s="195"/>
      <c r="IQV44" s="195"/>
      <c r="IQW44" s="195"/>
      <c r="IQX44" s="195"/>
      <c r="IQY44" s="195"/>
      <c r="IQZ44" s="195"/>
      <c r="IRA44" s="195"/>
      <c r="IRB44" s="195"/>
      <c r="IRC44" s="195"/>
      <c r="IRD44" s="195"/>
      <c r="IRE44" s="195"/>
      <c r="IRF44" s="195"/>
      <c r="IRG44" s="195"/>
      <c r="IRH44" s="195"/>
      <c r="IRI44" s="195"/>
      <c r="IRJ44" s="195"/>
      <c r="IRK44" s="195"/>
      <c r="IRL44" s="195"/>
      <c r="IRM44" s="195"/>
      <c r="IRN44" s="195"/>
      <c r="IRO44" s="195"/>
      <c r="IRP44" s="195"/>
      <c r="IRQ44" s="195"/>
      <c r="IRR44" s="195"/>
      <c r="IRS44" s="195"/>
      <c r="IRT44" s="195"/>
      <c r="IRU44" s="195"/>
      <c r="IRV44" s="195"/>
      <c r="IRW44" s="195"/>
      <c r="IRX44" s="195"/>
      <c r="IRY44" s="195"/>
      <c r="IRZ44" s="195"/>
      <c r="ISA44" s="195"/>
      <c r="ISB44" s="195"/>
      <c r="ISC44" s="195"/>
      <c r="ISD44" s="195"/>
      <c r="ISE44" s="195"/>
      <c r="ISF44" s="195"/>
      <c r="ISG44" s="195"/>
      <c r="ISH44" s="195"/>
      <c r="ISI44" s="195"/>
      <c r="ISJ44" s="195"/>
      <c r="ISK44" s="195"/>
      <c r="ISL44" s="195"/>
      <c r="ISM44" s="195"/>
      <c r="ISN44" s="195"/>
      <c r="ISO44" s="195"/>
      <c r="ISP44" s="195"/>
      <c r="ISQ44" s="195"/>
      <c r="ISR44" s="195"/>
      <c r="ISS44" s="195"/>
      <c r="IST44" s="195"/>
      <c r="ISU44" s="195"/>
      <c r="ISV44" s="195"/>
      <c r="ISW44" s="195"/>
      <c r="ISX44" s="195"/>
      <c r="ISY44" s="195"/>
      <c r="ISZ44" s="195"/>
      <c r="ITA44" s="195"/>
      <c r="ITB44" s="195"/>
      <c r="ITC44" s="195"/>
      <c r="ITD44" s="195"/>
      <c r="ITE44" s="195"/>
      <c r="ITF44" s="195"/>
      <c r="ITG44" s="195"/>
      <c r="ITH44" s="195"/>
      <c r="ITI44" s="195"/>
      <c r="ITJ44" s="195"/>
      <c r="ITK44" s="195"/>
      <c r="ITL44" s="195"/>
      <c r="ITM44" s="195"/>
      <c r="ITN44" s="195"/>
      <c r="ITO44" s="195"/>
      <c r="ITP44" s="195"/>
      <c r="ITQ44" s="195"/>
      <c r="ITR44" s="195"/>
      <c r="ITS44" s="195"/>
      <c r="ITT44" s="195"/>
      <c r="ITU44" s="195"/>
      <c r="ITV44" s="195"/>
      <c r="ITW44" s="195"/>
      <c r="ITX44" s="195"/>
      <c r="ITY44" s="195"/>
      <c r="ITZ44" s="195"/>
      <c r="IUA44" s="195"/>
      <c r="IUB44" s="195"/>
      <c r="IUC44" s="195"/>
      <c r="IUD44" s="195"/>
      <c r="IUE44" s="195"/>
      <c r="IUF44" s="195"/>
      <c r="IUG44" s="195"/>
      <c r="IUH44" s="195"/>
      <c r="IUI44" s="195"/>
      <c r="IUJ44" s="195"/>
      <c r="IUK44" s="195"/>
      <c r="IUL44" s="195"/>
      <c r="IUM44" s="195"/>
      <c r="IUN44" s="195"/>
      <c r="IUO44" s="195"/>
      <c r="IUP44" s="195"/>
      <c r="IUQ44" s="195"/>
      <c r="IUR44" s="195"/>
      <c r="IUS44" s="195"/>
      <c r="IUT44" s="195"/>
      <c r="IUU44" s="195"/>
      <c r="IUV44" s="195"/>
      <c r="IUW44" s="195"/>
      <c r="IUX44" s="195"/>
      <c r="IUY44" s="195"/>
      <c r="IUZ44" s="195"/>
      <c r="IVA44" s="195"/>
      <c r="IVB44" s="195"/>
      <c r="IVC44" s="195"/>
      <c r="IVD44" s="195"/>
      <c r="IVE44" s="195"/>
      <c r="IVF44" s="195"/>
      <c r="IVG44" s="195"/>
      <c r="IVH44" s="195"/>
      <c r="IVI44" s="195"/>
      <c r="IVJ44" s="195"/>
      <c r="IVK44" s="195"/>
      <c r="IVL44" s="195"/>
      <c r="IVM44" s="195"/>
      <c r="IVN44" s="195"/>
      <c r="IVO44" s="195"/>
      <c r="IVP44" s="195"/>
      <c r="IVQ44" s="195"/>
      <c r="IVR44" s="195"/>
      <c r="IVS44" s="195"/>
      <c r="IVT44" s="195"/>
      <c r="IVU44" s="195"/>
      <c r="IVV44" s="195"/>
      <c r="IVW44" s="195"/>
      <c r="IVX44" s="195"/>
      <c r="IVY44" s="195"/>
      <c r="IVZ44" s="195"/>
      <c r="IWA44" s="195"/>
      <c r="IWB44" s="195"/>
      <c r="IWC44" s="195"/>
      <c r="IWD44" s="195"/>
      <c r="IWE44" s="195"/>
      <c r="IWF44" s="195"/>
      <c r="IWG44" s="195"/>
      <c r="IWH44" s="195"/>
      <c r="IWI44" s="195"/>
      <c r="IWJ44" s="195"/>
      <c r="IWK44" s="195"/>
      <c r="IWL44" s="195"/>
      <c r="IWM44" s="195"/>
      <c r="IWN44" s="195"/>
      <c r="IWO44" s="195"/>
      <c r="IWP44" s="195"/>
      <c r="IWQ44" s="195"/>
      <c r="IWR44" s="195"/>
      <c r="IWS44" s="195"/>
      <c r="IWT44" s="195"/>
      <c r="IWU44" s="195"/>
      <c r="IWV44" s="195"/>
      <c r="IWW44" s="195"/>
      <c r="IWX44" s="195"/>
      <c r="IWY44" s="195"/>
      <c r="IWZ44" s="195"/>
      <c r="IXA44" s="195"/>
      <c r="IXB44" s="195"/>
      <c r="IXC44" s="195"/>
      <c r="IXD44" s="195"/>
      <c r="IXE44" s="195"/>
      <c r="IXF44" s="195"/>
      <c r="IXG44" s="195"/>
      <c r="IXH44" s="195"/>
      <c r="IXI44" s="195"/>
      <c r="IXJ44" s="195"/>
      <c r="IXK44" s="195"/>
      <c r="IXL44" s="195"/>
      <c r="IXM44" s="195"/>
      <c r="IXN44" s="195"/>
      <c r="IXO44" s="195"/>
      <c r="IXP44" s="195"/>
      <c r="IXQ44" s="195"/>
      <c r="IXR44" s="195"/>
      <c r="IXS44" s="195"/>
      <c r="IXT44" s="195"/>
      <c r="IXU44" s="195"/>
      <c r="IXV44" s="195"/>
      <c r="IXW44" s="195"/>
      <c r="IXX44" s="195"/>
      <c r="IXY44" s="195"/>
      <c r="IXZ44" s="195"/>
      <c r="IYA44" s="195"/>
      <c r="IYB44" s="195"/>
      <c r="IYC44" s="195"/>
      <c r="IYD44" s="195"/>
      <c r="IYE44" s="195"/>
      <c r="IYF44" s="195"/>
      <c r="IYG44" s="195"/>
      <c r="IYH44" s="195"/>
      <c r="IYI44" s="195"/>
      <c r="IYJ44" s="195"/>
      <c r="IYK44" s="195"/>
      <c r="IYL44" s="195"/>
      <c r="IYM44" s="195"/>
      <c r="IYN44" s="195"/>
      <c r="IYO44" s="195"/>
      <c r="IYP44" s="195"/>
      <c r="IYQ44" s="195"/>
      <c r="IYR44" s="195"/>
      <c r="IYS44" s="195"/>
      <c r="IYT44" s="195"/>
      <c r="IYU44" s="195"/>
      <c r="IYV44" s="195"/>
      <c r="IYW44" s="195"/>
      <c r="IYX44" s="195"/>
      <c r="IYY44" s="195"/>
      <c r="IYZ44" s="195"/>
      <c r="IZA44" s="195"/>
      <c r="IZB44" s="195"/>
      <c r="IZC44" s="195"/>
      <c r="IZD44" s="195"/>
      <c r="IZE44" s="195"/>
      <c r="IZF44" s="195"/>
      <c r="IZG44" s="195"/>
      <c r="IZH44" s="195"/>
      <c r="IZI44" s="195"/>
      <c r="IZJ44" s="195"/>
      <c r="IZK44" s="195"/>
      <c r="IZL44" s="195"/>
      <c r="IZM44" s="195"/>
      <c r="IZN44" s="195"/>
      <c r="IZO44" s="195"/>
      <c r="IZP44" s="195"/>
      <c r="IZQ44" s="195"/>
      <c r="IZR44" s="195"/>
      <c r="IZS44" s="195"/>
      <c r="IZT44" s="195"/>
      <c r="IZU44" s="195"/>
      <c r="IZV44" s="195"/>
      <c r="IZW44" s="195"/>
      <c r="IZX44" s="195"/>
      <c r="IZY44" s="195"/>
      <c r="IZZ44" s="195"/>
      <c r="JAA44" s="195"/>
      <c r="JAB44" s="195"/>
      <c r="JAC44" s="195"/>
      <c r="JAD44" s="195"/>
      <c r="JAE44" s="195"/>
      <c r="JAF44" s="195"/>
      <c r="JAG44" s="195"/>
      <c r="JAH44" s="195"/>
      <c r="JAI44" s="195"/>
      <c r="JAJ44" s="195"/>
      <c r="JAK44" s="195"/>
      <c r="JAL44" s="195"/>
      <c r="JAM44" s="195"/>
      <c r="JAN44" s="195"/>
      <c r="JAO44" s="195"/>
      <c r="JAP44" s="195"/>
      <c r="JAQ44" s="195"/>
      <c r="JAR44" s="195"/>
      <c r="JAS44" s="195"/>
      <c r="JAT44" s="195"/>
      <c r="JAU44" s="195"/>
      <c r="JAV44" s="195"/>
      <c r="JAW44" s="195"/>
      <c r="JAX44" s="195"/>
      <c r="JAY44" s="195"/>
      <c r="JAZ44" s="195"/>
      <c r="JBA44" s="195"/>
      <c r="JBB44" s="195"/>
      <c r="JBC44" s="195"/>
      <c r="JBD44" s="195"/>
      <c r="JBE44" s="195"/>
      <c r="JBF44" s="195"/>
      <c r="JBG44" s="195"/>
      <c r="JBH44" s="195"/>
      <c r="JBI44" s="195"/>
      <c r="JBJ44" s="195"/>
      <c r="JBK44" s="195"/>
      <c r="JBL44" s="195"/>
      <c r="JBM44" s="195"/>
      <c r="JBN44" s="195"/>
      <c r="JBO44" s="195"/>
      <c r="JBP44" s="195"/>
      <c r="JBQ44" s="195"/>
      <c r="JBR44" s="195"/>
      <c r="JBS44" s="195"/>
      <c r="JBT44" s="195"/>
      <c r="JBU44" s="195"/>
      <c r="JBV44" s="195"/>
      <c r="JBW44" s="195"/>
      <c r="JBX44" s="195"/>
      <c r="JBY44" s="195"/>
      <c r="JBZ44" s="195"/>
      <c r="JCA44" s="195"/>
      <c r="JCB44" s="195"/>
      <c r="JCC44" s="195"/>
      <c r="JCD44" s="195"/>
      <c r="JCE44" s="195"/>
      <c r="JCF44" s="195"/>
      <c r="JCG44" s="195"/>
      <c r="JCH44" s="195"/>
      <c r="JCI44" s="195"/>
      <c r="JCJ44" s="195"/>
      <c r="JCK44" s="195"/>
      <c r="JCL44" s="195"/>
      <c r="JCM44" s="195"/>
      <c r="JCN44" s="195"/>
      <c r="JCO44" s="195"/>
      <c r="JCP44" s="195"/>
      <c r="JCQ44" s="195"/>
      <c r="JCR44" s="195"/>
      <c r="JCS44" s="195"/>
      <c r="JCT44" s="195"/>
      <c r="JCU44" s="195"/>
      <c r="JCV44" s="195"/>
      <c r="JCW44" s="195"/>
      <c r="JCX44" s="195"/>
      <c r="JCY44" s="195"/>
      <c r="JCZ44" s="195"/>
      <c r="JDA44" s="195"/>
      <c r="JDB44" s="195"/>
      <c r="JDC44" s="195"/>
      <c r="JDD44" s="195"/>
      <c r="JDE44" s="195"/>
      <c r="JDF44" s="195"/>
      <c r="JDG44" s="195"/>
      <c r="JDH44" s="195"/>
      <c r="JDI44" s="195"/>
      <c r="JDJ44" s="195"/>
      <c r="JDK44" s="195"/>
      <c r="JDL44" s="195"/>
      <c r="JDM44" s="195"/>
      <c r="JDN44" s="195"/>
      <c r="JDO44" s="195"/>
      <c r="JDP44" s="195"/>
      <c r="JDQ44" s="195"/>
      <c r="JDR44" s="195"/>
      <c r="JDS44" s="195"/>
      <c r="JDT44" s="195"/>
      <c r="JDU44" s="195"/>
      <c r="JDV44" s="195"/>
      <c r="JDW44" s="195"/>
      <c r="JDX44" s="195"/>
      <c r="JDY44" s="195"/>
      <c r="JDZ44" s="195"/>
      <c r="JEA44" s="195"/>
      <c r="JEB44" s="195"/>
      <c r="JEC44" s="195"/>
      <c r="JED44" s="195"/>
      <c r="JEE44" s="195"/>
      <c r="JEF44" s="195"/>
      <c r="JEG44" s="195"/>
      <c r="JEH44" s="195"/>
      <c r="JEI44" s="195"/>
      <c r="JEJ44" s="195"/>
      <c r="JEK44" s="195"/>
      <c r="JEL44" s="195"/>
      <c r="JEM44" s="195"/>
      <c r="JEN44" s="195"/>
      <c r="JEO44" s="195"/>
      <c r="JEP44" s="195"/>
      <c r="JEQ44" s="195"/>
      <c r="JER44" s="195"/>
      <c r="JES44" s="195"/>
      <c r="JET44" s="195"/>
      <c r="JEU44" s="195"/>
      <c r="JEV44" s="195"/>
      <c r="JEW44" s="195"/>
      <c r="JEX44" s="195"/>
      <c r="JEY44" s="195"/>
      <c r="JEZ44" s="195"/>
      <c r="JFA44" s="195"/>
      <c r="JFB44" s="195"/>
      <c r="JFC44" s="195"/>
      <c r="JFD44" s="195"/>
      <c r="JFE44" s="195"/>
      <c r="JFF44" s="195"/>
      <c r="JFG44" s="195"/>
      <c r="JFH44" s="195"/>
      <c r="JFI44" s="195"/>
      <c r="JFJ44" s="195"/>
      <c r="JFK44" s="195"/>
      <c r="JFL44" s="195"/>
      <c r="JFM44" s="195"/>
      <c r="JFN44" s="195"/>
      <c r="JFO44" s="195"/>
      <c r="JFP44" s="195"/>
      <c r="JFQ44" s="195"/>
      <c r="JFR44" s="195"/>
      <c r="JFS44" s="195"/>
      <c r="JFT44" s="195"/>
      <c r="JFU44" s="195"/>
      <c r="JFV44" s="195"/>
      <c r="JFW44" s="195"/>
      <c r="JFX44" s="195"/>
      <c r="JFY44" s="195"/>
      <c r="JFZ44" s="195"/>
      <c r="JGA44" s="195"/>
      <c r="JGB44" s="195"/>
      <c r="JGC44" s="195"/>
      <c r="JGD44" s="195"/>
      <c r="JGE44" s="195"/>
      <c r="JGF44" s="195"/>
      <c r="JGG44" s="195"/>
      <c r="JGH44" s="195"/>
      <c r="JGI44" s="195"/>
      <c r="JGJ44" s="195"/>
      <c r="JGK44" s="195"/>
      <c r="JGL44" s="195"/>
      <c r="JGM44" s="195"/>
      <c r="JGN44" s="195"/>
      <c r="JGO44" s="195"/>
      <c r="JGP44" s="195"/>
      <c r="JGQ44" s="195"/>
      <c r="JGR44" s="195"/>
      <c r="JGS44" s="195"/>
      <c r="JGT44" s="195"/>
      <c r="JGU44" s="195"/>
      <c r="JGV44" s="195"/>
      <c r="JGW44" s="195"/>
      <c r="JGX44" s="195"/>
      <c r="JGY44" s="195"/>
      <c r="JGZ44" s="195"/>
      <c r="JHA44" s="195"/>
      <c r="JHB44" s="195"/>
      <c r="JHC44" s="195"/>
      <c r="JHD44" s="195"/>
      <c r="JHE44" s="195"/>
      <c r="JHF44" s="195"/>
      <c r="JHG44" s="195"/>
      <c r="JHH44" s="195"/>
      <c r="JHI44" s="195"/>
      <c r="JHJ44" s="195"/>
      <c r="JHK44" s="195"/>
      <c r="JHL44" s="195"/>
      <c r="JHM44" s="195"/>
      <c r="JHN44" s="195"/>
      <c r="JHO44" s="195"/>
      <c r="JHP44" s="195"/>
      <c r="JHQ44" s="195"/>
      <c r="JHR44" s="195"/>
      <c r="JHS44" s="195"/>
      <c r="JHT44" s="195"/>
      <c r="JHU44" s="195"/>
      <c r="JHV44" s="195"/>
      <c r="JHW44" s="195"/>
      <c r="JHX44" s="195"/>
      <c r="JHY44" s="195"/>
      <c r="JHZ44" s="195"/>
      <c r="JIA44" s="195"/>
      <c r="JIB44" s="195"/>
      <c r="JIC44" s="195"/>
      <c r="JID44" s="195"/>
      <c r="JIE44" s="195"/>
      <c r="JIF44" s="195"/>
      <c r="JIG44" s="195"/>
      <c r="JIH44" s="195"/>
      <c r="JII44" s="195"/>
      <c r="JIJ44" s="195"/>
      <c r="JIK44" s="195"/>
      <c r="JIL44" s="195"/>
      <c r="JIM44" s="195"/>
      <c r="JIN44" s="195"/>
      <c r="JIO44" s="195"/>
      <c r="JIP44" s="195"/>
      <c r="JIQ44" s="195"/>
      <c r="JIR44" s="195"/>
      <c r="JIS44" s="195"/>
      <c r="JIT44" s="195"/>
      <c r="JIU44" s="195"/>
      <c r="JIV44" s="195"/>
      <c r="JIW44" s="195"/>
      <c r="JIX44" s="195"/>
      <c r="JIY44" s="195"/>
      <c r="JIZ44" s="195"/>
      <c r="JJA44" s="195"/>
      <c r="JJB44" s="195"/>
      <c r="JJC44" s="195"/>
      <c r="JJD44" s="195"/>
      <c r="JJE44" s="195"/>
      <c r="JJF44" s="195"/>
      <c r="JJG44" s="195"/>
      <c r="JJH44" s="195"/>
      <c r="JJI44" s="195"/>
      <c r="JJJ44" s="195"/>
      <c r="JJK44" s="195"/>
      <c r="JJL44" s="195"/>
      <c r="JJM44" s="195"/>
      <c r="JJN44" s="195"/>
      <c r="JJO44" s="195"/>
      <c r="JJP44" s="195"/>
      <c r="JJQ44" s="195"/>
      <c r="JJR44" s="195"/>
      <c r="JJS44" s="195"/>
      <c r="JJT44" s="195"/>
      <c r="JJU44" s="195"/>
      <c r="JJV44" s="195"/>
      <c r="JJW44" s="195"/>
      <c r="JJX44" s="195"/>
      <c r="JJY44" s="195"/>
      <c r="JJZ44" s="195"/>
      <c r="JKA44" s="195"/>
      <c r="JKB44" s="195"/>
      <c r="JKC44" s="195"/>
      <c r="JKD44" s="195"/>
      <c r="JKE44" s="195"/>
      <c r="JKF44" s="195"/>
      <c r="JKG44" s="195"/>
      <c r="JKH44" s="195"/>
      <c r="JKI44" s="195"/>
      <c r="JKJ44" s="195"/>
      <c r="JKK44" s="195"/>
      <c r="JKL44" s="195"/>
      <c r="JKM44" s="195"/>
      <c r="JKN44" s="195"/>
      <c r="JKO44" s="195"/>
      <c r="JKP44" s="195"/>
      <c r="JKQ44" s="195"/>
      <c r="JKR44" s="195"/>
      <c r="JKS44" s="195"/>
      <c r="JKT44" s="195"/>
      <c r="JKU44" s="195"/>
      <c r="JKV44" s="195"/>
      <c r="JKW44" s="195"/>
      <c r="JKX44" s="195"/>
      <c r="JKY44" s="195"/>
      <c r="JKZ44" s="195"/>
      <c r="JLA44" s="195"/>
      <c r="JLB44" s="195"/>
      <c r="JLC44" s="195"/>
      <c r="JLD44" s="195"/>
      <c r="JLE44" s="195"/>
      <c r="JLF44" s="195"/>
      <c r="JLG44" s="195"/>
      <c r="JLH44" s="195"/>
      <c r="JLI44" s="195"/>
      <c r="JLJ44" s="195"/>
      <c r="JLK44" s="195"/>
      <c r="JLL44" s="195"/>
      <c r="JLM44" s="195"/>
      <c r="JLN44" s="195"/>
      <c r="JLO44" s="195"/>
      <c r="JLP44" s="195"/>
      <c r="JLQ44" s="195"/>
      <c r="JLR44" s="195"/>
      <c r="JLS44" s="195"/>
      <c r="JLT44" s="195"/>
      <c r="JLU44" s="195"/>
      <c r="JLV44" s="195"/>
      <c r="JLW44" s="195"/>
      <c r="JLX44" s="195"/>
      <c r="JLY44" s="195"/>
      <c r="JLZ44" s="195"/>
      <c r="JMA44" s="195"/>
      <c r="JMB44" s="195"/>
      <c r="JMC44" s="195"/>
      <c r="JMD44" s="195"/>
      <c r="JME44" s="195"/>
      <c r="JMF44" s="195"/>
      <c r="JMG44" s="195"/>
      <c r="JMH44" s="195"/>
      <c r="JMI44" s="195"/>
      <c r="JMJ44" s="195"/>
      <c r="JMK44" s="195"/>
      <c r="JML44" s="195"/>
      <c r="JMM44" s="195"/>
      <c r="JMN44" s="195"/>
      <c r="JMO44" s="195"/>
      <c r="JMP44" s="195"/>
      <c r="JMQ44" s="195"/>
      <c r="JMR44" s="195"/>
      <c r="JMS44" s="195"/>
      <c r="JMT44" s="195"/>
      <c r="JMU44" s="195"/>
      <c r="JMV44" s="195"/>
      <c r="JMW44" s="195"/>
      <c r="JMX44" s="195"/>
      <c r="JMY44" s="195"/>
      <c r="JMZ44" s="195"/>
      <c r="JNA44" s="195"/>
      <c r="JNB44" s="195"/>
      <c r="JNC44" s="195"/>
      <c r="JND44" s="195"/>
      <c r="JNE44" s="195"/>
      <c r="JNF44" s="195"/>
      <c r="JNG44" s="195"/>
      <c r="JNH44" s="195"/>
      <c r="JNI44" s="195"/>
      <c r="JNJ44" s="195"/>
      <c r="JNK44" s="195"/>
      <c r="JNL44" s="195"/>
      <c r="JNM44" s="195"/>
      <c r="JNN44" s="195"/>
      <c r="JNO44" s="195"/>
      <c r="JNP44" s="195"/>
      <c r="JNQ44" s="195"/>
      <c r="JNR44" s="195"/>
      <c r="JNS44" s="195"/>
      <c r="JNT44" s="195"/>
      <c r="JNU44" s="195"/>
      <c r="JNV44" s="195"/>
      <c r="JNW44" s="195"/>
      <c r="JNX44" s="195"/>
      <c r="JNY44" s="195"/>
      <c r="JNZ44" s="195"/>
      <c r="JOA44" s="195"/>
      <c r="JOB44" s="195"/>
      <c r="JOC44" s="195"/>
      <c r="JOD44" s="195"/>
      <c r="JOE44" s="195"/>
      <c r="JOF44" s="195"/>
      <c r="JOG44" s="195"/>
      <c r="JOH44" s="195"/>
      <c r="JOI44" s="195"/>
      <c r="JOJ44" s="195"/>
      <c r="JOK44" s="195"/>
      <c r="JOL44" s="195"/>
      <c r="JOM44" s="195"/>
      <c r="JON44" s="195"/>
      <c r="JOO44" s="195"/>
      <c r="JOP44" s="195"/>
      <c r="JOQ44" s="195"/>
      <c r="JOR44" s="195"/>
      <c r="JOS44" s="195"/>
      <c r="JOT44" s="195"/>
      <c r="JOU44" s="195"/>
      <c r="JOV44" s="195"/>
      <c r="JOW44" s="195"/>
      <c r="JOX44" s="195"/>
      <c r="JOY44" s="195"/>
      <c r="JOZ44" s="195"/>
      <c r="JPA44" s="195"/>
      <c r="JPB44" s="195"/>
      <c r="JPC44" s="195"/>
      <c r="JPD44" s="195"/>
      <c r="JPE44" s="195"/>
      <c r="JPF44" s="195"/>
      <c r="JPG44" s="195"/>
      <c r="JPH44" s="195"/>
      <c r="JPI44" s="195"/>
      <c r="JPJ44" s="195"/>
      <c r="JPK44" s="195"/>
      <c r="JPL44" s="195"/>
      <c r="JPM44" s="195"/>
      <c r="JPN44" s="195"/>
      <c r="JPO44" s="195"/>
      <c r="JPP44" s="195"/>
      <c r="JPQ44" s="195"/>
      <c r="JPR44" s="195"/>
      <c r="JPS44" s="195"/>
      <c r="JPT44" s="195"/>
      <c r="JPU44" s="195"/>
      <c r="JPV44" s="195"/>
      <c r="JPW44" s="195"/>
      <c r="JPX44" s="195"/>
      <c r="JPY44" s="195"/>
      <c r="JPZ44" s="195"/>
      <c r="JQA44" s="195"/>
      <c r="JQB44" s="195"/>
      <c r="JQC44" s="195"/>
      <c r="JQD44" s="195"/>
      <c r="JQE44" s="195"/>
      <c r="JQF44" s="195"/>
      <c r="JQG44" s="195"/>
      <c r="JQH44" s="195"/>
      <c r="JQI44" s="195"/>
      <c r="JQJ44" s="195"/>
      <c r="JQK44" s="195"/>
      <c r="JQL44" s="195"/>
      <c r="JQM44" s="195"/>
      <c r="JQN44" s="195"/>
      <c r="JQO44" s="195"/>
      <c r="JQP44" s="195"/>
      <c r="JQQ44" s="195"/>
      <c r="JQR44" s="195"/>
      <c r="JQS44" s="195"/>
      <c r="JQT44" s="195"/>
      <c r="JQU44" s="195"/>
      <c r="JQV44" s="195"/>
      <c r="JQW44" s="195"/>
      <c r="JQX44" s="195"/>
      <c r="JQY44" s="195"/>
      <c r="JQZ44" s="195"/>
      <c r="JRA44" s="195"/>
      <c r="JRB44" s="195"/>
      <c r="JRC44" s="195"/>
      <c r="JRD44" s="195"/>
      <c r="JRE44" s="195"/>
      <c r="JRF44" s="195"/>
      <c r="JRG44" s="195"/>
      <c r="JRH44" s="195"/>
      <c r="JRI44" s="195"/>
      <c r="JRJ44" s="195"/>
      <c r="JRK44" s="195"/>
      <c r="JRL44" s="195"/>
      <c r="JRM44" s="195"/>
      <c r="JRN44" s="195"/>
      <c r="JRO44" s="195"/>
      <c r="JRP44" s="195"/>
      <c r="JRQ44" s="195"/>
      <c r="JRR44" s="195"/>
      <c r="JRS44" s="195"/>
      <c r="JRT44" s="195"/>
      <c r="JRU44" s="195"/>
      <c r="JRV44" s="195"/>
      <c r="JRW44" s="195"/>
      <c r="JRX44" s="195"/>
      <c r="JRY44" s="195"/>
      <c r="JRZ44" s="195"/>
      <c r="JSA44" s="195"/>
      <c r="JSB44" s="195"/>
      <c r="JSC44" s="195"/>
      <c r="JSD44" s="195"/>
      <c r="JSE44" s="195"/>
      <c r="JSF44" s="195"/>
      <c r="JSG44" s="195"/>
      <c r="JSH44" s="195"/>
      <c r="JSI44" s="195"/>
      <c r="JSJ44" s="195"/>
      <c r="JSK44" s="195"/>
      <c r="JSL44" s="195"/>
      <c r="JSM44" s="195"/>
      <c r="JSN44" s="195"/>
      <c r="JSO44" s="195"/>
      <c r="JSP44" s="195"/>
      <c r="JSQ44" s="195"/>
      <c r="JSR44" s="195"/>
      <c r="JSS44" s="195"/>
      <c r="JST44" s="195"/>
      <c r="JSU44" s="195"/>
      <c r="JSV44" s="195"/>
      <c r="JSW44" s="195"/>
      <c r="JSX44" s="195"/>
      <c r="JSY44" s="195"/>
      <c r="JSZ44" s="195"/>
      <c r="JTA44" s="195"/>
      <c r="JTB44" s="195"/>
      <c r="JTC44" s="195"/>
      <c r="JTD44" s="195"/>
      <c r="JTE44" s="195"/>
      <c r="JTF44" s="195"/>
      <c r="JTG44" s="195"/>
      <c r="JTH44" s="195"/>
      <c r="JTI44" s="195"/>
      <c r="JTJ44" s="195"/>
      <c r="JTK44" s="195"/>
      <c r="JTL44" s="195"/>
      <c r="JTM44" s="195"/>
      <c r="JTN44" s="195"/>
      <c r="JTO44" s="195"/>
      <c r="JTP44" s="195"/>
      <c r="JTQ44" s="195"/>
      <c r="JTR44" s="195"/>
      <c r="JTS44" s="195"/>
      <c r="JTT44" s="195"/>
      <c r="JTU44" s="195"/>
      <c r="JTV44" s="195"/>
      <c r="JTW44" s="195"/>
      <c r="JTX44" s="195"/>
      <c r="JTY44" s="195"/>
      <c r="JTZ44" s="195"/>
      <c r="JUA44" s="195"/>
      <c r="JUB44" s="195"/>
      <c r="JUC44" s="195"/>
      <c r="JUD44" s="195"/>
      <c r="JUE44" s="195"/>
      <c r="JUF44" s="195"/>
      <c r="JUG44" s="195"/>
      <c r="JUH44" s="195"/>
      <c r="JUI44" s="195"/>
      <c r="JUJ44" s="195"/>
      <c r="JUK44" s="195"/>
      <c r="JUL44" s="195"/>
      <c r="JUM44" s="195"/>
      <c r="JUN44" s="195"/>
      <c r="JUO44" s="195"/>
      <c r="JUP44" s="195"/>
      <c r="JUQ44" s="195"/>
      <c r="JUR44" s="195"/>
      <c r="JUS44" s="195"/>
      <c r="JUT44" s="195"/>
      <c r="JUU44" s="195"/>
      <c r="JUV44" s="195"/>
      <c r="JUW44" s="195"/>
      <c r="JUX44" s="195"/>
      <c r="JUY44" s="195"/>
      <c r="JUZ44" s="195"/>
      <c r="JVA44" s="195"/>
      <c r="JVB44" s="195"/>
      <c r="JVC44" s="195"/>
      <c r="JVD44" s="195"/>
      <c r="JVE44" s="195"/>
      <c r="JVF44" s="195"/>
      <c r="JVG44" s="195"/>
      <c r="JVH44" s="195"/>
      <c r="JVI44" s="195"/>
      <c r="JVJ44" s="195"/>
      <c r="JVK44" s="195"/>
      <c r="JVL44" s="195"/>
      <c r="JVM44" s="195"/>
      <c r="JVN44" s="195"/>
      <c r="JVO44" s="195"/>
      <c r="JVP44" s="195"/>
      <c r="JVQ44" s="195"/>
      <c r="JVR44" s="195"/>
      <c r="JVS44" s="195"/>
      <c r="JVT44" s="195"/>
      <c r="JVU44" s="195"/>
      <c r="JVV44" s="195"/>
      <c r="JVW44" s="195"/>
      <c r="JVX44" s="195"/>
      <c r="JVY44" s="195"/>
      <c r="JVZ44" s="195"/>
      <c r="JWA44" s="195"/>
      <c r="JWB44" s="195"/>
      <c r="JWC44" s="195"/>
      <c r="JWD44" s="195"/>
      <c r="JWE44" s="195"/>
      <c r="JWF44" s="195"/>
      <c r="JWG44" s="195"/>
      <c r="JWH44" s="195"/>
      <c r="JWI44" s="195"/>
      <c r="JWJ44" s="195"/>
      <c r="JWK44" s="195"/>
      <c r="JWL44" s="195"/>
      <c r="JWM44" s="195"/>
      <c r="JWN44" s="195"/>
      <c r="JWO44" s="195"/>
      <c r="JWP44" s="195"/>
      <c r="JWQ44" s="195"/>
      <c r="JWR44" s="195"/>
      <c r="JWS44" s="195"/>
      <c r="JWT44" s="195"/>
      <c r="JWU44" s="195"/>
      <c r="JWV44" s="195"/>
      <c r="JWW44" s="195"/>
      <c r="JWX44" s="195"/>
      <c r="JWY44" s="195"/>
      <c r="JWZ44" s="195"/>
      <c r="JXA44" s="195"/>
      <c r="JXB44" s="195"/>
      <c r="JXC44" s="195"/>
      <c r="JXD44" s="195"/>
      <c r="JXE44" s="195"/>
      <c r="JXF44" s="195"/>
      <c r="JXG44" s="195"/>
      <c r="JXH44" s="195"/>
      <c r="JXI44" s="195"/>
      <c r="JXJ44" s="195"/>
      <c r="JXK44" s="195"/>
      <c r="JXL44" s="195"/>
      <c r="JXM44" s="195"/>
      <c r="JXN44" s="195"/>
      <c r="JXO44" s="195"/>
      <c r="JXP44" s="195"/>
      <c r="JXQ44" s="195"/>
      <c r="JXR44" s="195"/>
      <c r="JXS44" s="195"/>
      <c r="JXT44" s="195"/>
      <c r="JXU44" s="195"/>
      <c r="JXV44" s="195"/>
      <c r="JXW44" s="195"/>
      <c r="JXX44" s="195"/>
      <c r="JXY44" s="195"/>
      <c r="JXZ44" s="195"/>
      <c r="JYA44" s="195"/>
      <c r="JYB44" s="195"/>
      <c r="JYC44" s="195"/>
      <c r="JYD44" s="195"/>
      <c r="JYE44" s="195"/>
      <c r="JYF44" s="195"/>
      <c r="JYG44" s="195"/>
      <c r="JYH44" s="195"/>
      <c r="JYI44" s="195"/>
      <c r="JYJ44" s="195"/>
      <c r="JYK44" s="195"/>
      <c r="JYL44" s="195"/>
      <c r="JYM44" s="195"/>
      <c r="JYN44" s="195"/>
      <c r="JYO44" s="195"/>
      <c r="JYP44" s="195"/>
      <c r="JYQ44" s="195"/>
      <c r="JYR44" s="195"/>
      <c r="JYS44" s="195"/>
      <c r="JYT44" s="195"/>
      <c r="JYU44" s="195"/>
      <c r="JYV44" s="195"/>
      <c r="JYW44" s="195"/>
      <c r="JYX44" s="195"/>
      <c r="JYY44" s="195"/>
      <c r="JYZ44" s="195"/>
      <c r="JZA44" s="195"/>
      <c r="JZB44" s="195"/>
      <c r="JZC44" s="195"/>
      <c r="JZD44" s="195"/>
      <c r="JZE44" s="195"/>
      <c r="JZF44" s="195"/>
      <c r="JZG44" s="195"/>
      <c r="JZH44" s="195"/>
      <c r="JZI44" s="195"/>
      <c r="JZJ44" s="195"/>
      <c r="JZK44" s="195"/>
      <c r="JZL44" s="195"/>
      <c r="JZM44" s="195"/>
      <c r="JZN44" s="195"/>
      <c r="JZO44" s="195"/>
      <c r="JZP44" s="195"/>
      <c r="JZQ44" s="195"/>
      <c r="JZR44" s="195"/>
      <c r="JZS44" s="195"/>
      <c r="JZT44" s="195"/>
      <c r="JZU44" s="195"/>
      <c r="JZV44" s="195"/>
      <c r="JZW44" s="195"/>
      <c r="JZX44" s="195"/>
      <c r="JZY44" s="195"/>
      <c r="JZZ44" s="195"/>
      <c r="KAA44" s="195"/>
      <c r="KAB44" s="195"/>
      <c r="KAC44" s="195"/>
      <c r="KAD44" s="195"/>
      <c r="KAE44" s="195"/>
      <c r="KAF44" s="195"/>
      <c r="KAG44" s="195"/>
      <c r="KAH44" s="195"/>
      <c r="KAI44" s="195"/>
      <c r="KAJ44" s="195"/>
      <c r="KAK44" s="195"/>
      <c r="KAL44" s="195"/>
      <c r="KAM44" s="195"/>
      <c r="KAN44" s="195"/>
      <c r="KAO44" s="195"/>
      <c r="KAP44" s="195"/>
      <c r="KAQ44" s="195"/>
      <c r="KAR44" s="195"/>
      <c r="KAS44" s="195"/>
      <c r="KAT44" s="195"/>
      <c r="KAU44" s="195"/>
      <c r="KAV44" s="195"/>
      <c r="KAW44" s="195"/>
      <c r="KAX44" s="195"/>
      <c r="KAY44" s="195"/>
      <c r="KAZ44" s="195"/>
      <c r="KBA44" s="195"/>
      <c r="KBB44" s="195"/>
      <c r="KBC44" s="195"/>
      <c r="KBD44" s="195"/>
      <c r="KBE44" s="195"/>
      <c r="KBF44" s="195"/>
      <c r="KBG44" s="195"/>
      <c r="KBH44" s="195"/>
      <c r="KBI44" s="195"/>
      <c r="KBJ44" s="195"/>
      <c r="KBK44" s="195"/>
      <c r="KBL44" s="195"/>
      <c r="KBM44" s="195"/>
      <c r="KBN44" s="195"/>
      <c r="KBO44" s="195"/>
      <c r="KBP44" s="195"/>
      <c r="KBQ44" s="195"/>
      <c r="KBR44" s="195"/>
      <c r="KBS44" s="195"/>
      <c r="KBT44" s="195"/>
      <c r="KBU44" s="195"/>
      <c r="KBV44" s="195"/>
      <c r="KBW44" s="195"/>
      <c r="KBX44" s="195"/>
      <c r="KBY44" s="195"/>
      <c r="KBZ44" s="195"/>
      <c r="KCA44" s="195"/>
      <c r="KCB44" s="195"/>
      <c r="KCC44" s="195"/>
      <c r="KCD44" s="195"/>
      <c r="KCE44" s="195"/>
      <c r="KCF44" s="195"/>
      <c r="KCG44" s="195"/>
      <c r="KCH44" s="195"/>
      <c r="KCI44" s="195"/>
      <c r="KCJ44" s="195"/>
      <c r="KCK44" s="195"/>
      <c r="KCL44" s="195"/>
      <c r="KCM44" s="195"/>
      <c r="KCN44" s="195"/>
      <c r="KCO44" s="195"/>
      <c r="KCP44" s="195"/>
      <c r="KCQ44" s="195"/>
      <c r="KCR44" s="195"/>
      <c r="KCS44" s="195"/>
      <c r="KCT44" s="195"/>
      <c r="KCU44" s="195"/>
      <c r="KCV44" s="195"/>
      <c r="KCW44" s="195"/>
      <c r="KCX44" s="195"/>
      <c r="KCY44" s="195"/>
      <c r="KCZ44" s="195"/>
      <c r="KDA44" s="195"/>
      <c r="KDB44" s="195"/>
      <c r="KDC44" s="195"/>
      <c r="KDD44" s="195"/>
      <c r="KDE44" s="195"/>
      <c r="KDF44" s="195"/>
      <c r="KDG44" s="195"/>
      <c r="KDH44" s="195"/>
      <c r="KDI44" s="195"/>
      <c r="KDJ44" s="195"/>
      <c r="KDK44" s="195"/>
      <c r="KDL44" s="195"/>
      <c r="KDM44" s="195"/>
      <c r="KDN44" s="195"/>
      <c r="KDO44" s="195"/>
      <c r="KDP44" s="195"/>
      <c r="KDQ44" s="195"/>
      <c r="KDR44" s="195"/>
      <c r="KDS44" s="195"/>
      <c r="KDT44" s="195"/>
      <c r="KDU44" s="195"/>
      <c r="KDV44" s="195"/>
      <c r="KDW44" s="195"/>
      <c r="KDX44" s="195"/>
      <c r="KDY44" s="195"/>
      <c r="KDZ44" s="195"/>
      <c r="KEA44" s="195"/>
      <c r="KEB44" s="195"/>
      <c r="KEC44" s="195"/>
      <c r="KED44" s="195"/>
      <c r="KEE44" s="195"/>
      <c r="KEF44" s="195"/>
      <c r="KEG44" s="195"/>
      <c r="KEH44" s="195"/>
      <c r="KEI44" s="195"/>
      <c r="KEJ44" s="195"/>
      <c r="KEK44" s="195"/>
      <c r="KEL44" s="195"/>
      <c r="KEM44" s="195"/>
      <c r="KEN44" s="195"/>
      <c r="KEO44" s="195"/>
      <c r="KEP44" s="195"/>
      <c r="KEQ44" s="195"/>
      <c r="KER44" s="195"/>
      <c r="KES44" s="195"/>
      <c r="KET44" s="195"/>
      <c r="KEU44" s="195"/>
      <c r="KEV44" s="195"/>
      <c r="KEW44" s="195"/>
      <c r="KEX44" s="195"/>
      <c r="KEY44" s="195"/>
      <c r="KEZ44" s="195"/>
      <c r="KFA44" s="195"/>
      <c r="KFB44" s="195"/>
      <c r="KFC44" s="195"/>
      <c r="KFD44" s="195"/>
      <c r="KFE44" s="195"/>
      <c r="KFF44" s="195"/>
      <c r="KFG44" s="195"/>
      <c r="KFH44" s="195"/>
      <c r="KFI44" s="195"/>
      <c r="KFJ44" s="195"/>
      <c r="KFK44" s="195"/>
      <c r="KFL44" s="195"/>
      <c r="KFM44" s="195"/>
      <c r="KFN44" s="195"/>
      <c r="KFO44" s="195"/>
      <c r="KFP44" s="195"/>
      <c r="KFQ44" s="195"/>
      <c r="KFR44" s="195"/>
      <c r="KFS44" s="195"/>
      <c r="KFT44" s="195"/>
      <c r="KFU44" s="195"/>
      <c r="KFV44" s="195"/>
      <c r="KFW44" s="195"/>
      <c r="KFX44" s="195"/>
      <c r="KFY44" s="195"/>
      <c r="KFZ44" s="195"/>
      <c r="KGA44" s="195"/>
      <c r="KGB44" s="195"/>
      <c r="KGC44" s="195"/>
      <c r="KGD44" s="195"/>
      <c r="KGE44" s="195"/>
      <c r="KGF44" s="195"/>
      <c r="KGG44" s="195"/>
      <c r="KGH44" s="195"/>
      <c r="KGI44" s="195"/>
      <c r="KGJ44" s="195"/>
      <c r="KGK44" s="195"/>
      <c r="KGL44" s="195"/>
      <c r="KGM44" s="195"/>
      <c r="KGN44" s="195"/>
      <c r="KGO44" s="195"/>
      <c r="KGP44" s="195"/>
      <c r="KGQ44" s="195"/>
      <c r="KGR44" s="195"/>
      <c r="KGS44" s="195"/>
      <c r="KGT44" s="195"/>
      <c r="KGU44" s="195"/>
      <c r="KGV44" s="195"/>
      <c r="KGW44" s="195"/>
      <c r="KGX44" s="195"/>
      <c r="KGY44" s="195"/>
      <c r="KGZ44" s="195"/>
      <c r="KHA44" s="195"/>
      <c r="KHB44" s="195"/>
      <c r="KHC44" s="195"/>
      <c r="KHD44" s="195"/>
      <c r="KHE44" s="195"/>
      <c r="KHF44" s="195"/>
      <c r="KHG44" s="195"/>
      <c r="KHH44" s="195"/>
      <c r="KHI44" s="195"/>
      <c r="KHJ44" s="195"/>
      <c r="KHK44" s="195"/>
      <c r="KHL44" s="195"/>
      <c r="KHM44" s="195"/>
      <c r="KHN44" s="195"/>
      <c r="KHO44" s="195"/>
      <c r="KHP44" s="195"/>
      <c r="KHQ44" s="195"/>
      <c r="KHR44" s="195"/>
      <c r="KHS44" s="195"/>
      <c r="KHT44" s="195"/>
      <c r="KHU44" s="195"/>
      <c r="KHV44" s="195"/>
      <c r="KHW44" s="195"/>
      <c r="KHX44" s="195"/>
      <c r="KHY44" s="195"/>
      <c r="KHZ44" s="195"/>
      <c r="KIA44" s="195"/>
      <c r="KIB44" s="195"/>
      <c r="KIC44" s="195"/>
      <c r="KID44" s="195"/>
      <c r="KIE44" s="195"/>
      <c r="KIF44" s="195"/>
      <c r="KIG44" s="195"/>
      <c r="KIH44" s="195"/>
      <c r="KII44" s="195"/>
      <c r="KIJ44" s="195"/>
      <c r="KIK44" s="195"/>
      <c r="KIL44" s="195"/>
      <c r="KIM44" s="195"/>
      <c r="KIN44" s="195"/>
      <c r="KIO44" s="195"/>
      <c r="KIP44" s="195"/>
      <c r="KIQ44" s="195"/>
      <c r="KIR44" s="195"/>
      <c r="KIS44" s="195"/>
      <c r="KIT44" s="195"/>
      <c r="KIU44" s="195"/>
      <c r="KIV44" s="195"/>
      <c r="KIW44" s="195"/>
      <c r="KIX44" s="195"/>
      <c r="KIY44" s="195"/>
      <c r="KIZ44" s="195"/>
      <c r="KJA44" s="195"/>
      <c r="KJB44" s="195"/>
      <c r="KJC44" s="195"/>
      <c r="KJD44" s="195"/>
      <c r="KJE44" s="195"/>
      <c r="KJF44" s="195"/>
      <c r="KJG44" s="195"/>
      <c r="KJH44" s="195"/>
      <c r="KJI44" s="195"/>
      <c r="KJJ44" s="195"/>
      <c r="KJK44" s="195"/>
      <c r="KJL44" s="195"/>
      <c r="KJM44" s="195"/>
      <c r="KJN44" s="195"/>
      <c r="KJO44" s="195"/>
      <c r="KJP44" s="195"/>
      <c r="KJQ44" s="195"/>
      <c r="KJR44" s="195"/>
      <c r="KJS44" s="195"/>
      <c r="KJT44" s="195"/>
      <c r="KJU44" s="195"/>
      <c r="KJV44" s="195"/>
      <c r="KJW44" s="195"/>
      <c r="KJX44" s="195"/>
      <c r="KJY44" s="195"/>
      <c r="KJZ44" s="195"/>
      <c r="KKA44" s="195"/>
      <c r="KKB44" s="195"/>
      <c r="KKC44" s="195"/>
      <c r="KKD44" s="195"/>
      <c r="KKE44" s="195"/>
      <c r="KKF44" s="195"/>
      <c r="KKG44" s="195"/>
      <c r="KKH44" s="195"/>
      <c r="KKI44" s="195"/>
      <c r="KKJ44" s="195"/>
      <c r="KKK44" s="195"/>
      <c r="KKL44" s="195"/>
      <c r="KKM44" s="195"/>
      <c r="KKN44" s="195"/>
      <c r="KKO44" s="195"/>
      <c r="KKP44" s="195"/>
      <c r="KKQ44" s="195"/>
      <c r="KKR44" s="195"/>
      <c r="KKS44" s="195"/>
      <c r="KKT44" s="195"/>
      <c r="KKU44" s="195"/>
      <c r="KKV44" s="195"/>
      <c r="KKW44" s="195"/>
      <c r="KKX44" s="195"/>
      <c r="KKY44" s="195"/>
      <c r="KKZ44" s="195"/>
      <c r="KLA44" s="195"/>
      <c r="KLB44" s="195"/>
      <c r="KLC44" s="195"/>
      <c r="KLD44" s="195"/>
      <c r="KLE44" s="195"/>
      <c r="KLF44" s="195"/>
      <c r="KLG44" s="195"/>
      <c r="KLH44" s="195"/>
      <c r="KLI44" s="195"/>
      <c r="KLJ44" s="195"/>
      <c r="KLK44" s="195"/>
      <c r="KLL44" s="195"/>
      <c r="KLM44" s="195"/>
      <c r="KLN44" s="195"/>
      <c r="KLO44" s="195"/>
      <c r="KLP44" s="195"/>
      <c r="KLQ44" s="195"/>
      <c r="KLR44" s="195"/>
      <c r="KLS44" s="195"/>
      <c r="KLT44" s="195"/>
      <c r="KLU44" s="195"/>
      <c r="KLV44" s="195"/>
      <c r="KLW44" s="195"/>
      <c r="KLX44" s="195"/>
      <c r="KLY44" s="195"/>
      <c r="KLZ44" s="195"/>
      <c r="KMA44" s="195"/>
      <c r="KMB44" s="195"/>
      <c r="KMC44" s="195"/>
      <c r="KMD44" s="195"/>
      <c r="KME44" s="195"/>
      <c r="KMF44" s="195"/>
      <c r="KMG44" s="195"/>
      <c r="KMH44" s="195"/>
      <c r="KMI44" s="195"/>
      <c r="KMJ44" s="195"/>
      <c r="KMK44" s="195"/>
      <c r="KML44" s="195"/>
      <c r="KMM44" s="195"/>
      <c r="KMN44" s="195"/>
      <c r="KMO44" s="195"/>
      <c r="KMP44" s="195"/>
      <c r="KMQ44" s="195"/>
      <c r="KMR44" s="195"/>
      <c r="KMS44" s="195"/>
      <c r="KMT44" s="195"/>
      <c r="KMU44" s="195"/>
      <c r="KMV44" s="195"/>
      <c r="KMW44" s="195"/>
      <c r="KMX44" s="195"/>
      <c r="KMY44" s="195"/>
      <c r="KMZ44" s="195"/>
      <c r="KNA44" s="195"/>
      <c r="KNB44" s="195"/>
      <c r="KNC44" s="195"/>
      <c r="KND44" s="195"/>
      <c r="KNE44" s="195"/>
      <c r="KNF44" s="195"/>
      <c r="KNG44" s="195"/>
      <c r="KNH44" s="195"/>
      <c r="KNI44" s="195"/>
      <c r="KNJ44" s="195"/>
      <c r="KNK44" s="195"/>
      <c r="KNL44" s="195"/>
      <c r="KNM44" s="195"/>
      <c r="KNN44" s="195"/>
      <c r="KNO44" s="195"/>
      <c r="KNP44" s="195"/>
      <c r="KNQ44" s="195"/>
      <c r="KNR44" s="195"/>
      <c r="KNS44" s="195"/>
      <c r="KNT44" s="195"/>
      <c r="KNU44" s="195"/>
      <c r="KNV44" s="195"/>
      <c r="KNW44" s="195"/>
      <c r="KNX44" s="195"/>
      <c r="KNY44" s="195"/>
      <c r="KNZ44" s="195"/>
      <c r="KOA44" s="195"/>
      <c r="KOB44" s="195"/>
      <c r="KOC44" s="195"/>
      <c r="KOD44" s="195"/>
      <c r="KOE44" s="195"/>
      <c r="KOF44" s="195"/>
      <c r="KOG44" s="195"/>
      <c r="KOH44" s="195"/>
      <c r="KOI44" s="195"/>
      <c r="KOJ44" s="195"/>
      <c r="KOK44" s="195"/>
      <c r="KOL44" s="195"/>
      <c r="KOM44" s="195"/>
      <c r="KON44" s="195"/>
      <c r="KOO44" s="195"/>
      <c r="KOP44" s="195"/>
      <c r="KOQ44" s="195"/>
      <c r="KOR44" s="195"/>
      <c r="KOS44" s="195"/>
      <c r="KOT44" s="195"/>
      <c r="KOU44" s="195"/>
      <c r="KOV44" s="195"/>
      <c r="KOW44" s="195"/>
      <c r="KOX44" s="195"/>
      <c r="KOY44" s="195"/>
      <c r="KOZ44" s="195"/>
      <c r="KPA44" s="195"/>
      <c r="KPB44" s="195"/>
      <c r="KPC44" s="195"/>
      <c r="KPD44" s="195"/>
      <c r="KPE44" s="195"/>
      <c r="KPF44" s="195"/>
      <c r="KPG44" s="195"/>
      <c r="KPH44" s="195"/>
      <c r="KPI44" s="195"/>
      <c r="KPJ44" s="195"/>
      <c r="KPK44" s="195"/>
      <c r="KPL44" s="195"/>
      <c r="KPM44" s="195"/>
      <c r="KPN44" s="195"/>
      <c r="KPO44" s="195"/>
      <c r="KPP44" s="195"/>
      <c r="KPQ44" s="195"/>
      <c r="KPR44" s="195"/>
      <c r="KPS44" s="195"/>
      <c r="KPT44" s="195"/>
      <c r="KPU44" s="195"/>
      <c r="KPV44" s="195"/>
      <c r="KPW44" s="195"/>
      <c r="KPX44" s="195"/>
      <c r="KPY44" s="195"/>
      <c r="KPZ44" s="195"/>
      <c r="KQA44" s="195"/>
      <c r="KQB44" s="195"/>
      <c r="KQC44" s="195"/>
      <c r="KQD44" s="195"/>
      <c r="KQE44" s="195"/>
      <c r="KQF44" s="195"/>
      <c r="KQG44" s="195"/>
      <c r="KQH44" s="195"/>
      <c r="KQI44" s="195"/>
      <c r="KQJ44" s="195"/>
      <c r="KQK44" s="195"/>
      <c r="KQL44" s="195"/>
      <c r="KQM44" s="195"/>
      <c r="KQN44" s="195"/>
      <c r="KQO44" s="195"/>
      <c r="KQP44" s="195"/>
      <c r="KQQ44" s="195"/>
      <c r="KQR44" s="195"/>
      <c r="KQS44" s="195"/>
      <c r="KQT44" s="195"/>
      <c r="KQU44" s="195"/>
      <c r="KQV44" s="195"/>
      <c r="KQW44" s="195"/>
      <c r="KQX44" s="195"/>
      <c r="KQY44" s="195"/>
      <c r="KQZ44" s="195"/>
      <c r="KRA44" s="195"/>
      <c r="KRB44" s="195"/>
      <c r="KRC44" s="195"/>
      <c r="KRD44" s="195"/>
      <c r="KRE44" s="195"/>
      <c r="KRF44" s="195"/>
      <c r="KRG44" s="195"/>
      <c r="KRH44" s="195"/>
      <c r="KRI44" s="195"/>
      <c r="KRJ44" s="195"/>
      <c r="KRK44" s="195"/>
      <c r="KRL44" s="195"/>
      <c r="KRM44" s="195"/>
      <c r="KRN44" s="195"/>
      <c r="KRO44" s="195"/>
      <c r="KRP44" s="195"/>
      <c r="KRQ44" s="195"/>
      <c r="KRR44" s="195"/>
      <c r="KRS44" s="195"/>
      <c r="KRT44" s="195"/>
      <c r="KRU44" s="195"/>
      <c r="KRV44" s="195"/>
      <c r="KRW44" s="195"/>
      <c r="KRX44" s="195"/>
      <c r="KRY44" s="195"/>
      <c r="KRZ44" s="195"/>
      <c r="KSA44" s="195"/>
      <c r="KSB44" s="195"/>
      <c r="KSC44" s="195"/>
      <c r="KSD44" s="195"/>
      <c r="KSE44" s="195"/>
      <c r="KSF44" s="195"/>
      <c r="KSG44" s="195"/>
      <c r="KSH44" s="195"/>
      <c r="KSI44" s="195"/>
      <c r="KSJ44" s="195"/>
      <c r="KSK44" s="195"/>
      <c r="KSL44" s="195"/>
      <c r="KSM44" s="195"/>
      <c r="KSN44" s="195"/>
      <c r="KSO44" s="195"/>
      <c r="KSP44" s="195"/>
      <c r="KSQ44" s="195"/>
      <c r="KSR44" s="195"/>
      <c r="KSS44" s="195"/>
      <c r="KST44" s="195"/>
      <c r="KSU44" s="195"/>
      <c r="KSV44" s="195"/>
      <c r="KSW44" s="195"/>
      <c r="KSX44" s="195"/>
      <c r="KSY44" s="195"/>
      <c r="KSZ44" s="195"/>
      <c r="KTA44" s="195"/>
      <c r="KTB44" s="195"/>
      <c r="KTC44" s="195"/>
      <c r="KTD44" s="195"/>
      <c r="KTE44" s="195"/>
      <c r="KTF44" s="195"/>
      <c r="KTG44" s="195"/>
      <c r="KTH44" s="195"/>
      <c r="KTI44" s="195"/>
      <c r="KTJ44" s="195"/>
      <c r="KTK44" s="195"/>
      <c r="KTL44" s="195"/>
      <c r="KTM44" s="195"/>
      <c r="KTN44" s="195"/>
      <c r="KTO44" s="195"/>
      <c r="KTP44" s="195"/>
      <c r="KTQ44" s="195"/>
      <c r="KTR44" s="195"/>
      <c r="KTS44" s="195"/>
      <c r="KTT44" s="195"/>
      <c r="KTU44" s="195"/>
      <c r="KTV44" s="195"/>
      <c r="KTW44" s="195"/>
      <c r="KTX44" s="195"/>
      <c r="KTY44" s="195"/>
      <c r="KTZ44" s="195"/>
      <c r="KUA44" s="195"/>
      <c r="KUB44" s="195"/>
      <c r="KUC44" s="195"/>
      <c r="KUD44" s="195"/>
      <c r="KUE44" s="195"/>
      <c r="KUF44" s="195"/>
      <c r="KUG44" s="195"/>
      <c r="KUH44" s="195"/>
      <c r="KUI44" s="195"/>
      <c r="KUJ44" s="195"/>
      <c r="KUK44" s="195"/>
      <c r="KUL44" s="195"/>
      <c r="KUM44" s="195"/>
      <c r="KUN44" s="195"/>
      <c r="KUO44" s="195"/>
      <c r="KUP44" s="195"/>
      <c r="KUQ44" s="195"/>
      <c r="KUR44" s="195"/>
      <c r="KUS44" s="195"/>
      <c r="KUT44" s="195"/>
      <c r="KUU44" s="195"/>
      <c r="KUV44" s="195"/>
      <c r="KUW44" s="195"/>
      <c r="KUX44" s="195"/>
      <c r="KUY44" s="195"/>
      <c r="KUZ44" s="195"/>
      <c r="KVA44" s="195"/>
      <c r="KVB44" s="195"/>
      <c r="KVC44" s="195"/>
      <c r="KVD44" s="195"/>
      <c r="KVE44" s="195"/>
      <c r="KVF44" s="195"/>
      <c r="KVG44" s="195"/>
      <c r="KVH44" s="195"/>
      <c r="KVI44" s="195"/>
      <c r="KVJ44" s="195"/>
      <c r="KVK44" s="195"/>
      <c r="KVL44" s="195"/>
      <c r="KVM44" s="195"/>
      <c r="KVN44" s="195"/>
      <c r="KVO44" s="195"/>
      <c r="KVP44" s="195"/>
      <c r="KVQ44" s="195"/>
      <c r="KVR44" s="195"/>
      <c r="KVS44" s="195"/>
      <c r="KVT44" s="195"/>
      <c r="KVU44" s="195"/>
      <c r="KVV44" s="195"/>
      <c r="KVW44" s="195"/>
      <c r="KVX44" s="195"/>
      <c r="KVY44" s="195"/>
      <c r="KVZ44" s="195"/>
      <c r="KWA44" s="195"/>
      <c r="KWB44" s="195"/>
      <c r="KWC44" s="195"/>
      <c r="KWD44" s="195"/>
      <c r="KWE44" s="195"/>
      <c r="KWF44" s="195"/>
      <c r="KWG44" s="195"/>
      <c r="KWH44" s="195"/>
      <c r="KWI44" s="195"/>
      <c r="KWJ44" s="195"/>
      <c r="KWK44" s="195"/>
      <c r="KWL44" s="195"/>
      <c r="KWM44" s="195"/>
      <c r="KWN44" s="195"/>
      <c r="KWO44" s="195"/>
      <c r="KWP44" s="195"/>
      <c r="KWQ44" s="195"/>
      <c r="KWR44" s="195"/>
      <c r="KWS44" s="195"/>
      <c r="KWT44" s="195"/>
      <c r="KWU44" s="195"/>
      <c r="KWV44" s="195"/>
      <c r="KWW44" s="195"/>
      <c r="KWX44" s="195"/>
      <c r="KWY44" s="195"/>
      <c r="KWZ44" s="195"/>
      <c r="KXA44" s="195"/>
      <c r="KXB44" s="195"/>
      <c r="KXC44" s="195"/>
      <c r="KXD44" s="195"/>
      <c r="KXE44" s="195"/>
      <c r="KXF44" s="195"/>
      <c r="KXG44" s="195"/>
      <c r="KXH44" s="195"/>
      <c r="KXI44" s="195"/>
      <c r="KXJ44" s="195"/>
      <c r="KXK44" s="195"/>
      <c r="KXL44" s="195"/>
      <c r="KXM44" s="195"/>
      <c r="KXN44" s="195"/>
      <c r="KXO44" s="195"/>
      <c r="KXP44" s="195"/>
      <c r="KXQ44" s="195"/>
      <c r="KXR44" s="195"/>
      <c r="KXS44" s="195"/>
      <c r="KXT44" s="195"/>
      <c r="KXU44" s="195"/>
      <c r="KXV44" s="195"/>
      <c r="KXW44" s="195"/>
      <c r="KXX44" s="195"/>
      <c r="KXY44" s="195"/>
      <c r="KXZ44" s="195"/>
      <c r="KYA44" s="195"/>
      <c r="KYB44" s="195"/>
      <c r="KYC44" s="195"/>
      <c r="KYD44" s="195"/>
      <c r="KYE44" s="195"/>
      <c r="KYF44" s="195"/>
      <c r="KYG44" s="195"/>
      <c r="KYH44" s="195"/>
      <c r="KYI44" s="195"/>
      <c r="KYJ44" s="195"/>
      <c r="KYK44" s="195"/>
      <c r="KYL44" s="195"/>
      <c r="KYM44" s="195"/>
      <c r="KYN44" s="195"/>
      <c r="KYO44" s="195"/>
      <c r="KYP44" s="195"/>
      <c r="KYQ44" s="195"/>
      <c r="KYR44" s="195"/>
      <c r="KYS44" s="195"/>
      <c r="KYT44" s="195"/>
      <c r="KYU44" s="195"/>
      <c r="KYV44" s="195"/>
      <c r="KYW44" s="195"/>
      <c r="KYX44" s="195"/>
      <c r="KYY44" s="195"/>
      <c r="KYZ44" s="195"/>
      <c r="KZA44" s="195"/>
      <c r="KZB44" s="195"/>
      <c r="KZC44" s="195"/>
      <c r="KZD44" s="195"/>
      <c r="KZE44" s="195"/>
      <c r="KZF44" s="195"/>
      <c r="KZG44" s="195"/>
      <c r="KZH44" s="195"/>
      <c r="KZI44" s="195"/>
      <c r="KZJ44" s="195"/>
      <c r="KZK44" s="195"/>
      <c r="KZL44" s="195"/>
      <c r="KZM44" s="195"/>
      <c r="KZN44" s="195"/>
      <c r="KZO44" s="195"/>
      <c r="KZP44" s="195"/>
      <c r="KZQ44" s="195"/>
      <c r="KZR44" s="195"/>
      <c r="KZS44" s="195"/>
      <c r="KZT44" s="195"/>
      <c r="KZU44" s="195"/>
      <c r="KZV44" s="195"/>
      <c r="KZW44" s="195"/>
      <c r="KZX44" s="195"/>
      <c r="KZY44" s="195"/>
      <c r="KZZ44" s="195"/>
      <c r="LAA44" s="195"/>
      <c r="LAB44" s="195"/>
      <c r="LAC44" s="195"/>
      <c r="LAD44" s="195"/>
      <c r="LAE44" s="195"/>
      <c r="LAF44" s="195"/>
      <c r="LAG44" s="195"/>
      <c r="LAH44" s="195"/>
      <c r="LAI44" s="195"/>
      <c r="LAJ44" s="195"/>
      <c r="LAK44" s="195"/>
      <c r="LAL44" s="195"/>
      <c r="LAM44" s="195"/>
      <c r="LAN44" s="195"/>
      <c r="LAO44" s="195"/>
      <c r="LAP44" s="195"/>
      <c r="LAQ44" s="195"/>
      <c r="LAR44" s="195"/>
      <c r="LAS44" s="195"/>
      <c r="LAT44" s="195"/>
      <c r="LAU44" s="195"/>
      <c r="LAV44" s="195"/>
      <c r="LAW44" s="195"/>
      <c r="LAX44" s="195"/>
      <c r="LAY44" s="195"/>
      <c r="LAZ44" s="195"/>
      <c r="LBA44" s="195"/>
      <c r="LBB44" s="195"/>
      <c r="LBC44" s="195"/>
      <c r="LBD44" s="195"/>
      <c r="LBE44" s="195"/>
      <c r="LBF44" s="195"/>
      <c r="LBG44" s="195"/>
      <c r="LBH44" s="195"/>
      <c r="LBI44" s="195"/>
      <c r="LBJ44" s="195"/>
      <c r="LBK44" s="195"/>
      <c r="LBL44" s="195"/>
      <c r="LBM44" s="195"/>
      <c r="LBN44" s="195"/>
      <c r="LBO44" s="195"/>
      <c r="LBP44" s="195"/>
      <c r="LBQ44" s="195"/>
      <c r="LBR44" s="195"/>
      <c r="LBS44" s="195"/>
      <c r="LBT44" s="195"/>
      <c r="LBU44" s="195"/>
      <c r="LBV44" s="195"/>
      <c r="LBW44" s="195"/>
      <c r="LBX44" s="195"/>
      <c r="LBY44" s="195"/>
      <c r="LBZ44" s="195"/>
      <c r="LCA44" s="195"/>
      <c r="LCB44" s="195"/>
      <c r="LCC44" s="195"/>
      <c r="LCD44" s="195"/>
      <c r="LCE44" s="195"/>
      <c r="LCF44" s="195"/>
      <c r="LCG44" s="195"/>
      <c r="LCH44" s="195"/>
      <c r="LCI44" s="195"/>
      <c r="LCJ44" s="195"/>
      <c r="LCK44" s="195"/>
      <c r="LCL44" s="195"/>
      <c r="LCM44" s="195"/>
      <c r="LCN44" s="195"/>
      <c r="LCO44" s="195"/>
      <c r="LCP44" s="195"/>
      <c r="LCQ44" s="195"/>
      <c r="LCR44" s="195"/>
      <c r="LCS44" s="195"/>
      <c r="LCT44" s="195"/>
      <c r="LCU44" s="195"/>
      <c r="LCV44" s="195"/>
      <c r="LCW44" s="195"/>
      <c r="LCX44" s="195"/>
      <c r="LCY44" s="195"/>
      <c r="LCZ44" s="195"/>
      <c r="LDA44" s="195"/>
      <c r="LDB44" s="195"/>
      <c r="LDC44" s="195"/>
      <c r="LDD44" s="195"/>
      <c r="LDE44" s="195"/>
      <c r="LDF44" s="195"/>
      <c r="LDG44" s="195"/>
      <c r="LDH44" s="195"/>
      <c r="LDI44" s="195"/>
      <c r="LDJ44" s="195"/>
      <c r="LDK44" s="195"/>
      <c r="LDL44" s="195"/>
      <c r="LDM44" s="195"/>
      <c r="LDN44" s="195"/>
      <c r="LDO44" s="195"/>
      <c r="LDP44" s="195"/>
      <c r="LDQ44" s="195"/>
      <c r="LDR44" s="195"/>
      <c r="LDS44" s="195"/>
      <c r="LDT44" s="195"/>
      <c r="LDU44" s="195"/>
      <c r="LDV44" s="195"/>
      <c r="LDW44" s="195"/>
      <c r="LDX44" s="195"/>
      <c r="LDY44" s="195"/>
      <c r="LDZ44" s="195"/>
      <c r="LEA44" s="195"/>
      <c r="LEB44" s="195"/>
      <c r="LEC44" s="195"/>
      <c r="LED44" s="195"/>
      <c r="LEE44" s="195"/>
      <c r="LEF44" s="195"/>
      <c r="LEG44" s="195"/>
      <c r="LEH44" s="195"/>
      <c r="LEI44" s="195"/>
      <c r="LEJ44" s="195"/>
      <c r="LEK44" s="195"/>
      <c r="LEL44" s="195"/>
      <c r="LEM44" s="195"/>
      <c r="LEN44" s="195"/>
      <c r="LEO44" s="195"/>
      <c r="LEP44" s="195"/>
      <c r="LEQ44" s="195"/>
      <c r="LER44" s="195"/>
      <c r="LES44" s="195"/>
      <c r="LET44" s="195"/>
      <c r="LEU44" s="195"/>
      <c r="LEV44" s="195"/>
      <c r="LEW44" s="195"/>
      <c r="LEX44" s="195"/>
      <c r="LEY44" s="195"/>
      <c r="LEZ44" s="195"/>
      <c r="LFA44" s="195"/>
      <c r="LFB44" s="195"/>
      <c r="LFC44" s="195"/>
      <c r="LFD44" s="195"/>
      <c r="LFE44" s="195"/>
      <c r="LFF44" s="195"/>
      <c r="LFG44" s="195"/>
      <c r="LFH44" s="195"/>
      <c r="LFI44" s="195"/>
      <c r="LFJ44" s="195"/>
      <c r="LFK44" s="195"/>
      <c r="LFL44" s="195"/>
      <c r="LFM44" s="195"/>
      <c r="LFN44" s="195"/>
      <c r="LFO44" s="195"/>
      <c r="LFP44" s="195"/>
      <c r="LFQ44" s="195"/>
      <c r="LFR44" s="195"/>
      <c r="LFS44" s="195"/>
      <c r="LFT44" s="195"/>
      <c r="LFU44" s="195"/>
      <c r="LFV44" s="195"/>
      <c r="LFW44" s="195"/>
      <c r="LFX44" s="195"/>
      <c r="LFY44" s="195"/>
      <c r="LFZ44" s="195"/>
      <c r="LGA44" s="195"/>
      <c r="LGB44" s="195"/>
      <c r="LGC44" s="195"/>
      <c r="LGD44" s="195"/>
      <c r="LGE44" s="195"/>
      <c r="LGF44" s="195"/>
      <c r="LGG44" s="195"/>
      <c r="LGH44" s="195"/>
      <c r="LGI44" s="195"/>
      <c r="LGJ44" s="195"/>
      <c r="LGK44" s="195"/>
      <c r="LGL44" s="195"/>
      <c r="LGM44" s="195"/>
      <c r="LGN44" s="195"/>
      <c r="LGO44" s="195"/>
      <c r="LGP44" s="195"/>
      <c r="LGQ44" s="195"/>
      <c r="LGR44" s="195"/>
      <c r="LGS44" s="195"/>
      <c r="LGT44" s="195"/>
      <c r="LGU44" s="195"/>
      <c r="LGV44" s="195"/>
      <c r="LGW44" s="195"/>
      <c r="LGX44" s="195"/>
      <c r="LGY44" s="195"/>
      <c r="LGZ44" s="195"/>
      <c r="LHA44" s="195"/>
      <c r="LHB44" s="195"/>
      <c r="LHC44" s="195"/>
      <c r="LHD44" s="195"/>
      <c r="LHE44" s="195"/>
      <c r="LHF44" s="195"/>
      <c r="LHG44" s="195"/>
      <c r="LHH44" s="195"/>
      <c r="LHI44" s="195"/>
      <c r="LHJ44" s="195"/>
      <c r="LHK44" s="195"/>
      <c r="LHL44" s="195"/>
      <c r="LHM44" s="195"/>
      <c r="LHN44" s="195"/>
      <c r="LHO44" s="195"/>
      <c r="LHP44" s="195"/>
      <c r="LHQ44" s="195"/>
      <c r="LHR44" s="195"/>
      <c r="LHS44" s="195"/>
      <c r="LHT44" s="195"/>
      <c r="LHU44" s="195"/>
      <c r="LHV44" s="195"/>
      <c r="LHW44" s="195"/>
      <c r="LHX44" s="195"/>
      <c r="LHY44" s="195"/>
      <c r="LHZ44" s="195"/>
      <c r="LIA44" s="195"/>
      <c r="LIB44" s="195"/>
      <c r="LIC44" s="195"/>
      <c r="LID44" s="195"/>
      <c r="LIE44" s="195"/>
      <c r="LIF44" s="195"/>
      <c r="LIG44" s="195"/>
      <c r="LIH44" s="195"/>
      <c r="LII44" s="195"/>
      <c r="LIJ44" s="195"/>
      <c r="LIK44" s="195"/>
      <c r="LIL44" s="195"/>
      <c r="LIM44" s="195"/>
      <c r="LIN44" s="195"/>
      <c r="LIO44" s="195"/>
      <c r="LIP44" s="195"/>
      <c r="LIQ44" s="195"/>
      <c r="LIR44" s="195"/>
      <c r="LIS44" s="195"/>
      <c r="LIT44" s="195"/>
      <c r="LIU44" s="195"/>
      <c r="LIV44" s="195"/>
      <c r="LIW44" s="195"/>
      <c r="LIX44" s="195"/>
      <c r="LIY44" s="195"/>
      <c r="LIZ44" s="195"/>
      <c r="LJA44" s="195"/>
      <c r="LJB44" s="195"/>
      <c r="LJC44" s="195"/>
      <c r="LJD44" s="195"/>
      <c r="LJE44" s="195"/>
      <c r="LJF44" s="195"/>
      <c r="LJG44" s="195"/>
      <c r="LJH44" s="195"/>
      <c r="LJI44" s="195"/>
      <c r="LJJ44" s="195"/>
      <c r="LJK44" s="195"/>
      <c r="LJL44" s="195"/>
      <c r="LJM44" s="195"/>
      <c r="LJN44" s="195"/>
      <c r="LJO44" s="195"/>
      <c r="LJP44" s="195"/>
      <c r="LJQ44" s="195"/>
      <c r="LJR44" s="195"/>
      <c r="LJS44" s="195"/>
      <c r="LJT44" s="195"/>
      <c r="LJU44" s="195"/>
      <c r="LJV44" s="195"/>
      <c r="LJW44" s="195"/>
      <c r="LJX44" s="195"/>
      <c r="LJY44" s="195"/>
      <c r="LJZ44" s="195"/>
      <c r="LKA44" s="195"/>
      <c r="LKB44" s="195"/>
      <c r="LKC44" s="195"/>
      <c r="LKD44" s="195"/>
      <c r="LKE44" s="195"/>
      <c r="LKF44" s="195"/>
      <c r="LKG44" s="195"/>
      <c r="LKH44" s="195"/>
      <c r="LKI44" s="195"/>
      <c r="LKJ44" s="195"/>
      <c r="LKK44" s="195"/>
      <c r="LKL44" s="195"/>
      <c r="LKM44" s="195"/>
      <c r="LKN44" s="195"/>
      <c r="LKO44" s="195"/>
      <c r="LKP44" s="195"/>
      <c r="LKQ44" s="195"/>
      <c r="LKR44" s="195"/>
      <c r="LKS44" s="195"/>
      <c r="LKT44" s="195"/>
      <c r="LKU44" s="195"/>
      <c r="LKV44" s="195"/>
      <c r="LKW44" s="195"/>
      <c r="LKX44" s="195"/>
      <c r="LKY44" s="195"/>
      <c r="LKZ44" s="195"/>
      <c r="LLA44" s="195"/>
      <c r="LLB44" s="195"/>
      <c r="LLC44" s="195"/>
      <c r="LLD44" s="195"/>
      <c r="LLE44" s="195"/>
      <c r="LLF44" s="195"/>
      <c r="LLG44" s="195"/>
      <c r="LLH44" s="195"/>
      <c r="LLI44" s="195"/>
      <c r="LLJ44" s="195"/>
      <c r="LLK44" s="195"/>
      <c r="LLL44" s="195"/>
      <c r="LLM44" s="195"/>
      <c r="LLN44" s="195"/>
      <c r="LLO44" s="195"/>
      <c r="LLP44" s="195"/>
      <c r="LLQ44" s="195"/>
      <c r="LLR44" s="195"/>
      <c r="LLS44" s="195"/>
      <c r="LLT44" s="195"/>
      <c r="LLU44" s="195"/>
      <c r="LLV44" s="195"/>
      <c r="LLW44" s="195"/>
      <c r="LLX44" s="195"/>
      <c r="LLY44" s="195"/>
      <c r="LLZ44" s="195"/>
      <c r="LMA44" s="195"/>
      <c r="LMB44" s="195"/>
      <c r="LMC44" s="195"/>
      <c r="LMD44" s="195"/>
      <c r="LME44" s="195"/>
      <c r="LMF44" s="195"/>
      <c r="LMG44" s="195"/>
      <c r="LMH44" s="195"/>
      <c r="LMI44" s="195"/>
      <c r="LMJ44" s="195"/>
      <c r="LMK44" s="195"/>
      <c r="LML44" s="195"/>
      <c r="LMM44" s="195"/>
      <c r="LMN44" s="195"/>
      <c r="LMO44" s="195"/>
      <c r="LMP44" s="195"/>
      <c r="LMQ44" s="195"/>
      <c r="LMR44" s="195"/>
      <c r="LMS44" s="195"/>
      <c r="LMT44" s="195"/>
      <c r="LMU44" s="195"/>
      <c r="LMV44" s="195"/>
      <c r="LMW44" s="195"/>
      <c r="LMX44" s="195"/>
      <c r="LMY44" s="195"/>
      <c r="LMZ44" s="195"/>
      <c r="LNA44" s="195"/>
      <c r="LNB44" s="195"/>
      <c r="LNC44" s="195"/>
      <c r="LND44" s="195"/>
      <c r="LNE44" s="195"/>
      <c r="LNF44" s="195"/>
      <c r="LNG44" s="195"/>
      <c r="LNH44" s="195"/>
      <c r="LNI44" s="195"/>
      <c r="LNJ44" s="195"/>
      <c r="LNK44" s="195"/>
      <c r="LNL44" s="195"/>
      <c r="LNM44" s="195"/>
      <c r="LNN44" s="195"/>
      <c r="LNO44" s="195"/>
      <c r="LNP44" s="195"/>
      <c r="LNQ44" s="195"/>
      <c r="LNR44" s="195"/>
      <c r="LNS44" s="195"/>
      <c r="LNT44" s="195"/>
      <c r="LNU44" s="195"/>
      <c r="LNV44" s="195"/>
      <c r="LNW44" s="195"/>
      <c r="LNX44" s="195"/>
      <c r="LNY44" s="195"/>
      <c r="LNZ44" s="195"/>
      <c r="LOA44" s="195"/>
      <c r="LOB44" s="195"/>
      <c r="LOC44" s="195"/>
      <c r="LOD44" s="195"/>
      <c r="LOE44" s="195"/>
      <c r="LOF44" s="195"/>
      <c r="LOG44" s="195"/>
      <c r="LOH44" s="195"/>
      <c r="LOI44" s="195"/>
      <c r="LOJ44" s="195"/>
      <c r="LOK44" s="195"/>
      <c r="LOL44" s="195"/>
      <c r="LOM44" s="195"/>
      <c r="LON44" s="195"/>
      <c r="LOO44" s="195"/>
      <c r="LOP44" s="195"/>
      <c r="LOQ44" s="195"/>
      <c r="LOR44" s="195"/>
      <c r="LOS44" s="195"/>
      <c r="LOT44" s="195"/>
      <c r="LOU44" s="195"/>
      <c r="LOV44" s="195"/>
      <c r="LOW44" s="195"/>
      <c r="LOX44" s="195"/>
      <c r="LOY44" s="195"/>
      <c r="LOZ44" s="195"/>
      <c r="LPA44" s="195"/>
      <c r="LPB44" s="195"/>
      <c r="LPC44" s="195"/>
      <c r="LPD44" s="195"/>
      <c r="LPE44" s="195"/>
      <c r="LPF44" s="195"/>
      <c r="LPG44" s="195"/>
      <c r="LPH44" s="195"/>
      <c r="LPI44" s="195"/>
      <c r="LPJ44" s="195"/>
      <c r="LPK44" s="195"/>
      <c r="LPL44" s="195"/>
      <c r="LPM44" s="195"/>
      <c r="LPN44" s="195"/>
      <c r="LPO44" s="195"/>
      <c r="LPP44" s="195"/>
      <c r="LPQ44" s="195"/>
      <c r="LPR44" s="195"/>
      <c r="LPS44" s="195"/>
      <c r="LPT44" s="195"/>
      <c r="LPU44" s="195"/>
      <c r="LPV44" s="195"/>
      <c r="LPW44" s="195"/>
      <c r="LPX44" s="195"/>
      <c r="LPY44" s="195"/>
      <c r="LPZ44" s="195"/>
      <c r="LQA44" s="195"/>
      <c r="LQB44" s="195"/>
      <c r="LQC44" s="195"/>
      <c r="LQD44" s="195"/>
      <c r="LQE44" s="195"/>
      <c r="LQF44" s="195"/>
      <c r="LQG44" s="195"/>
      <c r="LQH44" s="195"/>
      <c r="LQI44" s="195"/>
      <c r="LQJ44" s="195"/>
      <c r="LQK44" s="195"/>
      <c r="LQL44" s="195"/>
      <c r="LQM44" s="195"/>
      <c r="LQN44" s="195"/>
      <c r="LQO44" s="195"/>
      <c r="LQP44" s="195"/>
      <c r="LQQ44" s="195"/>
      <c r="LQR44" s="195"/>
      <c r="LQS44" s="195"/>
      <c r="LQT44" s="195"/>
      <c r="LQU44" s="195"/>
      <c r="LQV44" s="195"/>
      <c r="LQW44" s="195"/>
      <c r="LQX44" s="195"/>
      <c r="LQY44" s="195"/>
      <c r="LQZ44" s="195"/>
      <c r="LRA44" s="195"/>
      <c r="LRB44" s="195"/>
      <c r="LRC44" s="195"/>
      <c r="LRD44" s="195"/>
      <c r="LRE44" s="195"/>
      <c r="LRF44" s="195"/>
      <c r="LRG44" s="195"/>
      <c r="LRH44" s="195"/>
      <c r="LRI44" s="195"/>
      <c r="LRJ44" s="195"/>
      <c r="LRK44" s="195"/>
      <c r="LRL44" s="195"/>
      <c r="LRM44" s="195"/>
      <c r="LRN44" s="195"/>
      <c r="LRO44" s="195"/>
      <c r="LRP44" s="195"/>
      <c r="LRQ44" s="195"/>
      <c r="LRR44" s="195"/>
      <c r="LRS44" s="195"/>
      <c r="LRT44" s="195"/>
      <c r="LRU44" s="195"/>
      <c r="LRV44" s="195"/>
      <c r="LRW44" s="195"/>
      <c r="LRX44" s="195"/>
      <c r="LRY44" s="195"/>
      <c r="LRZ44" s="195"/>
      <c r="LSA44" s="195"/>
      <c r="LSB44" s="195"/>
      <c r="LSC44" s="195"/>
      <c r="LSD44" s="195"/>
      <c r="LSE44" s="195"/>
      <c r="LSF44" s="195"/>
      <c r="LSG44" s="195"/>
      <c r="LSH44" s="195"/>
      <c r="LSI44" s="195"/>
      <c r="LSJ44" s="195"/>
      <c r="LSK44" s="195"/>
      <c r="LSL44" s="195"/>
      <c r="LSM44" s="195"/>
      <c r="LSN44" s="195"/>
      <c r="LSO44" s="195"/>
      <c r="LSP44" s="195"/>
      <c r="LSQ44" s="195"/>
      <c r="LSR44" s="195"/>
      <c r="LSS44" s="195"/>
      <c r="LST44" s="195"/>
      <c r="LSU44" s="195"/>
      <c r="LSV44" s="195"/>
      <c r="LSW44" s="195"/>
      <c r="LSX44" s="195"/>
      <c r="LSY44" s="195"/>
      <c r="LSZ44" s="195"/>
      <c r="LTA44" s="195"/>
      <c r="LTB44" s="195"/>
      <c r="LTC44" s="195"/>
      <c r="LTD44" s="195"/>
      <c r="LTE44" s="195"/>
      <c r="LTF44" s="195"/>
      <c r="LTG44" s="195"/>
      <c r="LTH44" s="195"/>
      <c r="LTI44" s="195"/>
      <c r="LTJ44" s="195"/>
      <c r="LTK44" s="195"/>
      <c r="LTL44" s="195"/>
      <c r="LTM44" s="195"/>
      <c r="LTN44" s="195"/>
      <c r="LTO44" s="195"/>
      <c r="LTP44" s="195"/>
      <c r="LTQ44" s="195"/>
      <c r="LTR44" s="195"/>
      <c r="LTS44" s="195"/>
      <c r="LTT44" s="195"/>
      <c r="LTU44" s="195"/>
      <c r="LTV44" s="195"/>
      <c r="LTW44" s="195"/>
      <c r="LTX44" s="195"/>
      <c r="LTY44" s="195"/>
      <c r="LTZ44" s="195"/>
      <c r="LUA44" s="195"/>
      <c r="LUB44" s="195"/>
      <c r="LUC44" s="195"/>
      <c r="LUD44" s="195"/>
      <c r="LUE44" s="195"/>
      <c r="LUF44" s="195"/>
      <c r="LUG44" s="195"/>
      <c r="LUH44" s="195"/>
      <c r="LUI44" s="195"/>
      <c r="LUJ44" s="195"/>
      <c r="LUK44" s="195"/>
      <c r="LUL44" s="195"/>
      <c r="LUM44" s="195"/>
      <c r="LUN44" s="195"/>
      <c r="LUO44" s="195"/>
      <c r="LUP44" s="195"/>
      <c r="LUQ44" s="195"/>
      <c r="LUR44" s="195"/>
      <c r="LUS44" s="195"/>
      <c r="LUT44" s="195"/>
      <c r="LUU44" s="195"/>
      <c r="LUV44" s="195"/>
      <c r="LUW44" s="195"/>
      <c r="LUX44" s="195"/>
      <c r="LUY44" s="195"/>
      <c r="LUZ44" s="195"/>
      <c r="LVA44" s="195"/>
      <c r="LVB44" s="195"/>
      <c r="LVC44" s="195"/>
      <c r="LVD44" s="195"/>
      <c r="LVE44" s="195"/>
      <c r="LVF44" s="195"/>
      <c r="LVG44" s="195"/>
      <c r="LVH44" s="195"/>
      <c r="LVI44" s="195"/>
      <c r="LVJ44" s="195"/>
      <c r="LVK44" s="195"/>
      <c r="LVL44" s="195"/>
      <c r="LVM44" s="195"/>
      <c r="LVN44" s="195"/>
      <c r="LVO44" s="195"/>
      <c r="LVP44" s="195"/>
      <c r="LVQ44" s="195"/>
      <c r="LVR44" s="195"/>
      <c r="LVS44" s="195"/>
      <c r="LVT44" s="195"/>
      <c r="LVU44" s="195"/>
      <c r="LVV44" s="195"/>
      <c r="LVW44" s="195"/>
      <c r="LVX44" s="195"/>
      <c r="LVY44" s="195"/>
      <c r="LVZ44" s="195"/>
      <c r="LWA44" s="195"/>
      <c r="LWB44" s="195"/>
      <c r="LWC44" s="195"/>
      <c r="LWD44" s="195"/>
      <c r="LWE44" s="195"/>
      <c r="LWF44" s="195"/>
      <c r="LWG44" s="195"/>
      <c r="LWH44" s="195"/>
      <c r="LWI44" s="195"/>
      <c r="LWJ44" s="195"/>
      <c r="LWK44" s="195"/>
      <c r="LWL44" s="195"/>
      <c r="LWM44" s="195"/>
      <c r="LWN44" s="195"/>
      <c r="LWO44" s="195"/>
      <c r="LWP44" s="195"/>
      <c r="LWQ44" s="195"/>
      <c r="LWR44" s="195"/>
      <c r="LWS44" s="195"/>
      <c r="LWT44" s="195"/>
      <c r="LWU44" s="195"/>
      <c r="LWV44" s="195"/>
      <c r="LWW44" s="195"/>
      <c r="LWX44" s="195"/>
      <c r="LWY44" s="195"/>
      <c r="LWZ44" s="195"/>
      <c r="LXA44" s="195"/>
      <c r="LXB44" s="195"/>
      <c r="LXC44" s="195"/>
      <c r="LXD44" s="195"/>
      <c r="LXE44" s="195"/>
      <c r="LXF44" s="195"/>
      <c r="LXG44" s="195"/>
      <c r="LXH44" s="195"/>
      <c r="LXI44" s="195"/>
      <c r="LXJ44" s="195"/>
      <c r="LXK44" s="195"/>
      <c r="LXL44" s="195"/>
      <c r="LXM44" s="195"/>
      <c r="LXN44" s="195"/>
      <c r="LXO44" s="195"/>
      <c r="LXP44" s="195"/>
      <c r="LXQ44" s="195"/>
      <c r="LXR44" s="195"/>
      <c r="LXS44" s="195"/>
      <c r="LXT44" s="195"/>
      <c r="LXU44" s="195"/>
      <c r="LXV44" s="195"/>
      <c r="LXW44" s="195"/>
      <c r="LXX44" s="195"/>
      <c r="LXY44" s="195"/>
      <c r="LXZ44" s="195"/>
      <c r="LYA44" s="195"/>
      <c r="LYB44" s="195"/>
      <c r="LYC44" s="195"/>
      <c r="LYD44" s="195"/>
      <c r="LYE44" s="195"/>
      <c r="LYF44" s="195"/>
      <c r="LYG44" s="195"/>
      <c r="LYH44" s="195"/>
      <c r="LYI44" s="195"/>
      <c r="LYJ44" s="195"/>
      <c r="LYK44" s="195"/>
      <c r="LYL44" s="195"/>
      <c r="LYM44" s="195"/>
      <c r="LYN44" s="195"/>
      <c r="LYO44" s="195"/>
      <c r="LYP44" s="195"/>
      <c r="LYQ44" s="195"/>
      <c r="LYR44" s="195"/>
      <c r="LYS44" s="195"/>
      <c r="LYT44" s="195"/>
      <c r="LYU44" s="195"/>
      <c r="LYV44" s="195"/>
      <c r="LYW44" s="195"/>
      <c r="LYX44" s="195"/>
      <c r="LYY44" s="195"/>
      <c r="LYZ44" s="195"/>
      <c r="LZA44" s="195"/>
      <c r="LZB44" s="195"/>
      <c r="LZC44" s="195"/>
      <c r="LZD44" s="195"/>
      <c r="LZE44" s="195"/>
      <c r="LZF44" s="195"/>
      <c r="LZG44" s="195"/>
      <c r="LZH44" s="195"/>
      <c r="LZI44" s="195"/>
      <c r="LZJ44" s="195"/>
      <c r="LZK44" s="195"/>
      <c r="LZL44" s="195"/>
      <c r="LZM44" s="195"/>
      <c r="LZN44" s="195"/>
      <c r="LZO44" s="195"/>
      <c r="LZP44" s="195"/>
      <c r="LZQ44" s="195"/>
      <c r="LZR44" s="195"/>
      <c r="LZS44" s="195"/>
      <c r="LZT44" s="195"/>
      <c r="LZU44" s="195"/>
      <c r="LZV44" s="195"/>
      <c r="LZW44" s="195"/>
      <c r="LZX44" s="195"/>
      <c r="LZY44" s="195"/>
      <c r="LZZ44" s="195"/>
      <c r="MAA44" s="195"/>
      <c r="MAB44" s="195"/>
      <c r="MAC44" s="195"/>
      <c r="MAD44" s="195"/>
      <c r="MAE44" s="195"/>
      <c r="MAF44" s="195"/>
      <c r="MAG44" s="195"/>
      <c r="MAH44" s="195"/>
      <c r="MAI44" s="195"/>
      <c r="MAJ44" s="195"/>
      <c r="MAK44" s="195"/>
      <c r="MAL44" s="195"/>
      <c r="MAM44" s="195"/>
      <c r="MAN44" s="195"/>
      <c r="MAO44" s="195"/>
      <c r="MAP44" s="195"/>
      <c r="MAQ44" s="195"/>
      <c r="MAR44" s="195"/>
      <c r="MAS44" s="195"/>
      <c r="MAT44" s="195"/>
      <c r="MAU44" s="195"/>
      <c r="MAV44" s="195"/>
      <c r="MAW44" s="195"/>
      <c r="MAX44" s="195"/>
      <c r="MAY44" s="195"/>
      <c r="MAZ44" s="195"/>
      <c r="MBA44" s="195"/>
      <c r="MBB44" s="195"/>
      <c r="MBC44" s="195"/>
      <c r="MBD44" s="195"/>
      <c r="MBE44" s="195"/>
      <c r="MBF44" s="195"/>
      <c r="MBG44" s="195"/>
      <c r="MBH44" s="195"/>
      <c r="MBI44" s="195"/>
      <c r="MBJ44" s="195"/>
      <c r="MBK44" s="195"/>
      <c r="MBL44" s="195"/>
      <c r="MBM44" s="195"/>
      <c r="MBN44" s="195"/>
      <c r="MBO44" s="195"/>
      <c r="MBP44" s="195"/>
      <c r="MBQ44" s="195"/>
      <c r="MBR44" s="195"/>
      <c r="MBS44" s="195"/>
      <c r="MBT44" s="195"/>
      <c r="MBU44" s="195"/>
      <c r="MBV44" s="195"/>
      <c r="MBW44" s="195"/>
      <c r="MBX44" s="195"/>
      <c r="MBY44" s="195"/>
      <c r="MBZ44" s="195"/>
      <c r="MCA44" s="195"/>
      <c r="MCB44" s="195"/>
      <c r="MCC44" s="195"/>
      <c r="MCD44" s="195"/>
      <c r="MCE44" s="195"/>
      <c r="MCF44" s="195"/>
      <c r="MCG44" s="195"/>
      <c r="MCH44" s="195"/>
      <c r="MCI44" s="195"/>
      <c r="MCJ44" s="195"/>
      <c r="MCK44" s="195"/>
      <c r="MCL44" s="195"/>
      <c r="MCM44" s="195"/>
      <c r="MCN44" s="195"/>
      <c r="MCO44" s="195"/>
      <c r="MCP44" s="195"/>
      <c r="MCQ44" s="195"/>
      <c r="MCR44" s="195"/>
      <c r="MCS44" s="195"/>
      <c r="MCT44" s="195"/>
      <c r="MCU44" s="195"/>
      <c r="MCV44" s="195"/>
      <c r="MCW44" s="195"/>
      <c r="MCX44" s="195"/>
      <c r="MCY44" s="195"/>
      <c r="MCZ44" s="195"/>
      <c r="MDA44" s="195"/>
      <c r="MDB44" s="195"/>
      <c r="MDC44" s="195"/>
      <c r="MDD44" s="195"/>
      <c r="MDE44" s="195"/>
      <c r="MDF44" s="195"/>
      <c r="MDG44" s="195"/>
      <c r="MDH44" s="195"/>
      <c r="MDI44" s="195"/>
      <c r="MDJ44" s="195"/>
      <c r="MDK44" s="195"/>
      <c r="MDL44" s="195"/>
      <c r="MDM44" s="195"/>
      <c r="MDN44" s="195"/>
      <c r="MDO44" s="195"/>
      <c r="MDP44" s="195"/>
      <c r="MDQ44" s="195"/>
      <c r="MDR44" s="195"/>
      <c r="MDS44" s="195"/>
      <c r="MDT44" s="195"/>
      <c r="MDU44" s="195"/>
      <c r="MDV44" s="195"/>
      <c r="MDW44" s="195"/>
      <c r="MDX44" s="195"/>
      <c r="MDY44" s="195"/>
      <c r="MDZ44" s="195"/>
      <c r="MEA44" s="195"/>
      <c r="MEB44" s="195"/>
      <c r="MEC44" s="195"/>
      <c r="MED44" s="195"/>
      <c r="MEE44" s="195"/>
      <c r="MEF44" s="195"/>
      <c r="MEG44" s="195"/>
      <c r="MEH44" s="195"/>
      <c r="MEI44" s="195"/>
      <c r="MEJ44" s="195"/>
      <c r="MEK44" s="195"/>
      <c r="MEL44" s="195"/>
      <c r="MEM44" s="195"/>
      <c r="MEN44" s="195"/>
      <c r="MEO44" s="195"/>
      <c r="MEP44" s="195"/>
      <c r="MEQ44" s="195"/>
      <c r="MER44" s="195"/>
      <c r="MES44" s="195"/>
      <c r="MET44" s="195"/>
      <c r="MEU44" s="195"/>
      <c r="MEV44" s="195"/>
      <c r="MEW44" s="195"/>
      <c r="MEX44" s="195"/>
      <c r="MEY44" s="195"/>
      <c r="MEZ44" s="195"/>
      <c r="MFA44" s="195"/>
      <c r="MFB44" s="195"/>
      <c r="MFC44" s="195"/>
      <c r="MFD44" s="195"/>
      <c r="MFE44" s="195"/>
      <c r="MFF44" s="195"/>
      <c r="MFG44" s="195"/>
      <c r="MFH44" s="195"/>
      <c r="MFI44" s="195"/>
      <c r="MFJ44" s="195"/>
      <c r="MFK44" s="195"/>
      <c r="MFL44" s="195"/>
      <c r="MFM44" s="195"/>
      <c r="MFN44" s="195"/>
      <c r="MFO44" s="195"/>
      <c r="MFP44" s="195"/>
      <c r="MFQ44" s="195"/>
      <c r="MFR44" s="195"/>
      <c r="MFS44" s="195"/>
      <c r="MFT44" s="195"/>
      <c r="MFU44" s="195"/>
      <c r="MFV44" s="195"/>
      <c r="MFW44" s="195"/>
      <c r="MFX44" s="195"/>
      <c r="MFY44" s="195"/>
      <c r="MFZ44" s="195"/>
      <c r="MGA44" s="195"/>
      <c r="MGB44" s="195"/>
      <c r="MGC44" s="195"/>
      <c r="MGD44" s="195"/>
      <c r="MGE44" s="195"/>
      <c r="MGF44" s="195"/>
      <c r="MGG44" s="195"/>
      <c r="MGH44" s="195"/>
      <c r="MGI44" s="195"/>
      <c r="MGJ44" s="195"/>
      <c r="MGK44" s="195"/>
      <c r="MGL44" s="195"/>
      <c r="MGM44" s="195"/>
      <c r="MGN44" s="195"/>
      <c r="MGO44" s="195"/>
      <c r="MGP44" s="195"/>
      <c r="MGQ44" s="195"/>
      <c r="MGR44" s="195"/>
      <c r="MGS44" s="195"/>
      <c r="MGT44" s="195"/>
      <c r="MGU44" s="195"/>
      <c r="MGV44" s="195"/>
      <c r="MGW44" s="195"/>
      <c r="MGX44" s="195"/>
      <c r="MGY44" s="195"/>
      <c r="MGZ44" s="195"/>
      <c r="MHA44" s="195"/>
      <c r="MHB44" s="195"/>
      <c r="MHC44" s="195"/>
      <c r="MHD44" s="195"/>
      <c r="MHE44" s="195"/>
      <c r="MHF44" s="195"/>
      <c r="MHG44" s="195"/>
      <c r="MHH44" s="195"/>
      <c r="MHI44" s="195"/>
      <c r="MHJ44" s="195"/>
      <c r="MHK44" s="195"/>
      <c r="MHL44" s="195"/>
      <c r="MHM44" s="195"/>
      <c r="MHN44" s="195"/>
      <c r="MHO44" s="195"/>
      <c r="MHP44" s="195"/>
      <c r="MHQ44" s="195"/>
      <c r="MHR44" s="195"/>
      <c r="MHS44" s="195"/>
      <c r="MHT44" s="195"/>
      <c r="MHU44" s="195"/>
      <c r="MHV44" s="195"/>
      <c r="MHW44" s="195"/>
      <c r="MHX44" s="195"/>
      <c r="MHY44" s="195"/>
      <c r="MHZ44" s="195"/>
      <c r="MIA44" s="195"/>
      <c r="MIB44" s="195"/>
      <c r="MIC44" s="195"/>
      <c r="MID44" s="195"/>
      <c r="MIE44" s="195"/>
      <c r="MIF44" s="195"/>
      <c r="MIG44" s="195"/>
      <c r="MIH44" s="195"/>
      <c r="MII44" s="195"/>
      <c r="MIJ44" s="195"/>
      <c r="MIK44" s="195"/>
      <c r="MIL44" s="195"/>
      <c r="MIM44" s="195"/>
      <c r="MIN44" s="195"/>
      <c r="MIO44" s="195"/>
      <c r="MIP44" s="195"/>
      <c r="MIQ44" s="195"/>
      <c r="MIR44" s="195"/>
      <c r="MIS44" s="195"/>
      <c r="MIT44" s="195"/>
      <c r="MIU44" s="195"/>
      <c r="MIV44" s="195"/>
      <c r="MIW44" s="195"/>
      <c r="MIX44" s="195"/>
      <c r="MIY44" s="195"/>
      <c r="MIZ44" s="195"/>
      <c r="MJA44" s="195"/>
      <c r="MJB44" s="195"/>
      <c r="MJC44" s="195"/>
      <c r="MJD44" s="195"/>
      <c r="MJE44" s="195"/>
      <c r="MJF44" s="195"/>
      <c r="MJG44" s="195"/>
      <c r="MJH44" s="195"/>
      <c r="MJI44" s="195"/>
      <c r="MJJ44" s="195"/>
      <c r="MJK44" s="195"/>
      <c r="MJL44" s="195"/>
      <c r="MJM44" s="195"/>
      <c r="MJN44" s="195"/>
      <c r="MJO44" s="195"/>
      <c r="MJP44" s="195"/>
      <c r="MJQ44" s="195"/>
      <c r="MJR44" s="195"/>
      <c r="MJS44" s="195"/>
      <c r="MJT44" s="195"/>
      <c r="MJU44" s="195"/>
      <c r="MJV44" s="195"/>
      <c r="MJW44" s="195"/>
      <c r="MJX44" s="195"/>
      <c r="MJY44" s="195"/>
      <c r="MJZ44" s="195"/>
      <c r="MKA44" s="195"/>
      <c r="MKB44" s="195"/>
      <c r="MKC44" s="195"/>
      <c r="MKD44" s="195"/>
      <c r="MKE44" s="195"/>
      <c r="MKF44" s="195"/>
      <c r="MKG44" s="195"/>
      <c r="MKH44" s="195"/>
      <c r="MKI44" s="195"/>
      <c r="MKJ44" s="195"/>
      <c r="MKK44" s="195"/>
      <c r="MKL44" s="195"/>
      <c r="MKM44" s="195"/>
      <c r="MKN44" s="195"/>
      <c r="MKO44" s="195"/>
      <c r="MKP44" s="195"/>
      <c r="MKQ44" s="195"/>
      <c r="MKR44" s="195"/>
      <c r="MKS44" s="195"/>
      <c r="MKT44" s="195"/>
      <c r="MKU44" s="195"/>
      <c r="MKV44" s="195"/>
      <c r="MKW44" s="195"/>
      <c r="MKX44" s="195"/>
      <c r="MKY44" s="195"/>
      <c r="MKZ44" s="195"/>
      <c r="MLA44" s="195"/>
      <c r="MLB44" s="195"/>
      <c r="MLC44" s="195"/>
      <c r="MLD44" s="195"/>
      <c r="MLE44" s="195"/>
      <c r="MLF44" s="195"/>
      <c r="MLG44" s="195"/>
      <c r="MLH44" s="195"/>
      <c r="MLI44" s="195"/>
      <c r="MLJ44" s="195"/>
      <c r="MLK44" s="195"/>
      <c r="MLL44" s="195"/>
      <c r="MLM44" s="195"/>
      <c r="MLN44" s="195"/>
      <c r="MLO44" s="195"/>
      <c r="MLP44" s="195"/>
      <c r="MLQ44" s="195"/>
      <c r="MLR44" s="195"/>
      <c r="MLS44" s="195"/>
      <c r="MLT44" s="195"/>
      <c r="MLU44" s="195"/>
      <c r="MLV44" s="195"/>
      <c r="MLW44" s="195"/>
      <c r="MLX44" s="195"/>
      <c r="MLY44" s="195"/>
      <c r="MLZ44" s="195"/>
      <c r="MMA44" s="195"/>
      <c r="MMB44" s="195"/>
      <c r="MMC44" s="195"/>
      <c r="MMD44" s="195"/>
      <c r="MME44" s="195"/>
      <c r="MMF44" s="195"/>
      <c r="MMG44" s="195"/>
      <c r="MMH44" s="195"/>
      <c r="MMI44" s="195"/>
      <c r="MMJ44" s="195"/>
      <c r="MMK44" s="195"/>
      <c r="MML44" s="195"/>
      <c r="MMM44" s="195"/>
      <c r="MMN44" s="195"/>
      <c r="MMO44" s="195"/>
      <c r="MMP44" s="195"/>
      <c r="MMQ44" s="195"/>
      <c r="MMR44" s="195"/>
      <c r="MMS44" s="195"/>
      <c r="MMT44" s="195"/>
      <c r="MMU44" s="195"/>
      <c r="MMV44" s="195"/>
      <c r="MMW44" s="195"/>
      <c r="MMX44" s="195"/>
      <c r="MMY44" s="195"/>
      <c r="MMZ44" s="195"/>
      <c r="MNA44" s="195"/>
      <c r="MNB44" s="195"/>
      <c r="MNC44" s="195"/>
      <c r="MND44" s="195"/>
      <c r="MNE44" s="195"/>
      <c r="MNF44" s="195"/>
      <c r="MNG44" s="195"/>
      <c r="MNH44" s="195"/>
      <c r="MNI44" s="195"/>
      <c r="MNJ44" s="195"/>
      <c r="MNK44" s="195"/>
      <c r="MNL44" s="195"/>
      <c r="MNM44" s="195"/>
      <c r="MNN44" s="195"/>
      <c r="MNO44" s="195"/>
      <c r="MNP44" s="195"/>
      <c r="MNQ44" s="195"/>
      <c r="MNR44" s="195"/>
      <c r="MNS44" s="195"/>
      <c r="MNT44" s="195"/>
      <c r="MNU44" s="195"/>
      <c r="MNV44" s="195"/>
      <c r="MNW44" s="195"/>
      <c r="MNX44" s="195"/>
      <c r="MNY44" s="195"/>
      <c r="MNZ44" s="195"/>
      <c r="MOA44" s="195"/>
      <c r="MOB44" s="195"/>
      <c r="MOC44" s="195"/>
      <c r="MOD44" s="195"/>
      <c r="MOE44" s="195"/>
      <c r="MOF44" s="195"/>
      <c r="MOG44" s="195"/>
      <c r="MOH44" s="195"/>
      <c r="MOI44" s="195"/>
      <c r="MOJ44" s="195"/>
      <c r="MOK44" s="195"/>
      <c r="MOL44" s="195"/>
      <c r="MOM44" s="195"/>
      <c r="MON44" s="195"/>
      <c r="MOO44" s="195"/>
      <c r="MOP44" s="195"/>
      <c r="MOQ44" s="195"/>
      <c r="MOR44" s="195"/>
      <c r="MOS44" s="195"/>
      <c r="MOT44" s="195"/>
      <c r="MOU44" s="195"/>
      <c r="MOV44" s="195"/>
      <c r="MOW44" s="195"/>
      <c r="MOX44" s="195"/>
      <c r="MOY44" s="195"/>
      <c r="MOZ44" s="195"/>
      <c r="MPA44" s="195"/>
      <c r="MPB44" s="195"/>
      <c r="MPC44" s="195"/>
      <c r="MPD44" s="195"/>
      <c r="MPE44" s="195"/>
      <c r="MPF44" s="195"/>
      <c r="MPG44" s="195"/>
      <c r="MPH44" s="195"/>
      <c r="MPI44" s="195"/>
      <c r="MPJ44" s="195"/>
      <c r="MPK44" s="195"/>
      <c r="MPL44" s="195"/>
      <c r="MPM44" s="195"/>
      <c r="MPN44" s="195"/>
      <c r="MPO44" s="195"/>
      <c r="MPP44" s="195"/>
      <c r="MPQ44" s="195"/>
      <c r="MPR44" s="195"/>
      <c r="MPS44" s="195"/>
      <c r="MPT44" s="195"/>
      <c r="MPU44" s="195"/>
      <c r="MPV44" s="195"/>
      <c r="MPW44" s="195"/>
      <c r="MPX44" s="195"/>
      <c r="MPY44" s="195"/>
      <c r="MPZ44" s="195"/>
      <c r="MQA44" s="195"/>
      <c r="MQB44" s="195"/>
      <c r="MQC44" s="195"/>
      <c r="MQD44" s="195"/>
      <c r="MQE44" s="195"/>
      <c r="MQF44" s="195"/>
      <c r="MQG44" s="195"/>
      <c r="MQH44" s="195"/>
      <c r="MQI44" s="195"/>
      <c r="MQJ44" s="195"/>
      <c r="MQK44" s="195"/>
      <c r="MQL44" s="195"/>
      <c r="MQM44" s="195"/>
      <c r="MQN44" s="195"/>
      <c r="MQO44" s="195"/>
      <c r="MQP44" s="195"/>
      <c r="MQQ44" s="195"/>
      <c r="MQR44" s="195"/>
      <c r="MQS44" s="195"/>
      <c r="MQT44" s="195"/>
      <c r="MQU44" s="195"/>
      <c r="MQV44" s="195"/>
      <c r="MQW44" s="195"/>
      <c r="MQX44" s="195"/>
      <c r="MQY44" s="195"/>
      <c r="MQZ44" s="195"/>
      <c r="MRA44" s="195"/>
      <c r="MRB44" s="195"/>
      <c r="MRC44" s="195"/>
      <c r="MRD44" s="195"/>
      <c r="MRE44" s="195"/>
      <c r="MRF44" s="195"/>
      <c r="MRG44" s="195"/>
      <c r="MRH44" s="195"/>
      <c r="MRI44" s="195"/>
      <c r="MRJ44" s="195"/>
      <c r="MRK44" s="195"/>
      <c r="MRL44" s="195"/>
      <c r="MRM44" s="195"/>
      <c r="MRN44" s="195"/>
      <c r="MRO44" s="195"/>
      <c r="MRP44" s="195"/>
      <c r="MRQ44" s="195"/>
      <c r="MRR44" s="195"/>
      <c r="MRS44" s="195"/>
      <c r="MRT44" s="195"/>
      <c r="MRU44" s="195"/>
      <c r="MRV44" s="195"/>
      <c r="MRW44" s="195"/>
      <c r="MRX44" s="195"/>
      <c r="MRY44" s="195"/>
      <c r="MRZ44" s="195"/>
      <c r="MSA44" s="195"/>
      <c r="MSB44" s="195"/>
      <c r="MSC44" s="195"/>
      <c r="MSD44" s="195"/>
      <c r="MSE44" s="195"/>
      <c r="MSF44" s="195"/>
      <c r="MSG44" s="195"/>
      <c r="MSH44" s="195"/>
      <c r="MSI44" s="195"/>
      <c r="MSJ44" s="195"/>
      <c r="MSK44" s="195"/>
      <c r="MSL44" s="195"/>
      <c r="MSM44" s="195"/>
      <c r="MSN44" s="195"/>
      <c r="MSO44" s="195"/>
      <c r="MSP44" s="195"/>
      <c r="MSQ44" s="195"/>
      <c r="MSR44" s="195"/>
      <c r="MSS44" s="195"/>
      <c r="MST44" s="195"/>
      <c r="MSU44" s="195"/>
      <c r="MSV44" s="195"/>
      <c r="MSW44" s="195"/>
      <c r="MSX44" s="195"/>
      <c r="MSY44" s="195"/>
      <c r="MSZ44" s="195"/>
      <c r="MTA44" s="195"/>
      <c r="MTB44" s="195"/>
      <c r="MTC44" s="195"/>
      <c r="MTD44" s="195"/>
      <c r="MTE44" s="195"/>
      <c r="MTF44" s="195"/>
      <c r="MTG44" s="195"/>
      <c r="MTH44" s="195"/>
      <c r="MTI44" s="195"/>
      <c r="MTJ44" s="195"/>
      <c r="MTK44" s="195"/>
      <c r="MTL44" s="195"/>
      <c r="MTM44" s="195"/>
      <c r="MTN44" s="195"/>
      <c r="MTO44" s="195"/>
      <c r="MTP44" s="195"/>
      <c r="MTQ44" s="195"/>
      <c r="MTR44" s="195"/>
      <c r="MTS44" s="195"/>
      <c r="MTT44" s="195"/>
      <c r="MTU44" s="195"/>
      <c r="MTV44" s="195"/>
      <c r="MTW44" s="195"/>
      <c r="MTX44" s="195"/>
      <c r="MTY44" s="195"/>
      <c r="MTZ44" s="195"/>
      <c r="MUA44" s="195"/>
      <c r="MUB44" s="195"/>
      <c r="MUC44" s="195"/>
      <c r="MUD44" s="195"/>
      <c r="MUE44" s="195"/>
      <c r="MUF44" s="195"/>
      <c r="MUG44" s="195"/>
      <c r="MUH44" s="195"/>
      <c r="MUI44" s="195"/>
      <c r="MUJ44" s="195"/>
      <c r="MUK44" s="195"/>
      <c r="MUL44" s="195"/>
      <c r="MUM44" s="195"/>
      <c r="MUN44" s="195"/>
      <c r="MUO44" s="195"/>
      <c r="MUP44" s="195"/>
      <c r="MUQ44" s="195"/>
      <c r="MUR44" s="195"/>
      <c r="MUS44" s="195"/>
      <c r="MUT44" s="195"/>
      <c r="MUU44" s="195"/>
      <c r="MUV44" s="195"/>
      <c r="MUW44" s="195"/>
      <c r="MUX44" s="195"/>
      <c r="MUY44" s="195"/>
      <c r="MUZ44" s="195"/>
      <c r="MVA44" s="195"/>
      <c r="MVB44" s="195"/>
      <c r="MVC44" s="195"/>
      <c r="MVD44" s="195"/>
      <c r="MVE44" s="195"/>
      <c r="MVF44" s="195"/>
      <c r="MVG44" s="195"/>
      <c r="MVH44" s="195"/>
      <c r="MVI44" s="195"/>
      <c r="MVJ44" s="195"/>
      <c r="MVK44" s="195"/>
      <c r="MVL44" s="195"/>
      <c r="MVM44" s="195"/>
      <c r="MVN44" s="195"/>
      <c r="MVO44" s="195"/>
      <c r="MVP44" s="195"/>
      <c r="MVQ44" s="195"/>
      <c r="MVR44" s="195"/>
      <c r="MVS44" s="195"/>
      <c r="MVT44" s="195"/>
      <c r="MVU44" s="195"/>
      <c r="MVV44" s="195"/>
      <c r="MVW44" s="195"/>
      <c r="MVX44" s="195"/>
      <c r="MVY44" s="195"/>
      <c r="MVZ44" s="195"/>
      <c r="MWA44" s="195"/>
      <c r="MWB44" s="195"/>
      <c r="MWC44" s="195"/>
      <c r="MWD44" s="195"/>
      <c r="MWE44" s="195"/>
      <c r="MWF44" s="195"/>
      <c r="MWG44" s="195"/>
      <c r="MWH44" s="195"/>
      <c r="MWI44" s="195"/>
      <c r="MWJ44" s="195"/>
      <c r="MWK44" s="195"/>
      <c r="MWL44" s="195"/>
      <c r="MWM44" s="195"/>
      <c r="MWN44" s="195"/>
      <c r="MWO44" s="195"/>
      <c r="MWP44" s="195"/>
      <c r="MWQ44" s="195"/>
      <c r="MWR44" s="195"/>
      <c r="MWS44" s="195"/>
      <c r="MWT44" s="195"/>
      <c r="MWU44" s="195"/>
      <c r="MWV44" s="195"/>
      <c r="MWW44" s="195"/>
      <c r="MWX44" s="195"/>
      <c r="MWY44" s="195"/>
      <c r="MWZ44" s="195"/>
      <c r="MXA44" s="195"/>
      <c r="MXB44" s="195"/>
      <c r="MXC44" s="195"/>
      <c r="MXD44" s="195"/>
      <c r="MXE44" s="195"/>
      <c r="MXF44" s="195"/>
      <c r="MXG44" s="195"/>
      <c r="MXH44" s="195"/>
      <c r="MXI44" s="195"/>
      <c r="MXJ44" s="195"/>
      <c r="MXK44" s="195"/>
      <c r="MXL44" s="195"/>
      <c r="MXM44" s="195"/>
      <c r="MXN44" s="195"/>
      <c r="MXO44" s="195"/>
      <c r="MXP44" s="195"/>
      <c r="MXQ44" s="195"/>
      <c r="MXR44" s="195"/>
      <c r="MXS44" s="195"/>
      <c r="MXT44" s="195"/>
      <c r="MXU44" s="195"/>
      <c r="MXV44" s="195"/>
      <c r="MXW44" s="195"/>
      <c r="MXX44" s="195"/>
      <c r="MXY44" s="195"/>
      <c r="MXZ44" s="195"/>
      <c r="MYA44" s="195"/>
      <c r="MYB44" s="195"/>
      <c r="MYC44" s="195"/>
      <c r="MYD44" s="195"/>
      <c r="MYE44" s="195"/>
      <c r="MYF44" s="195"/>
      <c r="MYG44" s="195"/>
      <c r="MYH44" s="195"/>
      <c r="MYI44" s="195"/>
      <c r="MYJ44" s="195"/>
      <c r="MYK44" s="195"/>
      <c r="MYL44" s="195"/>
      <c r="MYM44" s="195"/>
      <c r="MYN44" s="195"/>
      <c r="MYO44" s="195"/>
      <c r="MYP44" s="195"/>
      <c r="MYQ44" s="195"/>
      <c r="MYR44" s="195"/>
      <c r="MYS44" s="195"/>
      <c r="MYT44" s="195"/>
      <c r="MYU44" s="195"/>
      <c r="MYV44" s="195"/>
      <c r="MYW44" s="195"/>
      <c r="MYX44" s="195"/>
      <c r="MYY44" s="195"/>
      <c r="MYZ44" s="195"/>
      <c r="MZA44" s="195"/>
      <c r="MZB44" s="195"/>
      <c r="MZC44" s="195"/>
      <c r="MZD44" s="195"/>
      <c r="MZE44" s="195"/>
      <c r="MZF44" s="195"/>
      <c r="MZG44" s="195"/>
      <c r="MZH44" s="195"/>
      <c r="MZI44" s="195"/>
      <c r="MZJ44" s="195"/>
      <c r="MZK44" s="195"/>
      <c r="MZL44" s="195"/>
      <c r="MZM44" s="195"/>
      <c r="MZN44" s="195"/>
      <c r="MZO44" s="195"/>
      <c r="MZP44" s="195"/>
      <c r="MZQ44" s="195"/>
      <c r="MZR44" s="195"/>
      <c r="MZS44" s="195"/>
      <c r="MZT44" s="195"/>
      <c r="MZU44" s="195"/>
      <c r="MZV44" s="195"/>
      <c r="MZW44" s="195"/>
      <c r="MZX44" s="195"/>
      <c r="MZY44" s="195"/>
      <c r="MZZ44" s="195"/>
      <c r="NAA44" s="195"/>
      <c r="NAB44" s="195"/>
      <c r="NAC44" s="195"/>
      <c r="NAD44" s="195"/>
      <c r="NAE44" s="195"/>
      <c r="NAF44" s="195"/>
      <c r="NAG44" s="195"/>
      <c r="NAH44" s="195"/>
      <c r="NAI44" s="195"/>
      <c r="NAJ44" s="195"/>
      <c r="NAK44" s="195"/>
      <c r="NAL44" s="195"/>
      <c r="NAM44" s="195"/>
      <c r="NAN44" s="195"/>
      <c r="NAO44" s="195"/>
      <c r="NAP44" s="195"/>
      <c r="NAQ44" s="195"/>
      <c r="NAR44" s="195"/>
      <c r="NAS44" s="195"/>
      <c r="NAT44" s="195"/>
      <c r="NAU44" s="195"/>
      <c r="NAV44" s="195"/>
      <c r="NAW44" s="195"/>
      <c r="NAX44" s="195"/>
      <c r="NAY44" s="195"/>
      <c r="NAZ44" s="195"/>
      <c r="NBA44" s="195"/>
      <c r="NBB44" s="195"/>
      <c r="NBC44" s="195"/>
      <c r="NBD44" s="195"/>
      <c r="NBE44" s="195"/>
      <c r="NBF44" s="195"/>
      <c r="NBG44" s="195"/>
      <c r="NBH44" s="195"/>
      <c r="NBI44" s="195"/>
      <c r="NBJ44" s="195"/>
      <c r="NBK44" s="195"/>
      <c r="NBL44" s="195"/>
      <c r="NBM44" s="195"/>
      <c r="NBN44" s="195"/>
      <c r="NBO44" s="195"/>
      <c r="NBP44" s="195"/>
      <c r="NBQ44" s="195"/>
      <c r="NBR44" s="195"/>
      <c r="NBS44" s="195"/>
      <c r="NBT44" s="195"/>
      <c r="NBU44" s="195"/>
      <c r="NBV44" s="195"/>
      <c r="NBW44" s="195"/>
      <c r="NBX44" s="195"/>
      <c r="NBY44" s="195"/>
      <c r="NBZ44" s="195"/>
      <c r="NCA44" s="195"/>
      <c r="NCB44" s="195"/>
      <c r="NCC44" s="195"/>
      <c r="NCD44" s="195"/>
      <c r="NCE44" s="195"/>
      <c r="NCF44" s="195"/>
      <c r="NCG44" s="195"/>
      <c r="NCH44" s="195"/>
      <c r="NCI44" s="195"/>
      <c r="NCJ44" s="195"/>
      <c r="NCK44" s="195"/>
      <c r="NCL44" s="195"/>
      <c r="NCM44" s="195"/>
      <c r="NCN44" s="195"/>
      <c r="NCO44" s="195"/>
      <c r="NCP44" s="195"/>
      <c r="NCQ44" s="195"/>
      <c r="NCR44" s="195"/>
      <c r="NCS44" s="195"/>
      <c r="NCT44" s="195"/>
      <c r="NCU44" s="195"/>
      <c r="NCV44" s="195"/>
      <c r="NCW44" s="195"/>
      <c r="NCX44" s="195"/>
      <c r="NCY44" s="195"/>
      <c r="NCZ44" s="195"/>
      <c r="NDA44" s="195"/>
      <c r="NDB44" s="195"/>
      <c r="NDC44" s="195"/>
      <c r="NDD44" s="195"/>
      <c r="NDE44" s="195"/>
      <c r="NDF44" s="195"/>
      <c r="NDG44" s="195"/>
      <c r="NDH44" s="195"/>
      <c r="NDI44" s="195"/>
      <c r="NDJ44" s="195"/>
      <c r="NDK44" s="195"/>
      <c r="NDL44" s="195"/>
      <c r="NDM44" s="195"/>
      <c r="NDN44" s="195"/>
      <c r="NDO44" s="195"/>
      <c r="NDP44" s="195"/>
      <c r="NDQ44" s="195"/>
      <c r="NDR44" s="195"/>
      <c r="NDS44" s="195"/>
      <c r="NDT44" s="195"/>
      <c r="NDU44" s="195"/>
      <c r="NDV44" s="195"/>
      <c r="NDW44" s="195"/>
      <c r="NDX44" s="195"/>
      <c r="NDY44" s="195"/>
      <c r="NDZ44" s="195"/>
      <c r="NEA44" s="195"/>
      <c r="NEB44" s="195"/>
      <c r="NEC44" s="195"/>
      <c r="NED44" s="195"/>
      <c r="NEE44" s="195"/>
      <c r="NEF44" s="195"/>
      <c r="NEG44" s="195"/>
      <c r="NEH44" s="195"/>
      <c r="NEI44" s="195"/>
      <c r="NEJ44" s="195"/>
      <c r="NEK44" s="195"/>
      <c r="NEL44" s="195"/>
      <c r="NEM44" s="195"/>
      <c r="NEN44" s="195"/>
      <c r="NEO44" s="195"/>
      <c r="NEP44" s="195"/>
      <c r="NEQ44" s="195"/>
      <c r="NER44" s="195"/>
      <c r="NES44" s="195"/>
      <c r="NET44" s="195"/>
      <c r="NEU44" s="195"/>
      <c r="NEV44" s="195"/>
      <c r="NEW44" s="195"/>
      <c r="NEX44" s="195"/>
      <c r="NEY44" s="195"/>
      <c r="NEZ44" s="195"/>
      <c r="NFA44" s="195"/>
      <c r="NFB44" s="195"/>
      <c r="NFC44" s="195"/>
      <c r="NFD44" s="195"/>
      <c r="NFE44" s="195"/>
      <c r="NFF44" s="195"/>
      <c r="NFG44" s="195"/>
      <c r="NFH44" s="195"/>
      <c r="NFI44" s="195"/>
      <c r="NFJ44" s="195"/>
      <c r="NFK44" s="195"/>
      <c r="NFL44" s="195"/>
      <c r="NFM44" s="195"/>
      <c r="NFN44" s="195"/>
      <c r="NFO44" s="195"/>
      <c r="NFP44" s="195"/>
      <c r="NFQ44" s="195"/>
      <c r="NFR44" s="195"/>
      <c r="NFS44" s="195"/>
      <c r="NFT44" s="195"/>
      <c r="NFU44" s="195"/>
      <c r="NFV44" s="195"/>
      <c r="NFW44" s="195"/>
      <c r="NFX44" s="195"/>
      <c r="NFY44" s="195"/>
      <c r="NFZ44" s="195"/>
      <c r="NGA44" s="195"/>
      <c r="NGB44" s="195"/>
      <c r="NGC44" s="195"/>
      <c r="NGD44" s="195"/>
      <c r="NGE44" s="195"/>
      <c r="NGF44" s="195"/>
      <c r="NGG44" s="195"/>
      <c r="NGH44" s="195"/>
      <c r="NGI44" s="195"/>
      <c r="NGJ44" s="195"/>
      <c r="NGK44" s="195"/>
      <c r="NGL44" s="195"/>
      <c r="NGM44" s="195"/>
      <c r="NGN44" s="195"/>
      <c r="NGO44" s="195"/>
      <c r="NGP44" s="195"/>
      <c r="NGQ44" s="195"/>
      <c r="NGR44" s="195"/>
      <c r="NGS44" s="195"/>
      <c r="NGT44" s="195"/>
      <c r="NGU44" s="195"/>
      <c r="NGV44" s="195"/>
      <c r="NGW44" s="195"/>
      <c r="NGX44" s="195"/>
      <c r="NGY44" s="195"/>
      <c r="NGZ44" s="195"/>
      <c r="NHA44" s="195"/>
      <c r="NHB44" s="195"/>
      <c r="NHC44" s="195"/>
      <c r="NHD44" s="195"/>
      <c r="NHE44" s="195"/>
      <c r="NHF44" s="195"/>
      <c r="NHG44" s="195"/>
      <c r="NHH44" s="195"/>
      <c r="NHI44" s="195"/>
      <c r="NHJ44" s="195"/>
      <c r="NHK44" s="195"/>
      <c r="NHL44" s="195"/>
      <c r="NHM44" s="195"/>
      <c r="NHN44" s="195"/>
      <c r="NHO44" s="195"/>
      <c r="NHP44" s="195"/>
      <c r="NHQ44" s="195"/>
      <c r="NHR44" s="195"/>
      <c r="NHS44" s="195"/>
      <c r="NHT44" s="195"/>
      <c r="NHU44" s="195"/>
      <c r="NHV44" s="195"/>
      <c r="NHW44" s="195"/>
      <c r="NHX44" s="195"/>
      <c r="NHY44" s="195"/>
      <c r="NHZ44" s="195"/>
      <c r="NIA44" s="195"/>
      <c r="NIB44" s="195"/>
      <c r="NIC44" s="195"/>
      <c r="NID44" s="195"/>
      <c r="NIE44" s="195"/>
      <c r="NIF44" s="195"/>
      <c r="NIG44" s="195"/>
      <c r="NIH44" s="195"/>
      <c r="NII44" s="195"/>
      <c r="NIJ44" s="195"/>
      <c r="NIK44" s="195"/>
      <c r="NIL44" s="195"/>
      <c r="NIM44" s="195"/>
      <c r="NIN44" s="195"/>
      <c r="NIO44" s="195"/>
      <c r="NIP44" s="195"/>
      <c r="NIQ44" s="195"/>
      <c r="NIR44" s="195"/>
      <c r="NIS44" s="195"/>
      <c r="NIT44" s="195"/>
      <c r="NIU44" s="195"/>
      <c r="NIV44" s="195"/>
      <c r="NIW44" s="195"/>
      <c r="NIX44" s="195"/>
      <c r="NIY44" s="195"/>
      <c r="NIZ44" s="195"/>
      <c r="NJA44" s="195"/>
      <c r="NJB44" s="195"/>
      <c r="NJC44" s="195"/>
      <c r="NJD44" s="195"/>
      <c r="NJE44" s="195"/>
      <c r="NJF44" s="195"/>
      <c r="NJG44" s="195"/>
      <c r="NJH44" s="195"/>
      <c r="NJI44" s="195"/>
      <c r="NJJ44" s="195"/>
      <c r="NJK44" s="195"/>
      <c r="NJL44" s="195"/>
      <c r="NJM44" s="195"/>
      <c r="NJN44" s="195"/>
      <c r="NJO44" s="195"/>
      <c r="NJP44" s="195"/>
      <c r="NJQ44" s="195"/>
      <c r="NJR44" s="195"/>
      <c r="NJS44" s="195"/>
      <c r="NJT44" s="195"/>
      <c r="NJU44" s="195"/>
      <c r="NJV44" s="195"/>
      <c r="NJW44" s="195"/>
      <c r="NJX44" s="195"/>
      <c r="NJY44" s="195"/>
      <c r="NJZ44" s="195"/>
      <c r="NKA44" s="195"/>
      <c r="NKB44" s="195"/>
      <c r="NKC44" s="195"/>
      <c r="NKD44" s="195"/>
      <c r="NKE44" s="195"/>
      <c r="NKF44" s="195"/>
      <c r="NKG44" s="195"/>
      <c r="NKH44" s="195"/>
      <c r="NKI44" s="195"/>
      <c r="NKJ44" s="195"/>
      <c r="NKK44" s="195"/>
      <c r="NKL44" s="195"/>
      <c r="NKM44" s="195"/>
      <c r="NKN44" s="195"/>
      <c r="NKO44" s="195"/>
      <c r="NKP44" s="195"/>
      <c r="NKQ44" s="195"/>
      <c r="NKR44" s="195"/>
      <c r="NKS44" s="195"/>
      <c r="NKT44" s="195"/>
      <c r="NKU44" s="195"/>
      <c r="NKV44" s="195"/>
      <c r="NKW44" s="195"/>
      <c r="NKX44" s="195"/>
      <c r="NKY44" s="195"/>
      <c r="NKZ44" s="195"/>
      <c r="NLA44" s="195"/>
      <c r="NLB44" s="195"/>
      <c r="NLC44" s="195"/>
      <c r="NLD44" s="195"/>
      <c r="NLE44" s="195"/>
      <c r="NLF44" s="195"/>
      <c r="NLG44" s="195"/>
      <c r="NLH44" s="195"/>
      <c r="NLI44" s="195"/>
      <c r="NLJ44" s="195"/>
      <c r="NLK44" s="195"/>
      <c r="NLL44" s="195"/>
      <c r="NLM44" s="195"/>
      <c r="NLN44" s="195"/>
      <c r="NLO44" s="195"/>
      <c r="NLP44" s="195"/>
      <c r="NLQ44" s="195"/>
      <c r="NLR44" s="195"/>
      <c r="NLS44" s="195"/>
      <c r="NLT44" s="195"/>
      <c r="NLU44" s="195"/>
      <c r="NLV44" s="195"/>
      <c r="NLW44" s="195"/>
      <c r="NLX44" s="195"/>
      <c r="NLY44" s="195"/>
      <c r="NLZ44" s="195"/>
      <c r="NMA44" s="195"/>
      <c r="NMB44" s="195"/>
      <c r="NMC44" s="195"/>
      <c r="NMD44" s="195"/>
      <c r="NME44" s="195"/>
      <c r="NMF44" s="195"/>
      <c r="NMG44" s="195"/>
      <c r="NMH44" s="195"/>
      <c r="NMI44" s="195"/>
      <c r="NMJ44" s="195"/>
      <c r="NMK44" s="195"/>
      <c r="NML44" s="195"/>
      <c r="NMM44" s="195"/>
      <c r="NMN44" s="195"/>
      <c r="NMO44" s="195"/>
      <c r="NMP44" s="195"/>
      <c r="NMQ44" s="195"/>
      <c r="NMR44" s="195"/>
      <c r="NMS44" s="195"/>
      <c r="NMT44" s="195"/>
      <c r="NMU44" s="195"/>
      <c r="NMV44" s="195"/>
      <c r="NMW44" s="195"/>
      <c r="NMX44" s="195"/>
      <c r="NMY44" s="195"/>
      <c r="NMZ44" s="195"/>
      <c r="NNA44" s="195"/>
      <c r="NNB44" s="195"/>
      <c r="NNC44" s="195"/>
      <c r="NND44" s="195"/>
      <c r="NNE44" s="195"/>
      <c r="NNF44" s="195"/>
      <c r="NNG44" s="195"/>
      <c r="NNH44" s="195"/>
      <c r="NNI44" s="195"/>
      <c r="NNJ44" s="195"/>
      <c r="NNK44" s="195"/>
      <c r="NNL44" s="195"/>
      <c r="NNM44" s="195"/>
      <c r="NNN44" s="195"/>
      <c r="NNO44" s="195"/>
      <c r="NNP44" s="195"/>
      <c r="NNQ44" s="195"/>
      <c r="NNR44" s="195"/>
      <c r="NNS44" s="195"/>
      <c r="NNT44" s="195"/>
      <c r="NNU44" s="195"/>
      <c r="NNV44" s="195"/>
      <c r="NNW44" s="195"/>
      <c r="NNX44" s="195"/>
      <c r="NNY44" s="195"/>
      <c r="NNZ44" s="195"/>
      <c r="NOA44" s="195"/>
      <c r="NOB44" s="195"/>
      <c r="NOC44" s="195"/>
      <c r="NOD44" s="195"/>
      <c r="NOE44" s="195"/>
      <c r="NOF44" s="195"/>
      <c r="NOG44" s="195"/>
      <c r="NOH44" s="195"/>
      <c r="NOI44" s="195"/>
      <c r="NOJ44" s="195"/>
      <c r="NOK44" s="195"/>
      <c r="NOL44" s="195"/>
      <c r="NOM44" s="195"/>
      <c r="NON44" s="195"/>
      <c r="NOO44" s="195"/>
      <c r="NOP44" s="195"/>
      <c r="NOQ44" s="195"/>
      <c r="NOR44" s="195"/>
      <c r="NOS44" s="195"/>
      <c r="NOT44" s="195"/>
      <c r="NOU44" s="195"/>
      <c r="NOV44" s="195"/>
      <c r="NOW44" s="195"/>
      <c r="NOX44" s="195"/>
      <c r="NOY44" s="195"/>
      <c r="NOZ44" s="195"/>
      <c r="NPA44" s="195"/>
      <c r="NPB44" s="195"/>
      <c r="NPC44" s="195"/>
      <c r="NPD44" s="195"/>
      <c r="NPE44" s="195"/>
      <c r="NPF44" s="195"/>
      <c r="NPG44" s="195"/>
      <c r="NPH44" s="195"/>
      <c r="NPI44" s="195"/>
      <c r="NPJ44" s="195"/>
      <c r="NPK44" s="195"/>
      <c r="NPL44" s="195"/>
      <c r="NPM44" s="195"/>
      <c r="NPN44" s="195"/>
      <c r="NPO44" s="195"/>
      <c r="NPP44" s="195"/>
      <c r="NPQ44" s="195"/>
      <c r="NPR44" s="195"/>
      <c r="NPS44" s="195"/>
      <c r="NPT44" s="195"/>
      <c r="NPU44" s="195"/>
      <c r="NPV44" s="195"/>
      <c r="NPW44" s="195"/>
      <c r="NPX44" s="195"/>
      <c r="NPY44" s="195"/>
      <c r="NPZ44" s="195"/>
      <c r="NQA44" s="195"/>
      <c r="NQB44" s="195"/>
      <c r="NQC44" s="195"/>
      <c r="NQD44" s="195"/>
      <c r="NQE44" s="195"/>
      <c r="NQF44" s="195"/>
      <c r="NQG44" s="195"/>
      <c r="NQH44" s="195"/>
      <c r="NQI44" s="195"/>
      <c r="NQJ44" s="195"/>
      <c r="NQK44" s="195"/>
      <c r="NQL44" s="195"/>
      <c r="NQM44" s="195"/>
      <c r="NQN44" s="195"/>
      <c r="NQO44" s="195"/>
      <c r="NQP44" s="195"/>
      <c r="NQQ44" s="195"/>
      <c r="NQR44" s="195"/>
      <c r="NQS44" s="195"/>
      <c r="NQT44" s="195"/>
      <c r="NQU44" s="195"/>
      <c r="NQV44" s="195"/>
      <c r="NQW44" s="195"/>
      <c r="NQX44" s="195"/>
      <c r="NQY44" s="195"/>
      <c r="NQZ44" s="195"/>
      <c r="NRA44" s="195"/>
      <c r="NRB44" s="195"/>
      <c r="NRC44" s="195"/>
      <c r="NRD44" s="195"/>
      <c r="NRE44" s="195"/>
      <c r="NRF44" s="195"/>
      <c r="NRG44" s="195"/>
      <c r="NRH44" s="195"/>
      <c r="NRI44" s="195"/>
      <c r="NRJ44" s="195"/>
      <c r="NRK44" s="195"/>
      <c r="NRL44" s="195"/>
      <c r="NRM44" s="195"/>
      <c r="NRN44" s="195"/>
      <c r="NRO44" s="195"/>
      <c r="NRP44" s="195"/>
      <c r="NRQ44" s="195"/>
      <c r="NRR44" s="195"/>
      <c r="NRS44" s="195"/>
      <c r="NRT44" s="195"/>
      <c r="NRU44" s="195"/>
      <c r="NRV44" s="195"/>
      <c r="NRW44" s="195"/>
      <c r="NRX44" s="195"/>
      <c r="NRY44" s="195"/>
      <c r="NRZ44" s="195"/>
      <c r="NSA44" s="195"/>
      <c r="NSB44" s="195"/>
      <c r="NSC44" s="195"/>
      <c r="NSD44" s="195"/>
      <c r="NSE44" s="195"/>
      <c r="NSF44" s="195"/>
      <c r="NSG44" s="195"/>
      <c r="NSH44" s="195"/>
      <c r="NSI44" s="195"/>
      <c r="NSJ44" s="195"/>
      <c r="NSK44" s="195"/>
      <c r="NSL44" s="195"/>
      <c r="NSM44" s="195"/>
      <c r="NSN44" s="195"/>
      <c r="NSO44" s="195"/>
      <c r="NSP44" s="195"/>
      <c r="NSQ44" s="195"/>
      <c r="NSR44" s="195"/>
      <c r="NSS44" s="195"/>
      <c r="NST44" s="195"/>
      <c r="NSU44" s="195"/>
      <c r="NSV44" s="195"/>
      <c r="NSW44" s="195"/>
      <c r="NSX44" s="195"/>
      <c r="NSY44" s="195"/>
      <c r="NSZ44" s="195"/>
      <c r="NTA44" s="195"/>
      <c r="NTB44" s="195"/>
      <c r="NTC44" s="195"/>
      <c r="NTD44" s="195"/>
      <c r="NTE44" s="195"/>
      <c r="NTF44" s="195"/>
      <c r="NTG44" s="195"/>
      <c r="NTH44" s="195"/>
      <c r="NTI44" s="195"/>
      <c r="NTJ44" s="195"/>
      <c r="NTK44" s="195"/>
      <c r="NTL44" s="195"/>
      <c r="NTM44" s="195"/>
      <c r="NTN44" s="195"/>
      <c r="NTO44" s="195"/>
      <c r="NTP44" s="195"/>
      <c r="NTQ44" s="195"/>
      <c r="NTR44" s="195"/>
      <c r="NTS44" s="195"/>
      <c r="NTT44" s="195"/>
      <c r="NTU44" s="195"/>
      <c r="NTV44" s="195"/>
      <c r="NTW44" s="195"/>
      <c r="NTX44" s="195"/>
      <c r="NTY44" s="195"/>
      <c r="NTZ44" s="195"/>
      <c r="NUA44" s="195"/>
      <c r="NUB44" s="195"/>
      <c r="NUC44" s="195"/>
      <c r="NUD44" s="195"/>
      <c r="NUE44" s="195"/>
      <c r="NUF44" s="195"/>
      <c r="NUG44" s="195"/>
      <c r="NUH44" s="195"/>
      <c r="NUI44" s="195"/>
      <c r="NUJ44" s="195"/>
      <c r="NUK44" s="195"/>
      <c r="NUL44" s="195"/>
      <c r="NUM44" s="195"/>
      <c r="NUN44" s="195"/>
      <c r="NUO44" s="195"/>
      <c r="NUP44" s="195"/>
      <c r="NUQ44" s="195"/>
      <c r="NUR44" s="195"/>
      <c r="NUS44" s="195"/>
      <c r="NUT44" s="195"/>
      <c r="NUU44" s="195"/>
      <c r="NUV44" s="195"/>
      <c r="NUW44" s="195"/>
      <c r="NUX44" s="195"/>
      <c r="NUY44" s="195"/>
      <c r="NUZ44" s="195"/>
      <c r="NVA44" s="195"/>
      <c r="NVB44" s="195"/>
      <c r="NVC44" s="195"/>
      <c r="NVD44" s="195"/>
      <c r="NVE44" s="195"/>
      <c r="NVF44" s="195"/>
      <c r="NVG44" s="195"/>
      <c r="NVH44" s="195"/>
      <c r="NVI44" s="195"/>
      <c r="NVJ44" s="195"/>
      <c r="NVK44" s="195"/>
      <c r="NVL44" s="195"/>
      <c r="NVM44" s="195"/>
      <c r="NVN44" s="195"/>
      <c r="NVO44" s="195"/>
      <c r="NVP44" s="195"/>
      <c r="NVQ44" s="195"/>
      <c r="NVR44" s="195"/>
      <c r="NVS44" s="195"/>
      <c r="NVT44" s="195"/>
      <c r="NVU44" s="195"/>
      <c r="NVV44" s="195"/>
      <c r="NVW44" s="195"/>
      <c r="NVX44" s="195"/>
      <c r="NVY44" s="195"/>
      <c r="NVZ44" s="195"/>
      <c r="NWA44" s="195"/>
      <c r="NWB44" s="195"/>
      <c r="NWC44" s="195"/>
      <c r="NWD44" s="195"/>
      <c r="NWE44" s="195"/>
      <c r="NWF44" s="195"/>
      <c r="NWG44" s="195"/>
      <c r="NWH44" s="195"/>
      <c r="NWI44" s="195"/>
      <c r="NWJ44" s="195"/>
      <c r="NWK44" s="195"/>
      <c r="NWL44" s="195"/>
      <c r="NWM44" s="195"/>
      <c r="NWN44" s="195"/>
      <c r="NWO44" s="195"/>
      <c r="NWP44" s="195"/>
      <c r="NWQ44" s="195"/>
      <c r="NWR44" s="195"/>
      <c r="NWS44" s="195"/>
      <c r="NWT44" s="195"/>
      <c r="NWU44" s="195"/>
      <c r="NWV44" s="195"/>
      <c r="NWW44" s="195"/>
      <c r="NWX44" s="195"/>
      <c r="NWY44" s="195"/>
      <c r="NWZ44" s="195"/>
      <c r="NXA44" s="195"/>
      <c r="NXB44" s="195"/>
      <c r="NXC44" s="195"/>
      <c r="NXD44" s="195"/>
      <c r="NXE44" s="195"/>
      <c r="NXF44" s="195"/>
      <c r="NXG44" s="195"/>
      <c r="NXH44" s="195"/>
      <c r="NXI44" s="195"/>
      <c r="NXJ44" s="195"/>
      <c r="NXK44" s="195"/>
      <c r="NXL44" s="195"/>
      <c r="NXM44" s="195"/>
      <c r="NXN44" s="195"/>
      <c r="NXO44" s="195"/>
      <c r="NXP44" s="195"/>
      <c r="NXQ44" s="195"/>
      <c r="NXR44" s="195"/>
      <c r="NXS44" s="195"/>
      <c r="NXT44" s="195"/>
      <c r="NXU44" s="195"/>
      <c r="NXV44" s="195"/>
      <c r="NXW44" s="195"/>
      <c r="NXX44" s="195"/>
      <c r="NXY44" s="195"/>
      <c r="NXZ44" s="195"/>
      <c r="NYA44" s="195"/>
      <c r="NYB44" s="195"/>
      <c r="NYC44" s="195"/>
      <c r="NYD44" s="195"/>
      <c r="NYE44" s="195"/>
      <c r="NYF44" s="195"/>
      <c r="NYG44" s="195"/>
      <c r="NYH44" s="195"/>
      <c r="NYI44" s="195"/>
      <c r="NYJ44" s="195"/>
      <c r="NYK44" s="195"/>
      <c r="NYL44" s="195"/>
      <c r="NYM44" s="195"/>
      <c r="NYN44" s="195"/>
      <c r="NYO44" s="195"/>
      <c r="NYP44" s="195"/>
      <c r="NYQ44" s="195"/>
      <c r="NYR44" s="195"/>
      <c r="NYS44" s="195"/>
      <c r="NYT44" s="195"/>
      <c r="NYU44" s="195"/>
      <c r="NYV44" s="195"/>
      <c r="NYW44" s="195"/>
      <c r="NYX44" s="195"/>
      <c r="NYY44" s="195"/>
      <c r="NYZ44" s="195"/>
      <c r="NZA44" s="195"/>
      <c r="NZB44" s="195"/>
      <c r="NZC44" s="195"/>
      <c r="NZD44" s="195"/>
      <c r="NZE44" s="195"/>
      <c r="NZF44" s="195"/>
      <c r="NZG44" s="195"/>
      <c r="NZH44" s="195"/>
      <c r="NZI44" s="195"/>
      <c r="NZJ44" s="195"/>
      <c r="NZK44" s="195"/>
      <c r="NZL44" s="195"/>
      <c r="NZM44" s="195"/>
      <c r="NZN44" s="195"/>
      <c r="NZO44" s="195"/>
      <c r="NZP44" s="195"/>
      <c r="NZQ44" s="195"/>
      <c r="NZR44" s="195"/>
      <c r="NZS44" s="195"/>
      <c r="NZT44" s="195"/>
      <c r="NZU44" s="195"/>
      <c r="NZV44" s="195"/>
      <c r="NZW44" s="195"/>
      <c r="NZX44" s="195"/>
      <c r="NZY44" s="195"/>
      <c r="NZZ44" s="195"/>
      <c r="OAA44" s="195"/>
      <c r="OAB44" s="195"/>
      <c r="OAC44" s="195"/>
      <c r="OAD44" s="195"/>
      <c r="OAE44" s="195"/>
      <c r="OAF44" s="195"/>
      <c r="OAG44" s="195"/>
      <c r="OAH44" s="195"/>
      <c r="OAI44" s="195"/>
      <c r="OAJ44" s="195"/>
      <c r="OAK44" s="195"/>
      <c r="OAL44" s="195"/>
      <c r="OAM44" s="195"/>
      <c r="OAN44" s="195"/>
      <c r="OAO44" s="195"/>
      <c r="OAP44" s="195"/>
      <c r="OAQ44" s="195"/>
      <c r="OAR44" s="195"/>
      <c r="OAS44" s="195"/>
      <c r="OAT44" s="195"/>
      <c r="OAU44" s="195"/>
      <c r="OAV44" s="195"/>
      <c r="OAW44" s="195"/>
      <c r="OAX44" s="195"/>
      <c r="OAY44" s="195"/>
      <c r="OAZ44" s="195"/>
      <c r="OBA44" s="195"/>
      <c r="OBB44" s="195"/>
      <c r="OBC44" s="195"/>
      <c r="OBD44" s="195"/>
      <c r="OBE44" s="195"/>
      <c r="OBF44" s="195"/>
      <c r="OBG44" s="195"/>
      <c r="OBH44" s="195"/>
      <c r="OBI44" s="195"/>
      <c r="OBJ44" s="195"/>
      <c r="OBK44" s="195"/>
      <c r="OBL44" s="195"/>
      <c r="OBM44" s="195"/>
      <c r="OBN44" s="195"/>
      <c r="OBO44" s="195"/>
      <c r="OBP44" s="195"/>
      <c r="OBQ44" s="195"/>
      <c r="OBR44" s="195"/>
      <c r="OBS44" s="195"/>
      <c r="OBT44" s="195"/>
      <c r="OBU44" s="195"/>
      <c r="OBV44" s="195"/>
      <c r="OBW44" s="195"/>
      <c r="OBX44" s="195"/>
      <c r="OBY44" s="195"/>
      <c r="OBZ44" s="195"/>
      <c r="OCA44" s="195"/>
      <c r="OCB44" s="195"/>
      <c r="OCC44" s="195"/>
      <c r="OCD44" s="195"/>
      <c r="OCE44" s="195"/>
      <c r="OCF44" s="195"/>
      <c r="OCG44" s="195"/>
      <c r="OCH44" s="195"/>
      <c r="OCI44" s="195"/>
      <c r="OCJ44" s="195"/>
      <c r="OCK44" s="195"/>
      <c r="OCL44" s="195"/>
      <c r="OCM44" s="195"/>
      <c r="OCN44" s="195"/>
      <c r="OCO44" s="195"/>
      <c r="OCP44" s="195"/>
      <c r="OCQ44" s="195"/>
      <c r="OCR44" s="195"/>
      <c r="OCS44" s="195"/>
      <c r="OCT44" s="195"/>
      <c r="OCU44" s="195"/>
      <c r="OCV44" s="195"/>
      <c r="OCW44" s="195"/>
      <c r="OCX44" s="195"/>
      <c r="OCY44" s="195"/>
      <c r="OCZ44" s="195"/>
      <c r="ODA44" s="195"/>
      <c r="ODB44" s="195"/>
      <c r="ODC44" s="195"/>
      <c r="ODD44" s="195"/>
      <c r="ODE44" s="195"/>
      <c r="ODF44" s="195"/>
      <c r="ODG44" s="195"/>
      <c r="ODH44" s="195"/>
      <c r="ODI44" s="195"/>
      <c r="ODJ44" s="195"/>
      <c r="ODK44" s="195"/>
      <c r="ODL44" s="195"/>
      <c r="ODM44" s="195"/>
      <c r="ODN44" s="195"/>
      <c r="ODO44" s="195"/>
      <c r="ODP44" s="195"/>
      <c r="ODQ44" s="195"/>
      <c r="ODR44" s="195"/>
      <c r="ODS44" s="195"/>
      <c r="ODT44" s="195"/>
      <c r="ODU44" s="195"/>
      <c r="ODV44" s="195"/>
      <c r="ODW44" s="195"/>
      <c r="ODX44" s="195"/>
      <c r="ODY44" s="195"/>
      <c r="ODZ44" s="195"/>
      <c r="OEA44" s="195"/>
      <c r="OEB44" s="195"/>
      <c r="OEC44" s="195"/>
      <c r="OED44" s="195"/>
      <c r="OEE44" s="195"/>
      <c r="OEF44" s="195"/>
      <c r="OEG44" s="195"/>
      <c r="OEH44" s="195"/>
      <c r="OEI44" s="195"/>
      <c r="OEJ44" s="195"/>
      <c r="OEK44" s="195"/>
      <c r="OEL44" s="195"/>
      <c r="OEM44" s="195"/>
      <c r="OEN44" s="195"/>
      <c r="OEO44" s="195"/>
      <c r="OEP44" s="195"/>
      <c r="OEQ44" s="195"/>
      <c r="OER44" s="195"/>
      <c r="OES44" s="195"/>
      <c r="OET44" s="195"/>
      <c r="OEU44" s="195"/>
      <c r="OEV44" s="195"/>
      <c r="OEW44" s="195"/>
      <c r="OEX44" s="195"/>
      <c r="OEY44" s="195"/>
      <c r="OEZ44" s="195"/>
      <c r="OFA44" s="195"/>
      <c r="OFB44" s="195"/>
      <c r="OFC44" s="195"/>
      <c r="OFD44" s="195"/>
      <c r="OFE44" s="195"/>
      <c r="OFF44" s="195"/>
      <c r="OFG44" s="195"/>
      <c r="OFH44" s="195"/>
      <c r="OFI44" s="195"/>
      <c r="OFJ44" s="195"/>
      <c r="OFK44" s="195"/>
      <c r="OFL44" s="195"/>
      <c r="OFM44" s="195"/>
      <c r="OFN44" s="195"/>
      <c r="OFO44" s="195"/>
      <c r="OFP44" s="195"/>
      <c r="OFQ44" s="195"/>
      <c r="OFR44" s="195"/>
      <c r="OFS44" s="195"/>
      <c r="OFT44" s="195"/>
      <c r="OFU44" s="195"/>
      <c r="OFV44" s="195"/>
      <c r="OFW44" s="195"/>
      <c r="OFX44" s="195"/>
      <c r="OFY44" s="195"/>
      <c r="OFZ44" s="195"/>
      <c r="OGA44" s="195"/>
      <c r="OGB44" s="195"/>
      <c r="OGC44" s="195"/>
      <c r="OGD44" s="195"/>
      <c r="OGE44" s="195"/>
      <c r="OGF44" s="195"/>
      <c r="OGG44" s="195"/>
      <c r="OGH44" s="195"/>
      <c r="OGI44" s="195"/>
      <c r="OGJ44" s="195"/>
      <c r="OGK44" s="195"/>
      <c r="OGL44" s="195"/>
      <c r="OGM44" s="195"/>
      <c r="OGN44" s="195"/>
      <c r="OGO44" s="195"/>
      <c r="OGP44" s="195"/>
      <c r="OGQ44" s="195"/>
      <c r="OGR44" s="195"/>
      <c r="OGS44" s="195"/>
      <c r="OGT44" s="195"/>
      <c r="OGU44" s="195"/>
      <c r="OGV44" s="195"/>
      <c r="OGW44" s="195"/>
      <c r="OGX44" s="195"/>
      <c r="OGY44" s="195"/>
      <c r="OGZ44" s="195"/>
      <c r="OHA44" s="195"/>
      <c r="OHB44" s="195"/>
      <c r="OHC44" s="195"/>
      <c r="OHD44" s="195"/>
      <c r="OHE44" s="195"/>
      <c r="OHF44" s="195"/>
      <c r="OHG44" s="195"/>
      <c r="OHH44" s="195"/>
      <c r="OHI44" s="195"/>
      <c r="OHJ44" s="195"/>
      <c r="OHK44" s="195"/>
      <c r="OHL44" s="195"/>
      <c r="OHM44" s="195"/>
      <c r="OHN44" s="195"/>
      <c r="OHO44" s="195"/>
      <c r="OHP44" s="195"/>
      <c r="OHQ44" s="195"/>
      <c r="OHR44" s="195"/>
      <c r="OHS44" s="195"/>
      <c r="OHT44" s="195"/>
      <c r="OHU44" s="195"/>
      <c r="OHV44" s="195"/>
      <c r="OHW44" s="195"/>
      <c r="OHX44" s="195"/>
      <c r="OHY44" s="195"/>
      <c r="OHZ44" s="195"/>
      <c r="OIA44" s="195"/>
      <c r="OIB44" s="195"/>
      <c r="OIC44" s="195"/>
      <c r="OID44" s="195"/>
      <c r="OIE44" s="195"/>
      <c r="OIF44" s="195"/>
      <c r="OIG44" s="195"/>
      <c r="OIH44" s="195"/>
      <c r="OII44" s="195"/>
      <c r="OIJ44" s="195"/>
      <c r="OIK44" s="195"/>
      <c r="OIL44" s="195"/>
      <c r="OIM44" s="195"/>
      <c r="OIN44" s="195"/>
      <c r="OIO44" s="195"/>
      <c r="OIP44" s="195"/>
      <c r="OIQ44" s="195"/>
      <c r="OIR44" s="195"/>
      <c r="OIS44" s="195"/>
      <c r="OIT44" s="195"/>
      <c r="OIU44" s="195"/>
      <c r="OIV44" s="195"/>
      <c r="OIW44" s="195"/>
      <c r="OIX44" s="195"/>
      <c r="OIY44" s="195"/>
      <c r="OIZ44" s="195"/>
      <c r="OJA44" s="195"/>
      <c r="OJB44" s="195"/>
      <c r="OJC44" s="195"/>
      <c r="OJD44" s="195"/>
      <c r="OJE44" s="195"/>
      <c r="OJF44" s="195"/>
      <c r="OJG44" s="195"/>
      <c r="OJH44" s="195"/>
      <c r="OJI44" s="195"/>
      <c r="OJJ44" s="195"/>
      <c r="OJK44" s="195"/>
      <c r="OJL44" s="195"/>
      <c r="OJM44" s="195"/>
      <c r="OJN44" s="195"/>
      <c r="OJO44" s="195"/>
      <c r="OJP44" s="195"/>
      <c r="OJQ44" s="195"/>
      <c r="OJR44" s="195"/>
      <c r="OJS44" s="195"/>
      <c r="OJT44" s="195"/>
      <c r="OJU44" s="195"/>
      <c r="OJV44" s="195"/>
      <c r="OJW44" s="195"/>
      <c r="OJX44" s="195"/>
      <c r="OJY44" s="195"/>
      <c r="OJZ44" s="195"/>
      <c r="OKA44" s="195"/>
      <c r="OKB44" s="195"/>
      <c r="OKC44" s="195"/>
      <c r="OKD44" s="195"/>
      <c r="OKE44" s="195"/>
      <c r="OKF44" s="195"/>
      <c r="OKG44" s="195"/>
      <c r="OKH44" s="195"/>
      <c r="OKI44" s="195"/>
      <c r="OKJ44" s="195"/>
      <c r="OKK44" s="195"/>
      <c r="OKL44" s="195"/>
      <c r="OKM44" s="195"/>
      <c r="OKN44" s="195"/>
      <c r="OKO44" s="195"/>
      <c r="OKP44" s="195"/>
      <c r="OKQ44" s="195"/>
      <c r="OKR44" s="195"/>
      <c r="OKS44" s="195"/>
      <c r="OKT44" s="195"/>
      <c r="OKU44" s="195"/>
      <c r="OKV44" s="195"/>
      <c r="OKW44" s="195"/>
      <c r="OKX44" s="195"/>
      <c r="OKY44" s="195"/>
      <c r="OKZ44" s="195"/>
      <c r="OLA44" s="195"/>
      <c r="OLB44" s="195"/>
      <c r="OLC44" s="195"/>
      <c r="OLD44" s="195"/>
      <c r="OLE44" s="195"/>
      <c r="OLF44" s="195"/>
      <c r="OLG44" s="195"/>
      <c r="OLH44" s="195"/>
      <c r="OLI44" s="195"/>
      <c r="OLJ44" s="195"/>
      <c r="OLK44" s="195"/>
      <c r="OLL44" s="195"/>
      <c r="OLM44" s="195"/>
      <c r="OLN44" s="195"/>
      <c r="OLO44" s="195"/>
      <c r="OLP44" s="195"/>
      <c r="OLQ44" s="195"/>
      <c r="OLR44" s="195"/>
      <c r="OLS44" s="195"/>
      <c r="OLT44" s="195"/>
      <c r="OLU44" s="195"/>
      <c r="OLV44" s="195"/>
      <c r="OLW44" s="195"/>
      <c r="OLX44" s="195"/>
      <c r="OLY44" s="195"/>
      <c r="OLZ44" s="195"/>
      <c r="OMA44" s="195"/>
      <c r="OMB44" s="195"/>
      <c r="OMC44" s="195"/>
      <c r="OMD44" s="195"/>
      <c r="OME44" s="195"/>
      <c r="OMF44" s="195"/>
      <c r="OMG44" s="195"/>
      <c r="OMH44" s="195"/>
      <c r="OMI44" s="195"/>
      <c r="OMJ44" s="195"/>
      <c r="OMK44" s="195"/>
      <c r="OML44" s="195"/>
      <c r="OMM44" s="195"/>
      <c r="OMN44" s="195"/>
      <c r="OMO44" s="195"/>
      <c r="OMP44" s="195"/>
      <c r="OMQ44" s="195"/>
      <c r="OMR44" s="195"/>
      <c r="OMS44" s="195"/>
      <c r="OMT44" s="195"/>
      <c r="OMU44" s="195"/>
      <c r="OMV44" s="195"/>
      <c r="OMW44" s="195"/>
      <c r="OMX44" s="195"/>
      <c r="OMY44" s="195"/>
      <c r="OMZ44" s="195"/>
      <c r="ONA44" s="195"/>
      <c r="ONB44" s="195"/>
      <c r="ONC44" s="195"/>
      <c r="OND44" s="195"/>
      <c r="ONE44" s="195"/>
      <c r="ONF44" s="195"/>
      <c r="ONG44" s="195"/>
      <c r="ONH44" s="195"/>
      <c r="ONI44" s="195"/>
      <c r="ONJ44" s="195"/>
      <c r="ONK44" s="195"/>
      <c r="ONL44" s="195"/>
      <c r="ONM44" s="195"/>
      <c r="ONN44" s="195"/>
      <c r="ONO44" s="195"/>
      <c r="ONP44" s="195"/>
      <c r="ONQ44" s="195"/>
      <c r="ONR44" s="195"/>
      <c r="ONS44" s="195"/>
      <c r="ONT44" s="195"/>
      <c r="ONU44" s="195"/>
      <c r="ONV44" s="195"/>
      <c r="ONW44" s="195"/>
      <c r="ONX44" s="195"/>
      <c r="ONY44" s="195"/>
      <c r="ONZ44" s="195"/>
      <c r="OOA44" s="195"/>
      <c r="OOB44" s="195"/>
      <c r="OOC44" s="195"/>
      <c r="OOD44" s="195"/>
      <c r="OOE44" s="195"/>
      <c r="OOF44" s="195"/>
      <c r="OOG44" s="195"/>
      <c r="OOH44" s="195"/>
      <c r="OOI44" s="195"/>
      <c r="OOJ44" s="195"/>
      <c r="OOK44" s="195"/>
      <c r="OOL44" s="195"/>
      <c r="OOM44" s="195"/>
      <c r="OON44" s="195"/>
      <c r="OOO44" s="195"/>
      <c r="OOP44" s="195"/>
      <c r="OOQ44" s="195"/>
      <c r="OOR44" s="195"/>
      <c r="OOS44" s="195"/>
      <c r="OOT44" s="195"/>
      <c r="OOU44" s="195"/>
      <c r="OOV44" s="195"/>
      <c r="OOW44" s="195"/>
      <c r="OOX44" s="195"/>
      <c r="OOY44" s="195"/>
      <c r="OOZ44" s="195"/>
      <c r="OPA44" s="195"/>
      <c r="OPB44" s="195"/>
      <c r="OPC44" s="195"/>
      <c r="OPD44" s="195"/>
      <c r="OPE44" s="195"/>
      <c r="OPF44" s="195"/>
      <c r="OPG44" s="195"/>
      <c r="OPH44" s="195"/>
      <c r="OPI44" s="195"/>
      <c r="OPJ44" s="195"/>
      <c r="OPK44" s="195"/>
      <c r="OPL44" s="195"/>
      <c r="OPM44" s="195"/>
      <c r="OPN44" s="195"/>
      <c r="OPO44" s="195"/>
      <c r="OPP44" s="195"/>
      <c r="OPQ44" s="195"/>
      <c r="OPR44" s="195"/>
      <c r="OPS44" s="195"/>
      <c r="OPT44" s="195"/>
      <c r="OPU44" s="195"/>
      <c r="OPV44" s="195"/>
      <c r="OPW44" s="195"/>
      <c r="OPX44" s="195"/>
      <c r="OPY44" s="195"/>
      <c r="OPZ44" s="195"/>
      <c r="OQA44" s="195"/>
      <c r="OQB44" s="195"/>
      <c r="OQC44" s="195"/>
      <c r="OQD44" s="195"/>
      <c r="OQE44" s="195"/>
      <c r="OQF44" s="195"/>
      <c r="OQG44" s="195"/>
      <c r="OQH44" s="195"/>
      <c r="OQI44" s="195"/>
      <c r="OQJ44" s="195"/>
      <c r="OQK44" s="195"/>
      <c r="OQL44" s="195"/>
      <c r="OQM44" s="195"/>
      <c r="OQN44" s="195"/>
      <c r="OQO44" s="195"/>
      <c r="OQP44" s="195"/>
      <c r="OQQ44" s="195"/>
      <c r="OQR44" s="195"/>
      <c r="OQS44" s="195"/>
      <c r="OQT44" s="195"/>
      <c r="OQU44" s="195"/>
      <c r="OQV44" s="195"/>
      <c r="OQW44" s="195"/>
      <c r="OQX44" s="195"/>
      <c r="OQY44" s="195"/>
      <c r="OQZ44" s="195"/>
      <c r="ORA44" s="195"/>
      <c r="ORB44" s="195"/>
      <c r="ORC44" s="195"/>
      <c r="ORD44" s="195"/>
      <c r="ORE44" s="195"/>
      <c r="ORF44" s="195"/>
      <c r="ORG44" s="195"/>
      <c r="ORH44" s="195"/>
      <c r="ORI44" s="195"/>
      <c r="ORJ44" s="195"/>
      <c r="ORK44" s="195"/>
      <c r="ORL44" s="195"/>
      <c r="ORM44" s="195"/>
      <c r="ORN44" s="195"/>
      <c r="ORO44" s="195"/>
      <c r="ORP44" s="195"/>
      <c r="ORQ44" s="195"/>
      <c r="ORR44" s="195"/>
      <c r="ORS44" s="195"/>
      <c r="ORT44" s="195"/>
      <c r="ORU44" s="195"/>
      <c r="ORV44" s="195"/>
      <c r="ORW44" s="195"/>
      <c r="ORX44" s="195"/>
      <c r="ORY44" s="195"/>
      <c r="ORZ44" s="195"/>
      <c r="OSA44" s="195"/>
      <c r="OSB44" s="195"/>
      <c r="OSC44" s="195"/>
      <c r="OSD44" s="195"/>
      <c r="OSE44" s="195"/>
      <c r="OSF44" s="195"/>
      <c r="OSG44" s="195"/>
      <c r="OSH44" s="195"/>
      <c r="OSI44" s="195"/>
      <c r="OSJ44" s="195"/>
      <c r="OSK44" s="195"/>
      <c r="OSL44" s="195"/>
      <c r="OSM44" s="195"/>
      <c r="OSN44" s="195"/>
      <c r="OSO44" s="195"/>
      <c r="OSP44" s="195"/>
      <c r="OSQ44" s="195"/>
      <c r="OSR44" s="195"/>
      <c r="OSS44" s="195"/>
      <c r="OST44" s="195"/>
      <c r="OSU44" s="195"/>
      <c r="OSV44" s="195"/>
      <c r="OSW44" s="195"/>
      <c r="OSX44" s="195"/>
      <c r="OSY44" s="195"/>
      <c r="OSZ44" s="195"/>
      <c r="OTA44" s="195"/>
      <c r="OTB44" s="195"/>
      <c r="OTC44" s="195"/>
      <c r="OTD44" s="195"/>
      <c r="OTE44" s="195"/>
      <c r="OTF44" s="195"/>
      <c r="OTG44" s="195"/>
      <c r="OTH44" s="195"/>
      <c r="OTI44" s="195"/>
      <c r="OTJ44" s="195"/>
      <c r="OTK44" s="195"/>
      <c r="OTL44" s="195"/>
      <c r="OTM44" s="195"/>
      <c r="OTN44" s="195"/>
      <c r="OTO44" s="195"/>
      <c r="OTP44" s="195"/>
      <c r="OTQ44" s="195"/>
      <c r="OTR44" s="195"/>
      <c r="OTS44" s="195"/>
      <c r="OTT44" s="195"/>
      <c r="OTU44" s="195"/>
      <c r="OTV44" s="195"/>
      <c r="OTW44" s="195"/>
      <c r="OTX44" s="195"/>
      <c r="OTY44" s="195"/>
      <c r="OTZ44" s="195"/>
      <c r="OUA44" s="195"/>
      <c r="OUB44" s="195"/>
      <c r="OUC44" s="195"/>
      <c r="OUD44" s="195"/>
      <c r="OUE44" s="195"/>
      <c r="OUF44" s="195"/>
      <c r="OUG44" s="195"/>
      <c r="OUH44" s="195"/>
      <c r="OUI44" s="195"/>
      <c r="OUJ44" s="195"/>
      <c r="OUK44" s="195"/>
      <c r="OUL44" s="195"/>
      <c r="OUM44" s="195"/>
      <c r="OUN44" s="195"/>
      <c r="OUO44" s="195"/>
      <c r="OUP44" s="195"/>
      <c r="OUQ44" s="195"/>
      <c r="OUR44" s="195"/>
      <c r="OUS44" s="195"/>
      <c r="OUT44" s="195"/>
      <c r="OUU44" s="195"/>
      <c r="OUV44" s="195"/>
      <c r="OUW44" s="195"/>
      <c r="OUX44" s="195"/>
      <c r="OUY44" s="195"/>
      <c r="OUZ44" s="195"/>
      <c r="OVA44" s="195"/>
      <c r="OVB44" s="195"/>
      <c r="OVC44" s="195"/>
      <c r="OVD44" s="195"/>
      <c r="OVE44" s="195"/>
      <c r="OVF44" s="195"/>
      <c r="OVG44" s="195"/>
      <c r="OVH44" s="195"/>
      <c r="OVI44" s="195"/>
      <c r="OVJ44" s="195"/>
      <c r="OVK44" s="195"/>
      <c r="OVL44" s="195"/>
      <c r="OVM44" s="195"/>
      <c r="OVN44" s="195"/>
      <c r="OVO44" s="195"/>
      <c r="OVP44" s="195"/>
      <c r="OVQ44" s="195"/>
      <c r="OVR44" s="195"/>
      <c r="OVS44" s="195"/>
      <c r="OVT44" s="195"/>
      <c r="OVU44" s="195"/>
      <c r="OVV44" s="195"/>
      <c r="OVW44" s="195"/>
      <c r="OVX44" s="195"/>
      <c r="OVY44" s="195"/>
      <c r="OVZ44" s="195"/>
      <c r="OWA44" s="195"/>
      <c r="OWB44" s="195"/>
      <c r="OWC44" s="195"/>
      <c r="OWD44" s="195"/>
      <c r="OWE44" s="195"/>
      <c r="OWF44" s="195"/>
      <c r="OWG44" s="195"/>
      <c r="OWH44" s="195"/>
      <c r="OWI44" s="195"/>
      <c r="OWJ44" s="195"/>
      <c r="OWK44" s="195"/>
      <c r="OWL44" s="195"/>
      <c r="OWM44" s="195"/>
      <c r="OWN44" s="195"/>
      <c r="OWO44" s="195"/>
      <c r="OWP44" s="195"/>
      <c r="OWQ44" s="195"/>
      <c r="OWR44" s="195"/>
      <c r="OWS44" s="195"/>
      <c r="OWT44" s="195"/>
      <c r="OWU44" s="195"/>
      <c r="OWV44" s="195"/>
      <c r="OWW44" s="195"/>
      <c r="OWX44" s="195"/>
      <c r="OWY44" s="195"/>
      <c r="OWZ44" s="195"/>
      <c r="OXA44" s="195"/>
      <c r="OXB44" s="195"/>
      <c r="OXC44" s="195"/>
      <c r="OXD44" s="195"/>
      <c r="OXE44" s="195"/>
      <c r="OXF44" s="195"/>
      <c r="OXG44" s="195"/>
      <c r="OXH44" s="195"/>
      <c r="OXI44" s="195"/>
      <c r="OXJ44" s="195"/>
      <c r="OXK44" s="195"/>
      <c r="OXL44" s="195"/>
      <c r="OXM44" s="195"/>
      <c r="OXN44" s="195"/>
      <c r="OXO44" s="195"/>
      <c r="OXP44" s="195"/>
      <c r="OXQ44" s="195"/>
      <c r="OXR44" s="195"/>
      <c r="OXS44" s="195"/>
      <c r="OXT44" s="195"/>
      <c r="OXU44" s="195"/>
      <c r="OXV44" s="195"/>
      <c r="OXW44" s="195"/>
      <c r="OXX44" s="195"/>
      <c r="OXY44" s="195"/>
      <c r="OXZ44" s="195"/>
      <c r="OYA44" s="195"/>
      <c r="OYB44" s="195"/>
      <c r="OYC44" s="195"/>
      <c r="OYD44" s="195"/>
      <c r="OYE44" s="195"/>
      <c r="OYF44" s="195"/>
      <c r="OYG44" s="195"/>
      <c r="OYH44" s="195"/>
      <c r="OYI44" s="195"/>
      <c r="OYJ44" s="195"/>
      <c r="OYK44" s="195"/>
      <c r="OYL44" s="195"/>
      <c r="OYM44" s="195"/>
      <c r="OYN44" s="195"/>
      <c r="OYO44" s="195"/>
      <c r="OYP44" s="195"/>
      <c r="OYQ44" s="195"/>
      <c r="OYR44" s="195"/>
      <c r="OYS44" s="195"/>
      <c r="OYT44" s="195"/>
      <c r="OYU44" s="195"/>
      <c r="OYV44" s="195"/>
      <c r="OYW44" s="195"/>
      <c r="OYX44" s="195"/>
      <c r="OYY44" s="195"/>
      <c r="OYZ44" s="195"/>
      <c r="OZA44" s="195"/>
      <c r="OZB44" s="195"/>
      <c r="OZC44" s="195"/>
      <c r="OZD44" s="195"/>
      <c r="OZE44" s="195"/>
      <c r="OZF44" s="195"/>
      <c r="OZG44" s="195"/>
      <c r="OZH44" s="195"/>
      <c r="OZI44" s="195"/>
      <c r="OZJ44" s="195"/>
      <c r="OZK44" s="195"/>
      <c r="OZL44" s="195"/>
      <c r="OZM44" s="195"/>
      <c r="OZN44" s="195"/>
      <c r="OZO44" s="195"/>
      <c r="OZP44" s="195"/>
      <c r="OZQ44" s="195"/>
      <c r="OZR44" s="195"/>
      <c r="OZS44" s="195"/>
      <c r="OZT44" s="195"/>
      <c r="OZU44" s="195"/>
      <c r="OZV44" s="195"/>
      <c r="OZW44" s="195"/>
      <c r="OZX44" s="195"/>
      <c r="OZY44" s="195"/>
      <c r="OZZ44" s="195"/>
      <c r="PAA44" s="195"/>
      <c r="PAB44" s="195"/>
      <c r="PAC44" s="195"/>
      <c r="PAD44" s="195"/>
      <c r="PAE44" s="195"/>
      <c r="PAF44" s="195"/>
      <c r="PAG44" s="195"/>
      <c r="PAH44" s="195"/>
      <c r="PAI44" s="195"/>
      <c r="PAJ44" s="195"/>
      <c r="PAK44" s="195"/>
      <c r="PAL44" s="195"/>
      <c r="PAM44" s="195"/>
      <c r="PAN44" s="195"/>
      <c r="PAO44" s="195"/>
      <c r="PAP44" s="195"/>
      <c r="PAQ44" s="195"/>
      <c r="PAR44" s="195"/>
      <c r="PAS44" s="195"/>
      <c r="PAT44" s="195"/>
      <c r="PAU44" s="195"/>
      <c r="PAV44" s="195"/>
      <c r="PAW44" s="195"/>
      <c r="PAX44" s="195"/>
      <c r="PAY44" s="195"/>
      <c r="PAZ44" s="195"/>
      <c r="PBA44" s="195"/>
      <c r="PBB44" s="195"/>
      <c r="PBC44" s="195"/>
      <c r="PBD44" s="195"/>
      <c r="PBE44" s="195"/>
      <c r="PBF44" s="195"/>
      <c r="PBG44" s="195"/>
      <c r="PBH44" s="195"/>
      <c r="PBI44" s="195"/>
      <c r="PBJ44" s="195"/>
      <c r="PBK44" s="195"/>
      <c r="PBL44" s="195"/>
      <c r="PBM44" s="195"/>
      <c r="PBN44" s="195"/>
      <c r="PBO44" s="195"/>
      <c r="PBP44" s="195"/>
      <c r="PBQ44" s="195"/>
      <c r="PBR44" s="195"/>
      <c r="PBS44" s="195"/>
      <c r="PBT44" s="195"/>
      <c r="PBU44" s="195"/>
      <c r="PBV44" s="195"/>
      <c r="PBW44" s="195"/>
      <c r="PBX44" s="195"/>
      <c r="PBY44" s="195"/>
      <c r="PBZ44" s="195"/>
      <c r="PCA44" s="195"/>
      <c r="PCB44" s="195"/>
      <c r="PCC44" s="195"/>
      <c r="PCD44" s="195"/>
      <c r="PCE44" s="195"/>
      <c r="PCF44" s="195"/>
      <c r="PCG44" s="195"/>
      <c r="PCH44" s="195"/>
      <c r="PCI44" s="195"/>
      <c r="PCJ44" s="195"/>
      <c r="PCK44" s="195"/>
      <c r="PCL44" s="195"/>
      <c r="PCM44" s="195"/>
      <c r="PCN44" s="195"/>
      <c r="PCO44" s="195"/>
      <c r="PCP44" s="195"/>
      <c r="PCQ44" s="195"/>
      <c r="PCR44" s="195"/>
      <c r="PCS44" s="195"/>
      <c r="PCT44" s="195"/>
      <c r="PCU44" s="195"/>
      <c r="PCV44" s="195"/>
      <c r="PCW44" s="195"/>
      <c r="PCX44" s="195"/>
      <c r="PCY44" s="195"/>
      <c r="PCZ44" s="195"/>
      <c r="PDA44" s="195"/>
      <c r="PDB44" s="195"/>
      <c r="PDC44" s="195"/>
      <c r="PDD44" s="195"/>
      <c r="PDE44" s="195"/>
      <c r="PDF44" s="195"/>
      <c r="PDG44" s="195"/>
      <c r="PDH44" s="195"/>
      <c r="PDI44" s="195"/>
      <c r="PDJ44" s="195"/>
      <c r="PDK44" s="195"/>
      <c r="PDL44" s="195"/>
      <c r="PDM44" s="195"/>
      <c r="PDN44" s="195"/>
      <c r="PDO44" s="195"/>
      <c r="PDP44" s="195"/>
      <c r="PDQ44" s="195"/>
      <c r="PDR44" s="195"/>
      <c r="PDS44" s="195"/>
      <c r="PDT44" s="195"/>
      <c r="PDU44" s="195"/>
      <c r="PDV44" s="195"/>
      <c r="PDW44" s="195"/>
      <c r="PDX44" s="195"/>
      <c r="PDY44" s="195"/>
      <c r="PDZ44" s="195"/>
      <c r="PEA44" s="195"/>
      <c r="PEB44" s="195"/>
      <c r="PEC44" s="195"/>
      <c r="PED44" s="195"/>
      <c r="PEE44" s="195"/>
      <c r="PEF44" s="195"/>
      <c r="PEG44" s="195"/>
      <c r="PEH44" s="195"/>
      <c r="PEI44" s="195"/>
      <c r="PEJ44" s="195"/>
      <c r="PEK44" s="195"/>
      <c r="PEL44" s="195"/>
      <c r="PEM44" s="195"/>
      <c r="PEN44" s="195"/>
      <c r="PEO44" s="195"/>
      <c r="PEP44" s="195"/>
      <c r="PEQ44" s="195"/>
      <c r="PER44" s="195"/>
      <c r="PES44" s="195"/>
      <c r="PET44" s="195"/>
      <c r="PEU44" s="195"/>
      <c r="PEV44" s="195"/>
      <c r="PEW44" s="195"/>
      <c r="PEX44" s="195"/>
      <c r="PEY44" s="195"/>
      <c r="PEZ44" s="195"/>
      <c r="PFA44" s="195"/>
      <c r="PFB44" s="195"/>
      <c r="PFC44" s="195"/>
      <c r="PFD44" s="195"/>
      <c r="PFE44" s="195"/>
      <c r="PFF44" s="195"/>
      <c r="PFG44" s="195"/>
      <c r="PFH44" s="195"/>
      <c r="PFI44" s="195"/>
      <c r="PFJ44" s="195"/>
      <c r="PFK44" s="195"/>
      <c r="PFL44" s="195"/>
      <c r="PFM44" s="195"/>
      <c r="PFN44" s="195"/>
      <c r="PFO44" s="195"/>
      <c r="PFP44" s="195"/>
      <c r="PFQ44" s="195"/>
      <c r="PFR44" s="195"/>
      <c r="PFS44" s="195"/>
      <c r="PFT44" s="195"/>
      <c r="PFU44" s="195"/>
      <c r="PFV44" s="195"/>
      <c r="PFW44" s="195"/>
      <c r="PFX44" s="195"/>
      <c r="PFY44" s="195"/>
      <c r="PFZ44" s="195"/>
      <c r="PGA44" s="195"/>
      <c r="PGB44" s="195"/>
      <c r="PGC44" s="195"/>
      <c r="PGD44" s="195"/>
      <c r="PGE44" s="195"/>
      <c r="PGF44" s="195"/>
      <c r="PGG44" s="195"/>
      <c r="PGH44" s="195"/>
      <c r="PGI44" s="195"/>
      <c r="PGJ44" s="195"/>
      <c r="PGK44" s="195"/>
      <c r="PGL44" s="195"/>
      <c r="PGM44" s="195"/>
      <c r="PGN44" s="195"/>
      <c r="PGO44" s="195"/>
      <c r="PGP44" s="195"/>
      <c r="PGQ44" s="195"/>
      <c r="PGR44" s="195"/>
      <c r="PGS44" s="195"/>
      <c r="PGT44" s="195"/>
      <c r="PGU44" s="195"/>
      <c r="PGV44" s="195"/>
      <c r="PGW44" s="195"/>
      <c r="PGX44" s="195"/>
      <c r="PGY44" s="195"/>
      <c r="PGZ44" s="195"/>
      <c r="PHA44" s="195"/>
      <c r="PHB44" s="195"/>
      <c r="PHC44" s="195"/>
      <c r="PHD44" s="195"/>
      <c r="PHE44" s="195"/>
      <c r="PHF44" s="195"/>
      <c r="PHG44" s="195"/>
      <c r="PHH44" s="195"/>
      <c r="PHI44" s="195"/>
      <c r="PHJ44" s="195"/>
      <c r="PHK44" s="195"/>
      <c r="PHL44" s="195"/>
      <c r="PHM44" s="195"/>
      <c r="PHN44" s="195"/>
      <c r="PHO44" s="195"/>
      <c r="PHP44" s="195"/>
      <c r="PHQ44" s="195"/>
      <c r="PHR44" s="195"/>
      <c r="PHS44" s="195"/>
      <c r="PHT44" s="195"/>
      <c r="PHU44" s="195"/>
      <c r="PHV44" s="195"/>
      <c r="PHW44" s="195"/>
      <c r="PHX44" s="195"/>
      <c r="PHY44" s="195"/>
      <c r="PHZ44" s="195"/>
      <c r="PIA44" s="195"/>
      <c r="PIB44" s="195"/>
      <c r="PIC44" s="195"/>
      <c r="PID44" s="195"/>
      <c r="PIE44" s="195"/>
      <c r="PIF44" s="195"/>
      <c r="PIG44" s="195"/>
      <c r="PIH44" s="195"/>
      <c r="PII44" s="195"/>
      <c r="PIJ44" s="195"/>
      <c r="PIK44" s="195"/>
      <c r="PIL44" s="195"/>
      <c r="PIM44" s="195"/>
      <c r="PIN44" s="195"/>
      <c r="PIO44" s="195"/>
      <c r="PIP44" s="195"/>
      <c r="PIQ44" s="195"/>
      <c r="PIR44" s="195"/>
      <c r="PIS44" s="195"/>
      <c r="PIT44" s="195"/>
      <c r="PIU44" s="195"/>
      <c r="PIV44" s="195"/>
      <c r="PIW44" s="195"/>
      <c r="PIX44" s="195"/>
      <c r="PIY44" s="195"/>
      <c r="PIZ44" s="195"/>
      <c r="PJA44" s="195"/>
      <c r="PJB44" s="195"/>
      <c r="PJC44" s="195"/>
      <c r="PJD44" s="195"/>
      <c r="PJE44" s="195"/>
      <c r="PJF44" s="195"/>
      <c r="PJG44" s="195"/>
      <c r="PJH44" s="195"/>
      <c r="PJI44" s="195"/>
      <c r="PJJ44" s="195"/>
      <c r="PJK44" s="195"/>
      <c r="PJL44" s="195"/>
      <c r="PJM44" s="195"/>
      <c r="PJN44" s="195"/>
      <c r="PJO44" s="195"/>
      <c r="PJP44" s="195"/>
      <c r="PJQ44" s="195"/>
      <c r="PJR44" s="195"/>
      <c r="PJS44" s="195"/>
      <c r="PJT44" s="195"/>
      <c r="PJU44" s="195"/>
      <c r="PJV44" s="195"/>
      <c r="PJW44" s="195"/>
      <c r="PJX44" s="195"/>
      <c r="PJY44" s="195"/>
      <c r="PJZ44" s="195"/>
      <c r="PKA44" s="195"/>
      <c r="PKB44" s="195"/>
      <c r="PKC44" s="195"/>
      <c r="PKD44" s="195"/>
      <c r="PKE44" s="195"/>
      <c r="PKF44" s="195"/>
      <c r="PKG44" s="195"/>
      <c r="PKH44" s="195"/>
      <c r="PKI44" s="195"/>
      <c r="PKJ44" s="195"/>
      <c r="PKK44" s="195"/>
      <c r="PKL44" s="195"/>
      <c r="PKM44" s="195"/>
      <c r="PKN44" s="195"/>
      <c r="PKO44" s="195"/>
      <c r="PKP44" s="195"/>
      <c r="PKQ44" s="195"/>
      <c r="PKR44" s="195"/>
      <c r="PKS44" s="195"/>
      <c r="PKT44" s="195"/>
      <c r="PKU44" s="195"/>
      <c r="PKV44" s="195"/>
      <c r="PKW44" s="195"/>
      <c r="PKX44" s="195"/>
      <c r="PKY44" s="195"/>
      <c r="PKZ44" s="195"/>
      <c r="PLA44" s="195"/>
      <c r="PLB44" s="195"/>
      <c r="PLC44" s="195"/>
      <c r="PLD44" s="195"/>
      <c r="PLE44" s="195"/>
      <c r="PLF44" s="195"/>
      <c r="PLG44" s="195"/>
      <c r="PLH44" s="195"/>
      <c r="PLI44" s="195"/>
      <c r="PLJ44" s="195"/>
      <c r="PLK44" s="195"/>
      <c r="PLL44" s="195"/>
      <c r="PLM44" s="195"/>
      <c r="PLN44" s="195"/>
      <c r="PLO44" s="195"/>
      <c r="PLP44" s="195"/>
      <c r="PLQ44" s="195"/>
      <c r="PLR44" s="195"/>
      <c r="PLS44" s="195"/>
      <c r="PLT44" s="195"/>
      <c r="PLU44" s="195"/>
      <c r="PLV44" s="195"/>
      <c r="PLW44" s="195"/>
      <c r="PLX44" s="195"/>
      <c r="PLY44" s="195"/>
      <c r="PLZ44" s="195"/>
      <c r="PMA44" s="195"/>
      <c r="PMB44" s="195"/>
      <c r="PMC44" s="195"/>
      <c r="PMD44" s="195"/>
      <c r="PME44" s="195"/>
      <c r="PMF44" s="195"/>
      <c r="PMG44" s="195"/>
      <c r="PMH44" s="195"/>
      <c r="PMI44" s="195"/>
      <c r="PMJ44" s="195"/>
      <c r="PMK44" s="195"/>
      <c r="PML44" s="195"/>
      <c r="PMM44" s="195"/>
      <c r="PMN44" s="195"/>
      <c r="PMO44" s="195"/>
      <c r="PMP44" s="195"/>
      <c r="PMQ44" s="195"/>
      <c r="PMR44" s="195"/>
      <c r="PMS44" s="195"/>
      <c r="PMT44" s="195"/>
      <c r="PMU44" s="195"/>
      <c r="PMV44" s="195"/>
      <c r="PMW44" s="195"/>
      <c r="PMX44" s="195"/>
      <c r="PMY44" s="195"/>
      <c r="PMZ44" s="195"/>
      <c r="PNA44" s="195"/>
      <c r="PNB44" s="195"/>
      <c r="PNC44" s="195"/>
      <c r="PND44" s="195"/>
      <c r="PNE44" s="195"/>
      <c r="PNF44" s="195"/>
      <c r="PNG44" s="195"/>
      <c r="PNH44" s="195"/>
      <c r="PNI44" s="195"/>
      <c r="PNJ44" s="195"/>
      <c r="PNK44" s="195"/>
      <c r="PNL44" s="195"/>
      <c r="PNM44" s="195"/>
      <c r="PNN44" s="195"/>
      <c r="PNO44" s="195"/>
      <c r="PNP44" s="195"/>
      <c r="PNQ44" s="195"/>
      <c r="PNR44" s="195"/>
      <c r="PNS44" s="195"/>
      <c r="PNT44" s="195"/>
      <c r="PNU44" s="195"/>
      <c r="PNV44" s="195"/>
      <c r="PNW44" s="195"/>
      <c r="PNX44" s="195"/>
      <c r="PNY44" s="195"/>
      <c r="PNZ44" s="195"/>
      <c r="POA44" s="195"/>
      <c r="POB44" s="195"/>
      <c r="POC44" s="195"/>
      <c r="POD44" s="195"/>
      <c r="POE44" s="195"/>
      <c r="POF44" s="195"/>
      <c r="POG44" s="195"/>
      <c r="POH44" s="195"/>
      <c r="POI44" s="195"/>
      <c r="POJ44" s="195"/>
      <c r="POK44" s="195"/>
      <c r="POL44" s="195"/>
      <c r="POM44" s="195"/>
      <c r="PON44" s="195"/>
      <c r="POO44" s="195"/>
      <c r="POP44" s="195"/>
      <c r="POQ44" s="195"/>
      <c r="POR44" s="195"/>
      <c r="POS44" s="195"/>
      <c r="POT44" s="195"/>
      <c r="POU44" s="195"/>
      <c r="POV44" s="195"/>
      <c r="POW44" s="195"/>
      <c r="POX44" s="195"/>
      <c r="POY44" s="195"/>
      <c r="POZ44" s="195"/>
      <c r="PPA44" s="195"/>
      <c r="PPB44" s="195"/>
      <c r="PPC44" s="195"/>
      <c r="PPD44" s="195"/>
      <c r="PPE44" s="195"/>
      <c r="PPF44" s="195"/>
      <c r="PPG44" s="195"/>
      <c r="PPH44" s="195"/>
      <c r="PPI44" s="195"/>
      <c r="PPJ44" s="195"/>
      <c r="PPK44" s="195"/>
      <c r="PPL44" s="195"/>
      <c r="PPM44" s="195"/>
      <c r="PPN44" s="195"/>
      <c r="PPO44" s="195"/>
      <c r="PPP44" s="195"/>
      <c r="PPQ44" s="195"/>
      <c r="PPR44" s="195"/>
      <c r="PPS44" s="195"/>
      <c r="PPT44" s="195"/>
      <c r="PPU44" s="195"/>
      <c r="PPV44" s="195"/>
      <c r="PPW44" s="195"/>
      <c r="PPX44" s="195"/>
      <c r="PPY44" s="195"/>
      <c r="PPZ44" s="195"/>
      <c r="PQA44" s="195"/>
      <c r="PQB44" s="195"/>
      <c r="PQC44" s="195"/>
      <c r="PQD44" s="195"/>
      <c r="PQE44" s="195"/>
      <c r="PQF44" s="195"/>
      <c r="PQG44" s="195"/>
      <c r="PQH44" s="195"/>
      <c r="PQI44" s="195"/>
      <c r="PQJ44" s="195"/>
      <c r="PQK44" s="195"/>
      <c r="PQL44" s="195"/>
      <c r="PQM44" s="195"/>
      <c r="PQN44" s="195"/>
      <c r="PQO44" s="195"/>
      <c r="PQP44" s="195"/>
      <c r="PQQ44" s="195"/>
      <c r="PQR44" s="195"/>
      <c r="PQS44" s="195"/>
      <c r="PQT44" s="195"/>
      <c r="PQU44" s="195"/>
      <c r="PQV44" s="195"/>
      <c r="PQW44" s="195"/>
      <c r="PQX44" s="195"/>
      <c r="PQY44" s="195"/>
      <c r="PQZ44" s="195"/>
      <c r="PRA44" s="195"/>
      <c r="PRB44" s="195"/>
      <c r="PRC44" s="195"/>
      <c r="PRD44" s="195"/>
      <c r="PRE44" s="195"/>
      <c r="PRF44" s="195"/>
      <c r="PRG44" s="195"/>
      <c r="PRH44" s="195"/>
      <c r="PRI44" s="195"/>
      <c r="PRJ44" s="195"/>
      <c r="PRK44" s="195"/>
      <c r="PRL44" s="195"/>
      <c r="PRM44" s="195"/>
      <c r="PRN44" s="195"/>
      <c r="PRO44" s="195"/>
      <c r="PRP44" s="195"/>
      <c r="PRQ44" s="195"/>
      <c r="PRR44" s="195"/>
      <c r="PRS44" s="195"/>
      <c r="PRT44" s="195"/>
      <c r="PRU44" s="195"/>
      <c r="PRV44" s="195"/>
      <c r="PRW44" s="195"/>
      <c r="PRX44" s="195"/>
      <c r="PRY44" s="195"/>
      <c r="PRZ44" s="195"/>
      <c r="PSA44" s="195"/>
      <c r="PSB44" s="195"/>
      <c r="PSC44" s="195"/>
      <c r="PSD44" s="195"/>
      <c r="PSE44" s="195"/>
      <c r="PSF44" s="195"/>
      <c r="PSG44" s="195"/>
      <c r="PSH44" s="195"/>
      <c r="PSI44" s="195"/>
      <c r="PSJ44" s="195"/>
      <c r="PSK44" s="195"/>
      <c r="PSL44" s="195"/>
      <c r="PSM44" s="195"/>
      <c r="PSN44" s="195"/>
      <c r="PSO44" s="195"/>
      <c r="PSP44" s="195"/>
      <c r="PSQ44" s="195"/>
      <c r="PSR44" s="195"/>
      <c r="PSS44" s="195"/>
      <c r="PST44" s="195"/>
      <c r="PSU44" s="195"/>
      <c r="PSV44" s="195"/>
      <c r="PSW44" s="195"/>
      <c r="PSX44" s="195"/>
      <c r="PSY44" s="195"/>
      <c r="PSZ44" s="195"/>
      <c r="PTA44" s="195"/>
      <c r="PTB44" s="195"/>
      <c r="PTC44" s="195"/>
      <c r="PTD44" s="195"/>
      <c r="PTE44" s="195"/>
      <c r="PTF44" s="195"/>
      <c r="PTG44" s="195"/>
      <c r="PTH44" s="195"/>
      <c r="PTI44" s="195"/>
      <c r="PTJ44" s="195"/>
      <c r="PTK44" s="195"/>
      <c r="PTL44" s="195"/>
      <c r="PTM44" s="195"/>
      <c r="PTN44" s="195"/>
      <c r="PTO44" s="195"/>
      <c r="PTP44" s="195"/>
      <c r="PTQ44" s="195"/>
      <c r="PTR44" s="195"/>
      <c r="PTS44" s="195"/>
      <c r="PTT44" s="195"/>
      <c r="PTU44" s="195"/>
      <c r="PTV44" s="195"/>
      <c r="PTW44" s="195"/>
      <c r="PTX44" s="195"/>
      <c r="PTY44" s="195"/>
      <c r="PTZ44" s="195"/>
      <c r="PUA44" s="195"/>
      <c r="PUB44" s="195"/>
      <c r="PUC44" s="195"/>
      <c r="PUD44" s="195"/>
      <c r="PUE44" s="195"/>
      <c r="PUF44" s="195"/>
      <c r="PUG44" s="195"/>
      <c r="PUH44" s="195"/>
      <c r="PUI44" s="195"/>
      <c r="PUJ44" s="195"/>
      <c r="PUK44" s="195"/>
      <c r="PUL44" s="195"/>
      <c r="PUM44" s="195"/>
      <c r="PUN44" s="195"/>
      <c r="PUO44" s="195"/>
      <c r="PUP44" s="195"/>
      <c r="PUQ44" s="195"/>
      <c r="PUR44" s="195"/>
      <c r="PUS44" s="195"/>
      <c r="PUT44" s="195"/>
      <c r="PUU44" s="195"/>
      <c r="PUV44" s="195"/>
      <c r="PUW44" s="195"/>
      <c r="PUX44" s="195"/>
      <c r="PUY44" s="195"/>
      <c r="PUZ44" s="195"/>
      <c r="PVA44" s="195"/>
      <c r="PVB44" s="195"/>
      <c r="PVC44" s="195"/>
      <c r="PVD44" s="195"/>
      <c r="PVE44" s="195"/>
      <c r="PVF44" s="195"/>
      <c r="PVG44" s="195"/>
      <c r="PVH44" s="195"/>
      <c r="PVI44" s="195"/>
      <c r="PVJ44" s="195"/>
      <c r="PVK44" s="195"/>
      <c r="PVL44" s="195"/>
      <c r="PVM44" s="195"/>
      <c r="PVN44" s="195"/>
      <c r="PVO44" s="195"/>
      <c r="PVP44" s="195"/>
      <c r="PVQ44" s="195"/>
      <c r="PVR44" s="195"/>
      <c r="PVS44" s="195"/>
      <c r="PVT44" s="195"/>
      <c r="PVU44" s="195"/>
      <c r="PVV44" s="195"/>
      <c r="PVW44" s="195"/>
      <c r="PVX44" s="195"/>
      <c r="PVY44" s="195"/>
      <c r="PVZ44" s="195"/>
      <c r="PWA44" s="195"/>
      <c r="PWB44" s="195"/>
      <c r="PWC44" s="195"/>
      <c r="PWD44" s="195"/>
      <c r="PWE44" s="195"/>
      <c r="PWF44" s="195"/>
      <c r="PWG44" s="195"/>
      <c r="PWH44" s="195"/>
      <c r="PWI44" s="195"/>
      <c r="PWJ44" s="195"/>
      <c r="PWK44" s="195"/>
      <c r="PWL44" s="195"/>
      <c r="PWM44" s="195"/>
      <c r="PWN44" s="195"/>
      <c r="PWO44" s="195"/>
      <c r="PWP44" s="195"/>
      <c r="PWQ44" s="195"/>
      <c r="PWR44" s="195"/>
      <c r="PWS44" s="195"/>
      <c r="PWT44" s="195"/>
      <c r="PWU44" s="195"/>
      <c r="PWV44" s="195"/>
      <c r="PWW44" s="195"/>
      <c r="PWX44" s="195"/>
      <c r="PWY44" s="195"/>
      <c r="PWZ44" s="195"/>
      <c r="PXA44" s="195"/>
      <c r="PXB44" s="195"/>
      <c r="PXC44" s="195"/>
      <c r="PXD44" s="195"/>
      <c r="PXE44" s="195"/>
      <c r="PXF44" s="195"/>
      <c r="PXG44" s="195"/>
      <c r="PXH44" s="195"/>
      <c r="PXI44" s="195"/>
      <c r="PXJ44" s="195"/>
      <c r="PXK44" s="195"/>
      <c r="PXL44" s="195"/>
      <c r="PXM44" s="195"/>
      <c r="PXN44" s="195"/>
      <c r="PXO44" s="195"/>
      <c r="PXP44" s="195"/>
      <c r="PXQ44" s="195"/>
      <c r="PXR44" s="195"/>
      <c r="PXS44" s="195"/>
      <c r="PXT44" s="195"/>
      <c r="PXU44" s="195"/>
      <c r="PXV44" s="195"/>
      <c r="PXW44" s="195"/>
      <c r="PXX44" s="195"/>
      <c r="PXY44" s="195"/>
      <c r="PXZ44" s="195"/>
      <c r="PYA44" s="195"/>
      <c r="PYB44" s="195"/>
      <c r="PYC44" s="195"/>
      <c r="PYD44" s="195"/>
      <c r="PYE44" s="195"/>
      <c r="PYF44" s="195"/>
      <c r="PYG44" s="195"/>
      <c r="PYH44" s="195"/>
      <c r="PYI44" s="195"/>
      <c r="PYJ44" s="195"/>
      <c r="PYK44" s="195"/>
      <c r="PYL44" s="195"/>
      <c r="PYM44" s="195"/>
      <c r="PYN44" s="195"/>
      <c r="PYO44" s="195"/>
      <c r="PYP44" s="195"/>
      <c r="PYQ44" s="195"/>
      <c r="PYR44" s="195"/>
      <c r="PYS44" s="195"/>
      <c r="PYT44" s="195"/>
      <c r="PYU44" s="195"/>
      <c r="PYV44" s="195"/>
      <c r="PYW44" s="195"/>
      <c r="PYX44" s="195"/>
      <c r="PYY44" s="195"/>
      <c r="PYZ44" s="195"/>
      <c r="PZA44" s="195"/>
      <c r="PZB44" s="195"/>
      <c r="PZC44" s="195"/>
      <c r="PZD44" s="195"/>
      <c r="PZE44" s="195"/>
      <c r="PZF44" s="195"/>
      <c r="PZG44" s="195"/>
      <c r="PZH44" s="195"/>
      <c r="PZI44" s="195"/>
      <c r="PZJ44" s="195"/>
      <c r="PZK44" s="195"/>
      <c r="PZL44" s="195"/>
      <c r="PZM44" s="195"/>
      <c r="PZN44" s="195"/>
      <c r="PZO44" s="195"/>
      <c r="PZP44" s="195"/>
      <c r="PZQ44" s="195"/>
      <c r="PZR44" s="195"/>
      <c r="PZS44" s="195"/>
      <c r="PZT44" s="195"/>
      <c r="PZU44" s="195"/>
      <c r="PZV44" s="195"/>
      <c r="PZW44" s="195"/>
      <c r="PZX44" s="195"/>
      <c r="PZY44" s="195"/>
      <c r="PZZ44" s="195"/>
      <c r="QAA44" s="195"/>
      <c r="QAB44" s="195"/>
      <c r="QAC44" s="195"/>
      <c r="QAD44" s="195"/>
      <c r="QAE44" s="195"/>
      <c r="QAF44" s="195"/>
      <c r="QAG44" s="195"/>
      <c r="QAH44" s="195"/>
      <c r="QAI44" s="195"/>
      <c r="QAJ44" s="195"/>
      <c r="QAK44" s="195"/>
      <c r="QAL44" s="195"/>
      <c r="QAM44" s="195"/>
      <c r="QAN44" s="195"/>
      <c r="QAO44" s="195"/>
      <c r="QAP44" s="195"/>
      <c r="QAQ44" s="195"/>
      <c r="QAR44" s="195"/>
      <c r="QAS44" s="195"/>
      <c r="QAT44" s="195"/>
      <c r="QAU44" s="195"/>
      <c r="QAV44" s="195"/>
      <c r="QAW44" s="195"/>
      <c r="QAX44" s="195"/>
      <c r="QAY44" s="195"/>
      <c r="QAZ44" s="195"/>
      <c r="QBA44" s="195"/>
      <c r="QBB44" s="195"/>
      <c r="QBC44" s="195"/>
      <c r="QBD44" s="195"/>
      <c r="QBE44" s="195"/>
      <c r="QBF44" s="195"/>
      <c r="QBG44" s="195"/>
      <c r="QBH44" s="195"/>
      <c r="QBI44" s="195"/>
      <c r="QBJ44" s="195"/>
      <c r="QBK44" s="195"/>
      <c r="QBL44" s="195"/>
      <c r="QBM44" s="195"/>
      <c r="QBN44" s="195"/>
      <c r="QBO44" s="195"/>
      <c r="QBP44" s="195"/>
      <c r="QBQ44" s="195"/>
      <c r="QBR44" s="195"/>
      <c r="QBS44" s="195"/>
      <c r="QBT44" s="195"/>
      <c r="QBU44" s="195"/>
      <c r="QBV44" s="195"/>
      <c r="QBW44" s="195"/>
      <c r="QBX44" s="195"/>
      <c r="QBY44" s="195"/>
      <c r="QBZ44" s="195"/>
      <c r="QCA44" s="195"/>
      <c r="QCB44" s="195"/>
      <c r="QCC44" s="195"/>
      <c r="QCD44" s="195"/>
      <c r="QCE44" s="195"/>
      <c r="QCF44" s="195"/>
      <c r="QCG44" s="195"/>
      <c r="QCH44" s="195"/>
      <c r="QCI44" s="195"/>
      <c r="QCJ44" s="195"/>
      <c r="QCK44" s="195"/>
      <c r="QCL44" s="195"/>
      <c r="QCM44" s="195"/>
      <c r="QCN44" s="195"/>
      <c r="QCO44" s="195"/>
      <c r="QCP44" s="195"/>
      <c r="QCQ44" s="195"/>
      <c r="QCR44" s="195"/>
      <c r="QCS44" s="195"/>
      <c r="QCT44" s="195"/>
      <c r="QCU44" s="195"/>
      <c r="QCV44" s="195"/>
      <c r="QCW44" s="195"/>
      <c r="QCX44" s="195"/>
      <c r="QCY44" s="195"/>
      <c r="QCZ44" s="195"/>
      <c r="QDA44" s="195"/>
      <c r="QDB44" s="195"/>
      <c r="QDC44" s="195"/>
      <c r="QDD44" s="195"/>
      <c r="QDE44" s="195"/>
      <c r="QDF44" s="195"/>
      <c r="QDG44" s="195"/>
      <c r="QDH44" s="195"/>
      <c r="QDI44" s="195"/>
      <c r="QDJ44" s="195"/>
      <c r="QDK44" s="195"/>
      <c r="QDL44" s="195"/>
      <c r="QDM44" s="195"/>
      <c r="QDN44" s="195"/>
      <c r="QDO44" s="195"/>
      <c r="QDP44" s="195"/>
      <c r="QDQ44" s="195"/>
      <c r="QDR44" s="195"/>
      <c r="QDS44" s="195"/>
      <c r="QDT44" s="195"/>
      <c r="QDU44" s="195"/>
      <c r="QDV44" s="195"/>
      <c r="QDW44" s="195"/>
      <c r="QDX44" s="195"/>
      <c r="QDY44" s="195"/>
      <c r="QDZ44" s="195"/>
      <c r="QEA44" s="195"/>
      <c r="QEB44" s="195"/>
      <c r="QEC44" s="195"/>
      <c r="QED44" s="195"/>
      <c r="QEE44" s="195"/>
      <c r="QEF44" s="195"/>
      <c r="QEG44" s="195"/>
      <c r="QEH44" s="195"/>
      <c r="QEI44" s="195"/>
      <c r="QEJ44" s="195"/>
      <c r="QEK44" s="195"/>
      <c r="QEL44" s="195"/>
      <c r="QEM44" s="195"/>
      <c r="QEN44" s="195"/>
      <c r="QEO44" s="195"/>
      <c r="QEP44" s="195"/>
      <c r="QEQ44" s="195"/>
      <c r="QER44" s="195"/>
      <c r="QES44" s="195"/>
      <c r="QET44" s="195"/>
      <c r="QEU44" s="195"/>
      <c r="QEV44" s="195"/>
      <c r="QEW44" s="195"/>
      <c r="QEX44" s="195"/>
      <c r="QEY44" s="195"/>
      <c r="QEZ44" s="195"/>
      <c r="QFA44" s="195"/>
      <c r="QFB44" s="195"/>
      <c r="QFC44" s="195"/>
      <c r="QFD44" s="195"/>
      <c r="QFE44" s="195"/>
      <c r="QFF44" s="195"/>
      <c r="QFG44" s="195"/>
      <c r="QFH44" s="195"/>
      <c r="QFI44" s="195"/>
      <c r="QFJ44" s="195"/>
      <c r="QFK44" s="195"/>
      <c r="QFL44" s="195"/>
      <c r="QFM44" s="195"/>
      <c r="QFN44" s="195"/>
      <c r="QFO44" s="195"/>
      <c r="QFP44" s="195"/>
      <c r="QFQ44" s="195"/>
      <c r="QFR44" s="195"/>
      <c r="QFS44" s="195"/>
      <c r="QFT44" s="195"/>
      <c r="QFU44" s="195"/>
      <c r="QFV44" s="195"/>
      <c r="QFW44" s="195"/>
      <c r="QFX44" s="195"/>
      <c r="QFY44" s="195"/>
      <c r="QFZ44" s="195"/>
      <c r="QGA44" s="195"/>
      <c r="QGB44" s="195"/>
      <c r="QGC44" s="195"/>
      <c r="QGD44" s="195"/>
      <c r="QGE44" s="195"/>
      <c r="QGF44" s="195"/>
      <c r="QGG44" s="195"/>
      <c r="QGH44" s="195"/>
      <c r="QGI44" s="195"/>
      <c r="QGJ44" s="195"/>
      <c r="QGK44" s="195"/>
      <c r="QGL44" s="195"/>
      <c r="QGM44" s="195"/>
      <c r="QGN44" s="195"/>
      <c r="QGO44" s="195"/>
      <c r="QGP44" s="195"/>
      <c r="QGQ44" s="195"/>
      <c r="QGR44" s="195"/>
      <c r="QGS44" s="195"/>
      <c r="QGT44" s="195"/>
      <c r="QGU44" s="195"/>
      <c r="QGV44" s="195"/>
      <c r="QGW44" s="195"/>
      <c r="QGX44" s="195"/>
      <c r="QGY44" s="195"/>
      <c r="QGZ44" s="195"/>
      <c r="QHA44" s="195"/>
      <c r="QHB44" s="195"/>
      <c r="QHC44" s="195"/>
      <c r="QHD44" s="195"/>
      <c r="QHE44" s="195"/>
      <c r="QHF44" s="195"/>
      <c r="QHG44" s="195"/>
      <c r="QHH44" s="195"/>
      <c r="QHI44" s="195"/>
      <c r="QHJ44" s="195"/>
      <c r="QHK44" s="195"/>
      <c r="QHL44" s="195"/>
      <c r="QHM44" s="195"/>
      <c r="QHN44" s="195"/>
      <c r="QHO44" s="195"/>
      <c r="QHP44" s="195"/>
      <c r="QHQ44" s="195"/>
      <c r="QHR44" s="195"/>
      <c r="QHS44" s="195"/>
      <c r="QHT44" s="195"/>
      <c r="QHU44" s="195"/>
      <c r="QHV44" s="195"/>
      <c r="QHW44" s="195"/>
      <c r="QHX44" s="195"/>
      <c r="QHY44" s="195"/>
      <c r="QHZ44" s="195"/>
      <c r="QIA44" s="195"/>
      <c r="QIB44" s="195"/>
      <c r="QIC44" s="195"/>
      <c r="QID44" s="195"/>
      <c r="QIE44" s="195"/>
      <c r="QIF44" s="195"/>
      <c r="QIG44" s="195"/>
      <c r="QIH44" s="195"/>
      <c r="QII44" s="195"/>
      <c r="QIJ44" s="195"/>
      <c r="QIK44" s="195"/>
      <c r="QIL44" s="195"/>
      <c r="QIM44" s="195"/>
      <c r="QIN44" s="195"/>
      <c r="QIO44" s="195"/>
      <c r="QIP44" s="195"/>
      <c r="QIQ44" s="195"/>
      <c r="QIR44" s="195"/>
      <c r="QIS44" s="195"/>
      <c r="QIT44" s="195"/>
      <c r="QIU44" s="195"/>
      <c r="QIV44" s="195"/>
      <c r="QIW44" s="195"/>
      <c r="QIX44" s="195"/>
      <c r="QIY44" s="195"/>
      <c r="QIZ44" s="195"/>
      <c r="QJA44" s="195"/>
      <c r="QJB44" s="195"/>
      <c r="QJC44" s="195"/>
      <c r="QJD44" s="195"/>
      <c r="QJE44" s="195"/>
      <c r="QJF44" s="195"/>
      <c r="QJG44" s="195"/>
      <c r="QJH44" s="195"/>
      <c r="QJI44" s="195"/>
      <c r="QJJ44" s="195"/>
      <c r="QJK44" s="195"/>
      <c r="QJL44" s="195"/>
      <c r="QJM44" s="195"/>
      <c r="QJN44" s="195"/>
      <c r="QJO44" s="195"/>
      <c r="QJP44" s="195"/>
      <c r="QJQ44" s="195"/>
      <c r="QJR44" s="195"/>
      <c r="QJS44" s="195"/>
      <c r="QJT44" s="195"/>
      <c r="QJU44" s="195"/>
      <c r="QJV44" s="195"/>
      <c r="QJW44" s="195"/>
      <c r="QJX44" s="195"/>
      <c r="QJY44" s="195"/>
      <c r="QJZ44" s="195"/>
      <c r="QKA44" s="195"/>
      <c r="QKB44" s="195"/>
      <c r="QKC44" s="195"/>
      <c r="QKD44" s="195"/>
      <c r="QKE44" s="195"/>
      <c r="QKF44" s="195"/>
      <c r="QKG44" s="195"/>
      <c r="QKH44" s="195"/>
      <c r="QKI44" s="195"/>
      <c r="QKJ44" s="195"/>
      <c r="QKK44" s="195"/>
      <c r="QKL44" s="195"/>
      <c r="QKM44" s="195"/>
      <c r="QKN44" s="195"/>
      <c r="QKO44" s="195"/>
      <c r="QKP44" s="195"/>
      <c r="QKQ44" s="195"/>
      <c r="QKR44" s="195"/>
      <c r="QKS44" s="195"/>
      <c r="QKT44" s="195"/>
      <c r="QKU44" s="195"/>
      <c r="QKV44" s="195"/>
      <c r="QKW44" s="195"/>
      <c r="QKX44" s="195"/>
      <c r="QKY44" s="195"/>
      <c r="QKZ44" s="195"/>
      <c r="QLA44" s="195"/>
      <c r="QLB44" s="195"/>
      <c r="QLC44" s="195"/>
      <c r="QLD44" s="195"/>
      <c r="QLE44" s="195"/>
      <c r="QLF44" s="195"/>
      <c r="QLG44" s="195"/>
      <c r="QLH44" s="195"/>
      <c r="QLI44" s="195"/>
      <c r="QLJ44" s="195"/>
      <c r="QLK44" s="195"/>
      <c r="QLL44" s="195"/>
      <c r="QLM44" s="195"/>
      <c r="QLN44" s="195"/>
      <c r="QLO44" s="195"/>
      <c r="QLP44" s="195"/>
      <c r="QLQ44" s="195"/>
      <c r="QLR44" s="195"/>
      <c r="QLS44" s="195"/>
      <c r="QLT44" s="195"/>
      <c r="QLU44" s="195"/>
      <c r="QLV44" s="195"/>
      <c r="QLW44" s="195"/>
      <c r="QLX44" s="195"/>
      <c r="QLY44" s="195"/>
      <c r="QLZ44" s="195"/>
      <c r="QMA44" s="195"/>
      <c r="QMB44" s="195"/>
      <c r="QMC44" s="195"/>
      <c r="QMD44" s="195"/>
      <c r="QME44" s="195"/>
      <c r="QMF44" s="195"/>
      <c r="QMG44" s="195"/>
      <c r="QMH44" s="195"/>
      <c r="QMI44" s="195"/>
      <c r="QMJ44" s="195"/>
      <c r="QMK44" s="195"/>
      <c r="QML44" s="195"/>
      <c r="QMM44" s="195"/>
      <c r="QMN44" s="195"/>
      <c r="QMO44" s="195"/>
      <c r="QMP44" s="195"/>
      <c r="QMQ44" s="195"/>
      <c r="QMR44" s="195"/>
      <c r="QMS44" s="195"/>
      <c r="QMT44" s="195"/>
      <c r="QMU44" s="195"/>
      <c r="QMV44" s="195"/>
      <c r="QMW44" s="195"/>
      <c r="QMX44" s="195"/>
      <c r="QMY44" s="195"/>
      <c r="QMZ44" s="195"/>
      <c r="QNA44" s="195"/>
      <c r="QNB44" s="195"/>
      <c r="QNC44" s="195"/>
      <c r="QND44" s="195"/>
      <c r="QNE44" s="195"/>
      <c r="QNF44" s="195"/>
      <c r="QNG44" s="195"/>
      <c r="QNH44" s="195"/>
      <c r="QNI44" s="195"/>
      <c r="QNJ44" s="195"/>
      <c r="QNK44" s="195"/>
      <c r="QNL44" s="195"/>
      <c r="QNM44" s="195"/>
      <c r="QNN44" s="195"/>
      <c r="QNO44" s="195"/>
      <c r="QNP44" s="195"/>
      <c r="QNQ44" s="195"/>
      <c r="QNR44" s="195"/>
      <c r="QNS44" s="195"/>
      <c r="QNT44" s="195"/>
      <c r="QNU44" s="195"/>
      <c r="QNV44" s="195"/>
      <c r="QNW44" s="195"/>
      <c r="QNX44" s="195"/>
      <c r="QNY44" s="195"/>
      <c r="QNZ44" s="195"/>
      <c r="QOA44" s="195"/>
      <c r="QOB44" s="195"/>
      <c r="QOC44" s="195"/>
      <c r="QOD44" s="195"/>
      <c r="QOE44" s="195"/>
      <c r="QOF44" s="195"/>
      <c r="QOG44" s="195"/>
      <c r="QOH44" s="195"/>
      <c r="QOI44" s="195"/>
      <c r="QOJ44" s="195"/>
      <c r="QOK44" s="195"/>
      <c r="QOL44" s="195"/>
      <c r="QOM44" s="195"/>
      <c r="QON44" s="195"/>
      <c r="QOO44" s="195"/>
      <c r="QOP44" s="195"/>
      <c r="QOQ44" s="195"/>
      <c r="QOR44" s="195"/>
      <c r="QOS44" s="195"/>
      <c r="QOT44" s="195"/>
      <c r="QOU44" s="195"/>
      <c r="QOV44" s="195"/>
      <c r="QOW44" s="195"/>
      <c r="QOX44" s="195"/>
      <c r="QOY44" s="195"/>
      <c r="QOZ44" s="195"/>
      <c r="QPA44" s="195"/>
      <c r="QPB44" s="195"/>
      <c r="QPC44" s="195"/>
      <c r="QPD44" s="195"/>
      <c r="QPE44" s="195"/>
      <c r="QPF44" s="195"/>
      <c r="QPG44" s="195"/>
      <c r="QPH44" s="195"/>
      <c r="QPI44" s="195"/>
      <c r="QPJ44" s="195"/>
      <c r="QPK44" s="195"/>
      <c r="QPL44" s="195"/>
      <c r="QPM44" s="195"/>
      <c r="QPN44" s="195"/>
      <c r="QPO44" s="195"/>
      <c r="QPP44" s="195"/>
      <c r="QPQ44" s="195"/>
      <c r="QPR44" s="195"/>
      <c r="QPS44" s="195"/>
      <c r="QPT44" s="195"/>
      <c r="QPU44" s="195"/>
      <c r="QPV44" s="195"/>
      <c r="QPW44" s="195"/>
      <c r="QPX44" s="195"/>
      <c r="QPY44" s="195"/>
      <c r="QPZ44" s="195"/>
      <c r="QQA44" s="195"/>
      <c r="QQB44" s="195"/>
      <c r="QQC44" s="195"/>
      <c r="QQD44" s="195"/>
      <c r="QQE44" s="195"/>
      <c r="QQF44" s="195"/>
      <c r="QQG44" s="195"/>
      <c r="QQH44" s="195"/>
      <c r="QQI44" s="195"/>
      <c r="QQJ44" s="195"/>
      <c r="QQK44" s="195"/>
      <c r="QQL44" s="195"/>
      <c r="QQM44" s="195"/>
      <c r="QQN44" s="195"/>
      <c r="QQO44" s="195"/>
      <c r="QQP44" s="195"/>
      <c r="QQQ44" s="195"/>
      <c r="QQR44" s="195"/>
      <c r="QQS44" s="195"/>
      <c r="QQT44" s="195"/>
      <c r="QQU44" s="195"/>
      <c r="QQV44" s="195"/>
      <c r="QQW44" s="195"/>
      <c r="QQX44" s="195"/>
      <c r="QQY44" s="195"/>
      <c r="QQZ44" s="195"/>
      <c r="QRA44" s="195"/>
      <c r="QRB44" s="195"/>
      <c r="QRC44" s="195"/>
      <c r="QRD44" s="195"/>
      <c r="QRE44" s="195"/>
      <c r="QRF44" s="195"/>
      <c r="QRG44" s="195"/>
      <c r="QRH44" s="195"/>
      <c r="QRI44" s="195"/>
      <c r="QRJ44" s="195"/>
      <c r="QRK44" s="195"/>
      <c r="QRL44" s="195"/>
      <c r="QRM44" s="195"/>
      <c r="QRN44" s="195"/>
      <c r="QRO44" s="195"/>
      <c r="QRP44" s="195"/>
      <c r="QRQ44" s="195"/>
      <c r="QRR44" s="195"/>
      <c r="QRS44" s="195"/>
      <c r="QRT44" s="195"/>
      <c r="QRU44" s="195"/>
      <c r="QRV44" s="195"/>
      <c r="QRW44" s="195"/>
      <c r="QRX44" s="195"/>
      <c r="QRY44" s="195"/>
      <c r="QRZ44" s="195"/>
      <c r="QSA44" s="195"/>
      <c r="QSB44" s="195"/>
      <c r="QSC44" s="195"/>
      <c r="QSD44" s="195"/>
      <c r="QSE44" s="195"/>
      <c r="QSF44" s="195"/>
      <c r="QSG44" s="195"/>
      <c r="QSH44" s="195"/>
      <c r="QSI44" s="195"/>
      <c r="QSJ44" s="195"/>
      <c r="QSK44" s="195"/>
      <c r="QSL44" s="195"/>
      <c r="QSM44" s="195"/>
      <c r="QSN44" s="195"/>
      <c r="QSO44" s="195"/>
      <c r="QSP44" s="195"/>
      <c r="QSQ44" s="195"/>
      <c r="QSR44" s="195"/>
      <c r="QSS44" s="195"/>
      <c r="QST44" s="195"/>
      <c r="QSU44" s="195"/>
      <c r="QSV44" s="195"/>
      <c r="QSW44" s="195"/>
      <c r="QSX44" s="195"/>
      <c r="QSY44" s="195"/>
      <c r="QSZ44" s="195"/>
      <c r="QTA44" s="195"/>
      <c r="QTB44" s="195"/>
      <c r="QTC44" s="195"/>
      <c r="QTD44" s="195"/>
      <c r="QTE44" s="195"/>
      <c r="QTF44" s="195"/>
      <c r="QTG44" s="195"/>
      <c r="QTH44" s="195"/>
      <c r="QTI44" s="195"/>
      <c r="QTJ44" s="195"/>
      <c r="QTK44" s="195"/>
      <c r="QTL44" s="195"/>
      <c r="QTM44" s="195"/>
      <c r="QTN44" s="195"/>
      <c r="QTO44" s="195"/>
      <c r="QTP44" s="195"/>
      <c r="QTQ44" s="195"/>
      <c r="QTR44" s="195"/>
      <c r="QTS44" s="195"/>
      <c r="QTT44" s="195"/>
      <c r="QTU44" s="195"/>
      <c r="QTV44" s="195"/>
      <c r="QTW44" s="195"/>
      <c r="QTX44" s="195"/>
      <c r="QTY44" s="195"/>
      <c r="QTZ44" s="195"/>
      <c r="QUA44" s="195"/>
      <c r="QUB44" s="195"/>
      <c r="QUC44" s="195"/>
      <c r="QUD44" s="195"/>
      <c r="QUE44" s="195"/>
      <c r="QUF44" s="195"/>
      <c r="QUG44" s="195"/>
      <c r="QUH44" s="195"/>
      <c r="QUI44" s="195"/>
      <c r="QUJ44" s="195"/>
      <c r="QUK44" s="195"/>
      <c r="QUL44" s="195"/>
      <c r="QUM44" s="195"/>
      <c r="QUN44" s="195"/>
      <c r="QUO44" s="195"/>
      <c r="QUP44" s="195"/>
      <c r="QUQ44" s="195"/>
      <c r="QUR44" s="195"/>
      <c r="QUS44" s="195"/>
      <c r="QUT44" s="195"/>
      <c r="QUU44" s="195"/>
      <c r="QUV44" s="195"/>
      <c r="QUW44" s="195"/>
      <c r="QUX44" s="195"/>
      <c r="QUY44" s="195"/>
      <c r="QUZ44" s="195"/>
      <c r="QVA44" s="195"/>
      <c r="QVB44" s="195"/>
      <c r="QVC44" s="195"/>
      <c r="QVD44" s="195"/>
      <c r="QVE44" s="195"/>
      <c r="QVF44" s="195"/>
      <c r="QVG44" s="195"/>
      <c r="QVH44" s="195"/>
      <c r="QVI44" s="195"/>
      <c r="QVJ44" s="195"/>
      <c r="QVK44" s="195"/>
      <c r="QVL44" s="195"/>
      <c r="QVM44" s="195"/>
      <c r="QVN44" s="195"/>
      <c r="QVO44" s="195"/>
      <c r="QVP44" s="195"/>
      <c r="QVQ44" s="195"/>
      <c r="QVR44" s="195"/>
      <c r="QVS44" s="195"/>
      <c r="QVT44" s="195"/>
      <c r="QVU44" s="195"/>
      <c r="QVV44" s="195"/>
      <c r="QVW44" s="195"/>
      <c r="QVX44" s="195"/>
      <c r="QVY44" s="195"/>
      <c r="QVZ44" s="195"/>
      <c r="QWA44" s="195"/>
      <c r="QWB44" s="195"/>
      <c r="QWC44" s="195"/>
      <c r="QWD44" s="195"/>
      <c r="QWE44" s="195"/>
      <c r="QWF44" s="195"/>
      <c r="QWG44" s="195"/>
      <c r="QWH44" s="195"/>
      <c r="QWI44" s="195"/>
      <c r="QWJ44" s="195"/>
      <c r="QWK44" s="195"/>
      <c r="QWL44" s="195"/>
      <c r="QWM44" s="195"/>
      <c r="QWN44" s="195"/>
      <c r="QWO44" s="195"/>
      <c r="QWP44" s="195"/>
      <c r="QWQ44" s="195"/>
      <c r="QWR44" s="195"/>
      <c r="QWS44" s="195"/>
      <c r="QWT44" s="195"/>
      <c r="QWU44" s="195"/>
      <c r="QWV44" s="195"/>
      <c r="QWW44" s="195"/>
      <c r="QWX44" s="195"/>
      <c r="QWY44" s="195"/>
      <c r="QWZ44" s="195"/>
      <c r="QXA44" s="195"/>
      <c r="QXB44" s="195"/>
      <c r="QXC44" s="195"/>
      <c r="QXD44" s="195"/>
      <c r="QXE44" s="195"/>
      <c r="QXF44" s="195"/>
      <c r="QXG44" s="195"/>
      <c r="QXH44" s="195"/>
      <c r="QXI44" s="195"/>
      <c r="QXJ44" s="195"/>
      <c r="QXK44" s="195"/>
      <c r="QXL44" s="195"/>
      <c r="QXM44" s="195"/>
      <c r="QXN44" s="195"/>
      <c r="QXO44" s="195"/>
      <c r="QXP44" s="195"/>
      <c r="QXQ44" s="195"/>
      <c r="QXR44" s="195"/>
      <c r="QXS44" s="195"/>
      <c r="QXT44" s="195"/>
      <c r="QXU44" s="195"/>
      <c r="QXV44" s="195"/>
      <c r="QXW44" s="195"/>
      <c r="QXX44" s="195"/>
      <c r="QXY44" s="195"/>
      <c r="QXZ44" s="195"/>
      <c r="QYA44" s="195"/>
      <c r="QYB44" s="195"/>
      <c r="QYC44" s="195"/>
      <c r="QYD44" s="195"/>
      <c r="QYE44" s="195"/>
      <c r="QYF44" s="195"/>
      <c r="QYG44" s="195"/>
      <c r="QYH44" s="195"/>
      <c r="QYI44" s="195"/>
      <c r="QYJ44" s="195"/>
      <c r="QYK44" s="195"/>
      <c r="QYL44" s="195"/>
      <c r="QYM44" s="195"/>
      <c r="QYN44" s="195"/>
      <c r="QYO44" s="195"/>
      <c r="QYP44" s="195"/>
      <c r="QYQ44" s="195"/>
      <c r="QYR44" s="195"/>
      <c r="QYS44" s="195"/>
      <c r="QYT44" s="195"/>
      <c r="QYU44" s="195"/>
      <c r="QYV44" s="195"/>
      <c r="QYW44" s="195"/>
      <c r="QYX44" s="195"/>
      <c r="QYY44" s="195"/>
      <c r="QYZ44" s="195"/>
      <c r="QZA44" s="195"/>
      <c r="QZB44" s="195"/>
      <c r="QZC44" s="195"/>
      <c r="QZD44" s="195"/>
      <c r="QZE44" s="195"/>
      <c r="QZF44" s="195"/>
      <c r="QZG44" s="195"/>
      <c r="QZH44" s="195"/>
      <c r="QZI44" s="195"/>
      <c r="QZJ44" s="195"/>
      <c r="QZK44" s="195"/>
      <c r="QZL44" s="195"/>
      <c r="QZM44" s="195"/>
      <c r="QZN44" s="195"/>
      <c r="QZO44" s="195"/>
      <c r="QZP44" s="195"/>
      <c r="QZQ44" s="195"/>
      <c r="QZR44" s="195"/>
      <c r="QZS44" s="195"/>
      <c r="QZT44" s="195"/>
      <c r="QZU44" s="195"/>
      <c r="QZV44" s="195"/>
      <c r="QZW44" s="195"/>
      <c r="QZX44" s="195"/>
      <c r="QZY44" s="195"/>
      <c r="QZZ44" s="195"/>
      <c r="RAA44" s="195"/>
      <c r="RAB44" s="195"/>
      <c r="RAC44" s="195"/>
      <c r="RAD44" s="195"/>
      <c r="RAE44" s="195"/>
      <c r="RAF44" s="195"/>
      <c r="RAG44" s="195"/>
      <c r="RAH44" s="195"/>
      <c r="RAI44" s="195"/>
      <c r="RAJ44" s="195"/>
      <c r="RAK44" s="195"/>
      <c r="RAL44" s="195"/>
      <c r="RAM44" s="195"/>
      <c r="RAN44" s="195"/>
      <c r="RAO44" s="195"/>
      <c r="RAP44" s="195"/>
      <c r="RAQ44" s="195"/>
      <c r="RAR44" s="195"/>
      <c r="RAS44" s="195"/>
      <c r="RAT44" s="195"/>
      <c r="RAU44" s="195"/>
      <c r="RAV44" s="195"/>
      <c r="RAW44" s="195"/>
      <c r="RAX44" s="195"/>
      <c r="RAY44" s="195"/>
      <c r="RAZ44" s="195"/>
      <c r="RBA44" s="195"/>
      <c r="RBB44" s="195"/>
      <c r="RBC44" s="195"/>
      <c r="RBD44" s="195"/>
      <c r="RBE44" s="195"/>
      <c r="RBF44" s="195"/>
      <c r="RBG44" s="195"/>
      <c r="RBH44" s="195"/>
      <c r="RBI44" s="195"/>
      <c r="RBJ44" s="195"/>
      <c r="RBK44" s="195"/>
      <c r="RBL44" s="195"/>
      <c r="RBM44" s="195"/>
      <c r="RBN44" s="195"/>
      <c r="RBO44" s="195"/>
      <c r="RBP44" s="195"/>
      <c r="RBQ44" s="195"/>
      <c r="RBR44" s="195"/>
      <c r="RBS44" s="195"/>
      <c r="RBT44" s="195"/>
      <c r="RBU44" s="195"/>
      <c r="RBV44" s="195"/>
      <c r="RBW44" s="195"/>
      <c r="RBX44" s="195"/>
      <c r="RBY44" s="195"/>
      <c r="RBZ44" s="195"/>
      <c r="RCA44" s="195"/>
      <c r="RCB44" s="195"/>
      <c r="RCC44" s="195"/>
      <c r="RCD44" s="195"/>
      <c r="RCE44" s="195"/>
      <c r="RCF44" s="195"/>
      <c r="RCG44" s="195"/>
      <c r="RCH44" s="195"/>
      <c r="RCI44" s="195"/>
      <c r="RCJ44" s="195"/>
      <c r="RCK44" s="195"/>
      <c r="RCL44" s="195"/>
      <c r="RCM44" s="195"/>
      <c r="RCN44" s="195"/>
      <c r="RCO44" s="195"/>
      <c r="RCP44" s="195"/>
      <c r="RCQ44" s="195"/>
      <c r="RCR44" s="195"/>
      <c r="RCS44" s="195"/>
      <c r="RCT44" s="195"/>
      <c r="RCU44" s="195"/>
      <c r="RCV44" s="195"/>
      <c r="RCW44" s="195"/>
      <c r="RCX44" s="195"/>
      <c r="RCY44" s="195"/>
      <c r="RCZ44" s="195"/>
      <c r="RDA44" s="195"/>
      <c r="RDB44" s="195"/>
      <c r="RDC44" s="195"/>
      <c r="RDD44" s="195"/>
      <c r="RDE44" s="195"/>
      <c r="RDF44" s="195"/>
      <c r="RDG44" s="195"/>
      <c r="RDH44" s="195"/>
      <c r="RDI44" s="195"/>
      <c r="RDJ44" s="195"/>
      <c r="RDK44" s="195"/>
      <c r="RDL44" s="195"/>
      <c r="RDM44" s="195"/>
      <c r="RDN44" s="195"/>
      <c r="RDO44" s="195"/>
      <c r="RDP44" s="195"/>
      <c r="RDQ44" s="195"/>
      <c r="RDR44" s="195"/>
      <c r="RDS44" s="195"/>
      <c r="RDT44" s="195"/>
      <c r="RDU44" s="195"/>
      <c r="RDV44" s="195"/>
      <c r="RDW44" s="195"/>
      <c r="RDX44" s="195"/>
      <c r="RDY44" s="195"/>
      <c r="RDZ44" s="195"/>
      <c r="REA44" s="195"/>
      <c r="REB44" s="195"/>
      <c r="REC44" s="195"/>
      <c r="RED44" s="195"/>
      <c r="REE44" s="195"/>
      <c r="REF44" s="195"/>
      <c r="REG44" s="195"/>
      <c r="REH44" s="195"/>
      <c r="REI44" s="195"/>
      <c r="REJ44" s="195"/>
      <c r="REK44" s="195"/>
      <c r="REL44" s="195"/>
      <c r="REM44" s="195"/>
      <c r="REN44" s="195"/>
      <c r="REO44" s="195"/>
      <c r="REP44" s="195"/>
      <c r="REQ44" s="195"/>
      <c r="RER44" s="195"/>
      <c r="RES44" s="195"/>
      <c r="RET44" s="195"/>
      <c r="REU44" s="195"/>
      <c r="REV44" s="195"/>
      <c r="REW44" s="195"/>
      <c r="REX44" s="195"/>
      <c r="REY44" s="195"/>
      <c r="REZ44" s="195"/>
      <c r="RFA44" s="195"/>
      <c r="RFB44" s="195"/>
      <c r="RFC44" s="195"/>
      <c r="RFD44" s="195"/>
      <c r="RFE44" s="195"/>
      <c r="RFF44" s="195"/>
      <c r="RFG44" s="195"/>
      <c r="RFH44" s="195"/>
      <c r="RFI44" s="195"/>
      <c r="RFJ44" s="195"/>
      <c r="RFK44" s="195"/>
      <c r="RFL44" s="195"/>
      <c r="RFM44" s="195"/>
      <c r="RFN44" s="195"/>
      <c r="RFO44" s="195"/>
      <c r="RFP44" s="195"/>
      <c r="RFQ44" s="195"/>
      <c r="RFR44" s="195"/>
      <c r="RFS44" s="195"/>
      <c r="RFT44" s="195"/>
      <c r="RFU44" s="195"/>
      <c r="RFV44" s="195"/>
      <c r="RFW44" s="195"/>
      <c r="RFX44" s="195"/>
      <c r="RFY44" s="195"/>
      <c r="RFZ44" s="195"/>
      <c r="RGA44" s="195"/>
      <c r="RGB44" s="195"/>
      <c r="RGC44" s="195"/>
      <c r="RGD44" s="195"/>
      <c r="RGE44" s="195"/>
      <c r="RGF44" s="195"/>
      <c r="RGG44" s="195"/>
      <c r="RGH44" s="195"/>
      <c r="RGI44" s="195"/>
      <c r="RGJ44" s="195"/>
      <c r="RGK44" s="195"/>
      <c r="RGL44" s="195"/>
      <c r="RGM44" s="195"/>
      <c r="RGN44" s="195"/>
      <c r="RGO44" s="195"/>
      <c r="RGP44" s="195"/>
      <c r="RGQ44" s="195"/>
      <c r="RGR44" s="195"/>
      <c r="RGS44" s="195"/>
      <c r="RGT44" s="195"/>
      <c r="RGU44" s="195"/>
      <c r="RGV44" s="195"/>
      <c r="RGW44" s="195"/>
      <c r="RGX44" s="195"/>
      <c r="RGY44" s="195"/>
      <c r="RGZ44" s="195"/>
      <c r="RHA44" s="195"/>
      <c r="RHB44" s="195"/>
      <c r="RHC44" s="195"/>
      <c r="RHD44" s="195"/>
      <c r="RHE44" s="195"/>
      <c r="RHF44" s="195"/>
      <c r="RHG44" s="195"/>
      <c r="RHH44" s="195"/>
      <c r="RHI44" s="195"/>
      <c r="RHJ44" s="195"/>
      <c r="RHK44" s="195"/>
      <c r="RHL44" s="195"/>
      <c r="RHM44" s="195"/>
      <c r="RHN44" s="195"/>
      <c r="RHO44" s="195"/>
      <c r="RHP44" s="195"/>
      <c r="RHQ44" s="195"/>
      <c r="RHR44" s="195"/>
      <c r="RHS44" s="195"/>
      <c r="RHT44" s="195"/>
      <c r="RHU44" s="195"/>
      <c r="RHV44" s="195"/>
      <c r="RHW44" s="195"/>
      <c r="RHX44" s="195"/>
      <c r="RHY44" s="195"/>
      <c r="RHZ44" s="195"/>
      <c r="RIA44" s="195"/>
      <c r="RIB44" s="195"/>
      <c r="RIC44" s="195"/>
      <c r="RID44" s="195"/>
      <c r="RIE44" s="195"/>
      <c r="RIF44" s="195"/>
      <c r="RIG44" s="195"/>
      <c r="RIH44" s="195"/>
      <c r="RII44" s="195"/>
      <c r="RIJ44" s="195"/>
      <c r="RIK44" s="195"/>
      <c r="RIL44" s="195"/>
      <c r="RIM44" s="195"/>
      <c r="RIN44" s="195"/>
      <c r="RIO44" s="195"/>
      <c r="RIP44" s="195"/>
      <c r="RIQ44" s="195"/>
      <c r="RIR44" s="195"/>
      <c r="RIS44" s="195"/>
      <c r="RIT44" s="195"/>
      <c r="RIU44" s="195"/>
      <c r="RIV44" s="195"/>
      <c r="RIW44" s="195"/>
      <c r="RIX44" s="195"/>
      <c r="RIY44" s="195"/>
      <c r="RIZ44" s="195"/>
      <c r="RJA44" s="195"/>
      <c r="RJB44" s="195"/>
      <c r="RJC44" s="195"/>
      <c r="RJD44" s="195"/>
      <c r="RJE44" s="195"/>
      <c r="RJF44" s="195"/>
      <c r="RJG44" s="195"/>
      <c r="RJH44" s="195"/>
      <c r="RJI44" s="195"/>
      <c r="RJJ44" s="195"/>
      <c r="RJK44" s="195"/>
      <c r="RJL44" s="195"/>
      <c r="RJM44" s="195"/>
      <c r="RJN44" s="195"/>
      <c r="RJO44" s="195"/>
      <c r="RJP44" s="195"/>
      <c r="RJQ44" s="195"/>
      <c r="RJR44" s="195"/>
      <c r="RJS44" s="195"/>
      <c r="RJT44" s="195"/>
      <c r="RJU44" s="195"/>
      <c r="RJV44" s="195"/>
      <c r="RJW44" s="195"/>
      <c r="RJX44" s="195"/>
      <c r="RJY44" s="195"/>
      <c r="RJZ44" s="195"/>
      <c r="RKA44" s="195"/>
      <c r="RKB44" s="195"/>
      <c r="RKC44" s="195"/>
      <c r="RKD44" s="195"/>
      <c r="RKE44" s="195"/>
      <c r="RKF44" s="195"/>
      <c r="RKG44" s="195"/>
      <c r="RKH44" s="195"/>
      <c r="RKI44" s="195"/>
      <c r="RKJ44" s="195"/>
      <c r="RKK44" s="195"/>
      <c r="RKL44" s="195"/>
      <c r="RKM44" s="195"/>
      <c r="RKN44" s="195"/>
      <c r="RKO44" s="195"/>
      <c r="RKP44" s="195"/>
      <c r="RKQ44" s="195"/>
      <c r="RKR44" s="195"/>
      <c r="RKS44" s="195"/>
      <c r="RKT44" s="195"/>
      <c r="RKU44" s="195"/>
      <c r="RKV44" s="195"/>
      <c r="RKW44" s="195"/>
      <c r="RKX44" s="195"/>
      <c r="RKY44" s="195"/>
      <c r="RKZ44" s="195"/>
      <c r="RLA44" s="195"/>
      <c r="RLB44" s="195"/>
      <c r="RLC44" s="195"/>
      <c r="RLD44" s="195"/>
      <c r="RLE44" s="195"/>
      <c r="RLF44" s="195"/>
      <c r="RLG44" s="195"/>
      <c r="RLH44" s="195"/>
      <c r="RLI44" s="195"/>
      <c r="RLJ44" s="195"/>
      <c r="RLK44" s="195"/>
      <c r="RLL44" s="195"/>
      <c r="RLM44" s="195"/>
      <c r="RLN44" s="195"/>
      <c r="RLO44" s="195"/>
      <c r="RLP44" s="195"/>
      <c r="RLQ44" s="195"/>
      <c r="RLR44" s="195"/>
      <c r="RLS44" s="195"/>
      <c r="RLT44" s="195"/>
      <c r="RLU44" s="195"/>
      <c r="RLV44" s="195"/>
      <c r="RLW44" s="195"/>
      <c r="RLX44" s="195"/>
      <c r="RLY44" s="195"/>
      <c r="RLZ44" s="195"/>
      <c r="RMA44" s="195"/>
      <c r="RMB44" s="195"/>
      <c r="RMC44" s="195"/>
      <c r="RMD44" s="195"/>
      <c r="RME44" s="195"/>
      <c r="RMF44" s="195"/>
      <c r="RMG44" s="195"/>
      <c r="RMH44" s="195"/>
      <c r="RMI44" s="195"/>
      <c r="RMJ44" s="195"/>
      <c r="RMK44" s="195"/>
      <c r="RML44" s="195"/>
      <c r="RMM44" s="195"/>
      <c r="RMN44" s="195"/>
      <c r="RMO44" s="195"/>
      <c r="RMP44" s="195"/>
      <c r="RMQ44" s="195"/>
      <c r="RMR44" s="195"/>
      <c r="RMS44" s="195"/>
      <c r="RMT44" s="195"/>
      <c r="RMU44" s="195"/>
      <c r="RMV44" s="195"/>
      <c r="RMW44" s="195"/>
      <c r="RMX44" s="195"/>
      <c r="RMY44" s="195"/>
      <c r="RMZ44" s="195"/>
      <c r="RNA44" s="195"/>
      <c r="RNB44" s="195"/>
      <c r="RNC44" s="195"/>
      <c r="RND44" s="195"/>
      <c r="RNE44" s="195"/>
      <c r="RNF44" s="195"/>
      <c r="RNG44" s="195"/>
      <c r="RNH44" s="195"/>
      <c r="RNI44" s="195"/>
      <c r="RNJ44" s="195"/>
      <c r="RNK44" s="195"/>
      <c r="RNL44" s="195"/>
      <c r="RNM44" s="195"/>
      <c r="RNN44" s="195"/>
      <c r="RNO44" s="195"/>
      <c r="RNP44" s="195"/>
      <c r="RNQ44" s="195"/>
      <c r="RNR44" s="195"/>
      <c r="RNS44" s="195"/>
      <c r="RNT44" s="195"/>
      <c r="RNU44" s="195"/>
      <c r="RNV44" s="195"/>
      <c r="RNW44" s="195"/>
      <c r="RNX44" s="195"/>
      <c r="RNY44" s="195"/>
      <c r="RNZ44" s="195"/>
      <c r="ROA44" s="195"/>
      <c r="ROB44" s="195"/>
      <c r="ROC44" s="195"/>
      <c r="ROD44" s="195"/>
      <c r="ROE44" s="195"/>
      <c r="ROF44" s="195"/>
      <c r="ROG44" s="195"/>
      <c r="ROH44" s="195"/>
      <c r="ROI44" s="195"/>
      <c r="ROJ44" s="195"/>
      <c r="ROK44" s="195"/>
      <c r="ROL44" s="195"/>
      <c r="ROM44" s="195"/>
      <c r="RON44" s="195"/>
      <c r="ROO44" s="195"/>
      <c r="ROP44" s="195"/>
      <c r="ROQ44" s="195"/>
      <c r="ROR44" s="195"/>
      <c r="ROS44" s="195"/>
      <c r="ROT44" s="195"/>
      <c r="ROU44" s="195"/>
      <c r="ROV44" s="195"/>
      <c r="ROW44" s="195"/>
      <c r="ROX44" s="195"/>
      <c r="ROY44" s="195"/>
      <c r="ROZ44" s="195"/>
      <c r="RPA44" s="195"/>
      <c r="RPB44" s="195"/>
      <c r="RPC44" s="195"/>
      <c r="RPD44" s="195"/>
      <c r="RPE44" s="195"/>
      <c r="RPF44" s="195"/>
      <c r="RPG44" s="195"/>
      <c r="RPH44" s="195"/>
      <c r="RPI44" s="195"/>
      <c r="RPJ44" s="195"/>
      <c r="RPK44" s="195"/>
      <c r="RPL44" s="195"/>
      <c r="RPM44" s="195"/>
      <c r="RPN44" s="195"/>
      <c r="RPO44" s="195"/>
      <c r="RPP44" s="195"/>
      <c r="RPQ44" s="195"/>
      <c r="RPR44" s="195"/>
      <c r="RPS44" s="195"/>
      <c r="RPT44" s="195"/>
      <c r="RPU44" s="195"/>
      <c r="RPV44" s="195"/>
      <c r="RPW44" s="195"/>
      <c r="RPX44" s="195"/>
      <c r="RPY44" s="195"/>
      <c r="RPZ44" s="195"/>
      <c r="RQA44" s="195"/>
      <c r="RQB44" s="195"/>
      <c r="RQC44" s="195"/>
      <c r="RQD44" s="195"/>
      <c r="RQE44" s="195"/>
      <c r="RQF44" s="195"/>
      <c r="RQG44" s="195"/>
      <c r="RQH44" s="195"/>
      <c r="RQI44" s="195"/>
      <c r="RQJ44" s="195"/>
      <c r="RQK44" s="195"/>
      <c r="RQL44" s="195"/>
      <c r="RQM44" s="195"/>
      <c r="RQN44" s="195"/>
      <c r="RQO44" s="195"/>
      <c r="RQP44" s="195"/>
      <c r="RQQ44" s="195"/>
      <c r="RQR44" s="195"/>
      <c r="RQS44" s="195"/>
      <c r="RQT44" s="195"/>
      <c r="RQU44" s="195"/>
      <c r="RQV44" s="195"/>
      <c r="RQW44" s="195"/>
      <c r="RQX44" s="195"/>
      <c r="RQY44" s="195"/>
      <c r="RQZ44" s="195"/>
      <c r="RRA44" s="195"/>
      <c r="RRB44" s="195"/>
      <c r="RRC44" s="195"/>
      <c r="RRD44" s="195"/>
      <c r="RRE44" s="195"/>
      <c r="RRF44" s="195"/>
      <c r="RRG44" s="195"/>
      <c r="RRH44" s="195"/>
      <c r="RRI44" s="195"/>
      <c r="RRJ44" s="195"/>
      <c r="RRK44" s="195"/>
      <c r="RRL44" s="195"/>
      <c r="RRM44" s="195"/>
      <c r="RRN44" s="195"/>
      <c r="RRO44" s="195"/>
      <c r="RRP44" s="195"/>
      <c r="RRQ44" s="195"/>
      <c r="RRR44" s="195"/>
      <c r="RRS44" s="195"/>
      <c r="RRT44" s="195"/>
      <c r="RRU44" s="195"/>
      <c r="RRV44" s="195"/>
      <c r="RRW44" s="195"/>
      <c r="RRX44" s="195"/>
      <c r="RRY44" s="195"/>
      <c r="RRZ44" s="195"/>
      <c r="RSA44" s="195"/>
      <c r="RSB44" s="195"/>
      <c r="RSC44" s="195"/>
      <c r="RSD44" s="195"/>
      <c r="RSE44" s="195"/>
      <c r="RSF44" s="195"/>
      <c r="RSG44" s="195"/>
      <c r="RSH44" s="195"/>
      <c r="RSI44" s="195"/>
      <c r="RSJ44" s="195"/>
      <c r="RSK44" s="195"/>
      <c r="RSL44" s="195"/>
      <c r="RSM44" s="195"/>
      <c r="RSN44" s="195"/>
      <c r="RSO44" s="195"/>
      <c r="RSP44" s="195"/>
      <c r="RSQ44" s="195"/>
      <c r="RSR44" s="195"/>
      <c r="RSS44" s="195"/>
      <c r="RST44" s="195"/>
      <c r="RSU44" s="195"/>
      <c r="RSV44" s="195"/>
      <c r="RSW44" s="195"/>
      <c r="RSX44" s="195"/>
      <c r="RSY44" s="195"/>
      <c r="RSZ44" s="195"/>
      <c r="RTA44" s="195"/>
      <c r="RTB44" s="195"/>
      <c r="RTC44" s="195"/>
      <c r="RTD44" s="195"/>
      <c r="RTE44" s="195"/>
      <c r="RTF44" s="195"/>
      <c r="RTG44" s="195"/>
      <c r="RTH44" s="195"/>
      <c r="RTI44" s="195"/>
      <c r="RTJ44" s="195"/>
      <c r="RTK44" s="195"/>
      <c r="RTL44" s="195"/>
      <c r="RTM44" s="195"/>
      <c r="RTN44" s="195"/>
      <c r="RTO44" s="195"/>
      <c r="RTP44" s="195"/>
      <c r="RTQ44" s="195"/>
      <c r="RTR44" s="195"/>
      <c r="RTS44" s="195"/>
      <c r="RTT44" s="195"/>
      <c r="RTU44" s="195"/>
      <c r="RTV44" s="195"/>
      <c r="RTW44" s="195"/>
      <c r="RTX44" s="195"/>
      <c r="RTY44" s="195"/>
      <c r="RTZ44" s="195"/>
      <c r="RUA44" s="195"/>
      <c r="RUB44" s="195"/>
      <c r="RUC44" s="195"/>
      <c r="RUD44" s="195"/>
      <c r="RUE44" s="195"/>
      <c r="RUF44" s="195"/>
      <c r="RUG44" s="195"/>
      <c r="RUH44" s="195"/>
      <c r="RUI44" s="195"/>
      <c r="RUJ44" s="195"/>
      <c r="RUK44" s="195"/>
      <c r="RUL44" s="195"/>
      <c r="RUM44" s="195"/>
      <c r="RUN44" s="195"/>
      <c r="RUO44" s="195"/>
      <c r="RUP44" s="195"/>
      <c r="RUQ44" s="195"/>
      <c r="RUR44" s="195"/>
      <c r="RUS44" s="195"/>
      <c r="RUT44" s="195"/>
      <c r="RUU44" s="195"/>
      <c r="RUV44" s="195"/>
      <c r="RUW44" s="195"/>
      <c r="RUX44" s="195"/>
      <c r="RUY44" s="195"/>
      <c r="RUZ44" s="195"/>
      <c r="RVA44" s="195"/>
      <c r="RVB44" s="195"/>
      <c r="RVC44" s="195"/>
      <c r="RVD44" s="195"/>
      <c r="RVE44" s="195"/>
      <c r="RVF44" s="195"/>
      <c r="RVG44" s="195"/>
      <c r="RVH44" s="195"/>
      <c r="RVI44" s="195"/>
      <c r="RVJ44" s="195"/>
      <c r="RVK44" s="195"/>
      <c r="RVL44" s="195"/>
      <c r="RVM44" s="195"/>
      <c r="RVN44" s="195"/>
      <c r="RVO44" s="195"/>
      <c r="RVP44" s="195"/>
      <c r="RVQ44" s="195"/>
      <c r="RVR44" s="195"/>
      <c r="RVS44" s="195"/>
      <c r="RVT44" s="195"/>
      <c r="RVU44" s="195"/>
      <c r="RVV44" s="195"/>
      <c r="RVW44" s="195"/>
      <c r="RVX44" s="195"/>
      <c r="RVY44" s="195"/>
      <c r="RVZ44" s="195"/>
      <c r="RWA44" s="195"/>
      <c r="RWB44" s="195"/>
      <c r="RWC44" s="195"/>
      <c r="RWD44" s="195"/>
      <c r="RWE44" s="195"/>
      <c r="RWF44" s="195"/>
      <c r="RWG44" s="195"/>
      <c r="RWH44" s="195"/>
      <c r="RWI44" s="195"/>
      <c r="RWJ44" s="195"/>
      <c r="RWK44" s="195"/>
      <c r="RWL44" s="195"/>
      <c r="RWM44" s="195"/>
      <c r="RWN44" s="195"/>
      <c r="RWO44" s="195"/>
      <c r="RWP44" s="195"/>
      <c r="RWQ44" s="195"/>
      <c r="RWR44" s="195"/>
      <c r="RWS44" s="195"/>
      <c r="RWT44" s="195"/>
      <c r="RWU44" s="195"/>
      <c r="RWV44" s="195"/>
      <c r="RWW44" s="195"/>
      <c r="RWX44" s="195"/>
      <c r="RWY44" s="195"/>
      <c r="RWZ44" s="195"/>
      <c r="RXA44" s="195"/>
      <c r="RXB44" s="195"/>
      <c r="RXC44" s="195"/>
      <c r="RXD44" s="195"/>
      <c r="RXE44" s="195"/>
      <c r="RXF44" s="195"/>
      <c r="RXG44" s="195"/>
      <c r="RXH44" s="195"/>
      <c r="RXI44" s="195"/>
      <c r="RXJ44" s="195"/>
      <c r="RXK44" s="195"/>
      <c r="RXL44" s="195"/>
      <c r="RXM44" s="195"/>
      <c r="RXN44" s="195"/>
      <c r="RXO44" s="195"/>
      <c r="RXP44" s="195"/>
      <c r="RXQ44" s="195"/>
      <c r="RXR44" s="195"/>
      <c r="RXS44" s="195"/>
      <c r="RXT44" s="195"/>
      <c r="RXU44" s="195"/>
      <c r="RXV44" s="195"/>
      <c r="RXW44" s="195"/>
      <c r="RXX44" s="195"/>
      <c r="RXY44" s="195"/>
      <c r="RXZ44" s="195"/>
      <c r="RYA44" s="195"/>
      <c r="RYB44" s="195"/>
      <c r="RYC44" s="195"/>
      <c r="RYD44" s="195"/>
      <c r="RYE44" s="195"/>
      <c r="RYF44" s="195"/>
      <c r="RYG44" s="195"/>
      <c r="RYH44" s="195"/>
      <c r="RYI44" s="195"/>
      <c r="RYJ44" s="195"/>
      <c r="RYK44" s="195"/>
      <c r="RYL44" s="195"/>
      <c r="RYM44" s="195"/>
      <c r="RYN44" s="195"/>
      <c r="RYO44" s="195"/>
      <c r="RYP44" s="195"/>
      <c r="RYQ44" s="195"/>
      <c r="RYR44" s="195"/>
      <c r="RYS44" s="195"/>
      <c r="RYT44" s="195"/>
      <c r="RYU44" s="195"/>
      <c r="RYV44" s="195"/>
      <c r="RYW44" s="195"/>
      <c r="RYX44" s="195"/>
      <c r="RYY44" s="195"/>
      <c r="RYZ44" s="195"/>
      <c r="RZA44" s="195"/>
      <c r="RZB44" s="195"/>
      <c r="RZC44" s="195"/>
      <c r="RZD44" s="195"/>
      <c r="RZE44" s="195"/>
      <c r="RZF44" s="195"/>
      <c r="RZG44" s="195"/>
      <c r="RZH44" s="195"/>
      <c r="RZI44" s="195"/>
      <c r="RZJ44" s="195"/>
      <c r="RZK44" s="195"/>
      <c r="RZL44" s="195"/>
      <c r="RZM44" s="195"/>
      <c r="RZN44" s="195"/>
      <c r="RZO44" s="195"/>
      <c r="RZP44" s="195"/>
      <c r="RZQ44" s="195"/>
      <c r="RZR44" s="195"/>
      <c r="RZS44" s="195"/>
      <c r="RZT44" s="195"/>
      <c r="RZU44" s="195"/>
      <c r="RZV44" s="195"/>
      <c r="RZW44" s="195"/>
      <c r="RZX44" s="195"/>
      <c r="RZY44" s="195"/>
      <c r="RZZ44" s="195"/>
      <c r="SAA44" s="195"/>
      <c r="SAB44" s="195"/>
      <c r="SAC44" s="195"/>
      <c r="SAD44" s="195"/>
      <c r="SAE44" s="195"/>
      <c r="SAF44" s="195"/>
      <c r="SAG44" s="195"/>
      <c r="SAH44" s="195"/>
      <c r="SAI44" s="195"/>
      <c r="SAJ44" s="195"/>
      <c r="SAK44" s="195"/>
      <c r="SAL44" s="195"/>
      <c r="SAM44" s="195"/>
      <c r="SAN44" s="195"/>
      <c r="SAO44" s="195"/>
      <c r="SAP44" s="195"/>
      <c r="SAQ44" s="195"/>
      <c r="SAR44" s="195"/>
      <c r="SAS44" s="195"/>
      <c r="SAT44" s="195"/>
      <c r="SAU44" s="195"/>
      <c r="SAV44" s="195"/>
      <c r="SAW44" s="195"/>
      <c r="SAX44" s="195"/>
      <c r="SAY44" s="195"/>
      <c r="SAZ44" s="195"/>
      <c r="SBA44" s="195"/>
      <c r="SBB44" s="195"/>
      <c r="SBC44" s="195"/>
      <c r="SBD44" s="195"/>
      <c r="SBE44" s="195"/>
      <c r="SBF44" s="195"/>
      <c r="SBG44" s="195"/>
      <c r="SBH44" s="195"/>
      <c r="SBI44" s="195"/>
      <c r="SBJ44" s="195"/>
      <c r="SBK44" s="195"/>
      <c r="SBL44" s="195"/>
      <c r="SBM44" s="195"/>
      <c r="SBN44" s="195"/>
      <c r="SBO44" s="195"/>
      <c r="SBP44" s="195"/>
      <c r="SBQ44" s="195"/>
      <c r="SBR44" s="195"/>
      <c r="SBS44" s="195"/>
      <c r="SBT44" s="195"/>
      <c r="SBU44" s="195"/>
      <c r="SBV44" s="195"/>
      <c r="SBW44" s="195"/>
      <c r="SBX44" s="195"/>
      <c r="SBY44" s="195"/>
      <c r="SBZ44" s="195"/>
      <c r="SCA44" s="195"/>
      <c r="SCB44" s="195"/>
      <c r="SCC44" s="195"/>
      <c r="SCD44" s="195"/>
      <c r="SCE44" s="195"/>
      <c r="SCF44" s="195"/>
      <c r="SCG44" s="195"/>
      <c r="SCH44" s="195"/>
      <c r="SCI44" s="195"/>
      <c r="SCJ44" s="195"/>
      <c r="SCK44" s="195"/>
      <c r="SCL44" s="195"/>
      <c r="SCM44" s="195"/>
      <c r="SCN44" s="195"/>
      <c r="SCO44" s="195"/>
      <c r="SCP44" s="195"/>
      <c r="SCQ44" s="195"/>
      <c r="SCR44" s="195"/>
      <c r="SCS44" s="195"/>
      <c r="SCT44" s="195"/>
      <c r="SCU44" s="195"/>
      <c r="SCV44" s="195"/>
      <c r="SCW44" s="195"/>
      <c r="SCX44" s="195"/>
      <c r="SCY44" s="195"/>
      <c r="SCZ44" s="195"/>
      <c r="SDA44" s="195"/>
      <c r="SDB44" s="195"/>
      <c r="SDC44" s="195"/>
      <c r="SDD44" s="195"/>
      <c r="SDE44" s="195"/>
      <c r="SDF44" s="195"/>
      <c r="SDG44" s="195"/>
      <c r="SDH44" s="195"/>
      <c r="SDI44" s="195"/>
      <c r="SDJ44" s="195"/>
      <c r="SDK44" s="195"/>
      <c r="SDL44" s="195"/>
      <c r="SDM44" s="195"/>
      <c r="SDN44" s="195"/>
      <c r="SDO44" s="195"/>
      <c r="SDP44" s="195"/>
      <c r="SDQ44" s="195"/>
      <c r="SDR44" s="195"/>
      <c r="SDS44" s="195"/>
      <c r="SDT44" s="195"/>
      <c r="SDU44" s="195"/>
      <c r="SDV44" s="195"/>
      <c r="SDW44" s="195"/>
      <c r="SDX44" s="195"/>
      <c r="SDY44" s="195"/>
      <c r="SDZ44" s="195"/>
      <c r="SEA44" s="195"/>
      <c r="SEB44" s="195"/>
      <c r="SEC44" s="195"/>
      <c r="SED44" s="195"/>
      <c r="SEE44" s="195"/>
      <c r="SEF44" s="195"/>
      <c r="SEG44" s="195"/>
      <c r="SEH44" s="195"/>
      <c r="SEI44" s="195"/>
      <c r="SEJ44" s="195"/>
      <c r="SEK44" s="195"/>
      <c r="SEL44" s="195"/>
      <c r="SEM44" s="195"/>
      <c r="SEN44" s="195"/>
      <c r="SEO44" s="195"/>
      <c r="SEP44" s="195"/>
      <c r="SEQ44" s="195"/>
      <c r="SER44" s="195"/>
      <c r="SES44" s="195"/>
      <c r="SET44" s="195"/>
      <c r="SEU44" s="195"/>
      <c r="SEV44" s="195"/>
      <c r="SEW44" s="195"/>
      <c r="SEX44" s="195"/>
      <c r="SEY44" s="195"/>
      <c r="SEZ44" s="195"/>
      <c r="SFA44" s="195"/>
      <c r="SFB44" s="195"/>
      <c r="SFC44" s="195"/>
      <c r="SFD44" s="195"/>
      <c r="SFE44" s="195"/>
      <c r="SFF44" s="195"/>
      <c r="SFG44" s="195"/>
      <c r="SFH44" s="195"/>
      <c r="SFI44" s="195"/>
      <c r="SFJ44" s="195"/>
      <c r="SFK44" s="195"/>
      <c r="SFL44" s="195"/>
      <c r="SFM44" s="195"/>
      <c r="SFN44" s="195"/>
      <c r="SFO44" s="195"/>
      <c r="SFP44" s="195"/>
      <c r="SFQ44" s="195"/>
      <c r="SFR44" s="195"/>
      <c r="SFS44" s="195"/>
      <c r="SFT44" s="195"/>
      <c r="SFU44" s="195"/>
      <c r="SFV44" s="195"/>
      <c r="SFW44" s="195"/>
      <c r="SFX44" s="195"/>
      <c r="SFY44" s="195"/>
      <c r="SFZ44" s="195"/>
      <c r="SGA44" s="195"/>
      <c r="SGB44" s="195"/>
      <c r="SGC44" s="195"/>
      <c r="SGD44" s="195"/>
      <c r="SGE44" s="195"/>
      <c r="SGF44" s="195"/>
      <c r="SGG44" s="195"/>
      <c r="SGH44" s="195"/>
      <c r="SGI44" s="195"/>
      <c r="SGJ44" s="195"/>
      <c r="SGK44" s="195"/>
      <c r="SGL44" s="195"/>
      <c r="SGM44" s="195"/>
      <c r="SGN44" s="195"/>
      <c r="SGO44" s="195"/>
      <c r="SGP44" s="195"/>
      <c r="SGQ44" s="195"/>
      <c r="SGR44" s="195"/>
      <c r="SGS44" s="195"/>
      <c r="SGT44" s="195"/>
      <c r="SGU44" s="195"/>
      <c r="SGV44" s="195"/>
      <c r="SGW44" s="195"/>
      <c r="SGX44" s="195"/>
      <c r="SGY44" s="195"/>
      <c r="SGZ44" s="195"/>
      <c r="SHA44" s="195"/>
      <c r="SHB44" s="195"/>
      <c r="SHC44" s="195"/>
      <c r="SHD44" s="195"/>
      <c r="SHE44" s="195"/>
      <c r="SHF44" s="195"/>
      <c r="SHG44" s="195"/>
      <c r="SHH44" s="195"/>
      <c r="SHI44" s="195"/>
      <c r="SHJ44" s="195"/>
      <c r="SHK44" s="195"/>
      <c r="SHL44" s="195"/>
      <c r="SHM44" s="195"/>
      <c r="SHN44" s="195"/>
      <c r="SHO44" s="195"/>
      <c r="SHP44" s="195"/>
      <c r="SHQ44" s="195"/>
      <c r="SHR44" s="195"/>
      <c r="SHS44" s="195"/>
      <c r="SHT44" s="195"/>
      <c r="SHU44" s="195"/>
      <c r="SHV44" s="195"/>
      <c r="SHW44" s="195"/>
      <c r="SHX44" s="195"/>
      <c r="SHY44" s="195"/>
      <c r="SHZ44" s="195"/>
      <c r="SIA44" s="195"/>
      <c r="SIB44" s="195"/>
      <c r="SIC44" s="195"/>
      <c r="SID44" s="195"/>
      <c r="SIE44" s="195"/>
      <c r="SIF44" s="195"/>
      <c r="SIG44" s="195"/>
      <c r="SIH44" s="195"/>
      <c r="SII44" s="195"/>
      <c r="SIJ44" s="195"/>
      <c r="SIK44" s="195"/>
      <c r="SIL44" s="195"/>
      <c r="SIM44" s="195"/>
      <c r="SIN44" s="195"/>
      <c r="SIO44" s="195"/>
      <c r="SIP44" s="195"/>
      <c r="SIQ44" s="195"/>
      <c r="SIR44" s="195"/>
      <c r="SIS44" s="195"/>
      <c r="SIT44" s="195"/>
      <c r="SIU44" s="195"/>
      <c r="SIV44" s="195"/>
      <c r="SIW44" s="195"/>
      <c r="SIX44" s="195"/>
      <c r="SIY44" s="195"/>
      <c r="SIZ44" s="195"/>
      <c r="SJA44" s="195"/>
      <c r="SJB44" s="195"/>
      <c r="SJC44" s="195"/>
      <c r="SJD44" s="195"/>
      <c r="SJE44" s="195"/>
      <c r="SJF44" s="195"/>
      <c r="SJG44" s="195"/>
      <c r="SJH44" s="195"/>
      <c r="SJI44" s="195"/>
      <c r="SJJ44" s="195"/>
      <c r="SJK44" s="195"/>
      <c r="SJL44" s="195"/>
      <c r="SJM44" s="195"/>
      <c r="SJN44" s="195"/>
      <c r="SJO44" s="195"/>
      <c r="SJP44" s="195"/>
      <c r="SJQ44" s="195"/>
      <c r="SJR44" s="195"/>
      <c r="SJS44" s="195"/>
      <c r="SJT44" s="195"/>
      <c r="SJU44" s="195"/>
      <c r="SJV44" s="195"/>
      <c r="SJW44" s="195"/>
      <c r="SJX44" s="195"/>
      <c r="SJY44" s="195"/>
      <c r="SJZ44" s="195"/>
      <c r="SKA44" s="195"/>
      <c r="SKB44" s="195"/>
      <c r="SKC44" s="195"/>
      <c r="SKD44" s="195"/>
      <c r="SKE44" s="195"/>
      <c r="SKF44" s="195"/>
      <c r="SKG44" s="195"/>
      <c r="SKH44" s="195"/>
      <c r="SKI44" s="195"/>
      <c r="SKJ44" s="195"/>
      <c r="SKK44" s="195"/>
      <c r="SKL44" s="195"/>
      <c r="SKM44" s="195"/>
      <c r="SKN44" s="195"/>
      <c r="SKO44" s="195"/>
      <c r="SKP44" s="195"/>
      <c r="SKQ44" s="195"/>
      <c r="SKR44" s="195"/>
      <c r="SKS44" s="195"/>
      <c r="SKT44" s="195"/>
      <c r="SKU44" s="195"/>
      <c r="SKV44" s="195"/>
      <c r="SKW44" s="195"/>
      <c r="SKX44" s="195"/>
      <c r="SKY44" s="195"/>
      <c r="SKZ44" s="195"/>
      <c r="SLA44" s="195"/>
      <c r="SLB44" s="195"/>
      <c r="SLC44" s="195"/>
      <c r="SLD44" s="195"/>
      <c r="SLE44" s="195"/>
      <c r="SLF44" s="195"/>
      <c r="SLG44" s="195"/>
      <c r="SLH44" s="195"/>
      <c r="SLI44" s="195"/>
      <c r="SLJ44" s="195"/>
      <c r="SLK44" s="195"/>
      <c r="SLL44" s="195"/>
      <c r="SLM44" s="195"/>
      <c r="SLN44" s="195"/>
      <c r="SLO44" s="195"/>
      <c r="SLP44" s="195"/>
      <c r="SLQ44" s="195"/>
      <c r="SLR44" s="195"/>
      <c r="SLS44" s="195"/>
      <c r="SLT44" s="195"/>
      <c r="SLU44" s="195"/>
      <c r="SLV44" s="195"/>
      <c r="SLW44" s="195"/>
      <c r="SLX44" s="195"/>
      <c r="SLY44" s="195"/>
      <c r="SLZ44" s="195"/>
      <c r="SMA44" s="195"/>
      <c r="SMB44" s="195"/>
      <c r="SMC44" s="195"/>
      <c r="SMD44" s="195"/>
      <c r="SME44" s="195"/>
      <c r="SMF44" s="195"/>
      <c r="SMG44" s="195"/>
      <c r="SMH44" s="195"/>
      <c r="SMI44" s="195"/>
      <c r="SMJ44" s="195"/>
      <c r="SMK44" s="195"/>
      <c r="SML44" s="195"/>
      <c r="SMM44" s="195"/>
      <c r="SMN44" s="195"/>
      <c r="SMO44" s="195"/>
      <c r="SMP44" s="195"/>
      <c r="SMQ44" s="195"/>
      <c r="SMR44" s="195"/>
      <c r="SMS44" s="195"/>
      <c r="SMT44" s="195"/>
      <c r="SMU44" s="195"/>
      <c r="SMV44" s="195"/>
      <c r="SMW44" s="195"/>
      <c r="SMX44" s="195"/>
      <c r="SMY44" s="195"/>
      <c r="SMZ44" s="195"/>
      <c r="SNA44" s="195"/>
      <c r="SNB44" s="195"/>
      <c r="SNC44" s="195"/>
      <c r="SND44" s="195"/>
      <c r="SNE44" s="195"/>
      <c r="SNF44" s="195"/>
      <c r="SNG44" s="195"/>
      <c r="SNH44" s="195"/>
      <c r="SNI44" s="195"/>
      <c r="SNJ44" s="195"/>
      <c r="SNK44" s="195"/>
      <c r="SNL44" s="195"/>
      <c r="SNM44" s="195"/>
      <c r="SNN44" s="195"/>
      <c r="SNO44" s="195"/>
      <c r="SNP44" s="195"/>
      <c r="SNQ44" s="195"/>
      <c r="SNR44" s="195"/>
      <c r="SNS44" s="195"/>
      <c r="SNT44" s="195"/>
      <c r="SNU44" s="195"/>
      <c r="SNV44" s="195"/>
      <c r="SNW44" s="195"/>
      <c r="SNX44" s="195"/>
      <c r="SNY44" s="195"/>
      <c r="SNZ44" s="195"/>
      <c r="SOA44" s="195"/>
      <c r="SOB44" s="195"/>
      <c r="SOC44" s="195"/>
      <c r="SOD44" s="195"/>
      <c r="SOE44" s="195"/>
      <c r="SOF44" s="195"/>
      <c r="SOG44" s="195"/>
      <c r="SOH44" s="195"/>
      <c r="SOI44" s="195"/>
      <c r="SOJ44" s="195"/>
      <c r="SOK44" s="195"/>
      <c r="SOL44" s="195"/>
      <c r="SOM44" s="195"/>
      <c r="SON44" s="195"/>
      <c r="SOO44" s="195"/>
      <c r="SOP44" s="195"/>
      <c r="SOQ44" s="195"/>
      <c r="SOR44" s="195"/>
      <c r="SOS44" s="195"/>
      <c r="SOT44" s="195"/>
      <c r="SOU44" s="195"/>
      <c r="SOV44" s="195"/>
      <c r="SOW44" s="195"/>
      <c r="SOX44" s="195"/>
      <c r="SOY44" s="195"/>
      <c r="SOZ44" s="195"/>
      <c r="SPA44" s="195"/>
      <c r="SPB44" s="195"/>
      <c r="SPC44" s="195"/>
      <c r="SPD44" s="195"/>
      <c r="SPE44" s="195"/>
      <c r="SPF44" s="195"/>
      <c r="SPG44" s="195"/>
      <c r="SPH44" s="195"/>
      <c r="SPI44" s="195"/>
      <c r="SPJ44" s="195"/>
      <c r="SPK44" s="195"/>
      <c r="SPL44" s="195"/>
      <c r="SPM44" s="195"/>
      <c r="SPN44" s="195"/>
      <c r="SPO44" s="195"/>
      <c r="SPP44" s="195"/>
      <c r="SPQ44" s="195"/>
      <c r="SPR44" s="195"/>
      <c r="SPS44" s="195"/>
      <c r="SPT44" s="195"/>
      <c r="SPU44" s="195"/>
      <c r="SPV44" s="195"/>
      <c r="SPW44" s="195"/>
      <c r="SPX44" s="195"/>
      <c r="SPY44" s="195"/>
      <c r="SPZ44" s="195"/>
      <c r="SQA44" s="195"/>
      <c r="SQB44" s="195"/>
      <c r="SQC44" s="195"/>
      <c r="SQD44" s="195"/>
      <c r="SQE44" s="195"/>
      <c r="SQF44" s="195"/>
      <c r="SQG44" s="195"/>
      <c r="SQH44" s="195"/>
      <c r="SQI44" s="195"/>
      <c r="SQJ44" s="195"/>
      <c r="SQK44" s="195"/>
      <c r="SQL44" s="195"/>
      <c r="SQM44" s="195"/>
      <c r="SQN44" s="195"/>
      <c r="SQO44" s="195"/>
      <c r="SQP44" s="195"/>
      <c r="SQQ44" s="195"/>
      <c r="SQR44" s="195"/>
      <c r="SQS44" s="195"/>
      <c r="SQT44" s="195"/>
      <c r="SQU44" s="195"/>
      <c r="SQV44" s="195"/>
      <c r="SQW44" s="195"/>
      <c r="SQX44" s="195"/>
      <c r="SQY44" s="195"/>
      <c r="SQZ44" s="195"/>
      <c r="SRA44" s="195"/>
      <c r="SRB44" s="195"/>
      <c r="SRC44" s="195"/>
      <c r="SRD44" s="195"/>
      <c r="SRE44" s="195"/>
      <c r="SRF44" s="195"/>
      <c r="SRG44" s="195"/>
      <c r="SRH44" s="195"/>
      <c r="SRI44" s="195"/>
      <c r="SRJ44" s="195"/>
      <c r="SRK44" s="195"/>
      <c r="SRL44" s="195"/>
      <c r="SRM44" s="195"/>
      <c r="SRN44" s="195"/>
      <c r="SRO44" s="195"/>
      <c r="SRP44" s="195"/>
      <c r="SRQ44" s="195"/>
      <c r="SRR44" s="195"/>
      <c r="SRS44" s="195"/>
      <c r="SRT44" s="195"/>
      <c r="SRU44" s="195"/>
      <c r="SRV44" s="195"/>
      <c r="SRW44" s="195"/>
      <c r="SRX44" s="195"/>
      <c r="SRY44" s="195"/>
      <c r="SRZ44" s="195"/>
      <c r="SSA44" s="195"/>
      <c r="SSB44" s="195"/>
      <c r="SSC44" s="195"/>
      <c r="SSD44" s="195"/>
      <c r="SSE44" s="195"/>
      <c r="SSF44" s="195"/>
      <c r="SSG44" s="195"/>
      <c r="SSH44" s="195"/>
      <c r="SSI44" s="195"/>
      <c r="SSJ44" s="195"/>
      <c r="SSK44" s="195"/>
      <c r="SSL44" s="195"/>
      <c r="SSM44" s="195"/>
      <c r="SSN44" s="195"/>
      <c r="SSO44" s="195"/>
      <c r="SSP44" s="195"/>
      <c r="SSQ44" s="195"/>
      <c r="SSR44" s="195"/>
      <c r="SSS44" s="195"/>
      <c r="SST44" s="195"/>
      <c r="SSU44" s="195"/>
      <c r="SSV44" s="195"/>
      <c r="SSW44" s="195"/>
      <c r="SSX44" s="195"/>
      <c r="SSY44" s="195"/>
      <c r="SSZ44" s="195"/>
      <c r="STA44" s="195"/>
      <c r="STB44" s="195"/>
      <c r="STC44" s="195"/>
      <c r="STD44" s="195"/>
      <c r="STE44" s="195"/>
      <c r="STF44" s="195"/>
      <c r="STG44" s="195"/>
      <c r="STH44" s="195"/>
      <c r="STI44" s="195"/>
      <c r="STJ44" s="195"/>
      <c r="STK44" s="195"/>
      <c r="STL44" s="195"/>
      <c r="STM44" s="195"/>
      <c r="STN44" s="195"/>
      <c r="STO44" s="195"/>
      <c r="STP44" s="195"/>
      <c r="STQ44" s="195"/>
      <c r="STR44" s="195"/>
      <c r="STS44" s="195"/>
      <c r="STT44" s="195"/>
      <c r="STU44" s="195"/>
      <c r="STV44" s="195"/>
      <c r="STW44" s="195"/>
      <c r="STX44" s="195"/>
      <c r="STY44" s="195"/>
      <c r="STZ44" s="195"/>
      <c r="SUA44" s="195"/>
      <c r="SUB44" s="195"/>
      <c r="SUC44" s="195"/>
      <c r="SUD44" s="195"/>
      <c r="SUE44" s="195"/>
      <c r="SUF44" s="195"/>
      <c r="SUG44" s="195"/>
      <c r="SUH44" s="195"/>
      <c r="SUI44" s="195"/>
      <c r="SUJ44" s="195"/>
      <c r="SUK44" s="195"/>
      <c r="SUL44" s="195"/>
      <c r="SUM44" s="195"/>
      <c r="SUN44" s="195"/>
      <c r="SUO44" s="195"/>
      <c r="SUP44" s="195"/>
      <c r="SUQ44" s="195"/>
      <c r="SUR44" s="195"/>
      <c r="SUS44" s="195"/>
      <c r="SUT44" s="195"/>
      <c r="SUU44" s="195"/>
      <c r="SUV44" s="195"/>
      <c r="SUW44" s="195"/>
      <c r="SUX44" s="195"/>
      <c r="SUY44" s="195"/>
      <c r="SUZ44" s="195"/>
      <c r="SVA44" s="195"/>
      <c r="SVB44" s="195"/>
      <c r="SVC44" s="195"/>
      <c r="SVD44" s="195"/>
      <c r="SVE44" s="195"/>
      <c r="SVF44" s="195"/>
      <c r="SVG44" s="195"/>
      <c r="SVH44" s="195"/>
      <c r="SVI44" s="195"/>
      <c r="SVJ44" s="195"/>
      <c r="SVK44" s="195"/>
      <c r="SVL44" s="195"/>
      <c r="SVM44" s="195"/>
      <c r="SVN44" s="195"/>
      <c r="SVO44" s="195"/>
      <c r="SVP44" s="195"/>
      <c r="SVQ44" s="195"/>
      <c r="SVR44" s="195"/>
      <c r="SVS44" s="195"/>
      <c r="SVT44" s="195"/>
      <c r="SVU44" s="195"/>
      <c r="SVV44" s="195"/>
      <c r="SVW44" s="195"/>
      <c r="SVX44" s="195"/>
      <c r="SVY44" s="195"/>
      <c r="SVZ44" s="195"/>
      <c r="SWA44" s="195"/>
      <c r="SWB44" s="195"/>
      <c r="SWC44" s="195"/>
      <c r="SWD44" s="195"/>
      <c r="SWE44" s="195"/>
      <c r="SWF44" s="195"/>
      <c r="SWG44" s="195"/>
      <c r="SWH44" s="195"/>
      <c r="SWI44" s="195"/>
      <c r="SWJ44" s="195"/>
      <c r="SWK44" s="195"/>
      <c r="SWL44" s="195"/>
      <c r="SWM44" s="195"/>
      <c r="SWN44" s="195"/>
      <c r="SWO44" s="195"/>
      <c r="SWP44" s="195"/>
      <c r="SWQ44" s="195"/>
      <c r="SWR44" s="195"/>
      <c r="SWS44" s="195"/>
      <c r="SWT44" s="195"/>
      <c r="SWU44" s="195"/>
      <c r="SWV44" s="195"/>
      <c r="SWW44" s="195"/>
      <c r="SWX44" s="195"/>
      <c r="SWY44" s="195"/>
      <c r="SWZ44" s="195"/>
      <c r="SXA44" s="195"/>
      <c r="SXB44" s="195"/>
      <c r="SXC44" s="195"/>
      <c r="SXD44" s="195"/>
      <c r="SXE44" s="195"/>
      <c r="SXF44" s="195"/>
      <c r="SXG44" s="195"/>
      <c r="SXH44" s="195"/>
      <c r="SXI44" s="195"/>
      <c r="SXJ44" s="195"/>
      <c r="SXK44" s="195"/>
      <c r="SXL44" s="195"/>
      <c r="SXM44" s="195"/>
      <c r="SXN44" s="195"/>
      <c r="SXO44" s="195"/>
      <c r="SXP44" s="195"/>
      <c r="SXQ44" s="195"/>
      <c r="SXR44" s="195"/>
      <c r="SXS44" s="195"/>
      <c r="SXT44" s="195"/>
      <c r="SXU44" s="195"/>
      <c r="SXV44" s="195"/>
      <c r="SXW44" s="195"/>
      <c r="SXX44" s="195"/>
      <c r="SXY44" s="195"/>
      <c r="SXZ44" s="195"/>
      <c r="SYA44" s="195"/>
      <c r="SYB44" s="195"/>
      <c r="SYC44" s="195"/>
      <c r="SYD44" s="195"/>
      <c r="SYE44" s="195"/>
      <c r="SYF44" s="195"/>
      <c r="SYG44" s="195"/>
      <c r="SYH44" s="195"/>
      <c r="SYI44" s="195"/>
      <c r="SYJ44" s="195"/>
      <c r="SYK44" s="195"/>
      <c r="SYL44" s="195"/>
      <c r="SYM44" s="195"/>
      <c r="SYN44" s="195"/>
      <c r="SYO44" s="195"/>
      <c r="SYP44" s="195"/>
      <c r="SYQ44" s="195"/>
      <c r="SYR44" s="195"/>
      <c r="SYS44" s="195"/>
      <c r="SYT44" s="195"/>
      <c r="SYU44" s="195"/>
      <c r="SYV44" s="195"/>
      <c r="SYW44" s="195"/>
      <c r="SYX44" s="195"/>
      <c r="SYY44" s="195"/>
      <c r="SYZ44" s="195"/>
      <c r="SZA44" s="195"/>
      <c r="SZB44" s="195"/>
      <c r="SZC44" s="195"/>
      <c r="SZD44" s="195"/>
      <c r="SZE44" s="195"/>
      <c r="SZF44" s="195"/>
      <c r="SZG44" s="195"/>
      <c r="SZH44" s="195"/>
      <c r="SZI44" s="195"/>
      <c r="SZJ44" s="195"/>
      <c r="SZK44" s="195"/>
      <c r="SZL44" s="195"/>
      <c r="SZM44" s="195"/>
      <c r="SZN44" s="195"/>
      <c r="SZO44" s="195"/>
      <c r="SZP44" s="195"/>
      <c r="SZQ44" s="195"/>
      <c r="SZR44" s="195"/>
      <c r="SZS44" s="195"/>
      <c r="SZT44" s="195"/>
      <c r="SZU44" s="195"/>
      <c r="SZV44" s="195"/>
      <c r="SZW44" s="195"/>
      <c r="SZX44" s="195"/>
      <c r="SZY44" s="195"/>
      <c r="SZZ44" s="195"/>
      <c r="TAA44" s="195"/>
      <c r="TAB44" s="195"/>
      <c r="TAC44" s="195"/>
      <c r="TAD44" s="195"/>
      <c r="TAE44" s="195"/>
      <c r="TAF44" s="195"/>
      <c r="TAG44" s="195"/>
      <c r="TAH44" s="195"/>
      <c r="TAI44" s="195"/>
      <c r="TAJ44" s="195"/>
      <c r="TAK44" s="195"/>
      <c r="TAL44" s="195"/>
      <c r="TAM44" s="195"/>
      <c r="TAN44" s="195"/>
      <c r="TAO44" s="195"/>
      <c r="TAP44" s="195"/>
      <c r="TAQ44" s="195"/>
      <c r="TAR44" s="195"/>
      <c r="TAS44" s="195"/>
      <c r="TAT44" s="195"/>
      <c r="TAU44" s="195"/>
      <c r="TAV44" s="195"/>
      <c r="TAW44" s="195"/>
      <c r="TAX44" s="195"/>
      <c r="TAY44" s="195"/>
      <c r="TAZ44" s="195"/>
      <c r="TBA44" s="195"/>
      <c r="TBB44" s="195"/>
      <c r="TBC44" s="195"/>
      <c r="TBD44" s="195"/>
      <c r="TBE44" s="195"/>
      <c r="TBF44" s="195"/>
      <c r="TBG44" s="195"/>
      <c r="TBH44" s="195"/>
      <c r="TBI44" s="195"/>
      <c r="TBJ44" s="195"/>
      <c r="TBK44" s="195"/>
      <c r="TBL44" s="195"/>
      <c r="TBM44" s="195"/>
      <c r="TBN44" s="195"/>
      <c r="TBO44" s="195"/>
      <c r="TBP44" s="195"/>
      <c r="TBQ44" s="195"/>
      <c r="TBR44" s="195"/>
      <c r="TBS44" s="195"/>
      <c r="TBT44" s="195"/>
      <c r="TBU44" s="195"/>
      <c r="TBV44" s="195"/>
      <c r="TBW44" s="195"/>
      <c r="TBX44" s="195"/>
      <c r="TBY44" s="195"/>
      <c r="TBZ44" s="195"/>
      <c r="TCA44" s="195"/>
      <c r="TCB44" s="195"/>
      <c r="TCC44" s="195"/>
      <c r="TCD44" s="195"/>
      <c r="TCE44" s="195"/>
      <c r="TCF44" s="195"/>
      <c r="TCG44" s="195"/>
      <c r="TCH44" s="195"/>
      <c r="TCI44" s="195"/>
      <c r="TCJ44" s="195"/>
      <c r="TCK44" s="195"/>
      <c r="TCL44" s="195"/>
      <c r="TCM44" s="195"/>
      <c r="TCN44" s="195"/>
      <c r="TCO44" s="195"/>
      <c r="TCP44" s="195"/>
      <c r="TCQ44" s="195"/>
      <c r="TCR44" s="195"/>
      <c r="TCS44" s="195"/>
      <c r="TCT44" s="195"/>
      <c r="TCU44" s="195"/>
      <c r="TCV44" s="195"/>
      <c r="TCW44" s="195"/>
      <c r="TCX44" s="195"/>
      <c r="TCY44" s="195"/>
      <c r="TCZ44" s="195"/>
      <c r="TDA44" s="195"/>
      <c r="TDB44" s="195"/>
      <c r="TDC44" s="195"/>
      <c r="TDD44" s="195"/>
      <c r="TDE44" s="195"/>
      <c r="TDF44" s="195"/>
      <c r="TDG44" s="195"/>
      <c r="TDH44" s="195"/>
      <c r="TDI44" s="195"/>
      <c r="TDJ44" s="195"/>
      <c r="TDK44" s="195"/>
      <c r="TDL44" s="195"/>
      <c r="TDM44" s="195"/>
      <c r="TDN44" s="195"/>
      <c r="TDO44" s="195"/>
      <c r="TDP44" s="195"/>
      <c r="TDQ44" s="195"/>
      <c r="TDR44" s="195"/>
      <c r="TDS44" s="195"/>
      <c r="TDT44" s="195"/>
      <c r="TDU44" s="195"/>
      <c r="TDV44" s="195"/>
      <c r="TDW44" s="195"/>
      <c r="TDX44" s="195"/>
      <c r="TDY44" s="195"/>
      <c r="TDZ44" s="195"/>
      <c r="TEA44" s="195"/>
      <c r="TEB44" s="195"/>
      <c r="TEC44" s="195"/>
      <c r="TED44" s="195"/>
      <c r="TEE44" s="195"/>
      <c r="TEF44" s="195"/>
      <c r="TEG44" s="195"/>
      <c r="TEH44" s="195"/>
      <c r="TEI44" s="195"/>
      <c r="TEJ44" s="195"/>
      <c r="TEK44" s="195"/>
      <c r="TEL44" s="195"/>
      <c r="TEM44" s="195"/>
      <c r="TEN44" s="195"/>
      <c r="TEO44" s="195"/>
      <c r="TEP44" s="195"/>
      <c r="TEQ44" s="195"/>
      <c r="TER44" s="195"/>
      <c r="TES44" s="195"/>
      <c r="TET44" s="195"/>
      <c r="TEU44" s="195"/>
      <c r="TEV44" s="195"/>
      <c r="TEW44" s="195"/>
      <c r="TEX44" s="195"/>
      <c r="TEY44" s="195"/>
      <c r="TEZ44" s="195"/>
      <c r="TFA44" s="195"/>
      <c r="TFB44" s="195"/>
      <c r="TFC44" s="195"/>
      <c r="TFD44" s="195"/>
      <c r="TFE44" s="195"/>
      <c r="TFF44" s="195"/>
      <c r="TFG44" s="195"/>
      <c r="TFH44" s="195"/>
      <c r="TFI44" s="195"/>
      <c r="TFJ44" s="195"/>
      <c r="TFK44" s="195"/>
      <c r="TFL44" s="195"/>
      <c r="TFM44" s="195"/>
      <c r="TFN44" s="195"/>
      <c r="TFO44" s="195"/>
      <c r="TFP44" s="195"/>
      <c r="TFQ44" s="195"/>
      <c r="TFR44" s="195"/>
      <c r="TFS44" s="195"/>
      <c r="TFT44" s="195"/>
      <c r="TFU44" s="195"/>
      <c r="TFV44" s="195"/>
      <c r="TFW44" s="195"/>
      <c r="TFX44" s="195"/>
      <c r="TFY44" s="195"/>
      <c r="TFZ44" s="195"/>
      <c r="TGA44" s="195"/>
      <c r="TGB44" s="195"/>
      <c r="TGC44" s="195"/>
      <c r="TGD44" s="195"/>
      <c r="TGE44" s="195"/>
      <c r="TGF44" s="195"/>
      <c r="TGG44" s="195"/>
      <c r="TGH44" s="195"/>
      <c r="TGI44" s="195"/>
      <c r="TGJ44" s="195"/>
      <c r="TGK44" s="195"/>
      <c r="TGL44" s="195"/>
      <c r="TGM44" s="195"/>
      <c r="TGN44" s="195"/>
      <c r="TGO44" s="195"/>
      <c r="TGP44" s="195"/>
      <c r="TGQ44" s="195"/>
      <c r="TGR44" s="195"/>
      <c r="TGS44" s="195"/>
      <c r="TGT44" s="195"/>
      <c r="TGU44" s="195"/>
      <c r="TGV44" s="195"/>
      <c r="TGW44" s="195"/>
      <c r="TGX44" s="195"/>
      <c r="TGY44" s="195"/>
      <c r="TGZ44" s="195"/>
      <c r="THA44" s="195"/>
      <c r="THB44" s="195"/>
      <c r="THC44" s="195"/>
      <c r="THD44" s="195"/>
      <c r="THE44" s="195"/>
      <c r="THF44" s="195"/>
      <c r="THG44" s="195"/>
      <c r="THH44" s="195"/>
      <c r="THI44" s="195"/>
      <c r="THJ44" s="195"/>
      <c r="THK44" s="195"/>
      <c r="THL44" s="195"/>
      <c r="THM44" s="195"/>
      <c r="THN44" s="195"/>
      <c r="THO44" s="195"/>
      <c r="THP44" s="195"/>
      <c r="THQ44" s="195"/>
      <c r="THR44" s="195"/>
      <c r="THS44" s="195"/>
      <c r="THT44" s="195"/>
      <c r="THU44" s="195"/>
      <c r="THV44" s="195"/>
      <c r="THW44" s="195"/>
      <c r="THX44" s="195"/>
      <c r="THY44" s="195"/>
      <c r="THZ44" s="195"/>
      <c r="TIA44" s="195"/>
      <c r="TIB44" s="195"/>
      <c r="TIC44" s="195"/>
      <c r="TID44" s="195"/>
      <c r="TIE44" s="195"/>
      <c r="TIF44" s="195"/>
      <c r="TIG44" s="195"/>
      <c r="TIH44" s="195"/>
      <c r="TII44" s="195"/>
      <c r="TIJ44" s="195"/>
      <c r="TIK44" s="195"/>
      <c r="TIL44" s="195"/>
      <c r="TIM44" s="195"/>
      <c r="TIN44" s="195"/>
      <c r="TIO44" s="195"/>
      <c r="TIP44" s="195"/>
      <c r="TIQ44" s="195"/>
      <c r="TIR44" s="195"/>
      <c r="TIS44" s="195"/>
      <c r="TIT44" s="195"/>
      <c r="TIU44" s="195"/>
      <c r="TIV44" s="195"/>
      <c r="TIW44" s="195"/>
      <c r="TIX44" s="195"/>
      <c r="TIY44" s="195"/>
      <c r="TIZ44" s="195"/>
      <c r="TJA44" s="195"/>
      <c r="TJB44" s="195"/>
      <c r="TJC44" s="195"/>
      <c r="TJD44" s="195"/>
      <c r="TJE44" s="195"/>
      <c r="TJF44" s="195"/>
      <c r="TJG44" s="195"/>
      <c r="TJH44" s="195"/>
      <c r="TJI44" s="195"/>
      <c r="TJJ44" s="195"/>
      <c r="TJK44" s="195"/>
      <c r="TJL44" s="195"/>
      <c r="TJM44" s="195"/>
      <c r="TJN44" s="195"/>
      <c r="TJO44" s="195"/>
      <c r="TJP44" s="195"/>
      <c r="TJQ44" s="195"/>
      <c r="TJR44" s="195"/>
      <c r="TJS44" s="195"/>
      <c r="TJT44" s="195"/>
      <c r="TJU44" s="195"/>
      <c r="TJV44" s="195"/>
      <c r="TJW44" s="195"/>
      <c r="TJX44" s="195"/>
      <c r="TJY44" s="195"/>
      <c r="TJZ44" s="195"/>
      <c r="TKA44" s="195"/>
      <c r="TKB44" s="195"/>
      <c r="TKC44" s="195"/>
      <c r="TKD44" s="195"/>
      <c r="TKE44" s="195"/>
      <c r="TKF44" s="195"/>
      <c r="TKG44" s="195"/>
      <c r="TKH44" s="195"/>
      <c r="TKI44" s="195"/>
      <c r="TKJ44" s="195"/>
      <c r="TKK44" s="195"/>
      <c r="TKL44" s="195"/>
      <c r="TKM44" s="195"/>
      <c r="TKN44" s="195"/>
      <c r="TKO44" s="195"/>
      <c r="TKP44" s="195"/>
      <c r="TKQ44" s="195"/>
      <c r="TKR44" s="195"/>
      <c r="TKS44" s="195"/>
      <c r="TKT44" s="195"/>
      <c r="TKU44" s="195"/>
      <c r="TKV44" s="195"/>
      <c r="TKW44" s="195"/>
      <c r="TKX44" s="195"/>
      <c r="TKY44" s="195"/>
      <c r="TKZ44" s="195"/>
      <c r="TLA44" s="195"/>
      <c r="TLB44" s="195"/>
      <c r="TLC44" s="195"/>
      <c r="TLD44" s="195"/>
      <c r="TLE44" s="195"/>
      <c r="TLF44" s="195"/>
      <c r="TLG44" s="195"/>
      <c r="TLH44" s="195"/>
      <c r="TLI44" s="195"/>
      <c r="TLJ44" s="195"/>
      <c r="TLK44" s="195"/>
      <c r="TLL44" s="195"/>
      <c r="TLM44" s="195"/>
      <c r="TLN44" s="195"/>
      <c r="TLO44" s="195"/>
      <c r="TLP44" s="195"/>
      <c r="TLQ44" s="195"/>
      <c r="TLR44" s="195"/>
      <c r="TLS44" s="195"/>
      <c r="TLT44" s="195"/>
      <c r="TLU44" s="195"/>
      <c r="TLV44" s="195"/>
      <c r="TLW44" s="195"/>
      <c r="TLX44" s="195"/>
      <c r="TLY44" s="195"/>
      <c r="TLZ44" s="195"/>
      <c r="TMA44" s="195"/>
      <c r="TMB44" s="195"/>
      <c r="TMC44" s="195"/>
      <c r="TMD44" s="195"/>
      <c r="TME44" s="195"/>
      <c r="TMF44" s="195"/>
      <c r="TMG44" s="195"/>
      <c r="TMH44" s="195"/>
      <c r="TMI44" s="195"/>
      <c r="TMJ44" s="195"/>
      <c r="TMK44" s="195"/>
      <c r="TML44" s="195"/>
      <c r="TMM44" s="195"/>
      <c r="TMN44" s="195"/>
      <c r="TMO44" s="195"/>
      <c r="TMP44" s="195"/>
      <c r="TMQ44" s="195"/>
      <c r="TMR44" s="195"/>
      <c r="TMS44" s="195"/>
      <c r="TMT44" s="195"/>
      <c r="TMU44" s="195"/>
      <c r="TMV44" s="195"/>
      <c r="TMW44" s="195"/>
      <c r="TMX44" s="195"/>
      <c r="TMY44" s="195"/>
      <c r="TMZ44" s="195"/>
      <c r="TNA44" s="195"/>
      <c r="TNB44" s="195"/>
      <c r="TNC44" s="195"/>
      <c r="TND44" s="195"/>
      <c r="TNE44" s="195"/>
      <c r="TNF44" s="195"/>
      <c r="TNG44" s="195"/>
      <c r="TNH44" s="195"/>
      <c r="TNI44" s="195"/>
      <c r="TNJ44" s="195"/>
      <c r="TNK44" s="195"/>
      <c r="TNL44" s="195"/>
      <c r="TNM44" s="195"/>
      <c r="TNN44" s="195"/>
      <c r="TNO44" s="195"/>
      <c r="TNP44" s="195"/>
      <c r="TNQ44" s="195"/>
      <c r="TNR44" s="195"/>
      <c r="TNS44" s="195"/>
      <c r="TNT44" s="195"/>
      <c r="TNU44" s="195"/>
      <c r="TNV44" s="195"/>
      <c r="TNW44" s="195"/>
      <c r="TNX44" s="195"/>
      <c r="TNY44" s="195"/>
      <c r="TNZ44" s="195"/>
      <c r="TOA44" s="195"/>
      <c r="TOB44" s="195"/>
      <c r="TOC44" s="195"/>
      <c r="TOD44" s="195"/>
      <c r="TOE44" s="195"/>
      <c r="TOF44" s="195"/>
      <c r="TOG44" s="195"/>
      <c r="TOH44" s="195"/>
      <c r="TOI44" s="195"/>
      <c r="TOJ44" s="195"/>
      <c r="TOK44" s="195"/>
      <c r="TOL44" s="195"/>
      <c r="TOM44" s="195"/>
      <c r="TON44" s="195"/>
      <c r="TOO44" s="195"/>
      <c r="TOP44" s="195"/>
      <c r="TOQ44" s="195"/>
      <c r="TOR44" s="195"/>
      <c r="TOS44" s="195"/>
      <c r="TOT44" s="195"/>
      <c r="TOU44" s="195"/>
      <c r="TOV44" s="195"/>
      <c r="TOW44" s="195"/>
      <c r="TOX44" s="195"/>
      <c r="TOY44" s="195"/>
      <c r="TOZ44" s="195"/>
      <c r="TPA44" s="195"/>
      <c r="TPB44" s="195"/>
      <c r="TPC44" s="195"/>
      <c r="TPD44" s="195"/>
      <c r="TPE44" s="195"/>
      <c r="TPF44" s="195"/>
      <c r="TPG44" s="195"/>
      <c r="TPH44" s="195"/>
      <c r="TPI44" s="195"/>
      <c r="TPJ44" s="195"/>
      <c r="TPK44" s="195"/>
      <c r="TPL44" s="195"/>
      <c r="TPM44" s="195"/>
      <c r="TPN44" s="195"/>
      <c r="TPO44" s="195"/>
      <c r="TPP44" s="195"/>
      <c r="TPQ44" s="195"/>
      <c r="TPR44" s="195"/>
      <c r="TPS44" s="195"/>
      <c r="TPT44" s="195"/>
      <c r="TPU44" s="195"/>
      <c r="TPV44" s="195"/>
      <c r="TPW44" s="195"/>
      <c r="TPX44" s="195"/>
      <c r="TPY44" s="195"/>
      <c r="TPZ44" s="195"/>
      <c r="TQA44" s="195"/>
      <c r="TQB44" s="195"/>
      <c r="TQC44" s="195"/>
      <c r="TQD44" s="195"/>
      <c r="TQE44" s="195"/>
      <c r="TQF44" s="195"/>
      <c r="TQG44" s="195"/>
      <c r="TQH44" s="195"/>
      <c r="TQI44" s="195"/>
      <c r="TQJ44" s="195"/>
      <c r="TQK44" s="195"/>
      <c r="TQL44" s="195"/>
      <c r="TQM44" s="195"/>
      <c r="TQN44" s="195"/>
      <c r="TQO44" s="195"/>
      <c r="TQP44" s="195"/>
      <c r="TQQ44" s="195"/>
      <c r="TQR44" s="195"/>
      <c r="TQS44" s="195"/>
      <c r="TQT44" s="195"/>
      <c r="TQU44" s="195"/>
      <c r="TQV44" s="195"/>
      <c r="TQW44" s="195"/>
      <c r="TQX44" s="195"/>
      <c r="TQY44" s="195"/>
      <c r="TQZ44" s="195"/>
      <c r="TRA44" s="195"/>
      <c r="TRB44" s="195"/>
      <c r="TRC44" s="195"/>
      <c r="TRD44" s="195"/>
      <c r="TRE44" s="195"/>
      <c r="TRF44" s="195"/>
      <c r="TRG44" s="195"/>
      <c r="TRH44" s="195"/>
      <c r="TRI44" s="195"/>
      <c r="TRJ44" s="195"/>
      <c r="TRK44" s="195"/>
      <c r="TRL44" s="195"/>
      <c r="TRM44" s="195"/>
      <c r="TRN44" s="195"/>
      <c r="TRO44" s="195"/>
      <c r="TRP44" s="195"/>
      <c r="TRQ44" s="195"/>
      <c r="TRR44" s="195"/>
      <c r="TRS44" s="195"/>
      <c r="TRT44" s="195"/>
      <c r="TRU44" s="195"/>
      <c r="TRV44" s="195"/>
      <c r="TRW44" s="195"/>
      <c r="TRX44" s="195"/>
      <c r="TRY44" s="195"/>
      <c r="TRZ44" s="195"/>
      <c r="TSA44" s="195"/>
      <c r="TSB44" s="195"/>
      <c r="TSC44" s="195"/>
      <c r="TSD44" s="195"/>
      <c r="TSE44" s="195"/>
      <c r="TSF44" s="195"/>
      <c r="TSG44" s="195"/>
      <c r="TSH44" s="195"/>
      <c r="TSI44" s="195"/>
      <c r="TSJ44" s="195"/>
      <c r="TSK44" s="195"/>
      <c r="TSL44" s="195"/>
      <c r="TSM44" s="195"/>
      <c r="TSN44" s="195"/>
      <c r="TSO44" s="195"/>
      <c r="TSP44" s="195"/>
      <c r="TSQ44" s="195"/>
      <c r="TSR44" s="195"/>
      <c r="TSS44" s="195"/>
      <c r="TST44" s="195"/>
      <c r="TSU44" s="195"/>
      <c r="TSV44" s="195"/>
      <c r="TSW44" s="195"/>
      <c r="TSX44" s="195"/>
      <c r="TSY44" s="195"/>
      <c r="TSZ44" s="195"/>
      <c r="TTA44" s="195"/>
      <c r="TTB44" s="195"/>
      <c r="TTC44" s="195"/>
      <c r="TTD44" s="195"/>
      <c r="TTE44" s="195"/>
      <c r="TTF44" s="195"/>
      <c r="TTG44" s="195"/>
      <c r="TTH44" s="195"/>
      <c r="TTI44" s="195"/>
      <c r="TTJ44" s="195"/>
      <c r="TTK44" s="195"/>
      <c r="TTL44" s="195"/>
      <c r="TTM44" s="195"/>
      <c r="TTN44" s="195"/>
      <c r="TTO44" s="195"/>
      <c r="TTP44" s="195"/>
      <c r="TTQ44" s="195"/>
      <c r="TTR44" s="195"/>
      <c r="TTS44" s="195"/>
      <c r="TTT44" s="195"/>
      <c r="TTU44" s="195"/>
      <c r="TTV44" s="195"/>
      <c r="TTW44" s="195"/>
      <c r="TTX44" s="195"/>
      <c r="TTY44" s="195"/>
      <c r="TTZ44" s="195"/>
      <c r="TUA44" s="195"/>
      <c r="TUB44" s="195"/>
      <c r="TUC44" s="195"/>
      <c r="TUD44" s="195"/>
      <c r="TUE44" s="195"/>
      <c r="TUF44" s="195"/>
      <c r="TUG44" s="195"/>
      <c r="TUH44" s="195"/>
      <c r="TUI44" s="195"/>
      <c r="TUJ44" s="195"/>
      <c r="TUK44" s="195"/>
      <c r="TUL44" s="195"/>
      <c r="TUM44" s="195"/>
      <c r="TUN44" s="195"/>
      <c r="TUO44" s="195"/>
      <c r="TUP44" s="195"/>
      <c r="TUQ44" s="195"/>
      <c r="TUR44" s="195"/>
      <c r="TUS44" s="195"/>
      <c r="TUT44" s="195"/>
      <c r="TUU44" s="195"/>
      <c r="TUV44" s="195"/>
      <c r="TUW44" s="195"/>
      <c r="TUX44" s="195"/>
      <c r="TUY44" s="195"/>
      <c r="TUZ44" s="195"/>
      <c r="TVA44" s="195"/>
      <c r="TVB44" s="195"/>
      <c r="TVC44" s="195"/>
      <c r="TVD44" s="195"/>
      <c r="TVE44" s="195"/>
      <c r="TVF44" s="195"/>
      <c r="TVG44" s="195"/>
      <c r="TVH44" s="195"/>
      <c r="TVI44" s="195"/>
      <c r="TVJ44" s="195"/>
      <c r="TVK44" s="195"/>
      <c r="TVL44" s="195"/>
      <c r="TVM44" s="195"/>
      <c r="TVN44" s="195"/>
      <c r="TVO44" s="195"/>
      <c r="TVP44" s="195"/>
      <c r="TVQ44" s="195"/>
      <c r="TVR44" s="195"/>
      <c r="TVS44" s="195"/>
      <c r="TVT44" s="195"/>
      <c r="TVU44" s="195"/>
      <c r="TVV44" s="195"/>
      <c r="TVW44" s="195"/>
      <c r="TVX44" s="195"/>
      <c r="TVY44" s="195"/>
      <c r="TVZ44" s="195"/>
      <c r="TWA44" s="195"/>
      <c r="TWB44" s="195"/>
      <c r="TWC44" s="195"/>
      <c r="TWD44" s="195"/>
      <c r="TWE44" s="195"/>
      <c r="TWF44" s="195"/>
      <c r="TWG44" s="195"/>
      <c r="TWH44" s="195"/>
      <c r="TWI44" s="195"/>
      <c r="TWJ44" s="195"/>
      <c r="TWK44" s="195"/>
      <c r="TWL44" s="195"/>
      <c r="TWM44" s="195"/>
      <c r="TWN44" s="195"/>
      <c r="TWO44" s="195"/>
      <c r="TWP44" s="195"/>
      <c r="TWQ44" s="195"/>
      <c r="TWR44" s="195"/>
      <c r="TWS44" s="195"/>
      <c r="TWT44" s="195"/>
      <c r="TWU44" s="195"/>
      <c r="TWV44" s="195"/>
      <c r="TWW44" s="195"/>
      <c r="TWX44" s="195"/>
      <c r="TWY44" s="195"/>
      <c r="TWZ44" s="195"/>
      <c r="TXA44" s="195"/>
      <c r="TXB44" s="195"/>
      <c r="TXC44" s="195"/>
      <c r="TXD44" s="195"/>
      <c r="TXE44" s="195"/>
      <c r="TXF44" s="195"/>
      <c r="TXG44" s="195"/>
      <c r="TXH44" s="195"/>
      <c r="TXI44" s="195"/>
      <c r="TXJ44" s="195"/>
      <c r="TXK44" s="195"/>
      <c r="TXL44" s="195"/>
      <c r="TXM44" s="195"/>
      <c r="TXN44" s="195"/>
      <c r="TXO44" s="195"/>
      <c r="TXP44" s="195"/>
      <c r="TXQ44" s="195"/>
      <c r="TXR44" s="195"/>
      <c r="TXS44" s="195"/>
      <c r="TXT44" s="195"/>
      <c r="TXU44" s="195"/>
      <c r="TXV44" s="195"/>
      <c r="TXW44" s="195"/>
      <c r="TXX44" s="195"/>
      <c r="TXY44" s="195"/>
      <c r="TXZ44" s="195"/>
      <c r="TYA44" s="195"/>
      <c r="TYB44" s="195"/>
      <c r="TYC44" s="195"/>
      <c r="TYD44" s="195"/>
      <c r="TYE44" s="195"/>
      <c r="TYF44" s="195"/>
      <c r="TYG44" s="195"/>
      <c r="TYH44" s="195"/>
      <c r="TYI44" s="195"/>
      <c r="TYJ44" s="195"/>
      <c r="TYK44" s="195"/>
      <c r="TYL44" s="195"/>
      <c r="TYM44" s="195"/>
      <c r="TYN44" s="195"/>
      <c r="TYO44" s="195"/>
      <c r="TYP44" s="195"/>
      <c r="TYQ44" s="195"/>
      <c r="TYR44" s="195"/>
      <c r="TYS44" s="195"/>
      <c r="TYT44" s="195"/>
      <c r="TYU44" s="195"/>
      <c r="TYV44" s="195"/>
      <c r="TYW44" s="195"/>
      <c r="TYX44" s="195"/>
      <c r="TYY44" s="195"/>
      <c r="TYZ44" s="195"/>
      <c r="TZA44" s="195"/>
      <c r="TZB44" s="195"/>
      <c r="TZC44" s="195"/>
      <c r="TZD44" s="195"/>
      <c r="TZE44" s="195"/>
      <c r="TZF44" s="195"/>
      <c r="TZG44" s="195"/>
      <c r="TZH44" s="195"/>
      <c r="TZI44" s="195"/>
      <c r="TZJ44" s="195"/>
      <c r="TZK44" s="195"/>
      <c r="TZL44" s="195"/>
      <c r="TZM44" s="195"/>
      <c r="TZN44" s="195"/>
      <c r="TZO44" s="195"/>
      <c r="TZP44" s="195"/>
      <c r="TZQ44" s="195"/>
      <c r="TZR44" s="195"/>
      <c r="TZS44" s="195"/>
      <c r="TZT44" s="195"/>
      <c r="TZU44" s="195"/>
      <c r="TZV44" s="195"/>
      <c r="TZW44" s="195"/>
      <c r="TZX44" s="195"/>
      <c r="TZY44" s="195"/>
      <c r="TZZ44" s="195"/>
      <c r="UAA44" s="195"/>
      <c r="UAB44" s="195"/>
      <c r="UAC44" s="195"/>
      <c r="UAD44" s="195"/>
      <c r="UAE44" s="195"/>
      <c r="UAF44" s="195"/>
      <c r="UAG44" s="195"/>
      <c r="UAH44" s="195"/>
      <c r="UAI44" s="195"/>
      <c r="UAJ44" s="195"/>
      <c r="UAK44" s="195"/>
      <c r="UAL44" s="195"/>
      <c r="UAM44" s="195"/>
      <c r="UAN44" s="195"/>
      <c r="UAO44" s="195"/>
      <c r="UAP44" s="195"/>
      <c r="UAQ44" s="195"/>
      <c r="UAR44" s="195"/>
      <c r="UAS44" s="195"/>
      <c r="UAT44" s="195"/>
      <c r="UAU44" s="195"/>
      <c r="UAV44" s="195"/>
      <c r="UAW44" s="195"/>
      <c r="UAX44" s="195"/>
      <c r="UAY44" s="195"/>
      <c r="UAZ44" s="195"/>
      <c r="UBA44" s="195"/>
      <c r="UBB44" s="195"/>
      <c r="UBC44" s="195"/>
      <c r="UBD44" s="195"/>
      <c r="UBE44" s="195"/>
      <c r="UBF44" s="195"/>
      <c r="UBG44" s="195"/>
      <c r="UBH44" s="195"/>
      <c r="UBI44" s="195"/>
      <c r="UBJ44" s="195"/>
      <c r="UBK44" s="195"/>
      <c r="UBL44" s="195"/>
      <c r="UBM44" s="195"/>
      <c r="UBN44" s="195"/>
      <c r="UBO44" s="195"/>
      <c r="UBP44" s="195"/>
      <c r="UBQ44" s="195"/>
      <c r="UBR44" s="195"/>
      <c r="UBS44" s="195"/>
      <c r="UBT44" s="195"/>
      <c r="UBU44" s="195"/>
      <c r="UBV44" s="195"/>
      <c r="UBW44" s="195"/>
      <c r="UBX44" s="195"/>
      <c r="UBY44" s="195"/>
      <c r="UBZ44" s="195"/>
      <c r="UCA44" s="195"/>
      <c r="UCB44" s="195"/>
      <c r="UCC44" s="195"/>
      <c r="UCD44" s="195"/>
      <c r="UCE44" s="195"/>
      <c r="UCF44" s="195"/>
      <c r="UCG44" s="195"/>
      <c r="UCH44" s="195"/>
      <c r="UCI44" s="195"/>
      <c r="UCJ44" s="195"/>
      <c r="UCK44" s="195"/>
      <c r="UCL44" s="195"/>
      <c r="UCM44" s="195"/>
      <c r="UCN44" s="195"/>
      <c r="UCO44" s="195"/>
      <c r="UCP44" s="195"/>
      <c r="UCQ44" s="195"/>
      <c r="UCR44" s="195"/>
      <c r="UCS44" s="195"/>
      <c r="UCT44" s="195"/>
      <c r="UCU44" s="195"/>
      <c r="UCV44" s="195"/>
      <c r="UCW44" s="195"/>
      <c r="UCX44" s="195"/>
      <c r="UCY44" s="195"/>
      <c r="UCZ44" s="195"/>
      <c r="UDA44" s="195"/>
      <c r="UDB44" s="195"/>
      <c r="UDC44" s="195"/>
      <c r="UDD44" s="195"/>
      <c r="UDE44" s="195"/>
      <c r="UDF44" s="195"/>
      <c r="UDG44" s="195"/>
      <c r="UDH44" s="195"/>
      <c r="UDI44" s="195"/>
      <c r="UDJ44" s="195"/>
      <c r="UDK44" s="195"/>
      <c r="UDL44" s="195"/>
      <c r="UDM44" s="195"/>
      <c r="UDN44" s="195"/>
      <c r="UDO44" s="195"/>
      <c r="UDP44" s="195"/>
      <c r="UDQ44" s="195"/>
      <c r="UDR44" s="195"/>
      <c r="UDS44" s="195"/>
      <c r="UDT44" s="195"/>
      <c r="UDU44" s="195"/>
      <c r="UDV44" s="195"/>
      <c r="UDW44" s="195"/>
      <c r="UDX44" s="195"/>
      <c r="UDY44" s="195"/>
      <c r="UDZ44" s="195"/>
      <c r="UEA44" s="195"/>
      <c r="UEB44" s="195"/>
      <c r="UEC44" s="195"/>
      <c r="UED44" s="195"/>
      <c r="UEE44" s="195"/>
      <c r="UEF44" s="195"/>
      <c r="UEG44" s="195"/>
      <c r="UEH44" s="195"/>
      <c r="UEI44" s="195"/>
      <c r="UEJ44" s="195"/>
      <c r="UEK44" s="195"/>
      <c r="UEL44" s="195"/>
      <c r="UEM44" s="195"/>
      <c r="UEN44" s="195"/>
      <c r="UEO44" s="195"/>
      <c r="UEP44" s="195"/>
      <c r="UEQ44" s="195"/>
      <c r="UER44" s="195"/>
      <c r="UES44" s="195"/>
      <c r="UET44" s="195"/>
      <c r="UEU44" s="195"/>
      <c r="UEV44" s="195"/>
      <c r="UEW44" s="195"/>
      <c r="UEX44" s="195"/>
      <c r="UEY44" s="195"/>
      <c r="UEZ44" s="195"/>
      <c r="UFA44" s="195"/>
      <c r="UFB44" s="195"/>
      <c r="UFC44" s="195"/>
      <c r="UFD44" s="195"/>
      <c r="UFE44" s="195"/>
      <c r="UFF44" s="195"/>
      <c r="UFG44" s="195"/>
      <c r="UFH44" s="195"/>
      <c r="UFI44" s="195"/>
      <c r="UFJ44" s="195"/>
      <c r="UFK44" s="195"/>
      <c r="UFL44" s="195"/>
      <c r="UFM44" s="195"/>
      <c r="UFN44" s="195"/>
      <c r="UFO44" s="195"/>
      <c r="UFP44" s="195"/>
      <c r="UFQ44" s="195"/>
      <c r="UFR44" s="195"/>
      <c r="UFS44" s="195"/>
      <c r="UFT44" s="195"/>
      <c r="UFU44" s="195"/>
      <c r="UFV44" s="195"/>
      <c r="UFW44" s="195"/>
      <c r="UFX44" s="195"/>
      <c r="UFY44" s="195"/>
      <c r="UFZ44" s="195"/>
      <c r="UGA44" s="195"/>
      <c r="UGB44" s="195"/>
      <c r="UGC44" s="195"/>
      <c r="UGD44" s="195"/>
      <c r="UGE44" s="195"/>
      <c r="UGF44" s="195"/>
      <c r="UGG44" s="195"/>
      <c r="UGH44" s="195"/>
      <c r="UGI44" s="195"/>
      <c r="UGJ44" s="195"/>
      <c r="UGK44" s="195"/>
      <c r="UGL44" s="195"/>
      <c r="UGM44" s="195"/>
      <c r="UGN44" s="195"/>
      <c r="UGO44" s="195"/>
      <c r="UGP44" s="195"/>
      <c r="UGQ44" s="195"/>
      <c r="UGR44" s="195"/>
      <c r="UGS44" s="195"/>
      <c r="UGT44" s="195"/>
      <c r="UGU44" s="195"/>
      <c r="UGV44" s="195"/>
      <c r="UGW44" s="195"/>
      <c r="UGX44" s="195"/>
      <c r="UGY44" s="195"/>
      <c r="UGZ44" s="195"/>
      <c r="UHA44" s="195"/>
      <c r="UHB44" s="195"/>
      <c r="UHC44" s="195"/>
      <c r="UHD44" s="195"/>
      <c r="UHE44" s="195"/>
      <c r="UHF44" s="195"/>
      <c r="UHG44" s="195"/>
      <c r="UHH44" s="195"/>
      <c r="UHI44" s="195"/>
      <c r="UHJ44" s="195"/>
      <c r="UHK44" s="195"/>
      <c r="UHL44" s="195"/>
      <c r="UHM44" s="195"/>
      <c r="UHN44" s="195"/>
      <c r="UHO44" s="195"/>
      <c r="UHP44" s="195"/>
      <c r="UHQ44" s="195"/>
      <c r="UHR44" s="195"/>
      <c r="UHS44" s="195"/>
      <c r="UHT44" s="195"/>
      <c r="UHU44" s="195"/>
      <c r="UHV44" s="195"/>
      <c r="UHW44" s="195"/>
      <c r="UHX44" s="195"/>
      <c r="UHY44" s="195"/>
      <c r="UHZ44" s="195"/>
      <c r="UIA44" s="195"/>
      <c r="UIB44" s="195"/>
      <c r="UIC44" s="195"/>
      <c r="UID44" s="195"/>
      <c r="UIE44" s="195"/>
      <c r="UIF44" s="195"/>
      <c r="UIG44" s="195"/>
      <c r="UIH44" s="195"/>
      <c r="UII44" s="195"/>
      <c r="UIJ44" s="195"/>
      <c r="UIK44" s="195"/>
      <c r="UIL44" s="195"/>
      <c r="UIM44" s="195"/>
      <c r="UIN44" s="195"/>
      <c r="UIO44" s="195"/>
      <c r="UIP44" s="195"/>
      <c r="UIQ44" s="195"/>
      <c r="UIR44" s="195"/>
      <c r="UIS44" s="195"/>
      <c r="UIT44" s="195"/>
      <c r="UIU44" s="195"/>
      <c r="UIV44" s="195"/>
      <c r="UIW44" s="195"/>
      <c r="UIX44" s="195"/>
      <c r="UIY44" s="195"/>
      <c r="UIZ44" s="195"/>
      <c r="UJA44" s="195"/>
      <c r="UJB44" s="195"/>
      <c r="UJC44" s="195"/>
      <c r="UJD44" s="195"/>
      <c r="UJE44" s="195"/>
      <c r="UJF44" s="195"/>
      <c r="UJG44" s="195"/>
      <c r="UJH44" s="195"/>
      <c r="UJI44" s="195"/>
      <c r="UJJ44" s="195"/>
      <c r="UJK44" s="195"/>
      <c r="UJL44" s="195"/>
      <c r="UJM44" s="195"/>
      <c r="UJN44" s="195"/>
      <c r="UJO44" s="195"/>
      <c r="UJP44" s="195"/>
      <c r="UJQ44" s="195"/>
      <c r="UJR44" s="195"/>
      <c r="UJS44" s="195"/>
      <c r="UJT44" s="195"/>
      <c r="UJU44" s="195"/>
      <c r="UJV44" s="195"/>
      <c r="UJW44" s="195"/>
      <c r="UJX44" s="195"/>
      <c r="UJY44" s="195"/>
      <c r="UJZ44" s="195"/>
      <c r="UKA44" s="195"/>
      <c r="UKB44" s="195"/>
      <c r="UKC44" s="195"/>
      <c r="UKD44" s="195"/>
      <c r="UKE44" s="195"/>
      <c r="UKF44" s="195"/>
      <c r="UKG44" s="195"/>
      <c r="UKH44" s="195"/>
      <c r="UKI44" s="195"/>
      <c r="UKJ44" s="195"/>
      <c r="UKK44" s="195"/>
      <c r="UKL44" s="195"/>
      <c r="UKM44" s="195"/>
      <c r="UKN44" s="195"/>
      <c r="UKO44" s="195"/>
      <c r="UKP44" s="195"/>
      <c r="UKQ44" s="195"/>
      <c r="UKR44" s="195"/>
      <c r="UKS44" s="195"/>
      <c r="UKT44" s="195"/>
      <c r="UKU44" s="195"/>
      <c r="UKV44" s="195"/>
      <c r="UKW44" s="195"/>
      <c r="UKX44" s="195"/>
      <c r="UKY44" s="195"/>
      <c r="UKZ44" s="195"/>
      <c r="ULA44" s="195"/>
      <c r="ULB44" s="195"/>
      <c r="ULC44" s="195"/>
      <c r="ULD44" s="195"/>
      <c r="ULE44" s="195"/>
      <c r="ULF44" s="195"/>
      <c r="ULG44" s="195"/>
      <c r="ULH44" s="195"/>
      <c r="ULI44" s="195"/>
      <c r="ULJ44" s="195"/>
      <c r="ULK44" s="195"/>
      <c r="ULL44" s="195"/>
      <c r="ULM44" s="195"/>
      <c r="ULN44" s="195"/>
      <c r="ULO44" s="195"/>
      <c r="ULP44" s="195"/>
      <c r="ULQ44" s="195"/>
      <c r="ULR44" s="195"/>
      <c r="ULS44" s="195"/>
      <c r="ULT44" s="195"/>
      <c r="ULU44" s="195"/>
      <c r="ULV44" s="195"/>
      <c r="ULW44" s="195"/>
      <c r="ULX44" s="195"/>
      <c r="ULY44" s="195"/>
      <c r="ULZ44" s="195"/>
      <c r="UMA44" s="195"/>
      <c r="UMB44" s="195"/>
      <c r="UMC44" s="195"/>
      <c r="UMD44" s="195"/>
      <c r="UME44" s="195"/>
      <c r="UMF44" s="195"/>
      <c r="UMG44" s="195"/>
      <c r="UMH44" s="195"/>
      <c r="UMI44" s="195"/>
      <c r="UMJ44" s="195"/>
      <c r="UMK44" s="195"/>
      <c r="UML44" s="195"/>
      <c r="UMM44" s="195"/>
      <c r="UMN44" s="195"/>
      <c r="UMO44" s="195"/>
      <c r="UMP44" s="195"/>
      <c r="UMQ44" s="195"/>
      <c r="UMR44" s="195"/>
      <c r="UMS44" s="195"/>
      <c r="UMT44" s="195"/>
      <c r="UMU44" s="195"/>
      <c r="UMV44" s="195"/>
      <c r="UMW44" s="195"/>
      <c r="UMX44" s="195"/>
      <c r="UMY44" s="195"/>
      <c r="UMZ44" s="195"/>
      <c r="UNA44" s="195"/>
      <c r="UNB44" s="195"/>
      <c r="UNC44" s="195"/>
      <c r="UND44" s="195"/>
      <c r="UNE44" s="195"/>
      <c r="UNF44" s="195"/>
      <c r="UNG44" s="195"/>
      <c r="UNH44" s="195"/>
      <c r="UNI44" s="195"/>
      <c r="UNJ44" s="195"/>
      <c r="UNK44" s="195"/>
      <c r="UNL44" s="195"/>
      <c r="UNM44" s="195"/>
      <c r="UNN44" s="195"/>
      <c r="UNO44" s="195"/>
      <c r="UNP44" s="195"/>
      <c r="UNQ44" s="195"/>
      <c r="UNR44" s="195"/>
      <c r="UNS44" s="195"/>
      <c r="UNT44" s="195"/>
      <c r="UNU44" s="195"/>
      <c r="UNV44" s="195"/>
      <c r="UNW44" s="195"/>
      <c r="UNX44" s="195"/>
      <c r="UNY44" s="195"/>
      <c r="UNZ44" s="195"/>
      <c r="UOA44" s="195"/>
      <c r="UOB44" s="195"/>
      <c r="UOC44" s="195"/>
      <c r="UOD44" s="195"/>
      <c r="UOE44" s="195"/>
      <c r="UOF44" s="195"/>
      <c r="UOG44" s="195"/>
      <c r="UOH44" s="195"/>
      <c r="UOI44" s="195"/>
      <c r="UOJ44" s="195"/>
      <c r="UOK44" s="195"/>
      <c r="UOL44" s="195"/>
      <c r="UOM44" s="195"/>
      <c r="UON44" s="195"/>
      <c r="UOO44" s="195"/>
      <c r="UOP44" s="195"/>
      <c r="UOQ44" s="195"/>
      <c r="UOR44" s="195"/>
      <c r="UOS44" s="195"/>
      <c r="UOT44" s="195"/>
      <c r="UOU44" s="195"/>
      <c r="UOV44" s="195"/>
      <c r="UOW44" s="195"/>
      <c r="UOX44" s="195"/>
      <c r="UOY44" s="195"/>
      <c r="UOZ44" s="195"/>
      <c r="UPA44" s="195"/>
      <c r="UPB44" s="195"/>
      <c r="UPC44" s="195"/>
      <c r="UPD44" s="195"/>
      <c r="UPE44" s="195"/>
      <c r="UPF44" s="195"/>
      <c r="UPG44" s="195"/>
      <c r="UPH44" s="195"/>
      <c r="UPI44" s="195"/>
      <c r="UPJ44" s="195"/>
      <c r="UPK44" s="195"/>
      <c r="UPL44" s="195"/>
      <c r="UPM44" s="195"/>
      <c r="UPN44" s="195"/>
      <c r="UPO44" s="195"/>
      <c r="UPP44" s="195"/>
      <c r="UPQ44" s="195"/>
      <c r="UPR44" s="195"/>
      <c r="UPS44" s="195"/>
      <c r="UPT44" s="195"/>
      <c r="UPU44" s="195"/>
      <c r="UPV44" s="195"/>
      <c r="UPW44" s="195"/>
      <c r="UPX44" s="195"/>
      <c r="UPY44" s="195"/>
      <c r="UPZ44" s="195"/>
      <c r="UQA44" s="195"/>
      <c r="UQB44" s="195"/>
      <c r="UQC44" s="195"/>
      <c r="UQD44" s="195"/>
      <c r="UQE44" s="195"/>
      <c r="UQF44" s="195"/>
      <c r="UQG44" s="195"/>
      <c r="UQH44" s="195"/>
      <c r="UQI44" s="195"/>
      <c r="UQJ44" s="195"/>
      <c r="UQK44" s="195"/>
      <c r="UQL44" s="195"/>
      <c r="UQM44" s="195"/>
      <c r="UQN44" s="195"/>
      <c r="UQO44" s="195"/>
      <c r="UQP44" s="195"/>
      <c r="UQQ44" s="195"/>
      <c r="UQR44" s="195"/>
      <c r="UQS44" s="195"/>
      <c r="UQT44" s="195"/>
      <c r="UQU44" s="195"/>
      <c r="UQV44" s="195"/>
      <c r="UQW44" s="195"/>
      <c r="UQX44" s="195"/>
      <c r="UQY44" s="195"/>
      <c r="UQZ44" s="195"/>
      <c r="URA44" s="195"/>
      <c r="URB44" s="195"/>
      <c r="URC44" s="195"/>
      <c r="URD44" s="195"/>
      <c r="URE44" s="195"/>
      <c r="URF44" s="195"/>
      <c r="URG44" s="195"/>
      <c r="URH44" s="195"/>
      <c r="URI44" s="195"/>
      <c r="URJ44" s="195"/>
      <c r="URK44" s="195"/>
      <c r="URL44" s="195"/>
      <c r="URM44" s="195"/>
      <c r="URN44" s="195"/>
      <c r="URO44" s="195"/>
      <c r="URP44" s="195"/>
      <c r="URQ44" s="195"/>
      <c r="URR44" s="195"/>
      <c r="URS44" s="195"/>
      <c r="URT44" s="195"/>
      <c r="URU44" s="195"/>
      <c r="URV44" s="195"/>
      <c r="URW44" s="195"/>
      <c r="URX44" s="195"/>
      <c r="URY44" s="195"/>
      <c r="URZ44" s="195"/>
      <c r="USA44" s="195"/>
      <c r="USB44" s="195"/>
      <c r="USC44" s="195"/>
      <c r="USD44" s="195"/>
      <c r="USE44" s="195"/>
      <c r="USF44" s="195"/>
      <c r="USG44" s="195"/>
      <c r="USH44" s="195"/>
      <c r="USI44" s="195"/>
      <c r="USJ44" s="195"/>
      <c r="USK44" s="195"/>
      <c r="USL44" s="195"/>
      <c r="USM44" s="195"/>
      <c r="USN44" s="195"/>
      <c r="USO44" s="195"/>
      <c r="USP44" s="195"/>
      <c r="USQ44" s="195"/>
      <c r="USR44" s="195"/>
      <c r="USS44" s="195"/>
      <c r="UST44" s="195"/>
      <c r="USU44" s="195"/>
      <c r="USV44" s="195"/>
      <c r="USW44" s="195"/>
      <c r="USX44" s="195"/>
      <c r="USY44" s="195"/>
      <c r="USZ44" s="195"/>
      <c r="UTA44" s="195"/>
      <c r="UTB44" s="195"/>
      <c r="UTC44" s="195"/>
      <c r="UTD44" s="195"/>
      <c r="UTE44" s="195"/>
      <c r="UTF44" s="195"/>
      <c r="UTG44" s="195"/>
      <c r="UTH44" s="195"/>
      <c r="UTI44" s="195"/>
      <c r="UTJ44" s="195"/>
      <c r="UTK44" s="195"/>
      <c r="UTL44" s="195"/>
      <c r="UTM44" s="195"/>
      <c r="UTN44" s="195"/>
      <c r="UTO44" s="195"/>
      <c r="UTP44" s="195"/>
      <c r="UTQ44" s="195"/>
      <c r="UTR44" s="195"/>
      <c r="UTS44" s="195"/>
      <c r="UTT44" s="195"/>
      <c r="UTU44" s="195"/>
      <c r="UTV44" s="195"/>
      <c r="UTW44" s="195"/>
      <c r="UTX44" s="195"/>
      <c r="UTY44" s="195"/>
      <c r="UTZ44" s="195"/>
      <c r="UUA44" s="195"/>
      <c r="UUB44" s="195"/>
      <c r="UUC44" s="195"/>
      <c r="UUD44" s="195"/>
      <c r="UUE44" s="195"/>
      <c r="UUF44" s="195"/>
      <c r="UUG44" s="195"/>
      <c r="UUH44" s="195"/>
      <c r="UUI44" s="195"/>
      <c r="UUJ44" s="195"/>
      <c r="UUK44" s="195"/>
      <c r="UUL44" s="195"/>
      <c r="UUM44" s="195"/>
      <c r="UUN44" s="195"/>
      <c r="UUO44" s="195"/>
      <c r="UUP44" s="195"/>
      <c r="UUQ44" s="195"/>
      <c r="UUR44" s="195"/>
      <c r="UUS44" s="195"/>
      <c r="UUT44" s="195"/>
      <c r="UUU44" s="195"/>
      <c r="UUV44" s="195"/>
      <c r="UUW44" s="195"/>
      <c r="UUX44" s="195"/>
      <c r="UUY44" s="195"/>
      <c r="UUZ44" s="195"/>
      <c r="UVA44" s="195"/>
      <c r="UVB44" s="195"/>
      <c r="UVC44" s="195"/>
      <c r="UVD44" s="195"/>
      <c r="UVE44" s="195"/>
      <c r="UVF44" s="195"/>
      <c r="UVG44" s="195"/>
      <c r="UVH44" s="195"/>
      <c r="UVI44" s="195"/>
      <c r="UVJ44" s="195"/>
      <c r="UVK44" s="195"/>
      <c r="UVL44" s="195"/>
      <c r="UVM44" s="195"/>
      <c r="UVN44" s="195"/>
      <c r="UVO44" s="195"/>
      <c r="UVP44" s="195"/>
      <c r="UVQ44" s="195"/>
      <c r="UVR44" s="195"/>
      <c r="UVS44" s="195"/>
      <c r="UVT44" s="195"/>
      <c r="UVU44" s="195"/>
      <c r="UVV44" s="195"/>
      <c r="UVW44" s="195"/>
      <c r="UVX44" s="195"/>
      <c r="UVY44" s="195"/>
      <c r="UVZ44" s="195"/>
      <c r="UWA44" s="195"/>
      <c r="UWB44" s="195"/>
      <c r="UWC44" s="195"/>
      <c r="UWD44" s="195"/>
      <c r="UWE44" s="195"/>
      <c r="UWF44" s="195"/>
      <c r="UWG44" s="195"/>
      <c r="UWH44" s="195"/>
      <c r="UWI44" s="195"/>
      <c r="UWJ44" s="195"/>
      <c r="UWK44" s="195"/>
      <c r="UWL44" s="195"/>
      <c r="UWM44" s="195"/>
      <c r="UWN44" s="195"/>
      <c r="UWO44" s="195"/>
      <c r="UWP44" s="195"/>
      <c r="UWQ44" s="195"/>
      <c r="UWR44" s="195"/>
      <c r="UWS44" s="195"/>
      <c r="UWT44" s="195"/>
      <c r="UWU44" s="195"/>
      <c r="UWV44" s="195"/>
      <c r="UWW44" s="195"/>
      <c r="UWX44" s="195"/>
      <c r="UWY44" s="195"/>
      <c r="UWZ44" s="195"/>
      <c r="UXA44" s="195"/>
      <c r="UXB44" s="195"/>
      <c r="UXC44" s="195"/>
      <c r="UXD44" s="195"/>
      <c r="UXE44" s="195"/>
      <c r="UXF44" s="195"/>
      <c r="UXG44" s="195"/>
      <c r="UXH44" s="195"/>
      <c r="UXI44" s="195"/>
      <c r="UXJ44" s="195"/>
      <c r="UXK44" s="195"/>
      <c r="UXL44" s="195"/>
      <c r="UXM44" s="195"/>
      <c r="UXN44" s="195"/>
      <c r="UXO44" s="195"/>
      <c r="UXP44" s="195"/>
      <c r="UXQ44" s="195"/>
      <c r="UXR44" s="195"/>
      <c r="UXS44" s="195"/>
      <c r="UXT44" s="195"/>
      <c r="UXU44" s="195"/>
      <c r="UXV44" s="195"/>
      <c r="UXW44" s="195"/>
      <c r="UXX44" s="195"/>
      <c r="UXY44" s="195"/>
      <c r="UXZ44" s="195"/>
      <c r="UYA44" s="195"/>
      <c r="UYB44" s="195"/>
      <c r="UYC44" s="195"/>
      <c r="UYD44" s="195"/>
      <c r="UYE44" s="195"/>
      <c r="UYF44" s="195"/>
      <c r="UYG44" s="195"/>
      <c r="UYH44" s="195"/>
      <c r="UYI44" s="195"/>
      <c r="UYJ44" s="195"/>
      <c r="UYK44" s="195"/>
      <c r="UYL44" s="195"/>
      <c r="UYM44" s="195"/>
      <c r="UYN44" s="195"/>
      <c r="UYO44" s="195"/>
      <c r="UYP44" s="195"/>
      <c r="UYQ44" s="195"/>
      <c r="UYR44" s="195"/>
      <c r="UYS44" s="195"/>
      <c r="UYT44" s="195"/>
      <c r="UYU44" s="195"/>
      <c r="UYV44" s="195"/>
      <c r="UYW44" s="195"/>
      <c r="UYX44" s="195"/>
      <c r="UYY44" s="195"/>
      <c r="UYZ44" s="195"/>
      <c r="UZA44" s="195"/>
      <c r="UZB44" s="195"/>
      <c r="UZC44" s="195"/>
      <c r="UZD44" s="195"/>
      <c r="UZE44" s="195"/>
      <c r="UZF44" s="195"/>
      <c r="UZG44" s="195"/>
      <c r="UZH44" s="195"/>
      <c r="UZI44" s="195"/>
      <c r="UZJ44" s="195"/>
      <c r="UZK44" s="195"/>
      <c r="UZL44" s="195"/>
      <c r="UZM44" s="195"/>
      <c r="UZN44" s="195"/>
      <c r="UZO44" s="195"/>
      <c r="UZP44" s="195"/>
      <c r="UZQ44" s="195"/>
      <c r="UZR44" s="195"/>
      <c r="UZS44" s="195"/>
      <c r="UZT44" s="195"/>
      <c r="UZU44" s="195"/>
      <c r="UZV44" s="195"/>
      <c r="UZW44" s="195"/>
      <c r="UZX44" s="195"/>
      <c r="UZY44" s="195"/>
      <c r="UZZ44" s="195"/>
      <c r="VAA44" s="195"/>
      <c r="VAB44" s="195"/>
      <c r="VAC44" s="195"/>
      <c r="VAD44" s="195"/>
      <c r="VAE44" s="195"/>
      <c r="VAF44" s="195"/>
      <c r="VAG44" s="195"/>
      <c r="VAH44" s="195"/>
      <c r="VAI44" s="195"/>
      <c r="VAJ44" s="195"/>
      <c r="VAK44" s="195"/>
      <c r="VAL44" s="195"/>
      <c r="VAM44" s="195"/>
      <c r="VAN44" s="195"/>
      <c r="VAO44" s="195"/>
      <c r="VAP44" s="195"/>
      <c r="VAQ44" s="195"/>
      <c r="VAR44" s="195"/>
      <c r="VAS44" s="195"/>
      <c r="VAT44" s="195"/>
      <c r="VAU44" s="195"/>
      <c r="VAV44" s="195"/>
      <c r="VAW44" s="195"/>
      <c r="VAX44" s="195"/>
      <c r="VAY44" s="195"/>
      <c r="VAZ44" s="195"/>
      <c r="VBA44" s="195"/>
      <c r="VBB44" s="195"/>
      <c r="VBC44" s="195"/>
      <c r="VBD44" s="195"/>
      <c r="VBE44" s="195"/>
      <c r="VBF44" s="195"/>
      <c r="VBG44" s="195"/>
      <c r="VBH44" s="195"/>
      <c r="VBI44" s="195"/>
      <c r="VBJ44" s="195"/>
      <c r="VBK44" s="195"/>
      <c r="VBL44" s="195"/>
      <c r="VBM44" s="195"/>
      <c r="VBN44" s="195"/>
      <c r="VBO44" s="195"/>
      <c r="VBP44" s="195"/>
      <c r="VBQ44" s="195"/>
      <c r="VBR44" s="195"/>
      <c r="VBS44" s="195"/>
      <c r="VBT44" s="195"/>
      <c r="VBU44" s="195"/>
      <c r="VBV44" s="195"/>
      <c r="VBW44" s="195"/>
      <c r="VBX44" s="195"/>
      <c r="VBY44" s="195"/>
      <c r="VBZ44" s="195"/>
      <c r="VCA44" s="195"/>
      <c r="VCB44" s="195"/>
      <c r="VCC44" s="195"/>
      <c r="VCD44" s="195"/>
      <c r="VCE44" s="195"/>
      <c r="VCF44" s="195"/>
      <c r="VCG44" s="195"/>
      <c r="VCH44" s="195"/>
      <c r="VCI44" s="195"/>
      <c r="VCJ44" s="195"/>
      <c r="VCK44" s="195"/>
      <c r="VCL44" s="195"/>
      <c r="VCM44" s="195"/>
      <c r="VCN44" s="195"/>
      <c r="VCO44" s="195"/>
      <c r="VCP44" s="195"/>
      <c r="VCQ44" s="195"/>
      <c r="VCR44" s="195"/>
      <c r="VCS44" s="195"/>
      <c r="VCT44" s="195"/>
      <c r="VCU44" s="195"/>
      <c r="VCV44" s="195"/>
      <c r="VCW44" s="195"/>
      <c r="VCX44" s="195"/>
      <c r="VCY44" s="195"/>
      <c r="VCZ44" s="195"/>
      <c r="VDA44" s="195"/>
      <c r="VDB44" s="195"/>
      <c r="VDC44" s="195"/>
      <c r="VDD44" s="195"/>
      <c r="VDE44" s="195"/>
      <c r="VDF44" s="195"/>
      <c r="VDG44" s="195"/>
      <c r="VDH44" s="195"/>
      <c r="VDI44" s="195"/>
      <c r="VDJ44" s="195"/>
      <c r="VDK44" s="195"/>
      <c r="VDL44" s="195"/>
      <c r="VDM44" s="195"/>
      <c r="VDN44" s="195"/>
      <c r="VDO44" s="195"/>
      <c r="VDP44" s="195"/>
      <c r="VDQ44" s="195"/>
      <c r="VDR44" s="195"/>
      <c r="VDS44" s="195"/>
      <c r="VDT44" s="195"/>
      <c r="VDU44" s="195"/>
      <c r="VDV44" s="195"/>
      <c r="VDW44" s="195"/>
      <c r="VDX44" s="195"/>
      <c r="VDY44" s="195"/>
      <c r="VDZ44" s="195"/>
      <c r="VEA44" s="195"/>
      <c r="VEB44" s="195"/>
      <c r="VEC44" s="195"/>
      <c r="VED44" s="195"/>
      <c r="VEE44" s="195"/>
      <c r="VEF44" s="195"/>
      <c r="VEG44" s="195"/>
      <c r="VEH44" s="195"/>
      <c r="VEI44" s="195"/>
      <c r="VEJ44" s="195"/>
      <c r="VEK44" s="195"/>
      <c r="VEL44" s="195"/>
      <c r="VEM44" s="195"/>
      <c r="VEN44" s="195"/>
      <c r="VEO44" s="195"/>
      <c r="VEP44" s="195"/>
      <c r="VEQ44" s="195"/>
      <c r="VER44" s="195"/>
      <c r="VES44" s="195"/>
      <c r="VET44" s="195"/>
      <c r="VEU44" s="195"/>
      <c r="VEV44" s="195"/>
      <c r="VEW44" s="195"/>
      <c r="VEX44" s="195"/>
      <c r="VEY44" s="195"/>
      <c r="VEZ44" s="195"/>
      <c r="VFA44" s="195"/>
      <c r="VFB44" s="195"/>
      <c r="VFC44" s="195"/>
      <c r="VFD44" s="195"/>
      <c r="VFE44" s="195"/>
      <c r="VFF44" s="195"/>
      <c r="VFG44" s="195"/>
      <c r="VFH44" s="195"/>
      <c r="VFI44" s="195"/>
      <c r="VFJ44" s="195"/>
      <c r="VFK44" s="195"/>
      <c r="VFL44" s="195"/>
      <c r="VFM44" s="195"/>
      <c r="VFN44" s="195"/>
      <c r="VFO44" s="195"/>
      <c r="VFP44" s="195"/>
      <c r="VFQ44" s="195"/>
      <c r="VFR44" s="195"/>
      <c r="VFS44" s="195"/>
      <c r="VFT44" s="195"/>
      <c r="VFU44" s="195"/>
      <c r="VFV44" s="195"/>
      <c r="VFW44" s="195"/>
      <c r="VFX44" s="195"/>
      <c r="VFY44" s="195"/>
      <c r="VFZ44" s="195"/>
      <c r="VGA44" s="195"/>
      <c r="VGB44" s="195"/>
      <c r="VGC44" s="195"/>
      <c r="VGD44" s="195"/>
      <c r="VGE44" s="195"/>
      <c r="VGF44" s="195"/>
      <c r="VGG44" s="195"/>
      <c r="VGH44" s="195"/>
      <c r="VGI44" s="195"/>
      <c r="VGJ44" s="195"/>
      <c r="VGK44" s="195"/>
      <c r="VGL44" s="195"/>
      <c r="VGM44" s="195"/>
      <c r="VGN44" s="195"/>
      <c r="VGO44" s="195"/>
      <c r="VGP44" s="195"/>
      <c r="VGQ44" s="195"/>
      <c r="VGR44" s="195"/>
      <c r="VGS44" s="195"/>
      <c r="VGT44" s="195"/>
      <c r="VGU44" s="195"/>
      <c r="VGV44" s="195"/>
      <c r="VGW44" s="195"/>
      <c r="VGX44" s="195"/>
      <c r="VGY44" s="195"/>
      <c r="VGZ44" s="195"/>
      <c r="VHA44" s="195"/>
      <c r="VHB44" s="195"/>
      <c r="VHC44" s="195"/>
      <c r="VHD44" s="195"/>
      <c r="VHE44" s="195"/>
      <c r="VHF44" s="195"/>
      <c r="VHG44" s="195"/>
      <c r="VHH44" s="195"/>
      <c r="VHI44" s="195"/>
      <c r="VHJ44" s="195"/>
      <c r="VHK44" s="195"/>
      <c r="VHL44" s="195"/>
      <c r="VHM44" s="195"/>
      <c r="VHN44" s="195"/>
      <c r="VHO44" s="195"/>
      <c r="VHP44" s="195"/>
      <c r="VHQ44" s="195"/>
      <c r="VHR44" s="195"/>
      <c r="VHS44" s="195"/>
      <c r="VHT44" s="195"/>
      <c r="VHU44" s="195"/>
      <c r="VHV44" s="195"/>
      <c r="VHW44" s="195"/>
      <c r="VHX44" s="195"/>
      <c r="VHY44" s="195"/>
      <c r="VHZ44" s="195"/>
      <c r="VIA44" s="195"/>
      <c r="VIB44" s="195"/>
      <c r="VIC44" s="195"/>
      <c r="VID44" s="195"/>
      <c r="VIE44" s="195"/>
      <c r="VIF44" s="195"/>
      <c r="VIG44" s="195"/>
      <c r="VIH44" s="195"/>
      <c r="VII44" s="195"/>
      <c r="VIJ44" s="195"/>
      <c r="VIK44" s="195"/>
      <c r="VIL44" s="195"/>
      <c r="VIM44" s="195"/>
      <c r="VIN44" s="195"/>
      <c r="VIO44" s="195"/>
      <c r="VIP44" s="195"/>
      <c r="VIQ44" s="195"/>
      <c r="VIR44" s="195"/>
      <c r="VIS44" s="195"/>
      <c r="VIT44" s="195"/>
      <c r="VIU44" s="195"/>
      <c r="VIV44" s="195"/>
      <c r="VIW44" s="195"/>
      <c r="VIX44" s="195"/>
      <c r="VIY44" s="195"/>
      <c r="VIZ44" s="195"/>
      <c r="VJA44" s="195"/>
      <c r="VJB44" s="195"/>
      <c r="VJC44" s="195"/>
      <c r="VJD44" s="195"/>
      <c r="VJE44" s="195"/>
      <c r="VJF44" s="195"/>
      <c r="VJG44" s="195"/>
      <c r="VJH44" s="195"/>
      <c r="VJI44" s="195"/>
      <c r="VJJ44" s="195"/>
      <c r="VJK44" s="195"/>
      <c r="VJL44" s="195"/>
      <c r="VJM44" s="195"/>
      <c r="VJN44" s="195"/>
      <c r="VJO44" s="195"/>
      <c r="VJP44" s="195"/>
      <c r="VJQ44" s="195"/>
      <c r="VJR44" s="195"/>
      <c r="VJS44" s="195"/>
      <c r="VJT44" s="195"/>
      <c r="VJU44" s="195"/>
      <c r="VJV44" s="195"/>
      <c r="VJW44" s="195"/>
      <c r="VJX44" s="195"/>
      <c r="VJY44" s="195"/>
      <c r="VJZ44" s="195"/>
      <c r="VKA44" s="195"/>
      <c r="VKB44" s="195"/>
      <c r="VKC44" s="195"/>
      <c r="VKD44" s="195"/>
      <c r="VKE44" s="195"/>
      <c r="VKF44" s="195"/>
      <c r="VKG44" s="195"/>
      <c r="VKH44" s="195"/>
      <c r="VKI44" s="195"/>
      <c r="VKJ44" s="195"/>
      <c r="VKK44" s="195"/>
      <c r="VKL44" s="195"/>
      <c r="VKM44" s="195"/>
      <c r="VKN44" s="195"/>
      <c r="VKO44" s="195"/>
      <c r="VKP44" s="195"/>
      <c r="VKQ44" s="195"/>
      <c r="VKR44" s="195"/>
      <c r="VKS44" s="195"/>
      <c r="VKT44" s="195"/>
      <c r="VKU44" s="195"/>
      <c r="VKV44" s="195"/>
      <c r="VKW44" s="195"/>
      <c r="VKX44" s="195"/>
      <c r="VKY44" s="195"/>
      <c r="VKZ44" s="195"/>
      <c r="VLA44" s="195"/>
      <c r="VLB44" s="195"/>
      <c r="VLC44" s="195"/>
      <c r="VLD44" s="195"/>
      <c r="VLE44" s="195"/>
      <c r="VLF44" s="195"/>
      <c r="VLG44" s="195"/>
      <c r="VLH44" s="195"/>
      <c r="VLI44" s="195"/>
      <c r="VLJ44" s="195"/>
      <c r="VLK44" s="195"/>
      <c r="VLL44" s="195"/>
      <c r="VLM44" s="195"/>
      <c r="VLN44" s="195"/>
      <c r="VLO44" s="195"/>
      <c r="VLP44" s="195"/>
      <c r="VLQ44" s="195"/>
      <c r="VLR44" s="195"/>
      <c r="VLS44" s="195"/>
      <c r="VLT44" s="195"/>
      <c r="VLU44" s="195"/>
      <c r="VLV44" s="195"/>
      <c r="VLW44" s="195"/>
      <c r="VLX44" s="195"/>
      <c r="VLY44" s="195"/>
      <c r="VLZ44" s="195"/>
      <c r="VMA44" s="195"/>
      <c r="VMB44" s="195"/>
      <c r="VMC44" s="195"/>
      <c r="VMD44" s="195"/>
      <c r="VME44" s="195"/>
      <c r="VMF44" s="195"/>
      <c r="VMG44" s="195"/>
      <c r="VMH44" s="195"/>
      <c r="VMI44" s="195"/>
      <c r="VMJ44" s="195"/>
      <c r="VMK44" s="195"/>
      <c r="VML44" s="195"/>
      <c r="VMM44" s="195"/>
      <c r="VMN44" s="195"/>
      <c r="VMO44" s="195"/>
      <c r="VMP44" s="195"/>
      <c r="VMQ44" s="195"/>
      <c r="VMR44" s="195"/>
      <c r="VMS44" s="195"/>
      <c r="VMT44" s="195"/>
      <c r="VMU44" s="195"/>
      <c r="VMV44" s="195"/>
      <c r="VMW44" s="195"/>
      <c r="VMX44" s="195"/>
      <c r="VMY44" s="195"/>
      <c r="VMZ44" s="195"/>
      <c r="VNA44" s="195"/>
      <c r="VNB44" s="195"/>
      <c r="VNC44" s="195"/>
      <c r="VND44" s="195"/>
      <c r="VNE44" s="195"/>
      <c r="VNF44" s="195"/>
      <c r="VNG44" s="195"/>
      <c r="VNH44" s="195"/>
      <c r="VNI44" s="195"/>
      <c r="VNJ44" s="195"/>
      <c r="VNK44" s="195"/>
      <c r="VNL44" s="195"/>
      <c r="VNM44" s="195"/>
      <c r="VNN44" s="195"/>
      <c r="VNO44" s="195"/>
      <c r="VNP44" s="195"/>
      <c r="VNQ44" s="195"/>
      <c r="VNR44" s="195"/>
      <c r="VNS44" s="195"/>
      <c r="VNT44" s="195"/>
      <c r="VNU44" s="195"/>
      <c r="VNV44" s="195"/>
      <c r="VNW44" s="195"/>
      <c r="VNX44" s="195"/>
      <c r="VNY44" s="195"/>
      <c r="VNZ44" s="195"/>
      <c r="VOA44" s="195"/>
      <c r="VOB44" s="195"/>
      <c r="VOC44" s="195"/>
      <c r="VOD44" s="195"/>
      <c r="VOE44" s="195"/>
      <c r="VOF44" s="195"/>
      <c r="VOG44" s="195"/>
      <c r="VOH44" s="195"/>
      <c r="VOI44" s="195"/>
      <c r="VOJ44" s="195"/>
      <c r="VOK44" s="195"/>
      <c r="VOL44" s="195"/>
      <c r="VOM44" s="195"/>
      <c r="VON44" s="195"/>
      <c r="VOO44" s="195"/>
      <c r="VOP44" s="195"/>
      <c r="VOQ44" s="195"/>
      <c r="VOR44" s="195"/>
      <c r="VOS44" s="195"/>
      <c r="VOT44" s="195"/>
      <c r="VOU44" s="195"/>
      <c r="VOV44" s="195"/>
      <c r="VOW44" s="195"/>
      <c r="VOX44" s="195"/>
      <c r="VOY44" s="195"/>
      <c r="VOZ44" s="195"/>
      <c r="VPA44" s="195"/>
      <c r="VPB44" s="195"/>
      <c r="VPC44" s="195"/>
      <c r="VPD44" s="195"/>
      <c r="VPE44" s="195"/>
      <c r="VPF44" s="195"/>
      <c r="VPG44" s="195"/>
      <c r="VPH44" s="195"/>
      <c r="VPI44" s="195"/>
      <c r="VPJ44" s="195"/>
      <c r="VPK44" s="195"/>
      <c r="VPL44" s="195"/>
      <c r="VPM44" s="195"/>
      <c r="VPN44" s="195"/>
      <c r="VPO44" s="195"/>
      <c r="VPP44" s="195"/>
      <c r="VPQ44" s="195"/>
      <c r="VPR44" s="195"/>
      <c r="VPS44" s="195"/>
      <c r="VPT44" s="195"/>
      <c r="VPU44" s="195"/>
      <c r="VPV44" s="195"/>
      <c r="VPW44" s="195"/>
      <c r="VPX44" s="195"/>
      <c r="VPY44" s="195"/>
      <c r="VPZ44" s="195"/>
      <c r="VQA44" s="195"/>
      <c r="VQB44" s="195"/>
      <c r="VQC44" s="195"/>
      <c r="VQD44" s="195"/>
      <c r="VQE44" s="195"/>
      <c r="VQF44" s="195"/>
      <c r="VQG44" s="195"/>
      <c r="VQH44" s="195"/>
      <c r="VQI44" s="195"/>
      <c r="VQJ44" s="195"/>
      <c r="VQK44" s="195"/>
      <c r="VQL44" s="195"/>
      <c r="VQM44" s="195"/>
      <c r="VQN44" s="195"/>
      <c r="VQO44" s="195"/>
      <c r="VQP44" s="195"/>
      <c r="VQQ44" s="195"/>
      <c r="VQR44" s="195"/>
      <c r="VQS44" s="195"/>
      <c r="VQT44" s="195"/>
      <c r="VQU44" s="195"/>
      <c r="VQV44" s="195"/>
      <c r="VQW44" s="195"/>
      <c r="VQX44" s="195"/>
      <c r="VQY44" s="195"/>
      <c r="VQZ44" s="195"/>
      <c r="VRA44" s="195"/>
      <c r="VRB44" s="195"/>
      <c r="VRC44" s="195"/>
      <c r="VRD44" s="195"/>
      <c r="VRE44" s="195"/>
      <c r="VRF44" s="195"/>
      <c r="VRG44" s="195"/>
      <c r="VRH44" s="195"/>
      <c r="VRI44" s="195"/>
      <c r="VRJ44" s="195"/>
      <c r="VRK44" s="195"/>
      <c r="VRL44" s="195"/>
      <c r="VRM44" s="195"/>
      <c r="VRN44" s="195"/>
      <c r="VRO44" s="195"/>
      <c r="VRP44" s="195"/>
      <c r="VRQ44" s="195"/>
      <c r="VRR44" s="195"/>
      <c r="VRS44" s="195"/>
      <c r="VRT44" s="195"/>
      <c r="VRU44" s="195"/>
      <c r="VRV44" s="195"/>
      <c r="VRW44" s="195"/>
      <c r="VRX44" s="195"/>
      <c r="VRY44" s="195"/>
      <c r="VRZ44" s="195"/>
      <c r="VSA44" s="195"/>
      <c r="VSB44" s="195"/>
      <c r="VSC44" s="195"/>
      <c r="VSD44" s="195"/>
      <c r="VSE44" s="195"/>
      <c r="VSF44" s="195"/>
      <c r="VSG44" s="195"/>
      <c r="VSH44" s="195"/>
      <c r="VSI44" s="195"/>
      <c r="VSJ44" s="195"/>
      <c r="VSK44" s="195"/>
      <c r="VSL44" s="195"/>
      <c r="VSM44" s="195"/>
      <c r="VSN44" s="195"/>
      <c r="VSO44" s="195"/>
      <c r="VSP44" s="195"/>
      <c r="VSQ44" s="195"/>
      <c r="VSR44" s="195"/>
      <c r="VSS44" s="195"/>
      <c r="VST44" s="195"/>
      <c r="VSU44" s="195"/>
      <c r="VSV44" s="195"/>
      <c r="VSW44" s="195"/>
      <c r="VSX44" s="195"/>
      <c r="VSY44" s="195"/>
      <c r="VSZ44" s="195"/>
      <c r="VTA44" s="195"/>
      <c r="VTB44" s="195"/>
      <c r="VTC44" s="195"/>
      <c r="VTD44" s="195"/>
      <c r="VTE44" s="195"/>
      <c r="VTF44" s="195"/>
      <c r="VTG44" s="195"/>
      <c r="VTH44" s="195"/>
      <c r="VTI44" s="195"/>
      <c r="VTJ44" s="195"/>
      <c r="VTK44" s="195"/>
      <c r="VTL44" s="195"/>
      <c r="VTM44" s="195"/>
      <c r="VTN44" s="195"/>
      <c r="VTO44" s="195"/>
      <c r="VTP44" s="195"/>
      <c r="VTQ44" s="195"/>
      <c r="VTR44" s="195"/>
      <c r="VTS44" s="195"/>
      <c r="VTT44" s="195"/>
      <c r="VTU44" s="195"/>
      <c r="VTV44" s="195"/>
      <c r="VTW44" s="195"/>
      <c r="VTX44" s="195"/>
      <c r="VTY44" s="195"/>
      <c r="VTZ44" s="195"/>
      <c r="VUA44" s="195"/>
      <c r="VUB44" s="195"/>
      <c r="VUC44" s="195"/>
      <c r="VUD44" s="195"/>
      <c r="VUE44" s="195"/>
      <c r="VUF44" s="195"/>
      <c r="VUG44" s="195"/>
      <c r="VUH44" s="195"/>
      <c r="VUI44" s="195"/>
      <c r="VUJ44" s="195"/>
      <c r="VUK44" s="195"/>
      <c r="VUL44" s="195"/>
      <c r="VUM44" s="195"/>
      <c r="VUN44" s="195"/>
      <c r="VUO44" s="195"/>
      <c r="VUP44" s="195"/>
      <c r="VUQ44" s="195"/>
      <c r="VUR44" s="195"/>
      <c r="VUS44" s="195"/>
      <c r="VUT44" s="195"/>
      <c r="VUU44" s="195"/>
      <c r="VUV44" s="195"/>
      <c r="VUW44" s="195"/>
      <c r="VUX44" s="195"/>
      <c r="VUY44" s="195"/>
      <c r="VUZ44" s="195"/>
      <c r="VVA44" s="195"/>
      <c r="VVB44" s="195"/>
      <c r="VVC44" s="195"/>
      <c r="VVD44" s="195"/>
      <c r="VVE44" s="195"/>
      <c r="VVF44" s="195"/>
      <c r="VVG44" s="195"/>
      <c r="VVH44" s="195"/>
      <c r="VVI44" s="195"/>
      <c r="VVJ44" s="195"/>
      <c r="VVK44" s="195"/>
      <c r="VVL44" s="195"/>
      <c r="VVM44" s="195"/>
      <c r="VVN44" s="195"/>
      <c r="VVO44" s="195"/>
      <c r="VVP44" s="195"/>
      <c r="VVQ44" s="195"/>
      <c r="VVR44" s="195"/>
      <c r="VVS44" s="195"/>
      <c r="VVT44" s="195"/>
      <c r="VVU44" s="195"/>
      <c r="VVV44" s="195"/>
      <c r="VVW44" s="195"/>
      <c r="VVX44" s="195"/>
      <c r="VVY44" s="195"/>
      <c r="VVZ44" s="195"/>
      <c r="VWA44" s="195"/>
      <c r="VWB44" s="195"/>
      <c r="VWC44" s="195"/>
      <c r="VWD44" s="195"/>
      <c r="VWE44" s="195"/>
      <c r="VWF44" s="195"/>
      <c r="VWG44" s="195"/>
      <c r="VWH44" s="195"/>
      <c r="VWI44" s="195"/>
      <c r="VWJ44" s="195"/>
      <c r="VWK44" s="195"/>
      <c r="VWL44" s="195"/>
      <c r="VWM44" s="195"/>
      <c r="VWN44" s="195"/>
      <c r="VWO44" s="195"/>
      <c r="VWP44" s="195"/>
      <c r="VWQ44" s="195"/>
      <c r="VWR44" s="195"/>
      <c r="VWS44" s="195"/>
      <c r="VWT44" s="195"/>
      <c r="VWU44" s="195"/>
      <c r="VWV44" s="195"/>
      <c r="VWW44" s="195"/>
      <c r="VWX44" s="195"/>
      <c r="VWY44" s="195"/>
      <c r="VWZ44" s="195"/>
      <c r="VXA44" s="195"/>
      <c r="VXB44" s="195"/>
      <c r="VXC44" s="195"/>
      <c r="VXD44" s="195"/>
      <c r="VXE44" s="195"/>
      <c r="VXF44" s="195"/>
      <c r="VXG44" s="195"/>
      <c r="VXH44" s="195"/>
      <c r="VXI44" s="195"/>
      <c r="VXJ44" s="195"/>
      <c r="VXK44" s="195"/>
      <c r="VXL44" s="195"/>
      <c r="VXM44" s="195"/>
      <c r="VXN44" s="195"/>
      <c r="VXO44" s="195"/>
      <c r="VXP44" s="195"/>
      <c r="VXQ44" s="195"/>
      <c r="VXR44" s="195"/>
      <c r="VXS44" s="195"/>
      <c r="VXT44" s="195"/>
      <c r="VXU44" s="195"/>
      <c r="VXV44" s="195"/>
      <c r="VXW44" s="195"/>
      <c r="VXX44" s="195"/>
      <c r="VXY44" s="195"/>
      <c r="VXZ44" s="195"/>
      <c r="VYA44" s="195"/>
      <c r="VYB44" s="195"/>
      <c r="VYC44" s="195"/>
      <c r="VYD44" s="195"/>
      <c r="VYE44" s="195"/>
      <c r="VYF44" s="195"/>
      <c r="VYG44" s="195"/>
      <c r="VYH44" s="195"/>
      <c r="VYI44" s="195"/>
      <c r="VYJ44" s="195"/>
      <c r="VYK44" s="195"/>
      <c r="VYL44" s="195"/>
      <c r="VYM44" s="195"/>
      <c r="VYN44" s="195"/>
      <c r="VYO44" s="195"/>
      <c r="VYP44" s="195"/>
      <c r="VYQ44" s="195"/>
      <c r="VYR44" s="195"/>
      <c r="VYS44" s="195"/>
      <c r="VYT44" s="195"/>
      <c r="VYU44" s="195"/>
      <c r="VYV44" s="195"/>
      <c r="VYW44" s="195"/>
      <c r="VYX44" s="195"/>
      <c r="VYY44" s="195"/>
      <c r="VYZ44" s="195"/>
      <c r="VZA44" s="195"/>
      <c r="VZB44" s="195"/>
      <c r="VZC44" s="195"/>
      <c r="VZD44" s="195"/>
      <c r="VZE44" s="195"/>
      <c r="VZF44" s="195"/>
      <c r="VZG44" s="195"/>
      <c r="VZH44" s="195"/>
      <c r="VZI44" s="195"/>
      <c r="VZJ44" s="195"/>
      <c r="VZK44" s="195"/>
      <c r="VZL44" s="195"/>
      <c r="VZM44" s="195"/>
      <c r="VZN44" s="195"/>
      <c r="VZO44" s="195"/>
      <c r="VZP44" s="195"/>
      <c r="VZQ44" s="195"/>
      <c r="VZR44" s="195"/>
      <c r="VZS44" s="195"/>
      <c r="VZT44" s="195"/>
      <c r="VZU44" s="195"/>
      <c r="VZV44" s="195"/>
      <c r="VZW44" s="195"/>
      <c r="VZX44" s="195"/>
      <c r="VZY44" s="195"/>
      <c r="VZZ44" s="195"/>
      <c r="WAA44" s="195"/>
      <c r="WAB44" s="195"/>
      <c r="WAC44" s="195"/>
      <c r="WAD44" s="195"/>
      <c r="WAE44" s="195"/>
      <c r="WAF44" s="195"/>
      <c r="WAG44" s="195"/>
      <c r="WAH44" s="195"/>
      <c r="WAI44" s="195"/>
      <c r="WAJ44" s="195"/>
      <c r="WAK44" s="195"/>
      <c r="WAL44" s="195"/>
      <c r="WAM44" s="195"/>
      <c r="WAN44" s="195"/>
      <c r="WAO44" s="195"/>
      <c r="WAP44" s="195"/>
      <c r="WAQ44" s="195"/>
      <c r="WAR44" s="195"/>
      <c r="WAS44" s="195"/>
      <c r="WAT44" s="195"/>
      <c r="WAU44" s="195"/>
      <c r="WAV44" s="195"/>
      <c r="WAW44" s="195"/>
      <c r="WAX44" s="195"/>
      <c r="WAY44" s="195"/>
      <c r="WAZ44" s="195"/>
      <c r="WBA44" s="195"/>
      <c r="WBB44" s="195"/>
      <c r="WBC44" s="195"/>
      <c r="WBD44" s="195"/>
      <c r="WBE44" s="195"/>
      <c r="WBF44" s="195"/>
      <c r="WBG44" s="195"/>
      <c r="WBH44" s="195"/>
      <c r="WBI44" s="195"/>
      <c r="WBJ44" s="195"/>
      <c r="WBK44" s="195"/>
      <c r="WBL44" s="195"/>
      <c r="WBM44" s="195"/>
      <c r="WBN44" s="195"/>
      <c r="WBO44" s="195"/>
      <c r="WBP44" s="195"/>
      <c r="WBQ44" s="195"/>
      <c r="WBR44" s="195"/>
      <c r="WBS44" s="195"/>
      <c r="WBT44" s="195"/>
      <c r="WBU44" s="195"/>
      <c r="WBV44" s="195"/>
      <c r="WBW44" s="195"/>
      <c r="WBX44" s="195"/>
      <c r="WBY44" s="195"/>
      <c r="WBZ44" s="195"/>
      <c r="WCA44" s="195"/>
      <c r="WCB44" s="195"/>
      <c r="WCC44" s="195"/>
      <c r="WCD44" s="195"/>
      <c r="WCE44" s="195"/>
      <c r="WCF44" s="195"/>
      <c r="WCG44" s="195"/>
      <c r="WCH44" s="195"/>
      <c r="WCI44" s="195"/>
      <c r="WCJ44" s="195"/>
      <c r="WCK44" s="195"/>
      <c r="WCL44" s="195"/>
      <c r="WCM44" s="195"/>
      <c r="WCN44" s="195"/>
      <c r="WCO44" s="195"/>
      <c r="WCP44" s="195"/>
      <c r="WCQ44" s="195"/>
      <c r="WCR44" s="195"/>
      <c r="WCS44" s="195"/>
      <c r="WCT44" s="195"/>
      <c r="WCU44" s="195"/>
      <c r="WCV44" s="195"/>
      <c r="WCW44" s="195"/>
      <c r="WCX44" s="195"/>
      <c r="WCY44" s="195"/>
      <c r="WCZ44" s="195"/>
      <c r="WDA44" s="195"/>
      <c r="WDB44" s="195"/>
      <c r="WDC44" s="195"/>
      <c r="WDD44" s="195"/>
      <c r="WDE44" s="195"/>
      <c r="WDF44" s="195"/>
      <c r="WDG44" s="195"/>
      <c r="WDH44" s="195"/>
      <c r="WDI44" s="195"/>
      <c r="WDJ44" s="195"/>
      <c r="WDK44" s="195"/>
      <c r="WDL44" s="195"/>
      <c r="WDM44" s="195"/>
      <c r="WDN44" s="195"/>
      <c r="WDO44" s="195"/>
      <c r="WDP44" s="195"/>
      <c r="WDQ44" s="195"/>
      <c r="WDR44" s="195"/>
      <c r="WDS44" s="195"/>
      <c r="WDT44" s="195"/>
      <c r="WDU44" s="195"/>
      <c r="WDV44" s="195"/>
      <c r="WDW44" s="195"/>
      <c r="WDX44" s="195"/>
      <c r="WDY44" s="195"/>
      <c r="WDZ44" s="195"/>
      <c r="WEA44" s="195"/>
      <c r="WEB44" s="195"/>
      <c r="WEC44" s="195"/>
      <c r="WED44" s="195"/>
      <c r="WEE44" s="195"/>
      <c r="WEF44" s="195"/>
      <c r="WEG44" s="195"/>
      <c r="WEH44" s="195"/>
      <c r="WEI44" s="195"/>
      <c r="WEJ44" s="195"/>
      <c r="WEK44" s="195"/>
      <c r="WEL44" s="195"/>
      <c r="WEM44" s="195"/>
      <c r="WEN44" s="195"/>
      <c r="WEO44" s="195"/>
      <c r="WEP44" s="195"/>
      <c r="WEQ44" s="195"/>
      <c r="WER44" s="195"/>
      <c r="WES44" s="195"/>
      <c r="WET44" s="195"/>
      <c r="WEU44" s="195"/>
      <c r="WEV44" s="195"/>
      <c r="WEW44" s="195"/>
      <c r="WEX44" s="195"/>
      <c r="WEY44" s="195"/>
      <c r="WEZ44" s="195"/>
      <c r="WFA44" s="195"/>
      <c r="WFB44" s="195"/>
      <c r="WFC44" s="195"/>
      <c r="WFD44" s="195"/>
      <c r="WFE44" s="195"/>
      <c r="WFF44" s="195"/>
      <c r="WFG44" s="195"/>
      <c r="WFH44" s="195"/>
      <c r="WFI44" s="195"/>
      <c r="WFJ44" s="195"/>
      <c r="WFK44" s="195"/>
      <c r="WFL44" s="195"/>
      <c r="WFM44" s="195"/>
      <c r="WFN44" s="195"/>
      <c r="WFO44" s="195"/>
      <c r="WFP44" s="195"/>
      <c r="WFQ44" s="195"/>
      <c r="WFR44" s="195"/>
      <c r="WFS44" s="195"/>
      <c r="WFT44" s="195"/>
      <c r="WFU44" s="195"/>
      <c r="WFV44" s="195"/>
      <c r="WFW44" s="195"/>
      <c r="WFX44" s="195"/>
      <c r="WFY44" s="195"/>
      <c r="WFZ44" s="195"/>
      <c r="WGA44" s="195"/>
      <c r="WGB44" s="195"/>
      <c r="WGC44" s="195"/>
      <c r="WGD44" s="195"/>
      <c r="WGE44" s="195"/>
      <c r="WGF44" s="195"/>
      <c r="WGG44" s="195"/>
      <c r="WGH44" s="195"/>
      <c r="WGI44" s="195"/>
      <c r="WGJ44" s="195"/>
      <c r="WGK44" s="195"/>
      <c r="WGL44" s="195"/>
      <c r="WGM44" s="195"/>
      <c r="WGN44" s="195"/>
      <c r="WGO44" s="195"/>
      <c r="WGP44" s="195"/>
      <c r="WGQ44" s="195"/>
      <c r="WGR44" s="195"/>
      <c r="WGS44" s="195"/>
      <c r="WGT44" s="195"/>
      <c r="WGU44" s="195"/>
      <c r="WGV44" s="195"/>
      <c r="WGW44" s="195"/>
      <c r="WGX44" s="195"/>
      <c r="WGY44" s="195"/>
      <c r="WGZ44" s="195"/>
      <c r="WHA44" s="195"/>
      <c r="WHB44" s="195"/>
      <c r="WHC44" s="195"/>
      <c r="WHD44" s="195"/>
      <c r="WHE44" s="195"/>
      <c r="WHF44" s="195"/>
      <c r="WHG44" s="195"/>
      <c r="WHH44" s="195"/>
      <c r="WHI44" s="195"/>
      <c r="WHJ44" s="195"/>
      <c r="WHK44" s="195"/>
      <c r="WHL44" s="195"/>
      <c r="WHM44" s="195"/>
      <c r="WHN44" s="195"/>
      <c r="WHO44" s="195"/>
      <c r="WHP44" s="195"/>
      <c r="WHQ44" s="195"/>
      <c r="WHR44" s="195"/>
      <c r="WHS44" s="195"/>
      <c r="WHT44" s="195"/>
      <c r="WHU44" s="195"/>
      <c r="WHV44" s="195"/>
      <c r="WHW44" s="195"/>
      <c r="WHX44" s="195"/>
      <c r="WHY44" s="195"/>
      <c r="WHZ44" s="195"/>
      <c r="WIA44" s="195"/>
      <c r="WIB44" s="195"/>
      <c r="WIC44" s="195"/>
      <c r="WID44" s="195"/>
      <c r="WIE44" s="195"/>
      <c r="WIF44" s="195"/>
      <c r="WIG44" s="195"/>
      <c r="WIH44" s="195"/>
      <c r="WII44" s="195"/>
      <c r="WIJ44" s="195"/>
      <c r="WIK44" s="195"/>
      <c r="WIL44" s="195"/>
      <c r="WIM44" s="195"/>
      <c r="WIN44" s="195"/>
      <c r="WIO44" s="195"/>
      <c r="WIP44" s="195"/>
      <c r="WIQ44" s="195"/>
      <c r="WIR44" s="195"/>
      <c r="WIS44" s="195"/>
      <c r="WIT44" s="195"/>
      <c r="WIU44" s="195"/>
      <c r="WIV44" s="195"/>
      <c r="WIW44" s="195"/>
      <c r="WIX44" s="195"/>
      <c r="WIY44" s="195"/>
      <c r="WIZ44" s="195"/>
      <c r="WJA44" s="195"/>
      <c r="WJB44" s="195"/>
      <c r="WJC44" s="195"/>
      <c r="WJD44" s="195"/>
      <c r="WJE44" s="195"/>
      <c r="WJF44" s="195"/>
      <c r="WJG44" s="195"/>
      <c r="WJH44" s="195"/>
      <c r="WJI44" s="195"/>
      <c r="WJJ44" s="195"/>
      <c r="WJK44" s="195"/>
      <c r="WJL44" s="195"/>
      <c r="WJM44" s="195"/>
      <c r="WJN44" s="195"/>
      <c r="WJO44" s="195"/>
      <c r="WJP44" s="195"/>
      <c r="WJQ44" s="195"/>
      <c r="WJR44" s="195"/>
      <c r="WJS44" s="195"/>
      <c r="WJT44" s="195"/>
      <c r="WJU44" s="195"/>
      <c r="WJV44" s="195"/>
      <c r="WJW44" s="195"/>
      <c r="WJX44" s="195"/>
      <c r="WJY44" s="195"/>
      <c r="WJZ44" s="195"/>
      <c r="WKA44" s="195"/>
      <c r="WKB44" s="195"/>
      <c r="WKC44" s="195"/>
      <c r="WKD44" s="195"/>
      <c r="WKE44" s="195"/>
      <c r="WKF44" s="195"/>
      <c r="WKG44" s="195"/>
      <c r="WKH44" s="195"/>
      <c r="WKI44" s="195"/>
      <c r="WKJ44" s="195"/>
      <c r="WKK44" s="195"/>
      <c r="WKL44" s="195"/>
      <c r="WKM44" s="195"/>
      <c r="WKN44" s="195"/>
      <c r="WKO44" s="195"/>
      <c r="WKP44" s="195"/>
      <c r="WKQ44" s="195"/>
      <c r="WKR44" s="195"/>
      <c r="WKS44" s="195"/>
      <c r="WKT44" s="195"/>
      <c r="WKU44" s="195"/>
      <c r="WKV44" s="195"/>
      <c r="WKW44" s="195"/>
      <c r="WKX44" s="195"/>
      <c r="WKY44" s="195"/>
      <c r="WKZ44" s="195"/>
      <c r="WLA44" s="195"/>
      <c r="WLB44" s="195"/>
      <c r="WLC44" s="195"/>
      <c r="WLD44" s="195"/>
      <c r="WLE44" s="195"/>
      <c r="WLF44" s="195"/>
      <c r="WLG44" s="195"/>
      <c r="WLH44" s="195"/>
      <c r="WLI44" s="195"/>
      <c r="WLJ44" s="195"/>
      <c r="WLK44" s="195"/>
      <c r="WLL44" s="195"/>
      <c r="WLM44" s="195"/>
      <c r="WLN44" s="195"/>
      <c r="WLO44" s="195"/>
      <c r="WLP44" s="195"/>
      <c r="WLQ44" s="195"/>
      <c r="WLR44" s="195"/>
      <c r="WLS44" s="195"/>
      <c r="WLT44" s="195"/>
      <c r="WLU44" s="195"/>
      <c r="WLV44" s="195"/>
      <c r="WLW44" s="195"/>
      <c r="WLX44" s="195"/>
      <c r="WLY44" s="195"/>
      <c r="WLZ44" s="195"/>
      <c r="WMA44" s="195"/>
      <c r="WMB44" s="195"/>
      <c r="WMC44" s="195"/>
      <c r="WMD44" s="195"/>
      <c r="WME44" s="195"/>
      <c r="WMF44" s="195"/>
      <c r="WMG44" s="195"/>
      <c r="WMH44" s="195"/>
      <c r="WMI44" s="195"/>
      <c r="WMJ44" s="195"/>
      <c r="WMK44" s="195"/>
      <c r="WML44" s="195"/>
      <c r="WMM44" s="195"/>
      <c r="WMN44" s="195"/>
      <c r="WMO44" s="195"/>
      <c r="WMP44" s="195"/>
      <c r="WMQ44" s="195"/>
      <c r="WMR44" s="195"/>
      <c r="WMS44" s="195"/>
      <c r="WMT44" s="195"/>
      <c r="WMU44" s="195"/>
      <c r="WMV44" s="195"/>
      <c r="WMW44" s="195"/>
      <c r="WMX44" s="195"/>
      <c r="WMY44" s="195"/>
      <c r="WMZ44" s="195"/>
      <c r="WNA44" s="195"/>
      <c r="WNB44" s="195"/>
      <c r="WNC44" s="195"/>
      <c r="WND44" s="195"/>
      <c r="WNE44" s="195"/>
      <c r="WNF44" s="195"/>
      <c r="WNG44" s="195"/>
      <c r="WNH44" s="195"/>
      <c r="WNI44" s="195"/>
      <c r="WNJ44" s="195"/>
      <c r="WNK44" s="195"/>
      <c r="WNL44" s="195"/>
      <c r="WNM44" s="195"/>
      <c r="WNN44" s="195"/>
      <c r="WNO44" s="195"/>
      <c r="WNP44" s="195"/>
      <c r="WNQ44" s="195"/>
      <c r="WNR44" s="195"/>
      <c r="WNS44" s="195"/>
      <c r="WNT44" s="195"/>
      <c r="WNU44" s="195"/>
      <c r="WNV44" s="195"/>
      <c r="WNW44" s="195"/>
      <c r="WNX44" s="195"/>
      <c r="WNY44" s="195"/>
      <c r="WNZ44" s="195"/>
      <c r="WOA44" s="195"/>
      <c r="WOB44" s="195"/>
      <c r="WOC44" s="195"/>
      <c r="WOD44" s="195"/>
      <c r="WOE44" s="195"/>
      <c r="WOF44" s="195"/>
      <c r="WOG44" s="195"/>
      <c r="WOH44" s="195"/>
      <c r="WOI44" s="195"/>
      <c r="WOJ44" s="195"/>
      <c r="WOK44" s="195"/>
      <c r="WOL44" s="195"/>
      <c r="WOM44" s="195"/>
      <c r="WON44" s="195"/>
      <c r="WOO44" s="195"/>
      <c r="WOP44" s="195"/>
      <c r="WOQ44" s="195"/>
      <c r="WOR44" s="195"/>
      <c r="WOS44" s="195"/>
      <c r="WOT44" s="195"/>
      <c r="WOU44" s="195"/>
      <c r="WOV44" s="195"/>
      <c r="WOW44" s="195"/>
      <c r="WOX44" s="195"/>
      <c r="WOY44" s="195"/>
      <c r="WOZ44" s="195"/>
      <c r="WPA44" s="195"/>
      <c r="WPB44" s="195"/>
      <c r="WPC44" s="195"/>
      <c r="WPD44" s="195"/>
      <c r="WPE44" s="195"/>
      <c r="WPF44" s="195"/>
      <c r="WPG44" s="195"/>
      <c r="WPH44" s="195"/>
      <c r="WPI44" s="195"/>
      <c r="WPJ44" s="195"/>
      <c r="WPK44" s="195"/>
      <c r="WPL44" s="195"/>
      <c r="WPM44" s="195"/>
      <c r="WPN44" s="195"/>
      <c r="WPO44" s="195"/>
      <c r="WPP44" s="195"/>
      <c r="WPQ44" s="195"/>
      <c r="WPR44" s="195"/>
      <c r="WPS44" s="195"/>
      <c r="WPT44" s="195"/>
      <c r="WPU44" s="195"/>
      <c r="WPV44" s="195"/>
      <c r="WPW44" s="195"/>
      <c r="WPX44" s="195"/>
      <c r="WPY44" s="195"/>
      <c r="WPZ44" s="195"/>
      <c r="WQA44" s="195"/>
      <c r="WQB44" s="195"/>
      <c r="WQC44" s="195"/>
      <c r="WQD44" s="195"/>
      <c r="WQE44" s="195"/>
      <c r="WQF44" s="195"/>
      <c r="WQG44" s="195"/>
      <c r="WQH44" s="195"/>
      <c r="WQI44" s="195"/>
      <c r="WQJ44" s="195"/>
      <c r="WQK44" s="195"/>
      <c r="WQL44" s="195"/>
      <c r="WQM44" s="195"/>
      <c r="WQN44" s="195"/>
      <c r="WQO44" s="195"/>
      <c r="WQP44" s="195"/>
      <c r="WQQ44" s="195"/>
      <c r="WQR44" s="195"/>
      <c r="WQS44" s="195"/>
      <c r="WQT44" s="195"/>
      <c r="WQU44" s="195"/>
      <c r="WQV44" s="195"/>
      <c r="WQW44" s="195"/>
      <c r="WQX44" s="195"/>
      <c r="WQY44" s="195"/>
      <c r="WQZ44" s="195"/>
      <c r="WRA44" s="195"/>
      <c r="WRB44" s="195"/>
      <c r="WRC44" s="195"/>
      <c r="WRD44" s="195"/>
      <c r="WRE44" s="195"/>
      <c r="WRF44" s="195"/>
      <c r="WRG44" s="195"/>
      <c r="WRH44" s="195"/>
      <c r="WRI44" s="195"/>
      <c r="WRJ44" s="195"/>
      <c r="WRK44" s="195"/>
      <c r="WRL44" s="195"/>
      <c r="WRM44" s="195"/>
      <c r="WRN44" s="195"/>
      <c r="WRO44" s="195"/>
      <c r="WRP44" s="195"/>
      <c r="WRQ44" s="195"/>
      <c r="WRR44" s="195"/>
      <c r="WRS44" s="195"/>
      <c r="WRT44" s="195"/>
      <c r="WRU44" s="195"/>
      <c r="WRV44" s="195"/>
      <c r="WRW44" s="195"/>
      <c r="WRX44" s="195"/>
      <c r="WRY44" s="195"/>
      <c r="WRZ44" s="195"/>
      <c r="WSA44" s="195"/>
      <c r="WSB44" s="195"/>
      <c r="WSC44" s="195"/>
      <c r="WSD44" s="195"/>
      <c r="WSE44" s="195"/>
      <c r="WSF44" s="195"/>
      <c r="WSG44" s="195"/>
      <c r="WSH44" s="195"/>
      <c r="WSI44" s="195"/>
      <c r="WSJ44" s="195"/>
      <c r="WSK44" s="195"/>
      <c r="WSL44" s="195"/>
      <c r="WSM44" s="195"/>
      <c r="WSN44" s="195"/>
      <c r="WSO44" s="195"/>
      <c r="WSP44" s="195"/>
      <c r="WSQ44" s="195"/>
      <c r="WSR44" s="195"/>
      <c r="WSS44" s="195"/>
      <c r="WST44" s="195"/>
      <c r="WSU44" s="195"/>
      <c r="WSV44" s="195"/>
      <c r="WSW44" s="195"/>
      <c r="WSX44" s="195"/>
      <c r="WSY44" s="195"/>
      <c r="WSZ44" s="195"/>
      <c r="WTA44" s="195"/>
      <c r="WTB44" s="195"/>
      <c r="WTC44" s="195"/>
      <c r="WTD44" s="195"/>
      <c r="WTE44" s="195"/>
      <c r="WTF44" s="195"/>
      <c r="WTG44" s="195"/>
      <c r="WTH44" s="195"/>
      <c r="WTI44" s="195"/>
      <c r="WTJ44" s="195"/>
      <c r="WTK44" s="195"/>
      <c r="WTL44" s="195"/>
      <c r="WTM44" s="195"/>
      <c r="WTN44" s="195"/>
      <c r="WTO44" s="195"/>
      <c r="WTP44" s="195"/>
      <c r="WTQ44" s="195"/>
      <c r="WTR44" s="195"/>
      <c r="WTS44" s="195"/>
      <c r="WTT44" s="195"/>
      <c r="WTU44" s="195"/>
      <c r="WTV44" s="195"/>
      <c r="WTW44" s="195"/>
      <c r="WTX44" s="195"/>
      <c r="WTY44" s="195"/>
      <c r="WTZ44" s="195"/>
      <c r="WUA44" s="195"/>
      <c r="WUB44" s="195"/>
      <c r="WUC44" s="195"/>
      <c r="WUD44" s="195"/>
      <c r="WUE44" s="195"/>
      <c r="WUF44" s="195"/>
      <c r="WUG44" s="195"/>
      <c r="WUH44" s="195"/>
      <c r="WUI44" s="195"/>
      <c r="WUJ44" s="195"/>
      <c r="WUK44" s="195"/>
      <c r="WUL44" s="195"/>
      <c r="WUM44" s="195"/>
      <c r="WUN44" s="195"/>
      <c r="WUO44" s="195"/>
      <c r="WUP44" s="195"/>
      <c r="WUQ44" s="195"/>
      <c r="WUR44" s="195"/>
      <c r="WUS44" s="195"/>
      <c r="WUT44" s="195"/>
      <c r="WUU44" s="195"/>
      <c r="WUV44" s="195"/>
      <c r="WUW44" s="195"/>
      <c r="WUX44" s="195"/>
      <c r="WUY44" s="195"/>
      <c r="WUZ44" s="195"/>
      <c r="WVA44" s="195"/>
      <c r="WVB44" s="195"/>
      <c r="WVC44" s="195"/>
      <c r="WVD44" s="195"/>
      <c r="WVE44" s="195"/>
      <c r="WVF44" s="195"/>
      <c r="WVG44" s="195"/>
      <c r="WVH44" s="195"/>
      <c r="WVI44" s="195"/>
      <c r="WVJ44" s="195"/>
      <c r="WVK44" s="195"/>
      <c r="WVL44" s="195"/>
      <c r="WVM44" s="195"/>
      <c r="WVN44" s="195"/>
      <c r="WVO44" s="195"/>
      <c r="WVP44" s="195"/>
      <c r="WVQ44" s="195"/>
      <c r="WVR44" s="195"/>
      <c r="WVS44" s="195"/>
      <c r="WVT44" s="195"/>
      <c r="WVU44" s="195"/>
      <c r="WVV44" s="195"/>
      <c r="WVW44" s="195"/>
      <c r="WVX44" s="195"/>
      <c r="WVY44" s="195"/>
      <c r="WVZ44" s="195"/>
      <c r="WWA44" s="195"/>
      <c r="WWB44" s="195"/>
      <c r="WWC44" s="195"/>
      <c r="WWD44" s="195"/>
      <c r="WWE44" s="195"/>
      <c r="WWF44" s="195"/>
      <c r="WWG44" s="195"/>
      <c r="WWH44" s="195"/>
      <c r="WWI44" s="195"/>
      <c r="WWJ44" s="195"/>
      <c r="WWK44" s="195"/>
      <c r="WWL44" s="195"/>
      <c r="WWM44" s="195"/>
      <c r="WWN44" s="195"/>
      <c r="WWO44" s="195"/>
      <c r="WWP44" s="195"/>
      <c r="WWQ44" s="195"/>
      <c r="WWR44" s="195"/>
      <c r="WWS44" s="195"/>
      <c r="WWT44" s="195"/>
      <c r="WWU44" s="195"/>
      <c r="WWV44" s="195"/>
      <c r="WWW44" s="195"/>
      <c r="WWX44" s="195"/>
      <c r="WWY44" s="195"/>
      <c r="WWZ44" s="195"/>
      <c r="WXA44" s="195"/>
      <c r="WXB44" s="195"/>
      <c r="WXC44" s="195"/>
      <c r="WXD44" s="195"/>
      <c r="WXE44" s="195"/>
      <c r="WXF44" s="195"/>
      <c r="WXG44" s="195"/>
      <c r="WXH44" s="195"/>
      <c r="WXI44" s="195"/>
    </row>
    <row r="45" spans="1:16181" s="280" customFormat="1">
      <c r="A45" s="279"/>
      <c r="E45" s="192"/>
      <c r="F45" s="193"/>
      <c r="G45" s="193"/>
      <c r="H45" s="272" t="s">
        <v>219</v>
      </c>
      <c r="I45" s="268"/>
      <c r="J45" s="241"/>
      <c r="K45" s="275" t="str">
        <f>INDEX(Dashboard!$M$13:$AS$13,1,MATCH(K44,Dashboard!M29:AS29,0))</f>
        <v>O/N</v>
      </c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69"/>
      <c r="AR45" s="269"/>
      <c r="AS45" s="269"/>
      <c r="AT45" s="270"/>
      <c r="AU45" s="270"/>
      <c r="AV45" s="270"/>
      <c r="AW45" s="270"/>
      <c r="AX45" s="270"/>
      <c r="AY45" s="270"/>
      <c r="AZ45" s="270"/>
      <c r="BA45" s="270"/>
      <c r="BB45" s="195"/>
      <c r="BC45" s="195"/>
      <c r="BD45" s="195"/>
      <c r="BE45" s="195"/>
      <c r="BF45" s="195"/>
      <c r="BG45" s="195"/>
      <c r="BH45" s="195"/>
      <c r="BI45" s="195"/>
      <c r="BJ45" s="195"/>
      <c r="BK45" s="195"/>
      <c r="BL45" s="195"/>
      <c r="BM45" s="195"/>
      <c r="BN45" s="195"/>
      <c r="BO45" s="195"/>
      <c r="BP45" s="195"/>
      <c r="BQ45" s="195"/>
      <c r="BR45" s="195"/>
      <c r="BS45" s="195"/>
      <c r="BT45" s="195"/>
      <c r="BU45" s="195"/>
      <c r="BV45" s="195"/>
      <c r="BW45" s="195"/>
      <c r="BX45" s="195"/>
      <c r="BY45" s="195"/>
      <c r="BZ45" s="195"/>
      <c r="CA45" s="195"/>
      <c r="CB45" s="195"/>
      <c r="CC45" s="195"/>
      <c r="CD45" s="195"/>
      <c r="CE45" s="195"/>
      <c r="CF45" s="195"/>
      <c r="CG45" s="195"/>
      <c r="CH45" s="195"/>
      <c r="CI45" s="195"/>
      <c r="CJ45" s="195"/>
      <c r="CK45" s="195"/>
      <c r="CL45" s="195"/>
      <c r="CM45" s="195"/>
      <c r="CN45" s="195"/>
      <c r="CO45" s="195"/>
      <c r="CP45" s="195"/>
      <c r="CQ45" s="195"/>
      <c r="CR45" s="195"/>
      <c r="CS45" s="195"/>
      <c r="CT45" s="195"/>
      <c r="CU45" s="195"/>
      <c r="CV45" s="195"/>
      <c r="CW45" s="195"/>
      <c r="CX45" s="195"/>
      <c r="CY45" s="195"/>
      <c r="CZ45" s="195"/>
      <c r="DA45" s="195"/>
      <c r="DB45" s="195"/>
      <c r="DC45" s="195"/>
      <c r="DD45" s="195"/>
      <c r="DE45" s="195"/>
      <c r="DF45" s="195"/>
      <c r="DG45" s="195"/>
      <c r="DH45" s="195"/>
      <c r="DI45" s="195"/>
      <c r="DJ45" s="195"/>
      <c r="DK45" s="195"/>
      <c r="DL45" s="195"/>
      <c r="DM45" s="195"/>
      <c r="DN45" s="195"/>
      <c r="DO45" s="195"/>
      <c r="DP45" s="195"/>
      <c r="DQ45" s="195"/>
      <c r="DR45" s="195"/>
      <c r="DS45" s="195"/>
      <c r="DT45" s="195"/>
      <c r="DU45" s="195"/>
      <c r="DV45" s="195"/>
      <c r="DW45" s="195"/>
      <c r="DX45" s="195"/>
      <c r="DY45" s="195"/>
      <c r="DZ45" s="195"/>
      <c r="EA45" s="195"/>
      <c r="EB45" s="195"/>
      <c r="EC45" s="195"/>
      <c r="ED45" s="195"/>
      <c r="EE45" s="195"/>
      <c r="EF45" s="195"/>
      <c r="EG45" s="195"/>
      <c r="EH45" s="195"/>
      <c r="EI45" s="195"/>
      <c r="EJ45" s="195"/>
      <c r="EK45" s="195"/>
      <c r="EL45" s="195"/>
      <c r="EM45" s="195"/>
      <c r="EN45" s="195"/>
      <c r="EO45" s="195"/>
      <c r="EP45" s="195"/>
      <c r="EQ45" s="195"/>
      <c r="ER45" s="195"/>
      <c r="ES45" s="195"/>
      <c r="ET45" s="195"/>
      <c r="EU45" s="195"/>
      <c r="EV45" s="195"/>
      <c r="EW45" s="195"/>
      <c r="EX45" s="195"/>
      <c r="EY45" s="195"/>
      <c r="EZ45" s="195"/>
      <c r="FA45" s="195"/>
      <c r="FB45" s="195"/>
      <c r="FC45" s="195"/>
      <c r="FD45" s="195"/>
      <c r="FE45" s="195"/>
      <c r="FF45" s="195"/>
      <c r="FG45" s="195"/>
      <c r="FH45" s="195"/>
      <c r="FI45" s="195"/>
      <c r="FJ45" s="195"/>
      <c r="FK45" s="195"/>
      <c r="FL45" s="195"/>
      <c r="FM45" s="195"/>
      <c r="FN45" s="195"/>
      <c r="FO45" s="195"/>
      <c r="FP45" s="195"/>
      <c r="FQ45" s="195"/>
      <c r="FR45" s="195"/>
      <c r="FS45" s="195"/>
      <c r="FT45" s="195"/>
      <c r="FU45" s="195"/>
      <c r="FV45" s="195"/>
      <c r="FW45" s="195"/>
      <c r="FX45" s="195"/>
      <c r="FY45" s="195"/>
      <c r="FZ45" s="195"/>
      <c r="GA45" s="195"/>
      <c r="GB45" s="195"/>
      <c r="GC45" s="195"/>
      <c r="GD45" s="195"/>
      <c r="GE45" s="195"/>
      <c r="GF45" s="195"/>
      <c r="GG45" s="195"/>
      <c r="GH45" s="195"/>
      <c r="GI45" s="195"/>
      <c r="GJ45" s="195"/>
      <c r="GK45" s="195"/>
      <c r="GL45" s="195"/>
      <c r="GM45" s="195"/>
      <c r="GN45" s="195"/>
      <c r="GO45" s="195"/>
      <c r="GP45" s="195"/>
      <c r="GQ45" s="195"/>
      <c r="GR45" s="195"/>
      <c r="GS45" s="195"/>
      <c r="GT45" s="195"/>
      <c r="GU45" s="195"/>
      <c r="GV45" s="195"/>
      <c r="GW45" s="195"/>
      <c r="GX45" s="195"/>
      <c r="GY45" s="195"/>
      <c r="GZ45" s="195"/>
      <c r="HA45" s="195"/>
      <c r="HB45" s="195"/>
      <c r="HC45" s="195"/>
      <c r="HD45" s="195"/>
      <c r="HE45" s="195"/>
      <c r="HF45" s="195"/>
      <c r="HG45" s="195"/>
      <c r="HH45" s="195"/>
      <c r="HI45" s="195"/>
      <c r="HJ45" s="195"/>
      <c r="HK45" s="195"/>
      <c r="HL45" s="195"/>
      <c r="HM45" s="195"/>
      <c r="HN45" s="195"/>
      <c r="HO45" s="195"/>
      <c r="HP45" s="195"/>
      <c r="HQ45" s="195"/>
      <c r="HR45" s="195"/>
      <c r="HS45" s="195"/>
      <c r="HT45" s="195"/>
      <c r="HU45" s="195"/>
      <c r="HV45" s="195"/>
      <c r="HW45" s="195"/>
      <c r="HX45" s="195"/>
      <c r="HY45" s="195"/>
      <c r="HZ45" s="195"/>
      <c r="IA45" s="195"/>
      <c r="IB45" s="195"/>
      <c r="IC45" s="195"/>
      <c r="ID45" s="195"/>
      <c r="IE45" s="195"/>
      <c r="IF45" s="195"/>
      <c r="IG45" s="195"/>
      <c r="IH45" s="195"/>
      <c r="II45" s="195"/>
      <c r="IJ45" s="195"/>
      <c r="IK45" s="195"/>
      <c r="IL45" s="195"/>
      <c r="IM45" s="195"/>
      <c r="IN45" s="195"/>
      <c r="IO45" s="195"/>
      <c r="IP45" s="195"/>
      <c r="IQ45" s="195"/>
      <c r="IR45" s="195"/>
      <c r="IS45" s="195"/>
      <c r="IT45" s="195"/>
      <c r="IU45" s="195"/>
      <c r="IV45" s="195"/>
      <c r="IW45" s="195"/>
      <c r="IX45" s="195"/>
      <c r="IY45" s="195"/>
      <c r="IZ45" s="195"/>
      <c r="JA45" s="195"/>
      <c r="JB45" s="195"/>
      <c r="JC45" s="195"/>
      <c r="JD45" s="195"/>
      <c r="JE45" s="195"/>
      <c r="JF45" s="195"/>
      <c r="JG45" s="195"/>
      <c r="JH45" s="195"/>
      <c r="JI45" s="195"/>
      <c r="JJ45" s="195"/>
      <c r="JK45" s="195"/>
      <c r="JL45" s="195"/>
      <c r="JM45" s="195"/>
      <c r="JN45" s="195"/>
      <c r="JO45" s="195"/>
      <c r="JP45" s="195"/>
      <c r="JQ45" s="195"/>
      <c r="JR45" s="195"/>
      <c r="JS45" s="195"/>
      <c r="JT45" s="195"/>
      <c r="JU45" s="195"/>
      <c r="JV45" s="195"/>
      <c r="JW45" s="195"/>
      <c r="JX45" s="195"/>
      <c r="JY45" s="195"/>
      <c r="JZ45" s="195"/>
      <c r="KA45" s="195"/>
      <c r="KB45" s="195"/>
      <c r="KC45" s="195"/>
      <c r="KD45" s="195"/>
      <c r="KE45" s="195"/>
      <c r="KF45" s="195"/>
      <c r="KG45" s="195"/>
      <c r="KH45" s="195"/>
      <c r="KI45" s="195"/>
      <c r="KJ45" s="195"/>
      <c r="KK45" s="195"/>
      <c r="KL45" s="195"/>
      <c r="KM45" s="195"/>
      <c r="KN45" s="195"/>
      <c r="KO45" s="195"/>
      <c r="KP45" s="195"/>
      <c r="KQ45" s="195"/>
      <c r="KR45" s="195"/>
      <c r="KS45" s="195"/>
      <c r="KT45" s="195"/>
      <c r="KU45" s="195"/>
      <c r="KV45" s="195"/>
      <c r="KW45" s="195"/>
      <c r="KX45" s="195"/>
      <c r="KY45" s="195"/>
      <c r="KZ45" s="195"/>
      <c r="LA45" s="195"/>
      <c r="LB45" s="195"/>
      <c r="LC45" s="195"/>
      <c r="LD45" s="195"/>
      <c r="LE45" s="195"/>
      <c r="LF45" s="195"/>
      <c r="LG45" s="195"/>
      <c r="LH45" s="195"/>
      <c r="LI45" s="195"/>
      <c r="LJ45" s="195"/>
      <c r="LK45" s="195"/>
      <c r="LL45" s="195"/>
      <c r="LM45" s="195"/>
      <c r="LN45" s="195"/>
      <c r="LO45" s="195"/>
      <c r="LP45" s="195"/>
      <c r="LQ45" s="195"/>
      <c r="LR45" s="195"/>
      <c r="LS45" s="195"/>
      <c r="LT45" s="195"/>
      <c r="LU45" s="195"/>
      <c r="LV45" s="195"/>
      <c r="LW45" s="195"/>
      <c r="LX45" s="195"/>
      <c r="LY45" s="195"/>
      <c r="LZ45" s="195"/>
      <c r="MA45" s="195"/>
      <c r="MB45" s="195"/>
      <c r="MC45" s="195"/>
      <c r="MD45" s="195"/>
      <c r="ME45" s="195"/>
      <c r="MF45" s="195"/>
      <c r="MG45" s="195"/>
      <c r="MH45" s="195"/>
      <c r="MI45" s="195"/>
      <c r="MJ45" s="195"/>
      <c r="MK45" s="195"/>
      <c r="ML45" s="195"/>
      <c r="MM45" s="195"/>
      <c r="MN45" s="195"/>
      <c r="MO45" s="195"/>
      <c r="MP45" s="195"/>
      <c r="MQ45" s="195"/>
      <c r="MR45" s="195"/>
      <c r="MS45" s="195"/>
      <c r="MT45" s="195"/>
      <c r="MU45" s="195"/>
      <c r="MV45" s="195"/>
      <c r="MW45" s="195"/>
      <c r="MX45" s="195"/>
      <c r="MY45" s="195"/>
      <c r="MZ45" s="195"/>
      <c r="NA45" s="195"/>
      <c r="NB45" s="195"/>
      <c r="NC45" s="195"/>
      <c r="ND45" s="195"/>
      <c r="NE45" s="195"/>
      <c r="NF45" s="195"/>
      <c r="NG45" s="195"/>
      <c r="NH45" s="195"/>
      <c r="NI45" s="195"/>
      <c r="NJ45" s="195"/>
      <c r="NK45" s="195"/>
      <c r="NL45" s="195"/>
      <c r="NM45" s="195"/>
      <c r="NN45" s="195"/>
      <c r="NO45" s="195"/>
      <c r="NP45" s="195"/>
      <c r="NQ45" s="195"/>
      <c r="NR45" s="195"/>
      <c r="NS45" s="195"/>
      <c r="NT45" s="195"/>
      <c r="NU45" s="195"/>
      <c r="NV45" s="195"/>
      <c r="NW45" s="195"/>
      <c r="NX45" s="195"/>
      <c r="NY45" s="195"/>
      <c r="NZ45" s="195"/>
      <c r="OA45" s="195"/>
      <c r="OB45" s="195"/>
      <c r="OC45" s="195"/>
      <c r="OD45" s="195"/>
      <c r="OE45" s="195"/>
      <c r="OF45" s="195"/>
      <c r="OG45" s="195"/>
      <c r="OH45" s="195"/>
      <c r="OI45" s="195"/>
      <c r="OJ45" s="195"/>
      <c r="OK45" s="195"/>
      <c r="OL45" s="195"/>
      <c r="OM45" s="195"/>
      <c r="ON45" s="195"/>
      <c r="OO45" s="195"/>
      <c r="OP45" s="195"/>
      <c r="OQ45" s="195"/>
      <c r="OR45" s="195"/>
      <c r="OS45" s="195"/>
      <c r="OT45" s="195"/>
      <c r="OU45" s="195"/>
      <c r="OV45" s="195"/>
      <c r="OW45" s="195"/>
      <c r="OX45" s="195"/>
      <c r="OY45" s="195"/>
      <c r="OZ45" s="195"/>
      <c r="PA45" s="195"/>
      <c r="PB45" s="195"/>
      <c r="PC45" s="195"/>
      <c r="PD45" s="195"/>
      <c r="PE45" s="195"/>
      <c r="PF45" s="195"/>
      <c r="PG45" s="195"/>
      <c r="PH45" s="195"/>
      <c r="PI45" s="195"/>
      <c r="PJ45" s="195"/>
      <c r="PK45" s="195"/>
      <c r="PL45" s="195"/>
      <c r="PM45" s="195"/>
      <c r="PN45" s="195"/>
      <c r="PO45" s="195"/>
      <c r="PP45" s="195"/>
      <c r="PQ45" s="195"/>
      <c r="PR45" s="195"/>
      <c r="PS45" s="195"/>
      <c r="PT45" s="195"/>
      <c r="PU45" s="195"/>
      <c r="PV45" s="195"/>
      <c r="PW45" s="195"/>
      <c r="PX45" s="195"/>
      <c r="PY45" s="195"/>
      <c r="PZ45" s="195"/>
      <c r="QA45" s="195"/>
      <c r="QB45" s="195"/>
      <c r="QC45" s="195"/>
      <c r="QD45" s="195"/>
      <c r="QE45" s="195"/>
      <c r="QF45" s="195"/>
      <c r="QG45" s="195"/>
      <c r="QH45" s="195"/>
      <c r="QI45" s="195"/>
      <c r="QJ45" s="195"/>
      <c r="QK45" s="195"/>
      <c r="QL45" s="195"/>
      <c r="QM45" s="195"/>
      <c r="QN45" s="195"/>
      <c r="QO45" s="195"/>
      <c r="QP45" s="195"/>
      <c r="QQ45" s="195"/>
      <c r="QR45" s="195"/>
      <c r="QS45" s="195"/>
      <c r="QT45" s="195"/>
      <c r="QU45" s="195"/>
      <c r="QV45" s="195"/>
      <c r="QW45" s="195"/>
      <c r="QX45" s="195"/>
      <c r="QY45" s="195"/>
      <c r="QZ45" s="195"/>
      <c r="RA45" s="195"/>
      <c r="RB45" s="195"/>
      <c r="RC45" s="195"/>
      <c r="RD45" s="195"/>
      <c r="RE45" s="195"/>
      <c r="RF45" s="195"/>
      <c r="RG45" s="195"/>
      <c r="RH45" s="195"/>
      <c r="RI45" s="195"/>
      <c r="RJ45" s="195"/>
      <c r="RK45" s="195"/>
      <c r="RL45" s="195"/>
      <c r="RM45" s="195"/>
      <c r="RN45" s="195"/>
      <c r="RO45" s="195"/>
      <c r="RP45" s="195"/>
      <c r="RQ45" s="195"/>
      <c r="RR45" s="195"/>
      <c r="RS45" s="195"/>
      <c r="RT45" s="195"/>
      <c r="RU45" s="195"/>
      <c r="RV45" s="195"/>
      <c r="RW45" s="195"/>
      <c r="RX45" s="195"/>
      <c r="RY45" s="195"/>
      <c r="RZ45" s="195"/>
      <c r="SA45" s="195"/>
      <c r="SB45" s="195"/>
      <c r="SC45" s="195"/>
      <c r="SD45" s="195"/>
      <c r="SE45" s="195"/>
      <c r="SF45" s="195"/>
      <c r="SG45" s="195"/>
      <c r="SH45" s="195"/>
      <c r="SI45" s="195"/>
      <c r="SJ45" s="195"/>
      <c r="SK45" s="195"/>
      <c r="SL45" s="195"/>
      <c r="SM45" s="195"/>
      <c r="SN45" s="195"/>
      <c r="SO45" s="195"/>
      <c r="SP45" s="195"/>
      <c r="SQ45" s="195"/>
      <c r="SR45" s="195"/>
      <c r="SS45" s="195"/>
      <c r="ST45" s="195"/>
      <c r="SU45" s="195"/>
      <c r="SV45" s="195"/>
      <c r="SW45" s="195"/>
      <c r="SX45" s="195"/>
      <c r="SY45" s="195"/>
      <c r="SZ45" s="195"/>
      <c r="TA45" s="195"/>
      <c r="TB45" s="195"/>
      <c r="TC45" s="195"/>
      <c r="TD45" s="195"/>
      <c r="TE45" s="195"/>
      <c r="TF45" s="195"/>
      <c r="TG45" s="195"/>
      <c r="TH45" s="195"/>
      <c r="TI45" s="195"/>
      <c r="TJ45" s="195"/>
      <c r="TK45" s="195"/>
      <c r="TL45" s="195"/>
      <c r="TM45" s="195"/>
      <c r="TN45" s="195"/>
      <c r="TO45" s="195"/>
      <c r="TP45" s="195"/>
      <c r="TQ45" s="195"/>
      <c r="TR45" s="195"/>
      <c r="TS45" s="195"/>
      <c r="TT45" s="195"/>
      <c r="TU45" s="195"/>
      <c r="TV45" s="195"/>
      <c r="TW45" s="195"/>
      <c r="TX45" s="195"/>
      <c r="TY45" s="195"/>
      <c r="TZ45" s="195"/>
      <c r="UA45" s="195"/>
      <c r="UB45" s="195"/>
      <c r="UC45" s="195"/>
      <c r="UD45" s="195"/>
      <c r="UE45" s="195"/>
      <c r="UF45" s="195"/>
      <c r="UG45" s="195"/>
      <c r="UH45" s="195"/>
      <c r="UI45" s="195"/>
      <c r="UJ45" s="195"/>
      <c r="UK45" s="195"/>
      <c r="UL45" s="195"/>
      <c r="UM45" s="195"/>
      <c r="UN45" s="195"/>
      <c r="UO45" s="195"/>
      <c r="UP45" s="195"/>
      <c r="UQ45" s="195"/>
      <c r="UR45" s="195"/>
      <c r="US45" s="195"/>
      <c r="UT45" s="195"/>
      <c r="UU45" s="195"/>
      <c r="UV45" s="195"/>
      <c r="UW45" s="195"/>
      <c r="UX45" s="195"/>
      <c r="UY45" s="195"/>
      <c r="UZ45" s="195"/>
      <c r="VA45" s="195"/>
      <c r="VB45" s="195"/>
      <c r="VC45" s="195"/>
      <c r="VD45" s="195"/>
      <c r="VE45" s="195"/>
      <c r="VF45" s="195"/>
      <c r="VG45" s="195"/>
      <c r="VH45" s="195"/>
      <c r="VI45" s="195"/>
      <c r="VJ45" s="195"/>
      <c r="VK45" s="195"/>
      <c r="VL45" s="195"/>
      <c r="VM45" s="195"/>
      <c r="VN45" s="195"/>
      <c r="VO45" s="195"/>
      <c r="VP45" s="195"/>
      <c r="VQ45" s="195"/>
      <c r="VR45" s="195"/>
      <c r="VS45" s="195"/>
      <c r="VT45" s="195"/>
      <c r="VU45" s="195"/>
      <c r="VV45" s="195"/>
      <c r="VW45" s="195"/>
      <c r="VX45" s="195"/>
      <c r="VY45" s="195"/>
      <c r="VZ45" s="195"/>
      <c r="WA45" s="195"/>
      <c r="WB45" s="195"/>
      <c r="WC45" s="195"/>
      <c r="WD45" s="195"/>
      <c r="WE45" s="195"/>
      <c r="WF45" s="195"/>
      <c r="WG45" s="195"/>
      <c r="WH45" s="195"/>
      <c r="WI45" s="195"/>
      <c r="WJ45" s="195"/>
      <c r="WK45" s="195"/>
      <c r="WL45" s="195"/>
      <c r="WM45" s="195"/>
      <c r="WN45" s="195"/>
      <c r="WO45" s="195"/>
      <c r="WP45" s="195"/>
      <c r="WQ45" s="195"/>
      <c r="WR45" s="195"/>
      <c r="WS45" s="195"/>
      <c r="WT45" s="195"/>
      <c r="WU45" s="195"/>
      <c r="WV45" s="195"/>
      <c r="WW45" s="195"/>
      <c r="WX45" s="195"/>
      <c r="WY45" s="195"/>
      <c r="WZ45" s="195"/>
      <c r="XA45" s="195"/>
      <c r="XB45" s="195"/>
      <c r="XC45" s="195"/>
      <c r="XD45" s="195"/>
      <c r="XE45" s="195"/>
      <c r="XF45" s="195"/>
      <c r="XG45" s="195"/>
      <c r="XH45" s="195"/>
      <c r="XI45" s="195"/>
      <c r="XJ45" s="195"/>
      <c r="XK45" s="195"/>
      <c r="XL45" s="195"/>
      <c r="XM45" s="195"/>
      <c r="XN45" s="195"/>
      <c r="XO45" s="195"/>
      <c r="XP45" s="195"/>
      <c r="XQ45" s="195"/>
      <c r="XR45" s="195"/>
      <c r="XS45" s="195"/>
      <c r="XT45" s="195"/>
      <c r="XU45" s="195"/>
      <c r="XV45" s="195"/>
      <c r="XW45" s="195"/>
      <c r="XX45" s="195"/>
      <c r="XY45" s="195"/>
      <c r="XZ45" s="195"/>
      <c r="YA45" s="195"/>
      <c r="YB45" s="195"/>
      <c r="YC45" s="195"/>
      <c r="YD45" s="195"/>
      <c r="YE45" s="195"/>
      <c r="YF45" s="195"/>
      <c r="YG45" s="195"/>
      <c r="YH45" s="195"/>
      <c r="YI45" s="195"/>
      <c r="YJ45" s="195"/>
      <c r="YK45" s="195"/>
      <c r="YL45" s="195"/>
      <c r="YM45" s="195"/>
      <c r="YN45" s="195"/>
      <c r="YO45" s="195"/>
      <c r="YP45" s="195"/>
      <c r="YQ45" s="195"/>
      <c r="YR45" s="195"/>
      <c r="YS45" s="195"/>
      <c r="YT45" s="195"/>
      <c r="YU45" s="195"/>
      <c r="YV45" s="195"/>
      <c r="YW45" s="195"/>
      <c r="YX45" s="195"/>
      <c r="YY45" s="195"/>
      <c r="YZ45" s="195"/>
      <c r="ZA45" s="195"/>
      <c r="ZB45" s="195"/>
      <c r="ZC45" s="195"/>
      <c r="ZD45" s="195"/>
      <c r="ZE45" s="195"/>
      <c r="ZF45" s="195"/>
      <c r="ZG45" s="195"/>
      <c r="ZH45" s="195"/>
      <c r="ZI45" s="195"/>
      <c r="ZJ45" s="195"/>
      <c r="ZK45" s="195"/>
      <c r="ZL45" s="195"/>
      <c r="ZM45" s="195"/>
      <c r="ZN45" s="195"/>
      <c r="ZO45" s="195"/>
      <c r="ZP45" s="195"/>
      <c r="ZQ45" s="195"/>
      <c r="ZR45" s="195"/>
      <c r="ZS45" s="195"/>
      <c r="ZT45" s="195"/>
      <c r="ZU45" s="195"/>
      <c r="ZV45" s="195"/>
      <c r="ZW45" s="195"/>
      <c r="ZX45" s="195"/>
      <c r="ZY45" s="195"/>
      <c r="ZZ45" s="195"/>
      <c r="AAA45" s="195"/>
      <c r="AAB45" s="195"/>
      <c r="AAC45" s="195"/>
      <c r="AAD45" s="195"/>
      <c r="AAE45" s="195"/>
      <c r="AAF45" s="195"/>
      <c r="AAG45" s="195"/>
      <c r="AAH45" s="195"/>
      <c r="AAI45" s="195"/>
      <c r="AAJ45" s="195"/>
      <c r="AAK45" s="195"/>
      <c r="AAL45" s="195"/>
      <c r="AAM45" s="195"/>
      <c r="AAN45" s="195"/>
      <c r="AAO45" s="195"/>
      <c r="AAP45" s="195"/>
      <c r="AAQ45" s="195"/>
      <c r="AAR45" s="195"/>
      <c r="AAS45" s="195"/>
      <c r="AAT45" s="195"/>
      <c r="AAU45" s="195"/>
      <c r="AAV45" s="195"/>
      <c r="AAW45" s="195"/>
      <c r="AAX45" s="195"/>
      <c r="AAY45" s="195"/>
      <c r="AAZ45" s="195"/>
      <c r="ABA45" s="195"/>
      <c r="ABB45" s="195"/>
      <c r="ABC45" s="195"/>
      <c r="ABD45" s="195"/>
      <c r="ABE45" s="195"/>
      <c r="ABF45" s="195"/>
      <c r="ABG45" s="195"/>
      <c r="ABH45" s="195"/>
      <c r="ABI45" s="195"/>
      <c r="ABJ45" s="195"/>
      <c r="ABK45" s="195"/>
      <c r="ABL45" s="195"/>
      <c r="ABM45" s="195"/>
      <c r="ABN45" s="195"/>
      <c r="ABO45" s="195"/>
      <c r="ABP45" s="195"/>
      <c r="ABQ45" s="195"/>
      <c r="ABR45" s="195"/>
      <c r="ABS45" s="195"/>
      <c r="ABT45" s="195"/>
      <c r="ABU45" s="195"/>
      <c r="ABV45" s="195"/>
      <c r="ABW45" s="195"/>
      <c r="ABX45" s="195"/>
      <c r="ABY45" s="195"/>
      <c r="ABZ45" s="195"/>
      <c r="ACA45" s="195"/>
      <c r="ACB45" s="195"/>
      <c r="ACC45" s="195"/>
      <c r="ACD45" s="195"/>
      <c r="ACE45" s="195"/>
      <c r="ACF45" s="195"/>
      <c r="ACG45" s="195"/>
      <c r="ACH45" s="195"/>
      <c r="ACI45" s="195"/>
      <c r="ACJ45" s="195"/>
      <c r="ACK45" s="195"/>
      <c r="ACL45" s="195"/>
      <c r="ACM45" s="195"/>
      <c r="ACN45" s="195"/>
      <c r="ACO45" s="195"/>
      <c r="ACP45" s="195"/>
      <c r="ACQ45" s="195"/>
      <c r="ACR45" s="195"/>
      <c r="ACS45" s="195"/>
      <c r="ACT45" s="195"/>
      <c r="ACU45" s="195"/>
      <c r="ACV45" s="195"/>
      <c r="ACW45" s="195"/>
      <c r="ACX45" s="195"/>
      <c r="ACY45" s="195"/>
      <c r="ACZ45" s="195"/>
      <c r="ADA45" s="195"/>
      <c r="ADB45" s="195"/>
      <c r="ADC45" s="195"/>
      <c r="ADD45" s="195"/>
      <c r="ADE45" s="195"/>
      <c r="ADF45" s="195"/>
      <c r="ADG45" s="195"/>
      <c r="ADH45" s="195"/>
      <c r="ADI45" s="195"/>
      <c r="ADJ45" s="195"/>
      <c r="ADK45" s="195"/>
      <c r="ADL45" s="195"/>
      <c r="ADM45" s="195"/>
      <c r="ADN45" s="195"/>
      <c r="ADO45" s="195"/>
      <c r="ADP45" s="195"/>
      <c r="ADQ45" s="195"/>
      <c r="ADR45" s="195"/>
      <c r="ADS45" s="195"/>
      <c r="ADT45" s="195"/>
      <c r="ADU45" s="195"/>
      <c r="ADV45" s="195"/>
      <c r="ADW45" s="195"/>
      <c r="ADX45" s="195"/>
      <c r="ADY45" s="195"/>
      <c r="ADZ45" s="195"/>
      <c r="AEA45" s="195"/>
      <c r="AEB45" s="195"/>
      <c r="AEC45" s="195"/>
      <c r="AED45" s="195"/>
      <c r="AEE45" s="195"/>
      <c r="AEF45" s="195"/>
      <c r="AEG45" s="195"/>
      <c r="AEH45" s="195"/>
      <c r="AEI45" s="195"/>
      <c r="AEJ45" s="195"/>
      <c r="AEK45" s="195"/>
      <c r="AEL45" s="195"/>
      <c r="AEM45" s="195"/>
      <c r="AEN45" s="195"/>
      <c r="AEO45" s="195"/>
      <c r="AEP45" s="195"/>
      <c r="AEQ45" s="195"/>
      <c r="AER45" s="195"/>
      <c r="AES45" s="195"/>
      <c r="AET45" s="195"/>
      <c r="AEU45" s="195"/>
      <c r="AEV45" s="195"/>
      <c r="AEW45" s="195"/>
      <c r="AEX45" s="195"/>
      <c r="AEY45" s="195"/>
      <c r="AEZ45" s="195"/>
      <c r="AFA45" s="195"/>
      <c r="AFB45" s="195"/>
      <c r="AFC45" s="195"/>
      <c r="AFD45" s="195"/>
      <c r="AFE45" s="195"/>
      <c r="AFF45" s="195"/>
      <c r="AFG45" s="195"/>
      <c r="AFH45" s="195"/>
      <c r="AFI45" s="195"/>
      <c r="AFJ45" s="195"/>
      <c r="AFK45" s="195"/>
      <c r="AFL45" s="195"/>
      <c r="AFM45" s="195"/>
      <c r="AFN45" s="195"/>
      <c r="AFO45" s="195"/>
      <c r="AFP45" s="195"/>
      <c r="AFQ45" s="195"/>
      <c r="AFR45" s="195"/>
      <c r="AFS45" s="195"/>
      <c r="AFT45" s="195"/>
      <c r="AFU45" s="195"/>
      <c r="AFV45" s="195"/>
      <c r="AFW45" s="195"/>
      <c r="AFX45" s="195"/>
      <c r="AFY45" s="195"/>
      <c r="AFZ45" s="195"/>
      <c r="AGA45" s="195"/>
      <c r="AGB45" s="195"/>
      <c r="AGC45" s="195"/>
      <c r="AGD45" s="195"/>
      <c r="AGE45" s="195"/>
      <c r="AGF45" s="195"/>
      <c r="AGG45" s="195"/>
      <c r="AGH45" s="195"/>
      <c r="AGI45" s="195"/>
      <c r="AGJ45" s="195"/>
      <c r="AGK45" s="195"/>
      <c r="AGL45" s="195"/>
      <c r="AGM45" s="195"/>
      <c r="AGN45" s="195"/>
      <c r="AGO45" s="195"/>
      <c r="AGP45" s="195"/>
      <c r="AGQ45" s="195"/>
      <c r="AGR45" s="195"/>
      <c r="AGS45" s="195"/>
      <c r="AGT45" s="195"/>
      <c r="AGU45" s="195"/>
      <c r="AGV45" s="195"/>
      <c r="AGW45" s="195"/>
      <c r="AGX45" s="195"/>
      <c r="AGY45" s="195"/>
      <c r="AGZ45" s="195"/>
      <c r="AHA45" s="195"/>
      <c r="AHB45" s="195"/>
      <c r="AHC45" s="195"/>
      <c r="AHD45" s="195"/>
      <c r="AHE45" s="195"/>
      <c r="AHF45" s="195"/>
      <c r="AHG45" s="195"/>
      <c r="AHH45" s="195"/>
      <c r="AHI45" s="195"/>
      <c r="AHJ45" s="195"/>
      <c r="AHK45" s="195"/>
      <c r="AHL45" s="195"/>
      <c r="AHM45" s="195"/>
      <c r="AHN45" s="195"/>
      <c r="AHO45" s="195"/>
      <c r="AHP45" s="195"/>
      <c r="AHQ45" s="195"/>
      <c r="AHR45" s="195"/>
      <c r="AHS45" s="195"/>
      <c r="AHT45" s="195"/>
      <c r="AHU45" s="195"/>
      <c r="AHV45" s="195"/>
      <c r="AHW45" s="195"/>
      <c r="AHX45" s="195"/>
      <c r="AHY45" s="195"/>
      <c r="AHZ45" s="195"/>
      <c r="AIA45" s="195"/>
      <c r="AIB45" s="195"/>
      <c r="AIC45" s="195"/>
      <c r="AID45" s="195"/>
      <c r="AIE45" s="195"/>
      <c r="AIF45" s="195"/>
      <c r="AIG45" s="195"/>
      <c r="AIH45" s="195"/>
      <c r="AII45" s="195"/>
      <c r="AIJ45" s="195"/>
      <c r="AIK45" s="195"/>
      <c r="AIL45" s="195"/>
      <c r="AIM45" s="195"/>
      <c r="AIN45" s="195"/>
      <c r="AIO45" s="195"/>
      <c r="AIP45" s="195"/>
      <c r="AIQ45" s="195"/>
      <c r="AIR45" s="195"/>
      <c r="AIS45" s="195"/>
      <c r="AIT45" s="195"/>
      <c r="AIU45" s="195"/>
      <c r="AIV45" s="195"/>
      <c r="AIW45" s="195"/>
      <c r="AIX45" s="195"/>
      <c r="AIY45" s="195"/>
      <c r="AIZ45" s="195"/>
      <c r="AJA45" s="195"/>
      <c r="AJB45" s="195"/>
      <c r="AJC45" s="195"/>
      <c r="AJD45" s="195"/>
      <c r="AJE45" s="195"/>
      <c r="AJF45" s="195"/>
      <c r="AJG45" s="195"/>
      <c r="AJH45" s="195"/>
      <c r="AJI45" s="195"/>
      <c r="AJJ45" s="195"/>
      <c r="AJK45" s="195"/>
      <c r="AJL45" s="195"/>
      <c r="AJM45" s="195"/>
      <c r="AJN45" s="195"/>
      <c r="AJO45" s="195"/>
      <c r="AJP45" s="195"/>
      <c r="AJQ45" s="195"/>
      <c r="AJR45" s="195"/>
      <c r="AJS45" s="195"/>
      <c r="AJT45" s="195"/>
      <c r="AJU45" s="195"/>
      <c r="AJV45" s="195"/>
      <c r="AJW45" s="195"/>
      <c r="AJX45" s="195"/>
      <c r="AJY45" s="195"/>
      <c r="AJZ45" s="195"/>
      <c r="AKA45" s="195"/>
      <c r="AKB45" s="195"/>
      <c r="AKC45" s="195"/>
      <c r="AKD45" s="195"/>
      <c r="AKE45" s="195"/>
      <c r="AKF45" s="195"/>
      <c r="AKG45" s="195"/>
      <c r="AKH45" s="195"/>
      <c r="AKI45" s="195"/>
      <c r="AKJ45" s="195"/>
      <c r="AKK45" s="195"/>
      <c r="AKL45" s="195"/>
      <c r="AKM45" s="195"/>
      <c r="AKN45" s="195"/>
      <c r="AKO45" s="195"/>
      <c r="AKP45" s="195"/>
      <c r="AKQ45" s="195"/>
      <c r="AKR45" s="195"/>
      <c r="AKS45" s="195"/>
      <c r="AKT45" s="195"/>
      <c r="AKU45" s="195"/>
      <c r="AKV45" s="195"/>
      <c r="AKW45" s="195"/>
      <c r="AKX45" s="195"/>
      <c r="AKY45" s="195"/>
      <c r="AKZ45" s="195"/>
      <c r="ALA45" s="195"/>
      <c r="ALB45" s="195"/>
      <c r="ALC45" s="195"/>
      <c r="ALD45" s="195"/>
      <c r="ALE45" s="195"/>
      <c r="ALF45" s="195"/>
      <c r="ALG45" s="195"/>
      <c r="ALH45" s="195"/>
      <c r="ALI45" s="195"/>
      <c r="ALJ45" s="195"/>
      <c r="ALK45" s="195"/>
      <c r="ALL45" s="195"/>
      <c r="ALM45" s="195"/>
      <c r="ALN45" s="195"/>
      <c r="ALO45" s="195"/>
      <c r="ALP45" s="195"/>
      <c r="ALQ45" s="195"/>
      <c r="ALR45" s="195"/>
      <c r="ALS45" s="195"/>
      <c r="ALT45" s="195"/>
      <c r="ALU45" s="195"/>
      <c r="ALV45" s="195"/>
      <c r="ALW45" s="195"/>
      <c r="ALX45" s="195"/>
      <c r="ALY45" s="195"/>
      <c r="ALZ45" s="195"/>
      <c r="AMA45" s="195"/>
      <c r="AMB45" s="195"/>
      <c r="AMC45" s="195"/>
      <c r="AMD45" s="195"/>
      <c r="AME45" s="195"/>
      <c r="AMF45" s="195"/>
      <c r="AMG45" s="195"/>
      <c r="AMH45" s="195"/>
      <c r="AMI45" s="195"/>
      <c r="AMJ45" s="195"/>
      <c r="AMK45" s="195"/>
      <c r="AML45" s="195"/>
      <c r="AMM45" s="195"/>
      <c r="AMN45" s="195"/>
      <c r="AMO45" s="195"/>
      <c r="AMP45" s="195"/>
      <c r="AMQ45" s="195"/>
      <c r="AMR45" s="195"/>
      <c r="AMS45" s="195"/>
      <c r="AMT45" s="195"/>
      <c r="AMU45" s="195"/>
      <c r="AMV45" s="195"/>
      <c r="AMW45" s="195"/>
      <c r="AMX45" s="195"/>
      <c r="AMY45" s="195"/>
      <c r="AMZ45" s="195"/>
      <c r="ANA45" s="195"/>
      <c r="ANB45" s="195"/>
      <c r="ANC45" s="195"/>
      <c r="AND45" s="195"/>
      <c r="ANE45" s="195"/>
      <c r="ANF45" s="195"/>
      <c r="ANG45" s="195"/>
      <c r="ANH45" s="195"/>
      <c r="ANI45" s="195"/>
      <c r="ANJ45" s="195"/>
      <c r="ANK45" s="195"/>
      <c r="ANL45" s="195"/>
      <c r="ANM45" s="195"/>
      <c r="ANN45" s="195"/>
      <c r="ANO45" s="195"/>
      <c r="ANP45" s="195"/>
      <c r="ANQ45" s="195"/>
      <c r="ANR45" s="195"/>
      <c r="ANS45" s="195"/>
      <c r="ANT45" s="195"/>
      <c r="ANU45" s="195"/>
      <c r="ANV45" s="195"/>
      <c r="ANW45" s="195"/>
      <c r="ANX45" s="195"/>
      <c r="ANY45" s="195"/>
      <c r="ANZ45" s="195"/>
      <c r="AOA45" s="195"/>
      <c r="AOB45" s="195"/>
      <c r="AOC45" s="195"/>
      <c r="AOD45" s="195"/>
      <c r="AOE45" s="195"/>
      <c r="AOF45" s="195"/>
      <c r="AOG45" s="195"/>
      <c r="AOH45" s="195"/>
      <c r="AOI45" s="195"/>
      <c r="AOJ45" s="195"/>
      <c r="AOK45" s="195"/>
      <c r="AOL45" s="195"/>
      <c r="AOM45" s="195"/>
      <c r="AON45" s="195"/>
      <c r="AOO45" s="195"/>
      <c r="AOP45" s="195"/>
      <c r="AOQ45" s="195"/>
      <c r="AOR45" s="195"/>
      <c r="AOS45" s="195"/>
      <c r="AOT45" s="195"/>
      <c r="AOU45" s="195"/>
      <c r="AOV45" s="195"/>
      <c r="AOW45" s="195"/>
      <c r="AOX45" s="195"/>
      <c r="AOY45" s="195"/>
      <c r="AOZ45" s="195"/>
      <c r="APA45" s="195"/>
      <c r="APB45" s="195"/>
      <c r="APC45" s="195"/>
      <c r="APD45" s="195"/>
      <c r="APE45" s="195"/>
      <c r="APF45" s="195"/>
      <c r="APG45" s="195"/>
      <c r="APH45" s="195"/>
      <c r="API45" s="195"/>
      <c r="APJ45" s="195"/>
      <c r="APK45" s="195"/>
      <c r="APL45" s="195"/>
      <c r="APM45" s="195"/>
      <c r="APN45" s="195"/>
      <c r="APO45" s="195"/>
      <c r="APP45" s="195"/>
      <c r="APQ45" s="195"/>
      <c r="APR45" s="195"/>
      <c r="APS45" s="195"/>
      <c r="APT45" s="195"/>
      <c r="APU45" s="195"/>
      <c r="APV45" s="195"/>
      <c r="APW45" s="195"/>
      <c r="APX45" s="195"/>
      <c r="APY45" s="195"/>
      <c r="APZ45" s="195"/>
      <c r="AQA45" s="195"/>
      <c r="AQB45" s="195"/>
      <c r="AQC45" s="195"/>
      <c r="AQD45" s="195"/>
      <c r="AQE45" s="195"/>
      <c r="AQF45" s="195"/>
      <c r="AQG45" s="195"/>
      <c r="AQH45" s="195"/>
      <c r="AQI45" s="195"/>
      <c r="AQJ45" s="195"/>
      <c r="AQK45" s="195"/>
      <c r="AQL45" s="195"/>
      <c r="AQM45" s="195"/>
      <c r="AQN45" s="195"/>
      <c r="AQO45" s="195"/>
      <c r="AQP45" s="195"/>
      <c r="AQQ45" s="195"/>
      <c r="AQR45" s="195"/>
      <c r="AQS45" s="195"/>
      <c r="AQT45" s="195"/>
      <c r="AQU45" s="195"/>
      <c r="AQV45" s="195"/>
      <c r="AQW45" s="195"/>
      <c r="AQX45" s="195"/>
      <c r="AQY45" s="195"/>
      <c r="AQZ45" s="195"/>
      <c r="ARA45" s="195"/>
      <c r="ARB45" s="195"/>
      <c r="ARC45" s="195"/>
      <c r="ARD45" s="195"/>
      <c r="ARE45" s="195"/>
      <c r="ARF45" s="195"/>
      <c r="ARG45" s="195"/>
      <c r="ARH45" s="195"/>
      <c r="ARI45" s="195"/>
      <c r="ARJ45" s="195"/>
      <c r="ARK45" s="195"/>
      <c r="ARL45" s="195"/>
      <c r="ARM45" s="195"/>
      <c r="ARN45" s="195"/>
      <c r="ARO45" s="195"/>
      <c r="ARP45" s="195"/>
      <c r="ARQ45" s="195"/>
      <c r="ARR45" s="195"/>
      <c r="ARS45" s="195"/>
      <c r="ART45" s="195"/>
      <c r="ARU45" s="195"/>
      <c r="ARV45" s="195"/>
      <c r="ARW45" s="195"/>
      <c r="ARX45" s="195"/>
      <c r="ARY45" s="195"/>
      <c r="ARZ45" s="195"/>
      <c r="ASA45" s="195"/>
      <c r="ASB45" s="195"/>
      <c r="ASC45" s="195"/>
      <c r="ASD45" s="195"/>
      <c r="ASE45" s="195"/>
      <c r="ASF45" s="195"/>
      <c r="ASG45" s="195"/>
      <c r="ASH45" s="195"/>
      <c r="ASI45" s="195"/>
      <c r="ASJ45" s="195"/>
      <c r="ASK45" s="195"/>
      <c r="ASL45" s="195"/>
      <c r="ASM45" s="195"/>
      <c r="ASN45" s="195"/>
      <c r="ASO45" s="195"/>
      <c r="ASP45" s="195"/>
      <c r="ASQ45" s="195"/>
      <c r="ASR45" s="195"/>
      <c r="ASS45" s="195"/>
      <c r="AST45" s="195"/>
      <c r="ASU45" s="195"/>
      <c r="ASV45" s="195"/>
      <c r="ASW45" s="195"/>
      <c r="ASX45" s="195"/>
      <c r="ASY45" s="195"/>
      <c r="ASZ45" s="195"/>
      <c r="ATA45" s="195"/>
      <c r="ATB45" s="195"/>
      <c r="ATC45" s="195"/>
      <c r="ATD45" s="195"/>
      <c r="ATE45" s="195"/>
      <c r="ATF45" s="195"/>
      <c r="ATG45" s="195"/>
      <c r="ATH45" s="195"/>
      <c r="ATI45" s="195"/>
      <c r="ATJ45" s="195"/>
      <c r="ATK45" s="195"/>
      <c r="ATL45" s="195"/>
      <c r="ATM45" s="195"/>
      <c r="ATN45" s="195"/>
      <c r="ATO45" s="195"/>
      <c r="ATP45" s="195"/>
      <c r="ATQ45" s="195"/>
      <c r="ATR45" s="195"/>
      <c r="ATS45" s="195"/>
      <c r="ATT45" s="195"/>
      <c r="ATU45" s="195"/>
      <c r="ATV45" s="195"/>
      <c r="ATW45" s="195"/>
      <c r="ATX45" s="195"/>
      <c r="ATY45" s="195"/>
      <c r="ATZ45" s="195"/>
      <c r="AUA45" s="195"/>
      <c r="AUB45" s="195"/>
      <c r="AUC45" s="195"/>
      <c r="AUD45" s="195"/>
      <c r="AUE45" s="195"/>
      <c r="AUF45" s="195"/>
      <c r="AUG45" s="195"/>
      <c r="AUH45" s="195"/>
      <c r="AUI45" s="195"/>
      <c r="AUJ45" s="195"/>
      <c r="AUK45" s="195"/>
      <c r="AUL45" s="195"/>
      <c r="AUM45" s="195"/>
      <c r="AUN45" s="195"/>
      <c r="AUO45" s="195"/>
      <c r="AUP45" s="195"/>
      <c r="AUQ45" s="195"/>
      <c r="AUR45" s="195"/>
      <c r="AUS45" s="195"/>
      <c r="AUT45" s="195"/>
      <c r="AUU45" s="195"/>
      <c r="AUV45" s="195"/>
      <c r="AUW45" s="195"/>
      <c r="AUX45" s="195"/>
      <c r="AUY45" s="195"/>
      <c r="AUZ45" s="195"/>
      <c r="AVA45" s="195"/>
      <c r="AVB45" s="195"/>
      <c r="AVC45" s="195"/>
      <c r="AVD45" s="195"/>
      <c r="AVE45" s="195"/>
      <c r="AVF45" s="195"/>
      <c r="AVG45" s="195"/>
      <c r="AVH45" s="195"/>
      <c r="AVI45" s="195"/>
      <c r="AVJ45" s="195"/>
      <c r="AVK45" s="195"/>
      <c r="AVL45" s="195"/>
      <c r="AVM45" s="195"/>
      <c r="AVN45" s="195"/>
      <c r="AVO45" s="195"/>
      <c r="AVP45" s="195"/>
      <c r="AVQ45" s="195"/>
      <c r="AVR45" s="195"/>
      <c r="AVS45" s="195"/>
      <c r="AVT45" s="195"/>
      <c r="AVU45" s="195"/>
      <c r="AVV45" s="195"/>
      <c r="AVW45" s="195"/>
      <c r="AVX45" s="195"/>
      <c r="AVY45" s="195"/>
      <c r="AVZ45" s="195"/>
      <c r="AWA45" s="195"/>
      <c r="AWB45" s="195"/>
      <c r="AWC45" s="195"/>
      <c r="AWD45" s="195"/>
      <c r="AWE45" s="195"/>
      <c r="AWF45" s="195"/>
      <c r="AWG45" s="195"/>
      <c r="AWH45" s="195"/>
      <c r="AWI45" s="195"/>
      <c r="AWJ45" s="195"/>
      <c r="AWK45" s="195"/>
      <c r="AWL45" s="195"/>
      <c r="AWM45" s="195"/>
      <c r="AWN45" s="195"/>
      <c r="AWO45" s="195"/>
      <c r="AWP45" s="195"/>
      <c r="AWQ45" s="195"/>
      <c r="AWR45" s="195"/>
      <c r="AWS45" s="195"/>
      <c r="AWT45" s="195"/>
      <c r="AWU45" s="195"/>
      <c r="AWV45" s="195"/>
      <c r="AWW45" s="195"/>
      <c r="AWX45" s="195"/>
      <c r="AWY45" s="195"/>
      <c r="AWZ45" s="195"/>
      <c r="AXA45" s="195"/>
      <c r="AXB45" s="195"/>
      <c r="AXC45" s="195"/>
      <c r="AXD45" s="195"/>
      <c r="AXE45" s="195"/>
      <c r="AXF45" s="195"/>
      <c r="AXG45" s="195"/>
      <c r="AXH45" s="195"/>
      <c r="AXI45" s="195"/>
      <c r="AXJ45" s="195"/>
      <c r="AXK45" s="195"/>
      <c r="AXL45" s="195"/>
      <c r="AXM45" s="195"/>
      <c r="AXN45" s="195"/>
      <c r="AXO45" s="195"/>
      <c r="AXP45" s="195"/>
      <c r="AXQ45" s="195"/>
      <c r="AXR45" s="195"/>
      <c r="AXS45" s="195"/>
      <c r="AXT45" s="195"/>
      <c r="AXU45" s="195"/>
      <c r="AXV45" s="195"/>
      <c r="AXW45" s="195"/>
      <c r="AXX45" s="195"/>
      <c r="AXY45" s="195"/>
      <c r="AXZ45" s="195"/>
      <c r="AYA45" s="195"/>
      <c r="AYB45" s="195"/>
      <c r="AYC45" s="195"/>
      <c r="AYD45" s="195"/>
      <c r="AYE45" s="195"/>
      <c r="AYF45" s="195"/>
      <c r="AYG45" s="195"/>
      <c r="AYH45" s="195"/>
      <c r="AYI45" s="195"/>
      <c r="AYJ45" s="195"/>
      <c r="AYK45" s="195"/>
      <c r="AYL45" s="195"/>
      <c r="AYM45" s="195"/>
      <c r="AYN45" s="195"/>
      <c r="AYO45" s="195"/>
      <c r="AYP45" s="195"/>
      <c r="AYQ45" s="195"/>
      <c r="AYR45" s="195"/>
      <c r="AYS45" s="195"/>
      <c r="AYT45" s="195"/>
      <c r="AYU45" s="195"/>
      <c r="AYV45" s="195"/>
      <c r="AYW45" s="195"/>
      <c r="AYX45" s="195"/>
      <c r="AYY45" s="195"/>
      <c r="AYZ45" s="195"/>
      <c r="AZA45" s="195"/>
      <c r="AZB45" s="195"/>
      <c r="AZC45" s="195"/>
      <c r="AZD45" s="195"/>
      <c r="AZE45" s="195"/>
      <c r="AZF45" s="195"/>
      <c r="AZG45" s="195"/>
      <c r="AZH45" s="195"/>
      <c r="AZI45" s="195"/>
      <c r="AZJ45" s="195"/>
      <c r="AZK45" s="195"/>
      <c r="AZL45" s="195"/>
      <c r="AZM45" s="195"/>
      <c r="AZN45" s="195"/>
      <c r="AZO45" s="195"/>
      <c r="AZP45" s="195"/>
      <c r="AZQ45" s="195"/>
      <c r="AZR45" s="195"/>
      <c r="AZS45" s="195"/>
      <c r="AZT45" s="195"/>
      <c r="AZU45" s="195"/>
      <c r="AZV45" s="195"/>
      <c r="AZW45" s="195"/>
      <c r="AZX45" s="195"/>
      <c r="AZY45" s="195"/>
      <c r="AZZ45" s="195"/>
      <c r="BAA45" s="195"/>
      <c r="BAB45" s="195"/>
      <c r="BAC45" s="195"/>
      <c r="BAD45" s="195"/>
      <c r="BAE45" s="195"/>
      <c r="BAF45" s="195"/>
      <c r="BAG45" s="195"/>
      <c r="BAH45" s="195"/>
      <c r="BAI45" s="195"/>
      <c r="BAJ45" s="195"/>
      <c r="BAK45" s="195"/>
      <c r="BAL45" s="195"/>
      <c r="BAM45" s="195"/>
      <c r="BAN45" s="195"/>
      <c r="BAO45" s="195"/>
      <c r="BAP45" s="195"/>
      <c r="BAQ45" s="195"/>
      <c r="BAR45" s="195"/>
      <c r="BAS45" s="195"/>
      <c r="BAT45" s="195"/>
      <c r="BAU45" s="195"/>
      <c r="BAV45" s="195"/>
      <c r="BAW45" s="195"/>
      <c r="BAX45" s="195"/>
      <c r="BAY45" s="195"/>
      <c r="BAZ45" s="195"/>
      <c r="BBA45" s="195"/>
      <c r="BBB45" s="195"/>
      <c r="BBC45" s="195"/>
      <c r="BBD45" s="195"/>
      <c r="BBE45" s="195"/>
      <c r="BBF45" s="195"/>
      <c r="BBG45" s="195"/>
      <c r="BBH45" s="195"/>
      <c r="BBI45" s="195"/>
      <c r="BBJ45" s="195"/>
      <c r="BBK45" s="195"/>
      <c r="BBL45" s="195"/>
      <c r="BBM45" s="195"/>
      <c r="BBN45" s="195"/>
      <c r="BBO45" s="195"/>
      <c r="BBP45" s="195"/>
      <c r="BBQ45" s="195"/>
      <c r="BBR45" s="195"/>
      <c r="BBS45" s="195"/>
      <c r="BBT45" s="195"/>
      <c r="BBU45" s="195"/>
      <c r="BBV45" s="195"/>
      <c r="BBW45" s="195"/>
      <c r="BBX45" s="195"/>
      <c r="BBY45" s="195"/>
      <c r="BBZ45" s="195"/>
      <c r="BCA45" s="195"/>
      <c r="BCB45" s="195"/>
      <c r="BCC45" s="195"/>
      <c r="BCD45" s="195"/>
      <c r="BCE45" s="195"/>
      <c r="BCF45" s="195"/>
      <c r="BCG45" s="195"/>
      <c r="BCH45" s="195"/>
      <c r="BCI45" s="195"/>
      <c r="BCJ45" s="195"/>
      <c r="BCK45" s="195"/>
      <c r="BCL45" s="195"/>
      <c r="BCM45" s="195"/>
      <c r="BCN45" s="195"/>
      <c r="BCO45" s="195"/>
      <c r="BCP45" s="195"/>
      <c r="BCQ45" s="195"/>
      <c r="BCR45" s="195"/>
      <c r="BCS45" s="195"/>
      <c r="BCT45" s="195"/>
      <c r="BCU45" s="195"/>
      <c r="BCV45" s="195"/>
      <c r="BCW45" s="195"/>
      <c r="BCX45" s="195"/>
      <c r="BCY45" s="195"/>
      <c r="BCZ45" s="195"/>
      <c r="BDA45" s="195"/>
      <c r="BDB45" s="195"/>
      <c r="BDC45" s="195"/>
      <c r="BDD45" s="195"/>
      <c r="BDE45" s="195"/>
      <c r="BDF45" s="195"/>
      <c r="BDG45" s="195"/>
      <c r="BDH45" s="195"/>
      <c r="BDI45" s="195"/>
      <c r="BDJ45" s="195"/>
      <c r="BDK45" s="195"/>
      <c r="BDL45" s="195"/>
      <c r="BDM45" s="195"/>
      <c r="BDN45" s="195"/>
      <c r="BDO45" s="195"/>
      <c r="BDP45" s="195"/>
      <c r="BDQ45" s="195"/>
      <c r="BDR45" s="195"/>
      <c r="BDS45" s="195"/>
      <c r="BDT45" s="195"/>
      <c r="BDU45" s="195"/>
      <c r="BDV45" s="195"/>
      <c r="BDW45" s="195"/>
      <c r="BDX45" s="195"/>
      <c r="BDY45" s="195"/>
      <c r="BDZ45" s="195"/>
      <c r="BEA45" s="195"/>
      <c r="BEB45" s="195"/>
      <c r="BEC45" s="195"/>
      <c r="BED45" s="195"/>
      <c r="BEE45" s="195"/>
      <c r="BEF45" s="195"/>
      <c r="BEG45" s="195"/>
      <c r="BEH45" s="195"/>
      <c r="BEI45" s="195"/>
      <c r="BEJ45" s="195"/>
      <c r="BEK45" s="195"/>
      <c r="BEL45" s="195"/>
      <c r="BEM45" s="195"/>
      <c r="BEN45" s="195"/>
      <c r="BEO45" s="195"/>
      <c r="BEP45" s="195"/>
      <c r="BEQ45" s="195"/>
      <c r="BER45" s="195"/>
      <c r="BES45" s="195"/>
      <c r="BET45" s="195"/>
      <c r="BEU45" s="195"/>
      <c r="BEV45" s="195"/>
      <c r="BEW45" s="195"/>
      <c r="BEX45" s="195"/>
      <c r="BEY45" s="195"/>
      <c r="BEZ45" s="195"/>
      <c r="BFA45" s="195"/>
      <c r="BFB45" s="195"/>
      <c r="BFC45" s="195"/>
      <c r="BFD45" s="195"/>
      <c r="BFE45" s="195"/>
      <c r="BFF45" s="195"/>
      <c r="BFG45" s="195"/>
      <c r="BFH45" s="195"/>
      <c r="BFI45" s="195"/>
      <c r="BFJ45" s="195"/>
      <c r="BFK45" s="195"/>
      <c r="BFL45" s="195"/>
      <c r="BFM45" s="195"/>
      <c r="BFN45" s="195"/>
      <c r="BFO45" s="195"/>
      <c r="BFP45" s="195"/>
      <c r="BFQ45" s="195"/>
      <c r="BFR45" s="195"/>
      <c r="BFS45" s="195"/>
      <c r="BFT45" s="195"/>
      <c r="BFU45" s="195"/>
      <c r="BFV45" s="195"/>
      <c r="BFW45" s="195"/>
      <c r="BFX45" s="195"/>
      <c r="BFY45" s="195"/>
      <c r="BFZ45" s="195"/>
      <c r="BGA45" s="195"/>
      <c r="BGB45" s="195"/>
      <c r="BGC45" s="195"/>
      <c r="BGD45" s="195"/>
      <c r="BGE45" s="195"/>
      <c r="BGF45" s="195"/>
      <c r="BGG45" s="195"/>
      <c r="BGH45" s="195"/>
      <c r="BGI45" s="195"/>
      <c r="BGJ45" s="195"/>
      <c r="BGK45" s="195"/>
      <c r="BGL45" s="195"/>
      <c r="BGM45" s="195"/>
      <c r="BGN45" s="195"/>
      <c r="BGO45" s="195"/>
      <c r="BGP45" s="195"/>
      <c r="BGQ45" s="195"/>
      <c r="BGR45" s="195"/>
      <c r="BGS45" s="195"/>
      <c r="BGT45" s="195"/>
      <c r="BGU45" s="195"/>
      <c r="BGV45" s="195"/>
      <c r="BGW45" s="195"/>
      <c r="BGX45" s="195"/>
      <c r="BGY45" s="195"/>
      <c r="BGZ45" s="195"/>
      <c r="BHA45" s="195"/>
      <c r="BHB45" s="195"/>
      <c r="BHC45" s="195"/>
      <c r="BHD45" s="195"/>
      <c r="BHE45" s="195"/>
      <c r="BHF45" s="195"/>
      <c r="BHG45" s="195"/>
      <c r="BHH45" s="195"/>
      <c r="BHI45" s="195"/>
      <c r="BHJ45" s="195"/>
      <c r="BHK45" s="195"/>
      <c r="BHL45" s="195"/>
      <c r="BHM45" s="195"/>
      <c r="BHN45" s="195"/>
      <c r="BHO45" s="195"/>
      <c r="BHP45" s="195"/>
      <c r="BHQ45" s="195"/>
      <c r="BHR45" s="195"/>
      <c r="BHS45" s="195"/>
      <c r="BHT45" s="195"/>
      <c r="BHU45" s="195"/>
      <c r="BHV45" s="195"/>
      <c r="BHW45" s="195"/>
      <c r="BHX45" s="195"/>
      <c r="BHY45" s="195"/>
      <c r="BHZ45" s="195"/>
      <c r="BIA45" s="195"/>
      <c r="BIB45" s="195"/>
      <c r="BIC45" s="195"/>
      <c r="BID45" s="195"/>
      <c r="BIE45" s="195"/>
      <c r="BIF45" s="195"/>
      <c r="BIG45" s="195"/>
      <c r="BIH45" s="195"/>
      <c r="BII45" s="195"/>
      <c r="BIJ45" s="195"/>
      <c r="BIK45" s="195"/>
      <c r="BIL45" s="195"/>
      <c r="BIM45" s="195"/>
      <c r="BIN45" s="195"/>
      <c r="BIO45" s="195"/>
      <c r="BIP45" s="195"/>
      <c r="BIQ45" s="195"/>
      <c r="BIR45" s="195"/>
      <c r="BIS45" s="195"/>
      <c r="BIT45" s="195"/>
      <c r="BIU45" s="195"/>
      <c r="BIV45" s="195"/>
      <c r="BIW45" s="195"/>
      <c r="BIX45" s="195"/>
      <c r="BIY45" s="195"/>
      <c r="BIZ45" s="195"/>
      <c r="BJA45" s="195"/>
      <c r="BJB45" s="195"/>
      <c r="BJC45" s="195"/>
      <c r="BJD45" s="195"/>
      <c r="BJE45" s="195"/>
      <c r="BJF45" s="195"/>
      <c r="BJG45" s="195"/>
      <c r="BJH45" s="195"/>
      <c r="BJI45" s="195"/>
      <c r="BJJ45" s="195"/>
      <c r="BJK45" s="195"/>
      <c r="BJL45" s="195"/>
      <c r="BJM45" s="195"/>
      <c r="BJN45" s="195"/>
      <c r="BJO45" s="195"/>
      <c r="BJP45" s="195"/>
      <c r="BJQ45" s="195"/>
      <c r="BJR45" s="195"/>
      <c r="BJS45" s="195"/>
      <c r="BJT45" s="195"/>
      <c r="BJU45" s="195"/>
      <c r="BJV45" s="195"/>
      <c r="BJW45" s="195"/>
      <c r="BJX45" s="195"/>
      <c r="BJY45" s="195"/>
      <c r="BJZ45" s="195"/>
      <c r="BKA45" s="195"/>
      <c r="BKB45" s="195"/>
      <c r="BKC45" s="195"/>
      <c r="BKD45" s="195"/>
      <c r="BKE45" s="195"/>
      <c r="BKF45" s="195"/>
      <c r="BKG45" s="195"/>
      <c r="BKH45" s="195"/>
      <c r="BKI45" s="195"/>
      <c r="BKJ45" s="195"/>
      <c r="BKK45" s="195"/>
      <c r="BKL45" s="195"/>
      <c r="BKM45" s="195"/>
      <c r="BKN45" s="195"/>
      <c r="BKO45" s="195"/>
      <c r="BKP45" s="195"/>
      <c r="BKQ45" s="195"/>
      <c r="BKR45" s="195"/>
      <c r="BKS45" s="195"/>
      <c r="BKT45" s="195"/>
      <c r="BKU45" s="195"/>
      <c r="BKV45" s="195"/>
      <c r="BKW45" s="195"/>
      <c r="BKX45" s="195"/>
      <c r="BKY45" s="195"/>
      <c r="BKZ45" s="195"/>
      <c r="BLA45" s="195"/>
      <c r="BLB45" s="195"/>
      <c r="BLC45" s="195"/>
      <c r="BLD45" s="195"/>
      <c r="BLE45" s="195"/>
      <c r="BLF45" s="195"/>
      <c r="BLG45" s="195"/>
      <c r="BLH45" s="195"/>
      <c r="BLI45" s="195"/>
      <c r="BLJ45" s="195"/>
      <c r="BLK45" s="195"/>
      <c r="BLL45" s="195"/>
      <c r="BLM45" s="195"/>
      <c r="BLN45" s="195"/>
      <c r="BLO45" s="195"/>
      <c r="BLP45" s="195"/>
      <c r="BLQ45" s="195"/>
      <c r="BLR45" s="195"/>
      <c r="BLS45" s="195"/>
      <c r="BLT45" s="195"/>
      <c r="BLU45" s="195"/>
      <c r="BLV45" s="195"/>
      <c r="BLW45" s="195"/>
      <c r="BLX45" s="195"/>
      <c r="BLY45" s="195"/>
      <c r="BLZ45" s="195"/>
      <c r="BMA45" s="195"/>
      <c r="BMB45" s="195"/>
      <c r="BMC45" s="195"/>
      <c r="BMD45" s="195"/>
      <c r="BME45" s="195"/>
      <c r="BMF45" s="195"/>
      <c r="BMG45" s="195"/>
      <c r="BMH45" s="195"/>
      <c r="BMI45" s="195"/>
      <c r="BMJ45" s="195"/>
      <c r="BMK45" s="195"/>
      <c r="BML45" s="195"/>
      <c r="BMM45" s="195"/>
      <c r="BMN45" s="195"/>
      <c r="BMO45" s="195"/>
      <c r="BMP45" s="195"/>
      <c r="BMQ45" s="195"/>
      <c r="BMR45" s="195"/>
      <c r="BMS45" s="195"/>
      <c r="BMT45" s="195"/>
      <c r="BMU45" s="195"/>
      <c r="BMV45" s="195"/>
      <c r="BMW45" s="195"/>
      <c r="BMX45" s="195"/>
      <c r="BMY45" s="195"/>
      <c r="BMZ45" s="195"/>
      <c r="BNA45" s="195"/>
      <c r="BNB45" s="195"/>
      <c r="BNC45" s="195"/>
      <c r="BND45" s="195"/>
      <c r="BNE45" s="195"/>
      <c r="BNF45" s="195"/>
      <c r="BNG45" s="195"/>
      <c r="BNH45" s="195"/>
      <c r="BNI45" s="195"/>
      <c r="BNJ45" s="195"/>
      <c r="BNK45" s="195"/>
      <c r="BNL45" s="195"/>
      <c r="BNM45" s="195"/>
      <c r="BNN45" s="195"/>
      <c r="BNO45" s="195"/>
      <c r="BNP45" s="195"/>
      <c r="BNQ45" s="195"/>
      <c r="BNR45" s="195"/>
      <c r="BNS45" s="195"/>
      <c r="BNT45" s="195"/>
      <c r="BNU45" s="195"/>
      <c r="BNV45" s="195"/>
      <c r="BNW45" s="195"/>
      <c r="BNX45" s="195"/>
      <c r="BNY45" s="195"/>
      <c r="BNZ45" s="195"/>
      <c r="BOA45" s="195"/>
      <c r="BOB45" s="195"/>
      <c r="BOC45" s="195"/>
      <c r="BOD45" s="195"/>
      <c r="BOE45" s="195"/>
      <c r="BOF45" s="195"/>
      <c r="BOG45" s="195"/>
      <c r="BOH45" s="195"/>
      <c r="BOI45" s="195"/>
      <c r="BOJ45" s="195"/>
      <c r="BOK45" s="195"/>
      <c r="BOL45" s="195"/>
      <c r="BOM45" s="195"/>
      <c r="BON45" s="195"/>
      <c r="BOO45" s="195"/>
      <c r="BOP45" s="195"/>
      <c r="BOQ45" s="195"/>
      <c r="BOR45" s="195"/>
      <c r="BOS45" s="195"/>
      <c r="BOT45" s="195"/>
      <c r="BOU45" s="195"/>
      <c r="BOV45" s="195"/>
      <c r="BOW45" s="195"/>
      <c r="BOX45" s="195"/>
      <c r="BOY45" s="195"/>
      <c r="BOZ45" s="195"/>
      <c r="BPA45" s="195"/>
      <c r="BPB45" s="195"/>
      <c r="BPC45" s="195"/>
      <c r="BPD45" s="195"/>
      <c r="BPE45" s="195"/>
      <c r="BPF45" s="195"/>
      <c r="BPG45" s="195"/>
      <c r="BPH45" s="195"/>
      <c r="BPI45" s="195"/>
      <c r="BPJ45" s="195"/>
      <c r="BPK45" s="195"/>
      <c r="BPL45" s="195"/>
      <c r="BPM45" s="195"/>
      <c r="BPN45" s="195"/>
      <c r="BPO45" s="195"/>
      <c r="BPP45" s="195"/>
      <c r="BPQ45" s="195"/>
      <c r="BPR45" s="195"/>
      <c r="BPS45" s="195"/>
      <c r="BPT45" s="195"/>
      <c r="BPU45" s="195"/>
      <c r="BPV45" s="195"/>
      <c r="BPW45" s="195"/>
      <c r="BPX45" s="195"/>
      <c r="BPY45" s="195"/>
      <c r="BPZ45" s="195"/>
      <c r="BQA45" s="195"/>
      <c r="BQB45" s="195"/>
      <c r="BQC45" s="195"/>
      <c r="BQD45" s="195"/>
      <c r="BQE45" s="195"/>
      <c r="BQF45" s="195"/>
      <c r="BQG45" s="195"/>
      <c r="BQH45" s="195"/>
      <c r="BQI45" s="195"/>
      <c r="BQJ45" s="195"/>
      <c r="BQK45" s="195"/>
      <c r="BQL45" s="195"/>
      <c r="BQM45" s="195"/>
      <c r="BQN45" s="195"/>
      <c r="BQO45" s="195"/>
      <c r="BQP45" s="195"/>
      <c r="BQQ45" s="195"/>
      <c r="BQR45" s="195"/>
      <c r="BQS45" s="195"/>
      <c r="BQT45" s="195"/>
      <c r="BQU45" s="195"/>
      <c r="BQV45" s="195"/>
      <c r="BQW45" s="195"/>
      <c r="BQX45" s="195"/>
      <c r="BQY45" s="195"/>
      <c r="BQZ45" s="195"/>
      <c r="BRA45" s="195"/>
      <c r="BRB45" s="195"/>
      <c r="BRC45" s="195"/>
      <c r="BRD45" s="195"/>
      <c r="BRE45" s="195"/>
      <c r="BRF45" s="195"/>
      <c r="BRG45" s="195"/>
      <c r="BRH45" s="195"/>
      <c r="BRI45" s="195"/>
      <c r="BRJ45" s="195"/>
      <c r="BRK45" s="195"/>
      <c r="BRL45" s="195"/>
      <c r="BRM45" s="195"/>
      <c r="BRN45" s="195"/>
      <c r="BRO45" s="195"/>
      <c r="BRP45" s="195"/>
      <c r="BRQ45" s="195"/>
      <c r="BRR45" s="195"/>
      <c r="BRS45" s="195"/>
      <c r="BRT45" s="195"/>
      <c r="BRU45" s="195"/>
      <c r="BRV45" s="195"/>
      <c r="BRW45" s="195"/>
      <c r="BRX45" s="195"/>
      <c r="BRY45" s="195"/>
      <c r="BRZ45" s="195"/>
      <c r="BSA45" s="195"/>
      <c r="BSB45" s="195"/>
      <c r="BSC45" s="195"/>
      <c r="BSD45" s="195"/>
      <c r="BSE45" s="195"/>
      <c r="BSF45" s="195"/>
      <c r="BSG45" s="195"/>
      <c r="BSH45" s="195"/>
      <c r="BSI45" s="195"/>
      <c r="BSJ45" s="195"/>
      <c r="BSK45" s="195"/>
      <c r="BSL45" s="195"/>
      <c r="BSM45" s="195"/>
      <c r="BSN45" s="195"/>
      <c r="BSO45" s="195"/>
      <c r="BSP45" s="195"/>
      <c r="BSQ45" s="195"/>
      <c r="BSR45" s="195"/>
      <c r="BSS45" s="195"/>
      <c r="BST45" s="195"/>
      <c r="BSU45" s="195"/>
      <c r="BSV45" s="195"/>
      <c r="BSW45" s="195"/>
      <c r="BSX45" s="195"/>
      <c r="BSY45" s="195"/>
      <c r="BSZ45" s="195"/>
      <c r="BTA45" s="195"/>
      <c r="BTB45" s="195"/>
      <c r="BTC45" s="195"/>
      <c r="BTD45" s="195"/>
      <c r="BTE45" s="195"/>
      <c r="BTF45" s="195"/>
      <c r="BTG45" s="195"/>
      <c r="BTH45" s="195"/>
      <c r="BTI45" s="195"/>
      <c r="BTJ45" s="195"/>
      <c r="BTK45" s="195"/>
      <c r="BTL45" s="195"/>
      <c r="BTM45" s="195"/>
      <c r="BTN45" s="195"/>
      <c r="BTO45" s="195"/>
      <c r="BTP45" s="195"/>
      <c r="BTQ45" s="195"/>
      <c r="BTR45" s="195"/>
      <c r="BTS45" s="195"/>
      <c r="BTT45" s="195"/>
      <c r="BTU45" s="195"/>
      <c r="BTV45" s="195"/>
      <c r="BTW45" s="195"/>
      <c r="BTX45" s="195"/>
      <c r="BTY45" s="195"/>
      <c r="BTZ45" s="195"/>
      <c r="BUA45" s="195"/>
      <c r="BUB45" s="195"/>
      <c r="BUC45" s="195"/>
      <c r="BUD45" s="195"/>
      <c r="BUE45" s="195"/>
      <c r="BUF45" s="195"/>
      <c r="BUG45" s="195"/>
      <c r="BUH45" s="195"/>
      <c r="BUI45" s="195"/>
      <c r="BUJ45" s="195"/>
      <c r="BUK45" s="195"/>
      <c r="BUL45" s="195"/>
      <c r="BUM45" s="195"/>
      <c r="BUN45" s="195"/>
      <c r="BUO45" s="195"/>
      <c r="BUP45" s="195"/>
      <c r="BUQ45" s="195"/>
      <c r="BUR45" s="195"/>
      <c r="BUS45" s="195"/>
      <c r="BUT45" s="195"/>
      <c r="BUU45" s="195"/>
      <c r="BUV45" s="195"/>
      <c r="BUW45" s="195"/>
      <c r="BUX45" s="195"/>
      <c r="BUY45" s="195"/>
      <c r="BUZ45" s="195"/>
      <c r="BVA45" s="195"/>
      <c r="BVB45" s="195"/>
      <c r="BVC45" s="195"/>
      <c r="BVD45" s="195"/>
      <c r="BVE45" s="195"/>
      <c r="BVF45" s="195"/>
      <c r="BVG45" s="195"/>
      <c r="BVH45" s="195"/>
      <c r="BVI45" s="195"/>
      <c r="BVJ45" s="195"/>
      <c r="BVK45" s="195"/>
      <c r="BVL45" s="195"/>
      <c r="BVM45" s="195"/>
      <c r="BVN45" s="195"/>
      <c r="BVO45" s="195"/>
      <c r="BVP45" s="195"/>
      <c r="BVQ45" s="195"/>
      <c r="BVR45" s="195"/>
      <c r="BVS45" s="195"/>
      <c r="BVT45" s="195"/>
      <c r="BVU45" s="195"/>
      <c r="BVV45" s="195"/>
      <c r="BVW45" s="195"/>
      <c r="BVX45" s="195"/>
      <c r="BVY45" s="195"/>
      <c r="BVZ45" s="195"/>
      <c r="BWA45" s="195"/>
      <c r="BWB45" s="195"/>
      <c r="BWC45" s="195"/>
      <c r="BWD45" s="195"/>
      <c r="BWE45" s="195"/>
      <c r="BWF45" s="195"/>
      <c r="BWG45" s="195"/>
      <c r="BWH45" s="195"/>
      <c r="BWI45" s="195"/>
      <c r="BWJ45" s="195"/>
      <c r="BWK45" s="195"/>
      <c r="BWL45" s="195"/>
      <c r="BWM45" s="195"/>
      <c r="BWN45" s="195"/>
      <c r="BWO45" s="195"/>
      <c r="BWP45" s="195"/>
      <c r="BWQ45" s="195"/>
      <c r="BWR45" s="195"/>
      <c r="BWS45" s="195"/>
      <c r="BWT45" s="195"/>
      <c r="BWU45" s="195"/>
      <c r="BWV45" s="195"/>
      <c r="BWW45" s="195"/>
      <c r="BWX45" s="195"/>
      <c r="BWY45" s="195"/>
      <c r="BWZ45" s="195"/>
      <c r="BXA45" s="195"/>
      <c r="BXB45" s="195"/>
      <c r="BXC45" s="195"/>
      <c r="BXD45" s="195"/>
      <c r="BXE45" s="195"/>
      <c r="BXF45" s="195"/>
      <c r="BXG45" s="195"/>
      <c r="BXH45" s="195"/>
      <c r="BXI45" s="195"/>
      <c r="BXJ45" s="195"/>
      <c r="BXK45" s="195"/>
      <c r="BXL45" s="195"/>
      <c r="BXM45" s="195"/>
      <c r="BXN45" s="195"/>
      <c r="BXO45" s="195"/>
      <c r="BXP45" s="195"/>
      <c r="BXQ45" s="195"/>
      <c r="BXR45" s="195"/>
      <c r="BXS45" s="195"/>
      <c r="BXT45" s="195"/>
      <c r="BXU45" s="195"/>
      <c r="BXV45" s="195"/>
      <c r="BXW45" s="195"/>
      <c r="BXX45" s="195"/>
      <c r="BXY45" s="195"/>
      <c r="BXZ45" s="195"/>
      <c r="BYA45" s="195"/>
      <c r="BYB45" s="195"/>
      <c r="BYC45" s="195"/>
      <c r="BYD45" s="195"/>
      <c r="BYE45" s="195"/>
      <c r="BYF45" s="195"/>
      <c r="BYG45" s="195"/>
      <c r="BYH45" s="195"/>
      <c r="BYI45" s="195"/>
      <c r="BYJ45" s="195"/>
      <c r="BYK45" s="195"/>
      <c r="BYL45" s="195"/>
      <c r="BYM45" s="195"/>
      <c r="BYN45" s="195"/>
      <c r="BYO45" s="195"/>
      <c r="BYP45" s="195"/>
      <c r="BYQ45" s="195"/>
      <c r="BYR45" s="195"/>
      <c r="BYS45" s="195"/>
      <c r="BYT45" s="195"/>
      <c r="BYU45" s="195"/>
      <c r="BYV45" s="195"/>
      <c r="BYW45" s="195"/>
      <c r="BYX45" s="195"/>
      <c r="BYY45" s="195"/>
      <c r="BYZ45" s="195"/>
      <c r="BZA45" s="195"/>
      <c r="BZB45" s="195"/>
      <c r="BZC45" s="195"/>
      <c r="BZD45" s="195"/>
      <c r="BZE45" s="195"/>
      <c r="BZF45" s="195"/>
      <c r="BZG45" s="195"/>
      <c r="BZH45" s="195"/>
      <c r="BZI45" s="195"/>
      <c r="BZJ45" s="195"/>
      <c r="BZK45" s="195"/>
      <c r="BZL45" s="195"/>
      <c r="BZM45" s="195"/>
      <c r="BZN45" s="195"/>
      <c r="BZO45" s="195"/>
      <c r="BZP45" s="195"/>
      <c r="BZQ45" s="195"/>
      <c r="BZR45" s="195"/>
      <c r="BZS45" s="195"/>
      <c r="BZT45" s="195"/>
      <c r="BZU45" s="195"/>
      <c r="BZV45" s="195"/>
      <c r="BZW45" s="195"/>
      <c r="BZX45" s="195"/>
      <c r="BZY45" s="195"/>
      <c r="BZZ45" s="195"/>
      <c r="CAA45" s="195"/>
      <c r="CAB45" s="195"/>
      <c r="CAC45" s="195"/>
      <c r="CAD45" s="195"/>
      <c r="CAE45" s="195"/>
      <c r="CAF45" s="195"/>
      <c r="CAG45" s="195"/>
      <c r="CAH45" s="195"/>
      <c r="CAI45" s="195"/>
      <c r="CAJ45" s="195"/>
      <c r="CAK45" s="195"/>
      <c r="CAL45" s="195"/>
      <c r="CAM45" s="195"/>
      <c r="CAN45" s="195"/>
      <c r="CAO45" s="195"/>
      <c r="CAP45" s="195"/>
      <c r="CAQ45" s="195"/>
      <c r="CAR45" s="195"/>
      <c r="CAS45" s="195"/>
      <c r="CAT45" s="195"/>
      <c r="CAU45" s="195"/>
      <c r="CAV45" s="195"/>
      <c r="CAW45" s="195"/>
      <c r="CAX45" s="195"/>
      <c r="CAY45" s="195"/>
      <c r="CAZ45" s="195"/>
      <c r="CBA45" s="195"/>
      <c r="CBB45" s="195"/>
      <c r="CBC45" s="195"/>
      <c r="CBD45" s="195"/>
      <c r="CBE45" s="195"/>
      <c r="CBF45" s="195"/>
      <c r="CBG45" s="195"/>
      <c r="CBH45" s="195"/>
      <c r="CBI45" s="195"/>
      <c r="CBJ45" s="195"/>
      <c r="CBK45" s="195"/>
      <c r="CBL45" s="195"/>
      <c r="CBM45" s="195"/>
      <c r="CBN45" s="195"/>
      <c r="CBO45" s="195"/>
      <c r="CBP45" s="195"/>
      <c r="CBQ45" s="195"/>
      <c r="CBR45" s="195"/>
      <c r="CBS45" s="195"/>
      <c r="CBT45" s="195"/>
      <c r="CBU45" s="195"/>
      <c r="CBV45" s="195"/>
      <c r="CBW45" s="195"/>
      <c r="CBX45" s="195"/>
      <c r="CBY45" s="195"/>
      <c r="CBZ45" s="195"/>
      <c r="CCA45" s="195"/>
      <c r="CCB45" s="195"/>
      <c r="CCC45" s="195"/>
      <c r="CCD45" s="195"/>
      <c r="CCE45" s="195"/>
      <c r="CCF45" s="195"/>
      <c r="CCG45" s="195"/>
      <c r="CCH45" s="195"/>
      <c r="CCI45" s="195"/>
      <c r="CCJ45" s="195"/>
      <c r="CCK45" s="195"/>
      <c r="CCL45" s="195"/>
      <c r="CCM45" s="195"/>
      <c r="CCN45" s="195"/>
      <c r="CCO45" s="195"/>
      <c r="CCP45" s="195"/>
      <c r="CCQ45" s="195"/>
      <c r="CCR45" s="195"/>
      <c r="CCS45" s="195"/>
      <c r="CCT45" s="195"/>
      <c r="CCU45" s="195"/>
      <c r="CCV45" s="195"/>
      <c r="CCW45" s="195"/>
      <c r="CCX45" s="195"/>
      <c r="CCY45" s="195"/>
      <c r="CCZ45" s="195"/>
      <c r="CDA45" s="195"/>
      <c r="CDB45" s="195"/>
      <c r="CDC45" s="195"/>
      <c r="CDD45" s="195"/>
      <c r="CDE45" s="195"/>
      <c r="CDF45" s="195"/>
      <c r="CDG45" s="195"/>
      <c r="CDH45" s="195"/>
      <c r="CDI45" s="195"/>
      <c r="CDJ45" s="195"/>
      <c r="CDK45" s="195"/>
      <c r="CDL45" s="195"/>
      <c r="CDM45" s="195"/>
      <c r="CDN45" s="195"/>
      <c r="CDO45" s="195"/>
      <c r="CDP45" s="195"/>
      <c r="CDQ45" s="195"/>
      <c r="CDR45" s="195"/>
      <c r="CDS45" s="195"/>
      <c r="CDT45" s="195"/>
      <c r="CDU45" s="195"/>
      <c r="CDV45" s="195"/>
      <c r="CDW45" s="195"/>
      <c r="CDX45" s="195"/>
      <c r="CDY45" s="195"/>
      <c r="CDZ45" s="195"/>
      <c r="CEA45" s="195"/>
      <c r="CEB45" s="195"/>
      <c r="CEC45" s="195"/>
      <c r="CED45" s="195"/>
      <c r="CEE45" s="195"/>
      <c r="CEF45" s="195"/>
      <c r="CEG45" s="195"/>
      <c r="CEH45" s="195"/>
      <c r="CEI45" s="195"/>
      <c r="CEJ45" s="195"/>
      <c r="CEK45" s="195"/>
      <c r="CEL45" s="195"/>
      <c r="CEM45" s="195"/>
      <c r="CEN45" s="195"/>
      <c r="CEO45" s="195"/>
      <c r="CEP45" s="195"/>
      <c r="CEQ45" s="195"/>
      <c r="CER45" s="195"/>
      <c r="CES45" s="195"/>
      <c r="CET45" s="195"/>
      <c r="CEU45" s="195"/>
      <c r="CEV45" s="195"/>
      <c r="CEW45" s="195"/>
      <c r="CEX45" s="195"/>
      <c r="CEY45" s="195"/>
      <c r="CEZ45" s="195"/>
      <c r="CFA45" s="195"/>
      <c r="CFB45" s="195"/>
      <c r="CFC45" s="195"/>
      <c r="CFD45" s="195"/>
      <c r="CFE45" s="195"/>
      <c r="CFF45" s="195"/>
      <c r="CFG45" s="195"/>
      <c r="CFH45" s="195"/>
      <c r="CFI45" s="195"/>
      <c r="CFJ45" s="195"/>
      <c r="CFK45" s="195"/>
      <c r="CFL45" s="195"/>
      <c r="CFM45" s="195"/>
      <c r="CFN45" s="195"/>
      <c r="CFO45" s="195"/>
      <c r="CFP45" s="195"/>
      <c r="CFQ45" s="195"/>
      <c r="CFR45" s="195"/>
      <c r="CFS45" s="195"/>
      <c r="CFT45" s="195"/>
      <c r="CFU45" s="195"/>
      <c r="CFV45" s="195"/>
      <c r="CFW45" s="195"/>
      <c r="CFX45" s="195"/>
      <c r="CFY45" s="195"/>
      <c r="CFZ45" s="195"/>
      <c r="CGA45" s="195"/>
      <c r="CGB45" s="195"/>
      <c r="CGC45" s="195"/>
      <c r="CGD45" s="195"/>
      <c r="CGE45" s="195"/>
      <c r="CGF45" s="195"/>
      <c r="CGG45" s="195"/>
      <c r="CGH45" s="195"/>
      <c r="CGI45" s="195"/>
      <c r="CGJ45" s="195"/>
      <c r="CGK45" s="195"/>
      <c r="CGL45" s="195"/>
      <c r="CGM45" s="195"/>
      <c r="CGN45" s="195"/>
      <c r="CGO45" s="195"/>
      <c r="CGP45" s="195"/>
      <c r="CGQ45" s="195"/>
      <c r="CGR45" s="195"/>
      <c r="CGS45" s="195"/>
      <c r="CGT45" s="195"/>
      <c r="CGU45" s="195"/>
      <c r="CGV45" s="195"/>
      <c r="CGW45" s="195"/>
      <c r="CGX45" s="195"/>
      <c r="CGY45" s="195"/>
      <c r="CGZ45" s="195"/>
      <c r="CHA45" s="195"/>
      <c r="CHB45" s="195"/>
      <c r="CHC45" s="195"/>
      <c r="CHD45" s="195"/>
      <c r="CHE45" s="195"/>
      <c r="CHF45" s="195"/>
      <c r="CHG45" s="195"/>
      <c r="CHH45" s="195"/>
      <c r="CHI45" s="195"/>
      <c r="CHJ45" s="195"/>
      <c r="CHK45" s="195"/>
      <c r="CHL45" s="195"/>
      <c r="CHM45" s="195"/>
      <c r="CHN45" s="195"/>
      <c r="CHO45" s="195"/>
      <c r="CHP45" s="195"/>
      <c r="CHQ45" s="195"/>
      <c r="CHR45" s="195"/>
      <c r="CHS45" s="195"/>
      <c r="CHT45" s="195"/>
      <c r="CHU45" s="195"/>
      <c r="CHV45" s="195"/>
      <c r="CHW45" s="195"/>
      <c r="CHX45" s="195"/>
      <c r="CHY45" s="195"/>
      <c r="CHZ45" s="195"/>
      <c r="CIA45" s="195"/>
      <c r="CIB45" s="195"/>
      <c r="CIC45" s="195"/>
      <c r="CID45" s="195"/>
      <c r="CIE45" s="195"/>
      <c r="CIF45" s="195"/>
      <c r="CIG45" s="195"/>
      <c r="CIH45" s="195"/>
      <c r="CII45" s="195"/>
      <c r="CIJ45" s="195"/>
      <c r="CIK45" s="195"/>
      <c r="CIL45" s="195"/>
      <c r="CIM45" s="195"/>
      <c r="CIN45" s="195"/>
      <c r="CIO45" s="195"/>
      <c r="CIP45" s="195"/>
      <c r="CIQ45" s="195"/>
      <c r="CIR45" s="195"/>
      <c r="CIS45" s="195"/>
      <c r="CIT45" s="195"/>
      <c r="CIU45" s="195"/>
      <c r="CIV45" s="195"/>
      <c r="CIW45" s="195"/>
      <c r="CIX45" s="195"/>
      <c r="CIY45" s="195"/>
      <c r="CIZ45" s="195"/>
      <c r="CJA45" s="195"/>
      <c r="CJB45" s="195"/>
      <c r="CJC45" s="195"/>
      <c r="CJD45" s="195"/>
      <c r="CJE45" s="195"/>
      <c r="CJF45" s="195"/>
      <c r="CJG45" s="195"/>
      <c r="CJH45" s="195"/>
      <c r="CJI45" s="195"/>
      <c r="CJJ45" s="195"/>
      <c r="CJK45" s="195"/>
      <c r="CJL45" s="195"/>
      <c r="CJM45" s="195"/>
      <c r="CJN45" s="195"/>
      <c r="CJO45" s="195"/>
      <c r="CJP45" s="195"/>
      <c r="CJQ45" s="195"/>
      <c r="CJR45" s="195"/>
      <c r="CJS45" s="195"/>
      <c r="CJT45" s="195"/>
      <c r="CJU45" s="195"/>
      <c r="CJV45" s="195"/>
      <c r="CJW45" s="195"/>
      <c r="CJX45" s="195"/>
      <c r="CJY45" s="195"/>
      <c r="CJZ45" s="195"/>
      <c r="CKA45" s="195"/>
      <c r="CKB45" s="195"/>
      <c r="CKC45" s="195"/>
      <c r="CKD45" s="195"/>
      <c r="CKE45" s="195"/>
      <c r="CKF45" s="195"/>
      <c r="CKG45" s="195"/>
      <c r="CKH45" s="195"/>
      <c r="CKI45" s="195"/>
      <c r="CKJ45" s="195"/>
      <c r="CKK45" s="195"/>
      <c r="CKL45" s="195"/>
      <c r="CKM45" s="195"/>
      <c r="CKN45" s="195"/>
      <c r="CKO45" s="195"/>
      <c r="CKP45" s="195"/>
      <c r="CKQ45" s="195"/>
      <c r="CKR45" s="195"/>
      <c r="CKS45" s="195"/>
      <c r="CKT45" s="195"/>
      <c r="CKU45" s="195"/>
      <c r="CKV45" s="195"/>
      <c r="CKW45" s="195"/>
      <c r="CKX45" s="195"/>
      <c r="CKY45" s="195"/>
      <c r="CKZ45" s="195"/>
      <c r="CLA45" s="195"/>
      <c r="CLB45" s="195"/>
      <c r="CLC45" s="195"/>
      <c r="CLD45" s="195"/>
      <c r="CLE45" s="195"/>
      <c r="CLF45" s="195"/>
      <c r="CLG45" s="195"/>
      <c r="CLH45" s="195"/>
      <c r="CLI45" s="195"/>
      <c r="CLJ45" s="195"/>
      <c r="CLK45" s="195"/>
      <c r="CLL45" s="195"/>
      <c r="CLM45" s="195"/>
      <c r="CLN45" s="195"/>
      <c r="CLO45" s="195"/>
      <c r="CLP45" s="195"/>
      <c r="CLQ45" s="195"/>
      <c r="CLR45" s="195"/>
      <c r="CLS45" s="195"/>
      <c r="CLT45" s="195"/>
      <c r="CLU45" s="195"/>
      <c r="CLV45" s="195"/>
      <c r="CLW45" s="195"/>
      <c r="CLX45" s="195"/>
      <c r="CLY45" s="195"/>
      <c r="CLZ45" s="195"/>
      <c r="CMA45" s="195"/>
      <c r="CMB45" s="195"/>
      <c r="CMC45" s="195"/>
      <c r="CMD45" s="195"/>
      <c r="CME45" s="195"/>
      <c r="CMF45" s="195"/>
      <c r="CMG45" s="195"/>
      <c r="CMH45" s="195"/>
      <c r="CMI45" s="195"/>
      <c r="CMJ45" s="195"/>
      <c r="CMK45" s="195"/>
      <c r="CML45" s="195"/>
      <c r="CMM45" s="195"/>
      <c r="CMN45" s="195"/>
      <c r="CMO45" s="195"/>
      <c r="CMP45" s="195"/>
      <c r="CMQ45" s="195"/>
      <c r="CMR45" s="195"/>
      <c r="CMS45" s="195"/>
      <c r="CMT45" s="195"/>
      <c r="CMU45" s="195"/>
      <c r="CMV45" s="195"/>
      <c r="CMW45" s="195"/>
      <c r="CMX45" s="195"/>
      <c r="CMY45" s="195"/>
      <c r="CMZ45" s="195"/>
      <c r="CNA45" s="195"/>
      <c r="CNB45" s="195"/>
      <c r="CNC45" s="195"/>
      <c r="CND45" s="195"/>
      <c r="CNE45" s="195"/>
      <c r="CNF45" s="195"/>
      <c r="CNG45" s="195"/>
      <c r="CNH45" s="195"/>
      <c r="CNI45" s="195"/>
      <c r="CNJ45" s="195"/>
      <c r="CNK45" s="195"/>
      <c r="CNL45" s="195"/>
      <c r="CNM45" s="195"/>
      <c r="CNN45" s="195"/>
      <c r="CNO45" s="195"/>
      <c r="CNP45" s="195"/>
      <c r="CNQ45" s="195"/>
      <c r="CNR45" s="195"/>
      <c r="CNS45" s="195"/>
      <c r="CNT45" s="195"/>
      <c r="CNU45" s="195"/>
      <c r="CNV45" s="195"/>
      <c r="CNW45" s="195"/>
      <c r="CNX45" s="195"/>
      <c r="CNY45" s="195"/>
      <c r="CNZ45" s="195"/>
      <c r="COA45" s="195"/>
      <c r="COB45" s="195"/>
      <c r="COC45" s="195"/>
      <c r="COD45" s="195"/>
      <c r="COE45" s="195"/>
      <c r="COF45" s="195"/>
      <c r="COG45" s="195"/>
      <c r="COH45" s="195"/>
      <c r="COI45" s="195"/>
      <c r="COJ45" s="195"/>
      <c r="COK45" s="195"/>
      <c r="COL45" s="195"/>
      <c r="COM45" s="195"/>
      <c r="CON45" s="195"/>
      <c r="COO45" s="195"/>
      <c r="COP45" s="195"/>
      <c r="COQ45" s="195"/>
      <c r="COR45" s="195"/>
      <c r="COS45" s="195"/>
      <c r="COT45" s="195"/>
      <c r="COU45" s="195"/>
      <c r="COV45" s="195"/>
      <c r="COW45" s="195"/>
      <c r="COX45" s="195"/>
      <c r="COY45" s="195"/>
      <c r="COZ45" s="195"/>
      <c r="CPA45" s="195"/>
      <c r="CPB45" s="195"/>
      <c r="CPC45" s="195"/>
      <c r="CPD45" s="195"/>
      <c r="CPE45" s="195"/>
      <c r="CPF45" s="195"/>
      <c r="CPG45" s="195"/>
      <c r="CPH45" s="195"/>
      <c r="CPI45" s="195"/>
      <c r="CPJ45" s="195"/>
      <c r="CPK45" s="195"/>
      <c r="CPL45" s="195"/>
      <c r="CPM45" s="195"/>
      <c r="CPN45" s="195"/>
      <c r="CPO45" s="195"/>
      <c r="CPP45" s="195"/>
      <c r="CPQ45" s="195"/>
      <c r="CPR45" s="195"/>
      <c r="CPS45" s="195"/>
      <c r="CPT45" s="195"/>
      <c r="CPU45" s="195"/>
      <c r="CPV45" s="195"/>
      <c r="CPW45" s="195"/>
      <c r="CPX45" s="195"/>
      <c r="CPY45" s="195"/>
      <c r="CPZ45" s="195"/>
      <c r="CQA45" s="195"/>
      <c r="CQB45" s="195"/>
      <c r="CQC45" s="195"/>
      <c r="CQD45" s="195"/>
      <c r="CQE45" s="195"/>
      <c r="CQF45" s="195"/>
      <c r="CQG45" s="195"/>
      <c r="CQH45" s="195"/>
      <c r="CQI45" s="195"/>
      <c r="CQJ45" s="195"/>
      <c r="CQK45" s="195"/>
      <c r="CQL45" s="195"/>
      <c r="CQM45" s="195"/>
      <c r="CQN45" s="195"/>
      <c r="CQO45" s="195"/>
      <c r="CQP45" s="195"/>
      <c r="CQQ45" s="195"/>
      <c r="CQR45" s="195"/>
      <c r="CQS45" s="195"/>
      <c r="CQT45" s="195"/>
      <c r="CQU45" s="195"/>
      <c r="CQV45" s="195"/>
      <c r="CQW45" s="195"/>
      <c r="CQX45" s="195"/>
      <c r="CQY45" s="195"/>
      <c r="CQZ45" s="195"/>
      <c r="CRA45" s="195"/>
      <c r="CRB45" s="195"/>
      <c r="CRC45" s="195"/>
      <c r="CRD45" s="195"/>
      <c r="CRE45" s="195"/>
      <c r="CRF45" s="195"/>
      <c r="CRG45" s="195"/>
      <c r="CRH45" s="195"/>
      <c r="CRI45" s="195"/>
      <c r="CRJ45" s="195"/>
      <c r="CRK45" s="195"/>
      <c r="CRL45" s="195"/>
      <c r="CRM45" s="195"/>
      <c r="CRN45" s="195"/>
      <c r="CRO45" s="195"/>
      <c r="CRP45" s="195"/>
      <c r="CRQ45" s="195"/>
      <c r="CRR45" s="195"/>
      <c r="CRS45" s="195"/>
      <c r="CRT45" s="195"/>
      <c r="CRU45" s="195"/>
      <c r="CRV45" s="195"/>
      <c r="CRW45" s="195"/>
      <c r="CRX45" s="195"/>
      <c r="CRY45" s="195"/>
      <c r="CRZ45" s="195"/>
      <c r="CSA45" s="195"/>
      <c r="CSB45" s="195"/>
      <c r="CSC45" s="195"/>
      <c r="CSD45" s="195"/>
      <c r="CSE45" s="195"/>
      <c r="CSF45" s="195"/>
      <c r="CSG45" s="195"/>
      <c r="CSH45" s="195"/>
      <c r="CSI45" s="195"/>
      <c r="CSJ45" s="195"/>
      <c r="CSK45" s="195"/>
      <c r="CSL45" s="195"/>
      <c r="CSM45" s="195"/>
      <c r="CSN45" s="195"/>
      <c r="CSO45" s="195"/>
      <c r="CSP45" s="195"/>
      <c r="CSQ45" s="195"/>
      <c r="CSR45" s="195"/>
      <c r="CSS45" s="195"/>
      <c r="CST45" s="195"/>
      <c r="CSU45" s="195"/>
      <c r="CSV45" s="195"/>
      <c r="CSW45" s="195"/>
      <c r="CSX45" s="195"/>
      <c r="CSY45" s="195"/>
      <c r="CSZ45" s="195"/>
      <c r="CTA45" s="195"/>
      <c r="CTB45" s="195"/>
      <c r="CTC45" s="195"/>
      <c r="CTD45" s="195"/>
      <c r="CTE45" s="195"/>
      <c r="CTF45" s="195"/>
      <c r="CTG45" s="195"/>
      <c r="CTH45" s="195"/>
      <c r="CTI45" s="195"/>
      <c r="CTJ45" s="195"/>
      <c r="CTK45" s="195"/>
      <c r="CTL45" s="195"/>
      <c r="CTM45" s="195"/>
      <c r="CTN45" s="195"/>
      <c r="CTO45" s="195"/>
      <c r="CTP45" s="195"/>
      <c r="CTQ45" s="195"/>
      <c r="CTR45" s="195"/>
      <c r="CTS45" s="195"/>
      <c r="CTT45" s="195"/>
      <c r="CTU45" s="195"/>
      <c r="CTV45" s="195"/>
      <c r="CTW45" s="195"/>
      <c r="CTX45" s="195"/>
      <c r="CTY45" s="195"/>
      <c r="CTZ45" s="195"/>
      <c r="CUA45" s="195"/>
      <c r="CUB45" s="195"/>
      <c r="CUC45" s="195"/>
      <c r="CUD45" s="195"/>
      <c r="CUE45" s="195"/>
      <c r="CUF45" s="195"/>
      <c r="CUG45" s="195"/>
      <c r="CUH45" s="195"/>
      <c r="CUI45" s="195"/>
      <c r="CUJ45" s="195"/>
      <c r="CUK45" s="195"/>
      <c r="CUL45" s="195"/>
      <c r="CUM45" s="195"/>
      <c r="CUN45" s="195"/>
      <c r="CUO45" s="195"/>
      <c r="CUP45" s="195"/>
      <c r="CUQ45" s="195"/>
      <c r="CUR45" s="195"/>
      <c r="CUS45" s="195"/>
      <c r="CUT45" s="195"/>
      <c r="CUU45" s="195"/>
      <c r="CUV45" s="195"/>
      <c r="CUW45" s="195"/>
      <c r="CUX45" s="195"/>
      <c r="CUY45" s="195"/>
      <c r="CUZ45" s="195"/>
      <c r="CVA45" s="195"/>
      <c r="CVB45" s="195"/>
      <c r="CVC45" s="195"/>
      <c r="CVD45" s="195"/>
      <c r="CVE45" s="195"/>
      <c r="CVF45" s="195"/>
      <c r="CVG45" s="195"/>
      <c r="CVH45" s="195"/>
      <c r="CVI45" s="195"/>
      <c r="CVJ45" s="195"/>
      <c r="CVK45" s="195"/>
      <c r="CVL45" s="195"/>
      <c r="CVM45" s="195"/>
      <c r="CVN45" s="195"/>
      <c r="CVO45" s="195"/>
      <c r="CVP45" s="195"/>
      <c r="CVQ45" s="195"/>
      <c r="CVR45" s="195"/>
      <c r="CVS45" s="195"/>
      <c r="CVT45" s="195"/>
      <c r="CVU45" s="195"/>
      <c r="CVV45" s="195"/>
      <c r="CVW45" s="195"/>
      <c r="CVX45" s="195"/>
      <c r="CVY45" s="195"/>
      <c r="CVZ45" s="195"/>
      <c r="CWA45" s="195"/>
      <c r="CWB45" s="195"/>
      <c r="CWC45" s="195"/>
      <c r="CWD45" s="195"/>
      <c r="CWE45" s="195"/>
      <c r="CWF45" s="195"/>
      <c r="CWG45" s="195"/>
      <c r="CWH45" s="195"/>
      <c r="CWI45" s="195"/>
      <c r="CWJ45" s="195"/>
      <c r="CWK45" s="195"/>
      <c r="CWL45" s="195"/>
      <c r="CWM45" s="195"/>
      <c r="CWN45" s="195"/>
      <c r="CWO45" s="195"/>
      <c r="CWP45" s="195"/>
      <c r="CWQ45" s="195"/>
      <c r="CWR45" s="195"/>
      <c r="CWS45" s="195"/>
      <c r="CWT45" s="195"/>
      <c r="CWU45" s="195"/>
      <c r="CWV45" s="195"/>
      <c r="CWW45" s="195"/>
      <c r="CWX45" s="195"/>
      <c r="CWY45" s="195"/>
      <c r="CWZ45" s="195"/>
      <c r="CXA45" s="195"/>
      <c r="CXB45" s="195"/>
      <c r="CXC45" s="195"/>
      <c r="CXD45" s="195"/>
      <c r="CXE45" s="195"/>
      <c r="CXF45" s="195"/>
      <c r="CXG45" s="195"/>
      <c r="CXH45" s="195"/>
      <c r="CXI45" s="195"/>
      <c r="CXJ45" s="195"/>
      <c r="CXK45" s="195"/>
      <c r="CXL45" s="195"/>
      <c r="CXM45" s="195"/>
      <c r="CXN45" s="195"/>
      <c r="CXO45" s="195"/>
      <c r="CXP45" s="195"/>
      <c r="CXQ45" s="195"/>
      <c r="CXR45" s="195"/>
      <c r="CXS45" s="195"/>
      <c r="CXT45" s="195"/>
      <c r="CXU45" s="195"/>
      <c r="CXV45" s="195"/>
      <c r="CXW45" s="195"/>
      <c r="CXX45" s="195"/>
      <c r="CXY45" s="195"/>
      <c r="CXZ45" s="195"/>
      <c r="CYA45" s="195"/>
      <c r="CYB45" s="195"/>
      <c r="CYC45" s="195"/>
      <c r="CYD45" s="195"/>
      <c r="CYE45" s="195"/>
      <c r="CYF45" s="195"/>
      <c r="CYG45" s="195"/>
      <c r="CYH45" s="195"/>
      <c r="CYI45" s="195"/>
      <c r="CYJ45" s="195"/>
      <c r="CYK45" s="195"/>
      <c r="CYL45" s="195"/>
      <c r="CYM45" s="195"/>
      <c r="CYN45" s="195"/>
      <c r="CYO45" s="195"/>
      <c r="CYP45" s="195"/>
      <c r="CYQ45" s="195"/>
      <c r="CYR45" s="195"/>
      <c r="CYS45" s="195"/>
      <c r="CYT45" s="195"/>
      <c r="CYU45" s="195"/>
      <c r="CYV45" s="195"/>
      <c r="CYW45" s="195"/>
      <c r="CYX45" s="195"/>
      <c r="CYY45" s="195"/>
      <c r="CYZ45" s="195"/>
      <c r="CZA45" s="195"/>
      <c r="CZB45" s="195"/>
      <c r="CZC45" s="195"/>
      <c r="CZD45" s="195"/>
      <c r="CZE45" s="195"/>
      <c r="CZF45" s="195"/>
      <c r="CZG45" s="195"/>
      <c r="CZH45" s="195"/>
      <c r="CZI45" s="195"/>
      <c r="CZJ45" s="195"/>
      <c r="CZK45" s="195"/>
      <c r="CZL45" s="195"/>
      <c r="CZM45" s="195"/>
      <c r="CZN45" s="195"/>
      <c r="CZO45" s="195"/>
      <c r="CZP45" s="195"/>
      <c r="CZQ45" s="195"/>
      <c r="CZR45" s="195"/>
      <c r="CZS45" s="195"/>
      <c r="CZT45" s="195"/>
      <c r="CZU45" s="195"/>
      <c r="CZV45" s="195"/>
      <c r="CZW45" s="195"/>
      <c r="CZX45" s="195"/>
      <c r="CZY45" s="195"/>
      <c r="CZZ45" s="195"/>
      <c r="DAA45" s="195"/>
      <c r="DAB45" s="195"/>
      <c r="DAC45" s="195"/>
      <c r="DAD45" s="195"/>
      <c r="DAE45" s="195"/>
      <c r="DAF45" s="195"/>
      <c r="DAG45" s="195"/>
      <c r="DAH45" s="195"/>
      <c r="DAI45" s="195"/>
      <c r="DAJ45" s="195"/>
      <c r="DAK45" s="195"/>
      <c r="DAL45" s="195"/>
      <c r="DAM45" s="195"/>
      <c r="DAN45" s="195"/>
      <c r="DAO45" s="195"/>
      <c r="DAP45" s="195"/>
      <c r="DAQ45" s="195"/>
      <c r="DAR45" s="195"/>
      <c r="DAS45" s="195"/>
      <c r="DAT45" s="195"/>
      <c r="DAU45" s="195"/>
      <c r="DAV45" s="195"/>
      <c r="DAW45" s="195"/>
      <c r="DAX45" s="195"/>
      <c r="DAY45" s="195"/>
      <c r="DAZ45" s="195"/>
      <c r="DBA45" s="195"/>
      <c r="DBB45" s="195"/>
      <c r="DBC45" s="195"/>
      <c r="DBD45" s="195"/>
      <c r="DBE45" s="195"/>
      <c r="DBF45" s="195"/>
      <c r="DBG45" s="195"/>
      <c r="DBH45" s="195"/>
      <c r="DBI45" s="195"/>
      <c r="DBJ45" s="195"/>
      <c r="DBK45" s="195"/>
      <c r="DBL45" s="195"/>
      <c r="DBM45" s="195"/>
      <c r="DBN45" s="195"/>
      <c r="DBO45" s="195"/>
      <c r="DBP45" s="195"/>
      <c r="DBQ45" s="195"/>
      <c r="DBR45" s="195"/>
      <c r="DBS45" s="195"/>
      <c r="DBT45" s="195"/>
      <c r="DBU45" s="195"/>
      <c r="DBV45" s="195"/>
      <c r="DBW45" s="195"/>
      <c r="DBX45" s="195"/>
      <c r="DBY45" s="195"/>
      <c r="DBZ45" s="195"/>
      <c r="DCA45" s="195"/>
      <c r="DCB45" s="195"/>
      <c r="DCC45" s="195"/>
      <c r="DCD45" s="195"/>
      <c r="DCE45" s="195"/>
      <c r="DCF45" s="195"/>
      <c r="DCG45" s="195"/>
      <c r="DCH45" s="195"/>
      <c r="DCI45" s="195"/>
      <c r="DCJ45" s="195"/>
      <c r="DCK45" s="195"/>
      <c r="DCL45" s="195"/>
      <c r="DCM45" s="195"/>
      <c r="DCN45" s="195"/>
      <c r="DCO45" s="195"/>
      <c r="DCP45" s="195"/>
      <c r="DCQ45" s="195"/>
      <c r="DCR45" s="195"/>
      <c r="DCS45" s="195"/>
      <c r="DCT45" s="195"/>
      <c r="DCU45" s="195"/>
      <c r="DCV45" s="195"/>
      <c r="DCW45" s="195"/>
      <c r="DCX45" s="195"/>
      <c r="DCY45" s="195"/>
      <c r="DCZ45" s="195"/>
      <c r="DDA45" s="195"/>
      <c r="DDB45" s="195"/>
      <c r="DDC45" s="195"/>
      <c r="DDD45" s="195"/>
      <c r="DDE45" s="195"/>
      <c r="DDF45" s="195"/>
      <c r="DDG45" s="195"/>
      <c r="DDH45" s="195"/>
      <c r="DDI45" s="195"/>
      <c r="DDJ45" s="195"/>
      <c r="DDK45" s="195"/>
      <c r="DDL45" s="195"/>
      <c r="DDM45" s="195"/>
      <c r="DDN45" s="195"/>
      <c r="DDO45" s="195"/>
      <c r="DDP45" s="195"/>
      <c r="DDQ45" s="195"/>
      <c r="DDR45" s="195"/>
      <c r="DDS45" s="195"/>
      <c r="DDT45" s="195"/>
      <c r="DDU45" s="195"/>
      <c r="DDV45" s="195"/>
      <c r="DDW45" s="195"/>
      <c r="DDX45" s="195"/>
      <c r="DDY45" s="195"/>
      <c r="DDZ45" s="195"/>
      <c r="DEA45" s="195"/>
      <c r="DEB45" s="195"/>
      <c r="DEC45" s="195"/>
      <c r="DED45" s="195"/>
      <c r="DEE45" s="195"/>
      <c r="DEF45" s="195"/>
      <c r="DEG45" s="195"/>
      <c r="DEH45" s="195"/>
      <c r="DEI45" s="195"/>
      <c r="DEJ45" s="195"/>
      <c r="DEK45" s="195"/>
      <c r="DEL45" s="195"/>
      <c r="DEM45" s="195"/>
      <c r="DEN45" s="195"/>
      <c r="DEO45" s="195"/>
      <c r="DEP45" s="195"/>
      <c r="DEQ45" s="195"/>
      <c r="DER45" s="195"/>
      <c r="DES45" s="195"/>
      <c r="DET45" s="195"/>
      <c r="DEU45" s="195"/>
      <c r="DEV45" s="195"/>
      <c r="DEW45" s="195"/>
      <c r="DEX45" s="195"/>
      <c r="DEY45" s="195"/>
      <c r="DEZ45" s="195"/>
      <c r="DFA45" s="195"/>
      <c r="DFB45" s="195"/>
      <c r="DFC45" s="195"/>
      <c r="DFD45" s="195"/>
      <c r="DFE45" s="195"/>
      <c r="DFF45" s="195"/>
      <c r="DFG45" s="195"/>
      <c r="DFH45" s="195"/>
      <c r="DFI45" s="195"/>
      <c r="DFJ45" s="195"/>
      <c r="DFK45" s="195"/>
      <c r="DFL45" s="195"/>
      <c r="DFM45" s="195"/>
      <c r="DFN45" s="195"/>
      <c r="DFO45" s="195"/>
      <c r="DFP45" s="195"/>
      <c r="DFQ45" s="195"/>
      <c r="DFR45" s="195"/>
      <c r="DFS45" s="195"/>
      <c r="DFT45" s="195"/>
      <c r="DFU45" s="195"/>
      <c r="DFV45" s="195"/>
      <c r="DFW45" s="195"/>
      <c r="DFX45" s="195"/>
      <c r="DFY45" s="195"/>
      <c r="DFZ45" s="195"/>
      <c r="DGA45" s="195"/>
      <c r="DGB45" s="195"/>
      <c r="DGC45" s="195"/>
      <c r="DGD45" s="195"/>
      <c r="DGE45" s="195"/>
      <c r="DGF45" s="195"/>
      <c r="DGG45" s="195"/>
      <c r="DGH45" s="195"/>
      <c r="DGI45" s="195"/>
      <c r="DGJ45" s="195"/>
      <c r="DGK45" s="195"/>
      <c r="DGL45" s="195"/>
      <c r="DGM45" s="195"/>
      <c r="DGN45" s="195"/>
      <c r="DGO45" s="195"/>
      <c r="DGP45" s="195"/>
      <c r="DGQ45" s="195"/>
      <c r="DGR45" s="195"/>
      <c r="DGS45" s="195"/>
      <c r="DGT45" s="195"/>
      <c r="DGU45" s="195"/>
      <c r="DGV45" s="195"/>
      <c r="DGW45" s="195"/>
      <c r="DGX45" s="195"/>
      <c r="DGY45" s="195"/>
      <c r="DGZ45" s="195"/>
      <c r="DHA45" s="195"/>
      <c r="DHB45" s="195"/>
      <c r="DHC45" s="195"/>
      <c r="DHD45" s="195"/>
      <c r="DHE45" s="195"/>
      <c r="DHF45" s="195"/>
      <c r="DHG45" s="195"/>
      <c r="DHH45" s="195"/>
      <c r="DHI45" s="195"/>
      <c r="DHJ45" s="195"/>
      <c r="DHK45" s="195"/>
      <c r="DHL45" s="195"/>
      <c r="DHM45" s="195"/>
      <c r="DHN45" s="195"/>
      <c r="DHO45" s="195"/>
      <c r="DHP45" s="195"/>
      <c r="DHQ45" s="195"/>
      <c r="DHR45" s="195"/>
      <c r="DHS45" s="195"/>
      <c r="DHT45" s="195"/>
      <c r="DHU45" s="195"/>
      <c r="DHV45" s="195"/>
      <c r="DHW45" s="195"/>
      <c r="DHX45" s="195"/>
      <c r="DHY45" s="195"/>
      <c r="DHZ45" s="195"/>
      <c r="DIA45" s="195"/>
      <c r="DIB45" s="195"/>
      <c r="DIC45" s="195"/>
      <c r="DID45" s="195"/>
      <c r="DIE45" s="195"/>
      <c r="DIF45" s="195"/>
      <c r="DIG45" s="195"/>
      <c r="DIH45" s="195"/>
      <c r="DII45" s="195"/>
      <c r="DIJ45" s="195"/>
      <c r="DIK45" s="195"/>
      <c r="DIL45" s="195"/>
      <c r="DIM45" s="195"/>
      <c r="DIN45" s="195"/>
      <c r="DIO45" s="195"/>
      <c r="DIP45" s="195"/>
      <c r="DIQ45" s="195"/>
      <c r="DIR45" s="195"/>
      <c r="DIS45" s="195"/>
      <c r="DIT45" s="195"/>
      <c r="DIU45" s="195"/>
      <c r="DIV45" s="195"/>
      <c r="DIW45" s="195"/>
      <c r="DIX45" s="195"/>
      <c r="DIY45" s="195"/>
      <c r="DIZ45" s="195"/>
      <c r="DJA45" s="195"/>
      <c r="DJB45" s="195"/>
      <c r="DJC45" s="195"/>
      <c r="DJD45" s="195"/>
      <c r="DJE45" s="195"/>
      <c r="DJF45" s="195"/>
      <c r="DJG45" s="195"/>
      <c r="DJH45" s="195"/>
      <c r="DJI45" s="195"/>
      <c r="DJJ45" s="195"/>
      <c r="DJK45" s="195"/>
      <c r="DJL45" s="195"/>
      <c r="DJM45" s="195"/>
      <c r="DJN45" s="195"/>
      <c r="DJO45" s="195"/>
      <c r="DJP45" s="195"/>
      <c r="DJQ45" s="195"/>
      <c r="DJR45" s="195"/>
      <c r="DJS45" s="195"/>
      <c r="DJT45" s="195"/>
      <c r="DJU45" s="195"/>
      <c r="DJV45" s="195"/>
      <c r="DJW45" s="195"/>
      <c r="DJX45" s="195"/>
      <c r="DJY45" s="195"/>
      <c r="DJZ45" s="195"/>
      <c r="DKA45" s="195"/>
      <c r="DKB45" s="195"/>
      <c r="DKC45" s="195"/>
      <c r="DKD45" s="195"/>
      <c r="DKE45" s="195"/>
      <c r="DKF45" s="195"/>
      <c r="DKG45" s="195"/>
      <c r="DKH45" s="195"/>
      <c r="DKI45" s="195"/>
      <c r="DKJ45" s="195"/>
      <c r="DKK45" s="195"/>
      <c r="DKL45" s="195"/>
      <c r="DKM45" s="195"/>
      <c r="DKN45" s="195"/>
      <c r="DKO45" s="195"/>
      <c r="DKP45" s="195"/>
      <c r="DKQ45" s="195"/>
      <c r="DKR45" s="195"/>
      <c r="DKS45" s="195"/>
      <c r="DKT45" s="195"/>
      <c r="DKU45" s="195"/>
      <c r="DKV45" s="195"/>
      <c r="DKW45" s="195"/>
      <c r="DKX45" s="195"/>
      <c r="DKY45" s="195"/>
      <c r="DKZ45" s="195"/>
      <c r="DLA45" s="195"/>
      <c r="DLB45" s="195"/>
      <c r="DLC45" s="195"/>
      <c r="DLD45" s="195"/>
      <c r="DLE45" s="195"/>
      <c r="DLF45" s="195"/>
      <c r="DLG45" s="195"/>
      <c r="DLH45" s="195"/>
      <c r="DLI45" s="195"/>
      <c r="DLJ45" s="195"/>
      <c r="DLK45" s="195"/>
      <c r="DLL45" s="195"/>
      <c r="DLM45" s="195"/>
      <c r="DLN45" s="195"/>
      <c r="DLO45" s="195"/>
      <c r="DLP45" s="195"/>
      <c r="DLQ45" s="195"/>
      <c r="DLR45" s="195"/>
      <c r="DLS45" s="195"/>
      <c r="DLT45" s="195"/>
      <c r="DLU45" s="195"/>
      <c r="DLV45" s="195"/>
      <c r="DLW45" s="195"/>
      <c r="DLX45" s="195"/>
      <c r="DLY45" s="195"/>
      <c r="DLZ45" s="195"/>
      <c r="DMA45" s="195"/>
      <c r="DMB45" s="195"/>
      <c r="DMC45" s="195"/>
      <c r="DMD45" s="195"/>
      <c r="DME45" s="195"/>
      <c r="DMF45" s="195"/>
      <c r="DMG45" s="195"/>
      <c r="DMH45" s="195"/>
      <c r="DMI45" s="195"/>
      <c r="DMJ45" s="195"/>
      <c r="DMK45" s="195"/>
      <c r="DML45" s="195"/>
      <c r="DMM45" s="195"/>
      <c r="DMN45" s="195"/>
      <c r="DMO45" s="195"/>
      <c r="DMP45" s="195"/>
      <c r="DMQ45" s="195"/>
      <c r="DMR45" s="195"/>
      <c r="DMS45" s="195"/>
      <c r="DMT45" s="195"/>
      <c r="DMU45" s="195"/>
      <c r="DMV45" s="195"/>
      <c r="DMW45" s="195"/>
      <c r="DMX45" s="195"/>
      <c r="DMY45" s="195"/>
      <c r="DMZ45" s="195"/>
      <c r="DNA45" s="195"/>
      <c r="DNB45" s="195"/>
      <c r="DNC45" s="195"/>
      <c r="DND45" s="195"/>
      <c r="DNE45" s="195"/>
      <c r="DNF45" s="195"/>
      <c r="DNG45" s="195"/>
      <c r="DNH45" s="195"/>
      <c r="DNI45" s="195"/>
      <c r="DNJ45" s="195"/>
      <c r="DNK45" s="195"/>
      <c r="DNL45" s="195"/>
      <c r="DNM45" s="195"/>
      <c r="DNN45" s="195"/>
      <c r="DNO45" s="195"/>
      <c r="DNP45" s="195"/>
      <c r="DNQ45" s="195"/>
      <c r="DNR45" s="195"/>
      <c r="DNS45" s="195"/>
      <c r="DNT45" s="195"/>
      <c r="DNU45" s="195"/>
      <c r="DNV45" s="195"/>
      <c r="DNW45" s="195"/>
      <c r="DNX45" s="195"/>
      <c r="DNY45" s="195"/>
      <c r="DNZ45" s="195"/>
      <c r="DOA45" s="195"/>
      <c r="DOB45" s="195"/>
      <c r="DOC45" s="195"/>
      <c r="DOD45" s="195"/>
      <c r="DOE45" s="195"/>
      <c r="DOF45" s="195"/>
      <c r="DOG45" s="195"/>
      <c r="DOH45" s="195"/>
      <c r="DOI45" s="195"/>
      <c r="DOJ45" s="195"/>
      <c r="DOK45" s="195"/>
      <c r="DOL45" s="195"/>
      <c r="DOM45" s="195"/>
      <c r="DON45" s="195"/>
      <c r="DOO45" s="195"/>
      <c r="DOP45" s="195"/>
      <c r="DOQ45" s="195"/>
      <c r="DOR45" s="195"/>
      <c r="DOS45" s="195"/>
      <c r="DOT45" s="195"/>
      <c r="DOU45" s="195"/>
      <c r="DOV45" s="195"/>
      <c r="DOW45" s="195"/>
      <c r="DOX45" s="195"/>
      <c r="DOY45" s="195"/>
      <c r="DOZ45" s="195"/>
      <c r="DPA45" s="195"/>
      <c r="DPB45" s="195"/>
      <c r="DPC45" s="195"/>
      <c r="DPD45" s="195"/>
      <c r="DPE45" s="195"/>
      <c r="DPF45" s="195"/>
      <c r="DPG45" s="195"/>
      <c r="DPH45" s="195"/>
      <c r="DPI45" s="195"/>
      <c r="DPJ45" s="195"/>
      <c r="DPK45" s="195"/>
      <c r="DPL45" s="195"/>
      <c r="DPM45" s="195"/>
      <c r="DPN45" s="195"/>
      <c r="DPO45" s="195"/>
      <c r="DPP45" s="195"/>
      <c r="DPQ45" s="195"/>
      <c r="DPR45" s="195"/>
      <c r="DPS45" s="195"/>
      <c r="DPT45" s="195"/>
      <c r="DPU45" s="195"/>
      <c r="DPV45" s="195"/>
      <c r="DPW45" s="195"/>
      <c r="DPX45" s="195"/>
      <c r="DPY45" s="195"/>
      <c r="DPZ45" s="195"/>
      <c r="DQA45" s="195"/>
      <c r="DQB45" s="195"/>
      <c r="DQC45" s="195"/>
      <c r="DQD45" s="195"/>
      <c r="DQE45" s="195"/>
      <c r="DQF45" s="195"/>
      <c r="DQG45" s="195"/>
      <c r="DQH45" s="195"/>
      <c r="DQI45" s="195"/>
      <c r="DQJ45" s="195"/>
      <c r="DQK45" s="195"/>
      <c r="DQL45" s="195"/>
      <c r="DQM45" s="195"/>
      <c r="DQN45" s="195"/>
      <c r="DQO45" s="195"/>
      <c r="DQP45" s="195"/>
      <c r="DQQ45" s="195"/>
      <c r="DQR45" s="195"/>
      <c r="DQS45" s="195"/>
      <c r="DQT45" s="195"/>
      <c r="DQU45" s="195"/>
      <c r="DQV45" s="195"/>
      <c r="DQW45" s="195"/>
      <c r="DQX45" s="195"/>
      <c r="DQY45" s="195"/>
      <c r="DQZ45" s="195"/>
      <c r="DRA45" s="195"/>
      <c r="DRB45" s="195"/>
      <c r="DRC45" s="195"/>
      <c r="DRD45" s="195"/>
      <c r="DRE45" s="195"/>
      <c r="DRF45" s="195"/>
      <c r="DRG45" s="195"/>
      <c r="DRH45" s="195"/>
      <c r="DRI45" s="195"/>
      <c r="DRJ45" s="195"/>
      <c r="DRK45" s="195"/>
      <c r="DRL45" s="195"/>
      <c r="DRM45" s="195"/>
      <c r="DRN45" s="195"/>
      <c r="DRO45" s="195"/>
      <c r="DRP45" s="195"/>
      <c r="DRQ45" s="195"/>
      <c r="DRR45" s="195"/>
      <c r="DRS45" s="195"/>
      <c r="DRT45" s="195"/>
      <c r="DRU45" s="195"/>
      <c r="DRV45" s="195"/>
      <c r="DRW45" s="195"/>
      <c r="DRX45" s="195"/>
      <c r="DRY45" s="195"/>
      <c r="DRZ45" s="195"/>
      <c r="DSA45" s="195"/>
      <c r="DSB45" s="195"/>
      <c r="DSC45" s="195"/>
      <c r="DSD45" s="195"/>
      <c r="DSE45" s="195"/>
      <c r="DSF45" s="195"/>
      <c r="DSG45" s="195"/>
      <c r="DSH45" s="195"/>
      <c r="DSI45" s="195"/>
      <c r="DSJ45" s="195"/>
      <c r="DSK45" s="195"/>
      <c r="DSL45" s="195"/>
      <c r="DSM45" s="195"/>
      <c r="DSN45" s="195"/>
      <c r="DSO45" s="195"/>
      <c r="DSP45" s="195"/>
      <c r="DSQ45" s="195"/>
      <c r="DSR45" s="195"/>
      <c r="DSS45" s="195"/>
      <c r="DST45" s="195"/>
      <c r="DSU45" s="195"/>
      <c r="DSV45" s="195"/>
      <c r="DSW45" s="195"/>
      <c r="DSX45" s="195"/>
      <c r="DSY45" s="195"/>
      <c r="DSZ45" s="195"/>
      <c r="DTA45" s="195"/>
      <c r="DTB45" s="195"/>
      <c r="DTC45" s="195"/>
      <c r="DTD45" s="195"/>
      <c r="DTE45" s="195"/>
      <c r="DTF45" s="195"/>
      <c r="DTG45" s="195"/>
      <c r="DTH45" s="195"/>
      <c r="DTI45" s="195"/>
      <c r="DTJ45" s="195"/>
      <c r="DTK45" s="195"/>
      <c r="DTL45" s="195"/>
      <c r="DTM45" s="195"/>
      <c r="DTN45" s="195"/>
      <c r="DTO45" s="195"/>
      <c r="DTP45" s="195"/>
      <c r="DTQ45" s="195"/>
      <c r="DTR45" s="195"/>
      <c r="DTS45" s="195"/>
      <c r="DTT45" s="195"/>
      <c r="DTU45" s="195"/>
      <c r="DTV45" s="195"/>
      <c r="DTW45" s="195"/>
      <c r="DTX45" s="195"/>
      <c r="DTY45" s="195"/>
      <c r="DTZ45" s="195"/>
      <c r="DUA45" s="195"/>
      <c r="DUB45" s="195"/>
      <c r="DUC45" s="195"/>
      <c r="DUD45" s="195"/>
      <c r="DUE45" s="195"/>
      <c r="DUF45" s="195"/>
      <c r="DUG45" s="195"/>
      <c r="DUH45" s="195"/>
      <c r="DUI45" s="195"/>
      <c r="DUJ45" s="195"/>
      <c r="DUK45" s="195"/>
      <c r="DUL45" s="195"/>
      <c r="DUM45" s="195"/>
      <c r="DUN45" s="195"/>
      <c r="DUO45" s="195"/>
      <c r="DUP45" s="195"/>
      <c r="DUQ45" s="195"/>
      <c r="DUR45" s="195"/>
      <c r="DUS45" s="195"/>
      <c r="DUT45" s="195"/>
      <c r="DUU45" s="195"/>
      <c r="DUV45" s="195"/>
      <c r="DUW45" s="195"/>
      <c r="DUX45" s="195"/>
      <c r="DUY45" s="195"/>
      <c r="DUZ45" s="195"/>
      <c r="DVA45" s="195"/>
      <c r="DVB45" s="195"/>
      <c r="DVC45" s="195"/>
      <c r="DVD45" s="195"/>
      <c r="DVE45" s="195"/>
      <c r="DVF45" s="195"/>
      <c r="DVG45" s="195"/>
      <c r="DVH45" s="195"/>
      <c r="DVI45" s="195"/>
      <c r="DVJ45" s="195"/>
      <c r="DVK45" s="195"/>
      <c r="DVL45" s="195"/>
      <c r="DVM45" s="195"/>
      <c r="DVN45" s="195"/>
      <c r="DVO45" s="195"/>
      <c r="DVP45" s="195"/>
      <c r="DVQ45" s="195"/>
      <c r="DVR45" s="195"/>
      <c r="DVS45" s="195"/>
      <c r="DVT45" s="195"/>
      <c r="DVU45" s="195"/>
      <c r="DVV45" s="195"/>
      <c r="DVW45" s="195"/>
      <c r="DVX45" s="195"/>
      <c r="DVY45" s="195"/>
      <c r="DVZ45" s="195"/>
      <c r="DWA45" s="195"/>
      <c r="DWB45" s="195"/>
      <c r="DWC45" s="195"/>
      <c r="DWD45" s="195"/>
      <c r="DWE45" s="195"/>
      <c r="DWF45" s="195"/>
      <c r="DWG45" s="195"/>
      <c r="DWH45" s="195"/>
      <c r="DWI45" s="195"/>
      <c r="DWJ45" s="195"/>
      <c r="DWK45" s="195"/>
      <c r="DWL45" s="195"/>
      <c r="DWM45" s="195"/>
      <c r="DWN45" s="195"/>
      <c r="DWO45" s="195"/>
      <c r="DWP45" s="195"/>
      <c r="DWQ45" s="195"/>
      <c r="DWR45" s="195"/>
      <c r="DWS45" s="195"/>
      <c r="DWT45" s="195"/>
      <c r="DWU45" s="195"/>
      <c r="DWV45" s="195"/>
      <c r="DWW45" s="195"/>
      <c r="DWX45" s="195"/>
      <c r="DWY45" s="195"/>
      <c r="DWZ45" s="195"/>
      <c r="DXA45" s="195"/>
      <c r="DXB45" s="195"/>
      <c r="DXC45" s="195"/>
      <c r="DXD45" s="195"/>
      <c r="DXE45" s="195"/>
      <c r="DXF45" s="195"/>
      <c r="DXG45" s="195"/>
      <c r="DXH45" s="195"/>
      <c r="DXI45" s="195"/>
      <c r="DXJ45" s="195"/>
      <c r="DXK45" s="195"/>
      <c r="DXL45" s="195"/>
      <c r="DXM45" s="195"/>
      <c r="DXN45" s="195"/>
      <c r="DXO45" s="195"/>
      <c r="DXP45" s="195"/>
      <c r="DXQ45" s="195"/>
      <c r="DXR45" s="195"/>
      <c r="DXS45" s="195"/>
      <c r="DXT45" s="195"/>
      <c r="DXU45" s="195"/>
      <c r="DXV45" s="195"/>
      <c r="DXW45" s="195"/>
      <c r="DXX45" s="195"/>
      <c r="DXY45" s="195"/>
      <c r="DXZ45" s="195"/>
      <c r="DYA45" s="195"/>
      <c r="DYB45" s="195"/>
      <c r="DYC45" s="195"/>
      <c r="DYD45" s="195"/>
      <c r="DYE45" s="195"/>
      <c r="DYF45" s="195"/>
      <c r="DYG45" s="195"/>
      <c r="DYH45" s="195"/>
      <c r="DYI45" s="195"/>
      <c r="DYJ45" s="195"/>
      <c r="DYK45" s="195"/>
      <c r="DYL45" s="195"/>
      <c r="DYM45" s="195"/>
      <c r="DYN45" s="195"/>
      <c r="DYO45" s="195"/>
      <c r="DYP45" s="195"/>
      <c r="DYQ45" s="195"/>
      <c r="DYR45" s="195"/>
      <c r="DYS45" s="195"/>
      <c r="DYT45" s="195"/>
      <c r="DYU45" s="195"/>
      <c r="DYV45" s="195"/>
      <c r="DYW45" s="195"/>
      <c r="DYX45" s="195"/>
      <c r="DYY45" s="195"/>
      <c r="DYZ45" s="195"/>
      <c r="DZA45" s="195"/>
      <c r="DZB45" s="195"/>
      <c r="DZC45" s="195"/>
      <c r="DZD45" s="195"/>
      <c r="DZE45" s="195"/>
      <c r="DZF45" s="195"/>
      <c r="DZG45" s="195"/>
      <c r="DZH45" s="195"/>
      <c r="DZI45" s="195"/>
      <c r="DZJ45" s="195"/>
      <c r="DZK45" s="195"/>
      <c r="DZL45" s="195"/>
      <c r="DZM45" s="195"/>
      <c r="DZN45" s="195"/>
      <c r="DZO45" s="195"/>
      <c r="DZP45" s="195"/>
      <c r="DZQ45" s="195"/>
      <c r="DZR45" s="195"/>
      <c r="DZS45" s="195"/>
      <c r="DZT45" s="195"/>
      <c r="DZU45" s="195"/>
      <c r="DZV45" s="195"/>
      <c r="DZW45" s="195"/>
      <c r="DZX45" s="195"/>
      <c r="DZY45" s="195"/>
      <c r="DZZ45" s="195"/>
      <c r="EAA45" s="195"/>
      <c r="EAB45" s="195"/>
      <c r="EAC45" s="195"/>
      <c r="EAD45" s="195"/>
      <c r="EAE45" s="195"/>
      <c r="EAF45" s="195"/>
      <c r="EAG45" s="195"/>
      <c r="EAH45" s="195"/>
      <c r="EAI45" s="195"/>
      <c r="EAJ45" s="195"/>
      <c r="EAK45" s="195"/>
      <c r="EAL45" s="195"/>
      <c r="EAM45" s="195"/>
      <c r="EAN45" s="195"/>
      <c r="EAO45" s="195"/>
      <c r="EAP45" s="195"/>
      <c r="EAQ45" s="195"/>
      <c r="EAR45" s="195"/>
      <c r="EAS45" s="195"/>
      <c r="EAT45" s="195"/>
      <c r="EAU45" s="195"/>
      <c r="EAV45" s="195"/>
      <c r="EAW45" s="195"/>
      <c r="EAX45" s="195"/>
      <c r="EAY45" s="195"/>
      <c r="EAZ45" s="195"/>
      <c r="EBA45" s="195"/>
      <c r="EBB45" s="195"/>
      <c r="EBC45" s="195"/>
      <c r="EBD45" s="195"/>
      <c r="EBE45" s="195"/>
      <c r="EBF45" s="195"/>
      <c r="EBG45" s="195"/>
      <c r="EBH45" s="195"/>
      <c r="EBI45" s="195"/>
      <c r="EBJ45" s="195"/>
      <c r="EBK45" s="195"/>
      <c r="EBL45" s="195"/>
      <c r="EBM45" s="195"/>
      <c r="EBN45" s="195"/>
      <c r="EBO45" s="195"/>
      <c r="EBP45" s="195"/>
      <c r="EBQ45" s="195"/>
      <c r="EBR45" s="195"/>
      <c r="EBS45" s="195"/>
      <c r="EBT45" s="195"/>
      <c r="EBU45" s="195"/>
      <c r="EBV45" s="195"/>
      <c r="EBW45" s="195"/>
      <c r="EBX45" s="195"/>
      <c r="EBY45" s="195"/>
      <c r="EBZ45" s="195"/>
      <c r="ECA45" s="195"/>
      <c r="ECB45" s="195"/>
      <c r="ECC45" s="195"/>
      <c r="ECD45" s="195"/>
      <c r="ECE45" s="195"/>
      <c r="ECF45" s="195"/>
      <c r="ECG45" s="195"/>
      <c r="ECH45" s="195"/>
      <c r="ECI45" s="195"/>
      <c r="ECJ45" s="195"/>
      <c r="ECK45" s="195"/>
      <c r="ECL45" s="195"/>
      <c r="ECM45" s="195"/>
      <c r="ECN45" s="195"/>
      <c r="ECO45" s="195"/>
      <c r="ECP45" s="195"/>
      <c r="ECQ45" s="195"/>
      <c r="ECR45" s="195"/>
      <c r="ECS45" s="195"/>
      <c r="ECT45" s="195"/>
      <c r="ECU45" s="195"/>
      <c r="ECV45" s="195"/>
      <c r="ECW45" s="195"/>
      <c r="ECX45" s="195"/>
      <c r="ECY45" s="195"/>
      <c r="ECZ45" s="195"/>
      <c r="EDA45" s="195"/>
      <c r="EDB45" s="195"/>
      <c r="EDC45" s="195"/>
      <c r="EDD45" s="195"/>
      <c r="EDE45" s="195"/>
      <c r="EDF45" s="195"/>
      <c r="EDG45" s="195"/>
      <c r="EDH45" s="195"/>
      <c r="EDI45" s="195"/>
      <c r="EDJ45" s="195"/>
      <c r="EDK45" s="195"/>
      <c r="EDL45" s="195"/>
      <c r="EDM45" s="195"/>
      <c r="EDN45" s="195"/>
      <c r="EDO45" s="195"/>
      <c r="EDP45" s="195"/>
      <c r="EDQ45" s="195"/>
      <c r="EDR45" s="195"/>
      <c r="EDS45" s="195"/>
      <c r="EDT45" s="195"/>
      <c r="EDU45" s="195"/>
      <c r="EDV45" s="195"/>
      <c r="EDW45" s="195"/>
      <c r="EDX45" s="195"/>
      <c r="EDY45" s="195"/>
      <c r="EDZ45" s="195"/>
      <c r="EEA45" s="195"/>
      <c r="EEB45" s="195"/>
      <c r="EEC45" s="195"/>
      <c r="EED45" s="195"/>
      <c r="EEE45" s="195"/>
      <c r="EEF45" s="195"/>
      <c r="EEG45" s="195"/>
      <c r="EEH45" s="195"/>
      <c r="EEI45" s="195"/>
      <c r="EEJ45" s="195"/>
      <c r="EEK45" s="195"/>
      <c r="EEL45" s="195"/>
      <c r="EEM45" s="195"/>
      <c r="EEN45" s="195"/>
      <c r="EEO45" s="195"/>
      <c r="EEP45" s="195"/>
      <c r="EEQ45" s="195"/>
      <c r="EER45" s="195"/>
      <c r="EES45" s="195"/>
      <c r="EET45" s="195"/>
      <c r="EEU45" s="195"/>
      <c r="EEV45" s="195"/>
      <c r="EEW45" s="195"/>
      <c r="EEX45" s="195"/>
      <c r="EEY45" s="195"/>
      <c r="EEZ45" s="195"/>
      <c r="EFA45" s="195"/>
      <c r="EFB45" s="195"/>
      <c r="EFC45" s="195"/>
      <c r="EFD45" s="195"/>
      <c r="EFE45" s="195"/>
      <c r="EFF45" s="195"/>
      <c r="EFG45" s="195"/>
      <c r="EFH45" s="195"/>
      <c r="EFI45" s="195"/>
      <c r="EFJ45" s="195"/>
      <c r="EFK45" s="195"/>
      <c r="EFL45" s="195"/>
      <c r="EFM45" s="195"/>
      <c r="EFN45" s="195"/>
      <c r="EFO45" s="195"/>
      <c r="EFP45" s="195"/>
      <c r="EFQ45" s="195"/>
      <c r="EFR45" s="195"/>
      <c r="EFS45" s="195"/>
      <c r="EFT45" s="195"/>
      <c r="EFU45" s="195"/>
      <c r="EFV45" s="195"/>
      <c r="EFW45" s="195"/>
      <c r="EFX45" s="195"/>
      <c r="EFY45" s="195"/>
      <c r="EFZ45" s="195"/>
      <c r="EGA45" s="195"/>
      <c r="EGB45" s="195"/>
      <c r="EGC45" s="195"/>
      <c r="EGD45" s="195"/>
      <c r="EGE45" s="195"/>
      <c r="EGF45" s="195"/>
      <c r="EGG45" s="195"/>
      <c r="EGH45" s="195"/>
      <c r="EGI45" s="195"/>
      <c r="EGJ45" s="195"/>
      <c r="EGK45" s="195"/>
      <c r="EGL45" s="195"/>
      <c r="EGM45" s="195"/>
      <c r="EGN45" s="195"/>
      <c r="EGO45" s="195"/>
      <c r="EGP45" s="195"/>
      <c r="EGQ45" s="195"/>
      <c r="EGR45" s="195"/>
      <c r="EGS45" s="195"/>
      <c r="EGT45" s="195"/>
      <c r="EGU45" s="195"/>
      <c r="EGV45" s="195"/>
      <c r="EGW45" s="195"/>
      <c r="EGX45" s="195"/>
      <c r="EGY45" s="195"/>
      <c r="EGZ45" s="195"/>
      <c r="EHA45" s="195"/>
      <c r="EHB45" s="195"/>
      <c r="EHC45" s="195"/>
      <c r="EHD45" s="195"/>
      <c r="EHE45" s="195"/>
      <c r="EHF45" s="195"/>
      <c r="EHG45" s="195"/>
      <c r="EHH45" s="195"/>
      <c r="EHI45" s="195"/>
      <c r="EHJ45" s="195"/>
      <c r="EHK45" s="195"/>
      <c r="EHL45" s="195"/>
      <c r="EHM45" s="195"/>
      <c r="EHN45" s="195"/>
      <c r="EHO45" s="195"/>
      <c r="EHP45" s="195"/>
      <c r="EHQ45" s="195"/>
      <c r="EHR45" s="195"/>
      <c r="EHS45" s="195"/>
      <c r="EHT45" s="195"/>
      <c r="EHU45" s="195"/>
      <c r="EHV45" s="195"/>
      <c r="EHW45" s="195"/>
      <c r="EHX45" s="195"/>
      <c r="EHY45" s="195"/>
      <c r="EHZ45" s="195"/>
      <c r="EIA45" s="195"/>
      <c r="EIB45" s="195"/>
      <c r="EIC45" s="195"/>
      <c r="EID45" s="195"/>
      <c r="EIE45" s="195"/>
      <c r="EIF45" s="195"/>
      <c r="EIG45" s="195"/>
      <c r="EIH45" s="195"/>
      <c r="EII45" s="195"/>
      <c r="EIJ45" s="195"/>
      <c r="EIK45" s="195"/>
      <c r="EIL45" s="195"/>
      <c r="EIM45" s="195"/>
      <c r="EIN45" s="195"/>
      <c r="EIO45" s="195"/>
      <c r="EIP45" s="195"/>
      <c r="EIQ45" s="195"/>
      <c r="EIR45" s="195"/>
      <c r="EIS45" s="195"/>
      <c r="EIT45" s="195"/>
      <c r="EIU45" s="195"/>
      <c r="EIV45" s="195"/>
      <c r="EIW45" s="195"/>
      <c r="EIX45" s="195"/>
      <c r="EIY45" s="195"/>
      <c r="EIZ45" s="195"/>
      <c r="EJA45" s="195"/>
      <c r="EJB45" s="195"/>
      <c r="EJC45" s="195"/>
      <c r="EJD45" s="195"/>
      <c r="EJE45" s="195"/>
      <c r="EJF45" s="195"/>
      <c r="EJG45" s="195"/>
      <c r="EJH45" s="195"/>
      <c r="EJI45" s="195"/>
      <c r="EJJ45" s="195"/>
      <c r="EJK45" s="195"/>
      <c r="EJL45" s="195"/>
      <c r="EJM45" s="195"/>
      <c r="EJN45" s="195"/>
      <c r="EJO45" s="195"/>
      <c r="EJP45" s="195"/>
      <c r="EJQ45" s="195"/>
      <c r="EJR45" s="195"/>
      <c r="EJS45" s="195"/>
      <c r="EJT45" s="195"/>
      <c r="EJU45" s="195"/>
      <c r="EJV45" s="195"/>
      <c r="EJW45" s="195"/>
      <c r="EJX45" s="195"/>
      <c r="EJY45" s="195"/>
      <c r="EJZ45" s="195"/>
      <c r="EKA45" s="195"/>
      <c r="EKB45" s="195"/>
      <c r="EKC45" s="195"/>
      <c r="EKD45" s="195"/>
      <c r="EKE45" s="195"/>
      <c r="EKF45" s="195"/>
      <c r="EKG45" s="195"/>
      <c r="EKH45" s="195"/>
      <c r="EKI45" s="195"/>
      <c r="EKJ45" s="195"/>
      <c r="EKK45" s="195"/>
      <c r="EKL45" s="195"/>
      <c r="EKM45" s="195"/>
      <c r="EKN45" s="195"/>
      <c r="EKO45" s="195"/>
      <c r="EKP45" s="195"/>
      <c r="EKQ45" s="195"/>
      <c r="EKR45" s="195"/>
      <c r="EKS45" s="195"/>
      <c r="EKT45" s="195"/>
      <c r="EKU45" s="195"/>
      <c r="EKV45" s="195"/>
      <c r="EKW45" s="195"/>
      <c r="EKX45" s="195"/>
      <c r="EKY45" s="195"/>
      <c r="EKZ45" s="195"/>
      <c r="ELA45" s="195"/>
      <c r="ELB45" s="195"/>
      <c r="ELC45" s="195"/>
      <c r="ELD45" s="195"/>
      <c r="ELE45" s="195"/>
      <c r="ELF45" s="195"/>
      <c r="ELG45" s="195"/>
      <c r="ELH45" s="195"/>
      <c r="ELI45" s="195"/>
      <c r="ELJ45" s="195"/>
      <c r="ELK45" s="195"/>
      <c r="ELL45" s="195"/>
      <c r="ELM45" s="195"/>
      <c r="ELN45" s="195"/>
      <c r="ELO45" s="195"/>
      <c r="ELP45" s="195"/>
      <c r="ELQ45" s="195"/>
      <c r="ELR45" s="195"/>
      <c r="ELS45" s="195"/>
      <c r="ELT45" s="195"/>
      <c r="ELU45" s="195"/>
      <c r="ELV45" s="195"/>
      <c r="ELW45" s="195"/>
      <c r="ELX45" s="195"/>
      <c r="ELY45" s="195"/>
      <c r="ELZ45" s="195"/>
      <c r="EMA45" s="195"/>
      <c r="EMB45" s="195"/>
      <c r="EMC45" s="195"/>
      <c r="EMD45" s="195"/>
      <c r="EME45" s="195"/>
      <c r="EMF45" s="195"/>
      <c r="EMG45" s="195"/>
      <c r="EMH45" s="195"/>
      <c r="EMI45" s="195"/>
      <c r="EMJ45" s="195"/>
      <c r="EMK45" s="195"/>
      <c r="EML45" s="195"/>
      <c r="EMM45" s="195"/>
      <c r="EMN45" s="195"/>
      <c r="EMO45" s="195"/>
      <c r="EMP45" s="195"/>
      <c r="EMQ45" s="195"/>
      <c r="EMR45" s="195"/>
      <c r="EMS45" s="195"/>
      <c r="EMT45" s="195"/>
      <c r="EMU45" s="195"/>
      <c r="EMV45" s="195"/>
      <c r="EMW45" s="195"/>
      <c r="EMX45" s="195"/>
      <c r="EMY45" s="195"/>
      <c r="EMZ45" s="195"/>
      <c r="ENA45" s="195"/>
      <c r="ENB45" s="195"/>
      <c r="ENC45" s="195"/>
      <c r="END45" s="195"/>
      <c r="ENE45" s="195"/>
      <c r="ENF45" s="195"/>
      <c r="ENG45" s="195"/>
      <c r="ENH45" s="195"/>
      <c r="ENI45" s="195"/>
      <c r="ENJ45" s="195"/>
      <c r="ENK45" s="195"/>
      <c r="ENL45" s="195"/>
      <c r="ENM45" s="195"/>
      <c r="ENN45" s="195"/>
      <c r="ENO45" s="195"/>
      <c r="ENP45" s="195"/>
      <c r="ENQ45" s="195"/>
      <c r="ENR45" s="195"/>
      <c r="ENS45" s="195"/>
      <c r="ENT45" s="195"/>
      <c r="ENU45" s="195"/>
      <c r="ENV45" s="195"/>
      <c r="ENW45" s="195"/>
      <c r="ENX45" s="195"/>
      <c r="ENY45" s="195"/>
      <c r="ENZ45" s="195"/>
      <c r="EOA45" s="195"/>
      <c r="EOB45" s="195"/>
      <c r="EOC45" s="195"/>
      <c r="EOD45" s="195"/>
      <c r="EOE45" s="195"/>
      <c r="EOF45" s="195"/>
      <c r="EOG45" s="195"/>
      <c r="EOH45" s="195"/>
      <c r="EOI45" s="195"/>
      <c r="EOJ45" s="195"/>
      <c r="EOK45" s="195"/>
      <c r="EOL45" s="195"/>
      <c r="EOM45" s="195"/>
      <c r="EON45" s="195"/>
      <c r="EOO45" s="195"/>
      <c r="EOP45" s="195"/>
      <c r="EOQ45" s="195"/>
      <c r="EOR45" s="195"/>
      <c r="EOS45" s="195"/>
      <c r="EOT45" s="195"/>
      <c r="EOU45" s="195"/>
      <c r="EOV45" s="195"/>
      <c r="EOW45" s="195"/>
      <c r="EOX45" s="195"/>
      <c r="EOY45" s="195"/>
      <c r="EOZ45" s="195"/>
      <c r="EPA45" s="195"/>
      <c r="EPB45" s="195"/>
      <c r="EPC45" s="195"/>
      <c r="EPD45" s="195"/>
      <c r="EPE45" s="195"/>
      <c r="EPF45" s="195"/>
      <c r="EPG45" s="195"/>
      <c r="EPH45" s="195"/>
      <c r="EPI45" s="195"/>
      <c r="EPJ45" s="195"/>
      <c r="EPK45" s="195"/>
      <c r="EPL45" s="195"/>
      <c r="EPM45" s="195"/>
      <c r="EPN45" s="195"/>
      <c r="EPO45" s="195"/>
      <c r="EPP45" s="195"/>
      <c r="EPQ45" s="195"/>
      <c r="EPR45" s="195"/>
      <c r="EPS45" s="195"/>
      <c r="EPT45" s="195"/>
      <c r="EPU45" s="195"/>
      <c r="EPV45" s="195"/>
      <c r="EPW45" s="195"/>
      <c r="EPX45" s="195"/>
      <c r="EPY45" s="195"/>
      <c r="EPZ45" s="195"/>
      <c r="EQA45" s="195"/>
      <c r="EQB45" s="195"/>
      <c r="EQC45" s="195"/>
      <c r="EQD45" s="195"/>
      <c r="EQE45" s="195"/>
      <c r="EQF45" s="195"/>
      <c r="EQG45" s="195"/>
      <c r="EQH45" s="195"/>
      <c r="EQI45" s="195"/>
      <c r="EQJ45" s="195"/>
      <c r="EQK45" s="195"/>
      <c r="EQL45" s="195"/>
      <c r="EQM45" s="195"/>
      <c r="EQN45" s="195"/>
      <c r="EQO45" s="195"/>
      <c r="EQP45" s="195"/>
      <c r="EQQ45" s="195"/>
      <c r="EQR45" s="195"/>
      <c r="EQS45" s="195"/>
      <c r="EQT45" s="195"/>
      <c r="EQU45" s="195"/>
      <c r="EQV45" s="195"/>
      <c r="EQW45" s="195"/>
      <c r="EQX45" s="195"/>
      <c r="EQY45" s="195"/>
      <c r="EQZ45" s="195"/>
      <c r="ERA45" s="195"/>
      <c r="ERB45" s="195"/>
      <c r="ERC45" s="195"/>
      <c r="ERD45" s="195"/>
      <c r="ERE45" s="195"/>
      <c r="ERF45" s="195"/>
      <c r="ERG45" s="195"/>
      <c r="ERH45" s="195"/>
      <c r="ERI45" s="195"/>
      <c r="ERJ45" s="195"/>
      <c r="ERK45" s="195"/>
      <c r="ERL45" s="195"/>
      <c r="ERM45" s="195"/>
      <c r="ERN45" s="195"/>
      <c r="ERO45" s="195"/>
      <c r="ERP45" s="195"/>
      <c r="ERQ45" s="195"/>
      <c r="ERR45" s="195"/>
      <c r="ERS45" s="195"/>
      <c r="ERT45" s="195"/>
      <c r="ERU45" s="195"/>
      <c r="ERV45" s="195"/>
      <c r="ERW45" s="195"/>
      <c r="ERX45" s="195"/>
      <c r="ERY45" s="195"/>
      <c r="ERZ45" s="195"/>
      <c r="ESA45" s="195"/>
      <c r="ESB45" s="195"/>
      <c r="ESC45" s="195"/>
      <c r="ESD45" s="195"/>
      <c r="ESE45" s="195"/>
      <c r="ESF45" s="195"/>
      <c r="ESG45" s="195"/>
      <c r="ESH45" s="195"/>
      <c r="ESI45" s="195"/>
      <c r="ESJ45" s="195"/>
      <c r="ESK45" s="195"/>
      <c r="ESL45" s="195"/>
      <c r="ESM45" s="195"/>
      <c r="ESN45" s="195"/>
      <c r="ESO45" s="195"/>
      <c r="ESP45" s="195"/>
      <c r="ESQ45" s="195"/>
      <c r="ESR45" s="195"/>
      <c r="ESS45" s="195"/>
      <c r="EST45" s="195"/>
      <c r="ESU45" s="195"/>
      <c r="ESV45" s="195"/>
      <c r="ESW45" s="195"/>
      <c r="ESX45" s="195"/>
      <c r="ESY45" s="195"/>
      <c r="ESZ45" s="195"/>
      <c r="ETA45" s="195"/>
      <c r="ETB45" s="195"/>
      <c r="ETC45" s="195"/>
      <c r="ETD45" s="195"/>
      <c r="ETE45" s="195"/>
      <c r="ETF45" s="195"/>
      <c r="ETG45" s="195"/>
      <c r="ETH45" s="195"/>
      <c r="ETI45" s="195"/>
      <c r="ETJ45" s="195"/>
      <c r="ETK45" s="195"/>
      <c r="ETL45" s="195"/>
      <c r="ETM45" s="195"/>
      <c r="ETN45" s="195"/>
      <c r="ETO45" s="195"/>
      <c r="ETP45" s="195"/>
      <c r="ETQ45" s="195"/>
      <c r="ETR45" s="195"/>
      <c r="ETS45" s="195"/>
      <c r="ETT45" s="195"/>
      <c r="ETU45" s="195"/>
      <c r="ETV45" s="195"/>
      <c r="ETW45" s="195"/>
      <c r="ETX45" s="195"/>
      <c r="ETY45" s="195"/>
      <c r="ETZ45" s="195"/>
      <c r="EUA45" s="195"/>
      <c r="EUB45" s="195"/>
      <c r="EUC45" s="195"/>
      <c r="EUD45" s="195"/>
      <c r="EUE45" s="195"/>
      <c r="EUF45" s="195"/>
      <c r="EUG45" s="195"/>
      <c r="EUH45" s="195"/>
      <c r="EUI45" s="195"/>
      <c r="EUJ45" s="195"/>
      <c r="EUK45" s="195"/>
      <c r="EUL45" s="195"/>
      <c r="EUM45" s="195"/>
      <c r="EUN45" s="195"/>
      <c r="EUO45" s="195"/>
      <c r="EUP45" s="195"/>
      <c r="EUQ45" s="195"/>
      <c r="EUR45" s="195"/>
      <c r="EUS45" s="195"/>
      <c r="EUT45" s="195"/>
      <c r="EUU45" s="195"/>
      <c r="EUV45" s="195"/>
      <c r="EUW45" s="195"/>
      <c r="EUX45" s="195"/>
      <c r="EUY45" s="195"/>
      <c r="EUZ45" s="195"/>
      <c r="EVA45" s="195"/>
      <c r="EVB45" s="195"/>
      <c r="EVC45" s="195"/>
      <c r="EVD45" s="195"/>
      <c r="EVE45" s="195"/>
      <c r="EVF45" s="195"/>
      <c r="EVG45" s="195"/>
      <c r="EVH45" s="195"/>
      <c r="EVI45" s="195"/>
      <c r="EVJ45" s="195"/>
      <c r="EVK45" s="195"/>
      <c r="EVL45" s="195"/>
      <c r="EVM45" s="195"/>
      <c r="EVN45" s="195"/>
      <c r="EVO45" s="195"/>
      <c r="EVP45" s="195"/>
      <c r="EVQ45" s="195"/>
      <c r="EVR45" s="195"/>
      <c r="EVS45" s="195"/>
      <c r="EVT45" s="195"/>
      <c r="EVU45" s="195"/>
      <c r="EVV45" s="195"/>
      <c r="EVW45" s="195"/>
      <c r="EVX45" s="195"/>
      <c r="EVY45" s="195"/>
      <c r="EVZ45" s="195"/>
      <c r="EWA45" s="195"/>
      <c r="EWB45" s="195"/>
      <c r="EWC45" s="195"/>
      <c r="EWD45" s="195"/>
      <c r="EWE45" s="195"/>
      <c r="EWF45" s="195"/>
      <c r="EWG45" s="195"/>
      <c r="EWH45" s="195"/>
      <c r="EWI45" s="195"/>
      <c r="EWJ45" s="195"/>
      <c r="EWK45" s="195"/>
      <c r="EWL45" s="195"/>
      <c r="EWM45" s="195"/>
      <c r="EWN45" s="195"/>
      <c r="EWO45" s="195"/>
      <c r="EWP45" s="195"/>
      <c r="EWQ45" s="195"/>
      <c r="EWR45" s="195"/>
      <c r="EWS45" s="195"/>
      <c r="EWT45" s="195"/>
      <c r="EWU45" s="195"/>
      <c r="EWV45" s="195"/>
      <c r="EWW45" s="195"/>
      <c r="EWX45" s="195"/>
      <c r="EWY45" s="195"/>
      <c r="EWZ45" s="195"/>
      <c r="EXA45" s="195"/>
      <c r="EXB45" s="195"/>
      <c r="EXC45" s="195"/>
      <c r="EXD45" s="195"/>
      <c r="EXE45" s="195"/>
      <c r="EXF45" s="195"/>
      <c r="EXG45" s="195"/>
      <c r="EXH45" s="195"/>
      <c r="EXI45" s="195"/>
      <c r="EXJ45" s="195"/>
      <c r="EXK45" s="195"/>
      <c r="EXL45" s="195"/>
      <c r="EXM45" s="195"/>
      <c r="EXN45" s="195"/>
      <c r="EXO45" s="195"/>
      <c r="EXP45" s="195"/>
      <c r="EXQ45" s="195"/>
      <c r="EXR45" s="195"/>
      <c r="EXS45" s="195"/>
      <c r="EXT45" s="195"/>
      <c r="EXU45" s="195"/>
      <c r="EXV45" s="195"/>
      <c r="EXW45" s="195"/>
      <c r="EXX45" s="195"/>
      <c r="EXY45" s="195"/>
      <c r="EXZ45" s="195"/>
      <c r="EYA45" s="195"/>
      <c r="EYB45" s="195"/>
      <c r="EYC45" s="195"/>
      <c r="EYD45" s="195"/>
      <c r="EYE45" s="195"/>
      <c r="EYF45" s="195"/>
      <c r="EYG45" s="195"/>
      <c r="EYH45" s="195"/>
      <c r="EYI45" s="195"/>
      <c r="EYJ45" s="195"/>
      <c r="EYK45" s="195"/>
      <c r="EYL45" s="195"/>
      <c r="EYM45" s="195"/>
      <c r="EYN45" s="195"/>
      <c r="EYO45" s="195"/>
      <c r="EYP45" s="195"/>
      <c r="EYQ45" s="195"/>
      <c r="EYR45" s="195"/>
      <c r="EYS45" s="195"/>
      <c r="EYT45" s="195"/>
      <c r="EYU45" s="195"/>
      <c r="EYV45" s="195"/>
      <c r="EYW45" s="195"/>
      <c r="EYX45" s="195"/>
      <c r="EYY45" s="195"/>
      <c r="EYZ45" s="195"/>
      <c r="EZA45" s="195"/>
      <c r="EZB45" s="195"/>
      <c r="EZC45" s="195"/>
      <c r="EZD45" s="195"/>
      <c r="EZE45" s="195"/>
      <c r="EZF45" s="195"/>
      <c r="EZG45" s="195"/>
      <c r="EZH45" s="195"/>
      <c r="EZI45" s="195"/>
      <c r="EZJ45" s="195"/>
      <c r="EZK45" s="195"/>
      <c r="EZL45" s="195"/>
      <c r="EZM45" s="195"/>
      <c r="EZN45" s="195"/>
      <c r="EZO45" s="195"/>
      <c r="EZP45" s="195"/>
      <c r="EZQ45" s="195"/>
      <c r="EZR45" s="195"/>
      <c r="EZS45" s="195"/>
      <c r="EZT45" s="195"/>
      <c r="EZU45" s="195"/>
      <c r="EZV45" s="195"/>
      <c r="EZW45" s="195"/>
      <c r="EZX45" s="195"/>
      <c r="EZY45" s="195"/>
      <c r="EZZ45" s="195"/>
      <c r="FAA45" s="195"/>
      <c r="FAB45" s="195"/>
      <c r="FAC45" s="195"/>
      <c r="FAD45" s="195"/>
      <c r="FAE45" s="195"/>
      <c r="FAF45" s="195"/>
      <c r="FAG45" s="195"/>
      <c r="FAH45" s="195"/>
      <c r="FAI45" s="195"/>
      <c r="FAJ45" s="195"/>
      <c r="FAK45" s="195"/>
      <c r="FAL45" s="195"/>
      <c r="FAM45" s="195"/>
      <c r="FAN45" s="195"/>
      <c r="FAO45" s="195"/>
      <c r="FAP45" s="195"/>
      <c r="FAQ45" s="195"/>
      <c r="FAR45" s="195"/>
      <c r="FAS45" s="195"/>
      <c r="FAT45" s="195"/>
      <c r="FAU45" s="195"/>
      <c r="FAV45" s="195"/>
      <c r="FAW45" s="195"/>
      <c r="FAX45" s="195"/>
      <c r="FAY45" s="195"/>
      <c r="FAZ45" s="195"/>
      <c r="FBA45" s="195"/>
      <c r="FBB45" s="195"/>
      <c r="FBC45" s="195"/>
      <c r="FBD45" s="195"/>
      <c r="FBE45" s="195"/>
      <c r="FBF45" s="195"/>
      <c r="FBG45" s="195"/>
      <c r="FBH45" s="195"/>
      <c r="FBI45" s="195"/>
      <c r="FBJ45" s="195"/>
      <c r="FBK45" s="195"/>
      <c r="FBL45" s="195"/>
      <c r="FBM45" s="195"/>
      <c r="FBN45" s="195"/>
      <c r="FBO45" s="195"/>
      <c r="FBP45" s="195"/>
      <c r="FBQ45" s="195"/>
      <c r="FBR45" s="195"/>
      <c r="FBS45" s="195"/>
      <c r="FBT45" s="195"/>
      <c r="FBU45" s="195"/>
      <c r="FBV45" s="195"/>
      <c r="FBW45" s="195"/>
      <c r="FBX45" s="195"/>
      <c r="FBY45" s="195"/>
      <c r="FBZ45" s="195"/>
      <c r="FCA45" s="195"/>
      <c r="FCB45" s="195"/>
      <c r="FCC45" s="195"/>
      <c r="FCD45" s="195"/>
      <c r="FCE45" s="195"/>
      <c r="FCF45" s="195"/>
      <c r="FCG45" s="195"/>
      <c r="FCH45" s="195"/>
      <c r="FCI45" s="195"/>
      <c r="FCJ45" s="195"/>
      <c r="FCK45" s="195"/>
      <c r="FCL45" s="195"/>
      <c r="FCM45" s="195"/>
      <c r="FCN45" s="195"/>
      <c r="FCO45" s="195"/>
      <c r="FCP45" s="195"/>
      <c r="FCQ45" s="195"/>
      <c r="FCR45" s="195"/>
      <c r="FCS45" s="195"/>
      <c r="FCT45" s="195"/>
      <c r="FCU45" s="195"/>
      <c r="FCV45" s="195"/>
      <c r="FCW45" s="195"/>
      <c r="FCX45" s="195"/>
      <c r="FCY45" s="195"/>
      <c r="FCZ45" s="195"/>
      <c r="FDA45" s="195"/>
      <c r="FDB45" s="195"/>
      <c r="FDC45" s="195"/>
      <c r="FDD45" s="195"/>
      <c r="FDE45" s="195"/>
      <c r="FDF45" s="195"/>
      <c r="FDG45" s="195"/>
      <c r="FDH45" s="195"/>
      <c r="FDI45" s="195"/>
      <c r="FDJ45" s="195"/>
      <c r="FDK45" s="195"/>
      <c r="FDL45" s="195"/>
      <c r="FDM45" s="195"/>
      <c r="FDN45" s="195"/>
      <c r="FDO45" s="195"/>
      <c r="FDP45" s="195"/>
      <c r="FDQ45" s="195"/>
      <c r="FDR45" s="195"/>
      <c r="FDS45" s="195"/>
      <c r="FDT45" s="195"/>
      <c r="FDU45" s="195"/>
      <c r="FDV45" s="195"/>
      <c r="FDW45" s="195"/>
      <c r="FDX45" s="195"/>
      <c r="FDY45" s="195"/>
      <c r="FDZ45" s="195"/>
      <c r="FEA45" s="195"/>
      <c r="FEB45" s="195"/>
      <c r="FEC45" s="195"/>
      <c r="FED45" s="195"/>
      <c r="FEE45" s="195"/>
      <c r="FEF45" s="195"/>
      <c r="FEG45" s="195"/>
      <c r="FEH45" s="195"/>
      <c r="FEI45" s="195"/>
      <c r="FEJ45" s="195"/>
      <c r="FEK45" s="195"/>
      <c r="FEL45" s="195"/>
      <c r="FEM45" s="195"/>
      <c r="FEN45" s="195"/>
      <c r="FEO45" s="195"/>
      <c r="FEP45" s="195"/>
      <c r="FEQ45" s="195"/>
      <c r="FER45" s="195"/>
      <c r="FES45" s="195"/>
      <c r="FET45" s="195"/>
      <c r="FEU45" s="195"/>
      <c r="FEV45" s="195"/>
      <c r="FEW45" s="195"/>
      <c r="FEX45" s="195"/>
      <c r="FEY45" s="195"/>
      <c r="FEZ45" s="195"/>
      <c r="FFA45" s="195"/>
      <c r="FFB45" s="195"/>
      <c r="FFC45" s="195"/>
      <c r="FFD45" s="195"/>
      <c r="FFE45" s="195"/>
      <c r="FFF45" s="195"/>
      <c r="FFG45" s="195"/>
      <c r="FFH45" s="195"/>
      <c r="FFI45" s="195"/>
      <c r="FFJ45" s="195"/>
      <c r="FFK45" s="195"/>
      <c r="FFL45" s="195"/>
      <c r="FFM45" s="195"/>
      <c r="FFN45" s="195"/>
      <c r="FFO45" s="195"/>
      <c r="FFP45" s="195"/>
      <c r="FFQ45" s="195"/>
      <c r="FFR45" s="195"/>
      <c r="FFS45" s="195"/>
      <c r="FFT45" s="195"/>
      <c r="FFU45" s="195"/>
      <c r="FFV45" s="195"/>
      <c r="FFW45" s="195"/>
      <c r="FFX45" s="195"/>
      <c r="FFY45" s="195"/>
      <c r="FFZ45" s="195"/>
      <c r="FGA45" s="195"/>
      <c r="FGB45" s="195"/>
      <c r="FGC45" s="195"/>
      <c r="FGD45" s="195"/>
      <c r="FGE45" s="195"/>
      <c r="FGF45" s="195"/>
      <c r="FGG45" s="195"/>
      <c r="FGH45" s="195"/>
      <c r="FGI45" s="195"/>
      <c r="FGJ45" s="195"/>
      <c r="FGK45" s="195"/>
      <c r="FGL45" s="195"/>
      <c r="FGM45" s="195"/>
      <c r="FGN45" s="195"/>
      <c r="FGO45" s="195"/>
      <c r="FGP45" s="195"/>
      <c r="FGQ45" s="195"/>
      <c r="FGR45" s="195"/>
      <c r="FGS45" s="195"/>
      <c r="FGT45" s="195"/>
      <c r="FGU45" s="195"/>
      <c r="FGV45" s="195"/>
      <c r="FGW45" s="195"/>
      <c r="FGX45" s="195"/>
      <c r="FGY45" s="195"/>
      <c r="FGZ45" s="195"/>
      <c r="FHA45" s="195"/>
      <c r="FHB45" s="195"/>
      <c r="FHC45" s="195"/>
      <c r="FHD45" s="195"/>
      <c r="FHE45" s="195"/>
      <c r="FHF45" s="195"/>
      <c r="FHG45" s="195"/>
      <c r="FHH45" s="195"/>
      <c r="FHI45" s="195"/>
      <c r="FHJ45" s="195"/>
      <c r="FHK45" s="195"/>
      <c r="FHL45" s="195"/>
      <c r="FHM45" s="195"/>
      <c r="FHN45" s="195"/>
      <c r="FHO45" s="195"/>
      <c r="FHP45" s="195"/>
      <c r="FHQ45" s="195"/>
      <c r="FHR45" s="195"/>
      <c r="FHS45" s="195"/>
      <c r="FHT45" s="195"/>
      <c r="FHU45" s="195"/>
      <c r="FHV45" s="195"/>
      <c r="FHW45" s="195"/>
      <c r="FHX45" s="195"/>
      <c r="FHY45" s="195"/>
      <c r="FHZ45" s="195"/>
      <c r="FIA45" s="195"/>
      <c r="FIB45" s="195"/>
      <c r="FIC45" s="195"/>
      <c r="FID45" s="195"/>
      <c r="FIE45" s="195"/>
      <c r="FIF45" s="195"/>
      <c r="FIG45" s="195"/>
      <c r="FIH45" s="195"/>
      <c r="FII45" s="195"/>
      <c r="FIJ45" s="195"/>
      <c r="FIK45" s="195"/>
      <c r="FIL45" s="195"/>
      <c r="FIM45" s="195"/>
      <c r="FIN45" s="195"/>
      <c r="FIO45" s="195"/>
      <c r="FIP45" s="195"/>
      <c r="FIQ45" s="195"/>
      <c r="FIR45" s="195"/>
      <c r="FIS45" s="195"/>
      <c r="FIT45" s="195"/>
      <c r="FIU45" s="195"/>
      <c r="FIV45" s="195"/>
      <c r="FIW45" s="195"/>
      <c r="FIX45" s="195"/>
      <c r="FIY45" s="195"/>
      <c r="FIZ45" s="195"/>
      <c r="FJA45" s="195"/>
      <c r="FJB45" s="195"/>
      <c r="FJC45" s="195"/>
      <c r="FJD45" s="195"/>
      <c r="FJE45" s="195"/>
      <c r="FJF45" s="195"/>
      <c r="FJG45" s="195"/>
      <c r="FJH45" s="195"/>
      <c r="FJI45" s="195"/>
      <c r="FJJ45" s="195"/>
      <c r="FJK45" s="195"/>
      <c r="FJL45" s="195"/>
      <c r="FJM45" s="195"/>
      <c r="FJN45" s="195"/>
      <c r="FJO45" s="195"/>
      <c r="FJP45" s="195"/>
      <c r="FJQ45" s="195"/>
      <c r="FJR45" s="195"/>
      <c r="FJS45" s="195"/>
      <c r="FJT45" s="195"/>
      <c r="FJU45" s="195"/>
      <c r="FJV45" s="195"/>
      <c r="FJW45" s="195"/>
      <c r="FJX45" s="195"/>
      <c r="FJY45" s="195"/>
      <c r="FJZ45" s="195"/>
      <c r="FKA45" s="195"/>
      <c r="FKB45" s="195"/>
      <c r="FKC45" s="195"/>
      <c r="FKD45" s="195"/>
      <c r="FKE45" s="195"/>
      <c r="FKF45" s="195"/>
      <c r="FKG45" s="195"/>
      <c r="FKH45" s="195"/>
      <c r="FKI45" s="195"/>
      <c r="FKJ45" s="195"/>
      <c r="FKK45" s="195"/>
      <c r="FKL45" s="195"/>
      <c r="FKM45" s="195"/>
      <c r="FKN45" s="195"/>
      <c r="FKO45" s="195"/>
      <c r="FKP45" s="195"/>
      <c r="FKQ45" s="195"/>
      <c r="FKR45" s="195"/>
      <c r="FKS45" s="195"/>
      <c r="FKT45" s="195"/>
      <c r="FKU45" s="195"/>
      <c r="FKV45" s="195"/>
      <c r="FKW45" s="195"/>
      <c r="FKX45" s="195"/>
      <c r="FKY45" s="195"/>
      <c r="FKZ45" s="195"/>
      <c r="FLA45" s="195"/>
      <c r="FLB45" s="195"/>
      <c r="FLC45" s="195"/>
      <c r="FLD45" s="195"/>
      <c r="FLE45" s="195"/>
      <c r="FLF45" s="195"/>
      <c r="FLG45" s="195"/>
      <c r="FLH45" s="195"/>
      <c r="FLI45" s="195"/>
      <c r="FLJ45" s="195"/>
      <c r="FLK45" s="195"/>
      <c r="FLL45" s="195"/>
      <c r="FLM45" s="195"/>
      <c r="FLN45" s="195"/>
      <c r="FLO45" s="195"/>
      <c r="FLP45" s="195"/>
      <c r="FLQ45" s="195"/>
      <c r="FLR45" s="195"/>
      <c r="FLS45" s="195"/>
      <c r="FLT45" s="195"/>
      <c r="FLU45" s="195"/>
      <c r="FLV45" s="195"/>
      <c r="FLW45" s="195"/>
      <c r="FLX45" s="195"/>
      <c r="FLY45" s="195"/>
      <c r="FLZ45" s="195"/>
      <c r="FMA45" s="195"/>
      <c r="FMB45" s="195"/>
      <c r="FMC45" s="195"/>
      <c r="FMD45" s="195"/>
      <c r="FME45" s="195"/>
      <c r="FMF45" s="195"/>
      <c r="FMG45" s="195"/>
      <c r="FMH45" s="195"/>
      <c r="FMI45" s="195"/>
      <c r="FMJ45" s="195"/>
      <c r="FMK45" s="195"/>
      <c r="FML45" s="195"/>
      <c r="FMM45" s="195"/>
      <c r="FMN45" s="195"/>
      <c r="FMO45" s="195"/>
      <c r="FMP45" s="195"/>
      <c r="FMQ45" s="195"/>
      <c r="FMR45" s="195"/>
      <c r="FMS45" s="195"/>
      <c r="FMT45" s="195"/>
      <c r="FMU45" s="195"/>
      <c r="FMV45" s="195"/>
      <c r="FMW45" s="195"/>
      <c r="FMX45" s="195"/>
      <c r="FMY45" s="195"/>
      <c r="FMZ45" s="195"/>
      <c r="FNA45" s="195"/>
      <c r="FNB45" s="195"/>
      <c r="FNC45" s="195"/>
      <c r="FND45" s="195"/>
      <c r="FNE45" s="195"/>
      <c r="FNF45" s="195"/>
      <c r="FNG45" s="195"/>
      <c r="FNH45" s="195"/>
      <c r="FNI45" s="195"/>
      <c r="FNJ45" s="195"/>
      <c r="FNK45" s="195"/>
      <c r="FNL45" s="195"/>
      <c r="FNM45" s="195"/>
      <c r="FNN45" s="195"/>
      <c r="FNO45" s="195"/>
      <c r="FNP45" s="195"/>
      <c r="FNQ45" s="195"/>
      <c r="FNR45" s="195"/>
      <c r="FNS45" s="195"/>
      <c r="FNT45" s="195"/>
      <c r="FNU45" s="195"/>
      <c r="FNV45" s="195"/>
      <c r="FNW45" s="195"/>
      <c r="FNX45" s="195"/>
      <c r="FNY45" s="195"/>
      <c r="FNZ45" s="195"/>
      <c r="FOA45" s="195"/>
      <c r="FOB45" s="195"/>
      <c r="FOC45" s="195"/>
      <c r="FOD45" s="195"/>
      <c r="FOE45" s="195"/>
      <c r="FOF45" s="195"/>
      <c r="FOG45" s="195"/>
      <c r="FOH45" s="195"/>
      <c r="FOI45" s="195"/>
      <c r="FOJ45" s="195"/>
      <c r="FOK45" s="195"/>
      <c r="FOL45" s="195"/>
      <c r="FOM45" s="195"/>
      <c r="FON45" s="195"/>
      <c r="FOO45" s="195"/>
      <c r="FOP45" s="195"/>
      <c r="FOQ45" s="195"/>
      <c r="FOR45" s="195"/>
      <c r="FOS45" s="195"/>
      <c r="FOT45" s="195"/>
      <c r="FOU45" s="195"/>
      <c r="FOV45" s="195"/>
      <c r="FOW45" s="195"/>
      <c r="FOX45" s="195"/>
      <c r="FOY45" s="195"/>
      <c r="FOZ45" s="195"/>
      <c r="FPA45" s="195"/>
      <c r="FPB45" s="195"/>
      <c r="FPC45" s="195"/>
      <c r="FPD45" s="195"/>
      <c r="FPE45" s="195"/>
      <c r="FPF45" s="195"/>
      <c r="FPG45" s="195"/>
      <c r="FPH45" s="195"/>
      <c r="FPI45" s="195"/>
      <c r="FPJ45" s="195"/>
      <c r="FPK45" s="195"/>
      <c r="FPL45" s="195"/>
      <c r="FPM45" s="195"/>
      <c r="FPN45" s="195"/>
      <c r="FPO45" s="195"/>
      <c r="FPP45" s="195"/>
      <c r="FPQ45" s="195"/>
      <c r="FPR45" s="195"/>
      <c r="FPS45" s="195"/>
      <c r="FPT45" s="195"/>
      <c r="FPU45" s="195"/>
      <c r="FPV45" s="195"/>
      <c r="FPW45" s="195"/>
      <c r="FPX45" s="195"/>
      <c r="FPY45" s="195"/>
      <c r="FPZ45" s="195"/>
      <c r="FQA45" s="195"/>
      <c r="FQB45" s="195"/>
      <c r="FQC45" s="195"/>
      <c r="FQD45" s="195"/>
      <c r="FQE45" s="195"/>
      <c r="FQF45" s="195"/>
      <c r="FQG45" s="195"/>
      <c r="FQH45" s="195"/>
      <c r="FQI45" s="195"/>
      <c r="FQJ45" s="195"/>
      <c r="FQK45" s="195"/>
      <c r="FQL45" s="195"/>
      <c r="FQM45" s="195"/>
      <c r="FQN45" s="195"/>
      <c r="FQO45" s="195"/>
      <c r="FQP45" s="195"/>
      <c r="FQQ45" s="195"/>
      <c r="FQR45" s="195"/>
      <c r="FQS45" s="195"/>
      <c r="FQT45" s="195"/>
      <c r="FQU45" s="195"/>
      <c r="FQV45" s="195"/>
      <c r="FQW45" s="195"/>
      <c r="FQX45" s="195"/>
      <c r="FQY45" s="195"/>
      <c r="FQZ45" s="195"/>
      <c r="FRA45" s="195"/>
      <c r="FRB45" s="195"/>
      <c r="FRC45" s="195"/>
      <c r="FRD45" s="195"/>
      <c r="FRE45" s="195"/>
      <c r="FRF45" s="195"/>
      <c r="FRG45" s="195"/>
      <c r="FRH45" s="195"/>
      <c r="FRI45" s="195"/>
      <c r="FRJ45" s="195"/>
      <c r="FRK45" s="195"/>
      <c r="FRL45" s="195"/>
      <c r="FRM45" s="195"/>
      <c r="FRN45" s="195"/>
      <c r="FRO45" s="195"/>
      <c r="FRP45" s="195"/>
      <c r="FRQ45" s="195"/>
      <c r="FRR45" s="195"/>
      <c r="FRS45" s="195"/>
      <c r="FRT45" s="195"/>
      <c r="FRU45" s="195"/>
      <c r="FRV45" s="195"/>
      <c r="FRW45" s="195"/>
      <c r="FRX45" s="195"/>
      <c r="FRY45" s="195"/>
      <c r="FRZ45" s="195"/>
      <c r="FSA45" s="195"/>
      <c r="FSB45" s="195"/>
      <c r="FSC45" s="195"/>
      <c r="FSD45" s="195"/>
      <c r="FSE45" s="195"/>
      <c r="FSF45" s="195"/>
      <c r="FSG45" s="195"/>
      <c r="FSH45" s="195"/>
      <c r="FSI45" s="195"/>
      <c r="FSJ45" s="195"/>
      <c r="FSK45" s="195"/>
      <c r="FSL45" s="195"/>
      <c r="FSM45" s="195"/>
      <c r="FSN45" s="195"/>
      <c r="FSO45" s="195"/>
      <c r="FSP45" s="195"/>
      <c r="FSQ45" s="195"/>
      <c r="FSR45" s="195"/>
      <c r="FSS45" s="195"/>
      <c r="FST45" s="195"/>
      <c r="FSU45" s="195"/>
      <c r="FSV45" s="195"/>
      <c r="FSW45" s="195"/>
      <c r="FSX45" s="195"/>
      <c r="FSY45" s="195"/>
      <c r="FSZ45" s="195"/>
      <c r="FTA45" s="195"/>
      <c r="FTB45" s="195"/>
      <c r="FTC45" s="195"/>
      <c r="FTD45" s="195"/>
      <c r="FTE45" s="195"/>
      <c r="FTF45" s="195"/>
      <c r="FTG45" s="195"/>
      <c r="FTH45" s="195"/>
      <c r="FTI45" s="195"/>
      <c r="FTJ45" s="195"/>
      <c r="FTK45" s="195"/>
      <c r="FTL45" s="195"/>
      <c r="FTM45" s="195"/>
      <c r="FTN45" s="195"/>
      <c r="FTO45" s="195"/>
      <c r="FTP45" s="195"/>
      <c r="FTQ45" s="195"/>
      <c r="FTR45" s="195"/>
      <c r="FTS45" s="195"/>
      <c r="FTT45" s="195"/>
      <c r="FTU45" s="195"/>
      <c r="FTV45" s="195"/>
      <c r="FTW45" s="195"/>
      <c r="FTX45" s="195"/>
      <c r="FTY45" s="195"/>
      <c r="FTZ45" s="195"/>
      <c r="FUA45" s="195"/>
      <c r="FUB45" s="195"/>
      <c r="FUC45" s="195"/>
      <c r="FUD45" s="195"/>
      <c r="FUE45" s="195"/>
      <c r="FUF45" s="195"/>
      <c r="FUG45" s="195"/>
      <c r="FUH45" s="195"/>
      <c r="FUI45" s="195"/>
      <c r="FUJ45" s="195"/>
      <c r="FUK45" s="195"/>
      <c r="FUL45" s="195"/>
      <c r="FUM45" s="195"/>
      <c r="FUN45" s="195"/>
      <c r="FUO45" s="195"/>
      <c r="FUP45" s="195"/>
      <c r="FUQ45" s="195"/>
      <c r="FUR45" s="195"/>
      <c r="FUS45" s="195"/>
      <c r="FUT45" s="195"/>
      <c r="FUU45" s="195"/>
      <c r="FUV45" s="195"/>
      <c r="FUW45" s="195"/>
      <c r="FUX45" s="195"/>
      <c r="FUY45" s="195"/>
      <c r="FUZ45" s="195"/>
      <c r="FVA45" s="195"/>
      <c r="FVB45" s="195"/>
      <c r="FVC45" s="195"/>
      <c r="FVD45" s="195"/>
      <c r="FVE45" s="195"/>
      <c r="FVF45" s="195"/>
      <c r="FVG45" s="195"/>
      <c r="FVH45" s="195"/>
      <c r="FVI45" s="195"/>
      <c r="FVJ45" s="195"/>
      <c r="FVK45" s="195"/>
      <c r="FVL45" s="195"/>
      <c r="FVM45" s="195"/>
      <c r="FVN45" s="195"/>
      <c r="FVO45" s="195"/>
      <c r="FVP45" s="195"/>
      <c r="FVQ45" s="195"/>
      <c r="FVR45" s="195"/>
      <c r="FVS45" s="195"/>
      <c r="FVT45" s="195"/>
      <c r="FVU45" s="195"/>
      <c r="FVV45" s="195"/>
      <c r="FVW45" s="195"/>
      <c r="FVX45" s="195"/>
      <c r="FVY45" s="195"/>
      <c r="FVZ45" s="195"/>
      <c r="FWA45" s="195"/>
      <c r="FWB45" s="195"/>
      <c r="FWC45" s="195"/>
      <c r="FWD45" s="195"/>
      <c r="FWE45" s="195"/>
      <c r="FWF45" s="195"/>
      <c r="FWG45" s="195"/>
      <c r="FWH45" s="195"/>
      <c r="FWI45" s="195"/>
      <c r="FWJ45" s="195"/>
      <c r="FWK45" s="195"/>
      <c r="FWL45" s="195"/>
      <c r="FWM45" s="195"/>
      <c r="FWN45" s="195"/>
      <c r="FWO45" s="195"/>
      <c r="FWP45" s="195"/>
      <c r="FWQ45" s="195"/>
      <c r="FWR45" s="195"/>
      <c r="FWS45" s="195"/>
      <c r="FWT45" s="195"/>
      <c r="FWU45" s="195"/>
      <c r="FWV45" s="195"/>
      <c r="FWW45" s="195"/>
      <c r="FWX45" s="195"/>
      <c r="FWY45" s="195"/>
      <c r="FWZ45" s="195"/>
      <c r="FXA45" s="195"/>
      <c r="FXB45" s="195"/>
      <c r="FXC45" s="195"/>
      <c r="FXD45" s="195"/>
      <c r="FXE45" s="195"/>
      <c r="FXF45" s="195"/>
      <c r="FXG45" s="195"/>
      <c r="FXH45" s="195"/>
      <c r="FXI45" s="195"/>
      <c r="FXJ45" s="195"/>
      <c r="FXK45" s="195"/>
      <c r="FXL45" s="195"/>
      <c r="FXM45" s="195"/>
      <c r="FXN45" s="195"/>
      <c r="FXO45" s="195"/>
      <c r="FXP45" s="195"/>
      <c r="FXQ45" s="195"/>
      <c r="FXR45" s="195"/>
      <c r="FXS45" s="195"/>
      <c r="FXT45" s="195"/>
      <c r="FXU45" s="195"/>
      <c r="FXV45" s="195"/>
      <c r="FXW45" s="195"/>
      <c r="FXX45" s="195"/>
      <c r="FXY45" s="195"/>
      <c r="FXZ45" s="195"/>
      <c r="FYA45" s="195"/>
      <c r="FYB45" s="195"/>
      <c r="FYC45" s="195"/>
      <c r="FYD45" s="195"/>
      <c r="FYE45" s="195"/>
      <c r="FYF45" s="195"/>
      <c r="FYG45" s="195"/>
      <c r="FYH45" s="195"/>
      <c r="FYI45" s="195"/>
      <c r="FYJ45" s="195"/>
      <c r="FYK45" s="195"/>
      <c r="FYL45" s="195"/>
      <c r="FYM45" s="195"/>
      <c r="FYN45" s="195"/>
      <c r="FYO45" s="195"/>
      <c r="FYP45" s="195"/>
      <c r="FYQ45" s="195"/>
      <c r="FYR45" s="195"/>
      <c r="FYS45" s="195"/>
      <c r="FYT45" s="195"/>
      <c r="FYU45" s="195"/>
      <c r="FYV45" s="195"/>
      <c r="FYW45" s="195"/>
      <c r="FYX45" s="195"/>
      <c r="FYY45" s="195"/>
      <c r="FYZ45" s="195"/>
      <c r="FZA45" s="195"/>
      <c r="FZB45" s="195"/>
      <c r="FZC45" s="195"/>
      <c r="FZD45" s="195"/>
      <c r="FZE45" s="195"/>
      <c r="FZF45" s="195"/>
      <c r="FZG45" s="195"/>
      <c r="FZH45" s="195"/>
      <c r="FZI45" s="195"/>
      <c r="FZJ45" s="195"/>
      <c r="FZK45" s="195"/>
      <c r="FZL45" s="195"/>
      <c r="FZM45" s="195"/>
      <c r="FZN45" s="195"/>
      <c r="FZO45" s="195"/>
      <c r="FZP45" s="195"/>
      <c r="FZQ45" s="195"/>
      <c r="FZR45" s="195"/>
      <c r="FZS45" s="195"/>
      <c r="FZT45" s="195"/>
      <c r="FZU45" s="195"/>
      <c r="FZV45" s="195"/>
      <c r="FZW45" s="195"/>
      <c r="FZX45" s="195"/>
      <c r="FZY45" s="195"/>
      <c r="FZZ45" s="195"/>
      <c r="GAA45" s="195"/>
      <c r="GAB45" s="195"/>
      <c r="GAC45" s="195"/>
      <c r="GAD45" s="195"/>
      <c r="GAE45" s="195"/>
      <c r="GAF45" s="195"/>
      <c r="GAG45" s="195"/>
      <c r="GAH45" s="195"/>
      <c r="GAI45" s="195"/>
      <c r="GAJ45" s="195"/>
      <c r="GAK45" s="195"/>
      <c r="GAL45" s="195"/>
      <c r="GAM45" s="195"/>
      <c r="GAN45" s="195"/>
      <c r="GAO45" s="195"/>
      <c r="GAP45" s="195"/>
      <c r="GAQ45" s="195"/>
      <c r="GAR45" s="195"/>
      <c r="GAS45" s="195"/>
      <c r="GAT45" s="195"/>
      <c r="GAU45" s="195"/>
      <c r="GAV45" s="195"/>
      <c r="GAW45" s="195"/>
      <c r="GAX45" s="195"/>
      <c r="GAY45" s="195"/>
      <c r="GAZ45" s="195"/>
      <c r="GBA45" s="195"/>
      <c r="GBB45" s="195"/>
      <c r="GBC45" s="195"/>
      <c r="GBD45" s="195"/>
      <c r="GBE45" s="195"/>
      <c r="GBF45" s="195"/>
      <c r="GBG45" s="195"/>
      <c r="GBH45" s="195"/>
      <c r="GBI45" s="195"/>
      <c r="GBJ45" s="195"/>
      <c r="GBK45" s="195"/>
      <c r="GBL45" s="195"/>
      <c r="GBM45" s="195"/>
      <c r="GBN45" s="195"/>
      <c r="GBO45" s="195"/>
      <c r="GBP45" s="195"/>
      <c r="GBQ45" s="195"/>
      <c r="GBR45" s="195"/>
      <c r="GBS45" s="195"/>
      <c r="GBT45" s="195"/>
      <c r="GBU45" s="195"/>
      <c r="GBV45" s="195"/>
      <c r="GBW45" s="195"/>
      <c r="GBX45" s="195"/>
      <c r="GBY45" s="195"/>
      <c r="GBZ45" s="195"/>
      <c r="GCA45" s="195"/>
      <c r="GCB45" s="195"/>
      <c r="GCC45" s="195"/>
      <c r="GCD45" s="195"/>
      <c r="GCE45" s="195"/>
      <c r="GCF45" s="195"/>
      <c r="GCG45" s="195"/>
      <c r="GCH45" s="195"/>
      <c r="GCI45" s="195"/>
      <c r="GCJ45" s="195"/>
      <c r="GCK45" s="195"/>
      <c r="GCL45" s="195"/>
      <c r="GCM45" s="195"/>
      <c r="GCN45" s="195"/>
      <c r="GCO45" s="195"/>
      <c r="GCP45" s="195"/>
      <c r="GCQ45" s="195"/>
      <c r="GCR45" s="195"/>
      <c r="GCS45" s="195"/>
      <c r="GCT45" s="195"/>
      <c r="GCU45" s="195"/>
      <c r="GCV45" s="195"/>
      <c r="GCW45" s="195"/>
      <c r="GCX45" s="195"/>
      <c r="GCY45" s="195"/>
      <c r="GCZ45" s="195"/>
      <c r="GDA45" s="195"/>
      <c r="GDB45" s="195"/>
      <c r="GDC45" s="195"/>
      <c r="GDD45" s="195"/>
      <c r="GDE45" s="195"/>
      <c r="GDF45" s="195"/>
      <c r="GDG45" s="195"/>
      <c r="GDH45" s="195"/>
      <c r="GDI45" s="195"/>
      <c r="GDJ45" s="195"/>
      <c r="GDK45" s="195"/>
      <c r="GDL45" s="195"/>
      <c r="GDM45" s="195"/>
      <c r="GDN45" s="195"/>
      <c r="GDO45" s="195"/>
      <c r="GDP45" s="195"/>
      <c r="GDQ45" s="195"/>
      <c r="GDR45" s="195"/>
      <c r="GDS45" s="195"/>
      <c r="GDT45" s="195"/>
      <c r="GDU45" s="195"/>
      <c r="GDV45" s="195"/>
      <c r="GDW45" s="195"/>
      <c r="GDX45" s="195"/>
      <c r="GDY45" s="195"/>
      <c r="GDZ45" s="195"/>
      <c r="GEA45" s="195"/>
      <c r="GEB45" s="195"/>
      <c r="GEC45" s="195"/>
      <c r="GED45" s="195"/>
      <c r="GEE45" s="195"/>
      <c r="GEF45" s="195"/>
      <c r="GEG45" s="195"/>
      <c r="GEH45" s="195"/>
      <c r="GEI45" s="195"/>
      <c r="GEJ45" s="195"/>
      <c r="GEK45" s="195"/>
      <c r="GEL45" s="195"/>
      <c r="GEM45" s="195"/>
      <c r="GEN45" s="195"/>
      <c r="GEO45" s="195"/>
      <c r="GEP45" s="195"/>
      <c r="GEQ45" s="195"/>
      <c r="GER45" s="195"/>
      <c r="GES45" s="195"/>
      <c r="GET45" s="195"/>
      <c r="GEU45" s="195"/>
      <c r="GEV45" s="195"/>
      <c r="GEW45" s="195"/>
      <c r="GEX45" s="195"/>
      <c r="GEY45" s="195"/>
      <c r="GEZ45" s="195"/>
      <c r="GFA45" s="195"/>
      <c r="GFB45" s="195"/>
      <c r="GFC45" s="195"/>
      <c r="GFD45" s="195"/>
      <c r="GFE45" s="195"/>
      <c r="GFF45" s="195"/>
      <c r="GFG45" s="195"/>
      <c r="GFH45" s="195"/>
      <c r="GFI45" s="195"/>
      <c r="GFJ45" s="195"/>
      <c r="GFK45" s="195"/>
      <c r="GFL45" s="195"/>
      <c r="GFM45" s="195"/>
      <c r="GFN45" s="195"/>
      <c r="GFO45" s="195"/>
      <c r="GFP45" s="195"/>
      <c r="GFQ45" s="195"/>
      <c r="GFR45" s="195"/>
      <c r="GFS45" s="195"/>
      <c r="GFT45" s="195"/>
      <c r="GFU45" s="195"/>
      <c r="GFV45" s="195"/>
      <c r="GFW45" s="195"/>
      <c r="GFX45" s="195"/>
      <c r="GFY45" s="195"/>
      <c r="GFZ45" s="195"/>
      <c r="GGA45" s="195"/>
      <c r="GGB45" s="195"/>
      <c r="GGC45" s="195"/>
      <c r="GGD45" s="195"/>
      <c r="GGE45" s="195"/>
      <c r="GGF45" s="195"/>
      <c r="GGG45" s="195"/>
      <c r="GGH45" s="195"/>
      <c r="GGI45" s="195"/>
      <c r="GGJ45" s="195"/>
      <c r="GGK45" s="195"/>
      <c r="GGL45" s="195"/>
      <c r="GGM45" s="195"/>
      <c r="GGN45" s="195"/>
      <c r="GGO45" s="195"/>
      <c r="GGP45" s="195"/>
      <c r="GGQ45" s="195"/>
      <c r="GGR45" s="195"/>
      <c r="GGS45" s="195"/>
      <c r="GGT45" s="195"/>
      <c r="GGU45" s="195"/>
      <c r="GGV45" s="195"/>
      <c r="GGW45" s="195"/>
      <c r="GGX45" s="195"/>
      <c r="GGY45" s="195"/>
      <c r="GGZ45" s="195"/>
      <c r="GHA45" s="195"/>
      <c r="GHB45" s="195"/>
      <c r="GHC45" s="195"/>
      <c r="GHD45" s="195"/>
      <c r="GHE45" s="195"/>
      <c r="GHF45" s="195"/>
      <c r="GHG45" s="195"/>
      <c r="GHH45" s="195"/>
      <c r="GHI45" s="195"/>
      <c r="GHJ45" s="195"/>
      <c r="GHK45" s="195"/>
      <c r="GHL45" s="195"/>
      <c r="GHM45" s="195"/>
      <c r="GHN45" s="195"/>
      <c r="GHO45" s="195"/>
      <c r="GHP45" s="195"/>
      <c r="GHQ45" s="195"/>
      <c r="GHR45" s="195"/>
      <c r="GHS45" s="195"/>
      <c r="GHT45" s="195"/>
      <c r="GHU45" s="195"/>
      <c r="GHV45" s="195"/>
      <c r="GHW45" s="195"/>
      <c r="GHX45" s="195"/>
      <c r="GHY45" s="195"/>
      <c r="GHZ45" s="195"/>
      <c r="GIA45" s="195"/>
      <c r="GIB45" s="195"/>
      <c r="GIC45" s="195"/>
      <c r="GID45" s="195"/>
      <c r="GIE45" s="195"/>
      <c r="GIF45" s="195"/>
      <c r="GIG45" s="195"/>
      <c r="GIH45" s="195"/>
      <c r="GII45" s="195"/>
      <c r="GIJ45" s="195"/>
      <c r="GIK45" s="195"/>
      <c r="GIL45" s="195"/>
      <c r="GIM45" s="195"/>
      <c r="GIN45" s="195"/>
      <c r="GIO45" s="195"/>
      <c r="GIP45" s="195"/>
      <c r="GIQ45" s="195"/>
      <c r="GIR45" s="195"/>
      <c r="GIS45" s="195"/>
      <c r="GIT45" s="195"/>
      <c r="GIU45" s="195"/>
      <c r="GIV45" s="195"/>
      <c r="GIW45" s="195"/>
      <c r="GIX45" s="195"/>
      <c r="GIY45" s="195"/>
      <c r="GIZ45" s="195"/>
      <c r="GJA45" s="195"/>
      <c r="GJB45" s="195"/>
      <c r="GJC45" s="195"/>
      <c r="GJD45" s="195"/>
      <c r="GJE45" s="195"/>
      <c r="GJF45" s="195"/>
      <c r="GJG45" s="195"/>
      <c r="GJH45" s="195"/>
      <c r="GJI45" s="195"/>
      <c r="GJJ45" s="195"/>
      <c r="GJK45" s="195"/>
      <c r="GJL45" s="195"/>
      <c r="GJM45" s="195"/>
      <c r="GJN45" s="195"/>
      <c r="GJO45" s="195"/>
      <c r="GJP45" s="195"/>
      <c r="GJQ45" s="195"/>
      <c r="GJR45" s="195"/>
      <c r="GJS45" s="195"/>
      <c r="GJT45" s="195"/>
      <c r="GJU45" s="195"/>
      <c r="GJV45" s="195"/>
      <c r="GJW45" s="195"/>
      <c r="GJX45" s="195"/>
      <c r="GJY45" s="195"/>
      <c r="GJZ45" s="195"/>
      <c r="GKA45" s="195"/>
      <c r="GKB45" s="195"/>
      <c r="GKC45" s="195"/>
      <c r="GKD45" s="195"/>
      <c r="GKE45" s="195"/>
      <c r="GKF45" s="195"/>
      <c r="GKG45" s="195"/>
      <c r="GKH45" s="195"/>
      <c r="GKI45" s="195"/>
      <c r="GKJ45" s="195"/>
      <c r="GKK45" s="195"/>
      <c r="GKL45" s="195"/>
      <c r="GKM45" s="195"/>
      <c r="GKN45" s="195"/>
      <c r="GKO45" s="195"/>
      <c r="GKP45" s="195"/>
      <c r="GKQ45" s="195"/>
      <c r="GKR45" s="195"/>
      <c r="GKS45" s="195"/>
      <c r="GKT45" s="195"/>
      <c r="GKU45" s="195"/>
      <c r="GKV45" s="195"/>
      <c r="GKW45" s="195"/>
      <c r="GKX45" s="195"/>
      <c r="GKY45" s="195"/>
      <c r="GKZ45" s="195"/>
      <c r="GLA45" s="195"/>
      <c r="GLB45" s="195"/>
      <c r="GLC45" s="195"/>
      <c r="GLD45" s="195"/>
      <c r="GLE45" s="195"/>
      <c r="GLF45" s="195"/>
      <c r="GLG45" s="195"/>
      <c r="GLH45" s="195"/>
      <c r="GLI45" s="195"/>
      <c r="GLJ45" s="195"/>
      <c r="GLK45" s="195"/>
      <c r="GLL45" s="195"/>
      <c r="GLM45" s="195"/>
      <c r="GLN45" s="195"/>
      <c r="GLO45" s="195"/>
      <c r="GLP45" s="195"/>
      <c r="GLQ45" s="195"/>
      <c r="GLR45" s="195"/>
      <c r="GLS45" s="195"/>
      <c r="GLT45" s="195"/>
      <c r="GLU45" s="195"/>
      <c r="GLV45" s="195"/>
      <c r="GLW45" s="195"/>
      <c r="GLX45" s="195"/>
      <c r="GLY45" s="195"/>
      <c r="GLZ45" s="195"/>
      <c r="GMA45" s="195"/>
      <c r="GMB45" s="195"/>
      <c r="GMC45" s="195"/>
      <c r="GMD45" s="195"/>
      <c r="GME45" s="195"/>
      <c r="GMF45" s="195"/>
      <c r="GMG45" s="195"/>
      <c r="GMH45" s="195"/>
      <c r="GMI45" s="195"/>
      <c r="GMJ45" s="195"/>
      <c r="GMK45" s="195"/>
      <c r="GML45" s="195"/>
      <c r="GMM45" s="195"/>
      <c r="GMN45" s="195"/>
      <c r="GMO45" s="195"/>
      <c r="GMP45" s="195"/>
      <c r="GMQ45" s="195"/>
      <c r="GMR45" s="195"/>
      <c r="GMS45" s="195"/>
      <c r="GMT45" s="195"/>
      <c r="GMU45" s="195"/>
      <c r="GMV45" s="195"/>
      <c r="GMW45" s="195"/>
      <c r="GMX45" s="195"/>
      <c r="GMY45" s="195"/>
      <c r="GMZ45" s="195"/>
      <c r="GNA45" s="195"/>
      <c r="GNB45" s="195"/>
      <c r="GNC45" s="195"/>
      <c r="GND45" s="195"/>
      <c r="GNE45" s="195"/>
      <c r="GNF45" s="195"/>
      <c r="GNG45" s="195"/>
      <c r="GNH45" s="195"/>
      <c r="GNI45" s="195"/>
      <c r="GNJ45" s="195"/>
      <c r="GNK45" s="195"/>
      <c r="GNL45" s="195"/>
      <c r="GNM45" s="195"/>
      <c r="GNN45" s="195"/>
      <c r="GNO45" s="195"/>
      <c r="GNP45" s="195"/>
      <c r="GNQ45" s="195"/>
      <c r="GNR45" s="195"/>
      <c r="GNS45" s="195"/>
      <c r="GNT45" s="195"/>
      <c r="GNU45" s="195"/>
      <c r="GNV45" s="195"/>
      <c r="GNW45" s="195"/>
      <c r="GNX45" s="195"/>
      <c r="GNY45" s="195"/>
      <c r="GNZ45" s="195"/>
      <c r="GOA45" s="195"/>
      <c r="GOB45" s="195"/>
      <c r="GOC45" s="195"/>
      <c r="GOD45" s="195"/>
      <c r="GOE45" s="195"/>
      <c r="GOF45" s="195"/>
      <c r="GOG45" s="195"/>
      <c r="GOH45" s="195"/>
      <c r="GOI45" s="195"/>
      <c r="GOJ45" s="195"/>
      <c r="GOK45" s="195"/>
      <c r="GOL45" s="195"/>
      <c r="GOM45" s="195"/>
      <c r="GON45" s="195"/>
      <c r="GOO45" s="195"/>
      <c r="GOP45" s="195"/>
      <c r="GOQ45" s="195"/>
      <c r="GOR45" s="195"/>
      <c r="GOS45" s="195"/>
      <c r="GOT45" s="195"/>
      <c r="GOU45" s="195"/>
      <c r="GOV45" s="195"/>
      <c r="GOW45" s="195"/>
      <c r="GOX45" s="195"/>
      <c r="GOY45" s="195"/>
      <c r="GOZ45" s="195"/>
      <c r="GPA45" s="195"/>
      <c r="GPB45" s="195"/>
      <c r="GPC45" s="195"/>
      <c r="GPD45" s="195"/>
      <c r="GPE45" s="195"/>
      <c r="GPF45" s="195"/>
      <c r="GPG45" s="195"/>
      <c r="GPH45" s="195"/>
      <c r="GPI45" s="195"/>
      <c r="GPJ45" s="195"/>
      <c r="GPK45" s="195"/>
      <c r="GPL45" s="195"/>
      <c r="GPM45" s="195"/>
      <c r="GPN45" s="195"/>
      <c r="GPO45" s="195"/>
      <c r="GPP45" s="195"/>
      <c r="GPQ45" s="195"/>
      <c r="GPR45" s="195"/>
      <c r="GPS45" s="195"/>
      <c r="GPT45" s="195"/>
      <c r="GPU45" s="195"/>
      <c r="GPV45" s="195"/>
      <c r="GPW45" s="195"/>
      <c r="GPX45" s="195"/>
      <c r="GPY45" s="195"/>
      <c r="GPZ45" s="195"/>
      <c r="GQA45" s="195"/>
      <c r="GQB45" s="195"/>
      <c r="GQC45" s="195"/>
      <c r="GQD45" s="195"/>
      <c r="GQE45" s="195"/>
      <c r="GQF45" s="195"/>
      <c r="GQG45" s="195"/>
      <c r="GQH45" s="195"/>
      <c r="GQI45" s="195"/>
      <c r="GQJ45" s="195"/>
      <c r="GQK45" s="195"/>
      <c r="GQL45" s="195"/>
      <c r="GQM45" s="195"/>
      <c r="GQN45" s="195"/>
      <c r="GQO45" s="195"/>
      <c r="GQP45" s="195"/>
      <c r="GQQ45" s="195"/>
      <c r="GQR45" s="195"/>
      <c r="GQS45" s="195"/>
      <c r="GQT45" s="195"/>
      <c r="GQU45" s="195"/>
      <c r="GQV45" s="195"/>
      <c r="GQW45" s="195"/>
      <c r="GQX45" s="195"/>
      <c r="GQY45" s="195"/>
      <c r="GQZ45" s="195"/>
      <c r="GRA45" s="195"/>
      <c r="GRB45" s="195"/>
      <c r="GRC45" s="195"/>
      <c r="GRD45" s="195"/>
      <c r="GRE45" s="195"/>
      <c r="GRF45" s="195"/>
      <c r="GRG45" s="195"/>
      <c r="GRH45" s="195"/>
      <c r="GRI45" s="195"/>
      <c r="GRJ45" s="195"/>
      <c r="GRK45" s="195"/>
      <c r="GRL45" s="195"/>
      <c r="GRM45" s="195"/>
      <c r="GRN45" s="195"/>
      <c r="GRO45" s="195"/>
      <c r="GRP45" s="195"/>
      <c r="GRQ45" s="195"/>
      <c r="GRR45" s="195"/>
      <c r="GRS45" s="195"/>
      <c r="GRT45" s="195"/>
      <c r="GRU45" s="195"/>
      <c r="GRV45" s="195"/>
      <c r="GRW45" s="195"/>
      <c r="GRX45" s="195"/>
      <c r="GRY45" s="195"/>
      <c r="GRZ45" s="195"/>
      <c r="GSA45" s="195"/>
      <c r="GSB45" s="195"/>
      <c r="GSC45" s="195"/>
      <c r="GSD45" s="195"/>
      <c r="GSE45" s="195"/>
      <c r="GSF45" s="195"/>
      <c r="GSG45" s="195"/>
      <c r="GSH45" s="195"/>
      <c r="GSI45" s="195"/>
      <c r="GSJ45" s="195"/>
      <c r="GSK45" s="195"/>
      <c r="GSL45" s="195"/>
      <c r="GSM45" s="195"/>
      <c r="GSN45" s="195"/>
      <c r="GSO45" s="195"/>
      <c r="GSP45" s="195"/>
      <c r="GSQ45" s="195"/>
      <c r="GSR45" s="195"/>
      <c r="GSS45" s="195"/>
      <c r="GST45" s="195"/>
      <c r="GSU45" s="195"/>
      <c r="GSV45" s="195"/>
      <c r="GSW45" s="195"/>
      <c r="GSX45" s="195"/>
      <c r="GSY45" s="195"/>
      <c r="GSZ45" s="195"/>
      <c r="GTA45" s="195"/>
      <c r="GTB45" s="195"/>
      <c r="GTC45" s="195"/>
      <c r="GTD45" s="195"/>
      <c r="GTE45" s="195"/>
      <c r="GTF45" s="195"/>
      <c r="GTG45" s="195"/>
      <c r="GTH45" s="195"/>
      <c r="GTI45" s="195"/>
      <c r="GTJ45" s="195"/>
      <c r="GTK45" s="195"/>
      <c r="GTL45" s="195"/>
      <c r="GTM45" s="195"/>
      <c r="GTN45" s="195"/>
      <c r="GTO45" s="195"/>
      <c r="GTP45" s="195"/>
      <c r="GTQ45" s="195"/>
      <c r="GTR45" s="195"/>
      <c r="GTS45" s="195"/>
      <c r="GTT45" s="195"/>
      <c r="GTU45" s="195"/>
      <c r="GTV45" s="195"/>
      <c r="GTW45" s="195"/>
      <c r="GTX45" s="195"/>
      <c r="GTY45" s="195"/>
      <c r="GTZ45" s="195"/>
      <c r="GUA45" s="195"/>
      <c r="GUB45" s="195"/>
      <c r="GUC45" s="195"/>
      <c r="GUD45" s="195"/>
      <c r="GUE45" s="195"/>
      <c r="GUF45" s="195"/>
      <c r="GUG45" s="195"/>
      <c r="GUH45" s="195"/>
      <c r="GUI45" s="195"/>
      <c r="GUJ45" s="195"/>
      <c r="GUK45" s="195"/>
      <c r="GUL45" s="195"/>
      <c r="GUM45" s="195"/>
      <c r="GUN45" s="195"/>
      <c r="GUO45" s="195"/>
      <c r="GUP45" s="195"/>
      <c r="GUQ45" s="195"/>
      <c r="GUR45" s="195"/>
      <c r="GUS45" s="195"/>
      <c r="GUT45" s="195"/>
      <c r="GUU45" s="195"/>
      <c r="GUV45" s="195"/>
      <c r="GUW45" s="195"/>
      <c r="GUX45" s="195"/>
      <c r="GUY45" s="195"/>
      <c r="GUZ45" s="195"/>
      <c r="GVA45" s="195"/>
      <c r="GVB45" s="195"/>
      <c r="GVC45" s="195"/>
      <c r="GVD45" s="195"/>
      <c r="GVE45" s="195"/>
      <c r="GVF45" s="195"/>
      <c r="GVG45" s="195"/>
      <c r="GVH45" s="195"/>
      <c r="GVI45" s="195"/>
      <c r="GVJ45" s="195"/>
      <c r="GVK45" s="195"/>
      <c r="GVL45" s="195"/>
      <c r="GVM45" s="195"/>
      <c r="GVN45" s="195"/>
      <c r="GVO45" s="195"/>
      <c r="GVP45" s="195"/>
      <c r="GVQ45" s="195"/>
      <c r="GVR45" s="195"/>
      <c r="GVS45" s="195"/>
      <c r="GVT45" s="195"/>
      <c r="GVU45" s="195"/>
      <c r="GVV45" s="195"/>
      <c r="GVW45" s="195"/>
      <c r="GVX45" s="195"/>
      <c r="GVY45" s="195"/>
      <c r="GVZ45" s="195"/>
      <c r="GWA45" s="195"/>
      <c r="GWB45" s="195"/>
      <c r="GWC45" s="195"/>
      <c r="GWD45" s="195"/>
      <c r="GWE45" s="195"/>
      <c r="GWF45" s="195"/>
      <c r="GWG45" s="195"/>
      <c r="GWH45" s="195"/>
      <c r="GWI45" s="195"/>
      <c r="GWJ45" s="195"/>
      <c r="GWK45" s="195"/>
      <c r="GWL45" s="195"/>
      <c r="GWM45" s="195"/>
      <c r="GWN45" s="195"/>
      <c r="GWO45" s="195"/>
      <c r="GWP45" s="195"/>
      <c r="GWQ45" s="195"/>
      <c r="GWR45" s="195"/>
      <c r="GWS45" s="195"/>
      <c r="GWT45" s="195"/>
      <c r="GWU45" s="195"/>
      <c r="GWV45" s="195"/>
      <c r="GWW45" s="195"/>
      <c r="GWX45" s="195"/>
      <c r="GWY45" s="195"/>
      <c r="GWZ45" s="195"/>
      <c r="GXA45" s="195"/>
      <c r="GXB45" s="195"/>
      <c r="GXC45" s="195"/>
      <c r="GXD45" s="195"/>
      <c r="GXE45" s="195"/>
      <c r="GXF45" s="195"/>
      <c r="GXG45" s="195"/>
      <c r="GXH45" s="195"/>
      <c r="GXI45" s="195"/>
      <c r="GXJ45" s="195"/>
      <c r="GXK45" s="195"/>
      <c r="GXL45" s="195"/>
      <c r="GXM45" s="195"/>
      <c r="GXN45" s="195"/>
      <c r="GXO45" s="195"/>
      <c r="GXP45" s="195"/>
      <c r="GXQ45" s="195"/>
      <c r="GXR45" s="195"/>
      <c r="GXS45" s="195"/>
      <c r="GXT45" s="195"/>
      <c r="GXU45" s="195"/>
      <c r="GXV45" s="195"/>
      <c r="GXW45" s="195"/>
      <c r="GXX45" s="195"/>
      <c r="GXY45" s="195"/>
      <c r="GXZ45" s="195"/>
      <c r="GYA45" s="195"/>
      <c r="GYB45" s="195"/>
      <c r="GYC45" s="195"/>
      <c r="GYD45" s="195"/>
      <c r="GYE45" s="195"/>
      <c r="GYF45" s="195"/>
      <c r="GYG45" s="195"/>
      <c r="GYH45" s="195"/>
      <c r="GYI45" s="195"/>
      <c r="GYJ45" s="195"/>
      <c r="GYK45" s="195"/>
      <c r="GYL45" s="195"/>
      <c r="GYM45" s="195"/>
      <c r="GYN45" s="195"/>
      <c r="GYO45" s="195"/>
      <c r="GYP45" s="195"/>
      <c r="GYQ45" s="195"/>
      <c r="GYR45" s="195"/>
      <c r="GYS45" s="195"/>
      <c r="GYT45" s="195"/>
      <c r="GYU45" s="195"/>
      <c r="GYV45" s="195"/>
      <c r="GYW45" s="195"/>
      <c r="GYX45" s="195"/>
      <c r="GYY45" s="195"/>
      <c r="GYZ45" s="195"/>
      <c r="GZA45" s="195"/>
      <c r="GZB45" s="195"/>
      <c r="GZC45" s="195"/>
      <c r="GZD45" s="195"/>
      <c r="GZE45" s="195"/>
      <c r="GZF45" s="195"/>
      <c r="GZG45" s="195"/>
      <c r="GZH45" s="195"/>
      <c r="GZI45" s="195"/>
      <c r="GZJ45" s="195"/>
      <c r="GZK45" s="195"/>
      <c r="GZL45" s="195"/>
      <c r="GZM45" s="195"/>
      <c r="GZN45" s="195"/>
      <c r="GZO45" s="195"/>
      <c r="GZP45" s="195"/>
      <c r="GZQ45" s="195"/>
      <c r="GZR45" s="195"/>
      <c r="GZS45" s="195"/>
      <c r="GZT45" s="195"/>
      <c r="GZU45" s="195"/>
      <c r="GZV45" s="195"/>
      <c r="GZW45" s="195"/>
      <c r="GZX45" s="195"/>
      <c r="GZY45" s="195"/>
      <c r="GZZ45" s="195"/>
      <c r="HAA45" s="195"/>
      <c r="HAB45" s="195"/>
      <c r="HAC45" s="195"/>
      <c r="HAD45" s="195"/>
      <c r="HAE45" s="195"/>
      <c r="HAF45" s="195"/>
      <c r="HAG45" s="195"/>
      <c r="HAH45" s="195"/>
      <c r="HAI45" s="195"/>
      <c r="HAJ45" s="195"/>
      <c r="HAK45" s="195"/>
      <c r="HAL45" s="195"/>
      <c r="HAM45" s="195"/>
      <c r="HAN45" s="195"/>
      <c r="HAO45" s="195"/>
      <c r="HAP45" s="195"/>
      <c r="HAQ45" s="195"/>
      <c r="HAR45" s="195"/>
      <c r="HAS45" s="195"/>
      <c r="HAT45" s="195"/>
      <c r="HAU45" s="195"/>
      <c r="HAV45" s="195"/>
      <c r="HAW45" s="195"/>
      <c r="HAX45" s="195"/>
      <c r="HAY45" s="195"/>
      <c r="HAZ45" s="195"/>
      <c r="HBA45" s="195"/>
      <c r="HBB45" s="195"/>
      <c r="HBC45" s="195"/>
      <c r="HBD45" s="195"/>
      <c r="HBE45" s="195"/>
      <c r="HBF45" s="195"/>
      <c r="HBG45" s="195"/>
      <c r="HBH45" s="195"/>
      <c r="HBI45" s="195"/>
      <c r="HBJ45" s="195"/>
      <c r="HBK45" s="195"/>
      <c r="HBL45" s="195"/>
      <c r="HBM45" s="195"/>
      <c r="HBN45" s="195"/>
      <c r="HBO45" s="195"/>
      <c r="HBP45" s="195"/>
      <c r="HBQ45" s="195"/>
      <c r="HBR45" s="195"/>
      <c r="HBS45" s="195"/>
      <c r="HBT45" s="195"/>
      <c r="HBU45" s="195"/>
      <c r="HBV45" s="195"/>
      <c r="HBW45" s="195"/>
      <c r="HBX45" s="195"/>
      <c r="HBY45" s="195"/>
      <c r="HBZ45" s="195"/>
      <c r="HCA45" s="195"/>
      <c r="HCB45" s="195"/>
      <c r="HCC45" s="195"/>
      <c r="HCD45" s="195"/>
      <c r="HCE45" s="195"/>
      <c r="HCF45" s="195"/>
      <c r="HCG45" s="195"/>
      <c r="HCH45" s="195"/>
      <c r="HCI45" s="195"/>
      <c r="HCJ45" s="195"/>
      <c r="HCK45" s="195"/>
      <c r="HCL45" s="195"/>
      <c r="HCM45" s="195"/>
      <c r="HCN45" s="195"/>
      <c r="HCO45" s="195"/>
      <c r="HCP45" s="195"/>
      <c r="HCQ45" s="195"/>
      <c r="HCR45" s="195"/>
      <c r="HCS45" s="195"/>
      <c r="HCT45" s="195"/>
      <c r="HCU45" s="195"/>
      <c r="HCV45" s="195"/>
      <c r="HCW45" s="195"/>
      <c r="HCX45" s="195"/>
      <c r="HCY45" s="195"/>
      <c r="HCZ45" s="195"/>
      <c r="HDA45" s="195"/>
      <c r="HDB45" s="195"/>
      <c r="HDC45" s="195"/>
      <c r="HDD45" s="195"/>
      <c r="HDE45" s="195"/>
      <c r="HDF45" s="195"/>
      <c r="HDG45" s="195"/>
      <c r="HDH45" s="195"/>
      <c r="HDI45" s="195"/>
      <c r="HDJ45" s="195"/>
      <c r="HDK45" s="195"/>
      <c r="HDL45" s="195"/>
      <c r="HDM45" s="195"/>
      <c r="HDN45" s="195"/>
      <c r="HDO45" s="195"/>
      <c r="HDP45" s="195"/>
      <c r="HDQ45" s="195"/>
      <c r="HDR45" s="195"/>
      <c r="HDS45" s="195"/>
      <c r="HDT45" s="195"/>
      <c r="HDU45" s="195"/>
      <c r="HDV45" s="195"/>
      <c r="HDW45" s="195"/>
      <c r="HDX45" s="195"/>
      <c r="HDY45" s="195"/>
      <c r="HDZ45" s="195"/>
      <c r="HEA45" s="195"/>
      <c r="HEB45" s="195"/>
      <c r="HEC45" s="195"/>
      <c r="HED45" s="195"/>
      <c r="HEE45" s="195"/>
      <c r="HEF45" s="195"/>
      <c r="HEG45" s="195"/>
      <c r="HEH45" s="195"/>
      <c r="HEI45" s="195"/>
      <c r="HEJ45" s="195"/>
      <c r="HEK45" s="195"/>
      <c r="HEL45" s="195"/>
      <c r="HEM45" s="195"/>
      <c r="HEN45" s="195"/>
      <c r="HEO45" s="195"/>
      <c r="HEP45" s="195"/>
      <c r="HEQ45" s="195"/>
      <c r="HER45" s="195"/>
      <c r="HES45" s="195"/>
      <c r="HET45" s="195"/>
      <c r="HEU45" s="195"/>
      <c r="HEV45" s="195"/>
      <c r="HEW45" s="195"/>
      <c r="HEX45" s="195"/>
      <c r="HEY45" s="195"/>
      <c r="HEZ45" s="195"/>
      <c r="HFA45" s="195"/>
      <c r="HFB45" s="195"/>
      <c r="HFC45" s="195"/>
      <c r="HFD45" s="195"/>
      <c r="HFE45" s="195"/>
      <c r="HFF45" s="195"/>
      <c r="HFG45" s="195"/>
      <c r="HFH45" s="195"/>
      <c r="HFI45" s="195"/>
      <c r="HFJ45" s="195"/>
      <c r="HFK45" s="195"/>
      <c r="HFL45" s="195"/>
      <c r="HFM45" s="195"/>
      <c r="HFN45" s="195"/>
      <c r="HFO45" s="195"/>
      <c r="HFP45" s="195"/>
      <c r="HFQ45" s="195"/>
      <c r="HFR45" s="195"/>
      <c r="HFS45" s="195"/>
      <c r="HFT45" s="195"/>
      <c r="HFU45" s="195"/>
      <c r="HFV45" s="195"/>
      <c r="HFW45" s="195"/>
      <c r="HFX45" s="195"/>
      <c r="HFY45" s="195"/>
      <c r="HFZ45" s="195"/>
      <c r="HGA45" s="195"/>
      <c r="HGB45" s="195"/>
      <c r="HGC45" s="195"/>
      <c r="HGD45" s="195"/>
      <c r="HGE45" s="195"/>
      <c r="HGF45" s="195"/>
      <c r="HGG45" s="195"/>
      <c r="HGH45" s="195"/>
      <c r="HGI45" s="195"/>
      <c r="HGJ45" s="195"/>
      <c r="HGK45" s="195"/>
      <c r="HGL45" s="195"/>
      <c r="HGM45" s="195"/>
      <c r="HGN45" s="195"/>
      <c r="HGO45" s="195"/>
      <c r="HGP45" s="195"/>
      <c r="HGQ45" s="195"/>
      <c r="HGR45" s="195"/>
      <c r="HGS45" s="195"/>
      <c r="HGT45" s="195"/>
      <c r="HGU45" s="195"/>
      <c r="HGV45" s="195"/>
      <c r="HGW45" s="195"/>
      <c r="HGX45" s="195"/>
      <c r="HGY45" s="195"/>
      <c r="HGZ45" s="195"/>
      <c r="HHA45" s="195"/>
      <c r="HHB45" s="195"/>
      <c r="HHC45" s="195"/>
      <c r="HHD45" s="195"/>
      <c r="HHE45" s="195"/>
      <c r="HHF45" s="195"/>
      <c r="HHG45" s="195"/>
      <c r="HHH45" s="195"/>
      <c r="HHI45" s="195"/>
      <c r="HHJ45" s="195"/>
      <c r="HHK45" s="195"/>
      <c r="HHL45" s="195"/>
      <c r="HHM45" s="195"/>
      <c r="HHN45" s="195"/>
      <c r="HHO45" s="195"/>
      <c r="HHP45" s="195"/>
      <c r="HHQ45" s="195"/>
      <c r="HHR45" s="195"/>
      <c r="HHS45" s="195"/>
      <c r="HHT45" s="195"/>
      <c r="HHU45" s="195"/>
      <c r="HHV45" s="195"/>
      <c r="HHW45" s="195"/>
      <c r="HHX45" s="195"/>
      <c r="HHY45" s="195"/>
      <c r="HHZ45" s="195"/>
      <c r="HIA45" s="195"/>
      <c r="HIB45" s="195"/>
      <c r="HIC45" s="195"/>
      <c r="HID45" s="195"/>
      <c r="HIE45" s="195"/>
      <c r="HIF45" s="195"/>
      <c r="HIG45" s="195"/>
      <c r="HIH45" s="195"/>
      <c r="HII45" s="195"/>
      <c r="HIJ45" s="195"/>
      <c r="HIK45" s="195"/>
      <c r="HIL45" s="195"/>
      <c r="HIM45" s="195"/>
      <c r="HIN45" s="195"/>
      <c r="HIO45" s="195"/>
      <c r="HIP45" s="195"/>
      <c r="HIQ45" s="195"/>
      <c r="HIR45" s="195"/>
      <c r="HIS45" s="195"/>
      <c r="HIT45" s="195"/>
      <c r="HIU45" s="195"/>
      <c r="HIV45" s="195"/>
      <c r="HIW45" s="195"/>
      <c r="HIX45" s="195"/>
      <c r="HIY45" s="195"/>
      <c r="HIZ45" s="195"/>
      <c r="HJA45" s="195"/>
      <c r="HJB45" s="195"/>
      <c r="HJC45" s="195"/>
      <c r="HJD45" s="195"/>
      <c r="HJE45" s="195"/>
      <c r="HJF45" s="195"/>
      <c r="HJG45" s="195"/>
      <c r="HJH45" s="195"/>
      <c r="HJI45" s="195"/>
      <c r="HJJ45" s="195"/>
      <c r="HJK45" s="195"/>
      <c r="HJL45" s="195"/>
      <c r="HJM45" s="195"/>
      <c r="HJN45" s="195"/>
      <c r="HJO45" s="195"/>
      <c r="HJP45" s="195"/>
      <c r="HJQ45" s="195"/>
      <c r="HJR45" s="195"/>
      <c r="HJS45" s="195"/>
      <c r="HJT45" s="195"/>
      <c r="HJU45" s="195"/>
      <c r="HJV45" s="195"/>
      <c r="HJW45" s="195"/>
      <c r="HJX45" s="195"/>
      <c r="HJY45" s="195"/>
      <c r="HJZ45" s="195"/>
      <c r="HKA45" s="195"/>
      <c r="HKB45" s="195"/>
      <c r="HKC45" s="195"/>
      <c r="HKD45" s="195"/>
      <c r="HKE45" s="195"/>
      <c r="HKF45" s="195"/>
      <c r="HKG45" s="195"/>
      <c r="HKH45" s="195"/>
      <c r="HKI45" s="195"/>
      <c r="HKJ45" s="195"/>
      <c r="HKK45" s="195"/>
      <c r="HKL45" s="195"/>
      <c r="HKM45" s="195"/>
      <c r="HKN45" s="195"/>
      <c r="HKO45" s="195"/>
      <c r="HKP45" s="195"/>
      <c r="HKQ45" s="195"/>
      <c r="HKR45" s="195"/>
      <c r="HKS45" s="195"/>
      <c r="HKT45" s="195"/>
      <c r="HKU45" s="195"/>
      <c r="HKV45" s="195"/>
      <c r="HKW45" s="195"/>
      <c r="HKX45" s="195"/>
      <c r="HKY45" s="195"/>
      <c r="HKZ45" s="195"/>
      <c r="HLA45" s="195"/>
      <c r="HLB45" s="195"/>
      <c r="HLC45" s="195"/>
      <c r="HLD45" s="195"/>
      <c r="HLE45" s="195"/>
      <c r="HLF45" s="195"/>
      <c r="HLG45" s="195"/>
      <c r="HLH45" s="195"/>
      <c r="HLI45" s="195"/>
      <c r="HLJ45" s="195"/>
      <c r="HLK45" s="195"/>
      <c r="HLL45" s="195"/>
      <c r="HLM45" s="195"/>
      <c r="HLN45" s="195"/>
      <c r="HLO45" s="195"/>
      <c r="HLP45" s="195"/>
      <c r="HLQ45" s="195"/>
      <c r="HLR45" s="195"/>
      <c r="HLS45" s="195"/>
      <c r="HLT45" s="195"/>
      <c r="HLU45" s="195"/>
      <c r="HLV45" s="195"/>
      <c r="HLW45" s="195"/>
      <c r="HLX45" s="195"/>
      <c r="HLY45" s="195"/>
      <c r="HLZ45" s="195"/>
      <c r="HMA45" s="195"/>
      <c r="HMB45" s="195"/>
      <c r="HMC45" s="195"/>
      <c r="HMD45" s="195"/>
      <c r="HME45" s="195"/>
      <c r="HMF45" s="195"/>
      <c r="HMG45" s="195"/>
      <c r="HMH45" s="195"/>
      <c r="HMI45" s="195"/>
      <c r="HMJ45" s="195"/>
      <c r="HMK45" s="195"/>
      <c r="HML45" s="195"/>
      <c r="HMM45" s="195"/>
      <c r="HMN45" s="195"/>
      <c r="HMO45" s="195"/>
      <c r="HMP45" s="195"/>
      <c r="HMQ45" s="195"/>
      <c r="HMR45" s="195"/>
      <c r="HMS45" s="195"/>
      <c r="HMT45" s="195"/>
      <c r="HMU45" s="195"/>
      <c r="HMV45" s="195"/>
      <c r="HMW45" s="195"/>
      <c r="HMX45" s="195"/>
      <c r="HMY45" s="195"/>
      <c r="HMZ45" s="195"/>
      <c r="HNA45" s="195"/>
      <c r="HNB45" s="195"/>
      <c r="HNC45" s="195"/>
      <c r="HND45" s="195"/>
      <c r="HNE45" s="195"/>
      <c r="HNF45" s="195"/>
      <c r="HNG45" s="195"/>
      <c r="HNH45" s="195"/>
      <c r="HNI45" s="195"/>
      <c r="HNJ45" s="195"/>
      <c r="HNK45" s="195"/>
      <c r="HNL45" s="195"/>
      <c r="HNM45" s="195"/>
      <c r="HNN45" s="195"/>
      <c r="HNO45" s="195"/>
      <c r="HNP45" s="195"/>
      <c r="HNQ45" s="195"/>
      <c r="HNR45" s="195"/>
      <c r="HNS45" s="195"/>
      <c r="HNT45" s="195"/>
      <c r="HNU45" s="195"/>
      <c r="HNV45" s="195"/>
      <c r="HNW45" s="195"/>
      <c r="HNX45" s="195"/>
      <c r="HNY45" s="195"/>
      <c r="HNZ45" s="195"/>
      <c r="HOA45" s="195"/>
      <c r="HOB45" s="195"/>
      <c r="HOC45" s="195"/>
      <c r="HOD45" s="195"/>
      <c r="HOE45" s="195"/>
      <c r="HOF45" s="195"/>
      <c r="HOG45" s="195"/>
      <c r="HOH45" s="195"/>
      <c r="HOI45" s="195"/>
      <c r="HOJ45" s="195"/>
      <c r="HOK45" s="195"/>
      <c r="HOL45" s="195"/>
      <c r="HOM45" s="195"/>
      <c r="HON45" s="195"/>
      <c r="HOO45" s="195"/>
      <c r="HOP45" s="195"/>
      <c r="HOQ45" s="195"/>
      <c r="HOR45" s="195"/>
      <c r="HOS45" s="195"/>
      <c r="HOT45" s="195"/>
      <c r="HOU45" s="195"/>
      <c r="HOV45" s="195"/>
      <c r="HOW45" s="195"/>
      <c r="HOX45" s="195"/>
      <c r="HOY45" s="195"/>
      <c r="HOZ45" s="195"/>
      <c r="HPA45" s="195"/>
      <c r="HPB45" s="195"/>
      <c r="HPC45" s="195"/>
      <c r="HPD45" s="195"/>
      <c r="HPE45" s="195"/>
      <c r="HPF45" s="195"/>
      <c r="HPG45" s="195"/>
      <c r="HPH45" s="195"/>
      <c r="HPI45" s="195"/>
      <c r="HPJ45" s="195"/>
      <c r="HPK45" s="195"/>
      <c r="HPL45" s="195"/>
      <c r="HPM45" s="195"/>
      <c r="HPN45" s="195"/>
      <c r="HPO45" s="195"/>
      <c r="HPP45" s="195"/>
      <c r="HPQ45" s="195"/>
      <c r="HPR45" s="195"/>
      <c r="HPS45" s="195"/>
      <c r="HPT45" s="195"/>
      <c r="HPU45" s="195"/>
      <c r="HPV45" s="195"/>
      <c r="HPW45" s="195"/>
      <c r="HPX45" s="195"/>
      <c r="HPY45" s="195"/>
      <c r="HPZ45" s="195"/>
      <c r="HQA45" s="195"/>
      <c r="HQB45" s="195"/>
      <c r="HQC45" s="195"/>
      <c r="HQD45" s="195"/>
      <c r="HQE45" s="195"/>
      <c r="HQF45" s="195"/>
      <c r="HQG45" s="195"/>
      <c r="HQH45" s="195"/>
      <c r="HQI45" s="195"/>
      <c r="HQJ45" s="195"/>
      <c r="HQK45" s="195"/>
      <c r="HQL45" s="195"/>
      <c r="HQM45" s="195"/>
      <c r="HQN45" s="195"/>
      <c r="HQO45" s="195"/>
      <c r="HQP45" s="195"/>
      <c r="HQQ45" s="195"/>
      <c r="HQR45" s="195"/>
      <c r="HQS45" s="195"/>
      <c r="HQT45" s="195"/>
      <c r="HQU45" s="195"/>
      <c r="HQV45" s="195"/>
      <c r="HQW45" s="195"/>
      <c r="HQX45" s="195"/>
      <c r="HQY45" s="195"/>
      <c r="HQZ45" s="195"/>
      <c r="HRA45" s="195"/>
      <c r="HRB45" s="195"/>
      <c r="HRC45" s="195"/>
      <c r="HRD45" s="195"/>
      <c r="HRE45" s="195"/>
      <c r="HRF45" s="195"/>
      <c r="HRG45" s="195"/>
      <c r="HRH45" s="195"/>
      <c r="HRI45" s="195"/>
      <c r="HRJ45" s="195"/>
      <c r="HRK45" s="195"/>
      <c r="HRL45" s="195"/>
      <c r="HRM45" s="195"/>
      <c r="HRN45" s="195"/>
      <c r="HRO45" s="195"/>
      <c r="HRP45" s="195"/>
      <c r="HRQ45" s="195"/>
      <c r="HRR45" s="195"/>
      <c r="HRS45" s="195"/>
      <c r="HRT45" s="195"/>
      <c r="HRU45" s="195"/>
      <c r="HRV45" s="195"/>
      <c r="HRW45" s="195"/>
      <c r="HRX45" s="195"/>
      <c r="HRY45" s="195"/>
      <c r="HRZ45" s="195"/>
      <c r="HSA45" s="195"/>
      <c r="HSB45" s="195"/>
      <c r="HSC45" s="195"/>
      <c r="HSD45" s="195"/>
      <c r="HSE45" s="195"/>
      <c r="HSF45" s="195"/>
      <c r="HSG45" s="195"/>
      <c r="HSH45" s="195"/>
      <c r="HSI45" s="195"/>
      <c r="HSJ45" s="195"/>
      <c r="HSK45" s="195"/>
      <c r="HSL45" s="195"/>
      <c r="HSM45" s="195"/>
      <c r="HSN45" s="195"/>
      <c r="HSO45" s="195"/>
      <c r="HSP45" s="195"/>
      <c r="HSQ45" s="195"/>
      <c r="HSR45" s="195"/>
      <c r="HSS45" s="195"/>
      <c r="HST45" s="195"/>
      <c r="HSU45" s="195"/>
      <c r="HSV45" s="195"/>
      <c r="HSW45" s="195"/>
      <c r="HSX45" s="195"/>
      <c r="HSY45" s="195"/>
      <c r="HSZ45" s="195"/>
      <c r="HTA45" s="195"/>
      <c r="HTB45" s="195"/>
      <c r="HTC45" s="195"/>
      <c r="HTD45" s="195"/>
      <c r="HTE45" s="195"/>
      <c r="HTF45" s="195"/>
      <c r="HTG45" s="195"/>
      <c r="HTH45" s="195"/>
      <c r="HTI45" s="195"/>
      <c r="HTJ45" s="195"/>
      <c r="HTK45" s="195"/>
      <c r="HTL45" s="195"/>
      <c r="HTM45" s="195"/>
      <c r="HTN45" s="195"/>
      <c r="HTO45" s="195"/>
      <c r="HTP45" s="195"/>
      <c r="HTQ45" s="195"/>
      <c r="HTR45" s="195"/>
      <c r="HTS45" s="195"/>
      <c r="HTT45" s="195"/>
      <c r="HTU45" s="195"/>
      <c r="HTV45" s="195"/>
      <c r="HTW45" s="195"/>
      <c r="HTX45" s="195"/>
      <c r="HTY45" s="195"/>
      <c r="HTZ45" s="195"/>
      <c r="HUA45" s="195"/>
      <c r="HUB45" s="195"/>
      <c r="HUC45" s="195"/>
      <c r="HUD45" s="195"/>
      <c r="HUE45" s="195"/>
      <c r="HUF45" s="195"/>
      <c r="HUG45" s="195"/>
      <c r="HUH45" s="195"/>
      <c r="HUI45" s="195"/>
      <c r="HUJ45" s="195"/>
      <c r="HUK45" s="195"/>
      <c r="HUL45" s="195"/>
      <c r="HUM45" s="195"/>
      <c r="HUN45" s="195"/>
      <c r="HUO45" s="195"/>
      <c r="HUP45" s="195"/>
      <c r="HUQ45" s="195"/>
      <c r="HUR45" s="195"/>
      <c r="HUS45" s="195"/>
      <c r="HUT45" s="195"/>
      <c r="HUU45" s="195"/>
      <c r="HUV45" s="195"/>
      <c r="HUW45" s="195"/>
      <c r="HUX45" s="195"/>
      <c r="HUY45" s="195"/>
      <c r="HUZ45" s="195"/>
      <c r="HVA45" s="195"/>
      <c r="HVB45" s="195"/>
      <c r="HVC45" s="195"/>
      <c r="HVD45" s="195"/>
      <c r="HVE45" s="195"/>
      <c r="HVF45" s="195"/>
      <c r="HVG45" s="195"/>
      <c r="HVH45" s="195"/>
      <c r="HVI45" s="195"/>
      <c r="HVJ45" s="195"/>
      <c r="HVK45" s="195"/>
      <c r="HVL45" s="195"/>
      <c r="HVM45" s="195"/>
      <c r="HVN45" s="195"/>
      <c r="HVO45" s="195"/>
      <c r="HVP45" s="195"/>
      <c r="HVQ45" s="195"/>
      <c r="HVR45" s="195"/>
      <c r="HVS45" s="195"/>
      <c r="HVT45" s="195"/>
      <c r="HVU45" s="195"/>
      <c r="HVV45" s="195"/>
      <c r="HVW45" s="195"/>
      <c r="HVX45" s="195"/>
      <c r="HVY45" s="195"/>
      <c r="HVZ45" s="195"/>
      <c r="HWA45" s="195"/>
      <c r="HWB45" s="195"/>
      <c r="HWC45" s="195"/>
      <c r="HWD45" s="195"/>
      <c r="HWE45" s="195"/>
      <c r="HWF45" s="195"/>
      <c r="HWG45" s="195"/>
      <c r="HWH45" s="195"/>
      <c r="HWI45" s="195"/>
      <c r="HWJ45" s="195"/>
      <c r="HWK45" s="195"/>
      <c r="HWL45" s="195"/>
      <c r="HWM45" s="195"/>
      <c r="HWN45" s="195"/>
      <c r="HWO45" s="195"/>
      <c r="HWP45" s="195"/>
      <c r="HWQ45" s="195"/>
      <c r="HWR45" s="195"/>
      <c r="HWS45" s="195"/>
      <c r="HWT45" s="195"/>
      <c r="HWU45" s="195"/>
      <c r="HWV45" s="195"/>
      <c r="HWW45" s="195"/>
      <c r="HWX45" s="195"/>
      <c r="HWY45" s="195"/>
      <c r="HWZ45" s="195"/>
      <c r="HXA45" s="195"/>
      <c r="HXB45" s="195"/>
      <c r="HXC45" s="195"/>
      <c r="HXD45" s="195"/>
      <c r="HXE45" s="195"/>
      <c r="HXF45" s="195"/>
      <c r="HXG45" s="195"/>
      <c r="HXH45" s="195"/>
      <c r="HXI45" s="195"/>
      <c r="HXJ45" s="195"/>
      <c r="HXK45" s="195"/>
      <c r="HXL45" s="195"/>
      <c r="HXM45" s="195"/>
      <c r="HXN45" s="195"/>
      <c r="HXO45" s="195"/>
      <c r="HXP45" s="195"/>
      <c r="HXQ45" s="195"/>
      <c r="HXR45" s="195"/>
      <c r="HXS45" s="195"/>
      <c r="HXT45" s="195"/>
      <c r="HXU45" s="195"/>
      <c r="HXV45" s="195"/>
      <c r="HXW45" s="195"/>
      <c r="HXX45" s="195"/>
      <c r="HXY45" s="195"/>
      <c r="HXZ45" s="195"/>
      <c r="HYA45" s="195"/>
      <c r="HYB45" s="195"/>
      <c r="HYC45" s="195"/>
      <c r="HYD45" s="195"/>
      <c r="HYE45" s="195"/>
      <c r="HYF45" s="195"/>
      <c r="HYG45" s="195"/>
      <c r="HYH45" s="195"/>
      <c r="HYI45" s="195"/>
      <c r="HYJ45" s="195"/>
      <c r="HYK45" s="195"/>
      <c r="HYL45" s="195"/>
      <c r="HYM45" s="195"/>
      <c r="HYN45" s="195"/>
      <c r="HYO45" s="195"/>
      <c r="HYP45" s="195"/>
      <c r="HYQ45" s="195"/>
      <c r="HYR45" s="195"/>
      <c r="HYS45" s="195"/>
      <c r="HYT45" s="195"/>
      <c r="HYU45" s="195"/>
      <c r="HYV45" s="195"/>
      <c r="HYW45" s="195"/>
      <c r="HYX45" s="195"/>
      <c r="HYY45" s="195"/>
      <c r="HYZ45" s="195"/>
      <c r="HZA45" s="195"/>
      <c r="HZB45" s="195"/>
      <c r="HZC45" s="195"/>
      <c r="HZD45" s="195"/>
      <c r="HZE45" s="195"/>
      <c r="HZF45" s="195"/>
      <c r="HZG45" s="195"/>
      <c r="HZH45" s="195"/>
      <c r="HZI45" s="195"/>
      <c r="HZJ45" s="195"/>
      <c r="HZK45" s="195"/>
      <c r="HZL45" s="195"/>
      <c r="HZM45" s="195"/>
      <c r="HZN45" s="195"/>
      <c r="HZO45" s="195"/>
      <c r="HZP45" s="195"/>
      <c r="HZQ45" s="195"/>
      <c r="HZR45" s="195"/>
      <c r="HZS45" s="195"/>
      <c r="HZT45" s="195"/>
      <c r="HZU45" s="195"/>
      <c r="HZV45" s="195"/>
      <c r="HZW45" s="195"/>
      <c r="HZX45" s="195"/>
      <c r="HZY45" s="195"/>
      <c r="HZZ45" s="195"/>
      <c r="IAA45" s="195"/>
      <c r="IAB45" s="195"/>
      <c r="IAC45" s="195"/>
      <c r="IAD45" s="195"/>
      <c r="IAE45" s="195"/>
      <c r="IAF45" s="195"/>
      <c r="IAG45" s="195"/>
      <c r="IAH45" s="195"/>
      <c r="IAI45" s="195"/>
      <c r="IAJ45" s="195"/>
      <c r="IAK45" s="195"/>
      <c r="IAL45" s="195"/>
      <c r="IAM45" s="195"/>
      <c r="IAN45" s="195"/>
      <c r="IAO45" s="195"/>
      <c r="IAP45" s="195"/>
      <c r="IAQ45" s="195"/>
      <c r="IAR45" s="195"/>
      <c r="IAS45" s="195"/>
      <c r="IAT45" s="195"/>
      <c r="IAU45" s="195"/>
      <c r="IAV45" s="195"/>
      <c r="IAW45" s="195"/>
      <c r="IAX45" s="195"/>
      <c r="IAY45" s="195"/>
      <c r="IAZ45" s="195"/>
      <c r="IBA45" s="195"/>
      <c r="IBB45" s="195"/>
      <c r="IBC45" s="195"/>
      <c r="IBD45" s="195"/>
      <c r="IBE45" s="195"/>
      <c r="IBF45" s="195"/>
      <c r="IBG45" s="195"/>
      <c r="IBH45" s="195"/>
      <c r="IBI45" s="195"/>
      <c r="IBJ45" s="195"/>
      <c r="IBK45" s="195"/>
      <c r="IBL45" s="195"/>
      <c r="IBM45" s="195"/>
      <c r="IBN45" s="195"/>
      <c r="IBO45" s="195"/>
      <c r="IBP45" s="195"/>
      <c r="IBQ45" s="195"/>
      <c r="IBR45" s="195"/>
      <c r="IBS45" s="195"/>
      <c r="IBT45" s="195"/>
      <c r="IBU45" s="195"/>
      <c r="IBV45" s="195"/>
      <c r="IBW45" s="195"/>
      <c r="IBX45" s="195"/>
      <c r="IBY45" s="195"/>
      <c r="IBZ45" s="195"/>
      <c r="ICA45" s="195"/>
      <c r="ICB45" s="195"/>
      <c r="ICC45" s="195"/>
      <c r="ICD45" s="195"/>
      <c r="ICE45" s="195"/>
      <c r="ICF45" s="195"/>
      <c r="ICG45" s="195"/>
      <c r="ICH45" s="195"/>
      <c r="ICI45" s="195"/>
      <c r="ICJ45" s="195"/>
      <c r="ICK45" s="195"/>
      <c r="ICL45" s="195"/>
      <c r="ICM45" s="195"/>
      <c r="ICN45" s="195"/>
      <c r="ICO45" s="195"/>
      <c r="ICP45" s="195"/>
      <c r="ICQ45" s="195"/>
      <c r="ICR45" s="195"/>
      <c r="ICS45" s="195"/>
      <c r="ICT45" s="195"/>
      <c r="ICU45" s="195"/>
      <c r="ICV45" s="195"/>
      <c r="ICW45" s="195"/>
      <c r="ICX45" s="195"/>
      <c r="ICY45" s="195"/>
      <c r="ICZ45" s="195"/>
      <c r="IDA45" s="195"/>
      <c r="IDB45" s="195"/>
      <c r="IDC45" s="195"/>
      <c r="IDD45" s="195"/>
      <c r="IDE45" s="195"/>
      <c r="IDF45" s="195"/>
      <c r="IDG45" s="195"/>
      <c r="IDH45" s="195"/>
      <c r="IDI45" s="195"/>
      <c r="IDJ45" s="195"/>
      <c r="IDK45" s="195"/>
      <c r="IDL45" s="195"/>
      <c r="IDM45" s="195"/>
      <c r="IDN45" s="195"/>
      <c r="IDO45" s="195"/>
      <c r="IDP45" s="195"/>
      <c r="IDQ45" s="195"/>
      <c r="IDR45" s="195"/>
      <c r="IDS45" s="195"/>
      <c r="IDT45" s="195"/>
      <c r="IDU45" s="195"/>
      <c r="IDV45" s="195"/>
      <c r="IDW45" s="195"/>
      <c r="IDX45" s="195"/>
      <c r="IDY45" s="195"/>
      <c r="IDZ45" s="195"/>
      <c r="IEA45" s="195"/>
      <c r="IEB45" s="195"/>
      <c r="IEC45" s="195"/>
      <c r="IED45" s="195"/>
      <c r="IEE45" s="195"/>
      <c r="IEF45" s="195"/>
      <c r="IEG45" s="195"/>
      <c r="IEH45" s="195"/>
      <c r="IEI45" s="195"/>
      <c r="IEJ45" s="195"/>
      <c r="IEK45" s="195"/>
      <c r="IEL45" s="195"/>
      <c r="IEM45" s="195"/>
      <c r="IEN45" s="195"/>
      <c r="IEO45" s="195"/>
      <c r="IEP45" s="195"/>
      <c r="IEQ45" s="195"/>
      <c r="IER45" s="195"/>
      <c r="IES45" s="195"/>
      <c r="IET45" s="195"/>
      <c r="IEU45" s="195"/>
      <c r="IEV45" s="195"/>
      <c r="IEW45" s="195"/>
      <c r="IEX45" s="195"/>
      <c r="IEY45" s="195"/>
      <c r="IEZ45" s="195"/>
      <c r="IFA45" s="195"/>
      <c r="IFB45" s="195"/>
      <c r="IFC45" s="195"/>
      <c r="IFD45" s="195"/>
      <c r="IFE45" s="195"/>
      <c r="IFF45" s="195"/>
      <c r="IFG45" s="195"/>
      <c r="IFH45" s="195"/>
      <c r="IFI45" s="195"/>
      <c r="IFJ45" s="195"/>
      <c r="IFK45" s="195"/>
      <c r="IFL45" s="195"/>
      <c r="IFM45" s="195"/>
      <c r="IFN45" s="195"/>
      <c r="IFO45" s="195"/>
      <c r="IFP45" s="195"/>
      <c r="IFQ45" s="195"/>
      <c r="IFR45" s="195"/>
      <c r="IFS45" s="195"/>
      <c r="IFT45" s="195"/>
      <c r="IFU45" s="195"/>
      <c r="IFV45" s="195"/>
      <c r="IFW45" s="195"/>
      <c r="IFX45" s="195"/>
      <c r="IFY45" s="195"/>
      <c r="IFZ45" s="195"/>
      <c r="IGA45" s="195"/>
      <c r="IGB45" s="195"/>
      <c r="IGC45" s="195"/>
      <c r="IGD45" s="195"/>
      <c r="IGE45" s="195"/>
      <c r="IGF45" s="195"/>
      <c r="IGG45" s="195"/>
      <c r="IGH45" s="195"/>
      <c r="IGI45" s="195"/>
      <c r="IGJ45" s="195"/>
      <c r="IGK45" s="195"/>
      <c r="IGL45" s="195"/>
      <c r="IGM45" s="195"/>
      <c r="IGN45" s="195"/>
      <c r="IGO45" s="195"/>
      <c r="IGP45" s="195"/>
      <c r="IGQ45" s="195"/>
      <c r="IGR45" s="195"/>
      <c r="IGS45" s="195"/>
      <c r="IGT45" s="195"/>
      <c r="IGU45" s="195"/>
      <c r="IGV45" s="195"/>
      <c r="IGW45" s="195"/>
      <c r="IGX45" s="195"/>
      <c r="IGY45" s="195"/>
      <c r="IGZ45" s="195"/>
      <c r="IHA45" s="195"/>
      <c r="IHB45" s="195"/>
      <c r="IHC45" s="195"/>
      <c r="IHD45" s="195"/>
      <c r="IHE45" s="195"/>
      <c r="IHF45" s="195"/>
      <c r="IHG45" s="195"/>
      <c r="IHH45" s="195"/>
      <c r="IHI45" s="195"/>
      <c r="IHJ45" s="195"/>
      <c r="IHK45" s="195"/>
      <c r="IHL45" s="195"/>
      <c r="IHM45" s="195"/>
      <c r="IHN45" s="195"/>
      <c r="IHO45" s="195"/>
      <c r="IHP45" s="195"/>
      <c r="IHQ45" s="195"/>
      <c r="IHR45" s="195"/>
      <c r="IHS45" s="195"/>
      <c r="IHT45" s="195"/>
      <c r="IHU45" s="195"/>
      <c r="IHV45" s="195"/>
      <c r="IHW45" s="195"/>
      <c r="IHX45" s="195"/>
      <c r="IHY45" s="195"/>
      <c r="IHZ45" s="195"/>
      <c r="IIA45" s="195"/>
      <c r="IIB45" s="195"/>
      <c r="IIC45" s="195"/>
      <c r="IID45" s="195"/>
      <c r="IIE45" s="195"/>
      <c r="IIF45" s="195"/>
      <c r="IIG45" s="195"/>
      <c r="IIH45" s="195"/>
      <c r="III45" s="195"/>
      <c r="IIJ45" s="195"/>
      <c r="IIK45" s="195"/>
      <c r="IIL45" s="195"/>
      <c r="IIM45" s="195"/>
      <c r="IIN45" s="195"/>
      <c r="IIO45" s="195"/>
      <c r="IIP45" s="195"/>
      <c r="IIQ45" s="195"/>
      <c r="IIR45" s="195"/>
      <c r="IIS45" s="195"/>
      <c r="IIT45" s="195"/>
      <c r="IIU45" s="195"/>
      <c r="IIV45" s="195"/>
      <c r="IIW45" s="195"/>
      <c r="IIX45" s="195"/>
      <c r="IIY45" s="195"/>
      <c r="IIZ45" s="195"/>
      <c r="IJA45" s="195"/>
      <c r="IJB45" s="195"/>
      <c r="IJC45" s="195"/>
      <c r="IJD45" s="195"/>
      <c r="IJE45" s="195"/>
      <c r="IJF45" s="195"/>
      <c r="IJG45" s="195"/>
      <c r="IJH45" s="195"/>
      <c r="IJI45" s="195"/>
      <c r="IJJ45" s="195"/>
      <c r="IJK45" s="195"/>
      <c r="IJL45" s="195"/>
      <c r="IJM45" s="195"/>
      <c r="IJN45" s="195"/>
      <c r="IJO45" s="195"/>
      <c r="IJP45" s="195"/>
      <c r="IJQ45" s="195"/>
      <c r="IJR45" s="195"/>
      <c r="IJS45" s="195"/>
      <c r="IJT45" s="195"/>
      <c r="IJU45" s="195"/>
      <c r="IJV45" s="195"/>
      <c r="IJW45" s="195"/>
      <c r="IJX45" s="195"/>
      <c r="IJY45" s="195"/>
      <c r="IJZ45" s="195"/>
      <c r="IKA45" s="195"/>
      <c r="IKB45" s="195"/>
      <c r="IKC45" s="195"/>
      <c r="IKD45" s="195"/>
      <c r="IKE45" s="195"/>
      <c r="IKF45" s="195"/>
      <c r="IKG45" s="195"/>
      <c r="IKH45" s="195"/>
      <c r="IKI45" s="195"/>
      <c r="IKJ45" s="195"/>
      <c r="IKK45" s="195"/>
      <c r="IKL45" s="195"/>
      <c r="IKM45" s="195"/>
      <c r="IKN45" s="195"/>
      <c r="IKO45" s="195"/>
      <c r="IKP45" s="195"/>
      <c r="IKQ45" s="195"/>
      <c r="IKR45" s="195"/>
      <c r="IKS45" s="195"/>
      <c r="IKT45" s="195"/>
      <c r="IKU45" s="195"/>
      <c r="IKV45" s="195"/>
      <c r="IKW45" s="195"/>
      <c r="IKX45" s="195"/>
      <c r="IKY45" s="195"/>
      <c r="IKZ45" s="195"/>
      <c r="ILA45" s="195"/>
      <c r="ILB45" s="195"/>
      <c r="ILC45" s="195"/>
      <c r="ILD45" s="195"/>
      <c r="ILE45" s="195"/>
      <c r="ILF45" s="195"/>
      <c r="ILG45" s="195"/>
      <c r="ILH45" s="195"/>
      <c r="ILI45" s="195"/>
      <c r="ILJ45" s="195"/>
      <c r="ILK45" s="195"/>
      <c r="ILL45" s="195"/>
      <c r="ILM45" s="195"/>
      <c r="ILN45" s="195"/>
      <c r="ILO45" s="195"/>
      <c r="ILP45" s="195"/>
      <c r="ILQ45" s="195"/>
      <c r="ILR45" s="195"/>
      <c r="ILS45" s="195"/>
      <c r="ILT45" s="195"/>
      <c r="ILU45" s="195"/>
      <c r="ILV45" s="195"/>
      <c r="ILW45" s="195"/>
      <c r="ILX45" s="195"/>
      <c r="ILY45" s="195"/>
      <c r="ILZ45" s="195"/>
      <c r="IMA45" s="195"/>
      <c r="IMB45" s="195"/>
      <c r="IMC45" s="195"/>
      <c r="IMD45" s="195"/>
      <c r="IME45" s="195"/>
      <c r="IMF45" s="195"/>
      <c r="IMG45" s="195"/>
      <c r="IMH45" s="195"/>
      <c r="IMI45" s="195"/>
      <c r="IMJ45" s="195"/>
      <c r="IMK45" s="195"/>
      <c r="IML45" s="195"/>
      <c r="IMM45" s="195"/>
      <c r="IMN45" s="195"/>
      <c r="IMO45" s="195"/>
      <c r="IMP45" s="195"/>
      <c r="IMQ45" s="195"/>
      <c r="IMR45" s="195"/>
      <c r="IMS45" s="195"/>
      <c r="IMT45" s="195"/>
      <c r="IMU45" s="195"/>
      <c r="IMV45" s="195"/>
      <c r="IMW45" s="195"/>
      <c r="IMX45" s="195"/>
      <c r="IMY45" s="195"/>
      <c r="IMZ45" s="195"/>
      <c r="INA45" s="195"/>
      <c r="INB45" s="195"/>
      <c r="INC45" s="195"/>
      <c r="IND45" s="195"/>
      <c r="INE45" s="195"/>
      <c r="INF45" s="195"/>
      <c r="ING45" s="195"/>
      <c r="INH45" s="195"/>
      <c r="INI45" s="195"/>
      <c r="INJ45" s="195"/>
      <c r="INK45" s="195"/>
      <c r="INL45" s="195"/>
      <c r="INM45" s="195"/>
      <c r="INN45" s="195"/>
      <c r="INO45" s="195"/>
      <c r="INP45" s="195"/>
      <c r="INQ45" s="195"/>
      <c r="INR45" s="195"/>
      <c r="INS45" s="195"/>
      <c r="INT45" s="195"/>
      <c r="INU45" s="195"/>
      <c r="INV45" s="195"/>
      <c r="INW45" s="195"/>
      <c r="INX45" s="195"/>
      <c r="INY45" s="195"/>
      <c r="INZ45" s="195"/>
      <c r="IOA45" s="195"/>
      <c r="IOB45" s="195"/>
      <c r="IOC45" s="195"/>
      <c r="IOD45" s="195"/>
      <c r="IOE45" s="195"/>
      <c r="IOF45" s="195"/>
      <c r="IOG45" s="195"/>
      <c r="IOH45" s="195"/>
      <c r="IOI45" s="195"/>
      <c r="IOJ45" s="195"/>
      <c r="IOK45" s="195"/>
      <c r="IOL45" s="195"/>
      <c r="IOM45" s="195"/>
      <c r="ION45" s="195"/>
      <c r="IOO45" s="195"/>
      <c r="IOP45" s="195"/>
      <c r="IOQ45" s="195"/>
      <c r="IOR45" s="195"/>
      <c r="IOS45" s="195"/>
      <c r="IOT45" s="195"/>
      <c r="IOU45" s="195"/>
      <c r="IOV45" s="195"/>
      <c r="IOW45" s="195"/>
      <c r="IOX45" s="195"/>
      <c r="IOY45" s="195"/>
      <c r="IOZ45" s="195"/>
      <c r="IPA45" s="195"/>
      <c r="IPB45" s="195"/>
      <c r="IPC45" s="195"/>
      <c r="IPD45" s="195"/>
      <c r="IPE45" s="195"/>
      <c r="IPF45" s="195"/>
      <c r="IPG45" s="195"/>
      <c r="IPH45" s="195"/>
      <c r="IPI45" s="195"/>
      <c r="IPJ45" s="195"/>
      <c r="IPK45" s="195"/>
      <c r="IPL45" s="195"/>
      <c r="IPM45" s="195"/>
      <c r="IPN45" s="195"/>
      <c r="IPO45" s="195"/>
      <c r="IPP45" s="195"/>
      <c r="IPQ45" s="195"/>
      <c r="IPR45" s="195"/>
      <c r="IPS45" s="195"/>
      <c r="IPT45" s="195"/>
      <c r="IPU45" s="195"/>
      <c r="IPV45" s="195"/>
      <c r="IPW45" s="195"/>
      <c r="IPX45" s="195"/>
      <c r="IPY45" s="195"/>
      <c r="IPZ45" s="195"/>
      <c r="IQA45" s="195"/>
      <c r="IQB45" s="195"/>
      <c r="IQC45" s="195"/>
      <c r="IQD45" s="195"/>
      <c r="IQE45" s="195"/>
      <c r="IQF45" s="195"/>
      <c r="IQG45" s="195"/>
      <c r="IQH45" s="195"/>
      <c r="IQI45" s="195"/>
      <c r="IQJ45" s="195"/>
      <c r="IQK45" s="195"/>
      <c r="IQL45" s="195"/>
      <c r="IQM45" s="195"/>
      <c r="IQN45" s="195"/>
      <c r="IQO45" s="195"/>
      <c r="IQP45" s="195"/>
      <c r="IQQ45" s="195"/>
      <c r="IQR45" s="195"/>
      <c r="IQS45" s="195"/>
      <c r="IQT45" s="195"/>
      <c r="IQU45" s="195"/>
      <c r="IQV45" s="195"/>
      <c r="IQW45" s="195"/>
      <c r="IQX45" s="195"/>
      <c r="IQY45" s="195"/>
      <c r="IQZ45" s="195"/>
      <c r="IRA45" s="195"/>
      <c r="IRB45" s="195"/>
      <c r="IRC45" s="195"/>
      <c r="IRD45" s="195"/>
      <c r="IRE45" s="195"/>
      <c r="IRF45" s="195"/>
      <c r="IRG45" s="195"/>
      <c r="IRH45" s="195"/>
      <c r="IRI45" s="195"/>
      <c r="IRJ45" s="195"/>
      <c r="IRK45" s="195"/>
      <c r="IRL45" s="195"/>
      <c r="IRM45" s="195"/>
      <c r="IRN45" s="195"/>
      <c r="IRO45" s="195"/>
      <c r="IRP45" s="195"/>
      <c r="IRQ45" s="195"/>
      <c r="IRR45" s="195"/>
      <c r="IRS45" s="195"/>
      <c r="IRT45" s="195"/>
      <c r="IRU45" s="195"/>
      <c r="IRV45" s="195"/>
      <c r="IRW45" s="195"/>
      <c r="IRX45" s="195"/>
      <c r="IRY45" s="195"/>
      <c r="IRZ45" s="195"/>
      <c r="ISA45" s="195"/>
      <c r="ISB45" s="195"/>
      <c r="ISC45" s="195"/>
      <c r="ISD45" s="195"/>
      <c r="ISE45" s="195"/>
      <c r="ISF45" s="195"/>
      <c r="ISG45" s="195"/>
      <c r="ISH45" s="195"/>
      <c r="ISI45" s="195"/>
      <c r="ISJ45" s="195"/>
      <c r="ISK45" s="195"/>
      <c r="ISL45" s="195"/>
      <c r="ISM45" s="195"/>
      <c r="ISN45" s="195"/>
      <c r="ISO45" s="195"/>
      <c r="ISP45" s="195"/>
      <c r="ISQ45" s="195"/>
      <c r="ISR45" s="195"/>
      <c r="ISS45" s="195"/>
      <c r="IST45" s="195"/>
      <c r="ISU45" s="195"/>
      <c r="ISV45" s="195"/>
      <c r="ISW45" s="195"/>
      <c r="ISX45" s="195"/>
      <c r="ISY45" s="195"/>
      <c r="ISZ45" s="195"/>
      <c r="ITA45" s="195"/>
      <c r="ITB45" s="195"/>
      <c r="ITC45" s="195"/>
      <c r="ITD45" s="195"/>
      <c r="ITE45" s="195"/>
      <c r="ITF45" s="195"/>
      <c r="ITG45" s="195"/>
      <c r="ITH45" s="195"/>
      <c r="ITI45" s="195"/>
      <c r="ITJ45" s="195"/>
      <c r="ITK45" s="195"/>
      <c r="ITL45" s="195"/>
      <c r="ITM45" s="195"/>
      <c r="ITN45" s="195"/>
      <c r="ITO45" s="195"/>
      <c r="ITP45" s="195"/>
      <c r="ITQ45" s="195"/>
      <c r="ITR45" s="195"/>
      <c r="ITS45" s="195"/>
      <c r="ITT45" s="195"/>
      <c r="ITU45" s="195"/>
      <c r="ITV45" s="195"/>
      <c r="ITW45" s="195"/>
      <c r="ITX45" s="195"/>
      <c r="ITY45" s="195"/>
      <c r="ITZ45" s="195"/>
      <c r="IUA45" s="195"/>
      <c r="IUB45" s="195"/>
      <c r="IUC45" s="195"/>
      <c r="IUD45" s="195"/>
      <c r="IUE45" s="195"/>
      <c r="IUF45" s="195"/>
      <c r="IUG45" s="195"/>
      <c r="IUH45" s="195"/>
      <c r="IUI45" s="195"/>
      <c r="IUJ45" s="195"/>
      <c r="IUK45" s="195"/>
      <c r="IUL45" s="195"/>
      <c r="IUM45" s="195"/>
      <c r="IUN45" s="195"/>
      <c r="IUO45" s="195"/>
      <c r="IUP45" s="195"/>
      <c r="IUQ45" s="195"/>
      <c r="IUR45" s="195"/>
      <c r="IUS45" s="195"/>
      <c r="IUT45" s="195"/>
      <c r="IUU45" s="195"/>
      <c r="IUV45" s="195"/>
      <c r="IUW45" s="195"/>
      <c r="IUX45" s="195"/>
      <c r="IUY45" s="195"/>
      <c r="IUZ45" s="195"/>
      <c r="IVA45" s="195"/>
      <c r="IVB45" s="195"/>
      <c r="IVC45" s="195"/>
      <c r="IVD45" s="195"/>
      <c r="IVE45" s="195"/>
      <c r="IVF45" s="195"/>
      <c r="IVG45" s="195"/>
      <c r="IVH45" s="195"/>
      <c r="IVI45" s="195"/>
      <c r="IVJ45" s="195"/>
      <c r="IVK45" s="195"/>
      <c r="IVL45" s="195"/>
      <c r="IVM45" s="195"/>
      <c r="IVN45" s="195"/>
      <c r="IVO45" s="195"/>
      <c r="IVP45" s="195"/>
      <c r="IVQ45" s="195"/>
      <c r="IVR45" s="195"/>
      <c r="IVS45" s="195"/>
      <c r="IVT45" s="195"/>
      <c r="IVU45" s="195"/>
      <c r="IVV45" s="195"/>
      <c r="IVW45" s="195"/>
      <c r="IVX45" s="195"/>
      <c r="IVY45" s="195"/>
      <c r="IVZ45" s="195"/>
      <c r="IWA45" s="195"/>
      <c r="IWB45" s="195"/>
      <c r="IWC45" s="195"/>
      <c r="IWD45" s="195"/>
      <c r="IWE45" s="195"/>
      <c r="IWF45" s="195"/>
      <c r="IWG45" s="195"/>
      <c r="IWH45" s="195"/>
      <c r="IWI45" s="195"/>
      <c r="IWJ45" s="195"/>
      <c r="IWK45" s="195"/>
      <c r="IWL45" s="195"/>
      <c r="IWM45" s="195"/>
      <c r="IWN45" s="195"/>
      <c r="IWO45" s="195"/>
      <c r="IWP45" s="195"/>
      <c r="IWQ45" s="195"/>
      <c r="IWR45" s="195"/>
      <c r="IWS45" s="195"/>
      <c r="IWT45" s="195"/>
      <c r="IWU45" s="195"/>
      <c r="IWV45" s="195"/>
      <c r="IWW45" s="195"/>
      <c r="IWX45" s="195"/>
      <c r="IWY45" s="195"/>
      <c r="IWZ45" s="195"/>
      <c r="IXA45" s="195"/>
      <c r="IXB45" s="195"/>
      <c r="IXC45" s="195"/>
      <c r="IXD45" s="195"/>
      <c r="IXE45" s="195"/>
      <c r="IXF45" s="195"/>
      <c r="IXG45" s="195"/>
      <c r="IXH45" s="195"/>
      <c r="IXI45" s="195"/>
      <c r="IXJ45" s="195"/>
      <c r="IXK45" s="195"/>
      <c r="IXL45" s="195"/>
      <c r="IXM45" s="195"/>
      <c r="IXN45" s="195"/>
      <c r="IXO45" s="195"/>
      <c r="IXP45" s="195"/>
      <c r="IXQ45" s="195"/>
      <c r="IXR45" s="195"/>
      <c r="IXS45" s="195"/>
      <c r="IXT45" s="195"/>
      <c r="IXU45" s="195"/>
      <c r="IXV45" s="195"/>
      <c r="IXW45" s="195"/>
      <c r="IXX45" s="195"/>
      <c r="IXY45" s="195"/>
      <c r="IXZ45" s="195"/>
      <c r="IYA45" s="195"/>
      <c r="IYB45" s="195"/>
      <c r="IYC45" s="195"/>
      <c r="IYD45" s="195"/>
      <c r="IYE45" s="195"/>
      <c r="IYF45" s="195"/>
      <c r="IYG45" s="195"/>
      <c r="IYH45" s="195"/>
      <c r="IYI45" s="195"/>
      <c r="IYJ45" s="195"/>
      <c r="IYK45" s="195"/>
      <c r="IYL45" s="195"/>
      <c r="IYM45" s="195"/>
      <c r="IYN45" s="195"/>
      <c r="IYO45" s="195"/>
      <c r="IYP45" s="195"/>
      <c r="IYQ45" s="195"/>
      <c r="IYR45" s="195"/>
      <c r="IYS45" s="195"/>
      <c r="IYT45" s="195"/>
      <c r="IYU45" s="195"/>
      <c r="IYV45" s="195"/>
      <c r="IYW45" s="195"/>
      <c r="IYX45" s="195"/>
      <c r="IYY45" s="195"/>
      <c r="IYZ45" s="195"/>
      <c r="IZA45" s="195"/>
      <c r="IZB45" s="195"/>
      <c r="IZC45" s="195"/>
      <c r="IZD45" s="195"/>
      <c r="IZE45" s="195"/>
      <c r="IZF45" s="195"/>
      <c r="IZG45" s="195"/>
      <c r="IZH45" s="195"/>
      <c r="IZI45" s="195"/>
      <c r="IZJ45" s="195"/>
      <c r="IZK45" s="195"/>
      <c r="IZL45" s="195"/>
      <c r="IZM45" s="195"/>
      <c r="IZN45" s="195"/>
      <c r="IZO45" s="195"/>
      <c r="IZP45" s="195"/>
      <c r="IZQ45" s="195"/>
      <c r="IZR45" s="195"/>
      <c r="IZS45" s="195"/>
      <c r="IZT45" s="195"/>
      <c r="IZU45" s="195"/>
      <c r="IZV45" s="195"/>
      <c r="IZW45" s="195"/>
      <c r="IZX45" s="195"/>
      <c r="IZY45" s="195"/>
      <c r="IZZ45" s="195"/>
      <c r="JAA45" s="195"/>
      <c r="JAB45" s="195"/>
      <c r="JAC45" s="195"/>
      <c r="JAD45" s="195"/>
      <c r="JAE45" s="195"/>
      <c r="JAF45" s="195"/>
      <c r="JAG45" s="195"/>
      <c r="JAH45" s="195"/>
      <c r="JAI45" s="195"/>
      <c r="JAJ45" s="195"/>
      <c r="JAK45" s="195"/>
      <c r="JAL45" s="195"/>
      <c r="JAM45" s="195"/>
      <c r="JAN45" s="195"/>
      <c r="JAO45" s="195"/>
      <c r="JAP45" s="195"/>
      <c r="JAQ45" s="195"/>
      <c r="JAR45" s="195"/>
      <c r="JAS45" s="195"/>
      <c r="JAT45" s="195"/>
      <c r="JAU45" s="195"/>
      <c r="JAV45" s="195"/>
      <c r="JAW45" s="195"/>
      <c r="JAX45" s="195"/>
      <c r="JAY45" s="195"/>
      <c r="JAZ45" s="195"/>
      <c r="JBA45" s="195"/>
      <c r="JBB45" s="195"/>
      <c r="JBC45" s="195"/>
      <c r="JBD45" s="195"/>
      <c r="JBE45" s="195"/>
      <c r="JBF45" s="195"/>
      <c r="JBG45" s="195"/>
      <c r="JBH45" s="195"/>
      <c r="JBI45" s="195"/>
      <c r="JBJ45" s="195"/>
      <c r="JBK45" s="195"/>
      <c r="JBL45" s="195"/>
      <c r="JBM45" s="195"/>
      <c r="JBN45" s="195"/>
      <c r="JBO45" s="195"/>
      <c r="JBP45" s="195"/>
      <c r="JBQ45" s="195"/>
      <c r="JBR45" s="195"/>
      <c r="JBS45" s="195"/>
      <c r="JBT45" s="195"/>
      <c r="JBU45" s="195"/>
      <c r="JBV45" s="195"/>
      <c r="JBW45" s="195"/>
      <c r="JBX45" s="195"/>
      <c r="JBY45" s="195"/>
      <c r="JBZ45" s="195"/>
      <c r="JCA45" s="195"/>
      <c r="JCB45" s="195"/>
      <c r="JCC45" s="195"/>
      <c r="JCD45" s="195"/>
      <c r="JCE45" s="195"/>
      <c r="JCF45" s="195"/>
      <c r="JCG45" s="195"/>
      <c r="JCH45" s="195"/>
      <c r="JCI45" s="195"/>
      <c r="JCJ45" s="195"/>
      <c r="JCK45" s="195"/>
      <c r="JCL45" s="195"/>
      <c r="JCM45" s="195"/>
      <c r="JCN45" s="195"/>
      <c r="JCO45" s="195"/>
      <c r="JCP45" s="195"/>
      <c r="JCQ45" s="195"/>
      <c r="JCR45" s="195"/>
      <c r="JCS45" s="195"/>
      <c r="JCT45" s="195"/>
      <c r="JCU45" s="195"/>
      <c r="JCV45" s="195"/>
      <c r="JCW45" s="195"/>
      <c r="JCX45" s="195"/>
      <c r="JCY45" s="195"/>
      <c r="JCZ45" s="195"/>
      <c r="JDA45" s="195"/>
      <c r="JDB45" s="195"/>
      <c r="JDC45" s="195"/>
      <c r="JDD45" s="195"/>
      <c r="JDE45" s="195"/>
      <c r="JDF45" s="195"/>
      <c r="JDG45" s="195"/>
      <c r="JDH45" s="195"/>
      <c r="JDI45" s="195"/>
      <c r="JDJ45" s="195"/>
      <c r="JDK45" s="195"/>
      <c r="JDL45" s="195"/>
      <c r="JDM45" s="195"/>
      <c r="JDN45" s="195"/>
      <c r="JDO45" s="195"/>
      <c r="JDP45" s="195"/>
      <c r="JDQ45" s="195"/>
      <c r="JDR45" s="195"/>
      <c r="JDS45" s="195"/>
      <c r="JDT45" s="195"/>
      <c r="JDU45" s="195"/>
      <c r="JDV45" s="195"/>
      <c r="JDW45" s="195"/>
      <c r="JDX45" s="195"/>
      <c r="JDY45" s="195"/>
      <c r="JDZ45" s="195"/>
      <c r="JEA45" s="195"/>
      <c r="JEB45" s="195"/>
      <c r="JEC45" s="195"/>
      <c r="JED45" s="195"/>
      <c r="JEE45" s="195"/>
      <c r="JEF45" s="195"/>
      <c r="JEG45" s="195"/>
      <c r="JEH45" s="195"/>
      <c r="JEI45" s="195"/>
      <c r="JEJ45" s="195"/>
      <c r="JEK45" s="195"/>
      <c r="JEL45" s="195"/>
      <c r="JEM45" s="195"/>
      <c r="JEN45" s="195"/>
      <c r="JEO45" s="195"/>
      <c r="JEP45" s="195"/>
      <c r="JEQ45" s="195"/>
      <c r="JER45" s="195"/>
      <c r="JES45" s="195"/>
      <c r="JET45" s="195"/>
      <c r="JEU45" s="195"/>
      <c r="JEV45" s="195"/>
      <c r="JEW45" s="195"/>
      <c r="JEX45" s="195"/>
      <c r="JEY45" s="195"/>
      <c r="JEZ45" s="195"/>
      <c r="JFA45" s="195"/>
      <c r="JFB45" s="195"/>
      <c r="JFC45" s="195"/>
      <c r="JFD45" s="195"/>
      <c r="JFE45" s="195"/>
      <c r="JFF45" s="195"/>
      <c r="JFG45" s="195"/>
      <c r="JFH45" s="195"/>
      <c r="JFI45" s="195"/>
      <c r="JFJ45" s="195"/>
      <c r="JFK45" s="195"/>
      <c r="JFL45" s="195"/>
      <c r="JFM45" s="195"/>
      <c r="JFN45" s="195"/>
      <c r="JFO45" s="195"/>
      <c r="JFP45" s="195"/>
      <c r="JFQ45" s="195"/>
      <c r="JFR45" s="195"/>
      <c r="JFS45" s="195"/>
      <c r="JFT45" s="195"/>
      <c r="JFU45" s="195"/>
      <c r="JFV45" s="195"/>
      <c r="JFW45" s="195"/>
      <c r="JFX45" s="195"/>
      <c r="JFY45" s="195"/>
      <c r="JFZ45" s="195"/>
      <c r="JGA45" s="195"/>
      <c r="JGB45" s="195"/>
      <c r="JGC45" s="195"/>
      <c r="JGD45" s="195"/>
      <c r="JGE45" s="195"/>
      <c r="JGF45" s="195"/>
      <c r="JGG45" s="195"/>
      <c r="JGH45" s="195"/>
      <c r="JGI45" s="195"/>
      <c r="JGJ45" s="195"/>
      <c r="JGK45" s="195"/>
      <c r="JGL45" s="195"/>
      <c r="JGM45" s="195"/>
      <c r="JGN45" s="195"/>
      <c r="JGO45" s="195"/>
      <c r="JGP45" s="195"/>
      <c r="JGQ45" s="195"/>
      <c r="JGR45" s="195"/>
      <c r="JGS45" s="195"/>
      <c r="JGT45" s="195"/>
      <c r="JGU45" s="195"/>
      <c r="JGV45" s="195"/>
      <c r="JGW45" s="195"/>
      <c r="JGX45" s="195"/>
      <c r="JGY45" s="195"/>
      <c r="JGZ45" s="195"/>
      <c r="JHA45" s="195"/>
      <c r="JHB45" s="195"/>
      <c r="JHC45" s="195"/>
      <c r="JHD45" s="195"/>
      <c r="JHE45" s="195"/>
      <c r="JHF45" s="195"/>
      <c r="JHG45" s="195"/>
      <c r="JHH45" s="195"/>
      <c r="JHI45" s="195"/>
      <c r="JHJ45" s="195"/>
      <c r="JHK45" s="195"/>
      <c r="JHL45" s="195"/>
      <c r="JHM45" s="195"/>
      <c r="JHN45" s="195"/>
      <c r="JHO45" s="195"/>
      <c r="JHP45" s="195"/>
      <c r="JHQ45" s="195"/>
      <c r="JHR45" s="195"/>
      <c r="JHS45" s="195"/>
      <c r="JHT45" s="195"/>
      <c r="JHU45" s="195"/>
      <c r="JHV45" s="195"/>
      <c r="JHW45" s="195"/>
      <c r="JHX45" s="195"/>
      <c r="JHY45" s="195"/>
      <c r="JHZ45" s="195"/>
      <c r="JIA45" s="195"/>
      <c r="JIB45" s="195"/>
      <c r="JIC45" s="195"/>
      <c r="JID45" s="195"/>
      <c r="JIE45" s="195"/>
      <c r="JIF45" s="195"/>
      <c r="JIG45" s="195"/>
      <c r="JIH45" s="195"/>
      <c r="JII45" s="195"/>
      <c r="JIJ45" s="195"/>
      <c r="JIK45" s="195"/>
      <c r="JIL45" s="195"/>
      <c r="JIM45" s="195"/>
      <c r="JIN45" s="195"/>
      <c r="JIO45" s="195"/>
      <c r="JIP45" s="195"/>
      <c r="JIQ45" s="195"/>
      <c r="JIR45" s="195"/>
      <c r="JIS45" s="195"/>
      <c r="JIT45" s="195"/>
      <c r="JIU45" s="195"/>
      <c r="JIV45" s="195"/>
      <c r="JIW45" s="195"/>
      <c r="JIX45" s="195"/>
      <c r="JIY45" s="195"/>
      <c r="JIZ45" s="195"/>
      <c r="JJA45" s="195"/>
      <c r="JJB45" s="195"/>
      <c r="JJC45" s="195"/>
      <c r="JJD45" s="195"/>
      <c r="JJE45" s="195"/>
      <c r="JJF45" s="195"/>
      <c r="JJG45" s="195"/>
      <c r="JJH45" s="195"/>
      <c r="JJI45" s="195"/>
      <c r="JJJ45" s="195"/>
      <c r="JJK45" s="195"/>
      <c r="JJL45" s="195"/>
      <c r="JJM45" s="195"/>
      <c r="JJN45" s="195"/>
      <c r="JJO45" s="195"/>
      <c r="JJP45" s="195"/>
      <c r="JJQ45" s="195"/>
      <c r="JJR45" s="195"/>
      <c r="JJS45" s="195"/>
      <c r="JJT45" s="195"/>
      <c r="JJU45" s="195"/>
      <c r="JJV45" s="195"/>
      <c r="JJW45" s="195"/>
      <c r="JJX45" s="195"/>
      <c r="JJY45" s="195"/>
      <c r="JJZ45" s="195"/>
      <c r="JKA45" s="195"/>
      <c r="JKB45" s="195"/>
      <c r="JKC45" s="195"/>
      <c r="JKD45" s="195"/>
      <c r="JKE45" s="195"/>
      <c r="JKF45" s="195"/>
      <c r="JKG45" s="195"/>
      <c r="JKH45" s="195"/>
      <c r="JKI45" s="195"/>
      <c r="JKJ45" s="195"/>
      <c r="JKK45" s="195"/>
      <c r="JKL45" s="195"/>
      <c r="JKM45" s="195"/>
      <c r="JKN45" s="195"/>
      <c r="JKO45" s="195"/>
      <c r="JKP45" s="195"/>
      <c r="JKQ45" s="195"/>
      <c r="JKR45" s="195"/>
      <c r="JKS45" s="195"/>
      <c r="JKT45" s="195"/>
      <c r="JKU45" s="195"/>
      <c r="JKV45" s="195"/>
      <c r="JKW45" s="195"/>
      <c r="JKX45" s="195"/>
      <c r="JKY45" s="195"/>
      <c r="JKZ45" s="195"/>
      <c r="JLA45" s="195"/>
      <c r="JLB45" s="195"/>
      <c r="JLC45" s="195"/>
      <c r="JLD45" s="195"/>
      <c r="JLE45" s="195"/>
      <c r="JLF45" s="195"/>
      <c r="JLG45" s="195"/>
      <c r="JLH45" s="195"/>
      <c r="JLI45" s="195"/>
      <c r="JLJ45" s="195"/>
      <c r="JLK45" s="195"/>
      <c r="JLL45" s="195"/>
      <c r="JLM45" s="195"/>
      <c r="JLN45" s="195"/>
      <c r="JLO45" s="195"/>
      <c r="JLP45" s="195"/>
      <c r="JLQ45" s="195"/>
      <c r="JLR45" s="195"/>
      <c r="JLS45" s="195"/>
      <c r="JLT45" s="195"/>
      <c r="JLU45" s="195"/>
      <c r="JLV45" s="195"/>
      <c r="JLW45" s="195"/>
      <c r="JLX45" s="195"/>
      <c r="JLY45" s="195"/>
      <c r="JLZ45" s="195"/>
      <c r="JMA45" s="195"/>
      <c r="JMB45" s="195"/>
      <c r="JMC45" s="195"/>
      <c r="JMD45" s="195"/>
      <c r="JME45" s="195"/>
      <c r="JMF45" s="195"/>
      <c r="JMG45" s="195"/>
      <c r="JMH45" s="195"/>
      <c r="JMI45" s="195"/>
      <c r="JMJ45" s="195"/>
      <c r="JMK45" s="195"/>
      <c r="JML45" s="195"/>
      <c r="JMM45" s="195"/>
      <c r="JMN45" s="195"/>
      <c r="JMO45" s="195"/>
      <c r="JMP45" s="195"/>
      <c r="JMQ45" s="195"/>
      <c r="JMR45" s="195"/>
      <c r="JMS45" s="195"/>
      <c r="JMT45" s="195"/>
      <c r="JMU45" s="195"/>
      <c r="JMV45" s="195"/>
      <c r="JMW45" s="195"/>
      <c r="JMX45" s="195"/>
      <c r="JMY45" s="195"/>
      <c r="JMZ45" s="195"/>
      <c r="JNA45" s="195"/>
      <c r="JNB45" s="195"/>
      <c r="JNC45" s="195"/>
      <c r="JND45" s="195"/>
      <c r="JNE45" s="195"/>
      <c r="JNF45" s="195"/>
      <c r="JNG45" s="195"/>
      <c r="JNH45" s="195"/>
      <c r="JNI45" s="195"/>
      <c r="JNJ45" s="195"/>
      <c r="JNK45" s="195"/>
      <c r="JNL45" s="195"/>
      <c r="JNM45" s="195"/>
      <c r="JNN45" s="195"/>
      <c r="JNO45" s="195"/>
      <c r="JNP45" s="195"/>
      <c r="JNQ45" s="195"/>
      <c r="JNR45" s="195"/>
      <c r="JNS45" s="195"/>
      <c r="JNT45" s="195"/>
      <c r="JNU45" s="195"/>
      <c r="JNV45" s="195"/>
      <c r="JNW45" s="195"/>
      <c r="JNX45" s="195"/>
      <c r="JNY45" s="195"/>
      <c r="JNZ45" s="195"/>
      <c r="JOA45" s="195"/>
      <c r="JOB45" s="195"/>
      <c r="JOC45" s="195"/>
      <c r="JOD45" s="195"/>
      <c r="JOE45" s="195"/>
      <c r="JOF45" s="195"/>
      <c r="JOG45" s="195"/>
      <c r="JOH45" s="195"/>
      <c r="JOI45" s="195"/>
      <c r="JOJ45" s="195"/>
      <c r="JOK45" s="195"/>
      <c r="JOL45" s="195"/>
      <c r="JOM45" s="195"/>
      <c r="JON45" s="195"/>
      <c r="JOO45" s="195"/>
      <c r="JOP45" s="195"/>
      <c r="JOQ45" s="195"/>
      <c r="JOR45" s="195"/>
      <c r="JOS45" s="195"/>
      <c r="JOT45" s="195"/>
      <c r="JOU45" s="195"/>
      <c r="JOV45" s="195"/>
      <c r="JOW45" s="195"/>
      <c r="JOX45" s="195"/>
      <c r="JOY45" s="195"/>
      <c r="JOZ45" s="195"/>
      <c r="JPA45" s="195"/>
      <c r="JPB45" s="195"/>
      <c r="JPC45" s="195"/>
      <c r="JPD45" s="195"/>
      <c r="JPE45" s="195"/>
      <c r="JPF45" s="195"/>
      <c r="JPG45" s="195"/>
      <c r="JPH45" s="195"/>
      <c r="JPI45" s="195"/>
      <c r="JPJ45" s="195"/>
      <c r="JPK45" s="195"/>
      <c r="JPL45" s="195"/>
      <c r="JPM45" s="195"/>
      <c r="JPN45" s="195"/>
      <c r="JPO45" s="195"/>
      <c r="JPP45" s="195"/>
      <c r="JPQ45" s="195"/>
      <c r="JPR45" s="195"/>
      <c r="JPS45" s="195"/>
      <c r="JPT45" s="195"/>
      <c r="JPU45" s="195"/>
      <c r="JPV45" s="195"/>
      <c r="JPW45" s="195"/>
      <c r="JPX45" s="195"/>
      <c r="JPY45" s="195"/>
      <c r="JPZ45" s="195"/>
      <c r="JQA45" s="195"/>
      <c r="JQB45" s="195"/>
      <c r="JQC45" s="195"/>
      <c r="JQD45" s="195"/>
      <c r="JQE45" s="195"/>
      <c r="JQF45" s="195"/>
      <c r="JQG45" s="195"/>
      <c r="JQH45" s="195"/>
      <c r="JQI45" s="195"/>
      <c r="JQJ45" s="195"/>
      <c r="JQK45" s="195"/>
      <c r="JQL45" s="195"/>
      <c r="JQM45" s="195"/>
      <c r="JQN45" s="195"/>
      <c r="JQO45" s="195"/>
      <c r="JQP45" s="195"/>
      <c r="JQQ45" s="195"/>
      <c r="JQR45" s="195"/>
      <c r="JQS45" s="195"/>
      <c r="JQT45" s="195"/>
      <c r="JQU45" s="195"/>
      <c r="JQV45" s="195"/>
      <c r="JQW45" s="195"/>
      <c r="JQX45" s="195"/>
      <c r="JQY45" s="195"/>
      <c r="JQZ45" s="195"/>
      <c r="JRA45" s="195"/>
      <c r="JRB45" s="195"/>
      <c r="JRC45" s="195"/>
      <c r="JRD45" s="195"/>
      <c r="JRE45" s="195"/>
      <c r="JRF45" s="195"/>
      <c r="JRG45" s="195"/>
      <c r="JRH45" s="195"/>
      <c r="JRI45" s="195"/>
      <c r="JRJ45" s="195"/>
      <c r="JRK45" s="195"/>
      <c r="JRL45" s="195"/>
      <c r="JRM45" s="195"/>
      <c r="JRN45" s="195"/>
      <c r="JRO45" s="195"/>
      <c r="JRP45" s="195"/>
      <c r="JRQ45" s="195"/>
      <c r="JRR45" s="195"/>
      <c r="JRS45" s="195"/>
      <c r="JRT45" s="195"/>
      <c r="JRU45" s="195"/>
      <c r="JRV45" s="195"/>
      <c r="JRW45" s="195"/>
      <c r="JRX45" s="195"/>
      <c r="JRY45" s="195"/>
      <c r="JRZ45" s="195"/>
      <c r="JSA45" s="195"/>
      <c r="JSB45" s="195"/>
      <c r="JSC45" s="195"/>
      <c r="JSD45" s="195"/>
      <c r="JSE45" s="195"/>
      <c r="JSF45" s="195"/>
      <c r="JSG45" s="195"/>
      <c r="JSH45" s="195"/>
      <c r="JSI45" s="195"/>
      <c r="JSJ45" s="195"/>
      <c r="JSK45" s="195"/>
      <c r="JSL45" s="195"/>
      <c r="JSM45" s="195"/>
      <c r="JSN45" s="195"/>
      <c r="JSO45" s="195"/>
      <c r="JSP45" s="195"/>
      <c r="JSQ45" s="195"/>
      <c r="JSR45" s="195"/>
      <c r="JSS45" s="195"/>
      <c r="JST45" s="195"/>
      <c r="JSU45" s="195"/>
      <c r="JSV45" s="195"/>
      <c r="JSW45" s="195"/>
      <c r="JSX45" s="195"/>
      <c r="JSY45" s="195"/>
      <c r="JSZ45" s="195"/>
      <c r="JTA45" s="195"/>
      <c r="JTB45" s="195"/>
      <c r="JTC45" s="195"/>
      <c r="JTD45" s="195"/>
      <c r="JTE45" s="195"/>
      <c r="JTF45" s="195"/>
      <c r="JTG45" s="195"/>
      <c r="JTH45" s="195"/>
      <c r="JTI45" s="195"/>
      <c r="JTJ45" s="195"/>
      <c r="JTK45" s="195"/>
      <c r="JTL45" s="195"/>
      <c r="JTM45" s="195"/>
      <c r="JTN45" s="195"/>
      <c r="JTO45" s="195"/>
      <c r="JTP45" s="195"/>
      <c r="JTQ45" s="195"/>
      <c r="JTR45" s="195"/>
      <c r="JTS45" s="195"/>
      <c r="JTT45" s="195"/>
      <c r="JTU45" s="195"/>
      <c r="JTV45" s="195"/>
      <c r="JTW45" s="195"/>
      <c r="JTX45" s="195"/>
      <c r="JTY45" s="195"/>
      <c r="JTZ45" s="195"/>
      <c r="JUA45" s="195"/>
      <c r="JUB45" s="195"/>
      <c r="JUC45" s="195"/>
      <c r="JUD45" s="195"/>
      <c r="JUE45" s="195"/>
      <c r="JUF45" s="195"/>
      <c r="JUG45" s="195"/>
      <c r="JUH45" s="195"/>
      <c r="JUI45" s="195"/>
      <c r="JUJ45" s="195"/>
      <c r="JUK45" s="195"/>
      <c r="JUL45" s="195"/>
      <c r="JUM45" s="195"/>
      <c r="JUN45" s="195"/>
      <c r="JUO45" s="195"/>
      <c r="JUP45" s="195"/>
      <c r="JUQ45" s="195"/>
      <c r="JUR45" s="195"/>
      <c r="JUS45" s="195"/>
      <c r="JUT45" s="195"/>
      <c r="JUU45" s="195"/>
      <c r="JUV45" s="195"/>
      <c r="JUW45" s="195"/>
      <c r="JUX45" s="195"/>
      <c r="JUY45" s="195"/>
      <c r="JUZ45" s="195"/>
      <c r="JVA45" s="195"/>
      <c r="JVB45" s="195"/>
      <c r="JVC45" s="195"/>
      <c r="JVD45" s="195"/>
      <c r="JVE45" s="195"/>
      <c r="JVF45" s="195"/>
      <c r="JVG45" s="195"/>
      <c r="JVH45" s="195"/>
      <c r="JVI45" s="195"/>
      <c r="JVJ45" s="195"/>
      <c r="JVK45" s="195"/>
      <c r="JVL45" s="195"/>
      <c r="JVM45" s="195"/>
      <c r="JVN45" s="195"/>
      <c r="JVO45" s="195"/>
      <c r="JVP45" s="195"/>
      <c r="JVQ45" s="195"/>
      <c r="JVR45" s="195"/>
      <c r="JVS45" s="195"/>
      <c r="JVT45" s="195"/>
      <c r="JVU45" s="195"/>
      <c r="JVV45" s="195"/>
      <c r="JVW45" s="195"/>
      <c r="JVX45" s="195"/>
      <c r="JVY45" s="195"/>
      <c r="JVZ45" s="195"/>
      <c r="JWA45" s="195"/>
      <c r="JWB45" s="195"/>
      <c r="JWC45" s="195"/>
      <c r="JWD45" s="195"/>
      <c r="JWE45" s="195"/>
      <c r="JWF45" s="195"/>
      <c r="JWG45" s="195"/>
      <c r="JWH45" s="195"/>
      <c r="JWI45" s="195"/>
      <c r="JWJ45" s="195"/>
      <c r="JWK45" s="195"/>
      <c r="JWL45" s="195"/>
      <c r="JWM45" s="195"/>
      <c r="JWN45" s="195"/>
      <c r="JWO45" s="195"/>
      <c r="JWP45" s="195"/>
      <c r="JWQ45" s="195"/>
      <c r="JWR45" s="195"/>
      <c r="JWS45" s="195"/>
      <c r="JWT45" s="195"/>
      <c r="JWU45" s="195"/>
      <c r="JWV45" s="195"/>
      <c r="JWW45" s="195"/>
      <c r="JWX45" s="195"/>
      <c r="JWY45" s="195"/>
      <c r="JWZ45" s="195"/>
      <c r="JXA45" s="195"/>
      <c r="JXB45" s="195"/>
      <c r="JXC45" s="195"/>
      <c r="JXD45" s="195"/>
      <c r="JXE45" s="195"/>
      <c r="JXF45" s="195"/>
      <c r="JXG45" s="195"/>
      <c r="JXH45" s="195"/>
      <c r="JXI45" s="195"/>
      <c r="JXJ45" s="195"/>
      <c r="JXK45" s="195"/>
      <c r="JXL45" s="195"/>
      <c r="JXM45" s="195"/>
      <c r="JXN45" s="195"/>
      <c r="JXO45" s="195"/>
      <c r="JXP45" s="195"/>
      <c r="JXQ45" s="195"/>
      <c r="JXR45" s="195"/>
      <c r="JXS45" s="195"/>
      <c r="JXT45" s="195"/>
      <c r="JXU45" s="195"/>
      <c r="JXV45" s="195"/>
      <c r="JXW45" s="195"/>
      <c r="JXX45" s="195"/>
      <c r="JXY45" s="195"/>
      <c r="JXZ45" s="195"/>
      <c r="JYA45" s="195"/>
      <c r="JYB45" s="195"/>
      <c r="JYC45" s="195"/>
      <c r="JYD45" s="195"/>
      <c r="JYE45" s="195"/>
      <c r="JYF45" s="195"/>
      <c r="JYG45" s="195"/>
      <c r="JYH45" s="195"/>
      <c r="JYI45" s="195"/>
      <c r="JYJ45" s="195"/>
      <c r="JYK45" s="195"/>
      <c r="JYL45" s="195"/>
      <c r="JYM45" s="195"/>
      <c r="JYN45" s="195"/>
      <c r="JYO45" s="195"/>
      <c r="JYP45" s="195"/>
      <c r="JYQ45" s="195"/>
      <c r="JYR45" s="195"/>
      <c r="JYS45" s="195"/>
      <c r="JYT45" s="195"/>
      <c r="JYU45" s="195"/>
      <c r="JYV45" s="195"/>
      <c r="JYW45" s="195"/>
      <c r="JYX45" s="195"/>
      <c r="JYY45" s="195"/>
      <c r="JYZ45" s="195"/>
      <c r="JZA45" s="195"/>
      <c r="JZB45" s="195"/>
      <c r="JZC45" s="195"/>
      <c r="JZD45" s="195"/>
      <c r="JZE45" s="195"/>
      <c r="JZF45" s="195"/>
      <c r="JZG45" s="195"/>
      <c r="JZH45" s="195"/>
      <c r="JZI45" s="195"/>
      <c r="JZJ45" s="195"/>
      <c r="JZK45" s="195"/>
      <c r="JZL45" s="195"/>
      <c r="JZM45" s="195"/>
      <c r="JZN45" s="195"/>
      <c r="JZO45" s="195"/>
      <c r="JZP45" s="195"/>
      <c r="JZQ45" s="195"/>
      <c r="JZR45" s="195"/>
      <c r="JZS45" s="195"/>
      <c r="JZT45" s="195"/>
      <c r="JZU45" s="195"/>
      <c r="JZV45" s="195"/>
      <c r="JZW45" s="195"/>
      <c r="JZX45" s="195"/>
      <c r="JZY45" s="195"/>
      <c r="JZZ45" s="195"/>
      <c r="KAA45" s="195"/>
      <c r="KAB45" s="195"/>
      <c r="KAC45" s="195"/>
      <c r="KAD45" s="195"/>
      <c r="KAE45" s="195"/>
      <c r="KAF45" s="195"/>
      <c r="KAG45" s="195"/>
      <c r="KAH45" s="195"/>
      <c r="KAI45" s="195"/>
      <c r="KAJ45" s="195"/>
      <c r="KAK45" s="195"/>
      <c r="KAL45" s="195"/>
      <c r="KAM45" s="195"/>
      <c r="KAN45" s="195"/>
      <c r="KAO45" s="195"/>
      <c r="KAP45" s="195"/>
      <c r="KAQ45" s="195"/>
      <c r="KAR45" s="195"/>
      <c r="KAS45" s="195"/>
      <c r="KAT45" s="195"/>
      <c r="KAU45" s="195"/>
      <c r="KAV45" s="195"/>
      <c r="KAW45" s="195"/>
      <c r="KAX45" s="195"/>
      <c r="KAY45" s="195"/>
      <c r="KAZ45" s="195"/>
      <c r="KBA45" s="195"/>
      <c r="KBB45" s="195"/>
      <c r="KBC45" s="195"/>
      <c r="KBD45" s="195"/>
      <c r="KBE45" s="195"/>
      <c r="KBF45" s="195"/>
      <c r="KBG45" s="195"/>
      <c r="KBH45" s="195"/>
      <c r="KBI45" s="195"/>
      <c r="KBJ45" s="195"/>
      <c r="KBK45" s="195"/>
      <c r="KBL45" s="195"/>
      <c r="KBM45" s="195"/>
      <c r="KBN45" s="195"/>
      <c r="KBO45" s="195"/>
      <c r="KBP45" s="195"/>
      <c r="KBQ45" s="195"/>
      <c r="KBR45" s="195"/>
      <c r="KBS45" s="195"/>
      <c r="KBT45" s="195"/>
      <c r="KBU45" s="195"/>
      <c r="KBV45" s="195"/>
      <c r="KBW45" s="195"/>
      <c r="KBX45" s="195"/>
      <c r="KBY45" s="195"/>
      <c r="KBZ45" s="195"/>
      <c r="KCA45" s="195"/>
      <c r="KCB45" s="195"/>
      <c r="KCC45" s="195"/>
      <c r="KCD45" s="195"/>
      <c r="KCE45" s="195"/>
      <c r="KCF45" s="195"/>
      <c r="KCG45" s="195"/>
      <c r="KCH45" s="195"/>
      <c r="KCI45" s="195"/>
      <c r="KCJ45" s="195"/>
      <c r="KCK45" s="195"/>
      <c r="KCL45" s="195"/>
      <c r="KCM45" s="195"/>
      <c r="KCN45" s="195"/>
      <c r="KCO45" s="195"/>
      <c r="KCP45" s="195"/>
      <c r="KCQ45" s="195"/>
      <c r="KCR45" s="195"/>
      <c r="KCS45" s="195"/>
      <c r="KCT45" s="195"/>
      <c r="KCU45" s="195"/>
      <c r="KCV45" s="195"/>
      <c r="KCW45" s="195"/>
      <c r="KCX45" s="195"/>
      <c r="KCY45" s="195"/>
      <c r="KCZ45" s="195"/>
      <c r="KDA45" s="195"/>
      <c r="KDB45" s="195"/>
      <c r="KDC45" s="195"/>
      <c r="KDD45" s="195"/>
      <c r="KDE45" s="195"/>
      <c r="KDF45" s="195"/>
      <c r="KDG45" s="195"/>
      <c r="KDH45" s="195"/>
      <c r="KDI45" s="195"/>
      <c r="KDJ45" s="195"/>
      <c r="KDK45" s="195"/>
      <c r="KDL45" s="195"/>
      <c r="KDM45" s="195"/>
      <c r="KDN45" s="195"/>
      <c r="KDO45" s="195"/>
      <c r="KDP45" s="195"/>
      <c r="KDQ45" s="195"/>
      <c r="KDR45" s="195"/>
      <c r="KDS45" s="195"/>
      <c r="KDT45" s="195"/>
      <c r="KDU45" s="195"/>
      <c r="KDV45" s="195"/>
      <c r="KDW45" s="195"/>
      <c r="KDX45" s="195"/>
      <c r="KDY45" s="195"/>
      <c r="KDZ45" s="195"/>
      <c r="KEA45" s="195"/>
      <c r="KEB45" s="195"/>
      <c r="KEC45" s="195"/>
      <c r="KED45" s="195"/>
      <c r="KEE45" s="195"/>
      <c r="KEF45" s="195"/>
      <c r="KEG45" s="195"/>
      <c r="KEH45" s="195"/>
      <c r="KEI45" s="195"/>
      <c r="KEJ45" s="195"/>
      <c r="KEK45" s="195"/>
      <c r="KEL45" s="195"/>
      <c r="KEM45" s="195"/>
      <c r="KEN45" s="195"/>
      <c r="KEO45" s="195"/>
      <c r="KEP45" s="195"/>
      <c r="KEQ45" s="195"/>
      <c r="KER45" s="195"/>
      <c r="KES45" s="195"/>
      <c r="KET45" s="195"/>
      <c r="KEU45" s="195"/>
      <c r="KEV45" s="195"/>
      <c r="KEW45" s="195"/>
      <c r="KEX45" s="195"/>
      <c r="KEY45" s="195"/>
      <c r="KEZ45" s="195"/>
      <c r="KFA45" s="195"/>
      <c r="KFB45" s="195"/>
      <c r="KFC45" s="195"/>
      <c r="KFD45" s="195"/>
      <c r="KFE45" s="195"/>
      <c r="KFF45" s="195"/>
      <c r="KFG45" s="195"/>
      <c r="KFH45" s="195"/>
      <c r="KFI45" s="195"/>
      <c r="KFJ45" s="195"/>
      <c r="KFK45" s="195"/>
      <c r="KFL45" s="195"/>
      <c r="KFM45" s="195"/>
      <c r="KFN45" s="195"/>
      <c r="KFO45" s="195"/>
      <c r="KFP45" s="195"/>
      <c r="KFQ45" s="195"/>
      <c r="KFR45" s="195"/>
      <c r="KFS45" s="195"/>
      <c r="KFT45" s="195"/>
      <c r="KFU45" s="195"/>
      <c r="KFV45" s="195"/>
      <c r="KFW45" s="195"/>
      <c r="KFX45" s="195"/>
      <c r="KFY45" s="195"/>
      <c r="KFZ45" s="195"/>
      <c r="KGA45" s="195"/>
      <c r="KGB45" s="195"/>
      <c r="KGC45" s="195"/>
      <c r="KGD45" s="195"/>
      <c r="KGE45" s="195"/>
      <c r="KGF45" s="195"/>
      <c r="KGG45" s="195"/>
      <c r="KGH45" s="195"/>
      <c r="KGI45" s="195"/>
      <c r="KGJ45" s="195"/>
      <c r="KGK45" s="195"/>
      <c r="KGL45" s="195"/>
      <c r="KGM45" s="195"/>
      <c r="KGN45" s="195"/>
      <c r="KGO45" s="195"/>
      <c r="KGP45" s="195"/>
      <c r="KGQ45" s="195"/>
      <c r="KGR45" s="195"/>
      <c r="KGS45" s="195"/>
      <c r="KGT45" s="195"/>
      <c r="KGU45" s="195"/>
      <c r="KGV45" s="195"/>
      <c r="KGW45" s="195"/>
      <c r="KGX45" s="195"/>
      <c r="KGY45" s="195"/>
      <c r="KGZ45" s="195"/>
      <c r="KHA45" s="195"/>
      <c r="KHB45" s="195"/>
      <c r="KHC45" s="195"/>
      <c r="KHD45" s="195"/>
      <c r="KHE45" s="195"/>
      <c r="KHF45" s="195"/>
      <c r="KHG45" s="195"/>
      <c r="KHH45" s="195"/>
      <c r="KHI45" s="195"/>
      <c r="KHJ45" s="195"/>
      <c r="KHK45" s="195"/>
      <c r="KHL45" s="195"/>
      <c r="KHM45" s="195"/>
      <c r="KHN45" s="195"/>
      <c r="KHO45" s="195"/>
      <c r="KHP45" s="195"/>
      <c r="KHQ45" s="195"/>
      <c r="KHR45" s="195"/>
      <c r="KHS45" s="195"/>
      <c r="KHT45" s="195"/>
      <c r="KHU45" s="195"/>
      <c r="KHV45" s="195"/>
      <c r="KHW45" s="195"/>
      <c r="KHX45" s="195"/>
      <c r="KHY45" s="195"/>
      <c r="KHZ45" s="195"/>
      <c r="KIA45" s="195"/>
      <c r="KIB45" s="195"/>
      <c r="KIC45" s="195"/>
      <c r="KID45" s="195"/>
      <c r="KIE45" s="195"/>
      <c r="KIF45" s="195"/>
      <c r="KIG45" s="195"/>
      <c r="KIH45" s="195"/>
      <c r="KII45" s="195"/>
      <c r="KIJ45" s="195"/>
      <c r="KIK45" s="195"/>
      <c r="KIL45" s="195"/>
      <c r="KIM45" s="195"/>
      <c r="KIN45" s="195"/>
      <c r="KIO45" s="195"/>
      <c r="KIP45" s="195"/>
      <c r="KIQ45" s="195"/>
      <c r="KIR45" s="195"/>
      <c r="KIS45" s="195"/>
      <c r="KIT45" s="195"/>
      <c r="KIU45" s="195"/>
      <c r="KIV45" s="195"/>
      <c r="KIW45" s="195"/>
      <c r="KIX45" s="195"/>
      <c r="KIY45" s="195"/>
      <c r="KIZ45" s="195"/>
      <c r="KJA45" s="195"/>
      <c r="KJB45" s="195"/>
      <c r="KJC45" s="195"/>
      <c r="KJD45" s="195"/>
      <c r="KJE45" s="195"/>
      <c r="KJF45" s="195"/>
      <c r="KJG45" s="195"/>
      <c r="KJH45" s="195"/>
      <c r="KJI45" s="195"/>
      <c r="KJJ45" s="195"/>
      <c r="KJK45" s="195"/>
      <c r="KJL45" s="195"/>
      <c r="KJM45" s="195"/>
      <c r="KJN45" s="195"/>
      <c r="KJO45" s="195"/>
      <c r="KJP45" s="195"/>
      <c r="KJQ45" s="195"/>
      <c r="KJR45" s="195"/>
      <c r="KJS45" s="195"/>
      <c r="KJT45" s="195"/>
      <c r="KJU45" s="195"/>
      <c r="KJV45" s="195"/>
      <c r="KJW45" s="195"/>
      <c r="KJX45" s="195"/>
      <c r="KJY45" s="195"/>
      <c r="KJZ45" s="195"/>
      <c r="KKA45" s="195"/>
      <c r="KKB45" s="195"/>
      <c r="KKC45" s="195"/>
      <c r="KKD45" s="195"/>
      <c r="KKE45" s="195"/>
      <c r="KKF45" s="195"/>
      <c r="KKG45" s="195"/>
      <c r="KKH45" s="195"/>
      <c r="KKI45" s="195"/>
      <c r="KKJ45" s="195"/>
      <c r="KKK45" s="195"/>
      <c r="KKL45" s="195"/>
      <c r="KKM45" s="195"/>
      <c r="KKN45" s="195"/>
      <c r="KKO45" s="195"/>
      <c r="KKP45" s="195"/>
      <c r="KKQ45" s="195"/>
      <c r="KKR45" s="195"/>
      <c r="KKS45" s="195"/>
      <c r="KKT45" s="195"/>
      <c r="KKU45" s="195"/>
      <c r="KKV45" s="195"/>
      <c r="KKW45" s="195"/>
      <c r="KKX45" s="195"/>
      <c r="KKY45" s="195"/>
      <c r="KKZ45" s="195"/>
      <c r="KLA45" s="195"/>
      <c r="KLB45" s="195"/>
      <c r="KLC45" s="195"/>
      <c r="KLD45" s="195"/>
      <c r="KLE45" s="195"/>
      <c r="KLF45" s="195"/>
      <c r="KLG45" s="195"/>
      <c r="KLH45" s="195"/>
      <c r="KLI45" s="195"/>
      <c r="KLJ45" s="195"/>
      <c r="KLK45" s="195"/>
      <c r="KLL45" s="195"/>
      <c r="KLM45" s="195"/>
      <c r="KLN45" s="195"/>
      <c r="KLO45" s="195"/>
      <c r="KLP45" s="195"/>
      <c r="KLQ45" s="195"/>
      <c r="KLR45" s="195"/>
      <c r="KLS45" s="195"/>
      <c r="KLT45" s="195"/>
      <c r="KLU45" s="195"/>
      <c r="KLV45" s="195"/>
      <c r="KLW45" s="195"/>
      <c r="KLX45" s="195"/>
      <c r="KLY45" s="195"/>
      <c r="KLZ45" s="195"/>
      <c r="KMA45" s="195"/>
      <c r="KMB45" s="195"/>
      <c r="KMC45" s="195"/>
      <c r="KMD45" s="195"/>
      <c r="KME45" s="195"/>
      <c r="KMF45" s="195"/>
      <c r="KMG45" s="195"/>
      <c r="KMH45" s="195"/>
      <c r="KMI45" s="195"/>
      <c r="KMJ45" s="195"/>
      <c r="KMK45" s="195"/>
      <c r="KML45" s="195"/>
      <c r="KMM45" s="195"/>
      <c r="KMN45" s="195"/>
      <c r="KMO45" s="195"/>
      <c r="KMP45" s="195"/>
      <c r="KMQ45" s="195"/>
      <c r="KMR45" s="195"/>
      <c r="KMS45" s="195"/>
      <c r="KMT45" s="195"/>
      <c r="KMU45" s="195"/>
      <c r="KMV45" s="195"/>
      <c r="KMW45" s="195"/>
      <c r="KMX45" s="195"/>
      <c r="KMY45" s="195"/>
      <c r="KMZ45" s="195"/>
      <c r="KNA45" s="195"/>
      <c r="KNB45" s="195"/>
      <c r="KNC45" s="195"/>
      <c r="KND45" s="195"/>
      <c r="KNE45" s="195"/>
      <c r="KNF45" s="195"/>
      <c r="KNG45" s="195"/>
      <c r="KNH45" s="195"/>
      <c r="KNI45" s="195"/>
      <c r="KNJ45" s="195"/>
      <c r="KNK45" s="195"/>
      <c r="KNL45" s="195"/>
      <c r="KNM45" s="195"/>
      <c r="KNN45" s="195"/>
      <c r="KNO45" s="195"/>
      <c r="KNP45" s="195"/>
      <c r="KNQ45" s="195"/>
      <c r="KNR45" s="195"/>
      <c r="KNS45" s="195"/>
      <c r="KNT45" s="195"/>
      <c r="KNU45" s="195"/>
      <c r="KNV45" s="195"/>
      <c r="KNW45" s="195"/>
      <c r="KNX45" s="195"/>
      <c r="KNY45" s="195"/>
      <c r="KNZ45" s="195"/>
      <c r="KOA45" s="195"/>
      <c r="KOB45" s="195"/>
      <c r="KOC45" s="195"/>
      <c r="KOD45" s="195"/>
      <c r="KOE45" s="195"/>
      <c r="KOF45" s="195"/>
      <c r="KOG45" s="195"/>
      <c r="KOH45" s="195"/>
      <c r="KOI45" s="195"/>
      <c r="KOJ45" s="195"/>
      <c r="KOK45" s="195"/>
      <c r="KOL45" s="195"/>
      <c r="KOM45" s="195"/>
      <c r="KON45" s="195"/>
      <c r="KOO45" s="195"/>
      <c r="KOP45" s="195"/>
      <c r="KOQ45" s="195"/>
      <c r="KOR45" s="195"/>
      <c r="KOS45" s="195"/>
      <c r="KOT45" s="195"/>
      <c r="KOU45" s="195"/>
      <c r="KOV45" s="195"/>
      <c r="KOW45" s="195"/>
      <c r="KOX45" s="195"/>
      <c r="KOY45" s="195"/>
      <c r="KOZ45" s="195"/>
      <c r="KPA45" s="195"/>
      <c r="KPB45" s="195"/>
      <c r="KPC45" s="195"/>
      <c r="KPD45" s="195"/>
      <c r="KPE45" s="195"/>
      <c r="KPF45" s="195"/>
      <c r="KPG45" s="195"/>
      <c r="KPH45" s="195"/>
      <c r="KPI45" s="195"/>
      <c r="KPJ45" s="195"/>
      <c r="KPK45" s="195"/>
      <c r="KPL45" s="195"/>
      <c r="KPM45" s="195"/>
      <c r="KPN45" s="195"/>
      <c r="KPO45" s="195"/>
      <c r="KPP45" s="195"/>
      <c r="KPQ45" s="195"/>
      <c r="KPR45" s="195"/>
      <c r="KPS45" s="195"/>
      <c r="KPT45" s="195"/>
      <c r="KPU45" s="195"/>
      <c r="KPV45" s="195"/>
      <c r="KPW45" s="195"/>
      <c r="KPX45" s="195"/>
      <c r="KPY45" s="195"/>
      <c r="KPZ45" s="195"/>
      <c r="KQA45" s="195"/>
      <c r="KQB45" s="195"/>
      <c r="KQC45" s="195"/>
      <c r="KQD45" s="195"/>
      <c r="KQE45" s="195"/>
      <c r="KQF45" s="195"/>
      <c r="KQG45" s="195"/>
      <c r="KQH45" s="195"/>
      <c r="KQI45" s="195"/>
      <c r="KQJ45" s="195"/>
      <c r="KQK45" s="195"/>
      <c r="KQL45" s="195"/>
      <c r="KQM45" s="195"/>
      <c r="KQN45" s="195"/>
      <c r="KQO45" s="195"/>
      <c r="KQP45" s="195"/>
      <c r="KQQ45" s="195"/>
      <c r="KQR45" s="195"/>
      <c r="KQS45" s="195"/>
      <c r="KQT45" s="195"/>
      <c r="KQU45" s="195"/>
      <c r="KQV45" s="195"/>
      <c r="KQW45" s="195"/>
      <c r="KQX45" s="195"/>
      <c r="KQY45" s="195"/>
      <c r="KQZ45" s="195"/>
      <c r="KRA45" s="195"/>
      <c r="KRB45" s="195"/>
      <c r="KRC45" s="195"/>
      <c r="KRD45" s="195"/>
      <c r="KRE45" s="195"/>
      <c r="KRF45" s="195"/>
      <c r="KRG45" s="195"/>
      <c r="KRH45" s="195"/>
      <c r="KRI45" s="195"/>
      <c r="KRJ45" s="195"/>
      <c r="KRK45" s="195"/>
      <c r="KRL45" s="195"/>
      <c r="KRM45" s="195"/>
      <c r="KRN45" s="195"/>
      <c r="KRO45" s="195"/>
      <c r="KRP45" s="195"/>
      <c r="KRQ45" s="195"/>
      <c r="KRR45" s="195"/>
      <c r="KRS45" s="195"/>
      <c r="KRT45" s="195"/>
      <c r="KRU45" s="195"/>
      <c r="KRV45" s="195"/>
      <c r="KRW45" s="195"/>
      <c r="KRX45" s="195"/>
      <c r="KRY45" s="195"/>
      <c r="KRZ45" s="195"/>
      <c r="KSA45" s="195"/>
      <c r="KSB45" s="195"/>
      <c r="KSC45" s="195"/>
      <c r="KSD45" s="195"/>
      <c r="KSE45" s="195"/>
      <c r="KSF45" s="195"/>
      <c r="KSG45" s="195"/>
      <c r="KSH45" s="195"/>
      <c r="KSI45" s="195"/>
      <c r="KSJ45" s="195"/>
      <c r="KSK45" s="195"/>
      <c r="KSL45" s="195"/>
      <c r="KSM45" s="195"/>
      <c r="KSN45" s="195"/>
      <c r="KSO45" s="195"/>
      <c r="KSP45" s="195"/>
      <c r="KSQ45" s="195"/>
      <c r="KSR45" s="195"/>
      <c r="KSS45" s="195"/>
      <c r="KST45" s="195"/>
      <c r="KSU45" s="195"/>
      <c r="KSV45" s="195"/>
      <c r="KSW45" s="195"/>
      <c r="KSX45" s="195"/>
      <c r="KSY45" s="195"/>
      <c r="KSZ45" s="195"/>
      <c r="KTA45" s="195"/>
      <c r="KTB45" s="195"/>
      <c r="KTC45" s="195"/>
      <c r="KTD45" s="195"/>
      <c r="KTE45" s="195"/>
      <c r="KTF45" s="195"/>
      <c r="KTG45" s="195"/>
      <c r="KTH45" s="195"/>
      <c r="KTI45" s="195"/>
      <c r="KTJ45" s="195"/>
      <c r="KTK45" s="195"/>
      <c r="KTL45" s="195"/>
      <c r="KTM45" s="195"/>
      <c r="KTN45" s="195"/>
      <c r="KTO45" s="195"/>
      <c r="KTP45" s="195"/>
      <c r="KTQ45" s="195"/>
      <c r="KTR45" s="195"/>
      <c r="KTS45" s="195"/>
      <c r="KTT45" s="195"/>
      <c r="KTU45" s="195"/>
      <c r="KTV45" s="195"/>
      <c r="KTW45" s="195"/>
      <c r="KTX45" s="195"/>
      <c r="KTY45" s="195"/>
      <c r="KTZ45" s="195"/>
      <c r="KUA45" s="195"/>
      <c r="KUB45" s="195"/>
      <c r="KUC45" s="195"/>
      <c r="KUD45" s="195"/>
      <c r="KUE45" s="195"/>
      <c r="KUF45" s="195"/>
      <c r="KUG45" s="195"/>
      <c r="KUH45" s="195"/>
      <c r="KUI45" s="195"/>
      <c r="KUJ45" s="195"/>
      <c r="KUK45" s="195"/>
      <c r="KUL45" s="195"/>
      <c r="KUM45" s="195"/>
      <c r="KUN45" s="195"/>
      <c r="KUO45" s="195"/>
      <c r="KUP45" s="195"/>
      <c r="KUQ45" s="195"/>
      <c r="KUR45" s="195"/>
      <c r="KUS45" s="195"/>
      <c r="KUT45" s="195"/>
      <c r="KUU45" s="195"/>
      <c r="KUV45" s="195"/>
      <c r="KUW45" s="195"/>
      <c r="KUX45" s="195"/>
      <c r="KUY45" s="195"/>
      <c r="KUZ45" s="195"/>
      <c r="KVA45" s="195"/>
      <c r="KVB45" s="195"/>
      <c r="KVC45" s="195"/>
      <c r="KVD45" s="195"/>
      <c r="KVE45" s="195"/>
      <c r="KVF45" s="195"/>
      <c r="KVG45" s="195"/>
      <c r="KVH45" s="195"/>
      <c r="KVI45" s="195"/>
      <c r="KVJ45" s="195"/>
      <c r="KVK45" s="195"/>
      <c r="KVL45" s="195"/>
      <c r="KVM45" s="195"/>
      <c r="KVN45" s="195"/>
      <c r="KVO45" s="195"/>
      <c r="KVP45" s="195"/>
      <c r="KVQ45" s="195"/>
      <c r="KVR45" s="195"/>
      <c r="KVS45" s="195"/>
      <c r="KVT45" s="195"/>
      <c r="KVU45" s="195"/>
      <c r="KVV45" s="195"/>
      <c r="KVW45" s="195"/>
      <c r="KVX45" s="195"/>
      <c r="KVY45" s="195"/>
      <c r="KVZ45" s="195"/>
      <c r="KWA45" s="195"/>
      <c r="KWB45" s="195"/>
      <c r="KWC45" s="195"/>
      <c r="KWD45" s="195"/>
      <c r="KWE45" s="195"/>
      <c r="KWF45" s="195"/>
      <c r="KWG45" s="195"/>
      <c r="KWH45" s="195"/>
      <c r="KWI45" s="195"/>
      <c r="KWJ45" s="195"/>
      <c r="KWK45" s="195"/>
      <c r="KWL45" s="195"/>
      <c r="KWM45" s="195"/>
      <c r="KWN45" s="195"/>
      <c r="KWO45" s="195"/>
      <c r="KWP45" s="195"/>
      <c r="KWQ45" s="195"/>
      <c r="KWR45" s="195"/>
      <c r="KWS45" s="195"/>
      <c r="KWT45" s="195"/>
      <c r="KWU45" s="195"/>
      <c r="KWV45" s="195"/>
      <c r="KWW45" s="195"/>
      <c r="KWX45" s="195"/>
      <c r="KWY45" s="195"/>
      <c r="KWZ45" s="195"/>
      <c r="KXA45" s="195"/>
      <c r="KXB45" s="195"/>
      <c r="KXC45" s="195"/>
      <c r="KXD45" s="195"/>
      <c r="KXE45" s="195"/>
      <c r="KXF45" s="195"/>
      <c r="KXG45" s="195"/>
      <c r="KXH45" s="195"/>
      <c r="KXI45" s="195"/>
      <c r="KXJ45" s="195"/>
      <c r="KXK45" s="195"/>
      <c r="KXL45" s="195"/>
      <c r="KXM45" s="195"/>
      <c r="KXN45" s="195"/>
      <c r="KXO45" s="195"/>
      <c r="KXP45" s="195"/>
      <c r="KXQ45" s="195"/>
      <c r="KXR45" s="195"/>
      <c r="KXS45" s="195"/>
      <c r="KXT45" s="195"/>
      <c r="KXU45" s="195"/>
      <c r="KXV45" s="195"/>
      <c r="KXW45" s="195"/>
      <c r="KXX45" s="195"/>
      <c r="KXY45" s="195"/>
      <c r="KXZ45" s="195"/>
      <c r="KYA45" s="195"/>
      <c r="KYB45" s="195"/>
      <c r="KYC45" s="195"/>
      <c r="KYD45" s="195"/>
      <c r="KYE45" s="195"/>
      <c r="KYF45" s="195"/>
      <c r="KYG45" s="195"/>
      <c r="KYH45" s="195"/>
      <c r="KYI45" s="195"/>
      <c r="KYJ45" s="195"/>
      <c r="KYK45" s="195"/>
      <c r="KYL45" s="195"/>
      <c r="KYM45" s="195"/>
      <c r="KYN45" s="195"/>
      <c r="KYO45" s="195"/>
      <c r="KYP45" s="195"/>
      <c r="KYQ45" s="195"/>
      <c r="KYR45" s="195"/>
      <c r="KYS45" s="195"/>
      <c r="KYT45" s="195"/>
      <c r="KYU45" s="195"/>
      <c r="KYV45" s="195"/>
      <c r="KYW45" s="195"/>
      <c r="KYX45" s="195"/>
      <c r="KYY45" s="195"/>
      <c r="KYZ45" s="195"/>
      <c r="KZA45" s="195"/>
      <c r="KZB45" s="195"/>
      <c r="KZC45" s="195"/>
      <c r="KZD45" s="195"/>
      <c r="KZE45" s="195"/>
      <c r="KZF45" s="195"/>
      <c r="KZG45" s="195"/>
      <c r="KZH45" s="195"/>
      <c r="KZI45" s="195"/>
      <c r="KZJ45" s="195"/>
      <c r="KZK45" s="195"/>
      <c r="KZL45" s="195"/>
      <c r="KZM45" s="195"/>
      <c r="KZN45" s="195"/>
      <c r="KZO45" s="195"/>
      <c r="KZP45" s="195"/>
      <c r="KZQ45" s="195"/>
      <c r="KZR45" s="195"/>
      <c r="KZS45" s="195"/>
      <c r="KZT45" s="195"/>
      <c r="KZU45" s="195"/>
      <c r="KZV45" s="195"/>
      <c r="KZW45" s="195"/>
      <c r="KZX45" s="195"/>
      <c r="KZY45" s="195"/>
      <c r="KZZ45" s="195"/>
      <c r="LAA45" s="195"/>
      <c r="LAB45" s="195"/>
      <c r="LAC45" s="195"/>
      <c r="LAD45" s="195"/>
      <c r="LAE45" s="195"/>
      <c r="LAF45" s="195"/>
      <c r="LAG45" s="195"/>
      <c r="LAH45" s="195"/>
      <c r="LAI45" s="195"/>
      <c r="LAJ45" s="195"/>
      <c r="LAK45" s="195"/>
      <c r="LAL45" s="195"/>
      <c r="LAM45" s="195"/>
      <c r="LAN45" s="195"/>
      <c r="LAO45" s="195"/>
      <c r="LAP45" s="195"/>
      <c r="LAQ45" s="195"/>
      <c r="LAR45" s="195"/>
      <c r="LAS45" s="195"/>
      <c r="LAT45" s="195"/>
      <c r="LAU45" s="195"/>
      <c r="LAV45" s="195"/>
      <c r="LAW45" s="195"/>
      <c r="LAX45" s="195"/>
      <c r="LAY45" s="195"/>
      <c r="LAZ45" s="195"/>
      <c r="LBA45" s="195"/>
      <c r="LBB45" s="195"/>
      <c r="LBC45" s="195"/>
      <c r="LBD45" s="195"/>
      <c r="LBE45" s="195"/>
      <c r="LBF45" s="195"/>
      <c r="LBG45" s="195"/>
      <c r="LBH45" s="195"/>
      <c r="LBI45" s="195"/>
      <c r="LBJ45" s="195"/>
      <c r="LBK45" s="195"/>
      <c r="LBL45" s="195"/>
      <c r="LBM45" s="195"/>
      <c r="LBN45" s="195"/>
      <c r="LBO45" s="195"/>
      <c r="LBP45" s="195"/>
      <c r="LBQ45" s="195"/>
      <c r="LBR45" s="195"/>
      <c r="LBS45" s="195"/>
      <c r="LBT45" s="195"/>
      <c r="LBU45" s="195"/>
      <c r="LBV45" s="195"/>
      <c r="LBW45" s="195"/>
      <c r="LBX45" s="195"/>
      <c r="LBY45" s="195"/>
      <c r="LBZ45" s="195"/>
      <c r="LCA45" s="195"/>
      <c r="LCB45" s="195"/>
      <c r="LCC45" s="195"/>
      <c r="LCD45" s="195"/>
      <c r="LCE45" s="195"/>
      <c r="LCF45" s="195"/>
      <c r="LCG45" s="195"/>
      <c r="LCH45" s="195"/>
      <c r="LCI45" s="195"/>
      <c r="LCJ45" s="195"/>
      <c r="LCK45" s="195"/>
      <c r="LCL45" s="195"/>
      <c r="LCM45" s="195"/>
      <c r="LCN45" s="195"/>
      <c r="LCO45" s="195"/>
      <c r="LCP45" s="195"/>
      <c r="LCQ45" s="195"/>
      <c r="LCR45" s="195"/>
      <c r="LCS45" s="195"/>
      <c r="LCT45" s="195"/>
      <c r="LCU45" s="195"/>
      <c r="LCV45" s="195"/>
      <c r="LCW45" s="195"/>
      <c r="LCX45" s="195"/>
      <c r="LCY45" s="195"/>
      <c r="LCZ45" s="195"/>
      <c r="LDA45" s="195"/>
      <c r="LDB45" s="195"/>
      <c r="LDC45" s="195"/>
      <c r="LDD45" s="195"/>
      <c r="LDE45" s="195"/>
      <c r="LDF45" s="195"/>
      <c r="LDG45" s="195"/>
      <c r="LDH45" s="195"/>
      <c r="LDI45" s="195"/>
      <c r="LDJ45" s="195"/>
      <c r="LDK45" s="195"/>
      <c r="LDL45" s="195"/>
      <c r="LDM45" s="195"/>
      <c r="LDN45" s="195"/>
      <c r="LDO45" s="195"/>
      <c r="LDP45" s="195"/>
      <c r="LDQ45" s="195"/>
      <c r="LDR45" s="195"/>
      <c r="LDS45" s="195"/>
      <c r="LDT45" s="195"/>
      <c r="LDU45" s="195"/>
      <c r="LDV45" s="195"/>
      <c r="LDW45" s="195"/>
      <c r="LDX45" s="195"/>
      <c r="LDY45" s="195"/>
      <c r="LDZ45" s="195"/>
      <c r="LEA45" s="195"/>
      <c r="LEB45" s="195"/>
      <c r="LEC45" s="195"/>
      <c r="LED45" s="195"/>
      <c r="LEE45" s="195"/>
      <c r="LEF45" s="195"/>
      <c r="LEG45" s="195"/>
      <c r="LEH45" s="195"/>
      <c r="LEI45" s="195"/>
      <c r="LEJ45" s="195"/>
      <c r="LEK45" s="195"/>
      <c r="LEL45" s="195"/>
      <c r="LEM45" s="195"/>
      <c r="LEN45" s="195"/>
      <c r="LEO45" s="195"/>
      <c r="LEP45" s="195"/>
      <c r="LEQ45" s="195"/>
      <c r="LER45" s="195"/>
      <c r="LES45" s="195"/>
      <c r="LET45" s="195"/>
      <c r="LEU45" s="195"/>
      <c r="LEV45" s="195"/>
      <c r="LEW45" s="195"/>
      <c r="LEX45" s="195"/>
      <c r="LEY45" s="195"/>
      <c r="LEZ45" s="195"/>
      <c r="LFA45" s="195"/>
      <c r="LFB45" s="195"/>
      <c r="LFC45" s="195"/>
      <c r="LFD45" s="195"/>
      <c r="LFE45" s="195"/>
      <c r="LFF45" s="195"/>
      <c r="LFG45" s="195"/>
      <c r="LFH45" s="195"/>
      <c r="LFI45" s="195"/>
      <c r="LFJ45" s="195"/>
      <c r="LFK45" s="195"/>
      <c r="LFL45" s="195"/>
      <c r="LFM45" s="195"/>
      <c r="LFN45" s="195"/>
      <c r="LFO45" s="195"/>
      <c r="LFP45" s="195"/>
      <c r="LFQ45" s="195"/>
      <c r="LFR45" s="195"/>
      <c r="LFS45" s="195"/>
      <c r="LFT45" s="195"/>
      <c r="LFU45" s="195"/>
      <c r="LFV45" s="195"/>
      <c r="LFW45" s="195"/>
      <c r="LFX45" s="195"/>
      <c r="LFY45" s="195"/>
      <c r="LFZ45" s="195"/>
      <c r="LGA45" s="195"/>
      <c r="LGB45" s="195"/>
      <c r="LGC45" s="195"/>
      <c r="LGD45" s="195"/>
      <c r="LGE45" s="195"/>
      <c r="LGF45" s="195"/>
      <c r="LGG45" s="195"/>
      <c r="LGH45" s="195"/>
      <c r="LGI45" s="195"/>
      <c r="LGJ45" s="195"/>
      <c r="LGK45" s="195"/>
      <c r="LGL45" s="195"/>
      <c r="LGM45" s="195"/>
      <c r="LGN45" s="195"/>
      <c r="LGO45" s="195"/>
      <c r="LGP45" s="195"/>
      <c r="LGQ45" s="195"/>
      <c r="LGR45" s="195"/>
      <c r="LGS45" s="195"/>
      <c r="LGT45" s="195"/>
      <c r="LGU45" s="195"/>
      <c r="LGV45" s="195"/>
      <c r="LGW45" s="195"/>
      <c r="LGX45" s="195"/>
      <c r="LGY45" s="195"/>
      <c r="LGZ45" s="195"/>
      <c r="LHA45" s="195"/>
      <c r="LHB45" s="195"/>
      <c r="LHC45" s="195"/>
      <c r="LHD45" s="195"/>
      <c r="LHE45" s="195"/>
      <c r="LHF45" s="195"/>
      <c r="LHG45" s="195"/>
      <c r="LHH45" s="195"/>
      <c r="LHI45" s="195"/>
      <c r="LHJ45" s="195"/>
      <c r="LHK45" s="195"/>
      <c r="LHL45" s="195"/>
      <c r="LHM45" s="195"/>
      <c r="LHN45" s="195"/>
      <c r="LHO45" s="195"/>
      <c r="LHP45" s="195"/>
      <c r="LHQ45" s="195"/>
      <c r="LHR45" s="195"/>
      <c r="LHS45" s="195"/>
      <c r="LHT45" s="195"/>
      <c r="LHU45" s="195"/>
      <c r="LHV45" s="195"/>
      <c r="LHW45" s="195"/>
      <c r="LHX45" s="195"/>
      <c r="LHY45" s="195"/>
      <c r="LHZ45" s="195"/>
      <c r="LIA45" s="195"/>
      <c r="LIB45" s="195"/>
      <c r="LIC45" s="195"/>
      <c r="LID45" s="195"/>
      <c r="LIE45" s="195"/>
      <c r="LIF45" s="195"/>
      <c r="LIG45" s="195"/>
      <c r="LIH45" s="195"/>
      <c r="LII45" s="195"/>
      <c r="LIJ45" s="195"/>
      <c r="LIK45" s="195"/>
      <c r="LIL45" s="195"/>
      <c r="LIM45" s="195"/>
      <c r="LIN45" s="195"/>
      <c r="LIO45" s="195"/>
      <c r="LIP45" s="195"/>
      <c r="LIQ45" s="195"/>
      <c r="LIR45" s="195"/>
      <c r="LIS45" s="195"/>
      <c r="LIT45" s="195"/>
      <c r="LIU45" s="195"/>
      <c r="LIV45" s="195"/>
      <c r="LIW45" s="195"/>
      <c r="LIX45" s="195"/>
      <c r="LIY45" s="195"/>
      <c r="LIZ45" s="195"/>
      <c r="LJA45" s="195"/>
      <c r="LJB45" s="195"/>
      <c r="LJC45" s="195"/>
      <c r="LJD45" s="195"/>
      <c r="LJE45" s="195"/>
      <c r="LJF45" s="195"/>
      <c r="LJG45" s="195"/>
      <c r="LJH45" s="195"/>
      <c r="LJI45" s="195"/>
      <c r="LJJ45" s="195"/>
      <c r="LJK45" s="195"/>
      <c r="LJL45" s="195"/>
      <c r="LJM45" s="195"/>
      <c r="LJN45" s="195"/>
      <c r="LJO45" s="195"/>
      <c r="LJP45" s="195"/>
      <c r="LJQ45" s="195"/>
      <c r="LJR45" s="195"/>
      <c r="LJS45" s="195"/>
      <c r="LJT45" s="195"/>
      <c r="LJU45" s="195"/>
      <c r="LJV45" s="195"/>
      <c r="LJW45" s="195"/>
      <c r="LJX45" s="195"/>
      <c r="LJY45" s="195"/>
      <c r="LJZ45" s="195"/>
      <c r="LKA45" s="195"/>
      <c r="LKB45" s="195"/>
      <c r="LKC45" s="195"/>
      <c r="LKD45" s="195"/>
      <c r="LKE45" s="195"/>
      <c r="LKF45" s="195"/>
      <c r="LKG45" s="195"/>
      <c r="LKH45" s="195"/>
      <c r="LKI45" s="195"/>
      <c r="LKJ45" s="195"/>
      <c r="LKK45" s="195"/>
      <c r="LKL45" s="195"/>
      <c r="LKM45" s="195"/>
      <c r="LKN45" s="195"/>
      <c r="LKO45" s="195"/>
      <c r="LKP45" s="195"/>
      <c r="LKQ45" s="195"/>
      <c r="LKR45" s="195"/>
      <c r="LKS45" s="195"/>
      <c r="LKT45" s="195"/>
      <c r="LKU45" s="195"/>
      <c r="LKV45" s="195"/>
      <c r="LKW45" s="195"/>
      <c r="LKX45" s="195"/>
      <c r="LKY45" s="195"/>
      <c r="LKZ45" s="195"/>
      <c r="LLA45" s="195"/>
      <c r="LLB45" s="195"/>
      <c r="LLC45" s="195"/>
      <c r="LLD45" s="195"/>
      <c r="LLE45" s="195"/>
      <c r="LLF45" s="195"/>
      <c r="LLG45" s="195"/>
      <c r="LLH45" s="195"/>
      <c r="LLI45" s="195"/>
      <c r="LLJ45" s="195"/>
      <c r="LLK45" s="195"/>
      <c r="LLL45" s="195"/>
      <c r="LLM45" s="195"/>
      <c r="LLN45" s="195"/>
      <c r="LLO45" s="195"/>
      <c r="LLP45" s="195"/>
      <c r="LLQ45" s="195"/>
      <c r="LLR45" s="195"/>
      <c r="LLS45" s="195"/>
      <c r="LLT45" s="195"/>
      <c r="LLU45" s="195"/>
      <c r="LLV45" s="195"/>
      <c r="LLW45" s="195"/>
      <c r="LLX45" s="195"/>
      <c r="LLY45" s="195"/>
      <c r="LLZ45" s="195"/>
      <c r="LMA45" s="195"/>
      <c r="LMB45" s="195"/>
      <c r="LMC45" s="195"/>
      <c r="LMD45" s="195"/>
      <c r="LME45" s="195"/>
      <c r="LMF45" s="195"/>
      <c r="LMG45" s="195"/>
      <c r="LMH45" s="195"/>
      <c r="LMI45" s="195"/>
      <c r="LMJ45" s="195"/>
      <c r="LMK45" s="195"/>
      <c r="LML45" s="195"/>
      <c r="LMM45" s="195"/>
      <c r="LMN45" s="195"/>
      <c r="LMO45" s="195"/>
      <c r="LMP45" s="195"/>
      <c r="LMQ45" s="195"/>
      <c r="LMR45" s="195"/>
      <c r="LMS45" s="195"/>
      <c r="LMT45" s="195"/>
      <c r="LMU45" s="195"/>
      <c r="LMV45" s="195"/>
      <c r="LMW45" s="195"/>
      <c r="LMX45" s="195"/>
      <c r="LMY45" s="195"/>
      <c r="LMZ45" s="195"/>
      <c r="LNA45" s="195"/>
      <c r="LNB45" s="195"/>
      <c r="LNC45" s="195"/>
      <c r="LND45" s="195"/>
      <c r="LNE45" s="195"/>
      <c r="LNF45" s="195"/>
      <c r="LNG45" s="195"/>
      <c r="LNH45" s="195"/>
      <c r="LNI45" s="195"/>
      <c r="LNJ45" s="195"/>
      <c r="LNK45" s="195"/>
      <c r="LNL45" s="195"/>
      <c r="LNM45" s="195"/>
      <c r="LNN45" s="195"/>
      <c r="LNO45" s="195"/>
      <c r="LNP45" s="195"/>
      <c r="LNQ45" s="195"/>
      <c r="LNR45" s="195"/>
      <c r="LNS45" s="195"/>
      <c r="LNT45" s="195"/>
      <c r="LNU45" s="195"/>
      <c r="LNV45" s="195"/>
      <c r="LNW45" s="195"/>
      <c r="LNX45" s="195"/>
      <c r="LNY45" s="195"/>
      <c r="LNZ45" s="195"/>
      <c r="LOA45" s="195"/>
      <c r="LOB45" s="195"/>
      <c r="LOC45" s="195"/>
      <c r="LOD45" s="195"/>
      <c r="LOE45" s="195"/>
      <c r="LOF45" s="195"/>
      <c r="LOG45" s="195"/>
      <c r="LOH45" s="195"/>
      <c r="LOI45" s="195"/>
      <c r="LOJ45" s="195"/>
      <c r="LOK45" s="195"/>
      <c r="LOL45" s="195"/>
      <c r="LOM45" s="195"/>
      <c r="LON45" s="195"/>
      <c r="LOO45" s="195"/>
      <c r="LOP45" s="195"/>
      <c r="LOQ45" s="195"/>
      <c r="LOR45" s="195"/>
      <c r="LOS45" s="195"/>
      <c r="LOT45" s="195"/>
      <c r="LOU45" s="195"/>
      <c r="LOV45" s="195"/>
      <c r="LOW45" s="195"/>
      <c r="LOX45" s="195"/>
      <c r="LOY45" s="195"/>
      <c r="LOZ45" s="195"/>
      <c r="LPA45" s="195"/>
      <c r="LPB45" s="195"/>
      <c r="LPC45" s="195"/>
      <c r="LPD45" s="195"/>
      <c r="LPE45" s="195"/>
      <c r="LPF45" s="195"/>
      <c r="LPG45" s="195"/>
      <c r="LPH45" s="195"/>
      <c r="LPI45" s="195"/>
      <c r="LPJ45" s="195"/>
      <c r="LPK45" s="195"/>
      <c r="LPL45" s="195"/>
      <c r="LPM45" s="195"/>
      <c r="LPN45" s="195"/>
      <c r="LPO45" s="195"/>
      <c r="LPP45" s="195"/>
      <c r="LPQ45" s="195"/>
      <c r="LPR45" s="195"/>
      <c r="LPS45" s="195"/>
      <c r="LPT45" s="195"/>
      <c r="LPU45" s="195"/>
      <c r="LPV45" s="195"/>
      <c r="LPW45" s="195"/>
      <c r="LPX45" s="195"/>
      <c r="LPY45" s="195"/>
      <c r="LPZ45" s="195"/>
      <c r="LQA45" s="195"/>
      <c r="LQB45" s="195"/>
      <c r="LQC45" s="195"/>
      <c r="LQD45" s="195"/>
      <c r="LQE45" s="195"/>
      <c r="LQF45" s="195"/>
      <c r="LQG45" s="195"/>
      <c r="LQH45" s="195"/>
      <c r="LQI45" s="195"/>
      <c r="LQJ45" s="195"/>
      <c r="LQK45" s="195"/>
      <c r="LQL45" s="195"/>
      <c r="LQM45" s="195"/>
      <c r="LQN45" s="195"/>
      <c r="LQO45" s="195"/>
      <c r="LQP45" s="195"/>
      <c r="LQQ45" s="195"/>
      <c r="LQR45" s="195"/>
      <c r="LQS45" s="195"/>
      <c r="LQT45" s="195"/>
      <c r="LQU45" s="195"/>
      <c r="LQV45" s="195"/>
      <c r="LQW45" s="195"/>
      <c r="LQX45" s="195"/>
      <c r="LQY45" s="195"/>
      <c r="LQZ45" s="195"/>
      <c r="LRA45" s="195"/>
      <c r="LRB45" s="195"/>
      <c r="LRC45" s="195"/>
      <c r="LRD45" s="195"/>
      <c r="LRE45" s="195"/>
      <c r="LRF45" s="195"/>
      <c r="LRG45" s="195"/>
      <c r="LRH45" s="195"/>
      <c r="LRI45" s="195"/>
      <c r="LRJ45" s="195"/>
      <c r="LRK45" s="195"/>
      <c r="LRL45" s="195"/>
      <c r="LRM45" s="195"/>
      <c r="LRN45" s="195"/>
      <c r="LRO45" s="195"/>
      <c r="LRP45" s="195"/>
      <c r="LRQ45" s="195"/>
      <c r="LRR45" s="195"/>
      <c r="LRS45" s="195"/>
      <c r="LRT45" s="195"/>
      <c r="LRU45" s="195"/>
      <c r="LRV45" s="195"/>
      <c r="LRW45" s="195"/>
      <c r="LRX45" s="195"/>
      <c r="LRY45" s="195"/>
      <c r="LRZ45" s="195"/>
      <c r="LSA45" s="195"/>
      <c r="LSB45" s="195"/>
      <c r="LSC45" s="195"/>
      <c r="LSD45" s="195"/>
      <c r="LSE45" s="195"/>
      <c r="LSF45" s="195"/>
      <c r="LSG45" s="195"/>
      <c r="LSH45" s="195"/>
      <c r="LSI45" s="195"/>
      <c r="LSJ45" s="195"/>
      <c r="LSK45" s="195"/>
      <c r="LSL45" s="195"/>
      <c r="LSM45" s="195"/>
      <c r="LSN45" s="195"/>
      <c r="LSO45" s="195"/>
      <c r="LSP45" s="195"/>
      <c r="LSQ45" s="195"/>
      <c r="LSR45" s="195"/>
      <c r="LSS45" s="195"/>
      <c r="LST45" s="195"/>
      <c r="LSU45" s="195"/>
      <c r="LSV45" s="195"/>
      <c r="LSW45" s="195"/>
      <c r="LSX45" s="195"/>
      <c r="LSY45" s="195"/>
      <c r="LSZ45" s="195"/>
      <c r="LTA45" s="195"/>
      <c r="LTB45" s="195"/>
      <c r="LTC45" s="195"/>
      <c r="LTD45" s="195"/>
      <c r="LTE45" s="195"/>
      <c r="LTF45" s="195"/>
      <c r="LTG45" s="195"/>
      <c r="LTH45" s="195"/>
      <c r="LTI45" s="195"/>
      <c r="LTJ45" s="195"/>
      <c r="LTK45" s="195"/>
      <c r="LTL45" s="195"/>
      <c r="LTM45" s="195"/>
      <c r="LTN45" s="195"/>
      <c r="LTO45" s="195"/>
      <c r="LTP45" s="195"/>
      <c r="LTQ45" s="195"/>
      <c r="LTR45" s="195"/>
      <c r="LTS45" s="195"/>
      <c r="LTT45" s="195"/>
      <c r="LTU45" s="195"/>
      <c r="LTV45" s="195"/>
      <c r="LTW45" s="195"/>
      <c r="LTX45" s="195"/>
      <c r="LTY45" s="195"/>
      <c r="LTZ45" s="195"/>
      <c r="LUA45" s="195"/>
      <c r="LUB45" s="195"/>
      <c r="LUC45" s="195"/>
      <c r="LUD45" s="195"/>
      <c r="LUE45" s="195"/>
      <c r="LUF45" s="195"/>
      <c r="LUG45" s="195"/>
      <c r="LUH45" s="195"/>
      <c r="LUI45" s="195"/>
      <c r="LUJ45" s="195"/>
      <c r="LUK45" s="195"/>
      <c r="LUL45" s="195"/>
      <c r="LUM45" s="195"/>
      <c r="LUN45" s="195"/>
      <c r="LUO45" s="195"/>
      <c r="LUP45" s="195"/>
      <c r="LUQ45" s="195"/>
      <c r="LUR45" s="195"/>
      <c r="LUS45" s="195"/>
      <c r="LUT45" s="195"/>
      <c r="LUU45" s="195"/>
      <c r="LUV45" s="195"/>
      <c r="LUW45" s="195"/>
      <c r="LUX45" s="195"/>
      <c r="LUY45" s="195"/>
      <c r="LUZ45" s="195"/>
      <c r="LVA45" s="195"/>
      <c r="LVB45" s="195"/>
      <c r="LVC45" s="195"/>
      <c r="LVD45" s="195"/>
      <c r="LVE45" s="195"/>
      <c r="LVF45" s="195"/>
      <c r="LVG45" s="195"/>
      <c r="LVH45" s="195"/>
      <c r="LVI45" s="195"/>
      <c r="LVJ45" s="195"/>
      <c r="LVK45" s="195"/>
      <c r="LVL45" s="195"/>
      <c r="LVM45" s="195"/>
      <c r="LVN45" s="195"/>
      <c r="LVO45" s="195"/>
      <c r="LVP45" s="195"/>
      <c r="LVQ45" s="195"/>
      <c r="LVR45" s="195"/>
      <c r="LVS45" s="195"/>
      <c r="LVT45" s="195"/>
      <c r="LVU45" s="195"/>
      <c r="LVV45" s="195"/>
      <c r="LVW45" s="195"/>
      <c r="LVX45" s="195"/>
      <c r="LVY45" s="195"/>
      <c r="LVZ45" s="195"/>
      <c r="LWA45" s="195"/>
      <c r="LWB45" s="195"/>
      <c r="LWC45" s="195"/>
      <c r="LWD45" s="195"/>
      <c r="LWE45" s="195"/>
      <c r="LWF45" s="195"/>
      <c r="LWG45" s="195"/>
      <c r="LWH45" s="195"/>
      <c r="LWI45" s="195"/>
      <c r="LWJ45" s="195"/>
      <c r="LWK45" s="195"/>
      <c r="LWL45" s="195"/>
      <c r="LWM45" s="195"/>
      <c r="LWN45" s="195"/>
      <c r="LWO45" s="195"/>
      <c r="LWP45" s="195"/>
      <c r="LWQ45" s="195"/>
      <c r="LWR45" s="195"/>
      <c r="LWS45" s="195"/>
      <c r="LWT45" s="195"/>
      <c r="LWU45" s="195"/>
      <c r="LWV45" s="195"/>
      <c r="LWW45" s="195"/>
      <c r="LWX45" s="195"/>
      <c r="LWY45" s="195"/>
      <c r="LWZ45" s="195"/>
      <c r="LXA45" s="195"/>
      <c r="LXB45" s="195"/>
      <c r="LXC45" s="195"/>
      <c r="LXD45" s="195"/>
      <c r="LXE45" s="195"/>
      <c r="LXF45" s="195"/>
      <c r="LXG45" s="195"/>
      <c r="LXH45" s="195"/>
      <c r="LXI45" s="195"/>
      <c r="LXJ45" s="195"/>
      <c r="LXK45" s="195"/>
      <c r="LXL45" s="195"/>
      <c r="LXM45" s="195"/>
      <c r="LXN45" s="195"/>
      <c r="LXO45" s="195"/>
      <c r="LXP45" s="195"/>
      <c r="LXQ45" s="195"/>
      <c r="LXR45" s="195"/>
      <c r="LXS45" s="195"/>
      <c r="LXT45" s="195"/>
      <c r="LXU45" s="195"/>
      <c r="LXV45" s="195"/>
      <c r="LXW45" s="195"/>
      <c r="LXX45" s="195"/>
      <c r="LXY45" s="195"/>
      <c r="LXZ45" s="195"/>
      <c r="LYA45" s="195"/>
      <c r="LYB45" s="195"/>
      <c r="LYC45" s="195"/>
      <c r="LYD45" s="195"/>
      <c r="LYE45" s="195"/>
      <c r="LYF45" s="195"/>
      <c r="LYG45" s="195"/>
      <c r="LYH45" s="195"/>
      <c r="LYI45" s="195"/>
      <c r="LYJ45" s="195"/>
      <c r="LYK45" s="195"/>
      <c r="LYL45" s="195"/>
      <c r="LYM45" s="195"/>
      <c r="LYN45" s="195"/>
      <c r="LYO45" s="195"/>
      <c r="LYP45" s="195"/>
      <c r="LYQ45" s="195"/>
      <c r="LYR45" s="195"/>
      <c r="LYS45" s="195"/>
      <c r="LYT45" s="195"/>
      <c r="LYU45" s="195"/>
      <c r="LYV45" s="195"/>
      <c r="LYW45" s="195"/>
      <c r="LYX45" s="195"/>
      <c r="LYY45" s="195"/>
      <c r="LYZ45" s="195"/>
      <c r="LZA45" s="195"/>
      <c r="LZB45" s="195"/>
      <c r="LZC45" s="195"/>
      <c r="LZD45" s="195"/>
      <c r="LZE45" s="195"/>
      <c r="LZF45" s="195"/>
      <c r="LZG45" s="195"/>
      <c r="LZH45" s="195"/>
      <c r="LZI45" s="195"/>
      <c r="LZJ45" s="195"/>
      <c r="LZK45" s="195"/>
      <c r="LZL45" s="195"/>
      <c r="LZM45" s="195"/>
      <c r="LZN45" s="195"/>
      <c r="LZO45" s="195"/>
      <c r="LZP45" s="195"/>
      <c r="LZQ45" s="195"/>
      <c r="LZR45" s="195"/>
      <c r="LZS45" s="195"/>
      <c r="LZT45" s="195"/>
      <c r="LZU45" s="195"/>
      <c r="LZV45" s="195"/>
      <c r="LZW45" s="195"/>
      <c r="LZX45" s="195"/>
      <c r="LZY45" s="195"/>
      <c r="LZZ45" s="195"/>
      <c r="MAA45" s="195"/>
      <c r="MAB45" s="195"/>
      <c r="MAC45" s="195"/>
      <c r="MAD45" s="195"/>
      <c r="MAE45" s="195"/>
      <c r="MAF45" s="195"/>
      <c r="MAG45" s="195"/>
      <c r="MAH45" s="195"/>
      <c r="MAI45" s="195"/>
      <c r="MAJ45" s="195"/>
      <c r="MAK45" s="195"/>
      <c r="MAL45" s="195"/>
      <c r="MAM45" s="195"/>
      <c r="MAN45" s="195"/>
      <c r="MAO45" s="195"/>
      <c r="MAP45" s="195"/>
      <c r="MAQ45" s="195"/>
      <c r="MAR45" s="195"/>
      <c r="MAS45" s="195"/>
      <c r="MAT45" s="195"/>
      <c r="MAU45" s="195"/>
      <c r="MAV45" s="195"/>
      <c r="MAW45" s="195"/>
      <c r="MAX45" s="195"/>
      <c r="MAY45" s="195"/>
      <c r="MAZ45" s="195"/>
      <c r="MBA45" s="195"/>
      <c r="MBB45" s="195"/>
      <c r="MBC45" s="195"/>
      <c r="MBD45" s="195"/>
      <c r="MBE45" s="195"/>
      <c r="MBF45" s="195"/>
      <c r="MBG45" s="195"/>
      <c r="MBH45" s="195"/>
      <c r="MBI45" s="195"/>
      <c r="MBJ45" s="195"/>
      <c r="MBK45" s="195"/>
      <c r="MBL45" s="195"/>
      <c r="MBM45" s="195"/>
      <c r="MBN45" s="195"/>
      <c r="MBO45" s="195"/>
      <c r="MBP45" s="195"/>
      <c r="MBQ45" s="195"/>
      <c r="MBR45" s="195"/>
      <c r="MBS45" s="195"/>
      <c r="MBT45" s="195"/>
      <c r="MBU45" s="195"/>
      <c r="MBV45" s="195"/>
      <c r="MBW45" s="195"/>
      <c r="MBX45" s="195"/>
      <c r="MBY45" s="195"/>
      <c r="MBZ45" s="195"/>
      <c r="MCA45" s="195"/>
      <c r="MCB45" s="195"/>
      <c r="MCC45" s="195"/>
      <c r="MCD45" s="195"/>
      <c r="MCE45" s="195"/>
      <c r="MCF45" s="195"/>
      <c r="MCG45" s="195"/>
      <c r="MCH45" s="195"/>
      <c r="MCI45" s="195"/>
      <c r="MCJ45" s="195"/>
      <c r="MCK45" s="195"/>
      <c r="MCL45" s="195"/>
      <c r="MCM45" s="195"/>
      <c r="MCN45" s="195"/>
      <c r="MCO45" s="195"/>
      <c r="MCP45" s="195"/>
      <c r="MCQ45" s="195"/>
      <c r="MCR45" s="195"/>
      <c r="MCS45" s="195"/>
      <c r="MCT45" s="195"/>
      <c r="MCU45" s="195"/>
      <c r="MCV45" s="195"/>
      <c r="MCW45" s="195"/>
      <c r="MCX45" s="195"/>
      <c r="MCY45" s="195"/>
      <c r="MCZ45" s="195"/>
      <c r="MDA45" s="195"/>
      <c r="MDB45" s="195"/>
      <c r="MDC45" s="195"/>
      <c r="MDD45" s="195"/>
      <c r="MDE45" s="195"/>
      <c r="MDF45" s="195"/>
      <c r="MDG45" s="195"/>
      <c r="MDH45" s="195"/>
      <c r="MDI45" s="195"/>
      <c r="MDJ45" s="195"/>
      <c r="MDK45" s="195"/>
      <c r="MDL45" s="195"/>
      <c r="MDM45" s="195"/>
      <c r="MDN45" s="195"/>
      <c r="MDO45" s="195"/>
      <c r="MDP45" s="195"/>
      <c r="MDQ45" s="195"/>
      <c r="MDR45" s="195"/>
      <c r="MDS45" s="195"/>
      <c r="MDT45" s="195"/>
      <c r="MDU45" s="195"/>
      <c r="MDV45" s="195"/>
      <c r="MDW45" s="195"/>
      <c r="MDX45" s="195"/>
      <c r="MDY45" s="195"/>
      <c r="MDZ45" s="195"/>
      <c r="MEA45" s="195"/>
      <c r="MEB45" s="195"/>
      <c r="MEC45" s="195"/>
      <c r="MED45" s="195"/>
      <c r="MEE45" s="195"/>
      <c r="MEF45" s="195"/>
      <c r="MEG45" s="195"/>
      <c r="MEH45" s="195"/>
      <c r="MEI45" s="195"/>
      <c r="MEJ45" s="195"/>
      <c r="MEK45" s="195"/>
      <c r="MEL45" s="195"/>
      <c r="MEM45" s="195"/>
      <c r="MEN45" s="195"/>
      <c r="MEO45" s="195"/>
      <c r="MEP45" s="195"/>
      <c r="MEQ45" s="195"/>
      <c r="MER45" s="195"/>
      <c r="MES45" s="195"/>
      <c r="MET45" s="195"/>
      <c r="MEU45" s="195"/>
      <c r="MEV45" s="195"/>
      <c r="MEW45" s="195"/>
      <c r="MEX45" s="195"/>
      <c r="MEY45" s="195"/>
      <c r="MEZ45" s="195"/>
      <c r="MFA45" s="195"/>
      <c r="MFB45" s="195"/>
      <c r="MFC45" s="195"/>
      <c r="MFD45" s="195"/>
      <c r="MFE45" s="195"/>
      <c r="MFF45" s="195"/>
      <c r="MFG45" s="195"/>
      <c r="MFH45" s="195"/>
      <c r="MFI45" s="195"/>
      <c r="MFJ45" s="195"/>
      <c r="MFK45" s="195"/>
      <c r="MFL45" s="195"/>
      <c r="MFM45" s="195"/>
      <c r="MFN45" s="195"/>
      <c r="MFO45" s="195"/>
      <c r="MFP45" s="195"/>
      <c r="MFQ45" s="195"/>
      <c r="MFR45" s="195"/>
      <c r="MFS45" s="195"/>
      <c r="MFT45" s="195"/>
      <c r="MFU45" s="195"/>
      <c r="MFV45" s="195"/>
      <c r="MFW45" s="195"/>
      <c r="MFX45" s="195"/>
      <c r="MFY45" s="195"/>
      <c r="MFZ45" s="195"/>
      <c r="MGA45" s="195"/>
      <c r="MGB45" s="195"/>
      <c r="MGC45" s="195"/>
      <c r="MGD45" s="195"/>
      <c r="MGE45" s="195"/>
      <c r="MGF45" s="195"/>
      <c r="MGG45" s="195"/>
      <c r="MGH45" s="195"/>
      <c r="MGI45" s="195"/>
      <c r="MGJ45" s="195"/>
      <c r="MGK45" s="195"/>
      <c r="MGL45" s="195"/>
      <c r="MGM45" s="195"/>
      <c r="MGN45" s="195"/>
      <c r="MGO45" s="195"/>
      <c r="MGP45" s="195"/>
      <c r="MGQ45" s="195"/>
      <c r="MGR45" s="195"/>
      <c r="MGS45" s="195"/>
      <c r="MGT45" s="195"/>
      <c r="MGU45" s="195"/>
      <c r="MGV45" s="195"/>
      <c r="MGW45" s="195"/>
      <c r="MGX45" s="195"/>
      <c r="MGY45" s="195"/>
      <c r="MGZ45" s="195"/>
      <c r="MHA45" s="195"/>
      <c r="MHB45" s="195"/>
      <c r="MHC45" s="195"/>
      <c r="MHD45" s="195"/>
      <c r="MHE45" s="195"/>
      <c r="MHF45" s="195"/>
      <c r="MHG45" s="195"/>
      <c r="MHH45" s="195"/>
      <c r="MHI45" s="195"/>
      <c r="MHJ45" s="195"/>
      <c r="MHK45" s="195"/>
      <c r="MHL45" s="195"/>
      <c r="MHM45" s="195"/>
      <c r="MHN45" s="195"/>
      <c r="MHO45" s="195"/>
      <c r="MHP45" s="195"/>
      <c r="MHQ45" s="195"/>
      <c r="MHR45" s="195"/>
      <c r="MHS45" s="195"/>
      <c r="MHT45" s="195"/>
      <c r="MHU45" s="195"/>
      <c r="MHV45" s="195"/>
      <c r="MHW45" s="195"/>
      <c r="MHX45" s="195"/>
      <c r="MHY45" s="195"/>
      <c r="MHZ45" s="195"/>
      <c r="MIA45" s="195"/>
      <c r="MIB45" s="195"/>
      <c r="MIC45" s="195"/>
      <c r="MID45" s="195"/>
      <c r="MIE45" s="195"/>
      <c r="MIF45" s="195"/>
      <c r="MIG45" s="195"/>
      <c r="MIH45" s="195"/>
      <c r="MII45" s="195"/>
      <c r="MIJ45" s="195"/>
      <c r="MIK45" s="195"/>
      <c r="MIL45" s="195"/>
      <c r="MIM45" s="195"/>
      <c r="MIN45" s="195"/>
      <c r="MIO45" s="195"/>
      <c r="MIP45" s="195"/>
      <c r="MIQ45" s="195"/>
      <c r="MIR45" s="195"/>
      <c r="MIS45" s="195"/>
      <c r="MIT45" s="195"/>
      <c r="MIU45" s="195"/>
      <c r="MIV45" s="195"/>
      <c r="MIW45" s="195"/>
      <c r="MIX45" s="195"/>
      <c r="MIY45" s="195"/>
      <c r="MIZ45" s="195"/>
      <c r="MJA45" s="195"/>
      <c r="MJB45" s="195"/>
      <c r="MJC45" s="195"/>
      <c r="MJD45" s="195"/>
      <c r="MJE45" s="195"/>
      <c r="MJF45" s="195"/>
      <c r="MJG45" s="195"/>
      <c r="MJH45" s="195"/>
      <c r="MJI45" s="195"/>
      <c r="MJJ45" s="195"/>
      <c r="MJK45" s="195"/>
      <c r="MJL45" s="195"/>
      <c r="MJM45" s="195"/>
      <c r="MJN45" s="195"/>
      <c r="MJO45" s="195"/>
      <c r="MJP45" s="195"/>
      <c r="MJQ45" s="195"/>
      <c r="MJR45" s="195"/>
      <c r="MJS45" s="195"/>
      <c r="MJT45" s="195"/>
      <c r="MJU45" s="195"/>
      <c r="MJV45" s="195"/>
      <c r="MJW45" s="195"/>
      <c r="MJX45" s="195"/>
      <c r="MJY45" s="195"/>
      <c r="MJZ45" s="195"/>
      <c r="MKA45" s="195"/>
      <c r="MKB45" s="195"/>
      <c r="MKC45" s="195"/>
      <c r="MKD45" s="195"/>
      <c r="MKE45" s="195"/>
      <c r="MKF45" s="195"/>
      <c r="MKG45" s="195"/>
      <c r="MKH45" s="195"/>
      <c r="MKI45" s="195"/>
      <c r="MKJ45" s="195"/>
      <c r="MKK45" s="195"/>
      <c r="MKL45" s="195"/>
      <c r="MKM45" s="195"/>
      <c r="MKN45" s="195"/>
      <c r="MKO45" s="195"/>
      <c r="MKP45" s="195"/>
      <c r="MKQ45" s="195"/>
      <c r="MKR45" s="195"/>
      <c r="MKS45" s="195"/>
      <c r="MKT45" s="195"/>
      <c r="MKU45" s="195"/>
      <c r="MKV45" s="195"/>
      <c r="MKW45" s="195"/>
      <c r="MKX45" s="195"/>
      <c r="MKY45" s="195"/>
      <c r="MKZ45" s="195"/>
      <c r="MLA45" s="195"/>
      <c r="MLB45" s="195"/>
      <c r="MLC45" s="195"/>
      <c r="MLD45" s="195"/>
      <c r="MLE45" s="195"/>
      <c r="MLF45" s="195"/>
      <c r="MLG45" s="195"/>
      <c r="MLH45" s="195"/>
      <c r="MLI45" s="195"/>
      <c r="MLJ45" s="195"/>
      <c r="MLK45" s="195"/>
      <c r="MLL45" s="195"/>
      <c r="MLM45" s="195"/>
      <c r="MLN45" s="195"/>
      <c r="MLO45" s="195"/>
      <c r="MLP45" s="195"/>
      <c r="MLQ45" s="195"/>
      <c r="MLR45" s="195"/>
      <c r="MLS45" s="195"/>
      <c r="MLT45" s="195"/>
      <c r="MLU45" s="195"/>
      <c r="MLV45" s="195"/>
      <c r="MLW45" s="195"/>
      <c r="MLX45" s="195"/>
      <c r="MLY45" s="195"/>
      <c r="MLZ45" s="195"/>
      <c r="MMA45" s="195"/>
      <c r="MMB45" s="195"/>
      <c r="MMC45" s="195"/>
      <c r="MMD45" s="195"/>
      <c r="MME45" s="195"/>
      <c r="MMF45" s="195"/>
      <c r="MMG45" s="195"/>
      <c r="MMH45" s="195"/>
      <c r="MMI45" s="195"/>
      <c r="MMJ45" s="195"/>
      <c r="MMK45" s="195"/>
      <c r="MML45" s="195"/>
      <c r="MMM45" s="195"/>
      <c r="MMN45" s="195"/>
      <c r="MMO45" s="195"/>
      <c r="MMP45" s="195"/>
      <c r="MMQ45" s="195"/>
      <c r="MMR45" s="195"/>
      <c r="MMS45" s="195"/>
      <c r="MMT45" s="195"/>
      <c r="MMU45" s="195"/>
      <c r="MMV45" s="195"/>
      <c r="MMW45" s="195"/>
      <c r="MMX45" s="195"/>
      <c r="MMY45" s="195"/>
      <c r="MMZ45" s="195"/>
      <c r="MNA45" s="195"/>
      <c r="MNB45" s="195"/>
      <c r="MNC45" s="195"/>
      <c r="MND45" s="195"/>
      <c r="MNE45" s="195"/>
      <c r="MNF45" s="195"/>
      <c r="MNG45" s="195"/>
      <c r="MNH45" s="195"/>
      <c r="MNI45" s="195"/>
      <c r="MNJ45" s="195"/>
      <c r="MNK45" s="195"/>
      <c r="MNL45" s="195"/>
      <c r="MNM45" s="195"/>
      <c r="MNN45" s="195"/>
      <c r="MNO45" s="195"/>
      <c r="MNP45" s="195"/>
      <c r="MNQ45" s="195"/>
      <c r="MNR45" s="195"/>
      <c r="MNS45" s="195"/>
      <c r="MNT45" s="195"/>
      <c r="MNU45" s="195"/>
      <c r="MNV45" s="195"/>
      <c r="MNW45" s="195"/>
      <c r="MNX45" s="195"/>
      <c r="MNY45" s="195"/>
      <c r="MNZ45" s="195"/>
      <c r="MOA45" s="195"/>
      <c r="MOB45" s="195"/>
      <c r="MOC45" s="195"/>
      <c r="MOD45" s="195"/>
      <c r="MOE45" s="195"/>
      <c r="MOF45" s="195"/>
      <c r="MOG45" s="195"/>
      <c r="MOH45" s="195"/>
      <c r="MOI45" s="195"/>
      <c r="MOJ45" s="195"/>
      <c r="MOK45" s="195"/>
      <c r="MOL45" s="195"/>
      <c r="MOM45" s="195"/>
      <c r="MON45" s="195"/>
      <c r="MOO45" s="195"/>
      <c r="MOP45" s="195"/>
      <c r="MOQ45" s="195"/>
      <c r="MOR45" s="195"/>
      <c r="MOS45" s="195"/>
      <c r="MOT45" s="195"/>
      <c r="MOU45" s="195"/>
      <c r="MOV45" s="195"/>
      <c r="MOW45" s="195"/>
      <c r="MOX45" s="195"/>
      <c r="MOY45" s="195"/>
      <c r="MOZ45" s="195"/>
      <c r="MPA45" s="195"/>
      <c r="MPB45" s="195"/>
      <c r="MPC45" s="195"/>
      <c r="MPD45" s="195"/>
      <c r="MPE45" s="195"/>
      <c r="MPF45" s="195"/>
      <c r="MPG45" s="195"/>
      <c r="MPH45" s="195"/>
      <c r="MPI45" s="195"/>
      <c r="MPJ45" s="195"/>
      <c r="MPK45" s="195"/>
      <c r="MPL45" s="195"/>
      <c r="MPM45" s="195"/>
      <c r="MPN45" s="195"/>
      <c r="MPO45" s="195"/>
      <c r="MPP45" s="195"/>
      <c r="MPQ45" s="195"/>
      <c r="MPR45" s="195"/>
      <c r="MPS45" s="195"/>
      <c r="MPT45" s="195"/>
      <c r="MPU45" s="195"/>
      <c r="MPV45" s="195"/>
      <c r="MPW45" s="195"/>
      <c r="MPX45" s="195"/>
      <c r="MPY45" s="195"/>
      <c r="MPZ45" s="195"/>
      <c r="MQA45" s="195"/>
      <c r="MQB45" s="195"/>
      <c r="MQC45" s="195"/>
      <c r="MQD45" s="195"/>
      <c r="MQE45" s="195"/>
      <c r="MQF45" s="195"/>
      <c r="MQG45" s="195"/>
      <c r="MQH45" s="195"/>
      <c r="MQI45" s="195"/>
      <c r="MQJ45" s="195"/>
      <c r="MQK45" s="195"/>
      <c r="MQL45" s="195"/>
      <c r="MQM45" s="195"/>
      <c r="MQN45" s="195"/>
      <c r="MQO45" s="195"/>
      <c r="MQP45" s="195"/>
      <c r="MQQ45" s="195"/>
      <c r="MQR45" s="195"/>
      <c r="MQS45" s="195"/>
      <c r="MQT45" s="195"/>
      <c r="MQU45" s="195"/>
      <c r="MQV45" s="195"/>
      <c r="MQW45" s="195"/>
      <c r="MQX45" s="195"/>
      <c r="MQY45" s="195"/>
      <c r="MQZ45" s="195"/>
      <c r="MRA45" s="195"/>
      <c r="MRB45" s="195"/>
      <c r="MRC45" s="195"/>
      <c r="MRD45" s="195"/>
      <c r="MRE45" s="195"/>
      <c r="MRF45" s="195"/>
      <c r="MRG45" s="195"/>
      <c r="MRH45" s="195"/>
      <c r="MRI45" s="195"/>
      <c r="MRJ45" s="195"/>
      <c r="MRK45" s="195"/>
      <c r="MRL45" s="195"/>
      <c r="MRM45" s="195"/>
      <c r="MRN45" s="195"/>
      <c r="MRO45" s="195"/>
      <c r="MRP45" s="195"/>
      <c r="MRQ45" s="195"/>
      <c r="MRR45" s="195"/>
      <c r="MRS45" s="195"/>
      <c r="MRT45" s="195"/>
      <c r="MRU45" s="195"/>
      <c r="MRV45" s="195"/>
      <c r="MRW45" s="195"/>
      <c r="MRX45" s="195"/>
      <c r="MRY45" s="195"/>
      <c r="MRZ45" s="195"/>
      <c r="MSA45" s="195"/>
      <c r="MSB45" s="195"/>
      <c r="MSC45" s="195"/>
      <c r="MSD45" s="195"/>
      <c r="MSE45" s="195"/>
      <c r="MSF45" s="195"/>
      <c r="MSG45" s="195"/>
      <c r="MSH45" s="195"/>
      <c r="MSI45" s="195"/>
      <c r="MSJ45" s="195"/>
      <c r="MSK45" s="195"/>
      <c r="MSL45" s="195"/>
      <c r="MSM45" s="195"/>
      <c r="MSN45" s="195"/>
      <c r="MSO45" s="195"/>
      <c r="MSP45" s="195"/>
      <c r="MSQ45" s="195"/>
      <c r="MSR45" s="195"/>
      <c r="MSS45" s="195"/>
      <c r="MST45" s="195"/>
      <c r="MSU45" s="195"/>
      <c r="MSV45" s="195"/>
      <c r="MSW45" s="195"/>
      <c r="MSX45" s="195"/>
      <c r="MSY45" s="195"/>
      <c r="MSZ45" s="195"/>
      <c r="MTA45" s="195"/>
      <c r="MTB45" s="195"/>
      <c r="MTC45" s="195"/>
      <c r="MTD45" s="195"/>
      <c r="MTE45" s="195"/>
      <c r="MTF45" s="195"/>
      <c r="MTG45" s="195"/>
      <c r="MTH45" s="195"/>
      <c r="MTI45" s="195"/>
      <c r="MTJ45" s="195"/>
      <c r="MTK45" s="195"/>
      <c r="MTL45" s="195"/>
      <c r="MTM45" s="195"/>
      <c r="MTN45" s="195"/>
      <c r="MTO45" s="195"/>
      <c r="MTP45" s="195"/>
      <c r="MTQ45" s="195"/>
      <c r="MTR45" s="195"/>
      <c r="MTS45" s="195"/>
      <c r="MTT45" s="195"/>
      <c r="MTU45" s="195"/>
      <c r="MTV45" s="195"/>
      <c r="MTW45" s="195"/>
      <c r="MTX45" s="195"/>
      <c r="MTY45" s="195"/>
      <c r="MTZ45" s="195"/>
      <c r="MUA45" s="195"/>
      <c r="MUB45" s="195"/>
      <c r="MUC45" s="195"/>
      <c r="MUD45" s="195"/>
      <c r="MUE45" s="195"/>
      <c r="MUF45" s="195"/>
      <c r="MUG45" s="195"/>
      <c r="MUH45" s="195"/>
      <c r="MUI45" s="195"/>
      <c r="MUJ45" s="195"/>
      <c r="MUK45" s="195"/>
      <c r="MUL45" s="195"/>
      <c r="MUM45" s="195"/>
      <c r="MUN45" s="195"/>
      <c r="MUO45" s="195"/>
      <c r="MUP45" s="195"/>
      <c r="MUQ45" s="195"/>
      <c r="MUR45" s="195"/>
      <c r="MUS45" s="195"/>
      <c r="MUT45" s="195"/>
      <c r="MUU45" s="195"/>
      <c r="MUV45" s="195"/>
      <c r="MUW45" s="195"/>
      <c r="MUX45" s="195"/>
      <c r="MUY45" s="195"/>
      <c r="MUZ45" s="195"/>
      <c r="MVA45" s="195"/>
      <c r="MVB45" s="195"/>
      <c r="MVC45" s="195"/>
      <c r="MVD45" s="195"/>
      <c r="MVE45" s="195"/>
      <c r="MVF45" s="195"/>
      <c r="MVG45" s="195"/>
      <c r="MVH45" s="195"/>
      <c r="MVI45" s="195"/>
      <c r="MVJ45" s="195"/>
      <c r="MVK45" s="195"/>
      <c r="MVL45" s="195"/>
      <c r="MVM45" s="195"/>
      <c r="MVN45" s="195"/>
      <c r="MVO45" s="195"/>
      <c r="MVP45" s="195"/>
      <c r="MVQ45" s="195"/>
      <c r="MVR45" s="195"/>
      <c r="MVS45" s="195"/>
      <c r="MVT45" s="195"/>
      <c r="MVU45" s="195"/>
      <c r="MVV45" s="195"/>
      <c r="MVW45" s="195"/>
      <c r="MVX45" s="195"/>
      <c r="MVY45" s="195"/>
      <c r="MVZ45" s="195"/>
      <c r="MWA45" s="195"/>
      <c r="MWB45" s="195"/>
      <c r="MWC45" s="195"/>
      <c r="MWD45" s="195"/>
      <c r="MWE45" s="195"/>
      <c r="MWF45" s="195"/>
      <c r="MWG45" s="195"/>
      <c r="MWH45" s="195"/>
      <c r="MWI45" s="195"/>
      <c r="MWJ45" s="195"/>
      <c r="MWK45" s="195"/>
      <c r="MWL45" s="195"/>
      <c r="MWM45" s="195"/>
      <c r="MWN45" s="195"/>
      <c r="MWO45" s="195"/>
      <c r="MWP45" s="195"/>
      <c r="MWQ45" s="195"/>
      <c r="MWR45" s="195"/>
      <c r="MWS45" s="195"/>
      <c r="MWT45" s="195"/>
      <c r="MWU45" s="195"/>
      <c r="MWV45" s="195"/>
      <c r="MWW45" s="195"/>
      <c r="MWX45" s="195"/>
      <c r="MWY45" s="195"/>
      <c r="MWZ45" s="195"/>
      <c r="MXA45" s="195"/>
      <c r="MXB45" s="195"/>
      <c r="MXC45" s="195"/>
      <c r="MXD45" s="195"/>
      <c r="MXE45" s="195"/>
      <c r="MXF45" s="195"/>
      <c r="MXG45" s="195"/>
      <c r="MXH45" s="195"/>
      <c r="MXI45" s="195"/>
      <c r="MXJ45" s="195"/>
      <c r="MXK45" s="195"/>
      <c r="MXL45" s="195"/>
      <c r="MXM45" s="195"/>
      <c r="MXN45" s="195"/>
      <c r="MXO45" s="195"/>
      <c r="MXP45" s="195"/>
      <c r="MXQ45" s="195"/>
      <c r="MXR45" s="195"/>
      <c r="MXS45" s="195"/>
      <c r="MXT45" s="195"/>
      <c r="MXU45" s="195"/>
      <c r="MXV45" s="195"/>
      <c r="MXW45" s="195"/>
      <c r="MXX45" s="195"/>
      <c r="MXY45" s="195"/>
      <c r="MXZ45" s="195"/>
      <c r="MYA45" s="195"/>
      <c r="MYB45" s="195"/>
      <c r="MYC45" s="195"/>
      <c r="MYD45" s="195"/>
      <c r="MYE45" s="195"/>
      <c r="MYF45" s="195"/>
      <c r="MYG45" s="195"/>
      <c r="MYH45" s="195"/>
      <c r="MYI45" s="195"/>
      <c r="MYJ45" s="195"/>
      <c r="MYK45" s="195"/>
      <c r="MYL45" s="195"/>
      <c r="MYM45" s="195"/>
      <c r="MYN45" s="195"/>
      <c r="MYO45" s="195"/>
      <c r="MYP45" s="195"/>
      <c r="MYQ45" s="195"/>
      <c r="MYR45" s="195"/>
      <c r="MYS45" s="195"/>
      <c r="MYT45" s="195"/>
      <c r="MYU45" s="195"/>
      <c r="MYV45" s="195"/>
      <c r="MYW45" s="195"/>
      <c r="MYX45" s="195"/>
      <c r="MYY45" s="195"/>
      <c r="MYZ45" s="195"/>
      <c r="MZA45" s="195"/>
      <c r="MZB45" s="195"/>
      <c r="MZC45" s="195"/>
      <c r="MZD45" s="195"/>
      <c r="MZE45" s="195"/>
      <c r="MZF45" s="195"/>
      <c r="MZG45" s="195"/>
      <c r="MZH45" s="195"/>
      <c r="MZI45" s="195"/>
      <c r="MZJ45" s="195"/>
      <c r="MZK45" s="195"/>
      <c r="MZL45" s="195"/>
      <c r="MZM45" s="195"/>
      <c r="MZN45" s="195"/>
      <c r="MZO45" s="195"/>
      <c r="MZP45" s="195"/>
      <c r="MZQ45" s="195"/>
      <c r="MZR45" s="195"/>
      <c r="MZS45" s="195"/>
      <c r="MZT45" s="195"/>
      <c r="MZU45" s="195"/>
      <c r="MZV45" s="195"/>
      <c r="MZW45" s="195"/>
      <c r="MZX45" s="195"/>
      <c r="MZY45" s="195"/>
      <c r="MZZ45" s="195"/>
      <c r="NAA45" s="195"/>
      <c r="NAB45" s="195"/>
      <c r="NAC45" s="195"/>
      <c r="NAD45" s="195"/>
      <c r="NAE45" s="195"/>
      <c r="NAF45" s="195"/>
      <c r="NAG45" s="195"/>
      <c r="NAH45" s="195"/>
      <c r="NAI45" s="195"/>
      <c r="NAJ45" s="195"/>
      <c r="NAK45" s="195"/>
      <c r="NAL45" s="195"/>
      <c r="NAM45" s="195"/>
      <c r="NAN45" s="195"/>
      <c r="NAO45" s="195"/>
      <c r="NAP45" s="195"/>
      <c r="NAQ45" s="195"/>
      <c r="NAR45" s="195"/>
      <c r="NAS45" s="195"/>
      <c r="NAT45" s="195"/>
      <c r="NAU45" s="195"/>
      <c r="NAV45" s="195"/>
      <c r="NAW45" s="195"/>
      <c r="NAX45" s="195"/>
      <c r="NAY45" s="195"/>
      <c r="NAZ45" s="195"/>
      <c r="NBA45" s="195"/>
      <c r="NBB45" s="195"/>
      <c r="NBC45" s="195"/>
      <c r="NBD45" s="195"/>
      <c r="NBE45" s="195"/>
      <c r="NBF45" s="195"/>
      <c r="NBG45" s="195"/>
      <c r="NBH45" s="195"/>
      <c r="NBI45" s="195"/>
      <c r="NBJ45" s="195"/>
      <c r="NBK45" s="195"/>
      <c r="NBL45" s="195"/>
      <c r="NBM45" s="195"/>
      <c r="NBN45" s="195"/>
      <c r="NBO45" s="195"/>
      <c r="NBP45" s="195"/>
      <c r="NBQ45" s="195"/>
      <c r="NBR45" s="195"/>
      <c r="NBS45" s="195"/>
      <c r="NBT45" s="195"/>
      <c r="NBU45" s="195"/>
      <c r="NBV45" s="195"/>
      <c r="NBW45" s="195"/>
      <c r="NBX45" s="195"/>
      <c r="NBY45" s="195"/>
      <c r="NBZ45" s="195"/>
      <c r="NCA45" s="195"/>
      <c r="NCB45" s="195"/>
      <c r="NCC45" s="195"/>
      <c r="NCD45" s="195"/>
      <c r="NCE45" s="195"/>
      <c r="NCF45" s="195"/>
      <c r="NCG45" s="195"/>
      <c r="NCH45" s="195"/>
      <c r="NCI45" s="195"/>
      <c r="NCJ45" s="195"/>
      <c r="NCK45" s="195"/>
      <c r="NCL45" s="195"/>
      <c r="NCM45" s="195"/>
      <c r="NCN45" s="195"/>
      <c r="NCO45" s="195"/>
      <c r="NCP45" s="195"/>
      <c r="NCQ45" s="195"/>
      <c r="NCR45" s="195"/>
      <c r="NCS45" s="195"/>
      <c r="NCT45" s="195"/>
      <c r="NCU45" s="195"/>
      <c r="NCV45" s="195"/>
      <c r="NCW45" s="195"/>
      <c r="NCX45" s="195"/>
      <c r="NCY45" s="195"/>
      <c r="NCZ45" s="195"/>
      <c r="NDA45" s="195"/>
      <c r="NDB45" s="195"/>
      <c r="NDC45" s="195"/>
      <c r="NDD45" s="195"/>
      <c r="NDE45" s="195"/>
      <c r="NDF45" s="195"/>
      <c r="NDG45" s="195"/>
      <c r="NDH45" s="195"/>
      <c r="NDI45" s="195"/>
      <c r="NDJ45" s="195"/>
      <c r="NDK45" s="195"/>
      <c r="NDL45" s="195"/>
      <c r="NDM45" s="195"/>
      <c r="NDN45" s="195"/>
      <c r="NDO45" s="195"/>
      <c r="NDP45" s="195"/>
      <c r="NDQ45" s="195"/>
      <c r="NDR45" s="195"/>
      <c r="NDS45" s="195"/>
      <c r="NDT45" s="195"/>
      <c r="NDU45" s="195"/>
      <c r="NDV45" s="195"/>
      <c r="NDW45" s="195"/>
      <c r="NDX45" s="195"/>
      <c r="NDY45" s="195"/>
      <c r="NDZ45" s="195"/>
      <c r="NEA45" s="195"/>
      <c r="NEB45" s="195"/>
      <c r="NEC45" s="195"/>
      <c r="NED45" s="195"/>
      <c r="NEE45" s="195"/>
      <c r="NEF45" s="195"/>
      <c r="NEG45" s="195"/>
      <c r="NEH45" s="195"/>
      <c r="NEI45" s="195"/>
      <c r="NEJ45" s="195"/>
      <c r="NEK45" s="195"/>
      <c r="NEL45" s="195"/>
      <c r="NEM45" s="195"/>
      <c r="NEN45" s="195"/>
      <c r="NEO45" s="195"/>
      <c r="NEP45" s="195"/>
      <c r="NEQ45" s="195"/>
      <c r="NER45" s="195"/>
      <c r="NES45" s="195"/>
      <c r="NET45" s="195"/>
      <c r="NEU45" s="195"/>
      <c r="NEV45" s="195"/>
      <c r="NEW45" s="195"/>
      <c r="NEX45" s="195"/>
      <c r="NEY45" s="195"/>
      <c r="NEZ45" s="195"/>
      <c r="NFA45" s="195"/>
      <c r="NFB45" s="195"/>
      <c r="NFC45" s="195"/>
      <c r="NFD45" s="195"/>
      <c r="NFE45" s="195"/>
      <c r="NFF45" s="195"/>
      <c r="NFG45" s="195"/>
      <c r="NFH45" s="195"/>
      <c r="NFI45" s="195"/>
      <c r="NFJ45" s="195"/>
      <c r="NFK45" s="195"/>
      <c r="NFL45" s="195"/>
      <c r="NFM45" s="195"/>
      <c r="NFN45" s="195"/>
      <c r="NFO45" s="195"/>
      <c r="NFP45" s="195"/>
      <c r="NFQ45" s="195"/>
      <c r="NFR45" s="195"/>
      <c r="NFS45" s="195"/>
      <c r="NFT45" s="195"/>
      <c r="NFU45" s="195"/>
      <c r="NFV45" s="195"/>
      <c r="NFW45" s="195"/>
      <c r="NFX45" s="195"/>
      <c r="NFY45" s="195"/>
      <c r="NFZ45" s="195"/>
      <c r="NGA45" s="195"/>
      <c r="NGB45" s="195"/>
      <c r="NGC45" s="195"/>
      <c r="NGD45" s="195"/>
      <c r="NGE45" s="195"/>
      <c r="NGF45" s="195"/>
      <c r="NGG45" s="195"/>
      <c r="NGH45" s="195"/>
      <c r="NGI45" s="195"/>
      <c r="NGJ45" s="195"/>
      <c r="NGK45" s="195"/>
      <c r="NGL45" s="195"/>
      <c r="NGM45" s="195"/>
      <c r="NGN45" s="195"/>
      <c r="NGO45" s="195"/>
      <c r="NGP45" s="195"/>
      <c r="NGQ45" s="195"/>
      <c r="NGR45" s="195"/>
      <c r="NGS45" s="195"/>
      <c r="NGT45" s="195"/>
      <c r="NGU45" s="195"/>
      <c r="NGV45" s="195"/>
      <c r="NGW45" s="195"/>
      <c r="NGX45" s="195"/>
      <c r="NGY45" s="195"/>
      <c r="NGZ45" s="195"/>
      <c r="NHA45" s="195"/>
      <c r="NHB45" s="195"/>
      <c r="NHC45" s="195"/>
      <c r="NHD45" s="195"/>
      <c r="NHE45" s="195"/>
      <c r="NHF45" s="195"/>
      <c r="NHG45" s="195"/>
      <c r="NHH45" s="195"/>
      <c r="NHI45" s="195"/>
      <c r="NHJ45" s="195"/>
      <c r="NHK45" s="195"/>
      <c r="NHL45" s="195"/>
      <c r="NHM45" s="195"/>
      <c r="NHN45" s="195"/>
      <c r="NHO45" s="195"/>
      <c r="NHP45" s="195"/>
      <c r="NHQ45" s="195"/>
      <c r="NHR45" s="195"/>
      <c r="NHS45" s="195"/>
      <c r="NHT45" s="195"/>
      <c r="NHU45" s="195"/>
      <c r="NHV45" s="195"/>
      <c r="NHW45" s="195"/>
      <c r="NHX45" s="195"/>
      <c r="NHY45" s="195"/>
      <c r="NHZ45" s="195"/>
      <c r="NIA45" s="195"/>
      <c r="NIB45" s="195"/>
      <c r="NIC45" s="195"/>
      <c r="NID45" s="195"/>
      <c r="NIE45" s="195"/>
      <c r="NIF45" s="195"/>
      <c r="NIG45" s="195"/>
      <c r="NIH45" s="195"/>
      <c r="NII45" s="195"/>
      <c r="NIJ45" s="195"/>
      <c r="NIK45" s="195"/>
      <c r="NIL45" s="195"/>
      <c r="NIM45" s="195"/>
      <c r="NIN45" s="195"/>
      <c r="NIO45" s="195"/>
      <c r="NIP45" s="195"/>
      <c r="NIQ45" s="195"/>
      <c r="NIR45" s="195"/>
      <c r="NIS45" s="195"/>
      <c r="NIT45" s="195"/>
      <c r="NIU45" s="195"/>
      <c r="NIV45" s="195"/>
      <c r="NIW45" s="195"/>
      <c r="NIX45" s="195"/>
      <c r="NIY45" s="195"/>
      <c r="NIZ45" s="195"/>
      <c r="NJA45" s="195"/>
      <c r="NJB45" s="195"/>
      <c r="NJC45" s="195"/>
      <c r="NJD45" s="195"/>
      <c r="NJE45" s="195"/>
      <c r="NJF45" s="195"/>
      <c r="NJG45" s="195"/>
      <c r="NJH45" s="195"/>
      <c r="NJI45" s="195"/>
      <c r="NJJ45" s="195"/>
      <c r="NJK45" s="195"/>
      <c r="NJL45" s="195"/>
      <c r="NJM45" s="195"/>
      <c r="NJN45" s="195"/>
      <c r="NJO45" s="195"/>
      <c r="NJP45" s="195"/>
      <c r="NJQ45" s="195"/>
      <c r="NJR45" s="195"/>
      <c r="NJS45" s="195"/>
      <c r="NJT45" s="195"/>
      <c r="NJU45" s="195"/>
      <c r="NJV45" s="195"/>
      <c r="NJW45" s="195"/>
      <c r="NJX45" s="195"/>
      <c r="NJY45" s="195"/>
      <c r="NJZ45" s="195"/>
      <c r="NKA45" s="195"/>
      <c r="NKB45" s="195"/>
      <c r="NKC45" s="195"/>
      <c r="NKD45" s="195"/>
      <c r="NKE45" s="195"/>
      <c r="NKF45" s="195"/>
      <c r="NKG45" s="195"/>
      <c r="NKH45" s="195"/>
      <c r="NKI45" s="195"/>
      <c r="NKJ45" s="195"/>
      <c r="NKK45" s="195"/>
      <c r="NKL45" s="195"/>
      <c r="NKM45" s="195"/>
      <c r="NKN45" s="195"/>
      <c r="NKO45" s="195"/>
      <c r="NKP45" s="195"/>
      <c r="NKQ45" s="195"/>
      <c r="NKR45" s="195"/>
      <c r="NKS45" s="195"/>
      <c r="NKT45" s="195"/>
      <c r="NKU45" s="195"/>
      <c r="NKV45" s="195"/>
      <c r="NKW45" s="195"/>
      <c r="NKX45" s="195"/>
      <c r="NKY45" s="195"/>
      <c r="NKZ45" s="195"/>
      <c r="NLA45" s="195"/>
      <c r="NLB45" s="195"/>
      <c r="NLC45" s="195"/>
      <c r="NLD45" s="195"/>
      <c r="NLE45" s="195"/>
      <c r="NLF45" s="195"/>
      <c r="NLG45" s="195"/>
      <c r="NLH45" s="195"/>
      <c r="NLI45" s="195"/>
      <c r="NLJ45" s="195"/>
      <c r="NLK45" s="195"/>
      <c r="NLL45" s="195"/>
      <c r="NLM45" s="195"/>
      <c r="NLN45" s="195"/>
      <c r="NLO45" s="195"/>
      <c r="NLP45" s="195"/>
      <c r="NLQ45" s="195"/>
      <c r="NLR45" s="195"/>
      <c r="NLS45" s="195"/>
      <c r="NLT45" s="195"/>
      <c r="NLU45" s="195"/>
      <c r="NLV45" s="195"/>
      <c r="NLW45" s="195"/>
      <c r="NLX45" s="195"/>
      <c r="NLY45" s="195"/>
      <c r="NLZ45" s="195"/>
      <c r="NMA45" s="195"/>
      <c r="NMB45" s="195"/>
      <c r="NMC45" s="195"/>
      <c r="NMD45" s="195"/>
      <c r="NME45" s="195"/>
      <c r="NMF45" s="195"/>
      <c r="NMG45" s="195"/>
      <c r="NMH45" s="195"/>
      <c r="NMI45" s="195"/>
      <c r="NMJ45" s="195"/>
      <c r="NMK45" s="195"/>
      <c r="NML45" s="195"/>
      <c r="NMM45" s="195"/>
      <c r="NMN45" s="195"/>
      <c r="NMO45" s="195"/>
      <c r="NMP45" s="195"/>
      <c r="NMQ45" s="195"/>
      <c r="NMR45" s="195"/>
      <c r="NMS45" s="195"/>
      <c r="NMT45" s="195"/>
      <c r="NMU45" s="195"/>
      <c r="NMV45" s="195"/>
      <c r="NMW45" s="195"/>
      <c r="NMX45" s="195"/>
      <c r="NMY45" s="195"/>
      <c r="NMZ45" s="195"/>
      <c r="NNA45" s="195"/>
      <c r="NNB45" s="195"/>
      <c r="NNC45" s="195"/>
      <c r="NND45" s="195"/>
      <c r="NNE45" s="195"/>
      <c r="NNF45" s="195"/>
      <c r="NNG45" s="195"/>
      <c r="NNH45" s="195"/>
      <c r="NNI45" s="195"/>
      <c r="NNJ45" s="195"/>
      <c r="NNK45" s="195"/>
      <c r="NNL45" s="195"/>
      <c r="NNM45" s="195"/>
      <c r="NNN45" s="195"/>
      <c r="NNO45" s="195"/>
      <c r="NNP45" s="195"/>
      <c r="NNQ45" s="195"/>
      <c r="NNR45" s="195"/>
      <c r="NNS45" s="195"/>
      <c r="NNT45" s="195"/>
      <c r="NNU45" s="195"/>
      <c r="NNV45" s="195"/>
      <c r="NNW45" s="195"/>
      <c r="NNX45" s="195"/>
      <c r="NNY45" s="195"/>
      <c r="NNZ45" s="195"/>
      <c r="NOA45" s="195"/>
      <c r="NOB45" s="195"/>
      <c r="NOC45" s="195"/>
      <c r="NOD45" s="195"/>
      <c r="NOE45" s="195"/>
      <c r="NOF45" s="195"/>
      <c r="NOG45" s="195"/>
      <c r="NOH45" s="195"/>
      <c r="NOI45" s="195"/>
      <c r="NOJ45" s="195"/>
      <c r="NOK45" s="195"/>
      <c r="NOL45" s="195"/>
      <c r="NOM45" s="195"/>
      <c r="NON45" s="195"/>
      <c r="NOO45" s="195"/>
      <c r="NOP45" s="195"/>
      <c r="NOQ45" s="195"/>
      <c r="NOR45" s="195"/>
      <c r="NOS45" s="195"/>
      <c r="NOT45" s="195"/>
      <c r="NOU45" s="195"/>
      <c r="NOV45" s="195"/>
      <c r="NOW45" s="195"/>
      <c r="NOX45" s="195"/>
      <c r="NOY45" s="195"/>
      <c r="NOZ45" s="195"/>
      <c r="NPA45" s="195"/>
      <c r="NPB45" s="195"/>
      <c r="NPC45" s="195"/>
      <c r="NPD45" s="195"/>
      <c r="NPE45" s="195"/>
      <c r="NPF45" s="195"/>
      <c r="NPG45" s="195"/>
      <c r="NPH45" s="195"/>
      <c r="NPI45" s="195"/>
      <c r="NPJ45" s="195"/>
      <c r="NPK45" s="195"/>
      <c r="NPL45" s="195"/>
      <c r="NPM45" s="195"/>
      <c r="NPN45" s="195"/>
      <c r="NPO45" s="195"/>
      <c r="NPP45" s="195"/>
      <c r="NPQ45" s="195"/>
      <c r="NPR45" s="195"/>
      <c r="NPS45" s="195"/>
      <c r="NPT45" s="195"/>
      <c r="NPU45" s="195"/>
      <c r="NPV45" s="195"/>
      <c r="NPW45" s="195"/>
      <c r="NPX45" s="195"/>
      <c r="NPY45" s="195"/>
      <c r="NPZ45" s="195"/>
      <c r="NQA45" s="195"/>
      <c r="NQB45" s="195"/>
      <c r="NQC45" s="195"/>
      <c r="NQD45" s="195"/>
      <c r="NQE45" s="195"/>
      <c r="NQF45" s="195"/>
      <c r="NQG45" s="195"/>
      <c r="NQH45" s="195"/>
      <c r="NQI45" s="195"/>
      <c r="NQJ45" s="195"/>
      <c r="NQK45" s="195"/>
      <c r="NQL45" s="195"/>
      <c r="NQM45" s="195"/>
      <c r="NQN45" s="195"/>
      <c r="NQO45" s="195"/>
      <c r="NQP45" s="195"/>
      <c r="NQQ45" s="195"/>
      <c r="NQR45" s="195"/>
      <c r="NQS45" s="195"/>
      <c r="NQT45" s="195"/>
      <c r="NQU45" s="195"/>
      <c r="NQV45" s="195"/>
      <c r="NQW45" s="195"/>
      <c r="NQX45" s="195"/>
      <c r="NQY45" s="195"/>
      <c r="NQZ45" s="195"/>
      <c r="NRA45" s="195"/>
      <c r="NRB45" s="195"/>
      <c r="NRC45" s="195"/>
      <c r="NRD45" s="195"/>
      <c r="NRE45" s="195"/>
      <c r="NRF45" s="195"/>
      <c r="NRG45" s="195"/>
      <c r="NRH45" s="195"/>
      <c r="NRI45" s="195"/>
      <c r="NRJ45" s="195"/>
      <c r="NRK45" s="195"/>
      <c r="NRL45" s="195"/>
      <c r="NRM45" s="195"/>
      <c r="NRN45" s="195"/>
      <c r="NRO45" s="195"/>
      <c r="NRP45" s="195"/>
      <c r="NRQ45" s="195"/>
      <c r="NRR45" s="195"/>
      <c r="NRS45" s="195"/>
      <c r="NRT45" s="195"/>
      <c r="NRU45" s="195"/>
      <c r="NRV45" s="195"/>
      <c r="NRW45" s="195"/>
      <c r="NRX45" s="195"/>
      <c r="NRY45" s="195"/>
      <c r="NRZ45" s="195"/>
      <c r="NSA45" s="195"/>
      <c r="NSB45" s="195"/>
      <c r="NSC45" s="195"/>
      <c r="NSD45" s="195"/>
      <c r="NSE45" s="195"/>
      <c r="NSF45" s="195"/>
      <c r="NSG45" s="195"/>
      <c r="NSH45" s="195"/>
      <c r="NSI45" s="195"/>
      <c r="NSJ45" s="195"/>
      <c r="NSK45" s="195"/>
      <c r="NSL45" s="195"/>
      <c r="NSM45" s="195"/>
      <c r="NSN45" s="195"/>
      <c r="NSO45" s="195"/>
      <c r="NSP45" s="195"/>
      <c r="NSQ45" s="195"/>
      <c r="NSR45" s="195"/>
      <c r="NSS45" s="195"/>
      <c r="NST45" s="195"/>
      <c r="NSU45" s="195"/>
      <c r="NSV45" s="195"/>
      <c r="NSW45" s="195"/>
      <c r="NSX45" s="195"/>
      <c r="NSY45" s="195"/>
      <c r="NSZ45" s="195"/>
      <c r="NTA45" s="195"/>
      <c r="NTB45" s="195"/>
      <c r="NTC45" s="195"/>
      <c r="NTD45" s="195"/>
      <c r="NTE45" s="195"/>
      <c r="NTF45" s="195"/>
      <c r="NTG45" s="195"/>
      <c r="NTH45" s="195"/>
      <c r="NTI45" s="195"/>
      <c r="NTJ45" s="195"/>
      <c r="NTK45" s="195"/>
      <c r="NTL45" s="195"/>
      <c r="NTM45" s="195"/>
      <c r="NTN45" s="195"/>
      <c r="NTO45" s="195"/>
      <c r="NTP45" s="195"/>
      <c r="NTQ45" s="195"/>
      <c r="NTR45" s="195"/>
      <c r="NTS45" s="195"/>
      <c r="NTT45" s="195"/>
      <c r="NTU45" s="195"/>
      <c r="NTV45" s="195"/>
      <c r="NTW45" s="195"/>
      <c r="NTX45" s="195"/>
      <c r="NTY45" s="195"/>
      <c r="NTZ45" s="195"/>
      <c r="NUA45" s="195"/>
      <c r="NUB45" s="195"/>
      <c r="NUC45" s="195"/>
      <c r="NUD45" s="195"/>
      <c r="NUE45" s="195"/>
      <c r="NUF45" s="195"/>
      <c r="NUG45" s="195"/>
      <c r="NUH45" s="195"/>
      <c r="NUI45" s="195"/>
      <c r="NUJ45" s="195"/>
      <c r="NUK45" s="195"/>
      <c r="NUL45" s="195"/>
      <c r="NUM45" s="195"/>
      <c r="NUN45" s="195"/>
      <c r="NUO45" s="195"/>
      <c r="NUP45" s="195"/>
      <c r="NUQ45" s="195"/>
      <c r="NUR45" s="195"/>
      <c r="NUS45" s="195"/>
      <c r="NUT45" s="195"/>
      <c r="NUU45" s="195"/>
      <c r="NUV45" s="195"/>
      <c r="NUW45" s="195"/>
      <c r="NUX45" s="195"/>
      <c r="NUY45" s="195"/>
      <c r="NUZ45" s="195"/>
      <c r="NVA45" s="195"/>
      <c r="NVB45" s="195"/>
      <c r="NVC45" s="195"/>
      <c r="NVD45" s="195"/>
      <c r="NVE45" s="195"/>
      <c r="NVF45" s="195"/>
      <c r="NVG45" s="195"/>
      <c r="NVH45" s="195"/>
      <c r="NVI45" s="195"/>
      <c r="NVJ45" s="195"/>
      <c r="NVK45" s="195"/>
      <c r="NVL45" s="195"/>
      <c r="NVM45" s="195"/>
      <c r="NVN45" s="195"/>
      <c r="NVO45" s="195"/>
      <c r="NVP45" s="195"/>
      <c r="NVQ45" s="195"/>
      <c r="NVR45" s="195"/>
      <c r="NVS45" s="195"/>
      <c r="NVT45" s="195"/>
      <c r="NVU45" s="195"/>
      <c r="NVV45" s="195"/>
      <c r="NVW45" s="195"/>
      <c r="NVX45" s="195"/>
      <c r="NVY45" s="195"/>
      <c r="NVZ45" s="195"/>
      <c r="NWA45" s="195"/>
      <c r="NWB45" s="195"/>
      <c r="NWC45" s="195"/>
      <c r="NWD45" s="195"/>
      <c r="NWE45" s="195"/>
      <c r="NWF45" s="195"/>
      <c r="NWG45" s="195"/>
      <c r="NWH45" s="195"/>
      <c r="NWI45" s="195"/>
      <c r="NWJ45" s="195"/>
      <c r="NWK45" s="195"/>
      <c r="NWL45" s="195"/>
      <c r="NWM45" s="195"/>
      <c r="NWN45" s="195"/>
      <c r="NWO45" s="195"/>
      <c r="NWP45" s="195"/>
      <c r="NWQ45" s="195"/>
      <c r="NWR45" s="195"/>
      <c r="NWS45" s="195"/>
      <c r="NWT45" s="195"/>
      <c r="NWU45" s="195"/>
      <c r="NWV45" s="195"/>
      <c r="NWW45" s="195"/>
      <c r="NWX45" s="195"/>
      <c r="NWY45" s="195"/>
      <c r="NWZ45" s="195"/>
      <c r="NXA45" s="195"/>
      <c r="NXB45" s="195"/>
      <c r="NXC45" s="195"/>
      <c r="NXD45" s="195"/>
      <c r="NXE45" s="195"/>
      <c r="NXF45" s="195"/>
      <c r="NXG45" s="195"/>
      <c r="NXH45" s="195"/>
      <c r="NXI45" s="195"/>
      <c r="NXJ45" s="195"/>
      <c r="NXK45" s="195"/>
      <c r="NXL45" s="195"/>
      <c r="NXM45" s="195"/>
      <c r="NXN45" s="195"/>
      <c r="NXO45" s="195"/>
      <c r="NXP45" s="195"/>
      <c r="NXQ45" s="195"/>
      <c r="NXR45" s="195"/>
      <c r="NXS45" s="195"/>
      <c r="NXT45" s="195"/>
      <c r="NXU45" s="195"/>
      <c r="NXV45" s="195"/>
      <c r="NXW45" s="195"/>
      <c r="NXX45" s="195"/>
      <c r="NXY45" s="195"/>
      <c r="NXZ45" s="195"/>
      <c r="NYA45" s="195"/>
      <c r="NYB45" s="195"/>
      <c r="NYC45" s="195"/>
      <c r="NYD45" s="195"/>
      <c r="NYE45" s="195"/>
      <c r="NYF45" s="195"/>
      <c r="NYG45" s="195"/>
      <c r="NYH45" s="195"/>
      <c r="NYI45" s="195"/>
      <c r="NYJ45" s="195"/>
      <c r="NYK45" s="195"/>
      <c r="NYL45" s="195"/>
      <c r="NYM45" s="195"/>
      <c r="NYN45" s="195"/>
      <c r="NYO45" s="195"/>
      <c r="NYP45" s="195"/>
      <c r="NYQ45" s="195"/>
      <c r="NYR45" s="195"/>
      <c r="NYS45" s="195"/>
      <c r="NYT45" s="195"/>
      <c r="NYU45" s="195"/>
      <c r="NYV45" s="195"/>
      <c r="NYW45" s="195"/>
      <c r="NYX45" s="195"/>
      <c r="NYY45" s="195"/>
      <c r="NYZ45" s="195"/>
      <c r="NZA45" s="195"/>
      <c r="NZB45" s="195"/>
      <c r="NZC45" s="195"/>
      <c r="NZD45" s="195"/>
      <c r="NZE45" s="195"/>
      <c r="NZF45" s="195"/>
      <c r="NZG45" s="195"/>
      <c r="NZH45" s="195"/>
      <c r="NZI45" s="195"/>
      <c r="NZJ45" s="195"/>
      <c r="NZK45" s="195"/>
      <c r="NZL45" s="195"/>
      <c r="NZM45" s="195"/>
      <c r="NZN45" s="195"/>
      <c r="NZO45" s="195"/>
      <c r="NZP45" s="195"/>
      <c r="NZQ45" s="195"/>
      <c r="NZR45" s="195"/>
      <c r="NZS45" s="195"/>
      <c r="NZT45" s="195"/>
      <c r="NZU45" s="195"/>
      <c r="NZV45" s="195"/>
      <c r="NZW45" s="195"/>
      <c r="NZX45" s="195"/>
      <c r="NZY45" s="195"/>
      <c r="NZZ45" s="195"/>
      <c r="OAA45" s="195"/>
      <c r="OAB45" s="195"/>
      <c r="OAC45" s="195"/>
      <c r="OAD45" s="195"/>
      <c r="OAE45" s="195"/>
      <c r="OAF45" s="195"/>
      <c r="OAG45" s="195"/>
      <c r="OAH45" s="195"/>
      <c r="OAI45" s="195"/>
      <c r="OAJ45" s="195"/>
      <c r="OAK45" s="195"/>
      <c r="OAL45" s="195"/>
      <c r="OAM45" s="195"/>
      <c r="OAN45" s="195"/>
      <c r="OAO45" s="195"/>
      <c r="OAP45" s="195"/>
      <c r="OAQ45" s="195"/>
      <c r="OAR45" s="195"/>
      <c r="OAS45" s="195"/>
      <c r="OAT45" s="195"/>
      <c r="OAU45" s="195"/>
      <c r="OAV45" s="195"/>
      <c r="OAW45" s="195"/>
      <c r="OAX45" s="195"/>
      <c r="OAY45" s="195"/>
      <c r="OAZ45" s="195"/>
      <c r="OBA45" s="195"/>
      <c r="OBB45" s="195"/>
      <c r="OBC45" s="195"/>
      <c r="OBD45" s="195"/>
      <c r="OBE45" s="195"/>
      <c r="OBF45" s="195"/>
      <c r="OBG45" s="195"/>
      <c r="OBH45" s="195"/>
      <c r="OBI45" s="195"/>
      <c r="OBJ45" s="195"/>
      <c r="OBK45" s="195"/>
      <c r="OBL45" s="195"/>
      <c r="OBM45" s="195"/>
      <c r="OBN45" s="195"/>
      <c r="OBO45" s="195"/>
      <c r="OBP45" s="195"/>
      <c r="OBQ45" s="195"/>
      <c r="OBR45" s="195"/>
      <c r="OBS45" s="195"/>
      <c r="OBT45" s="195"/>
      <c r="OBU45" s="195"/>
      <c r="OBV45" s="195"/>
      <c r="OBW45" s="195"/>
      <c r="OBX45" s="195"/>
      <c r="OBY45" s="195"/>
      <c r="OBZ45" s="195"/>
      <c r="OCA45" s="195"/>
      <c r="OCB45" s="195"/>
      <c r="OCC45" s="195"/>
      <c r="OCD45" s="195"/>
      <c r="OCE45" s="195"/>
      <c r="OCF45" s="195"/>
      <c r="OCG45" s="195"/>
      <c r="OCH45" s="195"/>
      <c r="OCI45" s="195"/>
      <c r="OCJ45" s="195"/>
      <c r="OCK45" s="195"/>
      <c r="OCL45" s="195"/>
      <c r="OCM45" s="195"/>
      <c r="OCN45" s="195"/>
      <c r="OCO45" s="195"/>
      <c r="OCP45" s="195"/>
      <c r="OCQ45" s="195"/>
      <c r="OCR45" s="195"/>
      <c r="OCS45" s="195"/>
      <c r="OCT45" s="195"/>
      <c r="OCU45" s="195"/>
      <c r="OCV45" s="195"/>
      <c r="OCW45" s="195"/>
      <c r="OCX45" s="195"/>
      <c r="OCY45" s="195"/>
      <c r="OCZ45" s="195"/>
      <c r="ODA45" s="195"/>
      <c r="ODB45" s="195"/>
      <c r="ODC45" s="195"/>
      <c r="ODD45" s="195"/>
      <c r="ODE45" s="195"/>
      <c r="ODF45" s="195"/>
      <c r="ODG45" s="195"/>
      <c r="ODH45" s="195"/>
      <c r="ODI45" s="195"/>
      <c r="ODJ45" s="195"/>
      <c r="ODK45" s="195"/>
      <c r="ODL45" s="195"/>
      <c r="ODM45" s="195"/>
      <c r="ODN45" s="195"/>
      <c r="ODO45" s="195"/>
      <c r="ODP45" s="195"/>
      <c r="ODQ45" s="195"/>
      <c r="ODR45" s="195"/>
      <c r="ODS45" s="195"/>
      <c r="ODT45" s="195"/>
      <c r="ODU45" s="195"/>
      <c r="ODV45" s="195"/>
      <c r="ODW45" s="195"/>
      <c r="ODX45" s="195"/>
      <c r="ODY45" s="195"/>
      <c r="ODZ45" s="195"/>
      <c r="OEA45" s="195"/>
      <c r="OEB45" s="195"/>
      <c r="OEC45" s="195"/>
      <c r="OED45" s="195"/>
      <c r="OEE45" s="195"/>
      <c r="OEF45" s="195"/>
      <c r="OEG45" s="195"/>
      <c r="OEH45" s="195"/>
      <c r="OEI45" s="195"/>
      <c r="OEJ45" s="195"/>
      <c r="OEK45" s="195"/>
      <c r="OEL45" s="195"/>
      <c r="OEM45" s="195"/>
      <c r="OEN45" s="195"/>
      <c r="OEO45" s="195"/>
      <c r="OEP45" s="195"/>
      <c r="OEQ45" s="195"/>
      <c r="OER45" s="195"/>
      <c r="OES45" s="195"/>
      <c r="OET45" s="195"/>
      <c r="OEU45" s="195"/>
      <c r="OEV45" s="195"/>
      <c r="OEW45" s="195"/>
      <c r="OEX45" s="195"/>
      <c r="OEY45" s="195"/>
      <c r="OEZ45" s="195"/>
      <c r="OFA45" s="195"/>
      <c r="OFB45" s="195"/>
      <c r="OFC45" s="195"/>
      <c r="OFD45" s="195"/>
      <c r="OFE45" s="195"/>
      <c r="OFF45" s="195"/>
      <c r="OFG45" s="195"/>
      <c r="OFH45" s="195"/>
      <c r="OFI45" s="195"/>
      <c r="OFJ45" s="195"/>
      <c r="OFK45" s="195"/>
      <c r="OFL45" s="195"/>
      <c r="OFM45" s="195"/>
      <c r="OFN45" s="195"/>
      <c r="OFO45" s="195"/>
      <c r="OFP45" s="195"/>
      <c r="OFQ45" s="195"/>
      <c r="OFR45" s="195"/>
      <c r="OFS45" s="195"/>
      <c r="OFT45" s="195"/>
      <c r="OFU45" s="195"/>
      <c r="OFV45" s="195"/>
      <c r="OFW45" s="195"/>
      <c r="OFX45" s="195"/>
      <c r="OFY45" s="195"/>
      <c r="OFZ45" s="195"/>
      <c r="OGA45" s="195"/>
      <c r="OGB45" s="195"/>
      <c r="OGC45" s="195"/>
      <c r="OGD45" s="195"/>
      <c r="OGE45" s="195"/>
      <c r="OGF45" s="195"/>
      <c r="OGG45" s="195"/>
      <c r="OGH45" s="195"/>
      <c r="OGI45" s="195"/>
      <c r="OGJ45" s="195"/>
      <c r="OGK45" s="195"/>
      <c r="OGL45" s="195"/>
      <c r="OGM45" s="195"/>
      <c r="OGN45" s="195"/>
      <c r="OGO45" s="195"/>
      <c r="OGP45" s="195"/>
      <c r="OGQ45" s="195"/>
      <c r="OGR45" s="195"/>
      <c r="OGS45" s="195"/>
      <c r="OGT45" s="195"/>
      <c r="OGU45" s="195"/>
      <c r="OGV45" s="195"/>
      <c r="OGW45" s="195"/>
      <c r="OGX45" s="195"/>
      <c r="OGY45" s="195"/>
      <c r="OGZ45" s="195"/>
      <c r="OHA45" s="195"/>
      <c r="OHB45" s="195"/>
      <c r="OHC45" s="195"/>
      <c r="OHD45" s="195"/>
      <c r="OHE45" s="195"/>
      <c r="OHF45" s="195"/>
      <c r="OHG45" s="195"/>
      <c r="OHH45" s="195"/>
      <c r="OHI45" s="195"/>
      <c r="OHJ45" s="195"/>
      <c r="OHK45" s="195"/>
      <c r="OHL45" s="195"/>
      <c r="OHM45" s="195"/>
      <c r="OHN45" s="195"/>
      <c r="OHO45" s="195"/>
      <c r="OHP45" s="195"/>
      <c r="OHQ45" s="195"/>
      <c r="OHR45" s="195"/>
      <c r="OHS45" s="195"/>
      <c r="OHT45" s="195"/>
      <c r="OHU45" s="195"/>
      <c r="OHV45" s="195"/>
      <c r="OHW45" s="195"/>
      <c r="OHX45" s="195"/>
      <c r="OHY45" s="195"/>
      <c r="OHZ45" s="195"/>
      <c r="OIA45" s="195"/>
      <c r="OIB45" s="195"/>
      <c r="OIC45" s="195"/>
      <c r="OID45" s="195"/>
      <c r="OIE45" s="195"/>
      <c r="OIF45" s="195"/>
      <c r="OIG45" s="195"/>
      <c r="OIH45" s="195"/>
      <c r="OII45" s="195"/>
      <c r="OIJ45" s="195"/>
      <c r="OIK45" s="195"/>
      <c r="OIL45" s="195"/>
      <c r="OIM45" s="195"/>
      <c r="OIN45" s="195"/>
      <c r="OIO45" s="195"/>
      <c r="OIP45" s="195"/>
      <c r="OIQ45" s="195"/>
      <c r="OIR45" s="195"/>
      <c r="OIS45" s="195"/>
      <c r="OIT45" s="195"/>
      <c r="OIU45" s="195"/>
      <c r="OIV45" s="195"/>
      <c r="OIW45" s="195"/>
      <c r="OIX45" s="195"/>
      <c r="OIY45" s="195"/>
      <c r="OIZ45" s="195"/>
      <c r="OJA45" s="195"/>
      <c r="OJB45" s="195"/>
      <c r="OJC45" s="195"/>
      <c r="OJD45" s="195"/>
      <c r="OJE45" s="195"/>
      <c r="OJF45" s="195"/>
      <c r="OJG45" s="195"/>
      <c r="OJH45" s="195"/>
      <c r="OJI45" s="195"/>
      <c r="OJJ45" s="195"/>
      <c r="OJK45" s="195"/>
      <c r="OJL45" s="195"/>
      <c r="OJM45" s="195"/>
      <c r="OJN45" s="195"/>
      <c r="OJO45" s="195"/>
      <c r="OJP45" s="195"/>
      <c r="OJQ45" s="195"/>
      <c r="OJR45" s="195"/>
      <c r="OJS45" s="195"/>
      <c r="OJT45" s="195"/>
      <c r="OJU45" s="195"/>
      <c r="OJV45" s="195"/>
      <c r="OJW45" s="195"/>
      <c r="OJX45" s="195"/>
      <c r="OJY45" s="195"/>
      <c r="OJZ45" s="195"/>
      <c r="OKA45" s="195"/>
      <c r="OKB45" s="195"/>
      <c r="OKC45" s="195"/>
      <c r="OKD45" s="195"/>
      <c r="OKE45" s="195"/>
      <c r="OKF45" s="195"/>
      <c r="OKG45" s="195"/>
      <c r="OKH45" s="195"/>
      <c r="OKI45" s="195"/>
      <c r="OKJ45" s="195"/>
      <c r="OKK45" s="195"/>
      <c r="OKL45" s="195"/>
      <c r="OKM45" s="195"/>
      <c r="OKN45" s="195"/>
      <c r="OKO45" s="195"/>
      <c r="OKP45" s="195"/>
      <c r="OKQ45" s="195"/>
      <c r="OKR45" s="195"/>
      <c r="OKS45" s="195"/>
      <c r="OKT45" s="195"/>
      <c r="OKU45" s="195"/>
      <c r="OKV45" s="195"/>
      <c r="OKW45" s="195"/>
      <c r="OKX45" s="195"/>
      <c r="OKY45" s="195"/>
      <c r="OKZ45" s="195"/>
      <c r="OLA45" s="195"/>
      <c r="OLB45" s="195"/>
      <c r="OLC45" s="195"/>
      <c r="OLD45" s="195"/>
      <c r="OLE45" s="195"/>
      <c r="OLF45" s="195"/>
      <c r="OLG45" s="195"/>
      <c r="OLH45" s="195"/>
      <c r="OLI45" s="195"/>
      <c r="OLJ45" s="195"/>
      <c r="OLK45" s="195"/>
      <c r="OLL45" s="195"/>
      <c r="OLM45" s="195"/>
      <c r="OLN45" s="195"/>
      <c r="OLO45" s="195"/>
      <c r="OLP45" s="195"/>
      <c r="OLQ45" s="195"/>
      <c r="OLR45" s="195"/>
      <c r="OLS45" s="195"/>
      <c r="OLT45" s="195"/>
      <c r="OLU45" s="195"/>
      <c r="OLV45" s="195"/>
      <c r="OLW45" s="195"/>
      <c r="OLX45" s="195"/>
      <c r="OLY45" s="195"/>
      <c r="OLZ45" s="195"/>
      <c r="OMA45" s="195"/>
      <c r="OMB45" s="195"/>
      <c r="OMC45" s="195"/>
      <c r="OMD45" s="195"/>
      <c r="OME45" s="195"/>
      <c r="OMF45" s="195"/>
      <c r="OMG45" s="195"/>
      <c r="OMH45" s="195"/>
      <c r="OMI45" s="195"/>
      <c r="OMJ45" s="195"/>
      <c r="OMK45" s="195"/>
      <c r="OML45" s="195"/>
      <c r="OMM45" s="195"/>
      <c r="OMN45" s="195"/>
      <c r="OMO45" s="195"/>
      <c r="OMP45" s="195"/>
      <c r="OMQ45" s="195"/>
      <c r="OMR45" s="195"/>
      <c r="OMS45" s="195"/>
      <c r="OMT45" s="195"/>
      <c r="OMU45" s="195"/>
      <c r="OMV45" s="195"/>
      <c r="OMW45" s="195"/>
      <c r="OMX45" s="195"/>
      <c r="OMY45" s="195"/>
      <c r="OMZ45" s="195"/>
      <c r="ONA45" s="195"/>
      <c r="ONB45" s="195"/>
      <c r="ONC45" s="195"/>
      <c r="OND45" s="195"/>
      <c r="ONE45" s="195"/>
      <c r="ONF45" s="195"/>
      <c r="ONG45" s="195"/>
      <c r="ONH45" s="195"/>
      <c r="ONI45" s="195"/>
      <c r="ONJ45" s="195"/>
      <c r="ONK45" s="195"/>
      <c r="ONL45" s="195"/>
      <c r="ONM45" s="195"/>
      <c r="ONN45" s="195"/>
      <c r="ONO45" s="195"/>
      <c r="ONP45" s="195"/>
      <c r="ONQ45" s="195"/>
      <c r="ONR45" s="195"/>
      <c r="ONS45" s="195"/>
      <c r="ONT45" s="195"/>
      <c r="ONU45" s="195"/>
      <c r="ONV45" s="195"/>
      <c r="ONW45" s="195"/>
      <c r="ONX45" s="195"/>
      <c r="ONY45" s="195"/>
      <c r="ONZ45" s="195"/>
      <c r="OOA45" s="195"/>
      <c r="OOB45" s="195"/>
      <c r="OOC45" s="195"/>
      <c r="OOD45" s="195"/>
      <c r="OOE45" s="195"/>
      <c r="OOF45" s="195"/>
      <c r="OOG45" s="195"/>
      <c r="OOH45" s="195"/>
      <c r="OOI45" s="195"/>
      <c r="OOJ45" s="195"/>
      <c r="OOK45" s="195"/>
      <c r="OOL45" s="195"/>
      <c r="OOM45" s="195"/>
      <c r="OON45" s="195"/>
      <c r="OOO45" s="195"/>
      <c r="OOP45" s="195"/>
      <c r="OOQ45" s="195"/>
      <c r="OOR45" s="195"/>
      <c r="OOS45" s="195"/>
      <c r="OOT45" s="195"/>
      <c r="OOU45" s="195"/>
      <c r="OOV45" s="195"/>
      <c r="OOW45" s="195"/>
      <c r="OOX45" s="195"/>
      <c r="OOY45" s="195"/>
      <c r="OOZ45" s="195"/>
      <c r="OPA45" s="195"/>
      <c r="OPB45" s="195"/>
      <c r="OPC45" s="195"/>
      <c r="OPD45" s="195"/>
      <c r="OPE45" s="195"/>
      <c r="OPF45" s="195"/>
      <c r="OPG45" s="195"/>
      <c r="OPH45" s="195"/>
      <c r="OPI45" s="195"/>
      <c r="OPJ45" s="195"/>
      <c r="OPK45" s="195"/>
      <c r="OPL45" s="195"/>
      <c r="OPM45" s="195"/>
      <c r="OPN45" s="195"/>
      <c r="OPO45" s="195"/>
      <c r="OPP45" s="195"/>
      <c r="OPQ45" s="195"/>
      <c r="OPR45" s="195"/>
      <c r="OPS45" s="195"/>
      <c r="OPT45" s="195"/>
      <c r="OPU45" s="195"/>
      <c r="OPV45" s="195"/>
      <c r="OPW45" s="195"/>
      <c r="OPX45" s="195"/>
      <c r="OPY45" s="195"/>
      <c r="OPZ45" s="195"/>
      <c r="OQA45" s="195"/>
      <c r="OQB45" s="195"/>
      <c r="OQC45" s="195"/>
      <c r="OQD45" s="195"/>
      <c r="OQE45" s="195"/>
      <c r="OQF45" s="195"/>
      <c r="OQG45" s="195"/>
      <c r="OQH45" s="195"/>
      <c r="OQI45" s="195"/>
      <c r="OQJ45" s="195"/>
      <c r="OQK45" s="195"/>
      <c r="OQL45" s="195"/>
      <c r="OQM45" s="195"/>
      <c r="OQN45" s="195"/>
      <c r="OQO45" s="195"/>
      <c r="OQP45" s="195"/>
      <c r="OQQ45" s="195"/>
      <c r="OQR45" s="195"/>
      <c r="OQS45" s="195"/>
      <c r="OQT45" s="195"/>
      <c r="OQU45" s="195"/>
      <c r="OQV45" s="195"/>
      <c r="OQW45" s="195"/>
      <c r="OQX45" s="195"/>
      <c r="OQY45" s="195"/>
      <c r="OQZ45" s="195"/>
      <c r="ORA45" s="195"/>
      <c r="ORB45" s="195"/>
      <c r="ORC45" s="195"/>
      <c r="ORD45" s="195"/>
      <c r="ORE45" s="195"/>
      <c r="ORF45" s="195"/>
      <c r="ORG45" s="195"/>
      <c r="ORH45" s="195"/>
      <c r="ORI45" s="195"/>
      <c r="ORJ45" s="195"/>
      <c r="ORK45" s="195"/>
      <c r="ORL45" s="195"/>
      <c r="ORM45" s="195"/>
      <c r="ORN45" s="195"/>
      <c r="ORO45" s="195"/>
      <c r="ORP45" s="195"/>
      <c r="ORQ45" s="195"/>
      <c r="ORR45" s="195"/>
      <c r="ORS45" s="195"/>
      <c r="ORT45" s="195"/>
      <c r="ORU45" s="195"/>
      <c r="ORV45" s="195"/>
      <c r="ORW45" s="195"/>
      <c r="ORX45" s="195"/>
      <c r="ORY45" s="195"/>
      <c r="ORZ45" s="195"/>
      <c r="OSA45" s="195"/>
      <c r="OSB45" s="195"/>
      <c r="OSC45" s="195"/>
      <c r="OSD45" s="195"/>
      <c r="OSE45" s="195"/>
      <c r="OSF45" s="195"/>
      <c r="OSG45" s="195"/>
      <c r="OSH45" s="195"/>
      <c r="OSI45" s="195"/>
      <c r="OSJ45" s="195"/>
      <c r="OSK45" s="195"/>
      <c r="OSL45" s="195"/>
      <c r="OSM45" s="195"/>
      <c r="OSN45" s="195"/>
      <c r="OSO45" s="195"/>
      <c r="OSP45" s="195"/>
      <c r="OSQ45" s="195"/>
      <c r="OSR45" s="195"/>
      <c r="OSS45" s="195"/>
      <c r="OST45" s="195"/>
      <c r="OSU45" s="195"/>
      <c r="OSV45" s="195"/>
      <c r="OSW45" s="195"/>
      <c r="OSX45" s="195"/>
      <c r="OSY45" s="195"/>
      <c r="OSZ45" s="195"/>
      <c r="OTA45" s="195"/>
      <c r="OTB45" s="195"/>
      <c r="OTC45" s="195"/>
      <c r="OTD45" s="195"/>
      <c r="OTE45" s="195"/>
      <c r="OTF45" s="195"/>
      <c r="OTG45" s="195"/>
      <c r="OTH45" s="195"/>
      <c r="OTI45" s="195"/>
      <c r="OTJ45" s="195"/>
      <c r="OTK45" s="195"/>
      <c r="OTL45" s="195"/>
      <c r="OTM45" s="195"/>
      <c r="OTN45" s="195"/>
      <c r="OTO45" s="195"/>
      <c r="OTP45" s="195"/>
      <c r="OTQ45" s="195"/>
      <c r="OTR45" s="195"/>
      <c r="OTS45" s="195"/>
      <c r="OTT45" s="195"/>
      <c r="OTU45" s="195"/>
      <c r="OTV45" s="195"/>
      <c r="OTW45" s="195"/>
      <c r="OTX45" s="195"/>
      <c r="OTY45" s="195"/>
      <c r="OTZ45" s="195"/>
      <c r="OUA45" s="195"/>
      <c r="OUB45" s="195"/>
      <c r="OUC45" s="195"/>
      <c r="OUD45" s="195"/>
      <c r="OUE45" s="195"/>
      <c r="OUF45" s="195"/>
      <c r="OUG45" s="195"/>
      <c r="OUH45" s="195"/>
      <c r="OUI45" s="195"/>
      <c r="OUJ45" s="195"/>
      <c r="OUK45" s="195"/>
      <c r="OUL45" s="195"/>
      <c r="OUM45" s="195"/>
      <c r="OUN45" s="195"/>
      <c r="OUO45" s="195"/>
      <c r="OUP45" s="195"/>
      <c r="OUQ45" s="195"/>
      <c r="OUR45" s="195"/>
      <c r="OUS45" s="195"/>
      <c r="OUT45" s="195"/>
      <c r="OUU45" s="195"/>
      <c r="OUV45" s="195"/>
      <c r="OUW45" s="195"/>
      <c r="OUX45" s="195"/>
      <c r="OUY45" s="195"/>
      <c r="OUZ45" s="195"/>
      <c r="OVA45" s="195"/>
      <c r="OVB45" s="195"/>
      <c r="OVC45" s="195"/>
      <c r="OVD45" s="195"/>
      <c r="OVE45" s="195"/>
      <c r="OVF45" s="195"/>
      <c r="OVG45" s="195"/>
      <c r="OVH45" s="195"/>
      <c r="OVI45" s="195"/>
      <c r="OVJ45" s="195"/>
      <c r="OVK45" s="195"/>
      <c r="OVL45" s="195"/>
      <c r="OVM45" s="195"/>
      <c r="OVN45" s="195"/>
      <c r="OVO45" s="195"/>
      <c r="OVP45" s="195"/>
      <c r="OVQ45" s="195"/>
      <c r="OVR45" s="195"/>
      <c r="OVS45" s="195"/>
      <c r="OVT45" s="195"/>
      <c r="OVU45" s="195"/>
      <c r="OVV45" s="195"/>
      <c r="OVW45" s="195"/>
      <c r="OVX45" s="195"/>
      <c r="OVY45" s="195"/>
      <c r="OVZ45" s="195"/>
      <c r="OWA45" s="195"/>
      <c r="OWB45" s="195"/>
      <c r="OWC45" s="195"/>
      <c r="OWD45" s="195"/>
      <c r="OWE45" s="195"/>
      <c r="OWF45" s="195"/>
      <c r="OWG45" s="195"/>
      <c r="OWH45" s="195"/>
      <c r="OWI45" s="195"/>
      <c r="OWJ45" s="195"/>
      <c r="OWK45" s="195"/>
      <c r="OWL45" s="195"/>
      <c r="OWM45" s="195"/>
      <c r="OWN45" s="195"/>
      <c r="OWO45" s="195"/>
      <c r="OWP45" s="195"/>
      <c r="OWQ45" s="195"/>
      <c r="OWR45" s="195"/>
      <c r="OWS45" s="195"/>
      <c r="OWT45" s="195"/>
      <c r="OWU45" s="195"/>
      <c r="OWV45" s="195"/>
      <c r="OWW45" s="195"/>
      <c r="OWX45" s="195"/>
      <c r="OWY45" s="195"/>
      <c r="OWZ45" s="195"/>
      <c r="OXA45" s="195"/>
      <c r="OXB45" s="195"/>
      <c r="OXC45" s="195"/>
      <c r="OXD45" s="195"/>
      <c r="OXE45" s="195"/>
      <c r="OXF45" s="195"/>
      <c r="OXG45" s="195"/>
      <c r="OXH45" s="195"/>
      <c r="OXI45" s="195"/>
      <c r="OXJ45" s="195"/>
      <c r="OXK45" s="195"/>
      <c r="OXL45" s="195"/>
      <c r="OXM45" s="195"/>
      <c r="OXN45" s="195"/>
      <c r="OXO45" s="195"/>
      <c r="OXP45" s="195"/>
      <c r="OXQ45" s="195"/>
      <c r="OXR45" s="195"/>
      <c r="OXS45" s="195"/>
      <c r="OXT45" s="195"/>
      <c r="OXU45" s="195"/>
      <c r="OXV45" s="195"/>
      <c r="OXW45" s="195"/>
      <c r="OXX45" s="195"/>
      <c r="OXY45" s="195"/>
      <c r="OXZ45" s="195"/>
      <c r="OYA45" s="195"/>
      <c r="OYB45" s="195"/>
      <c r="OYC45" s="195"/>
      <c r="OYD45" s="195"/>
      <c r="OYE45" s="195"/>
      <c r="OYF45" s="195"/>
      <c r="OYG45" s="195"/>
      <c r="OYH45" s="195"/>
      <c r="OYI45" s="195"/>
      <c r="OYJ45" s="195"/>
      <c r="OYK45" s="195"/>
      <c r="OYL45" s="195"/>
      <c r="OYM45" s="195"/>
      <c r="OYN45" s="195"/>
      <c r="OYO45" s="195"/>
      <c r="OYP45" s="195"/>
      <c r="OYQ45" s="195"/>
      <c r="OYR45" s="195"/>
      <c r="OYS45" s="195"/>
      <c r="OYT45" s="195"/>
      <c r="OYU45" s="195"/>
      <c r="OYV45" s="195"/>
      <c r="OYW45" s="195"/>
      <c r="OYX45" s="195"/>
      <c r="OYY45" s="195"/>
      <c r="OYZ45" s="195"/>
      <c r="OZA45" s="195"/>
      <c r="OZB45" s="195"/>
      <c r="OZC45" s="195"/>
      <c r="OZD45" s="195"/>
      <c r="OZE45" s="195"/>
      <c r="OZF45" s="195"/>
      <c r="OZG45" s="195"/>
      <c r="OZH45" s="195"/>
      <c r="OZI45" s="195"/>
      <c r="OZJ45" s="195"/>
      <c r="OZK45" s="195"/>
      <c r="OZL45" s="195"/>
      <c r="OZM45" s="195"/>
      <c r="OZN45" s="195"/>
      <c r="OZO45" s="195"/>
      <c r="OZP45" s="195"/>
      <c r="OZQ45" s="195"/>
      <c r="OZR45" s="195"/>
      <c r="OZS45" s="195"/>
      <c r="OZT45" s="195"/>
      <c r="OZU45" s="195"/>
      <c r="OZV45" s="195"/>
      <c r="OZW45" s="195"/>
      <c r="OZX45" s="195"/>
      <c r="OZY45" s="195"/>
      <c r="OZZ45" s="195"/>
      <c r="PAA45" s="195"/>
      <c r="PAB45" s="195"/>
      <c r="PAC45" s="195"/>
      <c r="PAD45" s="195"/>
      <c r="PAE45" s="195"/>
      <c r="PAF45" s="195"/>
      <c r="PAG45" s="195"/>
      <c r="PAH45" s="195"/>
      <c r="PAI45" s="195"/>
      <c r="PAJ45" s="195"/>
      <c r="PAK45" s="195"/>
      <c r="PAL45" s="195"/>
      <c r="PAM45" s="195"/>
      <c r="PAN45" s="195"/>
      <c r="PAO45" s="195"/>
      <c r="PAP45" s="195"/>
      <c r="PAQ45" s="195"/>
      <c r="PAR45" s="195"/>
      <c r="PAS45" s="195"/>
      <c r="PAT45" s="195"/>
      <c r="PAU45" s="195"/>
      <c r="PAV45" s="195"/>
      <c r="PAW45" s="195"/>
      <c r="PAX45" s="195"/>
      <c r="PAY45" s="195"/>
      <c r="PAZ45" s="195"/>
      <c r="PBA45" s="195"/>
      <c r="PBB45" s="195"/>
      <c r="PBC45" s="195"/>
      <c r="PBD45" s="195"/>
      <c r="PBE45" s="195"/>
      <c r="PBF45" s="195"/>
      <c r="PBG45" s="195"/>
      <c r="PBH45" s="195"/>
      <c r="PBI45" s="195"/>
      <c r="PBJ45" s="195"/>
      <c r="PBK45" s="195"/>
      <c r="PBL45" s="195"/>
      <c r="PBM45" s="195"/>
      <c r="PBN45" s="195"/>
      <c r="PBO45" s="195"/>
      <c r="PBP45" s="195"/>
      <c r="PBQ45" s="195"/>
      <c r="PBR45" s="195"/>
      <c r="PBS45" s="195"/>
      <c r="PBT45" s="195"/>
      <c r="PBU45" s="195"/>
      <c r="PBV45" s="195"/>
      <c r="PBW45" s="195"/>
      <c r="PBX45" s="195"/>
      <c r="PBY45" s="195"/>
      <c r="PBZ45" s="195"/>
      <c r="PCA45" s="195"/>
      <c r="PCB45" s="195"/>
      <c r="PCC45" s="195"/>
      <c r="PCD45" s="195"/>
      <c r="PCE45" s="195"/>
      <c r="PCF45" s="195"/>
      <c r="PCG45" s="195"/>
      <c r="PCH45" s="195"/>
      <c r="PCI45" s="195"/>
      <c r="PCJ45" s="195"/>
      <c r="PCK45" s="195"/>
      <c r="PCL45" s="195"/>
      <c r="PCM45" s="195"/>
      <c r="PCN45" s="195"/>
      <c r="PCO45" s="195"/>
      <c r="PCP45" s="195"/>
      <c r="PCQ45" s="195"/>
      <c r="PCR45" s="195"/>
      <c r="PCS45" s="195"/>
      <c r="PCT45" s="195"/>
      <c r="PCU45" s="195"/>
      <c r="PCV45" s="195"/>
      <c r="PCW45" s="195"/>
      <c r="PCX45" s="195"/>
      <c r="PCY45" s="195"/>
      <c r="PCZ45" s="195"/>
      <c r="PDA45" s="195"/>
      <c r="PDB45" s="195"/>
      <c r="PDC45" s="195"/>
      <c r="PDD45" s="195"/>
      <c r="PDE45" s="195"/>
      <c r="PDF45" s="195"/>
      <c r="PDG45" s="195"/>
      <c r="PDH45" s="195"/>
      <c r="PDI45" s="195"/>
      <c r="PDJ45" s="195"/>
      <c r="PDK45" s="195"/>
      <c r="PDL45" s="195"/>
      <c r="PDM45" s="195"/>
      <c r="PDN45" s="195"/>
      <c r="PDO45" s="195"/>
      <c r="PDP45" s="195"/>
      <c r="PDQ45" s="195"/>
      <c r="PDR45" s="195"/>
      <c r="PDS45" s="195"/>
      <c r="PDT45" s="195"/>
      <c r="PDU45" s="195"/>
      <c r="PDV45" s="195"/>
      <c r="PDW45" s="195"/>
      <c r="PDX45" s="195"/>
      <c r="PDY45" s="195"/>
      <c r="PDZ45" s="195"/>
      <c r="PEA45" s="195"/>
      <c r="PEB45" s="195"/>
      <c r="PEC45" s="195"/>
      <c r="PED45" s="195"/>
      <c r="PEE45" s="195"/>
      <c r="PEF45" s="195"/>
      <c r="PEG45" s="195"/>
      <c r="PEH45" s="195"/>
      <c r="PEI45" s="195"/>
      <c r="PEJ45" s="195"/>
      <c r="PEK45" s="195"/>
      <c r="PEL45" s="195"/>
      <c r="PEM45" s="195"/>
      <c r="PEN45" s="195"/>
      <c r="PEO45" s="195"/>
      <c r="PEP45" s="195"/>
      <c r="PEQ45" s="195"/>
      <c r="PER45" s="195"/>
      <c r="PES45" s="195"/>
      <c r="PET45" s="195"/>
      <c r="PEU45" s="195"/>
      <c r="PEV45" s="195"/>
      <c r="PEW45" s="195"/>
      <c r="PEX45" s="195"/>
      <c r="PEY45" s="195"/>
      <c r="PEZ45" s="195"/>
      <c r="PFA45" s="195"/>
      <c r="PFB45" s="195"/>
      <c r="PFC45" s="195"/>
      <c r="PFD45" s="195"/>
      <c r="PFE45" s="195"/>
      <c r="PFF45" s="195"/>
      <c r="PFG45" s="195"/>
      <c r="PFH45" s="195"/>
      <c r="PFI45" s="195"/>
      <c r="PFJ45" s="195"/>
      <c r="PFK45" s="195"/>
      <c r="PFL45" s="195"/>
      <c r="PFM45" s="195"/>
      <c r="PFN45" s="195"/>
      <c r="PFO45" s="195"/>
      <c r="PFP45" s="195"/>
      <c r="PFQ45" s="195"/>
      <c r="PFR45" s="195"/>
      <c r="PFS45" s="195"/>
      <c r="PFT45" s="195"/>
      <c r="PFU45" s="195"/>
      <c r="PFV45" s="195"/>
      <c r="PFW45" s="195"/>
      <c r="PFX45" s="195"/>
      <c r="PFY45" s="195"/>
      <c r="PFZ45" s="195"/>
      <c r="PGA45" s="195"/>
      <c r="PGB45" s="195"/>
      <c r="PGC45" s="195"/>
      <c r="PGD45" s="195"/>
      <c r="PGE45" s="195"/>
      <c r="PGF45" s="195"/>
      <c r="PGG45" s="195"/>
      <c r="PGH45" s="195"/>
      <c r="PGI45" s="195"/>
      <c r="PGJ45" s="195"/>
      <c r="PGK45" s="195"/>
      <c r="PGL45" s="195"/>
      <c r="PGM45" s="195"/>
      <c r="PGN45" s="195"/>
      <c r="PGO45" s="195"/>
      <c r="PGP45" s="195"/>
      <c r="PGQ45" s="195"/>
      <c r="PGR45" s="195"/>
      <c r="PGS45" s="195"/>
      <c r="PGT45" s="195"/>
      <c r="PGU45" s="195"/>
      <c r="PGV45" s="195"/>
      <c r="PGW45" s="195"/>
      <c r="PGX45" s="195"/>
      <c r="PGY45" s="195"/>
      <c r="PGZ45" s="195"/>
      <c r="PHA45" s="195"/>
      <c r="PHB45" s="195"/>
      <c r="PHC45" s="195"/>
      <c r="PHD45" s="195"/>
      <c r="PHE45" s="195"/>
      <c r="PHF45" s="195"/>
      <c r="PHG45" s="195"/>
      <c r="PHH45" s="195"/>
      <c r="PHI45" s="195"/>
      <c r="PHJ45" s="195"/>
      <c r="PHK45" s="195"/>
      <c r="PHL45" s="195"/>
      <c r="PHM45" s="195"/>
      <c r="PHN45" s="195"/>
      <c r="PHO45" s="195"/>
      <c r="PHP45" s="195"/>
      <c r="PHQ45" s="195"/>
      <c r="PHR45" s="195"/>
      <c r="PHS45" s="195"/>
      <c r="PHT45" s="195"/>
      <c r="PHU45" s="195"/>
      <c r="PHV45" s="195"/>
      <c r="PHW45" s="195"/>
      <c r="PHX45" s="195"/>
      <c r="PHY45" s="195"/>
      <c r="PHZ45" s="195"/>
      <c r="PIA45" s="195"/>
      <c r="PIB45" s="195"/>
      <c r="PIC45" s="195"/>
      <c r="PID45" s="195"/>
      <c r="PIE45" s="195"/>
      <c r="PIF45" s="195"/>
      <c r="PIG45" s="195"/>
      <c r="PIH45" s="195"/>
      <c r="PII45" s="195"/>
      <c r="PIJ45" s="195"/>
      <c r="PIK45" s="195"/>
      <c r="PIL45" s="195"/>
      <c r="PIM45" s="195"/>
      <c r="PIN45" s="195"/>
      <c r="PIO45" s="195"/>
      <c r="PIP45" s="195"/>
      <c r="PIQ45" s="195"/>
      <c r="PIR45" s="195"/>
      <c r="PIS45" s="195"/>
      <c r="PIT45" s="195"/>
      <c r="PIU45" s="195"/>
      <c r="PIV45" s="195"/>
      <c r="PIW45" s="195"/>
      <c r="PIX45" s="195"/>
      <c r="PIY45" s="195"/>
      <c r="PIZ45" s="195"/>
      <c r="PJA45" s="195"/>
      <c r="PJB45" s="195"/>
      <c r="PJC45" s="195"/>
      <c r="PJD45" s="195"/>
      <c r="PJE45" s="195"/>
      <c r="PJF45" s="195"/>
      <c r="PJG45" s="195"/>
      <c r="PJH45" s="195"/>
      <c r="PJI45" s="195"/>
      <c r="PJJ45" s="195"/>
      <c r="PJK45" s="195"/>
      <c r="PJL45" s="195"/>
      <c r="PJM45" s="195"/>
      <c r="PJN45" s="195"/>
      <c r="PJO45" s="195"/>
      <c r="PJP45" s="195"/>
      <c r="PJQ45" s="195"/>
      <c r="PJR45" s="195"/>
      <c r="PJS45" s="195"/>
      <c r="PJT45" s="195"/>
      <c r="PJU45" s="195"/>
      <c r="PJV45" s="195"/>
      <c r="PJW45" s="195"/>
      <c r="PJX45" s="195"/>
      <c r="PJY45" s="195"/>
      <c r="PJZ45" s="195"/>
      <c r="PKA45" s="195"/>
      <c r="PKB45" s="195"/>
      <c r="PKC45" s="195"/>
      <c r="PKD45" s="195"/>
      <c r="PKE45" s="195"/>
      <c r="PKF45" s="195"/>
      <c r="PKG45" s="195"/>
      <c r="PKH45" s="195"/>
      <c r="PKI45" s="195"/>
      <c r="PKJ45" s="195"/>
      <c r="PKK45" s="195"/>
      <c r="PKL45" s="195"/>
      <c r="PKM45" s="195"/>
      <c r="PKN45" s="195"/>
      <c r="PKO45" s="195"/>
      <c r="PKP45" s="195"/>
      <c r="PKQ45" s="195"/>
      <c r="PKR45" s="195"/>
      <c r="PKS45" s="195"/>
      <c r="PKT45" s="195"/>
      <c r="PKU45" s="195"/>
      <c r="PKV45" s="195"/>
      <c r="PKW45" s="195"/>
      <c r="PKX45" s="195"/>
      <c r="PKY45" s="195"/>
      <c r="PKZ45" s="195"/>
      <c r="PLA45" s="195"/>
      <c r="PLB45" s="195"/>
      <c r="PLC45" s="195"/>
      <c r="PLD45" s="195"/>
      <c r="PLE45" s="195"/>
      <c r="PLF45" s="195"/>
      <c r="PLG45" s="195"/>
      <c r="PLH45" s="195"/>
      <c r="PLI45" s="195"/>
      <c r="PLJ45" s="195"/>
      <c r="PLK45" s="195"/>
      <c r="PLL45" s="195"/>
      <c r="PLM45" s="195"/>
      <c r="PLN45" s="195"/>
      <c r="PLO45" s="195"/>
      <c r="PLP45" s="195"/>
      <c r="PLQ45" s="195"/>
      <c r="PLR45" s="195"/>
      <c r="PLS45" s="195"/>
      <c r="PLT45" s="195"/>
      <c r="PLU45" s="195"/>
      <c r="PLV45" s="195"/>
      <c r="PLW45" s="195"/>
      <c r="PLX45" s="195"/>
      <c r="PLY45" s="195"/>
      <c r="PLZ45" s="195"/>
      <c r="PMA45" s="195"/>
      <c r="PMB45" s="195"/>
      <c r="PMC45" s="195"/>
      <c r="PMD45" s="195"/>
      <c r="PME45" s="195"/>
      <c r="PMF45" s="195"/>
      <c r="PMG45" s="195"/>
      <c r="PMH45" s="195"/>
      <c r="PMI45" s="195"/>
      <c r="PMJ45" s="195"/>
      <c r="PMK45" s="195"/>
      <c r="PML45" s="195"/>
      <c r="PMM45" s="195"/>
      <c r="PMN45" s="195"/>
      <c r="PMO45" s="195"/>
      <c r="PMP45" s="195"/>
      <c r="PMQ45" s="195"/>
      <c r="PMR45" s="195"/>
      <c r="PMS45" s="195"/>
      <c r="PMT45" s="195"/>
      <c r="PMU45" s="195"/>
      <c r="PMV45" s="195"/>
      <c r="PMW45" s="195"/>
      <c r="PMX45" s="195"/>
      <c r="PMY45" s="195"/>
      <c r="PMZ45" s="195"/>
      <c r="PNA45" s="195"/>
      <c r="PNB45" s="195"/>
      <c r="PNC45" s="195"/>
      <c r="PND45" s="195"/>
      <c r="PNE45" s="195"/>
      <c r="PNF45" s="195"/>
      <c r="PNG45" s="195"/>
      <c r="PNH45" s="195"/>
      <c r="PNI45" s="195"/>
      <c r="PNJ45" s="195"/>
      <c r="PNK45" s="195"/>
      <c r="PNL45" s="195"/>
      <c r="PNM45" s="195"/>
      <c r="PNN45" s="195"/>
      <c r="PNO45" s="195"/>
      <c r="PNP45" s="195"/>
      <c r="PNQ45" s="195"/>
      <c r="PNR45" s="195"/>
      <c r="PNS45" s="195"/>
      <c r="PNT45" s="195"/>
      <c r="PNU45" s="195"/>
      <c r="PNV45" s="195"/>
      <c r="PNW45" s="195"/>
      <c r="PNX45" s="195"/>
      <c r="PNY45" s="195"/>
      <c r="PNZ45" s="195"/>
      <c r="POA45" s="195"/>
      <c r="POB45" s="195"/>
      <c r="POC45" s="195"/>
      <c r="POD45" s="195"/>
      <c r="POE45" s="195"/>
      <c r="POF45" s="195"/>
      <c r="POG45" s="195"/>
      <c r="POH45" s="195"/>
      <c r="POI45" s="195"/>
      <c r="POJ45" s="195"/>
      <c r="POK45" s="195"/>
      <c r="POL45" s="195"/>
      <c r="POM45" s="195"/>
      <c r="PON45" s="195"/>
      <c r="POO45" s="195"/>
      <c r="POP45" s="195"/>
      <c r="POQ45" s="195"/>
      <c r="POR45" s="195"/>
      <c r="POS45" s="195"/>
      <c r="POT45" s="195"/>
      <c r="POU45" s="195"/>
      <c r="POV45" s="195"/>
      <c r="POW45" s="195"/>
      <c r="POX45" s="195"/>
      <c r="POY45" s="195"/>
      <c r="POZ45" s="195"/>
      <c r="PPA45" s="195"/>
      <c r="PPB45" s="195"/>
      <c r="PPC45" s="195"/>
      <c r="PPD45" s="195"/>
      <c r="PPE45" s="195"/>
      <c r="PPF45" s="195"/>
      <c r="PPG45" s="195"/>
      <c r="PPH45" s="195"/>
      <c r="PPI45" s="195"/>
      <c r="PPJ45" s="195"/>
      <c r="PPK45" s="195"/>
      <c r="PPL45" s="195"/>
      <c r="PPM45" s="195"/>
      <c r="PPN45" s="195"/>
      <c r="PPO45" s="195"/>
      <c r="PPP45" s="195"/>
      <c r="PPQ45" s="195"/>
      <c r="PPR45" s="195"/>
      <c r="PPS45" s="195"/>
      <c r="PPT45" s="195"/>
      <c r="PPU45" s="195"/>
      <c r="PPV45" s="195"/>
      <c r="PPW45" s="195"/>
      <c r="PPX45" s="195"/>
      <c r="PPY45" s="195"/>
      <c r="PPZ45" s="195"/>
      <c r="PQA45" s="195"/>
      <c r="PQB45" s="195"/>
      <c r="PQC45" s="195"/>
      <c r="PQD45" s="195"/>
      <c r="PQE45" s="195"/>
      <c r="PQF45" s="195"/>
      <c r="PQG45" s="195"/>
      <c r="PQH45" s="195"/>
      <c r="PQI45" s="195"/>
      <c r="PQJ45" s="195"/>
      <c r="PQK45" s="195"/>
      <c r="PQL45" s="195"/>
      <c r="PQM45" s="195"/>
      <c r="PQN45" s="195"/>
      <c r="PQO45" s="195"/>
      <c r="PQP45" s="195"/>
      <c r="PQQ45" s="195"/>
      <c r="PQR45" s="195"/>
      <c r="PQS45" s="195"/>
      <c r="PQT45" s="195"/>
      <c r="PQU45" s="195"/>
      <c r="PQV45" s="195"/>
      <c r="PQW45" s="195"/>
      <c r="PQX45" s="195"/>
      <c r="PQY45" s="195"/>
      <c r="PQZ45" s="195"/>
      <c r="PRA45" s="195"/>
      <c r="PRB45" s="195"/>
      <c r="PRC45" s="195"/>
      <c r="PRD45" s="195"/>
      <c r="PRE45" s="195"/>
      <c r="PRF45" s="195"/>
      <c r="PRG45" s="195"/>
      <c r="PRH45" s="195"/>
      <c r="PRI45" s="195"/>
      <c r="PRJ45" s="195"/>
      <c r="PRK45" s="195"/>
      <c r="PRL45" s="195"/>
      <c r="PRM45" s="195"/>
      <c r="PRN45" s="195"/>
      <c r="PRO45" s="195"/>
      <c r="PRP45" s="195"/>
      <c r="PRQ45" s="195"/>
      <c r="PRR45" s="195"/>
      <c r="PRS45" s="195"/>
      <c r="PRT45" s="195"/>
      <c r="PRU45" s="195"/>
      <c r="PRV45" s="195"/>
      <c r="PRW45" s="195"/>
      <c r="PRX45" s="195"/>
      <c r="PRY45" s="195"/>
      <c r="PRZ45" s="195"/>
      <c r="PSA45" s="195"/>
      <c r="PSB45" s="195"/>
      <c r="PSC45" s="195"/>
      <c r="PSD45" s="195"/>
      <c r="PSE45" s="195"/>
      <c r="PSF45" s="195"/>
      <c r="PSG45" s="195"/>
      <c r="PSH45" s="195"/>
      <c r="PSI45" s="195"/>
      <c r="PSJ45" s="195"/>
      <c r="PSK45" s="195"/>
      <c r="PSL45" s="195"/>
      <c r="PSM45" s="195"/>
      <c r="PSN45" s="195"/>
      <c r="PSO45" s="195"/>
      <c r="PSP45" s="195"/>
      <c r="PSQ45" s="195"/>
      <c r="PSR45" s="195"/>
      <c r="PSS45" s="195"/>
      <c r="PST45" s="195"/>
      <c r="PSU45" s="195"/>
      <c r="PSV45" s="195"/>
      <c r="PSW45" s="195"/>
      <c r="PSX45" s="195"/>
      <c r="PSY45" s="195"/>
      <c r="PSZ45" s="195"/>
      <c r="PTA45" s="195"/>
      <c r="PTB45" s="195"/>
      <c r="PTC45" s="195"/>
      <c r="PTD45" s="195"/>
      <c r="PTE45" s="195"/>
      <c r="PTF45" s="195"/>
      <c r="PTG45" s="195"/>
      <c r="PTH45" s="195"/>
      <c r="PTI45" s="195"/>
      <c r="PTJ45" s="195"/>
      <c r="PTK45" s="195"/>
      <c r="PTL45" s="195"/>
      <c r="PTM45" s="195"/>
      <c r="PTN45" s="195"/>
      <c r="PTO45" s="195"/>
      <c r="PTP45" s="195"/>
      <c r="PTQ45" s="195"/>
      <c r="PTR45" s="195"/>
      <c r="PTS45" s="195"/>
      <c r="PTT45" s="195"/>
      <c r="PTU45" s="195"/>
      <c r="PTV45" s="195"/>
      <c r="PTW45" s="195"/>
      <c r="PTX45" s="195"/>
      <c r="PTY45" s="195"/>
      <c r="PTZ45" s="195"/>
      <c r="PUA45" s="195"/>
      <c r="PUB45" s="195"/>
      <c r="PUC45" s="195"/>
      <c r="PUD45" s="195"/>
      <c r="PUE45" s="195"/>
      <c r="PUF45" s="195"/>
      <c r="PUG45" s="195"/>
      <c r="PUH45" s="195"/>
      <c r="PUI45" s="195"/>
      <c r="PUJ45" s="195"/>
      <c r="PUK45" s="195"/>
      <c r="PUL45" s="195"/>
      <c r="PUM45" s="195"/>
      <c r="PUN45" s="195"/>
      <c r="PUO45" s="195"/>
      <c r="PUP45" s="195"/>
      <c r="PUQ45" s="195"/>
      <c r="PUR45" s="195"/>
      <c r="PUS45" s="195"/>
      <c r="PUT45" s="195"/>
      <c r="PUU45" s="195"/>
      <c r="PUV45" s="195"/>
      <c r="PUW45" s="195"/>
      <c r="PUX45" s="195"/>
      <c r="PUY45" s="195"/>
      <c r="PUZ45" s="195"/>
      <c r="PVA45" s="195"/>
      <c r="PVB45" s="195"/>
      <c r="PVC45" s="195"/>
      <c r="PVD45" s="195"/>
      <c r="PVE45" s="195"/>
      <c r="PVF45" s="195"/>
      <c r="PVG45" s="195"/>
      <c r="PVH45" s="195"/>
      <c r="PVI45" s="195"/>
      <c r="PVJ45" s="195"/>
      <c r="PVK45" s="195"/>
      <c r="PVL45" s="195"/>
      <c r="PVM45" s="195"/>
      <c r="PVN45" s="195"/>
      <c r="PVO45" s="195"/>
      <c r="PVP45" s="195"/>
      <c r="PVQ45" s="195"/>
      <c r="PVR45" s="195"/>
      <c r="PVS45" s="195"/>
      <c r="PVT45" s="195"/>
      <c r="PVU45" s="195"/>
      <c r="PVV45" s="195"/>
      <c r="PVW45" s="195"/>
      <c r="PVX45" s="195"/>
      <c r="PVY45" s="195"/>
      <c r="PVZ45" s="195"/>
      <c r="PWA45" s="195"/>
      <c r="PWB45" s="195"/>
      <c r="PWC45" s="195"/>
      <c r="PWD45" s="195"/>
      <c r="PWE45" s="195"/>
      <c r="PWF45" s="195"/>
      <c r="PWG45" s="195"/>
      <c r="PWH45" s="195"/>
      <c r="PWI45" s="195"/>
      <c r="PWJ45" s="195"/>
      <c r="PWK45" s="195"/>
      <c r="PWL45" s="195"/>
      <c r="PWM45" s="195"/>
      <c r="PWN45" s="195"/>
      <c r="PWO45" s="195"/>
      <c r="PWP45" s="195"/>
      <c r="PWQ45" s="195"/>
      <c r="PWR45" s="195"/>
      <c r="PWS45" s="195"/>
      <c r="PWT45" s="195"/>
      <c r="PWU45" s="195"/>
      <c r="PWV45" s="195"/>
      <c r="PWW45" s="195"/>
      <c r="PWX45" s="195"/>
      <c r="PWY45" s="195"/>
      <c r="PWZ45" s="195"/>
      <c r="PXA45" s="195"/>
      <c r="PXB45" s="195"/>
      <c r="PXC45" s="195"/>
      <c r="PXD45" s="195"/>
      <c r="PXE45" s="195"/>
      <c r="PXF45" s="195"/>
      <c r="PXG45" s="195"/>
      <c r="PXH45" s="195"/>
      <c r="PXI45" s="195"/>
      <c r="PXJ45" s="195"/>
      <c r="PXK45" s="195"/>
      <c r="PXL45" s="195"/>
      <c r="PXM45" s="195"/>
      <c r="PXN45" s="195"/>
      <c r="PXO45" s="195"/>
      <c r="PXP45" s="195"/>
      <c r="PXQ45" s="195"/>
      <c r="PXR45" s="195"/>
      <c r="PXS45" s="195"/>
      <c r="PXT45" s="195"/>
      <c r="PXU45" s="195"/>
      <c r="PXV45" s="195"/>
      <c r="PXW45" s="195"/>
      <c r="PXX45" s="195"/>
      <c r="PXY45" s="195"/>
      <c r="PXZ45" s="195"/>
      <c r="PYA45" s="195"/>
      <c r="PYB45" s="195"/>
      <c r="PYC45" s="195"/>
      <c r="PYD45" s="195"/>
      <c r="PYE45" s="195"/>
      <c r="PYF45" s="195"/>
      <c r="PYG45" s="195"/>
      <c r="PYH45" s="195"/>
      <c r="PYI45" s="195"/>
      <c r="PYJ45" s="195"/>
      <c r="PYK45" s="195"/>
      <c r="PYL45" s="195"/>
      <c r="PYM45" s="195"/>
      <c r="PYN45" s="195"/>
      <c r="PYO45" s="195"/>
      <c r="PYP45" s="195"/>
      <c r="PYQ45" s="195"/>
      <c r="PYR45" s="195"/>
      <c r="PYS45" s="195"/>
      <c r="PYT45" s="195"/>
      <c r="PYU45" s="195"/>
      <c r="PYV45" s="195"/>
      <c r="PYW45" s="195"/>
      <c r="PYX45" s="195"/>
      <c r="PYY45" s="195"/>
      <c r="PYZ45" s="195"/>
      <c r="PZA45" s="195"/>
      <c r="PZB45" s="195"/>
      <c r="PZC45" s="195"/>
      <c r="PZD45" s="195"/>
      <c r="PZE45" s="195"/>
      <c r="PZF45" s="195"/>
      <c r="PZG45" s="195"/>
      <c r="PZH45" s="195"/>
      <c r="PZI45" s="195"/>
      <c r="PZJ45" s="195"/>
      <c r="PZK45" s="195"/>
      <c r="PZL45" s="195"/>
      <c r="PZM45" s="195"/>
      <c r="PZN45" s="195"/>
      <c r="PZO45" s="195"/>
      <c r="PZP45" s="195"/>
      <c r="PZQ45" s="195"/>
      <c r="PZR45" s="195"/>
      <c r="PZS45" s="195"/>
      <c r="PZT45" s="195"/>
      <c r="PZU45" s="195"/>
      <c r="PZV45" s="195"/>
      <c r="PZW45" s="195"/>
      <c r="PZX45" s="195"/>
      <c r="PZY45" s="195"/>
      <c r="PZZ45" s="195"/>
      <c r="QAA45" s="195"/>
      <c r="QAB45" s="195"/>
      <c r="QAC45" s="195"/>
      <c r="QAD45" s="195"/>
      <c r="QAE45" s="195"/>
      <c r="QAF45" s="195"/>
      <c r="QAG45" s="195"/>
      <c r="QAH45" s="195"/>
      <c r="QAI45" s="195"/>
      <c r="QAJ45" s="195"/>
      <c r="QAK45" s="195"/>
      <c r="QAL45" s="195"/>
      <c r="QAM45" s="195"/>
      <c r="QAN45" s="195"/>
      <c r="QAO45" s="195"/>
      <c r="QAP45" s="195"/>
      <c r="QAQ45" s="195"/>
      <c r="QAR45" s="195"/>
      <c r="QAS45" s="195"/>
      <c r="QAT45" s="195"/>
      <c r="QAU45" s="195"/>
      <c r="QAV45" s="195"/>
      <c r="QAW45" s="195"/>
      <c r="QAX45" s="195"/>
      <c r="QAY45" s="195"/>
      <c r="QAZ45" s="195"/>
      <c r="QBA45" s="195"/>
      <c r="QBB45" s="195"/>
      <c r="QBC45" s="195"/>
      <c r="QBD45" s="195"/>
      <c r="QBE45" s="195"/>
      <c r="QBF45" s="195"/>
      <c r="QBG45" s="195"/>
      <c r="QBH45" s="195"/>
      <c r="QBI45" s="195"/>
      <c r="QBJ45" s="195"/>
      <c r="QBK45" s="195"/>
      <c r="QBL45" s="195"/>
      <c r="QBM45" s="195"/>
      <c r="QBN45" s="195"/>
      <c r="QBO45" s="195"/>
      <c r="QBP45" s="195"/>
      <c r="QBQ45" s="195"/>
      <c r="QBR45" s="195"/>
      <c r="QBS45" s="195"/>
      <c r="QBT45" s="195"/>
      <c r="QBU45" s="195"/>
      <c r="QBV45" s="195"/>
      <c r="QBW45" s="195"/>
      <c r="QBX45" s="195"/>
      <c r="QBY45" s="195"/>
      <c r="QBZ45" s="195"/>
      <c r="QCA45" s="195"/>
      <c r="QCB45" s="195"/>
      <c r="QCC45" s="195"/>
      <c r="QCD45" s="195"/>
      <c r="QCE45" s="195"/>
      <c r="QCF45" s="195"/>
      <c r="QCG45" s="195"/>
      <c r="QCH45" s="195"/>
      <c r="QCI45" s="195"/>
      <c r="QCJ45" s="195"/>
      <c r="QCK45" s="195"/>
      <c r="QCL45" s="195"/>
      <c r="QCM45" s="195"/>
      <c r="QCN45" s="195"/>
      <c r="QCO45" s="195"/>
      <c r="QCP45" s="195"/>
      <c r="QCQ45" s="195"/>
      <c r="QCR45" s="195"/>
      <c r="QCS45" s="195"/>
      <c r="QCT45" s="195"/>
      <c r="QCU45" s="195"/>
      <c r="QCV45" s="195"/>
      <c r="QCW45" s="195"/>
      <c r="QCX45" s="195"/>
      <c r="QCY45" s="195"/>
      <c r="QCZ45" s="195"/>
      <c r="QDA45" s="195"/>
      <c r="QDB45" s="195"/>
      <c r="QDC45" s="195"/>
      <c r="QDD45" s="195"/>
      <c r="QDE45" s="195"/>
      <c r="QDF45" s="195"/>
      <c r="QDG45" s="195"/>
      <c r="QDH45" s="195"/>
      <c r="QDI45" s="195"/>
      <c r="QDJ45" s="195"/>
      <c r="QDK45" s="195"/>
      <c r="QDL45" s="195"/>
      <c r="QDM45" s="195"/>
      <c r="QDN45" s="195"/>
      <c r="QDO45" s="195"/>
      <c r="QDP45" s="195"/>
      <c r="QDQ45" s="195"/>
      <c r="QDR45" s="195"/>
      <c r="QDS45" s="195"/>
      <c r="QDT45" s="195"/>
      <c r="QDU45" s="195"/>
      <c r="QDV45" s="195"/>
      <c r="QDW45" s="195"/>
      <c r="QDX45" s="195"/>
      <c r="QDY45" s="195"/>
      <c r="QDZ45" s="195"/>
      <c r="QEA45" s="195"/>
      <c r="QEB45" s="195"/>
      <c r="QEC45" s="195"/>
      <c r="QED45" s="195"/>
      <c r="QEE45" s="195"/>
      <c r="QEF45" s="195"/>
      <c r="QEG45" s="195"/>
      <c r="QEH45" s="195"/>
      <c r="QEI45" s="195"/>
      <c r="QEJ45" s="195"/>
      <c r="QEK45" s="195"/>
      <c r="QEL45" s="195"/>
      <c r="QEM45" s="195"/>
      <c r="QEN45" s="195"/>
      <c r="QEO45" s="195"/>
      <c r="QEP45" s="195"/>
      <c r="QEQ45" s="195"/>
      <c r="QER45" s="195"/>
      <c r="QES45" s="195"/>
      <c r="QET45" s="195"/>
      <c r="QEU45" s="195"/>
      <c r="QEV45" s="195"/>
      <c r="QEW45" s="195"/>
      <c r="QEX45" s="195"/>
      <c r="QEY45" s="195"/>
      <c r="QEZ45" s="195"/>
      <c r="QFA45" s="195"/>
      <c r="QFB45" s="195"/>
      <c r="QFC45" s="195"/>
      <c r="QFD45" s="195"/>
      <c r="QFE45" s="195"/>
      <c r="QFF45" s="195"/>
      <c r="QFG45" s="195"/>
      <c r="QFH45" s="195"/>
      <c r="QFI45" s="195"/>
      <c r="QFJ45" s="195"/>
      <c r="QFK45" s="195"/>
      <c r="QFL45" s="195"/>
      <c r="QFM45" s="195"/>
      <c r="QFN45" s="195"/>
      <c r="QFO45" s="195"/>
      <c r="QFP45" s="195"/>
      <c r="QFQ45" s="195"/>
      <c r="QFR45" s="195"/>
      <c r="QFS45" s="195"/>
      <c r="QFT45" s="195"/>
      <c r="QFU45" s="195"/>
      <c r="QFV45" s="195"/>
      <c r="QFW45" s="195"/>
      <c r="QFX45" s="195"/>
      <c r="QFY45" s="195"/>
      <c r="QFZ45" s="195"/>
      <c r="QGA45" s="195"/>
      <c r="QGB45" s="195"/>
      <c r="QGC45" s="195"/>
      <c r="QGD45" s="195"/>
      <c r="QGE45" s="195"/>
      <c r="QGF45" s="195"/>
      <c r="QGG45" s="195"/>
      <c r="QGH45" s="195"/>
      <c r="QGI45" s="195"/>
      <c r="QGJ45" s="195"/>
      <c r="QGK45" s="195"/>
      <c r="QGL45" s="195"/>
      <c r="QGM45" s="195"/>
      <c r="QGN45" s="195"/>
      <c r="QGO45" s="195"/>
      <c r="QGP45" s="195"/>
      <c r="QGQ45" s="195"/>
      <c r="QGR45" s="195"/>
      <c r="QGS45" s="195"/>
      <c r="QGT45" s="195"/>
      <c r="QGU45" s="195"/>
      <c r="QGV45" s="195"/>
      <c r="QGW45" s="195"/>
      <c r="QGX45" s="195"/>
      <c r="QGY45" s="195"/>
      <c r="QGZ45" s="195"/>
      <c r="QHA45" s="195"/>
      <c r="QHB45" s="195"/>
      <c r="QHC45" s="195"/>
      <c r="QHD45" s="195"/>
      <c r="QHE45" s="195"/>
      <c r="QHF45" s="195"/>
      <c r="QHG45" s="195"/>
      <c r="QHH45" s="195"/>
      <c r="QHI45" s="195"/>
      <c r="QHJ45" s="195"/>
      <c r="QHK45" s="195"/>
      <c r="QHL45" s="195"/>
      <c r="QHM45" s="195"/>
      <c r="QHN45" s="195"/>
      <c r="QHO45" s="195"/>
      <c r="QHP45" s="195"/>
      <c r="QHQ45" s="195"/>
      <c r="QHR45" s="195"/>
      <c r="QHS45" s="195"/>
      <c r="QHT45" s="195"/>
      <c r="QHU45" s="195"/>
      <c r="QHV45" s="195"/>
      <c r="QHW45" s="195"/>
      <c r="QHX45" s="195"/>
      <c r="QHY45" s="195"/>
      <c r="QHZ45" s="195"/>
      <c r="QIA45" s="195"/>
      <c r="QIB45" s="195"/>
      <c r="QIC45" s="195"/>
      <c r="QID45" s="195"/>
      <c r="QIE45" s="195"/>
      <c r="QIF45" s="195"/>
      <c r="QIG45" s="195"/>
      <c r="QIH45" s="195"/>
      <c r="QII45" s="195"/>
      <c r="QIJ45" s="195"/>
      <c r="QIK45" s="195"/>
      <c r="QIL45" s="195"/>
      <c r="QIM45" s="195"/>
      <c r="QIN45" s="195"/>
      <c r="QIO45" s="195"/>
      <c r="QIP45" s="195"/>
      <c r="QIQ45" s="195"/>
      <c r="QIR45" s="195"/>
      <c r="QIS45" s="195"/>
      <c r="QIT45" s="195"/>
      <c r="QIU45" s="195"/>
      <c r="QIV45" s="195"/>
      <c r="QIW45" s="195"/>
      <c r="QIX45" s="195"/>
      <c r="QIY45" s="195"/>
      <c r="QIZ45" s="195"/>
      <c r="QJA45" s="195"/>
      <c r="QJB45" s="195"/>
      <c r="QJC45" s="195"/>
      <c r="QJD45" s="195"/>
      <c r="QJE45" s="195"/>
      <c r="QJF45" s="195"/>
      <c r="QJG45" s="195"/>
      <c r="QJH45" s="195"/>
      <c r="QJI45" s="195"/>
      <c r="QJJ45" s="195"/>
      <c r="QJK45" s="195"/>
      <c r="QJL45" s="195"/>
      <c r="QJM45" s="195"/>
      <c r="QJN45" s="195"/>
      <c r="QJO45" s="195"/>
      <c r="QJP45" s="195"/>
      <c r="QJQ45" s="195"/>
      <c r="QJR45" s="195"/>
      <c r="QJS45" s="195"/>
      <c r="QJT45" s="195"/>
      <c r="QJU45" s="195"/>
      <c r="QJV45" s="195"/>
      <c r="QJW45" s="195"/>
      <c r="QJX45" s="195"/>
      <c r="QJY45" s="195"/>
      <c r="QJZ45" s="195"/>
      <c r="QKA45" s="195"/>
      <c r="QKB45" s="195"/>
      <c r="QKC45" s="195"/>
      <c r="QKD45" s="195"/>
      <c r="QKE45" s="195"/>
      <c r="QKF45" s="195"/>
      <c r="QKG45" s="195"/>
      <c r="QKH45" s="195"/>
      <c r="QKI45" s="195"/>
      <c r="QKJ45" s="195"/>
      <c r="QKK45" s="195"/>
      <c r="QKL45" s="195"/>
      <c r="QKM45" s="195"/>
      <c r="QKN45" s="195"/>
      <c r="QKO45" s="195"/>
      <c r="QKP45" s="195"/>
      <c r="QKQ45" s="195"/>
      <c r="QKR45" s="195"/>
      <c r="QKS45" s="195"/>
      <c r="QKT45" s="195"/>
      <c r="QKU45" s="195"/>
      <c r="QKV45" s="195"/>
      <c r="QKW45" s="195"/>
      <c r="QKX45" s="195"/>
      <c r="QKY45" s="195"/>
      <c r="QKZ45" s="195"/>
      <c r="QLA45" s="195"/>
      <c r="QLB45" s="195"/>
      <c r="QLC45" s="195"/>
      <c r="QLD45" s="195"/>
      <c r="QLE45" s="195"/>
      <c r="QLF45" s="195"/>
      <c r="QLG45" s="195"/>
      <c r="QLH45" s="195"/>
      <c r="QLI45" s="195"/>
      <c r="QLJ45" s="195"/>
      <c r="QLK45" s="195"/>
      <c r="QLL45" s="195"/>
      <c r="QLM45" s="195"/>
      <c r="QLN45" s="195"/>
      <c r="QLO45" s="195"/>
      <c r="QLP45" s="195"/>
      <c r="QLQ45" s="195"/>
      <c r="QLR45" s="195"/>
      <c r="QLS45" s="195"/>
      <c r="QLT45" s="195"/>
      <c r="QLU45" s="195"/>
      <c r="QLV45" s="195"/>
      <c r="QLW45" s="195"/>
      <c r="QLX45" s="195"/>
      <c r="QLY45" s="195"/>
      <c r="QLZ45" s="195"/>
      <c r="QMA45" s="195"/>
      <c r="QMB45" s="195"/>
      <c r="QMC45" s="195"/>
      <c r="QMD45" s="195"/>
      <c r="QME45" s="195"/>
      <c r="QMF45" s="195"/>
      <c r="QMG45" s="195"/>
      <c r="QMH45" s="195"/>
      <c r="QMI45" s="195"/>
      <c r="QMJ45" s="195"/>
      <c r="QMK45" s="195"/>
      <c r="QML45" s="195"/>
      <c r="QMM45" s="195"/>
      <c r="QMN45" s="195"/>
      <c r="QMO45" s="195"/>
      <c r="QMP45" s="195"/>
      <c r="QMQ45" s="195"/>
      <c r="QMR45" s="195"/>
      <c r="QMS45" s="195"/>
      <c r="QMT45" s="195"/>
      <c r="QMU45" s="195"/>
      <c r="QMV45" s="195"/>
      <c r="QMW45" s="195"/>
      <c r="QMX45" s="195"/>
      <c r="QMY45" s="195"/>
      <c r="QMZ45" s="195"/>
      <c r="QNA45" s="195"/>
      <c r="QNB45" s="195"/>
      <c r="QNC45" s="195"/>
      <c r="QND45" s="195"/>
      <c r="QNE45" s="195"/>
      <c r="QNF45" s="195"/>
      <c r="QNG45" s="195"/>
      <c r="QNH45" s="195"/>
      <c r="QNI45" s="195"/>
      <c r="QNJ45" s="195"/>
      <c r="QNK45" s="195"/>
      <c r="QNL45" s="195"/>
      <c r="QNM45" s="195"/>
      <c r="QNN45" s="195"/>
      <c r="QNO45" s="195"/>
      <c r="QNP45" s="195"/>
      <c r="QNQ45" s="195"/>
      <c r="QNR45" s="195"/>
      <c r="QNS45" s="195"/>
      <c r="QNT45" s="195"/>
      <c r="QNU45" s="195"/>
      <c r="QNV45" s="195"/>
      <c r="QNW45" s="195"/>
      <c r="QNX45" s="195"/>
      <c r="QNY45" s="195"/>
      <c r="QNZ45" s="195"/>
      <c r="QOA45" s="195"/>
      <c r="QOB45" s="195"/>
      <c r="QOC45" s="195"/>
      <c r="QOD45" s="195"/>
      <c r="QOE45" s="195"/>
      <c r="QOF45" s="195"/>
      <c r="QOG45" s="195"/>
      <c r="QOH45" s="195"/>
      <c r="QOI45" s="195"/>
      <c r="QOJ45" s="195"/>
      <c r="QOK45" s="195"/>
      <c r="QOL45" s="195"/>
      <c r="QOM45" s="195"/>
      <c r="QON45" s="195"/>
      <c r="QOO45" s="195"/>
      <c r="QOP45" s="195"/>
      <c r="QOQ45" s="195"/>
      <c r="QOR45" s="195"/>
      <c r="QOS45" s="195"/>
      <c r="QOT45" s="195"/>
      <c r="QOU45" s="195"/>
      <c r="QOV45" s="195"/>
      <c r="QOW45" s="195"/>
      <c r="QOX45" s="195"/>
      <c r="QOY45" s="195"/>
      <c r="QOZ45" s="195"/>
      <c r="QPA45" s="195"/>
      <c r="QPB45" s="195"/>
      <c r="QPC45" s="195"/>
      <c r="QPD45" s="195"/>
      <c r="QPE45" s="195"/>
      <c r="QPF45" s="195"/>
      <c r="QPG45" s="195"/>
      <c r="QPH45" s="195"/>
      <c r="QPI45" s="195"/>
      <c r="QPJ45" s="195"/>
      <c r="QPK45" s="195"/>
      <c r="QPL45" s="195"/>
      <c r="QPM45" s="195"/>
      <c r="QPN45" s="195"/>
      <c r="QPO45" s="195"/>
      <c r="QPP45" s="195"/>
      <c r="QPQ45" s="195"/>
      <c r="QPR45" s="195"/>
      <c r="QPS45" s="195"/>
      <c r="QPT45" s="195"/>
      <c r="QPU45" s="195"/>
      <c r="QPV45" s="195"/>
      <c r="QPW45" s="195"/>
      <c r="QPX45" s="195"/>
      <c r="QPY45" s="195"/>
      <c r="QPZ45" s="195"/>
      <c r="QQA45" s="195"/>
      <c r="QQB45" s="195"/>
      <c r="QQC45" s="195"/>
      <c r="QQD45" s="195"/>
      <c r="QQE45" s="195"/>
      <c r="QQF45" s="195"/>
      <c r="QQG45" s="195"/>
      <c r="QQH45" s="195"/>
      <c r="QQI45" s="195"/>
      <c r="QQJ45" s="195"/>
      <c r="QQK45" s="195"/>
      <c r="QQL45" s="195"/>
      <c r="QQM45" s="195"/>
      <c r="QQN45" s="195"/>
      <c r="QQO45" s="195"/>
      <c r="QQP45" s="195"/>
      <c r="QQQ45" s="195"/>
      <c r="QQR45" s="195"/>
      <c r="QQS45" s="195"/>
      <c r="QQT45" s="195"/>
      <c r="QQU45" s="195"/>
      <c r="QQV45" s="195"/>
      <c r="QQW45" s="195"/>
      <c r="QQX45" s="195"/>
      <c r="QQY45" s="195"/>
      <c r="QQZ45" s="195"/>
      <c r="QRA45" s="195"/>
      <c r="QRB45" s="195"/>
      <c r="QRC45" s="195"/>
      <c r="QRD45" s="195"/>
      <c r="QRE45" s="195"/>
      <c r="QRF45" s="195"/>
      <c r="QRG45" s="195"/>
      <c r="QRH45" s="195"/>
      <c r="QRI45" s="195"/>
      <c r="QRJ45" s="195"/>
      <c r="QRK45" s="195"/>
      <c r="QRL45" s="195"/>
      <c r="QRM45" s="195"/>
      <c r="QRN45" s="195"/>
      <c r="QRO45" s="195"/>
      <c r="QRP45" s="195"/>
      <c r="QRQ45" s="195"/>
      <c r="QRR45" s="195"/>
      <c r="QRS45" s="195"/>
      <c r="QRT45" s="195"/>
      <c r="QRU45" s="195"/>
      <c r="QRV45" s="195"/>
      <c r="QRW45" s="195"/>
      <c r="QRX45" s="195"/>
      <c r="QRY45" s="195"/>
      <c r="QRZ45" s="195"/>
      <c r="QSA45" s="195"/>
      <c r="QSB45" s="195"/>
      <c r="QSC45" s="195"/>
      <c r="QSD45" s="195"/>
      <c r="QSE45" s="195"/>
      <c r="QSF45" s="195"/>
      <c r="QSG45" s="195"/>
      <c r="QSH45" s="195"/>
      <c r="QSI45" s="195"/>
      <c r="QSJ45" s="195"/>
      <c r="QSK45" s="195"/>
      <c r="QSL45" s="195"/>
      <c r="QSM45" s="195"/>
      <c r="QSN45" s="195"/>
      <c r="QSO45" s="195"/>
      <c r="QSP45" s="195"/>
      <c r="QSQ45" s="195"/>
      <c r="QSR45" s="195"/>
      <c r="QSS45" s="195"/>
      <c r="QST45" s="195"/>
      <c r="QSU45" s="195"/>
      <c r="QSV45" s="195"/>
      <c r="QSW45" s="195"/>
      <c r="QSX45" s="195"/>
      <c r="QSY45" s="195"/>
      <c r="QSZ45" s="195"/>
      <c r="QTA45" s="195"/>
      <c r="QTB45" s="195"/>
      <c r="QTC45" s="195"/>
      <c r="QTD45" s="195"/>
      <c r="QTE45" s="195"/>
      <c r="QTF45" s="195"/>
      <c r="QTG45" s="195"/>
      <c r="QTH45" s="195"/>
      <c r="QTI45" s="195"/>
      <c r="QTJ45" s="195"/>
      <c r="QTK45" s="195"/>
      <c r="QTL45" s="195"/>
      <c r="QTM45" s="195"/>
      <c r="QTN45" s="195"/>
      <c r="QTO45" s="195"/>
      <c r="QTP45" s="195"/>
      <c r="QTQ45" s="195"/>
      <c r="QTR45" s="195"/>
      <c r="QTS45" s="195"/>
      <c r="QTT45" s="195"/>
      <c r="QTU45" s="195"/>
      <c r="QTV45" s="195"/>
      <c r="QTW45" s="195"/>
      <c r="QTX45" s="195"/>
      <c r="QTY45" s="195"/>
      <c r="QTZ45" s="195"/>
      <c r="QUA45" s="195"/>
      <c r="QUB45" s="195"/>
      <c r="QUC45" s="195"/>
      <c r="QUD45" s="195"/>
      <c r="QUE45" s="195"/>
      <c r="QUF45" s="195"/>
      <c r="QUG45" s="195"/>
      <c r="QUH45" s="195"/>
      <c r="QUI45" s="195"/>
      <c r="QUJ45" s="195"/>
      <c r="QUK45" s="195"/>
      <c r="QUL45" s="195"/>
      <c r="QUM45" s="195"/>
      <c r="QUN45" s="195"/>
      <c r="QUO45" s="195"/>
      <c r="QUP45" s="195"/>
      <c r="QUQ45" s="195"/>
      <c r="QUR45" s="195"/>
      <c r="QUS45" s="195"/>
      <c r="QUT45" s="195"/>
      <c r="QUU45" s="195"/>
      <c r="QUV45" s="195"/>
      <c r="QUW45" s="195"/>
      <c r="QUX45" s="195"/>
      <c r="QUY45" s="195"/>
      <c r="QUZ45" s="195"/>
      <c r="QVA45" s="195"/>
      <c r="QVB45" s="195"/>
      <c r="QVC45" s="195"/>
      <c r="QVD45" s="195"/>
      <c r="QVE45" s="195"/>
      <c r="QVF45" s="195"/>
      <c r="QVG45" s="195"/>
      <c r="QVH45" s="195"/>
      <c r="QVI45" s="195"/>
      <c r="QVJ45" s="195"/>
      <c r="QVK45" s="195"/>
      <c r="QVL45" s="195"/>
      <c r="QVM45" s="195"/>
      <c r="QVN45" s="195"/>
      <c r="QVO45" s="195"/>
      <c r="QVP45" s="195"/>
      <c r="QVQ45" s="195"/>
      <c r="QVR45" s="195"/>
      <c r="QVS45" s="195"/>
      <c r="QVT45" s="195"/>
      <c r="QVU45" s="195"/>
      <c r="QVV45" s="195"/>
      <c r="QVW45" s="195"/>
      <c r="QVX45" s="195"/>
      <c r="QVY45" s="195"/>
      <c r="QVZ45" s="195"/>
      <c r="QWA45" s="195"/>
      <c r="QWB45" s="195"/>
      <c r="QWC45" s="195"/>
      <c r="QWD45" s="195"/>
      <c r="QWE45" s="195"/>
      <c r="QWF45" s="195"/>
      <c r="QWG45" s="195"/>
      <c r="QWH45" s="195"/>
      <c r="QWI45" s="195"/>
      <c r="QWJ45" s="195"/>
      <c r="QWK45" s="195"/>
      <c r="QWL45" s="195"/>
      <c r="QWM45" s="195"/>
      <c r="QWN45" s="195"/>
      <c r="QWO45" s="195"/>
      <c r="QWP45" s="195"/>
      <c r="QWQ45" s="195"/>
      <c r="QWR45" s="195"/>
      <c r="QWS45" s="195"/>
      <c r="QWT45" s="195"/>
      <c r="QWU45" s="195"/>
      <c r="QWV45" s="195"/>
      <c r="QWW45" s="195"/>
      <c r="QWX45" s="195"/>
      <c r="QWY45" s="195"/>
      <c r="QWZ45" s="195"/>
      <c r="QXA45" s="195"/>
      <c r="QXB45" s="195"/>
      <c r="QXC45" s="195"/>
      <c r="QXD45" s="195"/>
      <c r="QXE45" s="195"/>
      <c r="QXF45" s="195"/>
      <c r="QXG45" s="195"/>
      <c r="QXH45" s="195"/>
      <c r="QXI45" s="195"/>
      <c r="QXJ45" s="195"/>
      <c r="QXK45" s="195"/>
      <c r="QXL45" s="195"/>
      <c r="QXM45" s="195"/>
      <c r="QXN45" s="195"/>
      <c r="QXO45" s="195"/>
      <c r="QXP45" s="195"/>
      <c r="QXQ45" s="195"/>
      <c r="QXR45" s="195"/>
      <c r="QXS45" s="195"/>
      <c r="QXT45" s="195"/>
      <c r="QXU45" s="195"/>
      <c r="QXV45" s="195"/>
      <c r="QXW45" s="195"/>
      <c r="QXX45" s="195"/>
      <c r="QXY45" s="195"/>
      <c r="QXZ45" s="195"/>
      <c r="QYA45" s="195"/>
      <c r="QYB45" s="195"/>
      <c r="QYC45" s="195"/>
      <c r="QYD45" s="195"/>
      <c r="QYE45" s="195"/>
      <c r="QYF45" s="195"/>
      <c r="QYG45" s="195"/>
      <c r="QYH45" s="195"/>
      <c r="QYI45" s="195"/>
      <c r="QYJ45" s="195"/>
      <c r="QYK45" s="195"/>
      <c r="QYL45" s="195"/>
      <c r="QYM45" s="195"/>
      <c r="QYN45" s="195"/>
      <c r="QYO45" s="195"/>
      <c r="QYP45" s="195"/>
      <c r="QYQ45" s="195"/>
      <c r="QYR45" s="195"/>
      <c r="QYS45" s="195"/>
      <c r="QYT45" s="195"/>
      <c r="QYU45" s="195"/>
      <c r="QYV45" s="195"/>
      <c r="QYW45" s="195"/>
      <c r="QYX45" s="195"/>
      <c r="QYY45" s="195"/>
      <c r="QYZ45" s="195"/>
      <c r="QZA45" s="195"/>
      <c r="QZB45" s="195"/>
      <c r="QZC45" s="195"/>
      <c r="QZD45" s="195"/>
      <c r="QZE45" s="195"/>
      <c r="QZF45" s="195"/>
      <c r="QZG45" s="195"/>
      <c r="QZH45" s="195"/>
      <c r="QZI45" s="195"/>
      <c r="QZJ45" s="195"/>
      <c r="QZK45" s="195"/>
      <c r="QZL45" s="195"/>
      <c r="QZM45" s="195"/>
      <c r="QZN45" s="195"/>
      <c r="QZO45" s="195"/>
      <c r="QZP45" s="195"/>
      <c r="QZQ45" s="195"/>
      <c r="QZR45" s="195"/>
      <c r="QZS45" s="195"/>
      <c r="QZT45" s="195"/>
      <c r="QZU45" s="195"/>
      <c r="QZV45" s="195"/>
      <c r="QZW45" s="195"/>
      <c r="QZX45" s="195"/>
      <c r="QZY45" s="195"/>
      <c r="QZZ45" s="195"/>
      <c r="RAA45" s="195"/>
      <c r="RAB45" s="195"/>
      <c r="RAC45" s="195"/>
      <c r="RAD45" s="195"/>
      <c r="RAE45" s="195"/>
      <c r="RAF45" s="195"/>
      <c r="RAG45" s="195"/>
      <c r="RAH45" s="195"/>
      <c r="RAI45" s="195"/>
      <c r="RAJ45" s="195"/>
      <c r="RAK45" s="195"/>
      <c r="RAL45" s="195"/>
      <c r="RAM45" s="195"/>
      <c r="RAN45" s="195"/>
      <c r="RAO45" s="195"/>
      <c r="RAP45" s="195"/>
      <c r="RAQ45" s="195"/>
      <c r="RAR45" s="195"/>
      <c r="RAS45" s="195"/>
      <c r="RAT45" s="195"/>
      <c r="RAU45" s="195"/>
      <c r="RAV45" s="195"/>
      <c r="RAW45" s="195"/>
      <c r="RAX45" s="195"/>
      <c r="RAY45" s="195"/>
      <c r="RAZ45" s="195"/>
      <c r="RBA45" s="195"/>
      <c r="RBB45" s="195"/>
      <c r="RBC45" s="195"/>
      <c r="RBD45" s="195"/>
      <c r="RBE45" s="195"/>
      <c r="RBF45" s="195"/>
      <c r="RBG45" s="195"/>
      <c r="RBH45" s="195"/>
      <c r="RBI45" s="195"/>
      <c r="RBJ45" s="195"/>
      <c r="RBK45" s="195"/>
      <c r="RBL45" s="195"/>
      <c r="RBM45" s="195"/>
      <c r="RBN45" s="195"/>
      <c r="RBO45" s="195"/>
      <c r="RBP45" s="195"/>
      <c r="RBQ45" s="195"/>
      <c r="RBR45" s="195"/>
      <c r="RBS45" s="195"/>
      <c r="RBT45" s="195"/>
      <c r="RBU45" s="195"/>
      <c r="RBV45" s="195"/>
      <c r="RBW45" s="195"/>
      <c r="RBX45" s="195"/>
      <c r="RBY45" s="195"/>
      <c r="RBZ45" s="195"/>
      <c r="RCA45" s="195"/>
      <c r="RCB45" s="195"/>
      <c r="RCC45" s="195"/>
      <c r="RCD45" s="195"/>
      <c r="RCE45" s="195"/>
      <c r="RCF45" s="195"/>
      <c r="RCG45" s="195"/>
      <c r="RCH45" s="195"/>
      <c r="RCI45" s="195"/>
      <c r="RCJ45" s="195"/>
      <c r="RCK45" s="195"/>
      <c r="RCL45" s="195"/>
      <c r="RCM45" s="195"/>
      <c r="RCN45" s="195"/>
      <c r="RCO45" s="195"/>
      <c r="RCP45" s="195"/>
      <c r="RCQ45" s="195"/>
      <c r="RCR45" s="195"/>
      <c r="RCS45" s="195"/>
      <c r="RCT45" s="195"/>
      <c r="RCU45" s="195"/>
      <c r="RCV45" s="195"/>
      <c r="RCW45" s="195"/>
      <c r="RCX45" s="195"/>
      <c r="RCY45" s="195"/>
      <c r="RCZ45" s="195"/>
      <c r="RDA45" s="195"/>
      <c r="RDB45" s="195"/>
      <c r="RDC45" s="195"/>
      <c r="RDD45" s="195"/>
      <c r="RDE45" s="195"/>
      <c r="RDF45" s="195"/>
      <c r="RDG45" s="195"/>
      <c r="RDH45" s="195"/>
      <c r="RDI45" s="195"/>
      <c r="RDJ45" s="195"/>
      <c r="RDK45" s="195"/>
      <c r="RDL45" s="195"/>
      <c r="RDM45" s="195"/>
      <c r="RDN45" s="195"/>
      <c r="RDO45" s="195"/>
      <c r="RDP45" s="195"/>
      <c r="RDQ45" s="195"/>
      <c r="RDR45" s="195"/>
      <c r="RDS45" s="195"/>
      <c r="RDT45" s="195"/>
      <c r="RDU45" s="195"/>
      <c r="RDV45" s="195"/>
      <c r="RDW45" s="195"/>
      <c r="RDX45" s="195"/>
      <c r="RDY45" s="195"/>
      <c r="RDZ45" s="195"/>
      <c r="REA45" s="195"/>
      <c r="REB45" s="195"/>
      <c r="REC45" s="195"/>
      <c r="RED45" s="195"/>
      <c r="REE45" s="195"/>
      <c r="REF45" s="195"/>
      <c r="REG45" s="195"/>
      <c r="REH45" s="195"/>
      <c r="REI45" s="195"/>
      <c r="REJ45" s="195"/>
      <c r="REK45" s="195"/>
      <c r="REL45" s="195"/>
      <c r="REM45" s="195"/>
      <c r="REN45" s="195"/>
      <c r="REO45" s="195"/>
      <c r="REP45" s="195"/>
      <c r="REQ45" s="195"/>
      <c r="RER45" s="195"/>
      <c r="RES45" s="195"/>
      <c r="RET45" s="195"/>
      <c r="REU45" s="195"/>
      <c r="REV45" s="195"/>
      <c r="REW45" s="195"/>
      <c r="REX45" s="195"/>
      <c r="REY45" s="195"/>
      <c r="REZ45" s="195"/>
      <c r="RFA45" s="195"/>
      <c r="RFB45" s="195"/>
      <c r="RFC45" s="195"/>
      <c r="RFD45" s="195"/>
      <c r="RFE45" s="195"/>
      <c r="RFF45" s="195"/>
      <c r="RFG45" s="195"/>
      <c r="RFH45" s="195"/>
      <c r="RFI45" s="195"/>
      <c r="RFJ45" s="195"/>
      <c r="RFK45" s="195"/>
      <c r="RFL45" s="195"/>
      <c r="RFM45" s="195"/>
      <c r="RFN45" s="195"/>
      <c r="RFO45" s="195"/>
      <c r="RFP45" s="195"/>
      <c r="RFQ45" s="195"/>
      <c r="RFR45" s="195"/>
      <c r="RFS45" s="195"/>
      <c r="RFT45" s="195"/>
      <c r="RFU45" s="195"/>
      <c r="RFV45" s="195"/>
      <c r="RFW45" s="195"/>
      <c r="RFX45" s="195"/>
      <c r="RFY45" s="195"/>
      <c r="RFZ45" s="195"/>
      <c r="RGA45" s="195"/>
      <c r="RGB45" s="195"/>
      <c r="RGC45" s="195"/>
      <c r="RGD45" s="195"/>
      <c r="RGE45" s="195"/>
      <c r="RGF45" s="195"/>
      <c r="RGG45" s="195"/>
      <c r="RGH45" s="195"/>
      <c r="RGI45" s="195"/>
      <c r="RGJ45" s="195"/>
      <c r="RGK45" s="195"/>
      <c r="RGL45" s="195"/>
      <c r="RGM45" s="195"/>
      <c r="RGN45" s="195"/>
      <c r="RGO45" s="195"/>
      <c r="RGP45" s="195"/>
      <c r="RGQ45" s="195"/>
      <c r="RGR45" s="195"/>
      <c r="RGS45" s="195"/>
      <c r="RGT45" s="195"/>
      <c r="RGU45" s="195"/>
      <c r="RGV45" s="195"/>
      <c r="RGW45" s="195"/>
      <c r="RGX45" s="195"/>
      <c r="RGY45" s="195"/>
      <c r="RGZ45" s="195"/>
      <c r="RHA45" s="195"/>
      <c r="RHB45" s="195"/>
      <c r="RHC45" s="195"/>
      <c r="RHD45" s="195"/>
      <c r="RHE45" s="195"/>
      <c r="RHF45" s="195"/>
      <c r="RHG45" s="195"/>
      <c r="RHH45" s="195"/>
      <c r="RHI45" s="195"/>
      <c r="RHJ45" s="195"/>
      <c r="RHK45" s="195"/>
      <c r="RHL45" s="195"/>
      <c r="RHM45" s="195"/>
      <c r="RHN45" s="195"/>
      <c r="RHO45" s="195"/>
      <c r="RHP45" s="195"/>
      <c r="RHQ45" s="195"/>
      <c r="RHR45" s="195"/>
      <c r="RHS45" s="195"/>
      <c r="RHT45" s="195"/>
      <c r="RHU45" s="195"/>
      <c r="RHV45" s="195"/>
      <c r="RHW45" s="195"/>
      <c r="RHX45" s="195"/>
      <c r="RHY45" s="195"/>
      <c r="RHZ45" s="195"/>
      <c r="RIA45" s="195"/>
      <c r="RIB45" s="195"/>
      <c r="RIC45" s="195"/>
      <c r="RID45" s="195"/>
      <c r="RIE45" s="195"/>
      <c r="RIF45" s="195"/>
      <c r="RIG45" s="195"/>
      <c r="RIH45" s="195"/>
      <c r="RII45" s="195"/>
      <c r="RIJ45" s="195"/>
      <c r="RIK45" s="195"/>
      <c r="RIL45" s="195"/>
      <c r="RIM45" s="195"/>
      <c r="RIN45" s="195"/>
      <c r="RIO45" s="195"/>
      <c r="RIP45" s="195"/>
      <c r="RIQ45" s="195"/>
      <c r="RIR45" s="195"/>
      <c r="RIS45" s="195"/>
      <c r="RIT45" s="195"/>
      <c r="RIU45" s="195"/>
      <c r="RIV45" s="195"/>
      <c r="RIW45" s="195"/>
      <c r="RIX45" s="195"/>
      <c r="RIY45" s="195"/>
      <c r="RIZ45" s="195"/>
      <c r="RJA45" s="195"/>
      <c r="RJB45" s="195"/>
      <c r="RJC45" s="195"/>
      <c r="RJD45" s="195"/>
      <c r="RJE45" s="195"/>
      <c r="RJF45" s="195"/>
      <c r="RJG45" s="195"/>
      <c r="RJH45" s="195"/>
      <c r="RJI45" s="195"/>
      <c r="RJJ45" s="195"/>
      <c r="RJK45" s="195"/>
      <c r="RJL45" s="195"/>
      <c r="RJM45" s="195"/>
      <c r="RJN45" s="195"/>
      <c r="RJO45" s="195"/>
      <c r="RJP45" s="195"/>
      <c r="RJQ45" s="195"/>
      <c r="RJR45" s="195"/>
      <c r="RJS45" s="195"/>
      <c r="RJT45" s="195"/>
      <c r="RJU45" s="195"/>
      <c r="RJV45" s="195"/>
      <c r="RJW45" s="195"/>
      <c r="RJX45" s="195"/>
      <c r="RJY45" s="195"/>
      <c r="RJZ45" s="195"/>
      <c r="RKA45" s="195"/>
      <c r="RKB45" s="195"/>
      <c r="RKC45" s="195"/>
      <c r="RKD45" s="195"/>
      <c r="RKE45" s="195"/>
      <c r="RKF45" s="195"/>
      <c r="RKG45" s="195"/>
      <c r="RKH45" s="195"/>
      <c r="RKI45" s="195"/>
      <c r="RKJ45" s="195"/>
      <c r="RKK45" s="195"/>
      <c r="RKL45" s="195"/>
      <c r="RKM45" s="195"/>
      <c r="RKN45" s="195"/>
      <c r="RKO45" s="195"/>
      <c r="RKP45" s="195"/>
      <c r="RKQ45" s="195"/>
      <c r="RKR45" s="195"/>
      <c r="RKS45" s="195"/>
      <c r="RKT45" s="195"/>
      <c r="RKU45" s="195"/>
      <c r="RKV45" s="195"/>
      <c r="RKW45" s="195"/>
      <c r="RKX45" s="195"/>
      <c r="RKY45" s="195"/>
      <c r="RKZ45" s="195"/>
      <c r="RLA45" s="195"/>
      <c r="RLB45" s="195"/>
      <c r="RLC45" s="195"/>
      <c r="RLD45" s="195"/>
      <c r="RLE45" s="195"/>
      <c r="RLF45" s="195"/>
      <c r="RLG45" s="195"/>
      <c r="RLH45" s="195"/>
      <c r="RLI45" s="195"/>
      <c r="RLJ45" s="195"/>
      <c r="RLK45" s="195"/>
      <c r="RLL45" s="195"/>
      <c r="RLM45" s="195"/>
      <c r="RLN45" s="195"/>
      <c r="RLO45" s="195"/>
      <c r="RLP45" s="195"/>
      <c r="RLQ45" s="195"/>
      <c r="RLR45" s="195"/>
      <c r="RLS45" s="195"/>
      <c r="RLT45" s="195"/>
      <c r="RLU45" s="195"/>
      <c r="RLV45" s="195"/>
      <c r="RLW45" s="195"/>
      <c r="RLX45" s="195"/>
      <c r="RLY45" s="195"/>
      <c r="RLZ45" s="195"/>
      <c r="RMA45" s="195"/>
      <c r="RMB45" s="195"/>
      <c r="RMC45" s="195"/>
      <c r="RMD45" s="195"/>
      <c r="RME45" s="195"/>
      <c r="RMF45" s="195"/>
      <c r="RMG45" s="195"/>
      <c r="RMH45" s="195"/>
      <c r="RMI45" s="195"/>
      <c r="RMJ45" s="195"/>
      <c r="RMK45" s="195"/>
      <c r="RML45" s="195"/>
      <c r="RMM45" s="195"/>
      <c r="RMN45" s="195"/>
      <c r="RMO45" s="195"/>
      <c r="RMP45" s="195"/>
      <c r="RMQ45" s="195"/>
      <c r="RMR45" s="195"/>
      <c r="RMS45" s="195"/>
      <c r="RMT45" s="195"/>
      <c r="RMU45" s="195"/>
      <c r="RMV45" s="195"/>
      <c r="RMW45" s="195"/>
      <c r="RMX45" s="195"/>
      <c r="RMY45" s="195"/>
      <c r="RMZ45" s="195"/>
      <c r="RNA45" s="195"/>
      <c r="RNB45" s="195"/>
      <c r="RNC45" s="195"/>
      <c r="RND45" s="195"/>
      <c r="RNE45" s="195"/>
      <c r="RNF45" s="195"/>
      <c r="RNG45" s="195"/>
      <c r="RNH45" s="195"/>
      <c r="RNI45" s="195"/>
      <c r="RNJ45" s="195"/>
      <c r="RNK45" s="195"/>
      <c r="RNL45" s="195"/>
      <c r="RNM45" s="195"/>
      <c r="RNN45" s="195"/>
      <c r="RNO45" s="195"/>
      <c r="RNP45" s="195"/>
      <c r="RNQ45" s="195"/>
      <c r="RNR45" s="195"/>
      <c r="RNS45" s="195"/>
      <c r="RNT45" s="195"/>
      <c r="RNU45" s="195"/>
      <c r="RNV45" s="195"/>
      <c r="RNW45" s="195"/>
      <c r="RNX45" s="195"/>
      <c r="RNY45" s="195"/>
      <c r="RNZ45" s="195"/>
      <c r="ROA45" s="195"/>
      <c r="ROB45" s="195"/>
      <c r="ROC45" s="195"/>
      <c r="ROD45" s="195"/>
      <c r="ROE45" s="195"/>
      <c r="ROF45" s="195"/>
      <c r="ROG45" s="195"/>
      <c r="ROH45" s="195"/>
      <c r="ROI45" s="195"/>
      <c r="ROJ45" s="195"/>
      <c r="ROK45" s="195"/>
      <c r="ROL45" s="195"/>
      <c r="ROM45" s="195"/>
      <c r="RON45" s="195"/>
      <c r="ROO45" s="195"/>
      <c r="ROP45" s="195"/>
      <c r="ROQ45" s="195"/>
      <c r="ROR45" s="195"/>
      <c r="ROS45" s="195"/>
      <c r="ROT45" s="195"/>
      <c r="ROU45" s="195"/>
      <c r="ROV45" s="195"/>
      <c r="ROW45" s="195"/>
      <c r="ROX45" s="195"/>
      <c r="ROY45" s="195"/>
      <c r="ROZ45" s="195"/>
      <c r="RPA45" s="195"/>
      <c r="RPB45" s="195"/>
      <c r="RPC45" s="195"/>
      <c r="RPD45" s="195"/>
      <c r="RPE45" s="195"/>
      <c r="RPF45" s="195"/>
      <c r="RPG45" s="195"/>
      <c r="RPH45" s="195"/>
      <c r="RPI45" s="195"/>
      <c r="RPJ45" s="195"/>
      <c r="RPK45" s="195"/>
      <c r="RPL45" s="195"/>
      <c r="RPM45" s="195"/>
      <c r="RPN45" s="195"/>
      <c r="RPO45" s="195"/>
      <c r="RPP45" s="195"/>
      <c r="RPQ45" s="195"/>
      <c r="RPR45" s="195"/>
      <c r="RPS45" s="195"/>
      <c r="RPT45" s="195"/>
      <c r="RPU45" s="195"/>
      <c r="RPV45" s="195"/>
      <c r="RPW45" s="195"/>
      <c r="RPX45" s="195"/>
      <c r="RPY45" s="195"/>
      <c r="RPZ45" s="195"/>
      <c r="RQA45" s="195"/>
      <c r="RQB45" s="195"/>
      <c r="RQC45" s="195"/>
      <c r="RQD45" s="195"/>
      <c r="RQE45" s="195"/>
      <c r="RQF45" s="195"/>
      <c r="RQG45" s="195"/>
      <c r="RQH45" s="195"/>
      <c r="RQI45" s="195"/>
      <c r="RQJ45" s="195"/>
      <c r="RQK45" s="195"/>
      <c r="RQL45" s="195"/>
      <c r="RQM45" s="195"/>
      <c r="RQN45" s="195"/>
      <c r="RQO45" s="195"/>
      <c r="RQP45" s="195"/>
      <c r="RQQ45" s="195"/>
      <c r="RQR45" s="195"/>
      <c r="RQS45" s="195"/>
      <c r="RQT45" s="195"/>
      <c r="RQU45" s="195"/>
      <c r="RQV45" s="195"/>
      <c r="RQW45" s="195"/>
      <c r="RQX45" s="195"/>
      <c r="RQY45" s="195"/>
      <c r="RQZ45" s="195"/>
      <c r="RRA45" s="195"/>
      <c r="RRB45" s="195"/>
      <c r="RRC45" s="195"/>
      <c r="RRD45" s="195"/>
      <c r="RRE45" s="195"/>
      <c r="RRF45" s="195"/>
      <c r="RRG45" s="195"/>
      <c r="RRH45" s="195"/>
      <c r="RRI45" s="195"/>
      <c r="RRJ45" s="195"/>
      <c r="RRK45" s="195"/>
      <c r="RRL45" s="195"/>
      <c r="RRM45" s="195"/>
      <c r="RRN45" s="195"/>
      <c r="RRO45" s="195"/>
      <c r="RRP45" s="195"/>
      <c r="RRQ45" s="195"/>
      <c r="RRR45" s="195"/>
      <c r="RRS45" s="195"/>
      <c r="RRT45" s="195"/>
      <c r="RRU45" s="195"/>
      <c r="RRV45" s="195"/>
      <c r="RRW45" s="195"/>
      <c r="RRX45" s="195"/>
      <c r="RRY45" s="195"/>
      <c r="RRZ45" s="195"/>
      <c r="RSA45" s="195"/>
      <c r="RSB45" s="195"/>
      <c r="RSC45" s="195"/>
      <c r="RSD45" s="195"/>
      <c r="RSE45" s="195"/>
      <c r="RSF45" s="195"/>
      <c r="RSG45" s="195"/>
      <c r="RSH45" s="195"/>
      <c r="RSI45" s="195"/>
      <c r="RSJ45" s="195"/>
      <c r="RSK45" s="195"/>
      <c r="RSL45" s="195"/>
      <c r="RSM45" s="195"/>
      <c r="RSN45" s="195"/>
      <c r="RSO45" s="195"/>
      <c r="RSP45" s="195"/>
      <c r="RSQ45" s="195"/>
      <c r="RSR45" s="195"/>
      <c r="RSS45" s="195"/>
      <c r="RST45" s="195"/>
      <c r="RSU45" s="195"/>
      <c r="RSV45" s="195"/>
      <c r="RSW45" s="195"/>
      <c r="RSX45" s="195"/>
      <c r="RSY45" s="195"/>
      <c r="RSZ45" s="195"/>
      <c r="RTA45" s="195"/>
      <c r="RTB45" s="195"/>
      <c r="RTC45" s="195"/>
      <c r="RTD45" s="195"/>
      <c r="RTE45" s="195"/>
      <c r="RTF45" s="195"/>
      <c r="RTG45" s="195"/>
      <c r="RTH45" s="195"/>
      <c r="RTI45" s="195"/>
      <c r="RTJ45" s="195"/>
      <c r="RTK45" s="195"/>
      <c r="RTL45" s="195"/>
      <c r="RTM45" s="195"/>
      <c r="RTN45" s="195"/>
      <c r="RTO45" s="195"/>
      <c r="RTP45" s="195"/>
      <c r="RTQ45" s="195"/>
      <c r="RTR45" s="195"/>
      <c r="RTS45" s="195"/>
      <c r="RTT45" s="195"/>
      <c r="RTU45" s="195"/>
      <c r="RTV45" s="195"/>
      <c r="RTW45" s="195"/>
      <c r="RTX45" s="195"/>
      <c r="RTY45" s="195"/>
      <c r="RTZ45" s="195"/>
      <c r="RUA45" s="195"/>
      <c r="RUB45" s="195"/>
      <c r="RUC45" s="195"/>
      <c r="RUD45" s="195"/>
      <c r="RUE45" s="195"/>
      <c r="RUF45" s="195"/>
      <c r="RUG45" s="195"/>
      <c r="RUH45" s="195"/>
      <c r="RUI45" s="195"/>
      <c r="RUJ45" s="195"/>
      <c r="RUK45" s="195"/>
      <c r="RUL45" s="195"/>
      <c r="RUM45" s="195"/>
      <c r="RUN45" s="195"/>
      <c r="RUO45" s="195"/>
      <c r="RUP45" s="195"/>
      <c r="RUQ45" s="195"/>
      <c r="RUR45" s="195"/>
      <c r="RUS45" s="195"/>
      <c r="RUT45" s="195"/>
      <c r="RUU45" s="195"/>
      <c r="RUV45" s="195"/>
      <c r="RUW45" s="195"/>
      <c r="RUX45" s="195"/>
      <c r="RUY45" s="195"/>
      <c r="RUZ45" s="195"/>
      <c r="RVA45" s="195"/>
      <c r="RVB45" s="195"/>
      <c r="RVC45" s="195"/>
      <c r="RVD45" s="195"/>
      <c r="RVE45" s="195"/>
      <c r="RVF45" s="195"/>
      <c r="RVG45" s="195"/>
      <c r="RVH45" s="195"/>
      <c r="RVI45" s="195"/>
      <c r="RVJ45" s="195"/>
      <c r="RVK45" s="195"/>
      <c r="RVL45" s="195"/>
      <c r="RVM45" s="195"/>
      <c r="RVN45" s="195"/>
      <c r="RVO45" s="195"/>
      <c r="RVP45" s="195"/>
      <c r="RVQ45" s="195"/>
      <c r="RVR45" s="195"/>
      <c r="RVS45" s="195"/>
      <c r="RVT45" s="195"/>
      <c r="RVU45" s="195"/>
      <c r="RVV45" s="195"/>
      <c r="RVW45" s="195"/>
      <c r="RVX45" s="195"/>
      <c r="RVY45" s="195"/>
      <c r="RVZ45" s="195"/>
      <c r="RWA45" s="195"/>
      <c r="RWB45" s="195"/>
      <c r="RWC45" s="195"/>
      <c r="RWD45" s="195"/>
      <c r="RWE45" s="195"/>
      <c r="RWF45" s="195"/>
      <c r="RWG45" s="195"/>
      <c r="RWH45" s="195"/>
      <c r="RWI45" s="195"/>
      <c r="RWJ45" s="195"/>
      <c r="RWK45" s="195"/>
      <c r="RWL45" s="195"/>
      <c r="RWM45" s="195"/>
      <c r="RWN45" s="195"/>
      <c r="RWO45" s="195"/>
      <c r="RWP45" s="195"/>
      <c r="RWQ45" s="195"/>
      <c r="RWR45" s="195"/>
      <c r="RWS45" s="195"/>
      <c r="RWT45" s="195"/>
      <c r="RWU45" s="195"/>
      <c r="RWV45" s="195"/>
      <c r="RWW45" s="195"/>
      <c r="RWX45" s="195"/>
      <c r="RWY45" s="195"/>
      <c r="RWZ45" s="195"/>
      <c r="RXA45" s="195"/>
      <c r="RXB45" s="195"/>
      <c r="RXC45" s="195"/>
      <c r="RXD45" s="195"/>
      <c r="RXE45" s="195"/>
      <c r="RXF45" s="195"/>
      <c r="RXG45" s="195"/>
      <c r="RXH45" s="195"/>
      <c r="RXI45" s="195"/>
      <c r="RXJ45" s="195"/>
      <c r="RXK45" s="195"/>
      <c r="RXL45" s="195"/>
      <c r="RXM45" s="195"/>
      <c r="RXN45" s="195"/>
      <c r="RXO45" s="195"/>
      <c r="RXP45" s="195"/>
      <c r="RXQ45" s="195"/>
      <c r="RXR45" s="195"/>
      <c r="RXS45" s="195"/>
      <c r="RXT45" s="195"/>
      <c r="RXU45" s="195"/>
      <c r="RXV45" s="195"/>
      <c r="RXW45" s="195"/>
      <c r="RXX45" s="195"/>
      <c r="RXY45" s="195"/>
      <c r="RXZ45" s="195"/>
      <c r="RYA45" s="195"/>
      <c r="RYB45" s="195"/>
      <c r="RYC45" s="195"/>
      <c r="RYD45" s="195"/>
      <c r="RYE45" s="195"/>
      <c r="RYF45" s="195"/>
      <c r="RYG45" s="195"/>
      <c r="RYH45" s="195"/>
      <c r="RYI45" s="195"/>
      <c r="RYJ45" s="195"/>
      <c r="RYK45" s="195"/>
      <c r="RYL45" s="195"/>
      <c r="RYM45" s="195"/>
      <c r="RYN45" s="195"/>
      <c r="RYO45" s="195"/>
      <c r="RYP45" s="195"/>
      <c r="RYQ45" s="195"/>
      <c r="RYR45" s="195"/>
      <c r="RYS45" s="195"/>
      <c r="RYT45" s="195"/>
      <c r="RYU45" s="195"/>
      <c r="RYV45" s="195"/>
      <c r="RYW45" s="195"/>
      <c r="RYX45" s="195"/>
      <c r="RYY45" s="195"/>
      <c r="RYZ45" s="195"/>
      <c r="RZA45" s="195"/>
      <c r="RZB45" s="195"/>
      <c r="RZC45" s="195"/>
      <c r="RZD45" s="195"/>
      <c r="RZE45" s="195"/>
      <c r="RZF45" s="195"/>
      <c r="RZG45" s="195"/>
      <c r="RZH45" s="195"/>
      <c r="RZI45" s="195"/>
      <c r="RZJ45" s="195"/>
      <c r="RZK45" s="195"/>
      <c r="RZL45" s="195"/>
      <c r="RZM45" s="195"/>
      <c r="RZN45" s="195"/>
      <c r="RZO45" s="195"/>
      <c r="RZP45" s="195"/>
      <c r="RZQ45" s="195"/>
      <c r="RZR45" s="195"/>
      <c r="RZS45" s="195"/>
      <c r="RZT45" s="195"/>
      <c r="RZU45" s="195"/>
      <c r="RZV45" s="195"/>
      <c r="RZW45" s="195"/>
      <c r="RZX45" s="195"/>
      <c r="RZY45" s="195"/>
      <c r="RZZ45" s="195"/>
      <c r="SAA45" s="195"/>
      <c r="SAB45" s="195"/>
      <c r="SAC45" s="195"/>
      <c r="SAD45" s="195"/>
      <c r="SAE45" s="195"/>
      <c r="SAF45" s="195"/>
      <c r="SAG45" s="195"/>
      <c r="SAH45" s="195"/>
      <c r="SAI45" s="195"/>
      <c r="SAJ45" s="195"/>
      <c r="SAK45" s="195"/>
      <c r="SAL45" s="195"/>
      <c r="SAM45" s="195"/>
      <c r="SAN45" s="195"/>
      <c r="SAO45" s="195"/>
      <c r="SAP45" s="195"/>
      <c r="SAQ45" s="195"/>
      <c r="SAR45" s="195"/>
      <c r="SAS45" s="195"/>
      <c r="SAT45" s="195"/>
      <c r="SAU45" s="195"/>
      <c r="SAV45" s="195"/>
      <c r="SAW45" s="195"/>
      <c r="SAX45" s="195"/>
      <c r="SAY45" s="195"/>
      <c r="SAZ45" s="195"/>
      <c r="SBA45" s="195"/>
      <c r="SBB45" s="195"/>
      <c r="SBC45" s="195"/>
      <c r="SBD45" s="195"/>
      <c r="SBE45" s="195"/>
      <c r="SBF45" s="195"/>
      <c r="SBG45" s="195"/>
      <c r="SBH45" s="195"/>
      <c r="SBI45" s="195"/>
      <c r="SBJ45" s="195"/>
      <c r="SBK45" s="195"/>
      <c r="SBL45" s="195"/>
      <c r="SBM45" s="195"/>
      <c r="SBN45" s="195"/>
      <c r="SBO45" s="195"/>
      <c r="SBP45" s="195"/>
      <c r="SBQ45" s="195"/>
      <c r="SBR45" s="195"/>
      <c r="SBS45" s="195"/>
      <c r="SBT45" s="195"/>
      <c r="SBU45" s="195"/>
      <c r="SBV45" s="195"/>
      <c r="SBW45" s="195"/>
      <c r="SBX45" s="195"/>
      <c r="SBY45" s="195"/>
      <c r="SBZ45" s="195"/>
      <c r="SCA45" s="195"/>
      <c r="SCB45" s="195"/>
      <c r="SCC45" s="195"/>
      <c r="SCD45" s="195"/>
      <c r="SCE45" s="195"/>
      <c r="SCF45" s="195"/>
      <c r="SCG45" s="195"/>
      <c r="SCH45" s="195"/>
      <c r="SCI45" s="195"/>
      <c r="SCJ45" s="195"/>
      <c r="SCK45" s="195"/>
      <c r="SCL45" s="195"/>
      <c r="SCM45" s="195"/>
      <c r="SCN45" s="195"/>
      <c r="SCO45" s="195"/>
      <c r="SCP45" s="195"/>
      <c r="SCQ45" s="195"/>
      <c r="SCR45" s="195"/>
      <c r="SCS45" s="195"/>
      <c r="SCT45" s="195"/>
      <c r="SCU45" s="195"/>
      <c r="SCV45" s="195"/>
      <c r="SCW45" s="195"/>
      <c r="SCX45" s="195"/>
      <c r="SCY45" s="195"/>
      <c r="SCZ45" s="195"/>
      <c r="SDA45" s="195"/>
      <c r="SDB45" s="195"/>
      <c r="SDC45" s="195"/>
      <c r="SDD45" s="195"/>
      <c r="SDE45" s="195"/>
      <c r="SDF45" s="195"/>
      <c r="SDG45" s="195"/>
      <c r="SDH45" s="195"/>
      <c r="SDI45" s="195"/>
      <c r="SDJ45" s="195"/>
      <c r="SDK45" s="195"/>
      <c r="SDL45" s="195"/>
      <c r="SDM45" s="195"/>
      <c r="SDN45" s="195"/>
      <c r="SDO45" s="195"/>
      <c r="SDP45" s="195"/>
      <c r="SDQ45" s="195"/>
      <c r="SDR45" s="195"/>
      <c r="SDS45" s="195"/>
      <c r="SDT45" s="195"/>
      <c r="SDU45" s="195"/>
      <c r="SDV45" s="195"/>
      <c r="SDW45" s="195"/>
      <c r="SDX45" s="195"/>
      <c r="SDY45" s="195"/>
      <c r="SDZ45" s="195"/>
      <c r="SEA45" s="195"/>
      <c r="SEB45" s="195"/>
      <c r="SEC45" s="195"/>
      <c r="SED45" s="195"/>
      <c r="SEE45" s="195"/>
      <c r="SEF45" s="195"/>
      <c r="SEG45" s="195"/>
      <c r="SEH45" s="195"/>
      <c r="SEI45" s="195"/>
      <c r="SEJ45" s="195"/>
      <c r="SEK45" s="195"/>
      <c r="SEL45" s="195"/>
      <c r="SEM45" s="195"/>
      <c r="SEN45" s="195"/>
      <c r="SEO45" s="195"/>
      <c r="SEP45" s="195"/>
      <c r="SEQ45" s="195"/>
      <c r="SER45" s="195"/>
      <c r="SES45" s="195"/>
      <c r="SET45" s="195"/>
      <c r="SEU45" s="195"/>
      <c r="SEV45" s="195"/>
      <c r="SEW45" s="195"/>
      <c r="SEX45" s="195"/>
      <c r="SEY45" s="195"/>
      <c r="SEZ45" s="195"/>
      <c r="SFA45" s="195"/>
      <c r="SFB45" s="195"/>
      <c r="SFC45" s="195"/>
      <c r="SFD45" s="195"/>
      <c r="SFE45" s="195"/>
      <c r="SFF45" s="195"/>
      <c r="SFG45" s="195"/>
      <c r="SFH45" s="195"/>
      <c r="SFI45" s="195"/>
      <c r="SFJ45" s="195"/>
      <c r="SFK45" s="195"/>
      <c r="SFL45" s="195"/>
      <c r="SFM45" s="195"/>
      <c r="SFN45" s="195"/>
      <c r="SFO45" s="195"/>
      <c r="SFP45" s="195"/>
      <c r="SFQ45" s="195"/>
      <c r="SFR45" s="195"/>
      <c r="SFS45" s="195"/>
      <c r="SFT45" s="195"/>
      <c r="SFU45" s="195"/>
      <c r="SFV45" s="195"/>
      <c r="SFW45" s="195"/>
      <c r="SFX45" s="195"/>
      <c r="SFY45" s="195"/>
      <c r="SFZ45" s="195"/>
      <c r="SGA45" s="195"/>
      <c r="SGB45" s="195"/>
      <c r="SGC45" s="195"/>
      <c r="SGD45" s="195"/>
      <c r="SGE45" s="195"/>
      <c r="SGF45" s="195"/>
      <c r="SGG45" s="195"/>
      <c r="SGH45" s="195"/>
      <c r="SGI45" s="195"/>
      <c r="SGJ45" s="195"/>
      <c r="SGK45" s="195"/>
      <c r="SGL45" s="195"/>
      <c r="SGM45" s="195"/>
      <c r="SGN45" s="195"/>
      <c r="SGO45" s="195"/>
      <c r="SGP45" s="195"/>
      <c r="SGQ45" s="195"/>
      <c r="SGR45" s="195"/>
      <c r="SGS45" s="195"/>
      <c r="SGT45" s="195"/>
      <c r="SGU45" s="195"/>
      <c r="SGV45" s="195"/>
      <c r="SGW45" s="195"/>
      <c r="SGX45" s="195"/>
      <c r="SGY45" s="195"/>
      <c r="SGZ45" s="195"/>
      <c r="SHA45" s="195"/>
      <c r="SHB45" s="195"/>
      <c r="SHC45" s="195"/>
      <c r="SHD45" s="195"/>
      <c r="SHE45" s="195"/>
      <c r="SHF45" s="195"/>
      <c r="SHG45" s="195"/>
      <c r="SHH45" s="195"/>
      <c r="SHI45" s="195"/>
      <c r="SHJ45" s="195"/>
      <c r="SHK45" s="195"/>
      <c r="SHL45" s="195"/>
      <c r="SHM45" s="195"/>
      <c r="SHN45" s="195"/>
      <c r="SHO45" s="195"/>
      <c r="SHP45" s="195"/>
      <c r="SHQ45" s="195"/>
      <c r="SHR45" s="195"/>
      <c r="SHS45" s="195"/>
      <c r="SHT45" s="195"/>
      <c r="SHU45" s="195"/>
      <c r="SHV45" s="195"/>
      <c r="SHW45" s="195"/>
      <c r="SHX45" s="195"/>
      <c r="SHY45" s="195"/>
      <c r="SHZ45" s="195"/>
      <c r="SIA45" s="195"/>
      <c r="SIB45" s="195"/>
      <c r="SIC45" s="195"/>
      <c r="SID45" s="195"/>
      <c r="SIE45" s="195"/>
      <c r="SIF45" s="195"/>
      <c r="SIG45" s="195"/>
      <c r="SIH45" s="195"/>
      <c r="SII45" s="195"/>
      <c r="SIJ45" s="195"/>
      <c r="SIK45" s="195"/>
      <c r="SIL45" s="195"/>
      <c r="SIM45" s="195"/>
      <c r="SIN45" s="195"/>
      <c r="SIO45" s="195"/>
      <c r="SIP45" s="195"/>
      <c r="SIQ45" s="195"/>
      <c r="SIR45" s="195"/>
      <c r="SIS45" s="195"/>
      <c r="SIT45" s="195"/>
      <c r="SIU45" s="195"/>
      <c r="SIV45" s="195"/>
      <c r="SIW45" s="195"/>
      <c r="SIX45" s="195"/>
      <c r="SIY45" s="195"/>
      <c r="SIZ45" s="195"/>
      <c r="SJA45" s="195"/>
      <c r="SJB45" s="195"/>
      <c r="SJC45" s="195"/>
      <c r="SJD45" s="195"/>
      <c r="SJE45" s="195"/>
      <c r="SJF45" s="195"/>
      <c r="SJG45" s="195"/>
      <c r="SJH45" s="195"/>
      <c r="SJI45" s="195"/>
      <c r="SJJ45" s="195"/>
      <c r="SJK45" s="195"/>
      <c r="SJL45" s="195"/>
      <c r="SJM45" s="195"/>
      <c r="SJN45" s="195"/>
      <c r="SJO45" s="195"/>
      <c r="SJP45" s="195"/>
      <c r="SJQ45" s="195"/>
      <c r="SJR45" s="195"/>
      <c r="SJS45" s="195"/>
      <c r="SJT45" s="195"/>
      <c r="SJU45" s="195"/>
      <c r="SJV45" s="195"/>
      <c r="SJW45" s="195"/>
      <c r="SJX45" s="195"/>
      <c r="SJY45" s="195"/>
      <c r="SJZ45" s="195"/>
      <c r="SKA45" s="195"/>
      <c r="SKB45" s="195"/>
      <c r="SKC45" s="195"/>
      <c r="SKD45" s="195"/>
      <c r="SKE45" s="195"/>
      <c r="SKF45" s="195"/>
      <c r="SKG45" s="195"/>
      <c r="SKH45" s="195"/>
      <c r="SKI45" s="195"/>
      <c r="SKJ45" s="195"/>
      <c r="SKK45" s="195"/>
      <c r="SKL45" s="195"/>
      <c r="SKM45" s="195"/>
      <c r="SKN45" s="195"/>
      <c r="SKO45" s="195"/>
      <c r="SKP45" s="195"/>
      <c r="SKQ45" s="195"/>
      <c r="SKR45" s="195"/>
      <c r="SKS45" s="195"/>
      <c r="SKT45" s="195"/>
      <c r="SKU45" s="195"/>
      <c r="SKV45" s="195"/>
      <c r="SKW45" s="195"/>
      <c r="SKX45" s="195"/>
      <c r="SKY45" s="195"/>
      <c r="SKZ45" s="195"/>
      <c r="SLA45" s="195"/>
      <c r="SLB45" s="195"/>
      <c r="SLC45" s="195"/>
      <c r="SLD45" s="195"/>
      <c r="SLE45" s="195"/>
      <c r="SLF45" s="195"/>
      <c r="SLG45" s="195"/>
      <c r="SLH45" s="195"/>
      <c r="SLI45" s="195"/>
      <c r="SLJ45" s="195"/>
      <c r="SLK45" s="195"/>
      <c r="SLL45" s="195"/>
      <c r="SLM45" s="195"/>
      <c r="SLN45" s="195"/>
      <c r="SLO45" s="195"/>
      <c r="SLP45" s="195"/>
      <c r="SLQ45" s="195"/>
      <c r="SLR45" s="195"/>
      <c r="SLS45" s="195"/>
      <c r="SLT45" s="195"/>
      <c r="SLU45" s="195"/>
      <c r="SLV45" s="195"/>
      <c r="SLW45" s="195"/>
      <c r="SLX45" s="195"/>
      <c r="SLY45" s="195"/>
      <c r="SLZ45" s="195"/>
      <c r="SMA45" s="195"/>
      <c r="SMB45" s="195"/>
      <c r="SMC45" s="195"/>
      <c r="SMD45" s="195"/>
      <c r="SME45" s="195"/>
      <c r="SMF45" s="195"/>
      <c r="SMG45" s="195"/>
      <c r="SMH45" s="195"/>
      <c r="SMI45" s="195"/>
      <c r="SMJ45" s="195"/>
      <c r="SMK45" s="195"/>
      <c r="SML45" s="195"/>
      <c r="SMM45" s="195"/>
      <c r="SMN45" s="195"/>
      <c r="SMO45" s="195"/>
      <c r="SMP45" s="195"/>
      <c r="SMQ45" s="195"/>
      <c r="SMR45" s="195"/>
      <c r="SMS45" s="195"/>
      <c r="SMT45" s="195"/>
      <c r="SMU45" s="195"/>
      <c r="SMV45" s="195"/>
      <c r="SMW45" s="195"/>
      <c r="SMX45" s="195"/>
      <c r="SMY45" s="195"/>
      <c r="SMZ45" s="195"/>
      <c r="SNA45" s="195"/>
      <c r="SNB45" s="195"/>
      <c r="SNC45" s="195"/>
      <c r="SND45" s="195"/>
      <c r="SNE45" s="195"/>
      <c r="SNF45" s="195"/>
      <c r="SNG45" s="195"/>
      <c r="SNH45" s="195"/>
      <c r="SNI45" s="195"/>
      <c r="SNJ45" s="195"/>
      <c r="SNK45" s="195"/>
      <c r="SNL45" s="195"/>
      <c r="SNM45" s="195"/>
      <c r="SNN45" s="195"/>
      <c r="SNO45" s="195"/>
      <c r="SNP45" s="195"/>
      <c r="SNQ45" s="195"/>
      <c r="SNR45" s="195"/>
      <c r="SNS45" s="195"/>
      <c r="SNT45" s="195"/>
      <c r="SNU45" s="195"/>
      <c r="SNV45" s="195"/>
      <c r="SNW45" s="195"/>
      <c r="SNX45" s="195"/>
      <c r="SNY45" s="195"/>
      <c r="SNZ45" s="195"/>
      <c r="SOA45" s="195"/>
      <c r="SOB45" s="195"/>
      <c r="SOC45" s="195"/>
      <c r="SOD45" s="195"/>
      <c r="SOE45" s="195"/>
      <c r="SOF45" s="195"/>
      <c r="SOG45" s="195"/>
      <c r="SOH45" s="195"/>
      <c r="SOI45" s="195"/>
      <c r="SOJ45" s="195"/>
      <c r="SOK45" s="195"/>
      <c r="SOL45" s="195"/>
      <c r="SOM45" s="195"/>
      <c r="SON45" s="195"/>
      <c r="SOO45" s="195"/>
      <c r="SOP45" s="195"/>
      <c r="SOQ45" s="195"/>
      <c r="SOR45" s="195"/>
      <c r="SOS45" s="195"/>
      <c r="SOT45" s="195"/>
      <c r="SOU45" s="195"/>
      <c r="SOV45" s="195"/>
      <c r="SOW45" s="195"/>
      <c r="SOX45" s="195"/>
      <c r="SOY45" s="195"/>
      <c r="SOZ45" s="195"/>
      <c r="SPA45" s="195"/>
      <c r="SPB45" s="195"/>
      <c r="SPC45" s="195"/>
      <c r="SPD45" s="195"/>
      <c r="SPE45" s="195"/>
      <c r="SPF45" s="195"/>
      <c r="SPG45" s="195"/>
      <c r="SPH45" s="195"/>
      <c r="SPI45" s="195"/>
      <c r="SPJ45" s="195"/>
      <c r="SPK45" s="195"/>
      <c r="SPL45" s="195"/>
      <c r="SPM45" s="195"/>
      <c r="SPN45" s="195"/>
      <c r="SPO45" s="195"/>
      <c r="SPP45" s="195"/>
      <c r="SPQ45" s="195"/>
      <c r="SPR45" s="195"/>
      <c r="SPS45" s="195"/>
      <c r="SPT45" s="195"/>
      <c r="SPU45" s="195"/>
      <c r="SPV45" s="195"/>
      <c r="SPW45" s="195"/>
      <c r="SPX45" s="195"/>
      <c r="SPY45" s="195"/>
      <c r="SPZ45" s="195"/>
      <c r="SQA45" s="195"/>
      <c r="SQB45" s="195"/>
      <c r="SQC45" s="195"/>
      <c r="SQD45" s="195"/>
      <c r="SQE45" s="195"/>
      <c r="SQF45" s="195"/>
      <c r="SQG45" s="195"/>
      <c r="SQH45" s="195"/>
      <c r="SQI45" s="195"/>
      <c r="SQJ45" s="195"/>
      <c r="SQK45" s="195"/>
      <c r="SQL45" s="195"/>
      <c r="SQM45" s="195"/>
      <c r="SQN45" s="195"/>
      <c r="SQO45" s="195"/>
      <c r="SQP45" s="195"/>
      <c r="SQQ45" s="195"/>
      <c r="SQR45" s="195"/>
      <c r="SQS45" s="195"/>
      <c r="SQT45" s="195"/>
      <c r="SQU45" s="195"/>
      <c r="SQV45" s="195"/>
      <c r="SQW45" s="195"/>
      <c r="SQX45" s="195"/>
      <c r="SQY45" s="195"/>
      <c r="SQZ45" s="195"/>
      <c r="SRA45" s="195"/>
      <c r="SRB45" s="195"/>
      <c r="SRC45" s="195"/>
      <c r="SRD45" s="195"/>
      <c r="SRE45" s="195"/>
      <c r="SRF45" s="195"/>
      <c r="SRG45" s="195"/>
      <c r="SRH45" s="195"/>
      <c r="SRI45" s="195"/>
      <c r="SRJ45" s="195"/>
      <c r="SRK45" s="195"/>
      <c r="SRL45" s="195"/>
      <c r="SRM45" s="195"/>
      <c r="SRN45" s="195"/>
      <c r="SRO45" s="195"/>
      <c r="SRP45" s="195"/>
      <c r="SRQ45" s="195"/>
      <c r="SRR45" s="195"/>
      <c r="SRS45" s="195"/>
      <c r="SRT45" s="195"/>
      <c r="SRU45" s="195"/>
      <c r="SRV45" s="195"/>
      <c r="SRW45" s="195"/>
      <c r="SRX45" s="195"/>
      <c r="SRY45" s="195"/>
      <c r="SRZ45" s="195"/>
      <c r="SSA45" s="195"/>
      <c r="SSB45" s="195"/>
      <c r="SSC45" s="195"/>
      <c r="SSD45" s="195"/>
      <c r="SSE45" s="195"/>
      <c r="SSF45" s="195"/>
      <c r="SSG45" s="195"/>
      <c r="SSH45" s="195"/>
      <c r="SSI45" s="195"/>
      <c r="SSJ45" s="195"/>
      <c r="SSK45" s="195"/>
      <c r="SSL45" s="195"/>
      <c r="SSM45" s="195"/>
      <c r="SSN45" s="195"/>
      <c r="SSO45" s="195"/>
      <c r="SSP45" s="195"/>
      <c r="SSQ45" s="195"/>
      <c r="SSR45" s="195"/>
      <c r="SSS45" s="195"/>
      <c r="SST45" s="195"/>
      <c r="SSU45" s="195"/>
      <c r="SSV45" s="195"/>
      <c r="SSW45" s="195"/>
      <c r="SSX45" s="195"/>
      <c r="SSY45" s="195"/>
      <c r="SSZ45" s="195"/>
      <c r="STA45" s="195"/>
      <c r="STB45" s="195"/>
      <c r="STC45" s="195"/>
      <c r="STD45" s="195"/>
      <c r="STE45" s="195"/>
      <c r="STF45" s="195"/>
      <c r="STG45" s="195"/>
      <c r="STH45" s="195"/>
      <c r="STI45" s="195"/>
      <c r="STJ45" s="195"/>
      <c r="STK45" s="195"/>
      <c r="STL45" s="195"/>
      <c r="STM45" s="195"/>
      <c r="STN45" s="195"/>
      <c r="STO45" s="195"/>
      <c r="STP45" s="195"/>
      <c r="STQ45" s="195"/>
      <c r="STR45" s="195"/>
      <c r="STS45" s="195"/>
      <c r="STT45" s="195"/>
      <c r="STU45" s="195"/>
      <c r="STV45" s="195"/>
      <c r="STW45" s="195"/>
      <c r="STX45" s="195"/>
      <c r="STY45" s="195"/>
      <c r="STZ45" s="195"/>
      <c r="SUA45" s="195"/>
      <c r="SUB45" s="195"/>
      <c r="SUC45" s="195"/>
      <c r="SUD45" s="195"/>
      <c r="SUE45" s="195"/>
      <c r="SUF45" s="195"/>
      <c r="SUG45" s="195"/>
      <c r="SUH45" s="195"/>
      <c r="SUI45" s="195"/>
      <c r="SUJ45" s="195"/>
      <c r="SUK45" s="195"/>
      <c r="SUL45" s="195"/>
      <c r="SUM45" s="195"/>
      <c r="SUN45" s="195"/>
      <c r="SUO45" s="195"/>
      <c r="SUP45" s="195"/>
      <c r="SUQ45" s="195"/>
      <c r="SUR45" s="195"/>
      <c r="SUS45" s="195"/>
      <c r="SUT45" s="195"/>
      <c r="SUU45" s="195"/>
      <c r="SUV45" s="195"/>
      <c r="SUW45" s="195"/>
      <c r="SUX45" s="195"/>
      <c r="SUY45" s="195"/>
      <c r="SUZ45" s="195"/>
      <c r="SVA45" s="195"/>
      <c r="SVB45" s="195"/>
      <c r="SVC45" s="195"/>
      <c r="SVD45" s="195"/>
      <c r="SVE45" s="195"/>
      <c r="SVF45" s="195"/>
      <c r="SVG45" s="195"/>
      <c r="SVH45" s="195"/>
      <c r="SVI45" s="195"/>
      <c r="SVJ45" s="195"/>
      <c r="SVK45" s="195"/>
      <c r="SVL45" s="195"/>
      <c r="SVM45" s="195"/>
      <c r="SVN45" s="195"/>
      <c r="SVO45" s="195"/>
      <c r="SVP45" s="195"/>
      <c r="SVQ45" s="195"/>
      <c r="SVR45" s="195"/>
      <c r="SVS45" s="195"/>
      <c r="SVT45" s="195"/>
      <c r="SVU45" s="195"/>
      <c r="SVV45" s="195"/>
      <c r="SVW45" s="195"/>
      <c r="SVX45" s="195"/>
      <c r="SVY45" s="195"/>
      <c r="SVZ45" s="195"/>
      <c r="SWA45" s="195"/>
      <c r="SWB45" s="195"/>
      <c r="SWC45" s="195"/>
      <c r="SWD45" s="195"/>
      <c r="SWE45" s="195"/>
      <c r="SWF45" s="195"/>
      <c r="SWG45" s="195"/>
      <c r="SWH45" s="195"/>
      <c r="SWI45" s="195"/>
      <c r="SWJ45" s="195"/>
      <c r="SWK45" s="195"/>
      <c r="SWL45" s="195"/>
      <c r="SWM45" s="195"/>
      <c r="SWN45" s="195"/>
      <c r="SWO45" s="195"/>
      <c r="SWP45" s="195"/>
      <c r="SWQ45" s="195"/>
      <c r="SWR45" s="195"/>
      <c r="SWS45" s="195"/>
      <c r="SWT45" s="195"/>
      <c r="SWU45" s="195"/>
      <c r="SWV45" s="195"/>
      <c r="SWW45" s="195"/>
      <c r="SWX45" s="195"/>
      <c r="SWY45" s="195"/>
      <c r="SWZ45" s="195"/>
      <c r="SXA45" s="195"/>
      <c r="SXB45" s="195"/>
      <c r="SXC45" s="195"/>
      <c r="SXD45" s="195"/>
      <c r="SXE45" s="195"/>
      <c r="SXF45" s="195"/>
      <c r="SXG45" s="195"/>
      <c r="SXH45" s="195"/>
      <c r="SXI45" s="195"/>
      <c r="SXJ45" s="195"/>
      <c r="SXK45" s="195"/>
      <c r="SXL45" s="195"/>
      <c r="SXM45" s="195"/>
      <c r="SXN45" s="195"/>
      <c r="SXO45" s="195"/>
      <c r="SXP45" s="195"/>
      <c r="SXQ45" s="195"/>
      <c r="SXR45" s="195"/>
      <c r="SXS45" s="195"/>
      <c r="SXT45" s="195"/>
      <c r="SXU45" s="195"/>
      <c r="SXV45" s="195"/>
      <c r="SXW45" s="195"/>
      <c r="SXX45" s="195"/>
      <c r="SXY45" s="195"/>
      <c r="SXZ45" s="195"/>
      <c r="SYA45" s="195"/>
      <c r="SYB45" s="195"/>
      <c r="SYC45" s="195"/>
      <c r="SYD45" s="195"/>
      <c r="SYE45" s="195"/>
      <c r="SYF45" s="195"/>
      <c r="SYG45" s="195"/>
      <c r="SYH45" s="195"/>
      <c r="SYI45" s="195"/>
      <c r="SYJ45" s="195"/>
      <c r="SYK45" s="195"/>
      <c r="SYL45" s="195"/>
      <c r="SYM45" s="195"/>
      <c r="SYN45" s="195"/>
      <c r="SYO45" s="195"/>
      <c r="SYP45" s="195"/>
      <c r="SYQ45" s="195"/>
      <c r="SYR45" s="195"/>
      <c r="SYS45" s="195"/>
      <c r="SYT45" s="195"/>
      <c r="SYU45" s="195"/>
      <c r="SYV45" s="195"/>
      <c r="SYW45" s="195"/>
      <c r="SYX45" s="195"/>
      <c r="SYY45" s="195"/>
      <c r="SYZ45" s="195"/>
      <c r="SZA45" s="195"/>
      <c r="SZB45" s="195"/>
      <c r="SZC45" s="195"/>
      <c r="SZD45" s="195"/>
      <c r="SZE45" s="195"/>
      <c r="SZF45" s="195"/>
      <c r="SZG45" s="195"/>
      <c r="SZH45" s="195"/>
      <c r="SZI45" s="195"/>
      <c r="SZJ45" s="195"/>
      <c r="SZK45" s="195"/>
      <c r="SZL45" s="195"/>
      <c r="SZM45" s="195"/>
      <c r="SZN45" s="195"/>
      <c r="SZO45" s="195"/>
      <c r="SZP45" s="195"/>
      <c r="SZQ45" s="195"/>
      <c r="SZR45" s="195"/>
      <c r="SZS45" s="195"/>
      <c r="SZT45" s="195"/>
      <c r="SZU45" s="195"/>
      <c r="SZV45" s="195"/>
      <c r="SZW45" s="195"/>
      <c r="SZX45" s="195"/>
      <c r="SZY45" s="195"/>
      <c r="SZZ45" s="195"/>
      <c r="TAA45" s="195"/>
      <c r="TAB45" s="195"/>
      <c r="TAC45" s="195"/>
      <c r="TAD45" s="195"/>
      <c r="TAE45" s="195"/>
      <c r="TAF45" s="195"/>
      <c r="TAG45" s="195"/>
      <c r="TAH45" s="195"/>
      <c r="TAI45" s="195"/>
      <c r="TAJ45" s="195"/>
      <c r="TAK45" s="195"/>
      <c r="TAL45" s="195"/>
      <c r="TAM45" s="195"/>
      <c r="TAN45" s="195"/>
      <c r="TAO45" s="195"/>
      <c r="TAP45" s="195"/>
      <c r="TAQ45" s="195"/>
      <c r="TAR45" s="195"/>
      <c r="TAS45" s="195"/>
      <c r="TAT45" s="195"/>
      <c r="TAU45" s="195"/>
      <c r="TAV45" s="195"/>
      <c r="TAW45" s="195"/>
      <c r="TAX45" s="195"/>
      <c r="TAY45" s="195"/>
      <c r="TAZ45" s="195"/>
      <c r="TBA45" s="195"/>
      <c r="TBB45" s="195"/>
      <c r="TBC45" s="195"/>
      <c r="TBD45" s="195"/>
      <c r="TBE45" s="195"/>
      <c r="TBF45" s="195"/>
      <c r="TBG45" s="195"/>
      <c r="TBH45" s="195"/>
      <c r="TBI45" s="195"/>
      <c r="TBJ45" s="195"/>
      <c r="TBK45" s="195"/>
      <c r="TBL45" s="195"/>
      <c r="TBM45" s="195"/>
      <c r="TBN45" s="195"/>
      <c r="TBO45" s="195"/>
      <c r="TBP45" s="195"/>
      <c r="TBQ45" s="195"/>
      <c r="TBR45" s="195"/>
      <c r="TBS45" s="195"/>
      <c r="TBT45" s="195"/>
      <c r="TBU45" s="195"/>
      <c r="TBV45" s="195"/>
      <c r="TBW45" s="195"/>
      <c r="TBX45" s="195"/>
      <c r="TBY45" s="195"/>
      <c r="TBZ45" s="195"/>
      <c r="TCA45" s="195"/>
      <c r="TCB45" s="195"/>
      <c r="TCC45" s="195"/>
      <c r="TCD45" s="195"/>
      <c r="TCE45" s="195"/>
      <c r="TCF45" s="195"/>
      <c r="TCG45" s="195"/>
      <c r="TCH45" s="195"/>
      <c r="TCI45" s="195"/>
      <c r="TCJ45" s="195"/>
      <c r="TCK45" s="195"/>
      <c r="TCL45" s="195"/>
      <c r="TCM45" s="195"/>
      <c r="TCN45" s="195"/>
      <c r="TCO45" s="195"/>
      <c r="TCP45" s="195"/>
      <c r="TCQ45" s="195"/>
      <c r="TCR45" s="195"/>
      <c r="TCS45" s="195"/>
      <c r="TCT45" s="195"/>
      <c r="TCU45" s="195"/>
      <c r="TCV45" s="195"/>
      <c r="TCW45" s="195"/>
      <c r="TCX45" s="195"/>
      <c r="TCY45" s="195"/>
      <c r="TCZ45" s="195"/>
      <c r="TDA45" s="195"/>
      <c r="TDB45" s="195"/>
      <c r="TDC45" s="195"/>
      <c r="TDD45" s="195"/>
      <c r="TDE45" s="195"/>
      <c r="TDF45" s="195"/>
      <c r="TDG45" s="195"/>
      <c r="TDH45" s="195"/>
      <c r="TDI45" s="195"/>
      <c r="TDJ45" s="195"/>
      <c r="TDK45" s="195"/>
      <c r="TDL45" s="195"/>
      <c r="TDM45" s="195"/>
      <c r="TDN45" s="195"/>
      <c r="TDO45" s="195"/>
      <c r="TDP45" s="195"/>
      <c r="TDQ45" s="195"/>
      <c r="TDR45" s="195"/>
      <c r="TDS45" s="195"/>
      <c r="TDT45" s="195"/>
      <c r="TDU45" s="195"/>
      <c r="TDV45" s="195"/>
      <c r="TDW45" s="195"/>
      <c r="TDX45" s="195"/>
      <c r="TDY45" s="195"/>
      <c r="TDZ45" s="195"/>
      <c r="TEA45" s="195"/>
      <c r="TEB45" s="195"/>
      <c r="TEC45" s="195"/>
      <c r="TED45" s="195"/>
      <c r="TEE45" s="195"/>
      <c r="TEF45" s="195"/>
      <c r="TEG45" s="195"/>
      <c r="TEH45" s="195"/>
      <c r="TEI45" s="195"/>
      <c r="TEJ45" s="195"/>
      <c r="TEK45" s="195"/>
      <c r="TEL45" s="195"/>
      <c r="TEM45" s="195"/>
      <c r="TEN45" s="195"/>
      <c r="TEO45" s="195"/>
      <c r="TEP45" s="195"/>
      <c r="TEQ45" s="195"/>
      <c r="TER45" s="195"/>
      <c r="TES45" s="195"/>
      <c r="TET45" s="195"/>
      <c r="TEU45" s="195"/>
      <c r="TEV45" s="195"/>
      <c r="TEW45" s="195"/>
      <c r="TEX45" s="195"/>
      <c r="TEY45" s="195"/>
      <c r="TEZ45" s="195"/>
      <c r="TFA45" s="195"/>
      <c r="TFB45" s="195"/>
      <c r="TFC45" s="195"/>
      <c r="TFD45" s="195"/>
      <c r="TFE45" s="195"/>
      <c r="TFF45" s="195"/>
      <c r="TFG45" s="195"/>
      <c r="TFH45" s="195"/>
      <c r="TFI45" s="195"/>
      <c r="TFJ45" s="195"/>
      <c r="TFK45" s="195"/>
      <c r="TFL45" s="195"/>
      <c r="TFM45" s="195"/>
      <c r="TFN45" s="195"/>
      <c r="TFO45" s="195"/>
      <c r="TFP45" s="195"/>
      <c r="TFQ45" s="195"/>
      <c r="TFR45" s="195"/>
      <c r="TFS45" s="195"/>
      <c r="TFT45" s="195"/>
      <c r="TFU45" s="195"/>
      <c r="TFV45" s="195"/>
      <c r="TFW45" s="195"/>
      <c r="TFX45" s="195"/>
      <c r="TFY45" s="195"/>
      <c r="TFZ45" s="195"/>
      <c r="TGA45" s="195"/>
      <c r="TGB45" s="195"/>
      <c r="TGC45" s="195"/>
      <c r="TGD45" s="195"/>
      <c r="TGE45" s="195"/>
      <c r="TGF45" s="195"/>
      <c r="TGG45" s="195"/>
      <c r="TGH45" s="195"/>
      <c r="TGI45" s="195"/>
      <c r="TGJ45" s="195"/>
      <c r="TGK45" s="195"/>
      <c r="TGL45" s="195"/>
      <c r="TGM45" s="195"/>
      <c r="TGN45" s="195"/>
      <c r="TGO45" s="195"/>
      <c r="TGP45" s="195"/>
      <c r="TGQ45" s="195"/>
      <c r="TGR45" s="195"/>
      <c r="TGS45" s="195"/>
      <c r="TGT45" s="195"/>
      <c r="TGU45" s="195"/>
      <c r="TGV45" s="195"/>
      <c r="TGW45" s="195"/>
      <c r="TGX45" s="195"/>
      <c r="TGY45" s="195"/>
      <c r="TGZ45" s="195"/>
      <c r="THA45" s="195"/>
      <c r="THB45" s="195"/>
      <c r="THC45" s="195"/>
      <c r="THD45" s="195"/>
      <c r="THE45" s="195"/>
      <c r="THF45" s="195"/>
      <c r="THG45" s="195"/>
      <c r="THH45" s="195"/>
      <c r="THI45" s="195"/>
      <c r="THJ45" s="195"/>
      <c r="THK45" s="195"/>
      <c r="THL45" s="195"/>
      <c r="THM45" s="195"/>
      <c r="THN45" s="195"/>
      <c r="THO45" s="195"/>
      <c r="THP45" s="195"/>
      <c r="THQ45" s="195"/>
      <c r="THR45" s="195"/>
      <c r="THS45" s="195"/>
      <c r="THT45" s="195"/>
      <c r="THU45" s="195"/>
      <c r="THV45" s="195"/>
      <c r="THW45" s="195"/>
      <c r="THX45" s="195"/>
      <c r="THY45" s="195"/>
      <c r="THZ45" s="195"/>
      <c r="TIA45" s="195"/>
      <c r="TIB45" s="195"/>
      <c r="TIC45" s="195"/>
      <c r="TID45" s="195"/>
      <c r="TIE45" s="195"/>
      <c r="TIF45" s="195"/>
      <c r="TIG45" s="195"/>
      <c r="TIH45" s="195"/>
      <c r="TII45" s="195"/>
      <c r="TIJ45" s="195"/>
      <c r="TIK45" s="195"/>
      <c r="TIL45" s="195"/>
      <c r="TIM45" s="195"/>
      <c r="TIN45" s="195"/>
      <c r="TIO45" s="195"/>
      <c r="TIP45" s="195"/>
      <c r="TIQ45" s="195"/>
      <c r="TIR45" s="195"/>
      <c r="TIS45" s="195"/>
      <c r="TIT45" s="195"/>
      <c r="TIU45" s="195"/>
      <c r="TIV45" s="195"/>
      <c r="TIW45" s="195"/>
      <c r="TIX45" s="195"/>
      <c r="TIY45" s="195"/>
      <c r="TIZ45" s="195"/>
      <c r="TJA45" s="195"/>
      <c r="TJB45" s="195"/>
      <c r="TJC45" s="195"/>
      <c r="TJD45" s="195"/>
      <c r="TJE45" s="195"/>
      <c r="TJF45" s="195"/>
      <c r="TJG45" s="195"/>
      <c r="TJH45" s="195"/>
      <c r="TJI45" s="195"/>
      <c r="TJJ45" s="195"/>
      <c r="TJK45" s="195"/>
      <c r="TJL45" s="195"/>
      <c r="TJM45" s="195"/>
      <c r="TJN45" s="195"/>
      <c r="TJO45" s="195"/>
      <c r="TJP45" s="195"/>
      <c r="TJQ45" s="195"/>
      <c r="TJR45" s="195"/>
      <c r="TJS45" s="195"/>
      <c r="TJT45" s="195"/>
      <c r="TJU45" s="195"/>
      <c r="TJV45" s="195"/>
      <c r="TJW45" s="195"/>
      <c r="TJX45" s="195"/>
      <c r="TJY45" s="195"/>
      <c r="TJZ45" s="195"/>
      <c r="TKA45" s="195"/>
      <c r="TKB45" s="195"/>
      <c r="TKC45" s="195"/>
      <c r="TKD45" s="195"/>
      <c r="TKE45" s="195"/>
      <c r="TKF45" s="195"/>
      <c r="TKG45" s="195"/>
      <c r="TKH45" s="195"/>
      <c r="TKI45" s="195"/>
      <c r="TKJ45" s="195"/>
      <c r="TKK45" s="195"/>
      <c r="TKL45" s="195"/>
      <c r="TKM45" s="195"/>
      <c r="TKN45" s="195"/>
      <c r="TKO45" s="195"/>
      <c r="TKP45" s="195"/>
      <c r="TKQ45" s="195"/>
      <c r="TKR45" s="195"/>
      <c r="TKS45" s="195"/>
      <c r="TKT45" s="195"/>
      <c r="TKU45" s="195"/>
      <c r="TKV45" s="195"/>
      <c r="TKW45" s="195"/>
      <c r="TKX45" s="195"/>
      <c r="TKY45" s="195"/>
      <c r="TKZ45" s="195"/>
      <c r="TLA45" s="195"/>
      <c r="TLB45" s="195"/>
      <c r="TLC45" s="195"/>
      <c r="TLD45" s="195"/>
      <c r="TLE45" s="195"/>
      <c r="TLF45" s="195"/>
      <c r="TLG45" s="195"/>
      <c r="TLH45" s="195"/>
      <c r="TLI45" s="195"/>
      <c r="TLJ45" s="195"/>
      <c r="TLK45" s="195"/>
      <c r="TLL45" s="195"/>
      <c r="TLM45" s="195"/>
      <c r="TLN45" s="195"/>
      <c r="TLO45" s="195"/>
      <c r="TLP45" s="195"/>
      <c r="TLQ45" s="195"/>
      <c r="TLR45" s="195"/>
      <c r="TLS45" s="195"/>
      <c r="TLT45" s="195"/>
      <c r="TLU45" s="195"/>
      <c r="TLV45" s="195"/>
      <c r="TLW45" s="195"/>
      <c r="TLX45" s="195"/>
      <c r="TLY45" s="195"/>
      <c r="TLZ45" s="195"/>
      <c r="TMA45" s="195"/>
      <c r="TMB45" s="195"/>
      <c r="TMC45" s="195"/>
      <c r="TMD45" s="195"/>
      <c r="TME45" s="195"/>
      <c r="TMF45" s="195"/>
      <c r="TMG45" s="195"/>
      <c r="TMH45" s="195"/>
      <c r="TMI45" s="195"/>
      <c r="TMJ45" s="195"/>
      <c r="TMK45" s="195"/>
      <c r="TML45" s="195"/>
      <c r="TMM45" s="195"/>
      <c r="TMN45" s="195"/>
      <c r="TMO45" s="195"/>
      <c r="TMP45" s="195"/>
      <c r="TMQ45" s="195"/>
      <c r="TMR45" s="195"/>
      <c r="TMS45" s="195"/>
      <c r="TMT45" s="195"/>
      <c r="TMU45" s="195"/>
      <c r="TMV45" s="195"/>
      <c r="TMW45" s="195"/>
      <c r="TMX45" s="195"/>
      <c r="TMY45" s="195"/>
      <c r="TMZ45" s="195"/>
      <c r="TNA45" s="195"/>
      <c r="TNB45" s="195"/>
      <c r="TNC45" s="195"/>
      <c r="TND45" s="195"/>
      <c r="TNE45" s="195"/>
      <c r="TNF45" s="195"/>
      <c r="TNG45" s="195"/>
      <c r="TNH45" s="195"/>
      <c r="TNI45" s="195"/>
      <c r="TNJ45" s="195"/>
      <c r="TNK45" s="195"/>
      <c r="TNL45" s="195"/>
      <c r="TNM45" s="195"/>
      <c r="TNN45" s="195"/>
      <c r="TNO45" s="195"/>
      <c r="TNP45" s="195"/>
      <c r="TNQ45" s="195"/>
      <c r="TNR45" s="195"/>
      <c r="TNS45" s="195"/>
      <c r="TNT45" s="195"/>
      <c r="TNU45" s="195"/>
      <c r="TNV45" s="195"/>
      <c r="TNW45" s="195"/>
      <c r="TNX45" s="195"/>
      <c r="TNY45" s="195"/>
      <c r="TNZ45" s="195"/>
      <c r="TOA45" s="195"/>
      <c r="TOB45" s="195"/>
      <c r="TOC45" s="195"/>
      <c r="TOD45" s="195"/>
      <c r="TOE45" s="195"/>
      <c r="TOF45" s="195"/>
      <c r="TOG45" s="195"/>
      <c r="TOH45" s="195"/>
      <c r="TOI45" s="195"/>
      <c r="TOJ45" s="195"/>
      <c r="TOK45" s="195"/>
      <c r="TOL45" s="195"/>
      <c r="TOM45" s="195"/>
      <c r="TON45" s="195"/>
      <c r="TOO45" s="195"/>
      <c r="TOP45" s="195"/>
      <c r="TOQ45" s="195"/>
      <c r="TOR45" s="195"/>
      <c r="TOS45" s="195"/>
      <c r="TOT45" s="195"/>
      <c r="TOU45" s="195"/>
      <c r="TOV45" s="195"/>
      <c r="TOW45" s="195"/>
      <c r="TOX45" s="195"/>
      <c r="TOY45" s="195"/>
      <c r="TOZ45" s="195"/>
      <c r="TPA45" s="195"/>
      <c r="TPB45" s="195"/>
      <c r="TPC45" s="195"/>
      <c r="TPD45" s="195"/>
      <c r="TPE45" s="195"/>
      <c r="TPF45" s="195"/>
      <c r="TPG45" s="195"/>
      <c r="TPH45" s="195"/>
      <c r="TPI45" s="195"/>
      <c r="TPJ45" s="195"/>
      <c r="TPK45" s="195"/>
      <c r="TPL45" s="195"/>
      <c r="TPM45" s="195"/>
      <c r="TPN45" s="195"/>
      <c r="TPO45" s="195"/>
      <c r="TPP45" s="195"/>
      <c r="TPQ45" s="195"/>
      <c r="TPR45" s="195"/>
      <c r="TPS45" s="195"/>
      <c r="TPT45" s="195"/>
      <c r="TPU45" s="195"/>
      <c r="TPV45" s="195"/>
      <c r="TPW45" s="195"/>
      <c r="TPX45" s="195"/>
      <c r="TPY45" s="195"/>
      <c r="TPZ45" s="195"/>
      <c r="TQA45" s="195"/>
      <c r="TQB45" s="195"/>
      <c r="TQC45" s="195"/>
      <c r="TQD45" s="195"/>
      <c r="TQE45" s="195"/>
      <c r="TQF45" s="195"/>
      <c r="TQG45" s="195"/>
      <c r="TQH45" s="195"/>
      <c r="TQI45" s="195"/>
      <c r="TQJ45" s="195"/>
      <c r="TQK45" s="195"/>
      <c r="TQL45" s="195"/>
      <c r="TQM45" s="195"/>
      <c r="TQN45" s="195"/>
      <c r="TQO45" s="195"/>
      <c r="TQP45" s="195"/>
      <c r="TQQ45" s="195"/>
      <c r="TQR45" s="195"/>
      <c r="TQS45" s="195"/>
      <c r="TQT45" s="195"/>
      <c r="TQU45" s="195"/>
      <c r="TQV45" s="195"/>
      <c r="TQW45" s="195"/>
      <c r="TQX45" s="195"/>
      <c r="TQY45" s="195"/>
      <c r="TQZ45" s="195"/>
      <c r="TRA45" s="195"/>
      <c r="TRB45" s="195"/>
      <c r="TRC45" s="195"/>
      <c r="TRD45" s="195"/>
      <c r="TRE45" s="195"/>
      <c r="TRF45" s="195"/>
      <c r="TRG45" s="195"/>
      <c r="TRH45" s="195"/>
      <c r="TRI45" s="195"/>
      <c r="TRJ45" s="195"/>
      <c r="TRK45" s="195"/>
      <c r="TRL45" s="195"/>
      <c r="TRM45" s="195"/>
      <c r="TRN45" s="195"/>
      <c r="TRO45" s="195"/>
      <c r="TRP45" s="195"/>
      <c r="TRQ45" s="195"/>
      <c r="TRR45" s="195"/>
      <c r="TRS45" s="195"/>
      <c r="TRT45" s="195"/>
      <c r="TRU45" s="195"/>
      <c r="TRV45" s="195"/>
      <c r="TRW45" s="195"/>
      <c r="TRX45" s="195"/>
      <c r="TRY45" s="195"/>
      <c r="TRZ45" s="195"/>
      <c r="TSA45" s="195"/>
      <c r="TSB45" s="195"/>
      <c r="TSC45" s="195"/>
      <c r="TSD45" s="195"/>
      <c r="TSE45" s="195"/>
      <c r="TSF45" s="195"/>
      <c r="TSG45" s="195"/>
      <c r="TSH45" s="195"/>
      <c r="TSI45" s="195"/>
      <c r="TSJ45" s="195"/>
      <c r="TSK45" s="195"/>
      <c r="TSL45" s="195"/>
      <c r="TSM45" s="195"/>
      <c r="TSN45" s="195"/>
      <c r="TSO45" s="195"/>
      <c r="TSP45" s="195"/>
      <c r="TSQ45" s="195"/>
      <c r="TSR45" s="195"/>
      <c r="TSS45" s="195"/>
      <c r="TST45" s="195"/>
      <c r="TSU45" s="195"/>
      <c r="TSV45" s="195"/>
      <c r="TSW45" s="195"/>
      <c r="TSX45" s="195"/>
      <c r="TSY45" s="195"/>
      <c r="TSZ45" s="195"/>
      <c r="TTA45" s="195"/>
      <c r="TTB45" s="195"/>
      <c r="TTC45" s="195"/>
      <c r="TTD45" s="195"/>
      <c r="TTE45" s="195"/>
      <c r="TTF45" s="195"/>
      <c r="TTG45" s="195"/>
      <c r="TTH45" s="195"/>
      <c r="TTI45" s="195"/>
      <c r="TTJ45" s="195"/>
      <c r="TTK45" s="195"/>
      <c r="TTL45" s="195"/>
      <c r="TTM45" s="195"/>
      <c r="TTN45" s="195"/>
      <c r="TTO45" s="195"/>
      <c r="TTP45" s="195"/>
      <c r="TTQ45" s="195"/>
      <c r="TTR45" s="195"/>
      <c r="TTS45" s="195"/>
      <c r="TTT45" s="195"/>
      <c r="TTU45" s="195"/>
      <c r="TTV45" s="195"/>
      <c r="TTW45" s="195"/>
      <c r="TTX45" s="195"/>
      <c r="TTY45" s="195"/>
      <c r="TTZ45" s="195"/>
      <c r="TUA45" s="195"/>
      <c r="TUB45" s="195"/>
      <c r="TUC45" s="195"/>
      <c r="TUD45" s="195"/>
      <c r="TUE45" s="195"/>
      <c r="TUF45" s="195"/>
      <c r="TUG45" s="195"/>
      <c r="TUH45" s="195"/>
      <c r="TUI45" s="195"/>
      <c r="TUJ45" s="195"/>
      <c r="TUK45" s="195"/>
      <c r="TUL45" s="195"/>
      <c r="TUM45" s="195"/>
      <c r="TUN45" s="195"/>
      <c r="TUO45" s="195"/>
      <c r="TUP45" s="195"/>
      <c r="TUQ45" s="195"/>
      <c r="TUR45" s="195"/>
      <c r="TUS45" s="195"/>
      <c r="TUT45" s="195"/>
      <c r="TUU45" s="195"/>
      <c r="TUV45" s="195"/>
      <c r="TUW45" s="195"/>
      <c r="TUX45" s="195"/>
      <c r="TUY45" s="195"/>
      <c r="TUZ45" s="195"/>
      <c r="TVA45" s="195"/>
      <c r="TVB45" s="195"/>
      <c r="TVC45" s="195"/>
      <c r="TVD45" s="195"/>
      <c r="TVE45" s="195"/>
      <c r="TVF45" s="195"/>
      <c r="TVG45" s="195"/>
      <c r="TVH45" s="195"/>
      <c r="TVI45" s="195"/>
      <c r="TVJ45" s="195"/>
      <c r="TVK45" s="195"/>
      <c r="TVL45" s="195"/>
      <c r="TVM45" s="195"/>
      <c r="TVN45" s="195"/>
      <c r="TVO45" s="195"/>
      <c r="TVP45" s="195"/>
      <c r="TVQ45" s="195"/>
      <c r="TVR45" s="195"/>
      <c r="TVS45" s="195"/>
      <c r="TVT45" s="195"/>
      <c r="TVU45" s="195"/>
      <c r="TVV45" s="195"/>
      <c r="TVW45" s="195"/>
      <c r="TVX45" s="195"/>
      <c r="TVY45" s="195"/>
      <c r="TVZ45" s="195"/>
      <c r="TWA45" s="195"/>
      <c r="TWB45" s="195"/>
      <c r="TWC45" s="195"/>
      <c r="TWD45" s="195"/>
      <c r="TWE45" s="195"/>
      <c r="TWF45" s="195"/>
      <c r="TWG45" s="195"/>
      <c r="TWH45" s="195"/>
      <c r="TWI45" s="195"/>
      <c r="TWJ45" s="195"/>
      <c r="TWK45" s="195"/>
      <c r="TWL45" s="195"/>
      <c r="TWM45" s="195"/>
      <c r="TWN45" s="195"/>
      <c r="TWO45" s="195"/>
      <c r="TWP45" s="195"/>
      <c r="TWQ45" s="195"/>
      <c r="TWR45" s="195"/>
      <c r="TWS45" s="195"/>
      <c r="TWT45" s="195"/>
      <c r="TWU45" s="195"/>
      <c r="TWV45" s="195"/>
      <c r="TWW45" s="195"/>
      <c r="TWX45" s="195"/>
      <c r="TWY45" s="195"/>
      <c r="TWZ45" s="195"/>
      <c r="TXA45" s="195"/>
      <c r="TXB45" s="195"/>
      <c r="TXC45" s="195"/>
      <c r="TXD45" s="195"/>
      <c r="TXE45" s="195"/>
      <c r="TXF45" s="195"/>
      <c r="TXG45" s="195"/>
      <c r="TXH45" s="195"/>
      <c r="TXI45" s="195"/>
      <c r="TXJ45" s="195"/>
      <c r="TXK45" s="195"/>
      <c r="TXL45" s="195"/>
      <c r="TXM45" s="195"/>
      <c r="TXN45" s="195"/>
      <c r="TXO45" s="195"/>
      <c r="TXP45" s="195"/>
      <c r="TXQ45" s="195"/>
      <c r="TXR45" s="195"/>
      <c r="TXS45" s="195"/>
      <c r="TXT45" s="195"/>
      <c r="TXU45" s="195"/>
      <c r="TXV45" s="195"/>
      <c r="TXW45" s="195"/>
      <c r="TXX45" s="195"/>
      <c r="TXY45" s="195"/>
      <c r="TXZ45" s="195"/>
      <c r="TYA45" s="195"/>
      <c r="TYB45" s="195"/>
      <c r="TYC45" s="195"/>
      <c r="TYD45" s="195"/>
      <c r="TYE45" s="195"/>
      <c r="TYF45" s="195"/>
      <c r="TYG45" s="195"/>
      <c r="TYH45" s="195"/>
      <c r="TYI45" s="195"/>
      <c r="TYJ45" s="195"/>
      <c r="TYK45" s="195"/>
      <c r="TYL45" s="195"/>
      <c r="TYM45" s="195"/>
      <c r="TYN45" s="195"/>
      <c r="TYO45" s="195"/>
      <c r="TYP45" s="195"/>
      <c r="TYQ45" s="195"/>
      <c r="TYR45" s="195"/>
      <c r="TYS45" s="195"/>
      <c r="TYT45" s="195"/>
      <c r="TYU45" s="195"/>
      <c r="TYV45" s="195"/>
      <c r="TYW45" s="195"/>
      <c r="TYX45" s="195"/>
      <c r="TYY45" s="195"/>
      <c r="TYZ45" s="195"/>
      <c r="TZA45" s="195"/>
      <c r="TZB45" s="195"/>
      <c r="TZC45" s="195"/>
      <c r="TZD45" s="195"/>
      <c r="TZE45" s="195"/>
      <c r="TZF45" s="195"/>
      <c r="TZG45" s="195"/>
      <c r="TZH45" s="195"/>
      <c r="TZI45" s="195"/>
      <c r="TZJ45" s="195"/>
      <c r="TZK45" s="195"/>
      <c r="TZL45" s="195"/>
      <c r="TZM45" s="195"/>
      <c r="TZN45" s="195"/>
      <c r="TZO45" s="195"/>
      <c r="TZP45" s="195"/>
      <c r="TZQ45" s="195"/>
      <c r="TZR45" s="195"/>
      <c r="TZS45" s="195"/>
      <c r="TZT45" s="195"/>
      <c r="TZU45" s="195"/>
      <c r="TZV45" s="195"/>
      <c r="TZW45" s="195"/>
      <c r="TZX45" s="195"/>
      <c r="TZY45" s="195"/>
      <c r="TZZ45" s="195"/>
      <c r="UAA45" s="195"/>
      <c r="UAB45" s="195"/>
      <c r="UAC45" s="195"/>
      <c r="UAD45" s="195"/>
      <c r="UAE45" s="195"/>
      <c r="UAF45" s="195"/>
      <c r="UAG45" s="195"/>
      <c r="UAH45" s="195"/>
      <c r="UAI45" s="195"/>
      <c r="UAJ45" s="195"/>
      <c r="UAK45" s="195"/>
      <c r="UAL45" s="195"/>
      <c r="UAM45" s="195"/>
      <c r="UAN45" s="195"/>
      <c r="UAO45" s="195"/>
      <c r="UAP45" s="195"/>
      <c r="UAQ45" s="195"/>
      <c r="UAR45" s="195"/>
      <c r="UAS45" s="195"/>
      <c r="UAT45" s="195"/>
      <c r="UAU45" s="195"/>
      <c r="UAV45" s="195"/>
      <c r="UAW45" s="195"/>
      <c r="UAX45" s="195"/>
      <c r="UAY45" s="195"/>
      <c r="UAZ45" s="195"/>
      <c r="UBA45" s="195"/>
      <c r="UBB45" s="195"/>
      <c r="UBC45" s="195"/>
      <c r="UBD45" s="195"/>
      <c r="UBE45" s="195"/>
      <c r="UBF45" s="195"/>
      <c r="UBG45" s="195"/>
      <c r="UBH45" s="195"/>
      <c r="UBI45" s="195"/>
      <c r="UBJ45" s="195"/>
      <c r="UBK45" s="195"/>
      <c r="UBL45" s="195"/>
      <c r="UBM45" s="195"/>
      <c r="UBN45" s="195"/>
      <c r="UBO45" s="195"/>
      <c r="UBP45" s="195"/>
      <c r="UBQ45" s="195"/>
      <c r="UBR45" s="195"/>
      <c r="UBS45" s="195"/>
      <c r="UBT45" s="195"/>
      <c r="UBU45" s="195"/>
      <c r="UBV45" s="195"/>
      <c r="UBW45" s="195"/>
      <c r="UBX45" s="195"/>
      <c r="UBY45" s="195"/>
      <c r="UBZ45" s="195"/>
      <c r="UCA45" s="195"/>
      <c r="UCB45" s="195"/>
      <c r="UCC45" s="195"/>
      <c r="UCD45" s="195"/>
      <c r="UCE45" s="195"/>
      <c r="UCF45" s="195"/>
      <c r="UCG45" s="195"/>
      <c r="UCH45" s="195"/>
      <c r="UCI45" s="195"/>
      <c r="UCJ45" s="195"/>
      <c r="UCK45" s="195"/>
      <c r="UCL45" s="195"/>
      <c r="UCM45" s="195"/>
      <c r="UCN45" s="195"/>
      <c r="UCO45" s="195"/>
      <c r="UCP45" s="195"/>
      <c r="UCQ45" s="195"/>
      <c r="UCR45" s="195"/>
      <c r="UCS45" s="195"/>
      <c r="UCT45" s="195"/>
      <c r="UCU45" s="195"/>
      <c r="UCV45" s="195"/>
      <c r="UCW45" s="195"/>
      <c r="UCX45" s="195"/>
      <c r="UCY45" s="195"/>
      <c r="UCZ45" s="195"/>
      <c r="UDA45" s="195"/>
      <c r="UDB45" s="195"/>
      <c r="UDC45" s="195"/>
      <c r="UDD45" s="195"/>
      <c r="UDE45" s="195"/>
      <c r="UDF45" s="195"/>
      <c r="UDG45" s="195"/>
      <c r="UDH45" s="195"/>
      <c r="UDI45" s="195"/>
      <c r="UDJ45" s="195"/>
      <c r="UDK45" s="195"/>
      <c r="UDL45" s="195"/>
      <c r="UDM45" s="195"/>
      <c r="UDN45" s="195"/>
      <c r="UDO45" s="195"/>
      <c r="UDP45" s="195"/>
      <c r="UDQ45" s="195"/>
      <c r="UDR45" s="195"/>
      <c r="UDS45" s="195"/>
      <c r="UDT45" s="195"/>
      <c r="UDU45" s="195"/>
      <c r="UDV45" s="195"/>
      <c r="UDW45" s="195"/>
      <c r="UDX45" s="195"/>
      <c r="UDY45" s="195"/>
      <c r="UDZ45" s="195"/>
      <c r="UEA45" s="195"/>
      <c r="UEB45" s="195"/>
      <c r="UEC45" s="195"/>
      <c r="UED45" s="195"/>
      <c r="UEE45" s="195"/>
      <c r="UEF45" s="195"/>
      <c r="UEG45" s="195"/>
      <c r="UEH45" s="195"/>
      <c r="UEI45" s="195"/>
      <c r="UEJ45" s="195"/>
      <c r="UEK45" s="195"/>
      <c r="UEL45" s="195"/>
      <c r="UEM45" s="195"/>
      <c r="UEN45" s="195"/>
      <c r="UEO45" s="195"/>
      <c r="UEP45" s="195"/>
      <c r="UEQ45" s="195"/>
      <c r="UER45" s="195"/>
      <c r="UES45" s="195"/>
      <c r="UET45" s="195"/>
      <c r="UEU45" s="195"/>
      <c r="UEV45" s="195"/>
      <c r="UEW45" s="195"/>
      <c r="UEX45" s="195"/>
      <c r="UEY45" s="195"/>
      <c r="UEZ45" s="195"/>
      <c r="UFA45" s="195"/>
      <c r="UFB45" s="195"/>
      <c r="UFC45" s="195"/>
      <c r="UFD45" s="195"/>
      <c r="UFE45" s="195"/>
      <c r="UFF45" s="195"/>
      <c r="UFG45" s="195"/>
      <c r="UFH45" s="195"/>
      <c r="UFI45" s="195"/>
      <c r="UFJ45" s="195"/>
      <c r="UFK45" s="195"/>
      <c r="UFL45" s="195"/>
      <c r="UFM45" s="195"/>
      <c r="UFN45" s="195"/>
      <c r="UFO45" s="195"/>
      <c r="UFP45" s="195"/>
      <c r="UFQ45" s="195"/>
      <c r="UFR45" s="195"/>
      <c r="UFS45" s="195"/>
      <c r="UFT45" s="195"/>
      <c r="UFU45" s="195"/>
      <c r="UFV45" s="195"/>
      <c r="UFW45" s="195"/>
      <c r="UFX45" s="195"/>
      <c r="UFY45" s="195"/>
      <c r="UFZ45" s="195"/>
      <c r="UGA45" s="195"/>
      <c r="UGB45" s="195"/>
      <c r="UGC45" s="195"/>
      <c r="UGD45" s="195"/>
      <c r="UGE45" s="195"/>
      <c r="UGF45" s="195"/>
      <c r="UGG45" s="195"/>
      <c r="UGH45" s="195"/>
      <c r="UGI45" s="195"/>
      <c r="UGJ45" s="195"/>
      <c r="UGK45" s="195"/>
      <c r="UGL45" s="195"/>
      <c r="UGM45" s="195"/>
      <c r="UGN45" s="195"/>
      <c r="UGO45" s="195"/>
      <c r="UGP45" s="195"/>
      <c r="UGQ45" s="195"/>
      <c r="UGR45" s="195"/>
      <c r="UGS45" s="195"/>
      <c r="UGT45" s="195"/>
      <c r="UGU45" s="195"/>
      <c r="UGV45" s="195"/>
      <c r="UGW45" s="195"/>
      <c r="UGX45" s="195"/>
      <c r="UGY45" s="195"/>
      <c r="UGZ45" s="195"/>
      <c r="UHA45" s="195"/>
      <c r="UHB45" s="195"/>
      <c r="UHC45" s="195"/>
      <c r="UHD45" s="195"/>
      <c r="UHE45" s="195"/>
      <c r="UHF45" s="195"/>
      <c r="UHG45" s="195"/>
      <c r="UHH45" s="195"/>
      <c r="UHI45" s="195"/>
      <c r="UHJ45" s="195"/>
      <c r="UHK45" s="195"/>
      <c r="UHL45" s="195"/>
      <c r="UHM45" s="195"/>
      <c r="UHN45" s="195"/>
      <c r="UHO45" s="195"/>
      <c r="UHP45" s="195"/>
      <c r="UHQ45" s="195"/>
      <c r="UHR45" s="195"/>
      <c r="UHS45" s="195"/>
      <c r="UHT45" s="195"/>
      <c r="UHU45" s="195"/>
      <c r="UHV45" s="195"/>
      <c r="UHW45" s="195"/>
      <c r="UHX45" s="195"/>
      <c r="UHY45" s="195"/>
      <c r="UHZ45" s="195"/>
      <c r="UIA45" s="195"/>
      <c r="UIB45" s="195"/>
      <c r="UIC45" s="195"/>
      <c r="UID45" s="195"/>
      <c r="UIE45" s="195"/>
      <c r="UIF45" s="195"/>
      <c r="UIG45" s="195"/>
      <c r="UIH45" s="195"/>
      <c r="UII45" s="195"/>
      <c r="UIJ45" s="195"/>
      <c r="UIK45" s="195"/>
      <c r="UIL45" s="195"/>
      <c r="UIM45" s="195"/>
      <c r="UIN45" s="195"/>
      <c r="UIO45" s="195"/>
      <c r="UIP45" s="195"/>
      <c r="UIQ45" s="195"/>
      <c r="UIR45" s="195"/>
      <c r="UIS45" s="195"/>
      <c r="UIT45" s="195"/>
      <c r="UIU45" s="195"/>
      <c r="UIV45" s="195"/>
      <c r="UIW45" s="195"/>
      <c r="UIX45" s="195"/>
      <c r="UIY45" s="195"/>
      <c r="UIZ45" s="195"/>
      <c r="UJA45" s="195"/>
      <c r="UJB45" s="195"/>
      <c r="UJC45" s="195"/>
      <c r="UJD45" s="195"/>
      <c r="UJE45" s="195"/>
      <c r="UJF45" s="195"/>
      <c r="UJG45" s="195"/>
      <c r="UJH45" s="195"/>
      <c r="UJI45" s="195"/>
      <c r="UJJ45" s="195"/>
      <c r="UJK45" s="195"/>
      <c r="UJL45" s="195"/>
      <c r="UJM45" s="195"/>
      <c r="UJN45" s="195"/>
      <c r="UJO45" s="195"/>
      <c r="UJP45" s="195"/>
      <c r="UJQ45" s="195"/>
      <c r="UJR45" s="195"/>
      <c r="UJS45" s="195"/>
      <c r="UJT45" s="195"/>
      <c r="UJU45" s="195"/>
      <c r="UJV45" s="195"/>
      <c r="UJW45" s="195"/>
      <c r="UJX45" s="195"/>
      <c r="UJY45" s="195"/>
      <c r="UJZ45" s="195"/>
      <c r="UKA45" s="195"/>
      <c r="UKB45" s="195"/>
      <c r="UKC45" s="195"/>
      <c r="UKD45" s="195"/>
      <c r="UKE45" s="195"/>
      <c r="UKF45" s="195"/>
      <c r="UKG45" s="195"/>
      <c r="UKH45" s="195"/>
      <c r="UKI45" s="195"/>
      <c r="UKJ45" s="195"/>
      <c r="UKK45" s="195"/>
      <c r="UKL45" s="195"/>
      <c r="UKM45" s="195"/>
      <c r="UKN45" s="195"/>
      <c r="UKO45" s="195"/>
      <c r="UKP45" s="195"/>
      <c r="UKQ45" s="195"/>
      <c r="UKR45" s="195"/>
      <c r="UKS45" s="195"/>
      <c r="UKT45" s="195"/>
      <c r="UKU45" s="195"/>
      <c r="UKV45" s="195"/>
      <c r="UKW45" s="195"/>
      <c r="UKX45" s="195"/>
      <c r="UKY45" s="195"/>
      <c r="UKZ45" s="195"/>
      <c r="ULA45" s="195"/>
      <c r="ULB45" s="195"/>
      <c r="ULC45" s="195"/>
      <c r="ULD45" s="195"/>
      <c r="ULE45" s="195"/>
      <c r="ULF45" s="195"/>
      <c r="ULG45" s="195"/>
      <c r="ULH45" s="195"/>
      <c r="ULI45" s="195"/>
      <c r="ULJ45" s="195"/>
      <c r="ULK45" s="195"/>
      <c r="ULL45" s="195"/>
      <c r="ULM45" s="195"/>
      <c r="ULN45" s="195"/>
      <c r="ULO45" s="195"/>
      <c r="ULP45" s="195"/>
      <c r="ULQ45" s="195"/>
      <c r="ULR45" s="195"/>
      <c r="ULS45" s="195"/>
      <c r="ULT45" s="195"/>
      <c r="ULU45" s="195"/>
      <c r="ULV45" s="195"/>
      <c r="ULW45" s="195"/>
      <c r="ULX45" s="195"/>
      <c r="ULY45" s="195"/>
      <c r="ULZ45" s="195"/>
      <c r="UMA45" s="195"/>
      <c r="UMB45" s="195"/>
      <c r="UMC45" s="195"/>
      <c r="UMD45" s="195"/>
      <c r="UME45" s="195"/>
      <c r="UMF45" s="195"/>
      <c r="UMG45" s="195"/>
      <c r="UMH45" s="195"/>
      <c r="UMI45" s="195"/>
      <c r="UMJ45" s="195"/>
      <c r="UMK45" s="195"/>
      <c r="UML45" s="195"/>
      <c r="UMM45" s="195"/>
      <c r="UMN45" s="195"/>
      <c r="UMO45" s="195"/>
      <c r="UMP45" s="195"/>
      <c r="UMQ45" s="195"/>
      <c r="UMR45" s="195"/>
      <c r="UMS45" s="195"/>
      <c r="UMT45" s="195"/>
      <c r="UMU45" s="195"/>
      <c r="UMV45" s="195"/>
      <c r="UMW45" s="195"/>
      <c r="UMX45" s="195"/>
      <c r="UMY45" s="195"/>
      <c r="UMZ45" s="195"/>
      <c r="UNA45" s="195"/>
      <c r="UNB45" s="195"/>
      <c r="UNC45" s="195"/>
      <c r="UND45" s="195"/>
      <c r="UNE45" s="195"/>
      <c r="UNF45" s="195"/>
      <c r="UNG45" s="195"/>
      <c r="UNH45" s="195"/>
      <c r="UNI45" s="195"/>
      <c r="UNJ45" s="195"/>
      <c r="UNK45" s="195"/>
      <c r="UNL45" s="195"/>
      <c r="UNM45" s="195"/>
      <c r="UNN45" s="195"/>
      <c r="UNO45" s="195"/>
      <c r="UNP45" s="195"/>
      <c r="UNQ45" s="195"/>
      <c r="UNR45" s="195"/>
      <c r="UNS45" s="195"/>
      <c r="UNT45" s="195"/>
      <c r="UNU45" s="195"/>
      <c r="UNV45" s="195"/>
      <c r="UNW45" s="195"/>
      <c r="UNX45" s="195"/>
      <c r="UNY45" s="195"/>
      <c r="UNZ45" s="195"/>
      <c r="UOA45" s="195"/>
      <c r="UOB45" s="195"/>
      <c r="UOC45" s="195"/>
      <c r="UOD45" s="195"/>
      <c r="UOE45" s="195"/>
      <c r="UOF45" s="195"/>
      <c r="UOG45" s="195"/>
      <c r="UOH45" s="195"/>
      <c r="UOI45" s="195"/>
      <c r="UOJ45" s="195"/>
      <c r="UOK45" s="195"/>
      <c r="UOL45" s="195"/>
      <c r="UOM45" s="195"/>
      <c r="UON45" s="195"/>
      <c r="UOO45" s="195"/>
      <c r="UOP45" s="195"/>
      <c r="UOQ45" s="195"/>
      <c r="UOR45" s="195"/>
      <c r="UOS45" s="195"/>
      <c r="UOT45" s="195"/>
      <c r="UOU45" s="195"/>
      <c r="UOV45" s="195"/>
      <c r="UOW45" s="195"/>
      <c r="UOX45" s="195"/>
      <c r="UOY45" s="195"/>
      <c r="UOZ45" s="195"/>
      <c r="UPA45" s="195"/>
      <c r="UPB45" s="195"/>
      <c r="UPC45" s="195"/>
      <c r="UPD45" s="195"/>
      <c r="UPE45" s="195"/>
      <c r="UPF45" s="195"/>
      <c r="UPG45" s="195"/>
      <c r="UPH45" s="195"/>
      <c r="UPI45" s="195"/>
      <c r="UPJ45" s="195"/>
      <c r="UPK45" s="195"/>
      <c r="UPL45" s="195"/>
      <c r="UPM45" s="195"/>
      <c r="UPN45" s="195"/>
      <c r="UPO45" s="195"/>
      <c r="UPP45" s="195"/>
      <c r="UPQ45" s="195"/>
      <c r="UPR45" s="195"/>
      <c r="UPS45" s="195"/>
      <c r="UPT45" s="195"/>
      <c r="UPU45" s="195"/>
      <c r="UPV45" s="195"/>
      <c r="UPW45" s="195"/>
      <c r="UPX45" s="195"/>
      <c r="UPY45" s="195"/>
      <c r="UPZ45" s="195"/>
      <c r="UQA45" s="195"/>
      <c r="UQB45" s="195"/>
      <c r="UQC45" s="195"/>
      <c r="UQD45" s="195"/>
      <c r="UQE45" s="195"/>
      <c r="UQF45" s="195"/>
      <c r="UQG45" s="195"/>
      <c r="UQH45" s="195"/>
      <c r="UQI45" s="195"/>
      <c r="UQJ45" s="195"/>
      <c r="UQK45" s="195"/>
      <c r="UQL45" s="195"/>
      <c r="UQM45" s="195"/>
      <c r="UQN45" s="195"/>
      <c r="UQO45" s="195"/>
      <c r="UQP45" s="195"/>
      <c r="UQQ45" s="195"/>
      <c r="UQR45" s="195"/>
      <c r="UQS45" s="195"/>
      <c r="UQT45" s="195"/>
      <c r="UQU45" s="195"/>
      <c r="UQV45" s="195"/>
      <c r="UQW45" s="195"/>
      <c r="UQX45" s="195"/>
      <c r="UQY45" s="195"/>
      <c r="UQZ45" s="195"/>
      <c r="URA45" s="195"/>
      <c r="URB45" s="195"/>
      <c r="URC45" s="195"/>
      <c r="URD45" s="195"/>
      <c r="URE45" s="195"/>
      <c r="URF45" s="195"/>
      <c r="URG45" s="195"/>
      <c r="URH45" s="195"/>
      <c r="URI45" s="195"/>
      <c r="URJ45" s="195"/>
      <c r="URK45" s="195"/>
      <c r="URL45" s="195"/>
      <c r="URM45" s="195"/>
      <c r="URN45" s="195"/>
      <c r="URO45" s="195"/>
      <c r="URP45" s="195"/>
      <c r="URQ45" s="195"/>
      <c r="URR45" s="195"/>
      <c r="URS45" s="195"/>
      <c r="URT45" s="195"/>
      <c r="URU45" s="195"/>
      <c r="URV45" s="195"/>
      <c r="URW45" s="195"/>
      <c r="URX45" s="195"/>
      <c r="URY45" s="195"/>
      <c r="URZ45" s="195"/>
      <c r="USA45" s="195"/>
      <c r="USB45" s="195"/>
      <c r="USC45" s="195"/>
      <c r="USD45" s="195"/>
      <c r="USE45" s="195"/>
      <c r="USF45" s="195"/>
      <c r="USG45" s="195"/>
      <c r="USH45" s="195"/>
      <c r="USI45" s="195"/>
      <c r="USJ45" s="195"/>
      <c r="USK45" s="195"/>
      <c r="USL45" s="195"/>
      <c r="USM45" s="195"/>
      <c r="USN45" s="195"/>
      <c r="USO45" s="195"/>
      <c r="USP45" s="195"/>
      <c r="USQ45" s="195"/>
      <c r="USR45" s="195"/>
      <c r="USS45" s="195"/>
      <c r="UST45" s="195"/>
      <c r="USU45" s="195"/>
      <c r="USV45" s="195"/>
      <c r="USW45" s="195"/>
      <c r="USX45" s="195"/>
      <c r="USY45" s="195"/>
      <c r="USZ45" s="195"/>
      <c r="UTA45" s="195"/>
      <c r="UTB45" s="195"/>
      <c r="UTC45" s="195"/>
      <c r="UTD45" s="195"/>
      <c r="UTE45" s="195"/>
      <c r="UTF45" s="195"/>
      <c r="UTG45" s="195"/>
      <c r="UTH45" s="195"/>
      <c r="UTI45" s="195"/>
      <c r="UTJ45" s="195"/>
      <c r="UTK45" s="195"/>
      <c r="UTL45" s="195"/>
      <c r="UTM45" s="195"/>
      <c r="UTN45" s="195"/>
      <c r="UTO45" s="195"/>
      <c r="UTP45" s="195"/>
      <c r="UTQ45" s="195"/>
      <c r="UTR45" s="195"/>
      <c r="UTS45" s="195"/>
      <c r="UTT45" s="195"/>
      <c r="UTU45" s="195"/>
      <c r="UTV45" s="195"/>
      <c r="UTW45" s="195"/>
      <c r="UTX45" s="195"/>
      <c r="UTY45" s="195"/>
      <c r="UTZ45" s="195"/>
      <c r="UUA45" s="195"/>
      <c r="UUB45" s="195"/>
      <c r="UUC45" s="195"/>
      <c r="UUD45" s="195"/>
      <c r="UUE45" s="195"/>
      <c r="UUF45" s="195"/>
      <c r="UUG45" s="195"/>
      <c r="UUH45" s="195"/>
      <c r="UUI45" s="195"/>
      <c r="UUJ45" s="195"/>
      <c r="UUK45" s="195"/>
      <c r="UUL45" s="195"/>
      <c r="UUM45" s="195"/>
      <c r="UUN45" s="195"/>
      <c r="UUO45" s="195"/>
      <c r="UUP45" s="195"/>
      <c r="UUQ45" s="195"/>
      <c r="UUR45" s="195"/>
      <c r="UUS45" s="195"/>
      <c r="UUT45" s="195"/>
      <c r="UUU45" s="195"/>
      <c r="UUV45" s="195"/>
      <c r="UUW45" s="195"/>
      <c r="UUX45" s="195"/>
      <c r="UUY45" s="195"/>
      <c r="UUZ45" s="195"/>
      <c r="UVA45" s="195"/>
      <c r="UVB45" s="195"/>
      <c r="UVC45" s="195"/>
      <c r="UVD45" s="195"/>
      <c r="UVE45" s="195"/>
      <c r="UVF45" s="195"/>
      <c r="UVG45" s="195"/>
      <c r="UVH45" s="195"/>
      <c r="UVI45" s="195"/>
      <c r="UVJ45" s="195"/>
      <c r="UVK45" s="195"/>
      <c r="UVL45" s="195"/>
      <c r="UVM45" s="195"/>
      <c r="UVN45" s="195"/>
      <c r="UVO45" s="195"/>
      <c r="UVP45" s="195"/>
      <c r="UVQ45" s="195"/>
      <c r="UVR45" s="195"/>
      <c r="UVS45" s="195"/>
      <c r="UVT45" s="195"/>
      <c r="UVU45" s="195"/>
      <c r="UVV45" s="195"/>
      <c r="UVW45" s="195"/>
      <c r="UVX45" s="195"/>
      <c r="UVY45" s="195"/>
      <c r="UVZ45" s="195"/>
      <c r="UWA45" s="195"/>
      <c r="UWB45" s="195"/>
      <c r="UWC45" s="195"/>
      <c r="UWD45" s="195"/>
      <c r="UWE45" s="195"/>
      <c r="UWF45" s="195"/>
      <c r="UWG45" s="195"/>
      <c r="UWH45" s="195"/>
      <c r="UWI45" s="195"/>
      <c r="UWJ45" s="195"/>
      <c r="UWK45" s="195"/>
      <c r="UWL45" s="195"/>
      <c r="UWM45" s="195"/>
      <c r="UWN45" s="195"/>
      <c r="UWO45" s="195"/>
      <c r="UWP45" s="195"/>
      <c r="UWQ45" s="195"/>
      <c r="UWR45" s="195"/>
      <c r="UWS45" s="195"/>
      <c r="UWT45" s="195"/>
      <c r="UWU45" s="195"/>
      <c r="UWV45" s="195"/>
      <c r="UWW45" s="195"/>
      <c r="UWX45" s="195"/>
      <c r="UWY45" s="195"/>
      <c r="UWZ45" s="195"/>
      <c r="UXA45" s="195"/>
      <c r="UXB45" s="195"/>
      <c r="UXC45" s="195"/>
      <c r="UXD45" s="195"/>
      <c r="UXE45" s="195"/>
      <c r="UXF45" s="195"/>
      <c r="UXG45" s="195"/>
      <c r="UXH45" s="195"/>
      <c r="UXI45" s="195"/>
      <c r="UXJ45" s="195"/>
      <c r="UXK45" s="195"/>
      <c r="UXL45" s="195"/>
      <c r="UXM45" s="195"/>
      <c r="UXN45" s="195"/>
      <c r="UXO45" s="195"/>
      <c r="UXP45" s="195"/>
      <c r="UXQ45" s="195"/>
      <c r="UXR45" s="195"/>
      <c r="UXS45" s="195"/>
      <c r="UXT45" s="195"/>
      <c r="UXU45" s="195"/>
      <c r="UXV45" s="195"/>
      <c r="UXW45" s="195"/>
      <c r="UXX45" s="195"/>
      <c r="UXY45" s="195"/>
      <c r="UXZ45" s="195"/>
      <c r="UYA45" s="195"/>
      <c r="UYB45" s="195"/>
      <c r="UYC45" s="195"/>
      <c r="UYD45" s="195"/>
      <c r="UYE45" s="195"/>
      <c r="UYF45" s="195"/>
      <c r="UYG45" s="195"/>
      <c r="UYH45" s="195"/>
      <c r="UYI45" s="195"/>
      <c r="UYJ45" s="195"/>
      <c r="UYK45" s="195"/>
      <c r="UYL45" s="195"/>
      <c r="UYM45" s="195"/>
      <c r="UYN45" s="195"/>
      <c r="UYO45" s="195"/>
      <c r="UYP45" s="195"/>
      <c r="UYQ45" s="195"/>
      <c r="UYR45" s="195"/>
      <c r="UYS45" s="195"/>
      <c r="UYT45" s="195"/>
      <c r="UYU45" s="195"/>
      <c r="UYV45" s="195"/>
      <c r="UYW45" s="195"/>
      <c r="UYX45" s="195"/>
      <c r="UYY45" s="195"/>
      <c r="UYZ45" s="195"/>
      <c r="UZA45" s="195"/>
      <c r="UZB45" s="195"/>
      <c r="UZC45" s="195"/>
      <c r="UZD45" s="195"/>
      <c r="UZE45" s="195"/>
      <c r="UZF45" s="195"/>
      <c r="UZG45" s="195"/>
      <c r="UZH45" s="195"/>
      <c r="UZI45" s="195"/>
      <c r="UZJ45" s="195"/>
      <c r="UZK45" s="195"/>
      <c r="UZL45" s="195"/>
      <c r="UZM45" s="195"/>
      <c r="UZN45" s="195"/>
      <c r="UZO45" s="195"/>
      <c r="UZP45" s="195"/>
      <c r="UZQ45" s="195"/>
      <c r="UZR45" s="195"/>
      <c r="UZS45" s="195"/>
      <c r="UZT45" s="195"/>
      <c r="UZU45" s="195"/>
      <c r="UZV45" s="195"/>
      <c r="UZW45" s="195"/>
      <c r="UZX45" s="195"/>
      <c r="UZY45" s="195"/>
      <c r="UZZ45" s="195"/>
      <c r="VAA45" s="195"/>
      <c r="VAB45" s="195"/>
      <c r="VAC45" s="195"/>
      <c r="VAD45" s="195"/>
      <c r="VAE45" s="195"/>
      <c r="VAF45" s="195"/>
      <c r="VAG45" s="195"/>
      <c r="VAH45" s="195"/>
      <c r="VAI45" s="195"/>
      <c r="VAJ45" s="195"/>
      <c r="VAK45" s="195"/>
      <c r="VAL45" s="195"/>
      <c r="VAM45" s="195"/>
      <c r="VAN45" s="195"/>
      <c r="VAO45" s="195"/>
      <c r="VAP45" s="195"/>
      <c r="VAQ45" s="195"/>
      <c r="VAR45" s="195"/>
      <c r="VAS45" s="195"/>
      <c r="VAT45" s="195"/>
      <c r="VAU45" s="195"/>
      <c r="VAV45" s="195"/>
      <c r="VAW45" s="195"/>
      <c r="VAX45" s="195"/>
      <c r="VAY45" s="195"/>
      <c r="VAZ45" s="195"/>
      <c r="VBA45" s="195"/>
      <c r="VBB45" s="195"/>
      <c r="VBC45" s="195"/>
      <c r="VBD45" s="195"/>
      <c r="VBE45" s="195"/>
      <c r="VBF45" s="195"/>
      <c r="VBG45" s="195"/>
      <c r="VBH45" s="195"/>
      <c r="VBI45" s="195"/>
      <c r="VBJ45" s="195"/>
      <c r="VBK45" s="195"/>
      <c r="VBL45" s="195"/>
      <c r="VBM45" s="195"/>
      <c r="VBN45" s="195"/>
      <c r="VBO45" s="195"/>
      <c r="VBP45" s="195"/>
      <c r="VBQ45" s="195"/>
      <c r="VBR45" s="195"/>
      <c r="VBS45" s="195"/>
      <c r="VBT45" s="195"/>
      <c r="VBU45" s="195"/>
      <c r="VBV45" s="195"/>
      <c r="VBW45" s="195"/>
      <c r="VBX45" s="195"/>
      <c r="VBY45" s="195"/>
      <c r="VBZ45" s="195"/>
      <c r="VCA45" s="195"/>
      <c r="VCB45" s="195"/>
      <c r="VCC45" s="195"/>
      <c r="VCD45" s="195"/>
      <c r="VCE45" s="195"/>
      <c r="VCF45" s="195"/>
      <c r="VCG45" s="195"/>
      <c r="VCH45" s="195"/>
      <c r="VCI45" s="195"/>
      <c r="VCJ45" s="195"/>
      <c r="VCK45" s="195"/>
      <c r="VCL45" s="195"/>
      <c r="VCM45" s="195"/>
      <c r="VCN45" s="195"/>
      <c r="VCO45" s="195"/>
      <c r="VCP45" s="195"/>
      <c r="VCQ45" s="195"/>
      <c r="VCR45" s="195"/>
      <c r="VCS45" s="195"/>
      <c r="VCT45" s="195"/>
      <c r="VCU45" s="195"/>
      <c r="VCV45" s="195"/>
      <c r="VCW45" s="195"/>
      <c r="VCX45" s="195"/>
      <c r="VCY45" s="195"/>
      <c r="VCZ45" s="195"/>
      <c r="VDA45" s="195"/>
      <c r="VDB45" s="195"/>
      <c r="VDC45" s="195"/>
      <c r="VDD45" s="195"/>
      <c r="VDE45" s="195"/>
      <c r="VDF45" s="195"/>
      <c r="VDG45" s="195"/>
      <c r="VDH45" s="195"/>
      <c r="VDI45" s="195"/>
      <c r="VDJ45" s="195"/>
      <c r="VDK45" s="195"/>
      <c r="VDL45" s="195"/>
      <c r="VDM45" s="195"/>
      <c r="VDN45" s="195"/>
      <c r="VDO45" s="195"/>
      <c r="VDP45" s="195"/>
      <c r="VDQ45" s="195"/>
      <c r="VDR45" s="195"/>
      <c r="VDS45" s="195"/>
      <c r="VDT45" s="195"/>
      <c r="VDU45" s="195"/>
      <c r="VDV45" s="195"/>
      <c r="VDW45" s="195"/>
      <c r="VDX45" s="195"/>
      <c r="VDY45" s="195"/>
      <c r="VDZ45" s="195"/>
      <c r="VEA45" s="195"/>
      <c r="VEB45" s="195"/>
      <c r="VEC45" s="195"/>
      <c r="VED45" s="195"/>
      <c r="VEE45" s="195"/>
      <c r="VEF45" s="195"/>
      <c r="VEG45" s="195"/>
      <c r="VEH45" s="195"/>
      <c r="VEI45" s="195"/>
      <c r="VEJ45" s="195"/>
      <c r="VEK45" s="195"/>
      <c r="VEL45" s="195"/>
      <c r="VEM45" s="195"/>
      <c r="VEN45" s="195"/>
      <c r="VEO45" s="195"/>
      <c r="VEP45" s="195"/>
      <c r="VEQ45" s="195"/>
      <c r="VER45" s="195"/>
      <c r="VES45" s="195"/>
      <c r="VET45" s="195"/>
      <c r="VEU45" s="195"/>
      <c r="VEV45" s="195"/>
      <c r="VEW45" s="195"/>
      <c r="VEX45" s="195"/>
      <c r="VEY45" s="195"/>
      <c r="VEZ45" s="195"/>
      <c r="VFA45" s="195"/>
      <c r="VFB45" s="195"/>
      <c r="VFC45" s="195"/>
      <c r="VFD45" s="195"/>
      <c r="VFE45" s="195"/>
      <c r="VFF45" s="195"/>
      <c r="VFG45" s="195"/>
      <c r="VFH45" s="195"/>
      <c r="VFI45" s="195"/>
      <c r="VFJ45" s="195"/>
      <c r="VFK45" s="195"/>
      <c r="VFL45" s="195"/>
      <c r="VFM45" s="195"/>
      <c r="VFN45" s="195"/>
      <c r="VFO45" s="195"/>
      <c r="VFP45" s="195"/>
      <c r="VFQ45" s="195"/>
      <c r="VFR45" s="195"/>
      <c r="VFS45" s="195"/>
      <c r="VFT45" s="195"/>
      <c r="VFU45" s="195"/>
      <c r="VFV45" s="195"/>
      <c r="VFW45" s="195"/>
      <c r="VFX45" s="195"/>
      <c r="VFY45" s="195"/>
      <c r="VFZ45" s="195"/>
      <c r="VGA45" s="195"/>
      <c r="VGB45" s="195"/>
      <c r="VGC45" s="195"/>
      <c r="VGD45" s="195"/>
      <c r="VGE45" s="195"/>
      <c r="VGF45" s="195"/>
      <c r="VGG45" s="195"/>
      <c r="VGH45" s="195"/>
      <c r="VGI45" s="195"/>
      <c r="VGJ45" s="195"/>
      <c r="VGK45" s="195"/>
      <c r="VGL45" s="195"/>
      <c r="VGM45" s="195"/>
      <c r="VGN45" s="195"/>
      <c r="VGO45" s="195"/>
      <c r="VGP45" s="195"/>
      <c r="VGQ45" s="195"/>
      <c r="VGR45" s="195"/>
      <c r="VGS45" s="195"/>
      <c r="VGT45" s="195"/>
      <c r="VGU45" s="195"/>
      <c r="VGV45" s="195"/>
      <c r="VGW45" s="195"/>
      <c r="VGX45" s="195"/>
      <c r="VGY45" s="195"/>
      <c r="VGZ45" s="195"/>
      <c r="VHA45" s="195"/>
      <c r="VHB45" s="195"/>
      <c r="VHC45" s="195"/>
      <c r="VHD45" s="195"/>
      <c r="VHE45" s="195"/>
      <c r="VHF45" s="195"/>
      <c r="VHG45" s="195"/>
      <c r="VHH45" s="195"/>
      <c r="VHI45" s="195"/>
      <c r="VHJ45" s="195"/>
      <c r="VHK45" s="195"/>
      <c r="VHL45" s="195"/>
      <c r="VHM45" s="195"/>
      <c r="VHN45" s="195"/>
      <c r="VHO45" s="195"/>
      <c r="VHP45" s="195"/>
      <c r="VHQ45" s="195"/>
      <c r="VHR45" s="195"/>
      <c r="VHS45" s="195"/>
      <c r="VHT45" s="195"/>
      <c r="VHU45" s="195"/>
      <c r="VHV45" s="195"/>
      <c r="VHW45" s="195"/>
      <c r="VHX45" s="195"/>
      <c r="VHY45" s="195"/>
      <c r="VHZ45" s="195"/>
      <c r="VIA45" s="195"/>
      <c r="VIB45" s="195"/>
      <c r="VIC45" s="195"/>
      <c r="VID45" s="195"/>
      <c r="VIE45" s="195"/>
      <c r="VIF45" s="195"/>
      <c r="VIG45" s="195"/>
      <c r="VIH45" s="195"/>
      <c r="VII45" s="195"/>
      <c r="VIJ45" s="195"/>
      <c r="VIK45" s="195"/>
      <c r="VIL45" s="195"/>
      <c r="VIM45" s="195"/>
      <c r="VIN45" s="195"/>
      <c r="VIO45" s="195"/>
      <c r="VIP45" s="195"/>
      <c r="VIQ45" s="195"/>
      <c r="VIR45" s="195"/>
      <c r="VIS45" s="195"/>
      <c r="VIT45" s="195"/>
      <c r="VIU45" s="195"/>
      <c r="VIV45" s="195"/>
      <c r="VIW45" s="195"/>
      <c r="VIX45" s="195"/>
      <c r="VIY45" s="195"/>
      <c r="VIZ45" s="195"/>
      <c r="VJA45" s="195"/>
      <c r="VJB45" s="195"/>
      <c r="VJC45" s="195"/>
      <c r="VJD45" s="195"/>
      <c r="VJE45" s="195"/>
      <c r="VJF45" s="195"/>
      <c r="VJG45" s="195"/>
      <c r="VJH45" s="195"/>
      <c r="VJI45" s="195"/>
      <c r="VJJ45" s="195"/>
      <c r="VJK45" s="195"/>
      <c r="VJL45" s="195"/>
      <c r="VJM45" s="195"/>
      <c r="VJN45" s="195"/>
      <c r="VJO45" s="195"/>
      <c r="VJP45" s="195"/>
      <c r="VJQ45" s="195"/>
      <c r="VJR45" s="195"/>
      <c r="VJS45" s="195"/>
      <c r="VJT45" s="195"/>
      <c r="VJU45" s="195"/>
      <c r="VJV45" s="195"/>
      <c r="VJW45" s="195"/>
      <c r="VJX45" s="195"/>
      <c r="VJY45" s="195"/>
      <c r="VJZ45" s="195"/>
      <c r="VKA45" s="195"/>
      <c r="VKB45" s="195"/>
      <c r="VKC45" s="195"/>
      <c r="VKD45" s="195"/>
      <c r="VKE45" s="195"/>
      <c r="VKF45" s="195"/>
      <c r="VKG45" s="195"/>
      <c r="VKH45" s="195"/>
      <c r="VKI45" s="195"/>
      <c r="VKJ45" s="195"/>
      <c r="VKK45" s="195"/>
      <c r="VKL45" s="195"/>
      <c r="VKM45" s="195"/>
      <c r="VKN45" s="195"/>
      <c r="VKO45" s="195"/>
      <c r="VKP45" s="195"/>
      <c r="VKQ45" s="195"/>
      <c r="VKR45" s="195"/>
      <c r="VKS45" s="195"/>
      <c r="VKT45" s="195"/>
      <c r="VKU45" s="195"/>
      <c r="VKV45" s="195"/>
      <c r="VKW45" s="195"/>
      <c r="VKX45" s="195"/>
      <c r="VKY45" s="195"/>
      <c r="VKZ45" s="195"/>
      <c r="VLA45" s="195"/>
      <c r="VLB45" s="195"/>
      <c r="VLC45" s="195"/>
      <c r="VLD45" s="195"/>
      <c r="VLE45" s="195"/>
      <c r="VLF45" s="195"/>
      <c r="VLG45" s="195"/>
      <c r="VLH45" s="195"/>
      <c r="VLI45" s="195"/>
      <c r="VLJ45" s="195"/>
      <c r="VLK45" s="195"/>
      <c r="VLL45" s="195"/>
      <c r="VLM45" s="195"/>
      <c r="VLN45" s="195"/>
      <c r="VLO45" s="195"/>
      <c r="VLP45" s="195"/>
      <c r="VLQ45" s="195"/>
      <c r="VLR45" s="195"/>
      <c r="VLS45" s="195"/>
      <c r="VLT45" s="195"/>
      <c r="VLU45" s="195"/>
      <c r="VLV45" s="195"/>
      <c r="VLW45" s="195"/>
      <c r="VLX45" s="195"/>
      <c r="VLY45" s="195"/>
      <c r="VLZ45" s="195"/>
      <c r="VMA45" s="195"/>
      <c r="VMB45" s="195"/>
      <c r="VMC45" s="195"/>
      <c r="VMD45" s="195"/>
      <c r="VME45" s="195"/>
      <c r="VMF45" s="195"/>
      <c r="VMG45" s="195"/>
      <c r="VMH45" s="195"/>
      <c r="VMI45" s="195"/>
      <c r="VMJ45" s="195"/>
      <c r="VMK45" s="195"/>
      <c r="VML45" s="195"/>
      <c r="VMM45" s="195"/>
      <c r="VMN45" s="195"/>
      <c r="VMO45" s="195"/>
      <c r="VMP45" s="195"/>
      <c r="VMQ45" s="195"/>
      <c r="VMR45" s="195"/>
      <c r="VMS45" s="195"/>
      <c r="VMT45" s="195"/>
      <c r="VMU45" s="195"/>
      <c r="VMV45" s="195"/>
      <c r="VMW45" s="195"/>
      <c r="VMX45" s="195"/>
      <c r="VMY45" s="195"/>
      <c r="VMZ45" s="195"/>
      <c r="VNA45" s="195"/>
      <c r="VNB45" s="195"/>
      <c r="VNC45" s="195"/>
      <c r="VND45" s="195"/>
      <c r="VNE45" s="195"/>
      <c r="VNF45" s="195"/>
      <c r="VNG45" s="195"/>
      <c r="VNH45" s="195"/>
      <c r="VNI45" s="195"/>
      <c r="VNJ45" s="195"/>
      <c r="VNK45" s="195"/>
      <c r="VNL45" s="195"/>
      <c r="VNM45" s="195"/>
      <c r="VNN45" s="195"/>
      <c r="VNO45" s="195"/>
      <c r="VNP45" s="195"/>
      <c r="VNQ45" s="195"/>
      <c r="VNR45" s="195"/>
      <c r="VNS45" s="195"/>
      <c r="VNT45" s="195"/>
      <c r="VNU45" s="195"/>
      <c r="VNV45" s="195"/>
      <c r="VNW45" s="195"/>
      <c r="VNX45" s="195"/>
      <c r="VNY45" s="195"/>
      <c r="VNZ45" s="195"/>
      <c r="VOA45" s="195"/>
      <c r="VOB45" s="195"/>
      <c r="VOC45" s="195"/>
      <c r="VOD45" s="195"/>
      <c r="VOE45" s="195"/>
      <c r="VOF45" s="195"/>
      <c r="VOG45" s="195"/>
      <c r="VOH45" s="195"/>
      <c r="VOI45" s="195"/>
      <c r="VOJ45" s="195"/>
      <c r="VOK45" s="195"/>
      <c r="VOL45" s="195"/>
      <c r="VOM45" s="195"/>
      <c r="VON45" s="195"/>
      <c r="VOO45" s="195"/>
      <c r="VOP45" s="195"/>
      <c r="VOQ45" s="195"/>
      <c r="VOR45" s="195"/>
      <c r="VOS45" s="195"/>
      <c r="VOT45" s="195"/>
      <c r="VOU45" s="195"/>
      <c r="VOV45" s="195"/>
      <c r="VOW45" s="195"/>
      <c r="VOX45" s="195"/>
      <c r="VOY45" s="195"/>
      <c r="VOZ45" s="195"/>
      <c r="VPA45" s="195"/>
      <c r="VPB45" s="195"/>
      <c r="VPC45" s="195"/>
      <c r="VPD45" s="195"/>
      <c r="VPE45" s="195"/>
      <c r="VPF45" s="195"/>
      <c r="VPG45" s="195"/>
      <c r="VPH45" s="195"/>
      <c r="VPI45" s="195"/>
      <c r="VPJ45" s="195"/>
      <c r="VPK45" s="195"/>
      <c r="VPL45" s="195"/>
      <c r="VPM45" s="195"/>
      <c r="VPN45" s="195"/>
      <c r="VPO45" s="195"/>
      <c r="VPP45" s="195"/>
      <c r="VPQ45" s="195"/>
      <c r="VPR45" s="195"/>
      <c r="VPS45" s="195"/>
      <c r="VPT45" s="195"/>
      <c r="VPU45" s="195"/>
      <c r="VPV45" s="195"/>
      <c r="VPW45" s="195"/>
      <c r="VPX45" s="195"/>
      <c r="VPY45" s="195"/>
      <c r="VPZ45" s="195"/>
      <c r="VQA45" s="195"/>
      <c r="VQB45" s="195"/>
      <c r="VQC45" s="195"/>
      <c r="VQD45" s="195"/>
      <c r="VQE45" s="195"/>
      <c r="VQF45" s="195"/>
      <c r="VQG45" s="195"/>
      <c r="VQH45" s="195"/>
      <c r="VQI45" s="195"/>
      <c r="VQJ45" s="195"/>
      <c r="VQK45" s="195"/>
      <c r="VQL45" s="195"/>
      <c r="VQM45" s="195"/>
      <c r="VQN45" s="195"/>
      <c r="VQO45" s="195"/>
      <c r="VQP45" s="195"/>
      <c r="VQQ45" s="195"/>
      <c r="VQR45" s="195"/>
      <c r="VQS45" s="195"/>
      <c r="VQT45" s="195"/>
      <c r="VQU45" s="195"/>
      <c r="VQV45" s="195"/>
      <c r="VQW45" s="195"/>
      <c r="VQX45" s="195"/>
      <c r="VQY45" s="195"/>
      <c r="VQZ45" s="195"/>
      <c r="VRA45" s="195"/>
      <c r="VRB45" s="195"/>
      <c r="VRC45" s="195"/>
      <c r="VRD45" s="195"/>
      <c r="VRE45" s="195"/>
      <c r="VRF45" s="195"/>
      <c r="VRG45" s="195"/>
      <c r="VRH45" s="195"/>
      <c r="VRI45" s="195"/>
      <c r="VRJ45" s="195"/>
      <c r="VRK45" s="195"/>
      <c r="VRL45" s="195"/>
      <c r="VRM45" s="195"/>
      <c r="VRN45" s="195"/>
      <c r="VRO45" s="195"/>
      <c r="VRP45" s="195"/>
      <c r="VRQ45" s="195"/>
      <c r="VRR45" s="195"/>
      <c r="VRS45" s="195"/>
      <c r="VRT45" s="195"/>
      <c r="VRU45" s="195"/>
      <c r="VRV45" s="195"/>
      <c r="VRW45" s="195"/>
      <c r="VRX45" s="195"/>
      <c r="VRY45" s="195"/>
      <c r="VRZ45" s="195"/>
      <c r="VSA45" s="195"/>
      <c r="VSB45" s="195"/>
      <c r="VSC45" s="195"/>
      <c r="VSD45" s="195"/>
      <c r="VSE45" s="195"/>
      <c r="VSF45" s="195"/>
      <c r="VSG45" s="195"/>
      <c r="VSH45" s="195"/>
      <c r="VSI45" s="195"/>
      <c r="VSJ45" s="195"/>
      <c r="VSK45" s="195"/>
      <c r="VSL45" s="195"/>
      <c r="VSM45" s="195"/>
      <c r="VSN45" s="195"/>
      <c r="VSO45" s="195"/>
      <c r="VSP45" s="195"/>
      <c r="VSQ45" s="195"/>
      <c r="VSR45" s="195"/>
      <c r="VSS45" s="195"/>
      <c r="VST45" s="195"/>
      <c r="VSU45" s="195"/>
      <c r="VSV45" s="195"/>
      <c r="VSW45" s="195"/>
      <c r="VSX45" s="195"/>
      <c r="VSY45" s="195"/>
      <c r="VSZ45" s="195"/>
      <c r="VTA45" s="195"/>
      <c r="VTB45" s="195"/>
      <c r="VTC45" s="195"/>
      <c r="VTD45" s="195"/>
      <c r="VTE45" s="195"/>
      <c r="VTF45" s="195"/>
      <c r="VTG45" s="195"/>
      <c r="VTH45" s="195"/>
      <c r="VTI45" s="195"/>
      <c r="VTJ45" s="195"/>
      <c r="VTK45" s="195"/>
      <c r="VTL45" s="195"/>
      <c r="VTM45" s="195"/>
      <c r="VTN45" s="195"/>
      <c r="VTO45" s="195"/>
      <c r="VTP45" s="195"/>
      <c r="VTQ45" s="195"/>
      <c r="VTR45" s="195"/>
      <c r="VTS45" s="195"/>
      <c r="VTT45" s="195"/>
      <c r="VTU45" s="195"/>
      <c r="VTV45" s="195"/>
      <c r="VTW45" s="195"/>
      <c r="VTX45" s="195"/>
      <c r="VTY45" s="195"/>
      <c r="VTZ45" s="195"/>
      <c r="VUA45" s="195"/>
      <c r="VUB45" s="195"/>
      <c r="VUC45" s="195"/>
      <c r="VUD45" s="195"/>
      <c r="VUE45" s="195"/>
      <c r="VUF45" s="195"/>
      <c r="VUG45" s="195"/>
      <c r="VUH45" s="195"/>
      <c r="VUI45" s="195"/>
      <c r="VUJ45" s="195"/>
      <c r="VUK45" s="195"/>
      <c r="VUL45" s="195"/>
      <c r="VUM45" s="195"/>
      <c r="VUN45" s="195"/>
      <c r="VUO45" s="195"/>
      <c r="VUP45" s="195"/>
      <c r="VUQ45" s="195"/>
      <c r="VUR45" s="195"/>
      <c r="VUS45" s="195"/>
      <c r="VUT45" s="195"/>
      <c r="VUU45" s="195"/>
      <c r="VUV45" s="195"/>
      <c r="VUW45" s="195"/>
      <c r="VUX45" s="195"/>
      <c r="VUY45" s="195"/>
      <c r="VUZ45" s="195"/>
      <c r="VVA45" s="195"/>
      <c r="VVB45" s="195"/>
      <c r="VVC45" s="195"/>
      <c r="VVD45" s="195"/>
      <c r="VVE45" s="195"/>
      <c r="VVF45" s="195"/>
      <c r="VVG45" s="195"/>
      <c r="VVH45" s="195"/>
      <c r="VVI45" s="195"/>
      <c r="VVJ45" s="195"/>
      <c r="VVK45" s="195"/>
      <c r="VVL45" s="195"/>
      <c r="VVM45" s="195"/>
      <c r="VVN45" s="195"/>
      <c r="VVO45" s="195"/>
      <c r="VVP45" s="195"/>
      <c r="VVQ45" s="195"/>
      <c r="VVR45" s="195"/>
      <c r="VVS45" s="195"/>
      <c r="VVT45" s="195"/>
      <c r="VVU45" s="195"/>
      <c r="VVV45" s="195"/>
      <c r="VVW45" s="195"/>
      <c r="VVX45" s="195"/>
      <c r="VVY45" s="195"/>
      <c r="VVZ45" s="195"/>
      <c r="VWA45" s="195"/>
      <c r="VWB45" s="195"/>
      <c r="VWC45" s="195"/>
      <c r="VWD45" s="195"/>
      <c r="VWE45" s="195"/>
      <c r="VWF45" s="195"/>
      <c r="VWG45" s="195"/>
      <c r="VWH45" s="195"/>
      <c r="VWI45" s="195"/>
      <c r="VWJ45" s="195"/>
      <c r="VWK45" s="195"/>
      <c r="VWL45" s="195"/>
      <c r="VWM45" s="195"/>
      <c r="VWN45" s="195"/>
      <c r="VWO45" s="195"/>
      <c r="VWP45" s="195"/>
      <c r="VWQ45" s="195"/>
      <c r="VWR45" s="195"/>
      <c r="VWS45" s="195"/>
      <c r="VWT45" s="195"/>
      <c r="VWU45" s="195"/>
      <c r="VWV45" s="195"/>
      <c r="VWW45" s="195"/>
      <c r="VWX45" s="195"/>
      <c r="VWY45" s="195"/>
      <c r="VWZ45" s="195"/>
      <c r="VXA45" s="195"/>
      <c r="VXB45" s="195"/>
      <c r="VXC45" s="195"/>
      <c r="VXD45" s="195"/>
      <c r="VXE45" s="195"/>
      <c r="VXF45" s="195"/>
      <c r="VXG45" s="195"/>
      <c r="VXH45" s="195"/>
      <c r="VXI45" s="195"/>
      <c r="VXJ45" s="195"/>
      <c r="VXK45" s="195"/>
      <c r="VXL45" s="195"/>
      <c r="VXM45" s="195"/>
      <c r="VXN45" s="195"/>
      <c r="VXO45" s="195"/>
      <c r="VXP45" s="195"/>
      <c r="VXQ45" s="195"/>
      <c r="VXR45" s="195"/>
      <c r="VXS45" s="195"/>
      <c r="VXT45" s="195"/>
      <c r="VXU45" s="195"/>
      <c r="VXV45" s="195"/>
      <c r="VXW45" s="195"/>
      <c r="VXX45" s="195"/>
      <c r="VXY45" s="195"/>
      <c r="VXZ45" s="195"/>
      <c r="VYA45" s="195"/>
      <c r="VYB45" s="195"/>
      <c r="VYC45" s="195"/>
      <c r="VYD45" s="195"/>
      <c r="VYE45" s="195"/>
      <c r="VYF45" s="195"/>
      <c r="VYG45" s="195"/>
      <c r="VYH45" s="195"/>
      <c r="VYI45" s="195"/>
      <c r="VYJ45" s="195"/>
      <c r="VYK45" s="195"/>
      <c r="VYL45" s="195"/>
      <c r="VYM45" s="195"/>
      <c r="VYN45" s="195"/>
      <c r="VYO45" s="195"/>
      <c r="VYP45" s="195"/>
      <c r="VYQ45" s="195"/>
      <c r="VYR45" s="195"/>
      <c r="VYS45" s="195"/>
      <c r="VYT45" s="195"/>
      <c r="VYU45" s="195"/>
      <c r="VYV45" s="195"/>
      <c r="VYW45" s="195"/>
      <c r="VYX45" s="195"/>
      <c r="VYY45" s="195"/>
      <c r="VYZ45" s="195"/>
      <c r="VZA45" s="195"/>
      <c r="VZB45" s="195"/>
      <c r="VZC45" s="195"/>
      <c r="VZD45" s="195"/>
      <c r="VZE45" s="195"/>
      <c r="VZF45" s="195"/>
      <c r="VZG45" s="195"/>
      <c r="VZH45" s="195"/>
      <c r="VZI45" s="195"/>
      <c r="VZJ45" s="195"/>
      <c r="VZK45" s="195"/>
      <c r="VZL45" s="195"/>
      <c r="VZM45" s="195"/>
      <c r="VZN45" s="195"/>
      <c r="VZO45" s="195"/>
      <c r="VZP45" s="195"/>
      <c r="VZQ45" s="195"/>
      <c r="VZR45" s="195"/>
      <c r="VZS45" s="195"/>
      <c r="VZT45" s="195"/>
      <c r="VZU45" s="195"/>
      <c r="VZV45" s="195"/>
      <c r="VZW45" s="195"/>
      <c r="VZX45" s="195"/>
      <c r="VZY45" s="195"/>
      <c r="VZZ45" s="195"/>
      <c r="WAA45" s="195"/>
      <c r="WAB45" s="195"/>
      <c r="WAC45" s="195"/>
      <c r="WAD45" s="195"/>
      <c r="WAE45" s="195"/>
      <c r="WAF45" s="195"/>
      <c r="WAG45" s="195"/>
      <c r="WAH45" s="195"/>
      <c r="WAI45" s="195"/>
      <c r="WAJ45" s="195"/>
      <c r="WAK45" s="195"/>
      <c r="WAL45" s="195"/>
      <c r="WAM45" s="195"/>
      <c r="WAN45" s="195"/>
      <c r="WAO45" s="195"/>
      <c r="WAP45" s="195"/>
      <c r="WAQ45" s="195"/>
      <c r="WAR45" s="195"/>
      <c r="WAS45" s="195"/>
      <c r="WAT45" s="195"/>
      <c r="WAU45" s="195"/>
      <c r="WAV45" s="195"/>
      <c r="WAW45" s="195"/>
      <c r="WAX45" s="195"/>
      <c r="WAY45" s="195"/>
      <c r="WAZ45" s="195"/>
      <c r="WBA45" s="195"/>
      <c r="WBB45" s="195"/>
      <c r="WBC45" s="195"/>
      <c r="WBD45" s="195"/>
      <c r="WBE45" s="195"/>
      <c r="WBF45" s="195"/>
      <c r="WBG45" s="195"/>
      <c r="WBH45" s="195"/>
      <c r="WBI45" s="195"/>
      <c r="WBJ45" s="195"/>
      <c r="WBK45" s="195"/>
      <c r="WBL45" s="195"/>
      <c r="WBM45" s="195"/>
      <c r="WBN45" s="195"/>
      <c r="WBO45" s="195"/>
      <c r="WBP45" s="195"/>
      <c r="WBQ45" s="195"/>
      <c r="WBR45" s="195"/>
      <c r="WBS45" s="195"/>
      <c r="WBT45" s="195"/>
      <c r="WBU45" s="195"/>
      <c r="WBV45" s="195"/>
      <c r="WBW45" s="195"/>
      <c r="WBX45" s="195"/>
      <c r="WBY45" s="195"/>
      <c r="WBZ45" s="195"/>
      <c r="WCA45" s="195"/>
      <c r="WCB45" s="195"/>
      <c r="WCC45" s="195"/>
      <c r="WCD45" s="195"/>
      <c r="WCE45" s="195"/>
      <c r="WCF45" s="195"/>
      <c r="WCG45" s="195"/>
      <c r="WCH45" s="195"/>
      <c r="WCI45" s="195"/>
      <c r="WCJ45" s="195"/>
      <c r="WCK45" s="195"/>
      <c r="WCL45" s="195"/>
      <c r="WCM45" s="195"/>
      <c r="WCN45" s="195"/>
      <c r="WCO45" s="195"/>
      <c r="WCP45" s="195"/>
      <c r="WCQ45" s="195"/>
      <c r="WCR45" s="195"/>
      <c r="WCS45" s="195"/>
      <c r="WCT45" s="195"/>
      <c r="WCU45" s="195"/>
      <c r="WCV45" s="195"/>
      <c r="WCW45" s="195"/>
      <c r="WCX45" s="195"/>
      <c r="WCY45" s="195"/>
      <c r="WCZ45" s="195"/>
      <c r="WDA45" s="195"/>
      <c r="WDB45" s="195"/>
      <c r="WDC45" s="195"/>
      <c r="WDD45" s="195"/>
      <c r="WDE45" s="195"/>
      <c r="WDF45" s="195"/>
      <c r="WDG45" s="195"/>
      <c r="WDH45" s="195"/>
      <c r="WDI45" s="195"/>
      <c r="WDJ45" s="195"/>
      <c r="WDK45" s="195"/>
      <c r="WDL45" s="195"/>
      <c r="WDM45" s="195"/>
      <c r="WDN45" s="195"/>
      <c r="WDO45" s="195"/>
      <c r="WDP45" s="195"/>
      <c r="WDQ45" s="195"/>
      <c r="WDR45" s="195"/>
      <c r="WDS45" s="195"/>
      <c r="WDT45" s="195"/>
      <c r="WDU45" s="195"/>
      <c r="WDV45" s="195"/>
      <c r="WDW45" s="195"/>
      <c r="WDX45" s="195"/>
      <c r="WDY45" s="195"/>
      <c r="WDZ45" s="195"/>
      <c r="WEA45" s="195"/>
      <c r="WEB45" s="195"/>
      <c r="WEC45" s="195"/>
      <c r="WED45" s="195"/>
      <c r="WEE45" s="195"/>
      <c r="WEF45" s="195"/>
      <c r="WEG45" s="195"/>
      <c r="WEH45" s="195"/>
      <c r="WEI45" s="195"/>
      <c r="WEJ45" s="195"/>
      <c r="WEK45" s="195"/>
      <c r="WEL45" s="195"/>
      <c r="WEM45" s="195"/>
      <c r="WEN45" s="195"/>
      <c r="WEO45" s="195"/>
      <c r="WEP45" s="195"/>
      <c r="WEQ45" s="195"/>
      <c r="WER45" s="195"/>
      <c r="WES45" s="195"/>
      <c r="WET45" s="195"/>
      <c r="WEU45" s="195"/>
      <c r="WEV45" s="195"/>
      <c r="WEW45" s="195"/>
      <c r="WEX45" s="195"/>
      <c r="WEY45" s="195"/>
      <c r="WEZ45" s="195"/>
      <c r="WFA45" s="195"/>
      <c r="WFB45" s="195"/>
      <c r="WFC45" s="195"/>
      <c r="WFD45" s="195"/>
      <c r="WFE45" s="195"/>
      <c r="WFF45" s="195"/>
      <c r="WFG45" s="195"/>
      <c r="WFH45" s="195"/>
      <c r="WFI45" s="195"/>
      <c r="WFJ45" s="195"/>
      <c r="WFK45" s="195"/>
      <c r="WFL45" s="195"/>
      <c r="WFM45" s="195"/>
      <c r="WFN45" s="195"/>
      <c r="WFO45" s="195"/>
      <c r="WFP45" s="195"/>
      <c r="WFQ45" s="195"/>
      <c r="WFR45" s="195"/>
      <c r="WFS45" s="195"/>
      <c r="WFT45" s="195"/>
      <c r="WFU45" s="195"/>
      <c r="WFV45" s="195"/>
      <c r="WFW45" s="195"/>
      <c r="WFX45" s="195"/>
      <c r="WFY45" s="195"/>
      <c r="WFZ45" s="195"/>
      <c r="WGA45" s="195"/>
      <c r="WGB45" s="195"/>
      <c r="WGC45" s="195"/>
      <c r="WGD45" s="195"/>
      <c r="WGE45" s="195"/>
      <c r="WGF45" s="195"/>
      <c r="WGG45" s="195"/>
      <c r="WGH45" s="195"/>
      <c r="WGI45" s="195"/>
      <c r="WGJ45" s="195"/>
      <c r="WGK45" s="195"/>
      <c r="WGL45" s="195"/>
      <c r="WGM45" s="195"/>
      <c r="WGN45" s="195"/>
      <c r="WGO45" s="195"/>
      <c r="WGP45" s="195"/>
      <c r="WGQ45" s="195"/>
      <c r="WGR45" s="195"/>
      <c r="WGS45" s="195"/>
      <c r="WGT45" s="195"/>
      <c r="WGU45" s="195"/>
      <c r="WGV45" s="195"/>
      <c r="WGW45" s="195"/>
      <c r="WGX45" s="195"/>
      <c r="WGY45" s="195"/>
      <c r="WGZ45" s="195"/>
      <c r="WHA45" s="195"/>
      <c r="WHB45" s="195"/>
      <c r="WHC45" s="195"/>
      <c r="WHD45" s="195"/>
      <c r="WHE45" s="195"/>
      <c r="WHF45" s="195"/>
      <c r="WHG45" s="195"/>
      <c r="WHH45" s="195"/>
      <c r="WHI45" s="195"/>
      <c r="WHJ45" s="195"/>
      <c r="WHK45" s="195"/>
      <c r="WHL45" s="195"/>
      <c r="WHM45" s="195"/>
      <c r="WHN45" s="195"/>
      <c r="WHO45" s="195"/>
      <c r="WHP45" s="195"/>
      <c r="WHQ45" s="195"/>
      <c r="WHR45" s="195"/>
      <c r="WHS45" s="195"/>
      <c r="WHT45" s="195"/>
      <c r="WHU45" s="195"/>
      <c r="WHV45" s="195"/>
      <c r="WHW45" s="195"/>
      <c r="WHX45" s="195"/>
      <c r="WHY45" s="195"/>
      <c r="WHZ45" s="195"/>
      <c r="WIA45" s="195"/>
      <c r="WIB45" s="195"/>
      <c r="WIC45" s="195"/>
      <c r="WID45" s="195"/>
      <c r="WIE45" s="195"/>
      <c r="WIF45" s="195"/>
      <c r="WIG45" s="195"/>
      <c r="WIH45" s="195"/>
      <c r="WII45" s="195"/>
      <c r="WIJ45" s="195"/>
      <c r="WIK45" s="195"/>
      <c r="WIL45" s="195"/>
      <c r="WIM45" s="195"/>
      <c r="WIN45" s="195"/>
      <c r="WIO45" s="195"/>
      <c r="WIP45" s="195"/>
      <c r="WIQ45" s="195"/>
      <c r="WIR45" s="195"/>
      <c r="WIS45" s="195"/>
      <c r="WIT45" s="195"/>
      <c r="WIU45" s="195"/>
      <c r="WIV45" s="195"/>
      <c r="WIW45" s="195"/>
      <c r="WIX45" s="195"/>
      <c r="WIY45" s="195"/>
      <c r="WIZ45" s="195"/>
      <c r="WJA45" s="195"/>
      <c r="WJB45" s="195"/>
      <c r="WJC45" s="195"/>
      <c r="WJD45" s="195"/>
      <c r="WJE45" s="195"/>
      <c r="WJF45" s="195"/>
      <c r="WJG45" s="195"/>
      <c r="WJH45" s="195"/>
      <c r="WJI45" s="195"/>
      <c r="WJJ45" s="195"/>
      <c r="WJK45" s="195"/>
      <c r="WJL45" s="195"/>
      <c r="WJM45" s="195"/>
      <c r="WJN45" s="195"/>
      <c r="WJO45" s="195"/>
      <c r="WJP45" s="195"/>
      <c r="WJQ45" s="195"/>
      <c r="WJR45" s="195"/>
      <c r="WJS45" s="195"/>
      <c r="WJT45" s="195"/>
      <c r="WJU45" s="195"/>
      <c r="WJV45" s="195"/>
      <c r="WJW45" s="195"/>
      <c r="WJX45" s="195"/>
      <c r="WJY45" s="195"/>
      <c r="WJZ45" s="195"/>
      <c r="WKA45" s="195"/>
      <c r="WKB45" s="195"/>
      <c r="WKC45" s="195"/>
      <c r="WKD45" s="195"/>
      <c r="WKE45" s="195"/>
      <c r="WKF45" s="195"/>
      <c r="WKG45" s="195"/>
      <c r="WKH45" s="195"/>
      <c r="WKI45" s="195"/>
      <c r="WKJ45" s="195"/>
      <c r="WKK45" s="195"/>
      <c r="WKL45" s="195"/>
      <c r="WKM45" s="195"/>
      <c r="WKN45" s="195"/>
      <c r="WKO45" s="195"/>
      <c r="WKP45" s="195"/>
      <c r="WKQ45" s="195"/>
      <c r="WKR45" s="195"/>
      <c r="WKS45" s="195"/>
      <c r="WKT45" s="195"/>
      <c r="WKU45" s="195"/>
      <c r="WKV45" s="195"/>
      <c r="WKW45" s="195"/>
      <c r="WKX45" s="195"/>
      <c r="WKY45" s="195"/>
      <c r="WKZ45" s="195"/>
      <c r="WLA45" s="195"/>
      <c r="WLB45" s="195"/>
      <c r="WLC45" s="195"/>
      <c r="WLD45" s="195"/>
      <c r="WLE45" s="195"/>
      <c r="WLF45" s="195"/>
      <c r="WLG45" s="195"/>
      <c r="WLH45" s="195"/>
      <c r="WLI45" s="195"/>
      <c r="WLJ45" s="195"/>
      <c r="WLK45" s="195"/>
      <c r="WLL45" s="195"/>
      <c r="WLM45" s="195"/>
      <c r="WLN45" s="195"/>
      <c r="WLO45" s="195"/>
      <c r="WLP45" s="195"/>
      <c r="WLQ45" s="195"/>
      <c r="WLR45" s="195"/>
      <c r="WLS45" s="195"/>
      <c r="WLT45" s="195"/>
      <c r="WLU45" s="195"/>
      <c r="WLV45" s="195"/>
      <c r="WLW45" s="195"/>
      <c r="WLX45" s="195"/>
      <c r="WLY45" s="195"/>
      <c r="WLZ45" s="195"/>
      <c r="WMA45" s="195"/>
      <c r="WMB45" s="195"/>
      <c r="WMC45" s="195"/>
      <c r="WMD45" s="195"/>
      <c r="WME45" s="195"/>
      <c r="WMF45" s="195"/>
      <c r="WMG45" s="195"/>
      <c r="WMH45" s="195"/>
      <c r="WMI45" s="195"/>
      <c r="WMJ45" s="195"/>
      <c r="WMK45" s="195"/>
      <c r="WML45" s="195"/>
      <c r="WMM45" s="195"/>
      <c r="WMN45" s="195"/>
      <c r="WMO45" s="195"/>
      <c r="WMP45" s="195"/>
      <c r="WMQ45" s="195"/>
      <c r="WMR45" s="195"/>
      <c r="WMS45" s="195"/>
      <c r="WMT45" s="195"/>
      <c r="WMU45" s="195"/>
      <c r="WMV45" s="195"/>
      <c r="WMW45" s="195"/>
      <c r="WMX45" s="195"/>
      <c r="WMY45" s="195"/>
      <c r="WMZ45" s="195"/>
      <c r="WNA45" s="195"/>
      <c r="WNB45" s="195"/>
      <c r="WNC45" s="195"/>
      <c r="WND45" s="195"/>
      <c r="WNE45" s="195"/>
      <c r="WNF45" s="195"/>
      <c r="WNG45" s="195"/>
      <c r="WNH45" s="195"/>
      <c r="WNI45" s="195"/>
      <c r="WNJ45" s="195"/>
      <c r="WNK45" s="195"/>
      <c r="WNL45" s="195"/>
      <c r="WNM45" s="195"/>
      <c r="WNN45" s="195"/>
      <c r="WNO45" s="195"/>
      <c r="WNP45" s="195"/>
      <c r="WNQ45" s="195"/>
      <c r="WNR45" s="195"/>
      <c r="WNS45" s="195"/>
      <c r="WNT45" s="195"/>
      <c r="WNU45" s="195"/>
      <c r="WNV45" s="195"/>
      <c r="WNW45" s="195"/>
      <c r="WNX45" s="195"/>
      <c r="WNY45" s="195"/>
      <c r="WNZ45" s="195"/>
      <c r="WOA45" s="195"/>
      <c r="WOB45" s="195"/>
      <c r="WOC45" s="195"/>
      <c r="WOD45" s="195"/>
      <c r="WOE45" s="195"/>
      <c r="WOF45" s="195"/>
      <c r="WOG45" s="195"/>
      <c r="WOH45" s="195"/>
      <c r="WOI45" s="195"/>
      <c r="WOJ45" s="195"/>
      <c r="WOK45" s="195"/>
      <c r="WOL45" s="195"/>
      <c r="WOM45" s="195"/>
      <c r="WON45" s="195"/>
      <c r="WOO45" s="195"/>
      <c r="WOP45" s="195"/>
      <c r="WOQ45" s="195"/>
      <c r="WOR45" s="195"/>
      <c r="WOS45" s="195"/>
      <c r="WOT45" s="195"/>
      <c r="WOU45" s="195"/>
      <c r="WOV45" s="195"/>
      <c r="WOW45" s="195"/>
      <c r="WOX45" s="195"/>
      <c r="WOY45" s="195"/>
      <c r="WOZ45" s="195"/>
      <c r="WPA45" s="195"/>
      <c r="WPB45" s="195"/>
      <c r="WPC45" s="195"/>
      <c r="WPD45" s="195"/>
      <c r="WPE45" s="195"/>
      <c r="WPF45" s="195"/>
      <c r="WPG45" s="195"/>
      <c r="WPH45" s="195"/>
      <c r="WPI45" s="195"/>
      <c r="WPJ45" s="195"/>
      <c r="WPK45" s="195"/>
      <c r="WPL45" s="195"/>
      <c r="WPM45" s="195"/>
      <c r="WPN45" s="195"/>
      <c r="WPO45" s="195"/>
      <c r="WPP45" s="195"/>
      <c r="WPQ45" s="195"/>
      <c r="WPR45" s="195"/>
      <c r="WPS45" s="195"/>
      <c r="WPT45" s="195"/>
      <c r="WPU45" s="195"/>
      <c r="WPV45" s="195"/>
      <c r="WPW45" s="195"/>
      <c r="WPX45" s="195"/>
      <c r="WPY45" s="195"/>
      <c r="WPZ45" s="195"/>
      <c r="WQA45" s="195"/>
      <c r="WQB45" s="195"/>
      <c r="WQC45" s="195"/>
      <c r="WQD45" s="195"/>
      <c r="WQE45" s="195"/>
      <c r="WQF45" s="195"/>
      <c r="WQG45" s="195"/>
      <c r="WQH45" s="195"/>
      <c r="WQI45" s="195"/>
      <c r="WQJ45" s="195"/>
      <c r="WQK45" s="195"/>
      <c r="WQL45" s="195"/>
      <c r="WQM45" s="195"/>
      <c r="WQN45" s="195"/>
      <c r="WQO45" s="195"/>
      <c r="WQP45" s="195"/>
      <c r="WQQ45" s="195"/>
      <c r="WQR45" s="195"/>
      <c r="WQS45" s="195"/>
      <c r="WQT45" s="195"/>
      <c r="WQU45" s="195"/>
      <c r="WQV45" s="195"/>
      <c r="WQW45" s="195"/>
      <c r="WQX45" s="195"/>
      <c r="WQY45" s="195"/>
      <c r="WQZ45" s="195"/>
      <c r="WRA45" s="195"/>
      <c r="WRB45" s="195"/>
      <c r="WRC45" s="195"/>
      <c r="WRD45" s="195"/>
      <c r="WRE45" s="195"/>
      <c r="WRF45" s="195"/>
      <c r="WRG45" s="195"/>
      <c r="WRH45" s="195"/>
      <c r="WRI45" s="195"/>
      <c r="WRJ45" s="195"/>
      <c r="WRK45" s="195"/>
      <c r="WRL45" s="195"/>
      <c r="WRM45" s="195"/>
      <c r="WRN45" s="195"/>
      <c r="WRO45" s="195"/>
      <c r="WRP45" s="195"/>
      <c r="WRQ45" s="195"/>
      <c r="WRR45" s="195"/>
      <c r="WRS45" s="195"/>
      <c r="WRT45" s="195"/>
      <c r="WRU45" s="195"/>
      <c r="WRV45" s="195"/>
      <c r="WRW45" s="195"/>
      <c r="WRX45" s="195"/>
      <c r="WRY45" s="195"/>
      <c r="WRZ45" s="195"/>
      <c r="WSA45" s="195"/>
      <c r="WSB45" s="195"/>
      <c r="WSC45" s="195"/>
      <c r="WSD45" s="195"/>
      <c r="WSE45" s="195"/>
      <c r="WSF45" s="195"/>
      <c r="WSG45" s="195"/>
      <c r="WSH45" s="195"/>
      <c r="WSI45" s="195"/>
      <c r="WSJ45" s="195"/>
      <c r="WSK45" s="195"/>
      <c r="WSL45" s="195"/>
      <c r="WSM45" s="195"/>
      <c r="WSN45" s="195"/>
      <c r="WSO45" s="195"/>
      <c r="WSP45" s="195"/>
      <c r="WSQ45" s="195"/>
      <c r="WSR45" s="195"/>
      <c r="WSS45" s="195"/>
      <c r="WST45" s="195"/>
      <c r="WSU45" s="195"/>
      <c r="WSV45" s="195"/>
      <c r="WSW45" s="195"/>
      <c r="WSX45" s="195"/>
      <c r="WSY45" s="195"/>
      <c r="WSZ45" s="195"/>
      <c r="WTA45" s="195"/>
      <c r="WTB45" s="195"/>
      <c r="WTC45" s="195"/>
      <c r="WTD45" s="195"/>
      <c r="WTE45" s="195"/>
      <c r="WTF45" s="195"/>
      <c r="WTG45" s="195"/>
      <c r="WTH45" s="195"/>
      <c r="WTI45" s="195"/>
      <c r="WTJ45" s="195"/>
      <c r="WTK45" s="195"/>
      <c r="WTL45" s="195"/>
      <c r="WTM45" s="195"/>
      <c r="WTN45" s="195"/>
      <c r="WTO45" s="195"/>
      <c r="WTP45" s="195"/>
      <c r="WTQ45" s="195"/>
      <c r="WTR45" s="195"/>
      <c r="WTS45" s="195"/>
      <c r="WTT45" s="195"/>
      <c r="WTU45" s="195"/>
      <c r="WTV45" s="195"/>
      <c r="WTW45" s="195"/>
      <c r="WTX45" s="195"/>
      <c r="WTY45" s="195"/>
      <c r="WTZ45" s="195"/>
      <c r="WUA45" s="195"/>
      <c r="WUB45" s="195"/>
      <c r="WUC45" s="195"/>
      <c r="WUD45" s="195"/>
      <c r="WUE45" s="195"/>
      <c r="WUF45" s="195"/>
      <c r="WUG45" s="195"/>
      <c r="WUH45" s="195"/>
      <c r="WUI45" s="195"/>
      <c r="WUJ45" s="195"/>
      <c r="WUK45" s="195"/>
      <c r="WUL45" s="195"/>
      <c r="WUM45" s="195"/>
      <c r="WUN45" s="195"/>
      <c r="WUO45" s="195"/>
      <c r="WUP45" s="195"/>
      <c r="WUQ45" s="195"/>
      <c r="WUR45" s="195"/>
      <c r="WUS45" s="195"/>
      <c r="WUT45" s="195"/>
      <c r="WUU45" s="195"/>
      <c r="WUV45" s="195"/>
      <c r="WUW45" s="195"/>
      <c r="WUX45" s="195"/>
      <c r="WUY45" s="195"/>
      <c r="WUZ45" s="195"/>
      <c r="WVA45" s="195"/>
      <c r="WVB45" s="195"/>
      <c r="WVC45" s="195"/>
      <c r="WVD45" s="195"/>
      <c r="WVE45" s="195"/>
      <c r="WVF45" s="195"/>
      <c r="WVG45" s="195"/>
      <c r="WVH45" s="195"/>
      <c r="WVI45" s="195"/>
      <c r="WVJ45" s="195"/>
      <c r="WVK45" s="195"/>
      <c r="WVL45" s="195"/>
      <c r="WVM45" s="195"/>
      <c r="WVN45" s="195"/>
      <c r="WVO45" s="195"/>
      <c r="WVP45" s="195"/>
      <c r="WVQ45" s="195"/>
      <c r="WVR45" s="195"/>
      <c r="WVS45" s="195"/>
      <c r="WVT45" s="195"/>
      <c r="WVU45" s="195"/>
      <c r="WVV45" s="195"/>
      <c r="WVW45" s="195"/>
      <c r="WVX45" s="195"/>
      <c r="WVY45" s="195"/>
      <c r="WVZ45" s="195"/>
      <c r="WWA45" s="195"/>
      <c r="WWB45" s="195"/>
      <c r="WWC45" s="195"/>
      <c r="WWD45" s="195"/>
      <c r="WWE45" s="195"/>
      <c r="WWF45" s="195"/>
      <c r="WWG45" s="195"/>
      <c r="WWH45" s="195"/>
      <c r="WWI45" s="195"/>
      <c r="WWJ45" s="195"/>
      <c r="WWK45" s="195"/>
      <c r="WWL45" s="195"/>
      <c r="WWM45" s="195"/>
      <c r="WWN45" s="195"/>
      <c r="WWO45" s="195"/>
      <c r="WWP45" s="195"/>
      <c r="WWQ45" s="195"/>
      <c r="WWR45" s="195"/>
      <c r="WWS45" s="195"/>
      <c r="WWT45" s="195"/>
      <c r="WWU45" s="195"/>
      <c r="WWV45" s="195"/>
      <c r="WWW45" s="195"/>
      <c r="WWX45" s="195"/>
      <c r="WWY45" s="195"/>
      <c r="WWZ45" s="195"/>
      <c r="WXA45" s="195"/>
      <c r="WXB45" s="195"/>
      <c r="WXC45" s="195"/>
      <c r="WXD45" s="195"/>
      <c r="WXE45" s="195"/>
      <c r="WXF45" s="195"/>
      <c r="WXG45" s="195"/>
      <c r="WXH45" s="195"/>
      <c r="WXI45" s="195"/>
    </row>
    <row r="46" spans="1:16181" s="280" customFormat="1" ht="25">
      <c r="A46" s="279"/>
      <c r="E46" s="277"/>
      <c r="F46" s="277"/>
      <c r="G46" s="277"/>
      <c r="H46" s="278" t="s">
        <v>220</v>
      </c>
      <c r="I46" s="304"/>
      <c r="J46" s="305"/>
      <c r="K46" s="306">
        <f>MIN(Dashboard!M$27:AQ$27)</f>
        <v>0</v>
      </c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  <c r="AA46" s="239"/>
      <c r="AB46" s="239"/>
      <c r="AC46" s="239"/>
      <c r="AD46" s="239"/>
      <c r="AE46" s="239"/>
      <c r="AF46" s="239"/>
      <c r="AG46" s="239"/>
      <c r="AH46" s="239"/>
      <c r="AI46" s="239"/>
      <c r="AJ46" s="239"/>
      <c r="AK46" s="239"/>
      <c r="AL46" s="239"/>
      <c r="AM46" s="239"/>
      <c r="AN46" s="239"/>
      <c r="AO46" s="239"/>
      <c r="AP46" s="239"/>
      <c r="AQ46" s="269"/>
      <c r="AR46" s="269"/>
      <c r="AS46" s="269"/>
      <c r="AT46" s="270"/>
      <c r="AU46" s="270"/>
      <c r="AV46" s="270"/>
      <c r="AW46" s="270"/>
      <c r="AX46" s="270"/>
      <c r="AY46" s="270"/>
      <c r="AZ46" s="270"/>
      <c r="BA46" s="270"/>
      <c r="BB46" s="195"/>
      <c r="BC46" s="195"/>
      <c r="BD46" s="195"/>
      <c r="BE46" s="195"/>
      <c r="BF46" s="195"/>
      <c r="BG46" s="195"/>
      <c r="BH46" s="195"/>
      <c r="BI46" s="195"/>
      <c r="BJ46" s="195"/>
      <c r="BK46" s="195"/>
      <c r="BL46" s="195"/>
      <c r="BM46" s="195"/>
      <c r="BN46" s="195"/>
      <c r="BO46" s="195"/>
      <c r="BP46" s="195"/>
      <c r="BQ46" s="195"/>
      <c r="BR46" s="195"/>
      <c r="BS46" s="195"/>
      <c r="BT46" s="195"/>
      <c r="BU46" s="195"/>
      <c r="BV46" s="195"/>
      <c r="BW46" s="195"/>
      <c r="BX46" s="195"/>
      <c r="BY46" s="195"/>
      <c r="BZ46" s="195"/>
      <c r="CA46" s="195"/>
      <c r="CB46" s="195"/>
      <c r="CC46" s="195"/>
      <c r="CD46" s="195"/>
      <c r="CE46" s="195"/>
      <c r="CF46" s="195"/>
      <c r="CG46" s="195"/>
      <c r="CH46" s="195"/>
      <c r="CI46" s="195"/>
      <c r="CJ46" s="195"/>
      <c r="CK46" s="195"/>
      <c r="CL46" s="195"/>
      <c r="CM46" s="195"/>
      <c r="CN46" s="195"/>
      <c r="CO46" s="195"/>
      <c r="CP46" s="195"/>
      <c r="CQ46" s="195"/>
      <c r="CR46" s="195"/>
      <c r="CS46" s="195"/>
      <c r="CT46" s="195"/>
      <c r="CU46" s="195"/>
      <c r="CV46" s="195"/>
      <c r="CW46" s="195"/>
      <c r="CX46" s="195"/>
      <c r="CY46" s="195"/>
      <c r="CZ46" s="195"/>
      <c r="DA46" s="195"/>
      <c r="DB46" s="195"/>
      <c r="DC46" s="195"/>
      <c r="DD46" s="195"/>
      <c r="DE46" s="195"/>
      <c r="DF46" s="195"/>
      <c r="DG46" s="195"/>
      <c r="DH46" s="195"/>
      <c r="DI46" s="195"/>
      <c r="DJ46" s="195"/>
      <c r="DK46" s="195"/>
      <c r="DL46" s="195"/>
      <c r="DM46" s="195"/>
      <c r="DN46" s="195"/>
      <c r="DO46" s="195"/>
      <c r="DP46" s="195"/>
      <c r="DQ46" s="195"/>
      <c r="DR46" s="195"/>
      <c r="DS46" s="195"/>
      <c r="DT46" s="195"/>
      <c r="DU46" s="195"/>
      <c r="DV46" s="195"/>
      <c r="DW46" s="195"/>
      <c r="DX46" s="195"/>
      <c r="DY46" s="195"/>
      <c r="DZ46" s="195"/>
      <c r="EA46" s="195"/>
      <c r="EB46" s="195"/>
      <c r="EC46" s="195"/>
      <c r="ED46" s="195"/>
      <c r="EE46" s="195"/>
      <c r="EF46" s="195"/>
      <c r="EG46" s="195"/>
      <c r="EH46" s="195"/>
      <c r="EI46" s="195"/>
      <c r="EJ46" s="195"/>
      <c r="EK46" s="195"/>
      <c r="EL46" s="195"/>
      <c r="EM46" s="195"/>
      <c r="EN46" s="195"/>
      <c r="EO46" s="195"/>
      <c r="EP46" s="195"/>
      <c r="EQ46" s="195"/>
      <c r="ER46" s="195"/>
      <c r="ES46" s="195"/>
      <c r="ET46" s="195"/>
      <c r="EU46" s="195"/>
      <c r="EV46" s="195"/>
      <c r="EW46" s="195"/>
      <c r="EX46" s="195"/>
      <c r="EY46" s="195"/>
      <c r="EZ46" s="195"/>
      <c r="FA46" s="195"/>
      <c r="FB46" s="195"/>
      <c r="FC46" s="195"/>
      <c r="FD46" s="195"/>
      <c r="FE46" s="195"/>
      <c r="FF46" s="195"/>
      <c r="FG46" s="195"/>
      <c r="FH46" s="195"/>
      <c r="FI46" s="195"/>
      <c r="FJ46" s="195"/>
      <c r="FK46" s="195"/>
      <c r="FL46" s="195"/>
      <c r="FM46" s="195"/>
      <c r="FN46" s="195"/>
      <c r="FO46" s="195"/>
      <c r="FP46" s="195"/>
      <c r="FQ46" s="195"/>
      <c r="FR46" s="195"/>
      <c r="FS46" s="195"/>
      <c r="FT46" s="195"/>
      <c r="FU46" s="195"/>
      <c r="FV46" s="195"/>
      <c r="FW46" s="195"/>
      <c r="FX46" s="195"/>
      <c r="FY46" s="195"/>
      <c r="FZ46" s="195"/>
      <c r="GA46" s="195"/>
      <c r="GB46" s="195"/>
      <c r="GC46" s="195"/>
      <c r="GD46" s="195"/>
      <c r="GE46" s="195"/>
      <c r="GF46" s="195"/>
      <c r="GG46" s="195"/>
      <c r="GH46" s="195"/>
      <c r="GI46" s="195"/>
      <c r="GJ46" s="195"/>
      <c r="GK46" s="195"/>
      <c r="GL46" s="195"/>
      <c r="GM46" s="195"/>
      <c r="GN46" s="195"/>
      <c r="GO46" s="195"/>
      <c r="GP46" s="195"/>
      <c r="GQ46" s="195"/>
      <c r="GR46" s="195"/>
      <c r="GS46" s="195"/>
      <c r="GT46" s="195"/>
      <c r="GU46" s="195"/>
      <c r="GV46" s="195"/>
      <c r="GW46" s="195"/>
      <c r="GX46" s="195"/>
      <c r="GY46" s="195"/>
      <c r="GZ46" s="195"/>
      <c r="HA46" s="195"/>
      <c r="HB46" s="195"/>
      <c r="HC46" s="195"/>
      <c r="HD46" s="195"/>
      <c r="HE46" s="195"/>
      <c r="HF46" s="195"/>
      <c r="HG46" s="195"/>
      <c r="HH46" s="195"/>
      <c r="HI46" s="195"/>
      <c r="HJ46" s="195"/>
      <c r="HK46" s="195"/>
      <c r="HL46" s="195"/>
      <c r="HM46" s="195"/>
      <c r="HN46" s="195"/>
      <c r="HO46" s="195"/>
      <c r="HP46" s="195"/>
      <c r="HQ46" s="195"/>
      <c r="HR46" s="195"/>
      <c r="HS46" s="195"/>
      <c r="HT46" s="195"/>
      <c r="HU46" s="195"/>
      <c r="HV46" s="195"/>
      <c r="HW46" s="195"/>
      <c r="HX46" s="195"/>
      <c r="HY46" s="195"/>
      <c r="HZ46" s="195"/>
      <c r="IA46" s="195"/>
      <c r="IB46" s="195"/>
      <c r="IC46" s="195"/>
      <c r="ID46" s="195"/>
      <c r="IE46" s="195"/>
      <c r="IF46" s="195"/>
      <c r="IG46" s="195"/>
      <c r="IH46" s="195"/>
      <c r="II46" s="195"/>
      <c r="IJ46" s="195"/>
      <c r="IK46" s="195"/>
      <c r="IL46" s="195"/>
      <c r="IM46" s="195"/>
      <c r="IN46" s="195"/>
      <c r="IO46" s="195"/>
      <c r="IP46" s="195"/>
      <c r="IQ46" s="195"/>
      <c r="IR46" s="195"/>
      <c r="IS46" s="195"/>
      <c r="IT46" s="195"/>
      <c r="IU46" s="195"/>
      <c r="IV46" s="195"/>
      <c r="IW46" s="195"/>
      <c r="IX46" s="195"/>
      <c r="IY46" s="195"/>
      <c r="IZ46" s="195"/>
      <c r="JA46" s="195"/>
      <c r="JB46" s="195"/>
      <c r="JC46" s="195"/>
      <c r="JD46" s="195"/>
      <c r="JE46" s="195"/>
      <c r="JF46" s="195"/>
      <c r="JG46" s="195"/>
      <c r="JH46" s="195"/>
      <c r="JI46" s="195"/>
      <c r="JJ46" s="195"/>
      <c r="JK46" s="195"/>
      <c r="JL46" s="195"/>
      <c r="JM46" s="195"/>
      <c r="JN46" s="195"/>
      <c r="JO46" s="195"/>
      <c r="JP46" s="195"/>
      <c r="JQ46" s="195"/>
      <c r="JR46" s="195"/>
      <c r="JS46" s="195"/>
      <c r="JT46" s="195"/>
      <c r="JU46" s="195"/>
      <c r="JV46" s="195"/>
      <c r="JW46" s="195"/>
      <c r="JX46" s="195"/>
      <c r="JY46" s="195"/>
      <c r="JZ46" s="195"/>
      <c r="KA46" s="195"/>
      <c r="KB46" s="195"/>
      <c r="KC46" s="195"/>
      <c r="KD46" s="195"/>
      <c r="KE46" s="195"/>
      <c r="KF46" s="195"/>
      <c r="KG46" s="195"/>
      <c r="KH46" s="195"/>
      <c r="KI46" s="195"/>
      <c r="KJ46" s="195"/>
      <c r="KK46" s="195"/>
      <c r="KL46" s="195"/>
      <c r="KM46" s="195"/>
      <c r="KN46" s="195"/>
      <c r="KO46" s="195"/>
      <c r="KP46" s="195"/>
      <c r="KQ46" s="195"/>
      <c r="KR46" s="195"/>
      <c r="KS46" s="195"/>
      <c r="KT46" s="195"/>
      <c r="KU46" s="195"/>
      <c r="KV46" s="195"/>
      <c r="KW46" s="195"/>
      <c r="KX46" s="195"/>
      <c r="KY46" s="195"/>
      <c r="KZ46" s="195"/>
      <c r="LA46" s="195"/>
      <c r="LB46" s="195"/>
      <c r="LC46" s="195"/>
      <c r="LD46" s="195"/>
      <c r="LE46" s="195"/>
      <c r="LF46" s="195"/>
      <c r="LG46" s="195"/>
      <c r="LH46" s="195"/>
      <c r="LI46" s="195"/>
      <c r="LJ46" s="195"/>
      <c r="LK46" s="195"/>
      <c r="LL46" s="195"/>
      <c r="LM46" s="195"/>
      <c r="LN46" s="195"/>
      <c r="LO46" s="195"/>
      <c r="LP46" s="195"/>
      <c r="LQ46" s="195"/>
      <c r="LR46" s="195"/>
      <c r="LS46" s="195"/>
      <c r="LT46" s="195"/>
      <c r="LU46" s="195"/>
      <c r="LV46" s="195"/>
      <c r="LW46" s="195"/>
      <c r="LX46" s="195"/>
      <c r="LY46" s="195"/>
      <c r="LZ46" s="195"/>
      <c r="MA46" s="195"/>
      <c r="MB46" s="195"/>
      <c r="MC46" s="195"/>
      <c r="MD46" s="195"/>
      <c r="ME46" s="195"/>
      <c r="MF46" s="195"/>
      <c r="MG46" s="195"/>
      <c r="MH46" s="195"/>
      <c r="MI46" s="195"/>
      <c r="MJ46" s="195"/>
      <c r="MK46" s="195"/>
      <c r="ML46" s="195"/>
      <c r="MM46" s="195"/>
      <c r="MN46" s="195"/>
      <c r="MO46" s="195"/>
      <c r="MP46" s="195"/>
      <c r="MQ46" s="195"/>
      <c r="MR46" s="195"/>
      <c r="MS46" s="195"/>
      <c r="MT46" s="195"/>
      <c r="MU46" s="195"/>
      <c r="MV46" s="195"/>
      <c r="MW46" s="195"/>
      <c r="MX46" s="195"/>
      <c r="MY46" s="195"/>
      <c r="MZ46" s="195"/>
      <c r="NA46" s="195"/>
      <c r="NB46" s="195"/>
      <c r="NC46" s="195"/>
      <c r="ND46" s="195"/>
      <c r="NE46" s="195"/>
      <c r="NF46" s="195"/>
      <c r="NG46" s="195"/>
      <c r="NH46" s="195"/>
      <c r="NI46" s="195"/>
      <c r="NJ46" s="195"/>
      <c r="NK46" s="195"/>
      <c r="NL46" s="195"/>
      <c r="NM46" s="195"/>
      <c r="NN46" s="195"/>
      <c r="NO46" s="195"/>
      <c r="NP46" s="195"/>
      <c r="NQ46" s="195"/>
      <c r="NR46" s="195"/>
      <c r="NS46" s="195"/>
      <c r="NT46" s="195"/>
      <c r="NU46" s="195"/>
      <c r="NV46" s="195"/>
      <c r="NW46" s="195"/>
      <c r="NX46" s="195"/>
      <c r="NY46" s="195"/>
      <c r="NZ46" s="195"/>
      <c r="OA46" s="195"/>
      <c r="OB46" s="195"/>
      <c r="OC46" s="195"/>
      <c r="OD46" s="195"/>
      <c r="OE46" s="195"/>
      <c r="OF46" s="195"/>
      <c r="OG46" s="195"/>
      <c r="OH46" s="195"/>
      <c r="OI46" s="195"/>
      <c r="OJ46" s="195"/>
      <c r="OK46" s="195"/>
      <c r="OL46" s="195"/>
      <c r="OM46" s="195"/>
      <c r="ON46" s="195"/>
      <c r="OO46" s="195"/>
      <c r="OP46" s="195"/>
      <c r="OQ46" s="195"/>
      <c r="OR46" s="195"/>
      <c r="OS46" s="195"/>
      <c r="OT46" s="195"/>
      <c r="OU46" s="195"/>
      <c r="OV46" s="195"/>
      <c r="OW46" s="195"/>
      <c r="OX46" s="195"/>
      <c r="OY46" s="195"/>
      <c r="OZ46" s="195"/>
      <c r="PA46" s="195"/>
      <c r="PB46" s="195"/>
      <c r="PC46" s="195"/>
      <c r="PD46" s="195"/>
      <c r="PE46" s="195"/>
      <c r="PF46" s="195"/>
      <c r="PG46" s="195"/>
      <c r="PH46" s="195"/>
      <c r="PI46" s="195"/>
      <c r="PJ46" s="195"/>
      <c r="PK46" s="195"/>
      <c r="PL46" s="195"/>
      <c r="PM46" s="195"/>
      <c r="PN46" s="195"/>
      <c r="PO46" s="195"/>
      <c r="PP46" s="195"/>
      <c r="PQ46" s="195"/>
      <c r="PR46" s="195"/>
      <c r="PS46" s="195"/>
      <c r="PT46" s="195"/>
      <c r="PU46" s="195"/>
      <c r="PV46" s="195"/>
      <c r="PW46" s="195"/>
      <c r="PX46" s="195"/>
      <c r="PY46" s="195"/>
      <c r="PZ46" s="195"/>
      <c r="QA46" s="195"/>
      <c r="QB46" s="195"/>
      <c r="QC46" s="195"/>
      <c r="QD46" s="195"/>
      <c r="QE46" s="195"/>
      <c r="QF46" s="195"/>
      <c r="QG46" s="195"/>
      <c r="QH46" s="195"/>
      <c r="QI46" s="195"/>
      <c r="QJ46" s="195"/>
      <c r="QK46" s="195"/>
      <c r="QL46" s="195"/>
      <c r="QM46" s="195"/>
      <c r="QN46" s="195"/>
      <c r="QO46" s="195"/>
      <c r="QP46" s="195"/>
      <c r="QQ46" s="195"/>
      <c r="QR46" s="195"/>
      <c r="QS46" s="195"/>
      <c r="QT46" s="195"/>
      <c r="QU46" s="195"/>
      <c r="QV46" s="195"/>
      <c r="QW46" s="195"/>
      <c r="QX46" s="195"/>
      <c r="QY46" s="195"/>
      <c r="QZ46" s="195"/>
      <c r="RA46" s="195"/>
      <c r="RB46" s="195"/>
      <c r="RC46" s="195"/>
      <c r="RD46" s="195"/>
      <c r="RE46" s="195"/>
      <c r="RF46" s="195"/>
      <c r="RG46" s="195"/>
      <c r="RH46" s="195"/>
      <c r="RI46" s="195"/>
      <c r="RJ46" s="195"/>
      <c r="RK46" s="195"/>
      <c r="RL46" s="195"/>
      <c r="RM46" s="195"/>
      <c r="RN46" s="195"/>
      <c r="RO46" s="195"/>
      <c r="RP46" s="195"/>
      <c r="RQ46" s="195"/>
      <c r="RR46" s="195"/>
      <c r="RS46" s="195"/>
      <c r="RT46" s="195"/>
      <c r="RU46" s="195"/>
      <c r="RV46" s="195"/>
      <c r="RW46" s="195"/>
      <c r="RX46" s="195"/>
      <c r="RY46" s="195"/>
      <c r="RZ46" s="195"/>
      <c r="SA46" s="195"/>
      <c r="SB46" s="195"/>
      <c r="SC46" s="195"/>
      <c r="SD46" s="195"/>
      <c r="SE46" s="195"/>
      <c r="SF46" s="195"/>
      <c r="SG46" s="195"/>
      <c r="SH46" s="195"/>
      <c r="SI46" s="195"/>
      <c r="SJ46" s="195"/>
      <c r="SK46" s="195"/>
      <c r="SL46" s="195"/>
      <c r="SM46" s="195"/>
      <c r="SN46" s="195"/>
      <c r="SO46" s="195"/>
      <c r="SP46" s="195"/>
      <c r="SQ46" s="195"/>
      <c r="SR46" s="195"/>
      <c r="SS46" s="195"/>
      <c r="ST46" s="195"/>
      <c r="SU46" s="195"/>
      <c r="SV46" s="195"/>
      <c r="SW46" s="195"/>
      <c r="SX46" s="195"/>
      <c r="SY46" s="195"/>
      <c r="SZ46" s="195"/>
      <c r="TA46" s="195"/>
      <c r="TB46" s="195"/>
      <c r="TC46" s="195"/>
      <c r="TD46" s="195"/>
      <c r="TE46" s="195"/>
      <c r="TF46" s="195"/>
      <c r="TG46" s="195"/>
      <c r="TH46" s="195"/>
      <c r="TI46" s="195"/>
      <c r="TJ46" s="195"/>
      <c r="TK46" s="195"/>
      <c r="TL46" s="195"/>
      <c r="TM46" s="195"/>
      <c r="TN46" s="195"/>
      <c r="TO46" s="195"/>
      <c r="TP46" s="195"/>
      <c r="TQ46" s="195"/>
      <c r="TR46" s="195"/>
      <c r="TS46" s="195"/>
      <c r="TT46" s="195"/>
      <c r="TU46" s="195"/>
      <c r="TV46" s="195"/>
      <c r="TW46" s="195"/>
      <c r="TX46" s="195"/>
      <c r="TY46" s="195"/>
      <c r="TZ46" s="195"/>
      <c r="UA46" s="195"/>
      <c r="UB46" s="195"/>
      <c r="UC46" s="195"/>
      <c r="UD46" s="195"/>
      <c r="UE46" s="195"/>
      <c r="UF46" s="195"/>
      <c r="UG46" s="195"/>
      <c r="UH46" s="195"/>
      <c r="UI46" s="195"/>
      <c r="UJ46" s="195"/>
      <c r="UK46" s="195"/>
      <c r="UL46" s="195"/>
      <c r="UM46" s="195"/>
      <c r="UN46" s="195"/>
      <c r="UO46" s="195"/>
      <c r="UP46" s="195"/>
      <c r="UQ46" s="195"/>
      <c r="UR46" s="195"/>
      <c r="US46" s="195"/>
      <c r="UT46" s="195"/>
      <c r="UU46" s="195"/>
      <c r="UV46" s="195"/>
      <c r="UW46" s="195"/>
      <c r="UX46" s="195"/>
      <c r="UY46" s="195"/>
      <c r="UZ46" s="195"/>
      <c r="VA46" s="195"/>
      <c r="VB46" s="195"/>
      <c r="VC46" s="195"/>
      <c r="VD46" s="195"/>
      <c r="VE46" s="195"/>
      <c r="VF46" s="195"/>
      <c r="VG46" s="195"/>
      <c r="VH46" s="195"/>
      <c r="VI46" s="195"/>
      <c r="VJ46" s="195"/>
      <c r="VK46" s="195"/>
      <c r="VL46" s="195"/>
      <c r="VM46" s="195"/>
      <c r="VN46" s="195"/>
      <c r="VO46" s="195"/>
      <c r="VP46" s="195"/>
      <c r="VQ46" s="195"/>
      <c r="VR46" s="195"/>
      <c r="VS46" s="195"/>
      <c r="VT46" s="195"/>
      <c r="VU46" s="195"/>
      <c r="VV46" s="195"/>
      <c r="VW46" s="195"/>
      <c r="VX46" s="195"/>
      <c r="VY46" s="195"/>
      <c r="VZ46" s="195"/>
      <c r="WA46" s="195"/>
      <c r="WB46" s="195"/>
      <c r="WC46" s="195"/>
      <c r="WD46" s="195"/>
      <c r="WE46" s="195"/>
      <c r="WF46" s="195"/>
      <c r="WG46" s="195"/>
      <c r="WH46" s="195"/>
      <c r="WI46" s="195"/>
      <c r="WJ46" s="195"/>
      <c r="WK46" s="195"/>
      <c r="WL46" s="195"/>
      <c r="WM46" s="195"/>
      <c r="WN46" s="195"/>
      <c r="WO46" s="195"/>
      <c r="WP46" s="195"/>
      <c r="WQ46" s="195"/>
      <c r="WR46" s="195"/>
      <c r="WS46" s="195"/>
      <c r="WT46" s="195"/>
      <c r="WU46" s="195"/>
      <c r="WV46" s="195"/>
      <c r="WW46" s="195"/>
      <c r="WX46" s="195"/>
      <c r="WY46" s="195"/>
      <c r="WZ46" s="195"/>
      <c r="XA46" s="195"/>
      <c r="XB46" s="195"/>
      <c r="XC46" s="195"/>
      <c r="XD46" s="195"/>
      <c r="XE46" s="195"/>
      <c r="XF46" s="195"/>
      <c r="XG46" s="195"/>
      <c r="XH46" s="195"/>
      <c r="XI46" s="195"/>
      <c r="XJ46" s="195"/>
      <c r="XK46" s="195"/>
      <c r="XL46" s="195"/>
      <c r="XM46" s="195"/>
      <c r="XN46" s="195"/>
      <c r="XO46" s="195"/>
      <c r="XP46" s="195"/>
      <c r="XQ46" s="195"/>
      <c r="XR46" s="195"/>
      <c r="XS46" s="195"/>
      <c r="XT46" s="195"/>
      <c r="XU46" s="195"/>
      <c r="XV46" s="195"/>
      <c r="XW46" s="195"/>
      <c r="XX46" s="195"/>
      <c r="XY46" s="195"/>
      <c r="XZ46" s="195"/>
      <c r="YA46" s="195"/>
      <c r="YB46" s="195"/>
      <c r="YC46" s="195"/>
      <c r="YD46" s="195"/>
      <c r="YE46" s="195"/>
      <c r="YF46" s="195"/>
      <c r="YG46" s="195"/>
      <c r="YH46" s="195"/>
      <c r="YI46" s="195"/>
      <c r="YJ46" s="195"/>
      <c r="YK46" s="195"/>
      <c r="YL46" s="195"/>
      <c r="YM46" s="195"/>
      <c r="YN46" s="195"/>
      <c r="YO46" s="195"/>
      <c r="YP46" s="195"/>
      <c r="YQ46" s="195"/>
      <c r="YR46" s="195"/>
      <c r="YS46" s="195"/>
      <c r="YT46" s="195"/>
      <c r="YU46" s="195"/>
      <c r="YV46" s="195"/>
      <c r="YW46" s="195"/>
      <c r="YX46" s="195"/>
      <c r="YY46" s="195"/>
      <c r="YZ46" s="195"/>
      <c r="ZA46" s="195"/>
      <c r="ZB46" s="195"/>
      <c r="ZC46" s="195"/>
      <c r="ZD46" s="195"/>
      <c r="ZE46" s="195"/>
      <c r="ZF46" s="195"/>
      <c r="ZG46" s="195"/>
      <c r="ZH46" s="195"/>
      <c r="ZI46" s="195"/>
      <c r="ZJ46" s="195"/>
      <c r="ZK46" s="195"/>
      <c r="ZL46" s="195"/>
      <c r="ZM46" s="195"/>
      <c r="ZN46" s="195"/>
      <c r="ZO46" s="195"/>
      <c r="ZP46" s="195"/>
      <c r="ZQ46" s="195"/>
      <c r="ZR46" s="195"/>
      <c r="ZS46" s="195"/>
      <c r="ZT46" s="195"/>
      <c r="ZU46" s="195"/>
      <c r="ZV46" s="195"/>
      <c r="ZW46" s="195"/>
      <c r="ZX46" s="195"/>
      <c r="ZY46" s="195"/>
      <c r="ZZ46" s="195"/>
      <c r="AAA46" s="195"/>
      <c r="AAB46" s="195"/>
      <c r="AAC46" s="195"/>
      <c r="AAD46" s="195"/>
      <c r="AAE46" s="195"/>
      <c r="AAF46" s="195"/>
      <c r="AAG46" s="195"/>
      <c r="AAH46" s="195"/>
      <c r="AAI46" s="195"/>
      <c r="AAJ46" s="195"/>
      <c r="AAK46" s="195"/>
      <c r="AAL46" s="195"/>
      <c r="AAM46" s="195"/>
      <c r="AAN46" s="195"/>
      <c r="AAO46" s="195"/>
      <c r="AAP46" s="195"/>
      <c r="AAQ46" s="195"/>
      <c r="AAR46" s="195"/>
      <c r="AAS46" s="195"/>
      <c r="AAT46" s="195"/>
      <c r="AAU46" s="195"/>
      <c r="AAV46" s="195"/>
      <c r="AAW46" s="195"/>
      <c r="AAX46" s="195"/>
      <c r="AAY46" s="195"/>
      <c r="AAZ46" s="195"/>
      <c r="ABA46" s="195"/>
      <c r="ABB46" s="195"/>
      <c r="ABC46" s="195"/>
      <c r="ABD46" s="195"/>
      <c r="ABE46" s="195"/>
      <c r="ABF46" s="195"/>
      <c r="ABG46" s="195"/>
      <c r="ABH46" s="195"/>
      <c r="ABI46" s="195"/>
      <c r="ABJ46" s="195"/>
      <c r="ABK46" s="195"/>
      <c r="ABL46" s="195"/>
      <c r="ABM46" s="195"/>
      <c r="ABN46" s="195"/>
      <c r="ABO46" s="195"/>
      <c r="ABP46" s="195"/>
      <c r="ABQ46" s="195"/>
      <c r="ABR46" s="195"/>
      <c r="ABS46" s="195"/>
      <c r="ABT46" s="195"/>
      <c r="ABU46" s="195"/>
      <c r="ABV46" s="195"/>
      <c r="ABW46" s="195"/>
      <c r="ABX46" s="195"/>
      <c r="ABY46" s="195"/>
      <c r="ABZ46" s="195"/>
      <c r="ACA46" s="195"/>
      <c r="ACB46" s="195"/>
      <c r="ACC46" s="195"/>
      <c r="ACD46" s="195"/>
      <c r="ACE46" s="195"/>
      <c r="ACF46" s="195"/>
      <c r="ACG46" s="195"/>
      <c r="ACH46" s="195"/>
      <c r="ACI46" s="195"/>
      <c r="ACJ46" s="195"/>
      <c r="ACK46" s="195"/>
      <c r="ACL46" s="195"/>
      <c r="ACM46" s="195"/>
      <c r="ACN46" s="195"/>
      <c r="ACO46" s="195"/>
      <c r="ACP46" s="195"/>
      <c r="ACQ46" s="195"/>
      <c r="ACR46" s="195"/>
      <c r="ACS46" s="195"/>
      <c r="ACT46" s="195"/>
      <c r="ACU46" s="195"/>
      <c r="ACV46" s="195"/>
      <c r="ACW46" s="195"/>
      <c r="ACX46" s="195"/>
      <c r="ACY46" s="195"/>
      <c r="ACZ46" s="195"/>
      <c r="ADA46" s="195"/>
      <c r="ADB46" s="195"/>
      <c r="ADC46" s="195"/>
      <c r="ADD46" s="195"/>
      <c r="ADE46" s="195"/>
      <c r="ADF46" s="195"/>
      <c r="ADG46" s="195"/>
      <c r="ADH46" s="195"/>
      <c r="ADI46" s="195"/>
      <c r="ADJ46" s="195"/>
      <c r="ADK46" s="195"/>
      <c r="ADL46" s="195"/>
      <c r="ADM46" s="195"/>
      <c r="ADN46" s="195"/>
      <c r="ADO46" s="195"/>
      <c r="ADP46" s="195"/>
      <c r="ADQ46" s="195"/>
      <c r="ADR46" s="195"/>
      <c r="ADS46" s="195"/>
      <c r="ADT46" s="195"/>
      <c r="ADU46" s="195"/>
      <c r="ADV46" s="195"/>
      <c r="ADW46" s="195"/>
      <c r="ADX46" s="195"/>
      <c r="ADY46" s="195"/>
      <c r="ADZ46" s="195"/>
      <c r="AEA46" s="195"/>
      <c r="AEB46" s="195"/>
      <c r="AEC46" s="195"/>
      <c r="AED46" s="195"/>
      <c r="AEE46" s="195"/>
      <c r="AEF46" s="195"/>
      <c r="AEG46" s="195"/>
      <c r="AEH46" s="195"/>
      <c r="AEI46" s="195"/>
      <c r="AEJ46" s="195"/>
      <c r="AEK46" s="195"/>
      <c r="AEL46" s="195"/>
      <c r="AEM46" s="195"/>
      <c r="AEN46" s="195"/>
      <c r="AEO46" s="195"/>
      <c r="AEP46" s="195"/>
      <c r="AEQ46" s="195"/>
      <c r="AER46" s="195"/>
      <c r="AES46" s="195"/>
      <c r="AET46" s="195"/>
      <c r="AEU46" s="195"/>
      <c r="AEV46" s="195"/>
      <c r="AEW46" s="195"/>
      <c r="AEX46" s="195"/>
      <c r="AEY46" s="195"/>
      <c r="AEZ46" s="195"/>
      <c r="AFA46" s="195"/>
      <c r="AFB46" s="195"/>
      <c r="AFC46" s="195"/>
      <c r="AFD46" s="195"/>
      <c r="AFE46" s="195"/>
      <c r="AFF46" s="195"/>
      <c r="AFG46" s="195"/>
      <c r="AFH46" s="195"/>
      <c r="AFI46" s="195"/>
      <c r="AFJ46" s="195"/>
      <c r="AFK46" s="195"/>
      <c r="AFL46" s="195"/>
      <c r="AFM46" s="195"/>
      <c r="AFN46" s="195"/>
      <c r="AFO46" s="195"/>
      <c r="AFP46" s="195"/>
      <c r="AFQ46" s="195"/>
      <c r="AFR46" s="195"/>
      <c r="AFS46" s="195"/>
      <c r="AFT46" s="195"/>
      <c r="AFU46" s="195"/>
      <c r="AFV46" s="195"/>
      <c r="AFW46" s="195"/>
      <c r="AFX46" s="195"/>
      <c r="AFY46" s="195"/>
      <c r="AFZ46" s="195"/>
      <c r="AGA46" s="195"/>
      <c r="AGB46" s="195"/>
      <c r="AGC46" s="195"/>
      <c r="AGD46" s="195"/>
      <c r="AGE46" s="195"/>
      <c r="AGF46" s="195"/>
      <c r="AGG46" s="195"/>
      <c r="AGH46" s="195"/>
      <c r="AGI46" s="195"/>
      <c r="AGJ46" s="195"/>
      <c r="AGK46" s="195"/>
      <c r="AGL46" s="195"/>
      <c r="AGM46" s="195"/>
      <c r="AGN46" s="195"/>
      <c r="AGO46" s="195"/>
      <c r="AGP46" s="195"/>
      <c r="AGQ46" s="195"/>
      <c r="AGR46" s="195"/>
      <c r="AGS46" s="195"/>
      <c r="AGT46" s="195"/>
      <c r="AGU46" s="195"/>
      <c r="AGV46" s="195"/>
      <c r="AGW46" s="195"/>
      <c r="AGX46" s="195"/>
      <c r="AGY46" s="195"/>
      <c r="AGZ46" s="195"/>
      <c r="AHA46" s="195"/>
      <c r="AHB46" s="195"/>
      <c r="AHC46" s="195"/>
      <c r="AHD46" s="195"/>
      <c r="AHE46" s="195"/>
      <c r="AHF46" s="195"/>
      <c r="AHG46" s="195"/>
      <c r="AHH46" s="195"/>
      <c r="AHI46" s="195"/>
      <c r="AHJ46" s="195"/>
      <c r="AHK46" s="195"/>
      <c r="AHL46" s="195"/>
      <c r="AHM46" s="195"/>
      <c r="AHN46" s="195"/>
      <c r="AHO46" s="195"/>
      <c r="AHP46" s="195"/>
      <c r="AHQ46" s="195"/>
      <c r="AHR46" s="195"/>
      <c r="AHS46" s="195"/>
      <c r="AHT46" s="195"/>
      <c r="AHU46" s="195"/>
      <c r="AHV46" s="195"/>
      <c r="AHW46" s="195"/>
      <c r="AHX46" s="195"/>
      <c r="AHY46" s="195"/>
      <c r="AHZ46" s="195"/>
      <c r="AIA46" s="195"/>
      <c r="AIB46" s="195"/>
      <c r="AIC46" s="195"/>
      <c r="AID46" s="195"/>
      <c r="AIE46" s="195"/>
      <c r="AIF46" s="195"/>
      <c r="AIG46" s="195"/>
      <c r="AIH46" s="195"/>
      <c r="AII46" s="195"/>
      <c r="AIJ46" s="195"/>
      <c r="AIK46" s="195"/>
      <c r="AIL46" s="195"/>
      <c r="AIM46" s="195"/>
      <c r="AIN46" s="195"/>
      <c r="AIO46" s="195"/>
      <c r="AIP46" s="195"/>
      <c r="AIQ46" s="195"/>
      <c r="AIR46" s="195"/>
      <c r="AIS46" s="195"/>
      <c r="AIT46" s="195"/>
      <c r="AIU46" s="195"/>
      <c r="AIV46" s="195"/>
      <c r="AIW46" s="195"/>
      <c r="AIX46" s="195"/>
      <c r="AIY46" s="195"/>
      <c r="AIZ46" s="195"/>
      <c r="AJA46" s="195"/>
      <c r="AJB46" s="195"/>
      <c r="AJC46" s="195"/>
      <c r="AJD46" s="195"/>
      <c r="AJE46" s="195"/>
      <c r="AJF46" s="195"/>
      <c r="AJG46" s="195"/>
      <c r="AJH46" s="195"/>
      <c r="AJI46" s="195"/>
      <c r="AJJ46" s="195"/>
      <c r="AJK46" s="195"/>
      <c r="AJL46" s="195"/>
      <c r="AJM46" s="195"/>
      <c r="AJN46" s="195"/>
      <c r="AJO46" s="195"/>
      <c r="AJP46" s="195"/>
      <c r="AJQ46" s="195"/>
      <c r="AJR46" s="195"/>
      <c r="AJS46" s="195"/>
      <c r="AJT46" s="195"/>
      <c r="AJU46" s="195"/>
      <c r="AJV46" s="195"/>
      <c r="AJW46" s="195"/>
      <c r="AJX46" s="195"/>
      <c r="AJY46" s="195"/>
      <c r="AJZ46" s="195"/>
      <c r="AKA46" s="195"/>
      <c r="AKB46" s="195"/>
      <c r="AKC46" s="195"/>
      <c r="AKD46" s="195"/>
      <c r="AKE46" s="195"/>
      <c r="AKF46" s="195"/>
      <c r="AKG46" s="195"/>
      <c r="AKH46" s="195"/>
      <c r="AKI46" s="195"/>
      <c r="AKJ46" s="195"/>
      <c r="AKK46" s="195"/>
      <c r="AKL46" s="195"/>
      <c r="AKM46" s="195"/>
      <c r="AKN46" s="195"/>
      <c r="AKO46" s="195"/>
      <c r="AKP46" s="195"/>
      <c r="AKQ46" s="195"/>
      <c r="AKR46" s="195"/>
      <c r="AKS46" s="195"/>
      <c r="AKT46" s="195"/>
      <c r="AKU46" s="195"/>
      <c r="AKV46" s="195"/>
      <c r="AKW46" s="195"/>
      <c r="AKX46" s="195"/>
      <c r="AKY46" s="195"/>
      <c r="AKZ46" s="195"/>
      <c r="ALA46" s="195"/>
      <c r="ALB46" s="195"/>
      <c r="ALC46" s="195"/>
      <c r="ALD46" s="195"/>
      <c r="ALE46" s="195"/>
      <c r="ALF46" s="195"/>
      <c r="ALG46" s="195"/>
      <c r="ALH46" s="195"/>
      <c r="ALI46" s="195"/>
      <c r="ALJ46" s="195"/>
      <c r="ALK46" s="195"/>
      <c r="ALL46" s="195"/>
      <c r="ALM46" s="195"/>
      <c r="ALN46" s="195"/>
      <c r="ALO46" s="195"/>
      <c r="ALP46" s="195"/>
      <c r="ALQ46" s="195"/>
      <c r="ALR46" s="195"/>
      <c r="ALS46" s="195"/>
      <c r="ALT46" s="195"/>
      <c r="ALU46" s="195"/>
      <c r="ALV46" s="195"/>
      <c r="ALW46" s="195"/>
      <c r="ALX46" s="195"/>
      <c r="ALY46" s="195"/>
      <c r="ALZ46" s="195"/>
      <c r="AMA46" s="195"/>
      <c r="AMB46" s="195"/>
      <c r="AMC46" s="195"/>
      <c r="AMD46" s="195"/>
      <c r="AME46" s="195"/>
      <c r="AMF46" s="195"/>
      <c r="AMG46" s="195"/>
      <c r="AMH46" s="195"/>
      <c r="AMI46" s="195"/>
      <c r="AMJ46" s="195"/>
      <c r="AMK46" s="195"/>
      <c r="AML46" s="195"/>
      <c r="AMM46" s="195"/>
      <c r="AMN46" s="195"/>
      <c r="AMO46" s="195"/>
      <c r="AMP46" s="195"/>
      <c r="AMQ46" s="195"/>
      <c r="AMR46" s="195"/>
      <c r="AMS46" s="195"/>
      <c r="AMT46" s="195"/>
      <c r="AMU46" s="195"/>
      <c r="AMV46" s="195"/>
      <c r="AMW46" s="195"/>
      <c r="AMX46" s="195"/>
      <c r="AMY46" s="195"/>
      <c r="AMZ46" s="195"/>
      <c r="ANA46" s="195"/>
      <c r="ANB46" s="195"/>
      <c r="ANC46" s="195"/>
      <c r="AND46" s="195"/>
      <c r="ANE46" s="195"/>
      <c r="ANF46" s="195"/>
      <c r="ANG46" s="195"/>
      <c r="ANH46" s="195"/>
      <c r="ANI46" s="195"/>
      <c r="ANJ46" s="195"/>
      <c r="ANK46" s="195"/>
      <c r="ANL46" s="195"/>
      <c r="ANM46" s="195"/>
      <c r="ANN46" s="195"/>
      <c r="ANO46" s="195"/>
      <c r="ANP46" s="195"/>
      <c r="ANQ46" s="195"/>
      <c r="ANR46" s="195"/>
      <c r="ANS46" s="195"/>
      <c r="ANT46" s="195"/>
      <c r="ANU46" s="195"/>
      <c r="ANV46" s="195"/>
      <c r="ANW46" s="195"/>
      <c r="ANX46" s="195"/>
      <c r="ANY46" s="195"/>
      <c r="ANZ46" s="195"/>
      <c r="AOA46" s="195"/>
      <c r="AOB46" s="195"/>
      <c r="AOC46" s="195"/>
      <c r="AOD46" s="195"/>
      <c r="AOE46" s="195"/>
      <c r="AOF46" s="195"/>
      <c r="AOG46" s="195"/>
      <c r="AOH46" s="195"/>
      <c r="AOI46" s="195"/>
      <c r="AOJ46" s="195"/>
      <c r="AOK46" s="195"/>
      <c r="AOL46" s="195"/>
      <c r="AOM46" s="195"/>
      <c r="AON46" s="195"/>
      <c r="AOO46" s="195"/>
      <c r="AOP46" s="195"/>
      <c r="AOQ46" s="195"/>
      <c r="AOR46" s="195"/>
      <c r="AOS46" s="195"/>
      <c r="AOT46" s="195"/>
      <c r="AOU46" s="195"/>
      <c r="AOV46" s="195"/>
      <c r="AOW46" s="195"/>
      <c r="AOX46" s="195"/>
      <c r="AOY46" s="195"/>
      <c r="AOZ46" s="195"/>
      <c r="APA46" s="195"/>
      <c r="APB46" s="195"/>
      <c r="APC46" s="195"/>
      <c r="APD46" s="195"/>
      <c r="APE46" s="195"/>
      <c r="APF46" s="195"/>
      <c r="APG46" s="195"/>
      <c r="APH46" s="195"/>
      <c r="API46" s="195"/>
      <c r="APJ46" s="195"/>
      <c r="APK46" s="195"/>
      <c r="APL46" s="195"/>
      <c r="APM46" s="195"/>
      <c r="APN46" s="195"/>
      <c r="APO46" s="195"/>
      <c r="APP46" s="195"/>
      <c r="APQ46" s="195"/>
      <c r="APR46" s="195"/>
      <c r="APS46" s="195"/>
      <c r="APT46" s="195"/>
      <c r="APU46" s="195"/>
      <c r="APV46" s="195"/>
      <c r="APW46" s="195"/>
      <c r="APX46" s="195"/>
      <c r="APY46" s="195"/>
      <c r="APZ46" s="195"/>
      <c r="AQA46" s="195"/>
      <c r="AQB46" s="195"/>
      <c r="AQC46" s="195"/>
      <c r="AQD46" s="195"/>
      <c r="AQE46" s="195"/>
      <c r="AQF46" s="195"/>
      <c r="AQG46" s="195"/>
      <c r="AQH46" s="195"/>
      <c r="AQI46" s="195"/>
      <c r="AQJ46" s="195"/>
      <c r="AQK46" s="195"/>
      <c r="AQL46" s="195"/>
      <c r="AQM46" s="195"/>
      <c r="AQN46" s="195"/>
      <c r="AQO46" s="195"/>
      <c r="AQP46" s="195"/>
      <c r="AQQ46" s="195"/>
      <c r="AQR46" s="195"/>
      <c r="AQS46" s="195"/>
      <c r="AQT46" s="195"/>
      <c r="AQU46" s="195"/>
      <c r="AQV46" s="195"/>
      <c r="AQW46" s="195"/>
      <c r="AQX46" s="195"/>
      <c r="AQY46" s="195"/>
      <c r="AQZ46" s="195"/>
      <c r="ARA46" s="195"/>
      <c r="ARB46" s="195"/>
      <c r="ARC46" s="195"/>
      <c r="ARD46" s="195"/>
      <c r="ARE46" s="195"/>
      <c r="ARF46" s="195"/>
      <c r="ARG46" s="195"/>
      <c r="ARH46" s="195"/>
      <c r="ARI46" s="195"/>
      <c r="ARJ46" s="195"/>
      <c r="ARK46" s="195"/>
      <c r="ARL46" s="195"/>
      <c r="ARM46" s="195"/>
      <c r="ARN46" s="195"/>
      <c r="ARO46" s="195"/>
      <c r="ARP46" s="195"/>
      <c r="ARQ46" s="195"/>
      <c r="ARR46" s="195"/>
      <c r="ARS46" s="195"/>
      <c r="ART46" s="195"/>
      <c r="ARU46" s="195"/>
      <c r="ARV46" s="195"/>
      <c r="ARW46" s="195"/>
      <c r="ARX46" s="195"/>
      <c r="ARY46" s="195"/>
      <c r="ARZ46" s="195"/>
      <c r="ASA46" s="195"/>
      <c r="ASB46" s="195"/>
      <c r="ASC46" s="195"/>
      <c r="ASD46" s="195"/>
      <c r="ASE46" s="195"/>
      <c r="ASF46" s="195"/>
      <c r="ASG46" s="195"/>
      <c r="ASH46" s="195"/>
      <c r="ASI46" s="195"/>
      <c r="ASJ46" s="195"/>
      <c r="ASK46" s="195"/>
      <c r="ASL46" s="195"/>
      <c r="ASM46" s="195"/>
      <c r="ASN46" s="195"/>
      <c r="ASO46" s="195"/>
      <c r="ASP46" s="195"/>
      <c r="ASQ46" s="195"/>
      <c r="ASR46" s="195"/>
      <c r="ASS46" s="195"/>
      <c r="AST46" s="195"/>
      <c r="ASU46" s="195"/>
      <c r="ASV46" s="195"/>
      <c r="ASW46" s="195"/>
      <c r="ASX46" s="195"/>
      <c r="ASY46" s="195"/>
      <c r="ASZ46" s="195"/>
      <c r="ATA46" s="195"/>
      <c r="ATB46" s="195"/>
      <c r="ATC46" s="195"/>
      <c r="ATD46" s="195"/>
      <c r="ATE46" s="195"/>
      <c r="ATF46" s="195"/>
      <c r="ATG46" s="195"/>
      <c r="ATH46" s="195"/>
      <c r="ATI46" s="195"/>
      <c r="ATJ46" s="195"/>
      <c r="ATK46" s="195"/>
      <c r="ATL46" s="195"/>
      <c r="ATM46" s="195"/>
      <c r="ATN46" s="195"/>
      <c r="ATO46" s="195"/>
      <c r="ATP46" s="195"/>
      <c r="ATQ46" s="195"/>
      <c r="ATR46" s="195"/>
      <c r="ATS46" s="195"/>
      <c r="ATT46" s="195"/>
      <c r="ATU46" s="195"/>
      <c r="ATV46" s="195"/>
      <c r="ATW46" s="195"/>
      <c r="ATX46" s="195"/>
      <c r="ATY46" s="195"/>
      <c r="ATZ46" s="195"/>
      <c r="AUA46" s="195"/>
      <c r="AUB46" s="195"/>
      <c r="AUC46" s="195"/>
      <c r="AUD46" s="195"/>
      <c r="AUE46" s="195"/>
      <c r="AUF46" s="195"/>
      <c r="AUG46" s="195"/>
      <c r="AUH46" s="195"/>
      <c r="AUI46" s="195"/>
      <c r="AUJ46" s="195"/>
      <c r="AUK46" s="195"/>
      <c r="AUL46" s="195"/>
      <c r="AUM46" s="195"/>
      <c r="AUN46" s="195"/>
      <c r="AUO46" s="195"/>
      <c r="AUP46" s="195"/>
      <c r="AUQ46" s="195"/>
      <c r="AUR46" s="195"/>
      <c r="AUS46" s="195"/>
      <c r="AUT46" s="195"/>
      <c r="AUU46" s="195"/>
      <c r="AUV46" s="195"/>
      <c r="AUW46" s="195"/>
      <c r="AUX46" s="195"/>
      <c r="AUY46" s="195"/>
      <c r="AUZ46" s="195"/>
      <c r="AVA46" s="195"/>
      <c r="AVB46" s="195"/>
      <c r="AVC46" s="195"/>
      <c r="AVD46" s="195"/>
      <c r="AVE46" s="195"/>
      <c r="AVF46" s="195"/>
      <c r="AVG46" s="195"/>
      <c r="AVH46" s="195"/>
      <c r="AVI46" s="195"/>
      <c r="AVJ46" s="195"/>
      <c r="AVK46" s="195"/>
      <c r="AVL46" s="195"/>
      <c r="AVM46" s="195"/>
      <c r="AVN46" s="195"/>
      <c r="AVO46" s="195"/>
      <c r="AVP46" s="195"/>
      <c r="AVQ46" s="195"/>
      <c r="AVR46" s="195"/>
      <c r="AVS46" s="195"/>
      <c r="AVT46" s="195"/>
      <c r="AVU46" s="195"/>
      <c r="AVV46" s="195"/>
      <c r="AVW46" s="195"/>
      <c r="AVX46" s="195"/>
      <c r="AVY46" s="195"/>
      <c r="AVZ46" s="195"/>
      <c r="AWA46" s="195"/>
      <c r="AWB46" s="195"/>
      <c r="AWC46" s="195"/>
      <c r="AWD46" s="195"/>
      <c r="AWE46" s="195"/>
      <c r="AWF46" s="195"/>
      <c r="AWG46" s="195"/>
      <c r="AWH46" s="195"/>
      <c r="AWI46" s="195"/>
      <c r="AWJ46" s="195"/>
      <c r="AWK46" s="195"/>
      <c r="AWL46" s="195"/>
      <c r="AWM46" s="195"/>
      <c r="AWN46" s="195"/>
      <c r="AWO46" s="195"/>
      <c r="AWP46" s="195"/>
      <c r="AWQ46" s="195"/>
      <c r="AWR46" s="195"/>
      <c r="AWS46" s="195"/>
      <c r="AWT46" s="195"/>
      <c r="AWU46" s="195"/>
      <c r="AWV46" s="195"/>
      <c r="AWW46" s="195"/>
      <c r="AWX46" s="195"/>
      <c r="AWY46" s="195"/>
      <c r="AWZ46" s="195"/>
      <c r="AXA46" s="195"/>
      <c r="AXB46" s="195"/>
      <c r="AXC46" s="195"/>
      <c r="AXD46" s="195"/>
      <c r="AXE46" s="195"/>
      <c r="AXF46" s="195"/>
      <c r="AXG46" s="195"/>
      <c r="AXH46" s="195"/>
      <c r="AXI46" s="195"/>
      <c r="AXJ46" s="195"/>
      <c r="AXK46" s="195"/>
      <c r="AXL46" s="195"/>
      <c r="AXM46" s="195"/>
      <c r="AXN46" s="195"/>
      <c r="AXO46" s="195"/>
      <c r="AXP46" s="195"/>
      <c r="AXQ46" s="195"/>
      <c r="AXR46" s="195"/>
      <c r="AXS46" s="195"/>
      <c r="AXT46" s="195"/>
      <c r="AXU46" s="195"/>
      <c r="AXV46" s="195"/>
      <c r="AXW46" s="195"/>
      <c r="AXX46" s="195"/>
      <c r="AXY46" s="195"/>
      <c r="AXZ46" s="195"/>
      <c r="AYA46" s="195"/>
      <c r="AYB46" s="195"/>
      <c r="AYC46" s="195"/>
      <c r="AYD46" s="195"/>
      <c r="AYE46" s="195"/>
      <c r="AYF46" s="195"/>
      <c r="AYG46" s="195"/>
      <c r="AYH46" s="195"/>
      <c r="AYI46" s="195"/>
      <c r="AYJ46" s="195"/>
      <c r="AYK46" s="195"/>
      <c r="AYL46" s="195"/>
      <c r="AYM46" s="195"/>
      <c r="AYN46" s="195"/>
      <c r="AYO46" s="195"/>
      <c r="AYP46" s="195"/>
      <c r="AYQ46" s="195"/>
      <c r="AYR46" s="195"/>
      <c r="AYS46" s="195"/>
      <c r="AYT46" s="195"/>
      <c r="AYU46" s="195"/>
      <c r="AYV46" s="195"/>
      <c r="AYW46" s="195"/>
      <c r="AYX46" s="195"/>
      <c r="AYY46" s="195"/>
      <c r="AYZ46" s="195"/>
      <c r="AZA46" s="195"/>
      <c r="AZB46" s="195"/>
      <c r="AZC46" s="195"/>
      <c r="AZD46" s="195"/>
      <c r="AZE46" s="195"/>
      <c r="AZF46" s="195"/>
      <c r="AZG46" s="195"/>
      <c r="AZH46" s="195"/>
      <c r="AZI46" s="195"/>
      <c r="AZJ46" s="195"/>
      <c r="AZK46" s="195"/>
      <c r="AZL46" s="195"/>
      <c r="AZM46" s="195"/>
      <c r="AZN46" s="195"/>
      <c r="AZO46" s="195"/>
      <c r="AZP46" s="195"/>
      <c r="AZQ46" s="195"/>
      <c r="AZR46" s="195"/>
      <c r="AZS46" s="195"/>
      <c r="AZT46" s="195"/>
      <c r="AZU46" s="195"/>
      <c r="AZV46" s="195"/>
      <c r="AZW46" s="195"/>
      <c r="AZX46" s="195"/>
      <c r="AZY46" s="195"/>
      <c r="AZZ46" s="195"/>
      <c r="BAA46" s="195"/>
      <c r="BAB46" s="195"/>
      <c r="BAC46" s="195"/>
      <c r="BAD46" s="195"/>
      <c r="BAE46" s="195"/>
      <c r="BAF46" s="195"/>
      <c r="BAG46" s="195"/>
      <c r="BAH46" s="195"/>
      <c r="BAI46" s="195"/>
      <c r="BAJ46" s="195"/>
      <c r="BAK46" s="195"/>
      <c r="BAL46" s="195"/>
      <c r="BAM46" s="195"/>
      <c r="BAN46" s="195"/>
      <c r="BAO46" s="195"/>
      <c r="BAP46" s="195"/>
      <c r="BAQ46" s="195"/>
      <c r="BAR46" s="195"/>
      <c r="BAS46" s="195"/>
      <c r="BAT46" s="195"/>
      <c r="BAU46" s="195"/>
      <c r="BAV46" s="195"/>
      <c r="BAW46" s="195"/>
      <c r="BAX46" s="195"/>
      <c r="BAY46" s="195"/>
      <c r="BAZ46" s="195"/>
      <c r="BBA46" s="195"/>
      <c r="BBB46" s="195"/>
      <c r="BBC46" s="195"/>
      <c r="BBD46" s="195"/>
      <c r="BBE46" s="195"/>
      <c r="BBF46" s="195"/>
      <c r="BBG46" s="195"/>
      <c r="BBH46" s="195"/>
      <c r="BBI46" s="195"/>
      <c r="BBJ46" s="195"/>
      <c r="BBK46" s="195"/>
      <c r="BBL46" s="195"/>
      <c r="BBM46" s="195"/>
      <c r="BBN46" s="195"/>
      <c r="BBO46" s="195"/>
      <c r="BBP46" s="195"/>
      <c r="BBQ46" s="195"/>
      <c r="BBR46" s="195"/>
      <c r="BBS46" s="195"/>
      <c r="BBT46" s="195"/>
      <c r="BBU46" s="195"/>
      <c r="BBV46" s="195"/>
      <c r="BBW46" s="195"/>
      <c r="BBX46" s="195"/>
      <c r="BBY46" s="195"/>
      <c r="BBZ46" s="195"/>
      <c r="BCA46" s="195"/>
      <c r="BCB46" s="195"/>
      <c r="BCC46" s="195"/>
      <c r="BCD46" s="195"/>
      <c r="BCE46" s="195"/>
      <c r="BCF46" s="195"/>
      <c r="BCG46" s="195"/>
      <c r="BCH46" s="195"/>
      <c r="BCI46" s="195"/>
      <c r="BCJ46" s="195"/>
      <c r="BCK46" s="195"/>
      <c r="BCL46" s="195"/>
      <c r="BCM46" s="195"/>
      <c r="BCN46" s="195"/>
      <c r="BCO46" s="195"/>
      <c r="BCP46" s="195"/>
      <c r="BCQ46" s="195"/>
      <c r="BCR46" s="195"/>
      <c r="BCS46" s="195"/>
      <c r="BCT46" s="195"/>
      <c r="BCU46" s="195"/>
      <c r="BCV46" s="195"/>
      <c r="BCW46" s="195"/>
      <c r="BCX46" s="195"/>
      <c r="BCY46" s="195"/>
      <c r="BCZ46" s="195"/>
      <c r="BDA46" s="195"/>
      <c r="BDB46" s="195"/>
      <c r="BDC46" s="195"/>
      <c r="BDD46" s="195"/>
      <c r="BDE46" s="195"/>
      <c r="BDF46" s="195"/>
      <c r="BDG46" s="195"/>
      <c r="BDH46" s="195"/>
      <c r="BDI46" s="195"/>
      <c r="BDJ46" s="195"/>
      <c r="BDK46" s="195"/>
      <c r="BDL46" s="195"/>
      <c r="BDM46" s="195"/>
      <c r="BDN46" s="195"/>
      <c r="BDO46" s="195"/>
      <c r="BDP46" s="195"/>
      <c r="BDQ46" s="195"/>
      <c r="BDR46" s="195"/>
      <c r="BDS46" s="195"/>
      <c r="BDT46" s="195"/>
      <c r="BDU46" s="195"/>
      <c r="BDV46" s="195"/>
      <c r="BDW46" s="195"/>
      <c r="BDX46" s="195"/>
      <c r="BDY46" s="195"/>
      <c r="BDZ46" s="195"/>
      <c r="BEA46" s="195"/>
      <c r="BEB46" s="195"/>
      <c r="BEC46" s="195"/>
      <c r="BED46" s="195"/>
      <c r="BEE46" s="195"/>
      <c r="BEF46" s="195"/>
      <c r="BEG46" s="195"/>
      <c r="BEH46" s="195"/>
      <c r="BEI46" s="195"/>
      <c r="BEJ46" s="195"/>
      <c r="BEK46" s="195"/>
      <c r="BEL46" s="195"/>
      <c r="BEM46" s="195"/>
      <c r="BEN46" s="195"/>
      <c r="BEO46" s="195"/>
      <c r="BEP46" s="195"/>
      <c r="BEQ46" s="195"/>
      <c r="BER46" s="195"/>
      <c r="BES46" s="195"/>
      <c r="BET46" s="195"/>
      <c r="BEU46" s="195"/>
      <c r="BEV46" s="195"/>
      <c r="BEW46" s="195"/>
      <c r="BEX46" s="195"/>
      <c r="BEY46" s="195"/>
      <c r="BEZ46" s="195"/>
      <c r="BFA46" s="195"/>
      <c r="BFB46" s="195"/>
      <c r="BFC46" s="195"/>
      <c r="BFD46" s="195"/>
      <c r="BFE46" s="195"/>
      <c r="BFF46" s="195"/>
      <c r="BFG46" s="195"/>
      <c r="BFH46" s="195"/>
      <c r="BFI46" s="195"/>
      <c r="BFJ46" s="195"/>
      <c r="BFK46" s="195"/>
      <c r="BFL46" s="195"/>
      <c r="BFM46" s="195"/>
      <c r="BFN46" s="195"/>
      <c r="BFO46" s="195"/>
      <c r="BFP46" s="195"/>
      <c r="BFQ46" s="195"/>
      <c r="BFR46" s="195"/>
      <c r="BFS46" s="195"/>
      <c r="BFT46" s="195"/>
      <c r="BFU46" s="195"/>
      <c r="BFV46" s="195"/>
      <c r="BFW46" s="195"/>
      <c r="BFX46" s="195"/>
      <c r="BFY46" s="195"/>
      <c r="BFZ46" s="195"/>
      <c r="BGA46" s="195"/>
      <c r="BGB46" s="195"/>
      <c r="BGC46" s="195"/>
      <c r="BGD46" s="195"/>
      <c r="BGE46" s="195"/>
      <c r="BGF46" s="195"/>
      <c r="BGG46" s="195"/>
      <c r="BGH46" s="195"/>
      <c r="BGI46" s="195"/>
      <c r="BGJ46" s="195"/>
      <c r="BGK46" s="195"/>
      <c r="BGL46" s="195"/>
      <c r="BGM46" s="195"/>
      <c r="BGN46" s="195"/>
      <c r="BGO46" s="195"/>
      <c r="BGP46" s="195"/>
      <c r="BGQ46" s="195"/>
      <c r="BGR46" s="195"/>
      <c r="BGS46" s="195"/>
      <c r="BGT46" s="195"/>
      <c r="BGU46" s="195"/>
      <c r="BGV46" s="195"/>
      <c r="BGW46" s="195"/>
      <c r="BGX46" s="195"/>
      <c r="BGY46" s="195"/>
      <c r="BGZ46" s="195"/>
      <c r="BHA46" s="195"/>
      <c r="BHB46" s="195"/>
      <c r="BHC46" s="195"/>
      <c r="BHD46" s="195"/>
      <c r="BHE46" s="195"/>
      <c r="BHF46" s="195"/>
      <c r="BHG46" s="195"/>
      <c r="BHH46" s="195"/>
      <c r="BHI46" s="195"/>
      <c r="BHJ46" s="195"/>
      <c r="BHK46" s="195"/>
      <c r="BHL46" s="195"/>
      <c r="BHM46" s="195"/>
      <c r="BHN46" s="195"/>
      <c r="BHO46" s="195"/>
      <c r="BHP46" s="195"/>
      <c r="BHQ46" s="195"/>
      <c r="BHR46" s="195"/>
      <c r="BHS46" s="195"/>
      <c r="BHT46" s="195"/>
      <c r="BHU46" s="195"/>
      <c r="BHV46" s="195"/>
      <c r="BHW46" s="195"/>
      <c r="BHX46" s="195"/>
      <c r="BHY46" s="195"/>
      <c r="BHZ46" s="195"/>
      <c r="BIA46" s="195"/>
      <c r="BIB46" s="195"/>
      <c r="BIC46" s="195"/>
      <c r="BID46" s="195"/>
      <c r="BIE46" s="195"/>
      <c r="BIF46" s="195"/>
      <c r="BIG46" s="195"/>
      <c r="BIH46" s="195"/>
      <c r="BII46" s="195"/>
      <c r="BIJ46" s="195"/>
      <c r="BIK46" s="195"/>
      <c r="BIL46" s="195"/>
      <c r="BIM46" s="195"/>
      <c r="BIN46" s="195"/>
      <c r="BIO46" s="195"/>
      <c r="BIP46" s="195"/>
      <c r="BIQ46" s="195"/>
      <c r="BIR46" s="195"/>
      <c r="BIS46" s="195"/>
      <c r="BIT46" s="195"/>
      <c r="BIU46" s="195"/>
      <c r="BIV46" s="195"/>
      <c r="BIW46" s="195"/>
      <c r="BIX46" s="195"/>
      <c r="BIY46" s="195"/>
      <c r="BIZ46" s="195"/>
      <c r="BJA46" s="195"/>
      <c r="BJB46" s="195"/>
      <c r="BJC46" s="195"/>
      <c r="BJD46" s="195"/>
      <c r="BJE46" s="195"/>
      <c r="BJF46" s="195"/>
      <c r="BJG46" s="195"/>
      <c r="BJH46" s="195"/>
      <c r="BJI46" s="195"/>
      <c r="BJJ46" s="195"/>
      <c r="BJK46" s="195"/>
      <c r="BJL46" s="195"/>
      <c r="BJM46" s="195"/>
      <c r="BJN46" s="195"/>
      <c r="BJO46" s="195"/>
      <c r="BJP46" s="195"/>
      <c r="BJQ46" s="195"/>
      <c r="BJR46" s="195"/>
      <c r="BJS46" s="195"/>
      <c r="BJT46" s="195"/>
      <c r="BJU46" s="195"/>
      <c r="BJV46" s="195"/>
      <c r="BJW46" s="195"/>
      <c r="BJX46" s="195"/>
      <c r="BJY46" s="195"/>
      <c r="BJZ46" s="195"/>
      <c r="BKA46" s="195"/>
      <c r="BKB46" s="195"/>
      <c r="BKC46" s="195"/>
      <c r="BKD46" s="195"/>
      <c r="BKE46" s="195"/>
      <c r="BKF46" s="195"/>
      <c r="BKG46" s="195"/>
      <c r="BKH46" s="195"/>
      <c r="BKI46" s="195"/>
      <c r="BKJ46" s="195"/>
      <c r="BKK46" s="195"/>
      <c r="BKL46" s="195"/>
      <c r="BKM46" s="195"/>
      <c r="BKN46" s="195"/>
      <c r="BKO46" s="195"/>
      <c r="BKP46" s="195"/>
      <c r="BKQ46" s="195"/>
      <c r="BKR46" s="195"/>
      <c r="BKS46" s="195"/>
      <c r="BKT46" s="195"/>
      <c r="BKU46" s="195"/>
      <c r="BKV46" s="195"/>
      <c r="BKW46" s="195"/>
      <c r="BKX46" s="195"/>
      <c r="BKY46" s="195"/>
      <c r="BKZ46" s="195"/>
      <c r="BLA46" s="195"/>
      <c r="BLB46" s="195"/>
      <c r="BLC46" s="195"/>
      <c r="BLD46" s="195"/>
      <c r="BLE46" s="195"/>
      <c r="BLF46" s="195"/>
      <c r="BLG46" s="195"/>
      <c r="BLH46" s="195"/>
      <c r="BLI46" s="195"/>
      <c r="BLJ46" s="195"/>
      <c r="BLK46" s="195"/>
      <c r="BLL46" s="195"/>
      <c r="BLM46" s="195"/>
      <c r="BLN46" s="195"/>
      <c r="BLO46" s="195"/>
      <c r="BLP46" s="195"/>
      <c r="BLQ46" s="195"/>
      <c r="BLR46" s="195"/>
      <c r="BLS46" s="195"/>
      <c r="BLT46" s="195"/>
      <c r="BLU46" s="195"/>
      <c r="BLV46" s="195"/>
      <c r="BLW46" s="195"/>
      <c r="BLX46" s="195"/>
      <c r="BLY46" s="195"/>
      <c r="BLZ46" s="195"/>
      <c r="BMA46" s="195"/>
      <c r="BMB46" s="195"/>
      <c r="BMC46" s="195"/>
      <c r="BMD46" s="195"/>
      <c r="BME46" s="195"/>
      <c r="BMF46" s="195"/>
      <c r="BMG46" s="195"/>
      <c r="BMH46" s="195"/>
      <c r="BMI46" s="195"/>
      <c r="BMJ46" s="195"/>
      <c r="BMK46" s="195"/>
      <c r="BML46" s="195"/>
      <c r="BMM46" s="195"/>
      <c r="BMN46" s="195"/>
      <c r="BMO46" s="195"/>
      <c r="BMP46" s="195"/>
      <c r="BMQ46" s="195"/>
      <c r="BMR46" s="195"/>
      <c r="BMS46" s="195"/>
      <c r="BMT46" s="195"/>
      <c r="BMU46" s="195"/>
      <c r="BMV46" s="195"/>
      <c r="BMW46" s="195"/>
      <c r="BMX46" s="195"/>
      <c r="BMY46" s="195"/>
      <c r="BMZ46" s="195"/>
      <c r="BNA46" s="195"/>
      <c r="BNB46" s="195"/>
      <c r="BNC46" s="195"/>
      <c r="BND46" s="195"/>
      <c r="BNE46" s="195"/>
      <c r="BNF46" s="195"/>
      <c r="BNG46" s="195"/>
      <c r="BNH46" s="195"/>
      <c r="BNI46" s="195"/>
      <c r="BNJ46" s="195"/>
      <c r="BNK46" s="195"/>
      <c r="BNL46" s="195"/>
      <c r="BNM46" s="195"/>
      <c r="BNN46" s="195"/>
      <c r="BNO46" s="195"/>
      <c r="BNP46" s="195"/>
      <c r="BNQ46" s="195"/>
      <c r="BNR46" s="195"/>
      <c r="BNS46" s="195"/>
      <c r="BNT46" s="195"/>
      <c r="BNU46" s="195"/>
      <c r="BNV46" s="195"/>
      <c r="BNW46" s="195"/>
      <c r="BNX46" s="195"/>
      <c r="BNY46" s="195"/>
      <c r="BNZ46" s="195"/>
      <c r="BOA46" s="195"/>
      <c r="BOB46" s="195"/>
      <c r="BOC46" s="195"/>
      <c r="BOD46" s="195"/>
      <c r="BOE46" s="195"/>
      <c r="BOF46" s="195"/>
      <c r="BOG46" s="195"/>
      <c r="BOH46" s="195"/>
      <c r="BOI46" s="195"/>
      <c r="BOJ46" s="195"/>
      <c r="BOK46" s="195"/>
      <c r="BOL46" s="195"/>
      <c r="BOM46" s="195"/>
      <c r="BON46" s="195"/>
      <c r="BOO46" s="195"/>
      <c r="BOP46" s="195"/>
      <c r="BOQ46" s="195"/>
      <c r="BOR46" s="195"/>
      <c r="BOS46" s="195"/>
      <c r="BOT46" s="195"/>
      <c r="BOU46" s="195"/>
      <c r="BOV46" s="195"/>
      <c r="BOW46" s="195"/>
      <c r="BOX46" s="195"/>
      <c r="BOY46" s="195"/>
      <c r="BOZ46" s="195"/>
      <c r="BPA46" s="195"/>
      <c r="BPB46" s="195"/>
      <c r="BPC46" s="195"/>
      <c r="BPD46" s="195"/>
      <c r="BPE46" s="195"/>
      <c r="BPF46" s="195"/>
      <c r="BPG46" s="195"/>
      <c r="BPH46" s="195"/>
      <c r="BPI46" s="195"/>
      <c r="BPJ46" s="195"/>
      <c r="BPK46" s="195"/>
      <c r="BPL46" s="195"/>
      <c r="BPM46" s="195"/>
      <c r="BPN46" s="195"/>
      <c r="BPO46" s="195"/>
      <c r="BPP46" s="195"/>
      <c r="BPQ46" s="195"/>
      <c r="BPR46" s="195"/>
      <c r="BPS46" s="195"/>
      <c r="BPT46" s="195"/>
      <c r="BPU46" s="195"/>
      <c r="BPV46" s="195"/>
      <c r="BPW46" s="195"/>
      <c r="BPX46" s="195"/>
      <c r="BPY46" s="195"/>
      <c r="BPZ46" s="195"/>
      <c r="BQA46" s="195"/>
      <c r="BQB46" s="195"/>
      <c r="BQC46" s="195"/>
      <c r="BQD46" s="195"/>
      <c r="BQE46" s="195"/>
      <c r="BQF46" s="195"/>
      <c r="BQG46" s="195"/>
      <c r="BQH46" s="195"/>
      <c r="BQI46" s="195"/>
      <c r="BQJ46" s="195"/>
      <c r="BQK46" s="195"/>
      <c r="BQL46" s="195"/>
      <c r="BQM46" s="195"/>
      <c r="BQN46" s="195"/>
      <c r="BQO46" s="195"/>
      <c r="BQP46" s="195"/>
      <c r="BQQ46" s="195"/>
      <c r="BQR46" s="195"/>
      <c r="BQS46" s="195"/>
      <c r="BQT46" s="195"/>
      <c r="BQU46" s="195"/>
      <c r="BQV46" s="195"/>
      <c r="BQW46" s="195"/>
      <c r="BQX46" s="195"/>
      <c r="BQY46" s="195"/>
      <c r="BQZ46" s="195"/>
      <c r="BRA46" s="195"/>
      <c r="BRB46" s="195"/>
      <c r="BRC46" s="195"/>
      <c r="BRD46" s="195"/>
      <c r="BRE46" s="195"/>
      <c r="BRF46" s="195"/>
      <c r="BRG46" s="195"/>
      <c r="BRH46" s="195"/>
      <c r="BRI46" s="195"/>
      <c r="BRJ46" s="195"/>
      <c r="BRK46" s="195"/>
      <c r="BRL46" s="195"/>
      <c r="BRM46" s="195"/>
      <c r="BRN46" s="195"/>
      <c r="BRO46" s="195"/>
      <c r="BRP46" s="195"/>
      <c r="BRQ46" s="195"/>
      <c r="BRR46" s="195"/>
      <c r="BRS46" s="195"/>
      <c r="BRT46" s="195"/>
      <c r="BRU46" s="195"/>
      <c r="BRV46" s="195"/>
      <c r="BRW46" s="195"/>
      <c r="BRX46" s="195"/>
      <c r="BRY46" s="195"/>
      <c r="BRZ46" s="195"/>
      <c r="BSA46" s="195"/>
      <c r="BSB46" s="195"/>
      <c r="BSC46" s="195"/>
      <c r="BSD46" s="195"/>
      <c r="BSE46" s="195"/>
      <c r="BSF46" s="195"/>
      <c r="BSG46" s="195"/>
      <c r="BSH46" s="195"/>
      <c r="BSI46" s="195"/>
      <c r="BSJ46" s="195"/>
      <c r="BSK46" s="195"/>
      <c r="BSL46" s="195"/>
      <c r="BSM46" s="195"/>
      <c r="BSN46" s="195"/>
      <c r="BSO46" s="195"/>
      <c r="BSP46" s="195"/>
      <c r="BSQ46" s="195"/>
      <c r="BSR46" s="195"/>
      <c r="BSS46" s="195"/>
      <c r="BST46" s="195"/>
      <c r="BSU46" s="195"/>
      <c r="BSV46" s="195"/>
      <c r="BSW46" s="195"/>
      <c r="BSX46" s="195"/>
      <c r="BSY46" s="195"/>
      <c r="BSZ46" s="195"/>
      <c r="BTA46" s="195"/>
      <c r="BTB46" s="195"/>
      <c r="BTC46" s="195"/>
      <c r="BTD46" s="195"/>
      <c r="BTE46" s="195"/>
      <c r="BTF46" s="195"/>
      <c r="BTG46" s="195"/>
      <c r="BTH46" s="195"/>
      <c r="BTI46" s="195"/>
      <c r="BTJ46" s="195"/>
      <c r="BTK46" s="195"/>
      <c r="BTL46" s="195"/>
      <c r="BTM46" s="195"/>
      <c r="BTN46" s="195"/>
      <c r="BTO46" s="195"/>
      <c r="BTP46" s="195"/>
      <c r="BTQ46" s="195"/>
      <c r="BTR46" s="195"/>
      <c r="BTS46" s="195"/>
      <c r="BTT46" s="195"/>
      <c r="BTU46" s="195"/>
      <c r="BTV46" s="195"/>
      <c r="BTW46" s="195"/>
      <c r="BTX46" s="195"/>
      <c r="BTY46" s="195"/>
      <c r="BTZ46" s="195"/>
      <c r="BUA46" s="195"/>
      <c r="BUB46" s="195"/>
      <c r="BUC46" s="195"/>
      <c r="BUD46" s="195"/>
      <c r="BUE46" s="195"/>
      <c r="BUF46" s="195"/>
      <c r="BUG46" s="195"/>
      <c r="BUH46" s="195"/>
      <c r="BUI46" s="195"/>
      <c r="BUJ46" s="195"/>
      <c r="BUK46" s="195"/>
      <c r="BUL46" s="195"/>
      <c r="BUM46" s="195"/>
      <c r="BUN46" s="195"/>
      <c r="BUO46" s="195"/>
      <c r="BUP46" s="195"/>
      <c r="BUQ46" s="195"/>
      <c r="BUR46" s="195"/>
      <c r="BUS46" s="195"/>
      <c r="BUT46" s="195"/>
      <c r="BUU46" s="195"/>
      <c r="BUV46" s="195"/>
      <c r="BUW46" s="195"/>
      <c r="BUX46" s="195"/>
      <c r="BUY46" s="195"/>
      <c r="BUZ46" s="195"/>
      <c r="BVA46" s="195"/>
      <c r="BVB46" s="195"/>
      <c r="BVC46" s="195"/>
      <c r="BVD46" s="195"/>
      <c r="BVE46" s="195"/>
      <c r="BVF46" s="195"/>
      <c r="BVG46" s="195"/>
      <c r="BVH46" s="195"/>
      <c r="BVI46" s="195"/>
      <c r="BVJ46" s="195"/>
      <c r="BVK46" s="195"/>
      <c r="BVL46" s="195"/>
      <c r="BVM46" s="195"/>
      <c r="BVN46" s="195"/>
      <c r="BVO46" s="195"/>
      <c r="BVP46" s="195"/>
      <c r="BVQ46" s="195"/>
      <c r="BVR46" s="195"/>
      <c r="BVS46" s="195"/>
      <c r="BVT46" s="195"/>
      <c r="BVU46" s="195"/>
      <c r="BVV46" s="195"/>
      <c r="BVW46" s="195"/>
      <c r="BVX46" s="195"/>
      <c r="BVY46" s="195"/>
      <c r="BVZ46" s="195"/>
      <c r="BWA46" s="195"/>
      <c r="BWB46" s="195"/>
      <c r="BWC46" s="195"/>
      <c r="BWD46" s="195"/>
      <c r="BWE46" s="195"/>
      <c r="BWF46" s="195"/>
      <c r="BWG46" s="195"/>
      <c r="BWH46" s="195"/>
      <c r="BWI46" s="195"/>
      <c r="BWJ46" s="195"/>
      <c r="BWK46" s="195"/>
      <c r="BWL46" s="195"/>
      <c r="BWM46" s="195"/>
      <c r="BWN46" s="195"/>
      <c r="BWO46" s="195"/>
      <c r="BWP46" s="195"/>
      <c r="BWQ46" s="195"/>
      <c r="BWR46" s="195"/>
      <c r="BWS46" s="195"/>
      <c r="BWT46" s="195"/>
      <c r="BWU46" s="195"/>
      <c r="BWV46" s="195"/>
      <c r="BWW46" s="195"/>
      <c r="BWX46" s="195"/>
      <c r="BWY46" s="195"/>
      <c r="BWZ46" s="195"/>
      <c r="BXA46" s="195"/>
      <c r="BXB46" s="195"/>
      <c r="BXC46" s="195"/>
      <c r="BXD46" s="195"/>
      <c r="BXE46" s="195"/>
      <c r="BXF46" s="195"/>
      <c r="BXG46" s="195"/>
      <c r="BXH46" s="195"/>
      <c r="BXI46" s="195"/>
      <c r="BXJ46" s="195"/>
      <c r="BXK46" s="195"/>
      <c r="BXL46" s="195"/>
      <c r="BXM46" s="195"/>
      <c r="BXN46" s="195"/>
      <c r="BXO46" s="195"/>
      <c r="BXP46" s="195"/>
      <c r="BXQ46" s="195"/>
      <c r="BXR46" s="195"/>
      <c r="BXS46" s="195"/>
      <c r="BXT46" s="195"/>
      <c r="BXU46" s="195"/>
      <c r="BXV46" s="195"/>
      <c r="BXW46" s="195"/>
      <c r="BXX46" s="195"/>
      <c r="BXY46" s="195"/>
      <c r="BXZ46" s="195"/>
      <c r="BYA46" s="195"/>
      <c r="BYB46" s="195"/>
      <c r="BYC46" s="195"/>
      <c r="BYD46" s="195"/>
      <c r="BYE46" s="195"/>
      <c r="BYF46" s="195"/>
      <c r="BYG46" s="195"/>
      <c r="BYH46" s="195"/>
      <c r="BYI46" s="195"/>
      <c r="BYJ46" s="195"/>
      <c r="BYK46" s="195"/>
      <c r="BYL46" s="195"/>
      <c r="BYM46" s="195"/>
      <c r="BYN46" s="195"/>
      <c r="BYO46" s="195"/>
      <c r="BYP46" s="195"/>
      <c r="BYQ46" s="195"/>
      <c r="BYR46" s="195"/>
      <c r="BYS46" s="195"/>
      <c r="BYT46" s="195"/>
      <c r="BYU46" s="195"/>
      <c r="BYV46" s="195"/>
      <c r="BYW46" s="195"/>
      <c r="BYX46" s="195"/>
      <c r="BYY46" s="195"/>
      <c r="BYZ46" s="195"/>
      <c r="BZA46" s="195"/>
      <c r="BZB46" s="195"/>
      <c r="BZC46" s="195"/>
      <c r="BZD46" s="195"/>
      <c r="BZE46" s="195"/>
      <c r="BZF46" s="195"/>
      <c r="BZG46" s="195"/>
      <c r="BZH46" s="195"/>
      <c r="BZI46" s="195"/>
      <c r="BZJ46" s="195"/>
      <c r="BZK46" s="195"/>
      <c r="BZL46" s="195"/>
      <c r="BZM46" s="195"/>
      <c r="BZN46" s="195"/>
      <c r="BZO46" s="195"/>
      <c r="BZP46" s="195"/>
      <c r="BZQ46" s="195"/>
      <c r="BZR46" s="195"/>
      <c r="BZS46" s="195"/>
      <c r="BZT46" s="195"/>
      <c r="BZU46" s="195"/>
      <c r="BZV46" s="195"/>
      <c r="BZW46" s="195"/>
      <c r="BZX46" s="195"/>
      <c r="BZY46" s="195"/>
      <c r="BZZ46" s="195"/>
      <c r="CAA46" s="195"/>
      <c r="CAB46" s="195"/>
      <c r="CAC46" s="195"/>
      <c r="CAD46" s="195"/>
      <c r="CAE46" s="195"/>
      <c r="CAF46" s="195"/>
      <c r="CAG46" s="195"/>
      <c r="CAH46" s="195"/>
      <c r="CAI46" s="195"/>
      <c r="CAJ46" s="195"/>
      <c r="CAK46" s="195"/>
      <c r="CAL46" s="195"/>
      <c r="CAM46" s="195"/>
      <c r="CAN46" s="195"/>
      <c r="CAO46" s="195"/>
      <c r="CAP46" s="195"/>
      <c r="CAQ46" s="195"/>
      <c r="CAR46" s="195"/>
      <c r="CAS46" s="195"/>
      <c r="CAT46" s="195"/>
      <c r="CAU46" s="195"/>
      <c r="CAV46" s="195"/>
      <c r="CAW46" s="195"/>
      <c r="CAX46" s="195"/>
      <c r="CAY46" s="195"/>
      <c r="CAZ46" s="195"/>
      <c r="CBA46" s="195"/>
      <c r="CBB46" s="195"/>
      <c r="CBC46" s="195"/>
      <c r="CBD46" s="195"/>
      <c r="CBE46" s="195"/>
      <c r="CBF46" s="195"/>
      <c r="CBG46" s="195"/>
      <c r="CBH46" s="195"/>
      <c r="CBI46" s="195"/>
      <c r="CBJ46" s="195"/>
      <c r="CBK46" s="195"/>
      <c r="CBL46" s="195"/>
      <c r="CBM46" s="195"/>
      <c r="CBN46" s="195"/>
      <c r="CBO46" s="195"/>
      <c r="CBP46" s="195"/>
      <c r="CBQ46" s="195"/>
      <c r="CBR46" s="195"/>
      <c r="CBS46" s="195"/>
      <c r="CBT46" s="195"/>
      <c r="CBU46" s="195"/>
      <c r="CBV46" s="195"/>
      <c r="CBW46" s="195"/>
      <c r="CBX46" s="195"/>
      <c r="CBY46" s="195"/>
      <c r="CBZ46" s="195"/>
      <c r="CCA46" s="195"/>
      <c r="CCB46" s="195"/>
      <c r="CCC46" s="195"/>
      <c r="CCD46" s="195"/>
      <c r="CCE46" s="195"/>
      <c r="CCF46" s="195"/>
      <c r="CCG46" s="195"/>
      <c r="CCH46" s="195"/>
      <c r="CCI46" s="195"/>
      <c r="CCJ46" s="195"/>
      <c r="CCK46" s="195"/>
      <c r="CCL46" s="195"/>
      <c r="CCM46" s="195"/>
      <c r="CCN46" s="195"/>
      <c r="CCO46" s="195"/>
      <c r="CCP46" s="195"/>
      <c r="CCQ46" s="195"/>
      <c r="CCR46" s="195"/>
      <c r="CCS46" s="195"/>
      <c r="CCT46" s="195"/>
      <c r="CCU46" s="195"/>
      <c r="CCV46" s="195"/>
      <c r="CCW46" s="195"/>
      <c r="CCX46" s="195"/>
      <c r="CCY46" s="195"/>
      <c r="CCZ46" s="195"/>
      <c r="CDA46" s="195"/>
      <c r="CDB46" s="195"/>
      <c r="CDC46" s="195"/>
      <c r="CDD46" s="195"/>
      <c r="CDE46" s="195"/>
      <c r="CDF46" s="195"/>
      <c r="CDG46" s="195"/>
      <c r="CDH46" s="195"/>
      <c r="CDI46" s="195"/>
      <c r="CDJ46" s="195"/>
      <c r="CDK46" s="195"/>
      <c r="CDL46" s="195"/>
      <c r="CDM46" s="195"/>
      <c r="CDN46" s="195"/>
      <c r="CDO46" s="195"/>
      <c r="CDP46" s="195"/>
      <c r="CDQ46" s="195"/>
      <c r="CDR46" s="195"/>
      <c r="CDS46" s="195"/>
      <c r="CDT46" s="195"/>
      <c r="CDU46" s="195"/>
      <c r="CDV46" s="195"/>
      <c r="CDW46" s="195"/>
      <c r="CDX46" s="195"/>
      <c r="CDY46" s="195"/>
      <c r="CDZ46" s="195"/>
      <c r="CEA46" s="195"/>
      <c r="CEB46" s="195"/>
      <c r="CEC46" s="195"/>
      <c r="CED46" s="195"/>
      <c r="CEE46" s="195"/>
      <c r="CEF46" s="195"/>
      <c r="CEG46" s="195"/>
      <c r="CEH46" s="195"/>
      <c r="CEI46" s="195"/>
      <c r="CEJ46" s="195"/>
      <c r="CEK46" s="195"/>
      <c r="CEL46" s="195"/>
      <c r="CEM46" s="195"/>
      <c r="CEN46" s="195"/>
      <c r="CEO46" s="195"/>
      <c r="CEP46" s="195"/>
      <c r="CEQ46" s="195"/>
      <c r="CER46" s="195"/>
      <c r="CES46" s="195"/>
      <c r="CET46" s="195"/>
      <c r="CEU46" s="195"/>
      <c r="CEV46" s="195"/>
      <c r="CEW46" s="195"/>
      <c r="CEX46" s="195"/>
      <c r="CEY46" s="195"/>
      <c r="CEZ46" s="195"/>
      <c r="CFA46" s="195"/>
      <c r="CFB46" s="195"/>
      <c r="CFC46" s="195"/>
      <c r="CFD46" s="195"/>
      <c r="CFE46" s="195"/>
      <c r="CFF46" s="195"/>
      <c r="CFG46" s="195"/>
      <c r="CFH46" s="195"/>
      <c r="CFI46" s="195"/>
      <c r="CFJ46" s="195"/>
      <c r="CFK46" s="195"/>
      <c r="CFL46" s="195"/>
      <c r="CFM46" s="195"/>
      <c r="CFN46" s="195"/>
      <c r="CFO46" s="195"/>
      <c r="CFP46" s="195"/>
      <c r="CFQ46" s="195"/>
      <c r="CFR46" s="195"/>
      <c r="CFS46" s="195"/>
      <c r="CFT46" s="195"/>
      <c r="CFU46" s="195"/>
      <c r="CFV46" s="195"/>
      <c r="CFW46" s="195"/>
      <c r="CFX46" s="195"/>
      <c r="CFY46" s="195"/>
      <c r="CFZ46" s="195"/>
      <c r="CGA46" s="195"/>
      <c r="CGB46" s="195"/>
      <c r="CGC46" s="195"/>
      <c r="CGD46" s="195"/>
      <c r="CGE46" s="195"/>
      <c r="CGF46" s="195"/>
      <c r="CGG46" s="195"/>
      <c r="CGH46" s="195"/>
      <c r="CGI46" s="195"/>
      <c r="CGJ46" s="195"/>
      <c r="CGK46" s="195"/>
      <c r="CGL46" s="195"/>
      <c r="CGM46" s="195"/>
      <c r="CGN46" s="195"/>
      <c r="CGO46" s="195"/>
      <c r="CGP46" s="195"/>
      <c r="CGQ46" s="195"/>
      <c r="CGR46" s="195"/>
      <c r="CGS46" s="195"/>
      <c r="CGT46" s="195"/>
      <c r="CGU46" s="195"/>
      <c r="CGV46" s="195"/>
      <c r="CGW46" s="195"/>
      <c r="CGX46" s="195"/>
      <c r="CGY46" s="195"/>
      <c r="CGZ46" s="195"/>
      <c r="CHA46" s="195"/>
      <c r="CHB46" s="195"/>
      <c r="CHC46" s="195"/>
      <c r="CHD46" s="195"/>
      <c r="CHE46" s="195"/>
      <c r="CHF46" s="195"/>
      <c r="CHG46" s="195"/>
      <c r="CHH46" s="195"/>
      <c r="CHI46" s="195"/>
      <c r="CHJ46" s="195"/>
      <c r="CHK46" s="195"/>
      <c r="CHL46" s="195"/>
      <c r="CHM46" s="195"/>
      <c r="CHN46" s="195"/>
      <c r="CHO46" s="195"/>
      <c r="CHP46" s="195"/>
      <c r="CHQ46" s="195"/>
      <c r="CHR46" s="195"/>
      <c r="CHS46" s="195"/>
      <c r="CHT46" s="195"/>
      <c r="CHU46" s="195"/>
      <c r="CHV46" s="195"/>
      <c r="CHW46" s="195"/>
      <c r="CHX46" s="195"/>
      <c r="CHY46" s="195"/>
      <c r="CHZ46" s="195"/>
      <c r="CIA46" s="195"/>
      <c r="CIB46" s="195"/>
      <c r="CIC46" s="195"/>
      <c r="CID46" s="195"/>
      <c r="CIE46" s="195"/>
      <c r="CIF46" s="195"/>
      <c r="CIG46" s="195"/>
      <c r="CIH46" s="195"/>
      <c r="CII46" s="195"/>
      <c r="CIJ46" s="195"/>
      <c r="CIK46" s="195"/>
      <c r="CIL46" s="195"/>
      <c r="CIM46" s="195"/>
      <c r="CIN46" s="195"/>
      <c r="CIO46" s="195"/>
      <c r="CIP46" s="195"/>
      <c r="CIQ46" s="195"/>
      <c r="CIR46" s="195"/>
      <c r="CIS46" s="195"/>
      <c r="CIT46" s="195"/>
      <c r="CIU46" s="195"/>
      <c r="CIV46" s="195"/>
      <c r="CIW46" s="195"/>
      <c r="CIX46" s="195"/>
      <c r="CIY46" s="195"/>
      <c r="CIZ46" s="195"/>
      <c r="CJA46" s="195"/>
      <c r="CJB46" s="195"/>
      <c r="CJC46" s="195"/>
      <c r="CJD46" s="195"/>
      <c r="CJE46" s="195"/>
      <c r="CJF46" s="195"/>
      <c r="CJG46" s="195"/>
      <c r="CJH46" s="195"/>
      <c r="CJI46" s="195"/>
      <c r="CJJ46" s="195"/>
      <c r="CJK46" s="195"/>
      <c r="CJL46" s="195"/>
      <c r="CJM46" s="195"/>
      <c r="CJN46" s="195"/>
      <c r="CJO46" s="195"/>
      <c r="CJP46" s="195"/>
      <c r="CJQ46" s="195"/>
      <c r="CJR46" s="195"/>
      <c r="CJS46" s="195"/>
      <c r="CJT46" s="195"/>
      <c r="CJU46" s="195"/>
      <c r="CJV46" s="195"/>
      <c r="CJW46" s="195"/>
      <c r="CJX46" s="195"/>
      <c r="CJY46" s="195"/>
      <c r="CJZ46" s="195"/>
      <c r="CKA46" s="195"/>
      <c r="CKB46" s="195"/>
      <c r="CKC46" s="195"/>
      <c r="CKD46" s="195"/>
      <c r="CKE46" s="195"/>
      <c r="CKF46" s="195"/>
      <c r="CKG46" s="195"/>
      <c r="CKH46" s="195"/>
      <c r="CKI46" s="195"/>
      <c r="CKJ46" s="195"/>
      <c r="CKK46" s="195"/>
      <c r="CKL46" s="195"/>
      <c r="CKM46" s="195"/>
      <c r="CKN46" s="195"/>
      <c r="CKO46" s="195"/>
      <c r="CKP46" s="195"/>
      <c r="CKQ46" s="195"/>
      <c r="CKR46" s="195"/>
      <c r="CKS46" s="195"/>
      <c r="CKT46" s="195"/>
      <c r="CKU46" s="195"/>
      <c r="CKV46" s="195"/>
      <c r="CKW46" s="195"/>
      <c r="CKX46" s="195"/>
      <c r="CKY46" s="195"/>
      <c r="CKZ46" s="195"/>
      <c r="CLA46" s="195"/>
      <c r="CLB46" s="195"/>
      <c r="CLC46" s="195"/>
      <c r="CLD46" s="195"/>
      <c r="CLE46" s="195"/>
      <c r="CLF46" s="195"/>
      <c r="CLG46" s="195"/>
      <c r="CLH46" s="195"/>
      <c r="CLI46" s="195"/>
      <c r="CLJ46" s="195"/>
      <c r="CLK46" s="195"/>
      <c r="CLL46" s="195"/>
      <c r="CLM46" s="195"/>
      <c r="CLN46" s="195"/>
      <c r="CLO46" s="195"/>
      <c r="CLP46" s="195"/>
      <c r="CLQ46" s="195"/>
      <c r="CLR46" s="195"/>
      <c r="CLS46" s="195"/>
      <c r="CLT46" s="195"/>
      <c r="CLU46" s="195"/>
      <c r="CLV46" s="195"/>
      <c r="CLW46" s="195"/>
      <c r="CLX46" s="195"/>
      <c r="CLY46" s="195"/>
      <c r="CLZ46" s="195"/>
      <c r="CMA46" s="195"/>
      <c r="CMB46" s="195"/>
      <c r="CMC46" s="195"/>
      <c r="CMD46" s="195"/>
      <c r="CME46" s="195"/>
      <c r="CMF46" s="195"/>
      <c r="CMG46" s="195"/>
      <c r="CMH46" s="195"/>
      <c r="CMI46" s="195"/>
      <c r="CMJ46" s="195"/>
      <c r="CMK46" s="195"/>
      <c r="CML46" s="195"/>
      <c r="CMM46" s="195"/>
      <c r="CMN46" s="195"/>
      <c r="CMO46" s="195"/>
      <c r="CMP46" s="195"/>
      <c r="CMQ46" s="195"/>
      <c r="CMR46" s="195"/>
      <c r="CMS46" s="195"/>
      <c r="CMT46" s="195"/>
      <c r="CMU46" s="195"/>
      <c r="CMV46" s="195"/>
      <c r="CMW46" s="195"/>
      <c r="CMX46" s="195"/>
      <c r="CMY46" s="195"/>
      <c r="CMZ46" s="195"/>
      <c r="CNA46" s="195"/>
      <c r="CNB46" s="195"/>
      <c r="CNC46" s="195"/>
      <c r="CND46" s="195"/>
      <c r="CNE46" s="195"/>
      <c r="CNF46" s="195"/>
      <c r="CNG46" s="195"/>
      <c r="CNH46" s="195"/>
      <c r="CNI46" s="195"/>
      <c r="CNJ46" s="195"/>
      <c r="CNK46" s="195"/>
      <c r="CNL46" s="195"/>
      <c r="CNM46" s="195"/>
      <c r="CNN46" s="195"/>
      <c r="CNO46" s="195"/>
      <c r="CNP46" s="195"/>
      <c r="CNQ46" s="195"/>
      <c r="CNR46" s="195"/>
      <c r="CNS46" s="195"/>
      <c r="CNT46" s="195"/>
      <c r="CNU46" s="195"/>
      <c r="CNV46" s="195"/>
      <c r="CNW46" s="195"/>
      <c r="CNX46" s="195"/>
      <c r="CNY46" s="195"/>
      <c r="CNZ46" s="195"/>
      <c r="COA46" s="195"/>
      <c r="COB46" s="195"/>
      <c r="COC46" s="195"/>
      <c r="COD46" s="195"/>
      <c r="COE46" s="195"/>
      <c r="COF46" s="195"/>
      <c r="COG46" s="195"/>
      <c r="COH46" s="195"/>
      <c r="COI46" s="195"/>
      <c r="COJ46" s="195"/>
      <c r="COK46" s="195"/>
      <c r="COL46" s="195"/>
      <c r="COM46" s="195"/>
      <c r="CON46" s="195"/>
      <c r="COO46" s="195"/>
      <c r="COP46" s="195"/>
      <c r="COQ46" s="195"/>
      <c r="COR46" s="195"/>
      <c r="COS46" s="195"/>
      <c r="COT46" s="195"/>
      <c r="COU46" s="195"/>
      <c r="COV46" s="195"/>
      <c r="COW46" s="195"/>
      <c r="COX46" s="195"/>
      <c r="COY46" s="195"/>
      <c r="COZ46" s="195"/>
      <c r="CPA46" s="195"/>
      <c r="CPB46" s="195"/>
      <c r="CPC46" s="195"/>
      <c r="CPD46" s="195"/>
      <c r="CPE46" s="195"/>
      <c r="CPF46" s="195"/>
      <c r="CPG46" s="195"/>
      <c r="CPH46" s="195"/>
      <c r="CPI46" s="195"/>
      <c r="CPJ46" s="195"/>
      <c r="CPK46" s="195"/>
      <c r="CPL46" s="195"/>
      <c r="CPM46" s="195"/>
      <c r="CPN46" s="195"/>
      <c r="CPO46" s="195"/>
      <c r="CPP46" s="195"/>
      <c r="CPQ46" s="195"/>
      <c r="CPR46" s="195"/>
      <c r="CPS46" s="195"/>
      <c r="CPT46" s="195"/>
      <c r="CPU46" s="195"/>
      <c r="CPV46" s="195"/>
      <c r="CPW46" s="195"/>
      <c r="CPX46" s="195"/>
      <c r="CPY46" s="195"/>
      <c r="CPZ46" s="195"/>
      <c r="CQA46" s="195"/>
      <c r="CQB46" s="195"/>
      <c r="CQC46" s="195"/>
      <c r="CQD46" s="195"/>
      <c r="CQE46" s="195"/>
      <c r="CQF46" s="195"/>
      <c r="CQG46" s="195"/>
      <c r="CQH46" s="195"/>
      <c r="CQI46" s="195"/>
      <c r="CQJ46" s="195"/>
      <c r="CQK46" s="195"/>
      <c r="CQL46" s="195"/>
      <c r="CQM46" s="195"/>
      <c r="CQN46" s="195"/>
      <c r="CQO46" s="195"/>
      <c r="CQP46" s="195"/>
      <c r="CQQ46" s="195"/>
      <c r="CQR46" s="195"/>
      <c r="CQS46" s="195"/>
      <c r="CQT46" s="195"/>
      <c r="CQU46" s="195"/>
      <c r="CQV46" s="195"/>
      <c r="CQW46" s="195"/>
      <c r="CQX46" s="195"/>
      <c r="CQY46" s="195"/>
      <c r="CQZ46" s="195"/>
      <c r="CRA46" s="195"/>
      <c r="CRB46" s="195"/>
      <c r="CRC46" s="195"/>
      <c r="CRD46" s="195"/>
      <c r="CRE46" s="195"/>
      <c r="CRF46" s="195"/>
      <c r="CRG46" s="195"/>
      <c r="CRH46" s="195"/>
      <c r="CRI46" s="195"/>
      <c r="CRJ46" s="195"/>
      <c r="CRK46" s="195"/>
      <c r="CRL46" s="195"/>
      <c r="CRM46" s="195"/>
      <c r="CRN46" s="195"/>
      <c r="CRO46" s="195"/>
      <c r="CRP46" s="195"/>
      <c r="CRQ46" s="195"/>
      <c r="CRR46" s="195"/>
      <c r="CRS46" s="195"/>
      <c r="CRT46" s="195"/>
      <c r="CRU46" s="195"/>
      <c r="CRV46" s="195"/>
      <c r="CRW46" s="195"/>
      <c r="CRX46" s="195"/>
      <c r="CRY46" s="195"/>
      <c r="CRZ46" s="195"/>
      <c r="CSA46" s="195"/>
      <c r="CSB46" s="195"/>
      <c r="CSC46" s="195"/>
      <c r="CSD46" s="195"/>
      <c r="CSE46" s="195"/>
      <c r="CSF46" s="195"/>
      <c r="CSG46" s="195"/>
      <c r="CSH46" s="195"/>
      <c r="CSI46" s="195"/>
      <c r="CSJ46" s="195"/>
      <c r="CSK46" s="195"/>
      <c r="CSL46" s="195"/>
      <c r="CSM46" s="195"/>
      <c r="CSN46" s="195"/>
      <c r="CSO46" s="195"/>
      <c r="CSP46" s="195"/>
      <c r="CSQ46" s="195"/>
      <c r="CSR46" s="195"/>
      <c r="CSS46" s="195"/>
      <c r="CST46" s="195"/>
      <c r="CSU46" s="195"/>
      <c r="CSV46" s="195"/>
      <c r="CSW46" s="195"/>
      <c r="CSX46" s="195"/>
      <c r="CSY46" s="195"/>
      <c r="CSZ46" s="195"/>
      <c r="CTA46" s="195"/>
      <c r="CTB46" s="195"/>
      <c r="CTC46" s="195"/>
      <c r="CTD46" s="195"/>
      <c r="CTE46" s="195"/>
      <c r="CTF46" s="195"/>
      <c r="CTG46" s="195"/>
      <c r="CTH46" s="195"/>
      <c r="CTI46" s="195"/>
      <c r="CTJ46" s="195"/>
      <c r="CTK46" s="195"/>
      <c r="CTL46" s="195"/>
      <c r="CTM46" s="195"/>
      <c r="CTN46" s="195"/>
      <c r="CTO46" s="195"/>
      <c r="CTP46" s="195"/>
      <c r="CTQ46" s="195"/>
      <c r="CTR46" s="195"/>
      <c r="CTS46" s="195"/>
      <c r="CTT46" s="195"/>
      <c r="CTU46" s="195"/>
      <c r="CTV46" s="195"/>
      <c r="CTW46" s="195"/>
      <c r="CTX46" s="195"/>
      <c r="CTY46" s="195"/>
      <c r="CTZ46" s="195"/>
      <c r="CUA46" s="195"/>
      <c r="CUB46" s="195"/>
      <c r="CUC46" s="195"/>
      <c r="CUD46" s="195"/>
      <c r="CUE46" s="195"/>
      <c r="CUF46" s="195"/>
      <c r="CUG46" s="195"/>
      <c r="CUH46" s="195"/>
      <c r="CUI46" s="195"/>
      <c r="CUJ46" s="195"/>
      <c r="CUK46" s="195"/>
      <c r="CUL46" s="195"/>
      <c r="CUM46" s="195"/>
      <c r="CUN46" s="195"/>
      <c r="CUO46" s="195"/>
      <c r="CUP46" s="195"/>
      <c r="CUQ46" s="195"/>
      <c r="CUR46" s="195"/>
      <c r="CUS46" s="195"/>
      <c r="CUT46" s="195"/>
      <c r="CUU46" s="195"/>
      <c r="CUV46" s="195"/>
      <c r="CUW46" s="195"/>
      <c r="CUX46" s="195"/>
      <c r="CUY46" s="195"/>
      <c r="CUZ46" s="195"/>
      <c r="CVA46" s="195"/>
      <c r="CVB46" s="195"/>
      <c r="CVC46" s="195"/>
      <c r="CVD46" s="195"/>
      <c r="CVE46" s="195"/>
      <c r="CVF46" s="195"/>
      <c r="CVG46" s="195"/>
      <c r="CVH46" s="195"/>
      <c r="CVI46" s="195"/>
      <c r="CVJ46" s="195"/>
      <c r="CVK46" s="195"/>
      <c r="CVL46" s="195"/>
      <c r="CVM46" s="195"/>
      <c r="CVN46" s="195"/>
      <c r="CVO46" s="195"/>
      <c r="CVP46" s="195"/>
      <c r="CVQ46" s="195"/>
      <c r="CVR46" s="195"/>
      <c r="CVS46" s="195"/>
      <c r="CVT46" s="195"/>
      <c r="CVU46" s="195"/>
      <c r="CVV46" s="195"/>
      <c r="CVW46" s="195"/>
      <c r="CVX46" s="195"/>
      <c r="CVY46" s="195"/>
      <c r="CVZ46" s="195"/>
      <c r="CWA46" s="195"/>
      <c r="CWB46" s="195"/>
      <c r="CWC46" s="195"/>
      <c r="CWD46" s="195"/>
      <c r="CWE46" s="195"/>
      <c r="CWF46" s="195"/>
      <c r="CWG46" s="195"/>
      <c r="CWH46" s="195"/>
      <c r="CWI46" s="195"/>
      <c r="CWJ46" s="195"/>
      <c r="CWK46" s="195"/>
      <c r="CWL46" s="195"/>
      <c r="CWM46" s="195"/>
      <c r="CWN46" s="195"/>
      <c r="CWO46" s="195"/>
      <c r="CWP46" s="195"/>
      <c r="CWQ46" s="195"/>
      <c r="CWR46" s="195"/>
      <c r="CWS46" s="195"/>
      <c r="CWT46" s="195"/>
      <c r="CWU46" s="195"/>
      <c r="CWV46" s="195"/>
      <c r="CWW46" s="195"/>
      <c r="CWX46" s="195"/>
      <c r="CWY46" s="195"/>
      <c r="CWZ46" s="195"/>
      <c r="CXA46" s="195"/>
      <c r="CXB46" s="195"/>
      <c r="CXC46" s="195"/>
      <c r="CXD46" s="195"/>
      <c r="CXE46" s="195"/>
      <c r="CXF46" s="195"/>
      <c r="CXG46" s="195"/>
      <c r="CXH46" s="195"/>
      <c r="CXI46" s="195"/>
      <c r="CXJ46" s="195"/>
      <c r="CXK46" s="195"/>
      <c r="CXL46" s="195"/>
      <c r="CXM46" s="195"/>
      <c r="CXN46" s="195"/>
      <c r="CXO46" s="195"/>
      <c r="CXP46" s="195"/>
      <c r="CXQ46" s="195"/>
      <c r="CXR46" s="195"/>
      <c r="CXS46" s="195"/>
      <c r="CXT46" s="195"/>
      <c r="CXU46" s="195"/>
      <c r="CXV46" s="195"/>
      <c r="CXW46" s="195"/>
      <c r="CXX46" s="195"/>
      <c r="CXY46" s="195"/>
      <c r="CXZ46" s="195"/>
      <c r="CYA46" s="195"/>
      <c r="CYB46" s="195"/>
      <c r="CYC46" s="195"/>
      <c r="CYD46" s="195"/>
      <c r="CYE46" s="195"/>
      <c r="CYF46" s="195"/>
      <c r="CYG46" s="195"/>
      <c r="CYH46" s="195"/>
      <c r="CYI46" s="195"/>
      <c r="CYJ46" s="195"/>
      <c r="CYK46" s="195"/>
      <c r="CYL46" s="195"/>
      <c r="CYM46" s="195"/>
      <c r="CYN46" s="195"/>
      <c r="CYO46" s="195"/>
      <c r="CYP46" s="195"/>
      <c r="CYQ46" s="195"/>
      <c r="CYR46" s="195"/>
      <c r="CYS46" s="195"/>
      <c r="CYT46" s="195"/>
      <c r="CYU46" s="195"/>
      <c r="CYV46" s="195"/>
      <c r="CYW46" s="195"/>
      <c r="CYX46" s="195"/>
      <c r="CYY46" s="195"/>
      <c r="CYZ46" s="195"/>
      <c r="CZA46" s="195"/>
      <c r="CZB46" s="195"/>
      <c r="CZC46" s="195"/>
      <c r="CZD46" s="195"/>
      <c r="CZE46" s="195"/>
      <c r="CZF46" s="195"/>
      <c r="CZG46" s="195"/>
      <c r="CZH46" s="195"/>
      <c r="CZI46" s="195"/>
      <c r="CZJ46" s="195"/>
      <c r="CZK46" s="195"/>
      <c r="CZL46" s="195"/>
      <c r="CZM46" s="195"/>
      <c r="CZN46" s="195"/>
      <c r="CZO46" s="195"/>
      <c r="CZP46" s="195"/>
      <c r="CZQ46" s="195"/>
      <c r="CZR46" s="195"/>
      <c r="CZS46" s="195"/>
      <c r="CZT46" s="195"/>
      <c r="CZU46" s="195"/>
      <c r="CZV46" s="195"/>
      <c r="CZW46" s="195"/>
      <c r="CZX46" s="195"/>
      <c r="CZY46" s="195"/>
      <c r="CZZ46" s="195"/>
      <c r="DAA46" s="195"/>
      <c r="DAB46" s="195"/>
      <c r="DAC46" s="195"/>
      <c r="DAD46" s="195"/>
      <c r="DAE46" s="195"/>
      <c r="DAF46" s="195"/>
      <c r="DAG46" s="195"/>
      <c r="DAH46" s="195"/>
      <c r="DAI46" s="195"/>
      <c r="DAJ46" s="195"/>
      <c r="DAK46" s="195"/>
      <c r="DAL46" s="195"/>
      <c r="DAM46" s="195"/>
      <c r="DAN46" s="195"/>
      <c r="DAO46" s="195"/>
      <c r="DAP46" s="195"/>
      <c r="DAQ46" s="195"/>
      <c r="DAR46" s="195"/>
      <c r="DAS46" s="195"/>
      <c r="DAT46" s="195"/>
      <c r="DAU46" s="195"/>
      <c r="DAV46" s="195"/>
      <c r="DAW46" s="195"/>
      <c r="DAX46" s="195"/>
      <c r="DAY46" s="195"/>
      <c r="DAZ46" s="195"/>
      <c r="DBA46" s="195"/>
      <c r="DBB46" s="195"/>
      <c r="DBC46" s="195"/>
      <c r="DBD46" s="195"/>
      <c r="DBE46" s="195"/>
      <c r="DBF46" s="195"/>
      <c r="DBG46" s="195"/>
      <c r="DBH46" s="195"/>
      <c r="DBI46" s="195"/>
      <c r="DBJ46" s="195"/>
      <c r="DBK46" s="195"/>
      <c r="DBL46" s="195"/>
      <c r="DBM46" s="195"/>
      <c r="DBN46" s="195"/>
      <c r="DBO46" s="195"/>
      <c r="DBP46" s="195"/>
      <c r="DBQ46" s="195"/>
      <c r="DBR46" s="195"/>
      <c r="DBS46" s="195"/>
      <c r="DBT46" s="195"/>
      <c r="DBU46" s="195"/>
      <c r="DBV46" s="195"/>
      <c r="DBW46" s="195"/>
      <c r="DBX46" s="195"/>
      <c r="DBY46" s="195"/>
      <c r="DBZ46" s="195"/>
      <c r="DCA46" s="195"/>
      <c r="DCB46" s="195"/>
      <c r="DCC46" s="195"/>
      <c r="DCD46" s="195"/>
      <c r="DCE46" s="195"/>
      <c r="DCF46" s="195"/>
      <c r="DCG46" s="195"/>
      <c r="DCH46" s="195"/>
      <c r="DCI46" s="195"/>
      <c r="DCJ46" s="195"/>
      <c r="DCK46" s="195"/>
      <c r="DCL46" s="195"/>
      <c r="DCM46" s="195"/>
      <c r="DCN46" s="195"/>
      <c r="DCO46" s="195"/>
      <c r="DCP46" s="195"/>
      <c r="DCQ46" s="195"/>
      <c r="DCR46" s="195"/>
      <c r="DCS46" s="195"/>
      <c r="DCT46" s="195"/>
      <c r="DCU46" s="195"/>
      <c r="DCV46" s="195"/>
      <c r="DCW46" s="195"/>
      <c r="DCX46" s="195"/>
      <c r="DCY46" s="195"/>
      <c r="DCZ46" s="195"/>
      <c r="DDA46" s="195"/>
      <c r="DDB46" s="195"/>
      <c r="DDC46" s="195"/>
      <c r="DDD46" s="195"/>
      <c r="DDE46" s="195"/>
      <c r="DDF46" s="195"/>
      <c r="DDG46" s="195"/>
      <c r="DDH46" s="195"/>
      <c r="DDI46" s="195"/>
      <c r="DDJ46" s="195"/>
      <c r="DDK46" s="195"/>
      <c r="DDL46" s="195"/>
      <c r="DDM46" s="195"/>
      <c r="DDN46" s="195"/>
      <c r="DDO46" s="195"/>
      <c r="DDP46" s="195"/>
      <c r="DDQ46" s="195"/>
      <c r="DDR46" s="195"/>
      <c r="DDS46" s="195"/>
      <c r="DDT46" s="195"/>
      <c r="DDU46" s="195"/>
      <c r="DDV46" s="195"/>
      <c r="DDW46" s="195"/>
      <c r="DDX46" s="195"/>
      <c r="DDY46" s="195"/>
      <c r="DDZ46" s="195"/>
      <c r="DEA46" s="195"/>
      <c r="DEB46" s="195"/>
      <c r="DEC46" s="195"/>
      <c r="DED46" s="195"/>
      <c r="DEE46" s="195"/>
      <c r="DEF46" s="195"/>
      <c r="DEG46" s="195"/>
      <c r="DEH46" s="195"/>
      <c r="DEI46" s="195"/>
      <c r="DEJ46" s="195"/>
      <c r="DEK46" s="195"/>
      <c r="DEL46" s="195"/>
      <c r="DEM46" s="195"/>
      <c r="DEN46" s="195"/>
      <c r="DEO46" s="195"/>
      <c r="DEP46" s="195"/>
      <c r="DEQ46" s="195"/>
      <c r="DER46" s="195"/>
      <c r="DES46" s="195"/>
      <c r="DET46" s="195"/>
      <c r="DEU46" s="195"/>
      <c r="DEV46" s="195"/>
      <c r="DEW46" s="195"/>
      <c r="DEX46" s="195"/>
      <c r="DEY46" s="195"/>
      <c r="DEZ46" s="195"/>
      <c r="DFA46" s="195"/>
      <c r="DFB46" s="195"/>
      <c r="DFC46" s="195"/>
      <c r="DFD46" s="195"/>
      <c r="DFE46" s="195"/>
      <c r="DFF46" s="195"/>
      <c r="DFG46" s="195"/>
      <c r="DFH46" s="195"/>
      <c r="DFI46" s="195"/>
      <c r="DFJ46" s="195"/>
      <c r="DFK46" s="195"/>
      <c r="DFL46" s="195"/>
      <c r="DFM46" s="195"/>
      <c r="DFN46" s="195"/>
      <c r="DFO46" s="195"/>
      <c r="DFP46" s="195"/>
      <c r="DFQ46" s="195"/>
      <c r="DFR46" s="195"/>
      <c r="DFS46" s="195"/>
      <c r="DFT46" s="195"/>
      <c r="DFU46" s="195"/>
      <c r="DFV46" s="195"/>
      <c r="DFW46" s="195"/>
      <c r="DFX46" s="195"/>
      <c r="DFY46" s="195"/>
      <c r="DFZ46" s="195"/>
      <c r="DGA46" s="195"/>
      <c r="DGB46" s="195"/>
      <c r="DGC46" s="195"/>
      <c r="DGD46" s="195"/>
      <c r="DGE46" s="195"/>
      <c r="DGF46" s="195"/>
      <c r="DGG46" s="195"/>
      <c r="DGH46" s="195"/>
      <c r="DGI46" s="195"/>
      <c r="DGJ46" s="195"/>
      <c r="DGK46" s="195"/>
      <c r="DGL46" s="195"/>
      <c r="DGM46" s="195"/>
      <c r="DGN46" s="195"/>
      <c r="DGO46" s="195"/>
      <c r="DGP46" s="195"/>
      <c r="DGQ46" s="195"/>
      <c r="DGR46" s="195"/>
      <c r="DGS46" s="195"/>
      <c r="DGT46" s="195"/>
      <c r="DGU46" s="195"/>
      <c r="DGV46" s="195"/>
      <c r="DGW46" s="195"/>
      <c r="DGX46" s="195"/>
      <c r="DGY46" s="195"/>
      <c r="DGZ46" s="195"/>
      <c r="DHA46" s="195"/>
      <c r="DHB46" s="195"/>
      <c r="DHC46" s="195"/>
      <c r="DHD46" s="195"/>
      <c r="DHE46" s="195"/>
      <c r="DHF46" s="195"/>
      <c r="DHG46" s="195"/>
      <c r="DHH46" s="195"/>
      <c r="DHI46" s="195"/>
      <c r="DHJ46" s="195"/>
      <c r="DHK46" s="195"/>
      <c r="DHL46" s="195"/>
      <c r="DHM46" s="195"/>
      <c r="DHN46" s="195"/>
      <c r="DHO46" s="195"/>
      <c r="DHP46" s="195"/>
      <c r="DHQ46" s="195"/>
      <c r="DHR46" s="195"/>
      <c r="DHS46" s="195"/>
      <c r="DHT46" s="195"/>
      <c r="DHU46" s="195"/>
      <c r="DHV46" s="195"/>
      <c r="DHW46" s="195"/>
      <c r="DHX46" s="195"/>
      <c r="DHY46" s="195"/>
      <c r="DHZ46" s="195"/>
      <c r="DIA46" s="195"/>
      <c r="DIB46" s="195"/>
      <c r="DIC46" s="195"/>
      <c r="DID46" s="195"/>
      <c r="DIE46" s="195"/>
      <c r="DIF46" s="195"/>
      <c r="DIG46" s="195"/>
      <c r="DIH46" s="195"/>
      <c r="DII46" s="195"/>
      <c r="DIJ46" s="195"/>
      <c r="DIK46" s="195"/>
      <c r="DIL46" s="195"/>
      <c r="DIM46" s="195"/>
      <c r="DIN46" s="195"/>
      <c r="DIO46" s="195"/>
      <c r="DIP46" s="195"/>
      <c r="DIQ46" s="195"/>
      <c r="DIR46" s="195"/>
      <c r="DIS46" s="195"/>
      <c r="DIT46" s="195"/>
      <c r="DIU46" s="195"/>
      <c r="DIV46" s="195"/>
      <c r="DIW46" s="195"/>
      <c r="DIX46" s="195"/>
      <c r="DIY46" s="195"/>
      <c r="DIZ46" s="195"/>
      <c r="DJA46" s="195"/>
      <c r="DJB46" s="195"/>
      <c r="DJC46" s="195"/>
      <c r="DJD46" s="195"/>
      <c r="DJE46" s="195"/>
      <c r="DJF46" s="195"/>
      <c r="DJG46" s="195"/>
      <c r="DJH46" s="195"/>
      <c r="DJI46" s="195"/>
      <c r="DJJ46" s="195"/>
      <c r="DJK46" s="195"/>
      <c r="DJL46" s="195"/>
      <c r="DJM46" s="195"/>
      <c r="DJN46" s="195"/>
      <c r="DJO46" s="195"/>
      <c r="DJP46" s="195"/>
      <c r="DJQ46" s="195"/>
      <c r="DJR46" s="195"/>
      <c r="DJS46" s="195"/>
      <c r="DJT46" s="195"/>
      <c r="DJU46" s="195"/>
      <c r="DJV46" s="195"/>
      <c r="DJW46" s="195"/>
      <c r="DJX46" s="195"/>
      <c r="DJY46" s="195"/>
      <c r="DJZ46" s="195"/>
      <c r="DKA46" s="195"/>
      <c r="DKB46" s="195"/>
      <c r="DKC46" s="195"/>
      <c r="DKD46" s="195"/>
      <c r="DKE46" s="195"/>
      <c r="DKF46" s="195"/>
      <c r="DKG46" s="195"/>
      <c r="DKH46" s="195"/>
      <c r="DKI46" s="195"/>
      <c r="DKJ46" s="195"/>
      <c r="DKK46" s="195"/>
      <c r="DKL46" s="195"/>
      <c r="DKM46" s="195"/>
      <c r="DKN46" s="195"/>
      <c r="DKO46" s="195"/>
      <c r="DKP46" s="195"/>
      <c r="DKQ46" s="195"/>
      <c r="DKR46" s="195"/>
      <c r="DKS46" s="195"/>
      <c r="DKT46" s="195"/>
      <c r="DKU46" s="195"/>
      <c r="DKV46" s="195"/>
      <c r="DKW46" s="195"/>
      <c r="DKX46" s="195"/>
      <c r="DKY46" s="195"/>
      <c r="DKZ46" s="195"/>
      <c r="DLA46" s="195"/>
      <c r="DLB46" s="195"/>
      <c r="DLC46" s="195"/>
      <c r="DLD46" s="195"/>
      <c r="DLE46" s="195"/>
      <c r="DLF46" s="195"/>
      <c r="DLG46" s="195"/>
      <c r="DLH46" s="195"/>
      <c r="DLI46" s="195"/>
      <c r="DLJ46" s="195"/>
      <c r="DLK46" s="195"/>
      <c r="DLL46" s="195"/>
      <c r="DLM46" s="195"/>
      <c r="DLN46" s="195"/>
      <c r="DLO46" s="195"/>
      <c r="DLP46" s="195"/>
      <c r="DLQ46" s="195"/>
      <c r="DLR46" s="195"/>
      <c r="DLS46" s="195"/>
      <c r="DLT46" s="195"/>
      <c r="DLU46" s="195"/>
      <c r="DLV46" s="195"/>
      <c r="DLW46" s="195"/>
      <c r="DLX46" s="195"/>
      <c r="DLY46" s="195"/>
      <c r="DLZ46" s="195"/>
      <c r="DMA46" s="195"/>
      <c r="DMB46" s="195"/>
      <c r="DMC46" s="195"/>
      <c r="DMD46" s="195"/>
      <c r="DME46" s="195"/>
      <c r="DMF46" s="195"/>
      <c r="DMG46" s="195"/>
      <c r="DMH46" s="195"/>
      <c r="DMI46" s="195"/>
      <c r="DMJ46" s="195"/>
      <c r="DMK46" s="195"/>
      <c r="DML46" s="195"/>
      <c r="DMM46" s="195"/>
      <c r="DMN46" s="195"/>
      <c r="DMO46" s="195"/>
      <c r="DMP46" s="195"/>
      <c r="DMQ46" s="195"/>
      <c r="DMR46" s="195"/>
      <c r="DMS46" s="195"/>
      <c r="DMT46" s="195"/>
      <c r="DMU46" s="195"/>
      <c r="DMV46" s="195"/>
      <c r="DMW46" s="195"/>
      <c r="DMX46" s="195"/>
      <c r="DMY46" s="195"/>
      <c r="DMZ46" s="195"/>
      <c r="DNA46" s="195"/>
      <c r="DNB46" s="195"/>
      <c r="DNC46" s="195"/>
      <c r="DND46" s="195"/>
      <c r="DNE46" s="195"/>
      <c r="DNF46" s="195"/>
      <c r="DNG46" s="195"/>
      <c r="DNH46" s="195"/>
      <c r="DNI46" s="195"/>
      <c r="DNJ46" s="195"/>
      <c r="DNK46" s="195"/>
      <c r="DNL46" s="195"/>
      <c r="DNM46" s="195"/>
      <c r="DNN46" s="195"/>
      <c r="DNO46" s="195"/>
      <c r="DNP46" s="195"/>
      <c r="DNQ46" s="195"/>
      <c r="DNR46" s="195"/>
      <c r="DNS46" s="195"/>
      <c r="DNT46" s="195"/>
      <c r="DNU46" s="195"/>
      <c r="DNV46" s="195"/>
      <c r="DNW46" s="195"/>
      <c r="DNX46" s="195"/>
      <c r="DNY46" s="195"/>
      <c r="DNZ46" s="195"/>
      <c r="DOA46" s="195"/>
      <c r="DOB46" s="195"/>
      <c r="DOC46" s="195"/>
      <c r="DOD46" s="195"/>
      <c r="DOE46" s="195"/>
      <c r="DOF46" s="195"/>
      <c r="DOG46" s="195"/>
      <c r="DOH46" s="195"/>
      <c r="DOI46" s="195"/>
      <c r="DOJ46" s="195"/>
      <c r="DOK46" s="195"/>
      <c r="DOL46" s="195"/>
      <c r="DOM46" s="195"/>
      <c r="DON46" s="195"/>
      <c r="DOO46" s="195"/>
      <c r="DOP46" s="195"/>
      <c r="DOQ46" s="195"/>
      <c r="DOR46" s="195"/>
      <c r="DOS46" s="195"/>
      <c r="DOT46" s="195"/>
      <c r="DOU46" s="195"/>
      <c r="DOV46" s="195"/>
      <c r="DOW46" s="195"/>
      <c r="DOX46" s="195"/>
      <c r="DOY46" s="195"/>
      <c r="DOZ46" s="195"/>
      <c r="DPA46" s="195"/>
      <c r="DPB46" s="195"/>
      <c r="DPC46" s="195"/>
      <c r="DPD46" s="195"/>
      <c r="DPE46" s="195"/>
      <c r="DPF46" s="195"/>
      <c r="DPG46" s="195"/>
      <c r="DPH46" s="195"/>
      <c r="DPI46" s="195"/>
      <c r="DPJ46" s="195"/>
      <c r="DPK46" s="195"/>
      <c r="DPL46" s="195"/>
      <c r="DPM46" s="195"/>
      <c r="DPN46" s="195"/>
      <c r="DPO46" s="195"/>
      <c r="DPP46" s="195"/>
      <c r="DPQ46" s="195"/>
      <c r="DPR46" s="195"/>
      <c r="DPS46" s="195"/>
      <c r="DPT46" s="195"/>
      <c r="DPU46" s="195"/>
      <c r="DPV46" s="195"/>
      <c r="DPW46" s="195"/>
      <c r="DPX46" s="195"/>
      <c r="DPY46" s="195"/>
      <c r="DPZ46" s="195"/>
      <c r="DQA46" s="195"/>
      <c r="DQB46" s="195"/>
      <c r="DQC46" s="195"/>
      <c r="DQD46" s="195"/>
      <c r="DQE46" s="195"/>
      <c r="DQF46" s="195"/>
      <c r="DQG46" s="195"/>
      <c r="DQH46" s="195"/>
      <c r="DQI46" s="195"/>
      <c r="DQJ46" s="195"/>
      <c r="DQK46" s="195"/>
      <c r="DQL46" s="195"/>
      <c r="DQM46" s="195"/>
      <c r="DQN46" s="195"/>
      <c r="DQO46" s="195"/>
      <c r="DQP46" s="195"/>
      <c r="DQQ46" s="195"/>
      <c r="DQR46" s="195"/>
      <c r="DQS46" s="195"/>
      <c r="DQT46" s="195"/>
      <c r="DQU46" s="195"/>
      <c r="DQV46" s="195"/>
      <c r="DQW46" s="195"/>
      <c r="DQX46" s="195"/>
      <c r="DQY46" s="195"/>
      <c r="DQZ46" s="195"/>
      <c r="DRA46" s="195"/>
      <c r="DRB46" s="195"/>
      <c r="DRC46" s="195"/>
      <c r="DRD46" s="195"/>
      <c r="DRE46" s="195"/>
      <c r="DRF46" s="195"/>
      <c r="DRG46" s="195"/>
      <c r="DRH46" s="195"/>
      <c r="DRI46" s="195"/>
      <c r="DRJ46" s="195"/>
      <c r="DRK46" s="195"/>
      <c r="DRL46" s="195"/>
      <c r="DRM46" s="195"/>
      <c r="DRN46" s="195"/>
      <c r="DRO46" s="195"/>
      <c r="DRP46" s="195"/>
      <c r="DRQ46" s="195"/>
      <c r="DRR46" s="195"/>
      <c r="DRS46" s="195"/>
      <c r="DRT46" s="195"/>
      <c r="DRU46" s="195"/>
      <c r="DRV46" s="195"/>
      <c r="DRW46" s="195"/>
      <c r="DRX46" s="195"/>
      <c r="DRY46" s="195"/>
      <c r="DRZ46" s="195"/>
      <c r="DSA46" s="195"/>
      <c r="DSB46" s="195"/>
      <c r="DSC46" s="195"/>
      <c r="DSD46" s="195"/>
      <c r="DSE46" s="195"/>
      <c r="DSF46" s="195"/>
      <c r="DSG46" s="195"/>
      <c r="DSH46" s="195"/>
      <c r="DSI46" s="195"/>
      <c r="DSJ46" s="195"/>
      <c r="DSK46" s="195"/>
      <c r="DSL46" s="195"/>
      <c r="DSM46" s="195"/>
      <c r="DSN46" s="195"/>
      <c r="DSO46" s="195"/>
      <c r="DSP46" s="195"/>
      <c r="DSQ46" s="195"/>
      <c r="DSR46" s="195"/>
      <c r="DSS46" s="195"/>
      <c r="DST46" s="195"/>
      <c r="DSU46" s="195"/>
      <c r="DSV46" s="195"/>
      <c r="DSW46" s="195"/>
      <c r="DSX46" s="195"/>
      <c r="DSY46" s="195"/>
      <c r="DSZ46" s="195"/>
      <c r="DTA46" s="195"/>
      <c r="DTB46" s="195"/>
      <c r="DTC46" s="195"/>
      <c r="DTD46" s="195"/>
      <c r="DTE46" s="195"/>
      <c r="DTF46" s="195"/>
      <c r="DTG46" s="195"/>
      <c r="DTH46" s="195"/>
      <c r="DTI46" s="195"/>
      <c r="DTJ46" s="195"/>
      <c r="DTK46" s="195"/>
      <c r="DTL46" s="195"/>
      <c r="DTM46" s="195"/>
      <c r="DTN46" s="195"/>
      <c r="DTO46" s="195"/>
      <c r="DTP46" s="195"/>
      <c r="DTQ46" s="195"/>
      <c r="DTR46" s="195"/>
      <c r="DTS46" s="195"/>
      <c r="DTT46" s="195"/>
      <c r="DTU46" s="195"/>
      <c r="DTV46" s="195"/>
      <c r="DTW46" s="195"/>
      <c r="DTX46" s="195"/>
      <c r="DTY46" s="195"/>
      <c r="DTZ46" s="195"/>
      <c r="DUA46" s="195"/>
      <c r="DUB46" s="195"/>
      <c r="DUC46" s="195"/>
      <c r="DUD46" s="195"/>
      <c r="DUE46" s="195"/>
      <c r="DUF46" s="195"/>
      <c r="DUG46" s="195"/>
      <c r="DUH46" s="195"/>
      <c r="DUI46" s="195"/>
      <c r="DUJ46" s="195"/>
      <c r="DUK46" s="195"/>
      <c r="DUL46" s="195"/>
      <c r="DUM46" s="195"/>
      <c r="DUN46" s="195"/>
      <c r="DUO46" s="195"/>
      <c r="DUP46" s="195"/>
      <c r="DUQ46" s="195"/>
      <c r="DUR46" s="195"/>
      <c r="DUS46" s="195"/>
      <c r="DUT46" s="195"/>
      <c r="DUU46" s="195"/>
      <c r="DUV46" s="195"/>
      <c r="DUW46" s="195"/>
      <c r="DUX46" s="195"/>
      <c r="DUY46" s="195"/>
      <c r="DUZ46" s="195"/>
      <c r="DVA46" s="195"/>
      <c r="DVB46" s="195"/>
      <c r="DVC46" s="195"/>
      <c r="DVD46" s="195"/>
      <c r="DVE46" s="195"/>
      <c r="DVF46" s="195"/>
      <c r="DVG46" s="195"/>
      <c r="DVH46" s="195"/>
      <c r="DVI46" s="195"/>
      <c r="DVJ46" s="195"/>
      <c r="DVK46" s="195"/>
      <c r="DVL46" s="195"/>
      <c r="DVM46" s="195"/>
      <c r="DVN46" s="195"/>
      <c r="DVO46" s="195"/>
      <c r="DVP46" s="195"/>
      <c r="DVQ46" s="195"/>
      <c r="DVR46" s="195"/>
      <c r="DVS46" s="195"/>
      <c r="DVT46" s="195"/>
      <c r="DVU46" s="195"/>
      <c r="DVV46" s="195"/>
      <c r="DVW46" s="195"/>
      <c r="DVX46" s="195"/>
      <c r="DVY46" s="195"/>
      <c r="DVZ46" s="195"/>
      <c r="DWA46" s="195"/>
      <c r="DWB46" s="195"/>
      <c r="DWC46" s="195"/>
      <c r="DWD46" s="195"/>
      <c r="DWE46" s="195"/>
      <c r="DWF46" s="195"/>
      <c r="DWG46" s="195"/>
      <c r="DWH46" s="195"/>
      <c r="DWI46" s="195"/>
      <c r="DWJ46" s="195"/>
      <c r="DWK46" s="195"/>
      <c r="DWL46" s="195"/>
      <c r="DWM46" s="195"/>
      <c r="DWN46" s="195"/>
      <c r="DWO46" s="195"/>
      <c r="DWP46" s="195"/>
      <c r="DWQ46" s="195"/>
      <c r="DWR46" s="195"/>
      <c r="DWS46" s="195"/>
      <c r="DWT46" s="195"/>
      <c r="DWU46" s="195"/>
      <c r="DWV46" s="195"/>
      <c r="DWW46" s="195"/>
      <c r="DWX46" s="195"/>
      <c r="DWY46" s="195"/>
      <c r="DWZ46" s="195"/>
      <c r="DXA46" s="195"/>
      <c r="DXB46" s="195"/>
      <c r="DXC46" s="195"/>
      <c r="DXD46" s="195"/>
      <c r="DXE46" s="195"/>
      <c r="DXF46" s="195"/>
      <c r="DXG46" s="195"/>
      <c r="DXH46" s="195"/>
      <c r="DXI46" s="195"/>
      <c r="DXJ46" s="195"/>
      <c r="DXK46" s="195"/>
      <c r="DXL46" s="195"/>
      <c r="DXM46" s="195"/>
      <c r="DXN46" s="195"/>
      <c r="DXO46" s="195"/>
      <c r="DXP46" s="195"/>
      <c r="DXQ46" s="195"/>
      <c r="DXR46" s="195"/>
      <c r="DXS46" s="195"/>
      <c r="DXT46" s="195"/>
      <c r="DXU46" s="195"/>
      <c r="DXV46" s="195"/>
      <c r="DXW46" s="195"/>
      <c r="DXX46" s="195"/>
      <c r="DXY46" s="195"/>
      <c r="DXZ46" s="195"/>
      <c r="DYA46" s="195"/>
      <c r="DYB46" s="195"/>
      <c r="DYC46" s="195"/>
      <c r="DYD46" s="195"/>
      <c r="DYE46" s="195"/>
      <c r="DYF46" s="195"/>
      <c r="DYG46" s="195"/>
      <c r="DYH46" s="195"/>
      <c r="DYI46" s="195"/>
      <c r="DYJ46" s="195"/>
      <c r="DYK46" s="195"/>
      <c r="DYL46" s="195"/>
      <c r="DYM46" s="195"/>
      <c r="DYN46" s="195"/>
      <c r="DYO46" s="195"/>
      <c r="DYP46" s="195"/>
      <c r="DYQ46" s="195"/>
      <c r="DYR46" s="195"/>
      <c r="DYS46" s="195"/>
      <c r="DYT46" s="195"/>
      <c r="DYU46" s="195"/>
      <c r="DYV46" s="195"/>
      <c r="DYW46" s="195"/>
      <c r="DYX46" s="195"/>
      <c r="DYY46" s="195"/>
      <c r="DYZ46" s="195"/>
      <c r="DZA46" s="195"/>
      <c r="DZB46" s="195"/>
      <c r="DZC46" s="195"/>
      <c r="DZD46" s="195"/>
      <c r="DZE46" s="195"/>
      <c r="DZF46" s="195"/>
      <c r="DZG46" s="195"/>
      <c r="DZH46" s="195"/>
      <c r="DZI46" s="195"/>
      <c r="DZJ46" s="195"/>
      <c r="DZK46" s="195"/>
      <c r="DZL46" s="195"/>
      <c r="DZM46" s="195"/>
      <c r="DZN46" s="195"/>
      <c r="DZO46" s="195"/>
      <c r="DZP46" s="195"/>
      <c r="DZQ46" s="195"/>
      <c r="DZR46" s="195"/>
      <c r="DZS46" s="195"/>
      <c r="DZT46" s="195"/>
      <c r="DZU46" s="195"/>
      <c r="DZV46" s="195"/>
      <c r="DZW46" s="195"/>
      <c r="DZX46" s="195"/>
      <c r="DZY46" s="195"/>
      <c r="DZZ46" s="195"/>
      <c r="EAA46" s="195"/>
      <c r="EAB46" s="195"/>
      <c r="EAC46" s="195"/>
      <c r="EAD46" s="195"/>
      <c r="EAE46" s="195"/>
      <c r="EAF46" s="195"/>
      <c r="EAG46" s="195"/>
      <c r="EAH46" s="195"/>
      <c r="EAI46" s="195"/>
      <c r="EAJ46" s="195"/>
      <c r="EAK46" s="195"/>
      <c r="EAL46" s="195"/>
      <c r="EAM46" s="195"/>
      <c r="EAN46" s="195"/>
      <c r="EAO46" s="195"/>
      <c r="EAP46" s="195"/>
      <c r="EAQ46" s="195"/>
      <c r="EAR46" s="195"/>
      <c r="EAS46" s="195"/>
      <c r="EAT46" s="195"/>
      <c r="EAU46" s="195"/>
      <c r="EAV46" s="195"/>
      <c r="EAW46" s="195"/>
      <c r="EAX46" s="195"/>
      <c r="EAY46" s="195"/>
      <c r="EAZ46" s="195"/>
      <c r="EBA46" s="195"/>
      <c r="EBB46" s="195"/>
      <c r="EBC46" s="195"/>
      <c r="EBD46" s="195"/>
      <c r="EBE46" s="195"/>
      <c r="EBF46" s="195"/>
      <c r="EBG46" s="195"/>
      <c r="EBH46" s="195"/>
      <c r="EBI46" s="195"/>
      <c r="EBJ46" s="195"/>
      <c r="EBK46" s="195"/>
      <c r="EBL46" s="195"/>
      <c r="EBM46" s="195"/>
      <c r="EBN46" s="195"/>
      <c r="EBO46" s="195"/>
      <c r="EBP46" s="195"/>
      <c r="EBQ46" s="195"/>
      <c r="EBR46" s="195"/>
      <c r="EBS46" s="195"/>
      <c r="EBT46" s="195"/>
      <c r="EBU46" s="195"/>
      <c r="EBV46" s="195"/>
      <c r="EBW46" s="195"/>
      <c r="EBX46" s="195"/>
      <c r="EBY46" s="195"/>
      <c r="EBZ46" s="195"/>
      <c r="ECA46" s="195"/>
      <c r="ECB46" s="195"/>
      <c r="ECC46" s="195"/>
      <c r="ECD46" s="195"/>
      <c r="ECE46" s="195"/>
      <c r="ECF46" s="195"/>
      <c r="ECG46" s="195"/>
      <c r="ECH46" s="195"/>
      <c r="ECI46" s="195"/>
      <c r="ECJ46" s="195"/>
      <c r="ECK46" s="195"/>
      <c r="ECL46" s="195"/>
      <c r="ECM46" s="195"/>
      <c r="ECN46" s="195"/>
      <c r="ECO46" s="195"/>
      <c r="ECP46" s="195"/>
      <c r="ECQ46" s="195"/>
      <c r="ECR46" s="195"/>
      <c r="ECS46" s="195"/>
      <c r="ECT46" s="195"/>
      <c r="ECU46" s="195"/>
      <c r="ECV46" s="195"/>
      <c r="ECW46" s="195"/>
      <c r="ECX46" s="195"/>
      <c r="ECY46" s="195"/>
      <c r="ECZ46" s="195"/>
      <c r="EDA46" s="195"/>
      <c r="EDB46" s="195"/>
      <c r="EDC46" s="195"/>
      <c r="EDD46" s="195"/>
      <c r="EDE46" s="195"/>
      <c r="EDF46" s="195"/>
      <c r="EDG46" s="195"/>
      <c r="EDH46" s="195"/>
      <c r="EDI46" s="195"/>
      <c r="EDJ46" s="195"/>
      <c r="EDK46" s="195"/>
      <c r="EDL46" s="195"/>
      <c r="EDM46" s="195"/>
      <c r="EDN46" s="195"/>
      <c r="EDO46" s="195"/>
      <c r="EDP46" s="195"/>
      <c r="EDQ46" s="195"/>
      <c r="EDR46" s="195"/>
      <c r="EDS46" s="195"/>
      <c r="EDT46" s="195"/>
      <c r="EDU46" s="195"/>
      <c r="EDV46" s="195"/>
      <c r="EDW46" s="195"/>
      <c r="EDX46" s="195"/>
      <c r="EDY46" s="195"/>
      <c r="EDZ46" s="195"/>
      <c r="EEA46" s="195"/>
      <c r="EEB46" s="195"/>
      <c r="EEC46" s="195"/>
      <c r="EED46" s="195"/>
      <c r="EEE46" s="195"/>
      <c r="EEF46" s="195"/>
      <c r="EEG46" s="195"/>
      <c r="EEH46" s="195"/>
      <c r="EEI46" s="195"/>
      <c r="EEJ46" s="195"/>
      <c r="EEK46" s="195"/>
      <c r="EEL46" s="195"/>
      <c r="EEM46" s="195"/>
      <c r="EEN46" s="195"/>
      <c r="EEO46" s="195"/>
      <c r="EEP46" s="195"/>
      <c r="EEQ46" s="195"/>
      <c r="EER46" s="195"/>
      <c r="EES46" s="195"/>
      <c r="EET46" s="195"/>
      <c r="EEU46" s="195"/>
      <c r="EEV46" s="195"/>
      <c r="EEW46" s="195"/>
      <c r="EEX46" s="195"/>
      <c r="EEY46" s="195"/>
      <c r="EEZ46" s="195"/>
      <c r="EFA46" s="195"/>
      <c r="EFB46" s="195"/>
      <c r="EFC46" s="195"/>
      <c r="EFD46" s="195"/>
      <c r="EFE46" s="195"/>
      <c r="EFF46" s="195"/>
      <c r="EFG46" s="195"/>
      <c r="EFH46" s="195"/>
      <c r="EFI46" s="195"/>
      <c r="EFJ46" s="195"/>
      <c r="EFK46" s="195"/>
      <c r="EFL46" s="195"/>
      <c r="EFM46" s="195"/>
      <c r="EFN46" s="195"/>
      <c r="EFO46" s="195"/>
      <c r="EFP46" s="195"/>
      <c r="EFQ46" s="195"/>
      <c r="EFR46" s="195"/>
      <c r="EFS46" s="195"/>
      <c r="EFT46" s="195"/>
      <c r="EFU46" s="195"/>
      <c r="EFV46" s="195"/>
      <c r="EFW46" s="195"/>
      <c r="EFX46" s="195"/>
      <c r="EFY46" s="195"/>
      <c r="EFZ46" s="195"/>
      <c r="EGA46" s="195"/>
      <c r="EGB46" s="195"/>
      <c r="EGC46" s="195"/>
      <c r="EGD46" s="195"/>
      <c r="EGE46" s="195"/>
      <c r="EGF46" s="195"/>
      <c r="EGG46" s="195"/>
      <c r="EGH46" s="195"/>
      <c r="EGI46" s="195"/>
      <c r="EGJ46" s="195"/>
      <c r="EGK46" s="195"/>
      <c r="EGL46" s="195"/>
      <c r="EGM46" s="195"/>
      <c r="EGN46" s="195"/>
      <c r="EGO46" s="195"/>
      <c r="EGP46" s="195"/>
      <c r="EGQ46" s="195"/>
      <c r="EGR46" s="195"/>
      <c r="EGS46" s="195"/>
      <c r="EGT46" s="195"/>
      <c r="EGU46" s="195"/>
      <c r="EGV46" s="195"/>
      <c r="EGW46" s="195"/>
      <c r="EGX46" s="195"/>
      <c r="EGY46" s="195"/>
      <c r="EGZ46" s="195"/>
      <c r="EHA46" s="195"/>
      <c r="EHB46" s="195"/>
      <c r="EHC46" s="195"/>
      <c r="EHD46" s="195"/>
      <c r="EHE46" s="195"/>
      <c r="EHF46" s="195"/>
      <c r="EHG46" s="195"/>
      <c r="EHH46" s="195"/>
      <c r="EHI46" s="195"/>
      <c r="EHJ46" s="195"/>
      <c r="EHK46" s="195"/>
      <c r="EHL46" s="195"/>
      <c r="EHM46" s="195"/>
      <c r="EHN46" s="195"/>
      <c r="EHO46" s="195"/>
      <c r="EHP46" s="195"/>
      <c r="EHQ46" s="195"/>
      <c r="EHR46" s="195"/>
      <c r="EHS46" s="195"/>
      <c r="EHT46" s="195"/>
      <c r="EHU46" s="195"/>
      <c r="EHV46" s="195"/>
      <c r="EHW46" s="195"/>
      <c r="EHX46" s="195"/>
      <c r="EHY46" s="195"/>
      <c r="EHZ46" s="195"/>
      <c r="EIA46" s="195"/>
      <c r="EIB46" s="195"/>
      <c r="EIC46" s="195"/>
      <c r="EID46" s="195"/>
      <c r="EIE46" s="195"/>
      <c r="EIF46" s="195"/>
      <c r="EIG46" s="195"/>
      <c r="EIH46" s="195"/>
      <c r="EII46" s="195"/>
      <c r="EIJ46" s="195"/>
      <c r="EIK46" s="195"/>
      <c r="EIL46" s="195"/>
      <c r="EIM46" s="195"/>
      <c r="EIN46" s="195"/>
      <c r="EIO46" s="195"/>
      <c r="EIP46" s="195"/>
      <c r="EIQ46" s="195"/>
      <c r="EIR46" s="195"/>
      <c r="EIS46" s="195"/>
      <c r="EIT46" s="195"/>
      <c r="EIU46" s="195"/>
      <c r="EIV46" s="195"/>
      <c r="EIW46" s="195"/>
      <c r="EIX46" s="195"/>
      <c r="EIY46" s="195"/>
      <c r="EIZ46" s="195"/>
      <c r="EJA46" s="195"/>
      <c r="EJB46" s="195"/>
      <c r="EJC46" s="195"/>
      <c r="EJD46" s="195"/>
      <c r="EJE46" s="195"/>
      <c r="EJF46" s="195"/>
      <c r="EJG46" s="195"/>
      <c r="EJH46" s="195"/>
      <c r="EJI46" s="195"/>
      <c r="EJJ46" s="195"/>
      <c r="EJK46" s="195"/>
      <c r="EJL46" s="195"/>
      <c r="EJM46" s="195"/>
      <c r="EJN46" s="195"/>
      <c r="EJO46" s="195"/>
      <c r="EJP46" s="195"/>
      <c r="EJQ46" s="195"/>
      <c r="EJR46" s="195"/>
      <c r="EJS46" s="195"/>
      <c r="EJT46" s="195"/>
      <c r="EJU46" s="195"/>
      <c r="EJV46" s="195"/>
      <c r="EJW46" s="195"/>
      <c r="EJX46" s="195"/>
      <c r="EJY46" s="195"/>
      <c r="EJZ46" s="195"/>
      <c r="EKA46" s="195"/>
      <c r="EKB46" s="195"/>
      <c r="EKC46" s="195"/>
      <c r="EKD46" s="195"/>
      <c r="EKE46" s="195"/>
      <c r="EKF46" s="195"/>
      <c r="EKG46" s="195"/>
      <c r="EKH46" s="195"/>
      <c r="EKI46" s="195"/>
      <c r="EKJ46" s="195"/>
      <c r="EKK46" s="195"/>
      <c r="EKL46" s="195"/>
      <c r="EKM46" s="195"/>
      <c r="EKN46" s="195"/>
      <c r="EKO46" s="195"/>
      <c r="EKP46" s="195"/>
      <c r="EKQ46" s="195"/>
      <c r="EKR46" s="195"/>
      <c r="EKS46" s="195"/>
      <c r="EKT46" s="195"/>
      <c r="EKU46" s="195"/>
      <c r="EKV46" s="195"/>
      <c r="EKW46" s="195"/>
      <c r="EKX46" s="195"/>
      <c r="EKY46" s="195"/>
      <c r="EKZ46" s="195"/>
      <c r="ELA46" s="195"/>
      <c r="ELB46" s="195"/>
      <c r="ELC46" s="195"/>
      <c r="ELD46" s="195"/>
      <c r="ELE46" s="195"/>
      <c r="ELF46" s="195"/>
      <c r="ELG46" s="195"/>
      <c r="ELH46" s="195"/>
      <c r="ELI46" s="195"/>
      <c r="ELJ46" s="195"/>
      <c r="ELK46" s="195"/>
      <c r="ELL46" s="195"/>
      <c r="ELM46" s="195"/>
      <c r="ELN46" s="195"/>
      <c r="ELO46" s="195"/>
      <c r="ELP46" s="195"/>
      <c r="ELQ46" s="195"/>
      <c r="ELR46" s="195"/>
      <c r="ELS46" s="195"/>
      <c r="ELT46" s="195"/>
      <c r="ELU46" s="195"/>
      <c r="ELV46" s="195"/>
      <c r="ELW46" s="195"/>
      <c r="ELX46" s="195"/>
      <c r="ELY46" s="195"/>
      <c r="ELZ46" s="195"/>
      <c r="EMA46" s="195"/>
      <c r="EMB46" s="195"/>
      <c r="EMC46" s="195"/>
      <c r="EMD46" s="195"/>
      <c r="EME46" s="195"/>
      <c r="EMF46" s="195"/>
      <c r="EMG46" s="195"/>
      <c r="EMH46" s="195"/>
      <c r="EMI46" s="195"/>
      <c r="EMJ46" s="195"/>
      <c r="EMK46" s="195"/>
      <c r="EML46" s="195"/>
      <c r="EMM46" s="195"/>
      <c r="EMN46" s="195"/>
      <c r="EMO46" s="195"/>
      <c r="EMP46" s="195"/>
      <c r="EMQ46" s="195"/>
      <c r="EMR46" s="195"/>
      <c r="EMS46" s="195"/>
      <c r="EMT46" s="195"/>
      <c r="EMU46" s="195"/>
      <c r="EMV46" s="195"/>
      <c r="EMW46" s="195"/>
      <c r="EMX46" s="195"/>
      <c r="EMY46" s="195"/>
      <c r="EMZ46" s="195"/>
      <c r="ENA46" s="195"/>
      <c r="ENB46" s="195"/>
      <c r="ENC46" s="195"/>
      <c r="END46" s="195"/>
      <c r="ENE46" s="195"/>
      <c r="ENF46" s="195"/>
      <c r="ENG46" s="195"/>
      <c r="ENH46" s="195"/>
      <c r="ENI46" s="195"/>
      <c r="ENJ46" s="195"/>
      <c r="ENK46" s="195"/>
      <c r="ENL46" s="195"/>
      <c r="ENM46" s="195"/>
      <c r="ENN46" s="195"/>
      <c r="ENO46" s="195"/>
      <c r="ENP46" s="195"/>
      <c r="ENQ46" s="195"/>
      <c r="ENR46" s="195"/>
      <c r="ENS46" s="195"/>
      <c r="ENT46" s="195"/>
      <c r="ENU46" s="195"/>
      <c r="ENV46" s="195"/>
      <c r="ENW46" s="195"/>
      <c r="ENX46" s="195"/>
      <c r="ENY46" s="195"/>
      <c r="ENZ46" s="195"/>
      <c r="EOA46" s="195"/>
      <c r="EOB46" s="195"/>
      <c r="EOC46" s="195"/>
      <c r="EOD46" s="195"/>
      <c r="EOE46" s="195"/>
      <c r="EOF46" s="195"/>
      <c r="EOG46" s="195"/>
      <c r="EOH46" s="195"/>
      <c r="EOI46" s="195"/>
      <c r="EOJ46" s="195"/>
      <c r="EOK46" s="195"/>
      <c r="EOL46" s="195"/>
      <c r="EOM46" s="195"/>
      <c r="EON46" s="195"/>
      <c r="EOO46" s="195"/>
      <c r="EOP46" s="195"/>
      <c r="EOQ46" s="195"/>
      <c r="EOR46" s="195"/>
      <c r="EOS46" s="195"/>
      <c r="EOT46" s="195"/>
      <c r="EOU46" s="195"/>
      <c r="EOV46" s="195"/>
      <c r="EOW46" s="195"/>
      <c r="EOX46" s="195"/>
      <c r="EOY46" s="195"/>
      <c r="EOZ46" s="195"/>
      <c r="EPA46" s="195"/>
      <c r="EPB46" s="195"/>
      <c r="EPC46" s="195"/>
      <c r="EPD46" s="195"/>
      <c r="EPE46" s="195"/>
      <c r="EPF46" s="195"/>
      <c r="EPG46" s="195"/>
      <c r="EPH46" s="195"/>
      <c r="EPI46" s="195"/>
      <c r="EPJ46" s="195"/>
      <c r="EPK46" s="195"/>
      <c r="EPL46" s="195"/>
      <c r="EPM46" s="195"/>
      <c r="EPN46" s="195"/>
      <c r="EPO46" s="195"/>
      <c r="EPP46" s="195"/>
      <c r="EPQ46" s="195"/>
      <c r="EPR46" s="195"/>
      <c r="EPS46" s="195"/>
      <c r="EPT46" s="195"/>
      <c r="EPU46" s="195"/>
      <c r="EPV46" s="195"/>
      <c r="EPW46" s="195"/>
      <c r="EPX46" s="195"/>
      <c r="EPY46" s="195"/>
      <c r="EPZ46" s="195"/>
      <c r="EQA46" s="195"/>
      <c r="EQB46" s="195"/>
      <c r="EQC46" s="195"/>
      <c r="EQD46" s="195"/>
      <c r="EQE46" s="195"/>
      <c r="EQF46" s="195"/>
      <c r="EQG46" s="195"/>
      <c r="EQH46" s="195"/>
      <c r="EQI46" s="195"/>
      <c r="EQJ46" s="195"/>
      <c r="EQK46" s="195"/>
      <c r="EQL46" s="195"/>
      <c r="EQM46" s="195"/>
      <c r="EQN46" s="195"/>
      <c r="EQO46" s="195"/>
      <c r="EQP46" s="195"/>
      <c r="EQQ46" s="195"/>
      <c r="EQR46" s="195"/>
      <c r="EQS46" s="195"/>
      <c r="EQT46" s="195"/>
      <c r="EQU46" s="195"/>
      <c r="EQV46" s="195"/>
      <c r="EQW46" s="195"/>
      <c r="EQX46" s="195"/>
      <c r="EQY46" s="195"/>
      <c r="EQZ46" s="195"/>
      <c r="ERA46" s="195"/>
      <c r="ERB46" s="195"/>
      <c r="ERC46" s="195"/>
      <c r="ERD46" s="195"/>
      <c r="ERE46" s="195"/>
      <c r="ERF46" s="195"/>
      <c r="ERG46" s="195"/>
      <c r="ERH46" s="195"/>
      <c r="ERI46" s="195"/>
      <c r="ERJ46" s="195"/>
      <c r="ERK46" s="195"/>
      <c r="ERL46" s="195"/>
      <c r="ERM46" s="195"/>
      <c r="ERN46" s="195"/>
      <c r="ERO46" s="195"/>
      <c r="ERP46" s="195"/>
      <c r="ERQ46" s="195"/>
      <c r="ERR46" s="195"/>
      <c r="ERS46" s="195"/>
      <c r="ERT46" s="195"/>
      <c r="ERU46" s="195"/>
      <c r="ERV46" s="195"/>
      <c r="ERW46" s="195"/>
      <c r="ERX46" s="195"/>
      <c r="ERY46" s="195"/>
      <c r="ERZ46" s="195"/>
      <c r="ESA46" s="195"/>
      <c r="ESB46" s="195"/>
      <c r="ESC46" s="195"/>
      <c r="ESD46" s="195"/>
      <c r="ESE46" s="195"/>
      <c r="ESF46" s="195"/>
      <c r="ESG46" s="195"/>
      <c r="ESH46" s="195"/>
      <c r="ESI46" s="195"/>
      <c r="ESJ46" s="195"/>
      <c r="ESK46" s="195"/>
      <c r="ESL46" s="195"/>
      <c r="ESM46" s="195"/>
      <c r="ESN46" s="195"/>
      <c r="ESO46" s="195"/>
      <c r="ESP46" s="195"/>
      <c r="ESQ46" s="195"/>
      <c r="ESR46" s="195"/>
      <c r="ESS46" s="195"/>
      <c r="EST46" s="195"/>
      <c r="ESU46" s="195"/>
      <c r="ESV46" s="195"/>
      <c r="ESW46" s="195"/>
      <c r="ESX46" s="195"/>
      <c r="ESY46" s="195"/>
      <c r="ESZ46" s="195"/>
      <c r="ETA46" s="195"/>
      <c r="ETB46" s="195"/>
      <c r="ETC46" s="195"/>
      <c r="ETD46" s="195"/>
      <c r="ETE46" s="195"/>
      <c r="ETF46" s="195"/>
      <c r="ETG46" s="195"/>
      <c r="ETH46" s="195"/>
      <c r="ETI46" s="195"/>
      <c r="ETJ46" s="195"/>
      <c r="ETK46" s="195"/>
      <c r="ETL46" s="195"/>
      <c r="ETM46" s="195"/>
      <c r="ETN46" s="195"/>
      <c r="ETO46" s="195"/>
      <c r="ETP46" s="195"/>
      <c r="ETQ46" s="195"/>
      <c r="ETR46" s="195"/>
      <c r="ETS46" s="195"/>
      <c r="ETT46" s="195"/>
      <c r="ETU46" s="195"/>
      <c r="ETV46" s="195"/>
      <c r="ETW46" s="195"/>
      <c r="ETX46" s="195"/>
      <c r="ETY46" s="195"/>
      <c r="ETZ46" s="195"/>
      <c r="EUA46" s="195"/>
      <c r="EUB46" s="195"/>
      <c r="EUC46" s="195"/>
      <c r="EUD46" s="195"/>
      <c r="EUE46" s="195"/>
      <c r="EUF46" s="195"/>
      <c r="EUG46" s="195"/>
      <c r="EUH46" s="195"/>
      <c r="EUI46" s="195"/>
      <c r="EUJ46" s="195"/>
      <c r="EUK46" s="195"/>
      <c r="EUL46" s="195"/>
      <c r="EUM46" s="195"/>
      <c r="EUN46" s="195"/>
      <c r="EUO46" s="195"/>
      <c r="EUP46" s="195"/>
      <c r="EUQ46" s="195"/>
      <c r="EUR46" s="195"/>
      <c r="EUS46" s="195"/>
      <c r="EUT46" s="195"/>
      <c r="EUU46" s="195"/>
      <c r="EUV46" s="195"/>
      <c r="EUW46" s="195"/>
      <c r="EUX46" s="195"/>
      <c r="EUY46" s="195"/>
      <c r="EUZ46" s="195"/>
      <c r="EVA46" s="195"/>
      <c r="EVB46" s="195"/>
      <c r="EVC46" s="195"/>
      <c r="EVD46" s="195"/>
      <c r="EVE46" s="195"/>
      <c r="EVF46" s="195"/>
      <c r="EVG46" s="195"/>
      <c r="EVH46" s="195"/>
      <c r="EVI46" s="195"/>
      <c r="EVJ46" s="195"/>
      <c r="EVK46" s="195"/>
      <c r="EVL46" s="195"/>
      <c r="EVM46" s="195"/>
      <c r="EVN46" s="195"/>
      <c r="EVO46" s="195"/>
      <c r="EVP46" s="195"/>
      <c r="EVQ46" s="195"/>
      <c r="EVR46" s="195"/>
      <c r="EVS46" s="195"/>
      <c r="EVT46" s="195"/>
      <c r="EVU46" s="195"/>
      <c r="EVV46" s="195"/>
      <c r="EVW46" s="195"/>
      <c r="EVX46" s="195"/>
      <c r="EVY46" s="195"/>
      <c r="EVZ46" s="195"/>
      <c r="EWA46" s="195"/>
      <c r="EWB46" s="195"/>
      <c r="EWC46" s="195"/>
      <c r="EWD46" s="195"/>
      <c r="EWE46" s="195"/>
      <c r="EWF46" s="195"/>
      <c r="EWG46" s="195"/>
      <c r="EWH46" s="195"/>
      <c r="EWI46" s="195"/>
      <c r="EWJ46" s="195"/>
      <c r="EWK46" s="195"/>
      <c r="EWL46" s="195"/>
      <c r="EWM46" s="195"/>
      <c r="EWN46" s="195"/>
      <c r="EWO46" s="195"/>
      <c r="EWP46" s="195"/>
      <c r="EWQ46" s="195"/>
      <c r="EWR46" s="195"/>
      <c r="EWS46" s="195"/>
      <c r="EWT46" s="195"/>
      <c r="EWU46" s="195"/>
      <c r="EWV46" s="195"/>
      <c r="EWW46" s="195"/>
      <c r="EWX46" s="195"/>
      <c r="EWY46" s="195"/>
      <c r="EWZ46" s="195"/>
      <c r="EXA46" s="195"/>
      <c r="EXB46" s="195"/>
      <c r="EXC46" s="195"/>
      <c r="EXD46" s="195"/>
      <c r="EXE46" s="195"/>
      <c r="EXF46" s="195"/>
      <c r="EXG46" s="195"/>
      <c r="EXH46" s="195"/>
      <c r="EXI46" s="195"/>
      <c r="EXJ46" s="195"/>
      <c r="EXK46" s="195"/>
      <c r="EXL46" s="195"/>
      <c r="EXM46" s="195"/>
      <c r="EXN46" s="195"/>
      <c r="EXO46" s="195"/>
      <c r="EXP46" s="195"/>
      <c r="EXQ46" s="195"/>
      <c r="EXR46" s="195"/>
      <c r="EXS46" s="195"/>
      <c r="EXT46" s="195"/>
      <c r="EXU46" s="195"/>
      <c r="EXV46" s="195"/>
      <c r="EXW46" s="195"/>
      <c r="EXX46" s="195"/>
      <c r="EXY46" s="195"/>
      <c r="EXZ46" s="195"/>
      <c r="EYA46" s="195"/>
      <c r="EYB46" s="195"/>
      <c r="EYC46" s="195"/>
      <c r="EYD46" s="195"/>
      <c r="EYE46" s="195"/>
      <c r="EYF46" s="195"/>
      <c r="EYG46" s="195"/>
      <c r="EYH46" s="195"/>
      <c r="EYI46" s="195"/>
      <c r="EYJ46" s="195"/>
      <c r="EYK46" s="195"/>
      <c r="EYL46" s="195"/>
      <c r="EYM46" s="195"/>
      <c r="EYN46" s="195"/>
      <c r="EYO46" s="195"/>
      <c r="EYP46" s="195"/>
      <c r="EYQ46" s="195"/>
      <c r="EYR46" s="195"/>
      <c r="EYS46" s="195"/>
      <c r="EYT46" s="195"/>
      <c r="EYU46" s="195"/>
      <c r="EYV46" s="195"/>
      <c r="EYW46" s="195"/>
      <c r="EYX46" s="195"/>
      <c r="EYY46" s="195"/>
      <c r="EYZ46" s="195"/>
      <c r="EZA46" s="195"/>
      <c r="EZB46" s="195"/>
      <c r="EZC46" s="195"/>
      <c r="EZD46" s="195"/>
      <c r="EZE46" s="195"/>
      <c r="EZF46" s="195"/>
      <c r="EZG46" s="195"/>
      <c r="EZH46" s="195"/>
      <c r="EZI46" s="195"/>
      <c r="EZJ46" s="195"/>
      <c r="EZK46" s="195"/>
      <c r="EZL46" s="195"/>
      <c r="EZM46" s="195"/>
      <c r="EZN46" s="195"/>
      <c r="EZO46" s="195"/>
      <c r="EZP46" s="195"/>
      <c r="EZQ46" s="195"/>
      <c r="EZR46" s="195"/>
      <c r="EZS46" s="195"/>
      <c r="EZT46" s="195"/>
      <c r="EZU46" s="195"/>
      <c r="EZV46" s="195"/>
      <c r="EZW46" s="195"/>
      <c r="EZX46" s="195"/>
      <c r="EZY46" s="195"/>
      <c r="EZZ46" s="195"/>
      <c r="FAA46" s="195"/>
      <c r="FAB46" s="195"/>
      <c r="FAC46" s="195"/>
      <c r="FAD46" s="195"/>
      <c r="FAE46" s="195"/>
      <c r="FAF46" s="195"/>
      <c r="FAG46" s="195"/>
      <c r="FAH46" s="195"/>
      <c r="FAI46" s="195"/>
      <c r="FAJ46" s="195"/>
      <c r="FAK46" s="195"/>
      <c r="FAL46" s="195"/>
      <c r="FAM46" s="195"/>
      <c r="FAN46" s="195"/>
      <c r="FAO46" s="195"/>
      <c r="FAP46" s="195"/>
      <c r="FAQ46" s="195"/>
      <c r="FAR46" s="195"/>
      <c r="FAS46" s="195"/>
      <c r="FAT46" s="195"/>
      <c r="FAU46" s="195"/>
      <c r="FAV46" s="195"/>
      <c r="FAW46" s="195"/>
      <c r="FAX46" s="195"/>
      <c r="FAY46" s="195"/>
      <c r="FAZ46" s="195"/>
      <c r="FBA46" s="195"/>
      <c r="FBB46" s="195"/>
      <c r="FBC46" s="195"/>
      <c r="FBD46" s="195"/>
      <c r="FBE46" s="195"/>
      <c r="FBF46" s="195"/>
      <c r="FBG46" s="195"/>
      <c r="FBH46" s="195"/>
      <c r="FBI46" s="195"/>
      <c r="FBJ46" s="195"/>
      <c r="FBK46" s="195"/>
      <c r="FBL46" s="195"/>
      <c r="FBM46" s="195"/>
      <c r="FBN46" s="195"/>
      <c r="FBO46" s="195"/>
      <c r="FBP46" s="195"/>
      <c r="FBQ46" s="195"/>
      <c r="FBR46" s="195"/>
      <c r="FBS46" s="195"/>
      <c r="FBT46" s="195"/>
      <c r="FBU46" s="195"/>
      <c r="FBV46" s="195"/>
      <c r="FBW46" s="195"/>
      <c r="FBX46" s="195"/>
      <c r="FBY46" s="195"/>
      <c r="FBZ46" s="195"/>
      <c r="FCA46" s="195"/>
      <c r="FCB46" s="195"/>
      <c r="FCC46" s="195"/>
      <c r="FCD46" s="195"/>
      <c r="FCE46" s="195"/>
      <c r="FCF46" s="195"/>
      <c r="FCG46" s="195"/>
      <c r="FCH46" s="195"/>
      <c r="FCI46" s="195"/>
      <c r="FCJ46" s="195"/>
      <c r="FCK46" s="195"/>
      <c r="FCL46" s="195"/>
      <c r="FCM46" s="195"/>
      <c r="FCN46" s="195"/>
      <c r="FCO46" s="195"/>
      <c r="FCP46" s="195"/>
      <c r="FCQ46" s="195"/>
      <c r="FCR46" s="195"/>
      <c r="FCS46" s="195"/>
      <c r="FCT46" s="195"/>
      <c r="FCU46" s="195"/>
      <c r="FCV46" s="195"/>
      <c r="FCW46" s="195"/>
      <c r="FCX46" s="195"/>
      <c r="FCY46" s="195"/>
      <c r="FCZ46" s="195"/>
      <c r="FDA46" s="195"/>
      <c r="FDB46" s="195"/>
      <c r="FDC46" s="195"/>
      <c r="FDD46" s="195"/>
      <c r="FDE46" s="195"/>
      <c r="FDF46" s="195"/>
      <c r="FDG46" s="195"/>
      <c r="FDH46" s="195"/>
      <c r="FDI46" s="195"/>
      <c r="FDJ46" s="195"/>
      <c r="FDK46" s="195"/>
      <c r="FDL46" s="195"/>
      <c r="FDM46" s="195"/>
      <c r="FDN46" s="195"/>
      <c r="FDO46" s="195"/>
      <c r="FDP46" s="195"/>
      <c r="FDQ46" s="195"/>
      <c r="FDR46" s="195"/>
      <c r="FDS46" s="195"/>
      <c r="FDT46" s="195"/>
      <c r="FDU46" s="195"/>
      <c r="FDV46" s="195"/>
      <c r="FDW46" s="195"/>
      <c r="FDX46" s="195"/>
      <c r="FDY46" s="195"/>
      <c r="FDZ46" s="195"/>
      <c r="FEA46" s="195"/>
      <c r="FEB46" s="195"/>
      <c r="FEC46" s="195"/>
      <c r="FED46" s="195"/>
      <c r="FEE46" s="195"/>
      <c r="FEF46" s="195"/>
      <c r="FEG46" s="195"/>
      <c r="FEH46" s="195"/>
      <c r="FEI46" s="195"/>
      <c r="FEJ46" s="195"/>
      <c r="FEK46" s="195"/>
      <c r="FEL46" s="195"/>
      <c r="FEM46" s="195"/>
      <c r="FEN46" s="195"/>
      <c r="FEO46" s="195"/>
      <c r="FEP46" s="195"/>
      <c r="FEQ46" s="195"/>
      <c r="FER46" s="195"/>
      <c r="FES46" s="195"/>
      <c r="FET46" s="195"/>
      <c r="FEU46" s="195"/>
      <c r="FEV46" s="195"/>
      <c r="FEW46" s="195"/>
      <c r="FEX46" s="195"/>
      <c r="FEY46" s="195"/>
      <c r="FEZ46" s="195"/>
      <c r="FFA46" s="195"/>
      <c r="FFB46" s="195"/>
      <c r="FFC46" s="195"/>
      <c r="FFD46" s="195"/>
      <c r="FFE46" s="195"/>
      <c r="FFF46" s="195"/>
      <c r="FFG46" s="195"/>
      <c r="FFH46" s="195"/>
      <c r="FFI46" s="195"/>
      <c r="FFJ46" s="195"/>
      <c r="FFK46" s="195"/>
      <c r="FFL46" s="195"/>
      <c r="FFM46" s="195"/>
      <c r="FFN46" s="195"/>
      <c r="FFO46" s="195"/>
      <c r="FFP46" s="195"/>
      <c r="FFQ46" s="195"/>
      <c r="FFR46" s="195"/>
      <c r="FFS46" s="195"/>
      <c r="FFT46" s="195"/>
      <c r="FFU46" s="195"/>
      <c r="FFV46" s="195"/>
      <c r="FFW46" s="195"/>
      <c r="FFX46" s="195"/>
      <c r="FFY46" s="195"/>
      <c r="FFZ46" s="195"/>
      <c r="FGA46" s="195"/>
      <c r="FGB46" s="195"/>
      <c r="FGC46" s="195"/>
      <c r="FGD46" s="195"/>
      <c r="FGE46" s="195"/>
      <c r="FGF46" s="195"/>
      <c r="FGG46" s="195"/>
      <c r="FGH46" s="195"/>
      <c r="FGI46" s="195"/>
      <c r="FGJ46" s="195"/>
      <c r="FGK46" s="195"/>
      <c r="FGL46" s="195"/>
      <c r="FGM46" s="195"/>
      <c r="FGN46" s="195"/>
      <c r="FGO46" s="195"/>
      <c r="FGP46" s="195"/>
      <c r="FGQ46" s="195"/>
      <c r="FGR46" s="195"/>
      <c r="FGS46" s="195"/>
      <c r="FGT46" s="195"/>
      <c r="FGU46" s="195"/>
      <c r="FGV46" s="195"/>
      <c r="FGW46" s="195"/>
      <c r="FGX46" s="195"/>
      <c r="FGY46" s="195"/>
      <c r="FGZ46" s="195"/>
      <c r="FHA46" s="195"/>
      <c r="FHB46" s="195"/>
      <c r="FHC46" s="195"/>
      <c r="FHD46" s="195"/>
      <c r="FHE46" s="195"/>
      <c r="FHF46" s="195"/>
      <c r="FHG46" s="195"/>
      <c r="FHH46" s="195"/>
      <c r="FHI46" s="195"/>
      <c r="FHJ46" s="195"/>
      <c r="FHK46" s="195"/>
      <c r="FHL46" s="195"/>
      <c r="FHM46" s="195"/>
      <c r="FHN46" s="195"/>
      <c r="FHO46" s="195"/>
      <c r="FHP46" s="195"/>
      <c r="FHQ46" s="195"/>
      <c r="FHR46" s="195"/>
      <c r="FHS46" s="195"/>
      <c r="FHT46" s="195"/>
      <c r="FHU46" s="195"/>
      <c r="FHV46" s="195"/>
      <c r="FHW46" s="195"/>
      <c r="FHX46" s="195"/>
      <c r="FHY46" s="195"/>
      <c r="FHZ46" s="195"/>
      <c r="FIA46" s="195"/>
      <c r="FIB46" s="195"/>
      <c r="FIC46" s="195"/>
      <c r="FID46" s="195"/>
      <c r="FIE46" s="195"/>
      <c r="FIF46" s="195"/>
      <c r="FIG46" s="195"/>
      <c r="FIH46" s="195"/>
      <c r="FII46" s="195"/>
      <c r="FIJ46" s="195"/>
      <c r="FIK46" s="195"/>
      <c r="FIL46" s="195"/>
      <c r="FIM46" s="195"/>
      <c r="FIN46" s="195"/>
      <c r="FIO46" s="195"/>
      <c r="FIP46" s="195"/>
      <c r="FIQ46" s="195"/>
      <c r="FIR46" s="195"/>
      <c r="FIS46" s="195"/>
      <c r="FIT46" s="195"/>
      <c r="FIU46" s="195"/>
      <c r="FIV46" s="195"/>
      <c r="FIW46" s="195"/>
      <c r="FIX46" s="195"/>
      <c r="FIY46" s="195"/>
      <c r="FIZ46" s="195"/>
      <c r="FJA46" s="195"/>
      <c r="FJB46" s="195"/>
      <c r="FJC46" s="195"/>
      <c r="FJD46" s="195"/>
      <c r="FJE46" s="195"/>
      <c r="FJF46" s="195"/>
      <c r="FJG46" s="195"/>
      <c r="FJH46" s="195"/>
      <c r="FJI46" s="195"/>
      <c r="FJJ46" s="195"/>
      <c r="FJK46" s="195"/>
      <c r="FJL46" s="195"/>
      <c r="FJM46" s="195"/>
      <c r="FJN46" s="195"/>
      <c r="FJO46" s="195"/>
      <c r="FJP46" s="195"/>
      <c r="FJQ46" s="195"/>
      <c r="FJR46" s="195"/>
      <c r="FJS46" s="195"/>
      <c r="FJT46" s="195"/>
      <c r="FJU46" s="195"/>
      <c r="FJV46" s="195"/>
      <c r="FJW46" s="195"/>
      <c r="FJX46" s="195"/>
      <c r="FJY46" s="195"/>
      <c r="FJZ46" s="195"/>
      <c r="FKA46" s="195"/>
      <c r="FKB46" s="195"/>
      <c r="FKC46" s="195"/>
      <c r="FKD46" s="195"/>
      <c r="FKE46" s="195"/>
      <c r="FKF46" s="195"/>
      <c r="FKG46" s="195"/>
      <c r="FKH46" s="195"/>
      <c r="FKI46" s="195"/>
      <c r="FKJ46" s="195"/>
      <c r="FKK46" s="195"/>
      <c r="FKL46" s="195"/>
      <c r="FKM46" s="195"/>
      <c r="FKN46" s="195"/>
      <c r="FKO46" s="195"/>
      <c r="FKP46" s="195"/>
      <c r="FKQ46" s="195"/>
      <c r="FKR46" s="195"/>
      <c r="FKS46" s="195"/>
      <c r="FKT46" s="195"/>
      <c r="FKU46" s="195"/>
      <c r="FKV46" s="195"/>
      <c r="FKW46" s="195"/>
      <c r="FKX46" s="195"/>
      <c r="FKY46" s="195"/>
      <c r="FKZ46" s="195"/>
      <c r="FLA46" s="195"/>
      <c r="FLB46" s="195"/>
      <c r="FLC46" s="195"/>
      <c r="FLD46" s="195"/>
      <c r="FLE46" s="195"/>
      <c r="FLF46" s="195"/>
      <c r="FLG46" s="195"/>
      <c r="FLH46" s="195"/>
      <c r="FLI46" s="195"/>
      <c r="FLJ46" s="195"/>
      <c r="FLK46" s="195"/>
      <c r="FLL46" s="195"/>
      <c r="FLM46" s="195"/>
      <c r="FLN46" s="195"/>
      <c r="FLO46" s="195"/>
      <c r="FLP46" s="195"/>
      <c r="FLQ46" s="195"/>
      <c r="FLR46" s="195"/>
      <c r="FLS46" s="195"/>
      <c r="FLT46" s="195"/>
      <c r="FLU46" s="195"/>
      <c r="FLV46" s="195"/>
      <c r="FLW46" s="195"/>
      <c r="FLX46" s="195"/>
      <c r="FLY46" s="195"/>
      <c r="FLZ46" s="195"/>
      <c r="FMA46" s="195"/>
      <c r="FMB46" s="195"/>
      <c r="FMC46" s="195"/>
      <c r="FMD46" s="195"/>
      <c r="FME46" s="195"/>
      <c r="FMF46" s="195"/>
      <c r="FMG46" s="195"/>
      <c r="FMH46" s="195"/>
      <c r="FMI46" s="195"/>
      <c r="FMJ46" s="195"/>
      <c r="FMK46" s="195"/>
      <c r="FML46" s="195"/>
      <c r="FMM46" s="195"/>
      <c r="FMN46" s="195"/>
      <c r="FMO46" s="195"/>
      <c r="FMP46" s="195"/>
      <c r="FMQ46" s="195"/>
      <c r="FMR46" s="195"/>
      <c r="FMS46" s="195"/>
      <c r="FMT46" s="195"/>
      <c r="FMU46" s="195"/>
      <c r="FMV46" s="195"/>
      <c r="FMW46" s="195"/>
      <c r="FMX46" s="195"/>
      <c r="FMY46" s="195"/>
      <c r="FMZ46" s="195"/>
      <c r="FNA46" s="195"/>
      <c r="FNB46" s="195"/>
      <c r="FNC46" s="195"/>
      <c r="FND46" s="195"/>
      <c r="FNE46" s="195"/>
      <c r="FNF46" s="195"/>
      <c r="FNG46" s="195"/>
      <c r="FNH46" s="195"/>
      <c r="FNI46" s="195"/>
      <c r="FNJ46" s="195"/>
      <c r="FNK46" s="195"/>
      <c r="FNL46" s="195"/>
      <c r="FNM46" s="195"/>
      <c r="FNN46" s="195"/>
      <c r="FNO46" s="195"/>
      <c r="FNP46" s="195"/>
      <c r="FNQ46" s="195"/>
      <c r="FNR46" s="195"/>
      <c r="FNS46" s="195"/>
      <c r="FNT46" s="195"/>
      <c r="FNU46" s="195"/>
      <c r="FNV46" s="195"/>
      <c r="FNW46" s="195"/>
      <c r="FNX46" s="195"/>
      <c r="FNY46" s="195"/>
      <c r="FNZ46" s="195"/>
      <c r="FOA46" s="195"/>
      <c r="FOB46" s="195"/>
      <c r="FOC46" s="195"/>
      <c r="FOD46" s="195"/>
      <c r="FOE46" s="195"/>
      <c r="FOF46" s="195"/>
      <c r="FOG46" s="195"/>
      <c r="FOH46" s="195"/>
      <c r="FOI46" s="195"/>
      <c r="FOJ46" s="195"/>
      <c r="FOK46" s="195"/>
      <c r="FOL46" s="195"/>
      <c r="FOM46" s="195"/>
      <c r="FON46" s="195"/>
      <c r="FOO46" s="195"/>
      <c r="FOP46" s="195"/>
      <c r="FOQ46" s="195"/>
      <c r="FOR46" s="195"/>
      <c r="FOS46" s="195"/>
      <c r="FOT46" s="195"/>
      <c r="FOU46" s="195"/>
      <c r="FOV46" s="195"/>
      <c r="FOW46" s="195"/>
      <c r="FOX46" s="195"/>
      <c r="FOY46" s="195"/>
      <c r="FOZ46" s="195"/>
      <c r="FPA46" s="195"/>
      <c r="FPB46" s="195"/>
      <c r="FPC46" s="195"/>
      <c r="FPD46" s="195"/>
      <c r="FPE46" s="195"/>
      <c r="FPF46" s="195"/>
      <c r="FPG46" s="195"/>
      <c r="FPH46" s="195"/>
      <c r="FPI46" s="195"/>
      <c r="FPJ46" s="195"/>
      <c r="FPK46" s="195"/>
      <c r="FPL46" s="195"/>
      <c r="FPM46" s="195"/>
      <c r="FPN46" s="195"/>
      <c r="FPO46" s="195"/>
      <c r="FPP46" s="195"/>
      <c r="FPQ46" s="195"/>
      <c r="FPR46" s="195"/>
      <c r="FPS46" s="195"/>
      <c r="FPT46" s="195"/>
      <c r="FPU46" s="195"/>
      <c r="FPV46" s="195"/>
      <c r="FPW46" s="195"/>
      <c r="FPX46" s="195"/>
      <c r="FPY46" s="195"/>
      <c r="FPZ46" s="195"/>
      <c r="FQA46" s="195"/>
      <c r="FQB46" s="195"/>
      <c r="FQC46" s="195"/>
      <c r="FQD46" s="195"/>
      <c r="FQE46" s="195"/>
      <c r="FQF46" s="195"/>
      <c r="FQG46" s="195"/>
      <c r="FQH46" s="195"/>
      <c r="FQI46" s="195"/>
      <c r="FQJ46" s="195"/>
      <c r="FQK46" s="195"/>
      <c r="FQL46" s="195"/>
      <c r="FQM46" s="195"/>
      <c r="FQN46" s="195"/>
      <c r="FQO46" s="195"/>
      <c r="FQP46" s="195"/>
      <c r="FQQ46" s="195"/>
      <c r="FQR46" s="195"/>
      <c r="FQS46" s="195"/>
      <c r="FQT46" s="195"/>
      <c r="FQU46" s="195"/>
      <c r="FQV46" s="195"/>
      <c r="FQW46" s="195"/>
      <c r="FQX46" s="195"/>
      <c r="FQY46" s="195"/>
      <c r="FQZ46" s="195"/>
      <c r="FRA46" s="195"/>
      <c r="FRB46" s="195"/>
      <c r="FRC46" s="195"/>
      <c r="FRD46" s="195"/>
      <c r="FRE46" s="195"/>
      <c r="FRF46" s="195"/>
      <c r="FRG46" s="195"/>
      <c r="FRH46" s="195"/>
      <c r="FRI46" s="195"/>
      <c r="FRJ46" s="195"/>
      <c r="FRK46" s="195"/>
      <c r="FRL46" s="195"/>
      <c r="FRM46" s="195"/>
      <c r="FRN46" s="195"/>
      <c r="FRO46" s="195"/>
      <c r="FRP46" s="195"/>
      <c r="FRQ46" s="195"/>
      <c r="FRR46" s="195"/>
      <c r="FRS46" s="195"/>
      <c r="FRT46" s="195"/>
      <c r="FRU46" s="195"/>
      <c r="FRV46" s="195"/>
      <c r="FRW46" s="195"/>
      <c r="FRX46" s="195"/>
      <c r="FRY46" s="195"/>
      <c r="FRZ46" s="195"/>
      <c r="FSA46" s="195"/>
      <c r="FSB46" s="195"/>
      <c r="FSC46" s="195"/>
      <c r="FSD46" s="195"/>
      <c r="FSE46" s="195"/>
      <c r="FSF46" s="195"/>
      <c r="FSG46" s="195"/>
      <c r="FSH46" s="195"/>
      <c r="FSI46" s="195"/>
      <c r="FSJ46" s="195"/>
      <c r="FSK46" s="195"/>
      <c r="FSL46" s="195"/>
      <c r="FSM46" s="195"/>
      <c r="FSN46" s="195"/>
      <c r="FSO46" s="195"/>
      <c r="FSP46" s="195"/>
      <c r="FSQ46" s="195"/>
      <c r="FSR46" s="195"/>
      <c r="FSS46" s="195"/>
      <c r="FST46" s="195"/>
      <c r="FSU46" s="195"/>
      <c r="FSV46" s="195"/>
      <c r="FSW46" s="195"/>
      <c r="FSX46" s="195"/>
      <c r="FSY46" s="195"/>
      <c r="FSZ46" s="195"/>
      <c r="FTA46" s="195"/>
      <c r="FTB46" s="195"/>
      <c r="FTC46" s="195"/>
      <c r="FTD46" s="195"/>
      <c r="FTE46" s="195"/>
      <c r="FTF46" s="195"/>
      <c r="FTG46" s="195"/>
      <c r="FTH46" s="195"/>
      <c r="FTI46" s="195"/>
      <c r="FTJ46" s="195"/>
      <c r="FTK46" s="195"/>
      <c r="FTL46" s="195"/>
      <c r="FTM46" s="195"/>
      <c r="FTN46" s="195"/>
      <c r="FTO46" s="195"/>
      <c r="FTP46" s="195"/>
      <c r="FTQ46" s="195"/>
      <c r="FTR46" s="195"/>
      <c r="FTS46" s="195"/>
      <c r="FTT46" s="195"/>
      <c r="FTU46" s="195"/>
      <c r="FTV46" s="195"/>
      <c r="FTW46" s="195"/>
      <c r="FTX46" s="195"/>
      <c r="FTY46" s="195"/>
      <c r="FTZ46" s="195"/>
      <c r="FUA46" s="195"/>
      <c r="FUB46" s="195"/>
      <c r="FUC46" s="195"/>
      <c r="FUD46" s="195"/>
      <c r="FUE46" s="195"/>
      <c r="FUF46" s="195"/>
      <c r="FUG46" s="195"/>
      <c r="FUH46" s="195"/>
      <c r="FUI46" s="195"/>
      <c r="FUJ46" s="195"/>
      <c r="FUK46" s="195"/>
      <c r="FUL46" s="195"/>
      <c r="FUM46" s="195"/>
      <c r="FUN46" s="195"/>
      <c r="FUO46" s="195"/>
      <c r="FUP46" s="195"/>
      <c r="FUQ46" s="195"/>
      <c r="FUR46" s="195"/>
      <c r="FUS46" s="195"/>
      <c r="FUT46" s="195"/>
      <c r="FUU46" s="195"/>
      <c r="FUV46" s="195"/>
      <c r="FUW46" s="195"/>
      <c r="FUX46" s="195"/>
      <c r="FUY46" s="195"/>
      <c r="FUZ46" s="195"/>
      <c r="FVA46" s="195"/>
      <c r="FVB46" s="195"/>
      <c r="FVC46" s="195"/>
      <c r="FVD46" s="195"/>
      <c r="FVE46" s="195"/>
      <c r="FVF46" s="195"/>
      <c r="FVG46" s="195"/>
      <c r="FVH46" s="195"/>
      <c r="FVI46" s="195"/>
      <c r="FVJ46" s="195"/>
      <c r="FVK46" s="195"/>
      <c r="FVL46" s="195"/>
      <c r="FVM46" s="195"/>
      <c r="FVN46" s="195"/>
      <c r="FVO46" s="195"/>
      <c r="FVP46" s="195"/>
      <c r="FVQ46" s="195"/>
      <c r="FVR46" s="195"/>
      <c r="FVS46" s="195"/>
      <c r="FVT46" s="195"/>
      <c r="FVU46" s="195"/>
      <c r="FVV46" s="195"/>
      <c r="FVW46" s="195"/>
      <c r="FVX46" s="195"/>
      <c r="FVY46" s="195"/>
      <c r="FVZ46" s="195"/>
      <c r="FWA46" s="195"/>
      <c r="FWB46" s="195"/>
      <c r="FWC46" s="195"/>
      <c r="FWD46" s="195"/>
      <c r="FWE46" s="195"/>
      <c r="FWF46" s="195"/>
      <c r="FWG46" s="195"/>
      <c r="FWH46" s="195"/>
      <c r="FWI46" s="195"/>
      <c r="FWJ46" s="195"/>
      <c r="FWK46" s="195"/>
      <c r="FWL46" s="195"/>
      <c r="FWM46" s="195"/>
      <c r="FWN46" s="195"/>
      <c r="FWO46" s="195"/>
      <c r="FWP46" s="195"/>
      <c r="FWQ46" s="195"/>
      <c r="FWR46" s="195"/>
      <c r="FWS46" s="195"/>
      <c r="FWT46" s="195"/>
      <c r="FWU46" s="195"/>
      <c r="FWV46" s="195"/>
      <c r="FWW46" s="195"/>
      <c r="FWX46" s="195"/>
      <c r="FWY46" s="195"/>
      <c r="FWZ46" s="195"/>
      <c r="FXA46" s="195"/>
      <c r="FXB46" s="195"/>
      <c r="FXC46" s="195"/>
      <c r="FXD46" s="195"/>
      <c r="FXE46" s="195"/>
      <c r="FXF46" s="195"/>
      <c r="FXG46" s="195"/>
      <c r="FXH46" s="195"/>
      <c r="FXI46" s="195"/>
      <c r="FXJ46" s="195"/>
      <c r="FXK46" s="195"/>
      <c r="FXL46" s="195"/>
      <c r="FXM46" s="195"/>
      <c r="FXN46" s="195"/>
      <c r="FXO46" s="195"/>
      <c r="FXP46" s="195"/>
      <c r="FXQ46" s="195"/>
      <c r="FXR46" s="195"/>
      <c r="FXS46" s="195"/>
      <c r="FXT46" s="195"/>
      <c r="FXU46" s="195"/>
      <c r="FXV46" s="195"/>
      <c r="FXW46" s="195"/>
      <c r="FXX46" s="195"/>
      <c r="FXY46" s="195"/>
      <c r="FXZ46" s="195"/>
      <c r="FYA46" s="195"/>
      <c r="FYB46" s="195"/>
      <c r="FYC46" s="195"/>
      <c r="FYD46" s="195"/>
      <c r="FYE46" s="195"/>
      <c r="FYF46" s="195"/>
      <c r="FYG46" s="195"/>
      <c r="FYH46" s="195"/>
      <c r="FYI46" s="195"/>
      <c r="FYJ46" s="195"/>
      <c r="FYK46" s="195"/>
      <c r="FYL46" s="195"/>
      <c r="FYM46" s="195"/>
      <c r="FYN46" s="195"/>
      <c r="FYO46" s="195"/>
      <c r="FYP46" s="195"/>
      <c r="FYQ46" s="195"/>
      <c r="FYR46" s="195"/>
      <c r="FYS46" s="195"/>
      <c r="FYT46" s="195"/>
      <c r="FYU46" s="195"/>
      <c r="FYV46" s="195"/>
      <c r="FYW46" s="195"/>
      <c r="FYX46" s="195"/>
      <c r="FYY46" s="195"/>
      <c r="FYZ46" s="195"/>
      <c r="FZA46" s="195"/>
      <c r="FZB46" s="195"/>
      <c r="FZC46" s="195"/>
      <c r="FZD46" s="195"/>
      <c r="FZE46" s="195"/>
      <c r="FZF46" s="195"/>
      <c r="FZG46" s="195"/>
      <c r="FZH46" s="195"/>
      <c r="FZI46" s="195"/>
      <c r="FZJ46" s="195"/>
      <c r="FZK46" s="195"/>
      <c r="FZL46" s="195"/>
      <c r="FZM46" s="195"/>
      <c r="FZN46" s="195"/>
      <c r="FZO46" s="195"/>
      <c r="FZP46" s="195"/>
      <c r="FZQ46" s="195"/>
      <c r="FZR46" s="195"/>
      <c r="FZS46" s="195"/>
      <c r="FZT46" s="195"/>
      <c r="FZU46" s="195"/>
      <c r="FZV46" s="195"/>
      <c r="FZW46" s="195"/>
      <c r="FZX46" s="195"/>
      <c r="FZY46" s="195"/>
      <c r="FZZ46" s="195"/>
      <c r="GAA46" s="195"/>
      <c r="GAB46" s="195"/>
      <c r="GAC46" s="195"/>
      <c r="GAD46" s="195"/>
      <c r="GAE46" s="195"/>
      <c r="GAF46" s="195"/>
      <c r="GAG46" s="195"/>
      <c r="GAH46" s="195"/>
      <c r="GAI46" s="195"/>
      <c r="GAJ46" s="195"/>
      <c r="GAK46" s="195"/>
      <c r="GAL46" s="195"/>
      <c r="GAM46" s="195"/>
      <c r="GAN46" s="195"/>
      <c r="GAO46" s="195"/>
      <c r="GAP46" s="195"/>
      <c r="GAQ46" s="195"/>
      <c r="GAR46" s="195"/>
      <c r="GAS46" s="195"/>
      <c r="GAT46" s="195"/>
      <c r="GAU46" s="195"/>
      <c r="GAV46" s="195"/>
      <c r="GAW46" s="195"/>
      <c r="GAX46" s="195"/>
      <c r="GAY46" s="195"/>
      <c r="GAZ46" s="195"/>
      <c r="GBA46" s="195"/>
      <c r="GBB46" s="195"/>
      <c r="GBC46" s="195"/>
      <c r="GBD46" s="195"/>
      <c r="GBE46" s="195"/>
      <c r="GBF46" s="195"/>
      <c r="GBG46" s="195"/>
      <c r="GBH46" s="195"/>
      <c r="GBI46" s="195"/>
      <c r="GBJ46" s="195"/>
      <c r="GBK46" s="195"/>
      <c r="GBL46" s="195"/>
      <c r="GBM46" s="195"/>
      <c r="GBN46" s="195"/>
      <c r="GBO46" s="195"/>
      <c r="GBP46" s="195"/>
      <c r="GBQ46" s="195"/>
      <c r="GBR46" s="195"/>
      <c r="GBS46" s="195"/>
      <c r="GBT46" s="195"/>
      <c r="GBU46" s="195"/>
      <c r="GBV46" s="195"/>
      <c r="GBW46" s="195"/>
      <c r="GBX46" s="195"/>
      <c r="GBY46" s="195"/>
      <c r="GBZ46" s="195"/>
      <c r="GCA46" s="195"/>
      <c r="GCB46" s="195"/>
      <c r="GCC46" s="195"/>
      <c r="GCD46" s="195"/>
      <c r="GCE46" s="195"/>
      <c r="GCF46" s="195"/>
      <c r="GCG46" s="195"/>
      <c r="GCH46" s="195"/>
      <c r="GCI46" s="195"/>
      <c r="GCJ46" s="195"/>
      <c r="GCK46" s="195"/>
      <c r="GCL46" s="195"/>
      <c r="GCM46" s="195"/>
      <c r="GCN46" s="195"/>
      <c r="GCO46" s="195"/>
      <c r="GCP46" s="195"/>
      <c r="GCQ46" s="195"/>
      <c r="GCR46" s="195"/>
      <c r="GCS46" s="195"/>
      <c r="GCT46" s="195"/>
      <c r="GCU46" s="195"/>
      <c r="GCV46" s="195"/>
      <c r="GCW46" s="195"/>
      <c r="GCX46" s="195"/>
      <c r="GCY46" s="195"/>
      <c r="GCZ46" s="195"/>
      <c r="GDA46" s="195"/>
      <c r="GDB46" s="195"/>
      <c r="GDC46" s="195"/>
      <c r="GDD46" s="195"/>
      <c r="GDE46" s="195"/>
      <c r="GDF46" s="195"/>
      <c r="GDG46" s="195"/>
      <c r="GDH46" s="195"/>
      <c r="GDI46" s="195"/>
      <c r="GDJ46" s="195"/>
      <c r="GDK46" s="195"/>
      <c r="GDL46" s="195"/>
      <c r="GDM46" s="195"/>
      <c r="GDN46" s="195"/>
      <c r="GDO46" s="195"/>
      <c r="GDP46" s="195"/>
      <c r="GDQ46" s="195"/>
      <c r="GDR46" s="195"/>
      <c r="GDS46" s="195"/>
      <c r="GDT46" s="195"/>
      <c r="GDU46" s="195"/>
      <c r="GDV46" s="195"/>
      <c r="GDW46" s="195"/>
      <c r="GDX46" s="195"/>
      <c r="GDY46" s="195"/>
      <c r="GDZ46" s="195"/>
      <c r="GEA46" s="195"/>
      <c r="GEB46" s="195"/>
      <c r="GEC46" s="195"/>
      <c r="GED46" s="195"/>
      <c r="GEE46" s="195"/>
      <c r="GEF46" s="195"/>
      <c r="GEG46" s="195"/>
      <c r="GEH46" s="195"/>
      <c r="GEI46" s="195"/>
      <c r="GEJ46" s="195"/>
      <c r="GEK46" s="195"/>
      <c r="GEL46" s="195"/>
      <c r="GEM46" s="195"/>
      <c r="GEN46" s="195"/>
      <c r="GEO46" s="195"/>
      <c r="GEP46" s="195"/>
      <c r="GEQ46" s="195"/>
      <c r="GER46" s="195"/>
      <c r="GES46" s="195"/>
      <c r="GET46" s="195"/>
      <c r="GEU46" s="195"/>
      <c r="GEV46" s="195"/>
      <c r="GEW46" s="195"/>
      <c r="GEX46" s="195"/>
      <c r="GEY46" s="195"/>
      <c r="GEZ46" s="195"/>
      <c r="GFA46" s="195"/>
      <c r="GFB46" s="195"/>
      <c r="GFC46" s="195"/>
      <c r="GFD46" s="195"/>
      <c r="GFE46" s="195"/>
      <c r="GFF46" s="195"/>
      <c r="GFG46" s="195"/>
      <c r="GFH46" s="195"/>
      <c r="GFI46" s="195"/>
      <c r="GFJ46" s="195"/>
      <c r="GFK46" s="195"/>
      <c r="GFL46" s="195"/>
      <c r="GFM46" s="195"/>
      <c r="GFN46" s="195"/>
      <c r="GFO46" s="195"/>
      <c r="GFP46" s="195"/>
      <c r="GFQ46" s="195"/>
      <c r="GFR46" s="195"/>
      <c r="GFS46" s="195"/>
      <c r="GFT46" s="195"/>
      <c r="GFU46" s="195"/>
      <c r="GFV46" s="195"/>
      <c r="GFW46" s="195"/>
      <c r="GFX46" s="195"/>
      <c r="GFY46" s="195"/>
      <c r="GFZ46" s="195"/>
      <c r="GGA46" s="195"/>
      <c r="GGB46" s="195"/>
      <c r="GGC46" s="195"/>
      <c r="GGD46" s="195"/>
      <c r="GGE46" s="195"/>
      <c r="GGF46" s="195"/>
      <c r="GGG46" s="195"/>
      <c r="GGH46" s="195"/>
      <c r="GGI46" s="195"/>
      <c r="GGJ46" s="195"/>
      <c r="GGK46" s="195"/>
      <c r="GGL46" s="195"/>
      <c r="GGM46" s="195"/>
      <c r="GGN46" s="195"/>
      <c r="GGO46" s="195"/>
      <c r="GGP46" s="195"/>
      <c r="GGQ46" s="195"/>
      <c r="GGR46" s="195"/>
      <c r="GGS46" s="195"/>
      <c r="GGT46" s="195"/>
      <c r="GGU46" s="195"/>
      <c r="GGV46" s="195"/>
      <c r="GGW46" s="195"/>
      <c r="GGX46" s="195"/>
      <c r="GGY46" s="195"/>
      <c r="GGZ46" s="195"/>
      <c r="GHA46" s="195"/>
      <c r="GHB46" s="195"/>
      <c r="GHC46" s="195"/>
      <c r="GHD46" s="195"/>
      <c r="GHE46" s="195"/>
      <c r="GHF46" s="195"/>
      <c r="GHG46" s="195"/>
      <c r="GHH46" s="195"/>
      <c r="GHI46" s="195"/>
      <c r="GHJ46" s="195"/>
      <c r="GHK46" s="195"/>
      <c r="GHL46" s="195"/>
      <c r="GHM46" s="195"/>
      <c r="GHN46" s="195"/>
      <c r="GHO46" s="195"/>
      <c r="GHP46" s="195"/>
      <c r="GHQ46" s="195"/>
      <c r="GHR46" s="195"/>
      <c r="GHS46" s="195"/>
      <c r="GHT46" s="195"/>
      <c r="GHU46" s="195"/>
      <c r="GHV46" s="195"/>
      <c r="GHW46" s="195"/>
      <c r="GHX46" s="195"/>
      <c r="GHY46" s="195"/>
      <c r="GHZ46" s="195"/>
      <c r="GIA46" s="195"/>
      <c r="GIB46" s="195"/>
      <c r="GIC46" s="195"/>
      <c r="GID46" s="195"/>
      <c r="GIE46" s="195"/>
      <c r="GIF46" s="195"/>
      <c r="GIG46" s="195"/>
      <c r="GIH46" s="195"/>
      <c r="GII46" s="195"/>
      <c r="GIJ46" s="195"/>
      <c r="GIK46" s="195"/>
      <c r="GIL46" s="195"/>
      <c r="GIM46" s="195"/>
      <c r="GIN46" s="195"/>
      <c r="GIO46" s="195"/>
      <c r="GIP46" s="195"/>
      <c r="GIQ46" s="195"/>
      <c r="GIR46" s="195"/>
      <c r="GIS46" s="195"/>
      <c r="GIT46" s="195"/>
      <c r="GIU46" s="195"/>
      <c r="GIV46" s="195"/>
      <c r="GIW46" s="195"/>
      <c r="GIX46" s="195"/>
      <c r="GIY46" s="195"/>
      <c r="GIZ46" s="195"/>
      <c r="GJA46" s="195"/>
      <c r="GJB46" s="195"/>
      <c r="GJC46" s="195"/>
      <c r="GJD46" s="195"/>
      <c r="GJE46" s="195"/>
      <c r="GJF46" s="195"/>
      <c r="GJG46" s="195"/>
      <c r="GJH46" s="195"/>
      <c r="GJI46" s="195"/>
      <c r="GJJ46" s="195"/>
      <c r="GJK46" s="195"/>
      <c r="GJL46" s="195"/>
      <c r="GJM46" s="195"/>
      <c r="GJN46" s="195"/>
      <c r="GJO46" s="195"/>
      <c r="GJP46" s="195"/>
      <c r="GJQ46" s="195"/>
      <c r="GJR46" s="195"/>
      <c r="GJS46" s="195"/>
      <c r="GJT46" s="195"/>
      <c r="GJU46" s="195"/>
      <c r="GJV46" s="195"/>
      <c r="GJW46" s="195"/>
      <c r="GJX46" s="195"/>
      <c r="GJY46" s="195"/>
      <c r="GJZ46" s="195"/>
      <c r="GKA46" s="195"/>
      <c r="GKB46" s="195"/>
      <c r="GKC46" s="195"/>
      <c r="GKD46" s="195"/>
      <c r="GKE46" s="195"/>
      <c r="GKF46" s="195"/>
      <c r="GKG46" s="195"/>
      <c r="GKH46" s="195"/>
      <c r="GKI46" s="195"/>
      <c r="GKJ46" s="195"/>
      <c r="GKK46" s="195"/>
      <c r="GKL46" s="195"/>
      <c r="GKM46" s="195"/>
      <c r="GKN46" s="195"/>
      <c r="GKO46" s="195"/>
      <c r="GKP46" s="195"/>
      <c r="GKQ46" s="195"/>
      <c r="GKR46" s="195"/>
      <c r="GKS46" s="195"/>
      <c r="GKT46" s="195"/>
      <c r="GKU46" s="195"/>
      <c r="GKV46" s="195"/>
      <c r="GKW46" s="195"/>
      <c r="GKX46" s="195"/>
      <c r="GKY46" s="195"/>
      <c r="GKZ46" s="195"/>
      <c r="GLA46" s="195"/>
      <c r="GLB46" s="195"/>
      <c r="GLC46" s="195"/>
      <c r="GLD46" s="195"/>
      <c r="GLE46" s="195"/>
      <c r="GLF46" s="195"/>
      <c r="GLG46" s="195"/>
      <c r="GLH46" s="195"/>
      <c r="GLI46" s="195"/>
      <c r="GLJ46" s="195"/>
      <c r="GLK46" s="195"/>
      <c r="GLL46" s="195"/>
      <c r="GLM46" s="195"/>
      <c r="GLN46" s="195"/>
      <c r="GLO46" s="195"/>
      <c r="GLP46" s="195"/>
      <c r="GLQ46" s="195"/>
      <c r="GLR46" s="195"/>
      <c r="GLS46" s="195"/>
      <c r="GLT46" s="195"/>
      <c r="GLU46" s="195"/>
      <c r="GLV46" s="195"/>
      <c r="GLW46" s="195"/>
      <c r="GLX46" s="195"/>
      <c r="GLY46" s="195"/>
      <c r="GLZ46" s="195"/>
      <c r="GMA46" s="195"/>
      <c r="GMB46" s="195"/>
      <c r="GMC46" s="195"/>
      <c r="GMD46" s="195"/>
      <c r="GME46" s="195"/>
      <c r="GMF46" s="195"/>
      <c r="GMG46" s="195"/>
      <c r="GMH46" s="195"/>
      <c r="GMI46" s="195"/>
      <c r="GMJ46" s="195"/>
      <c r="GMK46" s="195"/>
      <c r="GML46" s="195"/>
      <c r="GMM46" s="195"/>
      <c r="GMN46" s="195"/>
      <c r="GMO46" s="195"/>
      <c r="GMP46" s="195"/>
      <c r="GMQ46" s="195"/>
      <c r="GMR46" s="195"/>
      <c r="GMS46" s="195"/>
      <c r="GMT46" s="195"/>
      <c r="GMU46" s="195"/>
      <c r="GMV46" s="195"/>
      <c r="GMW46" s="195"/>
      <c r="GMX46" s="195"/>
      <c r="GMY46" s="195"/>
      <c r="GMZ46" s="195"/>
      <c r="GNA46" s="195"/>
      <c r="GNB46" s="195"/>
      <c r="GNC46" s="195"/>
      <c r="GND46" s="195"/>
      <c r="GNE46" s="195"/>
      <c r="GNF46" s="195"/>
      <c r="GNG46" s="195"/>
      <c r="GNH46" s="195"/>
      <c r="GNI46" s="195"/>
      <c r="GNJ46" s="195"/>
      <c r="GNK46" s="195"/>
      <c r="GNL46" s="195"/>
      <c r="GNM46" s="195"/>
      <c r="GNN46" s="195"/>
      <c r="GNO46" s="195"/>
      <c r="GNP46" s="195"/>
      <c r="GNQ46" s="195"/>
      <c r="GNR46" s="195"/>
      <c r="GNS46" s="195"/>
      <c r="GNT46" s="195"/>
      <c r="GNU46" s="195"/>
      <c r="GNV46" s="195"/>
      <c r="GNW46" s="195"/>
      <c r="GNX46" s="195"/>
      <c r="GNY46" s="195"/>
      <c r="GNZ46" s="195"/>
      <c r="GOA46" s="195"/>
      <c r="GOB46" s="195"/>
      <c r="GOC46" s="195"/>
      <c r="GOD46" s="195"/>
      <c r="GOE46" s="195"/>
      <c r="GOF46" s="195"/>
      <c r="GOG46" s="195"/>
      <c r="GOH46" s="195"/>
      <c r="GOI46" s="195"/>
      <c r="GOJ46" s="195"/>
      <c r="GOK46" s="195"/>
      <c r="GOL46" s="195"/>
      <c r="GOM46" s="195"/>
      <c r="GON46" s="195"/>
      <c r="GOO46" s="195"/>
      <c r="GOP46" s="195"/>
      <c r="GOQ46" s="195"/>
      <c r="GOR46" s="195"/>
      <c r="GOS46" s="195"/>
      <c r="GOT46" s="195"/>
      <c r="GOU46" s="195"/>
      <c r="GOV46" s="195"/>
      <c r="GOW46" s="195"/>
      <c r="GOX46" s="195"/>
      <c r="GOY46" s="195"/>
      <c r="GOZ46" s="195"/>
      <c r="GPA46" s="195"/>
      <c r="GPB46" s="195"/>
      <c r="GPC46" s="195"/>
      <c r="GPD46" s="195"/>
      <c r="GPE46" s="195"/>
      <c r="GPF46" s="195"/>
      <c r="GPG46" s="195"/>
      <c r="GPH46" s="195"/>
      <c r="GPI46" s="195"/>
      <c r="GPJ46" s="195"/>
      <c r="GPK46" s="195"/>
      <c r="GPL46" s="195"/>
      <c r="GPM46" s="195"/>
      <c r="GPN46" s="195"/>
      <c r="GPO46" s="195"/>
      <c r="GPP46" s="195"/>
      <c r="GPQ46" s="195"/>
      <c r="GPR46" s="195"/>
      <c r="GPS46" s="195"/>
      <c r="GPT46" s="195"/>
      <c r="GPU46" s="195"/>
      <c r="GPV46" s="195"/>
      <c r="GPW46" s="195"/>
      <c r="GPX46" s="195"/>
      <c r="GPY46" s="195"/>
      <c r="GPZ46" s="195"/>
      <c r="GQA46" s="195"/>
      <c r="GQB46" s="195"/>
      <c r="GQC46" s="195"/>
      <c r="GQD46" s="195"/>
      <c r="GQE46" s="195"/>
      <c r="GQF46" s="195"/>
      <c r="GQG46" s="195"/>
      <c r="GQH46" s="195"/>
      <c r="GQI46" s="195"/>
      <c r="GQJ46" s="195"/>
      <c r="GQK46" s="195"/>
      <c r="GQL46" s="195"/>
      <c r="GQM46" s="195"/>
      <c r="GQN46" s="195"/>
      <c r="GQO46" s="195"/>
      <c r="GQP46" s="195"/>
      <c r="GQQ46" s="195"/>
      <c r="GQR46" s="195"/>
      <c r="GQS46" s="195"/>
      <c r="GQT46" s="195"/>
      <c r="GQU46" s="195"/>
      <c r="GQV46" s="195"/>
      <c r="GQW46" s="195"/>
      <c r="GQX46" s="195"/>
      <c r="GQY46" s="195"/>
      <c r="GQZ46" s="195"/>
      <c r="GRA46" s="195"/>
      <c r="GRB46" s="195"/>
      <c r="GRC46" s="195"/>
      <c r="GRD46" s="195"/>
      <c r="GRE46" s="195"/>
      <c r="GRF46" s="195"/>
      <c r="GRG46" s="195"/>
      <c r="GRH46" s="195"/>
      <c r="GRI46" s="195"/>
      <c r="GRJ46" s="195"/>
      <c r="GRK46" s="195"/>
      <c r="GRL46" s="195"/>
      <c r="GRM46" s="195"/>
      <c r="GRN46" s="195"/>
      <c r="GRO46" s="195"/>
      <c r="GRP46" s="195"/>
      <c r="GRQ46" s="195"/>
      <c r="GRR46" s="195"/>
      <c r="GRS46" s="195"/>
      <c r="GRT46" s="195"/>
      <c r="GRU46" s="195"/>
      <c r="GRV46" s="195"/>
      <c r="GRW46" s="195"/>
      <c r="GRX46" s="195"/>
      <c r="GRY46" s="195"/>
      <c r="GRZ46" s="195"/>
      <c r="GSA46" s="195"/>
      <c r="GSB46" s="195"/>
      <c r="GSC46" s="195"/>
      <c r="GSD46" s="195"/>
      <c r="GSE46" s="195"/>
      <c r="GSF46" s="195"/>
      <c r="GSG46" s="195"/>
      <c r="GSH46" s="195"/>
      <c r="GSI46" s="195"/>
      <c r="GSJ46" s="195"/>
      <c r="GSK46" s="195"/>
      <c r="GSL46" s="195"/>
      <c r="GSM46" s="195"/>
      <c r="GSN46" s="195"/>
      <c r="GSO46" s="195"/>
      <c r="GSP46" s="195"/>
      <c r="GSQ46" s="195"/>
      <c r="GSR46" s="195"/>
      <c r="GSS46" s="195"/>
      <c r="GST46" s="195"/>
      <c r="GSU46" s="195"/>
      <c r="GSV46" s="195"/>
      <c r="GSW46" s="195"/>
      <c r="GSX46" s="195"/>
      <c r="GSY46" s="195"/>
      <c r="GSZ46" s="195"/>
      <c r="GTA46" s="195"/>
      <c r="GTB46" s="195"/>
      <c r="GTC46" s="195"/>
      <c r="GTD46" s="195"/>
      <c r="GTE46" s="195"/>
      <c r="GTF46" s="195"/>
      <c r="GTG46" s="195"/>
      <c r="GTH46" s="195"/>
      <c r="GTI46" s="195"/>
      <c r="GTJ46" s="195"/>
      <c r="GTK46" s="195"/>
      <c r="GTL46" s="195"/>
      <c r="GTM46" s="195"/>
      <c r="GTN46" s="195"/>
      <c r="GTO46" s="195"/>
      <c r="GTP46" s="195"/>
      <c r="GTQ46" s="195"/>
      <c r="GTR46" s="195"/>
      <c r="GTS46" s="195"/>
      <c r="GTT46" s="195"/>
      <c r="GTU46" s="195"/>
      <c r="GTV46" s="195"/>
      <c r="GTW46" s="195"/>
      <c r="GTX46" s="195"/>
      <c r="GTY46" s="195"/>
      <c r="GTZ46" s="195"/>
      <c r="GUA46" s="195"/>
      <c r="GUB46" s="195"/>
      <c r="GUC46" s="195"/>
      <c r="GUD46" s="195"/>
      <c r="GUE46" s="195"/>
      <c r="GUF46" s="195"/>
      <c r="GUG46" s="195"/>
      <c r="GUH46" s="195"/>
      <c r="GUI46" s="195"/>
      <c r="GUJ46" s="195"/>
      <c r="GUK46" s="195"/>
      <c r="GUL46" s="195"/>
      <c r="GUM46" s="195"/>
      <c r="GUN46" s="195"/>
      <c r="GUO46" s="195"/>
      <c r="GUP46" s="195"/>
      <c r="GUQ46" s="195"/>
      <c r="GUR46" s="195"/>
      <c r="GUS46" s="195"/>
      <c r="GUT46" s="195"/>
      <c r="GUU46" s="195"/>
      <c r="GUV46" s="195"/>
      <c r="GUW46" s="195"/>
      <c r="GUX46" s="195"/>
      <c r="GUY46" s="195"/>
      <c r="GUZ46" s="195"/>
      <c r="GVA46" s="195"/>
      <c r="GVB46" s="195"/>
      <c r="GVC46" s="195"/>
      <c r="GVD46" s="195"/>
      <c r="GVE46" s="195"/>
      <c r="GVF46" s="195"/>
      <c r="GVG46" s="195"/>
      <c r="GVH46" s="195"/>
      <c r="GVI46" s="195"/>
      <c r="GVJ46" s="195"/>
      <c r="GVK46" s="195"/>
      <c r="GVL46" s="195"/>
      <c r="GVM46" s="195"/>
      <c r="GVN46" s="195"/>
      <c r="GVO46" s="195"/>
      <c r="GVP46" s="195"/>
      <c r="GVQ46" s="195"/>
      <c r="GVR46" s="195"/>
      <c r="GVS46" s="195"/>
      <c r="GVT46" s="195"/>
      <c r="GVU46" s="195"/>
      <c r="GVV46" s="195"/>
      <c r="GVW46" s="195"/>
      <c r="GVX46" s="195"/>
      <c r="GVY46" s="195"/>
      <c r="GVZ46" s="195"/>
      <c r="GWA46" s="195"/>
      <c r="GWB46" s="195"/>
      <c r="GWC46" s="195"/>
      <c r="GWD46" s="195"/>
      <c r="GWE46" s="195"/>
      <c r="GWF46" s="195"/>
      <c r="GWG46" s="195"/>
      <c r="GWH46" s="195"/>
      <c r="GWI46" s="195"/>
      <c r="GWJ46" s="195"/>
      <c r="GWK46" s="195"/>
      <c r="GWL46" s="195"/>
      <c r="GWM46" s="195"/>
      <c r="GWN46" s="195"/>
      <c r="GWO46" s="195"/>
      <c r="GWP46" s="195"/>
      <c r="GWQ46" s="195"/>
      <c r="GWR46" s="195"/>
      <c r="GWS46" s="195"/>
      <c r="GWT46" s="195"/>
      <c r="GWU46" s="195"/>
      <c r="GWV46" s="195"/>
      <c r="GWW46" s="195"/>
      <c r="GWX46" s="195"/>
      <c r="GWY46" s="195"/>
      <c r="GWZ46" s="195"/>
      <c r="GXA46" s="195"/>
      <c r="GXB46" s="195"/>
      <c r="GXC46" s="195"/>
      <c r="GXD46" s="195"/>
      <c r="GXE46" s="195"/>
      <c r="GXF46" s="195"/>
      <c r="GXG46" s="195"/>
      <c r="GXH46" s="195"/>
      <c r="GXI46" s="195"/>
      <c r="GXJ46" s="195"/>
      <c r="GXK46" s="195"/>
      <c r="GXL46" s="195"/>
      <c r="GXM46" s="195"/>
      <c r="GXN46" s="195"/>
      <c r="GXO46" s="195"/>
      <c r="GXP46" s="195"/>
      <c r="GXQ46" s="195"/>
      <c r="GXR46" s="195"/>
      <c r="GXS46" s="195"/>
      <c r="GXT46" s="195"/>
      <c r="GXU46" s="195"/>
      <c r="GXV46" s="195"/>
      <c r="GXW46" s="195"/>
      <c r="GXX46" s="195"/>
      <c r="GXY46" s="195"/>
      <c r="GXZ46" s="195"/>
      <c r="GYA46" s="195"/>
      <c r="GYB46" s="195"/>
      <c r="GYC46" s="195"/>
      <c r="GYD46" s="195"/>
      <c r="GYE46" s="195"/>
      <c r="GYF46" s="195"/>
      <c r="GYG46" s="195"/>
      <c r="GYH46" s="195"/>
      <c r="GYI46" s="195"/>
      <c r="GYJ46" s="195"/>
      <c r="GYK46" s="195"/>
      <c r="GYL46" s="195"/>
      <c r="GYM46" s="195"/>
      <c r="GYN46" s="195"/>
      <c r="GYO46" s="195"/>
      <c r="GYP46" s="195"/>
      <c r="GYQ46" s="195"/>
      <c r="GYR46" s="195"/>
      <c r="GYS46" s="195"/>
      <c r="GYT46" s="195"/>
      <c r="GYU46" s="195"/>
      <c r="GYV46" s="195"/>
      <c r="GYW46" s="195"/>
      <c r="GYX46" s="195"/>
      <c r="GYY46" s="195"/>
      <c r="GYZ46" s="195"/>
      <c r="GZA46" s="195"/>
      <c r="GZB46" s="195"/>
      <c r="GZC46" s="195"/>
      <c r="GZD46" s="195"/>
      <c r="GZE46" s="195"/>
      <c r="GZF46" s="195"/>
      <c r="GZG46" s="195"/>
      <c r="GZH46" s="195"/>
      <c r="GZI46" s="195"/>
      <c r="GZJ46" s="195"/>
      <c r="GZK46" s="195"/>
      <c r="GZL46" s="195"/>
      <c r="GZM46" s="195"/>
      <c r="GZN46" s="195"/>
      <c r="GZO46" s="195"/>
      <c r="GZP46" s="195"/>
      <c r="GZQ46" s="195"/>
      <c r="GZR46" s="195"/>
      <c r="GZS46" s="195"/>
      <c r="GZT46" s="195"/>
      <c r="GZU46" s="195"/>
      <c r="GZV46" s="195"/>
      <c r="GZW46" s="195"/>
      <c r="GZX46" s="195"/>
      <c r="GZY46" s="195"/>
      <c r="GZZ46" s="195"/>
      <c r="HAA46" s="195"/>
      <c r="HAB46" s="195"/>
      <c r="HAC46" s="195"/>
      <c r="HAD46" s="195"/>
      <c r="HAE46" s="195"/>
      <c r="HAF46" s="195"/>
      <c r="HAG46" s="195"/>
      <c r="HAH46" s="195"/>
      <c r="HAI46" s="195"/>
      <c r="HAJ46" s="195"/>
      <c r="HAK46" s="195"/>
      <c r="HAL46" s="195"/>
      <c r="HAM46" s="195"/>
      <c r="HAN46" s="195"/>
      <c r="HAO46" s="195"/>
      <c r="HAP46" s="195"/>
      <c r="HAQ46" s="195"/>
      <c r="HAR46" s="195"/>
      <c r="HAS46" s="195"/>
      <c r="HAT46" s="195"/>
      <c r="HAU46" s="195"/>
      <c r="HAV46" s="195"/>
      <c r="HAW46" s="195"/>
      <c r="HAX46" s="195"/>
      <c r="HAY46" s="195"/>
      <c r="HAZ46" s="195"/>
      <c r="HBA46" s="195"/>
      <c r="HBB46" s="195"/>
      <c r="HBC46" s="195"/>
      <c r="HBD46" s="195"/>
      <c r="HBE46" s="195"/>
      <c r="HBF46" s="195"/>
      <c r="HBG46" s="195"/>
      <c r="HBH46" s="195"/>
      <c r="HBI46" s="195"/>
      <c r="HBJ46" s="195"/>
      <c r="HBK46" s="195"/>
      <c r="HBL46" s="195"/>
      <c r="HBM46" s="195"/>
      <c r="HBN46" s="195"/>
      <c r="HBO46" s="195"/>
      <c r="HBP46" s="195"/>
      <c r="HBQ46" s="195"/>
      <c r="HBR46" s="195"/>
      <c r="HBS46" s="195"/>
      <c r="HBT46" s="195"/>
      <c r="HBU46" s="195"/>
      <c r="HBV46" s="195"/>
      <c r="HBW46" s="195"/>
      <c r="HBX46" s="195"/>
      <c r="HBY46" s="195"/>
      <c r="HBZ46" s="195"/>
      <c r="HCA46" s="195"/>
      <c r="HCB46" s="195"/>
      <c r="HCC46" s="195"/>
      <c r="HCD46" s="195"/>
      <c r="HCE46" s="195"/>
      <c r="HCF46" s="195"/>
      <c r="HCG46" s="195"/>
      <c r="HCH46" s="195"/>
      <c r="HCI46" s="195"/>
      <c r="HCJ46" s="195"/>
      <c r="HCK46" s="195"/>
      <c r="HCL46" s="195"/>
      <c r="HCM46" s="195"/>
      <c r="HCN46" s="195"/>
      <c r="HCO46" s="195"/>
      <c r="HCP46" s="195"/>
      <c r="HCQ46" s="195"/>
      <c r="HCR46" s="195"/>
      <c r="HCS46" s="195"/>
      <c r="HCT46" s="195"/>
      <c r="HCU46" s="195"/>
      <c r="HCV46" s="195"/>
      <c r="HCW46" s="195"/>
      <c r="HCX46" s="195"/>
      <c r="HCY46" s="195"/>
      <c r="HCZ46" s="195"/>
      <c r="HDA46" s="195"/>
      <c r="HDB46" s="195"/>
      <c r="HDC46" s="195"/>
      <c r="HDD46" s="195"/>
      <c r="HDE46" s="195"/>
      <c r="HDF46" s="195"/>
      <c r="HDG46" s="195"/>
      <c r="HDH46" s="195"/>
      <c r="HDI46" s="195"/>
      <c r="HDJ46" s="195"/>
      <c r="HDK46" s="195"/>
      <c r="HDL46" s="195"/>
      <c r="HDM46" s="195"/>
      <c r="HDN46" s="195"/>
      <c r="HDO46" s="195"/>
      <c r="HDP46" s="195"/>
      <c r="HDQ46" s="195"/>
      <c r="HDR46" s="195"/>
      <c r="HDS46" s="195"/>
      <c r="HDT46" s="195"/>
      <c r="HDU46" s="195"/>
      <c r="HDV46" s="195"/>
      <c r="HDW46" s="195"/>
      <c r="HDX46" s="195"/>
      <c r="HDY46" s="195"/>
      <c r="HDZ46" s="195"/>
      <c r="HEA46" s="195"/>
      <c r="HEB46" s="195"/>
      <c r="HEC46" s="195"/>
      <c r="HED46" s="195"/>
      <c r="HEE46" s="195"/>
      <c r="HEF46" s="195"/>
      <c r="HEG46" s="195"/>
      <c r="HEH46" s="195"/>
      <c r="HEI46" s="195"/>
      <c r="HEJ46" s="195"/>
      <c r="HEK46" s="195"/>
      <c r="HEL46" s="195"/>
      <c r="HEM46" s="195"/>
      <c r="HEN46" s="195"/>
      <c r="HEO46" s="195"/>
      <c r="HEP46" s="195"/>
      <c r="HEQ46" s="195"/>
      <c r="HER46" s="195"/>
      <c r="HES46" s="195"/>
      <c r="HET46" s="195"/>
      <c r="HEU46" s="195"/>
      <c r="HEV46" s="195"/>
      <c r="HEW46" s="195"/>
      <c r="HEX46" s="195"/>
      <c r="HEY46" s="195"/>
      <c r="HEZ46" s="195"/>
      <c r="HFA46" s="195"/>
      <c r="HFB46" s="195"/>
      <c r="HFC46" s="195"/>
      <c r="HFD46" s="195"/>
      <c r="HFE46" s="195"/>
      <c r="HFF46" s="195"/>
      <c r="HFG46" s="195"/>
      <c r="HFH46" s="195"/>
      <c r="HFI46" s="195"/>
      <c r="HFJ46" s="195"/>
      <c r="HFK46" s="195"/>
      <c r="HFL46" s="195"/>
      <c r="HFM46" s="195"/>
      <c r="HFN46" s="195"/>
      <c r="HFO46" s="195"/>
      <c r="HFP46" s="195"/>
      <c r="HFQ46" s="195"/>
      <c r="HFR46" s="195"/>
      <c r="HFS46" s="195"/>
      <c r="HFT46" s="195"/>
      <c r="HFU46" s="195"/>
      <c r="HFV46" s="195"/>
      <c r="HFW46" s="195"/>
      <c r="HFX46" s="195"/>
      <c r="HFY46" s="195"/>
      <c r="HFZ46" s="195"/>
      <c r="HGA46" s="195"/>
      <c r="HGB46" s="195"/>
      <c r="HGC46" s="195"/>
      <c r="HGD46" s="195"/>
      <c r="HGE46" s="195"/>
      <c r="HGF46" s="195"/>
      <c r="HGG46" s="195"/>
      <c r="HGH46" s="195"/>
      <c r="HGI46" s="195"/>
      <c r="HGJ46" s="195"/>
      <c r="HGK46" s="195"/>
      <c r="HGL46" s="195"/>
      <c r="HGM46" s="195"/>
      <c r="HGN46" s="195"/>
      <c r="HGO46" s="195"/>
      <c r="HGP46" s="195"/>
      <c r="HGQ46" s="195"/>
      <c r="HGR46" s="195"/>
      <c r="HGS46" s="195"/>
      <c r="HGT46" s="195"/>
      <c r="HGU46" s="195"/>
      <c r="HGV46" s="195"/>
      <c r="HGW46" s="195"/>
      <c r="HGX46" s="195"/>
      <c r="HGY46" s="195"/>
      <c r="HGZ46" s="195"/>
      <c r="HHA46" s="195"/>
      <c r="HHB46" s="195"/>
      <c r="HHC46" s="195"/>
      <c r="HHD46" s="195"/>
      <c r="HHE46" s="195"/>
      <c r="HHF46" s="195"/>
      <c r="HHG46" s="195"/>
      <c r="HHH46" s="195"/>
      <c r="HHI46" s="195"/>
      <c r="HHJ46" s="195"/>
      <c r="HHK46" s="195"/>
      <c r="HHL46" s="195"/>
      <c r="HHM46" s="195"/>
      <c r="HHN46" s="195"/>
      <c r="HHO46" s="195"/>
      <c r="HHP46" s="195"/>
      <c r="HHQ46" s="195"/>
      <c r="HHR46" s="195"/>
      <c r="HHS46" s="195"/>
      <c r="HHT46" s="195"/>
      <c r="HHU46" s="195"/>
      <c r="HHV46" s="195"/>
      <c r="HHW46" s="195"/>
      <c r="HHX46" s="195"/>
      <c r="HHY46" s="195"/>
      <c r="HHZ46" s="195"/>
      <c r="HIA46" s="195"/>
      <c r="HIB46" s="195"/>
      <c r="HIC46" s="195"/>
      <c r="HID46" s="195"/>
      <c r="HIE46" s="195"/>
      <c r="HIF46" s="195"/>
      <c r="HIG46" s="195"/>
      <c r="HIH46" s="195"/>
      <c r="HII46" s="195"/>
      <c r="HIJ46" s="195"/>
      <c r="HIK46" s="195"/>
      <c r="HIL46" s="195"/>
      <c r="HIM46" s="195"/>
      <c r="HIN46" s="195"/>
      <c r="HIO46" s="195"/>
      <c r="HIP46" s="195"/>
      <c r="HIQ46" s="195"/>
      <c r="HIR46" s="195"/>
      <c r="HIS46" s="195"/>
      <c r="HIT46" s="195"/>
      <c r="HIU46" s="195"/>
      <c r="HIV46" s="195"/>
      <c r="HIW46" s="195"/>
      <c r="HIX46" s="195"/>
      <c r="HIY46" s="195"/>
      <c r="HIZ46" s="195"/>
      <c r="HJA46" s="195"/>
      <c r="HJB46" s="195"/>
      <c r="HJC46" s="195"/>
      <c r="HJD46" s="195"/>
      <c r="HJE46" s="195"/>
      <c r="HJF46" s="195"/>
      <c r="HJG46" s="195"/>
      <c r="HJH46" s="195"/>
      <c r="HJI46" s="195"/>
      <c r="HJJ46" s="195"/>
      <c r="HJK46" s="195"/>
      <c r="HJL46" s="195"/>
      <c r="HJM46" s="195"/>
      <c r="HJN46" s="195"/>
      <c r="HJO46" s="195"/>
      <c r="HJP46" s="195"/>
      <c r="HJQ46" s="195"/>
      <c r="HJR46" s="195"/>
      <c r="HJS46" s="195"/>
      <c r="HJT46" s="195"/>
      <c r="HJU46" s="195"/>
      <c r="HJV46" s="195"/>
      <c r="HJW46" s="195"/>
      <c r="HJX46" s="195"/>
      <c r="HJY46" s="195"/>
      <c r="HJZ46" s="195"/>
      <c r="HKA46" s="195"/>
      <c r="HKB46" s="195"/>
      <c r="HKC46" s="195"/>
      <c r="HKD46" s="195"/>
      <c r="HKE46" s="195"/>
      <c r="HKF46" s="195"/>
      <c r="HKG46" s="195"/>
      <c r="HKH46" s="195"/>
      <c r="HKI46" s="195"/>
      <c r="HKJ46" s="195"/>
      <c r="HKK46" s="195"/>
      <c r="HKL46" s="195"/>
      <c r="HKM46" s="195"/>
      <c r="HKN46" s="195"/>
      <c r="HKO46" s="195"/>
      <c r="HKP46" s="195"/>
      <c r="HKQ46" s="195"/>
      <c r="HKR46" s="195"/>
      <c r="HKS46" s="195"/>
      <c r="HKT46" s="195"/>
      <c r="HKU46" s="195"/>
      <c r="HKV46" s="195"/>
      <c r="HKW46" s="195"/>
      <c r="HKX46" s="195"/>
      <c r="HKY46" s="195"/>
      <c r="HKZ46" s="195"/>
      <c r="HLA46" s="195"/>
      <c r="HLB46" s="195"/>
      <c r="HLC46" s="195"/>
      <c r="HLD46" s="195"/>
      <c r="HLE46" s="195"/>
      <c r="HLF46" s="195"/>
      <c r="HLG46" s="195"/>
      <c r="HLH46" s="195"/>
      <c r="HLI46" s="195"/>
      <c r="HLJ46" s="195"/>
      <c r="HLK46" s="195"/>
      <c r="HLL46" s="195"/>
      <c r="HLM46" s="195"/>
      <c r="HLN46" s="195"/>
      <c r="HLO46" s="195"/>
      <c r="HLP46" s="195"/>
      <c r="HLQ46" s="195"/>
      <c r="HLR46" s="195"/>
      <c r="HLS46" s="195"/>
      <c r="HLT46" s="195"/>
      <c r="HLU46" s="195"/>
      <c r="HLV46" s="195"/>
      <c r="HLW46" s="195"/>
      <c r="HLX46" s="195"/>
      <c r="HLY46" s="195"/>
      <c r="HLZ46" s="195"/>
      <c r="HMA46" s="195"/>
      <c r="HMB46" s="195"/>
      <c r="HMC46" s="195"/>
      <c r="HMD46" s="195"/>
      <c r="HME46" s="195"/>
      <c r="HMF46" s="195"/>
      <c r="HMG46" s="195"/>
      <c r="HMH46" s="195"/>
      <c r="HMI46" s="195"/>
      <c r="HMJ46" s="195"/>
      <c r="HMK46" s="195"/>
      <c r="HML46" s="195"/>
      <c r="HMM46" s="195"/>
      <c r="HMN46" s="195"/>
      <c r="HMO46" s="195"/>
      <c r="HMP46" s="195"/>
      <c r="HMQ46" s="195"/>
      <c r="HMR46" s="195"/>
      <c r="HMS46" s="195"/>
      <c r="HMT46" s="195"/>
      <c r="HMU46" s="195"/>
      <c r="HMV46" s="195"/>
      <c r="HMW46" s="195"/>
      <c r="HMX46" s="195"/>
      <c r="HMY46" s="195"/>
      <c r="HMZ46" s="195"/>
      <c r="HNA46" s="195"/>
      <c r="HNB46" s="195"/>
      <c r="HNC46" s="195"/>
      <c r="HND46" s="195"/>
      <c r="HNE46" s="195"/>
      <c r="HNF46" s="195"/>
      <c r="HNG46" s="195"/>
      <c r="HNH46" s="195"/>
      <c r="HNI46" s="195"/>
      <c r="HNJ46" s="195"/>
      <c r="HNK46" s="195"/>
      <c r="HNL46" s="195"/>
      <c r="HNM46" s="195"/>
      <c r="HNN46" s="195"/>
      <c r="HNO46" s="195"/>
      <c r="HNP46" s="195"/>
      <c r="HNQ46" s="195"/>
      <c r="HNR46" s="195"/>
      <c r="HNS46" s="195"/>
      <c r="HNT46" s="195"/>
      <c r="HNU46" s="195"/>
      <c r="HNV46" s="195"/>
      <c r="HNW46" s="195"/>
      <c r="HNX46" s="195"/>
      <c r="HNY46" s="195"/>
      <c r="HNZ46" s="195"/>
      <c r="HOA46" s="195"/>
      <c r="HOB46" s="195"/>
      <c r="HOC46" s="195"/>
      <c r="HOD46" s="195"/>
      <c r="HOE46" s="195"/>
      <c r="HOF46" s="195"/>
      <c r="HOG46" s="195"/>
      <c r="HOH46" s="195"/>
      <c r="HOI46" s="195"/>
      <c r="HOJ46" s="195"/>
      <c r="HOK46" s="195"/>
      <c r="HOL46" s="195"/>
      <c r="HOM46" s="195"/>
      <c r="HON46" s="195"/>
      <c r="HOO46" s="195"/>
      <c r="HOP46" s="195"/>
      <c r="HOQ46" s="195"/>
      <c r="HOR46" s="195"/>
      <c r="HOS46" s="195"/>
      <c r="HOT46" s="195"/>
      <c r="HOU46" s="195"/>
      <c r="HOV46" s="195"/>
      <c r="HOW46" s="195"/>
      <c r="HOX46" s="195"/>
      <c r="HOY46" s="195"/>
      <c r="HOZ46" s="195"/>
      <c r="HPA46" s="195"/>
      <c r="HPB46" s="195"/>
      <c r="HPC46" s="195"/>
      <c r="HPD46" s="195"/>
      <c r="HPE46" s="195"/>
      <c r="HPF46" s="195"/>
      <c r="HPG46" s="195"/>
      <c r="HPH46" s="195"/>
      <c r="HPI46" s="195"/>
      <c r="HPJ46" s="195"/>
      <c r="HPK46" s="195"/>
      <c r="HPL46" s="195"/>
      <c r="HPM46" s="195"/>
      <c r="HPN46" s="195"/>
      <c r="HPO46" s="195"/>
      <c r="HPP46" s="195"/>
      <c r="HPQ46" s="195"/>
      <c r="HPR46" s="195"/>
      <c r="HPS46" s="195"/>
      <c r="HPT46" s="195"/>
      <c r="HPU46" s="195"/>
      <c r="HPV46" s="195"/>
      <c r="HPW46" s="195"/>
      <c r="HPX46" s="195"/>
      <c r="HPY46" s="195"/>
      <c r="HPZ46" s="195"/>
      <c r="HQA46" s="195"/>
      <c r="HQB46" s="195"/>
      <c r="HQC46" s="195"/>
      <c r="HQD46" s="195"/>
      <c r="HQE46" s="195"/>
      <c r="HQF46" s="195"/>
      <c r="HQG46" s="195"/>
      <c r="HQH46" s="195"/>
      <c r="HQI46" s="195"/>
      <c r="HQJ46" s="195"/>
      <c r="HQK46" s="195"/>
      <c r="HQL46" s="195"/>
      <c r="HQM46" s="195"/>
      <c r="HQN46" s="195"/>
      <c r="HQO46" s="195"/>
      <c r="HQP46" s="195"/>
      <c r="HQQ46" s="195"/>
      <c r="HQR46" s="195"/>
      <c r="HQS46" s="195"/>
      <c r="HQT46" s="195"/>
      <c r="HQU46" s="195"/>
      <c r="HQV46" s="195"/>
      <c r="HQW46" s="195"/>
      <c r="HQX46" s="195"/>
      <c r="HQY46" s="195"/>
      <c r="HQZ46" s="195"/>
      <c r="HRA46" s="195"/>
      <c r="HRB46" s="195"/>
      <c r="HRC46" s="195"/>
      <c r="HRD46" s="195"/>
      <c r="HRE46" s="195"/>
      <c r="HRF46" s="195"/>
      <c r="HRG46" s="195"/>
      <c r="HRH46" s="195"/>
      <c r="HRI46" s="195"/>
      <c r="HRJ46" s="195"/>
      <c r="HRK46" s="195"/>
      <c r="HRL46" s="195"/>
      <c r="HRM46" s="195"/>
      <c r="HRN46" s="195"/>
      <c r="HRO46" s="195"/>
      <c r="HRP46" s="195"/>
      <c r="HRQ46" s="195"/>
      <c r="HRR46" s="195"/>
      <c r="HRS46" s="195"/>
      <c r="HRT46" s="195"/>
      <c r="HRU46" s="195"/>
      <c r="HRV46" s="195"/>
      <c r="HRW46" s="195"/>
      <c r="HRX46" s="195"/>
      <c r="HRY46" s="195"/>
      <c r="HRZ46" s="195"/>
      <c r="HSA46" s="195"/>
      <c r="HSB46" s="195"/>
      <c r="HSC46" s="195"/>
      <c r="HSD46" s="195"/>
      <c r="HSE46" s="195"/>
      <c r="HSF46" s="195"/>
      <c r="HSG46" s="195"/>
      <c r="HSH46" s="195"/>
      <c r="HSI46" s="195"/>
      <c r="HSJ46" s="195"/>
      <c r="HSK46" s="195"/>
      <c r="HSL46" s="195"/>
      <c r="HSM46" s="195"/>
      <c r="HSN46" s="195"/>
      <c r="HSO46" s="195"/>
      <c r="HSP46" s="195"/>
      <c r="HSQ46" s="195"/>
      <c r="HSR46" s="195"/>
      <c r="HSS46" s="195"/>
      <c r="HST46" s="195"/>
      <c r="HSU46" s="195"/>
      <c r="HSV46" s="195"/>
      <c r="HSW46" s="195"/>
      <c r="HSX46" s="195"/>
      <c r="HSY46" s="195"/>
      <c r="HSZ46" s="195"/>
      <c r="HTA46" s="195"/>
      <c r="HTB46" s="195"/>
      <c r="HTC46" s="195"/>
      <c r="HTD46" s="195"/>
      <c r="HTE46" s="195"/>
      <c r="HTF46" s="195"/>
      <c r="HTG46" s="195"/>
      <c r="HTH46" s="195"/>
      <c r="HTI46" s="195"/>
      <c r="HTJ46" s="195"/>
      <c r="HTK46" s="195"/>
      <c r="HTL46" s="195"/>
      <c r="HTM46" s="195"/>
      <c r="HTN46" s="195"/>
      <c r="HTO46" s="195"/>
      <c r="HTP46" s="195"/>
      <c r="HTQ46" s="195"/>
      <c r="HTR46" s="195"/>
      <c r="HTS46" s="195"/>
      <c r="HTT46" s="195"/>
      <c r="HTU46" s="195"/>
      <c r="HTV46" s="195"/>
      <c r="HTW46" s="195"/>
      <c r="HTX46" s="195"/>
      <c r="HTY46" s="195"/>
      <c r="HTZ46" s="195"/>
      <c r="HUA46" s="195"/>
      <c r="HUB46" s="195"/>
      <c r="HUC46" s="195"/>
      <c r="HUD46" s="195"/>
      <c r="HUE46" s="195"/>
      <c r="HUF46" s="195"/>
      <c r="HUG46" s="195"/>
      <c r="HUH46" s="195"/>
      <c r="HUI46" s="195"/>
      <c r="HUJ46" s="195"/>
      <c r="HUK46" s="195"/>
      <c r="HUL46" s="195"/>
      <c r="HUM46" s="195"/>
      <c r="HUN46" s="195"/>
      <c r="HUO46" s="195"/>
      <c r="HUP46" s="195"/>
      <c r="HUQ46" s="195"/>
      <c r="HUR46" s="195"/>
      <c r="HUS46" s="195"/>
      <c r="HUT46" s="195"/>
      <c r="HUU46" s="195"/>
      <c r="HUV46" s="195"/>
      <c r="HUW46" s="195"/>
      <c r="HUX46" s="195"/>
      <c r="HUY46" s="195"/>
      <c r="HUZ46" s="195"/>
      <c r="HVA46" s="195"/>
      <c r="HVB46" s="195"/>
      <c r="HVC46" s="195"/>
      <c r="HVD46" s="195"/>
      <c r="HVE46" s="195"/>
      <c r="HVF46" s="195"/>
      <c r="HVG46" s="195"/>
      <c r="HVH46" s="195"/>
      <c r="HVI46" s="195"/>
      <c r="HVJ46" s="195"/>
      <c r="HVK46" s="195"/>
      <c r="HVL46" s="195"/>
      <c r="HVM46" s="195"/>
      <c r="HVN46" s="195"/>
      <c r="HVO46" s="195"/>
      <c r="HVP46" s="195"/>
      <c r="HVQ46" s="195"/>
      <c r="HVR46" s="195"/>
      <c r="HVS46" s="195"/>
      <c r="HVT46" s="195"/>
      <c r="HVU46" s="195"/>
      <c r="HVV46" s="195"/>
      <c r="HVW46" s="195"/>
      <c r="HVX46" s="195"/>
      <c r="HVY46" s="195"/>
      <c r="HVZ46" s="195"/>
      <c r="HWA46" s="195"/>
      <c r="HWB46" s="195"/>
      <c r="HWC46" s="195"/>
      <c r="HWD46" s="195"/>
      <c r="HWE46" s="195"/>
      <c r="HWF46" s="195"/>
      <c r="HWG46" s="195"/>
      <c r="HWH46" s="195"/>
      <c r="HWI46" s="195"/>
      <c r="HWJ46" s="195"/>
      <c r="HWK46" s="195"/>
      <c r="HWL46" s="195"/>
      <c r="HWM46" s="195"/>
      <c r="HWN46" s="195"/>
      <c r="HWO46" s="195"/>
      <c r="HWP46" s="195"/>
      <c r="HWQ46" s="195"/>
      <c r="HWR46" s="195"/>
      <c r="HWS46" s="195"/>
      <c r="HWT46" s="195"/>
      <c r="HWU46" s="195"/>
      <c r="HWV46" s="195"/>
      <c r="HWW46" s="195"/>
      <c r="HWX46" s="195"/>
      <c r="HWY46" s="195"/>
      <c r="HWZ46" s="195"/>
      <c r="HXA46" s="195"/>
      <c r="HXB46" s="195"/>
      <c r="HXC46" s="195"/>
      <c r="HXD46" s="195"/>
      <c r="HXE46" s="195"/>
      <c r="HXF46" s="195"/>
      <c r="HXG46" s="195"/>
      <c r="HXH46" s="195"/>
      <c r="HXI46" s="195"/>
      <c r="HXJ46" s="195"/>
      <c r="HXK46" s="195"/>
      <c r="HXL46" s="195"/>
      <c r="HXM46" s="195"/>
      <c r="HXN46" s="195"/>
      <c r="HXO46" s="195"/>
      <c r="HXP46" s="195"/>
      <c r="HXQ46" s="195"/>
      <c r="HXR46" s="195"/>
      <c r="HXS46" s="195"/>
      <c r="HXT46" s="195"/>
      <c r="HXU46" s="195"/>
      <c r="HXV46" s="195"/>
      <c r="HXW46" s="195"/>
      <c r="HXX46" s="195"/>
      <c r="HXY46" s="195"/>
      <c r="HXZ46" s="195"/>
      <c r="HYA46" s="195"/>
      <c r="HYB46" s="195"/>
      <c r="HYC46" s="195"/>
      <c r="HYD46" s="195"/>
      <c r="HYE46" s="195"/>
      <c r="HYF46" s="195"/>
      <c r="HYG46" s="195"/>
      <c r="HYH46" s="195"/>
      <c r="HYI46" s="195"/>
      <c r="HYJ46" s="195"/>
      <c r="HYK46" s="195"/>
      <c r="HYL46" s="195"/>
      <c r="HYM46" s="195"/>
      <c r="HYN46" s="195"/>
      <c r="HYO46" s="195"/>
      <c r="HYP46" s="195"/>
      <c r="HYQ46" s="195"/>
      <c r="HYR46" s="195"/>
      <c r="HYS46" s="195"/>
      <c r="HYT46" s="195"/>
      <c r="HYU46" s="195"/>
      <c r="HYV46" s="195"/>
      <c r="HYW46" s="195"/>
      <c r="HYX46" s="195"/>
      <c r="HYY46" s="195"/>
      <c r="HYZ46" s="195"/>
      <c r="HZA46" s="195"/>
      <c r="HZB46" s="195"/>
      <c r="HZC46" s="195"/>
      <c r="HZD46" s="195"/>
      <c r="HZE46" s="195"/>
      <c r="HZF46" s="195"/>
      <c r="HZG46" s="195"/>
      <c r="HZH46" s="195"/>
      <c r="HZI46" s="195"/>
      <c r="HZJ46" s="195"/>
      <c r="HZK46" s="195"/>
      <c r="HZL46" s="195"/>
      <c r="HZM46" s="195"/>
      <c r="HZN46" s="195"/>
      <c r="HZO46" s="195"/>
      <c r="HZP46" s="195"/>
      <c r="HZQ46" s="195"/>
      <c r="HZR46" s="195"/>
      <c r="HZS46" s="195"/>
      <c r="HZT46" s="195"/>
      <c r="HZU46" s="195"/>
      <c r="HZV46" s="195"/>
      <c r="HZW46" s="195"/>
      <c r="HZX46" s="195"/>
      <c r="HZY46" s="195"/>
      <c r="HZZ46" s="195"/>
      <c r="IAA46" s="195"/>
      <c r="IAB46" s="195"/>
      <c r="IAC46" s="195"/>
      <c r="IAD46" s="195"/>
      <c r="IAE46" s="195"/>
      <c r="IAF46" s="195"/>
      <c r="IAG46" s="195"/>
      <c r="IAH46" s="195"/>
      <c r="IAI46" s="195"/>
      <c r="IAJ46" s="195"/>
      <c r="IAK46" s="195"/>
      <c r="IAL46" s="195"/>
      <c r="IAM46" s="195"/>
      <c r="IAN46" s="195"/>
      <c r="IAO46" s="195"/>
      <c r="IAP46" s="195"/>
      <c r="IAQ46" s="195"/>
      <c r="IAR46" s="195"/>
      <c r="IAS46" s="195"/>
      <c r="IAT46" s="195"/>
      <c r="IAU46" s="195"/>
      <c r="IAV46" s="195"/>
      <c r="IAW46" s="195"/>
      <c r="IAX46" s="195"/>
      <c r="IAY46" s="195"/>
      <c r="IAZ46" s="195"/>
      <c r="IBA46" s="195"/>
      <c r="IBB46" s="195"/>
      <c r="IBC46" s="195"/>
      <c r="IBD46" s="195"/>
      <c r="IBE46" s="195"/>
      <c r="IBF46" s="195"/>
      <c r="IBG46" s="195"/>
      <c r="IBH46" s="195"/>
      <c r="IBI46" s="195"/>
      <c r="IBJ46" s="195"/>
      <c r="IBK46" s="195"/>
      <c r="IBL46" s="195"/>
      <c r="IBM46" s="195"/>
      <c r="IBN46" s="195"/>
      <c r="IBO46" s="195"/>
      <c r="IBP46" s="195"/>
      <c r="IBQ46" s="195"/>
      <c r="IBR46" s="195"/>
      <c r="IBS46" s="195"/>
      <c r="IBT46" s="195"/>
      <c r="IBU46" s="195"/>
      <c r="IBV46" s="195"/>
      <c r="IBW46" s="195"/>
      <c r="IBX46" s="195"/>
      <c r="IBY46" s="195"/>
      <c r="IBZ46" s="195"/>
      <c r="ICA46" s="195"/>
      <c r="ICB46" s="195"/>
      <c r="ICC46" s="195"/>
      <c r="ICD46" s="195"/>
      <c r="ICE46" s="195"/>
      <c r="ICF46" s="195"/>
      <c r="ICG46" s="195"/>
      <c r="ICH46" s="195"/>
      <c r="ICI46" s="195"/>
      <c r="ICJ46" s="195"/>
      <c r="ICK46" s="195"/>
      <c r="ICL46" s="195"/>
      <c r="ICM46" s="195"/>
      <c r="ICN46" s="195"/>
      <c r="ICO46" s="195"/>
      <c r="ICP46" s="195"/>
      <c r="ICQ46" s="195"/>
      <c r="ICR46" s="195"/>
      <c r="ICS46" s="195"/>
      <c r="ICT46" s="195"/>
      <c r="ICU46" s="195"/>
      <c r="ICV46" s="195"/>
      <c r="ICW46" s="195"/>
      <c r="ICX46" s="195"/>
      <c r="ICY46" s="195"/>
      <c r="ICZ46" s="195"/>
      <c r="IDA46" s="195"/>
      <c r="IDB46" s="195"/>
      <c r="IDC46" s="195"/>
      <c r="IDD46" s="195"/>
      <c r="IDE46" s="195"/>
      <c r="IDF46" s="195"/>
      <c r="IDG46" s="195"/>
      <c r="IDH46" s="195"/>
      <c r="IDI46" s="195"/>
      <c r="IDJ46" s="195"/>
      <c r="IDK46" s="195"/>
      <c r="IDL46" s="195"/>
      <c r="IDM46" s="195"/>
      <c r="IDN46" s="195"/>
      <c r="IDO46" s="195"/>
      <c r="IDP46" s="195"/>
      <c r="IDQ46" s="195"/>
      <c r="IDR46" s="195"/>
      <c r="IDS46" s="195"/>
      <c r="IDT46" s="195"/>
      <c r="IDU46" s="195"/>
      <c r="IDV46" s="195"/>
      <c r="IDW46" s="195"/>
      <c r="IDX46" s="195"/>
      <c r="IDY46" s="195"/>
      <c r="IDZ46" s="195"/>
      <c r="IEA46" s="195"/>
      <c r="IEB46" s="195"/>
      <c r="IEC46" s="195"/>
      <c r="IED46" s="195"/>
      <c r="IEE46" s="195"/>
      <c r="IEF46" s="195"/>
      <c r="IEG46" s="195"/>
      <c r="IEH46" s="195"/>
      <c r="IEI46" s="195"/>
      <c r="IEJ46" s="195"/>
      <c r="IEK46" s="195"/>
      <c r="IEL46" s="195"/>
      <c r="IEM46" s="195"/>
      <c r="IEN46" s="195"/>
      <c r="IEO46" s="195"/>
      <c r="IEP46" s="195"/>
      <c r="IEQ46" s="195"/>
      <c r="IER46" s="195"/>
      <c r="IES46" s="195"/>
      <c r="IET46" s="195"/>
      <c r="IEU46" s="195"/>
      <c r="IEV46" s="195"/>
      <c r="IEW46" s="195"/>
      <c r="IEX46" s="195"/>
      <c r="IEY46" s="195"/>
      <c r="IEZ46" s="195"/>
      <c r="IFA46" s="195"/>
      <c r="IFB46" s="195"/>
      <c r="IFC46" s="195"/>
      <c r="IFD46" s="195"/>
      <c r="IFE46" s="195"/>
      <c r="IFF46" s="195"/>
      <c r="IFG46" s="195"/>
      <c r="IFH46" s="195"/>
      <c r="IFI46" s="195"/>
      <c r="IFJ46" s="195"/>
      <c r="IFK46" s="195"/>
      <c r="IFL46" s="195"/>
      <c r="IFM46" s="195"/>
      <c r="IFN46" s="195"/>
      <c r="IFO46" s="195"/>
      <c r="IFP46" s="195"/>
      <c r="IFQ46" s="195"/>
      <c r="IFR46" s="195"/>
      <c r="IFS46" s="195"/>
      <c r="IFT46" s="195"/>
      <c r="IFU46" s="195"/>
      <c r="IFV46" s="195"/>
      <c r="IFW46" s="195"/>
      <c r="IFX46" s="195"/>
      <c r="IFY46" s="195"/>
      <c r="IFZ46" s="195"/>
      <c r="IGA46" s="195"/>
      <c r="IGB46" s="195"/>
      <c r="IGC46" s="195"/>
      <c r="IGD46" s="195"/>
      <c r="IGE46" s="195"/>
      <c r="IGF46" s="195"/>
      <c r="IGG46" s="195"/>
      <c r="IGH46" s="195"/>
      <c r="IGI46" s="195"/>
      <c r="IGJ46" s="195"/>
      <c r="IGK46" s="195"/>
      <c r="IGL46" s="195"/>
      <c r="IGM46" s="195"/>
      <c r="IGN46" s="195"/>
      <c r="IGO46" s="195"/>
      <c r="IGP46" s="195"/>
      <c r="IGQ46" s="195"/>
      <c r="IGR46" s="195"/>
      <c r="IGS46" s="195"/>
      <c r="IGT46" s="195"/>
      <c r="IGU46" s="195"/>
      <c r="IGV46" s="195"/>
      <c r="IGW46" s="195"/>
      <c r="IGX46" s="195"/>
      <c r="IGY46" s="195"/>
      <c r="IGZ46" s="195"/>
      <c r="IHA46" s="195"/>
      <c r="IHB46" s="195"/>
      <c r="IHC46" s="195"/>
      <c r="IHD46" s="195"/>
      <c r="IHE46" s="195"/>
      <c r="IHF46" s="195"/>
      <c r="IHG46" s="195"/>
      <c r="IHH46" s="195"/>
      <c r="IHI46" s="195"/>
      <c r="IHJ46" s="195"/>
      <c r="IHK46" s="195"/>
      <c r="IHL46" s="195"/>
      <c r="IHM46" s="195"/>
      <c r="IHN46" s="195"/>
      <c r="IHO46" s="195"/>
      <c r="IHP46" s="195"/>
      <c r="IHQ46" s="195"/>
      <c r="IHR46" s="195"/>
      <c r="IHS46" s="195"/>
      <c r="IHT46" s="195"/>
      <c r="IHU46" s="195"/>
      <c r="IHV46" s="195"/>
      <c r="IHW46" s="195"/>
      <c r="IHX46" s="195"/>
      <c r="IHY46" s="195"/>
      <c r="IHZ46" s="195"/>
      <c r="IIA46" s="195"/>
      <c r="IIB46" s="195"/>
      <c r="IIC46" s="195"/>
      <c r="IID46" s="195"/>
      <c r="IIE46" s="195"/>
      <c r="IIF46" s="195"/>
      <c r="IIG46" s="195"/>
      <c r="IIH46" s="195"/>
      <c r="III46" s="195"/>
      <c r="IIJ46" s="195"/>
      <c r="IIK46" s="195"/>
      <c r="IIL46" s="195"/>
      <c r="IIM46" s="195"/>
      <c r="IIN46" s="195"/>
      <c r="IIO46" s="195"/>
      <c r="IIP46" s="195"/>
      <c r="IIQ46" s="195"/>
      <c r="IIR46" s="195"/>
      <c r="IIS46" s="195"/>
      <c r="IIT46" s="195"/>
      <c r="IIU46" s="195"/>
      <c r="IIV46" s="195"/>
      <c r="IIW46" s="195"/>
      <c r="IIX46" s="195"/>
      <c r="IIY46" s="195"/>
      <c r="IIZ46" s="195"/>
      <c r="IJA46" s="195"/>
      <c r="IJB46" s="195"/>
      <c r="IJC46" s="195"/>
      <c r="IJD46" s="195"/>
      <c r="IJE46" s="195"/>
      <c r="IJF46" s="195"/>
      <c r="IJG46" s="195"/>
      <c r="IJH46" s="195"/>
      <c r="IJI46" s="195"/>
      <c r="IJJ46" s="195"/>
      <c r="IJK46" s="195"/>
      <c r="IJL46" s="195"/>
      <c r="IJM46" s="195"/>
      <c r="IJN46" s="195"/>
      <c r="IJO46" s="195"/>
      <c r="IJP46" s="195"/>
      <c r="IJQ46" s="195"/>
      <c r="IJR46" s="195"/>
      <c r="IJS46" s="195"/>
      <c r="IJT46" s="195"/>
      <c r="IJU46" s="195"/>
      <c r="IJV46" s="195"/>
      <c r="IJW46" s="195"/>
      <c r="IJX46" s="195"/>
      <c r="IJY46" s="195"/>
      <c r="IJZ46" s="195"/>
      <c r="IKA46" s="195"/>
      <c r="IKB46" s="195"/>
      <c r="IKC46" s="195"/>
      <c r="IKD46" s="195"/>
      <c r="IKE46" s="195"/>
      <c r="IKF46" s="195"/>
      <c r="IKG46" s="195"/>
      <c r="IKH46" s="195"/>
      <c r="IKI46" s="195"/>
      <c r="IKJ46" s="195"/>
      <c r="IKK46" s="195"/>
      <c r="IKL46" s="195"/>
      <c r="IKM46" s="195"/>
      <c r="IKN46" s="195"/>
      <c r="IKO46" s="195"/>
      <c r="IKP46" s="195"/>
      <c r="IKQ46" s="195"/>
      <c r="IKR46" s="195"/>
      <c r="IKS46" s="195"/>
      <c r="IKT46" s="195"/>
      <c r="IKU46" s="195"/>
      <c r="IKV46" s="195"/>
      <c r="IKW46" s="195"/>
      <c r="IKX46" s="195"/>
      <c r="IKY46" s="195"/>
      <c r="IKZ46" s="195"/>
      <c r="ILA46" s="195"/>
      <c r="ILB46" s="195"/>
      <c r="ILC46" s="195"/>
      <c r="ILD46" s="195"/>
      <c r="ILE46" s="195"/>
      <c r="ILF46" s="195"/>
      <c r="ILG46" s="195"/>
      <c r="ILH46" s="195"/>
      <c r="ILI46" s="195"/>
      <c r="ILJ46" s="195"/>
      <c r="ILK46" s="195"/>
      <c r="ILL46" s="195"/>
      <c r="ILM46" s="195"/>
      <c r="ILN46" s="195"/>
      <c r="ILO46" s="195"/>
      <c r="ILP46" s="195"/>
      <c r="ILQ46" s="195"/>
      <c r="ILR46" s="195"/>
      <c r="ILS46" s="195"/>
      <c r="ILT46" s="195"/>
      <c r="ILU46" s="195"/>
      <c r="ILV46" s="195"/>
      <c r="ILW46" s="195"/>
      <c r="ILX46" s="195"/>
      <c r="ILY46" s="195"/>
      <c r="ILZ46" s="195"/>
      <c r="IMA46" s="195"/>
      <c r="IMB46" s="195"/>
      <c r="IMC46" s="195"/>
      <c r="IMD46" s="195"/>
      <c r="IME46" s="195"/>
      <c r="IMF46" s="195"/>
      <c r="IMG46" s="195"/>
      <c r="IMH46" s="195"/>
      <c r="IMI46" s="195"/>
      <c r="IMJ46" s="195"/>
      <c r="IMK46" s="195"/>
      <c r="IML46" s="195"/>
      <c r="IMM46" s="195"/>
      <c r="IMN46" s="195"/>
      <c r="IMO46" s="195"/>
      <c r="IMP46" s="195"/>
      <c r="IMQ46" s="195"/>
      <c r="IMR46" s="195"/>
      <c r="IMS46" s="195"/>
      <c r="IMT46" s="195"/>
      <c r="IMU46" s="195"/>
      <c r="IMV46" s="195"/>
      <c r="IMW46" s="195"/>
      <c r="IMX46" s="195"/>
      <c r="IMY46" s="195"/>
      <c r="IMZ46" s="195"/>
      <c r="INA46" s="195"/>
      <c r="INB46" s="195"/>
      <c r="INC46" s="195"/>
      <c r="IND46" s="195"/>
      <c r="INE46" s="195"/>
      <c r="INF46" s="195"/>
      <c r="ING46" s="195"/>
      <c r="INH46" s="195"/>
      <c r="INI46" s="195"/>
      <c r="INJ46" s="195"/>
      <c r="INK46" s="195"/>
      <c r="INL46" s="195"/>
      <c r="INM46" s="195"/>
      <c r="INN46" s="195"/>
      <c r="INO46" s="195"/>
      <c r="INP46" s="195"/>
      <c r="INQ46" s="195"/>
      <c r="INR46" s="195"/>
      <c r="INS46" s="195"/>
      <c r="INT46" s="195"/>
      <c r="INU46" s="195"/>
      <c r="INV46" s="195"/>
      <c r="INW46" s="195"/>
      <c r="INX46" s="195"/>
      <c r="INY46" s="195"/>
      <c r="INZ46" s="195"/>
      <c r="IOA46" s="195"/>
      <c r="IOB46" s="195"/>
      <c r="IOC46" s="195"/>
      <c r="IOD46" s="195"/>
      <c r="IOE46" s="195"/>
      <c r="IOF46" s="195"/>
      <c r="IOG46" s="195"/>
      <c r="IOH46" s="195"/>
      <c r="IOI46" s="195"/>
      <c r="IOJ46" s="195"/>
      <c r="IOK46" s="195"/>
      <c r="IOL46" s="195"/>
      <c r="IOM46" s="195"/>
      <c r="ION46" s="195"/>
      <c r="IOO46" s="195"/>
      <c r="IOP46" s="195"/>
      <c r="IOQ46" s="195"/>
      <c r="IOR46" s="195"/>
      <c r="IOS46" s="195"/>
      <c r="IOT46" s="195"/>
      <c r="IOU46" s="195"/>
      <c r="IOV46" s="195"/>
      <c r="IOW46" s="195"/>
      <c r="IOX46" s="195"/>
      <c r="IOY46" s="195"/>
      <c r="IOZ46" s="195"/>
      <c r="IPA46" s="195"/>
      <c r="IPB46" s="195"/>
      <c r="IPC46" s="195"/>
      <c r="IPD46" s="195"/>
      <c r="IPE46" s="195"/>
      <c r="IPF46" s="195"/>
      <c r="IPG46" s="195"/>
      <c r="IPH46" s="195"/>
      <c r="IPI46" s="195"/>
      <c r="IPJ46" s="195"/>
      <c r="IPK46" s="195"/>
      <c r="IPL46" s="195"/>
      <c r="IPM46" s="195"/>
      <c r="IPN46" s="195"/>
      <c r="IPO46" s="195"/>
      <c r="IPP46" s="195"/>
      <c r="IPQ46" s="195"/>
      <c r="IPR46" s="195"/>
      <c r="IPS46" s="195"/>
      <c r="IPT46" s="195"/>
      <c r="IPU46" s="195"/>
      <c r="IPV46" s="195"/>
      <c r="IPW46" s="195"/>
      <c r="IPX46" s="195"/>
      <c r="IPY46" s="195"/>
      <c r="IPZ46" s="195"/>
      <c r="IQA46" s="195"/>
      <c r="IQB46" s="195"/>
      <c r="IQC46" s="195"/>
      <c r="IQD46" s="195"/>
      <c r="IQE46" s="195"/>
      <c r="IQF46" s="195"/>
      <c r="IQG46" s="195"/>
      <c r="IQH46" s="195"/>
      <c r="IQI46" s="195"/>
      <c r="IQJ46" s="195"/>
      <c r="IQK46" s="195"/>
      <c r="IQL46" s="195"/>
      <c r="IQM46" s="195"/>
      <c r="IQN46" s="195"/>
      <c r="IQO46" s="195"/>
      <c r="IQP46" s="195"/>
      <c r="IQQ46" s="195"/>
      <c r="IQR46" s="195"/>
      <c r="IQS46" s="195"/>
      <c r="IQT46" s="195"/>
      <c r="IQU46" s="195"/>
      <c r="IQV46" s="195"/>
      <c r="IQW46" s="195"/>
      <c r="IQX46" s="195"/>
      <c r="IQY46" s="195"/>
      <c r="IQZ46" s="195"/>
      <c r="IRA46" s="195"/>
      <c r="IRB46" s="195"/>
      <c r="IRC46" s="195"/>
      <c r="IRD46" s="195"/>
      <c r="IRE46" s="195"/>
      <c r="IRF46" s="195"/>
      <c r="IRG46" s="195"/>
      <c r="IRH46" s="195"/>
      <c r="IRI46" s="195"/>
      <c r="IRJ46" s="195"/>
      <c r="IRK46" s="195"/>
      <c r="IRL46" s="195"/>
      <c r="IRM46" s="195"/>
      <c r="IRN46" s="195"/>
      <c r="IRO46" s="195"/>
      <c r="IRP46" s="195"/>
      <c r="IRQ46" s="195"/>
      <c r="IRR46" s="195"/>
      <c r="IRS46" s="195"/>
      <c r="IRT46" s="195"/>
      <c r="IRU46" s="195"/>
      <c r="IRV46" s="195"/>
      <c r="IRW46" s="195"/>
      <c r="IRX46" s="195"/>
      <c r="IRY46" s="195"/>
      <c r="IRZ46" s="195"/>
      <c r="ISA46" s="195"/>
      <c r="ISB46" s="195"/>
      <c r="ISC46" s="195"/>
      <c r="ISD46" s="195"/>
      <c r="ISE46" s="195"/>
      <c r="ISF46" s="195"/>
      <c r="ISG46" s="195"/>
      <c r="ISH46" s="195"/>
      <c r="ISI46" s="195"/>
      <c r="ISJ46" s="195"/>
      <c r="ISK46" s="195"/>
      <c r="ISL46" s="195"/>
      <c r="ISM46" s="195"/>
      <c r="ISN46" s="195"/>
      <c r="ISO46" s="195"/>
      <c r="ISP46" s="195"/>
      <c r="ISQ46" s="195"/>
      <c r="ISR46" s="195"/>
      <c r="ISS46" s="195"/>
      <c r="IST46" s="195"/>
      <c r="ISU46" s="195"/>
      <c r="ISV46" s="195"/>
      <c r="ISW46" s="195"/>
      <c r="ISX46" s="195"/>
      <c r="ISY46" s="195"/>
      <c r="ISZ46" s="195"/>
      <c r="ITA46" s="195"/>
      <c r="ITB46" s="195"/>
      <c r="ITC46" s="195"/>
      <c r="ITD46" s="195"/>
      <c r="ITE46" s="195"/>
      <c r="ITF46" s="195"/>
      <c r="ITG46" s="195"/>
      <c r="ITH46" s="195"/>
      <c r="ITI46" s="195"/>
      <c r="ITJ46" s="195"/>
      <c r="ITK46" s="195"/>
      <c r="ITL46" s="195"/>
      <c r="ITM46" s="195"/>
      <c r="ITN46" s="195"/>
      <c r="ITO46" s="195"/>
      <c r="ITP46" s="195"/>
      <c r="ITQ46" s="195"/>
      <c r="ITR46" s="195"/>
      <c r="ITS46" s="195"/>
      <c r="ITT46" s="195"/>
      <c r="ITU46" s="195"/>
      <c r="ITV46" s="195"/>
      <c r="ITW46" s="195"/>
      <c r="ITX46" s="195"/>
      <c r="ITY46" s="195"/>
      <c r="ITZ46" s="195"/>
      <c r="IUA46" s="195"/>
      <c r="IUB46" s="195"/>
      <c r="IUC46" s="195"/>
      <c r="IUD46" s="195"/>
      <c r="IUE46" s="195"/>
      <c r="IUF46" s="195"/>
      <c r="IUG46" s="195"/>
      <c r="IUH46" s="195"/>
      <c r="IUI46" s="195"/>
      <c r="IUJ46" s="195"/>
      <c r="IUK46" s="195"/>
      <c r="IUL46" s="195"/>
      <c r="IUM46" s="195"/>
      <c r="IUN46" s="195"/>
      <c r="IUO46" s="195"/>
      <c r="IUP46" s="195"/>
      <c r="IUQ46" s="195"/>
      <c r="IUR46" s="195"/>
      <c r="IUS46" s="195"/>
      <c r="IUT46" s="195"/>
      <c r="IUU46" s="195"/>
      <c r="IUV46" s="195"/>
      <c r="IUW46" s="195"/>
      <c r="IUX46" s="195"/>
      <c r="IUY46" s="195"/>
      <c r="IUZ46" s="195"/>
      <c r="IVA46" s="195"/>
      <c r="IVB46" s="195"/>
      <c r="IVC46" s="195"/>
      <c r="IVD46" s="195"/>
      <c r="IVE46" s="195"/>
      <c r="IVF46" s="195"/>
      <c r="IVG46" s="195"/>
      <c r="IVH46" s="195"/>
      <c r="IVI46" s="195"/>
      <c r="IVJ46" s="195"/>
      <c r="IVK46" s="195"/>
      <c r="IVL46" s="195"/>
      <c r="IVM46" s="195"/>
      <c r="IVN46" s="195"/>
      <c r="IVO46" s="195"/>
      <c r="IVP46" s="195"/>
      <c r="IVQ46" s="195"/>
      <c r="IVR46" s="195"/>
      <c r="IVS46" s="195"/>
      <c r="IVT46" s="195"/>
      <c r="IVU46" s="195"/>
      <c r="IVV46" s="195"/>
      <c r="IVW46" s="195"/>
      <c r="IVX46" s="195"/>
      <c r="IVY46" s="195"/>
      <c r="IVZ46" s="195"/>
      <c r="IWA46" s="195"/>
      <c r="IWB46" s="195"/>
      <c r="IWC46" s="195"/>
      <c r="IWD46" s="195"/>
      <c r="IWE46" s="195"/>
      <c r="IWF46" s="195"/>
      <c r="IWG46" s="195"/>
      <c r="IWH46" s="195"/>
      <c r="IWI46" s="195"/>
      <c r="IWJ46" s="195"/>
      <c r="IWK46" s="195"/>
      <c r="IWL46" s="195"/>
      <c r="IWM46" s="195"/>
      <c r="IWN46" s="195"/>
      <c r="IWO46" s="195"/>
      <c r="IWP46" s="195"/>
      <c r="IWQ46" s="195"/>
      <c r="IWR46" s="195"/>
      <c r="IWS46" s="195"/>
      <c r="IWT46" s="195"/>
      <c r="IWU46" s="195"/>
      <c r="IWV46" s="195"/>
      <c r="IWW46" s="195"/>
      <c r="IWX46" s="195"/>
      <c r="IWY46" s="195"/>
      <c r="IWZ46" s="195"/>
      <c r="IXA46" s="195"/>
      <c r="IXB46" s="195"/>
      <c r="IXC46" s="195"/>
      <c r="IXD46" s="195"/>
      <c r="IXE46" s="195"/>
      <c r="IXF46" s="195"/>
      <c r="IXG46" s="195"/>
      <c r="IXH46" s="195"/>
      <c r="IXI46" s="195"/>
      <c r="IXJ46" s="195"/>
      <c r="IXK46" s="195"/>
      <c r="IXL46" s="195"/>
      <c r="IXM46" s="195"/>
      <c r="IXN46" s="195"/>
      <c r="IXO46" s="195"/>
      <c r="IXP46" s="195"/>
      <c r="IXQ46" s="195"/>
      <c r="IXR46" s="195"/>
      <c r="IXS46" s="195"/>
      <c r="IXT46" s="195"/>
      <c r="IXU46" s="195"/>
      <c r="IXV46" s="195"/>
      <c r="IXW46" s="195"/>
      <c r="IXX46" s="195"/>
      <c r="IXY46" s="195"/>
      <c r="IXZ46" s="195"/>
      <c r="IYA46" s="195"/>
      <c r="IYB46" s="195"/>
      <c r="IYC46" s="195"/>
      <c r="IYD46" s="195"/>
      <c r="IYE46" s="195"/>
      <c r="IYF46" s="195"/>
      <c r="IYG46" s="195"/>
      <c r="IYH46" s="195"/>
      <c r="IYI46" s="195"/>
      <c r="IYJ46" s="195"/>
      <c r="IYK46" s="195"/>
      <c r="IYL46" s="195"/>
      <c r="IYM46" s="195"/>
      <c r="IYN46" s="195"/>
      <c r="IYO46" s="195"/>
      <c r="IYP46" s="195"/>
      <c r="IYQ46" s="195"/>
      <c r="IYR46" s="195"/>
      <c r="IYS46" s="195"/>
      <c r="IYT46" s="195"/>
      <c r="IYU46" s="195"/>
      <c r="IYV46" s="195"/>
      <c r="IYW46" s="195"/>
      <c r="IYX46" s="195"/>
      <c r="IYY46" s="195"/>
      <c r="IYZ46" s="195"/>
      <c r="IZA46" s="195"/>
      <c r="IZB46" s="195"/>
      <c r="IZC46" s="195"/>
      <c r="IZD46" s="195"/>
      <c r="IZE46" s="195"/>
      <c r="IZF46" s="195"/>
      <c r="IZG46" s="195"/>
      <c r="IZH46" s="195"/>
      <c r="IZI46" s="195"/>
      <c r="IZJ46" s="195"/>
      <c r="IZK46" s="195"/>
      <c r="IZL46" s="195"/>
      <c r="IZM46" s="195"/>
      <c r="IZN46" s="195"/>
      <c r="IZO46" s="195"/>
      <c r="IZP46" s="195"/>
      <c r="IZQ46" s="195"/>
      <c r="IZR46" s="195"/>
      <c r="IZS46" s="195"/>
      <c r="IZT46" s="195"/>
      <c r="IZU46" s="195"/>
      <c r="IZV46" s="195"/>
      <c r="IZW46" s="195"/>
      <c r="IZX46" s="195"/>
      <c r="IZY46" s="195"/>
      <c r="IZZ46" s="195"/>
      <c r="JAA46" s="195"/>
      <c r="JAB46" s="195"/>
      <c r="JAC46" s="195"/>
      <c r="JAD46" s="195"/>
      <c r="JAE46" s="195"/>
      <c r="JAF46" s="195"/>
      <c r="JAG46" s="195"/>
      <c r="JAH46" s="195"/>
      <c r="JAI46" s="195"/>
      <c r="JAJ46" s="195"/>
      <c r="JAK46" s="195"/>
      <c r="JAL46" s="195"/>
      <c r="JAM46" s="195"/>
      <c r="JAN46" s="195"/>
      <c r="JAO46" s="195"/>
      <c r="JAP46" s="195"/>
      <c r="JAQ46" s="195"/>
      <c r="JAR46" s="195"/>
      <c r="JAS46" s="195"/>
      <c r="JAT46" s="195"/>
      <c r="JAU46" s="195"/>
      <c r="JAV46" s="195"/>
      <c r="JAW46" s="195"/>
      <c r="JAX46" s="195"/>
      <c r="JAY46" s="195"/>
      <c r="JAZ46" s="195"/>
      <c r="JBA46" s="195"/>
      <c r="JBB46" s="195"/>
      <c r="JBC46" s="195"/>
      <c r="JBD46" s="195"/>
      <c r="JBE46" s="195"/>
      <c r="JBF46" s="195"/>
      <c r="JBG46" s="195"/>
      <c r="JBH46" s="195"/>
      <c r="JBI46" s="195"/>
      <c r="JBJ46" s="195"/>
      <c r="JBK46" s="195"/>
      <c r="JBL46" s="195"/>
      <c r="JBM46" s="195"/>
      <c r="JBN46" s="195"/>
      <c r="JBO46" s="195"/>
      <c r="JBP46" s="195"/>
      <c r="JBQ46" s="195"/>
      <c r="JBR46" s="195"/>
      <c r="JBS46" s="195"/>
      <c r="JBT46" s="195"/>
      <c r="JBU46" s="195"/>
      <c r="JBV46" s="195"/>
      <c r="JBW46" s="195"/>
      <c r="JBX46" s="195"/>
      <c r="JBY46" s="195"/>
      <c r="JBZ46" s="195"/>
      <c r="JCA46" s="195"/>
      <c r="JCB46" s="195"/>
      <c r="JCC46" s="195"/>
      <c r="JCD46" s="195"/>
      <c r="JCE46" s="195"/>
      <c r="JCF46" s="195"/>
      <c r="JCG46" s="195"/>
      <c r="JCH46" s="195"/>
      <c r="JCI46" s="195"/>
      <c r="JCJ46" s="195"/>
      <c r="JCK46" s="195"/>
      <c r="JCL46" s="195"/>
      <c r="JCM46" s="195"/>
      <c r="JCN46" s="195"/>
      <c r="JCO46" s="195"/>
      <c r="JCP46" s="195"/>
      <c r="JCQ46" s="195"/>
      <c r="JCR46" s="195"/>
      <c r="JCS46" s="195"/>
      <c r="JCT46" s="195"/>
      <c r="JCU46" s="195"/>
      <c r="JCV46" s="195"/>
      <c r="JCW46" s="195"/>
      <c r="JCX46" s="195"/>
      <c r="JCY46" s="195"/>
      <c r="JCZ46" s="195"/>
      <c r="JDA46" s="195"/>
      <c r="JDB46" s="195"/>
      <c r="JDC46" s="195"/>
      <c r="JDD46" s="195"/>
      <c r="JDE46" s="195"/>
      <c r="JDF46" s="195"/>
      <c r="JDG46" s="195"/>
      <c r="JDH46" s="195"/>
      <c r="JDI46" s="195"/>
      <c r="JDJ46" s="195"/>
      <c r="JDK46" s="195"/>
      <c r="JDL46" s="195"/>
      <c r="JDM46" s="195"/>
      <c r="JDN46" s="195"/>
      <c r="JDO46" s="195"/>
      <c r="JDP46" s="195"/>
      <c r="JDQ46" s="195"/>
      <c r="JDR46" s="195"/>
      <c r="JDS46" s="195"/>
      <c r="JDT46" s="195"/>
      <c r="JDU46" s="195"/>
      <c r="JDV46" s="195"/>
      <c r="JDW46" s="195"/>
      <c r="JDX46" s="195"/>
      <c r="JDY46" s="195"/>
      <c r="JDZ46" s="195"/>
      <c r="JEA46" s="195"/>
      <c r="JEB46" s="195"/>
      <c r="JEC46" s="195"/>
      <c r="JED46" s="195"/>
      <c r="JEE46" s="195"/>
      <c r="JEF46" s="195"/>
      <c r="JEG46" s="195"/>
      <c r="JEH46" s="195"/>
      <c r="JEI46" s="195"/>
      <c r="JEJ46" s="195"/>
      <c r="JEK46" s="195"/>
      <c r="JEL46" s="195"/>
      <c r="JEM46" s="195"/>
      <c r="JEN46" s="195"/>
      <c r="JEO46" s="195"/>
      <c r="JEP46" s="195"/>
      <c r="JEQ46" s="195"/>
      <c r="JER46" s="195"/>
      <c r="JES46" s="195"/>
      <c r="JET46" s="195"/>
      <c r="JEU46" s="195"/>
      <c r="JEV46" s="195"/>
      <c r="JEW46" s="195"/>
      <c r="JEX46" s="195"/>
      <c r="JEY46" s="195"/>
      <c r="JEZ46" s="195"/>
      <c r="JFA46" s="195"/>
      <c r="JFB46" s="195"/>
      <c r="JFC46" s="195"/>
      <c r="JFD46" s="195"/>
      <c r="JFE46" s="195"/>
      <c r="JFF46" s="195"/>
      <c r="JFG46" s="195"/>
      <c r="JFH46" s="195"/>
      <c r="JFI46" s="195"/>
      <c r="JFJ46" s="195"/>
      <c r="JFK46" s="195"/>
      <c r="JFL46" s="195"/>
      <c r="JFM46" s="195"/>
      <c r="JFN46" s="195"/>
      <c r="JFO46" s="195"/>
      <c r="JFP46" s="195"/>
      <c r="JFQ46" s="195"/>
      <c r="JFR46" s="195"/>
      <c r="JFS46" s="195"/>
      <c r="JFT46" s="195"/>
      <c r="JFU46" s="195"/>
      <c r="JFV46" s="195"/>
      <c r="JFW46" s="195"/>
      <c r="JFX46" s="195"/>
      <c r="JFY46" s="195"/>
      <c r="JFZ46" s="195"/>
      <c r="JGA46" s="195"/>
      <c r="JGB46" s="195"/>
      <c r="JGC46" s="195"/>
      <c r="JGD46" s="195"/>
      <c r="JGE46" s="195"/>
      <c r="JGF46" s="195"/>
      <c r="JGG46" s="195"/>
      <c r="JGH46" s="195"/>
      <c r="JGI46" s="195"/>
      <c r="JGJ46" s="195"/>
      <c r="JGK46" s="195"/>
      <c r="JGL46" s="195"/>
      <c r="JGM46" s="195"/>
      <c r="JGN46" s="195"/>
      <c r="JGO46" s="195"/>
      <c r="JGP46" s="195"/>
      <c r="JGQ46" s="195"/>
      <c r="JGR46" s="195"/>
      <c r="JGS46" s="195"/>
      <c r="JGT46" s="195"/>
      <c r="JGU46" s="195"/>
      <c r="JGV46" s="195"/>
      <c r="JGW46" s="195"/>
      <c r="JGX46" s="195"/>
      <c r="JGY46" s="195"/>
      <c r="JGZ46" s="195"/>
      <c r="JHA46" s="195"/>
      <c r="JHB46" s="195"/>
      <c r="JHC46" s="195"/>
      <c r="JHD46" s="195"/>
      <c r="JHE46" s="195"/>
      <c r="JHF46" s="195"/>
      <c r="JHG46" s="195"/>
      <c r="JHH46" s="195"/>
      <c r="JHI46" s="195"/>
      <c r="JHJ46" s="195"/>
      <c r="JHK46" s="195"/>
      <c r="JHL46" s="195"/>
      <c r="JHM46" s="195"/>
      <c r="JHN46" s="195"/>
      <c r="JHO46" s="195"/>
      <c r="JHP46" s="195"/>
      <c r="JHQ46" s="195"/>
      <c r="JHR46" s="195"/>
      <c r="JHS46" s="195"/>
      <c r="JHT46" s="195"/>
      <c r="JHU46" s="195"/>
      <c r="JHV46" s="195"/>
      <c r="JHW46" s="195"/>
      <c r="JHX46" s="195"/>
      <c r="JHY46" s="195"/>
      <c r="JHZ46" s="195"/>
      <c r="JIA46" s="195"/>
      <c r="JIB46" s="195"/>
      <c r="JIC46" s="195"/>
      <c r="JID46" s="195"/>
      <c r="JIE46" s="195"/>
      <c r="JIF46" s="195"/>
      <c r="JIG46" s="195"/>
      <c r="JIH46" s="195"/>
      <c r="JII46" s="195"/>
      <c r="JIJ46" s="195"/>
      <c r="JIK46" s="195"/>
      <c r="JIL46" s="195"/>
      <c r="JIM46" s="195"/>
      <c r="JIN46" s="195"/>
      <c r="JIO46" s="195"/>
      <c r="JIP46" s="195"/>
      <c r="JIQ46" s="195"/>
      <c r="JIR46" s="195"/>
      <c r="JIS46" s="195"/>
      <c r="JIT46" s="195"/>
      <c r="JIU46" s="195"/>
      <c r="JIV46" s="195"/>
      <c r="JIW46" s="195"/>
      <c r="JIX46" s="195"/>
      <c r="JIY46" s="195"/>
      <c r="JIZ46" s="195"/>
      <c r="JJA46" s="195"/>
      <c r="JJB46" s="195"/>
      <c r="JJC46" s="195"/>
      <c r="JJD46" s="195"/>
      <c r="JJE46" s="195"/>
      <c r="JJF46" s="195"/>
      <c r="JJG46" s="195"/>
      <c r="JJH46" s="195"/>
      <c r="JJI46" s="195"/>
      <c r="JJJ46" s="195"/>
      <c r="JJK46" s="195"/>
      <c r="JJL46" s="195"/>
      <c r="JJM46" s="195"/>
      <c r="JJN46" s="195"/>
      <c r="JJO46" s="195"/>
      <c r="JJP46" s="195"/>
      <c r="JJQ46" s="195"/>
      <c r="JJR46" s="195"/>
      <c r="JJS46" s="195"/>
      <c r="JJT46" s="195"/>
      <c r="JJU46" s="195"/>
      <c r="JJV46" s="195"/>
      <c r="JJW46" s="195"/>
      <c r="JJX46" s="195"/>
      <c r="JJY46" s="195"/>
      <c r="JJZ46" s="195"/>
      <c r="JKA46" s="195"/>
      <c r="JKB46" s="195"/>
      <c r="JKC46" s="195"/>
      <c r="JKD46" s="195"/>
      <c r="JKE46" s="195"/>
      <c r="JKF46" s="195"/>
      <c r="JKG46" s="195"/>
      <c r="JKH46" s="195"/>
      <c r="JKI46" s="195"/>
      <c r="JKJ46" s="195"/>
      <c r="JKK46" s="195"/>
      <c r="JKL46" s="195"/>
      <c r="JKM46" s="195"/>
      <c r="JKN46" s="195"/>
      <c r="JKO46" s="195"/>
      <c r="JKP46" s="195"/>
      <c r="JKQ46" s="195"/>
      <c r="JKR46" s="195"/>
      <c r="JKS46" s="195"/>
      <c r="JKT46" s="195"/>
      <c r="JKU46" s="195"/>
      <c r="JKV46" s="195"/>
      <c r="JKW46" s="195"/>
      <c r="JKX46" s="195"/>
      <c r="JKY46" s="195"/>
      <c r="JKZ46" s="195"/>
      <c r="JLA46" s="195"/>
      <c r="JLB46" s="195"/>
      <c r="JLC46" s="195"/>
      <c r="JLD46" s="195"/>
      <c r="JLE46" s="195"/>
      <c r="JLF46" s="195"/>
      <c r="JLG46" s="195"/>
      <c r="JLH46" s="195"/>
      <c r="JLI46" s="195"/>
      <c r="JLJ46" s="195"/>
      <c r="JLK46" s="195"/>
      <c r="JLL46" s="195"/>
      <c r="JLM46" s="195"/>
      <c r="JLN46" s="195"/>
      <c r="JLO46" s="195"/>
      <c r="JLP46" s="195"/>
      <c r="JLQ46" s="195"/>
      <c r="JLR46" s="195"/>
      <c r="JLS46" s="195"/>
      <c r="JLT46" s="195"/>
      <c r="JLU46" s="195"/>
      <c r="JLV46" s="195"/>
      <c r="JLW46" s="195"/>
      <c r="JLX46" s="195"/>
      <c r="JLY46" s="195"/>
      <c r="JLZ46" s="195"/>
      <c r="JMA46" s="195"/>
      <c r="JMB46" s="195"/>
      <c r="JMC46" s="195"/>
      <c r="JMD46" s="195"/>
      <c r="JME46" s="195"/>
      <c r="JMF46" s="195"/>
      <c r="JMG46" s="195"/>
      <c r="JMH46" s="195"/>
      <c r="JMI46" s="195"/>
      <c r="JMJ46" s="195"/>
      <c r="JMK46" s="195"/>
      <c r="JML46" s="195"/>
      <c r="JMM46" s="195"/>
      <c r="JMN46" s="195"/>
      <c r="JMO46" s="195"/>
      <c r="JMP46" s="195"/>
      <c r="JMQ46" s="195"/>
      <c r="JMR46" s="195"/>
      <c r="JMS46" s="195"/>
      <c r="JMT46" s="195"/>
      <c r="JMU46" s="195"/>
      <c r="JMV46" s="195"/>
      <c r="JMW46" s="195"/>
      <c r="JMX46" s="195"/>
      <c r="JMY46" s="195"/>
      <c r="JMZ46" s="195"/>
      <c r="JNA46" s="195"/>
      <c r="JNB46" s="195"/>
      <c r="JNC46" s="195"/>
      <c r="JND46" s="195"/>
      <c r="JNE46" s="195"/>
      <c r="JNF46" s="195"/>
      <c r="JNG46" s="195"/>
      <c r="JNH46" s="195"/>
      <c r="JNI46" s="195"/>
      <c r="JNJ46" s="195"/>
      <c r="JNK46" s="195"/>
      <c r="JNL46" s="195"/>
      <c r="JNM46" s="195"/>
      <c r="JNN46" s="195"/>
      <c r="JNO46" s="195"/>
      <c r="JNP46" s="195"/>
      <c r="JNQ46" s="195"/>
      <c r="JNR46" s="195"/>
      <c r="JNS46" s="195"/>
      <c r="JNT46" s="195"/>
      <c r="JNU46" s="195"/>
      <c r="JNV46" s="195"/>
      <c r="JNW46" s="195"/>
      <c r="JNX46" s="195"/>
      <c r="JNY46" s="195"/>
      <c r="JNZ46" s="195"/>
      <c r="JOA46" s="195"/>
      <c r="JOB46" s="195"/>
      <c r="JOC46" s="195"/>
      <c r="JOD46" s="195"/>
      <c r="JOE46" s="195"/>
      <c r="JOF46" s="195"/>
      <c r="JOG46" s="195"/>
      <c r="JOH46" s="195"/>
      <c r="JOI46" s="195"/>
      <c r="JOJ46" s="195"/>
      <c r="JOK46" s="195"/>
      <c r="JOL46" s="195"/>
      <c r="JOM46" s="195"/>
      <c r="JON46" s="195"/>
      <c r="JOO46" s="195"/>
      <c r="JOP46" s="195"/>
      <c r="JOQ46" s="195"/>
      <c r="JOR46" s="195"/>
      <c r="JOS46" s="195"/>
      <c r="JOT46" s="195"/>
      <c r="JOU46" s="195"/>
      <c r="JOV46" s="195"/>
      <c r="JOW46" s="195"/>
      <c r="JOX46" s="195"/>
      <c r="JOY46" s="195"/>
      <c r="JOZ46" s="195"/>
      <c r="JPA46" s="195"/>
      <c r="JPB46" s="195"/>
      <c r="JPC46" s="195"/>
      <c r="JPD46" s="195"/>
      <c r="JPE46" s="195"/>
      <c r="JPF46" s="195"/>
      <c r="JPG46" s="195"/>
      <c r="JPH46" s="195"/>
      <c r="JPI46" s="195"/>
      <c r="JPJ46" s="195"/>
      <c r="JPK46" s="195"/>
      <c r="JPL46" s="195"/>
      <c r="JPM46" s="195"/>
      <c r="JPN46" s="195"/>
      <c r="JPO46" s="195"/>
      <c r="JPP46" s="195"/>
      <c r="JPQ46" s="195"/>
      <c r="JPR46" s="195"/>
      <c r="JPS46" s="195"/>
      <c r="JPT46" s="195"/>
      <c r="JPU46" s="195"/>
      <c r="JPV46" s="195"/>
      <c r="JPW46" s="195"/>
      <c r="JPX46" s="195"/>
      <c r="JPY46" s="195"/>
      <c r="JPZ46" s="195"/>
      <c r="JQA46" s="195"/>
      <c r="JQB46" s="195"/>
      <c r="JQC46" s="195"/>
      <c r="JQD46" s="195"/>
      <c r="JQE46" s="195"/>
      <c r="JQF46" s="195"/>
      <c r="JQG46" s="195"/>
      <c r="JQH46" s="195"/>
      <c r="JQI46" s="195"/>
      <c r="JQJ46" s="195"/>
      <c r="JQK46" s="195"/>
      <c r="JQL46" s="195"/>
      <c r="JQM46" s="195"/>
      <c r="JQN46" s="195"/>
      <c r="JQO46" s="195"/>
      <c r="JQP46" s="195"/>
      <c r="JQQ46" s="195"/>
      <c r="JQR46" s="195"/>
      <c r="JQS46" s="195"/>
      <c r="JQT46" s="195"/>
      <c r="JQU46" s="195"/>
      <c r="JQV46" s="195"/>
      <c r="JQW46" s="195"/>
      <c r="JQX46" s="195"/>
      <c r="JQY46" s="195"/>
      <c r="JQZ46" s="195"/>
      <c r="JRA46" s="195"/>
      <c r="JRB46" s="195"/>
      <c r="JRC46" s="195"/>
      <c r="JRD46" s="195"/>
      <c r="JRE46" s="195"/>
      <c r="JRF46" s="195"/>
      <c r="JRG46" s="195"/>
      <c r="JRH46" s="195"/>
      <c r="JRI46" s="195"/>
      <c r="JRJ46" s="195"/>
      <c r="JRK46" s="195"/>
      <c r="JRL46" s="195"/>
      <c r="JRM46" s="195"/>
      <c r="JRN46" s="195"/>
      <c r="JRO46" s="195"/>
      <c r="JRP46" s="195"/>
      <c r="JRQ46" s="195"/>
      <c r="JRR46" s="195"/>
      <c r="JRS46" s="195"/>
      <c r="JRT46" s="195"/>
      <c r="JRU46" s="195"/>
      <c r="JRV46" s="195"/>
      <c r="JRW46" s="195"/>
      <c r="JRX46" s="195"/>
      <c r="JRY46" s="195"/>
      <c r="JRZ46" s="195"/>
      <c r="JSA46" s="195"/>
      <c r="JSB46" s="195"/>
      <c r="JSC46" s="195"/>
      <c r="JSD46" s="195"/>
      <c r="JSE46" s="195"/>
      <c r="JSF46" s="195"/>
      <c r="JSG46" s="195"/>
      <c r="JSH46" s="195"/>
      <c r="JSI46" s="195"/>
      <c r="JSJ46" s="195"/>
      <c r="JSK46" s="195"/>
      <c r="JSL46" s="195"/>
      <c r="JSM46" s="195"/>
      <c r="JSN46" s="195"/>
      <c r="JSO46" s="195"/>
      <c r="JSP46" s="195"/>
      <c r="JSQ46" s="195"/>
      <c r="JSR46" s="195"/>
      <c r="JSS46" s="195"/>
      <c r="JST46" s="195"/>
      <c r="JSU46" s="195"/>
      <c r="JSV46" s="195"/>
      <c r="JSW46" s="195"/>
      <c r="JSX46" s="195"/>
      <c r="JSY46" s="195"/>
      <c r="JSZ46" s="195"/>
      <c r="JTA46" s="195"/>
      <c r="JTB46" s="195"/>
      <c r="JTC46" s="195"/>
      <c r="JTD46" s="195"/>
      <c r="JTE46" s="195"/>
      <c r="JTF46" s="195"/>
      <c r="JTG46" s="195"/>
      <c r="JTH46" s="195"/>
      <c r="JTI46" s="195"/>
      <c r="JTJ46" s="195"/>
      <c r="JTK46" s="195"/>
      <c r="JTL46" s="195"/>
      <c r="JTM46" s="195"/>
      <c r="JTN46" s="195"/>
      <c r="JTO46" s="195"/>
      <c r="JTP46" s="195"/>
      <c r="JTQ46" s="195"/>
      <c r="JTR46" s="195"/>
      <c r="JTS46" s="195"/>
      <c r="JTT46" s="195"/>
      <c r="JTU46" s="195"/>
      <c r="JTV46" s="195"/>
      <c r="JTW46" s="195"/>
      <c r="JTX46" s="195"/>
      <c r="JTY46" s="195"/>
      <c r="JTZ46" s="195"/>
      <c r="JUA46" s="195"/>
      <c r="JUB46" s="195"/>
      <c r="JUC46" s="195"/>
      <c r="JUD46" s="195"/>
      <c r="JUE46" s="195"/>
      <c r="JUF46" s="195"/>
      <c r="JUG46" s="195"/>
      <c r="JUH46" s="195"/>
      <c r="JUI46" s="195"/>
      <c r="JUJ46" s="195"/>
      <c r="JUK46" s="195"/>
      <c r="JUL46" s="195"/>
      <c r="JUM46" s="195"/>
      <c r="JUN46" s="195"/>
      <c r="JUO46" s="195"/>
      <c r="JUP46" s="195"/>
      <c r="JUQ46" s="195"/>
      <c r="JUR46" s="195"/>
      <c r="JUS46" s="195"/>
      <c r="JUT46" s="195"/>
      <c r="JUU46" s="195"/>
      <c r="JUV46" s="195"/>
      <c r="JUW46" s="195"/>
      <c r="JUX46" s="195"/>
      <c r="JUY46" s="195"/>
      <c r="JUZ46" s="195"/>
      <c r="JVA46" s="195"/>
      <c r="JVB46" s="195"/>
      <c r="JVC46" s="195"/>
      <c r="JVD46" s="195"/>
      <c r="JVE46" s="195"/>
      <c r="JVF46" s="195"/>
      <c r="JVG46" s="195"/>
      <c r="JVH46" s="195"/>
      <c r="JVI46" s="195"/>
      <c r="JVJ46" s="195"/>
      <c r="JVK46" s="195"/>
      <c r="JVL46" s="195"/>
      <c r="JVM46" s="195"/>
      <c r="JVN46" s="195"/>
      <c r="JVO46" s="195"/>
      <c r="JVP46" s="195"/>
      <c r="JVQ46" s="195"/>
      <c r="JVR46" s="195"/>
      <c r="JVS46" s="195"/>
      <c r="JVT46" s="195"/>
      <c r="JVU46" s="195"/>
      <c r="JVV46" s="195"/>
      <c r="JVW46" s="195"/>
      <c r="JVX46" s="195"/>
      <c r="JVY46" s="195"/>
      <c r="JVZ46" s="195"/>
      <c r="JWA46" s="195"/>
      <c r="JWB46" s="195"/>
      <c r="JWC46" s="195"/>
      <c r="JWD46" s="195"/>
      <c r="JWE46" s="195"/>
      <c r="JWF46" s="195"/>
      <c r="JWG46" s="195"/>
      <c r="JWH46" s="195"/>
      <c r="JWI46" s="195"/>
      <c r="JWJ46" s="195"/>
      <c r="JWK46" s="195"/>
      <c r="JWL46" s="195"/>
      <c r="JWM46" s="195"/>
      <c r="JWN46" s="195"/>
      <c r="JWO46" s="195"/>
      <c r="JWP46" s="195"/>
      <c r="JWQ46" s="195"/>
      <c r="JWR46" s="195"/>
      <c r="JWS46" s="195"/>
      <c r="JWT46" s="195"/>
      <c r="JWU46" s="195"/>
      <c r="JWV46" s="195"/>
      <c r="JWW46" s="195"/>
      <c r="JWX46" s="195"/>
      <c r="JWY46" s="195"/>
      <c r="JWZ46" s="195"/>
      <c r="JXA46" s="195"/>
      <c r="JXB46" s="195"/>
      <c r="JXC46" s="195"/>
      <c r="JXD46" s="195"/>
      <c r="JXE46" s="195"/>
      <c r="JXF46" s="195"/>
      <c r="JXG46" s="195"/>
      <c r="JXH46" s="195"/>
      <c r="JXI46" s="195"/>
      <c r="JXJ46" s="195"/>
      <c r="JXK46" s="195"/>
      <c r="JXL46" s="195"/>
      <c r="JXM46" s="195"/>
      <c r="JXN46" s="195"/>
      <c r="JXO46" s="195"/>
      <c r="JXP46" s="195"/>
      <c r="JXQ46" s="195"/>
      <c r="JXR46" s="195"/>
      <c r="JXS46" s="195"/>
      <c r="JXT46" s="195"/>
      <c r="JXU46" s="195"/>
      <c r="JXV46" s="195"/>
      <c r="JXW46" s="195"/>
      <c r="JXX46" s="195"/>
      <c r="JXY46" s="195"/>
      <c r="JXZ46" s="195"/>
      <c r="JYA46" s="195"/>
      <c r="JYB46" s="195"/>
      <c r="JYC46" s="195"/>
      <c r="JYD46" s="195"/>
      <c r="JYE46" s="195"/>
      <c r="JYF46" s="195"/>
      <c r="JYG46" s="195"/>
      <c r="JYH46" s="195"/>
      <c r="JYI46" s="195"/>
      <c r="JYJ46" s="195"/>
      <c r="JYK46" s="195"/>
      <c r="JYL46" s="195"/>
      <c r="JYM46" s="195"/>
      <c r="JYN46" s="195"/>
      <c r="JYO46" s="195"/>
      <c r="JYP46" s="195"/>
      <c r="JYQ46" s="195"/>
      <c r="JYR46" s="195"/>
      <c r="JYS46" s="195"/>
      <c r="JYT46" s="195"/>
      <c r="JYU46" s="195"/>
      <c r="JYV46" s="195"/>
      <c r="JYW46" s="195"/>
      <c r="JYX46" s="195"/>
      <c r="JYY46" s="195"/>
      <c r="JYZ46" s="195"/>
      <c r="JZA46" s="195"/>
      <c r="JZB46" s="195"/>
      <c r="JZC46" s="195"/>
      <c r="JZD46" s="195"/>
      <c r="JZE46" s="195"/>
      <c r="JZF46" s="195"/>
      <c r="JZG46" s="195"/>
      <c r="JZH46" s="195"/>
      <c r="JZI46" s="195"/>
      <c r="JZJ46" s="195"/>
      <c r="JZK46" s="195"/>
      <c r="JZL46" s="195"/>
      <c r="JZM46" s="195"/>
      <c r="JZN46" s="195"/>
      <c r="JZO46" s="195"/>
      <c r="JZP46" s="195"/>
      <c r="JZQ46" s="195"/>
      <c r="JZR46" s="195"/>
      <c r="JZS46" s="195"/>
      <c r="JZT46" s="195"/>
      <c r="JZU46" s="195"/>
      <c r="JZV46" s="195"/>
      <c r="JZW46" s="195"/>
      <c r="JZX46" s="195"/>
      <c r="JZY46" s="195"/>
      <c r="JZZ46" s="195"/>
      <c r="KAA46" s="195"/>
      <c r="KAB46" s="195"/>
      <c r="KAC46" s="195"/>
      <c r="KAD46" s="195"/>
      <c r="KAE46" s="195"/>
      <c r="KAF46" s="195"/>
      <c r="KAG46" s="195"/>
      <c r="KAH46" s="195"/>
      <c r="KAI46" s="195"/>
      <c r="KAJ46" s="195"/>
      <c r="KAK46" s="195"/>
      <c r="KAL46" s="195"/>
      <c r="KAM46" s="195"/>
      <c r="KAN46" s="195"/>
      <c r="KAO46" s="195"/>
      <c r="KAP46" s="195"/>
      <c r="KAQ46" s="195"/>
      <c r="KAR46" s="195"/>
      <c r="KAS46" s="195"/>
      <c r="KAT46" s="195"/>
      <c r="KAU46" s="195"/>
      <c r="KAV46" s="195"/>
      <c r="KAW46" s="195"/>
      <c r="KAX46" s="195"/>
      <c r="KAY46" s="195"/>
      <c r="KAZ46" s="195"/>
      <c r="KBA46" s="195"/>
      <c r="KBB46" s="195"/>
      <c r="KBC46" s="195"/>
      <c r="KBD46" s="195"/>
      <c r="KBE46" s="195"/>
      <c r="KBF46" s="195"/>
      <c r="KBG46" s="195"/>
      <c r="KBH46" s="195"/>
      <c r="KBI46" s="195"/>
      <c r="KBJ46" s="195"/>
      <c r="KBK46" s="195"/>
      <c r="KBL46" s="195"/>
      <c r="KBM46" s="195"/>
      <c r="KBN46" s="195"/>
      <c r="KBO46" s="195"/>
      <c r="KBP46" s="195"/>
      <c r="KBQ46" s="195"/>
      <c r="KBR46" s="195"/>
      <c r="KBS46" s="195"/>
      <c r="KBT46" s="195"/>
      <c r="KBU46" s="195"/>
      <c r="KBV46" s="195"/>
      <c r="KBW46" s="195"/>
      <c r="KBX46" s="195"/>
      <c r="KBY46" s="195"/>
      <c r="KBZ46" s="195"/>
      <c r="KCA46" s="195"/>
      <c r="KCB46" s="195"/>
      <c r="KCC46" s="195"/>
      <c r="KCD46" s="195"/>
      <c r="KCE46" s="195"/>
      <c r="KCF46" s="195"/>
      <c r="KCG46" s="195"/>
      <c r="KCH46" s="195"/>
      <c r="KCI46" s="195"/>
      <c r="KCJ46" s="195"/>
      <c r="KCK46" s="195"/>
      <c r="KCL46" s="195"/>
      <c r="KCM46" s="195"/>
      <c r="KCN46" s="195"/>
      <c r="KCO46" s="195"/>
      <c r="KCP46" s="195"/>
      <c r="KCQ46" s="195"/>
      <c r="KCR46" s="195"/>
      <c r="KCS46" s="195"/>
      <c r="KCT46" s="195"/>
      <c r="KCU46" s="195"/>
      <c r="KCV46" s="195"/>
      <c r="KCW46" s="195"/>
      <c r="KCX46" s="195"/>
      <c r="KCY46" s="195"/>
      <c r="KCZ46" s="195"/>
      <c r="KDA46" s="195"/>
      <c r="KDB46" s="195"/>
      <c r="KDC46" s="195"/>
      <c r="KDD46" s="195"/>
      <c r="KDE46" s="195"/>
      <c r="KDF46" s="195"/>
      <c r="KDG46" s="195"/>
      <c r="KDH46" s="195"/>
      <c r="KDI46" s="195"/>
      <c r="KDJ46" s="195"/>
      <c r="KDK46" s="195"/>
      <c r="KDL46" s="195"/>
      <c r="KDM46" s="195"/>
      <c r="KDN46" s="195"/>
      <c r="KDO46" s="195"/>
      <c r="KDP46" s="195"/>
      <c r="KDQ46" s="195"/>
      <c r="KDR46" s="195"/>
      <c r="KDS46" s="195"/>
      <c r="KDT46" s="195"/>
      <c r="KDU46" s="195"/>
      <c r="KDV46" s="195"/>
      <c r="KDW46" s="195"/>
      <c r="KDX46" s="195"/>
      <c r="KDY46" s="195"/>
      <c r="KDZ46" s="195"/>
      <c r="KEA46" s="195"/>
      <c r="KEB46" s="195"/>
      <c r="KEC46" s="195"/>
      <c r="KED46" s="195"/>
      <c r="KEE46" s="195"/>
      <c r="KEF46" s="195"/>
      <c r="KEG46" s="195"/>
      <c r="KEH46" s="195"/>
      <c r="KEI46" s="195"/>
      <c r="KEJ46" s="195"/>
      <c r="KEK46" s="195"/>
      <c r="KEL46" s="195"/>
      <c r="KEM46" s="195"/>
      <c r="KEN46" s="195"/>
      <c r="KEO46" s="195"/>
      <c r="KEP46" s="195"/>
      <c r="KEQ46" s="195"/>
      <c r="KER46" s="195"/>
      <c r="KES46" s="195"/>
      <c r="KET46" s="195"/>
      <c r="KEU46" s="195"/>
      <c r="KEV46" s="195"/>
      <c r="KEW46" s="195"/>
      <c r="KEX46" s="195"/>
      <c r="KEY46" s="195"/>
      <c r="KEZ46" s="195"/>
      <c r="KFA46" s="195"/>
      <c r="KFB46" s="195"/>
      <c r="KFC46" s="195"/>
      <c r="KFD46" s="195"/>
      <c r="KFE46" s="195"/>
      <c r="KFF46" s="195"/>
      <c r="KFG46" s="195"/>
      <c r="KFH46" s="195"/>
      <c r="KFI46" s="195"/>
      <c r="KFJ46" s="195"/>
      <c r="KFK46" s="195"/>
      <c r="KFL46" s="195"/>
      <c r="KFM46" s="195"/>
      <c r="KFN46" s="195"/>
      <c r="KFO46" s="195"/>
      <c r="KFP46" s="195"/>
      <c r="KFQ46" s="195"/>
      <c r="KFR46" s="195"/>
      <c r="KFS46" s="195"/>
      <c r="KFT46" s="195"/>
      <c r="KFU46" s="195"/>
      <c r="KFV46" s="195"/>
      <c r="KFW46" s="195"/>
      <c r="KFX46" s="195"/>
      <c r="KFY46" s="195"/>
      <c r="KFZ46" s="195"/>
      <c r="KGA46" s="195"/>
      <c r="KGB46" s="195"/>
      <c r="KGC46" s="195"/>
      <c r="KGD46" s="195"/>
      <c r="KGE46" s="195"/>
      <c r="KGF46" s="195"/>
      <c r="KGG46" s="195"/>
      <c r="KGH46" s="195"/>
      <c r="KGI46" s="195"/>
      <c r="KGJ46" s="195"/>
      <c r="KGK46" s="195"/>
      <c r="KGL46" s="195"/>
      <c r="KGM46" s="195"/>
      <c r="KGN46" s="195"/>
      <c r="KGO46" s="195"/>
      <c r="KGP46" s="195"/>
      <c r="KGQ46" s="195"/>
      <c r="KGR46" s="195"/>
      <c r="KGS46" s="195"/>
      <c r="KGT46" s="195"/>
      <c r="KGU46" s="195"/>
      <c r="KGV46" s="195"/>
      <c r="KGW46" s="195"/>
      <c r="KGX46" s="195"/>
      <c r="KGY46" s="195"/>
      <c r="KGZ46" s="195"/>
      <c r="KHA46" s="195"/>
      <c r="KHB46" s="195"/>
      <c r="KHC46" s="195"/>
      <c r="KHD46" s="195"/>
      <c r="KHE46" s="195"/>
      <c r="KHF46" s="195"/>
      <c r="KHG46" s="195"/>
      <c r="KHH46" s="195"/>
      <c r="KHI46" s="195"/>
      <c r="KHJ46" s="195"/>
      <c r="KHK46" s="195"/>
      <c r="KHL46" s="195"/>
      <c r="KHM46" s="195"/>
      <c r="KHN46" s="195"/>
      <c r="KHO46" s="195"/>
      <c r="KHP46" s="195"/>
      <c r="KHQ46" s="195"/>
      <c r="KHR46" s="195"/>
      <c r="KHS46" s="195"/>
      <c r="KHT46" s="195"/>
      <c r="KHU46" s="195"/>
      <c r="KHV46" s="195"/>
      <c r="KHW46" s="195"/>
      <c r="KHX46" s="195"/>
      <c r="KHY46" s="195"/>
      <c r="KHZ46" s="195"/>
      <c r="KIA46" s="195"/>
      <c r="KIB46" s="195"/>
      <c r="KIC46" s="195"/>
      <c r="KID46" s="195"/>
      <c r="KIE46" s="195"/>
      <c r="KIF46" s="195"/>
      <c r="KIG46" s="195"/>
      <c r="KIH46" s="195"/>
      <c r="KII46" s="195"/>
      <c r="KIJ46" s="195"/>
      <c r="KIK46" s="195"/>
      <c r="KIL46" s="195"/>
      <c r="KIM46" s="195"/>
      <c r="KIN46" s="195"/>
      <c r="KIO46" s="195"/>
      <c r="KIP46" s="195"/>
      <c r="KIQ46" s="195"/>
      <c r="KIR46" s="195"/>
      <c r="KIS46" s="195"/>
      <c r="KIT46" s="195"/>
      <c r="KIU46" s="195"/>
      <c r="KIV46" s="195"/>
      <c r="KIW46" s="195"/>
      <c r="KIX46" s="195"/>
      <c r="KIY46" s="195"/>
      <c r="KIZ46" s="195"/>
      <c r="KJA46" s="195"/>
      <c r="KJB46" s="195"/>
      <c r="KJC46" s="195"/>
      <c r="KJD46" s="195"/>
      <c r="KJE46" s="195"/>
      <c r="KJF46" s="195"/>
      <c r="KJG46" s="195"/>
      <c r="KJH46" s="195"/>
      <c r="KJI46" s="195"/>
      <c r="KJJ46" s="195"/>
      <c r="KJK46" s="195"/>
      <c r="KJL46" s="195"/>
      <c r="KJM46" s="195"/>
      <c r="KJN46" s="195"/>
      <c r="KJO46" s="195"/>
      <c r="KJP46" s="195"/>
      <c r="KJQ46" s="195"/>
      <c r="KJR46" s="195"/>
      <c r="KJS46" s="195"/>
      <c r="KJT46" s="195"/>
      <c r="KJU46" s="195"/>
      <c r="KJV46" s="195"/>
      <c r="KJW46" s="195"/>
      <c r="KJX46" s="195"/>
      <c r="KJY46" s="195"/>
      <c r="KJZ46" s="195"/>
      <c r="KKA46" s="195"/>
      <c r="KKB46" s="195"/>
      <c r="KKC46" s="195"/>
      <c r="KKD46" s="195"/>
      <c r="KKE46" s="195"/>
      <c r="KKF46" s="195"/>
      <c r="KKG46" s="195"/>
      <c r="KKH46" s="195"/>
      <c r="KKI46" s="195"/>
      <c r="KKJ46" s="195"/>
      <c r="KKK46" s="195"/>
      <c r="KKL46" s="195"/>
      <c r="KKM46" s="195"/>
      <c r="KKN46" s="195"/>
      <c r="KKO46" s="195"/>
      <c r="KKP46" s="195"/>
      <c r="KKQ46" s="195"/>
      <c r="KKR46" s="195"/>
      <c r="KKS46" s="195"/>
      <c r="KKT46" s="195"/>
      <c r="KKU46" s="195"/>
      <c r="KKV46" s="195"/>
      <c r="KKW46" s="195"/>
      <c r="KKX46" s="195"/>
      <c r="KKY46" s="195"/>
      <c r="KKZ46" s="195"/>
      <c r="KLA46" s="195"/>
      <c r="KLB46" s="195"/>
      <c r="KLC46" s="195"/>
      <c r="KLD46" s="195"/>
      <c r="KLE46" s="195"/>
      <c r="KLF46" s="195"/>
      <c r="KLG46" s="195"/>
      <c r="KLH46" s="195"/>
      <c r="KLI46" s="195"/>
      <c r="KLJ46" s="195"/>
      <c r="KLK46" s="195"/>
      <c r="KLL46" s="195"/>
      <c r="KLM46" s="195"/>
      <c r="KLN46" s="195"/>
      <c r="KLO46" s="195"/>
      <c r="KLP46" s="195"/>
      <c r="KLQ46" s="195"/>
      <c r="KLR46" s="195"/>
      <c r="KLS46" s="195"/>
      <c r="KLT46" s="195"/>
      <c r="KLU46" s="195"/>
      <c r="KLV46" s="195"/>
      <c r="KLW46" s="195"/>
      <c r="KLX46" s="195"/>
      <c r="KLY46" s="195"/>
      <c r="KLZ46" s="195"/>
      <c r="KMA46" s="195"/>
      <c r="KMB46" s="195"/>
      <c r="KMC46" s="195"/>
      <c r="KMD46" s="195"/>
      <c r="KME46" s="195"/>
      <c r="KMF46" s="195"/>
      <c r="KMG46" s="195"/>
      <c r="KMH46" s="195"/>
      <c r="KMI46" s="195"/>
      <c r="KMJ46" s="195"/>
      <c r="KMK46" s="195"/>
      <c r="KML46" s="195"/>
      <c r="KMM46" s="195"/>
      <c r="KMN46" s="195"/>
      <c r="KMO46" s="195"/>
      <c r="KMP46" s="195"/>
      <c r="KMQ46" s="195"/>
      <c r="KMR46" s="195"/>
      <c r="KMS46" s="195"/>
      <c r="KMT46" s="195"/>
      <c r="KMU46" s="195"/>
      <c r="KMV46" s="195"/>
      <c r="KMW46" s="195"/>
      <c r="KMX46" s="195"/>
      <c r="KMY46" s="195"/>
      <c r="KMZ46" s="195"/>
      <c r="KNA46" s="195"/>
      <c r="KNB46" s="195"/>
      <c r="KNC46" s="195"/>
      <c r="KND46" s="195"/>
      <c r="KNE46" s="195"/>
      <c r="KNF46" s="195"/>
      <c r="KNG46" s="195"/>
      <c r="KNH46" s="195"/>
      <c r="KNI46" s="195"/>
      <c r="KNJ46" s="195"/>
      <c r="KNK46" s="195"/>
      <c r="KNL46" s="195"/>
      <c r="KNM46" s="195"/>
      <c r="KNN46" s="195"/>
      <c r="KNO46" s="195"/>
      <c r="KNP46" s="195"/>
      <c r="KNQ46" s="195"/>
      <c r="KNR46" s="195"/>
      <c r="KNS46" s="195"/>
      <c r="KNT46" s="195"/>
      <c r="KNU46" s="195"/>
      <c r="KNV46" s="195"/>
      <c r="KNW46" s="195"/>
      <c r="KNX46" s="195"/>
      <c r="KNY46" s="195"/>
      <c r="KNZ46" s="195"/>
      <c r="KOA46" s="195"/>
      <c r="KOB46" s="195"/>
      <c r="KOC46" s="195"/>
      <c r="KOD46" s="195"/>
      <c r="KOE46" s="195"/>
      <c r="KOF46" s="195"/>
      <c r="KOG46" s="195"/>
      <c r="KOH46" s="195"/>
      <c r="KOI46" s="195"/>
      <c r="KOJ46" s="195"/>
      <c r="KOK46" s="195"/>
      <c r="KOL46" s="195"/>
      <c r="KOM46" s="195"/>
      <c r="KON46" s="195"/>
      <c r="KOO46" s="195"/>
      <c r="KOP46" s="195"/>
      <c r="KOQ46" s="195"/>
      <c r="KOR46" s="195"/>
      <c r="KOS46" s="195"/>
      <c r="KOT46" s="195"/>
      <c r="KOU46" s="195"/>
      <c r="KOV46" s="195"/>
      <c r="KOW46" s="195"/>
      <c r="KOX46" s="195"/>
      <c r="KOY46" s="195"/>
      <c r="KOZ46" s="195"/>
      <c r="KPA46" s="195"/>
      <c r="KPB46" s="195"/>
      <c r="KPC46" s="195"/>
      <c r="KPD46" s="195"/>
      <c r="KPE46" s="195"/>
      <c r="KPF46" s="195"/>
      <c r="KPG46" s="195"/>
      <c r="KPH46" s="195"/>
      <c r="KPI46" s="195"/>
      <c r="KPJ46" s="195"/>
      <c r="KPK46" s="195"/>
      <c r="KPL46" s="195"/>
      <c r="KPM46" s="195"/>
      <c r="KPN46" s="195"/>
      <c r="KPO46" s="195"/>
      <c r="KPP46" s="195"/>
      <c r="KPQ46" s="195"/>
      <c r="KPR46" s="195"/>
      <c r="KPS46" s="195"/>
      <c r="KPT46" s="195"/>
      <c r="KPU46" s="195"/>
      <c r="KPV46" s="195"/>
      <c r="KPW46" s="195"/>
      <c r="KPX46" s="195"/>
      <c r="KPY46" s="195"/>
      <c r="KPZ46" s="195"/>
      <c r="KQA46" s="195"/>
      <c r="KQB46" s="195"/>
      <c r="KQC46" s="195"/>
      <c r="KQD46" s="195"/>
      <c r="KQE46" s="195"/>
      <c r="KQF46" s="195"/>
      <c r="KQG46" s="195"/>
      <c r="KQH46" s="195"/>
      <c r="KQI46" s="195"/>
      <c r="KQJ46" s="195"/>
      <c r="KQK46" s="195"/>
      <c r="KQL46" s="195"/>
      <c r="KQM46" s="195"/>
      <c r="KQN46" s="195"/>
      <c r="KQO46" s="195"/>
      <c r="KQP46" s="195"/>
      <c r="KQQ46" s="195"/>
      <c r="KQR46" s="195"/>
      <c r="KQS46" s="195"/>
      <c r="KQT46" s="195"/>
      <c r="KQU46" s="195"/>
      <c r="KQV46" s="195"/>
      <c r="KQW46" s="195"/>
      <c r="KQX46" s="195"/>
      <c r="KQY46" s="195"/>
      <c r="KQZ46" s="195"/>
      <c r="KRA46" s="195"/>
      <c r="KRB46" s="195"/>
      <c r="KRC46" s="195"/>
      <c r="KRD46" s="195"/>
      <c r="KRE46" s="195"/>
      <c r="KRF46" s="195"/>
      <c r="KRG46" s="195"/>
      <c r="KRH46" s="195"/>
      <c r="KRI46" s="195"/>
      <c r="KRJ46" s="195"/>
      <c r="KRK46" s="195"/>
      <c r="KRL46" s="195"/>
      <c r="KRM46" s="195"/>
      <c r="KRN46" s="195"/>
      <c r="KRO46" s="195"/>
      <c r="KRP46" s="195"/>
      <c r="KRQ46" s="195"/>
      <c r="KRR46" s="195"/>
      <c r="KRS46" s="195"/>
      <c r="KRT46" s="195"/>
      <c r="KRU46" s="195"/>
      <c r="KRV46" s="195"/>
      <c r="KRW46" s="195"/>
      <c r="KRX46" s="195"/>
      <c r="KRY46" s="195"/>
      <c r="KRZ46" s="195"/>
      <c r="KSA46" s="195"/>
      <c r="KSB46" s="195"/>
      <c r="KSC46" s="195"/>
      <c r="KSD46" s="195"/>
      <c r="KSE46" s="195"/>
      <c r="KSF46" s="195"/>
      <c r="KSG46" s="195"/>
      <c r="KSH46" s="195"/>
      <c r="KSI46" s="195"/>
      <c r="KSJ46" s="195"/>
      <c r="KSK46" s="195"/>
      <c r="KSL46" s="195"/>
      <c r="KSM46" s="195"/>
      <c r="KSN46" s="195"/>
      <c r="KSO46" s="195"/>
      <c r="KSP46" s="195"/>
      <c r="KSQ46" s="195"/>
      <c r="KSR46" s="195"/>
      <c r="KSS46" s="195"/>
      <c r="KST46" s="195"/>
      <c r="KSU46" s="195"/>
      <c r="KSV46" s="195"/>
      <c r="KSW46" s="195"/>
      <c r="KSX46" s="195"/>
      <c r="KSY46" s="195"/>
      <c r="KSZ46" s="195"/>
      <c r="KTA46" s="195"/>
      <c r="KTB46" s="195"/>
      <c r="KTC46" s="195"/>
      <c r="KTD46" s="195"/>
      <c r="KTE46" s="195"/>
      <c r="KTF46" s="195"/>
      <c r="KTG46" s="195"/>
      <c r="KTH46" s="195"/>
      <c r="KTI46" s="195"/>
      <c r="KTJ46" s="195"/>
      <c r="KTK46" s="195"/>
      <c r="KTL46" s="195"/>
      <c r="KTM46" s="195"/>
      <c r="KTN46" s="195"/>
      <c r="KTO46" s="195"/>
      <c r="KTP46" s="195"/>
      <c r="KTQ46" s="195"/>
      <c r="KTR46" s="195"/>
      <c r="KTS46" s="195"/>
      <c r="KTT46" s="195"/>
      <c r="KTU46" s="195"/>
      <c r="KTV46" s="195"/>
      <c r="KTW46" s="195"/>
      <c r="KTX46" s="195"/>
      <c r="KTY46" s="195"/>
      <c r="KTZ46" s="195"/>
      <c r="KUA46" s="195"/>
      <c r="KUB46" s="195"/>
      <c r="KUC46" s="195"/>
      <c r="KUD46" s="195"/>
      <c r="KUE46" s="195"/>
      <c r="KUF46" s="195"/>
      <c r="KUG46" s="195"/>
      <c r="KUH46" s="195"/>
      <c r="KUI46" s="195"/>
      <c r="KUJ46" s="195"/>
      <c r="KUK46" s="195"/>
      <c r="KUL46" s="195"/>
      <c r="KUM46" s="195"/>
      <c r="KUN46" s="195"/>
      <c r="KUO46" s="195"/>
      <c r="KUP46" s="195"/>
      <c r="KUQ46" s="195"/>
      <c r="KUR46" s="195"/>
      <c r="KUS46" s="195"/>
      <c r="KUT46" s="195"/>
      <c r="KUU46" s="195"/>
      <c r="KUV46" s="195"/>
      <c r="KUW46" s="195"/>
      <c r="KUX46" s="195"/>
      <c r="KUY46" s="195"/>
      <c r="KUZ46" s="195"/>
      <c r="KVA46" s="195"/>
      <c r="KVB46" s="195"/>
      <c r="KVC46" s="195"/>
      <c r="KVD46" s="195"/>
      <c r="KVE46" s="195"/>
      <c r="KVF46" s="195"/>
      <c r="KVG46" s="195"/>
      <c r="KVH46" s="195"/>
      <c r="KVI46" s="195"/>
      <c r="KVJ46" s="195"/>
      <c r="KVK46" s="195"/>
      <c r="KVL46" s="195"/>
      <c r="KVM46" s="195"/>
      <c r="KVN46" s="195"/>
      <c r="KVO46" s="195"/>
      <c r="KVP46" s="195"/>
      <c r="KVQ46" s="195"/>
      <c r="KVR46" s="195"/>
      <c r="KVS46" s="195"/>
      <c r="KVT46" s="195"/>
      <c r="KVU46" s="195"/>
      <c r="KVV46" s="195"/>
      <c r="KVW46" s="195"/>
      <c r="KVX46" s="195"/>
      <c r="KVY46" s="195"/>
      <c r="KVZ46" s="195"/>
      <c r="KWA46" s="195"/>
      <c r="KWB46" s="195"/>
      <c r="KWC46" s="195"/>
      <c r="KWD46" s="195"/>
      <c r="KWE46" s="195"/>
      <c r="KWF46" s="195"/>
      <c r="KWG46" s="195"/>
      <c r="KWH46" s="195"/>
      <c r="KWI46" s="195"/>
      <c r="KWJ46" s="195"/>
      <c r="KWK46" s="195"/>
      <c r="KWL46" s="195"/>
      <c r="KWM46" s="195"/>
      <c r="KWN46" s="195"/>
      <c r="KWO46" s="195"/>
      <c r="KWP46" s="195"/>
      <c r="KWQ46" s="195"/>
      <c r="KWR46" s="195"/>
      <c r="KWS46" s="195"/>
      <c r="KWT46" s="195"/>
      <c r="KWU46" s="195"/>
      <c r="KWV46" s="195"/>
      <c r="KWW46" s="195"/>
      <c r="KWX46" s="195"/>
      <c r="KWY46" s="195"/>
      <c r="KWZ46" s="195"/>
      <c r="KXA46" s="195"/>
      <c r="KXB46" s="195"/>
      <c r="KXC46" s="195"/>
      <c r="KXD46" s="195"/>
      <c r="KXE46" s="195"/>
      <c r="KXF46" s="195"/>
      <c r="KXG46" s="195"/>
      <c r="KXH46" s="195"/>
      <c r="KXI46" s="195"/>
      <c r="KXJ46" s="195"/>
      <c r="KXK46" s="195"/>
      <c r="KXL46" s="195"/>
      <c r="KXM46" s="195"/>
      <c r="KXN46" s="195"/>
      <c r="KXO46" s="195"/>
      <c r="KXP46" s="195"/>
      <c r="KXQ46" s="195"/>
      <c r="KXR46" s="195"/>
      <c r="KXS46" s="195"/>
      <c r="KXT46" s="195"/>
      <c r="KXU46" s="195"/>
      <c r="KXV46" s="195"/>
      <c r="KXW46" s="195"/>
      <c r="KXX46" s="195"/>
      <c r="KXY46" s="195"/>
      <c r="KXZ46" s="195"/>
      <c r="KYA46" s="195"/>
      <c r="KYB46" s="195"/>
      <c r="KYC46" s="195"/>
      <c r="KYD46" s="195"/>
      <c r="KYE46" s="195"/>
      <c r="KYF46" s="195"/>
      <c r="KYG46" s="195"/>
      <c r="KYH46" s="195"/>
      <c r="KYI46" s="195"/>
      <c r="KYJ46" s="195"/>
      <c r="KYK46" s="195"/>
      <c r="KYL46" s="195"/>
      <c r="KYM46" s="195"/>
      <c r="KYN46" s="195"/>
      <c r="KYO46" s="195"/>
      <c r="KYP46" s="195"/>
      <c r="KYQ46" s="195"/>
      <c r="KYR46" s="195"/>
      <c r="KYS46" s="195"/>
      <c r="KYT46" s="195"/>
      <c r="KYU46" s="195"/>
      <c r="KYV46" s="195"/>
      <c r="KYW46" s="195"/>
      <c r="KYX46" s="195"/>
      <c r="KYY46" s="195"/>
      <c r="KYZ46" s="195"/>
      <c r="KZA46" s="195"/>
      <c r="KZB46" s="195"/>
      <c r="KZC46" s="195"/>
      <c r="KZD46" s="195"/>
      <c r="KZE46" s="195"/>
      <c r="KZF46" s="195"/>
      <c r="KZG46" s="195"/>
      <c r="KZH46" s="195"/>
      <c r="KZI46" s="195"/>
      <c r="KZJ46" s="195"/>
      <c r="KZK46" s="195"/>
      <c r="KZL46" s="195"/>
      <c r="KZM46" s="195"/>
      <c r="KZN46" s="195"/>
      <c r="KZO46" s="195"/>
      <c r="KZP46" s="195"/>
      <c r="KZQ46" s="195"/>
      <c r="KZR46" s="195"/>
      <c r="KZS46" s="195"/>
      <c r="KZT46" s="195"/>
      <c r="KZU46" s="195"/>
      <c r="KZV46" s="195"/>
      <c r="KZW46" s="195"/>
      <c r="KZX46" s="195"/>
      <c r="KZY46" s="195"/>
      <c r="KZZ46" s="195"/>
      <c r="LAA46" s="195"/>
      <c r="LAB46" s="195"/>
      <c r="LAC46" s="195"/>
      <c r="LAD46" s="195"/>
      <c r="LAE46" s="195"/>
      <c r="LAF46" s="195"/>
      <c r="LAG46" s="195"/>
      <c r="LAH46" s="195"/>
      <c r="LAI46" s="195"/>
      <c r="LAJ46" s="195"/>
      <c r="LAK46" s="195"/>
      <c r="LAL46" s="195"/>
      <c r="LAM46" s="195"/>
      <c r="LAN46" s="195"/>
      <c r="LAO46" s="195"/>
      <c r="LAP46" s="195"/>
      <c r="LAQ46" s="195"/>
      <c r="LAR46" s="195"/>
      <c r="LAS46" s="195"/>
      <c r="LAT46" s="195"/>
      <c r="LAU46" s="195"/>
      <c r="LAV46" s="195"/>
      <c r="LAW46" s="195"/>
      <c r="LAX46" s="195"/>
      <c r="LAY46" s="195"/>
      <c r="LAZ46" s="195"/>
      <c r="LBA46" s="195"/>
      <c r="LBB46" s="195"/>
      <c r="LBC46" s="195"/>
      <c r="LBD46" s="195"/>
      <c r="LBE46" s="195"/>
      <c r="LBF46" s="195"/>
      <c r="LBG46" s="195"/>
      <c r="LBH46" s="195"/>
      <c r="LBI46" s="195"/>
      <c r="LBJ46" s="195"/>
      <c r="LBK46" s="195"/>
      <c r="LBL46" s="195"/>
      <c r="LBM46" s="195"/>
      <c r="LBN46" s="195"/>
      <c r="LBO46" s="195"/>
      <c r="LBP46" s="195"/>
      <c r="LBQ46" s="195"/>
      <c r="LBR46" s="195"/>
      <c r="LBS46" s="195"/>
      <c r="LBT46" s="195"/>
      <c r="LBU46" s="195"/>
      <c r="LBV46" s="195"/>
      <c r="LBW46" s="195"/>
      <c r="LBX46" s="195"/>
      <c r="LBY46" s="195"/>
      <c r="LBZ46" s="195"/>
      <c r="LCA46" s="195"/>
      <c r="LCB46" s="195"/>
      <c r="LCC46" s="195"/>
      <c r="LCD46" s="195"/>
      <c r="LCE46" s="195"/>
      <c r="LCF46" s="195"/>
      <c r="LCG46" s="195"/>
      <c r="LCH46" s="195"/>
      <c r="LCI46" s="195"/>
      <c r="LCJ46" s="195"/>
      <c r="LCK46" s="195"/>
      <c r="LCL46" s="195"/>
      <c r="LCM46" s="195"/>
      <c r="LCN46" s="195"/>
      <c r="LCO46" s="195"/>
      <c r="LCP46" s="195"/>
      <c r="LCQ46" s="195"/>
      <c r="LCR46" s="195"/>
      <c r="LCS46" s="195"/>
      <c r="LCT46" s="195"/>
      <c r="LCU46" s="195"/>
      <c r="LCV46" s="195"/>
      <c r="LCW46" s="195"/>
      <c r="LCX46" s="195"/>
      <c r="LCY46" s="195"/>
      <c r="LCZ46" s="195"/>
      <c r="LDA46" s="195"/>
      <c r="LDB46" s="195"/>
      <c r="LDC46" s="195"/>
      <c r="LDD46" s="195"/>
      <c r="LDE46" s="195"/>
      <c r="LDF46" s="195"/>
      <c r="LDG46" s="195"/>
      <c r="LDH46" s="195"/>
      <c r="LDI46" s="195"/>
      <c r="LDJ46" s="195"/>
      <c r="LDK46" s="195"/>
      <c r="LDL46" s="195"/>
      <c r="LDM46" s="195"/>
      <c r="LDN46" s="195"/>
      <c r="LDO46" s="195"/>
      <c r="LDP46" s="195"/>
      <c r="LDQ46" s="195"/>
      <c r="LDR46" s="195"/>
      <c r="LDS46" s="195"/>
      <c r="LDT46" s="195"/>
      <c r="LDU46" s="195"/>
      <c r="LDV46" s="195"/>
      <c r="LDW46" s="195"/>
      <c r="LDX46" s="195"/>
      <c r="LDY46" s="195"/>
      <c r="LDZ46" s="195"/>
      <c r="LEA46" s="195"/>
      <c r="LEB46" s="195"/>
      <c r="LEC46" s="195"/>
      <c r="LED46" s="195"/>
      <c r="LEE46" s="195"/>
      <c r="LEF46" s="195"/>
      <c r="LEG46" s="195"/>
      <c r="LEH46" s="195"/>
      <c r="LEI46" s="195"/>
      <c r="LEJ46" s="195"/>
      <c r="LEK46" s="195"/>
      <c r="LEL46" s="195"/>
      <c r="LEM46" s="195"/>
      <c r="LEN46" s="195"/>
      <c r="LEO46" s="195"/>
      <c r="LEP46" s="195"/>
      <c r="LEQ46" s="195"/>
      <c r="LER46" s="195"/>
      <c r="LES46" s="195"/>
      <c r="LET46" s="195"/>
      <c r="LEU46" s="195"/>
      <c r="LEV46" s="195"/>
      <c r="LEW46" s="195"/>
      <c r="LEX46" s="195"/>
      <c r="LEY46" s="195"/>
      <c r="LEZ46" s="195"/>
      <c r="LFA46" s="195"/>
      <c r="LFB46" s="195"/>
      <c r="LFC46" s="195"/>
      <c r="LFD46" s="195"/>
      <c r="LFE46" s="195"/>
      <c r="LFF46" s="195"/>
      <c r="LFG46" s="195"/>
      <c r="LFH46" s="195"/>
      <c r="LFI46" s="195"/>
      <c r="LFJ46" s="195"/>
      <c r="LFK46" s="195"/>
      <c r="LFL46" s="195"/>
      <c r="LFM46" s="195"/>
      <c r="LFN46" s="195"/>
      <c r="LFO46" s="195"/>
      <c r="LFP46" s="195"/>
      <c r="LFQ46" s="195"/>
      <c r="LFR46" s="195"/>
      <c r="LFS46" s="195"/>
      <c r="LFT46" s="195"/>
      <c r="LFU46" s="195"/>
      <c r="LFV46" s="195"/>
      <c r="LFW46" s="195"/>
      <c r="LFX46" s="195"/>
      <c r="LFY46" s="195"/>
      <c r="LFZ46" s="195"/>
      <c r="LGA46" s="195"/>
      <c r="LGB46" s="195"/>
      <c r="LGC46" s="195"/>
      <c r="LGD46" s="195"/>
      <c r="LGE46" s="195"/>
      <c r="LGF46" s="195"/>
      <c r="LGG46" s="195"/>
      <c r="LGH46" s="195"/>
      <c r="LGI46" s="195"/>
      <c r="LGJ46" s="195"/>
      <c r="LGK46" s="195"/>
      <c r="LGL46" s="195"/>
      <c r="LGM46" s="195"/>
      <c r="LGN46" s="195"/>
      <c r="LGO46" s="195"/>
      <c r="LGP46" s="195"/>
      <c r="LGQ46" s="195"/>
      <c r="LGR46" s="195"/>
      <c r="LGS46" s="195"/>
      <c r="LGT46" s="195"/>
      <c r="LGU46" s="195"/>
      <c r="LGV46" s="195"/>
      <c r="LGW46" s="195"/>
      <c r="LGX46" s="195"/>
      <c r="LGY46" s="195"/>
      <c r="LGZ46" s="195"/>
      <c r="LHA46" s="195"/>
      <c r="LHB46" s="195"/>
      <c r="LHC46" s="195"/>
      <c r="LHD46" s="195"/>
      <c r="LHE46" s="195"/>
      <c r="LHF46" s="195"/>
      <c r="LHG46" s="195"/>
      <c r="LHH46" s="195"/>
      <c r="LHI46" s="195"/>
      <c r="LHJ46" s="195"/>
      <c r="LHK46" s="195"/>
      <c r="LHL46" s="195"/>
      <c r="LHM46" s="195"/>
      <c r="LHN46" s="195"/>
      <c r="LHO46" s="195"/>
      <c r="LHP46" s="195"/>
      <c r="LHQ46" s="195"/>
      <c r="LHR46" s="195"/>
      <c r="LHS46" s="195"/>
      <c r="LHT46" s="195"/>
      <c r="LHU46" s="195"/>
      <c r="LHV46" s="195"/>
      <c r="LHW46" s="195"/>
      <c r="LHX46" s="195"/>
      <c r="LHY46" s="195"/>
      <c r="LHZ46" s="195"/>
      <c r="LIA46" s="195"/>
      <c r="LIB46" s="195"/>
      <c r="LIC46" s="195"/>
      <c r="LID46" s="195"/>
      <c r="LIE46" s="195"/>
      <c r="LIF46" s="195"/>
      <c r="LIG46" s="195"/>
      <c r="LIH46" s="195"/>
      <c r="LII46" s="195"/>
      <c r="LIJ46" s="195"/>
      <c r="LIK46" s="195"/>
      <c r="LIL46" s="195"/>
      <c r="LIM46" s="195"/>
      <c r="LIN46" s="195"/>
      <c r="LIO46" s="195"/>
      <c r="LIP46" s="195"/>
      <c r="LIQ46" s="195"/>
      <c r="LIR46" s="195"/>
      <c r="LIS46" s="195"/>
      <c r="LIT46" s="195"/>
      <c r="LIU46" s="195"/>
      <c r="LIV46" s="195"/>
      <c r="LIW46" s="195"/>
      <c r="LIX46" s="195"/>
      <c r="LIY46" s="195"/>
      <c r="LIZ46" s="195"/>
      <c r="LJA46" s="195"/>
      <c r="LJB46" s="195"/>
      <c r="LJC46" s="195"/>
      <c r="LJD46" s="195"/>
      <c r="LJE46" s="195"/>
      <c r="LJF46" s="195"/>
      <c r="LJG46" s="195"/>
      <c r="LJH46" s="195"/>
      <c r="LJI46" s="195"/>
      <c r="LJJ46" s="195"/>
      <c r="LJK46" s="195"/>
      <c r="LJL46" s="195"/>
      <c r="LJM46" s="195"/>
      <c r="LJN46" s="195"/>
      <c r="LJO46" s="195"/>
      <c r="LJP46" s="195"/>
      <c r="LJQ46" s="195"/>
      <c r="LJR46" s="195"/>
      <c r="LJS46" s="195"/>
      <c r="LJT46" s="195"/>
      <c r="LJU46" s="195"/>
      <c r="LJV46" s="195"/>
      <c r="LJW46" s="195"/>
      <c r="LJX46" s="195"/>
      <c r="LJY46" s="195"/>
      <c r="LJZ46" s="195"/>
      <c r="LKA46" s="195"/>
      <c r="LKB46" s="195"/>
      <c r="LKC46" s="195"/>
      <c r="LKD46" s="195"/>
      <c r="LKE46" s="195"/>
      <c r="LKF46" s="195"/>
      <c r="LKG46" s="195"/>
      <c r="LKH46" s="195"/>
      <c r="LKI46" s="195"/>
      <c r="LKJ46" s="195"/>
      <c r="LKK46" s="195"/>
      <c r="LKL46" s="195"/>
      <c r="LKM46" s="195"/>
      <c r="LKN46" s="195"/>
      <c r="LKO46" s="195"/>
      <c r="LKP46" s="195"/>
      <c r="LKQ46" s="195"/>
      <c r="LKR46" s="195"/>
      <c r="LKS46" s="195"/>
      <c r="LKT46" s="195"/>
      <c r="LKU46" s="195"/>
      <c r="LKV46" s="195"/>
      <c r="LKW46" s="195"/>
      <c r="LKX46" s="195"/>
      <c r="LKY46" s="195"/>
      <c r="LKZ46" s="195"/>
      <c r="LLA46" s="195"/>
      <c r="LLB46" s="195"/>
      <c r="LLC46" s="195"/>
      <c r="LLD46" s="195"/>
      <c r="LLE46" s="195"/>
      <c r="LLF46" s="195"/>
      <c r="LLG46" s="195"/>
      <c r="LLH46" s="195"/>
      <c r="LLI46" s="195"/>
      <c r="LLJ46" s="195"/>
      <c r="LLK46" s="195"/>
      <c r="LLL46" s="195"/>
      <c r="LLM46" s="195"/>
      <c r="LLN46" s="195"/>
      <c r="LLO46" s="195"/>
      <c r="LLP46" s="195"/>
      <c r="LLQ46" s="195"/>
      <c r="LLR46" s="195"/>
      <c r="LLS46" s="195"/>
      <c r="LLT46" s="195"/>
      <c r="LLU46" s="195"/>
      <c r="LLV46" s="195"/>
      <c r="LLW46" s="195"/>
      <c r="LLX46" s="195"/>
      <c r="LLY46" s="195"/>
      <c r="LLZ46" s="195"/>
      <c r="LMA46" s="195"/>
      <c r="LMB46" s="195"/>
      <c r="LMC46" s="195"/>
      <c r="LMD46" s="195"/>
      <c r="LME46" s="195"/>
      <c r="LMF46" s="195"/>
      <c r="LMG46" s="195"/>
      <c r="LMH46" s="195"/>
      <c r="LMI46" s="195"/>
      <c r="LMJ46" s="195"/>
      <c r="LMK46" s="195"/>
      <c r="LML46" s="195"/>
      <c r="LMM46" s="195"/>
      <c r="LMN46" s="195"/>
      <c r="LMO46" s="195"/>
      <c r="LMP46" s="195"/>
      <c r="LMQ46" s="195"/>
      <c r="LMR46" s="195"/>
      <c r="LMS46" s="195"/>
      <c r="LMT46" s="195"/>
      <c r="LMU46" s="195"/>
      <c r="LMV46" s="195"/>
      <c r="LMW46" s="195"/>
      <c r="LMX46" s="195"/>
      <c r="LMY46" s="195"/>
      <c r="LMZ46" s="195"/>
      <c r="LNA46" s="195"/>
      <c r="LNB46" s="195"/>
      <c r="LNC46" s="195"/>
      <c r="LND46" s="195"/>
      <c r="LNE46" s="195"/>
      <c r="LNF46" s="195"/>
      <c r="LNG46" s="195"/>
      <c r="LNH46" s="195"/>
      <c r="LNI46" s="195"/>
      <c r="LNJ46" s="195"/>
      <c r="LNK46" s="195"/>
      <c r="LNL46" s="195"/>
      <c r="LNM46" s="195"/>
      <c r="LNN46" s="195"/>
      <c r="LNO46" s="195"/>
      <c r="LNP46" s="195"/>
      <c r="LNQ46" s="195"/>
      <c r="LNR46" s="195"/>
      <c r="LNS46" s="195"/>
      <c r="LNT46" s="195"/>
      <c r="LNU46" s="195"/>
      <c r="LNV46" s="195"/>
      <c r="LNW46" s="195"/>
      <c r="LNX46" s="195"/>
      <c r="LNY46" s="195"/>
      <c r="LNZ46" s="195"/>
      <c r="LOA46" s="195"/>
      <c r="LOB46" s="195"/>
      <c r="LOC46" s="195"/>
      <c r="LOD46" s="195"/>
      <c r="LOE46" s="195"/>
      <c r="LOF46" s="195"/>
      <c r="LOG46" s="195"/>
      <c r="LOH46" s="195"/>
      <c r="LOI46" s="195"/>
      <c r="LOJ46" s="195"/>
      <c r="LOK46" s="195"/>
      <c r="LOL46" s="195"/>
      <c r="LOM46" s="195"/>
      <c r="LON46" s="195"/>
      <c r="LOO46" s="195"/>
      <c r="LOP46" s="195"/>
      <c r="LOQ46" s="195"/>
      <c r="LOR46" s="195"/>
      <c r="LOS46" s="195"/>
      <c r="LOT46" s="195"/>
      <c r="LOU46" s="195"/>
      <c r="LOV46" s="195"/>
      <c r="LOW46" s="195"/>
      <c r="LOX46" s="195"/>
      <c r="LOY46" s="195"/>
      <c r="LOZ46" s="195"/>
      <c r="LPA46" s="195"/>
      <c r="LPB46" s="195"/>
      <c r="LPC46" s="195"/>
      <c r="LPD46" s="195"/>
      <c r="LPE46" s="195"/>
      <c r="LPF46" s="195"/>
      <c r="LPG46" s="195"/>
      <c r="LPH46" s="195"/>
      <c r="LPI46" s="195"/>
      <c r="LPJ46" s="195"/>
      <c r="LPK46" s="195"/>
      <c r="LPL46" s="195"/>
      <c r="LPM46" s="195"/>
      <c r="LPN46" s="195"/>
      <c r="LPO46" s="195"/>
      <c r="LPP46" s="195"/>
      <c r="LPQ46" s="195"/>
      <c r="LPR46" s="195"/>
      <c r="LPS46" s="195"/>
      <c r="LPT46" s="195"/>
      <c r="LPU46" s="195"/>
      <c r="LPV46" s="195"/>
      <c r="LPW46" s="195"/>
      <c r="LPX46" s="195"/>
      <c r="LPY46" s="195"/>
      <c r="LPZ46" s="195"/>
      <c r="LQA46" s="195"/>
      <c r="LQB46" s="195"/>
      <c r="LQC46" s="195"/>
      <c r="LQD46" s="195"/>
      <c r="LQE46" s="195"/>
      <c r="LQF46" s="195"/>
      <c r="LQG46" s="195"/>
      <c r="LQH46" s="195"/>
      <c r="LQI46" s="195"/>
      <c r="LQJ46" s="195"/>
      <c r="LQK46" s="195"/>
      <c r="LQL46" s="195"/>
      <c r="LQM46" s="195"/>
      <c r="LQN46" s="195"/>
      <c r="LQO46" s="195"/>
      <c r="LQP46" s="195"/>
      <c r="LQQ46" s="195"/>
      <c r="LQR46" s="195"/>
      <c r="LQS46" s="195"/>
      <c r="LQT46" s="195"/>
      <c r="LQU46" s="195"/>
      <c r="LQV46" s="195"/>
      <c r="LQW46" s="195"/>
      <c r="LQX46" s="195"/>
      <c r="LQY46" s="195"/>
      <c r="LQZ46" s="195"/>
      <c r="LRA46" s="195"/>
      <c r="LRB46" s="195"/>
      <c r="LRC46" s="195"/>
      <c r="LRD46" s="195"/>
      <c r="LRE46" s="195"/>
      <c r="LRF46" s="195"/>
      <c r="LRG46" s="195"/>
      <c r="LRH46" s="195"/>
      <c r="LRI46" s="195"/>
      <c r="LRJ46" s="195"/>
      <c r="LRK46" s="195"/>
      <c r="LRL46" s="195"/>
      <c r="LRM46" s="195"/>
      <c r="LRN46" s="195"/>
      <c r="LRO46" s="195"/>
      <c r="LRP46" s="195"/>
      <c r="LRQ46" s="195"/>
      <c r="LRR46" s="195"/>
      <c r="LRS46" s="195"/>
      <c r="LRT46" s="195"/>
      <c r="LRU46" s="195"/>
      <c r="LRV46" s="195"/>
      <c r="LRW46" s="195"/>
      <c r="LRX46" s="195"/>
      <c r="LRY46" s="195"/>
      <c r="LRZ46" s="195"/>
      <c r="LSA46" s="195"/>
      <c r="LSB46" s="195"/>
      <c r="LSC46" s="195"/>
      <c r="LSD46" s="195"/>
      <c r="LSE46" s="195"/>
      <c r="LSF46" s="195"/>
      <c r="LSG46" s="195"/>
      <c r="LSH46" s="195"/>
      <c r="LSI46" s="195"/>
      <c r="LSJ46" s="195"/>
      <c r="LSK46" s="195"/>
      <c r="LSL46" s="195"/>
      <c r="LSM46" s="195"/>
      <c r="LSN46" s="195"/>
      <c r="LSO46" s="195"/>
      <c r="LSP46" s="195"/>
      <c r="LSQ46" s="195"/>
      <c r="LSR46" s="195"/>
      <c r="LSS46" s="195"/>
      <c r="LST46" s="195"/>
      <c r="LSU46" s="195"/>
      <c r="LSV46" s="195"/>
      <c r="LSW46" s="195"/>
      <c r="LSX46" s="195"/>
      <c r="LSY46" s="195"/>
      <c r="LSZ46" s="195"/>
      <c r="LTA46" s="195"/>
      <c r="LTB46" s="195"/>
      <c r="LTC46" s="195"/>
      <c r="LTD46" s="195"/>
      <c r="LTE46" s="195"/>
      <c r="LTF46" s="195"/>
      <c r="LTG46" s="195"/>
      <c r="LTH46" s="195"/>
      <c r="LTI46" s="195"/>
      <c r="LTJ46" s="195"/>
      <c r="LTK46" s="195"/>
      <c r="LTL46" s="195"/>
      <c r="LTM46" s="195"/>
      <c r="LTN46" s="195"/>
      <c r="LTO46" s="195"/>
      <c r="LTP46" s="195"/>
      <c r="LTQ46" s="195"/>
      <c r="LTR46" s="195"/>
      <c r="LTS46" s="195"/>
      <c r="LTT46" s="195"/>
      <c r="LTU46" s="195"/>
      <c r="LTV46" s="195"/>
      <c r="LTW46" s="195"/>
      <c r="LTX46" s="195"/>
      <c r="LTY46" s="195"/>
      <c r="LTZ46" s="195"/>
      <c r="LUA46" s="195"/>
      <c r="LUB46" s="195"/>
      <c r="LUC46" s="195"/>
      <c r="LUD46" s="195"/>
      <c r="LUE46" s="195"/>
      <c r="LUF46" s="195"/>
      <c r="LUG46" s="195"/>
      <c r="LUH46" s="195"/>
      <c r="LUI46" s="195"/>
      <c r="LUJ46" s="195"/>
      <c r="LUK46" s="195"/>
      <c r="LUL46" s="195"/>
      <c r="LUM46" s="195"/>
      <c r="LUN46" s="195"/>
      <c r="LUO46" s="195"/>
      <c r="LUP46" s="195"/>
      <c r="LUQ46" s="195"/>
      <c r="LUR46" s="195"/>
      <c r="LUS46" s="195"/>
      <c r="LUT46" s="195"/>
      <c r="LUU46" s="195"/>
      <c r="LUV46" s="195"/>
      <c r="LUW46" s="195"/>
      <c r="LUX46" s="195"/>
      <c r="LUY46" s="195"/>
      <c r="LUZ46" s="195"/>
      <c r="LVA46" s="195"/>
      <c r="LVB46" s="195"/>
      <c r="LVC46" s="195"/>
      <c r="LVD46" s="195"/>
      <c r="LVE46" s="195"/>
      <c r="LVF46" s="195"/>
      <c r="LVG46" s="195"/>
      <c r="LVH46" s="195"/>
      <c r="LVI46" s="195"/>
      <c r="LVJ46" s="195"/>
      <c r="LVK46" s="195"/>
      <c r="LVL46" s="195"/>
      <c r="LVM46" s="195"/>
      <c r="LVN46" s="195"/>
      <c r="LVO46" s="195"/>
      <c r="LVP46" s="195"/>
      <c r="LVQ46" s="195"/>
      <c r="LVR46" s="195"/>
      <c r="LVS46" s="195"/>
      <c r="LVT46" s="195"/>
      <c r="LVU46" s="195"/>
      <c r="LVV46" s="195"/>
      <c r="LVW46" s="195"/>
      <c r="LVX46" s="195"/>
      <c r="LVY46" s="195"/>
      <c r="LVZ46" s="195"/>
      <c r="LWA46" s="195"/>
      <c r="LWB46" s="195"/>
      <c r="LWC46" s="195"/>
      <c r="LWD46" s="195"/>
      <c r="LWE46" s="195"/>
      <c r="LWF46" s="195"/>
      <c r="LWG46" s="195"/>
      <c r="LWH46" s="195"/>
      <c r="LWI46" s="195"/>
      <c r="LWJ46" s="195"/>
      <c r="LWK46" s="195"/>
      <c r="LWL46" s="195"/>
      <c r="LWM46" s="195"/>
      <c r="LWN46" s="195"/>
      <c r="LWO46" s="195"/>
      <c r="LWP46" s="195"/>
      <c r="LWQ46" s="195"/>
      <c r="LWR46" s="195"/>
      <c r="LWS46" s="195"/>
      <c r="LWT46" s="195"/>
      <c r="LWU46" s="195"/>
      <c r="LWV46" s="195"/>
      <c r="LWW46" s="195"/>
      <c r="LWX46" s="195"/>
      <c r="LWY46" s="195"/>
      <c r="LWZ46" s="195"/>
      <c r="LXA46" s="195"/>
      <c r="LXB46" s="195"/>
      <c r="LXC46" s="195"/>
      <c r="LXD46" s="195"/>
      <c r="LXE46" s="195"/>
      <c r="LXF46" s="195"/>
      <c r="LXG46" s="195"/>
      <c r="LXH46" s="195"/>
      <c r="LXI46" s="195"/>
      <c r="LXJ46" s="195"/>
      <c r="LXK46" s="195"/>
      <c r="LXL46" s="195"/>
      <c r="LXM46" s="195"/>
      <c r="LXN46" s="195"/>
      <c r="LXO46" s="195"/>
      <c r="LXP46" s="195"/>
      <c r="LXQ46" s="195"/>
      <c r="LXR46" s="195"/>
      <c r="LXS46" s="195"/>
      <c r="LXT46" s="195"/>
      <c r="LXU46" s="195"/>
      <c r="LXV46" s="195"/>
      <c r="LXW46" s="195"/>
      <c r="LXX46" s="195"/>
      <c r="LXY46" s="195"/>
      <c r="LXZ46" s="195"/>
      <c r="LYA46" s="195"/>
      <c r="LYB46" s="195"/>
      <c r="LYC46" s="195"/>
      <c r="LYD46" s="195"/>
      <c r="LYE46" s="195"/>
      <c r="LYF46" s="195"/>
      <c r="LYG46" s="195"/>
      <c r="LYH46" s="195"/>
      <c r="LYI46" s="195"/>
      <c r="LYJ46" s="195"/>
      <c r="LYK46" s="195"/>
      <c r="LYL46" s="195"/>
      <c r="LYM46" s="195"/>
      <c r="LYN46" s="195"/>
      <c r="LYO46" s="195"/>
      <c r="LYP46" s="195"/>
      <c r="LYQ46" s="195"/>
      <c r="LYR46" s="195"/>
      <c r="LYS46" s="195"/>
      <c r="LYT46" s="195"/>
      <c r="LYU46" s="195"/>
      <c r="LYV46" s="195"/>
      <c r="LYW46" s="195"/>
      <c r="LYX46" s="195"/>
      <c r="LYY46" s="195"/>
      <c r="LYZ46" s="195"/>
      <c r="LZA46" s="195"/>
      <c r="LZB46" s="195"/>
      <c r="LZC46" s="195"/>
      <c r="LZD46" s="195"/>
      <c r="LZE46" s="195"/>
      <c r="LZF46" s="195"/>
      <c r="LZG46" s="195"/>
      <c r="LZH46" s="195"/>
      <c r="LZI46" s="195"/>
      <c r="LZJ46" s="195"/>
      <c r="LZK46" s="195"/>
      <c r="LZL46" s="195"/>
      <c r="LZM46" s="195"/>
      <c r="LZN46" s="195"/>
      <c r="LZO46" s="195"/>
      <c r="LZP46" s="195"/>
      <c r="LZQ46" s="195"/>
      <c r="LZR46" s="195"/>
      <c r="LZS46" s="195"/>
      <c r="LZT46" s="195"/>
      <c r="LZU46" s="195"/>
      <c r="LZV46" s="195"/>
      <c r="LZW46" s="195"/>
      <c r="LZX46" s="195"/>
      <c r="LZY46" s="195"/>
      <c r="LZZ46" s="195"/>
      <c r="MAA46" s="195"/>
      <c r="MAB46" s="195"/>
      <c r="MAC46" s="195"/>
      <c r="MAD46" s="195"/>
      <c r="MAE46" s="195"/>
      <c r="MAF46" s="195"/>
      <c r="MAG46" s="195"/>
      <c r="MAH46" s="195"/>
      <c r="MAI46" s="195"/>
      <c r="MAJ46" s="195"/>
      <c r="MAK46" s="195"/>
      <c r="MAL46" s="195"/>
      <c r="MAM46" s="195"/>
      <c r="MAN46" s="195"/>
      <c r="MAO46" s="195"/>
      <c r="MAP46" s="195"/>
      <c r="MAQ46" s="195"/>
      <c r="MAR46" s="195"/>
      <c r="MAS46" s="195"/>
      <c r="MAT46" s="195"/>
      <c r="MAU46" s="195"/>
      <c r="MAV46" s="195"/>
      <c r="MAW46" s="195"/>
      <c r="MAX46" s="195"/>
      <c r="MAY46" s="195"/>
      <c r="MAZ46" s="195"/>
      <c r="MBA46" s="195"/>
      <c r="MBB46" s="195"/>
      <c r="MBC46" s="195"/>
      <c r="MBD46" s="195"/>
      <c r="MBE46" s="195"/>
      <c r="MBF46" s="195"/>
      <c r="MBG46" s="195"/>
      <c r="MBH46" s="195"/>
      <c r="MBI46" s="195"/>
      <c r="MBJ46" s="195"/>
      <c r="MBK46" s="195"/>
      <c r="MBL46" s="195"/>
      <c r="MBM46" s="195"/>
      <c r="MBN46" s="195"/>
      <c r="MBO46" s="195"/>
      <c r="MBP46" s="195"/>
      <c r="MBQ46" s="195"/>
      <c r="MBR46" s="195"/>
      <c r="MBS46" s="195"/>
      <c r="MBT46" s="195"/>
      <c r="MBU46" s="195"/>
      <c r="MBV46" s="195"/>
      <c r="MBW46" s="195"/>
      <c r="MBX46" s="195"/>
      <c r="MBY46" s="195"/>
      <c r="MBZ46" s="195"/>
      <c r="MCA46" s="195"/>
      <c r="MCB46" s="195"/>
      <c r="MCC46" s="195"/>
      <c r="MCD46" s="195"/>
      <c r="MCE46" s="195"/>
      <c r="MCF46" s="195"/>
      <c r="MCG46" s="195"/>
      <c r="MCH46" s="195"/>
      <c r="MCI46" s="195"/>
      <c r="MCJ46" s="195"/>
      <c r="MCK46" s="195"/>
      <c r="MCL46" s="195"/>
      <c r="MCM46" s="195"/>
      <c r="MCN46" s="195"/>
      <c r="MCO46" s="195"/>
      <c r="MCP46" s="195"/>
      <c r="MCQ46" s="195"/>
      <c r="MCR46" s="195"/>
      <c r="MCS46" s="195"/>
      <c r="MCT46" s="195"/>
      <c r="MCU46" s="195"/>
      <c r="MCV46" s="195"/>
      <c r="MCW46" s="195"/>
      <c r="MCX46" s="195"/>
      <c r="MCY46" s="195"/>
      <c r="MCZ46" s="195"/>
      <c r="MDA46" s="195"/>
      <c r="MDB46" s="195"/>
      <c r="MDC46" s="195"/>
      <c r="MDD46" s="195"/>
      <c r="MDE46" s="195"/>
      <c r="MDF46" s="195"/>
      <c r="MDG46" s="195"/>
      <c r="MDH46" s="195"/>
      <c r="MDI46" s="195"/>
      <c r="MDJ46" s="195"/>
      <c r="MDK46" s="195"/>
      <c r="MDL46" s="195"/>
      <c r="MDM46" s="195"/>
      <c r="MDN46" s="195"/>
      <c r="MDO46" s="195"/>
      <c r="MDP46" s="195"/>
      <c r="MDQ46" s="195"/>
      <c r="MDR46" s="195"/>
      <c r="MDS46" s="195"/>
      <c r="MDT46" s="195"/>
      <c r="MDU46" s="195"/>
      <c r="MDV46" s="195"/>
      <c r="MDW46" s="195"/>
      <c r="MDX46" s="195"/>
      <c r="MDY46" s="195"/>
      <c r="MDZ46" s="195"/>
      <c r="MEA46" s="195"/>
      <c r="MEB46" s="195"/>
      <c r="MEC46" s="195"/>
      <c r="MED46" s="195"/>
      <c r="MEE46" s="195"/>
      <c r="MEF46" s="195"/>
      <c r="MEG46" s="195"/>
      <c r="MEH46" s="195"/>
      <c r="MEI46" s="195"/>
      <c r="MEJ46" s="195"/>
      <c r="MEK46" s="195"/>
      <c r="MEL46" s="195"/>
      <c r="MEM46" s="195"/>
      <c r="MEN46" s="195"/>
      <c r="MEO46" s="195"/>
      <c r="MEP46" s="195"/>
      <c r="MEQ46" s="195"/>
      <c r="MER46" s="195"/>
      <c r="MES46" s="195"/>
      <c r="MET46" s="195"/>
      <c r="MEU46" s="195"/>
      <c r="MEV46" s="195"/>
      <c r="MEW46" s="195"/>
      <c r="MEX46" s="195"/>
      <c r="MEY46" s="195"/>
      <c r="MEZ46" s="195"/>
      <c r="MFA46" s="195"/>
      <c r="MFB46" s="195"/>
      <c r="MFC46" s="195"/>
      <c r="MFD46" s="195"/>
      <c r="MFE46" s="195"/>
      <c r="MFF46" s="195"/>
      <c r="MFG46" s="195"/>
      <c r="MFH46" s="195"/>
      <c r="MFI46" s="195"/>
      <c r="MFJ46" s="195"/>
      <c r="MFK46" s="195"/>
      <c r="MFL46" s="195"/>
      <c r="MFM46" s="195"/>
      <c r="MFN46" s="195"/>
      <c r="MFO46" s="195"/>
      <c r="MFP46" s="195"/>
      <c r="MFQ46" s="195"/>
      <c r="MFR46" s="195"/>
      <c r="MFS46" s="195"/>
      <c r="MFT46" s="195"/>
      <c r="MFU46" s="195"/>
      <c r="MFV46" s="195"/>
      <c r="MFW46" s="195"/>
      <c r="MFX46" s="195"/>
      <c r="MFY46" s="195"/>
      <c r="MFZ46" s="195"/>
      <c r="MGA46" s="195"/>
      <c r="MGB46" s="195"/>
      <c r="MGC46" s="195"/>
      <c r="MGD46" s="195"/>
      <c r="MGE46" s="195"/>
      <c r="MGF46" s="195"/>
      <c r="MGG46" s="195"/>
      <c r="MGH46" s="195"/>
      <c r="MGI46" s="195"/>
      <c r="MGJ46" s="195"/>
      <c r="MGK46" s="195"/>
      <c r="MGL46" s="195"/>
      <c r="MGM46" s="195"/>
      <c r="MGN46" s="195"/>
      <c r="MGO46" s="195"/>
      <c r="MGP46" s="195"/>
      <c r="MGQ46" s="195"/>
      <c r="MGR46" s="195"/>
      <c r="MGS46" s="195"/>
      <c r="MGT46" s="195"/>
      <c r="MGU46" s="195"/>
      <c r="MGV46" s="195"/>
      <c r="MGW46" s="195"/>
      <c r="MGX46" s="195"/>
      <c r="MGY46" s="195"/>
      <c r="MGZ46" s="195"/>
      <c r="MHA46" s="195"/>
      <c r="MHB46" s="195"/>
      <c r="MHC46" s="195"/>
      <c r="MHD46" s="195"/>
      <c r="MHE46" s="195"/>
      <c r="MHF46" s="195"/>
      <c r="MHG46" s="195"/>
      <c r="MHH46" s="195"/>
      <c r="MHI46" s="195"/>
      <c r="MHJ46" s="195"/>
      <c r="MHK46" s="195"/>
      <c r="MHL46" s="195"/>
      <c r="MHM46" s="195"/>
      <c r="MHN46" s="195"/>
      <c r="MHO46" s="195"/>
      <c r="MHP46" s="195"/>
      <c r="MHQ46" s="195"/>
      <c r="MHR46" s="195"/>
      <c r="MHS46" s="195"/>
      <c r="MHT46" s="195"/>
      <c r="MHU46" s="195"/>
      <c r="MHV46" s="195"/>
      <c r="MHW46" s="195"/>
      <c r="MHX46" s="195"/>
      <c r="MHY46" s="195"/>
      <c r="MHZ46" s="195"/>
      <c r="MIA46" s="195"/>
      <c r="MIB46" s="195"/>
      <c r="MIC46" s="195"/>
      <c r="MID46" s="195"/>
      <c r="MIE46" s="195"/>
      <c r="MIF46" s="195"/>
      <c r="MIG46" s="195"/>
      <c r="MIH46" s="195"/>
      <c r="MII46" s="195"/>
      <c r="MIJ46" s="195"/>
      <c r="MIK46" s="195"/>
      <c r="MIL46" s="195"/>
      <c r="MIM46" s="195"/>
      <c r="MIN46" s="195"/>
      <c r="MIO46" s="195"/>
      <c r="MIP46" s="195"/>
      <c r="MIQ46" s="195"/>
      <c r="MIR46" s="195"/>
      <c r="MIS46" s="195"/>
      <c r="MIT46" s="195"/>
      <c r="MIU46" s="195"/>
      <c r="MIV46" s="195"/>
      <c r="MIW46" s="195"/>
      <c r="MIX46" s="195"/>
      <c r="MIY46" s="195"/>
      <c r="MIZ46" s="195"/>
      <c r="MJA46" s="195"/>
      <c r="MJB46" s="195"/>
      <c r="MJC46" s="195"/>
      <c r="MJD46" s="195"/>
      <c r="MJE46" s="195"/>
      <c r="MJF46" s="195"/>
      <c r="MJG46" s="195"/>
      <c r="MJH46" s="195"/>
      <c r="MJI46" s="195"/>
      <c r="MJJ46" s="195"/>
      <c r="MJK46" s="195"/>
      <c r="MJL46" s="195"/>
      <c r="MJM46" s="195"/>
      <c r="MJN46" s="195"/>
      <c r="MJO46" s="195"/>
      <c r="MJP46" s="195"/>
      <c r="MJQ46" s="195"/>
      <c r="MJR46" s="195"/>
      <c r="MJS46" s="195"/>
      <c r="MJT46" s="195"/>
      <c r="MJU46" s="195"/>
      <c r="MJV46" s="195"/>
      <c r="MJW46" s="195"/>
      <c r="MJX46" s="195"/>
      <c r="MJY46" s="195"/>
      <c r="MJZ46" s="195"/>
      <c r="MKA46" s="195"/>
      <c r="MKB46" s="195"/>
      <c r="MKC46" s="195"/>
      <c r="MKD46" s="195"/>
      <c r="MKE46" s="195"/>
      <c r="MKF46" s="195"/>
      <c r="MKG46" s="195"/>
      <c r="MKH46" s="195"/>
      <c r="MKI46" s="195"/>
      <c r="MKJ46" s="195"/>
      <c r="MKK46" s="195"/>
      <c r="MKL46" s="195"/>
      <c r="MKM46" s="195"/>
      <c r="MKN46" s="195"/>
      <c r="MKO46" s="195"/>
      <c r="MKP46" s="195"/>
      <c r="MKQ46" s="195"/>
      <c r="MKR46" s="195"/>
      <c r="MKS46" s="195"/>
      <c r="MKT46" s="195"/>
      <c r="MKU46" s="195"/>
      <c r="MKV46" s="195"/>
      <c r="MKW46" s="195"/>
      <c r="MKX46" s="195"/>
      <c r="MKY46" s="195"/>
      <c r="MKZ46" s="195"/>
      <c r="MLA46" s="195"/>
      <c r="MLB46" s="195"/>
      <c r="MLC46" s="195"/>
      <c r="MLD46" s="195"/>
      <c r="MLE46" s="195"/>
      <c r="MLF46" s="195"/>
      <c r="MLG46" s="195"/>
      <c r="MLH46" s="195"/>
      <c r="MLI46" s="195"/>
      <c r="MLJ46" s="195"/>
      <c r="MLK46" s="195"/>
      <c r="MLL46" s="195"/>
      <c r="MLM46" s="195"/>
      <c r="MLN46" s="195"/>
      <c r="MLO46" s="195"/>
      <c r="MLP46" s="195"/>
      <c r="MLQ46" s="195"/>
      <c r="MLR46" s="195"/>
      <c r="MLS46" s="195"/>
      <c r="MLT46" s="195"/>
      <c r="MLU46" s="195"/>
      <c r="MLV46" s="195"/>
      <c r="MLW46" s="195"/>
      <c r="MLX46" s="195"/>
      <c r="MLY46" s="195"/>
      <c r="MLZ46" s="195"/>
      <c r="MMA46" s="195"/>
      <c r="MMB46" s="195"/>
      <c r="MMC46" s="195"/>
      <c r="MMD46" s="195"/>
      <c r="MME46" s="195"/>
      <c r="MMF46" s="195"/>
      <c r="MMG46" s="195"/>
      <c r="MMH46" s="195"/>
      <c r="MMI46" s="195"/>
      <c r="MMJ46" s="195"/>
      <c r="MMK46" s="195"/>
      <c r="MML46" s="195"/>
      <c r="MMM46" s="195"/>
      <c r="MMN46" s="195"/>
      <c r="MMO46" s="195"/>
      <c r="MMP46" s="195"/>
      <c r="MMQ46" s="195"/>
      <c r="MMR46" s="195"/>
      <c r="MMS46" s="195"/>
      <c r="MMT46" s="195"/>
      <c r="MMU46" s="195"/>
      <c r="MMV46" s="195"/>
      <c r="MMW46" s="195"/>
      <c r="MMX46" s="195"/>
      <c r="MMY46" s="195"/>
      <c r="MMZ46" s="195"/>
      <c r="MNA46" s="195"/>
      <c r="MNB46" s="195"/>
      <c r="MNC46" s="195"/>
      <c r="MND46" s="195"/>
      <c r="MNE46" s="195"/>
      <c r="MNF46" s="195"/>
      <c r="MNG46" s="195"/>
      <c r="MNH46" s="195"/>
      <c r="MNI46" s="195"/>
      <c r="MNJ46" s="195"/>
      <c r="MNK46" s="195"/>
      <c r="MNL46" s="195"/>
      <c r="MNM46" s="195"/>
      <c r="MNN46" s="195"/>
      <c r="MNO46" s="195"/>
      <c r="MNP46" s="195"/>
      <c r="MNQ46" s="195"/>
      <c r="MNR46" s="195"/>
      <c r="MNS46" s="195"/>
      <c r="MNT46" s="195"/>
      <c r="MNU46" s="195"/>
      <c r="MNV46" s="195"/>
      <c r="MNW46" s="195"/>
      <c r="MNX46" s="195"/>
      <c r="MNY46" s="195"/>
      <c r="MNZ46" s="195"/>
      <c r="MOA46" s="195"/>
      <c r="MOB46" s="195"/>
      <c r="MOC46" s="195"/>
      <c r="MOD46" s="195"/>
      <c r="MOE46" s="195"/>
      <c r="MOF46" s="195"/>
      <c r="MOG46" s="195"/>
      <c r="MOH46" s="195"/>
      <c r="MOI46" s="195"/>
      <c r="MOJ46" s="195"/>
      <c r="MOK46" s="195"/>
      <c r="MOL46" s="195"/>
      <c r="MOM46" s="195"/>
      <c r="MON46" s="195"/>
      <c r="MOO46" s="195"/>
      <c r="MOP46" s="195"/>
      <c r="MOQ46" s="195"/>
      <c r="MOR46" s="195"/>
      <c r="MOS46" s="195"/>
      <c r="MOT46" s="195"/>
      <c r="MOU46" s="195"/>
      <c r="MOV46" s="195"/>
      <c r="MOW46" s="195"/>
      <c r="MOX46" s="195"/>
      <c r="MOY46" s="195"/>
      <c r="MOZ46" s="195"/>
      <c r="MPA46" s="195"/>
      <c r="MPB46" s="195"/>
      <c r="MPC46" s="195"/>
      <c r="MPD46" s="195"/>
      <c r="MPE46" s="195"/>
      <c r="MPF46" s="195"/>
      <c r="MPG46" s="195"/>
      <c r="MPH46" s="195"/>
      <c r="MPI46" s="195"/>
      <c r="MPJ46" s="195"/>
      <c r="MPK46" s="195"/>
      <c r="MPL46" s="195"/>
      <c r="MPM46" s="195"/>
      <c r="MPN46" s="195"/>
      <c r="MPO46" s="195"/>
      <c r="MPP46" s="195"/>
      <c r="MPQ46" s="195"/>
      <c r="MPR46" s="195"/>
      <c r="MPS46" s="195"/>
      <c r="MPT46" s="195"/>
      <c r="MPU46" s="195"/>
      <c r="MPV46" s="195"/>
      <c r="MPW46" s="195"/>
      <c r="MPX46" s="195"/>
      <c r="MPY46" s="195"/>
      <c r="MPZ46" s="195"/>
      <c r="MQA46" s="195"/>
      <c r="MQB46" s="195"/>
      <c r="MQC46" s="195"/>
      <c r="MQD46" s="195"/>
      <c r="MQE46" s="195"/>
      <c r="MQF46" s="195"/>
      <c r="MQG46" s="195"/>
      <c r="MQH46" s="195"/>
      <c r="MQI46" s="195"/>
      <c r="MQJ46" s="195"/>
      <c r="MQK46" s="195"/>
      <c r="MQL46" s="195"/>
      <c r="MQM46" s="195"/>
      <c r="MQN46" s="195"/>
      <c r="MQO46" s="195"/>
      <c r="MQP46" s="195"/>
      <c r="MQQ46" s="195"/>
      <c r="MQR46" s="195"/>
      <c r="MQS46" s="195"/>
      <c r="MQT46" s="195"/>
      <c r="MQU46" s="195"/>
      <c r="MQV46" s="195"/>
      <c r="MQW46" s="195"/>
      <c r="MQX46" s="195"/>
      <c r="MQY46" s="195"/>
      <c r="MQZ46" s="195"/>
      <c r="MRA46" s="195"/>
      <c r="MRB46" s="195"/>
      <c r="MRC46" s="195"/>
      <c r="MRD46" s="195"/>
      <c r="MRE46" s="195"/>
      <c r="MRF46" s="195"/>
      <c r="MRG46" s="195"/>
      <c r="MRH46" s="195"/>
      <c r="MRI46" s="195"/>
      <c r="MRJ46" s="195"/>
      <c r="MRK46" s="195"/>
      <c r="MRL46" s="195"/>
      <c r="MRM46" s="195"/>
      <c r="MRN46" s="195"/>
      <c r="MRO46" s="195"/>
      <c r="MRP46" s="195"/>
      <c r="MRQ46" s="195"/>
      <c r="MRR46" s="195"/>
      <c r="MRS46" s="195"/>
      <c r="MRT46" s="195"/>
      <c r="MRU46" s="195"/>
      <c r="MRV46" s="195"/>
      <c r="MRW46" s="195"/>
      <c r="MRX46" s="195"/>
      <c r="MRY46" s="195"/>
      <c r="MRZ46" s="195"/>
      <c r="MSA46" s="195"/>
      <c r="MSB46" s="195"/>
      <c r="MSC46" s="195"/>
      <c r="MSD46" s="195"/>
      <c r="MSE46" s="195"/>
      <c r="MSF46" s="195"/>
      <c r="MSG46" s="195"/>
      <c r="MSH46" s="195"/>
      <c r="MSI46" s="195"/>
      <c r="MSJ46" s="195"/>
      <c r="MSK46" s="195"/>
      <c r="MSL46" s="195"/>
      <c r="MSM46" s="195"/>
      <c r="MSN46" s="195"/>
      <c r="MSO46" s="195"/>
      <c r="MSP46" s="195"/>
      <c r="MSQ46" s="195"/>
      <c r="MSR46" s="195"/>
      <c r="MSS46" s="195"/>
      <c r="MST46" s="195"/>
      <c r="MSU46" s="195"/>
      <c r="MSV46" s="195"/>
      <c r="MSW46" s="195"/>
      <c r="MSX46" s="195"/>
      <c r="MSY46" s="195"/>
      <c r="MSZ46" s="195"/>
      <c r="MTA46" s="195"/>
      <c r="MTB46" s="195"/>
      <c r="MTC46" s="195"/>
      <c r="MTD46" s="195"/>
      <c r="MTE46" s="195"/>
      <c r="MTF46" s="195"/>
      <c r="MTG46" s="195"/>
      <c r="MTH46" s="195"/>
      <c r="MTI46" s="195"/>
      <c r="MTJ46" s="195"/>
      <c r="MTK46" s="195"/>
      <c r="MTL46" s="195"/>
      <c r="MTM46" s="195"/>
      <c r="MTN46" s="195"/>
      <c r="MTO46" s="195"/>
      <c r="MTP46" s="195"/>
      <c r="MTQ46" s="195"/>
      <c r="MTR46" s="195"/>
      <c r="MTS46" s="195"/>
      <c r="MTT46" s="195"/>
      <c r="MTU46" s="195"/>
      <c r="MTV46" s="195"/>
      <c r="MTW46" s="195"/>
      <c r="MTX46" s="195"/>
      <c r="MTY46" s="195"/>
      <c r="MTZ46" s="195"/>
      <c r="MUA46" s="195"/>
      <c r="MUB46" s="195"/>
      <c r="MUC46" s="195"/>
      <c r="MUD46" s="195"/>
      <c r="MUE46" s="195"/>
      <c r="MUF46" s="195"/>
      <c r="MUG46" s="195"/>
      <c r="MUH46" s="195"/>
      <c r="MUI46" s="195"/>
      <c r="MUJ46" s="195"/>
      <c r="MUK46" s="195"/>
      <c r="MUL46" s="195"/>
      <c r="MUM46" s="195"/>
      <c r="MUN46" s="195"/>
      <c r="MUO46" s="195"/>
      <c r="MUP46" s="195"/>
      <c r="MUQ46" s="195"/>
      <c r="MUR46" s="195"/>
      <c r="MUS46" s="195"/>
      <c r="MUT46" s="195"/>
      <c r="MUU46" s="195"/>
      <c r="MUV46" s="195"/>
      <c r="MUW46" s="195"/>
      <c r="MUX46" s="195"/>
      <c r="MUY46" s="195"/>
      <c r="MUZ46" s="195"/>
      <c r="MVA46" s="195"/>
      <c r="MVB46" s="195"/>
      <c r="MVC46" s="195"/>
      <c r="MVD46" s="195"/>
      <c r="MVE46" s="195"/>
      <c r="MVF46" s="195"/>
      <c r="MVG46" s="195"/>
      <c r="MVH46" s="195"/>
      <c r="MVI46" s="195"/>
      <c r="MVJ46" s="195"/>
      <c r="MVK46" s="195"/>
      <c r="MVL46" s="195"/>
      <c r="MVM46" s="195"/>
      <c r="MVN46" s="195"/>
      <c r="MVO46" s="195"/>
      <c r="MVP46" s="195"/>
      <c r="MVQ46" s="195"/>
      <c r="MVR46" s="195"/>
      <c r="MVS46" s="195"/>
      <c r="MVT46" s="195"/>
      <c r="MVU46" s="195"/>
      <c r="MVV46" s="195"/>
      <c r="MVW46" s="195"/>
      <c r="MVX46" s="195"/>
      <c r="MVY46" s="195"/>
      <c r="MVZ46" s="195"/>
      <c r="MWA46" s="195"/>
      <c r="MWB46" s="195"/>
      <c r="MWC46" s="195"/>
      <c r="MWD46" s="195"/>
      <c r="MWE46" s="195"/>
      <c r="MWF46" s="195"/>
      <c r="MWG46" s="195"/>
      <c r="MWH46" s="195"/>
      <c r="MWI46" s="195"/>
      <c r="MWJ46" s="195"/>
      <c r="MWK46" s="195"/>
      <c r="MWL46" s="195"/>
      <c r="MWM46" s="195"/>
      <c r="MWN46" s="195"/>
      <c r="MWO46" s="195"/>
      <c r="MWP46" s="195"/>
      <c r="MWQ46" s="195"/>
      <c r="MWR46" s="195"/>
      <c r="MWS46" s="195"/>
      <c r="MWT46" s="195"/>
      <c r="MWU46" s="195"/>
      <c r="MWV46" s="195"/>
      <c r="MWW46" s="195"/>
      <c r="MWX46" s="195"/>
      <c r="MWY46" s="195"/>
      <c r="MWZ46" s="195"/>
      <c r="MXA46" s="195"/>
      <c r="MXB46" s="195"/>
      <c r="MXC46" s="195"/>
      <c r="MXD46" s="195"/>
      <c r="MXE46" s="195"/>
      <c r="MXF46" s="195"/>
      <c r="MXG46" s="195"/>
      <c r="MXH46" s="195"/>
      <c r="MXI46" s="195"/>
      <c r="MXJ46" s="195"/>
      <c r="MXK46" s="195"/>
      <c r="MXL46" s="195"/>
      <c r="MXM46" s="195"/>
      <c r="MXN46" s="195"/>
      <c r="MXO46" s="195"/>
      <c r="MXP46" s="195"/>
      <c r="MXQ46" s="195"/>
      <c r="MXR46" s="195"/>
      <c r="MXS46" s="195"/>
      <c r="MXT46" s="195"/>
      <c r="MXU46" s="195"/>
      <c r="MXV46" s="195"/>
      <c r="MXW46" s="195"/>
      <c r="MXX46" s="195"/>
      <c r="MXY46" s="195"/>
      <c r="MXZ46" s="195"/>
      <c r="MYA46" s="195"/>
      <c r="MYB46" s="195"/>
      <c r="MYC46" s="195"/>
      <c r="MYD46" s="195"/>
      <c r="MYE46" s="195"/>
      <c r="MYF46" s="195"/>
      <c r="MYG46" s="195"/>
      <c r="MYH46" s="195"/>
      <c r="MYI46" s="195"/>
      <c r="MYJ46" s="195"/>
      <c r="MYK46" s="195"/>
      <c r="MYL46" s="195"/>
      <c r="MYM46" s="195"/>
      <c r="MYN46" s="195"/>
      <c r="MYO46" s="195"/>
      <c r="MYP46" s="195"/>
      <c r="MYQ46" s="195"/>
      <c r="MYR46" s="195"/>
      <c r="MYS46" s="195"/>
      <c r="MYT46" s="195"/>
      <c r="MYU46" s="195"/>
      <c r="MYV46" s="195"/>
      <c r="MYW46" s="195"/>
      <c r="MYX46" s="195"/>
      <c r="MYY46" s="195"/>
      <c r="MYZ46" s="195"/>
      <c r="MZA46" s="195"/>
      <c r="MZB46" s="195"/>
      <c r="MZC46" s="195"/>
      <c r="MZD46" s="195"/>
      <c r="MZE46" s="195"/>
      <c r="MZF46" s="195"/>
      <c r="MZG46" s="195"/>
      <c r="MZH46" s="195"/>
      <c r="MZI46" s="195"/>
      <c r="MZJ46" s="195"/>
      <c r="MZK46" s="195"/>
      <c r="MZL46" s="195"/>
      <c r="MZM46" s="195"/>
      <c r="MZN46" s="195"/>
      <c r="MZO46" s="195"/>
      <c r="MZP46" s="195"/>
      <c r="MZQ46" s="195"/>
      <c r="MZR46" s="195"/>
      <c r="MZS46" s="195"/>
      <c r="MZT46" s="195"/>
      <c r="MZU46" s="195"/>
      <c r="MZV46" s="195"/>
      <c r="MZW46" s="195"/>
      <c r="MZX46" s="195"/>
      <c r="MZY46" s="195"/>
      <c r="MZZ46" s="195"/>
      <c r="NAA46" s="195"/>
      <c r="NAB46" s="195"/>
      <c r="NAC46" s="195"/>
      <c r="NAD46" s="195"/>
      <c r="NAE46" s="195"/>
      <c r="NAF46" s="195"/>
      <c r="NAG46" s="195"/>
      <c r="NAH46" s="195"/>
      <c r="NAI46" s="195"/>
      <c r="NAJ46" s="195"/>
      <c r="NAK46" s="195"/>
      <c r="NAL46" s="195"/>
      <c r="NAM46" s="195"/>
      <c r="NAN46" s="195"/>
      <c r="NAO46" s="195"/>
      <c r="NAP46" s="195"/>
      <c r="NAQ46" s="195"/>
      <c r="NAR46" s="195"/>
      <c r="NAS46" s="195"/>
      <c r="NAT46" s="195"/>
      <c r="NAU46" s="195"/>
      <c r="NAV46" s="195"/>
      <c r="NAW46" s="195"/>
      <c r="NAX46" s="195"/>
      <c r="NAY46" s="195"/>
      <c r="NAZ46" s="195"/>
      <c r="NBA46" s="195"/>
      <c r="NBB46" s="195"/>
      <c r="NBC46" s="195"/>
      <c r="NBD46" s="195"/>
      <c r="NBE46" s="195"/>
      <c r="NBF46" s="195"/>
      <c r="NBG46" s="195"/>
      <c r="NBH46" s="195"/>
      <c r="NBI46" s="195"/>
      <c r="NBJ46" s="195"/>
      <c r="NBK46" s="195"/>
      <c r="NBL46" s="195"/>
      <c r="NBM46" s="195"/>
      <c r="NBN46" s="195"/>
      <c r="NBO46" s="195"/>
      <c r="NBP46" s="195"/>
      <c r="NBQ46" s="195"/>
      <c r="NBR46" s="195"/>
      <c r="NBS46" s="195"/>
      <c r="NBT46" s="195"/>
      <c r="NBU46" s="195"/>
      <c r="NBV46" s="195"/>
      <c r="NBW46" s="195"/>
      <c r="NBX46" s="195"/>
      <c r="NBY46" s="195"/>
      <c r="NBZ46" s="195"/>
      <c r="NCA46" s="195"/>
      <c r="NCB46" s="195"/>
      <c r="NCC46" s="195"/>
      <c r="NCD46" s="195"/>
      <c r="NCE46" s="195"/>
      <c r="NCF46" s="195"/>
      <c r="NCG46" s="195"/>
      <c r="NCH46" s="195"/>
      <c r="NCI46" s="195"/>
      <c r="NCJ46" s="195"/>
      <c r="NCK46" s="195"/>
      <c r="NCL46" s="195"/>
      <c r="NCM46" s="195"/>
      <c r="NCN46" s="195"/>
      <c r="NCO46" s="195"/>
      <c r="NCP46" s="195"/>
      <c r="NCQ46" s="195"/>
      <c r="NCR46" s="195"/>
      <c r="NCS46" s="195"/>
      <c r="NCT46" s="195"/>
      <c r="NCU46" s="195"/>
      <c r="NCV46" s="195"/>
      <c r="NCW46" s="195"/>
      <c r="NCX46" s="195"/>
      <c r="NCY46" s="195"/>
      <c r="NCZ46" s="195"/>
      <c r="NDA46" s="195"/>
      <c r="NDB46" s="195"/>
      <c r="NDC46" s="195"/>
      <c r="NDD46" s="195"/>
      <c r="NDE46" s="195"/>
      <c r="NDF46" s="195"/>
      <c r="NDG46" s="195"/>
      <c r="NDH46" s="195"/>
      <c r="NDI46" s="195"/>
      <c r="NDJ46" s="195"/>
      <c r="NDK46" s="195"/>
      <c r="NDL46" s="195"/>
      <c r="NDM46" s="195"/>
      <c r="NDN46" s="195"/>
      <c r="NDO46" s="195"/>
      <c r="NDP46" s="195"/>
      <c r="NDQ46" s="195"/>
      <c r="NDR46" s="195"/>
      <c r="NDS46" s="195"/>
      <c r="NDT46" s="195"/>
      <c r="NDU46" s="195"/>
      <c r="NDV46" s="195"/>
      <c r="NDW46" s="195"/>
      <c r="NDX46" s="195"/>
      <c r="NDY46" s="195"/>
      <c r="NDZ46" s="195"/>
      <c r="NEA46" s="195"/>
      <c r="NEB46" s="195"/>
      <c r="NEC46" s="195"/>
      <c r="NED46" s="195"/>
      <c r="NEE46" s="195"/>
      <c r="NEF46" s="195"/>
      <c r="NEG46" s="195"/>
      <c r="NEH46" s="195"/>
      <c r="NEI46" s="195"/>
      <c r="NEJ46" s="195"/>
      <c r="NEK46" s="195"/>
      <c r="NEL46" s="195"/>
      <c r="NEM46" s="195"/>
      <c r="NEN46" s="195"/>
      <c r="NEO46" s="195"/>
      <c r="NEP46" s="195"/>
      <c r="NEQ46" s="195"/>
      <c r="NER46" s="195"/>
      <c r="NES46" s="195"/>
      <c r="NET46" s="195"/>
      <c r="NEU46" s="195"/>
      <c r="NEV46" s="195"/>
      <c r="NEW46" s="195"/>
      <c r="NEX46" s="195"/>
      <c r="NEY46" s="195"/>
      <c r="NEZ46" s="195"/>
      <c r="NFA46" s="195"/>
      <c r="NFB46" s="195"/>
      <c r="NFC46" s="195"/>
      <c r="NFD46" s="195"/>
      <c r="NFE46" s="195"/>
      <c r="NFF46" s="195"/>
      <c r="NFG46" s="195"/>
      <c r="NFH46" s="195"/>
      <c r="NFI46" s="195"/>
      <c r="NFJ46" s="195"/>
      <c r="NFK46" s="195"/>
      <c r="NFL46" s="195"/>
      <c r="NFM46" s="195"/>
      <c r="NFN46" s="195"/>
      <c r="NFO46" s="195"/>
      <c r="NFP46" s="195"/>
      <c r="NFQ46" s="195"/>
      <c r="NFR46" s="195"/>
      <c r="NFS46" s="195"/>
      <c r="NFT46" s="195"/>
      <c r="NFU46" s="195"/>
      <c r="NFV46" s="195"/>
      <c r="NFW46" s="195"/>
      <c r="NFX46" s="195"/>
      <c r="NFY46" s="195"/>
      <c r="NFZ46" s="195"/>
      <c r="NGA46" s="195"/>
      <c r="NGB46" s="195"/>
      <c r="NGC46" s="195"/>
      <c r="NGD46" s="195"/>
      <c r="NGE46" s="195"/>
      <c r="NGF46" s="195"/>
      <c r="NGG46" s="195"/>
      <c r="NGH46" s="195"/>
      <c r="NGI46" s="195"/>
      <c r="NGJ46" s="195"/>
      <c r="NGK46" s="195"/>
      <c r="NGL46" s="195"/>
      <c r="NGM46" s="195"/>
      <c r="NGN46" s="195"/>
      <c r="NGO46" s="195"/>
      <c r="NGP46" s="195"/>
      <c r="NGQ46" s="195"/>
      <c r="NGR46" s="195"/>
      <c r="NGS46" s="195"/>
      <c r="NGT46" s="195"/>
      <c r="NGU46" s="195"/>
      <c r="NGV46" s="195"/>
      <c r="NGW46" s="195"/>
      <c r="NGX46" s="195"/>
      <c r="NGY46" s="195"/>
      <c r="NGZ46" s="195"/>
      <c r="NHA46" s="195"/>
      <c r="NHB46" s="195"/>
      <c r="NHC46" s="195"/>
      <c r="NHD46" s="195"/>
      <c r="NHE46" s="195"/>
      <c r="NHF46" s="195"/>
      <c r="NHG46" s="195"/>
      <c r="NHH46" s="195"/>
      <c r="NHI46" s="195"/>
      <c r="NHJ46" s="195"/>
      <c r="NHK46" s="195"/>
      <c r="NHL46" s="195"/>
      <c r="NHM46" s="195"/>
      <c r="NHN46" s="195"/>
      <c r="NHO46" s="195"/>
      <c r="NHP46" s="195"/>
      <c r="NHQ46" s="195"/>
      <c r="NHR46" s="195"/>
      <c r="NHS46" s="195"/>
      <c r="NHT46" s="195"/>
      <c r="NHU46" s="195"/>
      <c r="NHV46" s="195"/>
      <c r="NHW46" s="195"/>
      <c r="NHX46" s="195"/>
      <c r="NHY46" s="195"/>
      <c r="NHZ46" s="195"/>
      <c r="NIA46" s="195"/>
      <c r="NIB46" s="195"/>
      <c r="NIC46" s="195"/>
      <c r="NID46" s="195"/>
      <c r="NIE46" s="195"/>
      <c r="NIF46" s="195"/>
      <c r="NIG46" s="195"/>
      <c r="NIH46" s="195"/>
      <c r="NII46" s="195"/>
      <c r="NIJ46" s="195"/>
      <c r="NIK46" s="195"/>
      <c r="NIL46" s="195"/>
      <c r="NIM46" s="195"/>
      <c r="NIN46" s="195"/>
      <c r="NIO46" s="195"/>
      <c r="NIP46" s="195"/>
      <c r="NIQ46" s="195"/>
      <c r="NIR46" s="195"/>
      <c r="NIS46" s="195"/>
      <c r="NIT46" s="195"/>
      <c r="NIU46" s="195"/>
      <c r="NIV46" s="195"/>
      <c r="NIW46" s="195"/>
      <c r="NIX46" s="195"/>
      <c r="NIY46" s="195"/>
      <c r="NIZ46" s="195"/>
      <c r="NJA46" s="195"/>
      <c r="NJB46" s="195"/>
      <c r="NJC46" s="195"/>
      <c r="NJD46" s="195"/>
      <c r="NJE46" s="195"/>
      <c r="NJF46" s="195"/>
      <c r="NJG46" s="195"/>
      <c r="NJH46" s="195"/>
      <c r="NJI46" s="195"/>
      <c r="NJJ46" s="195"/>
      <c r="NJK46" s="195"/>
      <c r="NJL46" s="195"/>
      <c r="NJM46" s="195"/>
      <c r="NJN46" s="195"/>
      <c r="NJO46" s="195"/>
      <c r="NJP46" s="195"/>
      <c r="NJQ46" s="195"/>
      <c r="NJR46" s="195"/>
      <c r="NJS46" s="195"/>
      <c r="NJT46" s="195"/>
      <c r="NJU46" s="195"/>
      <c r="NJV46" s="195"/>
      <c r="NJW46" s="195"/>
      <c r="NJX46" s="195"/>
      <c r="NJY46" s="195"/>
      <c r="NJZ46" s="195"/>
      <c r="NKA46" s="195"/>
      <c r="NKB46" s="195"/>
      <c r="NKC46" s="195"/>
      <c r="NKD46" s="195"/>
      <c r="NKE46" s="195"/>
      <c r="NKF46" s="195"/>
      <c r="NKG46" s="195"/>
      <c r="NKH46" s="195"/>
      <c r="NKI46" s="195"/>
      <c r="NKJ46" s="195"/>
      <c r="NKK46" s="195"/>
      <c r="NKL46" s="195"/>
      <c r="NKM46" s="195"/>
      <c r="NKN46" s="195"/>
      <c r="NKO46" s="195"/>
      <c r="NKP46" s="195"/>
      <c r="NKQ46" s="195"/>
      <c r="NKR46" s="195"/>
      <c r="NKS46" s="195"/>
      <c r="NKT46" s="195"/>
      <c r="NKU46" s="195"/>
      <c r="NKV46" s="195"/>
      <c r="NKW46" s="195"/>
      <c r="NKX46" s="195"/>
      <c r="NKY46" s="195"/>
      <c r="NKZ46" s="195"/>
      <c r="NLA46" s="195"/>
      <c r="NLB46" s="195"/>
      <c r="NLC46" s="195"/>
      <c r="NLD46" s="195"/>
      <c r="NLE46" s="195"/>
      <c r="NLF46" s="195"/>
      <c r="NLG46" s="195"/>
      <c r="NLH46" s="195"/>
      <c r="NLI46" s="195"/>
      <c r="NLJ46" s="195"/>
      <c r="NLK46" s="195"/>
      <c r="NLL46" s="195"/>
      <c r="NLM46" s="195"/>
      <c r="NLN46" s="195"/>
      <c r="NLO46" s="195"/>
      <c r="NLP46" s="195"/>
      <c r="NLQ46" s="195"/>
      <c r="NLR46" s="195"/>
      <c r="NLS46" s="195"/>
      <c r="NLT46" s="195"/>
      <c r="NLU46" s="195"/>
      <c r="NLV46" s="195"/>
      <c r="NLW46" s="195"/>
      <c r="NLX46" s="195"/>
      <c r="NLY46" s="195"/>
      <c r="NLZ46" s="195"/>
      <c r="NMA46" s="195"/>
      <c r="NMB46" s="195"/>
      <c r="NMC46" s="195"/>
      <c r="NMD46" s="195"/>
      <c r="NME46" s="195"/>
      <c r="NMF46" s="195"/>
      <c r="NMG46" s="195"/>
      <c r="NMH46" s="195"/>
      <c r="NMI46" s="195"/>
      <c r="NMJ46" s="195"/>
      <c r="NMK46" s="195"/>
      <c r="NML46" s="195"/>
      <c r="NMM46" s="195"/>
      <c r="NMN46" s="195"/>
      <c r="NMO46" s="195"/>
      <c r="NMP46" s="195"/>
      <c r="NMQ46" s="195"/>
      <c r="NMR46" s="195"/>
      <c r="NMS46" s="195"/>
      <c r="NMT46" s="195"/>
      <c r="NMU46" s="195"/>
      <c r="NMV46" s="195"/>
      <c r="NMW46" s="195"/>
      <c r="NMX46" s="195"/>
      <c r="NMY46" s="195"/>
      <c r="NMZ46" s="195"/>
      <c r="NNA46" s="195"/>
      <c r="NNB46" s="195"/>
      <c r="NNC46" s="195"/>
      <c r="NND46" s="195"/>
      <c r="NNE46" s="195"/>
      <c r="NNF46" s="195"/>
      <c r="NNG46" s="195"/>
      <c r="NNH46" s="195"/>
      <c r="NNI46" s="195"/>
      <c r="NNJ46" s="195"/>
      <c r="NNK46" s="195"/>
      <c r="NNL46" s="195"/>
      <c r="NNM46" s="195"/>
      <c r="NNN46" s="195"/>
      <c r="NNO46" s="195"/>
      <c r="NNP46" s="195"/>
      <c r="NNQ46" s="195"/>
      <c r="NNR46" s="195"/>
      <c r="NNS46" s="195"/>
      <c r="NNT46" s="195"/>
      <c r="NNU46" s="195"/>
      <c r="NNV46" s="195"/>
      <c r="NNW46" s="195"/>
      <c r="NNX46" s="195"/>
      <c r="NNY46" s="195"/>
      <c r="NNZ46" s="195"/>
      <c r="NOA46" s="195"/>
      <c r="NOB46" s="195"/>
      <c r="NOC46" s="195"/>
      <c r="NOD46" s="195"/>
      <c r="NOE46" s="195"/>
      <c r="NOF46" s="195"/>
      <c r="NOG46" s="195"/>
      <c r="NOH46" s="195"/>
      <c r="NOI46" s="195"/>
      <c r="NOJ46" s="195"/>
      <c r="NOK46" s="195"/>
      <c r="NOL46" s="195"/>
      <c r="NOM46" s="195"/>
      <c r="NON46" s="195"/>
      <c r="NOO46" s="195"/>
      <c r="NOP46" s="195"/>
      <c r="NOQ46" s="195"/>
      <c r="NOR46" s="195"/>
      <c r="NOS46" s="195"/>
      <c r="NOT46" s="195"/>
      <c r="NOU46" s="195"/>
      <c r="NOV46" s="195"/>
      <c r="NOW46" s="195"/>
      <c r="NOX46" s="195"/>
      <c r="NOY46" s="195"/>
      <c r="NOZ46" s="195"/>
      <c r="NPA46" s="195"/>
      <c r="NPB46" s="195"/>
      <c r="NPC46" s="195"/>
      <c r="NPD46" s="195"/>
      <c r="NPE46" s="195"/>
      <c r="NPF46" s="195"/>
      <c r="NPG46" s="195"/>
      <c r="NPH46" s="195"/>
      <c r="NPI46" s="195"/>
      <c r="NPJ46" s="195"/>
      <c r="NPK46" s="195"/>
      <c r="NPL46" s="195"/>
      <c r="NPM46" s="195"/>
      <c r="NPN46" s="195"/>
      <c r="NPO46" s="195"/>
      <c r="NPP46" s="195"/>
      <c r="NPQ46" s="195"/>
      <c r="NPR46" s="195"/>
      <c r="NPS46" s="195"/>
      <c r="NPT46" s="195"/>
      <c r="NPU46" s="195"/>
      <c r="NPV46" s="195"/>
      <c r="NPW46" s="195"/>
      <c r="NPX46" s="195"/>
      <c r="NPY46" s="195"/>
      <c r="NPZ46" s="195"/>
      <c r="NQA46" s="195"/>
      <c r="NQB46" s="195"/>
      <c r="NQC46" s="195"/>
      <c r="NQD46" s="195"/>
      <c r="NQE46" s="195"/>
      <c r="NQF46" s="195"/>
      <c r="NQG46" s="195"/>
      <c r="NQH46" s="195"/>
      <c r="NQI46" s="195"/>
      <c r="NQJ46" s="195"/>
      <c r="NQK46" s="195"/>
      <c r="NQL46" s="195"/>
      <c r="NQM46" s="195"/>
      <c r="NQN46" s="195"/>
      <c r="NQO46" s="195"/>
      <c r="NQP46" s="195"/>
      <c r="NQQ46" s="195"/>
      <c r="NQR46" s="195"/>
      <c r="NQS46" s="195"/>
      <c r="NQT46" s="195"/>
      <c r="NQU46" s="195"/>
      <c r="NQV46" s="195"/>
      <c r="NQW46" s="195"/>
      <c r="NQX46" s="195"/>
      <c r="NQY46" s="195"/>
      <c r="NQZ46" s="195"/>
      <c r="NRA46" s="195"/>
      <c r="NRB46" s="195"/>
      <c r="NRC46" s="195"/>
      <c r="NRD46" s="195"/>
      <c r="NRE46" s="195"/>
      <c r="NRF46" s="195"/>
      <c r="NRG46" s="195"/>
      <c r="NRH46" s="195"/>
      <c r="NRI46" s="195"/>
      <c r="NRJ46" s="195"/>
      <c r="NRK46" s="195"/>
      <c r="NRL46" s="195"/>
      <c r="NRM46" s="195"/>
      <c r="NRN46" s="195"/>
      <c r="NRO46" s="195"/>
      <c r="NRP46" s="195"/>
      <c r="NRQ46" s="195"/>
      <c r="NRR46" s="195"/>
      <c r="NRS46" s="195"/>
      <c r="NRT46" s="195"/>
      <c r="NRU46" s="195"/>
      <c r="NRV46" s="195"/>
      <c r="NRW46" s="195"/>
      <c r="NRX46" s="195"/>
      <c r="NRY46" s="195"/>
      <c r="NRZ46" s="195"/>
      <c r="NSA46" s="195"/>
      <c r="NSB46" s="195"/>
      <c r="NSC46" s="195"/>
      <c r="NSD46" s="195"/>
      <c r="NSE46" s="195"/>
      <c r="NSF46" s="195"/>
      <c r="NSG46" s="195"/>
      <c r="NSH46" s="195"/>
      <c r="NSI46" s="195"/>
      <c r="NSJ46" s="195"/>
      <c r="NSK46" s="195"/>
      <c r="NSL46" s="195"/>
      <c r="NSM46" s="195"/>
      <c r="NSN46" s="195"/>
      <c r="NSO46" s="195"/>
      <c r="NSP46" s="195"/>
      <c r="NSQ46" s="195"/>
      <c r="NSR46" s="195"/>
      <c r="NSS46" s="195"/>
      <c r="NST46" s="195"/>
      <c r="NSU46" s="195"/>
      <c r="NSV46" s="195"/>
      <c r="NSW46" s="195"/>
      <c r="NSX46" s="195"/>
      <c r="NSY46" s="195"/>
      <c r="NSZ46" s="195"/>
      <c r="NTA46" s="195"/>
      <c r="NTB46" s="195"/>
      <c r="NTC46" s="195"/>
      <c r="NTD46" s="195"/>
      <c r="NTE46" s="195"/>
      <c r="NTF46" s="195"/>
      <c r="NTG46" s="195"/>
      <c r="NTH46" s="195"/>
      <c r="NTI46" s="195"/>
      <c r="NTJ46" s="195"/>
      <c r="NTK46" s="195"/>
      <c r="NTL46" s="195"/>
      <c r="NTM46" s="195"/>
      <c r="NTN46" s="195"/>
      <c r="NTO46" s="195"/>
      <c r="NTP46" s="195"/>
      <c r="NTQ46" s="195"/>
      <c r="NTR46" s="195"/>
      <c r="NTS46" s="195"/>
      <c r="NTT46" s="195"/>
      <c r="NTU46" s="195"/>
      <c r="NTV46" s="195"/>
      <c r="NTW46" s="195"/>
      <c r="NTX46" s="195"/>
      <c r="NTY46" s="195"/>
      <c r="NTZ46" s="195"/>
      <c r="NUA46" s="195"/>
      <c r="NUB46" s="195"/>
      <c r="NUC46" s="195"/>
      <c r="NUD46" s="195"/>
      <c r="NUE46" s="195"/>
      <c r="NUF46" s="195"/>
      <c r="NUG46" s="195"/>
      <c r="NUH46" s="195"/>
      <c r="NUI46" s="195"/>
      <c r="NUJ46" s="195"/>
      <c r="NUK46" s="195"/>
      <c r="NUL46" s="195"/>
      <c r="NUM46" s="195"/>
      <c r="NUN46" s="195"/>
      <c r="NUO46" s="195"/>
      <c r="NUP46" s="195"/>
      <c r="NUQ46" s="195"/>
      <c r="NUR46" s="195"/>
      <c r="NUS46" s="195"/>
      <c r="NUT46" s="195"/>
      <c r="NUU46" s="195"/>
      <c r="NUV46" s="195"/>
      <c r="NUW46" s="195"/>
      <c r="NUX46" s="195"/>
      <c r="NUY46" s="195"/>
      <c r="NUZ46" s="195"/>
      <c r="NVA46" s="195"/>
      <c r="NVB46" s="195"/>
      <c r="NVC46" s="195"/>
      <c r="NVD46" s="195"/>
      <c r="NVE46" s="195"/>
      <c r="NVF46" s="195"/>
      <c r="NVG46" s="195"/>
      <c r="NVH46" s="195"/>
      <c r="NVI46" s="195"/>
      <c r="NVJ46" s="195"/>
      <c r="NVK46" s="195"/>
      <c r="NVL46" s="195"/>
      <c r="NVM46" s="195"/>
      <c r="NVN46" s="195"/>
      <c r="NVO46" s="195"/>
      <c r="NVP46" s="195"/>
      <c r="NVQ46" s="195"/>
      <c r="NVR46" s="195"/>
      <c r="NVS46" s="195"/>
      <c r="NVT46" s="195"/>
      <c r="NVU46" s="195"/>
      <c r="NVV46" s="195"/>
      <c r="NVW46" s="195"/>
      <c r="NVX46" s="195"/>
      <c r="NVY46" s="195"/>
      <c r="NVZ46" s="195"/>
      <c r="NWA46" s="195"/>
      <c r="NWB46" s="195"/>
      <c r="NWC46" s="195"/>
      <c r="NWD46" s="195"/>
      <c r="NWE46" s="195"/>
      <c r="NWF46" s="195"/>
      <c r="NWG46" s="195"/>
      <c r="NWH46" s="195"/>
      <c r="NWI46" s="195"/>
      <c r="NWJ46" s="195"/>
      <c r="NWK46" s="195"/>
      <c r="NWL46" s="195"/>
      <c r="NWM46" s="195"/>
      <c r="NWN46" s="195"/>
      <c r="NWO46" s="195"/>
      <c r="NWP46" s="195"/>
      <c r="NWQ46" s="195"/>
      <c r="NWR46" s="195"/>
      <c r="NWS46" s="195"/>
      <c r="NWT46" s="195"/>
      <c r="NWU46" s="195"/>
      <c r="NWV46" s="195"/>
      <c r="NWW46" s="195"/>
      <c r="NWX46" s="195"/>
      <c r="NWY46" s="195"/>
      <c r="NWZ46" s="195"/>
      <c r="NXA46" s="195"/>
      <c r="NXB46" s="195"/>
      <c r="NXC46" s="195"/>
      <c r="NXD46" s="195"/>
      <c r="NXE46" s="195"/>
      <c r="NXF46" s="195"/>
      <c r="NXG46" s="195"/>
      <c r="NXH46" s="195"/>
      <c r="NXI46" s="195"/>
      <c r="NXJ46" s="195"/>
      <c r="NXK46" s="195"/>
      <c r="NXL46" s="195"/>
      <c r="NXM46" s="195"/>
      <c r="NXN46" s="195"/>
      <c r="NXO46" s="195"/>
      <c r="NXP46" s="195"/>
      <c r="NXQ46" s="195"/>
      <c r="NXR46" s="195"/>
      <c r="NXS46" s="195"/>
      <c r="NXT46" s="195"/>
      <c r="NXU46" s="195"/>
      <c r="NXV46" s="195"/>
      <c r="NXW46" s="195"/>
      <c r="NXX46" s="195"/>
      <c r="NXY46" s="195"/>
      <c r="NXZ46" s="195"/>
      <c r="NYA46" s="195"/>
      <c r="NYB46" s="195"/>
      <c r="NYC46" s="195"/>
      <c r="NYD46" s="195"/>
      <c r="NYE46" s="195"/>
      <c r="NYF46" s="195"/>
      <c r="NYG46" s="195"/>
      <c r="NYH46" s="195"/>
      <c r="NYI46" s="195"/>
      <c r="NYJ46" s="195"/>
      <c r="NYK46" s="195"/>
      <c r="NYL46" s="195"/>
      <c r="NYM46" s="195"/>
      <c r="NYN46" s="195"/>
      <c r="NYO46" s="195"/>
      <c r="NYP46" s="195"/>
      <c r="NYQ46" s="195"/>
      <c r="NYR46" s="195"/>
      <c r="NYS46" s="195"/>
      <c r="NYT46" s="195"/>
      <c r="NYU46" s="195"/>
      <c r="NYV46" s="195"/>
      <c r="NYW46" s="195"/>
      <c r="NYX46" s="195"/>
      <c r="NYY46" s="195"/>
      <c r="NYZ46" s="195"/>
      <c r="NZA46" s="195"/>
      <c r="NZB46" s="195"/>
      <c r="NZC46" s="195"/>
      <c r="NZD46" s="195"/>
      <c r="NZE46" s="195"/>
      <c r="NZF46" s="195"/>
      <c r="NZG46" s="195"/>
      <c r="NZH46" s="195"/>
      <c r="NZI46" s="195"/>
      <c r="NZJ46" s="195"/>
      <c r="NZK46" s="195"/>
      <c r="NZL46" s="195"/>
      <c r="NZM46" s="195"/>
      <c r="NZN46" s="195"/>
      <c r="NZO46" s="195"/>
      <c r="NZP46" s="195"/>
      <c r="NZQ46" s="195"/>
      <c r="NZR46" s="195"/>
      <c r="NZS46" s="195"/>
      <c r="NZT46" s="195"/>
      <c r="NZU46" s="195"/>
      <c r="NZV46" s="195"/>
      <c r="NZW46" s="195"/>
      <c r="NZX46" s="195"/>
      <c r="NZY46" s="195"/>
      <c r="NZZ46" s="195"/>
      <c r="OAA46" s="195"/>
      <c r="OAB46" s="195"/>
      <c r="OAC46" s="195"/>
      <c r="OAD46" s="195"/>
      <c r="OAE46" s="195"/>
      <c r="OAF46" s="195"/>
      <c r="OAG46" s="195"/>
      <c r="OAH46" s="195"/>
      <c r="OAI46" s="195"/>
      <c r="OAJ46" s="195"/>
      <c r="OAK46" s="195"/>
      <c r="OAL46" s="195"/>
      <c r="OAM46" s="195"/>
      <c r="OAN46" s="195"/>
      <c r="OAO46" s="195"/>
      <c r="OAP46" s="195"/>
      <c r="OAQ46" s="195"/>
      <c r="OAR46" s="195"/>
      <c r="OAS46" s="195"/>
      <c r="OAT46" s="195"/>
      <c r="OAU46" s="195"/>
      <c r="OAV46" s="195"/>
      <c r="OAW46" s="195"/>
      <c r="OAX46" s="195"/>
      <c r="OAY46" s="195"/>
      <c r="OAZ46" s="195"/>
      <c r="OBA46" s="195"/>
      <c r="OBB46" s="195"/>
      <c r="OBC46" s="195"/>
      <c r="OBD46" s="195"/>
      <c r="OBE46" s="195"/>
      <c r="OBF46" s="195"/>
      <c r="OBG46" s="195"/>
      <c r="OBH46" s="195"/>
      <c r="OBI46" s="195"/>
      <c r="OBJ46" s="195"/>
      <c r="OBK46" s="195"/>
      <c r="OBL46" s="195"/>
      <c r="OBM46" s="195"/>
      <c r="OBN46" s="195"/>
      <c r="OBO46" s="195"/>
      <c r="OBP46" s="195"/>
      <c r="OBQ46" s="195"/>
      <c r="OBR46" s="195"/>
      <c r="OBS46" s="195"/>
      <c r="OBT46" s="195"/>
      <c r="OBU46" s="195"/>
      <c r="OBV46" s="195"/>
      <c r="OBW46" s="195"/>
      <c r="OBX46" s="195"/>
      <c r="OBY46" s="195"/>
      <c r="OBZ46" s="195"/>
      <c r="OCA46" s="195"/>
      <c r="OCB46" s="195"/>
      <c r="OCC46" s="195"/>
      <c r="OCD46" s="195"/>
      <c r="OCE46" s="195"/>
      <c r="OCF46" s="195"/>
      <c r="OCG46" s="195"/>
      <c r="OCH46" s="195"/>
      <c r="OCI46" s="195"/>
      <c r="OCJ46" s="195"/>
      <c r="OCK46" s="195"/>
      <c r="OCL46" s="195"/>
      <c r="OCM46" s="195"/>
      <c r="OCN46" s="195"/>
      <c r="OCO46" s="195"/>
      <c r="OCP46" s="195"/>
      <c r="OCQ46" s="195"/>
      <c r="OCR46" s="195"/>
      <c r="OCS46" s="195"/>
      <c r="OCT46" s="195"/>
      <c r="OCU46" s="195"/>
      <c r="OCV46" s="195"/>
      <c r="OCW46" s="195"/>
      <c r="OCX46" s="195"/>
      <c r="OCY46" s="195"/>
      <c r="OCZ46" s="195"/>
      <c r="ODA46" s="195"/>
      <c r="ODB46" s="195"/>
      <c r="ODC46" s="195"/>
      <c r="ODD46" s="195"/>
      <c r="ODE46" s="195"/>
      <c r="ODF46" s="195"/>
      <c r="ODG46" s="195"/>
      <c r="ODH46" s="195"/>
      <c r="ODI46" s="195"/>
      <c r="ODJ46" s="195"/>
      <c r="ODK46" s="195"/>
      <c r="ODL46" s="195"/>
      <c r="ODM46" s="195"/>
      <c r="ODN46" s="195"/>
      <c r="ODO46" s="195"/>
      <c r="ODP46" s="195"/>
      <c r="ODQ46" s="195"/>
      <c r="ODR46" s="195"/>
      <c r="ODS46" s="195"/>
      <c r="ODT46" s="195"/>
      <c r="ODU46" s="195"/>
      <c r="ODV46" s="195"/>
      <c r="ODW46" s="195"/>
      <c r="ODX46" s="195"/>
      <c r="ODY46" s="195"/>
      <c r="ODZ46" s="195"/>
      <c r="OEA46" s="195"/>
      <c r="OEB46" s="195"/>
      <c r="OEC46" s="195"/>
      <c r="OED46" s="195"/>
      <c r="OEE46" s="195"/>
      <c r="OEF46" s="195"/>
      <c r="OEG46" s="195"/>
      <c r="OEH46" s="195"/>
      <c r="OEI46" s="195"/>
      <c r="OEJ46" s="195"/>
      <c r="OEK46" s="195"/>
      <c r="OEL46" s="195"/>
      <c r="OEM46" s="195"/>
      <c r="OEN46" s="195"/>
      <c r="OEO46" s="195"/>
      <c r="OEP46" s="195"/>
      <c r="OEQ46" s="195"/>
      <c r="OER46" s="195"/>
      <c r="OES46" s="195"/>
      <c r="OET46" s="195"/>
      <c r="OEU46" s="195"/>
      <c r="OEV46" s="195"/>
      <c r="OEW46" s="195"/>
      <c r="OEX46" s="195"/>
      <c r="OEY46" s="195"/>
      <c r="OEZ46" s="195"/>
      <c r="OFA46" s="195"/>
      <c r="OFB46" s="195"/>
      <c r="OFC46" s="195"/>
      <c r="OFD46" s="195"/>
      <c r="OFE46" s="195"/>
      <c r="OFF46" s="195"/>
      <c r="OFG46" s="195"/>
      <c r="OFH46" s="195"/>
      <c r="OFI46" s="195"/>
      <c r="OFJ46" s="195"/>
      <c r="OFK46" s="195"/>
      <c r="OFL46" s="195"/>
      <c r="OFM46" s="195"/>
      <c r="OFN46" s="195"/>
      <c r="OFO46" s="195"/>
      <c r="OFP46" s="195"/>
      <c r="OFQ46" s="195"/>
      <c r="OFR46" s="195"/>
      <c r="OFS46" s="195"/>
      <c r="OFT46" s="195"/>
      <c r="OFU46" s="195"/>
      <c r="OFV46" s="195"/>
      <c r="OFW46" s="195"/>
      <c r="OFX46" s="195"/>
      <c r="OFY46" s="195"/>
      <c r="OFZ46" s="195"/>
      <c r="OGA46" s="195"/>
      <c r="OGB46" s="195"/>
      <c r="OGC46" s="195"/>
      <c r="OGD46" s="195"/>
      <c r="OGE46" s="195"/>
      <c r="OGF46" s="195"/>
      <c r="OGG46" s="195"/>
      <c r="OGH46" s="195"/>
      <c r="OGI46" s="195"/>
      <c r="OGJ46" s="195"/>
      <c r="OGK46" s="195"/>
      <c r="OGL46" s="195"/>
      <c r="OGM46" s="195"/>
      <c r="OGN46" s="195"/>
      <c r="OGO46" s="195"/>
      <c r="OGP46" s="195"/>
      <c r="OGQ46" s="195"/>
      <c r="OGR46" s="195"/>
      <c r="OGS46" s="195"/>
      <c r="OGT46" s="195"/>
      <c r="OGU46" s="195"/>
      <c r="OGV46" s="195"/>
      <c r="OGW46" s="195"/>
      <c r="OGX46" s="195"/>
      <c r="OGY46" s="195"/>
      <c r="OGZ46" s="195"/>
      <c r="OHA46" s="195"/>
      <c r="OHB46" s="195"/>
      <c r="OHC46" s="195"/>
      <c r="OHD46" s="195"/>
      <c r="OHE46" s="195"/>
      <c r="OHF46" s="195"/>
      <c r="OHG46" s="195"/>
      <c r="OHH46" s="195"/>
      <c r="OHI46" s="195"/>
      <c r="OHJ46" s="195"/>
      <c r="OHK46" s="195"/>
      <c r="OHL46" s="195"/>
      <c r="OHM46" s="195"/>
      <c r="OHN46" s="195"/>
      <c r="OHO46" s="195"/>
      <c r="OHP46" s="195"/>
      <c r="OHQ46" s="195"/>
      <c r="OHR46" s="195"/>
      <c r="OHS46" s="195"/>
      <c r="OHT46" s="195"/>
      <c r="OHU46" s="195"/>
      <c r="OHV46" s="195"/>
      <c r="OHW46" s="195"/>
      <c r="OHX46" s="195"/>
      <c r="OHY46" s="195"/>
      <c r="OHZ46" s="195"/>
      <c r="OIA46" s="195"/>
      <c r="OIB46" s="195"/>
      <c r="OIC46" s="195"/>
      <c r="OID46" s="195"/>
      <c r="OIE46" s="195"/>
      <c r="OIF46" s="195"/>
      <c r="OIG46" s="195"/>
      <c r="OIH46" s="195"/>
      <c r="OII46" s="195"/>
      <c r="OIJ46" s="195"/>
      <c r="OIK46" s="195"/>
      <c r="OIL46" s="195"/>
      <c r="OIM46" s="195"/>
      <c r="OIN46" s="195"/>
      <c r="OIO46" s="195"/>
      <c r="OIP46" s="195"/>
      <c r="OIQ46" s="195"/>
      <c r="OIR46" s="195"/>
      <c r="OIS46" s="195"/>
      <c r="OIT46" s="195"/>
      <c r="OIU46" s="195"/>
      <c r="OIV46" s="195"/>
      <c r="OIW46" s="195"/>
      <c r="OIX46" s="195"/>
      <c r="OIY46" s="195"/>
      <c r="OIZ46" s="195"/>
      <c r="OJA46" s="195"/>
      <c r="OJB46" s="195"/>
      <c r="OJC46" s="195"/>
      <c r="OJD46" s="195"/>
      <c r="OJE46" s="195"/>
      <c r="OJF46" s="195"/>
      <c r="OJG46" s="195"/>
      <c r="OJH46" s="195"/>
      <c r="OJI46" s="195"/>
      <c r="OJJ46" s="195"/>
      <c r="OJK46" s="195"/>
      <c r="OJL46" s="195"/>
      <c r="OJM46" s="195"/>
      <c r="OJN46" s="195"/>
      <c r="OJO46" s="195"/>
      <c r="OJP46" s="195"/>
      <c r="OJQ46" s="195"/>
      <c r="OJR46" s="195"/>
      <c r="OJS46" s="195"/>
      <c r="OJT46" s="195"/>
      <c r="OJU46" s="195"/>
      <c r="OJV46" s="195"/>
      <c r="OJW46" s="195"/>
      <c r="OJX46" s="195"/>
      <c r="OJY46" s="195"/>
      <c r="OJZ46" s="195"/>
      <c r="OKA46" s="195"/>
      <c r="OKB46" s="195"/>
      <c r="OKC46" s="195"/>
      <c r="OKD46" s="195"/>
      <c r="OKE46" s="195"/>
      <c r="OKF46" s="195"/>
      <c r="OKG46" s="195"/>
      <c r="OKH46" s="195"/>
      <c r="OKI46" s="195"/>
      <c r="OKJ46" s="195"/>
      <c r="OKK46" s="195"/>
      <c r="OKL46" s="195"/>
      <c r="OKM46" s="195"/>
      <c r="OKN46" s="195"/>
      <c r="OKO46" s="195"/>
      <c r="OKP46" s="195"/>
      <c r="OKQ46" s="195"/>
      <c r="OKR46" s="195"/>
      <c r="OKS46" s="195"/>
      <c r="OKT46" s="195"/>
      <c r="OKU46" s="195"/>
      <c r="OKV46" s="195"/>
      <c r="OKW46" s="195"/>
      <c r="OKX46" s="195"/>
      <c r="OKY46" s="195"/>
      <c r="OKZ46" s="195"/>
      <c r="OLA46" s="195"/>
      <c r="OLB46" s="195"/>
      <c r="OLC46" s="195"/>
      <c r="OLD46" s="195"/>
      <c r="OLE46" s="195"/>
      <c r="OLF46" s="195"/>
      <c r="OLG46" s="195"/>
      <c r="OLH46" s="195"/>
      <c r="OLI46" s="195"/>
      <c r="OLJ46" s="195"/>
      <c r="OLK46" s="195"/>
      <c r="OLL46" s="195"/>
      <c r="OLM46" s="195"/>
      <c r="OLN46" s="195"/>
      <c r="OLO46" s="195"/>
      <c r="OLP46" s="195"/>
      <c r="OLQ46" s="195"/>
      <c r="OLR46" s="195"/>
      <c r="OLS46" s="195"/>
      <c r="OLT46" s="195"/>
      <c r="OLU46" s="195"/>
      <c r="OLV46" s="195"/>
      <c r="OLW46" s="195"/>
      <c r="OLX46" s="195"/>
      <c r="OLY46" s="195"/>
      <c r="OLZ46" s="195"/>
      <c r="OMA46" s="195"/>
      <c r="OMB46" s="195"/>
      <c r="OMC46" s="195"/>
      <c r="OMD46" s="195"/>
      <c r="OME46" s="195"/>
      <c r="OMF46" s="195"/>
      <c r="OMG46" s="195"/>
      <c r="OMH46" s="195"/>
      <c r="OMI46" s="195"/>
      <c r="OMJ46" s="195"/>
      <c r="OMK46" s="195"/>
      <c r="OML46" s="195"/>
      <c r="OMM46" s="195"/>
      <c r="OMN46" s="195"/>
      <c r="OMO46" s="195"/>
      <c r="OMP46" s="195"/>
      <c r="OMQ46" s="195"/>
      <c r="OMR46" s="195"/>
      <c r="OMS46" s="195"/>
      <c r="OMT46" s="195"/>
      <c r="OMU46" s="195"/>
      <c r="OMV46" s="195"/>
      <c r="OMW46" s="195"/>
      <c r="OMX46" s="195"/>
      <c r="OMY46" s="195"/>
      <c r="OMZ46" s="195"/>
      <c r="ONA46" s="195"/>
      <c r="ONB46" s="195"/>
      <c r="ONC46" s="195"/>
      <c r="OND46" s="195"/>
      <c r="ONE46" s="195"/>
      <c r="ONF46" s="195"/>
      <c r="ONG46" s="195"/>
      <c r="ONH46" s="195"/>
      <c r="ONI46" s="195"/>
      <c r="ONJ46" s="195"/>
      <c r="ONK46" s="195"/>
      <c r="ONL46" s="195"/>
      <c r="ONM46" s="195"/>
      <c r="ONN46" s="195"/>
      <c r="ONO46" s="195"/>
      <c r="ONP46" s="195"/>
      <c r="ONQ46" s="195"/>
      <c r="ONR46" s="195"/>
      <c r="ONS46" s="195"/>
      <c r="ONT46" s="195"/>
      <c r="ONU46" s="195"/>
      <c r="ONV46" s="195"/>
      <c r="ONW46" s="195"/>
      <c r="ONX46" s="195"/>
      <c r="ONY46" s="195"/>
      <c r="ONZ46" s="195"/>
      <c r="OOA46" s="195"/>
      <c r="OOB46" s="195"/>
      <c r="OOC46" s="195"/>
      <c r="OOD46" s="195"/>
      <c r="OOE46" s="195"/>
      <c r="OOF46" s="195"/>
      <c r="OOG46" s="195"/>
      <c r="OOH46" s="195"/>
      <c r="OOI46" s="195"/>
      <c r="OOJ46" s="195"/>
      <c r="OOK46" s="195"/>
      <c r="OOL46" s="195"/>
      <c r="OOM46" s="195"/>
      <c r="OON46" s="195"/>
      <c r="OOO46" s="195"/>
      <c r="OOP46" s="195"/>
      <c r="OOQ46" s="195"/>
      <c r="OOR46" s="195"/>
      <c r="OOS46" s="195"/>
      <c r="OOT46" s="195"/>
      <c r="OOU46" s="195"/>
      <c r="OOV46" s="195"/>
      <c r="OOW46" s="195"/>
      <c r="OOX46" s="195"/>
      <c r="OOY46" s="195"/>
      <c r="OOZ46" s="195"/>
      <c r="OPA46" s="195"/>
      <c r="OPB46" s="195"/>
      <c r="OPC46" s="195"/>
      <c r="OPD46" s="195"/>
      <c r="OPE46" s="195"/>
      <c r="OPF46" s="195"/>
      <c r="OPG46" s="195"/>
      <c r="OPH46" s="195"/>
      <c r="OPI46" s="195"/>
      <c r="OPJ46" s="195"/>
      <c r="OPK46" s="195"/>
      <c r="OPL46" s="195"/>
      <c r="OPM46" s="195"/>
      <c r="OPN46" s="195"/>
      <c r="OPO46" s="195"/>
      <c r="OPP46" s="195"/>
      <c r="OPQ46" s="195"/>
      <c r="OPR46" s="195"/>
      <c r="OPS46" s="195"/>
      <c r="OPT46" s="195"/>
      <c r="OPU46" s="195"/>
      <c r="OPV46" s="195"/>
      <c r="OPW46" s="195"/>
      <c r="OPX46" s="195"/>
      <c r="OPY46" s="195"/>
      <c r="OPZ46" s="195"/>
      <c r="OQA46" s="195"/>
      <c r="OQB46" s="195"/>
      <c r="OQC46" s="195"/>
      <c r="OQD46" s="195"/>
      <c r="OQE46" s="195"/>
      <c r="OQF46" s="195"/>
      <c r="OQG46" s="195"/>
      <c r="OQH46" s="195"/>
      <c r="OQI46" s="195"/>
      <c r="OQJ46" s="195"/>
      <c r="OQK46" s="195"/>
      <c r="OQL46" s="195"/>
      <c r="OQM46" s="195"/>
      <c r="OQN46" s="195"/>
      <c r="OQO46" s="195"/>
      <c r="OQP46" s="195"/>
      <c r="OQQ46" s="195"/>
      <c r="OQR46" s="195"/>
      <c r="OQS46" s="195"/>
      <c r="OQT46" s="195"/>
      <c r="OQU46" s="195"/>
      <c r="OQV46" s="195"/>
      <c r="OQW46" s="195"/>
      <c r="OQX46" s="195"/>
      <c r="OQY46" s="195"/>
      <c r="OQZ46" s="195"/>
      <c r="ORA46" s="195"/>
      <c r="ORB46" s="195"/>
      <c r="ORC46" s="195"/>
      <c r="ORD46" s="195"/>
      <c r="ORE46" s="195"/>
      <c r="ORF46" s="195"/>
      <c r="ORG46" s="195"/>
      <c r="ORH46" s="195"/>
      <c r="ORI46" s="195"/>
      <c r="ORJ46" s="195"/>
      <c r="ORK46" s="195"/>
      <c r="ORL46" s="195"/>
      <c r="ORM46" s="195"/>
      <c r="ORN46" s="195"/>
      <c r="ORO46" s="195"/>
      <c r="ORP46" s="195"/>
      <c r="ORQ46" s="195"/>
      <c r="ORR46" s="195"/>
      <c r="ORS46" s="195"/>
      <c r="ORT46" s="195"/>
      <c r="ORU46" s="195"/>
      <c r="ORV46" s="195"/>
      <c r="ORW46" s="195"/>
      <c r="ORX46" s="195"/>
      <c r="ORY46" s="195"/>
      <c r="ORZ46" s="195"/>
      <c r="OSA46" s="195"/>
      <c r="OSB46" s="195"/>
      <c r="OSC46" s="195"/>
      <c r="OSD46" s="195"/>
      <c r="OSE46" s="195"/>
      <c r="OSF46" s="195"/>
      <c r="OSG46" s="195"/>
      <c r="OSH46" s="195"/>
      <c r="OSI46" s="195"/>
      <c r="OSJ46" s="195"/>
      <c r="OSK46" s="195"/>
      <c r="OSL46" s="195"/>
      <c r="OSM46" s="195"/>
      <c r="OSN46" s="195"/>
      <c r="OSO46" s="195"/>
      <c r="OSP46" s="195"/>
      <c r="OSQ46" s="195"/>
      <c r="OSR46" s="195"/>
      <c r="OSS46" s="195"/>
      <c r="OST46" s="195"/>
      <c r="OSU46" s="195"/>
      <c r="OSV46" s="195"/>
      <c r="OSW46" s="195"/>
      <c r="OSX46" s="195"/>
      <c r="OSY46" s="195"/>
      <c r="OSZ46" s="195"/>
      <c r="OTA46" s="195"/>
      <c r="OTB46" s="195"/>
      <c r="OTC46" s="195"/>
      <c r="OTD46" s="195"/>
      <c r="OTE46" s="195"/>
      <c r="OTF46" s="195"/>
      <c r="OTG46" s="195"/>
      <c r="OTH46" s="195"/>
      <c r="OTI46" s="195"/>
      <c r="OTJ46" s="195"/>
      <c r="OTK46" s="195"/>
      <c r="OTL46" s="195"/>
      <c r="OTM46" s="195"/>
      <c r="OTN46" s="195"/>
      <c r="OTO46" s="195"/>
      <c r="OTP46" s="195"/>
      <c r="OTQ46" s="195"/>
      <c r="OTR46" s="195"/>
      <c r="OTS46" s="195"/>
      <c r="OTT46" s="195"/>
      <c r="OTU46" s="195"/>
      <c r="OTV46" s="195"/>
      <c r="OTW46" s="195"/>
      <c r="OTX46" s="195"/>
      <c r="OTY46" s="195"/>
      <c r="OTZ46" s="195"/>
      <c r="OUA46" s="195"/>
      <c r="OUB46" s="195"/>
      <c r="OUC46" s="195"/>
      <c r="OUD46" s="195"/>
      <c r="OUE46" s="195"/>
      <c r="OUF46" s="195"/>
      <c r="OUG46" s="195"/>
      <c r="OUH46" s="195"/>
      <c r="OUI46" s="195"/>
      <c r="OUJ46" s="195"/>
      <c r="OUK46" s="195"/>
      <c r="OUL46" s="195"/>
      <c r="OUM46" s="195"/>
      <c r="OUN46" s="195"/>
      <c r="OUO46" s="195"/>
      <c r="OUP46" s="195"/>
      <c r="OUQ46" s="195"/>
      <c r="OUR46" s="195"/>
      <c r="OUS46" s="195"/>
      <c r="OUT46" s="195"/>
      <c r="OUU46" s="195"/>
      <c r="OUV46" s="195"/>
      <c r="OUW46" s="195"/>
      <c r="OUX46" s="195"/>
      <c r="OUY46" s="195"/>
      <c r="OUZ46" s="195"/>
      <c r="OVA46" s="195"/>
      <c r="OVB46" s="195"/>
      <c r="OVC46" s="195"/>
      <c r="OVD46" s="195"/>
      <c r="OVE46" s="195"/>
      <c r="OVF46" s="195"/>
      <c r="OVG46" s="195"/>
      <c r="OVH46" s="195"/>
      <c r="OVI46" s="195"/>
      <c r="OVJ46" s="195"/>
      <c r="OVK46" s="195"/>
      <c r="OVL46" s="195"/>
      <c r="OVM46" s="195"/>
      <c r="OVN46" s="195"/>
      <c r="OVO46" s="195"/>
      <c r="OVP46" s="195"/>
      <c r="OVQ46" s="195"/>
      <c r="OVR46" s="195"/>
      <c r="OVS46" s="195"/>
      <c r="OVT46" s="195"/>
      <c r="OVU46" s="195"/>
      <c r="OVV46" s="195"/>
      <c r="OVW46" s="195"/>
      <c r="OVX46" s="195"/>
      <c r="OVY46" s="195"/>
      <c r="OVZ46" s="195"/>
      <c r="OWA46" s="195"/>
      <c r="OWB46" s="195"/>
      <c r="OWC46" s="195"/>
      <c r="OWD46" s="195"/>
      <c r="OWE46" s="195"/>
      <c r="OWF46" s="195"/>
      <c r="OWG46" s="195"/>
      <c r="OWH46" s="195"/>
      <c r="OWI46" s="195"/>
      <c r="OWJ46" s="195"/>
      <c r="OWK46" s="195"/>
      <c r="OWL46" s="195"/>
      <c r="OWM46" s="195"/>
      <c r="OWN46" s="195"/>
      <c r="OWO46" s="195"/>
      <c r="OWP46" s="195"/>
      <c r="OWQ46" s="195"/>
      <c r="OWR46" s="195"/>
      <c r="OWS46" s="195"/>
      <c r="OWT46" s="195"/>
      <c r="OWU46" s="195"/>
      <c r="OWV46" s="195"/>
      <c r="OWW46" s="195"/>
      <c r="OWX46" s="195"/>
      <c r="OWY46" s="195"/>
      <c r="OWZ46" s="195"/>
      <c r="OXA46" s="195"/>
      <c r="OXB46" s="195"/>
      <c r="OXC46" s="195"/>
      <c r="OXD46" s="195"/>
      <c r="OXE46" s="195"/>
      <c r="OXF46" s="195"/>
      <c r="OXG46" s="195"/>
      <c r="OXH46" s="195"/>
      <c r="OXI46" s="195"/>
      <c r="OXJ46" s="195"/>
      <c r="OXK46" s="195"/>
      <c r="OXL46" s="195"/>
      <c r="OXM46" s="195"/>
      <c r="OXN46" s="195"/>
      <c r="OXO46" s="195"/>
      <c r="OXP46" s="195"/>
      <c r="OXQ46" s="195"/>
      <c r="OXR46" s="195"/>
      <c r="OXS46" s="195"/>
      <c r="OXT46" s="195"/>
      <c r="OXU46" s="195"/>
      <c r="OXV46" s="195"/>
      <c r="OXW46" s="195"/>
      <c r="OXX46" s="195"/>
      <c r="OXY46" s="195"/>
      <c r="OXZ46" s="195"/>
      <c r="OYA46" s="195"/>
      <c r="OYB46" s="195"/>
      <c r="OYC46" s="195"/>
      <c r="OYD46" s="195"/>
      <c r="OYE46" s="195"/>
      <c r="OYF46" s="195"/>
      <c r="OYG46" s="195"/>
      <c r="OYH46" s="195"/>
      <c r="OYI46" s="195"/>
      <c r="OYJ46" s="195"/>
      <c r="OYK46" s="195"/>
      <c r="OYL46" s="195"/>
      <c r="OYM46" s="195"/>
      <c r="OYN46" s="195"/>
      <c r="OYO46" s="195"/>
      <c r="OYP46" s="195"/>
      <c r="OYQ46" s="195"/>
      <c r="OYR46" s="195"/>
      <c r="OYS46" s="195"/>
      <c r="OYT46" s="195"/>
      <c r="OYU46" s="195"/>
      <c r="OYV46" s="195"/>
      <c r="OYW46" s="195"/>
      <c r="OYX46" s="195"/>
      <c r="OYY46" s="195"/>
      <c r="OYZ46" s="195"/>
      <c r="OZA46" s="195"/>
      <c r="OZB46" s="195"/>
      <c r="OZC46" s="195"/>
      <c r="OZD46" s="195"/>
      <c r="OZE46" s="195"/>
      <c r="OZF46" s="195"/>
      <c r="OZG46" s="195"/>
      <c r="OZH46" s="195"/>
      <c r="OZI46" s="195"/>
      <c r="OZJ46" s="195"/>
      <c r="OZK46" s="195"/>
      <c r="OZL46" s="195"/>
      <c r="OZM46" s="195"/>
      <c r="OZN46" s="195"/>
      <c r="OZO46" s="195"/>
      <c r="OZP46" s="195"/>
      <c r="OZQ46" s="195"/>
      <c r="OZR46" s="195"/>
      <c r="OZS46" s="195"/>
      <c r="OZT46" s="195"/>
      <c r="OZU46" s="195"/>
      <c r="OZV46" s="195"/>
      <c r="OZW46" s="195"/>
      <c r="OZX46" s="195"/>
      <c r="OZY46" s="195"/>
      <c r="OZZ46" s="195"/>
      <c r="PAA46" s="195"/>
      <c r="PAB46" s="195"/>
      <c r="PAC46" s="195"/>
      <c r="PAD46" s="195"/>
      <c r="PAE46" s="195"/>
      <c r="PAF46" s="195"/>
      <c r="PAG46" s="195"/>
      <c r="PAH46" s="195"/>
      <c r="PAI46" s="195"/>
      <c r="PAJ46" s="195"/>
      <c r="PAK46" s="195"/>
      <c r="PAL46" s="195"/>
      <c r="PAM46" s="195"/>
      <c r="PAN46" s="195"/>
      <c r="PAO46" s="195"/>
      <c r="PAP46" s="195"/>
      <c r="PAQ46" s="195"/>
      <c r="PAR46" s="195"/>
      <c r="PAS46" s="195"/>
      <c r="PAT46" s="195"/>
      <c r="PAU46" s="195"/>
      <c r="PAV46" s="195"/>
      <c r="PAW46" s="195"/>
      <c r="PAX46" s="195"/>
      <c r="PAY46" s="195"/>
      <c r="PAZ46" s="195"/>
      <c r="PBA46" s="195"/>
      <c r="PBB46" s="195"/>
      <c r="PBC46" s="195"/>
      <c r="PBD46" s="195"/>
      <c r="PBE46" s="195"/>
      <c r="PBF46" s="195"/>
      <c r="PBG46" s="195"/>
      <c r="PBH46" s="195"/>
      <c r="PBI46" s="195"/>
      <c r="PBJ46" s="195"/>
      <c r="PBK46" s="195"/>
      <c r="PBL46" s="195"/>
      <c r="PBM46" s="195"/>
      <c r="PBN46" s="195"/>
      <c r="PBO46" s="195"/>
      <c r="PBP46" s="195"/>
      <c r="PBQ46" s="195"/>
      <c r="PBR46" s="195"/>
      <c r="PBS46" s="195"/>
      <c r="PBT46" s="195"/>
      <c r="PBU46" s="195"/>
      <c r="PBV46" s="195"/>
      <c r="PBW46" s="195"/>
      <c r="PBX46" s="195"/>
      <c r="PBY46" s="195"/>
      <c r="PBZ46" s="195"/>
      <c r="PCA46" s="195"/>
      <c r="PCB46" s="195"/>
      <c r="PCC46" s="195"/>
      <c r="PCD46" s="195"/>
      <c r="PCE46" s="195"/>
      <c r="PCF46" s="195"/>
      <c r="PCG46" s="195"/>
      <c r="PCH46" s="195"/>
      <c r="PCI46" s="195"/>
      <c r="PCJ46" s="195"/>
      <c r="PCK46" s="195"/>
      <c r="PCL46" s="195"/>
      <c r="PCM46" s="195"/>
      <c r="PCN46" s="195"/>
      <c r="PCO46" s="195"/>
      <c r="PCP46" s="195"/>
      <c r="PCQ46" s="195"/>
      <c r="PCR46" s="195"/>
      <c r="PCS46" s="195"/>
      <c r="PCT46" s="195"/>
      <c r="PCU46" s="195"/>
      <c r="PCV46" s="195"/>
      <c r="PCW46" s="195"/>
      <c r="PCX46" s="195"/>
      <c r="PCY46" s="195"/>
      <c r="PCZ46" s="195"/>
      <c r="PDA46" s="195"/>
      <c r="PDB46" s="195"/>
      <c r="PDC46" s="195"/>
      <c r="PDD46" s="195"/>
      <c r="PDE46" s="195"/>
      <c r="PDF46" s="195"/>
      <c r="PDG46" s="195"/>
      <c r="PDH46" s="195"/>
      <c r="PDI46" s="195"/>
      <c r="PDJ46" s="195"/>
      <c r="PDK46" s="195"/>
      <c r="PDL46" s="195"/>
      <c r="PDM46" s="195"/>
      <c r="PDN46" s="195"/>
      <c r="PDO46" s="195"/>
      <c r="PDP46" s="195"/>
      <c r="PDQ46" s="195"/>
      <c r="PDR46" s="195"/>
      <c r="PDS46" s="195"/>
      <c r="PDT46" s="195"/>
      <c r="PDU46" s="195"/>
      <c r="PDV46" s="195"/>
      <c r="PDW46" s="195"/>
      <c r="PDX46" s="195"/>
      <c r="PDY46" s="195"/>
      <c r="PDZ46" s="195"/>
      <c r="PEA46" s="195"/>
      <c r="PEB46" s="195"/>
      <c r="PEC46" s="195"/>
      <c r="PED46" s="195"/>
      <c r="PEE46" s="195"/>
      <c r="PEF46" s="195"/>
      <c r="PEG46" s="195"/>
      <c r="PEH46" s="195"/>
      <c r="PEI46" s="195"/>
      <c r="PEJ46" s="195"/>
      <c r="PEK46" s="195"/>
      <c r="PEL46" s="195"/>
      <c r="PEM46" s="195"/>
      <c r="PEN46" s="195"/>
      <c r="PEO46" s="195"/>
      <c r="PEP46" s="195"/>
      <c r="PEQ46" s="195"/>
      <c r="PER46" s="195"/>
      <c r="PES46" s="195"/>
      <c r="PET46" s="195"/>
      <c r="PEU46" s="195"/>
      <c r="PEV46" s="195"/>
      <c r="PEW46" s="195"/>
      <c r="PEX46" s="195"/>
      <c r="PEY46" s="195"/>
      <c r="PEZ46" s="195"/>
      <c r="PFA46" s="195"/>
      <c r="PFB46" s="195"/>
      <c r="PFC46" s="195"/>
      <c r="PFD46" s="195"/>
      <c r="PFE46" s="195"/>
      <c r="PFF46" s="195"/>
      <c r="PFG46" s="195"/>
      <c r="PFH46" s="195"/>
      <c r="PFI46" s="195"/>
      <c r="PFJ46" s="195"/>
      <c r="PFK46" s="195"/>
      <c r="PFL46" s="195"/>
      <c r="PFM46" s="195"/>
      <c r="PFN46" s="195"/>
      <c r="PFO46" s="195"/>
      <c r="PFP46" s="195"/>
      <c r="PFQ46" s="195"/>
      <c r="PFR46" s="195"/>
      <c r="PFS46" s="195"/>
      <c r="PFT46" s="195"/>
      <c r="PFU46" s="195"/>
      <c r="PFV46" s="195"/>
      <c r="PFW46" s="195"/>
      <c r="PFX46" s="195"/>
      <c r="PFY46" s="195"/>
      <c r="PFZ46" s="195"/>
      <c r="PGA46" s="195"/>
      <c r="PGB46" s="195"/>
      <c r="PGC46" s="195"/>
      <c r="PGD46" s="195"/>
      <c r="PGE46" s="195"/>
      <c r="PGF46" s="195"/>
      <c r="PGG46" s="195"/>
      <c r="PGH46" s="195"/>
      <c r="PGI46" s="195"/>
      <c r="PGJ46" s="195"/>
      <c r="PGK46" s="195"/>
      <c r="PGL46" s="195"/>
      <c r="PGM46" s="195"/>
      <c r="PGN46" s="195"/>
      <c r="PGO46" s="195"/>
      <c r="PGP46" s="195"/>
      <c r="PGQ46" s="195"/>
      <c r="PGR46" s="195"/>
      <c r="PGS46" s="195"/>
      <c r="PGT46" s="195"/>
      <c r="PGU46" s="195"/>
      <c r="PGV46" s="195"/>
      <c r="PGW46" s="195"/>
      <c r="PGX46" s="195"/>
      <c r="PGY46" s="195"/>
      <c r="PGZ46" s="195"/>
      <c r="PHA46" s="195"/>
      <c r="PHB46" s="195"/>
      <c r="PHC46" s="195"/>
      <c r="PHD46" s="195"/>
      <c r="PHE46" s="195"/>
      <c r="PHF46" s="195"/>
      <c r="PHG46" s="195"/>
      <c r="PHH46" s="195"/>
      <c r="PHI46" s="195"/>
      <c r="PHJ46" s="195"/>
      <c r="PHK46" s="195"/>
      <c r="PHL46" s="195"/>
      <c r="PHM46" s="195"/>
      <c r="PHN46" s="195"/>
      <c r="PHO46" s="195"/>
      <c r="PHP46" s="195"/>
      <c r="PHQ46" s="195"/>
      <c r="PHR46" s="195"/>
      <c r="PHS46" s="195"/>
      <c r="PHT46" s="195"/>
      <c r="PHU46" s="195"/>
      <c r="PHV46" s="195"/>
      <c r="PHW46" s="195"/>
      <c r="PHX46" s="195"/>
      <c r="PHY46" s="195"/>
      <c r="PHZ46" s="195"/>
      <c r="PIA46" s="195"/>
      <c r="PIB46" s="195"/>
      <c r="PIC46" s="195"/>
      <c r="PID46" s="195"/>
      <c r="PIE46" s="195"/>
      <c r="PIF46" s="195"/>
      <c r="PIG46" s="195"/>
      <c r="PIH46" s="195"/>
      <c r="PII46" s="195"/>
      <c r="PIJ46" s="195"/>
      <c r="PIK46" s="195"/>
      <c r="PIL46" s="195"/>
      <c r="PIM46" s="195"/>
      <c r="PIN46" s="195"/>
      <c r="PIO46" s="195"/>
      <c r="PIP46" s="195"/>
      <c r="PIQ46" s="195"/>
      <c r="PIR46" s="195"/>
      <c r="PIS46" s="195"/>
      <c r="PIT46" s="195"/>
      <c r="PIU46" s="195"/>
      <c r="PIV46" s="195"/>
      <c r="PIW46" s="195"/>
      <c r="PIX46" s="195"/>
      <c r="PIY46" s="195"/>
      <c r="PIZ46" s="195"/>
      <c r="PJA46" s="195"/>
      <c r="PJB46" s="195"/>
      <c r="PJC46" s="195"/>
      <c r="PJD46" s="195"/>
      <c r="PJE46" s="195"/>
      <c r="PJF46" s="195"/>
      <c r="PJG46" s="195"/>
      <c r="PJH46" s="195"/>
      <c r="PJI46" s="195"/>
      <c r="PJJ46" s="195"/>
      <c r="PJK46" s="195"/>
      <c r="PJL46" s="195"/>
      <c r="PJM46" s="195"/>
      <c r="PJN46" s="195"/>
      <c r="PJO46" s="195"/>
      <c r="PJP46" s="195"/>
      <c r="PJQ46" s="195"/>
      <c r="PJR46" s="195"/>
      <c r="PJS46" s="195"/>
      <c r="PJT46" s="195"/>
      <c r="PJU46" s="195"/>
      <c r="PJV46" s="195"/>
      <c r="PJW46" s="195"/>
      <c r="PJX46" s="195"/>
      <c r="PJY46" s="195"/>
      <c r="PJZ46" s="195"/>
      <c r="PKA46" s="195"/>
      <c r="PKB46" s="195"/>
      <c r="PKC46" s="195"/>
      <c r="PKD46" s="195"/>
      <c r="PKE46" s="195"/>
      <c r="PKF46" s="195"/>
      <c r="PKG46" s="195"/>
      <c r="PKH46" s="195"/>
      <c r="PKI46" s="195"/>
      <c r="PKJ46" s="195"/>
      <c r="PKK46" s="195"/>
      <c r="PKL46" s="195"/>
      <c r="PKM46" s="195"/>
      <c r="PKN46" s="195"/>
      <c r="PKO46" s="195"/>
      <c r="PKP46" s="195"/>
      <c r="PKQ46" s="195"/>
      <c r="PKR46" s="195"/>
      <c r="PKS46" s="195"/>
      <c r="PKT46" s="195"/>
      <c r="PKU46" s="195"/>
      <c r="PKV46" s="195"/>
      <c r="PKW46" s="195"/>
      <c r="PKX46" s="195"/>
      <c r="PKY46" s="195"/>
      <c r="PKZ46" s="195"/>
      <c r="PLA46" s="195"/>
      <c r="PLB46" s="195"/>
      <c r="PLC46" s="195"/>
      <c r="PLD46" s="195"/>
      <c r="PLE46" s="195"/>
      <c r="PLF46" s="195"/>
      <c r="PLG46" s="195"/>
      <c r="PLH46" s="195"/>
      <c r="PLI46" s="195"/>
      <c r="PLJ46" s="195"/>
      <c r="PLK46" s="195"/>
      <c r="PLL46" s="195"/>
      <c r="PLM46" s="195"/>
      <c r="PLN46" s="195"/>
      <c r="PLO46" s="195"/>
      <c r="PLP46" s="195"/>
      <c r="PLQ46" s="195"/>
      <c r="PLR46" s="195"/>
      <c r="PLS46" s="195"/>
      <c r="PLT46" s="195"/>
      <c r="PLU46" s="195"/>
      <c r="PLV46" s="195"/>
      <c r="PLW46" s="195"/>
      <c r="PLX46" s="195"/>
      <c r="PLY46" s="195"/>
      <c r="PLZ46" s="195"/>
      <c r="PMA46" s="195"/>
      <c r="PMB46" s="195"/>
      <c r="PMC46" s="195"/>
      <c r="PMD46" s="195"/>
      <c r="PME46" s="195"/>
      <c r="PMF46" s="195"/>
      <c r="PMG46" s="195"/>
      <c r="PMH46" s="195"/>
      <c r="PMI46" s="195"/>
      <c r="PMJ46" s="195"/>
      <c r="PMK46" s="195"/>
      <c r="PML46" s="195"/>
      <c r="PMM46" s="195"/>
      <c r="PMN46" s="195"/>
      <c r="PMO46" s="195"/>
      <c r="PMP46" s="195"/>
      <c r="PMQ46" s="195"/>
      <c r="PMR46" s="195"/>
      <c r="PMS46" s="195"/>
      <c r="PMT46" s="195"/>
      <c r="PMU46" s="195"/>
      <c r="PMV46" s="195"/>
      <c r="PMW46" s="195"/>
      <c r="PMX46" s="195"/>
      <c r="PMY46" s="195"/>
      <c r="PMZ46" s="195"/>
      <c r="PNA46" s="195"/>
      <c r="PNB46" s="195"/>
      <c r="PNC46" s="195"/>
      <c r="PND46" s="195"/>
      <c r="PNE46" s="195"/>
      <c r="PNF46" s="195"/>
      <c r="PNG46" s="195"/>
      <c r="PNH46" s="195"/>
      <c r="PNI46" s="195"/>
      <c r="PNJ46" s="195"/>
      <c r="PNK46" s="195"/>
      <c r="PNL46" s="195"/>
      <c r="PNM46" s="195"/>
      <c r="PNN46" s="195"/>
      <c r="PNO46" s="195"/>
      <c r="PNP46" s="195"/>
      <c r="PNQ46" s="195"/>
      <c r="PNR46" s="195"/>
      <c r="PNS46" s="195"/>
      <c r="PNT46" s="195"/>
      <c r="PNU46" s="195"/>
      <c r="PNV46" s="195"/>
      <c r="PNW46" s="195"/>
      <c r="PNX46" s="195"/>
      <c r="PNY46" s="195"/>
      <c r="PNZ46" s="195"/>
      <c r="POA46" s="195"/>
      <c r="POB46" s="195"/>
      <c r="POC46" s="195"/>
      <c r="POD46" s="195"/>
      <c r="POE46" s="195"/>
      <c r="POF46" s="195"/>
      <c r="POG46" s="195"/>
      <c r="POH46" s="195"/>
      <c r="POI46" s="195"/>
      <c r="POJ46" s="195"/>
      <c r="POK46" s="195"/>
      <c r="POL46" s="195"/>
      <c r="POM46" s="195"/>
      <c r="PON46" s="195"/>
      <c r="POO46" s="195"/>
      <c r="POP46" s="195"/>
      <c r="POQ46" s="195"/>
      <c r="POR46" s="195"/>
      <c r="POS46" s="195"/>
      <c r="POT46" s="195"/>
      <c r="POU46" s="195"/>
      <c r="POV46" s="195"/>
      <c r="POW46" s="195"/>
      <c r="POX46" s="195"/>
      <c r="POY46" s="195"/>
      <c r="POZ46" s="195"/>
      <c r="PPA46" s="195"/>
      <c r="PPB46" s="195"/>
      <c r="PPC46" s="195"/>
      <c r="PPD46" s="195"/>
      <c r="PPE46" s="195"/>
      <c r="PPF46" s="195"/>
      <c r="PPG46" s="195"/>
      <c r="PPH46" s="195"/>
      <c r="PPI46" s="195"/>
      <c r="PPJ46" s="195"/>
      <c r="PPK46" s="195"/>
      <c r="PPL46" s="195"/>
      <c r="PPM46" s="195"/>
      <c r="PPN46" s="195"/>
      <c r="PPO46" s="195"/>
      <c r="PPP46" s="195"/>
      <c r="PPQ46" s="195"/>
      <c r="PPR46" s="195"/>
      <c r="PPS46" s="195"/>
      <c r="PPT46" s="195"/>
      <c r="PPU46" s="195"/>
      <c r="PPV46" s="195"/>
      <c r="PPW46" s="195"/>
      <c r="PPX46" s="195"/>
      <c r="PPY46" s="195"/>
      <c r="PPZ46" s="195"/>
      <c r="PQA46" s="195"/>
      <c r="PQB46" s="195"/>
      <c r="PQC46" s="195"/>
      <c r="PQD46" s="195"/>
      <c r="PQE46" s="195"/>
      <c r="PQF46" s="195"/>
      <c r="PQG46" s="195"/>
      <c r="PQH46" s="195"/>
      <c r="PQI46" s="195"/>
      <c r="PQJ46" s="195"/>
      <c r="PQK46" s="195"/>
      <c r="PQL46" s="195"/>
      <c r="PQM46" s="195"/>
      <c r="PQN46" s="195"/>
      <c r="PQO46" s="195"/>
      <c r="PQP46" s="195"/>
      <c r="PQQ46" s="195"/>
      <c r="PQR46" s="195"/>
      <c r="PQS46" s="195"/>
      <c r="PQT46" s="195"/>
      <c r="PQU46" s="195"/>
      <c r="PQV46" s="195"/>
      <c r="PQW46" s="195"/>
      <c r="PQX46" s="195"/>
      <c r="PQY46" s="195"/>
      <c r="PQZ46" s="195"/>
      <c r="PRA46" s="195"/>
      <c r="PRB46" s="195"/>
      <c r="PRC46" s="195"/>
      <c r="PRD46" s="195"/>
      <c r="PRE46" s="195"/>
      <c r="PRF46" s="195"/>
      <c r="PRG46" s="195"/>
      <c r="PRH46" s="195"/>
      <c r="PRI46" s="195"/>
      <c r="PRJ46" s="195"/>
      <c r="PRK46" s="195"/>
      <c r="PRL46" s="195"/>
      <c r="PRM46" s="195"/>
      <c r="PRN46" s="195"/>
      <c r="PRO46" s="195"/>
      <c r="PRP46" s="195"/>
      <c r="PRQ46" s="195"/>
      <c r="PRR46" s="195"/>
      <c r="PRS46" s="195"/>
      <c r="PRT46" s="195"/>
      <c r="PRU46" s="195"/>
      <c r="PRV46" s="195"/>
      <c r="PRW46" s="195"/>
      <c r="PRX46" s="195"/>
      <c r="PRY46" s="195"/>
      <c r="PRZ46" s="195"/>
      <c r="PSA46" s="195"/>
      <c r="PSB46" s="195"/>
      <c r="PSC46" s="195"/>
      <c r="PSD46" s="195"/>
      <c r="PSE46" s="195"/>
      <c r="PSF46" s="195"/>
      <c r="PSG46" s="195"/>
      <c r="PSH46" s="195"/>
      <c r="PSI46" s="195"/>
      <c r="PSJ46" s="195"/>
      <c r="PSK46" s="195"/>
      <c r="PSL46" s="195"/>
      <c r="PSM46" s="195"/>
      <c r="PSN46" s="195"/>
      <c r="PSO46" s="195"/>
      <c r="PSP46" s="195"/>
      <c r="PSQ46" s="195"/>
      <c r="PSR46" s="195"/>
      <c r="PSS46" s="195"/>
      <c r="PST46" s="195"/>
      <c r="PSU46" s="195"/>
      <c r="PSV46" s="195"/>
      <c r="PSW46" s="195"/>
      <c r="PSX46" s="195"/>
      <c r="PSY46" s="195"/>
      <c r="PSZ46" s="195"/>
      <c r="PTA46" s="195"/>
      <c r="PTB46" s="195"/>
      <c r="PTC46" s="195"/>
      <c r="PTD46" s="195"/>
      <c r="PTE46" s="195"/>
      <c r="PTF46" s="195"/>
      <c r="PTG46" s="195"/>
      <c r="PTH46" s="195"/>
      <c r="PTI46" s="195"/>
      <c r="PTJ46" s="195"/>
      <c r="PTK46" s="195"/>
      <c r="PTL46" s="195"/>
      <c r="PTM46" s="195"/>
      <c r="PTN46" s="195"/>
      <c r="PTO46" s="195"/>
      <c r="PTP46" s="195"/>
      <c r="PTQ46" s="195"/>
      <c r="PTR46" s="195"/>
      <c r="PTS46" s="195"/>
      <c r="PTT46" s="195"/>
      <c r="PTU46" s="195"/>
      <c r="PTV46" s="195"/>
      <c r="PTW46" s="195"/>
      <c r="PTX46" s="195"/>
      <c r="PTY46" s="195"/>
      <c r="PTZ46" s="195"/>
      <c r="PUA46" s="195"/>
      <c r="PUB46" s="195"/>
      <c r="PUC46" s="195"/>
      <c r="PUD46" s="195"/>
      <c r="PUE46" s="195"/>
      <c r="PUF46" s="195"/>
      <c r="PUG46" s="195"/>
      <c r="PUH46" s="195"/>
      <c r="PUI46" s="195"/>
      <c r="PUJ46" s="195"/>
      <c r="PUK46" s="195"/>
      <c r="PUL46" s="195"/>
      <c r="PUM46" s="195"/>
      <c r="PUN46" s="195"/>
      <c r="PUO46" s="195"/>
      <c r="PUP46" s="195"/>
      <c r="PUQ46" s="195"/>
      <c r="PUR46" s="195"/>
      <c r="PUS46" s="195"/>
      <c r="PUT46" s="195"/>
      <c r="PUU46" s="195"/>
      <c r="PUV46" s="195"/>
      <c r="PUW46" s="195"/>
      <c r="PUX46" s="195"/>
      <c r="PUY46" s="195"/>
      <c r="PUZ46" s="195"/>
      <c r="PVA46" s="195"/>
      <c r="PVB46" s="195"/>
      <c r="PVC46" s="195"/>
      <c r="PVD46" s="195"/>
      <c r="PVE46" s="195"/>
      <c r="PVF46" s="195"/>
      <c r="PVG46" s="195"/>
      <c r="PVH46" s="195"/>
      <c r="PVI46" s="195"/>
      <c r="PVJ46" s="195"/>
      <c r="PVK46" s="195"/>
      <c r="PVL46" s="195"/>
      <c r="PVM46" s="195"/>
      <c r="PVN46" s="195"/>
      <c r="PVO46" s="195"/>
      <c r="PVP46" s="195"/>
      <c r="PVQ46" s="195"/>
      <c r="PVR46" s="195"/>
      <c r="PVS46" s="195"/>
      <c r="PVT46" s="195"/>
      <c r="PVU46" s="195"/>
      <c r="PVV46" s="195"/>
      <c r="PVW46" s="195"/>
      <c r="PVX46" s="195"/>
      <c r="PVY46" s="195"/>
      <c r="PVZ46" s="195"/>
      <c r="PWA46" s="195"/>
      <c r="PWB46" s="195"/>
      <c r="PWC46" s="195"/>
      <c r="PWD46" s="195"/>
      <c r="PWE46" s="195"/>
      <c r="PWF46" s="195"/>
      <c r="PWG46" s="195"/>
      <c r="PWH46" s="195"/>
      <c r="PWI46" s="195"/>
      <c r="PWJ46" s="195"/>
      <c r="PWK46" s="195"/>
      <c r="PWL46" s="195"/>
      <c r="PWM46" s="195"/>
      <c r="PWN46" s="195"/>
      <c r="PWO46" s="195"/>
      <c r="PWP46" s="195"/>
      <c r="PWQ46" s="195"/>
      <c r="PWR46" s="195"/>
      <c r="PWS46" s="195"/>
      <c r="PWT46" s="195"/>
      <c r="PWU46" s="195"/>
      <c r="PWV46" s="195"/>
      <c r="PWW46" s="195"/>
      <c r="PWX46" s="195"/>
      <c r="PWY46" s="195"/>
      <c r="PWZ46" s="195"/>
      <c r="PXA46" s="195"/>
      <c r="PXB46" s="195"/>
      <c r="PXC46" s="195"/>
      <c r="PXD46" s="195"/>
      <c r="PXE46" s="195"/>
      <c r="PXF46" s="195"/>
      <c r="PXG46" s="195"/>
      <c r="PXH46" s="195"/>
      <c r="PXI46" s="195"/>
      <c r="PXJ46" s="195"/>
      <c r="PXK46" s="195"/>
      <c r="PXL46" s="195"/>
      <c r="PXM46" s="195"/>
      <c r="PXN46" s="195"/>
      <c r="PXO46" s="195"/>
      <c r="PXP46" s="195"/>
      <c r="PXQ46" s="195"/>
      <c r="PXR46" s="195"/>
      <c r="PXS46" s="195"/>
      <c r="PXT46" s="195"/>
      <c r="PXU46" s="195"/>
      <c r="PXV46" s="195"/>
      <c r="PXW46" s="195"/>
      <c r="PXX46" s="195"/>
      <c r="PXY46" s="195"/>
      <c r="PXZ46" s="195"/>
      <c r="PYA46" s="195"/>
      <c r="PYB46" s="195"/>
      <c r="PYC46" s="195"/>
      <c r="PYD46" s="195"/>
      <c r="PYE46" s="195"/>
      <c r="PYF46" s="195"/>
      <c r="PYG46" s="195"/>
      <c r="PYH46" s="195"/>
      <c r="PYI46" s="195"/>
      <c r="PYJ46" s="195"/>
      <c r="PYK46" s="195"/>
      <c r="PYL46" s="195"/>
      <c r="PYM46" s="195"/>
      <c r="PYN46" s="195"/>
      <c r="PYO46" s="195"/>
      <c r="PYP46" s="195"/>
      <c r="PYQ46" s="195"/>
      <c r="PYR46" s="195"/>
      <c r="PYS46" s="195"/>
      <c r="PYT46" s="195"/>
      <c r="PYU46" s="195"/>
      <c r="PYV46" s="195"/>
      <c r="PYW46" s="195"/>
      <c r="PYX46" s="195"/>
      <c r="PYY46" s="195"/>
      <c r="PYZ46" s="195"/>
      <c r="PZA46" s="195"/>
      <c r="PZB46" s="195"/>
      <c r="PZC46" s="195"/>
      <c r="PZD46" s="195"/>
      <c r="PZE46" s="195"/>
      <c r="PZF46" s="195"/>
      <c r="PZG46" s="195"/>
      <c r="PZH46" s="195"/>
      <c r="PZI46" s="195"/>
      <c r="PZJ46" s="195"/>
      <c r="PZK46" s="195"/>
      <c r="PZL46" s="195"/>
      <c r="PZM46" s="195"/>
      <c r="PZN46" s="195"/>
      <c r="PZO46" s="195"/>
      <c r="PZP46" s="195"/>
      <c r="PZQ46" s="195"/>
      <c r="PZR46" s="195"/>
      <c r="PZS46" s="195"/>
      <c r="PZT46" s="195"/>
      <c r="PZU46" s="195"/>
      <c r="PZV46" s="195"/>
      <c r="PZW46" s="195"/>
      <c r="PZX46" s="195"/>
      <c r="PZY46" s="195"/>
      <c r="PZZ46" s="195"/>
      <c r="QAA46" s="195"/>
      <c r="QAB46" s="195"/>
      <c r="QAC46" s="195"/>
      <c r="QAD46" s="195"/>
      <c r="QAE46" s="195"/>
      <c r="QAF46" s="195"/>
      <c r="QAG46" s="195"/>
      <c r="QAH46" s="195"/>
      <c r="QAI46" s="195"/>
      <c r="QAJ46" s="195"/>
      <c r="QAK46" s="195"/>
      <c r="QAL46" s="195"/>
      <c r="QAM46" s="195"/>
      <c r="QAN46" s="195"/>
      <c r="QAO46" s="195"/>
      <c r="QAP46" s="195"/>
      <c r="QAQ46" s="195"/>
      <c r="QAR46" s="195"/>
      <c r="QAS46" s="195"/>
      <c r="QAT46" s="195"/>
      <c r="QAU46" s="195"/>
      <c r="QAV46" s="195"/>
      <c r="QAW46" s="195"/>
      <c r="QAX46" s="195"/>
      <c r="QAY46" s="195"/>
      <c r="QAZ46" s="195"/>
      <c r="QBA46" s="195"/>
      <c r="QBB46" s="195"/>
      <c r="QBC46" s="195"/>
      <c r="QBD46" s="195"/>
      <c r="QBE46" s="195"/>
      <c r="QBF46" s="195"/>
      <c r="QBG46" s="195"/>
      <c r="QBH46" s="195"/>
      <c r="QBI46" s="195"/>
      <c r="QBJ46" s="195"/>
      <c r="QBK46" s="195"/>
      <c r="QBL46" s="195"/>
      <c r="QBM46" s="195"/>
      <c r="QBN46" s="195"/>
      <c r="QBO46" s="195"/>
      <c r="QBP46" s="195"/>
      <c r="QBQ46" s="195"/>
      <c r="QBR46" s="195"/>
      <c r="QBS46" s="195"/>
      <c r="QBT46" s="195"/>
      <c r="QBU46" s="195"/>
      <c r="QBV46" s="195"/>
      <c r="QBW46" s="195"/>
      <c r="QBX46" s="195"/>
      <c r="QBY46" s="195"/>
      <c r="QBZ46" s="195"/>
      <c r="QCA46" s="195"/>
      <c r="QCB46" s="195"/>
      <c r="QCC46" s="195"/>
      <c r="QCD46" s="195"/>
      <c r="QCE46" s="195"/>
      <c r="QCF46" s="195"/>
      <c r="QCG46" s="195"/>
      <c r="QCH46" s="195"/>
      <c r="QCI46" s="195"/>
      <c r="QCJ46" s="195"/>
      <c r="QCK46" s="195"/>
      <c r="QCL46" s="195"/>
      <c r="QCM46" s="195"/>
      <c r="QCN46" s="195"/>
      <c r="QCO46" s="195"/>
      <c r="QCP46" s="195"/>
      <c r="QCQ46" s="195"/>
      <c r="QCR46" s="195"/>
      <c r="QCS46" s="195"/>
      <c r="QCT46" s="195"/>
      <c r="QCU46" s="195"/>
      <c r="QCV46" s="195"/>
      <c r="QCW46" s="195"/>
      <c r="QCX46" s="195"/>
      <c r="QCY46" s="195"/>
      <c r="QCZ46" s="195"/>
      <c r="QDA46" s="195"/>
      <c r="QDB46" s="195"/>
      <c r="QDC46" s="195"/>
      <c r="QDD46" s="195"/>
      <c r="QDE46" s="195"/>
      <c r="QDF46" s="195"/>
      <c r="QDG46" s="195"/>
      <c r="QDH46" s="195"/>
      <c r="QDI46" s="195"/>
      <c r="QDJ46" s="195"/>
      <c r="QDK46" s="195"/>
      <c r="QDL46" s="195"/>
      <c r="QDM46" s="195"/>
      <c r="QDN46" s="195"/>
      <c r="QDO46" s="195"/>
      <c r="QDP46" s="195"/>
      <c r="QDQ46" s="195"/>
      <c r="QDR46" s="195"/>
      <c r="QDS46" s="195"/>
      <c r="QDT46" s="195"/>
      <c r="QDU46" s="195"/>
      <c r="QDV46" s="195"/>
      <c r="QDW46" s="195"/>
      <c r="QDX46" s="195"/>
      <c r="QDY46" s="195"/>
      <c r="QDZ46" s="195"/>
      <c r="QEA46" s="195"/>
      <c r="QEB46" s="195"/>
      <c r="QEC46" s="195"/>
      <c r="QED46" s="195"/>
      <c r="QEE46" s="195"/>
      <c r="QEF46" s="195"/>
      <c r="QEG46" s="195"/>
      <c r="QEH46" s="195"/>
      <c r="QEI46" s="195"/>
      <c r="QEJ46" s="195"/>
      <c r="QEK46" s="195"/>
      <c r="QEL46" s="195"/>
      <c r="QEM46" s="195"/>
      <c r="QEN46" s="195"/>
      <c r="QEO46" s="195"/>
      <c r="QEP46" s="195"/>
      <c r="QEQ46" s="195"/>
      <c r="QER46" s="195"/>
      <c r="QES46" s="195"/>
      <c r="QET46" s="195"/>
      <c r="QEU46" s="195"/>
      <c r="QEV46" s="195"/>
      <c r="QEW46" s="195"/>
      <c r="QEX46" s="195"/>
      <c r="QEY46" s="195"/>
      <c r="QEZ46" s="195"/>
      <c r="QFA46" s="195"/>
      <c r="QFB46" s="195"/>
      <c r="QFC46" s="195"/>
      <c r="QFD46" s="195"/>
      <c r="QFE46" s="195"/>
      <c r="QFF46" s="195"/>
      <c r="QFG46" s="195"/>
      <c r="QFH46" s="195"/>
      <c r="QFI46" s="195"/>
      <c r="QFJ46" s="195"/>
      <c r="QFK46" s="195"/>
      <c r="QFL46" s="195"/>
      <c r="QFM46" s="195"/>
      <c r="QFN46" s="195"/>
      <c r="QFO46" s="195"/>
      <c r="QFP46" s="195"/>
      <c r="QFQ46" s="195"/>
      <c r="QFR46" s="195"/>
      <c r="QFS46" s="195"/>
      <c r="QFT46" s="195"/>
      <c r="QFU46" s="195"/>
      <c r="QFV46" s="195"/>
      <c r="QFW46" s="195"/>
      <c r="QFX46" s="195"/>
      <c r="QFY46" s="195"/>
      <c r="QFZ46" s="195"/>
      <c r="QGA46" s="195"/>
      <c r="QGB46" s="195"/>
      <c r="QGC46" s="195"/>
      <c r="QGD46" s="195"/>
      <c r="QGE46" s="195"/>
      <c r="QGF46" s="195"/>
      <c r="QGG46" s="195"/>
      <c r="QGH46" s="195"/>
      <c r="QGI46" s="195"/>
      <c r="QGJ46" s="195"/>
      <c r="QGK46" s="195"/>
      <c r="QGL46" s="195"/>
      <c r="QGM46" s="195"/>
      <c r="QGN46" s="195"/>
      <c r="QGO46" s="195"/>
      <c r="QGP46" s="195"/>
      <c r="QGQ46" s="195"/>
      <c r="QGR46" s="195"/>
      <c r="QGS46" s="195"/>
      <c r="QGT46" s="195"/>
      <c r="QGU46" s="195"/>
      <c r="QGV46" s="195"/>
      <c r="QGW46" s="195"/>
      <c r="QGX46" s="195"/>
      <c r="QGY46" s="195"/>
      <c r="QGZ46" s="195"/>
      <c r="QHA46" s="195"/>
      <c r="QHB46" s="195"/>
      <c r="QHC46" s="195"/>
      <c r="QHD46" s="195"/>
      <c r="QHE46" s="195"/>
      <c r="QHF46" s="195"/>
      <c r="QHG46" s="195"/>
      <c r="QHH46" s="195"/>
      <c r="QHI46" s="195"/>
      <c r="QHJ46" s="195"/>
      <c r="QHK46" s="195"/>
      <c r="QHL46" s="195"/>
      <c r="QHM46" s="195"/>
      <c r="QHN46" s="195"/>
      <c r="QHO46" s="195"/>
      <c r="QHP46" s="195"/>
      <c r="QHQ46" s="195"/>
      <c r="QHR46" s="195"/>
      <c r="QHS46" s="195"/>
      <c r="QHT46" s="195"/>
      <c r="QHU46" s="195"/>
      <c r="QHV46" s="195"/>
      <c r="QHW46" s="195"/>
      <c r="QHX46" s="195"/>
      <c r="QHY46" s="195"/>
      <c r="QHZ46" s="195"/>
      <c r="QIA46" s="195"/>
      <c r="QIB46" s="195"/>
      <c r="QIC46" s="195"/>
      <c r="QID46" s="195"/>
      <c r="QIE46" s="195"/>
      <c r="QIF46" s="195"/>
      <c r="QIG46" s="195"/>
      <c r="QIH46" s="195"/>
      <c r="QII46" s="195"/>
      <c r="QIJ46" s="195"/>
      <c r="QIK46" s="195"/>
      <c r="QIL46" s="195"/>
      <c r="QIM46" s="195"/>
      <c r="QIN46" s="195"/>
      <c r="QIO46" s="195"/>
      <c r="QIP46" s="195"/>
      <c r="QIQ46" s="195"/>
      <c r="QIR46" s="195"/>
      <c r="QIS46" s="195"/>
      <c r="QIT46" s="195"/>
      <c r="QIU46" s="195"/>
      <c r="QIV46" s="195"/>
      <c r="QIW46" s="195"/>
      <c r="QIX46" s="195"/>
      <c r="QIY46" s="195"/>
      <c r="QIZ46" s="195"/>
      <c r="QJA46" s="195"/>
      <c r="QJB46" s="195"/>
      <c r="QJC46" s="195"/>
      <c r="QJD46" s="195"/>
      <c r="QJE46" s="195"/>
      <c r="QJF46" s="195"/>
      <c r="QJG46" s="195"/>
      <c r="QJH46" s="195"/>
      <c r="QJI46" s="195"/>
      <c r="QJJ46" s="195"/>
      <c r="QJK46" s="195"/>
      <c r="QJL46" s="195"/>
      <c r="QJM46" s="195"/>
      <c r="QJN46" s="195"/>
      <c r="QJO46" s="195"/>
      <c r="QJP46" s="195"/>
      <c r="QJQ46" s="195"/>
      <c r="QJR46" s="195"/>
      <c r="QJS46" s="195"/>
      <c r="QJT46" s="195"/>
      <c r="QJU46" s="195"/>
      <c r="QJV46" s="195"/>
      <c r="QJW46" s="195"/>
      <c r="QJX46" s="195"/>
      <c r="QJY46" s="195"/>
      <c r="QJZ46" s="195"/>
      <c r="QKA46" s="195"/>
      <c r="QKB46" s="195"/>
      <c r="QKC46" s="195"/>
      <c r="QKD46" s="195"/>
      <c r="QKE46" s="195"/>
      <c r="QKF46" s="195"/>
      <c r="QKG46" s="195"/>
      <c r="QKH46" s="195"/>
      <c r="QKI46" s="195"/>
      <c r="QKJ46" s="195"/>
      <c r="QKK46" s="195"/>
      <c r="QKL46" s="195"/>
      <c r="QKM46" s="195"/>
      <c r="QKN46" s="195"/>
      <c r="QKO46" s="195"/>
      <c r="QKP46" s="195"/>
      <c r="QKQ46" s="195"/>
      <c r="QKR46" s="195"/>
      <c r="QKS46" s="195"/>
      <c r="QKT46" s="195"/>
      <c r="QKU46" s="195"/>
      <c r="QKV46" s="195"/>
      <c r="QKW46" s="195"/>
      <c r="QKX46" s="195"/>
      <c r="QKY46" s="195"/>
      <c r="QKZ46" s="195"/>
      <c r="QLA46" s="195"/>
      <c r="QLB46" s="195"/>
      <c r="QLC46" s="195"/>
      <c r="QLD46" s="195"/>
      <c r="QLE46" s="195"/>
      <c r="QLF46" s="195"/>
      <c r="QLG46" s="195"/>
      <c r="QLH46" s="195"/>
      <c r="QLI46" s="195"/>
      <c r="QLJ46" s="195"/>
      <c r="QLK46" s="195"/>
      <c r="QLL46" s="195"/>
      <c r="QLM46" s="195"/>
      <c r="QLN46" s="195"/>
      <c r="QLO46" s="195"/>
      <c r="QLP46" s="195"/>
      <c r="QLQ46" s="195"/>
      <c r="QLR46" s="195"/>
      <c r="QLS46" s="195"/>
      <c r="QLT46" s="195"/>
      <c r="QLU46" s="195"/>
      <c r="QLV46" s="195"/>
      <c r="QLW46" s="195"/>
      <c r="QLX46" s="195"/>
      <c r="QLY46" s="195"/>
      <c r="QLZ46" s="195"/>
      <c r="QMA46" s="195"/>
      <c r="QMB46" s="195"/>
      <c r="QMC46" s="195"/>
      <c r="QMD46" s="195"/>
      <c r="QME46" s="195"/>
      <c r="QMF46" s="195"/>
      <c r="QMG46" s="195"/>
      <c r="QMH46" s="195"/>
      <c r="QMI46" s="195"/>
      <c r="QMJ46" s="195"/>
      <c r="QMK46" s="195"/>
      <c r="QML46" s="195"/>
      <c r="QMM46" s="195"/>
      <c r="QMN46" s="195"/>
      <c r="QMO46" s="195"/>
      <c r="QMP46" s="195"/>
      <c r="QMQ46" s="195"/>
      <c r="QMR46" s="195"/>
      <c r="QMS46" s="195"/>
      <c r="QMT46" s="195"/>
      <c r="QMU46" s="195"/>
      <c r="QMV46" s="195"/>
      <c r="QMW46" s="195"/>
      <c r="QMX46" s="195"/>
      <c r="QMY46" s="195"/>
      <c r="QMZ46" s="195"/>
      <c r="QNA46" s="195"/>
      <c r="QNB46" s="195"/>
      <c r="QNC46" s="195"/>
      <c r="QND46" s="195"/>
      <c r="QNE46" s="195"/>
      <c r="QNF46" s="195"/>
      <c r="QNG46" s="195"/>
      <c r="QNH46" s="195"/>
      <c r="QNI46" s="195"/>
      <c r="QNJ46" s="195"/>
      <c r="QNK46" s="195"/>
      <c r="QNL46" s="195"/>
      <c r="QNM46" s="195"/>
      <c r="QNN46" s="195"/>
      <c r="QNO46" s="195"/>
      <c r="QNP46" s="195"/>
      <c r="QNQ46" s="195"/>
      <c r="QNR46" s="195"/>
      <c r="QNS46" s="195"/>
      <c r="QNT46" s="195"/>
      <c r="QNU46" s="195"/>
      <c r="QNV46" s="195"/>
      <c r="QNW46" s="195"/>
      <c r="QNX46" s="195"/>
      <c r="QNY46" s="195"/>
      <c r="QNZ46" s="195"/>
      <c r="QOA46" s="195"/>
      <c r="QOB46" s="195"/>
      <c r="QOC46" s="195"/>
      <c r="QOD46" s="195"/>
      <c r="QOE46" s="195"/>
      <c r="QOF46" s="195"/>
      <c r="QOG46" s="195"/>
      <c r="QOH46" s="195"/>
      <c r="QOI46" s="195"/>
      <c r="QOJ46" s="195"/>
      <c r="QOK46" s="195"/>
      <c r="QOL46" s="195"/>
      <c r="QOM46" s="195"/>
      <c r="QON46" s="195"/>
      <c r="QOO46" s="195"/>
      <c r="QOP46" s="195"/>
      <c r="QOQ46" s="195"/>
      <c r="QOR46" s="195"/>
      <c r="QOS46" s="195"/>
      <c r="QOT46" s="195"/>
      <c r="QOU46" s="195"/>
      <c r="QOV46" s="195"/>
      <c r="QOW46" s="195"/>
      <c r="QOX46" s="195"/>
      <c r="QOY46" s="195"/>
      <c r="QOZ46" s="195"/>
      <c r="QPA46" s="195"/>
      <c r="QPB46" s="195"/>
      <c r="QPC46" s="195"/>
      <c r="QPD46" s="195"/>
      <c r="QPE46" s="195"/>
      <c r="QPF46" s="195"/>
      <c r="QPG46" s="195"/>
      <c r="QPH46" s="195"/>
      <c r="QPI46" s="195"/>
      <c r="QPJ46" s="195"/>
      <c r="QPK46" s="195"/>
      <c r="QPL46" s="195"/>
      <c r="QPM46" s="195"/>
      <c r="QPN46" s="195"/>
      <c r="QPO46" s="195"/>
      <c r="QPP46" s="195"/>
      <c r="QPQ46" s="195"/>
      <c r="QPR46" s="195"/>
      <c r="QPS46" s="195"/>
      <c r="QPT46" s="195"/>
      <c r="QPU46" s="195"/>
      <c r="QPV46" s="195"/>
      <c r="QPW46" s="195"/>
      <c r="QPX46" s="195"/>
      <c r="QPY46" s="195"/>
      <c r="QPZ46" s="195"/>
      <c r="QQA46" s="195"/>
      <c r="QQB46" s="195"/>
      <c r="QQC46" s="195"/>
      <c r="QQD46" s="195"/>
      <c r="QQE46" s="195"/>
      <c r="QQF46" s="195"/>
      <c r="QQG46" s="195"/>
      <c r="QQH46" s="195"/>
      <c r="QQI46" s="195"/>
      <c r="QQJ46" s="195"/>
      <c r="QQK46" s="195"/>
      <c r="QQL46" s="195"/>
      <c r="QQM46" s="195"/>
      <c r="QQN46" s="195"/>
      <c r="QQO46" s="195"/>
      <c r="QQP46" s="195"/>
      <c r="QQQ46" s="195"/>
      <c r="QQR46" s="195"/>
      <c r="QQS46" s="195"/>
      <c r="QQT46" s="195"/>
      <c r="QQU46" s="195"/>
      <c r="QQV46" s="195"/>
      <c r="QQW46" s="195"/>
      <c r="QQX46" s="195"/>
      <c r="QQY46" s="195"/>
      <c r="QQZ46" s="195"/>
      <c r="QRA46" s="195"/>
      <c r="QRB46" s="195"/>
      <c r="QRC46" s="195"/>
      <c r="QRD46" s="195"/>
      <c r="QRE46" s="195"/>
      <c r="QRF46" s="195"/>
      <c r="QRG46" s="195"/>
      <c r="QRH46" s="195"/>
      <c r="QRI46" s="195"/>
      <c r="QRJ46" s="195"/>
      <c r="QRK46" s="195"/>
      <c r="QRL46" s="195"/>
      <c r="QRM46" s="195"/>
      <c r="QRN46" s="195"/>
      <c r="QRO46" s="195"/>
      <c r="QRP46" s="195"/>
      <c r="QRQ46" s="195"/>
      <c r="QRR46" s="195"/>
      <c r="QRS46" s="195"/>
      <c r="QRT46" s="195"/>
      <c r="QRU46" s="195"/>
      <c r="QRV46" s="195"/>
      <c r="QRW46" s="195"/>
      <c r="QRX46" s="195"/>
      <c r="QRY46" s="195"/>
      <c r="QRZ46" s="195"/>
      <c r="QSA46" s="195"/>
      <c r="QSB46" s="195"/>
      <c r="QSC46" s="195"/>
      <c r="QSD46" s="195"/>
      <c r="QSE46" s="195"/>
      <c r="QSF46" s="195"/>
      <c r="QSG46" s="195"/>
      <c r="QSH46" s="195"/>
      <c r="QSI46" s="195"/>
      <c r="QSJ46" s="195"/>
      <c r="QSK46" s="195"/>
      <c r="QSL46" s="195"/>
      <c r="QSM46" s="195"/>
      <c r="QSN46" s="195"/>
      <c r="QSO46" s="195"/>
      <c r="QSP46" s="195"/>
      <c r="QSQ46" s="195"/>
      <c r="QSR46" s="195"/>
      <c r="QSS46" s="195"/>
      <c r="QST46" s="195"/>
      <c r="QSU46" s="195"/>
      <c r="QSV46" s="195"/>
      <c r="QSW46" s="195"/>
      <c r="QSX46" s="195"/>
      <c r="QSY46" s="195"/>
      <c r="QSZ46" s="195"/>
      <c r="QTA46" s="195"/>
      <c r="QTB46" s="195"/>
      <c r="QTC46" s="195"/>
      <c r="QTD46" s="195"/>
      <c r="QTE46" s="195"/>
      <c r="QTF46" s="195"/>
      <c r="QTG46" s="195"/>
      <c r="QTH46" s="195"/>
      <c r="QTI46" s="195"/>
      <c r="QTJ46" s="195"/>
      <c r="QTK46" s="195"/>
      <c r="QTL46" s="195"/>
      <c r="QTM46" s="195"/>
      <c r="QTN46" s="195"/>
      <c r="QTO46" s="195"/>
      <c r="QTP46" s="195"/>
      <c r="QTQ46" s="195"/>
      <c r="QTR46" s="195"/>
      <c r="QTS46" s="195"/>
      <c r="QTT46" s="195"/>
      <c r="QTU46" s="195"/>
      <c r="QTV46" s="195"/>
      <c r="QTW46" s="195"/>
      <c r="QTX46" s="195"/>
      <c r="QTY46" s="195"/>
      <c r="QTZ46" s="195"/>
      <c r="QUA46" s="195"/>
      <c r="QUB46" s="195"/>
      <c r="QUC46" s="195"/>
      <c r="QUD46" s="195"/>
      <c r="QUE46" s="195"/>
      <c r="QUF46" s="195"/>
      <c r="QUG46" s="195"/>
      <c r="QUH46" s="195"/>
      <c r="QUI46" s="195"/>
      <c r="QUJ46" s="195"/>
      <c r="QUK46" s="195"/>
      <c r="QUL46" s="195"/>
      <c r="QUM46" s="195"/>
      <c r="QUN46" s="195"/>
      <c r="QUO46" s="195"/>
      <c r="QUP46" s="195"/>
      <c r="QUQ46" s="195"/>
      <c r="QUR46" s="195"/>
      <c r="QUS46" s="195"/>
      <c r="QUT46" s="195"/>
      <c r="QUU46" s="195"/>
      <c r="QUV46" s="195"/>
      <c r="QUW46" s="195"/>
      <c r="QUX46" s="195"/>
      <c r="QUY46" s="195"/>
      <c r="QUZ46" s="195"/>
      <c r="QVA46" s="195"/>
      <c r="QVB46" s="195"/>
      <c r="QVC46" s="195"/>
      <c r="QVD46" s="195"/>
      <c r="QVE46" s="195"/>
      <c r="QVF46" s="195"/>
      <c r="QVG46" s="195"/>
      <c r="QVH46" s="195"/>
      <c r="QVI46" s="195"/>
      <c r="QVJ46" s="195"/>
      <c r="QVK46" s="195"/>
      <c r="QVL46" s="195"/>
      <c r="QVM46" s="195"/>
      <c r="QVN46" s="195"/>
      <c r="QVO46" s="195"/>
      <c r="QVP46" s="195"/>
      <c r="QVQ46" s="195"/>
      <c r="QVR46" s="195"/>
      <c r="QVS46" s="195"/>
      <c r="QVT46" s="195"/>
      <c r="QVU46" s="195"/>
      <c r="QVV46" s="195"/>
      <c r="QVW46" s="195"/>
      <c r="QVX46" s="195"/>
      <c r="QVY46" s="195"/>
      <c r="QVZ46" s="195"/>
      <c r="QWA46" s="195"/>
      <c r="QWB46" s="195"/>
      <c r="QWC46" s="195"/>
      <c r="QWD46" s="195"/>
      <c r="QWE46" s="195"/>
      <c r="QWF46" s="195"/>
      <c r="QWG46" s="195"/>
      <c r="QWH46" s="195"/>
      <c r="QWI46" s="195"/>
      <c r="QWJ46" s="195"/>
      <c r="QWK46" s="195"/>
      <c r="QWL46" s="195"/>
      <c r="QWM46" s="195"/>
      <c r="QWN46" s="195"/>
      <c r="QWO46" s="195"/>
      <c r="QWP46" s="195"/>
      <c r="QWQ46" s="195"/>
      <c r="QWR46" s="195"/>
      <c r="QWS46" s="195"/>
      <c r="QWT46" s="195"/>
      <c r="QWU46" s="195"/>
      <c r="QWV46" s="195"/>
      <c r="QWW46" s="195"/>
      <c r="QWX46" s="195"/>
      <c r="QWY46" s="195"/>
      <c r="QWZ46" s="195"/>
      <c r="QXA46" s="195"/>
      <c r="QXB46" s="195"/>
      <c r="QXC46" s="195"/>
      <c r="QXD46" s="195"/>
      <c r="QXE46" s="195"/>
      <c r="QXF46" s="195"/>
      <c r="QXG46" s="195"/>
      <c r="QXH46" s="195"/>
      <c r="QXI46" s="195"/>
      <c r="QXJ46" s="195"/>
      <c r="QXK46" s="195"/>
      <c r="QXL46" s="195"/>
      <c r="QXM46" s="195"/>
      <c r="QXN46" s="195"/>
      <c r="QXO46" s="195"/>
      <c r="QXP46" s="195"/>
      <c r="QXQ46" s="195"/>
      <c r="QXR46" s="195"/>
      <c r="QXS46" s="195"/>
      <c r="QXT46" s="195"/>
      <c r="QXU46" s="195"/>
      <c r="QXV46" s="195"/>
      <c r="QXW46" s="195"/>
      <c r="QXX46" s="195"/>
      <c r="QXY46" s="195"/>
      <c r="QXZ46" s="195"/>
      <c r="QYA46" s="195"/>
      <c r="QYB46" s="195"/>
      <c r="QYC46" s="195"/>
      <c r="QYD46" s="195"/>
      <c r="QYE46" s="195"/>
      <c r="QYF46" s="195"/>
      <c r="QYG46" s="195"/>
      <c r="QYH46" s="195"/>
      <c r="QYI46" s="195"/>
      <c r="QYJ46" s="195"/>
      <c r="QYK46" s="195"/>
      <c r="QYL46" s="195"/>
      <c r="QYM46" s="195"/>
      <c r="QYN46" s="195"/>
      <c r="QYO46" s="195"/>
      <c r="QYP46" s="195"/>
      <c r="QYQ46" s="195"/>
      <c r="QYR46" s="195"/>
      <c r="QYS46" s="195"/>
      <c r="QYT46" s="195"/>
      <c r="QYU46" s="195"/>
      <c r="QYV46" s="195"/>
      <c r="QYW46" s="195"/>
      <c r="QYX46" s="195"/>
      <c r="QYY46" s="195"/>
      <c r="QYZ46" s="195"/>
      <c r="QZA46" s="195"/>
      <c r="QZB46" s="195"/>
      <c r="QZC46" s="195"/>
      <c r="QZD46" s="195"/>
      <c r="QZE46" s="195"/>
      <c r="QZF46" s="195"/>
      <c r="QZG46" s="195"/>
      <c r="QZH46" s="195"/>
      <c r="QZI46" s="195"/>
      <c r="QZJ46" s="195"/>
      <c r="QZK46" s="195"/>
      <c r="QZL46" s="195"/>
      <c r="QZM46" s="195"/>
      <c r="QZN46" s="195"/>
      <c r="QZO46" s="195"/>
      <c r="QZP46" s="195"/>
      <c r="QZQ46" s="195"/>
      <c r="QZR46" s="195"/>
      <c r="QZS46" s="195"/>
      <c r="QZT46" s="195"/>
      <c r="QZU46" s="195"/>
      <c r="QZV46" s="195"/>
      <c r="QZW46" s="195"/>
      <c r="QZX46" s="195"/>
      <c r="QZY46" s="195"/>
      <c r="QZZ46" s="195"/>
      <c r="RAA46" s="195"/>
      <c r="RAB46" s="195"/>
      <c r="RAC46" s="195"/>
      <c r="RAD46" s="195"/>
      <c r="RAE46" s="195"/>
      <c r="RAF46" s="195"/>
      <c r="RAG46" s="195"/>
      <c r="RAH46" s="195"/>
      <c r="RAI46" s="195"/>
      <c r="RAJ46" s="195"/>
      <c r="RAK46" s="195"/>
      <c r="RAL46" s="195"/>
      <c r="RAM46" s="195"/>
      <c r="RAN46" s="195"/>
      <c r="RAO46" s="195"/>
      <c r="RAP46" s="195"/>
      <c r="RAQ46" s="195"/>
      <c r="RAR46" s="195"/>
      <c r="RAS46" s="195"/>
      <c r="RAT46" s="195"/>
      <c r="RAU46" s="195"/>
      <c r="RAV46" s="195"/>
      <c r="RAW46" s="195"/>
      <c r="RAX46" s="195"/>
      <c r="RAY46" s="195"/>
      <c r="RAZ46" s="195"/>
      <c r="RBA46" s="195"/>
      <c r="RBB46" s="195"/>
      <c r="RBC46" s="195"/>
      <c r="RBD46" s="195"/>
      <c r="RBE46" s="195"/>
      <c r="RBF46" s="195"/>
      <c r="RBG46" s="195"/>
      <c r="RBH46" s="195"/>
      <c r="RBI46" s="195"/>
      <c r="RBJ46" s="195"/>
      <c r="RBK46" s="195"/>
      <c r="RBL46" s="195"/>
      <c r="RBM46" s="195"/>
      <c r="RBN46" s="195"/>
      <c r="RBO46" s="195"/>
      <c r="RBP46" s="195"/>
      <c r="RBQ46" s="195"/>
      <c r="RBR46" s="195"/>
      <c r="RBS46" s="195"/>
      <c r="RBT46" s="195"/>
      <c r="RBU46" s="195"/>
      <c r="RBV46" s="195"/>
      <c r="RBW46" s="195"/>
      <c r="RBX46" s="195"/>
      <c r="RBY46" s="195"/>
      <c r="RBZ46" s="195"/>
      <c r="RCA46" s="195"/>
      <c r="RCB46" s="195"/>
      <c r="RCC46" s="195"/>
      <c r="RCD46" s="195"/>
      <c r="RCE46" s="195"/>
      <c r="RCF46" s="195"/>
      <c r="RCG46" s="195"/>
      <c r="RCH46" s="195"/>
      <c r="RCI46" s="195"/>
      <c r="RCJ46" s="195"/>
      <c r="RCK46" s="195"/>
      <c r="RCL46" s="195"/>
      <c r="RCM46" s="195"/>
      <c r="RCN46" s="195"/>
      <c r="RCO46" s="195"/>
      <c r="RCP46" s="195"/>
      <c r="RCQ46" s="195"/>
      <c r="RCR46" s="195"/>
      <c r="RCS46" s="195"/>
      <c r="RCT46" s="195"/>
      <c r="RCU46" s="195"/>
      <c r="RCV46" s="195"/>
      <c r="RCW46" s="195"/>
      <c r="RCX46" s="195"/>
      <c r="RCY46" s="195"/>
      <c r="RCZ46" s="195"/>
      <c r="RDA46" s="195"/>
      <c r="RDB46" s="195"/>
      <c r="RDC46" s="195"/>
      <c r="RDD46" s="195"/>
      <c r="RDE46" s="195"/>
      <c r="RDF46" s="195"/>
      <c r="RDG46" s="195"/>
      <c r="RDH46" s="195"/>
      <c r="RDI46" s="195"/>
      <c r="RDJ46" s="195"/>
      <c r="RDK46" s="195"/>
      <c r="RDL46" s="195"/>
      <c r="RDM46" s="195"/>
      <c r="RDN46" s="195"/>
      <c r="RDO46" s="195"/>
      <c r="RDP46" s="195"/>
      <c r="RDQ46" s="195"/>
      <c r="RDR46" s="195"/>
      <c r="RDS46" s="195"/>
      <c r="RDT46" s="195"/>
      <c r="RDU46" s="195"/>
      <c r="RDV46" s="195"/>
      <c r="RDW46" s="195"/>
      <c r="RDX46" s="195"/>
      <c r="RDY46" s="195"/>
      <c r="RDZ46" s="195"/>
      <c r="REA46" s="195"/>
      <c r="REB46" s="195"/>
      <c r="REC46" s="195"/>
      <c r="RED46" s="195"/>
      <c r="REE46" s="195"/>
      <c r="REF46" s="195"/>
      <c r="REG46" s="195"/>
      <c r="REH46" s="195"/>
      <c r="REI46" s="195"/>
      <c r="REJ46" s="195"/>
      <c r="REK46" s="195"/>
      <c r="REL46" s="195"/>
      <c r="REM46" s="195"/>
      <c r="REN46" s="195"/>
      <c r="REO46" s="195"/>
      <c r="REP46" s="195"/>
      <c r="REQ46" s="195"/>
      <c r="RER46" s="195"/>
      <c r="RES46" s="195"/>
      <c r="RET46" s="195"/>
      <c r="REU46" s="195"/>
      <c r="REV46" s="195"/>
      <c r="REW46" s="195"/>
      <c r="REX46" s="195"/>
      <c r="REY46" s="195"/>
      <c r="REZ46" s="195"/>
      <c r="RFA46" s="195"/>
      <c r="RFB46" s="195"/>
      <c r="RFC46" s="195"/>
      <c r="RFD46" s="195"/>
      <c r="RFE46" s="195"/>
      <c r="RFF46" s="195"/>
      <c r="RFG46" s="195"/>
      <c r="RFH46" s="195"/>
      <c r="RFI46" s="195"/>
      <c r="RFJ46" s="195"/>
      <c r="RFK46" s="195"/>
      <c r="RFL46" s="195"/>
      <c r="RFM46" s="195"/>
      <c r="RFN46" s="195"/>
      <c r="RFO46" s="195"/>
      <c r="RFP46" s="195"/>
      <c r="RFQ46" s="195"/>
      <c r="RFR46" s="195"/>
      <c r="RFS46" s="195"/>
      <c r="RFT46" s="195"/>
      <c r="RFU46" s="195"/>
      <c r="RFV46" s="195"/>
      <c r="RFW46" s="195"/>
      <c r="RFX46" s="195"/>
      <c r="RFY46" s="195"/>
      <c r="RFZ46" s="195"/>
      <c r="RGA46" s="195"/>
      <c r="RGB46" s="195"/>
      <c r="RGC46" s="195"/>
      <c r="RGD46" s="195"/>
      <c r="RGE46" s="195"/>
      <c r="RGF46" s="195"/>
      <c r="RGG46" s="195"/>
      <c r="RGH46" s="195"/>
      <c r="RGI46" s="195"/>
      <c r="RGJ46" s="195"/>
      <c r="RGK46" s="195"/>
      <c r="RGL46" s="195"/>
      <c r="RGM46" s="195"/>
      <c r="RGN46" s="195"/>
      <c r="RGO46" s="195"/>
      <c r="RGP46" s="195"/>
      <c r="RGQ46" s="195"/>
      <c r="RGR46" s="195"/>
      <c r="RGS46" s="195"/>
      <c r="RGT46" s="195"/>
      <c r="RGU46" s="195"/>
      <c r="RGV46" s="195"/>
      <c r="RGW46" s="195"/>
      <c r="RGX46" s="195"/>
      <c r="RGY46" s="195"/>
      <c r="RGZ46" s="195"/>
      <c r="RHA46" s="195"/>
      <c r="RHB46" s="195"/>
      <c r="RHC46" s="195"/>
      <c r="RHD46" s="195"/>
      <c r="RHE46" s="195"/>
      <c r="RHF46" s="195"/>
      <c r="RHG46" s="195"/>
      <c r="RHH46" s="195"/>
      <c r="RHI46" s="195"/>
      <c r="RHJ46" s="195"/>
      <c r="RHK46" s="195"/>
      <c r="RHL46" s="195"/>
      <c r="RHM46" s="195"/>
      <c r="RHN46" s="195"/>
      <c r="RHO46" s="195"/>
      <c r="RHP46" s="195"/>
      <c r="RHQ46" s="195"/>
      <c r="RHR46" s="195"/>
      <c r="RHS46" s="195"/>
      <c r="RHT46" s="195"/>
      <c r="RHU46" s="195"/>
      <c r="RHV46" s="195"/>
      <c r="RHW46" s="195"/>
      <c r="RHX46" s="195"/>
      <c r="RHY46" s="195"/>
      <c r="RHZ46" s="195"/>
      <c r="RIA46" s="195"/>
      <c r="RIB46" s="195"/>
      <c r="RIC46" s="195"/>
      <c r="RID46" s="195"/>
      <c r="RIE46" s="195"/>
      <c r="RIF46" s="195"/>
      <c r="RIG46" s="195"/>
      <c r="RIH46" s="195"/>
      <c r="RII46" s="195"/>
      <c r="RIJ46" s="195"/>
      <c r="RIK46" s="195"/>
      <c r="RIL46" s="195"/>
      <c r="RIM46" s="195"/>
      <c r="RIN46" s="195"/>
      <c r="RIO46" s="195"/>
      <c r="RIP46" s="195"/>
      <c r="RIQ46" s="195"/>
      <c r="RIR46" s="195"/>
      <c r="RIS46" s="195"/>
      <c r="RIT46" s="195"/>
      <c r="RIU46" s="195"/>
      <c r="RIV46" s="195"/>
      <c r="RIW46" s="195"/>
      <c r="RIX46" s="195"/>
      <c r="RIY46" s="195"/>
      <c r="RIZ46" s="195"/>
      <c r="RJA46" s="195"/>
      <c r="RJB46" s="195"/>
      <c r="RJC46" s="195"/>
      <c r="RJD46" s="195"/>
      <c r="RJE46" s="195"/>
      <c r="RJF46" s="195"/>
      <c r="RJG46" s="195"/>
      <c r="RJH46" s="195"/>
      <c r="RJI46" s="195"/>
      <c r="RJJ46" s="195"/>
      <c r="RJK46" s="195"/>
      <c r="RJL46" s="195"/>
      <c r="RJM46" s="195"/>
      <c r="RJN46" s="195"/>
      <c r="RJO46" s="195"/>
      <c r="RJP46" s="195"/>
      <c r="RJQ46" s="195"/>
      <c r="RJR46" s="195"/>
      <c r="RJS46" s="195"/>
      <c r="RJT46" s="195"/>
      <c r="RJU46" s="195"/>
      <c r="RJV46" s="195"/>
      <c r="RJW46" s="195"/>
      <c r="RJX46" s="195"/>
      <c r="RJY46" s="195"/>
      <c r="RJZ46" s="195"/>
      <c r="RKA46" s="195"/>
      <c r="RKB46" s="195"/>
      <c r="RKC46" s="195"/>
      <c r="RKD46" s="195"/>
      <c r="RKE46" s="195"/>
      <c r="RKF46" s="195"/>
      <c r="RKG46" s="195"/>
      <c r="RKH46" s="195"/>
      <c r="RKI46" s="195"/>
      <c r="RKJ46" s="195"/>
      <c r="RKK46" s="195"/>
      <c r="RKL46" s="195"/>
      <c r="RKM46" s="195"/>
      <c r="RKN46" s="195"/>
      <c r="RKO46" s="195"/>
      <c r="RKP46" s="195"/>
      <c r="RKQ46" s="195"/>
      <c r="RKR46" s="195"/>
      <c r="RKS46" s="195"/>
      <c r="RKT46" s="195"/>
      <c r="RKU46" s="195"/>
      <c r="RKV46" s="195"/>
      <c r="RKW46" s="195"/>
      <c r="RKX46" s="195"/>
      <c r="RKY46" s="195"/>
      <c r="RKZ46" s="195"/>
      <c r="RLA46" s="195"/>
      <c r="RLB46" s="195"/>
      <c r="RLC46" s="195"/>
      <c r="RLD46" s="195"/>
      <c r="RLE46" s="195"/>
      <c r="RLF46" s="195"/>
      <c r="RLG46" s="195"/>
      <c r="RLH46" s="195"/>
      <c r="RLI46" s="195"/>
      <c r="RLJ46" s="195"/>
      <c r="RLK46" s="195"/>
      <c r="RLL46" s="195"/>
      <c r="RLM46" s="195"/>
      <c r="RLN46" s="195"/>
      <c r="RLO46" s="195"/>
      <c r="RLP46" s="195"/>
      <c r="RLQ46" s="195"/>
      <c r="RLR46" s="195"/>
      <c r="RLS46" s="195"/>
      <c r="RLT46" s="195"/>
      <c r="RLU46" s="195"/>
      <c r="RLV46" s="195"/>
      <c r="RLW46" s="195"/>
      <c r="RLX46" s="195"/>
      <c r="RLY46" s="195"/>
      <c r="RLZ46" s="195"/>
      <c r="RMA46" s="195"/>
      <c r="RMB46" s="195"/>
      <c r="RMC46" s="195"/>
      <c r="RMD46" s="195"/>
      <c r="RME46" s="195"/>
      <c r="RMF46" s="195"/>
      <c r="RMG46" s="195"/>
      <c r="RMH46" s="195"/>
      <c r="RMI46" s="195"/>
      <c r="RMJ46" s="195"/>
      <c r="RMK46" s="195"/>
      <c r="RML46" s="195"/>
      <c r="RMM46" s="195"/>
      <c r="RMN46" s="195"/>
      <c r="RMO46" s="195"/>
      <c r="RMP46" s="195"/>
      <c r="RMQ46" s="195"/>
      <c r="RMR46" s="195"/>
      <c r="RMS46" s="195"/>
      <c r="RMT46" s="195"/>
      <c r="RMU46" s="195"/>
      <c r="RMV46" s="195"/>
      <c r="RMW46" s="195"/>
      <c r="RMX46" s="195"/>
      <c r="RMY46" s="195"/>
      <c r="RMZ46" s="195"/>
      <c r="RNA46" s="195"/>
      <c r="RNB46" s="195"/>
      <c r="RNC46" s="195"/>
      <c r="RND46" s="195"/>
      <c r="RNE46" s="195"/>
      <c r="RNF46" s="195"/>
      <c r="RNG46" s="195"/>
      <c r="RNH46" s="195"/>
      <c r="RNI46" s="195"/>
      <c r="RNJ46" s="195"/>
      <c r="RNK46" s="195"/>
      <c r="RNL46" s="195"/>
      <c r="RNM46" s="195"/>
      <c r="RNN46" s="195"/>
      <c r="RNO46" s="195"/>
      <c r="RNP46" s="195"/>
      <c r="RNQ46" s="195"/>
      <c r="RNR46" s="195"/>
      <c r="RNS46" s="195"/>
      <c r="RNT46" s="195"/>
      <c r="RNU46" s="195"/>
      <c r="RNV46" s="195"/>
      <c r="RNW46" s="195"/>
      <c r="RNX46" s="195"/>
      <c r="RNY46" s="195"/>
      <c r="RNZ46" s="195"/>
      <c r="ROA46" s="195"/>
      <c r="ROB46" s="195"/>
      <c r="ROC46" s="195"/>
      <c r="ROD46" s="195"/>
      <c r="ROE46" s="195"/>
      <c r="ROF46" s="195"/>
      <c r="ROG46" s="195"/>
      <c r="ROH46" s="195"/>
      <c r="ROI46" s="195"/>
      <c r="ROJ46" s="195"/>
      <c r="ROK46" s="195"/>
      <c r="ROL46" s="195"/>
      <c r="ROM46" s="195"/>
      <c r="RON46" s="195"/>
      <c r="ROO46" s="195"/>
      <c r="ROP46" s="195"/>
      <c r="ROQ46" s="195"/>
      <c r="ROR46" s="195"/>
      <c r="ROS46" s="195"/>
      <c r="ROT46" s="195"/>
      <c r="ROU46" s="195"/>
      <c r="ROV46" s="195"/>
      <c r="ROW46" s="195"/>
      <c r="ROX46" s="195"/>
      <c r="ROY46" s="195"/>
      <c r="ROZ46" s="195"/>
      <c r="RPA46" s="195"/>
      <c r="RPB46" s="195"/>
      <c r="RPC46" s="195"/>
      <c r="RPD46" s="195"/>
      <c r="RPE46" s="195"/>
      <c r="RPF46" s="195"/>
      <c r="RPG46" s="195"/>
      <c r="RPH46" s="195"/>
      <c r="RPI46" s="195"/>
      <c r="RPJ46" s="195"/>
      <c r="RPK46" s="195"/>
      <c r="RPL46" s="195"/>
      <c r="RPM46" s="195"/>
      <c r="RPN46" s="195"/>
      <c r="RPO46" s="195"/>
      <c r="RPP46" s="195"/>
      <c r="RPQ46" s="195"/>
      <c r="RPR46" s="195"/>
      <c r="RPS46" s="195"/>
      <c r="RPT46" s="195"/>
      <c r="RPU46" s="195"/>
      <c r="RPV46" s="195"/>
      <c r="RPW46" s="195"/>
      <c r="RPX46" s="195"/>
      <c r="RPY46" s="195"/>
      <c r="RPZ46" s="195"/>
      <c r="RQA46" s="195"/>
      <c r="RQB46" s="195"/>
      <c r="RQC46" s="195"/>
      <c r="RQD46" s="195"/>
      <c r="RQE46" s="195"/>
      <c r="RQF46" s="195"/>
      <c r="RQG46" s="195"/>
      <c r="RQH46" s="195"/>
      <c r="RQI46" s="195"/>
      <c r="RQJ46" s="195"/>
      <c r="RQK46" s="195"/>
      <c r="RQL46" s="195"/>
      <c r="RQM46" s="195"/>
      <c r="RQN46" s="195"/>
      <c r="RQO46" s="195"/>
      <c r="RQP46" s="195"/>
      <c r="RQQ46" s="195"/>
      <c r="RQR46" s="195"/>
      <c r="RQS46" s="195"/>
      <c r="RQT46" s="195"/>
      <c r="RQU46" s="195"/>
      <c r="RQV46" s="195"/>
      <c r="RQW46" s="195"/>
      <c r="RQX46" s="195"/>
      <c r="RQY46" s="195"/>
      <c r="RQZ46" s="195"/>
      <c r="RRA46" s="195"/>
      <c r="RRB46" s="195"/>
      <c r="RRC46" s="195"/>
      <c r="RRD46" s="195"/>
      <c r="RRE46" s="195"/>
      <c r="RRF46" s="195"/>
      <c r="RRG46" s="195"/>
      <c r="RRH46" s="195"/>
      <c r="RRI46" s="195"/>
      <c r="RRJ46" s="195"/>
      <c r="RRK46" s="195"/>
      <c r="RRL46" s="195"/>
      <c r="RRM46" s="195"/>
      <c r="RRN46" s="195"/>
      <c r="RRO46" s="195"/>
      <c r="RRP46" s="195"/>
      <c r="RRQ46" s="195"/>
      <c r="RRR46" s="195"/>
      <c r="RRS46" s="195"/>
      <c r="RRT46" s="195"/>
      <c r="RRU46" s="195"/>
      <c r="RRV46" s="195"/>
      <c r="RRW46" s="195"/>
      <c r="RRX46" s="195"/>
      <c r="RRY46" s="195"/>
      <c r="RRZ46" s="195"/>
      <c r="RSA46" s="195"/>
      <c r="RSB46" s="195"/>
      <c r="RSC46" s="195"/>
      <c r="RSD46" s="195"/>
      <c r="RSE46" s="195"/>
      <c r="RSF46" s="195"/>
      <c r="RSG46" s="195"/>
      <c r="RSH46" s="195"/>
      <c r="RSI46" s="195"/>
      <c r="RSJ46" s="195"/>
      <c r="RSK46" s="195"/>
      <c r="RSL46" s="195"/>
      <c r="RSM46" s="195"/>
      <c r="RSN46" s="195"/>
      <c r="RSO46" s="195"/>
      <c r="RSP46" s="195"/>
      <c r="RSQ46" s="195"/>
      <c r="RSR46" s="195"/>
      <c r="RSS46" s="195"/>
      <c r="RST46" s="195"/>
      <c r="RSU46" s="195"/>
      <c r="RSV46" s="195"/>
      <c r="RSW46" s="195"/>
      <c r="RSX46" s="195"/>
      <c r="RSY46" s="195"/>
      <c r="RSZ46" s="195"/>
      <c r="RTA46" s="195"/>
      <c r="RTB46" s="195"/>
      <c r="RTC46" s="195"/>
      <c r="RTD46" s="195"/>
      <c r="RTE46" s="195"/>
      <c r="RTF46" s="195"/>
      <c r="RTG46" s="195"/>
      <c r="RTH46" s="195"/>
      <c r="RTI46" s="195"/>
      <c r="RTJ46" s="195"/>
      <c r="RTK46" s="195"/>
      <c r="RTL46" s="195"/>
      <c r="RTM46" s="195"/>
      <c r="RTN46" s="195"/>
      <c r="RTO46" s="195"/>
      <c r="RTP46" s="195"/>
      <c r="RTQ46" s="195"/>
      <c r="RTR46" s="195"/>
      <c r="RTS46" s="195"/>
      <c r="RTT46" s="195"/>
      <c r="RTU46" s="195"/>
      <c r="RTV46" s="195"/>
      <c r="RTW46" s="195"/>
      <c r="RTX46" s="195"/>
      <c r="RTY46" s="195"/>
      <c r="RTZ46" s="195"/>
      <c r="RUA46" s="195"/>
      <c r="RUB46" s="195"/>
      <c r="RUC46" s="195"/>
      <c r="RUD46" s="195"/>
      <c r="RUE46" s="195"/>
      <c r="RUF46" s="195"/>
      <c r="RUG46" s="195"/>
      <c r="RUH46" s="195"/>
      <c r="RUI46" s="195"/>
      <c r="RUJ46" s="195"/>
      <c r="RUK46" s="195"/>
      <c r="RUL46" s="195"/>
      <c r="RUM46" s="195"/>
      <c r="RUN46" s="195"/>
      <c r="RUO46" s="195"/>
      <c r="RUP46" s="195"/>
      <c r="RUQ46" s="195"/>
      <c r="RUR46" s="195"/>
      <c r="RUS46" s="195"/>
      <c r="RUT46" s="195"/>
      <c r="RUU46" s="195"/>
      <c r="RUV46" s="195"/>
      <c r="RUW46" s="195"/>
      <c r="RUX46" s="195"/>
      <c r="RUY46" s="195"/>
      <c r="RUZ46" s="195"/>
      <c r="RVA46" s="195"/>
      <c r="RVB46" s="195"/>
      <c r="RVC46" s="195"/>
      <c r="RVD46" s="195"/>
      <c r="RVE46" s="195"/>
      <c r="RVF46" s="195"/>
      <c r="RVG46" s="195"/>
      <c r="RVH46" s="195"/>
      <c r="RVI46" s="195"/>
      <c r="RVJ46" s="195"/>
      <c r="RVK46" s="195"/>
      <c r="RVL46" s="195"/>
      <c r="RVM46" s="195"/>
      <c r="RVN46" s="195"/>
      <c r="RVO46" s="195"/>
      <c r="RVP46" s="195"/>
      <c r="RVQ46" s="195"/>
      <c r="RVR46" s="195"/>
      <c r="RVS46" s="195"/>
      <c r="RVT46" s="195"/>
      <c r="RVU46" s="195"/>
      <c r="RVV46" s="195"/>
      <c r="RVW46" s="195"/>
      <c r="RVX46" s="195"/>
      <c r="RVY46" s="195"/>
      <c r="RVZ46" s="195"/>
      <c r="RWA46" s="195"/>
      <c r="RWB46" s="195"/>
      <c r="RWC46" s="195"/>
      <c r="RWD46" s="195"/>
      <c r="RWE46" s="195"/>
      <c r="RWF46" s="195"/>
      <c r="RWG46" s="195"/>
      <c r="RWH46" s="195"/>
      <c r="RWI46" s="195"/>
      <c r="RWJ46" s="195"/>
      <c r="RWK46" s="195"/>
      <c r="RWL46" s="195"/>
      <c r="RWM46" s="195"/>
      <c r="RWN46" s="195"/>
      <c r="RWO46" s="195"/>
      <c r="RWP46" s="195"/>
      <c r="RWQ46" s="195"/>
      <c r="RWR46" s="195"/>
      <c r="RWS46" s="195"/>
      <c r="RWT46" s="195"/>
      <c r="RWU46" s="195"/>
      <c r="RWV46" s="195"/>
      <c r="RWW46" s="195"/>
      <c r="RWX46" s="195"/>
      <c r="RWY46" s="195"/>
      <c r="RWZ46" s="195"/>
      <c r="RXA46" s="195"/>
      <c r="RXB46" s="195"/>
      <c r="RXC46" s="195"/>
      <c r="RXD46" s="195"/>
      <c r="RXE46" s="195"/>
      <c r="RXF46" s="195"/>
      <c r="RXG46" s="195"/>
      <c r="RXH46" s="195"/>
      <c r="RXI46" s="195"/>
      <c r="RXJ46" s="195"/>
      <c r="RXK46" s="195"/>
      <c r="RXL46" s="195"/>
      <c r="RXM46" s="195"/>
      <c r="RXN46" s="195"/>
      <c r="RXO46" s="195"/>
      <c r="RXP46" s="195"/>
      <c r="RXQ46" s="195"/>
      <c r="RXR46" s="195"/>
      <c r="RXS46" s="195"/>
      <c r="RXT46" s="195"/>
      <c r="RXU46" s="195"/>
      <c r="RXV46" s="195"/>
      <c r="RXW46" s="195"/>
      <c r="RXX46" s="195"/>
      <c r="RXY46" s="195"/>
      <c r="RXZ46" s="195"/>
      <c r="RYA46" s="195"/>
      <c r="RYB46" s="195"/>
      <c r="RYC46" s="195"/>
      <c r="RYD46" s="195"/>
      <c r="RYE46" s="195"/>
      <c r="RYF46" s="195"/>
      <c r="RYG46" s="195"/>
      <c r="RYH46" s="195"/>
      <c r="RYI46" s="195"/>
      <c r="RYJ46" s="195"/>
      <c r="RYK46" s="195"/>
      <c r="RYL46" s="195"/>
      <c r="RYM46" s="195"/>
      <c r="RYN46" s="195"/>
      <c r="RYO46" s="195"/>
      <c r="RYP46" s="195"/>
      <c r="RYQ46" s="195"/>
      <c r="RYR46" s="195"/>
      <c r="RYS46" s="195"/>
      <c r="RYT46" s="195"/>
      <c r="RYU46" s="195"/>
      <c r="RYV46" s="195"/>
      <c r="RYW46" s="195"/>
      <c r="RYX46" s="195"/>
      <c r="RYY46" s="195"/>
      <c r="RYZ46" s="195"/>
      <c r="RZA46" s="195"/>
      <c r="RZB46" s="195"/>
      <c r="RZC46" s="195"/>
      <c r="RZD46" s="195"/>
      <c r="RZE46" s="195"/>
      <c r="RZF46" s="195"/>
      <c r="RZG46" s="195"/>
      <c r="RZH46" s="195"/>
      <c r="RZI46" s="195"/>
      <c r="RZJ46" s="195"/>
      <c r="RZK46" s="195"/>
      <c r="RZL46" s="195"/>
      <c r="RZM46" s="195"/>
      <c r="RZN46" s="195"/>
      <c r="RZO46" s="195"/>
      <c r="RZP46" s="195"/>
      <c r="RZQ46" s="195"/>
      <c r="RZR46" s="195"/>
      <c r="RZS46" s="195"/>
      <c r="RZT46" s="195"/>
      <c r="RZU46" s="195"/>
      <c r="RZV46" s="195"/>
      <c r="RZW46" s="195"/>
      <c r="RZX46" s="195"/>
      <c r="RZY46" s="195"/>
      <c r="RZZ46" s="195"/>
      <c r="SAA46" s="195"/>
      <c r="SAB46" s="195"/>
      <c r="SAC46" s="195"/>
      <c r="SAD46" s="195"/>
      <c r="SAE46" s="195"/>
      <c r="SAF46" s="195"/>
      <c r="SAG46" s="195"/>
      <c r="SAH46" s="195"/>
      <c r="SAI46" s="195"/>
      <c r="SAJ46" s="195"/>
      <c r="SAK46" s="195"/>
      <c r="SAL46" s="195"/>
      <c r="SAM46" s="195"/>
      <c r="SAN46" s="195"/>
      <c r="SAO46" s="195"/>
      <c r="SAP46" s="195"/>
      <c r="SAQ46" s="195"/>
      <c r="SAR46" s="195"/>
      <c r="SAS46" s="195"/>
      <c r="SAT46" s="195"/>
      <c r="SAU46" s="195"/>
      <c r="SAV46" s="195"/>
      <c r="SAW46" s="195"/>
      <c r="SAX46" s="195"/>
      <c r="SAY46" s="195"/>
      <c r="SAZ46" s="195"/>
      <c r="SBA46" s="195"/>
      <c r="SBB46" s="195"/>
      <c r="SBC46" s="195"/>
      <c r="SBD46" s="195"/>
      <c r="SBE46" s="195"/>
      <c r="SBF46" s="195"/>
      <c r="SBG46" s="195"/>
      <c r="SBH46" s="195"/>
      <c r="SBI46" s="195"/>
      <c r="SBJ46" s="195"/>
      <c r="SBK46" s="195"/>
      <c r="SBL46" s="195"/>
      <c r="SBM46" s="195"/>
      <c r="SBN46" s="195"/>
      <c r="SBO46" s="195"/>
      <c r="SBP46" s="195"/>
      <c r="SBQ46" s="195"/>
      <c r="SBR46" s="195"/>
      <c r="SBS46" s="195"/>
      <c r="SBT46" s="195"/>
      <c r="SBU46" s="195"/>
      <c r="SBV46" s="195"/>
      <c r="SBW46" s="195"/>
      <c r="SBX46" s="195"/>
      <c r="SBY46" s="195"/>
      <c r="SBZ46" s="195"/>
      <c r="SCA46" s="195"/>
      <c r="SCB46" s="195"/>
      <c r="SCC46" s="195"/>
      <c r="SCD46" s="195"/>
      <c r="SCE46" s="195"/>
      <c r="SCF46" s="195"/>
      <c r="SCG46" s="195"/>
      <c r="SCH46" s="195"/>
      <c r="SCI46" s="195"/>
      <c r="SCJ46" s="195"/>
      <c r="SCK46" s="195"/>
      <c r="SCL46" s="195"/>
      <c r="SCM46" s="195"/>
      <c r="SCN46" s="195"/>
      <c r="SCO46" s="195"/>
      <c r="SCP46" s="195"/>
      <c r="SCQ46" s="195"/>
      <c r="SCR46" s="195"/>
      <c r="SCS46" s="195"/>
      <c r="SCT46" s="195"/>
      <c r="SCU46" s="195"/>
      <c r="SCV46" s="195"/>
      <c r="SCW46" s="195"/>
      <c r="SCX46" s="195"/>
      <c r="SCY46" s="195"/>
      <c r="SCZ46" s="195"/>
      <c r="SDA46" s="195"/>
      <c r="SDB46" s="195"/>
      <c r="SDC46" s="195"/>
      <c r="SDD46" s="195"/>
      <c r="SDE46" s="195"/>
      <c r="SDF46" s="195"/>
      <c r="SDG46" s="195"/>
      <c r="SDH46" s="195"/>
      <c r="SDI46" s="195"/>
      <c r="SDJ46" s="195"/>
      <c r="SDK46" s="195"/>
      <c r="SDL46" s="195"/>
      <c r="SDM46" s="195"/>
      <c r="SDN46" s="195"/>
      <c r="SDO46" s="195"/>
      <c r="SDP46" s="195"/>
      <c r="SDQ46" s="195"/>
      <c r="SDR46" s="195"/>
      <c r="SDS46" s="195"/>
      <c r="SDT46" s="195"/>
      <c r="SDU46" s="195"/>
      <c r="SDV46" s="195"/>
      <c r="SDW46" s="195"/>
      <c r="SDX46" s="195"/>
      <c r="SDY46" s="195"/>
      <c r="SDZ46" s="195"/>
      <c r="SEA46" s="195"/>
      <c r="SEB46" s="195"/>
      <c r="SEC46" s="195"/>
      <c r="SED46" s="195"/>
      <c r="SEE46" s="195"/>
      <c r="SEF46" s="195"/>
      <c r="SEG46" s="195"/>
      <c r="SEH46" s="195"/>
      <c r="SEI46" s="195"/>
      <c r="SEJ46" s="195"/>
      <c r="SEK46" s="195"/>
      <c r="SEL46" s="195"/>
      <c r="SEM46" s="195"/>
      <c r="SEN46" s="195"/>
      <c r="SEO46" s="195"/>
      <c r="SEP46" s="195"/>
      <c r="SEQ46" s="195"/>
      <c r="SER46" s="195"/>
      <c r="SES46" s="195"/>
      <c r="SET46" s="195"/>
      <c r="SEU46" s="195"/>
      <c r="SEV46" s="195"/>
      <c r="SEW46" s="195"/>
      <c r="SEX46" s="195"/>
      <c r="SEY46" s="195"/>
      <c r="SEZ46" s="195"/>
      <c r="SFA46" s="195"/>
      <c r="SFB46" s="195"/>
      <c r="SFC46" s="195"/>
      <c r="SFD46" s="195"/>
      <c r="SFE46" s="195"/>
      <c r="SFF46" s="195"/>
      <c r="SFG46" s="195"/>
      <c r="SFH46" s="195"/>
      <c r="SFI46" s="195"/>
      <c r="SFJ46" s="195"/>
      <c r="SFK46" s="195"/>
      <c r="SFL46" s="195"/>
      <c r="SFM46" s="195"/>
      <c r="SFN46" s="195"/>
      <c r="SFO46" s="195"/>
      <c r="SFP46" s="195"/>
      <c r="SFQ46" s="195"/>
      <c r="SFR46" s="195"/>
      <c r="SFS46" s="195"/>
      <c r="SFT46" s="195"/>
      <c r="SFU46" s="195"/>
      <c r="SFV46" s="195"/>
      <c r="SFW46" s="195"/>
      <c r="SFX46" s="195"/>
      <c r="SFY46" s="195"/>
      <c r="SFZ46" s="195"/>
      <c r="SGA46" s="195"/>
      <c r="SGB46" s="195"/>
      <c r="SGC46" s="195"/>
      <c r="SGD46" s="195"/>
      <c r="SGE46" s="195"/>
      <c r="SGF46" s="195"/>
      <c r="SGG46" s="195"/>
      <c r="SGH46" s="195"/>
      <c r="SGI46" s="195"/>
      <c r="SGJ46" s="195"/>
      <c r="SGK46" s="195"/>
      <c r="SGL46" s="195"/>
      <c r="SGM46" s="195"/>
      <c r="SGN46" s="195"/>
      <c r="SGO46" s="195"/>
      <c r="SGP46" s="195"/>
      <c r="SGQ46" s="195"/>
      <c r="SGR46" s="195"/>
      <c r="SGS46" s="195"/>
      <c r="SGT46" s="195"/>
      <c r="SGU46" s="195"/>
      <c r="SGV46" s="195"/>
      <c r="SGW46" s="195"/>
      <c r="SGX46" s="195"/>
      <c r="SGY46" s="195"/>
      <c r="SGZ46" s="195"/>
      <c r="SHA46" s="195"/>
      <c r="SHB46" s="195"/>
      <c r="SHC46" s="195"/>
      <c r="SHD46" s="195"/>
      <c r="SHE46" s="195"/>
      <c r="SHF46" s="195"/>
      <c r="SHG46" s="195"/>
      <c r="SHH46" s="195"/>
      <c r="SHI46" s="195"/>
      <c r="SHJ46" s="195"/>
      <c r="SHK46" s="195"/>
      <c r="SHL46" s="195"/>
      <c r="SHM46" s="195"/>
      <c r="SHN46" s="195"/>
      <c r="SHO46" s="195"/>
      <c r="SHP46" s="195"/>
      <c r="SHQ46" s="195"/>
      <c r="SHR46" s="195"/>
      <c r="SHS46" s="195"/>
      <c r="SHT46" s="195"/>
      <c r="SHU46" s="195"/>
      <c r="SHV46" s="195"/>
      <c r="SHW46" s="195"/>
      <c r="SHX46" s="195"/>
      <c r="SHY46" s="195"/>
      <c r="SHZ46" s="195"/>
      <c r="SIA46" s="195"/>
      <c r="SIB46" s="195"/>
      <c r="SIC46" s="195"/>
      <c r="SID46" s="195"/>
      <c r="SIE46" s="195"/>
      <c r="SIF46" s="195"/>
      <c r="SIG46" s="195"/>
      <c r="SIH46" s="195"/>
      <c r="SII46" s="195"/>
      <c r="SIJ46" s="195"/>
      <c r="SIK46" s="195"/>
      <c r="SIL46" s="195"/>
      <c r="SIM46" s="195"/>
      <c r="SIN46" s="195"/>
      <c r="SIO46" s="195"/>
      <c r="SIP46" s="195"/>
      <c r="SIQ46" s="195"/>
      <c r="SIR46" s="195"/>
      <c r="SIS46" s="195"/>
      <c r="SIT46" s="195"/>
      <c r="SIU46" s="195"/>
      <c r="SIV46" s="195"/>
      <c r="SIW46" s="195"/>
      <c r="SIX46" s="195"/>
      <c r="SIY46" s="195"/>
      <c r="SIZ46" s="195"/>
      <c r="SJA46" s="195"/>
      <c r="SJB46" s="195"/>
      <c r="SJC46" s="195"/>
      <c r="SJD46" s="195"/>
      <c r="SJE46" s="195"/>
      <c r="SJF46" s="195"/>
      <c r="SJG46" s="195"/>
      <c r="SJH46" s="195"/>
      <c r="SJI46" s="195"/>
      <c r="SJJ46" s="195"/>
      <c r="SJK46" s="195"/>
      <c r="SJL46" s="195"/>
      <c r="SJM46" s="195"/>
      <c r="SJN46" s="195"/>
      <c r="SJO46" s="195"/>
      <c r="SJP46" s="195"/>
      <c r="SJQ46" s="195"/>
      <c r="SJR46" s="195"/>
      <c r="SJS46" s="195"/>
      <c r="SJT46" s="195"/>
      <c r="SJU46" s="195"/>
      <c r="SJV46" s="195"/>
      <c r="SJW46" s="195"/>
      <c r="SJX46" s="195"/>
      <c r="SJY46" s="195"/>
      <c r="SJZ46" s="195"/>
      <c r="SKA46" s="195"/>
      <c r="SKB46" s="195"/>
      <c r="SKC46" s="195"/>
      <c r="SKD46" s="195"/>
      <c r="SKE46" s="195"/>
      <c r="SKF46" s="195"/>
      <c r="SKG46" s="195"/>
      <c r="SKH46" s="195"/>
      <c r="SKI46" s="195"/>
      <c r="SKJ46" s="195"/>
      <c r="SKK46" s="195"/>
      <c r="SKL46" s="195"/>
      <c r="SKM46" s="195"/>
      <c r="SKN46" s="195"/>
      <c r="SKO46" s="195"/>
      <c r="SKP46" s="195"/>
      <c r="SKQ46" s="195"/>
      <c r="SKR46" s="195"/>
      <c r="SKS46" s="195"/>
      <c r="SKT46" s="195"/>
      <c r="SKU46" s="195"/>
      <c r="SKV46" s="195"/>
      <c r="SKW46" s="195"/>
      <c r="SKX46" s="195"/>
      <c r="SKY46" s="195"/>
      <c r="SKZ46" s="195"/>
      <c r="SLA46" s="195"/>
      <c r="SLB46" s="195"/>
      <c r="SLC46" s="195"/>
      <c r="SLD46" s="195"/>
      <c r="SLE46" s="195"/>
      <c r="SLF46" s="195"/>
      <c r="SLG46" s="195"/>
      <c r="SLH46" s="195"/>
      <c r="SLI46" s="195"/>
      <c r="SLJ46" s="195"/>
      <c r="SLK46" s="195"/>
      <c r="SLL46" s="195"/>
      <c r="SLM46" s="195"/>
      <c r="SLN46" s="195"/>
      <c r="SLO46" s="195"/>
      <c r="SLP46" s="195"/>
      <c r="SLQ46" s="195"/>
      <c r="SLR46" s="195"/>
      <c r="SLS46" s="195"/>
      <c r="SLT46" s="195"/>
      <c r="SLU46" s="195"/>
      <c r="SLV46" s="195"/>
      <c r="SLW46" s="195"/>
      <c r="SLX46" s="195"/>
      <c r="SLY46" s="195"/>
      <c r="SLZ46" s="195"/>
      <c r="SMA46" s="195"/>
      <c r="SMB46" s="195"/>
      <c r="SMC46" s="195"/>
      <c r="SMD46" s="195"/>
      <c r="SME46" s="195"/>
      <c r="SMF46" s="195"/>
      <c r="SMG46" s="195"/>
      <c r="SMH46" s="195"/>
      <c r="SMI46" s="195"/>
      <c r="SMJ46" s="195"/>
      <c r="SMK46" s="195"/>
      <c r="SML46" s="195"/>
      <c r="SMM46" s="195"/>
      <c r="SMN46" s="195"/>
      <c r="SMO46" s="195"/>
      <c r="SMP46" s="195"/>
      <c r="SMQ46" s="195"/>
      <c r="SMR46" s="195"/>
      <c r="SMS46" s="195"/>
      <c r="SMT46" s="195"/>
      <c r="SMU46" s="195"/>
      <c r="SMV46" s="195"/>
      <c r="SMW46" s="195"/>
      <c r="SMX46" s="195"/>
      <c r="SMY46" s="195"/>
      <c r="SMZ46" s="195"/>
      <c r="SNA46" s="195"/>
      <c r="SNB46" s="195"/>
      <c r="SNC46" s="195"/>
      <c r="SND46" s="195"/>
      <c r="SNE46" s="195"/>
      <c r="SNF46" s="195"/>
      <c r="SNG46" s="195"/>
      <c r="SNH46" s="195"/>
      <c r="SNI46" s="195"/>
      <c r="SNJ46" s="195"/>
      <c r="SNK46" s="195"/>
      <c r="SNL46" s="195"/>
      <c r="SNM46" s="195"/>
      <c r="SNN46" s="195"/>
      <c r="SNO46" s="195"/>
      <c r="SNP46" s="195"/>
      <c r="SNQ46" s="195"/>
      <c r="SNR46" s="195"/>
      <c r="SNS46" s="195"/>
      <c r="SNT46" s="195"/>
      <c r="SNU46" s="195"/>
      <c r="SNV46" s="195"/>
      <c r="SNW46" s="195"/>
      <c r="SNX46" s="195"/>
      <c r="SNY46" s="195"/>
      <c r="SNZ46" s="195"/>
      <c r="SOA46" s="195"/>
      <c r="SOB46" s="195"/>
      <c r="SOC46" s="195"/>
      <c r="SOD46" s="195"/>
      <c r="SOE46" s="195"/>
      <c r="SOF46" s="195"/>
      <c r="SOG46" s="195"/>
      <c r="SOH46" s="195"/>
      <c r="SOI46" s="195"/>
      <c r="SOJ46" s="195"/>
      <c r="SOK46" s="195"/>
      <c r="SOL46" s="195"/>
      <c r="SOM46" s="195"/>
      <c r="SON46" s="195"/>
      <c r="SOO46" s="195"/>
      <c r="SOP46" s="195"/>
      <c r="SOQ46" s="195"/>
      <c r="SOR46" s="195"/>
      <c r="SOS46" s="195"/>
      <c r="SOT46" s="195"/>
      <c r="SOU46" s="195"/>
      <c r="SOV46" s="195"/>
      <c r="SOW46" s="195"/>
      <c r="SOX46" s="195"/>
      <c r="SOY46" s="195"/>
      <c r="SOZ46" s="195"/>
      <c r="SPA46" s="195"/>
      <c r="SPB46" s="195"/>
      <c r="SPC46" s="195"/>
      <c r="SPD46" s="195"/>
      <c r="SPE46" s="195"/>
      <c r="SPF46" s="195"/>
      <c r="SPG46" s="195"/>
      <c r="SPH46" s="195"/>
      <c r="SPI46" s="195"/>
      <c r="SPJ46" s="195"/>
      <c r="SPK46" s="195"/>
      <c r="SPL46" s="195"/>
      <c r="SPM46" s="195"/>
      <c r="SPN46" s="195"/>
      <c r="SPO46" s="195"/>
      <c r="SPP46" s="195"/>
      <c r="SPQ46" s="195"/>
      <c r="SPR46" s="195"/>
      <c r="SPS46" s="195"/>
      <c r="SPT46" s="195"/>
      <c r="SPU46" s="195"/>
      <c r="SPV46" s="195"/>
      <c r="SPW46" s="195"/>
      <c r="SPX46" s="195"/>
      <c r="SPY46" s="195"/>
      <c r="SPZ46" s="195"/>
      <c r="SQA46" s="195"/>
      <c r="SQB46" s="195"/>
      <c r="SQC46" s="195"/>
      <c r="SQD46" s="195"/>
      <c r="SQE46" s="195"/>
      <c r="SQF46" s="195"/>
      <c r="SQG46" s="195"/>
      <c r="SQH46" s="195"/>
      <c r="SQI46" s="195"/>
      <c r="SQJ46" s="195"/>
      <c r="SQK46" s="195"/>
      <c r="SQL46" s="195"/>
      <c r="SQM46" s="195"/>
      <c r="SQN46" s="195"/>
      <c r="SQO46" s="195"/>
      <c r="SQP46" s="195"/>
      <c r="SQQ46" s="195"/>
      <c r="SQR46" s="195"/>
      <c r="SQS46" s="195"/>
      <c r="SQT46" s="195"/>
      <c r="SQU46" s="195"/>
      <c r="SQV46" s="195"/>
      <c r="SQW46" s="195"/>
      <c r="SQX46" s="195"/>
      <c r="SQY46" s="195"/>
      <c r="SQZ46" s="195"/>
      <c r="SRA46" s="195"/>
      <c r="SRB46" s="195"/>
      <c r="SRC46" s="195"/>
      <c r="SRD46" s="195"/>
      <c r="SRE46" s="195"/>
      <c r="SRF46" s="195"/>
      <c r="SRG46" s="195"/>
      <c r="SRH46" s="195"/>
      <c r="SRI46" s="195"/>
      <c r="SRJ46" s="195"/>
      <c r="SRK46" s="195"/>
      <c r="SRL46" s="195"/>
      <c r="SRM46" s="195"/>
      <c r="SRN46" s="195"/>
      <c r="SRO46" s="195"/>
      <c r="SRP46" s="195"/>
      <c r="SRQ46" s="195"/>
      <c r="SRR46" s="195"/>
      <c r="SRS46" s="195"/>
      <c r="SRT46" s="195"/>
      <c r="SRU46" s="195"/>
      <c r="SRV46" s="195"/>
      <c r="SRW46" s="195"/>
      <c r="SRX46" s="195"/>
      <c r="SRY46" s="195"/>
      <c r="SRZ46" s="195"/>
      <c r="SSA46" s="195"/>
      <c r="SSB46" s="195"/>
      <c r="SSC46" s="195"/>
      <c r="SSD46" s="195"/>
      <c r="SSE46" s="195"/>
      <c r="SSF46" s="195"/>
      <c r="SSG46" s="195"/>
      <c r="SSH46" s="195"/>
      <c r="SSI46" s="195"/>
      <c r="SSJ46" s="195"/>
      <c r="SSK46" s="195"/>
      <c r="SSL46" s="195"/>
      <c r="SSM46" s="195"/>
      <c r="SSN46" s="195"/>
      <c r="SSO46" s="195"/>
      <c r="SSP46" s="195"/>
      <c r="SSQ46" s="195"/>
      <c r="SSR46" s="195"/>
      <c r="SSS46" s="195"/>
      <c r="SST46" s="195"/>
      <c r="SSU46" s="195"/>
      <c r="SSV46" s="195"/>
      <c r="SSW46" s="195"/>
      <c r="SSX46" s="195"/>
      <c r="SSY46" s="195"/>
      <c r="SSZ46" s="195"/>
      <c r="STA46" s="195"/>
      <c r="STB46" s="195"/>
      <c r="STC46" s="195"/>
      <c r="STD46" s="195"/>
      <c r="STE46" s="195"/>
      <c r="STF46" s="195"/>
      <c r="STG46" s="195"/>
      <c r="STH46" s="195"/>
      <c r="STI46" s="195"/>
      <c r="STJ46" s="195"/>
      <c r="STK46" s="195"/>
      <c r="STL46" s="195"/>
      <c r="STM46" s="195"/>
      <c r="STN46" s="195"/>
      <c r="STO46" s="195"/>
      <c r="STP46" s="195"/>
      <c r="STQ46" s="195"/>
      <c r="STR46" s="195"/>
      <c r="STS46" s="195"/>
      <c r="STT46" s="195"/>
      <c r="STU46" s="195"/>
      <c r="STV46" s="195"/>
      <c r="STW46" s="195"/>
      <c r="STX46" s="195"/>
      <c r="STY46" s="195"/>
      <c r="STZ46" s="195"/>
      <c r="SUA46" s="195"/>
      <c r="SUB46" s="195"/>
      <c r="SUC46" s="195"/>
      <c r="SUD46" s="195"/>
      <c r="SUE46" s="195"/>
      <c r="SUF46" s="195"/>
      <c r="SUG46" s="195"/>
      <c r="SUH46" s="195"/>
      <c r="SUI46" s="195"/>
      <c r="SUJ46" s="195"/>
      <c r="SUK46" s="195"/>
      <c r="SUL46" s="195"/>
      <c r="SUM46" s="195"/>
      <c r="SUN46" s="195"/>
      <c r="SUO46" s="195"/>
      <c r="SUP46" s="195"/>
      <c r="SUQ46" s="195"/>
      <c r="SUR46" s="195"/>
      <c r="SUS46" s="195"/>
      <c r="SUT46" s="195"/>
      <c r="SUU46" s="195"/>
      <c r="SUV46" s="195"/>
      <c r="SUW46" s="195"/>
      <c r="SUX46" s="195"/>
      <c r="SUY46" s="195"/>
      <c r="SUZ46" s="195"/>
      <c r="SVA46" s="195"/>
      <c r="SVB46" s="195"/>
      <c r="SVC46" s="195"/>
      <c r="SVD46" s="195"/>
      <c r="SVE46" s="195"/>
      <c r="SVF46" s="195"/>
      <c r="SVG46" s="195"/>
      <c r="SVH46" s="195"/>
      <c r="SVI46" s="195"/>
      <c r="SVJ46" s="195"/>
      <c r="SVK46" s="195"/>
      <c r="SVL46" s="195"/>
      <c r="SVM46" s="195"/>
      <c r="SVN46" s="195"/>
      <c r="SVO46" s="195"/>
      <c r="SVP46" s="195"/>
      <c r="SVQ46" s="195"/>
      <c r="SVR46" s="195"/>
      <c r="SVS46" s="195"/>
      <c r="SVT46" s="195"/>
      <c r="SVU46" s="195"/>
      <c r="SVV46" s="195"/>
      <c r="SVW46" s="195"/>
      <c r="SVX46" s="195"/>
      <c r="SVY46" s="195"/>
      <c r="SVZ46" s="195"/>
      <c r="SWA46" s="195"/>
      <c r="SWB46" s="195"/>
      <c r="SWC46" s="195"/>
      <c r="SWD46" s="195"/>
      <c r="SWE46" s="195"/>
      <c r="SWF46" s="195"/>
      <c r="SWG46" s="195"/>
      <c r="SWH46" s="195"/>
      <c r="SWI46" s="195"/>
      <c r="SWJ46" s="195"/>
      <c r="SWK46" s="195"/>
      <c r="SWL46" s="195"/>
      <c r="SWM46" s="195"/>
      <c r="SWN46" s="195"/>
      <c r="SWO46" s="195"/>
      <c r="SWP46" s="195"/>
      <c r="SWQ46" s="195"/>
      <c r="SWR46" s="195"/>
      <c r="SWS46" s="195"/>
      <c r="SWT46" s="195"/>
      <c r="SWU46" s="195"/>
      <c r="SWV46" s="195"/>
      <c r="SWW46" s="195"/>
      <c r="SWX46" s="195"/>
      <c r="SWY46" s="195"/>
      <c r="SWZ46" s="195"/>
      <c r="SXA46" s="195"/>
      <c r="SXB46" s="195"/>
      <c r="SXC46" s="195"/>
      <c r="SXD46" s="195"/>
      <c r="SXE46" s="195"/>
      <c r="SXF46" s="195"/>
      <c r="SXG46" s="195"/>
      <c r="SXH46" s="195"/>
      <c r="SXI46" s="195"/>
      <c r="SXJ46" s="195"/>
      <c r="SXK46" s="195"/>
      <c r="SXL46" s="195"/>
      <c r="SXM46" s="195"/>
      <c r="SXN46" s="195"/>
      <c r="SXO46" s="195"/>
      <c r="SXP46" s="195"/>
      <c r="SXQ46" s="195"/>
      <c r="SXR46" s="195"/>
      <c r="SXS46" s="195"/>
      <c r="SXT46" s="195"/>
      <c r="SXU46" s="195"/>
      <c r="SXV46" s="195"/>
      <c r="SXW46" s="195"/>
      <c r="SXX46" s="195"/>
      <c r="SXY46" s="195"/>
      <c r="SXZ46" s="195"/>
      <c r="SYA46" s="195"/>
      <c r="SYB46" s="195"/>
      <c r="SYC46" s="195"/>
      <c r="SYD46" s="195"/>
      <c r="SYE46" s="195"/>
      <c r="SYF46" s="195"/>
      <c r="SYG46" s="195"/>
      <c r="SYH46" s="195"/>
      <c r="SYI46" s="195"/>
      <c r="SYJ46" s="195"/>
      <c r="SYK46" s="195"/>
      <c r="SYL46" s="195"/>
      <c r="SYM46" s="195"/>
      <c r="SYN46" s="195"/>
      <c r="SYO46" s="195"/>
      <c r="SYP46" s="195"/>
      <c r="SYQ46" s="195"/>
      <c r="SYR46" s="195"/>
      <c r="SYS46" s="195"/>
      <c r="SYT46" s="195"/>
      <c r="SYU46" s="195"/>
      <c r="SYV46" s="195"/>
      <c r="SYW46" s="195"/>
      <c r="SYX46" s="195"/>
      <c r="SYY46" s="195"/>
      <c r="SYZ46" s="195"/>
      <c r="SZA46" s="195"/>
      <c r="SZB46" s="195"/>
      <c r="SZC46" s="195"/>
      <c r="SZD46" s="195"/>
      <c r="SZE46" s="195"/>
      <c r="SZF46" s="195"/>
      <c r="SZG46" s="195"/>
      <c r="SZH46" s="195"/>
      <c r="SZI46" s="195"/>
      <c r="SZJ46" s="195"/>
      <c r="SZK46" s="195"/>
      <c r="SZL46" s="195"/>
      <c r="SZM46" s="195"/>
      <c r="SZN46" s="195"/>
      <c r="SZO46" s="195"/>
      <c r="SZP46" s="195"/>
      <c r="SZQ46" s="195"/>
      <c r="SZR46" s="195"/>
      <c r="SZS46" s="195"/>
      <c r="SZT46" s="195"/>
      <c r="SZU46" s="195"/>
      <c r="SZV46" s="195"/>
      <c r="SZW46" s="195"/>
      <c r="SZX46" s="195"/>
      <c r="SZY46" s="195"/>
      <c r="SZZ46" s="195"/>
      <c r="TAA46" s="195"/>
      <c r="TAB46" s="195"/>
      <c r="TAC46" s="195"/>
      <c r="TAD46" s="195"/>
      <c r="TAE46" s="195"/>
      <c r="TAF46" s="195"/>
      <c r="TAG46" s="195"/>
      <c r="TAH46" s="195"/>
      <c r="TAI46" s="195"/>
      <c r="TAJ46" s="195"/>
      <c r="TAK46" s="195"/>
      <c r="TAL46" s="195"/>
      <c r="TAM46" s="195"/>
      <c r="TAN46" s="195"/>
      <c r="TAO46" s="195"/>
      <c r="TAP46" s="195"/>
      <c r="TAQ46" s="195"/>
      <c r="TAR46" s="195"/>
      <c r="TAS46" s="195"/>
      <c r="TAT46" s="195"/>
      <c r="TAU46" s="195"/>
      <c r="TAV46" s="195"/>
      <c r="TAW46" s="195"/>
      <c r="TAX46" s="195"/>
      <c r="TAY46" s="195"/>
      <c r="TAZ46" s="195"/>
      <c r="TBA46" s="195"/>
      <c r="TBB46" s="195"/>
      <c r="TBC46" s="195"/>
      <c r="TBD46" s="195"/>
      <c r="TBE46" s="195"/>
      <c r="TBF46" s="195"/>
      <c r="TBG46" s="195"/>
      <c r="TBH46" s="195"/>
      <c r="TBI46" s="195"/>
      <c r="TBJ46" s="195"/>
      <c r="TBK46" s="195"/>
      <c r="TBL46" s="195"/>
      <c r="TBM46" s="195"/>
      <c r="TBN46" s="195"/>
      <c r="TBO46" s="195"/>
      <c r="TBP46" s="195"/>
      <c r="TBQ46" s="195"/>
      <c r="TBR46" s="195"/>
      <c r="TBS46" s="195"/>
      <c r="TBT46" s="195"/>
      <c r="TBU46" s="195"/>
      <c r="TBV46" s="195"/>
      <c r="TBW46" s="195"/>
      <c r="TBX46" s="195"/>
      <c r="TBY46" s="195"/>
      <c r="TBZ46" s="195"/>
      <c r="TCA46" s="195"/>
      <c r="TCB46" s="195"/>
      <c r="TCC46" s="195"/>
      <c r="TCD46" s="195"/>
      <c r="TCE46" s="195"/>
      <c r="TCF46" s="195"/>
      <c r="TCG46" s="195"/>
      <c r="TCH46" s="195"/>
      <c r="TCI46" s="195"/>
      <c r="TCJ46" s="195"/>
      <c r="TCK46" s="195"/>
      <c r="TCL46" s="195"/>
      <c r="TCM46" s="195"/>
      <c r="TCN46" s="195"/>
      <c r="TCO46" s="195"/>
      <c r="TCP46" s="195"/>
      <c r="TCQ46" s="195"/>
      <c r="TCR46" s="195"/>
      <c r="TCS46" s="195"/>
      <c r="TCT46" s="195"/>
      <c r="TCU46" s="195"/>
      <c r="TCV46" s="195"/>
      <c r="TCW46" s="195"/>
      <c r="TCX46" s="195"/>
      <c r="TCY46" s="195"/>
      <c r="TCZ46" s="195"/>
      <c r="TDA46" s="195"/>
      <c r="TDB46" s="195"/>
      <c r="TDC46" s="195"/>
      <c r="TDD46" s="195"/>
      <c r="TDE46" s="195"/>
      <c r="TDF46" s="195"/>
      <c r="TDG46" s="195"/>
      <c r="TDH46" s="195"/>
      <c r="TDI46" s="195"/>
      <c r="TDJ46" s="195"/>
      <c r="TDK46" s="195"/>
      <c r="TDL46" s="195"/>
      <c r="TDM46" s="195"/>
      <c r="TDN46" s="195"/>
      <c r="TDO46" s="195"/>
      <c r="TDP46" s="195"/>
      <c r="TDQ46" s="195"/>
      <c r="TDR46" s="195"/>
      <c r="TDS46" s="195"/>
      <c r="TDT46" s="195"/>
      <c r="TDU46" s="195"/>
      <c r="TDV46" s="195"/>
      <c r="TDW46" s="195"/>
      <c r="TDX46" s="195"/>
      <c r="TDY46" s="195"/>
      <c r="TDZ46" s="195"/>
      <c r="TEA46" s="195"/>
      <c r="TEB46" s="195"/>
      <c r="TEC46" s="195"/>
      <c r="TED46" s="195"/>
      <c r="TEE46" s="195"/>
      <c r="TEF46" s="195"/>
      <c r="TEG46" s="195"/>
      <c r="TEH46" s="195"/>
      <c r="TEI46" s="195"/>
      <c r="TEJ46" s="195"/>
      <c r="TEK46" s="195"/>
      <c r="TEL46" s="195"/>
      <c r="TEM46" s="195"/>
      <c r="TEN46" s="195"/>
      <c r="TEO46" s="195"/>
      <c r="TEP46" s="195"/>
      <c r="TEQ46" s="195"/>
      <c r="TER46" s="195"/>
      <c r="TES46" s="195"/>
      <c r="TET46" s="195"/>
      <c r="TEU46" s="195"/>
      <c r="TEV46" s="195"/>
      <c r="TEW46" s="195"/>
      <c r="TEX46" s="195"/>
      <c r="TEY46" s="195"/>
      <c r="TEZ46" s="195"/>
      <c r="TFA46" s="195"/>
      <c r="TFB46" s="195"/>
      <c r="TFC46" s="195"/>
      <c r="TFD46" s="195"/>
      <c r="TFE46" s="195"/>
      <c r="TFF46" s="195"/>
      <c r="TFG46" s="195"/>
      <c r="TFH46" s="195"/>
      <c r="TFI46" s="195"/>
      <c r="TFJ46" s="195"/>
      <c r="TFK46" s="195"/>
      <c r="TFL46" s="195"/>
      <c r="TFM46" s="195"/>
      <c r="TFN46" s="195"/>
      <c r="TFO46" s="195"/>
      <c r="TFP46" s="195"/>
      <c r="TFQ46" s="195"/>
      <c r="TFR46" s="195"/>
      <c r="TFS46" s="195"/>
      <c r="TFT46" s="195"/>
      <c r="TFU46" s="195"/>
      <c r="TFV46" s="195"/>
      <c r="TFW46" s="195"/>
      <c r="TFX46" s="195"/>
      <c r="TFY46" s="195"/>
      <c r="TFZ46" s="195"/>
      <c r="TGA46" s="195"/>
      <c r="TGB46" s="195"/>
      <c r="TGC46" s="195"/>
      <c r="TGD46" s="195"/>
      <c r="TGE46" s="195"/>
      <c r="TGF46" s="195"/>
      <c r="TGG46" s="195"/>
      <c r="TGH46" s="195"/>
      <c r="TGI46" s="195"/>
      <c r="TGJ46" s="195"/>
      <c r="TGK46" s="195"/>
      <c r="TGL46" s="195"/>
      <c r="TGM46" s="195"/>
      <c r="TGN46" s="195"/>
      <c r="TGO46" s="195"/>
      <c r="TGP46" s="195"/>
      <c r="TGQ46" s="195"/>
      <c r="TGR46" s="195"/>
      <c r="TGS46" s="195"/>
      <c r="TGT46" s="195"/>
      <c r="TGU46" s="195"/>
      <c r="TGV46" s="195"/>
      <c r="TGW46" s="195"/>
      <c r="TGX46" s="195"/>
      <c r="TGY46" s="195"/>
      <c r="TGZ46" s="195"/>
      <c r="THA46" s="195"/>
      <c r="THB46" s="195"/>
      <c r="THC46" s="195"/>
      <c r="THD46" s="195"/>
      <c r="THE46" s="195"/>
      <c r="THF46" s="195"/>
      <c r="THG46" s="195"/>
      <c r="THH46" s="195"/>
      <c r="THI46" s="195"/>
      <c r="THJ46" s="195"/>
      <c r="THK46" s="195"/>
      <c r="THL46" s="195"/>
      <c r="THM46" s="195"/>
      <c r="THN46" s="195"/>
      <c r="THO46" s="195"/>
      <c r="THP46" s="195"/>
      <c r="THQ46" s="195"/>
      <c r="THR46" s="195"/>
      <c r="THS46" s="195"/>
      <c r="THT46" s="195"/>
      <c r="THU46" s="195"/>
      <c r="THV46" s="195"/>
      <c r="THW46" s="195"/>
      <c r="THX46" s="195"/>
      <c r="THY46" s="195"/>
      <c r="THZ46" s="195"/>
      <c r="TIA46" s="195"/>
      <c r="TIB46" s="195"/>
      <c r="TIC46" s="195"/>
      <c r="TID46" s="195"/>
      <c r="TIE46" s="195"/>
      <c r="TIF46" s="195"/>
      <c r="TIG46" s="195"/>
      <c r="TIH46" s="195"/>
      <c r="TII46" s="195"/>
      <c r="TIJ46" s="195"/>
      <c r="TIK46" s="195"/>
      <c r="TIL46" s="195"/>
      <c r="TIM46" s="195"/>
      <c r="TIN46" s="195"/>
      <c r="TIO46" s="195"/>
      <c r="TIP46" s="195"/>
      <c r="TIQ46" s="195"/>
      <c r="TIR46" s="195"/>
      <c r="TIS46" s="195"/>
      <c r="TIT46" s="195"/>
      <c r="TIU46" s="195"/>
      <c r="TIV46" s="195"/>
      <c r="TIW46" s="195"/>
      <c r="TIX46" s="195"/>
      <c r="TIY46" s="195"/>
      <c r="TIZ46" s="195"/>
      <c r="TJA46" s="195"/>
      <c r="TJB46" s="195"/>
      <c r="TJC46" s="195"/>
      <c r="TJD46" s="195"/>
      <c r="TJE46" s="195"/>
      <c r="TJF46" s="195"/>
      <c r="TJG46" s="195"/>
      <c r="TJH46" s="195"/>
      <c r="TJI46" s="195"/>
      <c r="TJJ46" s="195"/>
      <c r="TJK46" s="195"/>
      <c r="TJL46" s="195"/>
      <c r="TJM46" s="195"/>
      <c r="TJN46" s="195"/>
      <c r="TJO46" s="195"/>
      <c r="TJP46" s="195"/>
      <c r="TJQ46" s="195"/>
      <c r="TJR46" s="195"/>
      <c r="TJS46" s="195"/>
      <c r="TJT46" s="195"/>
      <c r="TJU46" s="195"/>
      <c r="TJV46" s="195"/>
      <c r="TJW46" s="195"/>
      <c r="TJX46" s="195"/>
      <c r="TJY46" s="195"/>
      <c r="TJZ46" s="195"/>
      <c r="TKA46" s="195"/>
      <c r="TKB46" s="195"/>
      <c r="TKC46" s="195"/>
      <c r="TKD46" s="195"/>
      <c r="TKE46" s="195"/>
      <c r="TKF46" s="195"/>
      <c r="TKG46" s="195"/>
      <c r="TKH46" s="195"/>
      <c r="TKI46" s="195"/>
      <c r="TKJ46" s="195"/>
      <c r="TKK46" s="195"/>
      <c r="TKL46" s="195"/>
      <c r="TKM46" s="195"/>
      <c r="TKN46" s="195"/>
      <c r="TKO46" s="195"/>
      <c r="TKP46" s="195"/>
      <c r="TKQ46" s="195"/>
      <c r="TKR46" s="195"/>
      <c r="TKS46" s="195"/>
      <c r="TKT46" s="195"/>
      <c r="TKU46" s="195"/>
      <c r="TKV46" s="195"/>
      <c r="TKW46" s="195"/>
      <c r="TKX46" s="195"/>
      <c r="TKY46" s="195"/>
      <c r="TKZ46" s="195"/>
      <c r="TLA46" s="195"/>
      <c r="TLB46" s="195"/>
      <c r="TLC46" s="195"/>
      <c r="TLD46" s="195"/>
      <c r="TLE46" s="195"/>
      <c r="TLF46" s="195"/>
      <c r="TLG46" s="195"/>
      <c r="TLH46" s="195"/>
      <c r="TLI46" s="195"/>
      <c r="TLJ46" s="195"/>
      <c r="TLK46" s="195"/>
      <c r="TLL46" s="195"/>
      <c r="TLM46" s="195"/>
      <c r="TLN46" s="195"/>
      <c r="TLO46" s="195"/>
      <c r="TLP46" s="195"/>
      <c r="TLQ46" s="195"/>
      <c r="TLR46" s="195"/>
      <c r="TLS46" s="195"/>
      <c r="TLT46" s="195"/>
      <c r="TLU46" s="195"/>
      <c r="TLV46" s="195"/>
      <c r="TLW46" s="195"/>
      <c r="TLX46" s="195"/>
      <c r="TLY46" s="195"/>
      <c r="TLZ46" s="195"/>
      <c r="TMA46" s="195"/>
      <c r="TMB46" s="195"/>
      <c r="TMC46" s="195"/>
      <c r="TMD46" s="195"/>
      <c r="TME46" s="195"/>
      <c r="TMF46" s="195"/>
      <c r="TMG46" s="195"/>
      <c r="TMH46" s="195"/>
      <c r="TMI46" s="195"/>
      <c r="TMJ46" s="195"/>
      <c r="TMK46" s="195"/>
      <c r="TML46" s="195"/>
      <c r="TMM46" s="195"/>
      <c r="TMN46" s="195"/>
      <c r="TMO46" s="195"/>
      <c r="TMP46" s="195"/>
      <c r="TMQ46" s="195"/>
      <c r="TMR46" s="195"/>
      <c r="TMS46" s="195"/>
      <c r="TMT46" s="195"/>
      <c r="TMU46" s="195"/>
      <c r="TMV46" s="195"/>
      <c r="TMW46" s="195"/>
      <c r="TMX46" s="195"/>
      <c r="TMY46" s="195"/>
      <c r="TMZ46" s="195"/>
      <c r="TNA46" s="195"/>
      <c r="TNB46" s="195"/>
      <c r="TNC46" s="195"/>
      <c r="TND46" s="195"/>
      <c r="TNE46" s="195"/>
      <c r="TNF46" s="195"/>
      <c r="TNG46" s="195"/>
      <c r="TNH46" s="195"/>
      <c r="TNI46" s="195"/>
      <c r="TNJ46" s="195"/>
      <c r="TNK46" s="195"/>
      <c r="TNL46" s="195"/>
      <c r="TNM46" s="195"/>
      <c r="TNN46" s="195"/>
      <c r="TNO46" s="195"/>
      <c r="TNP46" s="195"/>
      <c r="TNQ46" s="195"/>
      <c r="TNR46" s="195"/>
      <c r="TNS46" s="195"/>
      <c r="TNT46" s="195"/>
      <c r="TNU46" s="195"/>
      <c r="TNV46" s="195"/>
      <c r="TNW46" s="195"/>
      <c r="TNX46" s="195"/>
      <c r="TNY46" s="195"/>
      <c r="TNZ46" s="195"/>
      <c r="TOA46" s="195"/>
      <c r="TOB46" s="195"/>
      <c r="TOC46" s="195"/>
      <c r="TOD46" s="195"/>
      <c r="TOE46" s="195"/>
      <c r="TOF46" s="195"/>
      <c r="TOG46" s="195"/>
      <c r="TOH46" s="195"/>
      <c r="TOI46" s="195"/>
      <c r="TOJ46" s="195"/>
      <c r="TOK46" s="195"/>
      <c r="TOL46" s="195"/>
      <c r="TOM46" s="195"/>
      <c r="TON46" s="195"/>
      <c r="TOO46" s="195"/>
      <c r="TOP46" s="195"/>
      <c r="TOQ46" s="195"/>
      <c r="TOR46" s="195"/>
      <c r="TOS46" s="195"/>
      <c r="TOT46" s="195"/>
      <c r="TOU46" s="195"/>
      <c r="TOV46" s="195"/>
      <c r="TOW46" s="195"/>
      <c r="TOX46" s="195"/>
      <c r="TOY46" s="195"/>
      <c r="TOZ46" s="195"/>
      <c r="TPA46" s="195"/>
      <c r="TPB46" s="195"/>
      <c r="TPC46" s="195"/>
      <c r="TPD46" s="195"/>
      <c r="TPE46" s="195"/>
      <c r="TPF46" s="195"/>
      <c r="TPG46" s="195"/>
      <c r="TPH46" s="195"/>
      <c r="TPI46" s="195"/>
      <c r="TPJ46" s="195"/>
      <c r="TPK46" s="195"/>
      <c r="TPL46" s="195"/>
      <c r="TPM46" s="195"/>
      <c r="TPN46" s="195"/>
      <c r="TPO46" s="195"/>
      <c r="TPP46" s="195"/>
      <c r="TPQ46" s="195"/>
      <c r="TPR46" s="195"/>
      <c r="TPS46" s="195"/>
      <c r="TPT46" s="195"/>
      <c r="TPU46" s="195"/>
      <c r="TPV46" s="195"/>
      <c r="TPW46" s="195"/>
      <c r="TPX46" s="195"/>
      <c r="TPY46" s="195"/>
      <c r="TPZ46" s="195"/>
      <c r="TQA46" s="195"/>
      <c r="TQB46" s="195"/>
      <c r="TQC46" s="195"/>
      <c r="TQD46" s="195"/>
      <c r="TQE46" s="195"/>
      <c r="TQF46" s="195"/>
      <c r="TQG46" s="195"/>
      <c r="TQH46" s="195"/>
      <c r="TQI46" s="195"/>
      <c r="TQJ46" s="195"/>
      <c r="TQK46" s="195"/>
      <c r="TQL46" s="195"/>
      <c r="TQM46" s="195"/>
      <c r="TQN46" s="195"/>
      <c r="TQO46" s="195"/>
      <c r="TQP46" s="195"/>
      <c r="TQQ46" s="195"/>
      <c r="TQR46" s="195"/>
      <c r="TQS46" s="195"/>
      <c r="TQT46" s="195"/>
      <c r="TQU46" s="195"/>
      <c r="TQV46" s="195"/>
      <c r="TQW46" s="195"/>
      <c r="TQX46" s="195"/>
      <c r="TQY46" s="195"/>
      <c r="TQZ46" s="195"/>
      <c r="TRA46" s="195"/>
      <c r="TRB46" s="195"/>
      <c r="TRC46" s="195"/>
      <c r="TRD46" s="195"/>
      <c r="TRE46" s="195"/>
      <c r="TRF46" s="195"/>
      <c r="TRG46" s="195"/>
      <c r="TRH46" s="195"/>
      <c r="TRI46" s="195"/>
      <c r="TRJ46" s="195"/>
      <c r="TRK46" s="195"/>
      <c r="TRL46" s="195"/>
      <c r="TRM46" s="195"/>
      <c r="TRN46" s="195"/>
      <c r="TRO46" s="195"/>
      <c r="TRP46" s="195"/>
      <c r="TRQ46" s="195"/>
      <c r="TRR46" s="195"/>
      <c r="TRS46" s="195"/>
      <c r="TRT46" s="195"/>
      <c r="TRU46" s="195"/>
      <c r="TRV46" s="195"/>
      <c r="TRW46" s="195"/>
      <c r="TRX46" s="195"/>
      <c r="TRY46" s="195"/>
      <c r="TRZ46" s="195"/>
      <c r="TSA46" s="195"/>
      <c r="TSB46" s="195"/>
      <c r="TSC46" s="195"/>
      <c r="TSD46" s="195"/>
      <c r="TSE46" s="195"/>
      <c r="TSF46" s="195"/>
      <c r="TSG46" s="195"/>
      <c r="TSH46" s="195"/>
      <c r="TSI46" s="195"/>
      <c r="TSJ46" s="195"/>
      <c r="TSK46" s="195"/>
      <c r="TSL46" s="195"/>
      <c r="TSM46" s="195"/>
      <c r="TSN46" s="195"/>
      <c r="TSO46" s="195"/>
      <c r="TSP46" s="195"/>
      <c r="TSQ46" s="195"/>
      <c r="TSR46" s="195"/>
      <c r="TSS46" s="195"/>
      <c r="TST46" s="195"/>
      <c r="TSU46" s="195"/>
      <c r="TSV46" s="195"/>
      <c r="TSW46" s="195"/>
      <c r="TSX46" s="195"/>
      <c r="TSY46" s="195"/>
      <c r="TSZ46" s="195"/>
      <c r="TTA46" s="195"/>
      <c r="TTB46" s="195"/>
      <c r="TTC46" s="195"/>
      <c r="TTD46" s="195"/>
      <c r="TTE46" s="195"/>
      <c r="TTF46" s="195"/>
      <c r="TTG46" s="195"/>
      <c r="TTH46" s="195"/>
      <c r="TTI46" s="195"/>
      <c r="TTJ46" s="195"/>
      <c r="TTK46" s="195"/>
      <c r="TTL46" s="195"/>
      <c r="TTM46" s="195"/>
      <c r="TTN46" s="195"/>
      <c r="TTO46" s="195"/>
      <c r="TTP46" s="195"/>
      <c r="TTQ46" s="195"/>
      <c r="TTR46" s="195"/>
      <c r="TTS46" s="195"/>
      <c r="TTT46" s="195"/>
      <c r="TTU46" s="195"/>
      <c r="TTV46" s="195"/>
      <c r="TTW46" s="195"/>
      <c r="TTX46" s="195"/>
      <c r="TTY46" s="195"/>
      <c r="TTZ46" s="195"/>
      <c r="TUA46" s="195"/>
      <c r="TUB46" s="195"/>
      <c r="TUC46" s="195"/>
      <c r="TUD46" s="195"/>
      <c r="TUE46" s="195"/>
      <c r="TUF46" s="195"/>
      <c r="TUG46" s="195"/>
      <c r="TUH46" s="195"/>
      <c r="TUI46" s="195"/>
      <c r="TUJ46" s="195"/>
      <c r="TUK46" s="195"/>
      <c r="TUL46" s="195"/>
      <c r="TUM46" s="195"/>
      <c r="TUN46" s="195"/>
      <c r="TUO46" s="195"/>
      <c r="TUP46" s="195"/>
      <c r="TUQ46" s="195"/>
      <c r="TUR46" s="195"/>
      <c r="TUS46" s="195"/>
      <c r="TUT46" s="195"/>
      <c r="TUU46" s="195"/>
      <c r="TUV46" s="195"/>
      <c r="TUW46" s="195"/>
      <c r="TUX46" s="195"/>
      <c r="TUY46" s="195"/>
      <c r="TUZ46" s="195"/>
      <c r="TVA46" s="195"/>
      <c r="TVB46" s="195"/>
      <c r="TVC46" s="195"/>
      <c r="TVD46" s="195"/>
      <c r="TVE46" s="195"/>
      <c r="TVF46" s="195"/>
      <c r="TVG46" s="195"/>
      <c r="TVH46" s="195"/>
      <c r="TVI46" s="195"/>
      <c r="TVJ46" s="195"/>
      <c r="TVK46" s="195"/>
      <c r="TVL46" s="195"/>
      <c r="TVM46" s="195"/>
      <c r="TVN46" s="195"/>
      <c r="TVO46" s="195"/>
      <c r="TVP46" s="195"/>
      <c r="TVQ46" s="195"/>
      <c r="TVR46" s="195"/>
      <c r="TVS46" s="195"/>
      <c r="TVT46" s="195"/>
      <c r="TVU46" s="195"/>
      <c r="TVV46" s="195"/>
      <c r="TVW46" s="195"/>
      <c r="TVX46" s="195"/>
      <c r="TVY46" s="195"/>
      <c r="TVZ46" s="195"/>
      <c r="TWA46" s="195"/>
      <c r="TWB46" s="195"/>
      <c r="TWC46" s="195"/>
      <c r="TWD46" s="195"/>
      <c r="TWE46" s="195"/>
      <c r="TWF46" s="195"/>
      <c r="TWG46" s="195"/>
      <c r="TWH46" s="195"/>
      <c r="TWI46" s="195"/>
      <c r="TWJ46" s="195"/>
      <c r="TWK46" s="195"/>
      <c r="TWL46" s="195"/>
      <c r="TWM46" s="195"/>
      <c r="TWN46" s="195"/>
      <c r="TWO46" s="195"/>
      <c r="TWP46" s="195"/>
      <c r="TWQ46" s="195"/>
      <c r="TWR46" s="195"/>
      <c r="TWS46" s="195"/>
      <c r="TWT46" s="195"/>
      <c r="TWU46" s="195"/>
      <c r="TWV46" s="195"/>
      <c r="TWW46" s="195"/>
      <c r="TWX46" s="195"/>
      <c r="TWY46" s="195"/>
      <c r="TWZ46" s="195"/>
      <c r="TXA46" s="195"/>
      <c r="TXB46" s="195"/>
      <c r="TXC46" s="195"/>
      <c r="TXD46" s="195"/>
      <c r="TXE46" s="195"/>
      <c r="TXF46" s="195"/>
      <c r="TXG46" s="195"/>
      <c r="TXH46" s="195"/>
      <c r="TXI46" s="195"/>
      <c r="TXJ46" s="195"/>
      <c r="TXK46" s="195"/>
      <c r="TXL46" s="195"/>
      <c r="TXM46" s="195"/>
      <c r="TXN46" s="195"/>
      <c r="TXO46" s="195"/>
      <c r="TXP46" s="195"/>
      <c r="TXQ46" s="195"/>
      <c r="TXR46" s="195"/>
      <c r="TXS46" s="195"/>
      <c r="TXT46" s="195"/>
      <c r="TXU46" s="195"/>
      <c r="TXV46" s="195"/>
      <c r="TXW46" s="195"/>
      <c r="TXX46" s="195"/>
      <c r="TXY46" s="195"/>
      <c r="TXZ46" s="195"/>
      <c r="TYA46" s="195"/>
      <c r="TYB46" s="195"/>
      <c r="TYC46" s="195"/>
      <c r="TYD46" s="195"/>
      <c r="TYE46" s="195"/>
      <c r="TYF46" s="195"/>
      <c r="TYG46" s="195"/>
      <c r="TYH46" s="195"/>
      <c r="TYI46" s="195"/>
      <c r="TYJ46" s="195"/>
      <c r="TYK46" s="195"/>
      <c r="TYL46" s="195"/>
      <c r="TYM46" s="195"/>
      <c r="TYN46" s="195"/>
      <c r="TYO46" s="195"/>
      <c r="TYP46" s="195"/>
      <c r="TYQ46" s="195"/>
      <c r="TYR46" s="195"/>
      <c r="TYS46" s="195"/>
      <c r="TYT46" s="195"/>
      <c r="TYU46" s="195"/>
      <c r="TYV46" s="195"/>
      <c r="TYW46" s="195"/>
      <c r="TYX46" s="195"/>
      <c r="TYY46" s="195"/>
      <c r="TYZ46" s="195"/>
      <c r="TZA46" s="195"/>
      <c r="TZB46" s="195"/>
      <c r="TZC46" s="195"/>
      <c r="TZD46" s="195"/>
      <c r="TZE46" s="195"/>
      <c r="TZF46" s="195"/>
      <c r="TZG46" s="195"/>
      <c r="TZH46" s="195"/>
      <c r="TZI46" s="195"/>
      <c r="TZJ46" s="195"/>
      <c r="TZK46" s="195"/>
      <c r="TZL46" s="195"/>
      <c r="TZM46" s="195"/>
      <c r="TZN46" s="195"/>
      <c r="TZO46" s="195"/>
      <c r="TZP46" s="195"/>
      <c r="TZQ46" s="195"/>
      <c r="TZR46" s="195"/>
      <c r="TZS46" s="195"/>
      <c r="TZT46" s="195"/>
      <c r="TZU46" s="195"/>
      <c r="TZV46" s="195"/>
      <c r="TZW46" s="195"/>
      <c r="TZX46" s="195"/>
      <c r="TZY46" s="195"/>
      <c r="TZZ46" s="195"/>
      <c r="UAA46" s="195"/>
      <c r="UAB46" s="195"/>
      <c r="UAC46" s="195"/>
      <c r="UAD46" s="195"/>
      <c r="UAE46" s="195"/>
      <c r="UAF46" s="195"/>
      <c r="UAG46" s="195"/>
      <c r="UAH46" s="195"/>
      <c r="UAI46" s="195"/>
      <c r="UAJ46" s="195"/>
      <c r="UAK46" s="195"/>
      <c r="UAL46" s="195"/>
      <c r="UAM46" s="195"/>
      <c r="UAN46" s="195"/>
      <c r="UAO46" s="195"/>
      <c r="UAP46" s="195"/>
      <c r="UAQ46" s="195"/>
      <c r="UAR46" s="195"/>
      <c r="UAS46" s="195"/>
      <c r="UAT46" s="195"/>
      <c r="UAU46" s="195"/>
      <c r="UAV46" s="195"/>
      <c r="UAW46" s="195"/>
      <c r="UAX46" s="195"/>
      <c r="UAY46" s="195"/>
      <c r="UAZ46" s="195"/>
      <c r="UBA46" s="195"/>
      <c r="UBB46" s="195"/>
      <c r="UBC46" s="195"/>
      <c r="UBD46" s="195"/>
      <c r="UBE46" s="195"/>
      <c r="UBF46" s="195"/>
      <c r="UBG46" s="195"/>
      <c r="UBH46" s="195"/>
      <c r="UBI46" s="195"/>
      <c r="UBJ46" s="195"/>
      <c r="UBK46" s="195"/>
      <c r="UBL46" s="195"/>
      <c r="UBM46" s="195"/>
      <c r="UBN46" s="195"/>
      <c r="UBO46" s="195"/>
      <c r="UBP46" s="195"/>
      <c r="UBQ46" s="195"/>
      <c r="UBR46" s="195"/>
      <c r="UBS46" s="195"/>
      <c r="UBT46" s="195"/>
      <c r="UBU46" s="195"/>
      <c r="UBV46" s="195"/>
      <c r="UBW46" s="195"/>
      <c r="UBX46" s="195"/>
      <c r="UBY46" s="195"/>
      <c r="UBZ46" s="195"/>
      <c r="UCA46" s="195"/>
      <c r="UCB46" s="195"/>
      <c r="UCC46" s="195"/>
      <c r="UCD46" s="195"/>
      <c r="UCE46" s="195"/>
      <c r="UCF46" s="195"/>
      <c r="UCG46" s="195"/>
      <c r="UCH46" s="195"/>
      <c r="UCI46" s="195"/>
      <c r="UCJ46" s="195"/>
      <c r="UCK46" s="195"/>
      <c r="UCL46" s="195"/>
      <c r="UCM46" s="195"/>
      <c r="UCN46" s="195"/>
      <c r="UCO46" s="195"/>
      <c r="UCP46" s="195"/>
      <c r="UCQ46" s="195"/>
      <c r="UCR46" s="195"/>
      <c r="UCS46" s="195"/>
      <c r="UCT46" s="195"/>
      <c r="UCU46" s="195"/>
      <c r="UCV46" s="195"/>
      <c r="UCW46" s="195"/>
      <c r="UCX46" s="195"/>
      <c r="UCY46" s="195"/>
      <c r="UCZ46" s="195"/>
      <c r="UDA46" s="195"/>
      <c r="UDB46" s="195"/>
      <c r="UDC46" s="195"/>
      <c r="UDD46" s="195"/>
      <c r="UDE46" s="195"/>
      <c r="UDF46" s="195"/>
      <c r="UDG46" s="195"/>
      <c r="UDH46" s="195"/>
      <c r="UDI46" s="195"/>
      <c r="UDJ46" s="195"/>
      <c r="UDK46" s="195"/>
      <c r="UDL46" s="195"/>
      <c r="UDM46" s="195"/>
      <c r="UDN46" s="195"/>
      <c r="UDO46" s="195"/>
      <c r="UDP46" s="195"/>
      <c r="UDQ46" s="195"/>
      <c r="UDR46" s="195"/>
      <c r="UDS46" s="195"/>
      <c r="UDT46" s="195"/>
      <c r="UDU46" s="195"/>
      <c r="UDV46" s="195"/>
      <c r="UDW46" s="195"/>
      <c r="UDX46" s="195"/>
      <c r="UDY46" s="195"/>
      <c r="UDZ46" s="195"/>
      <c r="UEA46" s="195"/>
      <c r="UEB46" s="195"/>
      <c r="UEC46" s="195"/>
      <c r="UED46" s="195"/>
      <c r="UEE46" s="195"/>
      <c r="UEF46" s="195"/>
      <c r="UEG46" s="195"/>
      <c r="UEH46" s="195"/>
      <c r="UEI46" s="195"/>
      <c r="UEJ46" s="195"/>
      <c r="UEK46" s="195"/>
      <c r="UEL46" s="195"/>
      <c r="UEM46" s="195"/>
      <c r="UEN46" s="195"/>
      <c r="UEO46" s="195"/>
      <c r="UEP46" s="195"/>
      <c r="UEQ46" s="195"/>
      <c r="UER46" s="195"/>
      <c r="UES46" s="195"/>
      <c r="UET46" s="195"/>
      <c r="UEU46" s="195"/>
      <c r="UEV46" s="195"/>
      <c r="UEW46" s="195"/>
      <c r="UEX46" s="195"/>
      <c r="UEY46" s="195"/>
      <c r="UEZ46" s="195"/>
      <c r="UFA46" s="195"/>
      <c r="UFB46" s="195"/>
      <c r="UFC46" s="195"/>
      <c r="UFD46" s="195"/>
      <c r="UFE46" s="195"/>
      <c r="UFF46" s="195"/>
      <c r="UFG46" s="195"/>
      <c r="UFH46" s="195"/>
      <c r="UFI46" s="195"/>
      <c r="UFJ46" s="195"/>
      <c r="UFK46" s="195"/>
      <c r="UFL46" s="195"/>
      <c r="UFM46" s="195"/>
      <c r="UFN46" s="195"/>
      <c r="UFO46" s="195"/>
      <c r="UFP46" s="195"/>
      <c r="UFQ46" s="195"/>
      <c r="UFR46" s="195"/>
      <c r="UFS46" s="195"/>
      <c r="UFT46" s="195"/>
      <c r="UFU46" s="195"/>
      <c r="UFV46" s="195"/>
      <c r="UFW46" s="195"/>
      <c r="UFX46" s="195"/>
      <c r="UFY46" s="195"/>
      <c r="UFZ46" s="195"/>
      <c r="UGA46" s="195"/>
      <c r="UGB46" s="195"/>
      <c r="UGC46" s="195"/>
      <c r="UGD46" s="195"/>
      <c r="UGE46" s="195"/>
      <c r="UGF46" s="195"/>
      <c r="UGG46" s="195"/>
      <c r="UGH46" s="195"/>
      <c r="UGI46" s="195"/>
      <c r="UGJ46" s="195"/>
      <c r="UGK46" s="195"/>
      <c r="UGL46" s="195"/>
      <c r="UGM46" s="195"/>
      <c r="UGN46" s="195"/>
      <c r="UGO46" s="195"/>
      <c r="UGP46" s="195"/>
      <c r="UGQ46" s="195"/>
      <c r="UGR46" s="195"/>
      <c r="UGS46" s="195"/>
      <c r="UGT46" s="195"/>
      <c r="UGU46" s="195"/>
      <c r="UGV46" s="195"/>
      <c r="UGW46" s="195"/>
      <c r="UGX46" s="195"/>
      <c r="UGY46" s="195"/>
      <c r="UGZ46" s="195"/>
      <c r="UHA46" s="195"/>
      <c r="UHB46" s="195"/>
      <c r="UHC46" s="195"/>
      <c r="UHD46" s="195"/>
      <c r="UHE46" s="195"/>
      <c r="UHF46" s="195"/>
      <c r="UHG46" s="195"/>
      <c r="UHH46" s="195"/>
      <c r="UHI46" s="195"/>
      <c r="UHJ46" s="195"/>
      <c r="UHK46" s="195"/>
      <c r="UHL46" s="195"/>
      <c r="UHM46" s="195"/>
      <c r="UHN46" s="195"/>
      <c r="UHO46" s="195"/>
      <c r="UHP46" s="195"/>
      <c r="UHQ46" s="195"/>
      <c r="UHR46" s="195"/>
      <c r="UHS46" s="195"/>
      <c r="UHT46" s="195"/>
      <c r="UHU46" s="195"/>
      <c r="UHV46" s="195"/>
      <c r="UHW46" s="195"/>
      <c r="UHX46" s="195"/>
      <c r="UHY46" s="195"/>
      <c r="UHZ46" s="195"/>
      <c r="UIA46" s="195"/>
      <c r="UIB46" s="195"/>
      <c r="UIC46" s="195"/>
      <c r="UID46" s="195"/>
      <c r="UIE46" s="195"/>
      <c r="UIF46" s="195"/>
      <c r="UIG46" s="195"/>
      <c r="UIH46" s="195"/>
      <c r="UII46" s="195"/>
      <c r="UIJ46" s="195"/>
      <c r="UIK46" s="195"/>
      <c r="UIL46" s="195"/>
      <c r="UIM46" s="195"/>
      <c r="UIN46" s="195"/>
      <c r="UIO46" s="195"/>
      <c r="UIP46" s="195"/>
      <c r="UIQ46" s="195"/>
      <c r="UIR46" s="195"/>
      <c r="UIS46" s="195"/>
      <c r="UIT46" s="195"/>
      <c r="UIU46" s="195"/>
      <c r="UIV46" s="195"/>
      <c r="UIW46" s="195"/>
      <c r="UIX46" s="195"/>
      <c r="UIY46" s="195"/>
      <c r="UIZ46" s="195"/>
      <c r="UJA46" s="195"/>
      <c r="UJB46" s="195"/>
      <c r="UJC46" s="195"/>
      <c r="UJD46" s="195"/>
      <c r="UJE46" s="195"/>
      <c r="UJF46" s="195"/>
      <c r="UJG46" s="195"/>
      <c r="UJH46" s="195"/>
      <c r="UJI46" s="195"/>
      <c r="UJJ46" s="195"/>
      <c r="UJK46" s="195"/>
      <c r="UJL46" s="195"/>
      <c r="UJM46" s="195"/>
      <c r="UJN46" s="195"/>
      <c r="UJO46" s="195"/>
      <c r="UJP46" s="195"/>
      <c r="UJQ46" s="195"/>
      <c r="UJR46" s="195"/>
      <c r="UJS46" s="195"/>
      <c r="UJT46" s="195"/>
      <c r="UJU46" s="195"/>
      <c r="UJV46" s="195"/>
      <c r="UJW46" s="195"/>
      <c r="UJX46" s="195"/>
      <c r="UJY46" s="195"/>
      <c r="UJZ46" s="195"/>
      <c r="UKA46" s="195"/>
      <c r="UKB46" s="195"/>
      <c r="UKC46" s="195"/>
      <c r="UKD46" s="195"/>
      <c r="UKE46" s="195"/>
      <c r="UKF46" s="195"/>
      <c r="UKG46" s="195"/>
      <c r="UKH46" s="195"/>
      <c r="UKI46" s="195"/>
      <c r="UKJ46" s="195"/>
      <c r="UKK46" s="195"/>
      <c r="UKL46" s="195"/>
      <c r="UKM46" s="195"/>
      <c r="UKN46" s="195"/>
      <c r="UKO46" s="195"/>
      <c r="UKP46" s="195"/>
      <c r="UKQ46" s="195"/>
      <c r="UKR46" s="195"/>
      <c r="UKS46" s="195"/>
      <c r="UKT46" s="195"/>
      <c r="UKU46" s="195"/>
      <c r="UKV46" s="195"/>
      <c r="UKW46" s="195"/>
      <c r="UKX46" s="195"/>
      <c r="UKY46" s="195"/>
      <c r="UKZ46" s="195"/>
      <c r="ULA46" s="195"/>
      <c r="ULB46" s="195"/>
      <c r="ULC46" s="195"/>
      <c r="ULD46" s="195"/>
      <c r="ULE46" s="195"/>
      <c r="ULF46" s="195"/>
      <c r="ULG46" s="195"/>
      <c r="ULH46" s="195"/>
      <c r="ULI46" s="195"/>
      <c r="ULJ46" s="195"/>
      <c r="ULK46" s="195"/>
      <c r="ULL46" s="195"/>
      <c r="ULM46" s="195"/>
      <c r="ULN46" s="195"/>
      <c r="ULO46" s="195"/>
      <c r="ULP46" s="195"/>
      <c r="ULQ46" s="195"/>
      <c r="ULR46" s="195"/>
      <c r="ULS46" s="195"/>
      <c r="ULT46" s="195"/>
      <c r="ULU46" s="195"/>
      <c r="ULV46" s="195"/>
      <c r="ULW46" s="195"/>
      <c r="ULX46" s="195"/>
      <c r="ULY46" s="195"/>
      <c r="ULZ46" s="195"/>
      <c r="UMA46" s="195"/>
      <c r="UMB46" s="195"/>
      <c r="UMC46" s="195"/>
      <c r="UMD46" s="195"/>
      <c r="UME46" s="195"/>
      <c r="UMF46" s="195"/>
      <c r="UMG46" s="195"/>
      <c r="UMH46" s="195"/>
      <c r="UMI46" s="195"/>
      <c r="UMJ46" s="195"/>
      <c r="UMK46" s="195"/>
      <c r="UML46" s="195"/>
      <c r="UMM46" s="195"/>
      <c r="UMN46" s="195"/>
      <c r="UMO46" s="195"/>
      <c r="UMP46" s="195"/>
      <c r="UMQ46" s="195"/>
      <c r="UMR46" s="195"/>
      <c r="UMS46" s="195"/>
      <c r="UMT46" s="195"/>
      <c r="UMU46" s="195"/>
      <c r="UMV46" s="195"/>
      <c r="UMW46" s="195"/>
      <c r="UMX46" s="195"/>
      <c r="UMY46" s="195"/>
      <c r="UMZ46" s="195"/>
      <c r="UNA46" s="195"/>
      <c r="UNB46" s="195"/>
      <c r="UNC46" s="195"/>
      <c r="UND46" s="195"/>
      <c r="UNE46" s="195"/>
      <c r="UNF46" s="195"/>
      <c r="UNG46" s="195"/>
      <c r="UNH46" s="195"/>
      <c r="UNI46" s="195"/>
      <c r="UNJ46" s="195"/>
      <c r="UNK46" s="195"/>
      <c r="UNL46" s="195"/>
      <c r="UNM46" s="195"/>
      <c r="UNN46" s="195"/>
      <c r="UNO46" s="195"/>
      <c r="UNP46" s="195"/>
      <c r="UNQ46" s="195"/>
      <c r="UNR46" s="195"/>
      <c r="UNS46" s="195"/>
      <c r="UNT46" s="195"/>
      <c r="UNU46" s="195"/>
      <c r="UNV46" s="195"/>
      <c r="UNW46" s="195"/>
      <c r="UNX46" s="195"/>
      <c r="UNY46" s="195"/>
      <c r="UNZ46" s="195"/>
      <c r="UOA46" s="195"/>
      <c r="UOB46" s="195"/>
      <c r="UOC46" s="195"/>
      <c r="UOD46" s="195"/>
      <c r="UOE46" s="195"/>
      <c r="UOF46" s="195"/>
      <c r="UOG46" s="195"/>
      <c r="UOH46" s="195"/>
      <c r="UOI46" s="195"/>
      <c r="UOJ46" s="195"/>
      <c r="UOK46" s="195"/>
      <c r="UOL46" s="195"/>
      <c r="UOM46" s="195"/>
      <c r="UON46" s="195"/>
      <c r="UOO46" s="195"/>
      <c r="UOP46" s="195"/>
      <c r="UOQ46" s="195"/>
      <c r="UOR46" s="195"/>
      <c r="UOS46" s="195"/>
      <c r="UOT46" s="195"/>
      <c r="UOU46" s="195"/>
      <c r="UOV46" s="195"/>
      <c r="UOW46" s="195"/>
      <c r="UOX46" s="195"/>
      <c r="UOY46" s="195"/>
      <c r="UOZ46" s="195"/>
      <c r="UPA46" s="195"/>
      <c r="UPB46" s="195"/>
      <c r="UPC46" s="195"/>
      <c r="UPD46" s="195"/>
      <c r="UPE46" s="195"/>
      <c r="UPF46" s="195"/>
      <c r="UPG46" s="195"/>
      <c r="UPH46" s="195"/>
      <c r="UPI46" s="195"/>
      <c r="UPJ46" s="195"/>
      <c r="UPK46" s="195"/>
      <c r="UPL46" s="195"/>
      <c r="UPM46" s="195"/>
      <c r="UPN46" s="195"/>
      <c r="UPO46" s="195"/>
      <c r="UPP46" s="195"/>
      <c r="UPQ46" s="195"/>
      <c r="UPR46" s="195"/>
      <c r="UPS46" s="195"/>
      <c r="UPT46" s="195"/>
      <c r="UPU46" s="195"/>
      <c r="UPV46" s="195"/>
      <c r="UPW46" s="195"/>
      <c r="UPX46" s="195"/>
      <c r="UPY46" s="195"/>
      <c r="UPZ46" s="195"/>
      <c r="UQA46" s="195"/>
      <c r="UQB46" s="195"/>
      <c r="UQC46" s="195"/>
      <c r="UQD46" s="195"/>
      <c r="UQE46" s="195"/>
      <c r="UQF46" s="195"/>
      <c r="UQG46" s="195"/>
      <c r="UQH46" s="195"/>
      <c r="UQI46" s="195"/>
      <c r="UQJ46" s="195"/>
      <c r="UQK46" s="195"/>
      <c r="UQL46" s="195"/>
      <c r="UQM46" s="195"/>
      <c r="UQN46" s="195"/>
      <c r="UQO46" s="195"/>
      <c r="UQP46" s="195"/>
      <c r="UQQ46" s="195"/>
      <c r="UQR46" s="195"/>
      <c r="UQS46" s="195"/>
      <c r="UQT46" s="195"/>
      <c r="UQU46" s="195"/>
      <c r="UQV46" s="195"/>
      <c r="UQW46" s="195"/>
      <c r="UQX46" s="195"/>
      <c r="UQY46" s="195"/>
      <c r="UQZ46" s="195"/>
      <c r="URA46" s="195"/>
      <c r="URB46" s="195"/>
      <c r="URC46" s="195"/>
      <c r="URD46" s="195"/>
      <c r="URE46" s="195"/>
      <c r="URF46" s="195"/>
      <c r="URG46" s="195"/>
      <c r="URH46" s="195"/>
      <c r="URI46" s="195"/>
      <c r="URJ46" s="195"/>
      <c r="URK46" s="195"/>
      <c r="URL46" s="195"/>
      <c r="URM46" s="195"/>
      <c r="URN46" s="195"/>
      <c r="URO46" s="195"/>
      <c r="URP46" s="195"/>
      <c r="URQ46" s="195"/>
      <c r="URR46" s="195"/>
      <c r="URS46" s="195"/>
      <c r="URT46" s="195"/>
      <c r="URU46" s="195"/>
      <c r="URV46" s="195"/>
      <c r="URW46" s="195"/>
      <c r="URX46" s="195"/>
      <c r="URY46" s="195"/>
      <c r="URZ46" s="195"/>
      <c r="USA46" s="195"/>
      <c r="USB46" s="195"/>
      <c r="USC46" s="195"/>
      <c r="USD46" s="195"/>
      <c r="USE46" s="195"/>
      <c r="USF46" s="195"/>
      <c r="USG46" s="195"/>
      <c r="USH46" s="195"/>
      <c r="USI46" s="195"/>
      <c r="USJ46" s="195"/>
      <c r="USK46" s="195"/>
      <c r="USL46" s="195"/>
      <c r="USM46" s="195"/>
      <c r="USN46" s="195"/>
      <c r="USO46" s="195"/>
      <c r="USP46" s="195"/>
      <c r="USQ46" s="195"/>
      <c r="USR46" s="195"/>
      <c r="USS46" s="195"/>
      <c r="UST46" s="195"/>
      <c r="USU46" s="195"/>
      <c r="USV46" s="195"/>
      <c r="USW46" s="195"/>
      <c r="USX46" s="195"/>
      <c r="USY46" s="195"/>
      <c r="USZ46" s="195"/>
      <c r="UTA46" s="195"/>
      <c r="UTB46" s="195"/>
      <c r="UTC46" s="195"/>
      <c r="UTD46" s="195"/>
      <c r="UTE46" s="195"/>
      <c r="UTF46" s="195"/>
      <c r="UTG46" s="195"/>
      <c r="UTH46" s="195"/>
      <c r="UTI46" s="195"/>
      <c r="UTJ46" s="195"/>
      <c r="UTK46" s="195"/>
      <c r="UTL46" s="195"/>
      <c r="UTM46" s="195"/>
      <c r="UTN46" s="195"/>
      <c r="UTO46" s="195"/>
      <c r="UTP46" s="195"/>
      <c r="UTQ46" s="195"/>
      <c r="UTR46" s="195"/>
      <c r="UTS46" s="195"/>
      <c r="UTT46" s="195"/>
      <c r="UTU46" s="195"/>
      <c r="UTV46" s="195"/>
      <c r="UTW46" s="195"/>
      <c r="UTX46" s="195"/>
      <c r="UTY46" s="195"/>
      <c r="UTZ46" s="195"/>
      <c r="UUA46" s="195"/>
      <c r="UUB46" s="195"/>
      <c r="UUC46" s="195"/>
      <c r="UUD46" s="195"/>
      <c r="UUE46" s="195"/>
      <c r="UUF46" s="195"/>
      <c r="UUG46" s="195"/>
      <c r="UUH46" s="195"/>
      <c r="UUI46" s="195"/>
      <c r="UUJ46" s="195"/>
      <c r="UUK46" s="195"/>
      <c r="UUL46" s="195"/>
      <c r="UUM46" s="195"/>
      <c r="UUN46" s="195"/>
      <c r="UUO46" s="195"/>
      <c r="UUP46" s="195"/>
      <c r="UUQ46" s="195"/>
      <c r="UUR46" s="195"/>
      <c r="UUS46" s="195"/>
      <c r="UUT46" s="195"/>
      <c r="UUU46" s="195"/>
      <c r="UUV46" s="195"/>
      <c r="UUW46" s="195"/>
      <c r="UUX46" s="195"/>
      <c r="UUY46" s="195"/>
      <c r="UUZ46" s="195"/>
      <c r="UVA46" s="195"/>
      <c r="UVB46" s="195"/>
      <c r="UVC46" s="195"/>
      <c r="UVD46" s="195"/>
      <c r="UVE46" s="195"/>
      <c r="UVF46" s="195"/>
      <c r="UVG46" s="195"/>
      <c r="UVH46" s="195"/>
      <c r="UVI46" s="195"/>
      <c r="UVJ46" s="195"/>
      <c r="UVK46" s="195"/>
      <c r="UVL46" s="195"/>
      <c r="UVM46" s="195"/>
      <c r="UVN46" s="195"/>
      <c r="UVO46" s="195"/>
      <c r="UVP46" s="195"/>
      <c r="UVQ46" s="195"/>
      <c r="UVR46" s="195"/>
      <c r="UVS46" s="195"/>
      <c r="UVT46" s="195"/>
      <c r="UVU46" s="195"/>
      <c r="UVV46" s="195"/>
      <c r="UVW46" s="195"/>
      <c r="UVX46" s="195"/>
      <c r="UVY46" s="195"/>
      <c r="UVZ46" s="195"/>
      <c r="UWA46" s="195"/>
      <c r="UWB46" s="195"/>
      <c r="UWC46" s="195"/>
      <c r="UWD46" s="195"/>
      <c r="UWE46" s="195"/>
      <c r="UWF46" s="195"/>
      <c r="UWG46" s="195"/>
      <c r="UWH46" s="195"/>
      <c r="UWI46" s="195"/>
      <c r="UWJ46" s="195"/>
      <c r="UWK46" s="195"/>
      <c r="UWL46" s="195"/>
      <c r="UWM46" s="195"/>
      <c r="UWN46" s="195"/>
      <c r="UWO46" s="195"/>
      <c r="UWP46" s="195"/>
      <c r="UWQ46" s="195"/>
      <c r="UWR46" s="195"/>
      <c r="UWS46" s="195"/>
      <c r="UWT46" s="195"/>
      <c r="UWU46" s="195"/>
      <c r="UWV46" s="195"/>
      <c r="UWW46" s="195"/>
      <c r="UWX46" s="195"/>
      <c r="UWY46" s="195"/>
      <c r="UWZ46" s="195"/>
      <c r="UXA46" s="195"/>
      <c r="UXB46" s="195"/>
      <c r="UXC46" s="195"/>
      <c r="UXD46" s="195"/>
      <c r="UXE46" s="195"/>
      <c r="UXF46" s="195"/>
      <c r="UXG46" s="195"/>
      <c r="UXH46" s="195"/>
      <c r="UXI46" s="195"/>
      <c r="UXJ46" s="195"/>
      <c r="UXK46" s="195"/>
      <c r="UXL46" s="195"/>
      <c r="UXM46" s="195"/>
      <c r="UXN46" s="195"/>
      <c r="UXO46" s="195"/>
      <c r="UXP46" s="195"/>
      <c r="UXQ46" s="195"/>
      <c r="UXR46" s="195"/>
      <c r="UXS46" s="195"/>
      <c r="UXT46" s="195"/>
      <c r="UXU46" s="195"/>
      <c r="UXV46" s="195"/>
      <c r="UXW46" s="195"/>
      <c r="UXX46" s="195"/>
      <c r="UXY46" s="195"/>
      <c r="UXZ46" s="195"/>
      <c r="UYA46" s="195"/>
      <c r="UYB46" s="195"/>
      <c r="UYC46" s="195"/>
      <c r="UYD46" s="195"/>
      <c r="UYE46" s="195"/>
      <c r="UYF46" s="195"/>
      <c r="UYG46" s="195"/>
      <c r="UYH46" s="195"/>
      <c r="UYI46" s="195"/>
      <c r="UYJ46" s="195"/>
      <c r="UYK46" s="195"/>
      <c r="UYL46" s="195"/>
      <c r="UYM46" s="195"/>
      <c r="UYN46" s="195"/>
      <c r="UYO46" s="195"/>
      <c r="UYP46" s="195"/>
      <c r="UYQ46" s="195"/>
      <c r="UYR46" s="195"/>
      <c r="UYS46" s="195"/>
      <c r="UYT46" s="195"/>
      <c r="UYU46" s="195"/>
      <c r="UYV46" s="195"/>
      <c r="UYW46" s="195"/>
      <c r="UYX46" s="195"/>
      <c r="UYY46" s="195"/>
      <c r="UYZ46" s="195"/>
      <c r="UZA46" s="195"/>
      <c r="UZB46" s="195"/>
      <c r="UZC46" s="195"/>
      <c r="UZD46" s="195"/>
      <c r="UZE46" s="195"/>
      <c r="UZF46" s="195"/>
      <c r="UZG46" s="195"/>
      <c r="UZH46" s="195"/>
      <c r="UZI46" s="195"/>
      <c r="UZJ46" s="195"/>
      <c r="UZK46" s="195"/>
      <c r="UZL46" s="195"/>
      <c r="UZM46" s="195"/>
      <c r="UZN46" s="195"/>
      <c r="UZO46" s="195"/>
      <c r="UZP46" s="195"/>
      <c r="UZQ46" s="195"/>
      <c r="UZR46" s="195"/>
      <c r="UZS46" s="195"/>
      <c r="UZT46" s="195"/>
      <c r="UZU46" s="195"/>
      <c r="UZV46" s="195"/>
      <c r="UZW46" s="195"/>
      <c r="UZX46" s="195"/>
      <c r="UZY46" s="195"/>
      <c r="UZZ46" s="195"/>
      <c r="VAA46" s="195"/>
      <c r="VAB46" s="195"/>
      <c r="VAC46" s="195"/>
      <c r="VAD46" s="195"/>
      <c r="VAE46" s="195"/>
      <c r="VAF46" s="195"/>
      <c r="VAG46" s="195"/>
      <c r="VAH46" s="195"/>
      <c r="VAI46" s="195"/>
      <c r="VAJ46" s="195"/>
      <c r="VAK46" s="195"/>
      <c r="VAL46" s="195"/>
      <c r="VAM46" s="195"/>
      <c r="VAN46" s="195"/>
      <c r="VAO46" s="195"/>
      <c r="VAP46" s="195"/>
      <c r="VAQ46" s="195"/>
      <c r="VAR46" s="195"/>
      <c r="VAS46" s="195"/>
      <c r="VAT46" s="195"/>
      <c r="VAU46" s="195"/>
      <c r="VAV46" s="195"/>
      <c r="VAW46" s="195"/>
      <c r="VAX46" s="195"/>
      <c r="VAY46" s="195"/>
      <c r="VAZ46" s="195"/>
      <c r="VBA46" s="195"/>
      <c r="VBB46" s="195"/>
      <c r="VBC46" s="195"/>
      <c r="VBD46" s="195"/>
      <c r="VBE46" s="195"/>
      <c r="VBF46" s="195"/>
      <c r="VBG46" s="195"/>
      <c r="VBH46" s="195"/>
      <c r="VBI46" s="195"/>
      <c r="VBJ46" s="195"/>
      <c r="VBK46" s="195"/>
      <c r="VBL46" s="195"/>
      <c r="VBM46" s="195"/>
      <c r="VBN46" s="195"/>
      <c r="VBO46" s="195"/>
      <c r="VBP46" s="195"/>
      <c r="VBQ46" s="195"/>
      <c r="VBR46" s="195"/>
      <c r="VBS46" s="195"/>
      <c r="VBT46" s="195"/>
      <c r="VBU46" s="195"/>
      <c r="VBV46" s="195"/>
      <c r="VBW46" s="195"/>
      <c r="VBX46" s="195"/>
      <c r="VBY46" s="195"/>
      <c r="VBZ46" s="195"/>
      <c r="VCA46" s="195"/>
      <c r="VCB46" s="195"/>
      <c r="VCC46" s="195"/>
      <c r="VCD46" s="195"/>
      <c r="VCE46" s="195"/>
      <c r="VCF46" s="195"/>
      <c r="VCG46" s="195"/>
      <c r="VCH46" s="195"/>
      <c r="VCI46" s="195"/>
      <c r="VCJ46" s="195"/>
      <c r="VCK46" s="195"/>
      <c r="VCL46" s="195"/>
      <c r="VCM46" s="195"/>
      <c r="VCN46" s="195"/>
      <c r="VCO46" s="195"/>
      <c r="VCP46" s="195"/>
      <c r="VCQ46" s="195"/>
      <c r="VCR46" s="195"/>
      <c r="VCS46" s="195"/>
      <c r="VCT46" s="195"/>
      <c r="VCU46" s="195"/>
      <c r="VCV46" s="195"/>
      <c r="VCW46" s="195"/>
      <c r="VCX46" s="195"/>
      <c r="VCY46" s="195"/>
      <c r="VCZ46" s="195"/>
      <c r="VDA46" s="195"/>
      <c r="VDB46" s="195"/>
      <c r="VDC46" s="195"/>
      <c r="VDD46" s="195"/>
      <c r="VDE46" s="195"/>
      <c r="VDF46" s="195"/>
      <c r="VDG46" s="195"/>
      <c r="VDH46" s="195"/>
      <c r="VDI46" s="195"/>
      <c r="VDJ46" s="195"/>
      <c r="VDK46" s="195"/>
      <c r="VDL46" s="195"/>
      <c r="VDM46" s="195"/>
      <c r="VDN46" s="195"/>
      <c r="VDO46" s="195"/>
      <c r="VDP46" s="195"/>
      <c r="VDQ46" s="195"/>
      <c r="VDR46" s="195"/>
      <c r="VDS46" s="195"/>
      <c r="VDT46" s="195"/>
      <c r="VDU46" s="195"/>
      <c r="VDV46" s="195"/>
      <c r="VDW46" s="195"/>
      <c r="VDX46" s="195"/>
      <c r="VDY46" s="195"/>
      <c r="VDZ46" s="195"/>
      <c r="VEA46" s="195"/>
      <c r="VEB46" s="195"/>
      <c r="VEC46" s="195"/>
      <c r="VED46" s="195"/>
      <c r="VEE46" s="195"/>
      <c r="VEF46" s="195"/>
      <c r="VEG46" s="195"/>
      <c r="VEH46" s="195"/>
      <c r="VEI46" s="195"/>
      <c r="VEJ46" s="195"/>
      <c r="VEK46" s="195"/>
      <c r="VEL46" s="195"/>
      <c r="VEM46" s="195"/>
      <c r="VEN46" s="195"/>
      <c r="VEO46" s="195"/>
      <c r="VEP46" s="195"/>
      <c r="VEQ46" s="195"/>
      <c r="VER46" s="195"/>
      <c r="VES46" s="195"/>
      <c r="VET46" s="195"/>
      <c r="VEU46" s="195"/>
      <c r="VEV46" s="195"/>
      <c r="VEW46" s="195"/>
      <c r="VEX46" s="195"/>
      <c r="VEY46" s="195"/>
      <c r="VEZ46" s="195"/>
      <c r="VFA46" s="195"/>
      <c r="VFB46" s="195"/>
      <c r="VFC46" s="195"/>
      <c r="VFD46" s="195"/>
      <c r="VFE46" s="195"/>
      <c r="VFF46" s="195"/>
      <c r="VFG46" s="195"/>
      <c r="VFH46" s="195"/>
      <c r="VFI46" s="195"/>
      <c r="VFJ46" s="195"/>
      <c r="VFK46" s="195"/>
      <c r="VFL46" s="195"/>
      <c r="VFM46" s="195"/>
      <c r="VFN46" s="195"/>
      <c r="VFO46" s="195"/>
      <c r="VFP46" s="195"/>
      <c r="VFQ46" s="195"/>
      <c r="VFR46" s="195"/>
      <c r="VFS46" s="195"/>
      <c r="VFT46" s="195"/>
      <c r="VFU46" s="195"/>
      <c r="VFV46" s="195"/>
      <c r="VFW46" s="195"/>
      <c r="VFX46" s="195"/>
      <c r="VFY46" s="195"/>
      <c r="VFZ46" s="195"/>
      <c r="VGA46" s="195"/>
      <c r="VGB46" s="195"/>
      <c r="VGC46" s="195"/>
      <c r="VGD46" s="195"/>
      <c r="VGE46" s="195"/>
      <c r="VGF46" s="195"/>
      <c r="VGG46" s="195"/>
      <c r="VGH46" s="195"/>
      <c r="VGI46" s="195"/>
      <c r="VGJ46" s="195"/>
      <c r="VGK46" s="195"/>
      <c r="VGL46" s="195"/>
      <c r="VGM46" s="195"/>
      <c r="VGN46" s="195"/>
      <c r="VGO46" s="195"/>
      <c r="VGP46" s="195"/>
      <c r="VGQ46" s="195"/>
      <c r="VGR46" s="195"/>
      <c r="VGS46" s="195"/>
      <c r="VGT46" s="195"/>
      <c r="VGU46" s="195"/>
      <c r="VGV46" s="195"/>
      <c r="VGW46" s="195"/>
      <c r="VGX46" s="195"/>
      <c r="VGY46" s="195"/>
      <c r="VGZ46" s="195"/>
      <c r="VHA46" s="195"/>
      <c r="VHB46" s="195"/>
      <c r="VHC46" s="195"/>
      <c r="VHD46" s="195"/>
      <c r="VHE46" s="195"/>
      <c r="VHF46" s="195"/>
      <c r="VHG46" s="195"/>
      <c r="VHH46" s="195"/>
      <c r="VHI46" s="195"/>
      <c r="VHJ46" s="195"/>
      <c r="VHK46" s="195"/>
      <c r="VHL46" s="195"/>
      <c r="VHM46" s="195"/>
      <c r="VHN46" s="195"/>
      <c r="VHO46" s="195"/>
      <c r="VHP46" s="195"/>
      <c r="VHQ46" s="195"/>
      <c r="VHR46" s="195"/>
      <c r="VHS46" s="195"/>
      <c r="VHT46" s="195"/>
      <c r="VHU46" s="195"/>
      <c r="VHV46" s="195"/>
      <c r="VHW46" s="195"/>
      <c r="VHX46" s="195"/>
      <c r="VHY46" s="195"/>
      <c r="VHZ46" s="195"/>
      <c r="VIA46" s="195"/>
      <c r="VIB46" s="195"/>
      <c r="VIC46" s="195"/>
      <c r="VID46" s="195"/>
      <c r="VIE46" s="195"/>
      <c r="VIF46" s="195"/>
      <c r="VIG46" s="195"/>
      <c r="VIH46" s="195"/>
      <c r="VII46" s="195"/>
      <c r="VIJ46" s="195"/>
      <c r="VIK46" s="195"/>
      <c r="VIL46" s="195"/>
      <c r="VIM46" s="195"/>
      <c r="VIN46" s="195"/>
      <c r="VIO46" s="195"/>
      <c r="VIP46" s="195"/>
      <c r="VIQ46" s="195"/>
      <c r="VIR46" s="195"/>
      <c r="VIS46" s="195"/>
      <c r="VIT46" s="195"/>
      <c r="VIU46" s="195"/>
      <c r="VIV46" s="195"/>
      <c r="VIW46" s="195"/>
      <c r="VIX46" s="195"/>
      <c r="VIY46" s="195"/>
      <c r="VIZ46" s="195"/>
      <c r="VJA46" s="195"/>
      <c r="VJB46" s="195"/>
      <c r="VJC46" s="195"/>
      <c r="VJD46" s="195"/>
      <c r="VJE46" s="195"/>
      <c r="VJF46" s="195"/>
      <c r="VJG46" s="195"/>
      <c r="VJH46" s="195"/>
      <c r="VJI46" s="195"/>
      <c r="VJJ46" s="195"/>
      <c r="VJK46" s="195"/>
      <c r="VJL46" s="195"/>
      <c r="VJM46" s="195"/>
      <c r="VJN46" s="195"/>
      <c r="VJO46" s="195"/>
      <c r="VJP46" s="195"/>
      <c r="VJQ46" s="195"/>
      <c r="VJR46" s="195"/>
      <c r="VJS46" s="195"/>
      <c r="VJT46" s="195"/>
      <c r="VJU46" s="195"/>
      <c r="VJV46" s="195"/>
      <c r="VJW46" s="195"/>
      <c r="VJX46" s="195"/>
      <c r="VJY46" s="195"/>
      <c r="VJZ46" s="195"/>
      <c r="VKA46" s="195"/>
      <c r="VKB46" s="195"/>
      <c r="VKC46" s="195"/>
      <c r="VKD46" s="195"/>
      <c r="VKE46" s="195"/>
      <c r="VKF46" s="195"/>
      <c r="VKG46" s="195"/>
      <c r="VKH46" s="195"/>
      <c r="VKI46" s="195"/>
      <c r="VKJ46" s="195"/>
      <c r="VKK46" s="195"/>
      <c r="VKL46" s="195"/>
      <c r="VKM46" s="195"/>
      <c r="VKN46" s="195"/>
      <c r="VKO46" s="195"/>
      <c r="VKP46" s="195"/>
      <c r="VKQ46" s="195"/>
      <c r="VKR46" s="195"/>
      <c r="VKS46" s="195"/>
      <c r="VKT46" s="195"/>
      <c r="VKU46" s="195"/>
      <c r="VKV46" s="195"/>
      <c r="VKW46" s="195"/>
      <c r="VKX46" s="195"/>
      <c r="VKY46" s="195"/>
      <c r="VKZ46" s="195"/>
      <c r="VLA46" s="195"/>
      <c r="VLB46" s="195"/>
      <c r="VLC46" s="195"/>
      <c r="VLD46" s="195"/>
      <c r="VLE46" s="195"/>
      <c r="VLF46" s="195"/>
      <c r="VLG46" s="195"/>
      <c r="VLH46" s="195"/>
      <c r="VLI46" s="195"/>
      <c r="VLJ46" s="195"/>
      <c r="VLK46" s="195"/>
      <c r="VLL46" s="195"/>
      <c r="VLM46" s="195"/>
      <c r="VLN46" s="195"/>
      <c r="VLO46" s="195"/>
      <c r="VLP46" s="195"/>
      <c r="VLQ46" s="195"/>
      <c r="VLR46" s="195"/>
      <c r="VLS46" s="195"/>
      <c r="VLT46" s="195"/>
      <c r="VLU46" s="195"/>
      <c r="VLV46" s="195"/>
      <c r="VLW46" s="195"/>
      <c r="VLX46" s="195"/>
      <c r="VLY46" s="195"/>
      <c r="VLZ46" s="195"/>
      <c r="VMA46" s="195"/>
      <c r="VMB46" s="195"/>
      <c r="VMC46" s="195"/>
      <c r="VMD46" s="195"/>
      <c r="VME46" s="195"/>
      <c r="VMF46" s="195"/>
      <c r="VMG46" s="195"/>
      <c r="VMH46" s="195"/>
      <c r="VMI46" s="195"/>
      <c r="VMJ46" s="195"/>
      <c r="VMK46" s="195"/>
      <c r="VML46" s="195"/>
      <c r="VMM46" s="195"/>
      <c r="VMN46" s="195"/>
      <c r="VMO46" s="195"/>
      <c r="VMP46" s="195"/>
      <c r="VMQ46" s="195"/>
      <c r="VMR46" s="195"/>
      <c r="VMS46" s="195"/>
      <c r="VMT46" s="195"/>
      <c r="VMU46" s="195"/>
      <c r="VMV46" s="195"/>
      <c r="VMW46" s="195"/>
      <c r="VMX46" s="195"/>
      <c r="VMY46" s="195"/>
      <c r="VMZ46" s="195"/>
      <c r="VNA46" s="195"/>
      <c r="VNB46" s="195"/>
      <c r="VNC46" s="195"/>
      <c r="VND46" s="195"/>
      <c r="VNE46" s="195"/>
      <c r="VNF46" s="195"/>
      <c r="VNG46" s="195"/>
      <c r="VNH46" s="195"/>
      <c r="VNI46" s="195"/>
      <c r="VNJ46" s="195"/>
      <c r="VNK46" s="195"/>
      <c r="VNL46" s="195"/>
      <c r="VNM46" s="195"/>
      <c r="VNN46" s="195"/>
      <c r="VNO46" s="195"/>
      <c r="VNP46" s="195"/>
      <c r="VNQ46" s="195"/>
      <c r="VNR46" s="195"/>
      <c r="VNS46" s="195"/>
      <c r="VNT46" s="195"/>
      <c r="VNU46" s="195"/>
      <c r="VNV46" s="195"/>
      <c r="VNW46" s="195"/>
      <c r="VNX46" s="195"/>
      <c r="VNY46" s="195"/>
      <c r="VNZ46" s="195"/>
      <c r="VOA46" s="195"/>
      <c r="VOB46" s="195"/>
      <c r="VOC46" s="195"/>
      <c r="VOD46" s="195"/>
      <c r="VOE46" s="195"/>
      <c r="VOF46" s="195"/>
      <c r="VOG46" s="195"/>
      <c r="VOH46" s="195"/>
      <c r="VOI46" s="195"/>
      <c r="VOJ46" s="195"/>
      <c r="VOK46" s="195"/>
      <c r="VOL46" s="195"/>
      <c r="VOM46" s="195"/>
      <c r="VON46" s="195"/>
      <c r="VOO46" s="195"/>
      <c r="VOP46" s="195"/>
      <c r="VOQ46" s="195"/>
      <c r="VOR46" s="195"/>
      <c r="VOS46" s="195"/>
      <c r="VOT46" s="195"/>
      <c r="VOU46" s="195"/>
      <c r="VOV46" s="195"/>
      <c r="VOW46" s="195"/>
      <c r="VOX46" s="195"/>
      <c r="VOY46" s="195"/>
      <c r="VOZ46" s="195"/>
      <c r="VPA46" s="195"/>
      <c r="VPB46" s="195"/>
      <c r="VPC46" s="195"/>
      <c r="VPD46" s="195"/>
      <c r="VPE46" s="195"/>
      <c r="VPF46" s="195"/>
      <c r="VPG46" s="195"/>
      <c r="VPH46" s="195"/>
      <c r="VPI46" s="195"/>
      <c r="VPJ46" s="195"/>
      <c r="VPK46" s="195"/>
      <c r="VPL46" s="195"/>
      <c r="VPM46" s="195"/>
      <c r="VPN46" s="195"/>
      <c r="VPO46" s="195"/>
      <c r="VPP46" s="195"/>
      <c r="VPQ46" s="195"/>
      <c r="VPR46" s="195"/>
      <c r="VPS46" s="195"/>
      <c r="VPT46" s="195"/>
      <c r="VPU46" s="195"/>
      <c r="VPV46" s="195"/>
      <c r="VPW46" s="195"/>
      <c r="VPX46" s="195"/>
      <c r="VPY46" s="195"/>
      <c r="VPZ46" s="195"/>
      <c r="VQA46" s="195"/>
      <c r="VQB46" s="195"/>
      <c r="VQC46" s="195"/>
      <c r="VQD46" s="195"/>
      <c r="VQE46" s="195"/>
      <c r="VQF46" s="195"/>
      <c r="VQG46" s="195"/>
      <c r="VQH46" s="195"/>
      <c r="VQI46" s="195"/>
      <c r="VQJ46" s="195"/>
      <c r="VQK46" s="195"/>
      <c r="VQL46" s="195"/>
      <c r="VQM46" s="195"/>
      <c r="VQN46" s="195"/>
      <c r="VQO46" s="195"/>
      <c r="VQP46" s="195"/>
      <c r="VQQ46" s="195"/>
      <c r="VQR46" s="195"/>
      <c r="VQS46" s="195"/>
      <c r="VQT46" s="195"/>
      <c r="VQU46" s="195"/>
      <c r="VQV46" s="195"/>
      <c r="VQW46" s="195"/>
      <c r="VQX46" s="195"/>
      <c r="VQY46" s="195"/>
      <c r="VQZ46" s="195"/>
      <c r="VRA46" s="195"/>
      <c r="VRB46" s="195"/>
      <c r="VRC46" s="195"/>
      <c r="VRD46" s="195"/>
      <c r="VRE46" s="195"/>
      <c r="VRF46" s="195"/>
      <c r="VRG46" s="195"/>
      <c r="VRH46" s="195"/>
      <c r="VRI46" s="195"/>
      <c r="VRJ46" s="195"/>
      <c r="VRK46" s="195"/>
      <c r="VRL46" s="195"/>
      <c r="VRM46" s="195"/>
      <c r="VRN46" s="195"/>
      <c r="VRO46" s="195"/>
      <c r="VRP46" s="195"/>
      <c r="VRQ46" s="195"/>
      <c r="VRR46" s="195"/>
      <c r="VRS46" s="195"/>
      <c r="VRT46" s="195"/>
      <c r="VRU46" s="195"/>
      <c r="VRV46" s="195"/>
      <c r="VRW46" s="195"/>
      <c r="VRX46" s="195"/>
      <c r="VRY46" s="195"/>
      <c r="VRZ46" s="195"/>
      <c r="VSA46" s="195"/>
      <c r="VSB46" s="195"/>
      <c r="VSC46" s="195"/>
      <c r="VSD46" s="195"/>
      <c r="VSE46" s="195"/>
      <c r="VSF46" s="195"/>
      <c r="VSG46" s="195"/>
      <c r="VSH46" s="195"/>
      <c r="VSI46" s="195"/>
      <c r="VSJ46" s="195"/>
      <c r="VSK46" s="195"/>
      <c r="VSL46" s="195"/>
      <c r="VSM46" s="195"/>
      <c r="VSN46" s="195"/>
      <c r="VSO46" s="195"/>
      <c r="VSP46" s="195"/>
      <c r="VSQ46" s="195"/>
      <c r="VSR46" s="195"/>
      <c r="VSS46" s="195"/>
      <c r="VST46" s="195"/>
      <c r="VSU46" s="195"/>
      <c r="VSV46" s="195"/>
      <c r="VSW46" s="195"/>
      <c r="VSX46" s="195"/>
      <c r="VSY46" s="195"/>
      <c r="VSZ46" s="195"/>
      <c r="VTA46" s="195"/>
      <c r="VTB46" s="195"/>
      <c r="VTC46" s="195"/>
      <c r="VTD46" s="195"/>
      <c r="VTE46" s="195"/>
      <c r="VTF46" s="195"/>
      <c r="VTG46" s="195"/>
      <c r="VTH46" s="195"/>
      <c r="VTI46" s="195"/>
      <c r="VTJ46" s="195"/>
      <c r="VTK46" s="195"/>
      <c r="VTL46" s="195"/>
      <c r="VTM46" s="195"/>
      <c r="VTN46" s="195"/>
      <c r="VTO46" s="195"/>
      <c r="VTP46" s="195"/>
      <c r="VTQ46" s="195"/>
      <c r="VTR46" s="195"/>
      <c r="VTS46" s="195"/>
      <c r="VTT46" s="195"/>
      <c r="VTU46" s="195"/>
      <c r="VTV46" s="195"/>
      <c r="VTW46" s="195"/>
      <c r="VTX46" s="195"/>
      <c r="VTY46" s="195"/>
      <c r="VTZ46" s="195"/>
      <c r="VUA46" s="195"/>
      <c r="VUB46" s="195"/>
      <c r="VUC46" s="195"/>
      <c r="VUD46" s="195"/>
      <c r="VUE46" s="195"/>
      <c r="VUF46" s="195"/>
      <c r="VUG46" s="195"/>
      <c r="VUH46" s="195"/>
      <c r="VUI46" s="195"/>
      <c r="VUJ46" s="195"/>
      <c r="VUK46" s="195"/>
      <c r="VUL46" s="195"/>
      <c r="VUM46" s="195"/>
      <c r="VUN46" s="195"/>
      <c r="VUO46" s="195"/>
      <c r="VUP46" s="195"/>
      <c r="VUQ46" s="195"/>
      <c r="VUR46" s="195"/>
      <c r="VUS46" s="195"/>
      <c r="VUT46" s="195"/>
      <c r="VUU46" s="195"/>
      <c r="VUV46" s="195"/>
      <c r="VUW46" s="195"/>
      <c r="VUX46" s="195"/>
      <c r="VUY46" s="195"/>
      <c r="VUZ46" s="195"/>
      <c r="VVA46" s="195"/>
      <c r="VVB46" s="195"/>
      <c r="VVC46" s="195"/>
      <c r="VVD46" s="195"/>
      <c r="VVE46" s="195"/>
      <c r="VVF46" s="195"/>
      <c r="VVG46" s="195"/>
      <c r="VVH46" s="195"/>
      <c r="VVI46" s="195"/>
      <c r="VVJ46" s="195"/>
      <c r="VVK46" s="195"/>
      <c r="VVL46" s="195"/>
      <c r="VVM46" s="195"/>
      <c r="VVN46" s="195"/>
      <c r="VVO46" s="195"/>
      <c r="VVP46" s="195"/>
      <c r="VVQ46" s="195"/>
      <c r="VVR46" s="195"/>
      <c r="VVS46" s="195"/>
      <c r="VVT46" s="195"/>
      <c r="VVU46" s="195"/>
      <c r="VVV46" s="195"/>
      <c r="VVW46" s="195"/>
      <c r="VVX46" s="195"/>
      <c r="VVY46" s="195"/>
      <c r="VVZ46" s="195"/>
      <c r="VWA46" s="195"/>
      <c r="VWB46" s="195"/>
      <c r="VWC46" s="195"/>
      <c r="VWD46" s="195"/>
      <c r="VWE46" s="195"/>
      <c r="VWF46" s="195"/>
      <c r="VWG46" s="195"/>
      <c r="VWH46" s="195"/>
      <c r="VWI46" s="195"/>
      <c r="VWJ46" s="195"/>
      <c r="VWK46" s="195"/>
      <c r="VWL46" s="195"/>
      <c r="VWM46" s="195"/>
      <c r="VWN46" s="195"/>
      <c r="VWO46" s="195"/>
      <c r="VWP46" s="195"/>
      <c r="VWQ46" s="195"/>
      <c r="VWR46" s="195"/>
      <c r="VWS46" s="195"/>
      <c r="VWT46" s="195"/>
      <c r="VWU46" s="195"/>
      <c r="VWV46" s="195"/>
      <c r="VWW46" s="195"/>
      <c r="VWX46" s="195"/>
      <c r="VWY46" s="195"/>
      <c r="VWZ46" s="195"/>
      <c r="VXA46" s="195"/>
      <c r="VXB46" s="195"/>
      <c r="VXC46" s="195"/>
      <c r="VXD46" s="195"/>
      <c r="VXE46" s="195"/>
      <c r="VXF46" s="195"/>
      <c r="VXG46" s="195"/>
      <c r="VXH46" s="195"/>
      <c r="VXI46" s="195"/>
      <c r="VXJ46" s="195"/>
      <c r="VXK46" s="195"/>
      <c r="VXL46" s="195"/>
      <c r="VXM46" s="195"/>
      <c r="VXN46" s="195"/>
      <c r="VXO46" s="195"/>
      <c r="VXP46" s="195"/>
      <c r="VXQ46" s="195"/>
      <c r="VXR46" s="195"/>
      <c r="VXS46" s="195"/>
      <c r="VXT46" s="195"/>
      <c r="VXU46" s="195"/>
      <c r="VXV46" s="195"/>
      <c r="VXW46" s="195"/>
      <c r="VXX46" s="195"/>
      <c r="VXY46" s="195"/>
      <c r="VXZ46" s="195"/>
      <c r="VYA46" s="195"/>
      <c r="VYB46" s="195"/>
      <c r="VYC46" s="195"/>
      <c r="VYD46" s="195"/>
      <c r="VYE46" s="195"/>
      <c r="VYF46" s="195"/>
      <c r="VYG46" s="195"/>
      <c r="VYH46" s="195"/>
      <c r="VYI46" s="195"/>
      <c r="VYJ46" s="195"/>
      <c r="VYK46" s="195"/>
      <c r="VYL46" s="195"/>
      <c r="VYM46" s="195"/>
      <c r="VYN46" s="195"/>
      <c r="VYO46" s="195"/>
      <c r="VYP46" s="195"/>
      <c r="VYQ46" s="195"/>
      <c r="VYR46" s="195"/>
      <c r="VYS46" s="195"/>
      <c r="VYT46" s="195"/>
      <c r="VYU46" s="195"/>
      <c r="VYV46" s="195"/>
      <c r="VYW46" s="195"/>
      <c r="VYX46" s="195"/>
      <c r="VYY46" s="195"/>
      <c r="VYZ46" s="195"/>
      <c r="VZA46" s="195"/>
      <c r="VZB46" s="195"/>
      <c r="VZC46" s="195"/>
      <c r="VZD46" s="195"/>
      <c r="VZE46" s="195"/>
      <c r="VZF46" s="195"/>
      <c r="VZG46" s="195"/>
      <c r="VZH46" s="195"/>
      <c r="VZI46" s="195"/>
      <c r="VZJ46" s="195"/>
      <c r="VZK46" s="195"/>
      <c r="VZL46" s="195"/>
      <c r="VZM46" s="195"/>
      <c r="VZN46" s="195"/>
      <c r="VZO46" s="195"/>
      <c r="VZP46" s="195"/>
      <c r="VZQ46" s="195"/>
      <c r="VZR46" s="195"/>
      <c r="VZS46" s="195"/>
      <c r="VZT46" s="195"/>
      <c r="VZU46" s="195"/>
      <c r="VZV46" s="195"/>
      <c r="VZW46" s="195"/>
      <c r="VZX46" s="195"/>
      <c r="VZY46" s="195"/>
      <c r="VZZ46" s="195"/>
      <c r="WAA46" s="195"/>
      <c r="WAB46" s="195"/>
      <c r="WAC46" s="195"/>
      <c r="WAD46" s="195"/>
      <c r="WAE46" s="195"/>
      <c r="WAF46" s="195"/>
      <c r="WAG46" s="195"/>
      <c r="WAH46" s="195"/>
      <c r="WAI46" s="195"/>
      <c r="WAJ46" s="195"/>
      <c r="WAK46" s="195"/>
      <c r="WAL46" s="195"/>
      <c r="WAM46" s="195"/>
      <c r="WAN46" s="195"/>
      <c r="WAO46" s="195"/>
      <c r="WAP46" s="195"/>
      <c r="WAQ46" s="195"/>
      <c r="WAR46" s="195"/>
      <c r="WAS46" s="195"/>
      <c r="WAT46" s="195"/>
      <c r="WAU46" s="195"/>
      <c r="WAV46" s="195"/>
      <c r="WAW46" s="195"/>
      <c r="WAX46" s="195"/>
      <c r="WAY46" s="195"/>
      <c r="WAZ46" s="195"/>
      <c r="WBA46" s="195"/>
      <c r="WBB46" s="195"/>
      <c r="WBC46" s="195"/>
      <c r="WBD46" s="195"/>
      <c r="WBE46" s="195"/>
      <c r="WBF46" s="195"/>
      <c r="WBG46" s="195"/>
      <c r="WBH46" s="195"/>
      <c r="WBI46" s="195"/>
      <c r="WBJ46" s="195"/>
      <c r="WBK46" s="195"/>
      <c r="WBL46" s="195"/>
      <c r="WBM46" s="195"/>
      <c r="WBN46" s="195"/>
      <c r="WBO46" s="195"/>
      <c r="WBP46" s="195"/>
      <c r="WBQ46" s="195"/>
      <c r="WBR46" s="195"/>
      <c r="WBS46" s="195"/>
      <c r="WBT46" s="195"/>
      <c r="WBU46" s="195"/>
      <c r="WBV46" s="195"/>
      <c r="WBW46" s="195"/>
      <c r="WBX46" s="195"/>
      <c r="WBY46" s="195"/>
      <c r="WBZ46" s="195"/>
      <c r="WCA46" s="195"/>
      <c r="WCB46" s="195"/>
      <c r="WCC46" s="195"/>
      <c r="WCD46" s="195"/>
      <c r="WCE46" s="195"/>
      <c r="WCF46" s="195"/>
      <c r="WCG46" s="195"/>
      <c r="WCH46" s="195"/>
      <c r="WCI46" s="195"/>
      <c r="WCJ46" s="195"/>
      <c r="WCK46" s="195"/>
      <c r="WCL46" s="195"/>
      <c r="WCM46" s="195"/>
      <c r="WCN46" s="195"/>
      <c r="WCO46" s="195"/>
      <c r="WCP46" s="195"/>
      <c r="WCQ46" s="195"/>
      <c r="WCR46" s="195"/>
      <c r="WCS46" s="195"/>
      <c r="WCT46" s="195"/>
      <c r="WCU46" s="195"/>
      <c r="WCV46" s="195"/>
      <c r="WCW46" s="195"/>
      <c r="WCX46" s="195"/>
      <c r="WCY46" s="195"/>
      <c r="WCZ46" s="195"/>
      <c r="WDA46" s="195"/>
      <c r="WDB46" s="195"/>
      <c r="WDC46" s="195"/>
      <c r="WDD46" s="195"/>
      <c r="WDE46" s="195"/>
      <c r="WDF46" s="195"/>
      <c r="WDG46" s="195"/>
      <c r="WDH46" s="195"/>
      <c r="WDI46" s="195"/>
      <c r="WDJ46" s="195"/>
      <c r="WDK46" s="195"/>
      <c r="WDL46" s="195"/>
      <c r="WDM46" s="195"/>
      <c r="WDN46" s="195"/>
      <c r="WDO46" s="195"/>
      <c r="WDP46" s="195"/>
      <c r="WDQ46" s="195"/>
      <c r="WDR46" s="195"/>
      <c r="WDS46" s="195"/>
      <c r="WDT46" s="195"/>
      <c r="WDU46" s="195"/>
      <c r="WDV46" s="195"/>
      <c r="WDW46" s="195"/>
      <c r="WDX46" s="195"/>
      <c r="WDY46" s="195"/>
      <c r="WDZ46" s="195"/>
      <c r="WEA46" s="195"/>
      <c r="WEB46" s="195"/>
      <c r="WEC46" s="195"/>
      <c r="WED46" s="195"/>
      <c r="WEE46" s="195"/>
      <c r="WEF46" s="195"/>
      <c r="WEG46" s="195"/>
      <c r="WEH46" s="195"/>
      <c r="WEI46" s="195"/>
      <c r="WEJ46" s="195"/>
      <c r="WEK46" s="195"/>
      <c r="WEL46" s="195"/>
      <c r="WEM46" s="195"/>
      <c r="WEN46" s="195"/>
      <c r="WEO46" s="195"/>
      <c r="WEP46" s="195"/>
      <c r="WEQ46" s="195"/>
      <c r="WER46" s="195"/>
      <c r="WES46" s="195"/>
      <c r="WET46" s="195"/>
      <c r="WEU46" s="195"/>
      <c r="WEV46" s="195"/>
      <c r="WEW46" s="195"/>
      <c r="WEX46" s="195"/>
      <c r="WEY46" s="195"/>
      <c r="WEZ46" s="195"/>
      <c r="WFA46" s="195"/>
      <c r="WFB46" s="195"/>
      <c r="WFC46" s="195"/>
      <c r="WFD46" s="195"/>
      <c r="WFE46" s="195"/>
      <c r="WFF46" s="195"/>
      <c r="WFG46" s="195"/>
      <c r="WFH46" s="195"/>
      <c r="WFI46" s="195"/>
      <c r="WFJ46" s="195"/>
      <c r="WFK46" s="195"/>
      <c r="WFL46" s="195"/>
      <c r="WFM46" s="195"/>
      <c r="WFN46" s="195"/>
      <c r="WFO46" s="195"/>
      <c r="WFP46" s="195"/>
      <c r="WFQ46" s="195"/>
      <c r="WFR46" s="195"/>
      <c r="WFS46" s="195"/>
      <c r="WFT46" s="195"/>
      <c r="WFU46" s="195"/>
      <c r="WFV46" s="195"/>
      <c r="WFW46" s="195"/>
      <c r="WFX46" s="195"/>
      <c r="WFY46" s="195"/>
      <c r="WFZ46" s="195"/>
      <c r="WGA46" s="195"/>
      <c r="WGB46" s="195"/>
      <c r="WGC46" s="195"/>
      <c r="WGD46" s="195"/>
      <c r="WGE46" s="195"/>
      <c r="WGF46" s="195"/>
      <c r="WGG46" s="195"/>
      <c r="WGH46" s="195"/>
      <c r="WGI46" s="195"/>
      <c r="WGJ46" s="195"/>
      <c r="WGK46" s="195"/>
      <c r="WGL46" s="195"/>
      <c r="WGM46" s="195"/>
      <c r="WGN46" s="195"/>
      <c r="WGO46" s="195"/>
      <c r="WGP46" s="195"/>
      <c r="WGQ46" s="195"/>
      <c r="WGR46" s="195"/>
      <c r="WGS46" s="195"/>
      <c r="WGT46" s="195"/>
      <c r="WGU46" s="195"/>
      <c r="WGV46" s="195"/>
      <c r="WGW46" s="195"/>
      <c r="WGX46" s="195"/>
      <c r="WGY46" s="195"/>
      <c r="WGZ46" s="195"/>
      <c r="WHA46" s="195"/>
      <c r="WHB46" s="195"/>
      <c r="WHC46" s="195"/>
      <c r="WHD46" s="195"/>
      <c r="WHE46" s="195"/>
      <c r="WHF46" s="195"/>
      <c r="WHG46" s="195"/>
      <c r="WHH46" s="195"/>
      <c r="WHI46" s="195"/>
      <c r="WHJ46" s="195"/>
      <c r="WHK46" s="195"/>
      <c r="WHL46" s="195"/>
      <c r="WHM46" s="195"/>
      <c r="WHN46" s="195"/>
      <c r="WHO46" s="195"/>
      <c r="WHP46" s="195"/>
      <c r="WHQ46" s="195"/>
      <c r="WHR46" s="195"/>
      <c r="WHS46" s="195"/>
      <c r="WHT46" s="195"/>
      <c r="WHU46" s="195"/>
      <c r="WHV46" s="195"/>
      <c r="WHW46" s="195"/>
      <c r="WHX46" s="195"/>
      <c r="WHY46" s="195"/>
      <c r="WHZ46" s="195"/>
      <c r="WIA46" s="195"/>
      <c r="WIB46" s="195"/>
      <c r="WIC46" s="195"/>
      <c r="WID46" s="195"/>
      <c r="WIE46" s="195"/>
      <c r="WIF46" s="195"/>
      <c r="WIG46" s="195"/>
      <c r="WIH46" s="195"/>
      <c r="WII46" s="195"/>
      <c r="WIJ46" s="195"/>
      <c r="WIK46" s="195"/>
      <c r="WIL46" s="195"/>
      <c r="WIM46" s="195"/>
      <c r="WIN46" s="195"/>
      <c r="WIO46" s="195"/>
      <c r="WIP46" s="195"/>
      <c r="WIQ46" s="195"/>
      <c r="WIR46" s="195"/>
      <c r="WIS46" s="195"/>
      <c r="WIT46" s="195"/>
      <c r="WIU46" s="195"/>
      <c r="WIV46" s="195"/>
      <c r="WIW46" s="195"/>
      <c r="WIX46" s="195"/>
      <c r="WIY46" s="195"/>
      <c r="WIZ46" s="195"/>
      <c r="WJA46" s="195"/>
      <c r="WJB46" s="195"/>
      <c r="WJC46" s="195"/>
      <c r="WJD46" s="195"/>
      <c r="WJE46" s="195"/>
      <c r="WJF46" s="195"/>
      <c r="WJG46" s="195"/>
      <c r="WJH46" s="195"/>
      <c r="WJI46" s="195"/>
      <c r="WJJ46" s="195"/>
      <c r="WJK46" s="195"/>
      <c r="WJL46" s="195"/>
      <c r="WJM46" s="195"/>
      <c r="WJN46" s="195"/>
      <c r="WJO46" s="195"/>
      <c r="WJP46" s="195"/>
      <c r="WJQ46" s="195"/>
      <c r="WJR46" s="195"/>
      <c r="WJS46" s="195"/>
      <c r="WJT46" s="195"/>
      <c r="WJU46" s="195"/>
      <c r="WJV46" s="195"/>
      <c r="WJW46" s="195"/>
      <c r="WJX46" s="195"/>
      <c r="WJY46" s="195"/>
      <c r="WJZ46" s="195"/>
      <c r="WKA46" s="195"/>
      <c r="WKB46" s="195"/>
      <c r="WKC46" s="195"/>
      <c r="WKD46" s="195"/>
      <c r="WKE46" s="195"/>
      <c r="WKF46" s="195"/>
      <c r="WKG46" s="195"/>
      <c r="WKH46" s="195"/>
      <c r="WKI46" s="195"/>
      <c r="WKJ46" s="195"/>
      <c r="WKK46" s="195"/>
      <c r="WKL46" s="195"/>
      <c r="WKM46" s="195"/>
      <c r="WKN46" s="195"/>
      <c r="WKO46" s="195"/>
      <c r="WKP46" s="195"/>
      <c r="WKQ46" s="195"/>
      <c r="WKR46" s="195"/>
      <c r="WKS46" s="195"/>
      <c r="WKT46" s="195"/>
      <c r="WKU46" s="195"/>
      <c r="WKV46" s="195"/>
      <c r="WKW46" s="195"/>
      <c r="WKX46" s="195"/>
      <c r="WKY46" s="195"/>
      <c r="WKZ46" s="195"/>
      <c r="WLA46" s="195"/>
      <c r="WLB46" s="195"/>
      <c r="WLC46" s="195"/>
      <c r="WLD46" s="195"/>
      <c r="WLE46" s="195"/>
      <c r="WLF46" s="195"/>
      <c r="WLG46" s="195"/>
      <c r="WLH46" s="195"/>
      <c r="WLI46" s="195"/>
      <c r="WLJ46" s="195"/>
      <c r="WLK46" s="195"/>
      <c r="WLL46" s="195"/>
      <c r="WLM46" s="195"/>
      <c r="WLN46" s="195"/>
      <c r="WLO46" s="195"/>
      <c r="WLP46" s="195"/>
      <c r="WLQ46" s="195"/>
      <c r="WLR46" s="195"/>
      <c r="WLS46" s="195"/>
      <c r="WLT46" s="195"/>
      <c r="WLU46" s="195"/>
      <c r="WLV46" s="195"/>
      <c r="WLW46" s="195"/>
      <c r="WLX46" s="195"/>
      <c r="WLY46" s="195"/>
      <c r="WLZ46" s="195"/>
      <c r="WMA46" s="195"/>
      <c r="WMB46" s="195"/>
      <c r="WMC46" s="195"/>
      <c r="WMD46" s="195"/>
      <c r="WME46" s="195"/>
      <c r="WMF46" s="195"/>
      <c r="WMG46" s="195"/>
      <c r="WMH46" s="195"/>
      <c r="WMI46" s="195"/>
      <c r="WMJ46" s="195"/>
      <c r="WMK46" s="195"/>
      <c r="WML46" s="195"/>
      <c r="WMM46" s="195"/>
      <c r="WMN46" s="195"/>
      <c r="WMO46" s="195"/>
      <c r="WMP46" s="195"/>
      <c r="WMQ46" s="195"/>
      <c r="WMR46" s="195"/>
      <c r="WMS46" s="195"/>
      <c r="WMT46" s="195"/>
      <c r="WMU46" s="195"/>
      <c r="WMV46" s="195"/>
      <c r="WMW46" s="195"/>
      <c r="WMX46" s="195"/>
      <c r="WMY46" s="195"/>
      <c r="WMZ46" s="195"/>
      <c r="WNA46" s="195"/>
      <c r="WNB46" s="195"/>
      <c r="WNC46" s="195"/>
      <c r="WND46" s="195"/>
      <c r="WNE46" s="195"/>
      <c r="WNF46" s="195"/>
      <c r="WNG46" s="195"/>
      <c r="WNH46" s="195"/>
      <c r="WNI46" s="195"/>
      <c r="WNJ46" s="195"/>
      <c r="WNK46" s="195"/>
      <c r="WNL46" s="195"/>
      <c r="WNM46" s="195"/>
      <c r="WNN46" s="195"/>
      <c r="WNO46" s="195"/>
      <c r="WNP46" s="195"/>
      <c r="WNQ46" s="195"/>
      <c r="WNR46" s="195"/>
      <c r="WNS46" s="195"/>
      <c r="WNT46" s="195"/>
      <c r="WNU46" s="195"/>
      <c r="WNV46" s="195"/>
      <c r="WNW46" s="195"/>
      <c r="WNX46" s="195"/>
      <c r="WNY46" s="195"/>
      <c r="WNZ46" s="195"/>
      <c r="WOA46" s="195"/>
      <c r="WOB46" s="195"/>
      <c r="WOC46" s="195"/>
      <c r="WOD46" s="195"/>
      <c r="WOE46" s="195"/>
      <c r="WOF46" s="195"/>
      <c r="WOG46" s="195"/>
      <c r="WOH46" s="195"/>
      <c r="WOI46" s="195"/>
      <c r="WOJ46" s="195"/>
      <c r="WOK46" s="195"/>
      <c r="WOL46" s="195"/>
      <c r="WOM46" s="195"/>
      <c r="WON46" s="195"/>
      <c r="WOO46" s="195"/>
      <c r="WOP46" s="195"/>
      <c r="WOQ46" s="195"/>
      <c r="WOR46" s="195"/>
      <c r="WOS46" s="195"/>
      <c r="WOT46" s="195"/>
      <c r="WOU46" s="195"/>
      <c r="WOV46" s="195"/>
      <c r="WOW46" s="195"/>
      <c r="WOX46" s="195"/>
      <c r="WOY46" s="195"/>
      <c r="WOZ46" s="195"/>
      <c r="WPA46" s="195"/>
      <c r="WPB46" s="195"/>
      <c r="WPC46" s="195"/>
      <c r="WPD46" s="195"/>
      <c r="WPE46" s="195"/>
      <c r="WPF46" s="195"/>
      <c r="WPG46" s="195"/>
      <c r="WPH46" s="195"/>
      <c r="WPI46" s="195"/>
      <c r="WPJ46" s="195"/>
      <c r="WPK46" s="195"/>
      <c r="WPL46" s="195"/>
      <c r="WPM46" s="195"/>
      <c r="WPN46" s="195"/>
      <c r="WPO46" s="195"/>
      <c r="WPP46" s="195"/>
      <c r="WPQ46" s="195"/>
      <c r="WPR46" s="195"/>
      <c r="WPS46" s="195"/>
      <c r="WPT46" s="195"/>
      <c r="WPU46" s="195"/>
      <c r="WPV46" s="195"/>
      <c r="WPW46" s="195"/>
      <c r="WPX46" s="195"/>
      <c r="WPY46" s="195"/>
      <c r="WPZ46" s="195"/>
      <c r="WQA46" s="195"/>
      <c r="WQB46" s="195"/>
      <c r="WQC46" s="195"/>
      <c r="WQD46" s="195"/>
      <c r="WQE46" s="195"/>
      <c r="WQF46" s="195"/>
      <c r="WQG46" s="195"/>
      <c r="WQH46" s="195"/>
      <c r="WQI46" s="195"/>
      <c r="WQJ46" s="195"/>
      <c r="WQK46" s="195"/>
      <c r="WQL46" s="195"/>
      <c r="WQM46" s="195"/>
      <c r="WQN46" s="195"/>
      <c r="WQO46" s="195"/>
      <c r="WQP46" s="195"/>
      <c r="WQQ46" s="195"/>
      <c r="WQR46" s="195"/>
      <c r="WQS46" s="195"/>
      <c r="WQT46" s="195"/>
      <c r="WQU46" s="195"/>
      <c r="WQV46" s="195"/>
      <c r="WQW46" s="195"/>
      <c r="WQX46" s="195"/>
      <c r="WQY46" s="195"/>
      <c r="WQZ46" s="195"/>
      <c r="WRA46" s="195"/>
      <c r="WRB46" s="195"/>
      <c r="WRC46" s="195"/>
      <c r="WRD46" s="195"/>
      <c r="WRE46" s="195"/>
      <c r="WRF46" s="195"/>
      <c r="WRG46" s="195"/>
      <c r="WRH46" s="195"/>
      <c r="WRI46" s="195"/>
      <c r="WRJ46" s="195"/>
      <c r="WRK46" s="195"/>
      <c r="WRL46" s="195"/>
      <c r="WRM46" s="195"/>
      <c r="WRN46" s="195"/>
      <c r="WRO46" s="195"/>
      <c r="WRP46" s="195"/>
      <c r="WRQ46" s="195"/>
      <c r="WRR46" s="195"/>
      <c r="WRS46" s="195"/>
      <c r="WRT46" s="195"/>
      <c r="WRU46" s="195"/>
      <c r="WRV46" s="195"/>
      <c r="WRW46" s="195"/>
      <c r="WRX46" s="195"/>
      <c r="WRY46" s="195"/>
      <c r="WRZ46" s="195"/>
      <c r="WSA46" s="195"/>
      <c r="WSB46" s="195"/>
      <c r="WSC46" s="195"/>
      <c r="WSD46" s="195"/>
      <c r="WSE46" s="195"/>
      <c r="WSF46" s="195"/>
      <c r="WSG46" s="195"/>
      <c r="WSH46" s="195"/>
      <c r="WSI46" s="195"/>
      <c r="WSJ46" s="195"/>
      <c r="WSK46" s="195"/>
      <c r="WSL46" s="195"/>
      <c r="WSM46" s="195"/>
      <c r="WSN46" s="195"/>
      <c r="WSO46" s="195"/>
      <c r="WSP46" s="195"/>
      <c r="WSQ46" s="195"/>
      <c r="WSR46" s="195"/>
      <c r="WSS46" s="195"/>
      <c r="WST46" s="195"/>
      <c r="WSU46" s="195"/>
      <c r="WSV46" s="195"/>
      <c r="WSW46" s="195"/>
      <c r="WSX46" s="195"/>
      <c r="WSY46" s="195"/>
      <c r="WSZ46" s="195"/>
      <c r="WTA46" s="195"/>
      <c r="WTB46" s="195"/>
      <c r="WTC46" s="195"/>
      <c r="WTD46" s="195"/>
      <c r="WTE46" s="195"/>
      <c r="WTF46" s="195"/>
      <c r="WTG46" s="195"/>
      <c r="WTH46" s="195"/>
      <c r="WTI46" s="195"/>
      <c r="WTJ46" s="195"/>
      <c r="WTK46" s="195"/>
      <c r="WTL46" s="195"/>
      <c r="WTM46" s="195"/>
      <c r="WTN46" s="195"/>
      <c r="WTO46" s="195"/>
      <c r="WTP46" s="195"/>
      <c r="WTQ46" s="195"/>
      <c r="WTR46" s="195"/>
      <c r="WTS46" s="195"/>
      <c r="WTT46" s="195"/>
      <c r="WTU46" s="195"/>
      <c r="WTV46" s="195"/>
      <c r="WTW46" s="195"/>
      <c r="WTX46" s="195"/>
      <c r="WTY46" s="195"/>
      <c r="WTZ46" s="195"/>
      <c r="WUA46" s="195"/>
      <c r="WUB46" s="195"/>
      <c r="WUC46" s="195"/>
      <c r="WUD46" s="195"/>
      <c r="WUE46" s="195"/>
      <c r="WUF46" s="195"/>
      <c r="WUG46" s="195"/>
      <c r="WUH46" s="195"/>
      <c r="WUI46" s="195"/>
      <c r="WUJ46" s="195"/>
      <c r="WUK46" s="195"/>
      <c r="WUL46" s="195"/>
      <c r="WUM46" s="195"/>
      <c r="WUN46" s="195"/>
      <c r="WUO46" s="195"/>
      <c r="WUP46" s="195"/>
      <c r="WUQ46" s="195"/>
      <c r="WUR46" s="195"/>
      <c r="WUS46" s="195"/>
      <c r="WUT46" s="195"/>
      <c r="WUU46" s="195"/>
      <c r="WUV46" s="195"/>
      <c r="WUW46" s="195"/>
      <c r="WUX46" s="195"/>
      <c r="WUY46" s="195"/>
      <c r="WUZ46" s="195"/>
      <c r="WVA46" s="195"/>
      <c r="WVB46" s="195"/>
      <c r="WVC46" s="195"/>
      <c r="WVD46" s="195"/>
      <c r="WVE46" s="195"/>
      <c r="WVF46" s="195"/>
      <c r="WVG46" s="195"/>
      <c r="WVH46" s="195"/>
      <c r="WVI46" s="195"/>
      <c r="WVJ46" s="195"/>
      <c r="WVK46" s="195"/>
      <c r="WVL46" s="195"/>
      <c r="WVM46" s="195"/>
      <c r="WVN46" s="195"/>
      <c r="WVO46" s="195"/>
      <c r="WVP46" s="195"/>
      <c r="WVQ46" s="195"/>
      <c r="WVR46" s="195"/>
      <c r="WVS46" s="195"/>
      <c r="WVT46" s="195"/>
      <c r="WVU46" s="195"/>
      <c r="WVV46" s="195"/>
      <c r="WVW46" s="195"/>
      <c r="WVX46" s="195"/>
      <c r="WVY46" s="195"/>
      <c r="WVZ46" s="195"/>
      <c r="WWA46" s="195"/>
      <c r="WWB46" s="195"/>
      <c r="WWC46" s="195"/>
      <c r="WWD46" s="195"/>
      <c r="WWE46" s="195"/>
      <c r="WWF46" s="195"/>
      <c r="WWG46" s="195"/>
      <c r="WWH46" s="195"/>
      <c r="WWI46" s="195"/>
      <c r="WWJ46" s="195"/>
      <c r="WWK46" s="195"/>
      <c r="WWL46" s="195"/>
      <c r="WWM46" s="195"/>
      <c r="WWN46" s="195"/>
      <c r="WWO46" s="195"/>
      <c r="WWP46" s="195"/>
      <c r="WWQ46" s="195"/>
      <c r="WWR46" s="195"/>
      <c r="WWS46" s="195"/>
      <c r="WWT46" s="195"/>
      <c r="WWU46" s="195"/>
      <c r="WWV46" s="195"/>
      <c r="WWW46" s="195"/>
      <c r="WWX46" s="195"/>
      <c r="WWY46" s="195"/>
      <c r="WWZ46" s="195"/>
      <c r="WXA46" s="195"/>
      <c r="WXB46" s="195"/>
      <c r="WXC46" s="195"/>
      <c r="WXD46" s="195"/>
      <c r="WXE46" s="195"/>
      <c r="WXF46" s="195"/>
      <c r="WXG46" s="195"/>
      <c r="WXH46" s="195"/>
      <c r="WXI46" s="195"/>
    </row>
    <row r="47" spans="1:16181" s="195" customFormat="1">
      <c r="A47" s="233"/>
      <c r="E47" s="276"/>
      <c r="F47" s="277"/>
      <c r="G47" s="277"/>
      <c r="H47" s="267" t="s">
        <v>645</v>
      </c>
      <c r="I47" s="273"/>
      <c r="J47" s="274"/>
      <c r="K47" s="275">
        <f>MIN(M$29:AR$29)</f>
        <v>0</v>
      </c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39"/>
      <c r="AF47" s="239"/>
      <c r="AG47" s="239"/>
      <c r="AH47" s="239"/>
      <c r="AI47" s="239"/>
      <c r="AJ47" s="239"/>
      <c r="AK47" s="239"/>
      <c r="AL47" s="239"/>
      <c r="AM47" s="239"/>
      <c r="AN47" s="239"/>
      <c r="AO47" s="239"/>
      <c r="AP47" s="239"/>
      <c r="AQ47" s="269"/>
      <c r="AR47" s="269"/>
      <c r="AS47" s="269"/>
      <c r="AT47" s="270"/>
      <c r="AU47" s="270"/>
      <c r="AV47" s="270"/>
      <c r="AW47" s="270"/>
      <c r="AX47" s="270"/>
      <c r="AY47" s="270"/>
      <c r="AZ47" s="270"/>
      <c r="BA47" s="270"/>
    </row>
    <row r="48" spans="1:16181" s="280" customFormat="1">
      <c r="A48" s="279"/>
      <c r="E48" s="192"/>
      <c r="F48" s="193"/>
      <c r="G48" s="193"/>
      <c r="H48" s="272" t="s">
        <v>210</v>
      </c>
      <c r="I48" s="307"/>
      <c r="J48" s="308"/>
      <c r="K48" s="309" t="str">
        <f>IF(SUM(Dashboard!M$48:AS$48)&gt;0,INDEX(Dashboard!M$12:AS$12,1,MATCH(1,Dashboard!M$48:AS$48,0)),"Di luar zona 92h")</f>
        <v>Di luar zona 92h</v>
      </c>
      <c r="L48" s="284">
        <f>IF(Dashboard!L29&gt;=0,0,1)</f>
        <v>0</v>
      </c>
      <c r="M48" s="284">
        <f>IF(Dashboard!M29&gt;=0,0,1)</f>
        <v>0</v>
      </c>
      <c r="N48" s="284">
        <f>IF(Dashboard!N29&gt;=0,0,1)</f>
        <v>0</v>
      </c>
      <c r="O48" s="284">
        <f>IF(Dashboard!O29&gt;=0,0,1)</f>
        <v>0</v>
      </c>
      <c r="P48" s="284">
        <f>IF(Dashboard!P29&gt;=0,0,1)</f>
        <v>0</v>
      </c>
      <c r="Q48" s="284">
        <f>IF(Dashboard!Q29&gt;=0,0,1)</f>
        <v>0</v>
      </c>
      <c r="R48" s="284">
        <f>IF(Dashboard!R29&gt;=0,0,1)</f>
        <v>0</v>
      </c>
      <c r="S48" s="284">
        <f>IF(Dashboard!S29&gt;=0,0,1)</f>
        <v>0</v>
      </c>
      <c r="T48" s="284">
        <f>IF(Dashboard!T29&gt;=0,0,1)</f>
        <v>0</v>
      </c>
      <c r="U48" s="284">
        <f>IF(Dashboard!U29&gt;=0,0,1)</f>
        <v>0</v>
      </c>
      <c r="V48" s="284">
        <f>IF(Dashboard!V29&gt;=0,0,1)</f>
        <v>0</v>
      </c>
      <c r="W48" s="284">
        <f>IF(Dashboard!W29&gt;=0,0,1)</f>
        <v>0</v>
      </c>
      <c r="X48" s="284">
        <f>IF(Dashboard!X29&gt;=0,0,1)</f>
        <v>0</v>
      </c>
      <c r="Y48" s="284">
        <f>IF(Dashboard!Y29&gt;=0,0,1)</f>
        <v>0</v>
      </c>
      <c r="Z48" s="284">
        <f>IF(Dashboard!Z29&gt;=0,0,1)</f>
        <v>0</v>
      </c>
      <c r="AA48" s="284">
        <f>IF(Dashboard!AA29&gt;=0,0,1)</f>
        <v>0</v>
      </c>
      <c r="AB48" s="284">
        <f>IF(Dashboard!AB29&gt;=0,0,1)</f>
        <v>0</v>
      </c>
      <c r="AC48" s="284">
        <f>IF(Dashboard!AC29&gt;=0,0,1)</f>
        <v>0</v>
      </c>
      <c r="AD48" s="284">
        <f>IF(Dashboard!AD29&gt;=0,0,1)</f>
        <v>0</v>
      </c>
      <c r="AE48" s="284">
        <f>IF(Dashboard!AE29&gt;=0,0,1)</f>
        <v>0</v>
      </c>
      <c r="AF48" s="284">
        <f>IF(Dashboard!AF29&gt;=0,0,1)</f>
        <v>0</v>
      </c>
      <c r="AG48" s="284">
        <f>IF(Dashboard!AG29&gt;=0,0,1)</f>
        <v>0</v>
      </c>
      <c r="AH48" s="284">
        <f>IF(Dashboard!AH29&gt;=0,0,1)</f>
        <v>0</v>
      </c>
      <c r="AI48" s="284">
        <f>IF(Dashboard!AI29&gt;=0,0,1)</f>
        <v>0</v>
      </c>
      <c r="AJ48" s="284">
        <f>IF(Dashboard!AJ29&gt;=0,0,1)</f>
        <v>0</v>
      </c>
      <c r="AK48" s="284">
        <f>IF(Dashboard!AK29&gt;=0,0,1)</f>
        <v>0</v>
      </c>
      <c r="AL48" s="284">
        <f>IF(Dashboard!AL29&gt;=0,0,1)</f>
        <v>0</v>
      </c>
      <c r="AM48" s="284">
        <f>IF(Dashboard!AM29&gt;=0,0,1)</f>
        <v>0</v>
      </c>
      <c r="AN48" s="284">
        <f>IF(Dashboard!AN29&gt;=0,0,1)</f>
        <v>0</v>
      </c>
      <c r="AO48" s="284">
        <f>IF(Dashboard!AO29&gt;=0,0,1)</f>
        <v>0</v>
      </c>
      <c r="AP48" s="284">
        <f>IF(Dashboard!AP29&gt;=0,0,1)</f>
        <v>0</v>
      </c>
      <c r="AQ48" s="285">
        <f>IF(Dashboard!AQ29&gt;=0,0,1)</f>
        <v>0</v>
      </c>
      <c r="AR48" s="285">
        <f>IF(Dashboard!AR29&gt;=0,0,1)</f>
        <v>0</v>
      </c>
      <c r="AS48" s="285">
        <f>IF(Dashboard!AS29&gt;=0,0,1)</f>
        <v>0</v>
      </c>
      <c r="AT48" s="286">
        <f>IF(Dashboard!AT29&gt;=0,0,1)</f>
        <v>0</v>
      </c>
      <c r="AU48" s="286">
        <f>IF(Dashboard!AU29&gt;=0,0,1)</f>
        <v>0</v>
      </c>
      <c r="AV48" s="286">
        <f>IF(Dashboard!AV29&gt;=0,0,1)</f>
        <v>0</v>
      </c>
      <c r="AW48" s="286">
        <f>IF(Dashboard!AW29&gt;=0,0,1)</f>
        <v>0</v>
      </c>
      <c r="AX48" s="286">
        <f>IF(Dashboard!AX29&gt;=0,0,1)</f>
        <v>0</v>
      </c>
      <c r="AY48" s="286">
        <f>IF(Dashboard!AY29&gt;=0,0,1)</f>
        <v>0</v>
      </c>
      <c r="AZ48" s="286">
        <f>IF(Dashboard!AZ29&gt;=0,0,1)</f>
        <v>0</v>
      </c>
      <c r="BA48" s="286">
        <f>IF(Dashboard!BA29&gt;=0,0,1)</f>
        <v>0</v>
      </c>
      <c r="BB48" s="195"/>
      <c r="BC48" s="195"/>
      <c r="BD48" s="195"/>
      <c r="BE48" s="195"/>
      <c r="BF48" s="195"/>
      <c r="BG48" s="195"/>
      <c r="BH48" s="195"/>
      <c r="BI48" s="195"/>
      <c r="BJ48" s="195"/>
      <c r="BK48" s="195"/>
      <c r="BL48" s="195"/>
      <c r="BM48" s="195"/>
      <c r="BN48" s="195"/>
      <c r="BO48" s="195"/>
      <c r="BP48" s="195"/>
      <c r="BQ48" s="195"/>
      <c r="BR48" s="195"/>
      <c r="BS48" s="195"/>
      <c r="BT48" s="195"/>
      <c r="BU48" s="195"/>
      <c r="BV48" s="195"/>
      <c r="BW48" s="195"/>
      <c r="BX48" s="195"/>
      <c r="BY48" s="195"/>
      <c r="BZ48" s="195"/>
      <c r="CA48" s="195"/>
      <c r="CB48" s="195"/>
      <c r="CC48" s="195"/>
      <c r="CD48" s="195"/>
      <c r="CE48" s="195"/>
      <c r="CF48" s="195"/>
      <c r="CG48" s="195"/>
      <c r="CH48" s="195"/>
      <c r="CI48" s="195"/>
      <c r="CJ48" s="195"/>
      <c r="CK48" s="195"/>
      <c r="CL48" s="195"/>
      <c r="CM48" s="195"/>
      <c r="CN48" s="195"/>
      <c r="CO48" s="195"/>
      <c r="CP48" s="195"/>
      <c r="CQ48" s="195"/>
      <c r="CR48" s="195"/>
      <c r="CS48" s="195"/>
      <c r="CT48" s="195"/>
      <c r="CU48" s="195"/>
      <c r="CV48" s="195"/>
      <c r="CW48" s="195"/>
      <c r="CX48" s="195"/>
      <c r="CY48" s="195"/>
      <c r="CZ48" s="195"/>
      <c r="DA48" s="195"/>
      <c r="DB48" s="195"/>
      <c r="DC48" s="195"/>
      <c r="DD48" s="195"/>
      <c r="DE48" s="195"/>
      <c r="DF48" s="195"/>
      <c r="DG48" s="195"/>
      <c r="DH48" s="195"/>
      <c r="DI48" s="195"/>
      <c r="DJ48" s="195"/>
      <c r="DK48" s="195"/>
      <c r="DL48" s="195"/>
      <c r="DM48" s="195"/>
      <c r="DN48" s="195"/>
      <c r="DO48" s="195"/>
      <c r="DP48" s="195"/>
      <c r="DQ48" s="195"/>
      <c r="DR48" s="195"/>
      <c r="DS48" s="195"/>
      <c r="DT48" s="195"/>
      <c r="DU48" s="195"/>
      <c r="DV48" s="195"/>
      <c r="DW48" s="195"/>
      <c r="DX48" s="195"/>
      <c r="DY48" s="195"/>
      <c r="DZ48" s="195"/>
      <c r="EA48" s="195"/>
      <c r="EB48" s="195"/>
      <c r="EC48" s="195"/>
      <c r="ED48" s="195"/>
      <c r="EE48" s="195"/>
      <c r="EF48" s="195"/>
      <c r="EG48" s="195"/>
      <c r="EH48" s="195"/>
      <c r="EI48" s="195"/>
      <c r="EJ48" s="195"/>
      <c r="EK48" s="195"/>
      <c r="EL48" s="195"/>
      <c r="EM48" s="195"/>
      <c r="EN48" s="195"/>
      <c r="EO48" s="195"/>
      <c r="EP48" s="195"/>
      <c r="EQ48" s="195"/>
      <c r="ER48" s="195"/>
      <c r="ES48" s="195"/>
      <c r="ET48" s="195"/>
      <c r="EU48" s="195"/>
      <c r="EV48" s="195"/>
      <c r="EW48" s="195"/>
      <c r="EX48" s="195"/>
      <c r="EY48" s="195"/>
      <c r="EZ48" s="195"/>
      <c r="FA48" s="195"/>
      <c r="FB48" s="195"/>
      <c r="FC48" s="195"/>
      <c r="FD48" s="195"/>
      <c r="FE48" s="195"/>
      <c r="FF48" s="195"/>
      <c r="FG48" s="195"/>
      <c r="FH48" s="195"/>
      <c r="FI48" s="195"/>
      <c r="FJ48" s="195"/>
      <c r="FK48" s="195"/>
      <c r="FL48" s="195"/>
      <c r="FM48" s="195"/>
      <c r="FN48" s="195"/>
      <c r="FO48" s="195"/>
      <c r="FP48" s="195"/>
      <c r="FQ48" s="195"/>
      <c r="FR48" s="195"/>
      <c r="FS48" s="195"/>
      <c r="FT48" s="195"/>
      <c r="FU48" s="195"/>
      <c r="FV48" s="195"/>
      <c r="FW48" s="195"/>
      <c r="FX48" s="195"/>
      <c r="FY48" s="195"/>
      <c r="FZ48" s="195"/>
      <c r="GA48" s="195"/>
      <c r="GB48" s="195"/>
      <c r="GC48" s="195"/>
      <c r="GD48" s="195"/>
      <c r="GE48" s="195"/>
      <c r="GF48" s="195"/>
      <c r="GG48" s="195"/>
      <c r="GH48" s="195"/>
      <c r="GI48" s="195"/>
      <c r="GJ48" s="195"/>
      <c r="GK48" s="195"/>
      <c r="GL48" s="195"/>
      <c r="GM48" s="195"/>
      <c r="GN48" s="195"/>
      <c r="GO48" s="195"/>
      <c r="GP48" s="195"/>
      <c r="GQ48" s="195"/>
      <c r="GR48" s="195"/>
      <c r="GS48" s="195"/>
      <c r="GT48" s="195"/>
      <c r="GU48" s="195"/>
      <c r="GV48" s="195"/>
      <c r="GW48" s="195"/>
      <c r="GX48" s="195"/>
      <c r="GY48" s="195"/>
      <c r="GZ48" s="195"/>
      <c r="HA48" s="195"/>
      <c r="HB48" s="195"/>
      <c r="HC48" s="195"/>
      <c r="HD48" s="195"/>
      <c r="HE48" s="195"/>
      <c r="HF48" s="195"/>
      <c r="HG48" s="195"/>
      <c r="HH48" s="195"/>
      <c r="HI48" s="195"/>
      <c r="HJ48" s="195"/>
      <c r="HK48" s="195"/>
      <c r="HL48" s="195"/>
      <c r="HM48" s="195"/>
      <c r="HN48" s="195"/>
      <c r="HO48" s="195"/>
      <c r="HP48" s="195"/>
      <c r="HQ48" s="195"/>
      <c r="HR48" s="195"/>
      <c r="HS48" s="195"/>
      <c r="HT48" s="195"/>
      <c r="HU48" s="195"/>
      <c r="HV48" s="195"/>
      <c r="HW48" s="195"/>
      <c r="HX48" s="195"/>
      <c r="HY48" s="195"/>
      <c r="HZ48" s="195"/>
      <c r="IA48" s="195"/>
      <c r="IB48" s="195"/>
      <c r="IC48" s="195"/>
      <c r="ID48" s="195"/>
      <c r="IE48" s="195"/>
      <c r="IF48" s="195"/>
      <c r="IG48" s="195"/>
      <c r="IH48" s="195"/>
      <c r="II48" s="195"/>
      <c r="IJ48" s="195"/>
      <c r="IK48" s="195"/>
      <c r="IL48" s="195"/>
      <c r="IM48" s="195"/>
      <c r="IN48" s="195"/>
      <c r="IO48" s="195"/>
      <c r="IP48" s="195"/>
      <c r="IQ48" s="195"/>
      <c r="IR48" s="195"/>
      <c r="IS48" s="195"/>
      <c r="IT48" s="195"/>
      <c r="IU48" s="195"/>
      <c r="IV48" s="195"/>
      <c r="IW48" s="195"/>
      <c r="IX48" s="195"/>
      <c r="IY48" s="195"/>
      <c r="IZ48" s="195"/>
      <c r="JA48" s="195"/>
      <c r="JB48" s="195"/>
      <c r="JC48" s="195"/>
      <c r="JD48" s="195"/>
      <c r="JE48" s="195"/>
      <c r="JF48" s="195"/>
      <c r="JG48" s="195"/>
      <c r="JH48" s="195"/>
      <c r="JI48" s="195"/>
      <c r="JJ48" s="195"/>
      <c r="JK48" s="195"/>
      <c r="JL48" s="195"/>
      <c r="JM48" s="195"/>
      <c r="JN48" s="195"/>
      <c r="JO48" s="195"/>
      <c r="JP48" s="195"/>
      <c r="JQ48" s="195"/>
      <c r="JR48" s="195"/>
      <c r="JS48" s="195"/>
      <c r="JT48" s="195"/>
      <c r="JU48" s="195"/>
      <c r="JV48" s="195"/>
      <c r="JW48" s="195"/>
      <c r="JX48" s="195"/>
      <c r="JY48" s="195"/>
      <c r="JZ48" s="195"/>
      <c r="KA48" s="195"/>
      <c r="KB48" s="195"/>
      <c r="KC48" s="195"/>
      <c r="KD48" s="195"/>
      <c r="KE48" s="195"/>
      <c r="KF48" s="195"/>
      <c r="KG48" s="195"/>
      <c r="KH48" s="195"/>
      <c r="KI48" s="195"/>
      <c r="KJ48" s="195"/>
      <c r="KK48" s="195"/>
      <c r="KL48" s="195"/>
      <c r="KM48" s="195"/>
      <c r="KN48" s="195"/>
      <c r="KO48" s="195"/>
      <c r="KP48" s="195"/>
      <c r="KQ48" s="195"/>
      <c r="KR48" s="195"/>
      <c r="KS48" s="195"/>
      <c r="KT48" s="195"/>
      <c r="KU48" s="195"/>
      <c r="KV48" s="195"/>
      <c r="KW48" s="195"/>
      <c r="KX48" s="195"/>
      <c r="KY48" s="195"/>
      <c r="KZ48" s="195"/>
      <c r="LA48" s="195"/>
      <c r="LB48" s="195"/>
      <c r="LC48" s="195"/>
      <c r="LD48" s="195"/>
      <c r="LE48" s="195"/>
      <c r="LF48" s="195"/>
      <c r="LG48" s="195"/>
      <c r="LH48" s="195"/>
      <c r="LI48" s="195"/>
      <c r="LJ48" s="195"/>
      <c r="LK48" s="195"/>
      <c r="LL48" s="195"/>
      <c r="LM48" s="195"/>
      <c r="LN48" s="195"/>
      <c r="LO48" s="195"/>
      <c r="LP48" s="195"/>
      <c r="LQ48" s="195"/>
      <c r="LR48" s="195"/>
      <c r="LS48" s="195"/>
      <c r="LT48" s="195"/>
      <c r="LU48" s="195"/>
      <c r="LV48" s="195"/>
      <c r="LW48" s="195"/>
      <c r="LX48" s="195"/>
      <c r="LY48" s="195"/>
      <c r="LZ48" s="195"/>
      <c r="MA48" s="195"/>
      <c r="MB48" s="195"/>
      <c r="MC48" s="195"/>
      <c r="MD48" s="195"/>
      <c r="ME48" s="195"/>
      <c r="MF48" s="195"/>
      <c r="MG48" s="195"/>
      <c r="MH48" s="195"/>
      <c r="MI48" s="195"/>
      <c r="MJ48" s="195"/>
      <c r="MK48" s="195"/>
      <c r="ML48" s="195"/>
      <c r="MM48" s="195"/>
      <c r="MN48" s="195"/>
      <c r="MO48" s="195"/>
      <c r="MP48" s="195"/>
      <c r="MQ48" s="195"/>
      <c r="MR48" s="195"/>
      <c r="MS48" s="195"/>
      <c r="MT48" s="195"/>
      <c r="MU48" s="195"/>
      <c r="MV48" s="195"/>
      <c r="MW48" s="195"/>
      <c r="MX48" s="195"/>
      <c r="MY48" s="195"/>
      <c r="MZ48" s="195"/>
      <c r="NA48" s="195"/>
      <c r="NB48" s="195"/>
      <c r="NC48" s="195"/>
      <c r="ND48" s="195"/>
      <c r="NE48" s="195"/>
      <c r="NF48" s="195"/>
      <c r="NG48" s="195"/>
      <c r="NH48" s="195"/>
      <c r="NI48" s="195"/>
      <c r="NJ48" s="195"/>
      <c r="NK48" s="195"/>
      <c r="NL48" s="195"/>
      <c r="NM48" s="195"/>
      <c r="NN48" s="195"/>
      <c r="NO48" s="195"/>
      <c r="NP48" s="195"/>
      <c r="NQ48" s="195"/>
      <c r="NR48" s="195"/>
      <c r="NS48" s="195"/>
      <c r="NT48" s="195"/>
      <c r="NU48" s="195"/>
      <c r="NV48" s="195"/>
      <c r="NW48" s="195"/>
      <c r="NX48" s="195"/>
      <c r="NY48" s="195"/>
      <c r="NZ48" s="195"/>
      <c r="OA48" s="195"/>
      <c r="OB48" s="195"/>
      <c r="OC48" s="195"/>
      <c r="OD48" s="195"/>
      <c r="OE48" s="195"/>
      <c r="OF48" s="195"/>
      <c r="OG48" s="195"/>
      <c r="OH48" s="195"/>
      <c r="OI48" s="195"/>
      <c r="OJ48" s="195"/>
      <c r="OK48" s="195"/>
      <c r="OL48" s="195"/>
      <c r="OM48" s="195"/>
      <c r="ON48" s="195"/>
      <c r="OO48" s="195"/>
      <c r="OP48" s="195"/>
      <c r="OQ48" s="195"/>
      <c r="OR48" s="195"/>
      <c r="OS48" s="195"/>
      <c r="OT48" s="195"/>
      <c r="OU48" s="195"/>
      <c r="OV48" s="195"/>
      <c r="OW48" s="195"/>
      <c r="OX48" s="195"/>
      <c r="OY48" s="195"/>
      <c r="OZ48" s="195"/>
      <c r="PA48" s="195"/>
      <c r="PB48" s="195"/>
      <c r="PC48" s="195"/>
      <c r="PD48" s="195"/>
      <c r="PE48" s="195"/>
      <c r="PF48" s="195"/>
      <c r="PG48" s="195"/>
      <c r="PH48" s="195"/>
      <c r="PI48" s="195"/>
      <c r="PJ48" s="195"/>
      <c r="PK48" s="195"/>
      <c r="PL48" s="195"/>
      <c r="PM48" s="195"/>
      <c r="PN48" s="195"/>
      <c r="PO48" s="195"/>
      <c r="PP48" s="195"/>
      <c r="PQ48" s="195"/>
      <c r="PR48" s="195"/>
      <c r="PS48" s="195"/>
      <c r="PT48" s="195"/>
      <c r="PU48" s="195"/>
      <c r="PV48" s="195"/>
      <c r="PW48" s="195"/>
      <c r="PX48" s="195"/>
      <c r="PY48" s="195"/>
      <c r="PZ48" s="195"/>
      <c r="QA48" s="195"/>
      <c r="QB48" s="195"/>
      <c r="QC48" s="195"/>
      <c r="QD48" s="195"/>
      <c r="QE48" s="195"/>
      <c r="QF48" s="195"/>
      <c r="QG48" s="195"/>
      <c r="QH48" s="195"/>
      <c r="QI48" s="195"/>
      <c r="QJ48" s="195"/>
      <c r="QK48" s="195"/>
      <c r="QL48" s="195"/>
      <c r="QM48" s="195"/>
      <c r="QN48" s="195"/>
      <c r="QO48" s="195"/>
      <c r="QP48" s="195"/>
      <c r="QQ48" s="195"/>
      <c r="QR48" s="195"/>
      <c r="QS48" s="195"/>
      <c r="QT48" s="195"/>
      <c r="QU48" s="195"/>
      <c r="QV48" s="195"/>
      <c r="QW48" s="195"/>
      <c r="QX48" s="195"/>
      <c r="QY48" s="195"/>
      <c r="QZ48" s="195"/>
      <c r="RA48" s="195"/>
      <c r="RB48" s="195"/>
      <c r="RC48" s="195"/>
      <c r="RD48" s="195"/>
      <c r="RE48" s="195"/>
      <c r="RF48" s="195"/>
      <c r="RG48" s="195"/>
      <c r="RH48" s="195"/>
      <c r="RI48" s="195"/>
      <c r="RJ48" s="195"/>
      <c r="RK48" s="195"/>
      <c r="RL48" s="195"/>
      <c r="RM48" s="195"/>
      <c r="RN48" s="195"/>
      <c r="RO48" s="195"/>
      <c r="RP48" s="195"/>
      <c r="RQ48" s="195"/>
      <c r="RR48" s="195"/>
      <c r="RS48" s="195"/>
      <c r="RT48" s="195"/>
      <c r="RU48" s="195"/>
      <c r="RV48" s="195"/>
      <c r="RW48" s="195"/>
      <c r="RX48" s="195"/>
      <c r="RY48" s="195"/>
      <c r="RZ48" s="195"/>
      <c r="SA48" s="195"/>
      <c r="SB48" s="195"/>
      <c r="SC48" s="195"/>
      <c r="SD48" s="195"/>
      <c r="SE48" s="195"/>
      <c r="SF48" s="195"/>
      <c r="SG48" s="195"/>
      <c r="SH48" s="195"/>
      <c r="SI48" s="195"/>
      <c r="SJ48" s="195"/>
      <c r="SK48" s="195"/>
      <c r="SL48" s="195"/>
      <c r="SM48" s="195"/>
      <c r="SN48" s="195"/>
      <c r="SO48" s="195"/>
      <c r="SP48" s="195"/>
      <c r="SQ48" s="195"/>
      <c r="SR48" s="195"/>
      <c r="SS48" s="195"/>
      <c r="ST48" s="195"/>
      <c r="SU48" s="195"/>
      <c r="SV48" s="195"/>
      <c r="SW48" s="195"/>
      <c r="SX48" s="195"/>
      <c r="SY48" s="195"/>
      <c r="SZ48" s="195"/>
      <c r="TA48" s="195"/>
      <c r="TB48" s="195"/>
      <c r="TC48" s="195"/>
      <c r="TD48" s="195"/>
      <c r="TE48" s="195"/>
      <c r="TF48" s="195"/>
      <c r="TG48" s="195"/>
      <c r="TH48" s="195"/>
      <c r="TI48" s="195"/>
      <c r="TJ48" s="195"/>
      <c r="TK48" s="195"/>
      <c r="TL48" s="195"/>
      <c r="TM48" s="195"/>
      <c r="TN48" s="195"/>
      <c r="TO48" s="195"/>
      <c r="TP48" s="195"/>
      <c r="TQ48" s="195"/>
      <c r="TR48" s="195"/>
      <c r="TS48" s="195"/>
      <c r="TT48" s="195"/>
      <c r="TU48" s="195"/>
      <c r="TV48" s="195"/>
      <c r="TW48" s="195"/>
      <c r="TX48" s="195"/>
      <c r="TY48" s="195"/>
      <c r="TZ48" s="195"/>
      <c r="UA48" s="195"/>
      <c r="UB48" s="195"/>
      <c r="UC48" s="195"/>
      <c r="UD48" s="195"/>
      <c r="UE48" s="195"/>
      <c r="UF48" s="195"/>
      <c r="UG48" s="195"/>
      <c r="UH48" s="195"/>
      <c r="UI48" s="195"/>
      <c r="UJ48" s="195"/>
      <c r="UK48" s="195"/>
      <c r="UL48" s="195"/>
      <c r="UM48" s="195"/>
      <c r="UN48" s="195"/>
      <c r="UO48" s="195"/>
      <c r="UP48" s="195"/>
      <c r="UQ48" s="195"/>
      <c r="UR48" s="195"/>
      <c r="US48" s="195"/>
      <c r="UT48" s="195"/>
      <c r="UU48" s="195"/>
      <c r="UV48" s="195"/>
      <c r="UW48" s="195"/>
      <c r="UX48" s="195"/>
      <c r="UY48" s="195"/>
      <c r="UZ48" s="195"/>
      <c r="VA48" s="195"/>
      <c r="VB48" s="195"/>
      <c r="VC48" s="195"/>
      <c r="VD48" s="195"/>
      <c r="VE48" s="195"/>
      <c r="VF48" s="195"/>
      <c r="VG48" s="195"/>
      <c r="VH48" s="195"/>
      <c r="VI48" s="195"/>
      <c r="VJ48" s="195"/>
      <c r="VK48" s="195"/>
      <c r="VL48" s="195"/>
      <c r="VM48" s="195"/>
      <c r="VN48" s="195"/>
      <c r="VO48" s="195"/>
      <c r="VP48" s="195"/>
      <c r="VQ48" s="195"/>
      <c r="VR48" s="195"/>
      <c r="VS48" s="195"/>
      <c r="VT48" s="195"/>
      <c r="VU48" s="195"/>
      <c r="VV48" s="195"/>
      <c r="VW48" s="195"/>
      <c r="VX48" s="195"/>
      <c r="VY48" s="195"/>
      <c r="VZ48" s="195"/>
      <c r="WA48" s="195"/>
      <c r="WB48" s="195"/>
      <c r="WC48" s="195"/>
      <c r="WD48" s="195"/>
      <c r="WE48" s="195"/>
      <c r="WF48" s="195"/>
      <c r="WG48" s="195"/>
      <c r="WH48" s="195"/>
      <c r="WI48" s="195"/>
      <c r="WJ48" s="195"/>
      <c r="WK48" s="195"/>
      <c r="WL48" s="195"/>
      <c r="WM48" s="195"/>
      <c r="WN48" s="195"/>
      <c r="WO48" s="195"/>
      <c r="WP48" s="195"/>
      <c r="WQ48" s="195"/>
      <c r="WR48" s="195"/>
      <c r="WS48" s="195"/>
      <c r="WT48" s="195"/>
      <c r="WU48" s="195"/>
      <c r="WV48" s="195"/>
      <c r="WW48" s="195"/>
      <c r="WX48" s="195"/>
      <c r="WY48" s="195"/>
      <c r="WZ48" s="195"/>
      <c r="XA48" s="195"/>
      <c r="XB48" s="195"/>
      <c r="XC48" s="195"/>
      <c r="XD48" s="195"/>
      <c r="XE48" s="195"/>
      <c r="XF48" s="195"/>
      <c r="XG48" s="195"/>
      <c r="XH48" s="195"/>
      <c r="XI48" s="195"/>
      <c r="XJ48" s="195"/>
      <c r="XK48" s="195"/>
      <c r="XL48" s="195"/>
      <c r="XM48" s="195"/>
      <c r="XN48" s="195"/>
      <c r="XO48" s="195"/>
      <c r="XP48" s="195"/>
      <c r="XQ48" s="195"/>
      <c r="XR48" s="195"/>
      <c r="XS48" s="195"/>
      <c r="XT48" s="195"/>
      <c r="XU48" s="195"/>
      <c r="XV48" s="195"/>
      <c r="XW48" s="195"/>
      <c r="XX48" s="195"/>
      <c r="XY48" s="195"/>
      <c r="XZ48" s="195"/>
      <c r="YA48" s="195"/>
      <c r="YB48" s="195"/>
      <c r="YC48" s="195"/>
      <c r="YD48" s="195"/>
      <c r="YE48" s="195"/>
      <c r="YF48" s="195"/>
      <c r="YG48" s="195"/>
      <c r="YH48" s="195"/>
      <c r="YI48" s="195"/>
      <c r="YJ48" s="195"/>
      <c r="YK48" s="195"/>
      <c r="YL48" s="195"/>
      <c r="YM48" s="195"/>
      <c r="YN48" s="195"/>
      <c r="YO48" s="195"/>
      <c r="YP48" s="195"/>
      <c r="YQ48" s="195"/>
      <c r="YR48" s="195"/>
      <c r="YS48" s="195"/>
      <c r="YT48" s="195"/>
      <c r="YU48" s="195"/>
      <c r="YV48" s="195"/>
      <c r="YW48" s="195"/>
      <c r="YX48" s="195"/>
      <c r="YY48" s="195"/>
      <c r="YZ48" s="195"/>
      <c r="ZA48" s="195"/>
      <c r="ZB48" s="195"/>
      <c r="ZC48" s="195"/>
      <c r="ZD48" s="195"/>
      <c r="ZE48" s="195"/>
      <c r="ZF48" s="195"/>
      <c r="ZG48" s="195"/>
      <c r="ZH48" s="195"/>
      <c r="ZI48" s="195"/>
      <c r="ZJ48" s="195"/>
      <c r="ZK48" s="195"/>
      <c r="ZL48" s="195"/>
      <c r="ZM48" s="195"/>
      <c r="ZN48" s="195"/>
      <c r="ZO48" s="195"/>
      <c r="ZP48" s="195"/>
      <c r="ZQ48" s="195"/>
      <c r="ZR48" s="195"/>
      <c r="ZS48" s="195"/>
      <c r="ZT48" s="195"/>
      <c r="ZU48" s="195"/>
      <c r="ZV48" s="195"/>
      <c r="ZW48" s="195"/>
      <c r="ZX48" s="195"/>
      <c r="ZY48" s="195"/>
      <c r="ZZ48" s="195"/>
      <c r="AAA48" s="195"/>
      <c r="AAB48" s="195"/>
      <c r="AAC48" s="195"/>
      <c r="AAD48" s="195"/>
      <c r="AAE48" s="195"/>
      <c r="AAF48" s="195"/>
      <c r="AAG48" s="195"/>
      <c r="AAH48" s="195"/>
      <c r="AAI48" s="195"/>
      <c r="AAJ48" s="195"/>
      <c r="AAK48" s="195"/>
      <c r="AAL48" s="195"/>
      <c r="AAM48" s="195"/>
      <c r="AAN48" s="195"/>
      <c r="AAO48" s="195"/>
      <c r="AAP48" s="195"/>
      <c r="AAQ48" s="195"/>
      <c r="AAR48" s="195"/>
      <c r="AAS48" s="195"/>
      <c r="AAT48" s="195"/>
      <c r="AAU48" s="195"/>
      <c r="AAV48" s="195"/>
      <c r="AAW48" s="195"/>
      <c r="AAX48" s="195"/>
      <c r="AAY48" s="195"/>
      <c r="AAZ48" s="195"/>
      <c r="ABA48" s="195"/>
      <c r="ABB48" s="195"/>
      <c r="ABC48" s="195"/>
      <c r="ABD48" s="195"/>
      <c r="ABE48" s="195"/>
      <c r="ABF48" s="195"/>
      <c r="ABG48" s="195"/>
      <c r="ABH48" s="195"/>
      <c r="ABI48" s="195"/>
      <c r="ABJ48" s="195"/>
      <c r="ABK48" s="195"/>
      <c r="ABL48" s="195"/>
      <c r="ABM48" s="195"/>
      <c r="ABN48" s="195"/>
      <c r="ABO48" s="195"/>
      <c r="ABP48" s="195"/>
      <c r="ABQ48" s="195"/>
      <c r="ABR48" s="195"/>
      <c r="ABS48" s="195"/>
      <c r="ABT48" s="195"/>
      <c r="ABU48" s="195"/>
      <c r="ABV48" s="195"/>
      <c r="ABW48" s="195"/>
      <c r="ABX48" s="195"/>
      <c r="ABY48" s="195"/>
      <c r="ABZ48" s="195"/>
      <c r="ACA48" s="195"/>
      <c r="ACB48" s="195"/>
      <c r="ACC48" s="195"/>
      <c r="ACD48" s="195"/>
      <c r="ACE48" s="195"/>
      <c r="ACF48" s="195"/>
      <c r="ACG48" s="195"/>
      <c r="ACH48" s="195"/>
      <c r="ACI48" s="195"/>
      <c r="ACJ48" s="195"/>
      <c r="ACK48" s="195"/>
      <c r="ACL48" s="195"/>
      <c r="ACM48" s="195"/>
      <c r="ACN48" s="195"/>
      <c r="ACO48" s="195"/>
      <c r="ACP48" s="195"/>
      <c r="ACQ48" s="195"/>
      <c r="ACR48" s="195"/>
      <c r="ACS48" s="195"/>
      <c r="ACT48" s="195"/>
      <c r="ACU48" s="195"/>
      <c r="ACV48" s="195"/>
      <c r="ACW48" s="195"/>
      <c r="ACX48" s="195"/>
      <c r="ACY48" s="195"/>
      <c r="ACZ48" s="195"/>
      <c r="ADA48" s="195"/>
      <c r="ADB48" s="195"/>
      <c r="ADC48" s="195"/>
      <c r="ADD48" s="195"/>
      <c r="ADE48" s="195"/>
      <c r="ADF48" s="195"/>
      <c r="ADG48" s="195"/>
      <c r="ADH48" s="195"/>
      <c r="ADI48" s="195"/>
      <c r="ADJ48" s="195"/>
      <c r="ADK48" s="195"/>
      <c r="ADL48" s="195"/>
      <c r="ADM48" s="195"/>
      <c r="ADN48" s="195"/>
      <c r="ADO48" s="195"/>
      <c r="ADP48" s="195"/>
      <c r="ADQ48" s="195"/>
      <c r="ADR48" s="195"/>
      <c r="ADS48" s="195"/>
      <c r="ADT48" s="195"/>
      <c r="ADU48" s="195"/>
      <c r="ADV48" s="195"/>
      <c r="ADW48" s="195"/>
      <c r="ADX48" s="195"/>
      <c r="ADY48" s="195"/>
      <c r="ADZ48" s="195"/>
      <c r="AEA48" s="195"/>
      <c r="AEB48" s="195"/>
      <c r="AEC48" s="195"/>
      <c r="AED48" s="195"/>
      <c r="AEE48" s="195"/>
      <c r="AEF48" s="195"/>
      <c r="AEG48" s="195"/>
      <c r="AEH48" s="195"/>
      <c r="AEI48" s="195"/>
      <c r="AEJ48" s="195"/>
      <c r="AEK48" s="195"/>
      <c r="AEL48" s="195"/>
      <c r="AEM48" s="195"/>
      <c r="AEN48" s="195"/>
      <c r="AEO48" s="195"/>
      <c r="AEP48" s="195"/>
      <c r="AEQ48" s="195"/>
      <c r="AER48" s="195"/>
      <c r="AES48" s="195"/>
      <c r="AET48" s="195"/>
      <c r="AEU48" s="195"/>
      <c r="AEV48" s="195"/>
      <c r="AEW48" s="195"/>
      <c r="AEX48" s="195"/>
      <c r="AEY48" s="195"/>
      <c r="AEZ48" s="195"/>
      <c r="AFA48" s="195"/>
      <c r="AFB48" s="195"/>
      <c r="AFC48" s="195"/>
      <c r="AFD48" s="195"/>
      <c r="AFE48" s="195"/>
      <c r="AFF48" s="195"/>
      <c r="AFG48" s="195"/>
      <c r="AFH48" s="195"/>
      <c r="AFI48" s="195"/>
      <c r="AFJ48" s="195"/>
      <c r="AFK48" s="195"/>
      <c r="AFL48" s="195"/>
      <c r="AFM48" s="195"/>
      <c r="AFN48" s="195"/>
      <c r="AFO48" s="195"/>
      <c r="AFP48" s="195"/>
      <c r="AFQ48" s="195"/>
      <c r="AFR48" s="195"/>
      <c r="AFS48" s="195"/>
      <c r="AFT48" s="195"/>
      <c r="AFU48" s="195"/>
      <c r="AFV48" s="195"/>
      <c r="AFW48" s="195"/>
      <c r="AFX48" s="195"/>
      <c r="AFY48" s="195"/>
      <c r="AFZ48" s="195"/>
      <c r="AGA48" s="195"/>
      <c r="AGB48" s="195"/>
      <c r="AGC48" s="195"/>
      <c r="AGD48" s="195"/>
      <c r="AGE48" s="195"/>
      <c r="AGF48" s="195"/>
      <c r="AGG48" s="195"/>
      <c r="AGH48" s="195"/>
      <c r="AGI48" s="195"/>
      <c r="AGJ48" s="195"/>
      <c r="AGK48" s="195"/>
      <c r="AGL48" s="195"/>
      <c r="AGM48" s="195"/>
      <c r="AGN48" s="195"/>
      <c r="AGO48" s="195"/>
      <c r="AGP48" s="195"/>
      <c r="AGQ48" s="195"/>
      <c r="AGR48" s="195"/>
      <c r="AGS48" s="195"/>
      <c r="AGT48" s="195"/>
      <c r="AGU48" s="195"/>
      <c r="AGV48" s="195"/>
      <c r="AGW48" s="195"/>
      <c r="AGX48" s="195"/>
      <c r="AGY48" s="195"/>
      <c r="AGZ48" s="195"/>
      <c r="AHA48" s="195"/>
      <c r="AHB48" s="195"/>
      <c r="AHC48" s="195"/>
      <c r="AHD48" s="195"/>
      <c r="AHE48" s="195"/>
      <c r="AHF48" s="195"/>
      <c r="AHG48" s="195"/>
      <c r="AHH48" s="195"/>
      <c r="AHI48" s="195"/>
      <c r="AHJ48" s="195"/>
      <c r="AHK48" s="195"/>
      <c r="AHL48" s="195"/>
      <c r="AHM48" s="195"/>
      <c r="AHN48" s="195"/>
      <c r="AHO48" s="195"/>
      <c r="AHP48" s="195"/>
      <c r="AHQ48" s="195"/>
      <c r="AHR48" s="195"/>
      <c r="AHS48" s="195"/>
      <c r="AHT48" s="195"/>
      <c r="AHU48" s="195"/>
      <c r="AHV48" s="195"/>
      <c r="AHW48" s="195"/>
      <c r="AHX48" s="195"/>
      <c r="AHY48" s="195"/>
      <c r="AHZ48" s="195"/>
      <c r="AIA48" s="195"/>
      <c r="AIB48" s="195"/>
      <c r="AIC48" s="195"/>
      <c r="AID48" s="195"/>
      <c r="AIE48" s="195"/>
      <c r="AIF48" s="195"/>
      <c r="AIG48" s="195"/>
      <c r="AIH48" s="195"/>
      <c r="AII48" s="195"/>
      <c r="AIJ48" s="195"/>
      <c r="AIK48" s="195"/>
      <c r="AIL48" s="195"/>
      <c r="AIM48" s="195"/>
      <c r="AIN48" s="195"/>
      <c r="AIO48" s="195"/>
      <c r="AIP48" s="195"/>
      <c r="AIQ48" s="195"/>
      <c r="AIR48" s="195"/>
      <c r="AIS48" s="195"/>
      <c r="AIT48" s="195"/>
      <c r="AIU48" s="195"/>
      <c r="AIV48" s="195"/>
      <c r="AIW48" s="195"/>
      <c r="AIX48" s="195"/>
      <c r="AIY48" s="195"/>
      <c r="AIZ48" s="195"/>
      <c r="AJA48" s="195"/>
      <c r="AJB48" s="195"/>
      <c r="AJC48" s="195"/>
      <c r="AJD48" s="195"/>
      <c r="AJE48" s="195"/>
      <c r="AJF48" s="195"/>
      <c r="AJG48" s="195"/>
      <c r="AJH48" s="195"/>
      <c r="AJI48" s="195"/>
      <c r="AJJ48" s="195"/>
      <c r="AJK48" s="195"/>
      <c r="AJL48" s="195"/>
      <c r="AJM48" s="195"/>
      <c r="AJN48" s="195"/>
      <c r="AJO48" s="195"/>
      <c r="AJP48" s="195"/>
      <c r="AJQ48" s="195"/>
      <c r="AJR48" s="195"/>
      <c r="AJS48" s="195"/>
      <c r="AJT48" s="195"/>
      <c r="AJU48" s="195"/>
      <c r="AJV48" s="195"/>
      <c r="AJW48" s="195"/>
      <c r="AJX48" s="195"/>
      <c r="AJY48" s="195"/>
      <c r="AJZ48" s="195"/>
      <c r="AKA48" s="195"/>
      <c r="AKB48" s="195"/>
      <c r="AKC48" s="195"/>
      <c r="AKD48" s="195"/>
      <c r="AKE48" s="195"/>
      <c r="AKF48" s="195"/>
      <c r="AKG48" s="195"/>
      <c r="AKH48" s="195"/>
      <c r="AKI48" s="195"/>
      <c r="AKJ48" s="195"/>
      <c r="AKK48" s="195"/>
      <c r="AKL48" s="195"/>
      <c r="AKM48" s="195"/>
      <c r="AKN48" s="195"/>
      <c r="AKO48" s="195"/>
      <c r="AKP48" s="195"/>
      <c r="AKQ48" s="195"/>
      <c r="AKR48" s="195"/>
      <c r="AKS48" s="195"/>
      <c r="AKT48" s="195"/>
      <c r="AKU48" s="195"/>
      <c r="AKV48" s="195"/>
      <c r="AKW48" s="195"/>
      <c r="AKX48" s="195"/>
      <c r="AKY48" s="195"/>
      <c r="AKZ48" s="195"/>
      <c r="ALA48" s="195"/>
      <c r="ALB48" s="195"/>
      <c r="ALC48" s="195"/>
      <c r="ALD48" s="195"/>
      <c r="ALE48" s="195"/>
      <c r="ALF48" s="195"/>
      <c r="ALG48" s="195"/>
      <c r="ALH48" s="195"/>
      <c r="ALI48" s="195"/>
      <c r="ALJ48" s="195"/>
      <c r="ALK48" s="195"/>
      <c r="ALL48" s="195"/>
      <c r="ALM48" s="195"/>
      <c r="ALN48" s="195"/>
      <c r="ALO48" s="195"/>
      <c r="ALP48" s="195"/>
      <c r="ALQ48" s="195"/>
      <c r="ALR48" s="195"/>
      <c r="ALS48" s="195"/>
      <c r="ALT48" s="195"/>
      <c r="ALU48" s="195"/>
      <c r="ALV48" s="195"/>
      <c r="ALW48" s="195"/>
      <c r="ALX48" s="195"/>
      <c r="ALY48" s="195"/>
      <c r="ALZ48" s="195"/>
      <c r="AMA48" s="195"/>
      <c r="AMB48" s="195"/>
      <c r="AMC48" s="195"/>
      <c r="AMD48" s="195"/>
      <c r="AME48" s="195"/>
      <c r="AMF48" s="195"/>
      <c r="AMG48" s="195"/>
      <c r="AMH48" s="195"/>
      <c r="AMI48" s="195"/>
      <c r="AMJ48" s="195"/>
      <c r="AMK48" s="195"/>
      <c r="AML48" s="195"/>
      <c r="AMM48" s="195"/>
      <c r="AMN48" s="195"/>
      <c r="AMO48" s="195"/>
      <c r="AMP48" s="195"/>
      <c r="AMQ48" s="195"/>
      <c r="AMR48" s="195"/>
      <c r="AMS48" s="195"/>
      <c r="AMT48" s="195"/>
      <c r="AMU48" s="195"/>
      <c r="AMV48" s="195"/>
      <c r="AMW48" s="195"/>
      <c r="AMX48" s="195"/>
      <c r="AMY48" s="195"/>
      <c r="AMZ48" s="195"/>
      <c r="ANA48" s="195"/>
      <c r="ANB48" s="195"/>
      <c r="ANC48" s="195"/>
      <c r="AND48" s="195"/>
      <c r="ANE48" s="195"/>
      <c r="ANF48" s="195"/>
      <c r="ANG48" s="195"/>
      <c r="ANH48" s="195"/>
      <c r="ANI48" s="195"/>
      <c r="ANJ48" s="195"/>
      <c r="ANK48" s="195"/>
      <c r="ANL48" s="195"/>
      <c r="ANM48" s="195"/>
      <c r="ANN48" s="195"/>
      <c r="ANO48" s="195"/>
      <c r="ANP48" s="195"/>
      <c r="ANQ48" s="195"/>
      <c r="ANR48" s="195"/>
      <c r="ANS48" s="195"/>
      <c r="ANT48" s="195"/>
      <c r="ANU48" s="195"/>
      <c r="ANV48" s="195"/>
      <c r="ANW48" s="195"/>
      <c r="ANX48" s="195"/>
      <c r="ANY48" s="195"/>
      <c r="ANZ48" s="195"/>
      <c r="AOA48" s="195"/>
      <c r="AOB48" s="195"/>
      <c r="AOC48" s="195"/>
      <c r="AOD48" s="195"/>
      <c r="AOE48" s="195"/>
      <c r="AOF48" s="195"/>
      <c r="AOG48" s="195"/>
      <c r="AOH48" s="195"/>
      <c r="AOI48" s="195"/>
      <c r="AOJ48" s="195"/>
      <c r="AOK48" s="195"/>
      <c r="AOL48" s="195"/>
      <c r="AOM48" s="195"/>
      <c r="AON48" s="195"/>
      <c r="AOO48" s="195"/>
      <c r="AOP48" s="195"/>
      <c r="AOQ48" s="195"/>
      <c r="AOR48" s="195"/>
      <c r="AOS48" s="195"/>
      <c r="AOT48" s="195"/>
      <c r="AOU48" s="195"/>
      <c r="AOV48" s="195"/>
      <c r="AOW48" s="195"/>
      <c r="AOX48" s="195"/>
      <c r="AOY48" s="195"/>
      <c r="AOZ48" s="195"/>
      <c r="APA48" s="195"/>
      <c r="APB48" s="195"/>
      <c r="APC48" s="195"/>
      <c r="APD48" s="195"/>
      <c r="APE48" s="195"/>
      <c r="APF48" s="195"/>
      <c r="APG48" s="195"/>
      <c r="APH48" s="195"/>
      <c r="API48" s="195"/>
      <c r="APJ48" s="195"/>
      <c r="APK48" s="195"/>
      <c r="APL48" s="195"/>
      <c r="APM48" s="195"/>
      <c r="APN48" s="195"/>
      <c r="APO48" s="195"/>
      <c r="APP48" s="195"/>
      <c r="APQ48" s="195"/>
      <c r="APR48" s="195"/>
      <c r="APS48" s="195"/>
      <c r="APT48" s="195"/>
      <c r="APU48" s="195"/>
      <c r="APV48" s="195"/>
      <c r="APW48" s="195"/>
      <c r="APX48" s="195"/>
      <c r="APY48" s="195"/>
      <c r="APZ48" s="195"/>
      <c r="AQA48" s="195"/>
      <c r="AQB48" s="195"/>
      <c r="AQC48" s="195"/>
      <c r="AQD48" s="195"/>
      <c r="AQE48" s="195"/>
      <c r="AQF48" s="195"/>
      <c r="AQG48" s="195"/>
      <c r="AQH48" s="195"/>
      <c r="AQI48" s="195"/>
      <c r="AQJ48" s="195"/>
      <c r="AQK48" s="195"/>
      <c r="AQL48" s="195"/>
      <c r="AQM48" s="195"/>
      <c r="AQN48" s="195"/>
      <c r="AQO48" s="195"/>
      <c r="AQP48" s="195"/>
      <c r="AQQ48" s="195"/>
      <c r="AQR48" s="195"/>
      <c r="AQS48" s="195"/>
      <c r="AQT48" s="195"/>
      <c r="AQU48" s="195"/>
      <c r="AQV48" s="195"/>
      <c r="AQW48" s="195"/>
      <c r="AQX48" s="195"/>
      <c r="AQY48" s="195"/>
      <c r="AQZ48" s="195"/>
      <c r="ARA48" s="195"/>
      <c r="ARB48" s="195"/>
      <c r="ARC48" s="195"/>
      <c r="ARD48" s="195"/>
      <c r="ARE48" s="195"/>
      <c r="ARF48" s="195"/>
      <c r="ARG48" s="195"/>
      <c r="ARH48" s="195"/>
      <c r="ARI48" s="195"/>
      <c r="ARJ48" s="195"/>
      <c r="ARK48" s="195"/>
      <c r="ARL48" s="195"/>
      <c r="ARM48" s="195"/>
      <c r="ARN48" s="195"/>
      <c r="ARO48" s="195"/>
      <c r="ARP48" s="195"/>
      <c r="ARQ48" s="195"/>
      <c r="ARR48" s="195"/>
      <c r="ARS48" s="195"/>
      <c r="ART48" s="195"/>
      <c r="ARU48" s="195"/>
      <c r="ARV48" s="195"/>
      <c r="ARW48" s="195"/>
      <c r="ARX48" s="195"/>
      <c r="ARY48" s="195"/>
      <c r="ARZ48" s="195"/>
      <c r="ASA48" s="195"/>
      <c r="ASB48" s="195"/>
      <c r="ASC48" s="195"/>
      <c r="ASD48" s="195"/>
      <c r="ASE48" s="195"/>
      <c r="ASF48" s="195"/>
      <c r="ASG48" s="195"/>
      <c r="ASH48" s="195"/>
      <c r="ASI48" s="195"/>
      <c r="ASJ48" s="195"/>
      <c r="ASK48" s="195"/>
      <c r="ASL48" s="195"/>
      <c r="ASM48" s="195"/>
      <c r="ASN48" s="195"/>
      <c r="ASO48" s="195"/>
      <c r="ASP48" s="195"/>
      <c r="ASQ48" s="195"/>
      <c r="ASR48" s="195"/>
      <c r="ASS48" s="195"/>
      <c r="AST48" s="195"/>
      <c r="ASU48" s="195"/>
      <c r="ASV48" s="195"/>
      <c r="ASW48" s="195"/>
      <c r="ASX48" s="195"/>
      <c r="ASY48" s="195"/>
      <c r="ASZ48" s="195"/>
      <c r="ATA48" s="195"/>
      <c r="ATB48" s="195"/>
      <c r="ATC48" s="195"/>
      <c r="ATD48" s="195"/>
      <c r="ATE48" s="195"/>
      <c r="ATF48" s="195"/>
      <c r="ATG48" s="195"/>
      <c r="ATH48" s="195"/>
      <c r="ATI48" s="195"/>
      <c r="ATJ48" s="195"/>
      <c r="ATK48" s="195"/>
      <c r="ATL48" s="195"/>
      <c r="ATM48" s="195"/>
      <c r="ATN48" s="195"/>
      <c r="ATO48" s="195"/>
      <c r="ATP48" s="195"/>
      <c r="ATQ48" s="195"/>
      <c r="ATR48" s="195"/>
      <c r="ATS48" s="195"/>
      <c r="ATT48" s="195"/>
      <c r="ATU48" s="195"/>
      <c r="ATV48" s="195"/>
      <c r="ATW48" s="195"/>
      <c r="ATX48" s="195"/>
      <c r="ATY48" s="195"/>
      <c r="ATZ48" s="195"/>
      <c r="AUA48" s="195"/>
      <c r="AUB48" s="195"/>
      <c r="AUC48" s="195"/>
      <c r="AUD48" s="195"/>
      <c r="AUE48" s="195"/>
      <c r="AUF48" s="195"/>
      <c r="AUG48" s="195"/>
      <c r="AUH48" s="195"/>
      <c r="AUI48" s="195"/>
      <c r="AUJ48" s="195"/>
      <c r="AUK48" s="195"/>
      <c r="AUL48" s="195"/>
      <c r="AUM48" s="195"/>
      <c r="AUN48" s="195"/>
      <c r="AUO48" s="195"/>
      <c r="AUP48" s="195"/>
      <c r="AUQ48" s="195"/>
      <c r="AUR48" s="195"/>
      <c r="AUS48" s="195"/>
      <c r="AUT48" s="195"/>
      <c r="AUU48" s="195"/>
      <c r="AUV48" s="195"/>
      <c r="AUW48" s="195"/>
      <c r="AUX48" s="195"/>
      <c r="AUY48" s="195"/>
      <c r="AUZ48" s="195"/>
      <c r="AVA48" s="195"/>
      <c r="AVB48" s="195"/>
      <c r="AVC48" s="195"/>
      <c r="AVD48" s="195"/>
      <c r="AVE48" s="195"/>
      <c r="AVF48" s="195"/>
      <c r="AVG48" s="195"/>
      <c r="AVH48" s="195"/>
      <c r="AVI48" s="195"/>
      <c r="AVJ48" s="195"/>
      <c r="AVK48" s="195"/>
      <c r="AVL48" s="195"/>
      <c r="AVM48" s="195"/>
      <c r="AVN48" s="195"/>
      <c r="AVO48" s="195"/>
      <c r="AVP48" s="195"/>
      <c r="AVQ48" s="195"/>
      <c r="AVR48" s="195"/>
      <c r="AVS48" s="195"/>
      <c r="AVT48" s="195"/>
      <c r="AVU48" s="195"/>
      <c r="AVV48" s="195"/>
      <c r="AVW48" s="195"/>
      <c r="AVX48" s="195"/>
      <c r="AVY48" s="195"/>
      <c r="AVZ48" s="195"/>
      <c r="AWA48" s="195"/>
      <c r="AWB48" s="195"/>
      <c r="AWC48" s="195"/>
      <c r="AWD48" s="195"/>
      <c r="AWE48" s="195"/>
      <c r="AWF48" s="195"/>
      <c r="AWG48" s="195"/>
      <c r="AWH48" s="195"/>
      <c r="AWI48" s="195"/>
      <c r="AWJ48" s="195"/>
      <c r="AWK48" s="195"/>
      <c r="AWL48" s="195"/>
      <c r="AWM48" s="195"/>
      <c r="AWN48" s="195"/>
      <c r="AWO48" s="195"/>
      <c r="AWP48" s="195"/>
      <c r="AWQ48" s="195"/>
      <c r="AWR48" s="195"/>
      <c r="AWS48" s="195"/>
      <c r="AWT48" s="195"/>
      <c r="AWU48" s="195"/>
      <c r="AWV48" s="195"/>
      <c r="AWW48" s="195"/>
      <c r="AWX48" s="195"/>
      <c r="AWY48" s="195"/>
      <c r="AWZ48" s="195"/>
      <c r="AXA48" s="195"/>
      <c r="AXB48" s="195"/>
      <c r="AXC48" s="195"/>
      <c r="AXD48" s="195"/>
      <c r="AXE48" s="195"/>
      <c r="AXF48" s="195"/>
      <c r="AXG48" s="195"/>
      <c r="AXH48" s="195"/>
      <c r="AXI48" s="195"/>
      <c r="AXJ48" s="195"/>
      <c r="AXK48" s="195"/>
      <c r="AXL48" s="195"/>
      <c r="AXM48" s="195"/>
      <c r="AXN48" s="195"/>
      <c r="AXO48" s="195"/>
      <c r="AXP48" s="195"/>
      <c r="AXQ48" s="195"/>
      <c r="AXR48" s="195"/>
      <c r="AXS48" s="195"/>
      <c r="AXT48" s="195"/>
      <c r="AXU48" s="195"/>
      <c r="AXV48" s="195"/>
      <c r="AXW48" s="195"/>
      <c r="AXX48" s="195"/>
      <c r="AXY48" s="195"/>
      <c r="AXZ48" s="195"/>
      <c r="AYA48" s="195"/>
      <c r="AYB48" s="195"/>
      <c r="AYC48" s="195"/>
      <c r="AYD48" s="195"/>
      <c r="AYE48" s="195"/>
      <c r="AYF48" s="195"/>
      <c r="AYG48" s="195"/>
      <c r="AYH48" s="195"/>
      <c r="AYI48" s="195"/>
      <c r="AYJ48" s="195"/>
      <c r="AYK48" s="195"/>
      <c r="AYL48" s="195"/>
      <c r="AYM48" s="195"/>
      <c r="AYN48" s="195"/>
      <c r="AYO48" s="195"/>
      <c r="AYP48" s="195"/>
      <c r="AYQ48" s="195"/>
      <c r="AYR48" s="195"/>
      <c r="AYS48" s="195"/>
      <c r="AYT48" s="195"/>
      <c r="AYU48" s="195"/>
      <c r="AYV48" s="195"/>
      <c r="AYW48" s="195"/>
      <c r="AYX48" s="195"/>
      <c r="AYY48" s="195"/>
      <c r="AYZ48" s="195"/>
      <c r="AZA48" s="195"/>
      <c r="AZB48" s="195"/>
      <c r="AZC48" s="195"/>
      <c r="AZD48" s="195"/>
      <c r="AZE48" s="195"/>
      <c r="AZF48" s="195"/>
      <c r="AZG48" s="195"/>
      <c r="AZH48" s="195"/>
      <c r="AZI48" s="195"/>
      <c r="AZJ48" s="195"/>
      <c r="AZK48" s="195"/>
      <c r="AZL48" s="195"/>
      <c r="AZM48" s="195"/>
      <c r="AZN48" s="195"/>
      <c r="AZO48" s="195"/>
      <c r="AZP48" s="195"/>
      <c r="AZQ48" s="195"/>
      <c r="AZR48" s="195"/>
      <c r="AZS48" s="195"/>
      <c r="AZT48" s="195"/>
      <c r="AZU48" s="195"/>
      <c r="AZV48" s="195"/>
      <c r="AZW48" s="195"/>
      <c r="AZX48" s="195"/>
      <c r="AZY48" s="195"/>
      <c r="AZZ48" s="195"/>
      <c r="BAA48" s="195"/>
      <c r="BAB48" s="195"/>
      <c r="BAC48" s="195"/>
      <c r="BAD48" s="195"/>
      <c r="BAE48" s="195"/>
      <c r="BAF48" s="195"/>
      <c r="BAG48" s="195"/>
      <c r="BAH48" s="195"/>
      <c r="BAI48" s="195"/>
      <c r="BAJ48" s="195"/>
      <c r="BAK48" s="195"/>
      <c r="BAL48" s="195"/>
      <c r="BAM48" s="195"/>
      <c r="BAN48" s="195"/>
      <c r="BAO48" s="195"/>
      <c r="BAP48" s="195"/>
      <c r="BAQ48" s="195"/>
      <c r="BAR48" s="195"/>
      <c r="BAS48" s="195"/>
      <c r="BAT48" s="195"/>
      <c r="BAU48" s="195"/>
      <c r="BAV48" s="195"/>
      <c r="BAW48" s="195"/>
      <c r="BAX48" s="195"/>
      <c r="BAY48" s="195"/>
      <c r="BAZ48" s="195"/>
      <c r="BBA48" s="195"/>
      <c r="BBB48" s="195"/>
      <c r="BBC48" s="195"/>
      <c r="BBD48" s="195"/>
      <c r="BBE48" s="195"/>
      <c r="BBF48" s="195"/>
      <c r="BBG48" s="195"/>
      <c r="BBH48" s="195"/>
      <c r="BBI48" s="195"/>
      <c r="BBJ48" s="195"/>
      <c r="BBK48" s="195"/>
      <c r="BBL48" s="195"/>
      <c r="BBM48" s="195"/>
      <c r="BBN48" s="195"/>
      <c r="BBO48" s="195"/>
      <c r="BBP48" s="195"/>
      <c r="BBQ48" s="195"/>
      <c r="BBR48" s="195"/>
      <c r="BBS48" s="195"/>
      <c r="BBT48" s="195"/>
      <c r="BBU48" s="195"/>
      <c r="BBV48" s="195"/>
      <c r="BBW48" s="195"/>
      <c r="BBX48" s="195"/>
      <c r="BBY48" s="195"/>
      <c r="BBZ48" s="195"/>
      <c r="BCA48" s="195"/>
      <c r="BCB48" s="195"/>
      <c r="BCC48" s="195"/>
      <c r="BCD48" s="195"/>
      <c r="BCE48" s="195"/>
      <c r="BCF48" s="195"/>
      <c r="BCG48" s="195"/>
      <c r="BCH48" s="195"/>
      <c r="BCI48" s="195"/>
      <c r="BCJ48" s="195"/>
      <c r="BCK48" s="195"/>
      <c r="BCL48" s="195"/>
      <c r="BCM48" s="195"/>
      <c r="BCN48" s="195"/>
      <c r="BCO48" s="195"/>
      <c r="BCP48" s="195"/>
      <c r="BCQ48" s="195"/>
      <c r="BCR48" s="195"/>
      <c r="BCS48" s="195"/>
      <c r="BCT48" s="195"/>
      <c r="BCU48" s="195"/>
      <c r="BCV48" s="195"/>
      <c r="BCW48" s="195"/>
      <c r="BCX48" s="195"/>
      <c r="BCY48" s="195"/>
      <c r="BCZ48" s="195"/>
      <c r="BDA48" s="195"/>
      <c r="BDB48" s="195"/>
      <c r="BDC48" s="195"/>
      <c r="BDD48" s="195"/>
      <c r="BDE48" s="195"/>
      <c r="BDF48" s="195"/>
      <c r="BDG48" s="195"/>
      <c r="BDH48" s="195"/>
      <c r="BDI48" s="195"/>
      <c r="BDJ48" s="195"/>
      <c r="BDK48" s="195"/>
      <c r="BDL48" s="195"/>
      <c r="BDM48" s="195"/>
      <c r="BDN48" s="195"/>
      <c r="BDO48" s="195"/>
      <c r="BDP48" s="195"/>
      <c r="BDQ48" s="195"/>
      <c r="BDR48" s="195"/>
      <c r="BDS48" s="195"/>
      <c r="BDT48" s="195"/>
      <c r="BDU48" s="195"/>
      <c r="BDV48" s="195"/>
      <c r="BDW48" s="195"/>
      <c r="BDX48" s="195"/>
      <c r="BDY48" s="195"/>
      <c r="BDZ48" s="195"/>
      <c r="BEA48" s="195"/>
      <c r="BEB48" s="195"/>
      <c r="BEC48" s="195"/>
      <c r="BED48" s="195"/>
      <c r="BEE48" s="195"/>
      <c r="BEF48" s="195"/>
      <c r="BEG48" s="195"/>
      <c r="BEH48" s="195"/>
      <c r="BEI48" s="195"/>
      <c r="BEJ48" s="195"/>
      <c r="BEK48" s="195"/>
      <c r="BEL48" s="195"/>
      <c r="BEM48" s="195"/>
      <c r="BEN48" s="195"/>
      <c r="BEO48" s="195"/>
      <c r="BEP48" s="195"/>
      <c r="BEQ48" s="195"/>
      <c r="BER48" s="195"/>
      <c r="BES48" s="195"/>
      <c r="BET48" s="195"/>
      <c r="BEU48" s="195"/>
      <c r="BEV48" s="195"/>
      <c r="BEW48" s="195"/>
      <c r="BEX48" s="195"/>
      <c r="BEY48" s="195"/>
      <c r="BEZ48" s="195"/>
      <c r="BFA48" s="195"/>
      <c r="BFB48" s="195"/>
      <c r="BFC48" s="195"/>
      <c r="BFD48" s="195"/>
      <c r="BFE48" s="195"/>
      <c r="BFF48" s="195"/>
      <c r="BFG48" s="195"/>
      <c r="BFH48" s="195"/>
      <c r="BFI48" s="195"/>
      <c r="BFJ48" s="195"/>
      <c r="BFK48" s="195"/>
      <c r="BFL48" s="195"/>
      <c r="BFM48" s="195"/>
      <c r="BFN48" s="195"/>
      <c r="BFO48" s="195"/>
      <c r="BFP48" s="195"/>
      <c r="BFQ48" s="195"/>
      <c r="BFR48" s="195"/>
      <c r="BFS48" s="195"/>
      <c r="BFT48" s="195"/>
      <c r="BFU48" s="195"/>
      <c r="BFV48" s="195"/>
      <c r="BFW48" s="195"/>
      <c r="BFX48" s="195"/>
      <c r="BFY48" s="195"/>
      <c r="BFZ48" s="195"/>
      <c r="BGA48" s="195"/>
      <c r="BGB48" s="195"/>
      <c r="BGC48" s="195"/>
      <c r="BGD48" s="195"/>
      <c r="BGE48" s="195"/>
      <c r="BGF48" s="195"/>
      <c r="BGG48" s="195"/>
      <c r="BGH48" s="195"/>
      <c r="BGI48" s="195"/>
      <c r="BGJ48" s="195"/>
      <c r="BGK48" s="195"/>
      <c r="BGL48" s="195"/>
      <c r="BGM48" s="195"/>
      <c r="BGN48" s="195"/>
      <c r="BGO48" s="195"/>
      <c r="BGP48" s="195"/>
      <c r="BGQ48" s="195"/>
      <c r="BGR48" s="195"/>
      <c r="BGS48" s="195"/>
      <c r="BGT48" s="195"/>
      <c r="BGU48" s="195"/>
      <c r="BGV48" s="195"/>
      <c r="BGW48" s="195"/>
      <c r="BGX48" s="195"/>
      <c r="BGY48" s="195"/>
      <c r="BGZ48" s="195"/>
      <c r="BHA48" s="195"/>
      <c r="BHB48" s="195"/>
      <c r="BHC48" s="195"/>
      <c r="BHD48" s="195"/>
      <c r="BHE48" s="195"/>
      <c r="BHF48" s="195"/>
      <c r="BHG48" s="195"/>
      <c r="BHH48" s="195"/>
      <c r="BHI48" s="195"/>
      <c r="BHJ48" s="195"/>
      <c r="BHK48" s="195"/>
      <c r="BHL48" s="195"/>
      <c r="BHM48" s="195"/>
      <c r="BHN48" s="195"/>
      <c r="BHO48" s="195"/>
      <c r="BHP48" s="195"/>
      <c r="BHQ48" s="195"/>
      <c r="BHR48" s="195"/>
      <c r="BHS48" s="195"/>
      <c r="BHT48" s="195"/>
      <c r="BHU48" s="195"/>
      <c r="BHV48" s="195"/>
      <c r="BHW48" s="195"/>
      <c r="BHX48" s="195"/>
      <c r="BHY48" s="195"/>
      <c r="BHZ48" s="195"/>
      <c r="BIA48" s="195"/>
      <c r="BIB48" s="195"/>
      <c r="BIC48" s="195"/>
      <c r="BID48" s="195"/>
      <c r="BIE48" s="195"/>
      <c r="BIF48" s="195"/>
      <c r="BIG48" s="195"/>
      <c r="BIH48" s="195"/>
      <c r="BII48" s="195"/>
      <c r="BIJ48" s="195"/>
      <c r="BIK48" s="195"/>
      <c r="BIL48" s="195"/>
      <c r="BIM48" s="195"/>
      <c r="BIN48" s="195"/>
      <c r="BIO48" s="195"/>
      <c r="BIP48" s="195"/>
      <c r="BIQ48" s="195"/>
      <c r="BIR48" s="195"/>
      <c r="BIS48" s="195"/>
      <c r="BIT48" s="195"/>
      <c r="BIU48" s="195"/>
      <c r="BIV48" s="195"/>
      <c r="BIW48" s="195"/>
      <c r="BIX48" s="195"/>
      <c r="BIY48" s="195"/>
      <c r="BIZ48" s="195"/>
      <c r="BJA48" s="195"/>
      <c r="BJB48" s="195"/>
      <c r="BJC48" s="195"/>
      <c r="BJD48" s="195"/>
      <c r="BJE48" s="195"/>
      <c r="BJF48" s="195"/>
      <c r="BJG48" s="195"/>
      <c r="BJH48" s="195"/>
      <c r="BJI48" s="195"/>
      <c r="BJJ48" s="195"/>
      <c r="BJK48" s="195"/>
      <c r="BJL48" s="195"/>
      <c r="BJM48" s="195"/>
      <c r="BJN48" s="195"/>
      <c r="BJO48" s="195"/>
      <c r="BJP48" s="195"/>
      <c r="BJQ48" s="195"/>
      <c r="BJR48" s="195"/>
      <c r="BJS48" s="195"/>
      <c r="BJT48" s="195"/>
      <c r="BJU48" s="195"/>
      <c r="BJV48" s="195"/>
      <c r="BJW48" s="195"/>
      <c r="BJX48" s="195"/>
      <c r="BJY48" s="195"/>
      <c r="BJZ48" s="195"/>
      <c r="BKA48" s="195"/>
      <c r="BKB48" s="195"/>
      <c r="BKC48" s="195"/>
      <c r="BKD48" s="195"/>
      <c r="BKE48" s="195"/>
      <c r="BKF48" s="195"/>
      <c r="BKG48" s="195"/>
      <c r="BKH48" s="195"/>
      <c r="BKI48" s="195"/>
      <c r="BKJ48" s="195"/>
      <c r="BKK48" s="195"/>
      <c r="BKL48" s="195"/>
      <c r="BKM48" s="195"/>
      <c r="BKN48" s="195"/>
      <c r="BKO48" s="195"/>
      <c r="BKP48" s="195"/>
      <c r="BKQ48" s="195"/>
      <c r="BKR48" s="195"/>
      <c r="BKS48" s="195"/>
      <c r="BKT48" s="195"/>
      <c r="BKU48" s="195"/>
      <c r="BKV48" s="195"/>
      <c r="BKW48" s="195"/>
      <c r="BKX48" s="195"/>
      <c r="BKY48" s="195"/>
      <c r="BKZ48" s="195"/>
      <c r="BLA48" s="195"/>
      <c r="BLB48" s="195"/>
      <c r="BLC48" s="195"/>
      <c r="BLD48" s="195"/>
      <c r="BLE48" s="195"/>
      <c r="BLF48" s="195"/>
      <c r="BLG48" s="195"/>
      <c r="BLH48" s="195"/>
      <c r="BLI48" s="195"/>
      <c r="BLJ48" s="195"/>
      <c r="BLK48" s="195"/>
      <c r="BLL48" s="195"/>
      <c r="BLM48" s="195"/>
      <c r="BLN48" s="195"/>
      <c r="BLO48" s="195"/>
      <c r="BLP48" s="195"/>
      <c r="BLQ48" s="195"/>
      <c r="BLR48" s="195"/>
      <c r="BLS48" s="195"/>
      <c r="BLT48" s="195"/>
      <c r="BLU48" s="195"/>
      <c r="BLV48" s="195"/>
      <c r="BLW48" s="195"/>
      <c r="BLX48" s="195"/>
      <c r="BLY48" s="195"/>
      <c r="BLZ48" s="195"/>
      <c r="BMA48" s="195"/>
      <c r="BMB48" s="195"/>
      <c r="BMC48" s="195"/>
      <c r="BMD48" s="195"/>
      <c r="BME48" s="195"/>
      <c r="BMF48" s="195"/>
      <c r="BMG48" s="195"/>
      <c r="BMH48" s="195"/>
      <c r="BMI48" s="195"/>
      <c r="BMJ48" s="195"/>
      <c r="BMK48" s="195"/>
      <c r="BML48" s="195"/>
      <c r="BMM48" s="195"/>
      <c r="BMN48" s="195"/>
      <c r="BMO48" s="195"/>
      <c r="BMP48" s="195"/>
      <c r="BMQ48" s="195"/>
      <c r="BMR48" s="195"/>
      <c r="BMS48" s="195"/>
      <c r="BMT48" s="195"/>
      <c r="BMU48" s="195"/>
      <c r="BMV48" s="195"/>
      <c r="BMW48" s="195"/>
      <c r="BMX48" s="195"/>
      <c r="BMY48" s="195"/>
      <c r="BMZ48" s="195"/>
      <c r="BNA48" s="195"/>
      <c r="BNB48" s="195"/>
      <c r="BNC48" s="195"/>
      <c r="BND48" s="195"/>
      <c r="BNE48" s="195"/>
      <c r="BNF48" s="195"/>
      <c r="BNG48" s="195"/>
      <c r="BNH48" s="195"/>
      <c r="BNI48" s="195"/>
      <c r="BNJ48" s="195"/>
      <c r="BNK48" s="195"/>
      <c r="BNL48" s="195"/>
      <c r="BNM48" s="195"/>
      <c r="BNN48" s="195"/>
      <c r="BNO48" s="195"/>
      <c r="BNP48" s="195"/>
      <c r="BNQ48" s="195"/>
      <c r="BNR48" s="195"/>
      <c r="BNS48" s="195"/>
      <c r="BNT48" s="195"/>
      <c r="BNU48" s="195"/>
      <c r="BNV48" s="195"/>
      <c r="BNW48" s="195"/>
      <c r="BNX48" s="195"/>
      <c r="BNY48" s="195"/>
      <c r="BNZ48" s="195"/>
      <c r="BOA48" s="195"/>
      <c r="BOB48" s="195"/>
      <c r="BOC48" s="195"/>
      <c r="BOD48" s="195"/>
      <c r="BOE48" s="195"/>
      <c r="BOF48" s="195"/>
      <c r="BOG48" s="195"/>
      <c r="BOH48" s="195"/>
      <c r="BOI48" s="195"/>
      <c r="BOJ48" s="195"/>
      <c r="BOK48" s="195"/>
      <c r="BOL48" s="195"/>
      <c r="BOM48" s="195"/>
      <c r="BON48" s="195"/>
      <c r="BOO48" s="195"/>
      <c r="BOP48" s="195"/>
      <c r="BOQ48" s="195"/>
      <c r="BOR48" s="195"/>
      <c r="BOS48" s="195"/>
      <c r="BOT48" s="195"/>
      <c r="BOU48" s="195"/>
      <c r="BOV48" s="195"/>
      <c r="BOW48" s="195"/>
      <c r="BOX48" s="195"/>
      <c r="BOY48" s="195"/>
      <c r="BOZ48" s="195"/>
      <c r="BPA48" s="195"/>
      <c r="BPB48" s="195"/>
      <c r="BPC48" s="195"/>
      <c r="BPD48" s="195"/>
      <c r="BPE48" s="195"/>
      <c r="BPF48" s="195"/>
      <c r="BPG48" s="195"/>
      <c r="BPH48" s="195"/>
      <c r="BPI48" s="195"/>
      <c r="BPJ48" s="195"/>
      <c r="BPK48" s="195"/>
      <c r="BPL48" s="195"/>
      <c r="BPM48" s="195"/>
      <c r="BPN48" s="195"/>
      <c r="BPO48" s="195"/>
      <c r="BPP48" s="195"/>
      <c r="BPQ48" s="195"/>
      <c r="BPR48" s="195"/>
      <c r="BPS48" s="195"/>
      <c r="BPT48" s="195"/>
      <c r="BPU48" s="195"/>
      <c r="BPV48" s="195"/>
      <c r="BPW48" s="195"/>
      <c r="BPX48" s="195"/>
      <c r="BPY48" s="195"/>
      <c r="BPZ48" s="195"/>
      <c r="BQA48" s="195"/>
      <c r="BQB48" s="195"/>
      <c r="BQC48" s="195"/>
      <c r="BQD48" s="195"/>
      <c r="BQE48" s="195"/>
      <c r="BQF48" s="195"/>
      <c r="BQG48" s="195"/>
      <c r="BQH48" s="195"/>
      <c r="BQI48" s="195"/>
      <c r="BQJ48" s="195"/>
      <c r="BQK48" s="195"/>
      <c r="BQL48" s="195"/>
      <c r="BQM48" s="195"/>
      <c r="BQN48" s="195"/>
      <c r="BQO48" s="195"/>
      <c r="BQP48" s="195"/>
      <c r="BQQ48" s="195"/>
      <c r="BQR48" s="195"/>
      <c r="BQS48" s="195"/>
      <c r="BQT48" s="195"/>
      <c r="BQU48" s="195"/>
      <c r="BQV48" s="195"/>
      <c r="BQW48" s="195"/>
      <c r="BQX48" s="195"/>
      <c r="BQY48" s="195"/>
      <c r="BQZ48" s="195"/>
      <c r="BRA48" s="195"/>
      <c r="BRB48" s="195"/>
      <c r="BRC48" s="195"/>
      <c r="BRD48" s="195"/>
      <c r="BRE48" s="195"/>
      <c r="BRF48" s="195"/>
      <c r="BRG48" s="195"/>
      <c r="BRH48" s="195"/>
      <c r="BRI48" s="195"/>
      <c r="BRJ48" s="195"/>
      <c r="BRK48" s="195"/>
      <c r="BRL48" s="195"/>
      <c r="BRM48" s="195"/>
      <c r="BRN48" s="195"/>
      <c r="BRO48" s="195"/>
      <c r="BRP48" s="195"/>
      <c r="BRQ48" s="195"/>
      <c r="BRR48" s="195"/>
      <c r="BRS48" s="195"/>
      <c r="BRT48" s="195"/>
      <c r="BRU48" s="195"/>
      <c r="BRV48" s="195"/>
      <c r="BRW48" s="195"/>
      <c r="BRX48" s="195"/>
      <c r="BRY48" s="195"/>
      <c r="BRZ48" s="195"/>
      <c r="BSA48" s="195"/>
      <c r="BSB48" s="195"/>
      <c r="BSC48" s="195"/>
      <c r="BSD48" s="195"/>
      <c r="BSE48" s="195"/>
      <c r="BSF48" s="195"/>
      <c r="BSG48" s="195"/>
      <c r="BSH48" s="195"/>
      <c r="BSI48" s="195"/>
      <c r="BSJ48" s="195"/>
      <c r="BSK48" s="195"/>
      <c r="BSL48" s="195"/>
      <c r="BSM48" s="195"/>
      <c r="BSN48" s="195"/>
      <c r="BSO48" s="195"/>
      <c r="BSP48" s="195"/>
      <c r="BSQ48" s="195"/>
      <c r="BSR48" s="195"/>
      <c r="BSS48" s="195"/>
      <c r="BST48" s="195"/>
      <c r="BSU48" s="195"/>
      <c r="BSV48" s="195"/>
      <c r="BSW48" s="195"/>
      <c r="BSX48" s="195"/>
      <c r="BSY48" s="195"/>
      <c r="BSZ48" s="195"/>
      <c r="BTA48" s="195"/>
      <c r="BTB48" s="195"/>
      <c r="BTC48" s="195"/>
      <c r="BTD48" s="195"/>
      <c r="BTE48" s="195"/>
      <c r="BTF48" s="195"/>
      <c r="BTG48" s="195"/>
      <c r="BTH48" s="195"/>
      <c r="BTI48" s="195"/>
      <c r="BTJ48" s="195"/>
      <c r="BTK48" s="195"/>
      <c r="BTL48" s="195"/>
      <c r="BTM48" s="195"/>
      <c r="BTN48" s="195"/>
      <c r="BTO48" s="195"/>
      <c r="BTP48" s="195"/>
      <c r="BTQ48" s="195"/>
      <c r="BTR48" s="195"/>
      <c r="BTS48" s="195"/>
      <c r="BTT48" s="195"/>
      <c r="BTU48" s="195"/>
      <c r="BTV48" s="195"/>
      <c r="BTW48" s="195"/>
      <c r="BTX48" s="195"/>
      <c r="BTY48" s="195"/>
      <c r="BTZ48" s="195"/>
      <c r="BUA48" s="195"/>
      <c r="BUB48" s="195"/>
      <c r="BUC48" s="195"/>
      <c r="BUD48" s="195"/>
      <c r="BUE48" s="195"/>
      <c r="BUF48" s="195"/>
      <c r="BUG48" s="195"/>
      <c r="BUH48" s="195"/>
      <c r="BUI48" s="195"/>
      <c r="BUJ48" s="195"/>
      <c r="BUK48" s="195"/>
      <c r="BUL48" s="195"/>
      <c r="BUM48" s="195"/>
      <c r="BUN48" s="195"/>
      <c r="BUO48" s="195"/>
      <c r="BUP48" s="195"/>
      <c r="BUQ48" s="195"/>
      <c r="BUR48" s="195"/>
      <c r="BUS48" s="195"/>
      <c r="BUT48" s="195"/>
      <c r="BUU48" s="195"/>
      <c r="BUV48" s="195"/>
      <c r="BUW48" s="195"/>
      <c r="BUX48" s="195"/>
      <c r="BUY48" s="195"/>
      <c r="BUZ48" s="195"/>
      <c r="BVA48" s="195"/>
      <c r="BVB48" s="195"/>
      <c r="BVC48" s="195"/>
      <c r="BVD48" s="195"/>
      <c r="BVE48" s="195"/>
      <c r="BVF48" s="195"/>
      <c r="BVG48" s="195"/>
      <c r="BVH48" s="195"/>
      <c r="BVI48" s="195"/>
      <c r="BVJ48" s="195"/>
      <c r="BVK48" s="195"/>
      <c r="BVL48" s="195"/>
      <c r="BVM48" s="195"/>
      <c r="BVN48" s="195"/>
      <c r="BVO48" s="195"/>
      <c r="BVP48" s="195"/>
      <c r="BVQ48" s="195"/>
      <c r="BVR48" s="195"/>
      <c r="BVS48" s="195"/>
      <c r="BVT48" s="195"/>
      <c r="BVU48" s="195"/>
      <c r="BVV48" s="195"/>
      <c r="BVW48" s="195"/>
      <c r="BVX48" s="195"/>
      <c r="BVY48" s="195"/>
      <c r="BVZ48" s="195"/>
      <c r="BWA48" s="195"/>
      <c r="BWB48" s="195"/>
      <c r="BWC48" s="195"/>
      <c r="BWD48" s="195"/>
      <c r="BWE48" s="195"/>
      <c r="BWF48" s="195"/>
      <c r="BWG48" s="195"/>
      <c r="BWH48" s="195"/>
      <c r="BWI48" s="195"/>
      <c r="BWJ48" s="195"/>
      <c r="BWK48" s="195"/>
      <c r="BWL48" s="195"/>
      <c r="BWM48" s="195"/>
      <c r="BWN48" s="195"/>
      <c r="BWO48" s="195"/>
      <c r="BWP48" s="195"/>
      <c r="BWQ48" s="195"/>
      <c r="BWR48" s="195"/>
      <c r="BWS48" s="195"/>
      <c r="BWT48" s="195"/>
      <c r="BWU48" s="195"/>
      <c r="BWV48" s="195"/>
      <c r="BWW48" s="195"/>
      <c r="BWX48" s="195"/>
      <c r="BWY48" s="195"/>
      <c r="BWZ48" s="195"/>
      <c r="BXA48" s="195"/>
      <c r="BXB48" s="195"/>
      <c r="BXC48" s="195"/>
      <c r="BXD48" s="195"/>
      <c r="BXE48" s="195"/>
      <c r="BXF48" s="195"/>
      <c r="BXG48" s="195"/>
      <c r="BXH48" s="195"/>
      <c r="BXI48" s="195"/>
      <c r="BXJ48" s="195"/>
      <c r="BXK48" s="195"/>
      <c r="BXL48" s="195"/>
      <c r="BXM48" s="195"/>
      <c r="BXN48" s="195"/>
      <c r="BXO48" s="195"/>
      <c r="BXP48" s="195"/>
      <c r="BXQ48" s="195"/>
      <c r="BXR48" s="195"/>
      <c r="BXS48" s="195"/>
      <c r="BXT48" s="195"/>
      <c r="BXU48" s="195"/>
      <c r="BXV48" s="195"/>
      <c r="BXW48" s="195"/>
      <c r="BXX48" s="195"/>
      <c r="BXY48" s="195"/>
      <c r="BXZ48" s="195"/>
      <c r="BYA48" s="195"/>
      <c r="BYB48" s="195"/>
      <c r="BYC48" s="195"/>
      <c r="BYD48" s="195"/>
      <c r="BYE48" s="195"/>
      <c r="BYF48" s="195"/>
      <c r="BYG48" s="195"/>
      <c r="BYH48" s="195"/>
      <c r="BYI48" s="195"/>
      <c r="BYJ48" s="195"/>
      <c r="BYK48" s="195"/>
      <c r="BYL48" s="195"/>
      <c r="BYM48" s="195"/>
      <c r="BYN48" s="195"/>
      <c r="BYO48" s="195"/>
      <c r="BYP48" s="195"/>
      <c r="BYQ48" s="195"/>
      <c r="BYR48" s="195"/>
      <c r="BYS48" s="195"/>
      <c r="BYT48" s="195"/>
      <c r="BYU48" s="195"/>
      <c r="BYV48" s="195"/>
      <c r="BYW48" s="195"/>
      <c r="BYX48" s="195"/>
      <c r="BYY48" s="195"/>
      <c r="BYZ48" s="195"/>
      <c r="BZA48" s="195"/>
      <c r="BZB48" s="195"/>
      <c r="BZC48" s="195"/>
      <c r="BZD48" s="195"/>
      <c r="BZE48" s="195"/>
      <c r="BZF48" s="195"/>
      <c r="BZG48" s="195"/>
      <c r="BZH48" s="195"/>
      <c r="BZI48" s="195"/>
      <c r="BZJ48" s="195"/>
      <c r="BZK48" s="195"/>
      <c r="BZL48" s="195"/>
      <c r="BZM48" s="195"/>
      <c r="BZN48" s="195"/>
      <c r="BZO48" s="195"/>
      <c r="BZP48" s="195"/>
      <c r="BZQ48" s="195"/>
      <c r="BZR48" s="195"/>
      <c r="BZS48" s="195"/>
      <c r="BZT48" s="195"/>
      <c r="BZU48" s="195"/>
      <c r="BZV48" s="195"/>
      <c r="BZW48" s="195"/>
      <c r="BZX48" s="195"/>
      <c r="BZY48" s="195"/>
      <c r="BZZ48" s="195"/>
      <c r="CAA48" s="195"/>
      <c r="CAB48" s="195"/>
      <c r="CAC48" s="195"/>
      <c r="CAD48" s="195"/>
      <c r="CAE48" s="195"/>
      <c r="CAF48" s="195"/>
      <c r="CAG48" s="195"/>
      <c r="CAH48" s="195"/>
      <c r="CAI48" s="195"/>
      <c r="CAJ48" s="195"/>
      <c r="CAK48" s="195"/>
      <c r="CAL48" s="195"/>
      <c r="CAM48" s="195"/>
      <c r="CAN48" s="195"/>
      <c r="CAO48" s="195"/>
      <c r="CAP48" s="195"/>
      <c r="CAQ48" s="195"/>
      <c r="CAR48" s="195"/>
      <c r="CAS48" s="195"/>
      <c r="CAT48" s="195"/>
      <c r="CAU48" s="195"/>
      <c r="CAV48" s="195"/>
      <c r="CAW48" s="195"/>
      <c r="CAX48" s="195"/>
      <c r="CAY48" s="195"/>
      <c r="CAZ48" s="195"/>
      <c r="CBA48" s="195"/>
      <c r="CBB48" s="195"/>
      <c r="CBC48" s="195"/>
      <c r="CBD48" s="195"/>
      <c r="CBE48" s="195"/>
      <c r="CBF48" s="195"/>
      <c r="CBG48" s="195"/>
      <c r="CBH48" s="195"/>
      <c r="CBI48" s="195"/>
      <c r="CBJ48" s="195"/>
      <c r="CBK48" s="195"/>
      <c r="CBL48" s="195"/>
      <c r="CBM48" s="195"/>
      <c r="CBN48" s="195"/>
      <c r="CBO48" s="195"/>
      <c r="CBP48" s="195"/>
      <c r="CBQ48" s="195"/>
      <c r="CBR48" s="195"/>
      <c r="CBS48" s="195"/>
      <c r="CBT48" s="195"/>
      <c r="CBU48" s="195"/>
      <c r="CBV48" s="195"/>
      <c r="CBW48" s="195"/>
      <c r="CBX48" s="195"/>
      <c r="CBY48" s="195"/>
      <c r="CBZ48" s="195"/>
      <c r="CCA48" s="195"/>
      <c r="CCB48" s="195"/>
      <c r="CCC48" s="195"/>
      <c r="CCD48" s="195"/>
      <c r="CCE48" s="195"/>
      <c r="CCF48" s="195"/>
      <c r="CCG48" s="195"/>
      <c r="CCH48" s="195"/>
      <c r="CCI48" s="195"/>
      <c r="CCJ48" s="195"/>
      <c r="CCK48" s="195"/>
      <c r="CCL48" s="195"/>
      <c r="CCM48" s="195"/>
      <c r="CCN48" s="195"/>
      <c r="CCO48" s="195"/>
      <c r="CCP48" s="195"/>
      <c r="CCQ48" s="195"/>
      <c r="CCR48" s="195"/>
      <c r="CCS48" s="195"/>
      <c r="CCT48" s="195"/>
      <c r="CCU48" s="195"/>
      <c r="CCV48" s="195"/>
      <c r="CCW48" s="195"/>
      <c r="CCX48" s="195"/>
      <c r="CCY48" s="195"/>
      <c r="CCZ48" s="195"/>
      <c r="CDA48" s="195"/>
      <c r="CDB48" s="195"/>
      <c r="CDC48" s="195"/>
      <c r="CDD48" s="195"/>
      <c r="CDE48" s="195"/>
      <c r="CDF48" s="195"/>
      <c r="CDG48" s="195"/>
      <c r="CDH48" s="195"/>
      <c r="CDI48" s="195"/>
      <c r="CDJ48" s="195"/>
      <c r="CDK48" s="195"/>
      <c r="CDL48" s="195"/>
      <c r="CDM48" s="195"/>
      <c r="CDN48" s="195"/>
      <c r="CDO48" s="195"/>
      <c r="CDP48" s="195"/>
      <c r="CDQ48" s="195"/>
      <c r="CDR48" s="195"/>
      <c r="CDS48" s="195"/>
      <c r="CDT48" s="195"/>
      <c r="CDU48" s="195"/>
      <c r="CDV48" s="195"/>
      <c r="CDW48" s="195"/>
      <c r="CDX48" s="195"/>
      <c r="CDY48" s="195"/>
      <c r="CDZ48" s="195"/>
      <c r="CEA48" s="195"/>
      <c r="CEB48" s="195"/>
      <c r="CEC48" s="195"/>
      <c r="CED48" s="195"/>
      <c r="CEE48" s="195"/>
      <c r="CEF48" s="195"/>
      <c r="CEG48" s="195"/>
      <c r="CEH48" s="195"/>
      <c r="CEI48" s="195"/>
      <c r="CEJ48" s="195"/>
      <c r="CEK48" s="195"/>
      <c r="CEL48" s="195"/>
      <c r="CEM48" s="195"/>
      <c r="CEN48" s="195"/>
      <c r="CEO48" s="195"/>
      <c r="CEP48" s="195"/>
      <c r="CEQ48" s="195"/>
      <c r="CER48" s="195"/>
      <c r="CES48" s="195"/>
      <c r="CET48" s="195"/>
      <c r="CEU48" s="195"/>
      <c r="CEV48" s="195"/>
      <c r="CEW48" s="195"/>
      <c r="CEX48" s="195"/>
      <c r="CEY48" s="195"/>
      <c r="CEZ48" s="195"/>
      <c r="CFA48" s="195"/>
      <c r="CFB48" s="195"/>
      <c r="CFC48" s="195"/>
      <c r="CFD48" s="195"/>
      <c r="CFE48" s="195"/>
      <c r="CFF48" s="195"/>
      <c r="CFG48" s="195"/>
      <c r="CFH48" s="195"/>
      <c r="CFI48" s="195"/>
      <c r="CFJ48" s="195"/>
      <c r="CFK48" s="195"/>
      <c r="CFL48" s="195"/>
      <c r="CFM48" s="195"/>
      <c r="CFN48" s="195"/>
      <c r="CFO48" s="195"/>
      <c r="CFP48" s="195"/>
      <c r="CFQ48" s="195"/>
      <c r="CFR48" s="195"/>
      <c r="CFS48" s="195"/>
      <c r="CFT48" s="195"/>
      <c r="CFU48" s="195"/>
      <c r="CFV48" s="195"/>
      <c r="CFW48" s="195"/>
      <c r="CFX48" s="195"/>
      <c r="CFY48" s="195"/>
      <c r="CFZ48" s="195"/>
      <c r="CGA48" s="195"/>
      <c r="CGB48" s="195"/>
      <c r="CGC48" s="195"/>
      <c r="CGD48" s="195"/>
      <c r="CGE48" s="195"/>
      <c r="CGF48" s="195"/>
      <c r="CGG48" s="195"/>
      <c r="CGH48" s="195"/>
      <c r="CGI48" s="195"/>
      <c r="CGJ48" s="195"/>
      <c r="CGK48" s="195"/>
      <c r="CGL48" s="195"/>
      <c r="CGM48" s="195"/>
      <c r="CGN48" s="195"/>
      <c r="CGO48" s="195"/>
      <c r="CGP48" s="195"/>
      <c r="CGQ48" s="195"/>
      <c r="CGR48" s="195"/>
      <c r="CGS48" s="195"/>
      <c r="CGT48" s="195"/>
      <c r="CGU48" s="195"/>
      <c r="CGV48" s="195"/>
      <c r="CGW48" s="195"/>
      <c r="CGX48" s="195"/>
      <c r="CGY48" s="195"/>
      <c r="CGZ48" s="195"/>
      <c r="CHA48" s="195"/>
      <c r="CHB48" s="195"/>
      <c r="CHC48" s="195"/>
      <c r="CHD48" s="195"/>
      <c r="CHE48" s="195"/>
      <c r="CHF48" s="195"/>
      <c r="CHG48" s="195"/>
      <c r="CHH48" s="195"/>
      <c r="CHI48" s="195"/>
      <c r="CHJ48" s="195"/>
      <c r="CHK48" s="195"/>
      <c r="CHL48" s="195"/>
      <c r="CHM48" s="195"/>
      <c r="CHN48" s="195"/>
      <c r="CHO48" s="195"/>
      <c r="CHP48" s="195"/>
      <c r="CHQ48" s="195"/>
      <c r="CHR48" s="195"/>
      <c r="CHS48" s="195"/>
      <c r="CHT48" s="195"/>
      <c r="CHU48" s="195"/>
      <c r="CHV48" s="195"/>
      <c r="CHW48" s="195"/>
      <c r="CHX48" s="195"/>
      <c r="CHY48" s="195"/>
      <c r="CHZ48" s="195"/>
      <c r="CIA48" s="195"/>
      <c r="CIB48" s="195"/>
      <c r="CIC48" s="195"/>
      <c r="CID48" s="195"/>
      <c r="CIE48" s="195"/>
      <c r="CIF48" s="195"/>
      <c r="CIG48" s="195"/>
      <c r="CIH48" s="195"/>
      <c r="CII48" s="195"/>
      <c r="CIJ48" s="195"/>
      <c r="CIK48" s="195"/>
      <c r="CIL48" s="195"/>
      <c r="CIM48" s="195"/>
      <c r="CIN48" s="195"/>
      <c r="CIO48" s="195"/>
      <c r="CIP48" s="195"/>
      <c r="CIQ48" s="195"/>
      <c r="CIR48" s="195"/>
      <c r="CIS48" s="195"/>
      <c r="CIT48" s="195"/>
      <c r="CIU48" s="195"/>
      <c r="CIV48" s="195"/>
      <c r="CIW48" s="195"/>
      <c r="CIX48" s="195"/>
      <c r="CIY48" s="195"/>
      <c r="CIZ48" s="195"/>
      <c r="CJA48" s="195"/>
      <c r="CJB48" s="195"/>
      <c r="CJC48" s="195"/>
      <c r="CJD48" s="195"/>
      <c r="CJE48" s="195"/>
      <c r="CJF48" s="195"/>
      <c r="CJG48" s="195"/>
      <c r="CJH48" s="195"/>
      <c r="CJI48" s="195"/>
      <c r="CJJ48" s="195"/>
      <c r="CJK48" s="195"/>
      <c r="CJL48" s="195"/>
      <c r="CJM48" s="195"/>
      <c r="CJN48" s="195"/>
      <c r="CJO48" s="195"/>
      <c r="CJP48" s="195"/>
      <c r="CJQ48" s="195"/>
      <c r="CJR48" s="195"/>
      <c r="CJS48" s="195"/>
      <c r="CJT48" s="195"/>
      <c r="CJU48" s="195"/>
      <c r="CJV48" s="195"/>
      <c r="CJW48" s="195"/>
      <c r="CJX48" s="195"/>
      <c r="CJY48" s="195"/>
      <c r="CJZ48" s="195"/>
      <c r="CKA48" s="195"/>
      <c r="CKB48" s="195"/>
      <c r="CKC48" s="195"/>
      <c r="CKD48" s="195"/>
      <c r="CKE48" s="195"/>
      <c r="CKF48" s="195"/>
      <c r="CKG48" s="195"/>
      <c r="CKH48" s="195"/>
      <c r="CKI48" s="195"/>
      <c r="CKJ48" s="195"/>
      <c r="CKK48" s="195"/>
      <c r="CKL48" s="195"/>
      <c r="CKM48" s="195"/>
      <c r="CKN48" s="195"/>
      <c r="CKO48" s="195"/>
      <c r="CKP48" s="195"/>
      <c r="CKQ48" s="195"/>
      <c r="CKR48" s="195"/>
      <c r="CKS48" s="195"/>
      <c r="CKT48" s="195"/>
      <c r="CKU48" s="195"/>
      <c r="CKV48" s="195"/>
      <c r="CKW48" s="195"/>
      <c r="CKX48" s="195"/>
      <c r="CKY48" s="195"/>
      <c r="CKZ48" s="195"/>
      <c r="CLA48" s="195"/>
      <c r="CLB48" s="195"/>
      <c r="CLC48" s="195"/>
      <c r="CLD48" s="195"/>
      <c r="CLE48" s="195"/>
      <c r="CLF48" s="195"/>
      <c r="CLG48" s="195"/>
      <c r="CLH48" s="195"/>
      <c r="CLI48" s="195"/>
      <c r="CLJ48" s="195"/>
      <c r="CLK48" s="195"/>
      <c r="CLL48" s="195"/>
      <c r="CLM48" s="195"/>
      <c r="CLN48" s="195"/>
      <c r="CLO48" s="195"/>
      <c r="CLP48" s="195"/>
      <c r="CLQ48" s="195"/>
      <c r="CLR48" s="195"/>
      <c r="CLS48" s="195"/>
      <c r="CLT48" s="195"/>
      <c r="CLU48" s="195"/>
      <c r="CLV48" s="195"/>
      <c r="CLW48" s="195"/>
      <c r="CLX48" s="195"/>
      <c r="CLY48" s="195"/>
      <c r="CLZ48" s="195"/>
      <c r="CMA48" s="195"/>
      <c r="CMB48" s="195"/>
      <c r="CMC48" s="195"/>
      <c r="CMD48" s="195"/>
      <c r="CME48" s="195"/>
      <c r="CMF48" s="195"/>
      <c r="CMG48" s="195"/>
      <c r="CMH48" s="195"/>
      <c r="CMI48" s="195"/>
      <c r="CMJ48" s="195"/>
      <c r="CMK48" s="195"/>
      <c r="CML48" s="195"/>
      <c r="CMM48" s="195"/>
      <c r="CMN48" s="195"/>
      <c r="CMO48" s="195"/>
      <c r="CMP48" s="195"/>
      <c r="CMQ48" s="195"/>
      <c r="CMR48" s="195"/>
      <c r="CMS48" s="195"/>
      <c r="CMT48" s="195"/>
      <c r="CMU48" s="195"/>
      <c r="CMV48" s="195"/>
      <c r="CMW48" s="195"/>
      <c r="CMX48" s="195"/>
      <c r="CMY48" s="195"/>
      <c r="CMZ48" s="195"/>
      <c r="CNA48" s="195"/>
      <c r="CNB48" s="195"/>
      <c r="CNC48" s="195"/>
      <c r="CND48" s="195"/>
      <c r="CNE48" s="195"/>
      <c r="CNF48" s="195"/>
      <c r="CNG48" s="195"/>
      <c r="CNH48" s="195"/>
      <c r="CNI48" s="195"/>
      <c r="CNJ48" s="195"/>
      <c r="CNK48" s="195"/>
      <c r="CNL48" s="195"/>
      <c r="CNM48" s="195"/>
      <c r="CNN48" s="195"/>
      <c r="CNO48" s="195"/>
      <c r="CNP48" s="195"/>
      <c r="CNQ48" s="195"/>
      <c r="CNR48" s="195"/>
      <c r="CNS48" s="195"/>
      <c r="CNT48" s="195"/>
      <c r="CNU48" s="195"/>
      <c r="CNV48" s="195"/>
      <c r="CNW48" s="195"/>
      <c r="CNX48" s="195"/>
      <c r="CNY48" s="195"/>
      <c r="CNZ48" s="195"/>
      <c r="COA48" s="195"/>
      <c r="COB48" s="195"/>
      <c r="COC48" s="195"/>
      <c r="COD48" s="195"/>
      <c r="COE48" s="195"/>
      <c r="COF48" s="195"/>
      <c r="COG48" s="195"/>
      <c r="COH48" s="195"/>
      <c r="COI48" s="195"/>
      <c r="COJ48" s="195"/>
      <c r="COK48" s="195"/>
      <c r="COL48" s="195"/>
      <c r="COM48" s="195"/>
      <c r="CON48" s="195"/>
      <c r="COO48" s="195"/>
      <c r="COP48" s="195"/>
      <c r="COQ48" s="195"/>
      <c r="COR48" s="195"/>
      <c r="COS48" s="195"/>
      <c r="COT48" s="195"/>
      <c r="COU48" s="195"/>
      <c r="COV48" s="195"/>
      <c r="COW48" s="195"/>
      <c r="COX48" s="195"/>
      <c r="COY48" s="195"/>
      <c r="COZ48" s="195"/>
      <c r="CPA48" s="195"/>
      <c r="CPB48" s="195"/>
      <c r="CPC48" s="195"/>
      <c r="CPD48" s="195"/>
      <c r="CPE48" s="195"/>
      <c r="CPF48" s="195"/>
      <c r="CPG48" s="195"/>
      <c r="CPH48" s="195"/>
      <c r="CPI48" s="195"/>
      <c r="CPJ48" s="195"/>
      <c r="CPK48" s="195"/>
      <c r="CPL48" s="195"/>
      <c r="CPM48" s="195"/>
      <c r="CPN48" s="195"/>
      <c r="CPO48" s="195"/>
      <c r="CPP48" s="195"/>
      <c r="CPQ48" s="195"/>
      <c r="CPR48" s="195"/>
      <c r="CPS48" s="195"/>
      <c r="CPT48" s="195"/>
      <c r="CPU48" s="195"/>
      <c r="CPV48" s="195"/>
      <c r="CPW48" s="195"/>
      <c r="CPX48" s="195"/>
      <c r="CPY48" s="195"/>
      <c r="CPZ48" s="195"/>
      <c r="CQA48" s="195"/>
      <c r="CQB48" s="195"/>
      <c r="CQC48" s="195"/>
      <c r="CQD48" s="195"/>
      <c r="CQE48" s="195"/>
      <c r="CQF48" s="195"/>
      <c r="CQG48" s="195"/>
      <c r="CQH48" s="195"/>
      <c r="CQI48" s="195"/>
      <c r="CQJ48" s="195"/>
      <c r="CQK48" s="195"/>
      <c r="CQL48" s="195"/>
      <c r="CQM48" s="195"/>
      <c r="CQN48" s="195"/>
      <c r="CQO48" s="195"/>
      <c r="CQP48" s="195"/>
      <c r="CQQ48" s="195"/>
      <c r="CQR48" s="195"/>
      <c r="CQS48" s="195"/>
      <c r="CQT48" s="195"/>
      <c r="CQU48" s="195"/>
      <c r="CQV48" s="195"/>
      <c r="CQW48" s="195"/>
      <c r="CQX48" s="195"/>
      <c r="CQY48" s="195"/>
      <c r="CQZ48" s="195"/>
      <c r="CRA48" s="195"/>
      <c r="CRB48" s="195"/>
      <c r="CRC48" s="195"/>
      <c r="CRD48" s="195"/>
      <c r="CRE48" s="195"/>
      <c r="CRF48" s="195"/>
      <c r="CRG48" s="195"/>
      <c r="CRH48" s="195"/>
      <c r="CRI48" s="195"/>
      <c r="CRJ48" s="195"/>
      <c r="CRK48" s="195"/>
      <c r="CRL48" s="195"/>
      <c r="CRM48" s="195"/>
      <c r="CRN48" s="195"/>
      <c r="CRO48" s="195"/>
      <c r="CRP48" s="195"/>
      <c r="CRQ48" s="195"/>
      <c r="CRR48" s="195"/>
      <c r="CRS48" s="195"/>
      <c r="CRT48" s="195"/>
      <c r="CRU48" s="195"/>
      <c r="CRV48" s="195"/>
      <c r="CRW48" s="195"/>
      <c r="CRX48" s="195"/>
      <c r="CRY48" s="195"/>
      <c r="CRZ48" s="195"/>
      <c r="CSA48" s="195"/>
      <c r="CSB48" s="195"/>
      <c r="CSC48" s="195"/>
      <c r="CSD48" s="195"/>
      <c r="CSE48" s="195"/>
      <c r="CSF48" s="195"/>
      <c r="CSG48" s="195"/>
      <c r="CSH48" s="195"/>
      <c r="CSI48" s="195"/>
      <c r="CSJ48" s="195"/>
      <c r="CSK48" s="195"/>
      <c r="CSL48" s="195"/>
      <c r="CSM48" s="195"/>
      <c r="CSN48" s="195"/>
      <c r="CSO48" s="195"/>
      <c r="CSP48" s="195"/>
      <c r="CSQ48" s="195"/>
      <c r="CSR48" s="195"/>
      <c r="CSS48" s="195"/>
      <c r="CST48" s="195"/>
      <c r="CSU48" s="195"/>
      <c r="CSV48" s="195"/>
      <c r="CSW48" s="195"/>
      <c r="CSX48" s="195"/>
      <c r="CSY48" s="195"/>
      <c r="CSZ48" s="195"/>
      <c r="CTA48" s="195"/>
      <c r="CTB48" s="195"/>
      <c r="CTC48" s="195"/>
      <c r="CTD48" s="195"/>
      <c r="CTE48" s="195"/>
      <c r="CTF48" s="195"/>
      <c r="CTG48" s="195"/>
      <c r="CTH48" s="195"/>
      <c r="CTI48" s="195"/>
      <c r="CTJ48" s="195"/>
      <c r="CTK48" s="195"/>
      <c r="CTL48" s="195"/>
      <c r="CTM48" s="195"/>
      <c r="CTN48" s="195"/>
      <c r="CTO48" s="195"/>
      <c r="CTP48" s="195"/>
      <c r="CTQ48" s="195"/>
      <c r="CTR48" s="195"/>
      <c r="CTS48" s="195"/>
      <c r="CTT48" s="195"/>
      <c r="CTU48" s="195"/>
      <c r="CTV48" s="195"/>
      <c r="CTW48" s="195"/>
      <c r="CTX48" s="195"/>
      <c r="CTY48" s="195"/>
      <c r="CTZ48" s="195"/>
      <c r="CUA48" s="195"/>
      <c r="CUB48" s="195"/>
      <c r="CUC48" s="195"/>
      <c r="CUD48" s="195"/>
      <c r="CUE48" s="195"/>
      <c r="CUF48" s="195"/>
      <c r="CUG48" s="195"/>
      <c r="CUH48" s="195"/>
      <c r="CUI48" s="195"/>
      <c r="CUJ48" s="195"/>
      <c r="CUK48" s="195"/>
      <c r="CUL48" s="195"/>
      <c r="CUM48" s="195"/>
      <c r="CUN48" s="195"/>
      <c r="CUO48" s="195"/>
      <c r="CUP48" s="195"/>
      <c r="CUQ48" s="195"/>
      <c r="CUR48" s="195"/>
      <c r="CUS48" s="195"/>
      <c r="CUT48" s="195"/>
      <c r="CUU48" s="195"/>
      <c r="CUV48" s="195"/>
      <c r="CUW48" s="195"/>
      <c r="CUX48" s="195"/>
      <c r="CUY48" s="195"/>
      <c r="CUZ48" s="195"/>
      <c r="CVA48" s="195"/>
      <c r="CVB48" s="195"/>
      <c r="CVC48" s="195"/>
      <c r="CVD48" s="195"/>
      <c r="CVE48" s="195"/>
      <c r="CVF48" s="195"/>
      <c r="CVG48" s="195"/>
      <c r="CVH48" s="195"/>
      <c r="CVI48" s="195"/>
      <c r="CVJ48" s="195"/>
      <c r="CVK48" s="195"/>
      <c r="CVL48" s="195"/>
      <c r="CVM48" s="195"/>
      <c r="CVN48" s="195"/>
      <c r="CVO48" s="195"/>
      <c r="CVP48" s="195"/>
      <c r="CVQ48" s="195"/>
      <c r="CVR48" s="195"/>
      <c r="CVS48" s="195"/>
      <c r="CVT48" s="195"/>
      <c r="CVU48" s="195"/>
      <c r="CVV48" s="195"/>
      <c r="CVW48" s="195"/>
      <c r="CVX48" s="195"/>
      <c r="CVY48" s="195"/>
      <c r="CVZ48" s="195"/>
      <c r="CWA48" s="195"/>
      <c r="CWB48" s="195"/>
      <c r="CWC48" s="195"/>
      <c r="CWD48" s="195"/>
      <c r="CWE48" s="195"/>
      <c r="CWF48" s="195"/>
      <c r="CWG48" s="195"/>
      <c r="CWH48" s="195"/>
      <c r="CWI48" s="195"/>
      <c r="CWJ48" s="195"/>
      <c r="CWK48" s="195"/>
      <c r="CWL48" s="195"/>
      <c r="CWM48" s="195"/>
      <c r="CWN48" s="195"/>
      <c r="CWO48" s="195"/>
      <c r="CWP48" s="195"/>
      <c r="CWQ48" s="195"/>
      <c r="CWR48" s="195"/>
      <c r="CWS48" s="195"/>
      <c r="CWT48" s="195"/>
      <c r="CWU48" s="195"/>
      <c r="CWV48" s="195"/>
      <c r="CWW48" s="195"/>
      <c r="CWX48" s="195"/>
      <c r="CWY48" s="195"/>
      <c r="CWZ48" s="195"/>
      <c r="CXA48" s="195"/>
      <c r="CXB48" s="195"/>
      <c r="CXC48" s="195"/>
      <c r="CXD48" s="195"/>
      <c r="CXE48" s="195"/>
      <c r="CXF48" s="195"/>
      <c r="CXG48" s="195"/>
      <c r="CXH48" s="195"/>
      <c r="CXI48" s="195"/>
      <c r="CXJ48" s="195"/>
      <c r="CXK48" s="195"/>
      <c r="CXL48" s="195"/>
      <c r="CXM48" s="195"/>
      <c r="CXN48" s="195"/>
      <c r="CXO48" s="195"/>
      <c r="CXP48" s="195"/>
      <c r="CXQ48" s="195"/>
      <c r="CXR48" s="195"/>
      <c r="CXS48" s="195"/>
      <c r="CXT48" s="195"/>
      <c r="CXU48" s="195"/>
      <c r="CXV48" s="195"/>
      <c r="CXW48" s="195"/>
      <c r="CXX48" s="195"/>
      <c r="CXY48" s="195"/>
      <c r="CXZ48" s="195"/>
      <c r="CYA48" s="195"/>
      <c r="CYB48" s="195"/>
      <c r="CYC48" s="195"/>
      <c r="CYD48" s="195"/>
      <c r="CYE48" s="195"/>
      <c r="CYF48" s="195"/>
      <c r="CYG48" s="195"/>
      <c r="CYH48" s="195"/>
      <c r="CYI48" s="195"/>
      <c r="CYJ48" s="195"/>
      <c r="CYK48" s="195"/>
      <c r="CYL48" s="195"/>
      <c r="CYM48" s="195"/>
      <c r="CYN48" s="195"/>
      <c r="CYO48" s="195"/>
      <c r="CYP48" s="195"/>
      <c r="CYQ48" s="195"/>
      <c r="CYR48" s="195"/>
      <c r="CYS48" s="195"/>
      <c r="CYT48" s="195"/>
      <c r="CYU48" s="195"/>
      <c r="CYV48" s="195"/>
      <c r="CYW48" s="195"/>
      <c r="CYX48" s="195"/>
      <c r="CYY48" s="195"/>
      <c r="CYZ48" s="195"/>
      <c r="CZA48" s="195"/>
      <c r="CZB48" s="195"/>
      <c r="CZC48" s="195"/>
      <c r="CZD48" s="195"/>
      <c r="CZE48" s="195"/>
      <c r="CZF48" s="195"/>
      <c r="CZG48" s="195"/>
      <c r="CZH48" s="195"/>
      <c r="CZI48" s="195"/>
      <c r="CZJ48" s="195"/>
      <c r="CZK48" s="195"/>
      <c r="CZL48" s="195"/>
      <c r="CZM48" s="195"/>
      <c r="CZN48" s="195"/>
      <c r="CZO48" s="195"/>
      <c r="CZP48" s="195"/>
      <c r="CZQ48" s="195"/>
      <c r="CZR48" s="195"/>
      <c r="CZS48" s="195"/>
      <c r="CZT48" s="195"/>
      <c r="CZU48" s="195"/>
      <c r="CZV48" s="195"/>
      <c r="CZW48" s="195"/>
      <c r="CZX48" s="195"/>
      <c r="CZY48" s="195"/>
      <c r="CZZ48" s="195"/>
      <c r="DAA48" s="195"/>
      <c r="DAB48" s="195"/>
      <c r="DAC48" s="195"/>
      <c r="DAD48" s="195"/>
      <c r="DAE48" s="195"/>
      <c r="DAF48" s="195"/>
      <c r="DAG48" s="195"/>
      <c r="DAH48" s="195"/>
      <c r="DAI48" s="195"/>
      <c r="DAJ48" s="195"/>
      <c r="DAK48" s="195"/>
      <c r="DAL48" s="195"/>
      <c r="DAM48" s="195"/>
      <c r="DAN48" s="195"/>
      <c r="DAO48" s="195"/>
      <c r="DAP48" s="195"/>
      <c r="DAQ48" s="195"/>
      <c r="DAR48" s="195"/>
      <c r="DAS48" s="195"/>
      <c r="DAT48" s="195"/>
      <c r="DAU48" s="195"/>
      <c r="DAV48" s="195"/>
      <c r="DAW48" s="195"/>
      <c r="DAX48" s="195"/>
      <c r="DAY48" s="195"/>
      <c r="DAZ48" s="195"/>
      <c r="DBA48" s="195"/>
      <c r="DBB48" s="195"/>
      <c r="DBC48" s="195"/>
      <c r="DBD48" s="195"/>
      <c r="DBE48" s="195"/>
      <c r="DBF48" s="195"/>
      <c r="DBG48" s="195"/>
      <c r="DBH48" s="195"/>
      <c r="DBI48" s="195"/>
      <c r="DBJ48" s="195"/>
      <c r="DBK48" s="195"/>
      <c r="DBL48" s="195"/>
      <c r="DBM48" s="195"/>
      <c r="DBN48" s="195"/>
      <c r="DBO48" s="195"/>
      <c r="DBP48" s="195"/>
      <c r="DBQ48" s="195"/>
      <c r="DBR48" s="195"/>
      <c r="DBS48" s="195"/>
      <c r="DBT48" s="195"/>
      <c r="DBU48" s="195"/>
      <c r="DBV48" s="195"/>
      <c r="DBW48" s="195"/>
      <c r="DBX48" s="195"/>
      <c r="DBY48" s="195"/>
      <c r="DBZ48" s="195"/>
      <c r="DCA48" s="195"/>
      <c r="DCB48" s="195"/>
      <c r="DCC48" s="195"/>
      <c r="DCD48" s="195"/>
      <c r="DCE48" s="195"/>
      <c r="DCF48" s="195"/>
      <c r="DCG48" s="195"/>
      <c r="DCH48" s="195"/>
      <c r="DCI48" s="195"/>
      <c r="DCJ48" s="195"/>
      <c r="DCK48" s="195"/>
      <c r="DCL48" s="195"/>
      <c r="DCM48" s="195"/>
      <c r="DCN48" s="195"/>
      <c r="DCO48" s="195"/>
      <c r="DCP48" s="195"/>
      <c r="DCQ48" s="195"/>
      <c r="DCR48" s="195"/>
      <c r="DCS48" s="195"/>
      <c r="DCT48" s="195"/>
      <c r="DCU48" s="195"/>
      <c r="DCV48" s="195"/>
      <c r="DCW48" s="195"/>
      <c r="DCX48" s="195"/>
      <c r="DCY48" s="195"/>
      <c r="DCZ48" s="195"/>
      <c r="DDA48" s="195"/>
      <c r="DDB48" s="195"/>
      <c r="DDC48" s="195"/>
      <c r="DDD48" s="195"/>
      <c r="DDE48" s="195"/>
      <c r="DDF48" s="195"/>
      <c r="DDG48" s="195"/>
      <c r="DDH48" s="195"/>
      <c r="DDI48" s="195"/>
      <c r="DDJ48" s="195"/>
      <c r="DDK48" s="195"/>
      <c r="DDL48" s="195"/>
      <c r="DDM48" s="195"/>
      <c r="DDN48" s="195"/>
      <c r="DDO48" s="195"/>
      <c r="DDP48" s="195"/>
      <c r="DDQ48" s="195"/>
      <c r="DDR48" s="195"/>
      <c r="DDS48" s="195"/>
      <c r="DDT48" s="195"/>
      <c r="DDU48" s="195"/>
      <c r="DDV48" s="195"/>
      <c r="DDW48" s="195"/>
      <c r="DDX48" s="195"/>
      <c r="DDY48" s="195"/>
      <c r="DDZ48" s="195"/>
      <c r="DEA48" s="195"/>
      <c r="DEB48" s="195"/>
      <c r="DEC48" s="195"/>
      <c r="DED48" s="195"/>
      <c r="DEE48" s="195"/>
      <c r="DEF48" s="195"/>
      <c r="DEG48" s="195"/>
      <c r="DEH48" s="195"/>
      <c r="DEI48" s="195"/>
      <c r="DEJ48" s="195"/>
      <c r="DEK48" s="195"/>
      <c r="DEL48" s="195"/>
      <c r="DEM48" s="195"/>
      <c r="DEN48" s="195"/>
      <c r="DEO48" s="195"/>
      <c r="DEP48" s="195"/>
      <c r="DEQ48" s="195"/>
      <c r="DER48" s="195"/>
      <c r="DES48" s="195"/>
      <c r="DET48" s="195"/>
      <c r="DEU48" s="195"/>
      <c r="DEV48" s="195"/>
      <c r="DEW48" s="195"/>
      <c r="DEX48" s="195"/>
      <c r="DEY48" s="195"/>
      <c r="DEZ48" s="195"/>
      <c r="DFA48" s="195"/>
      <c r="DFB48" s="195"/>
      <c r="DFC48" s="195"/>
      <c r="DFD48" s="195"/>
      <c r="DFE48" s="195"/>
      <c r="DFF48" s="195"/>
      <c r="DFG48" s="195"/>
      <c r="DFH48" s="195"/>
      <c r="DFI48" s="195"/>
      <c r="DFJ48" s="195"/>
      <c r="DFK48" s="195"/>
      <c r="DFL48" s="195"/>
      <c r="DFM48" s="195"/>
      <c r="DFN48" s="195"/>
      <c r="DFO48" s="195"/>
      <c r="DFP48" s="195"/>
      <c r="DFQ48" s="195"/>
      <c r="DFR48" s="195"/>
      <c r="DFS48" s="195"/>
      <c r="DFT48" s="195"/>
      <c r="DFU48" s="195"/>
      <c r="DFV48" s="195"/>
      <c r="DFW48" s="195"/>
      <c r="DFX48" s="195"/>
      <c r="DFY48" s="195"/>
      <c r="DFZ48" s="195"/>
      <c r="DGA48" s="195"/>
      <c r="DGB48" s="195"/>
      <c r="DGC48" s="195"/>
      <c r="DGD48" s="195"/>
      <c r="DGE48" s="195"/>
      <c r="DGF48" s="195"/>
      <c r="DGG48" s="195"/>
      <c r="DGH48" s="195"/>
      <c r="DGI48" s="195"/>
      <c r="DGJ48" s="195"/>
      <c r="DGK48" s="195"/>
      <c r="DGL48" s="195"/>
      <c r="DGM48" s="195"/>
      <c r="DGN48" s="195"/>
      <c r="DGO48" s="195"/>
      <c r="DGP48" s="195"/>
      <c r="DGQ48" s="195"/>
      <c r="DGR48" s="195"/>
      <c r="DGS48" s="195"/>
      <c r="DGT48" s="195"/>
      <c r="DGU48" s="195"/>
      <c r="DGV48" s="195"/>
      <c r="DGW48" s="195"/>
      <c r="DGX48" s="195"/>
      <c r="DGY48" s="195"/>
      <c r="DGZ48" s="195"/>
      <c r="DHA48" s="195"/>
      <c r="DHB48" s="195"/>
      <c r="DHC48" s="195"/>
      <c r="DHD48" s="195"/>
      <c r="DHE48" s="195"/>
      <c r="DHF48" s="195"/>
      <c r="DHG48" s="195"/>
      <c r="DHH48" s="195"/>
      <c r="DHI48" s="195"/>
      <c r="DHJ48" s="195"/>
      <c r="DHK48" s="195"/>
      <c r="DHL48" s="195"/>
      <c r="DHM48" s="195"/>
      <c r="DHN48" s="195"/>
      <c r="DHO48" s="195"/>
      <c r="DHP48" s="195"/>
      <c r="DHQ48" s="195"/>
      <c r="DHR48" s="195"/>
      <c r="DHS48" s="195"/>
      <c r="DHT48" s="195"/>
      <c r="DHU48" s="195"/>
      <c r="DHV48" s="195"/>
      <c r="DHW48" s="195"/>
      <c r="DHX48" s="195"/>
      <c r="DHY48" s="195"/>
      <c r="DHZ48" s="195"/>
      <c r="DIA48" s="195"/>
      <c r="DIB48" s="195"/>
      <c r="DIC48" s="195"/>
      <c r="DID48" s="195"/>
      <c r="DIE48" s="195"/>
      <c r="DIF48" s="195"/>
      <c r="DIG48" s="195"/>
      <c r="DIH48" s="195"/>
      <c r="DII48" s="195"/>
      <c r="DIJ48" s="195"/>
      <c r="DIK48" s="195"/>
      <c r="DIL48" s="195"/>
      <c r="DIM48" s="195"/>
      <c r="DIN48" s="195"/>
      <c r="DIO48" s="195"/>
      <c r="DIP48" s="195"/>
      <c r="DIQ48" s="195"/>
      <c r="DIR48" s="195"/>
      <c r="DIS48" s="195"/>
      <c r="DIT48" s="195"/>
      <c r="DIU48" s="195"/>
      <c r="DIV48" s="195"/>
      <c r="DIW48" s="195"/>
      <c r="DIX48" s="195"/>
      <c r="DIY48" s="195"/>
      <c r="DIZ48" s="195"/>
      <c r="DJA48" s="195"/>
      <c r="DJB48" s="195"/>
      <c r="DJC48" s="195"/>
      <c r="DJD48" s="195"/>
      <c r="DJE48" s="195"/>
      <c r="DJF48" s="195"/>
      <c r="DJG48" s="195"/>
      <c r="DJH48" s="195"/>
      <c r="DJI48" s="195"/>
      <c r="DJJ48" s="195"/>
      <c r="DJK48" s="195"/>
      <c r="DJL48" s="195"/>
      <c r="DJM48" s="195"/>
      <c r="DJN48" s="195"/>
      <c r="DJO48" s="195"/>
      <c r="DJP48" s="195"/>
      <c r="DJQ48" s="195"/>
      <c r="DJR48" s="195"/>
      <c r="DJS48" s="195"/>
      <c r="DJT48" s="195"/>
      <c r="DJU48" s="195"/>
      <c r="DJV48" s="195"/>
      <c r="DJW48" s="195"/>
      <c r="DJX48" s="195"/>
      <c r="DJY48" s="195"/>
      <c r="DJZ48" s="195"/>
      <c r="DKA48" s="195"/>
      <c r="DKB48" s="195"/>
      <c r="DKC48" s="195"/>
      <c r="DKD48" s="195"/>
      <c r="DKE48" s="195"/>
      <c r="DKF48" s="195"/>
      <c r="DKG48" s="195"/>
      <c r="DKH48" s="195"/>
      <c r="DKI48" s="195"/>
      <c r="DKJ48" s="195"/>
      <c r="DKK48" s="195"/>
      <c r="DKL48" s="195"/>
      <c r="DKM48" s="195"/>
      <c r="DKN48" s="195"/>
      <c r="DKO48" s="195"/>
      <c r="DKP48" s="195"/>
      <c r="DKQ48" s="195"/>
      <c r="DKR48" s="195"/>
      <c r="DKS48" s="195"/>
      <c r="DKT48" s="195"/>
      <c r="DKU48" s="195"/>
      <c r="DKV48" s="195"/>
      <c r="DKW48" s="195"/>
      <c r="DKX48" s="195"/>
      <c r="DKY48" s="195"/>
      <c r="DKZ48" s="195"/>
      <c r="DLA48" s="195"/>
      <c r="DLB48" s="195"/>
      <c r="DLC48" s="195"/>
      <c r="DLD48" s="195"/>
      <c r="DLE48" s="195"/>
      <c r="DLF48" s="195"/>
      <c r="DLG48" s="195"/>
      <c r="DLH48" s="195"/>
      <c r="DLI48" s="195"/>
      <c r="DLJ48" s="195"/>
      <c r="DLK48" s="195"/>
      <c r="DLL48" s="195"/>
      <c r="DLM48" s="195"/>
      <c r="DLN48" s="195"/>
      <c r="DLO48" s="195"/>
      <c r="DLP48" s="195"/>
      <c r="DLQ48" s="195"/>
      <c r="DLR48" s="195"/>
      <c r="DLS48" s="195"/>
      <c r="DLT48" s="195"/>
      <c r="DLU48" s="195"/>
      <c r="DLV48" s="195"/>
      <c r="DLW48" s="195"/>
      <c r="DLX48" s="195"/>
      <c r="DLY48" s="195"/>
      <c r="DLZ48" s="195"/>
      <c r="DMA48" s="195"/>
      <c r="DMB48" s="195"/>
      <c r="DMC48" s="195"/>
      <c r="DMD48" s="195"/>
      <c r="DME48" s="195"/>
      <c r="DMF48" s="195"/>
      <c r="DMG48" s="195"/>
      <c r="DMH48" s="195"/>
      <c r="DMI48" s="195"/>
      <c r="DMJ48" s="195"/>
      <c r="DMK48" s="195"/>
      <c r="DML48" s="195"/>
      <c r="DMM48" s="195"/>
      <c r="DMN48" s="195"/>
      <c r="DMO48" s="195"/>
      <c r="DMP48" s="195"/>
      <c r="DMQ48" s="195"/>
      <c r="DMR48" s="195"/>
      <c r="DMS48" s="195"/>
      <c r="DMT48" s="195"/>
      <c r="DMU48" s="195"/>
      <c r="DMV48" s="195"/>
      <c r="DMW48" s="195"/>
      <c r="DMX48" s="195"/>
      <c r="DMY48" s="195"/>
      <c r="DMZ48" s="195"/>
      <c r="DNA48" s="195"/>
      <c r="DNB48" s="195"/>
      <c r="DNC48" s="195"/>
      <c r="DND48" s="195"/>
      <c r="DNE48" s="195"/>
      <c r="DNF48" s="195"/>
      <c r="DNG48" s="195"/>
      <c r="DNH48" s="195"/>
      <c r="DNI48" s="195"/>
      <c r="DNJ48" s="195"/>
      <c r="DNK48" s="195"/>
      <c r="DNL48" s="195"/>
      <c r="DNM48" s="195"/>
      <c r="DNN48" s="195"/>
      <c r="DNO48" s="195"/>
      <c r="DNP48" s="195"/>
      <c r="DNQ48" s="195"/>
      <c r="DNR48" s="195"/>
      <c r="DNS48" s="195"/>
      <c r="DNT48" s="195"/>
      <c r="DNU48" s="195"/>
      <c r="DNV48" s="195"/>
      <c r="DNW48" s="195"/>
      <c r="DNX48" s="195"/>
      <c r="DNY48" s="195"/>
      <c r="DNZ48" s="195"/>
      <c r="DOA48" s="195"/>
      <c r="DOB48" s="195"/>
      <c r="DOC48" s="195"/>
      <c r="DOD48" s="195"/>
      <c r="DOE48" s="195"/>
      <c r="DOF48" s="195"/>
      <c r="DOG48" s="195"/>
      <c r="DOH48" s="195"/>
      <c r="DOI48" s="195"/>
      <c r="DOJ48" s="195"/>
      <c r="DOK48" s="195"/>
      <c r="DOL48" s="195"/>
      <c r="DOM48" s="195"/>
      <c r="DON48" s="195"/>
      <c r="DOO48" s="195"/>
      <c r="DOP48" s="195"/>
      <c r="DOQ48" s="195"/>
      <c r="DOR48" s="195"/>
      <c r="DOS48" s="195"/>
      <c r="DOT48" s="195"/>
      <c r="DOU48" s="195"/>
      <c r="DOV48" s="195"/>
      <c r="DOW48" s="195"/>
      <c r="DOX48" s="195"/>
      <c r="DOY48" s="195"/>
      <c r="DOZ48" s="195"/>
      <c r="DPA48" s="195"/>
      <c r="DPB48" s="195"/>
      <c r="DPC48" s="195"/>
      <c r="DPD48" s="195"/>
      <c r="DPE48" s="195"/>
      <c r="DPF48" s="195"/>
      <c r="DPG48" s="195"/>
      <c r="DPH48" s="195"/>
      <c r="DPI48" s="195"/>
      <c r="DPJ48" s="195"/>
      <c r="DPK48" s="195"/>
      <c r="DPL48" s="195"/>
      <c r="DPM48" s="195"/>
      <c r="DPN48" s="195"/>
      <c r="DPO48" s="195"/>
      <c r="DPP48" s="195"/>
      <c r="DPQ48" s="195"/>
      <c r="DPR48" s="195"/>
      <c r="DPS48" s="195"/>
      <c r="DPT48" s="195"/>
      <c r="DPU48" s="195"/>
      <c r="DPV48" s="195"/>
      <c r="DPW48" s="195"/>
      <c r="DPX48" s="195"/>
      <c r="DPY48" s="195"/>
      <c r="DPZ48" s="195"/>
      <c r="DQA48" s="195"/>
      <c r="DQB48" s="195"/>
      <c r="DQC48" s="195"/>
      <c r="DQD48" s="195"/>
      <c r="DQE48" s="195"/>
      <c r="DQF48" s="195"/>
      <c r="DQG48" s="195"/>
      <c r="DQH48" s="195"/>
      <c r="DQI48" s="195"/>
      <c r="DQJ48" s="195"/>
      <c r="DQK48" s="195"/>
      <c r="DQL48" s="195"/>
      <c r="DQM48" s="195"/>
      <c r="DQN48" s="195"/>
      <c r="DQO48" s="195"/>
      <c r="DQP48" s="195"/>
      <c r="DQQ48" s="195"/>
      <c r="DQR48" s="195"/>
      <c r="DQS48" s="195"/>
      <c r="DQT48" s="195"/>
      <c r="DQU48" s="195"/>
      <c r="DQV48" s="195"/>
      <c r="DQW48" s="195"/>
      <c r="DQX48" s="195"/>
      <c r="DQY48" s="195"/>
      <c r="DQZ48" s="195"/>
      <c r="DRA48" s="195"/>
      <c r="DRB48" s="195"/>
      <c r="DRC48" s="195"/>
      <c r="DRD48" s="195"/>
      <c r="DRE48" s="195"/>
      <c r="DRF48" s="195"/>
      <c r="DRG48" s="195"/>
      <c r="DRH48" s="195"/>
      <c r="DRI48" s="195"/>
      <c r="DRJ48" s="195"/>
      <c r="DRK48" s="195"/>
      <c r="DRL48" s="195"/>
      <c r="DRM48" s="195"/>
      <c r="DRN48" s="195"/>
      <c r="DRO48" s="195"/>
      <c r="DRP48" s="195"/>
      <c r="DRQ48" s="195"/>
      <c r="DRR48" s="195"/>
      <c r="DRS48" s="195"/>
      <c r="DRT48" s="195"/>
      <c r="DRU48" s="195"/>
      <c r="DRV48" s="195"/>
      <c r="DRW48" s="195"/>
      <c r="DRX48" s="195"/>
      <c r="DRY48" s="195"/>
      <c r="DRZ48" s="195"/>
      <c r="DSA48" s="195"/>
      <c r="DSB48" s="195"/>
      <c r="DSC48" s="195"/>
      <c r="DSD48" s="195"/>
      <c r="DSE48" s="195"/>
      <c r="DSF48" s="195"/>
      <c r="DSG48" s="195"/>
      <c r="DSH48" s="195"/>
      <c r="DSI48" s="195"/>
      <c r="DSJ48" s="195"/>
      <c r="DSK48" s="195"/>
      <c r="DSL48" s="195"/>
      <c r="DSM48" s="195"/>
      <c r="DSN48" s="195"/>
      <c r="DSO48" s="195"/>
      <c r="DSP48" s="195"/>
      <c r="DSQ48" s="195"/>
      <c r="DSR48" s="195"/>
      <c r="DSS48" s="195"/>
      <c r="DST48" s="195"/>
      <c r="DSU48" s="195"/>
      <c r="DSV48" s="195"/>
      <c r="DSW48" s="195"/>
      <c r="DSX48" s="195"/>
      <c r="DSY48" s="195"/>
      <c r="DSZ48" s="195"/>
      <c r="DTA48" s="195"/>
      <c r="DTB48" s="195"/>
      <c r="DTC48" s="195"/>
      <c r="DTD48" s="195"/>
      <c r="DTE48" s="195"/>
      <c r="DTF48" s="195"/>
      <c r="DTG48" s="195"/>
      <c r="DTH48" s="195"/>
      <c r="DTI48" s="195"/>
      <c r="DTJ48" s="195"/>
      <c r="DTK48" s="195"/>
      <c r="DTL48" s="195"/>
      <c r="DTM48" s="195"/>
      <c r="DTN48" s="195"/>
      <c r="DTO48" s="195"/>
      <c r="DTP48" s="195"/>
      <c r="DTQ48" s="195"/>
      <c r="DTR48" s="195"/>
      <c r="DTS48" s="195"/>
      <c r="DTT48" s="195"/>
      <c r="DTU48" s="195"/>
      <c r="DTV48" s="195"/>
      <c r="DTW48" s="195"/>
      <c r="DTX48" s="195"/>
      <c r="DTY48" s="195"/>
      <c r="DTZ48" s="195"/>
      <c r="DUA48" s="195"/>
      <c r="DUB48" s="195"/>
      <c r="DUC48" s="195"/>
      <c r="DUD48" s="195"/>
      <c r="DUE48" s="195"/>
      <c r="DUF48" s="195"/>
      <c r="DUG48" s="195"/>
      <c r="DUH48" s="195"/>
      <c r="DUI48" s="195"/>
      <c r="DUJ48" s="195"/>
      <c r="DUK48" s="195"/>
      <c r="DUL48" s="195"/>
      <c r="DUM48" s="195"/>
      <c r="DUN48" s="195"/>
      <c r="DUO48" s="195"/>
      <c r="DUP48" s="195"/>
      <c r="DUQ48" s="195"/>
      <c r="DUR48" s="195"/>
      <c r="DUS48" s="195"/>
      <c r="DUT48" s="195"/>
      <c r="DUU48" s="195"/>
      <c r="DUV48" s="195"/>
      <c r="DUW48" s="195"/>
      <c r="DUX48" s="195"/>
      <c r="DUY48" s="195"/>
      <c r="DUZ48" s="195"/>
      <c r="DVA48" s="195"/>
      <c r="DVB48" s="195"/>
      <c r="DVC48" s="195"/>
      <c r="DVD48" s="195"/>
      <c r="DVE48" s="195"/>
      <c r="DVF48" s="195"/>
      <c r="DVG48" s="195"/>
      <c r="DVH48" s="195"/>
      <c r="DVI48" s="195"/>
      <c r="DVJ48" s="195"/>
      <c r="DVK48" s="195"/>
      <c r="DVL48" s="195"/>
      <c r="DVM48" s="195"/>
      <c r="DVN48" s="195"/>
      <c r="DVO48" s="195"/>
      <c r="DVP48" s="195"/>
      <c r="DVQ48" s="195"/>
      <c r="DVR48" s="195"/>
      <c r="DVS48" s="195"/>
      <c r="DVT48" s="195"/>
      <c r="DVU48" s="195"/>
      <c r="DVV48" s="195"/>
      <c r="DVW48" s="195"/>
      <c r="DVX48" s="195"/>
      <c r="DVY48" s="195"/>
      <c r="DVZ48" s="195"/>
      <c r="DWA48" s="195"/>
      <c r="DWB48" s="195"/>
      <c r="DWC48" s="195"/>
      <c r="DWD48" s="195"/>
      <c r="DWE48" s="195"/>
      <c r="DWF48" s="195"/>
      <c r="DWG48" s="195"/>
      <c r="DWH48" s="195"/>
      <c r="DWI48" s="195"/>
      <c r="DWJ48" s="195"/>
      <c r="DWK48" s="195"/>
      <c r="DWL48" s="195"/>
      <c r="DWM48" s="195"/>
      <c r="DWN48" s="195"/>
      <c r="DWO48" s="195"/>
      <c r="DWP48" s="195"/>
      <c r="DWQ48" s="195"/>
      <c r="DWR48" s="195"/>
      <c r="DWS48" s="195"/>
      <c r="DWT48" s="195"/>
      <c r="DWU48" s="195"/>
      <c r="DWV48" s="195"/>
      <c r="DWW48" s="195"/>
      <c r="DWX48" s="195"/>
      <c r="DWY48" s="195"/>
      <c r="DWZ48" s="195"/>
      <c r="DXA48" s="195"/>
      <c r="DXB48" s="195"/>
      <c r="DXC48" s="195"/>
      <c r="DXD48" s="195"/>
      <c r="DXE48" s="195"/>
      <c r="DXF48" s="195"/>
      <c r="DXG48" s="195"/>
      <c r="DXH48" s="195"/>
      <c r="DXI48" s="195"/>
      <c r="DXJ48" s="195"/>
      <c r="DXK48" s="195"/>
      <c r="DXL48" s="195"/>
      <c r="DXM48" s="195"/>
      <c r="DXN48" s="195"/>
      <c r="DXO48" s="195"/>
      <c r="DXP48" s="195"/>
      <c r="DXQ48" s="195"/>
      <c r="DXR48" s="195"/>
      <c r="DXS48" s="195"/>
      <c r="DXT48" s="195"/>
      <c r="DXU48" s="195"/>
      <c r="DXV48" s="195"/>
      <c r="DXW48" s="195"/>
      <c r="DXX48" s="195"/>
      <c r="DXY48" s="195"/>
      <c r="DXZ48" s="195"/>
      <c r="DYA48" s="195"/>
      <c r="DYB48" s="195"/>
      <c r="DYC48" s="195"/>
      <c r="DYD48" s="195"/>
      <c r="DYE48" s="195"/>
      <c r="DYF48" s="195"/>
      <c r="DYG48" s="195"/>
      <c r="DYH48" s="195"/>
      <c r="DYI48" s="195"/>
      <c r="DYJ48" s="195"/>
      <c r="DYK48" s="195"/>
      <c r="DYL48" s="195"/>
      <c r="DYM48" s="195"/>
      <c r="DYN48" s="195"/>
      <c r="DYO48" s="195"/>
      <c r="DYP48" s="195"/>
      <c r="DYQ48" s="195"/>
      <c r="DYR48" s="195"/>
      <c r="DYS48" s="195"/>
      <c r="DYT48" s="195"/>
      <c r="DYU48" s="195"/>
      <c r="DYV48" s="195"/>
      <c r="DYW48" s="195"/>
      <c r="DYX48" s="195"/>
      <c r="DYY48" s="195"/>
      <c r="DYZ48" s="195"/>
      <c r="DZA48" s="195"/>
      <c r="DZB48" s="195"/>
      <c r="DZC48" s="195"/>
      <c r="DZD48" s="195"/>
      <c r="DZE48" s="195"/>
      <c r="DZF48" s="195"/>
      <c r="DZG48" s="195"/>
      <c r="DZH48" s="195"/>
      <c r="DZI48" s="195"/>
      <c r="DZJ48" s="195"/>
      <c r="DZK48" s="195"/>
      <c r="DZL48" s="195"/>
      <c r="DZM48" s="195"/>
      <c r="DZN48" s="195"/>
      <c r="DZO48" s="195"/>
      <c r="DZP48" s="195"/>
      <c r="DZQ48" s="195"/>
      <c r="DZR48" s="195"/>
      <c r="DZS48" s="195"/>
      <c r="DZT48" s="195"/>
      <c r="DZU48" s="195"/>
      <c r="DZV48" s="195"/>
      <c r="DZW48" s="195"/>
      <c r="DZX48" s="195"/>
      <c r="DZY48" s="195"/>
      <c r="DZZ48" s="195"/>
      <c r="EAA48" s="195"/>
      <c r="EAB48" s="195"/>
      <c r="EAC48" s="195"/>
      <c r="EAD48" s="195"/>
      <c r="EAE48" s="195"/>
      <c r="EAF48" s="195"/>
      <c r="EAG48" s="195"/>
      <c r="EAH48" s="195"/>
      <c r="EAI48" s="195"/>
      <c r="EAJ48" s="195"/>
      <c r="EAK48" s="195"/>
      <c r="EAL48" s="195"/>
      <c r="EAM48" s="195"/>
      <c r="EAN48" s="195"/>
      <c r="EAO48" s="195"/>
      <c r="EAP48" s="195"/>
      <c r="EAQ48" s="195"/>
      <c r="EAR48" s="195"/>
      <c r="EAS48" s="195"/>
      <c r="EAT48" s="195"/>
      <c r="EAU48" s="195"/>
      <c r="EAV48" s="195"/>
      <c r="EAW48" s="195"/>
      <c r="EAX48" s="195"/>
      <c r="EAY48" s="195"/>
      <c r="EAZ48" s="195"/>
      <c r="EBA48" s="195"/>
      <c r="EBB48" s="195"/>
      <c r="EBC48" s="195"/>
      <c r="EBD48" s="195"/>
      <c r="EBE48" s="195"/>
      <c r="EBF48" s="195"/>
      <c r="EBG48" s="195"/>
      <c r="EBH48" s="195"/>
      <c r="EBI48" s="195"/>
      <c r="EBJ48" s="195"/>
      <c r="EBK48" s="195"/>
      <c r="EBL48" s="195"/>
      <c r="EBM48" s="195"/>
      <c r="EBN48" s="195"/>
      <c r="EBO48" s="195"/>
      <c r="EBP48" s="195"/>
      <c r="EBQ48" s="195"/>
      <c r="EBR48" s="195"/>
      <c r="EBS48" s="195"/>
      <c r="EBT48" s="195"/>
      <c r="EBU48" s="195"/>
      <c r="EBV48" s="195"/>
      <c r="EBW48" s="195"/>
      <c r="EBX48" s="195"/>
      <c r="EBY48" s="195"/>
      <c r="EBZ48" s="195"/>
      <c r="ECA48" s="195"/>
      <c r="ECB48" s="195"/>
      <c r="ECC48" s="195"/>
      <c r="ECD48" s="195"/>
      <c r="ECE48" s="195"/>
      <c r="ECF48" s="195"/>
      <c r="ECG48" s="195"/>
      <c r="ECH48" s="195"/>
      <c r="ECI48" s="195"/>
      <c r="ECJ48" s="195"/>
      <c r="ECK48" s="195"/>
      <c r="ECL48" s="195"/>
      <c r="ECM48" s="195"/>
      <c r="ECN48" s="195"/>
      <c r="ECO48" s="195"/>
      <c r="ECP48" s="195"/>
      <c r="ECQ48" s="195"/>
      <c r="ECR48" s="195"/>
      <c r="ECS48" s="195"/>
      <c r="ECT48" s="195"/>
      <c r="ECU48" s="195"/>
      <c r="ECV48" s="195"/>
      <c r="ECW48" s="195"/>
      <c r="ECX48" s="195"/>
      <c r="ECY48" s="195"/>
      <c r="ECZ48" s="195"/>
      <c r="EDA48" s="195"/>
      <c r="EDB48" s="195"/>
      <c r="EDC48" s="195"/>
      <c r="EDD48" s="195"/>
      <c r="EDE48" s="195"/>
      <c r="EDF48" s="195"/>
      <c r="EDG48" s="195"/>
      <c r="EDH48" s="195"/>
      <c r="EDI48" s="195"/>
      <c r="EDJ48" s="195"/>
      <c r="EDK48" s="195"/>
      <c r="EDL48" s="195"/>
      <c r="EDM48" s="195"/>
      <c r="EDN48" s="195"/>
      <c r="EDO48" s="195"/>
      <c r="EDP48" s="195"/>
      <c r="EDQ48" s="195"/>
      <c r="EDR48" s="195"/>
      <c r="EDS48" s="195"/>
      <c r="EDT48" s="195"/>
      <c r="EDU48" s="195"/>
      <c r="EDV48" s="195"/>
      <c r="EDW48" s="195"/>
      <c r="EDX48" s="195"/>
      <c r="EDY48" s="195"/>
      <c r="EDZ48" s="195"/>
      <c r="EEA48" s="195"/>
      <c r="EEB48" s="195"/>
      <c r="EEC48" s="195"/>
      <c r="EED48" s="195"/>
      <c r="EEE48" s="195"/>
      <c r="EEF48" s="195"/>
      <c r="EEG48" s="195"/>
      <c r="EEH48" s="195"/>
      <c r="EEI48" s="195"/>
      <c r="EEJ48" s="195"/>
      <c r="EEK48" s="195"/>
      <c r="EEL48" s="195"/>
      <c r="EEM48" s="195"/>
      <c r="EEN48" s="195"/>
      <c r="EEO48" s="195"/>
      <c r="EEP48" s="195"/>
      <c r="EEQ48" s="195"/>
      <c r="EER48" s="195"/>
      <c r="EES48" s="195"/>
      <c r="EET48" s="195"/>
      <c r="EEU48" s="195"/>
      <c r="EEV48" s="195"/>
      <c r="EEW48" s="195"/>
      <c r="EEX48" s="195"/>
      <c r="EEY48" s="195"/>
      <c r="EEZ48" s="195"/>
      <c r="EFA48" s="195"/>
      <c r="EFB48" s="195"/>
      <c r="EFC48" s="195"/>
      <c r="EFD48" s="195"/>
      <c r="EFE48" s="195"/>
      <c r="EFF48" s="195"/>
      <c r="EFG48" s="195"/>
      <c r="EFH48" s="195"/>
      <c r="EFI48" s="195"/>
      <c r="EFJ48" s="195"/>
      <c r="EFK48" s="195"/>
      <c r="EFL48" s="195"/>
      <c r="EFM48" s="195"/>
      <c r="EFN48" s="195"/>
      <c r="EFO48" s="195"/>
      <c r="EFP48" s="195"/>
      <c r="EFQ48" s="195"/>
      <c r="EFR48" s="195"/>
      <c r="EFS48" s="195"/>
      <c r="EFT48" s="195"/>
      <c r="EFU48" s="195"/>
      <c r="EFV48" s="195"/>
      <c r="EFW48" s="195"/>
      <c r="EFX48" s="195"/>
      <c r="EFY48" s="195"/>
      <c r="EFZ48" s="195"/>
      <c r="EGA48" s="195"/>
      <c r="EGB48" s="195"/>
      <c r="EGC48" s="195"/>
      <c r="EGD48" s="195"/>
      <c r="EGE48" s="195"/>
      <c r="EGF48" s="195"/>
      <c r="EGG48" s="195"/>
      <c r="EGH48" s="195"/>
      <c r="EGI48" s="195"/>
      <c r="EGJ48" s="195"/>
      <c r="EGK48" s="195"/>
      <c r="EGL48" s="195"/>
      <c r="EGM48" s="195"/>
      <c r="EGN48" s="195"/>
      <c r="EGO48" s="195"/>
      <c r="EGP48" s="195"/>
      <c r="EGQ48" s="195"/>
      <c r="EGR48" s="195"/>
      <c r="EGS48" s="195"/>
      <c r="EGT48" s="195"/>
      <c r="EGU48" s="195"/>
      <c r="EGV48" s="195"/>
      <c r="EGW48" s="195"/>
      <c r="EGX48" s="195"/>
      <c r="EGY48" s="195"/>
      <c r="EGZ48" s="195"/>
      <c r="EHA48" s="195"/>
      <c r="EHB48" s="195"/>
      <c r="EHC48" s="195"/>
      <c r="EHD48" s="195"/>
      <c r="EHE48" s="195"/>
      <c r="EHF48" s="195"/>
      <c r="EHG48" s="195"/>
      <c r="EHH48" s="195"/>
      <c r="EHI48" s="195"/>
      <c r="EHJ48" s="195"/>
      <c r="EHK48" s="195"/>
      <c r="EHL48" s="195"/>
      <c r="EHM48" s="195"/>
      <c r="EHN48" s="195"/>
      <c r="EHO48" s="195"/>
      <c r="EHP48" s="195"/>
      <c r="EHQ48" s="195"/>
      <c r="EHR48" s="195"/>
      <c r="EHS48" s="195"/>
      <c r="EHT48" s="195"/>
      <c r="EHU48" s="195"/>
      <c r="EHV48" s="195"/>
      <c r="EHW48" s="195"/>
      <c r="EHX48" s="195"/>
      <c r="EHY48" s="195"/>
      <c r="EHZ48" s="195"/>
      <c r="EIA48" s="195"/>
      <c r="EIB48" s="195"/>
      <c r="EIC48" s="195"/>
      <c r="EID48" s="195"/>
      <c r="EIE48" s="195"/>
      <c r="EIF48" s="195"/>
      <c r="EIG48" s="195"/>
      <c r="EIH48" s="195"/>
      <c r="EII48" s="195"/>
      <c r="EIJ48" s="195"/>
      <c r="EIK48" s="195"/>
      <c r="EIL48" s="195"/>
      <c r="EIM48" s="195"/>
      <c r="EIN48" s="195"/>
      <c r="EIO48" s="195"/>
      <c r="EIP48" s="195"/>
      <c r="EIQ48" s="195"/>
      <c r="EIR48" s="195"/>
      <c r="EIS48" s="195"/>
      <c r="EIT48" s="195"/>
      <c r="EIU48" s="195"/>
      <c r="EIV48" s="195"/>
      <c r="EIW48" s="195"/>
      <c r="EIX48" s="195"/>
      <c r="EIY48" s="195"/>
      <c r="EIZ48" s="195"/>
      <c r="EJA48" s="195"/>
      <c r="EJB48" s="195"/>
      <c r="EJC48" s="195"/>
      <c r="EJD48" s="195"/>
      <c r="EJE48" s="195"/>
      <c r="EJF48" s="195"/>
      <c r="EJG48" s="195"/>
      <c r="EJH48" s="195"/>
      <c r="EJI48" s="195"/>
      <c r="EJJ48" s="195"/>
      <c r="EJK48" s="195"/>
      <c r="EJL48" s="195"/>
      <c r="EJM48" s="195"/>
      <c r="EJN48" s="195"/>
      <c r="EJO48" s="195"/>
      <c r="EJP48" s="195"/>
      <c r="EJQ48" s="195"/>
      <c r="EJR48" s="195"/>
      <c r="EJS48" s="195"/>
      <c r="EJT48" s="195"/>
      <c r="EJU48" s="195"/>
      <c r="EJV48" s="195"/>
      <c r="EJW48" s="195"/>
      <c r="EJX48" s="195"/>
      <c r="EJY48" s="195"/>
      <c r="EJZ48" s="195"/>
      <c r="EKA48" s="195"/>
      <c r="EKB48" s="195"/>
      <c r="EKC48" s="195"/>
      <c r="EKD48" s="195"/>
      <c r="EKE48" s="195"/>
      <c r="EKF48" s="195"/>
      <c r="EKG48" s="195"/>
      <c r="EKH48" s="195"/>
      <c r="EKI48" s="195"/>
      <c r="EKJ48" s="195"/>
      <c r="EKK48" s="195"/>
      <c r="EKL48" s="195"/>
      <c r="EKM48" s="195"/>
      <c r="EKN48" s="195"/>
      <c r="EKO48" s="195"/>
      <c r="EKP48" s="195"/>
      <c r="EKQ48" s="195"/>
      <c r="EKR48" s="195"/>
      <c r="EKS48" s="195"/>
      <c r="EKT48" s="195"/>
      <c r="EKU48" s="195"/>
      <c r="EKV48" s="195"/>
      <c r="EKW48" s="195"/>
      <c r="EKX48" s="195"/>
      <c r="EKY48" s="195"/>
      <c r="EKZ48" s="195"/>
      <c r="ELA48" s="195"/>
      <c r="ELB48" s="195"/>
      <c r="ELC48" s="195"/>
      <c r="ELD48" s="195"/>
      <c r="ELE48" s="195"/>
      <c r="ELF48" s="195"/>
      <c r="ELG48" s="195"/>
      <c r="ELH48" s="195"/>
      <c r="ELI48" s="195"/>
      <c r="ELJ48" s="195"/>
      <c r="ELK48" s="195"/>
      <c r="ELL48" s="195"/>
      <c r="ELM48" s="195"/>
      <c r="ELN48" s="195"/>
      <c r="ELO48" s="195"/>
      <c r="ELP48" s="195"/>
      <c r="ELQ48" s="195"/>
      <c r="ELR48" s="195"/>
      <c r="ELS48" s="195"/>
      <c r="ELT48" s="195"/>
      <c r="ELU48" s="195"/>
      <c r="ELV48" s="195"/>
      <c r="ELW48" s="195"/>
      <c r="ELX48" s="195"/>
      <c r="ELY48" s="195"/>
      <c r="ELZ48" s="195"/>
      <c r="EMA48" s="195"/>
      <c r="EMB48" s="195"/>
      <c r="EMC48" s="195"/>
      <c r="EMD48" s="195"/>
      <c r="EME48" s="195"/>
      <c r="EMF48" s="195"/>
      <c r="EMG48" s="195"/>
      <c r="EMH48" s="195"/>
      <c r="EMI48" s="195"/>
      <c r="EMJ48" s="195"/>
      <c r="EMK48" s="195"/>
      <c r="EML48" s="195"/>
      <c r="EMM48" s="195"/>
      <c r="EMN48" s="195"/>
      <c r="EMO48" s="195"/>
      <c r="EMP48" s="195"/>
      <c r="EMQ48" s="195"/>
      <c r="EMR48" s="195"/>
      <c r="EMS48" s="195"/>
      <c r="EMT48" s="195"/>
      <c r="EMU48" s="195"/>
      <c r="EMV48" s="195"/>
      <c r="EMW48" s="195"/>
      <c r="EMX48" s="195"/>
      <c r="EMY48" s="195"/>
      <c r="EMZ48" s="195"/>
      <c r="ENA48" s="195"/>
      <c r="ENB48" s="195"/>
      <c r="ENC48" s="195"/>
      <c r="END48" s="195"/>
      <c r="ENE48" s="195"/>
      <c r="ENF48" s="195"/>
      <c r="ENG48" s="195"/>
      <c r="ENH48" s="195"/>
      <c r="ENI48" s="195"/>
      <c r="ENJ48" s="195"/>
      <c r="ENK48" s="195"/>
      <c r="ENL48" s="195"/>
      <c r="ENM48" s="195"/>
      <c r="ENN48" s="195"/>
      <c r="ENO48" s="195"/>
      <c r="ENP48" s="195"/>
      <c r="ENQ48" s="195"/>
      <c r="ENR48" s="195"/>
      <c r="ENS48" s="195"/>
      <c r="ENT48" s="195"/>
      <c r="ENU48" s="195"/>
      <c r="ENV48" s="195"/>
      <c r="ENW48" s="195"/>
      <c r="ENX48" s="195"/>
      <c r="ENY48" s="195"/>
      <c r="ENZ48" s="195"/>
      <c r="EOA48" s="195"/>
      <c r="EOB48" s="195"/>
      <c r="EOC48" s="195"/>
      <c r="EOD48" s="195"/>
      <c r="EOE48" s="195"/>
      <c r="EOF48" s="195"/>
      <c r="EOG48" s="195"/>
      <c r="EOH48" s="195"/>
      <c r="EOI48" s="195"/>
      <c r="EOJ48" s="195"/>
      <c r="EOK48" s="195"/>
      <c r="EOL48" s="195"/>
      <c r="EOM48" s="195"/>
      <c r="EON48" s="195"/>
      <c r="EOO48" s="195"/>
      <c r="EOP48" s="195"/>
      <c r="EOQ48" s="195"/>
      <c r="EOR48" s="195"/>
      <c r="EOS48" s="195"/>
      <c r="EOT48" s="195"/>
      <c r="EOU48" s="195"/>
      <c r="EOV48" s="195"/>
      <c r="EOW48" s="195"/>
      <c r="EOX48" s="195"/>
      <c r="EOY48" s="195"/>
      <c r="EOZ48" s="195"/>
      <c r="EPA48" s="195"/>
      <c r="EPB48" s="195"/>
      <c r="EPC48" s="195"/>
      <c r="EPD48" s="195"/>
      <c r="EPE48" s="195"/>
      <c r="EPF48" s="195"/>
      <c r="EPG48" s="195"/>
      <c r="EPH48" s="195"/>
      <c r="EPI48" s="195"/>
      <c r="EPJ48" s="195"/>
      <c r="EPK48" s="195"/>
      <c r="EPL48" s="195"/>
      <c r="EPM48" s="195"/>
      <c r="EPN48" s="195"/>
      <c r="EPO48" s="195"/>
      <c r="EPP48" s="195"/>
      <c r="EPQ48" s="195"/>
      <c r="EPR48" s="195"/>
      <c r="EPS48" s="195"/>
      <c r="EPT48" s="195"/>
      <c r="EPU48" s="195"/>
      <c r="EPV48" s="195"/>
      <c r="EPW48" s="195"/>
      <c r="EPX48" s="195"/>
      <c r="EPY48" s="195"/>
      <c r="EPZ48" s="195"/>
      <c r="EQA48" s="195"/>
      <c r="EQB48" s="195"/>
      <c r="EQC48" s="195"/>
      <c r="EQD48" s="195"/>
      <c r="EQE48" s="195"/>
      <c r="EQF48" s="195"/>
      <c r="EQG48" s="195"/>
      <c r="EQH48" s="195"/>
      <c r="EQI48" s="195"/>
      <c r="EQJ48" s="195"/>
      <c r="EQK48" s="195"/>
      <c r="EQL48" s="195"/>
      <c r="EQM48" s="195"/>
      <c r="EQN48" s="195"/>
      <c r="EQO48" s="195"/>
      <c r="EQP48" s="195"/>
      <c r="EQQ48" s="195"/>
      <c r="EQR48" s="195"/>
      <c r="EQS48" s="195"/>
      <c r="EQT48" s="195"/>
      <c r="EQU48" s="195"/>
      <c r="EQV48" s="195"/>
      <c r="EQW48" s="195"/>
      <c r="EQX48" s="195"/>
      <c r="EQY48" s="195"/>
      <c r="EQZ48" s="195"/>
      <c r="ERA48" s="195"/>
      <c r="ERB48" s="195"/>
      <c r="ERC48" s="195"/>
      <c r="ERD48" s="195"/>
      <c r="ERE48" s="195"/>
      <c r="ERF48" s="195"/>
      <c r="ERG48" s="195"/>
      <c r="ERH48" s="195"/>
      <c r="ERI48" s="195"/>
      <c r="ERJ48" s="195"/>
      <c r="ERK48" s="195"/>
      <c r="ERL48" s="195"/>
      <c r="ERM48" s="195"/>
      <c r="ERN48" s="195"/>
      <c r="ERO48" s="195"/>
      <c r="ERP48" s="195"/>
      <c r="ERQ48" s="195"/>
      <c r="ERR48" s="195"/>
      <c r="ERS48" s="195"/>
      <c r="ERT48" s="195"/>
      <c r="ERU48" s="195"/>
      <c r="ERV48" s="195"/>
      <c r="ERW48" s="195"/>
      <c r="ERX48" s="195"/>
      <c r="ERY48" s="195"/>
      <c r="ERZ48" s="195"/>
      <c r="ESA48" s="195"/>
      <c r="ESB48" s="195"/>
      <c r="ESC48" s="195"/>
      <c r="ESD48" s="195"/>
      <c r="ESE48" s="195"/>
      <c r="ESF48" s="195"/>
      <c r="ESG48" s="195"/>
      <c r="ESH48" s="195"/>
      <c r="ESI48" s="195"/>
      <c r="ESJ48" s="195"/>
      <c r="ESK48" s="195"/>
      <c r="ESL48" s="195"/>
      <c r="ESM48" s="195"/>
      <c r="ESN48" s="195"/>
      <c r="ESO48" s="195"/>
      <c r="ESP48" s="195"/>
      <c r="ESQ48" s="195"/>
      <c r="ESR48" s="195"/>
      <c r="ESS48" s="195"/>
      <c r="EST48" s="195"/>
      <c r="ESU48" s="195"/>
      <c r="ESV48" s="195"/>
      <c r="ESW48" s="195"/>
      <c r="ESX48" s="195"/>
      <c r="ESY48" s="195"/>
      <c r="ESZ48" s="195"/>
      <c r="ETA48" s="195"/>
      <c r="ETB48" s="195"/>
      <c r="ETC48" s="195"/>
      <c r="ETD48" s="195"/>
      <c r="ETE48" s="195"/>
      <c r="ETF48" s="195"/>
      <c r="ETG48" s="195"/>
      <c r="ETH48" s="195"/>
      <c r="ETI48" s="195"/>
      <c r="ETJ48" s="195"/>
      <c r="ETK48" s="195"/>
      <c r="ETL48" s="195"/>
      <c r="ETM48" s="195"/>
      <c r="ETN48" s="195"/>
      <c r="ETO48" s="195"/>
      <c r="ETP48" s="195"/>
      <c r="ETQ48" s="195"/>
      <c r="ETR48" s="195"/>
      <c r="ETS48" s="195"/>
      <c r="ETT48" s="195"/>
      <c r="ETU48" s="195"/>
      <c r="ETV48" s="195"/>
      <c r="ETW48" s="195"/>
      <c r="ETX48" s="195"/>
      <c r="ETY48" s="195"/>
      <c r="ETZ48" s="195"/>
      <c r="EUA48" s="195"/>
      <c r="EUB48" s="195"/>
      <c r="EUC48" s="195"/>
      <c r="EUD48" s="195"/>
      <c r="EUE48" s="195"/>
      <c r="EUF48" s="195"/>
      <c r="EUG48" s="195"/>
      <c r="EUH48" s="195"/>
      <c r="EUI48" s="195"/>
      <c r="EUJ48" s="195"/>
      <c r="EUK48" s="195"/>
      <c r="EUL48" s="195"/>
      <c r="EUM48" s="195"/>
      <c r="EUN48" s="195"/>
      <c r="EUO48" s="195"/>
      <c r="EUP48" s="195"/>
      <c r="EUQ48" s="195"/>
      <c r="EUR48" s="195"/>
      <c r="EUS48" s="195"/>
      <c r="EUT48" s="195"/>
      <c r="EUU48" s="195"/>
      <c r="EUV48" s="195"/>
      <c r="EUW48" s="195"/>
      <c r="EUX48" s="195"/>
      <c r="EUY48" s="195"/>
      <c r="EUZ48" s="195"/>
      <c r="EVA48" s="195"/>
      <c r="EVB48" s="195"/>
      <c r="EVC48" s="195"/>
      <c r="EVD48" s="195"/>
      <c r="EVE48" s="195"/>
      <c r="EVF48" s="195"/>
      <c r="EVG48" s="195"/>
      <c r="EVH48" s="195"/>
      <c r="EVI48" s="195"/>
      <c r="EVJ48" s="195"/>
      <c r="EVK48" s="195"/>
      <c r="EVL48" s="195"/>
      <c r="EVM48" s="195"/>
      <c r="EVN48" s="195"/>
      <c r="EVO48" s="195"/>
      <c r="EVP48" s="195"/>
      <c r="EVQ48" s="195"/>
      <c r="EVR48" s="195"/>
      <c r="EVS48" s="195"/>
      <c r="EVT48" s="195"/>
      <c r="EVU48" s="195"/>
      <c r="EVV48" s="195"/>
      <c r="EVW48" s="195"/>
      <c r="EVX48" s="195"/>
      <c r="EVY48" s="195"/>
      <c r="EVZ48" s="195"/>
      <c r="EWA48" s="195"/>
      <c r="EWB48" s="195"/>
      <c r="EWC48" s="195"/>
      <c r="EWD48" s="195"/>
      <c r="EWE48" s="195"/>
      <c r="EWF48" s="195"/>
      <c r="EWG48" s="195"/>
      <c r="EWH48" s="195"/>
      <c r="EWI48" s="195"/>
      <c r="EWJ48" s="195"/>
      <c r="EWK48" s="195"/>
      <c r="EWL48" s="195"/>
      <c r="EWM48" s="195"/>
      <c r="EWN48" s="195"/>
      <c r="EWO48" s="195"/>
      <c r="EWP48" s="195"/>
      <c r="EWQ48" s="195"/>
      <c r="EWR48" s="195"/>
      <c r="EWS48" s="195"/>
      <c r="EWT48" s="195"/>
      <c r="EWU48" s="195"/>
      <c r="EWV48" s="195"/>
      <c r="EWW48" s="195"/>
      <c r="EWX48" s="195"/>
      <c r="EWY48" s="195"/>
      <c r="EWZ48" s="195"/>
      <c r="EXA48" s="195"/>
      <c r="EXB48" s="195"/>
      <c r="EXC48" s="195"/>
      <c r="EXD48" s="195"/>
      <c r="EXE48" s="195"/>
      <c r="EXF48" s="195"/>
      <c r="EXG48" s="195"/>
      <c r="EXH48" s="195"/>
      <c r="EXI48" s="195"/>
      <c r="EXJ48" s="195"/>
      <c r="EXK48" s="195"/>
      <c r="EXL48" s="195"/>
      <c r="EXM48" s="195"/>
      <c r="EXN48" s="195"/>
      <c r="EXO48" s="195"/>
      <c r="EXP48" s="195"/>
      <c r="EXQ48" s="195"/>
      <c r="EXR48" s="195"/>
      <c r="EXS48" s="195"/>
      <c r="EXT48" s="195"/>
      <c r="EXU48" s="195"/>
      <c r="EXV48" s="195"/>
      <c r="EXW48" s="195"/>
      <c r="EXX48" s="195"/>
      <c r="EXY48" s="195"/>
      <c r="EXZ48" s="195"/>
      <c r="EYA48" s="195"/>
      <c r="EYB48" s="195"/>
      <c r="EYC48" s="195"/>
      <c r="EYD48" s="195"/>
      <c r="EYE48" s="195"/>
      <c r="EYF48" s="195"/>
      <c r="EYG48" s="195"/>
      <c r="EYH48" s="195"/>
      <c r="EYI48" s="195"/>
      <c r="EYJ48" s="195"/>
      <c r="EYK48" s="195"/>
      <c r="EYL48" s="195"/>
      <c r="EYM48" s="195"/>
      <c r="EYN48" s="195"/>
      <c r="EYO48" s="195"/>
      <c r="EYP48" s="195"/>
      <c r="EYQ48" s="195"/>
      <c r="EYR48" s="195"/>
      <c r="EYS48" s="195"/>
      <c r="EYT48" s="195"/>
      <c r="EYU48" s="195"/>
      <c r="EYV48" s="195"/>
      <c r="EYW48" s="195"/>
      <c r="EYX48" s="195"/>
      <c r="EYY48" s="195"/>
      <c r="EYZ48" s="195"/>
      <c r="EZA48" s="195"/>
      <c r="EZB48" s="195"/>
      <c r="EZC48" s="195"/>
      <c r="EZD48" s="195"/>
      <c r="EZE48" s="195"/>
      <c r="EZF48" s="195"/>
      <c r="EZG48" s="195"/>
      <c r="EZH48" s="195"/>
      <c r="EZI48" s="195"/>
      <c r="EZJ48" s="195"/>
      <c r="EZK48" s="195"/>
      <c r="EZL48" s="195"/>
      <c r="EZM48" s="195"/>
      <c r="EZN48" s="195"/>
      <c r="EZO48" s="195"/>
      <c r="EZP48" s="195"/>
      <c r="EZQ48" s="195"/>
      <c r="EZR48" s="195"/>
      <c r="EZS48" s="195"/>
      <c r="EZT48" s="195"/>
      <c r="EZU48" s="195"/>
      <c r="EZV48" s="195"/>
      <c r="EZW48" s="195"/>
      <c r="EZX48" s="195"/>
      <c r="EZY48" s="195"/>
      <c r="EZZ48" s="195"/>
      <c r="FAA48" s="195"/>
      <c r="FAB48" s="195"/>
      <c r="FAC48" s="195"/>
      <c r="FAD48" s="195"/>
      <c r="FAE48" s="195"/>
      <c r="FAF48" s="195"/>
      <c r="FAG48" s="195"/>
      <c r="FAH48" s="195"/>
      <c r="FAI48" s="195"/>
      <c r="FAJ48" s="195"/>
      <c r="FAK48" s="195"/>
      <c r="FAL48" s="195"/>
      <c r="FAM48" s="195"/>
      <c r="FAN48" s="195"/>
      <c r="FAO48" s="195"/>
      <c r="FAP48" s="195"/>
      <c r="FAQ48" s="195"/>
      <c r="FAR48" s="195"/>
      <c r="FAS48" s="195"/>
      <c r="FAT48" s="195"/>
      <c r="FAU48" s="195"/>
      <c r="FAV48" s="195"/>
      <c r="FAW48" s="195"/>
      <c r="FAX48" s="195"/>
      <c r="FAY48" s="195"/>
      <c r="FAZ48" s="195"/>
      <c r="FBA48" s="195"/>
      <c r="FBB48" s="195"/>
      <c r="FBC48" s="195"/>
      <c r="FBD48" s="195"/>
      <c r="FBE48" s="195"/>
      <c r="FBF48" s="195"/>
      <c r="FBG48" s="195"/>
      <c r="FBH48" s="195"/>
      <c r="FBI48" s="195"/>
      <c r="FBJ48" s="195"/>
      <c r="FBK48" s="195"/>
      <c r="FBL48" s="195"/>
      <c r="FBM48" s="195"/>
      <c r="FBN48" s="195"/>
      <c r="FBO48" s="195"/>
      <c r="FBP48" s="195"/>
      <c r="FBQ48" s="195"/>
      <c r="FBR48" s="195"/>
      <c r="FBS48" s="195"/>
      <c r="FBT48" s="195"/>
      <c r="FBU48" s="195"/>
      <c r="FBV48" s="195"/>
      <c r="FBW48" s="195"/>
      <c r="FBX48" s="195"/>
      <c r="FBY48" s="195"/>
      <c r="FBZ48" s="195"/>
      <c r="FCA48" s="195"/>
      <c r="FCB48" s="195"/>
      <c r="FCC48" s="195"/>
      <c r="FCD48" s="195"/>
      <c r="FCE48" s="195"/>
      <c r="FCF48" s="195"/>
      <c r="FCG48" s="195"/>
      <c r="FCH48" s="195"/>
      <c r="FCI48" s="195"/>
      <c r="FCJ48" s="195"/>
      <c r="FCK48" s="195"/>
      <c r="FCL48" s="195"/>
      <c r="FCM48" s="195"/>
      <c r="FCN48" s="195"/>
      <c r="FCO48" s="195"/>
      <c r="FCP48" s="195"/>
      <c r="FCQ48" s="195"/>
      <c r="FCR48" s="195"/>
      <c r="FCS48" s="195"/>
      <c r="FCT48" s="195"/>
      <c r="FCU48" s="195"/>
      <c r="FCV48" s="195"/>
      <c r="FCW48" s="195"/>
      <c r="FCX48" s="195"/>
      <c r="FCY48" s="195"/>
      <c r="FCZ48" s="195"/>
      <c r="FDA48" s="195"/>
      <c r="FDB48" s="195"/>
      <c r="FDC48" s="195"/>
      <c r="FDD48" s="195"/>
      <c r="FDE48" s="195"/>
      <c r="FDF48" s="195"/>
      <c r="FDG48" s="195"/>
      <c r="FDH48" s="195"/>
      <c r="FDI48" s="195"/>
      <c r="FDJ48" s="195"/>
      <c r="FDK48" s="195"/>
      <c r="FDL48" s="195"/>
      <c r="FDM48" s="195"/>
      <c r="FDN48" s="195"/>
      <c r="FDO48" s="195"/>
      <c r="FDP48" s="195"/>
      <c r="FDQ48" s="195"/>
      <c r="FDR48" s="195"/>
      <c r="FDS48" s="195"/>
      <c r="FDT48" s="195"/>
      <c r="FDU48" s="195"/>
      <c r="FDV48" s="195"/>
      <c r="FDW48" s="195"/>
      <c r="FDX48" s="195"/>
      <c r="FDY48" s="195"/>
      <c r="FDZ48" s="195"/>
      <c r="FEA48" s="195"/>
      <c r="FEB48" s="195"/>
      <c r="FEC48" s="195"/>
      <c r="FED48" s="195"/>
      <c r="FEE48" s="195"/>
      <c r="FEF48" s="195"/>
      <c r="FEG48" s="195"/>
      <c r="FEH48" s="195"/>
      <c r="FEI48" s="195"/>
      <c r="FEJ48" s="195"/>
      <c r="FEK48" s="195"/>
      <c r="FEL48" s="195"/>
      <c r="FEM48" s="195"/>
      <c r="FEN48" s="195"/>
      <c r="FEO48" s="195"/>
      <c r="FEP48" s="195"/>
      <c r="FEQ48" s="195"/>
      <c r="FER48" s="195"/>
      <c r="FES48" s="195"/>
      <c r="FET48" s="195"/>
      <c r="FEU48" s="195"/>
      <c r="FEV48" s="195"/>
      <c r="FEW48" s="195"/>
      <c r="FEX48" s="195"/>
      <c r="FEY48" s="195"/>
      <c r="FEZ48" s="195"/>
      <c r="FFA48" s="195"/>
      <c r="FFB48" s="195"/>
      <c r="FFC48" s="195"/>
      <c r="FFD48" s="195"/>
      <c r="FFE48" s="195"/>
      <c r="FFF48" s="195"/>
      <c r="FFG48" s="195"/>
      <c r="FFH48" s="195"/>
      <c r="FFI48" s="195"/>
      <c r="FFJ48" s="195"/>
      <c r="FFK48" s="195"/>
      <c r="FFL48" s="195"/>
      <c r="FFM48" s="195"/>
      <c r="FFN48" s="195"/>
      <c r="FFO48" s="195"/>
      <c r="FFP48" s="195"/>
      <c r="FFQ48" s="195"/>
      <c r="FFR48" s="195"/>
      <c r="FFS48" s="195"/>
      <c r="FFT48" s="195"/>
      <c r="FFU48" s="195"/>
      <c r="FFV48" s="195"/>
      <c r="FFW48" s="195"/>
      <c r="FFX48" s="195"/>
      <c r="FFY48" s="195"/>
      <c r="FFZ48" s="195"/>
      <c r="FGA48" s="195"/>
      <c r="FGB48" s="195"/>
      <c r="FGC48" s="195"/>
      <c r="FGD48" s="195"/>
      <c r="FGE48" s="195"/>
      <c r="FGF48" s="195"/>
      <c r="FGG48" s="195"/>
      <c r="FGH48" s="195"/>
      <c r="FGI48" s="195"/>
      <c r="FGJ48" s="195"/>
      <c r="FGK48" s="195"/>
      <c r="FGL48" s="195"/>
      <c r="FGM48" s="195"/>
      <c r="FGN48" s="195"/>
      <c r="FGO48" s="195"/>
      <c r="FGP48" s="195"/>
      <c r="FGQ48" s="195"/>
      <c r="FGR48" s="195"/>
      <c r="FGS48" s="195"/>
      <c r="FGT48" s="195"/>
      <c r="FGU48" s="195"/>
      <c r="FGV48" s="195"/>
      <c r="FGW48" s="195"/>
      <c r="FGX48" s="195"/>
      <c r="FGY48" s="195"/>
      <c r="FGZ48" s="195"/>
      <c r="FHA48" s="195"/>
      <c r="FHB48" s="195"/>
      <c r="FHC48" s="195"/>
      <c r="FHD48" s="195"/>
      <c r="FHE48" s="195"/>
      <c r="FHF48" s="195"/>
      <c r="FHG48" s="195"/>
      <c r="FHH48" s="195"/>
      <c r="FHI48" s="195"/>
      <c r="FHJ48" s="195"/>
      <c r="FHK48" s="195"/>
      <c r="FHL48" s="195"/>
      <c r="FHM48" s="195"/>
      <c r="FHN48" s="195"/>
      <c r="FHO48" s="195"/>
      <c r="FHP48" s="195"/>
      <c r="FHQ48" s="195"/>
      <c r="FHR48" s="195"/>
      <c r="FHS48" s="195"/>
      <c r="FHT48" s="195"/>
      <c r="FHU48" s="195"/>
      <c r="FHV48" s="195"/>
      <c r="FHW48" s="195"/>
      <c r="FHX48" s="195"/>
      <c r="FHY48" s="195"/>
      <c r="FHZ48" s="195"/>
      <c r="FIA48" s="195"/>
      <c r="FIB48" s="195"/>
      <c r="FIC48" s="195"/>
      <c r="FID48" s="195"/>
      <c r="FIE48" s="195"/>
      <c r="FIF48" s="195"/>
      <c r="FIG48" s="195"/>
      <c r="FIH48" s="195"/>
      <c r="FII48" s="195"/>
      <c r="FIJ48" s="195"/>
      <c r="FIK48" s="195"/>
      <c r="FIL48" s="195"/>
      <c r="FIM48" s="195"/>
      <c r="FIN48" s="195"/>
      <c r="FIO48" s="195"/>
      <c r="FIP48" s="195"/>
      <c r="FIQ48" s="195"/>
      <c r="FIR48" s="195"/>
      <c r="FIS48" s="195"/>
      <c r="FIT48" s="195"/>
      <c r="FIU48" s="195"/>
      <c r="FIV48" s="195"/>
      <c r="FIW48" s="195"/>
      <c r="FIX48" s="195"/>
      <c r="FIY48" s="195"/>
      <c r="FIZ48" s="195"/>
      <c r="FJA48" s="195"/>
      <c r="FJB48" s="195"/>
      <c r="FJC48" s="195"/>
      <c r="FJD48" s="195"/>
      <c r="FJE48" s="195"/>
      <c r="FJF48" s="195"/>
      <c r="FJG48" s="195"/>
      <c r="FJH48" s="195"/>
      <c r="FJI48" s="195"/>
      <c r="FJJ48" s="195"/>
      <c r="FJK48" s="195"/>
      <c r="FJL48" s="195"/>
      <c r="FJM48" s="195"/>
      <c r="FJN48" s="195"/>
      <c r="FJO48" s="195"/>
      <c r="FJP48" s="195"/>
      <c r="FJQ48" s="195"/>
      <c r="FJR48" s="195"/>
      <c r="FJS48" s="195"/>
      <c r="FJT48" s="195"/>
      <c r="FJU48" s="195"/>
      <c r="FJV48" s="195"/>
      <c r="FJW48" s="195"/>
      <c r="FJX48" s="195"/>
      <c r="FJY48" s="195"/>
      <c r="FJZ48" s="195"/>
      <c r="FKA48" s="195"/>
      <c r="FKB48" s="195"/>
      <c r="FKC48" s="195"/>
      <c r="FKD48" s="195"/>
      <c r="FKE48" s="195"/>
      <c r="FKF48" s="195"/>
      <c r="FKG48" s="195"/>
      <c r="FKH48" s="195"/>
      <c r="FKI48" s="195"/>
      <c r="FKJ48" s="195"/>
      <c r="FKK48" s="195"/>
      <c r="FKL48" s="195"/>
      <c r="FKM48" s="195"/>
      <c r="FKN48" s="195"/>
      <c r="FKO48" s="195"/>
      <c r="FKP48" s="195"/>
      <c r="FKQ48" s="195"/>
      <c r="FKR48" s="195"/>
      <c r="FKS48" s="195"/>
      <c r="FKT48" s="195"/>
      <c r="FKU48" s="195"/>
      <c r="FKV48" s="195"/>
      <c r="FKW48" s="195"/>
      <c r="FKX48" s="195"/>
      <c r="FKY48" s="195"/>
      <c r="FKZ48" s="195"/>
      <c r="FLA48" s="195"/>
      <c r="FLB48" s="195"/>
      <c r="FLC48" s="195"/>
      <c r="FLD48" s="195"/>
      <c r="FLE48" s="195"/>
      <c r="FLF48" s="195"/>
      <c r="FLG48" s="195"/>
      <c r="FLH48" s="195"/>
      <c r="FLI48" s="195"/>
      <c r="FLJ48" s="195"/>
      <c r="FLK48" s="195"/>
      <c r="FLL48" s="195"/>
      <c r="FLM48" s="195"/>
      <c r="FLN48" s="195"/>
      <c r="FLO48" s="195"/>
      <c r="FLP48" s="195"/>
      <c r="FLQ48" s="195"/>
      <c r="FLR48" s="195"/>
      <c r="FLS48" s="195"/>
      <c r="FLT48" s="195"/>
      <c r="FLU48" s="195"/>
      <c r="FLV48" s="195"/>
      <c r="FLW48" s="195"/>
      <c r="FLX48" s="195"/>
      <c r="FLY48" s="195"/>
      <c r="FLZ48" s="195"/>
      <c r="FMA48" s="195"/>
      <c r="FMB48" s="195"/>
      <c r="FMC48" s="195"/>
      <c r="FMD48" s="195"/>
      <c r="FME48" s="195"/>
      <c r="FMF48" s="195"/>
      <c r="FMG48" s="195"/>
      <c r="FMH48" s="195"/>
      <c r="FMI48" s="195"/>
      <c r="FMJ48" s="195"/>
      <c r="FMK48" s="195"/>
      <c r="FML48" s="195"/>
      <c r="FMM48" s="195"/>
      <c r="FMN48" s="195"/>
      <c r="FMO48" s="195"/>
      <c r="FMP48" s="195"/>
      <c r="FMQ48" s="195"/>
      <c r="FMR48" s="195"/>
      <c r="FMS48" s="195"/>
      <c r="FMT48" s="195"/>
      <c r="FMU48" s="195"/>
      <c r="FMV48" s="195"/>
      <c r="FMW48" s="195"/>
      <c r="FMX48" s="195"/>
      <c r="FMY48" s="195"/>
      <c r="FMZ48" s="195"/>
      <c r="FNA48" s="195"/>
      <c r="FNB48" s="195"/>
      <c r="FNC48" s="195"/>
      <c r="FND48" s="195"/>
      <c r="FNE48" s="195"/>
      <c r="FNF48" s="195"/>
      <c r="FNG48" s="195"/>
      <c r="FNH48" s="195"/>
      <c r="FNI48" s="195"/>
      <c r="FNJ48" s="195"/>
      <c r="FNK48" s="195"/>
      <c r="FNL48" s="195"/>
      <c r="FNM48" s="195"/>
      <c r="FNN48" s="195"/>
      <c r="FNO48" s="195"/>
      <c r="FNP48" s="195"/>
      <c r="FNQ48" s="195"/>
      <c r="FNR48" s="195"/>
      <c r="FNS48" s="195"/>
      <c r="FNT48" s="195"/>
      <c r="FNU48" s="195"/>
      <c r="FNV48" s="195"/>
      <c r="FNW48" s="195"/>
      <c r="FNX48" s="195"/>
      <c r="FNY48" s="195"/>
      <c r="FNZ48" s="195"/>
      <c r="FOA48" s="195"/>
      <c r="FOB48" s="195"/>
      <c r="FOC48" s="195"/>
      <c r="FOD48" s="195"/>
      <c r="FOE48" s="195"/>
      <c r="FOF48" s="195"/>
      <c r="FOG48" s="195"/>
      <c r="FOH48" s="195"/>
      <c r="FOI48" s="195"/>
      <c r="FOJ48" s="195"/>
      <c r="FOK48" s="195"/>
      <c r="FOL48" s="195"/>
      <c r="FOM48" s="195"/>
      <c r="FON48" s="195"/>
      <c r="FOO48" s="195"/>
      <c r="FOP48" s="195"/>
      <c r="FOQ48" s="195"/>
      <c r="FOR48" s="195"/>
      <c r="FOS48" s="195"/>
      <c r="FOT48" s="195"/>
      <c r="FOU48" s="195"/>
      <c r="FOV48" s="195"/>
      <c r="FOW48" s="195"/>
      <c r="FOX48" s="195"/>
      <c r="FOY48" s="195"/>
      <c r="FOZ48" s="195"/>
      <c r="FPA48" s="195"/>
      <c r="FPB48" s="195"/>
      <c r="FPC48" s="195"/>
      <c r="FPD48" s="195"/>
      <c r="FPE48" s="195"/>
      <c r="FPF48" s="195"/>
      <c r="FPG48" s="195"/>
      <c r="FPH48" s="195"/>
      <c r="FPI48" s="195"/>
      <c r="FPJ48" s="195"/>
      <c r="FPK48" s="195"/>
      <c r="FPL48" s="195"/>
      <c r="FPM48" s="195"/>
      <c r="FPN48" s="195"/>
      <c r="FPO48" s="195"/>
      <c r="FPP48" s="195"/>
      <c r="FPQ48" s="195"/>
      <c r="FPR48" s="195"/>
      <c r="FPS48" s="195"/>
      <c r="FPT48" s="195"/>
      <c r="FPU48" s="195"/>
      <c r="FPV48" s="195"/>
      <c r="FPW48" s="195"/>
      <c r="FPX48" s="195"/>
      <c r="FPY48" s="195"/>
      <c r="FPZ48" s="195"/>
      <c r="FQA48" s="195"/>
      <c r="FQB48" s="195"/>
      <c r="FQC48" s="195"/>
      <c r="FQD48" s="195"/>
      <c r="FQE48" s="195"/>
      <c r="FQF48" s="195"/>
      <c r="FQG48" s="195"/>
      <c r="FQH48" s="195"/>
      <c r="FQI48" s="195"/>
      <c r="FQJ48" s="195"/>
      <c r="FQK48" s="195"/>
      <c r="FQL48" s="195"/>
      <c r="FQM48" s="195"/>
      <c r="FQN48" s="195"/>
      <c r="FQO48" s="195"/>
      <c r="FQP48" s="195"/>
      <c r="FQQ48" s="195"/>
      <c r="FQR48" s="195"/>
      <c r="FQS48" s="195"/>
      <c r="FQT48" s="195"/>
      <c r="FQU48" s="195"/>
      <c r="FQV48" s="195"/>
      <c r="FQW48" s="195"/>
      <c r="FQX48" s="195"/>
      <c r="FQY48" s="195"/>
      <c r="FQZ48" s="195"/>
      <c r="FRA48" s="195"/>
      <c r="FRB48" s="195"/>
      <c r="FRC48" s="195"/>
      <c r="FRD48" s="195"/>
      <c r="FRE48" s="195"/>
      <c r="FRF48" s="195"/>
      <c r="FRG48" s="195"/>
      <c r="FRH48" s="195"/>
      <c r="FRI48" s="195"/>
      <c r="FRJ48" s="195"/>
      <c r="FRK48" s="195"/>
      <c r="FRL48" s="195"/>
      <c r="FRM48" s="195"/>
      <c r="FRN48" s="195"/>
      <c r="FRO48" s="195"/>
      <c r="FRP48" s="195"/>
      <c r="FRQ48" s="195"/>
      <c r="FRR48" s="195"/>
      <c r="FRS48" s="195"/>
      <c r="FRT48" s="195"/>
      <c r="FRU48" s="195"/>
      <c r="FRV48" s="195"/>
      <c r="FRW48" s="195"/>
      <c r="FRX48" s="195"/>
      <c r="FRY48" s="195"/>
      <c r="FRZ48" s="195"/>
      <c r="FSA48" s="195"/>
      <c r="FSB48" s="195"/>
      <c r="FSC48" s="195"/>
      <c r="FSD48" s="195"/>
      <c r="FSE48" s="195"/>
      <c r="FSF48" s="195"/>
      <c r="FSG48" s="195"/>
      <c r="FSH48" s="195"/>
      <c r="FSI48" s="195"/>
      <c r="FSJ48" s="195"/>
      <c r="FSK48" s="195"/>
      <c r="FSL48" s="195"/>
      <c r="FSM48" s="195"/>
      <c r="FSN48" s="195"/>
      <c r="FSO48" s="195"/>
      <c r="FSP48" s="195"/>
      <c r="FSQ48" s="195"/>
      <c r="FSR48" s="195"/>
      <c r="FSS48" s="195"/>
      <c r="FST48" s="195"/>
      <c r="FSU48" s="195"/>
      <c r="FSV48" s="195"/>
      <c r="FSW48" s="195"/>
      <c r="FSX48" s="195"/>
      <c r="FSY48" s="195"/>
      <c r="FSZ48" s="195"/>
      <c r="FTA48" s="195"/>
      <c r="FTB48" s="195"/>
      <c r="FTC48" s="195"/>
      <c r="FTD48" s="195"/>
      <c r="FTE48" s="195"/>
      <c r="FTF48" s="195"/>
      <c r="FTG48" s="195"/>
      <c r="FTH48" s="195"/>
      <c r="FTI48" s="195"/>
      <c r="FTJ48" s="195"/>
      <c r="FTK48" s="195"/>
      <c r="FTL48" s="195"/>
      <c r="FTM48" s="195"/>
      <c r="FTN48" s="195"/>
      <c r="FTO48" s="195"/>
      <c r="FTP48" s="195"/>
      <c r="FTQ48" s="195"/>
      <c r="FTR48" s="195"/>
      <c r="FTS48" s="195"/>
      <c r="FTT48" s="195"/>
      <c r="FTU48" s="195"/>
      <c r="FTV48" s="195"/>
      <c r="FTW48" s="195"/>
      <c r="FTX48" s="195"/>
      <c r="FTY48" s="195"/>
      <c r="FTZ48" s="195"/>
      <c r="FUA48" s="195"/>
      <c r="FUB48" s="195"/>
      <c r="FUC48" s="195"/>
      <c r="FUD48" s="195"/>
      <c r="FUE48" s="195"/>
      <c r="FUF48" s="195"/>
      <c r="FUG48" s="195"/>
      <c r="FUH48" s="195"/>
      <c r="FUI48" s="195"/>
      <c r="FUJ48" s="195"/>
      <c r="FUK48" s="195"/>
      <c r="FUL48" s="195"/>
      <c r="FUM48" s="195"/>
      <c r="FUN48" s="195"/>
      <c r="FUO48" s="195"/>
      <c r="FUP48" s="195"/>
      <c r="FUQ48" s="195"/>
      <c r="FUR48" s="195"/>
      <c r="FUS48" s="195"/>
      <c r="FUT48" s="195"/>
      <c r="FUU48" s="195"/>
      <c r="FUV48" s="195"/>
      <c r="FUW48" s="195"/>
      <c r="FUX48" s="195"/>
      <c r="FUY48" s="195"/>
      <c r="FUZ48" s="195"/>
      <c r="FVA48" s="195"/>
      <c r="FVB48" s="195"/>
      <c r="FVC48" s="195"/>
      <c r="FVD48" s="195"/>
      <c r="FVE48" s="195"/>
      <c r="FVF48" s="195"/>
      <c r="FVG48" s="195"/>
      <c r="FVH48" s="195"/>
      <c r="FVI48" s="195"/>
      <c r="FVJ48" s="195"/>
      <c r="FVK48" s="195"/>
      <c r="FVL48" s="195"/>
      <c r="FVM48" s="195"/>
      <c r="FVN48" s="195"/>
      <c r="FVO48" s="195"/>
      <c r="FVP48" s="195"/>
      <c r="FVQ48" s="195"/>
      <c r="FVR48" s="195"/>
      <c r="FVS48" s="195"/>
      <c r="FVT48" s="195"/>
      <c r="FVU48" s="195"/>
      <c r="FVV48" s="195"/>
      <c r="FVW48" s="195"/>
      <c r="FVX48" s="195"/>
      <c r="FVY48" s="195"/>
      <c r="FVZ48" s="195"/>
      <c r="FWA48" s="195"/>
      <c r="FWB48" s="195"/>
      <c r="FWC48" s="195"/>
      <c r="FWD48" s="195"/>
      <c r="FWE48" s="195"/>
      <c r="FWF48" s="195"/>
      <c r="FWG48" s="195"/>
      <c r="FWH48" s="195"/>
      <c r="FWI48" s="195"/>
      <c r="FWJ48" s="195"/>
      <c r="FWK48" s="195"/>
      <c r="FWL48" s="195"/>
      <c r="FWM48" s="195"/>
      <c r="FWN48" s="195"/>
      <c r="FWO48" s="195"/>
      <c r="FWP48" s="195"/>
      <c r="FWQ48" s="195"/>
      <c r="FWR48" s="195"/>
      <c r="FWS48" s="195"/>
      <c r="FWT48" s="195"/>
      <c r="FWU48" s="195"/>
      <c r="FWV48" s="195"/>
      <c r="FWW48" s="195"/>
      <c r="FWX48" s="195"/>
      <c r="FWY48" s="195"/>
      <c r="FWZ48" s="195"/>
      <c r="FXA48" s="195"/>
      <c r="FXB48" s="195"/>
      <c r="FXC48" s="195"/>
      <c r="FXD48" s="195"/>
      <c r="FXE48" s="195"/>
      <c r="FXF48" s="195"/>
      <c r="FXG48" s="195"/>
      <c r="FXH48" s="195"/>
      <c r="FXI48" s="195"/>
      <c r="FXJ48" s="195"/>
      <c r="FXK48" s="195"/>
      <c r="FXL48" s="195"/>
      <c r="FXM48" s="195"/>
      <c r="FXN48" s="195"/>
      <c r="FXO48" s="195"/>
      <c r="FXP48" s="195"/>
      <c r="FXQ48" s="195"/>
      <c r="FXR48" s="195"/>
      <c r="FXS48" s="195"/>
      <c r="FXT48" s="195"/>
      <c r="FXU48" s="195"/>
      <c r="FXV48" s="195"/>
      <c r="FXW48" s="195"/>
      <c r="FXX48" s="195"/>
      <c r="FXY48" s="195"/>
      <c r="FXZ48" s="195"/>
      <c r="FYA48" s="195"/>
      <c r="FYB48" s="195"/>
      <c r="FYC48" s="195"/>
      <c r="FYD48" s="195"/>
      <c r="FYE48" s="195"/>
      <c r="FYF48" s="195"/>
      <c r="FYG48" s="195"/>
      <c r="FYH48" s="195"/>
      <c r="FYI48" s="195"/>
      <c r="FYJ48" s="195"/>
      <c r="FYK48" s="195"/>
      <c r="FYL48" s="195"/>
      <c r="FYM48" s="195"/>
      <c r="FYN48" s="195"/>
      <c r="FYO48" s="195"/>
      <c r="FYP48" s="195"/>
      <c r="FYQ48" s="195"/>
      <c r="FYR48" s="195"/>
      <c r="FYS48" s="195"/>
      <c r="FYT48" s="195"/>
      <c r="FYU48" s="195"/>
      <c r="FYV48" s="195"/>
      <c r="FYW48" s="195"/>
      <c r="FYX48" s="195"/>
      <c r="FYY48" s="195"/>
      <c r="FYZ48" s="195"/>
      <c r="FZA48" s="195"/>
      <c r="FZB48" s="195"/>
      <c r="FZC48" s="195"/>
      <c r="FZD48" s="195"/>
      <c r="FZE48" s="195"/>
      <c r="FZF48" s="195"/>
      <c r="FZG48" s="195"/>
      <c r="FZH48" s="195"/>
      <c r="FZI48" s="195"/>
      <c r="FZJ48" s="195"/>
      <c r="FZK48" s="195"/>
      <c r="FZL48" s="195"/>
      <c r="FZM48" s="195"/>
      <c r="FZN48" s="195"/>
      <c r="FZO48" s="195"/>
      <c r="FZP48" s="195"/>
      <c r="FZQ48" s="195"/>
      <c r="FZR48" s="195"/>
      <c r="FZS48" s="195"/>
      <c r="FZT48" s="195"/>
      <c r="FZU48" s="195"/>
      <c r="FZV48" s="195"/>
      <c r="FZW48" s="195"/>
      <c r="FZX48" s="195"/>
      <c r="FZY48" s="195"/>
      <c r="FZZ48" s="195"/>
      <c r="GAA48" s="195"/>
      <c r="GAB48" s="195"/>
      <c r="GAC48" s="195"/>
      <c r="GAD48" s="195"/>
      <c r="GAE48" s="195"/>
      <c r="GAF48" s="195"/>
      <c r="GAG48" s="195"/>
      <c r="GAH48" s="195"/>
      <c r="GAI48" s="195"/>
      <c r="GAJ48" s="195"/>
      <c r="GAK48" s="195"/>
      <c r="GAL48" s="195"/>
      <c r="GAM48" s="195"/>
      <c r="GAN48" s="195"/>
      <c r="GAO48" s="195"/>
      <c r="GAP48" s="195"/>
      <c r="GAQ48" s="195"/>
      <c r="GAR48" s="195"/>
      <c r="GAS48" s="195"/>
      <c r="GAT48" s="195"/>
      <c r="GAU48" s="195"/>
      <c r="GAV48" s="195"/>
      <c r="GAW48" s="195"/>
      <c r="GAX48" s="195"/>
      <c r="GAY48" s="195"/>
      <c r="GAZ48" s="195"/>
      <c r="GBA48" s="195"/>
      <c r="GBB48" s="195"/>
      <c r="GBC48" s="195"/>
      <c r="GBD48" s="195"/>
      <c r="GBE48" s="195"/>
      <c r="GBF48" s="195"/>
      <c r="GBG48" s="195"/>
      <c r="GBH48" s="195"/>
      <c r="GBI48" s="195"/>
      <c r="GBJ48" s="195"/>
      <c r="GBK48" s="195"/>
      <c r="GBL48" s="195"/>
      <c r="GBM48" s="195"/>
      <c r="GBN48" s="195"/>
      <c r="GBO48" s="195"/>
      <c r="GBP48" s="195"/>
      <c r="GBQ48" s="195"/>
      <c r="GBR48" s="195"/>
      <c r="GBS48" s="195"/>
      <c r="GBT48" s="195"/>
      <c r="GBU48" s="195"/>
      <c r="GBV48" s="195"/>
      <c r="GBW48" s="195"/>
      <c r="GBX48" s="195"/>
      <c r="GBY48" s="195"/>
      <c r="GBZ48" s="195"/>
      <c r="GCA48" s="195"/>
      <c r="GCB48" s="195"/>
      <c r="GCC48" s="195"/>
      <c r="GCD48" s="195"/>
      <c r="GCE48" s="195"/>
      <c r="GCF48" s="195"/>
      <c r="GCG48" s="195"/>
      <c r="GCH48" s="195"/>
      <c r="GCI48" s="195"/>
      <c r="GCJ48" s="195"/>
      <c r="GCK48" s="195"/>
      <c r="GCL48" s="195"/>
      <c r="GCM48" s="195"/>
      <c r="GCN48" s="195"/>
      <c r="GCO48" s="195"/>
      <c r="GCP48" s="195"/>
      <c r="GCQ48" s="195"/>
      <c r="GCR48" s="195"/>
      <c r="GCS48" s="195"/>
      <c r="GCT48" s="195"/>
      <c r="GCU48" s="195"/>
      <c r="GCV48" s="195"/>
      <c r="GCW48" s="195"/>
      <c r="GCX48" s="195"/>
      <c r="GCY48" s="195"/>
      <c r="GCZ48" s="195"/>
      <c r="GDA48" s="195"/>
      <c r="GDB48" s="195"/>
      <c r="GDC48" s="195"/>
      <c r="GDD48" s="195"/>
      <c r="GDE48" s="195"/>
      <c r="GDF48" s="195"/>
      <c r="GDG48" s="195"/>
      <c r="GDH48" s="195"/>
      <c r="GDI48" s="195"/>
      <c r="GDJ48" s="195"/>
      <c r="GDK48" s="195"/>
      <c r="GDL48" s="195"/>
      <c r="GDM48" s="195"/>
      <c r="GDN48" s="195"/>
      <c r="GDO48" s="195"/>
      <c r="GDP48" s="195"/>
      <c r="GDQ48" s="195"/>
      <c r="GDR48" s="195"/>
      <c r="GDS48" s="195"/>
      <c r="GDT48" s="195"/>
      <c r="GDU48" s="195"/>
      <c r="GDV48" s="195"/>
      <c r="GDW48" s="195"/>
      <c r="GDX48" s="195"/>
      <c r="GDY48" s="195"/>
      <c r="GDZ48" s="195"/>
      <c r="GEA48" s="195"/>
      <c r="GEB48" s="195"/>
      <c r="GEC48" s="195"/>
      <c r="GED48" s="195"/>
      <c r="GEE48" s="195"/>
      <c r="GEF48" s="195"/>
      <c r="GEG48" s="195"/>
      <c r="GEH48" s="195"/>
      <c r="GEI48" s="195"/>
      <c r="GEJ48" s="195"/>
      <c r="GEK48" s="195"/>
      <c r="GEL48" s="195"/>
      <c r="GEM48" s="195"/>
      <c r="GEN48" s="195"/>
      <c r="GEO48" s="195"/>
      <c r="GEP48" s="195"/>
      <c r="GEQ48" s="195"/>
      <c r="GER48" s="195"/>
      <c r="GES48" s="195"/>
      <c r="GET48" s="195"/>
      <c r="GEU48" s="195"/>
      <c r="GEV48" s="195"/>
      <c r="GEW48" s="195"/>
      <c r="GEX48" s="195"/>
      <c r="GEY48" s="195"/>
      <c r="GEZ48" s="195"/>
      <c r="GFA48" s="195"/>
      <c r="GFB48" s="195"/>
      <c r="GFC48" s="195"/>
      <c r="GFD48" s="195"/>
      <c r="GFE48" s="195"/>
      <c r="GFF48" s="195"/>
      <c r="GFG48" s="195"/>
      <c r="GFH48" s="195"/>
      <c r="GFI48" s="195"/>
      <c r="GFJ48" s="195"/>
      <c r="GFK48" s="195"/>
      <c r="GFL48" s="195"/>
      <c r="GFM48" s="195"/>
      <c r="GFN48" s="195"/>
      <c r="GFO48" s="195"/>
      <c r="GFP48" s="195"/>
      <c r="GFQ48" s="195"/>
      <c r="GFR48" s="195"/>
      <c r="GFS48" s="195"/>
      <c r="GFT48" s="195"/>
      <c r="GFU48" s="195"/>
      <c r="GFV48" s="195"/>
      <c r="GFW48" s="195"/>
      <c r="GFX48" s="195"/>
      <c r="GFY48" s="195"/>
      <c r="GFZ48" s="195"/>
      <c r="GGA48" s="195"/>
      <c r="GGB48" s="195"/>
      <c r="GGC48" s="195"/>
      <c r="GGD48" s="195"/>
      <c r="GGE48" s="195"/>
      <c r="GGF48" s="195"/>
      <c r="GGG48" s="195"/>
      <c r="GGH48" s="195"/>
      <c r="GGI48" s="195"/>
      <c r="GGJ48" s="195"/>
      <c r="GGK48" s="195"/>
      <c r="GGL48" s="195"/>
      <c r="GGM48" s="195"/>
      <c r="GGN48" s="195"/>
      <c r="GGO48" s="195"/>
      <c r="GGP48" s="195"/>
      <c r="GGQ48" s="195"/>
      <c r="GGR48" s="195"/>
      <c r="GGS48" s="195"/>
      <c r="GGT48" s="195"/>
      <c r="GGU48" s="195"/>
      <c r="GGV48" s="195"/>
      <c r="GGW48" s="195"/>
      <c r="GGX48" s="195"/>
      <c r="GGY48" s="195"/>
      <c r="GGZ48" s="195"/>
      <c r="GHA48" s="195"/>
      <c r="GHB48" s="195"/>
      <c r="GHC48" s="195"/>
      <c r="GHD48" s="195"/>
      <c r="GHE48" s="195"/>
      <c r="GHF48" s="195"/>
      <c r="GHG48" s="195"/>
      <c r="GHH48" s="195"/>
      <c r="GHI48" s="195"/>
      <c r="GHJ48" s="195"/>
      <c r="GHK48" s="195"/>
      <c r="GHL48" s="195"/>
      <c r="GHM48" s="195"/>
      <c r="GHN48" s="195"/>
      <c r="GHO48" s="195"/>
      <c r="GHP48" s="195"/>
      <c r="GHQ48" s="195"/>
      <c r="GHR48" s="195"/>
      <c r="GHS48" s="195"/>
      <c r="GHT48" s="195"/>
      <c r="GHU48" s="195"/>
      <c r="GHV48" s="195"/>
      <c r="GHW48" s="195"/>
      <c r="GHX48" s="195"/>
      <c r="GHY48" s="195"/>
      <c r="GHZ48" s="195"/>
      <c r="GIA48" s="195"/>
      <c r="GIB48" s="195"/>
      <c r="GIC48" s="195"/>
      <c r="GID48" s="195"/>
      <c r="GIE48" s="195"/>
      <c r="GIF48" s="195"/>
      <c r="GIG48" s="195"/>
      <c r="GIH48" s="195"/>
      <c r="GII48" s="195"/>
      <c r="GIJ48" s="195"/>
      <c r="GIK48" s="195"/>
      <c r="GIL48" s="195"/>
      <c r="GIM48" s="195"/>
      <c r="GIN48" s="195"/>
      <c r="GIO48" s="195"/>
      <c r="GIP48" s="195"/>
      <c r="GIQ48" s="195"/>
      <c r="GIR48" s="195"/>
      <c r="GIS48" s="195"/>
      <c r="GIT48" s="195"/>
      <c r="GIU48" s="195"/>
      <c r="GIV48" s="195"/>
      <c r="GIW48" s="195"/>
      <c r="GIX48" s="195"/>
      <c r="GIY48" s="195"/>
      <c r="GIZ48" s="195"/>
      <c r="GJA48" s="195"/>
      <c r="GJB48" s="195"/>
      <c r="GJC48" s="195"/>
      <c r="GJD48" s="195"/>
      <c r="GJE48" s="195"/>
      <c r="GJF48" s="195"/>
      <c r="GJG48" s="195"/>
      <c r="GJH48" s="195"/>
      <c r="GJI48" s="195"/>
      <c r="GJJ48" s="195"/>
      <c r="GJK48" s="195"/>
      <c r="GJL48" s="195"/>
      <c r="GJM48" s="195"/>
      <c r="GJN48" s="195"/>
      <c r="GJO48" s="195"/>
      <c r="GJP48" s="195"/>
      <c r="GJQ48" s="195"/>
      <c r="GJR48" s="195"/>
      <c r="GJS48" s="195"/>
      <c r="GJT48" s="195"/>
      <c r="GJU48" s="195"/>
      <c r="GJV48" s="195"/>
      <c r="GJW48" s="195"/>
      <c r="GJX48" s="195"/>
      <c r="GJY48" s="195"/>
      <c r="GJZ48" s="195"/>
      <c r="GKA48" s="195"/>
      <c r="GKB48" s="195"/>
      <c r="GKC48" s="195"/>
      <c r="GKD48" s="195"/>
      <c r="GKE48" s="195"/>
      <c r="GKF48" s="195"/>
      <c r="GKG48" s="195"/>
      <c r="GKH48" s="195"/>
      <c r="GKI48" s="195"/>
      <c r="GKJ48" s="195"/>
      <c r="GKK48" s="195"/>
      <c r="GKL48" s="195"/>
      <c r="GKM48" s="195"/>
      <c r="GKN48" s="195"/>
      <c r="GKO48" s="195"/>
      <c r="GKP48" s="195"/>
      <c r="GKQ48" s="195"/>
      <c r="GKR48" s="195"/>
      <c r="GKS48" s="195"/>
      <c r="GKT48" s="195"/>
      <c r="GKU48" s="195"/>
      <c r="GKV48" s="195"/>
      <c r="GKW48" s="195"/>
      <c r="GKX48" s="195"/>
      <c r="GKY48" s="195"/>
      <c r="GKZ48" s="195"/>
      <c r="GLA48" s="195"/>
      <c r="GLB48" s="195"/>
      <c r="GLC48" s="195"/>
      <c r="GLD48" s="195"/>
      <c r="GLE48" s="195"/>
      <c r="GLF48" s="195"/>
      <c r="GLG48" s="195"/>
      <c r="GLH48" s="195"/>
      <c r="GLI48" s="195"/>
      <c r="GLJ48" s="195"/>
      <c r="GLK48" s="195"/>
      <c r="GLL48" s="195"/>
      <c r="GLM48" s="195"/>
      <c r="GLN48" s="195"/>
      <c r="GLO48" s="195"/>
      <c r="GLP48" s="195"/>
      <c r="GLQ48" s="195"/>
      <c r="GLR48" s="195"/>
      <c r="GLS48" s="195"/>
      <c r="GLT48" s="195"/>
      <c r="GLU48" s="195"/>
      <c r="GLV48" s="195"/>
      <c r="GLW48" s="195"/>
      <c r="GLX48" s="195"/>
      <c r="GLY48" s="195"/>
      <c r="GLZ48" s="195"/>
      <c r="GMA48" s="195"/>
      <c r="GMB48" s="195"/>
      <c r="GMC48" s="195"/>
      <c r="GMD48" s="195"/>
      <c r="GME48" s="195"/>
      <c r="GMF48" s="195"/>
      <c r="GMG48" s="195"/>
      <c r="GMH48" s="195"/>
      <c r="GMI48" s="195"/>
      <c r="GMJ48" s="195"/>
      <c r="GMK48" s="195"/>
      <c r="GML48" s="195"/>
      <c r="GMM48" s="195"/>
      <c r="GMN48" s="195"/>
      <c r="GMO48" s="195"/>
      <c r="GMP48" s="195"/>
      <c r="GMQ48" s="195"/>
      <c r="GMR48" s="195"/>
      <c r="GMS48" s="195"/>
      <c r="GMT48" s="195"/>
      <c r="GMU48" s="195"/>
      <c r="GMV48" s="195"/>
      <c r="GMW48" s="195"/>
      <c r="GMX48" s="195"/>
      <c r="GMY48" s="195"/>
      <c r="GMZ48" s="195"/>
      <c r="GNA48" s="195"/>
      <c r="GNB48" s="195"/>
      <c r="GNC48" s="195"/>
      <c r="GND48" s="195"/>
      <c r="GNE48" s="195"/>
      <c r="GNF48" s="195"/>
      <c r="GNG48" s="195"/>
      <c r="GNH48" s="195"/>
      <c r="GNI48" s="195"/>
      <c r="GNJ48" s="195"/>
      <c r="GNK48" s="195"/>
      <c r="GNL48" s="195"/>
      <c r="GNM48" s="195"/>
      <c r="GNN48" s="195"/>
      <c r="GNO48" s="195"/>
      <c r="GNP48" s="195"/>
      <c r="GNQ48" s="195"/>
      <c r="GNR48" s="195"/>
      <c r="GNS48" s="195"/>
      <c r="GNT48" s="195"/>
      <c r="GNU48" s="195"/>
      <c r="GNV48" s="195"/>
      <c r="GNW48" s="195"/>
      <c r="GNX48" s="195"/>
      <c r="GNY48" s="195"/>
      <c r="GNZ48" s="195"/>
      <c r="GOA48" s="195"/>
      <c r="GOB48" s="195"/>
      <c r="GOC48" s="195"/>
      <c r="GOD48" s="195"/>
      <c r="GOE48" s="195"/>
      <c r="GOF48" s="195"/>
      <c r="GOG48" s="195"/>
      <c r="GOH48" s="195"/>
      <c r="GOI48" s="195"/>
      <c r="GOJ48" s="195"/>
      <c r="GOK48" s="195"/>
      <c r="GOL48" s="195"/>
      <c r="GOM48" s="195"/>
      <c r="GON48" s="195"/>
      <c r="GOO48" s="195"/>
      <c r="GOP48" s="195"/>
      <c r="GOQ48" s="195"/>
      <c r="GOR48" s="195"/>
      <c r="GOS48" s="195"/>
      <c r="GOT48" s="195"/>
      <c r="GOU48" s="195"/>
      <c r="GOV48" s="195"/>
      <c r="GOW48" s="195"/>
      <c r="GOX48" s="195"/>
      <c r="GOY48" s="195"/>
      <c r="GOZ48" s="195"/>
      <c r="GPA48" s="195"/>
      <c r="GPB48" s="195"/>
      <c r="GPC48" s="195"/>
      <c r="GPD48" s="195"/>
      <c r="GPE48" s="195"/>
      <c r="GPF48" s="195"/>
      <c r="GPG48" s="195"/>
      <c r="GPH48" s="195"/>
      <c r="GPI48" s="195"/>
      <c r="GPJ48" s="195"/>
      <c r="GPK48" s="195"/>
      <c r="GPL48" s="195"/>
      <c r="GPM48" s="195"/>
      <c r="GPN48" s="195"/>
      <c r="GPO48" s="195"/>
      <c r="GPP48" s="195"/>
      <c r="GPQ48" s="195"/>
      <c r="GPR48" s="195"/>
      <c r="GPS48" s="195"/>
      <c r="GPT48" s="195"/>
      <c r="GPU48" s="195"/>
      <c r="GPV48" s="195"/>
      <c r="GPW48" s="195"/>
      <c r="GPX48" s="195"/>
      <c r="GPY48" s="195"/>
      <c r="GPZ48" s="195"/>
      <c r="GQA48" s="195"/>
      <c r="GQB48" s="195"/>
      <c r="GQC48" s="195"/>
      <c r="GQD48" s="195"/>
      <c r="GQE48" s="195"/>
      <c r="GQF48" s="195"/>
      <c r="GQG48" s="195"/>
      <c r="GQH48" s="195"/>
      <c r="GQI48" s="195"/>
      <c r="GQJ48" s="195"/>
      <c r="GQK48" s="195"/>
      <c r="GQL48" s="195"/>
      <c r="GQM48" s="195"/>
      <c r="GQN48" s="195"/>
      <c r="GQO48" s="195"/>
      <c r="GQP48" s="195"/>
      <c r="GQQ48" s="195"/>
      <c r="GQR48" s="195"/>
      <c r="GQS48" s="195"/>
      <c r="GQT48" s="195"/>
      <c r="GQU48" s="195"/>
      <c r="GQV48" s="195"/>
      <c r="GQW48" s="195"/>
      <c r="GQX48" s="195"/>
      <c r="GQY48" s="195"/>
      <c r="GQZ48" s="195"/>
      <c r="GRA48" s="195"/>
      <c r="GRB48" s="195"/>
      <c r="GRC48" s="195"/>
      <c r="GRD48" s="195"/>
      <c r="GRE48" s="195"/>
      <c r="GRF48" s="195"/>
      <c r="GRG48" s="195"/>
      <c r="GRH48" s="195"/>
      <c r="GRI48" s="195"/>
      <c r="GRJ48" s="195"/>
      <c r="GRK48" s="195"/>
      <c r="GRL48" s="195"/>
      <c r="GRM48" s="195"/>
      <c r="GRN48" s="195"/>
      <c r="GRO48" s="195"/>
      <c r="GRP48" s="195"/>
      <c r="GRQ48" s="195"/>
      <c r="GRR48" s="195"/>
      <c r="GRS48" s="195"/>
      <c r="GRT48" s="195"/>
      <c r="GRU48" s="195"/>
      <c r="GRV48" s="195"/>
      <c r="GRW48" s="195"/>
      <c r="GRX48" s="195"/>
      <c r="GRY48" s="195"/>
      <c r="GRZ48" s="195"/>
      <c r="GSA48" s="195"/>
      <c r="GSB48" s="195"/>
      <c r="GSC48" s="195"/>
      <c r="GSD48" s="195"/>
      <c r="GSE48" s="195"/>
      <c r="GSF48" s="195"/>
      <c r="GSG48" s="195"/>
      <c r="GSH48" s="195"/>
      <c r="GSI48" s="195"/>
      <c r="GSJ48" s="195"/>
      <c r="GSK48" s="195"/>
      <c r="GSL48" s="195"/>
      <c r="GSM48" s="195"/>
      <c r="GSN48" s="195"/>
      <c r="GSO48" s="195"/>
      <c r="GSP48" s="195"/>
      <c r="GSQ48" s="195"/>
      <c r="GSR48" s="195"/>
      <c r="GSS48" s="195"/>
      <c r="GST48" s="195"/>
      <c r="GSU48" s="195"/>
      <c r="GSV48" s="195"/>
      <c r="GSW48" s="195"/>
      <c r="GSX48" s="195"/>
      <c r="GSY48" s="195"/>
      <c r="GSZ48" s="195"/>
      <c r="GTA48" s="195"/>
      <c r="GTB48" s="195"/>
      <c r="GTC48" s="195"/>
      <c r="GTD48" s="195"/>
      <c r="GTE48" s="195"/>
      <c r="GTF48" s="195"/>
      <c r="GTG48" s="195"/>
      <c r="GTH48" s="195"/>
      <c r="GTI48" s="195"/>
      <c r="GTJ48" s="195"/>
      <c r="GTK48" s="195"/>
      <c r="GTL48" s="195"/>
      <c r="GTM48" s="195"/>
      <c r="GTN48" s="195"/>
      <c r="GTO48" s="195"/>
      <c r="GTP48" s="195"/>
      <c r="GTQ48" s="195"/>
      <c r="GTR48" s="195"/>
      <c r="GTS48" s="195"/>
      <c r="GTT48" s="195"/>
      <c r="GTU48" s="195"/>
      <c r="GTV48" s="195"/>
      <c r="GTW48" s="195"/>
      <c r="GTX48" s="195"/>
      <c r="GTY48" s="195"/>
      <c r="GTZ48" s="195"/>
      <c r="GUA48" s="195"/>
      <c r="GUB48" s="195"/>
      <c r="GUC48" s="195"/>
      <c r="GUD48" s="195"/>
      <c r="GUE48" s="195"/>
      <c r="GUF48" s="195"/>
      <c r="GUG48" s="195"/>
      <c r="GUH48" s="195"/>
      <c r="GUI48" s="195"/>
      <c r="GUJ48" s="195"/>
      <c r="GUK48" s="195"/>
      <c r="GUL48" s="195"/>
      <c r="GUM48" s="195"/>
      <c r="GUN48" s="195"/>
      <c r="GUO48" s="195"/>
      <c r="GUP48" s="195"/>
      <c r="GUQ48" s="195"/>
      <c r="GUR48" s="195"/>
      <c r="GUS48" s="195"/>
      <c r="GUT48" s="195"/>
      <c r="GUU48" s="195"/>
      <c r="GUV48" s="195"/>
      <c r="GUW48" s="195"/>
      <c r="GUX48" s="195"/>
      <c r="GUY48" s="195"/>
      <c r="GUZ48" s="195"/>
      <c r="GVA48" s="195"/>
      <c r="GVB48" s="195"/>
      <c r="GVC48" s="195"/>
      <c r="GVD48" s="195"/>
      <c r="GVE48" s="195"/>
      <c r="GVF48" s="195"/>
      <c r="GVG48" s="195"/>
      <c r="GVH48" s="195"/>
      <c r="GVI48" s="195"/>
      <c r="GVJ48" s="195"/>
      <c r="GVK48" s="195"/>
      <c r="GVL48" s="195"/>
      <c r="GVM48" s="195"/>
      <c r="GVN48" s="195"/>
      <c r="GVO48" s="195"/>
      <c r="GVP48" s="195"/>
      <c r="GVQ48" s="195"/>
      <c r="GVR48" s="195"/>
      <c r="GVS48" s="195"/>
      <c r="GVT48" s="195"/>
      <c r="GVU48" s="195"/>
      <c r="GVV48" s="195"/>
      <c r="GVW48" s="195"/>
      <c r="GVX48" s="195"/>
      <c r="GVY48" s="195"/>
      <c r="GVZ48" s="195"/>
      <c r="GWA48" s="195"/>
      <c r="GWB48" s="195"/>
      <c r="GWC48" s="195"/>
      <c r="GWD48" s="195"/>
      <c r="GWE48" s="195"/>
      <c r="GWF48" s="195"/>
      <c r="GWG48" s="195"/>
      <c r="GWH48" s="195"/>
      <c r="GWI48" s="195"/>
      <c r="GWJ48" s="195"/>
      <c r="GWK48" s="195"/>
      <c r="GWL48" s="195"/>
      <c r="GWM48" s="195"/>
      <c r="GWN48" s="195"/>
      <c r="GWO48" s="195"/>
      <c r="GWP48" s="195"/>
      <c r="GWQ48" s="195"/>
      <c r="GWR48" s="195"/>
      <c r="GWS48" s="195"/>
      <c r="GWT48" s="195"/>
      <c r="GWU48" s="195"/>
      <c r="GWV48" s="195"/>
      <c r="GWW48" s="195"/>
      <c r="GWX48" s="195"/>
      <c r="GWY48" s="195"/>
      <c r="GWZ48" s="195"/>
      <c r="GXA48" s="195"/>
      <c r="GXB48" s="195"/>
      <c r="GXC48" s="195"/>
      <c r="GXD48" s="195"/>
      <c r="GXE48" s="195"/>
      <c r="GXF48" s="195"/>
      <c r="GXG48" s="195"/>
      <c r="GXH48" s="195"/>
      <c r="GXI48" s="195"/>
      <c r="GXJ48" s="195"/>
      <c r="GXK48" s="195"/>
      <c r="GXL48" s="195"/>
      <c r="GXM48" s="195"/>
      <c r="GXN48" s="195"/>
      <c r="GXO48" s="195"/>
      <c r="GXP48" s="195"/>
      <c r="GXQ48" s="195"/>
      <c r="GXR48" s="195"/>
      <c r="GXS48" s="195"/>
      <c r="GXT48" s="195"/>
      <c r="GXU48" s="195"/>
      <c r="GXV48" s="195"/>
      <c r="GXW48" s="195"/>
      <c r="GXX48" s="195"/>
      <c r="GXY48" s="195"/>
      <c r="GXZ48" s="195"/>
      <c r="GYA48" s="195"/>
      <c r="GYB48" s="195"/>
      <c r="GYC48" s="195"/>
      <c r="GYD48" s="195"/>
      <c r="GYE48" s="195"/>
      <c r="GYF48" s="195"/>
      <c r="GYG48" s="195"/>
      <c r="GYH48" s="195"/>
      <c r="GYI48" s="195"/>
      <c r="GYJ48" s="195"/>
      <c r="GYK48" s="195"/>
      <c r="GYL48" s="195"/>
      <c r="GYM48" s="195"/>
      <c r="GYN48" s="195"/>
      <c r="GYO48" s="195"/>
      <c r="GYP48" s="195"/>
      <c r="GYQ48" s="195"/>
      <c r="GYR48" s="195"/>
      <c r="GYS48" s="195"/>
      <c r="GYT48" s="195"/>
      <c r="GYU48" s="195"/>
      <c r="GYV48" s="195"/>
      <c r="GYW48" s="195"/>
      <c r="GYX48" s="195"/>
      <c r="GYY48" s="195"/>
      <c r="GYZ48" s="195"/>
      <c r="GZA48" s="195"/>
      <c r="GZB48" s="195"/>
      <c r="GZC48" s="195"/>
      <c r="GZD48" s="195"/>
      <c r="GZE48" s="195"/>
      <c r="GZF48" s="195"/>
      <c r="GZG48" s="195"/>
      <c r="GZH48" s="195"/>
      <c r="GZI48" s="195"/>
      <c r="GZJ48" s="195"/>
      <c r="GZK48" s="195"/>
      <c r="GZL48" s="195"/>
      <c r="GZM48" s="195"/>
      <c r="GZN48" s="195"/>
      <c r="GZO48" s="195"/>
      <c r="GZP48" s="195"/>
      <c r="GZQ48" s="195"/>
      <c r="GZR48" s="195"/>
      <c r="GZS48" s="195"/>
      <c r="GZT48" s="195"/>
      <c r="GZU48" s="195"/>
      <c r="GZV48" s="195"/>
      <c r="GZW48" s="195"/>
      <c r="GZX48" s="195"/>
      <c r="GZY48" s="195"/>
      <c r="GZZ48" s="195"/>
      <c r="HAA48" s="195"/>
      <c r="HAB48" s="195"/>
      <c r="HAC48" s="195"/>
      <c r="HAD48" s="195"/>
      <c r="HAE48" s="195"/>
      <c r="HAF48" s="195"/>
      <c r="HAG48" s="195"/>
      <c r="HAH48" s="195"/>
      <c r="HAI48" s="195"/>
      <c r="HAJ48" s="195"/>
      <c r="HAK48" s="195"/>
      <c r="HAL48" s="195"/>
      <c r="HAM48" s="195"/>
      <c r="HAN48" s="195"/>
      <c r="HAO48" s="195"/>
      <c r="HAP48" s="195"/>
      <c r="HAQ48" s="195"/>
      <c r="HAR48" s="195"/>
      <c r="HAS48" s="195"/>
      <c r="HAT48" s="195"/>
      <c r="HAU48" s="195"/>
      <c r="HAV48" s="195"/>
      <c r="HAW48" s="195"/>
      <c r="HAX48" s="195"/>
      <c r="HAY48" s="195"/>
      <c r="HAZ48" s="195"/>
      <c r="HBA48" s="195"/>
      <c r="HBB48" s="195"/>
      <c r="HBC48" s="195"/>
      <c r="HBD48" s="195"/>
      <c r="HBE48" s="195"/>
      <c r="HBF48" s="195"/>
      <c r="HBG48" s="195"/>
      <c r="HBH48" s="195"/>
      <c r="HBI48" s="195"/>
      <c r="HBJ48" s="195"/>
      <c r="HBK48" s="195"/>
      <c r="HBL48" s="195"/>
      <c r="HBM48" s="195"/>
      <c r="HBN48" s="195"/>
      <c r="HBO48" s="195"/>
      <c r="HBP48" s="195"/>
      <c r="HBQ48" s="195"/>
      <c r="HBR48" s="195"/>
      <c r="HBS48" s="195"/>
      <c r="HBT48" s="195"/>
      <c r="HBU48" s="195"/>
      <c r="HBV48" s="195"/>
      <c r="HBW48" s="195"/>
      <c r="HBX48" s="195"/>
      <c r="HBY48" s="195"/>
      <c r="HBZ48" s="195"/>
      <c r="HCA48" s="195"/>
      <c r="HCB48" s="195"/>
      <c r="HCC48" s="195"/>
      <c r="HCD48" s="195"/>
      <c r="HCE48" s="195"/>
      <c r="HCF48" s="195"/>
      <c r="HCG48" s="195"/>
      <c r="HCH48" s="195"/>
      <c r="HCI48" s="195"/>
      <c r="HCJ48" s="195"/>
      <c r="HCK48" s="195"/>
      <c r="HCL48" s="195"/>
      <c r="HCM48" s="195"/>
      <c r="HCN48" s="195"/>
      <c r="HCO48" s="195"/>
      <c r="HCP48" s="195"/>
      <c r="HCQ48" s="195"/>
      <c r="HCR48" s="195"/>
      <c r="HCS48" s="195"/>
      <c r="HCT48" s="195"/>
      <c r="HCU48" s="195"/>
      <c r="HCV48" s="195"/>
      <c r="HCW48" s="195"/>
      <c r="HCX48" s="195"/>
      <c r="HCY48" s="195"/>
      <c r="HCZ48" s="195"/>
      <c r="HDA48" s="195"/>
      <c r="HDB48" s="195"/>
      <c r="HDC48" s="195"/>
      <c r="HDD48" s="195"/>
      <c r="HDE48" s="195"/>
      <c r="HDF48" s="195"/>
      <c r="HDG48" s="195"/>
      <c r="HDH48" s="195"/>
      <c r="HDI48" s="195"/>
      <c r="HDJ48" s="195"/>
      <c r="HDK48" s="195"/>
      <c r="HDL48" s="195"/>
      <c r="HDM48" s="195"/>
      <c r="HDN48" s="195"/>
      <c r="HDO48" s="195"/>
      <c r="HDP48" s="195"/>
      <c r="HDQ48" s="195"/>
      <c r="HDR48" s="195"/>
      <c r="HDS48" s="195"/>
      <c r="HDT48" s="195"/>
      <c r="HDU48" s="195"/>
      <c r="HDV48" s="195"/>
      <c r="HDW48" s="195"/>
      <c r="HDX48" s="195"/>
      <c r="HDY48" s="195"/>
      <c r="HDZ48" s="195"/>
      <c r="HEA48" s="195"/>
      <c r="HEB48" s="195"/>
      <c r="HEC48" s="195"/>
      <c r="HED48" s="195"/>
      <c r="HEE48" s="195"/>
      <c r="HEF48" s="195"/>
      <c r="HEG48" s="195"/>
      <c r="HEH48" s="195"/>
      <c r="HEI48" s="195"/>
      <c r="HEJ48" s="195"/>
      <c r="HEK48" s="195"/>
      <c r="HEL48" s="195"/>
      <c r="HEM48" s="195"/>
      <c r="HEN48" s="195"/>
      <c r="HEO48" s="195"/>
      <c r="HEP48" s="195"/>
      <c r="HEQ48" s="195"/>
      <c r="HER48" s="195"/>
      <c r="HES48" s="195"/>
      <c r="HET48" s="195"/>
      <c r="HEU48" s="195"/>
      <c r="HEV48" s="195"/>
      <c r="HEW48" s="195"/>
      <c r="HEX48" s="195"/>
      <c r="HEY48" s="195"/>
      <c r="HEZ48" s="195"/>
      <c r="HFA48" s="195"/>
      <c r="HFB48" s="195"/>
      <c r="HFC48" s="195"/>
      <c r="HFD48" s="195"/>
      <c r="HFE48" s="195"/>
      <c r="HFF48" s="195"/>
      <c r="HFG48" s="195"/>
      <c r="HFH48" s="195"/>
      <c r="HFI48" s="195"/>
      <c r="HFJ48" s="195"/>
      <c r="HFK48" s="195"/>
      <c r="HFL48" s="195"/>
      <c r="HFM48" s="195"/>
      <c r="HFN48" s="195"/>
      <c r="HFO48" s="195"/>
      <c r="HFP48" s="195"/>
      <c r="HFQ48" s="195"/>
      <c r="HFR48" s="195"/>
      <c r="HFS48" s="195"/>
      <c r="HFT48" s="195"/>
      <c r="HFU48" s="195"/>
      <c r="HFV48" s="195"/>
      <c r="HFW48" s="195"/>
      <c r="HFX48" s="195"/>
      <c r="HFY48" s="195"/>
      <c r="HFZ48" s="195"/>
      <c r="HGA48" s="195"/>
      <c r="HGB48" s="195"/>
      <c r="HGC48" s="195"/>
      <c r="HGD48" s="195"/>
      <c r="HGE48" s="195"/>
      <c r="HGF48" s="195"/>
      <c r="HGG48" s="195"/>
      <c r="HGH48" s="195"/>
      <c r="HGI48" s="195"/>
      <c r="HGJ48" s="195"/>
      <c r="HGK48" s="195"/>
      <c r="HGL48" s="195"/>
      <c r="HGM48" s="195"/>
      <c r="HGN48" s="195"/>
      <c r="HGO48" s="195"/>
      <c r="HGP48" s="195"/>
      <c r="HGQ48" s="195"/>
      <c r="HGR48" s="195"/>
      <c r="HGS48" s="195"/>
      <c r="HGT48" s="195"/>
      <c r="HGU48" s="195"/>
      <c r="HGV48" s="195"/>
      <c r="HGW48" s="195"/>
      <c r="HGX48" s="195"/>
      <c r="HGY48" s="195"/>
      <c r="HGZ48" s="195"/>
      <c r="HHA48" s="195"/>
      <c r="HHB48" s="195"/>
      <c r="HHC48" s="195"/>
      <c r="HHD48" s="195"/>
      <c r="HHE48" s="195"/>
      <c r="HHF48" s="195"/>
      <c r="HHG48" s="195"/>
      <c r="HHH48" s="195"/>
      <c r="HHI48" s="195"/>
      <c r="HHJ48" s="195"/>
      <c r="HHK48" s="195"/>
      <c r="HHL48" s="195"/>
      <c r="HHM48" s="195"/>
      <c r="HHN48" s="195"/>
      <c r="HHO48" s="195"/>
      <c r="HHP48" s="195"/>
      <c r="HHQ48" s="195"/>
      <c r="HHR48" s="195"/>
      <c r="HHS48" s="195"/>
      <c r="HHT48" s="195"/>
      <c r="HHU48" s="195"/>
      <c r="HHV48" s="195"/>
      <c r="HHW48" s="195"/>
      <c r="HHX48" s="195"/>
      <c r="HHY48" s="195"/>
      <c r="HHZ48" s="195"/>
      <c r="HIA48" s="195"/>
      <c r="HIB48" s="195"/>
      <c r="HIC48" s="195"/>
      <c r="HID48" s="195"/>
      <c r="HIE48" s="195"/>
      <c r="HIF48" s="195"/>
      <c r="HIG48" s="195"/>
      <c r="HIH48" s="195"/>
      <c r="HII48" s="195"/>
      <c r="HIJ48" s="195"/>
      <c r="HIK48" s="195"/>
      <c r="HIL48" s="195"/>
      <c r="HIM48" s="195"/>
      <c r="HIN48" s="195"/>
      <c r="HIO48" s="195"/>
      <c r="HIP48" s="195"/>
      <c r="HIQ48" s="195"/>
      <c r="HIR48" s="195"/>
      <c r="HIS48" s="195"/>
      <c r="HIT48" s="195"/>
      <c r="HIU48" s="195"/>
      <c r="HIV48" s="195"/>
      <c r="HIW48" s="195"/>
      <c r="HIX48" s="195"/>
      <c r="HIY48" s="195"/>
      <c r="HIZ48" s="195"/>
      <c r="HJA48" s="195"/>
      <c r="HJB48" s="195"/>
      <c r="HJC48" s="195"/>
      <c r="HJD48" s="195"/>
      <c r="HJE48" s="195"/>
      <c r="HJF48" s="195"/>
      <c r="HJG48" s="195"/>
      <c r="HJH48" s="195"/>
      <c r="HJI48" s="195"/>
      <c r="HJJ48" s="195"/>
      <c r="HJK48" s="195"/>
      <c r="HJL48" s="195"/>
      <c r="HJM48" s="195"/>
      <c r="HJN48" s="195"/>
      <c r="HJO48" s="195"/>
      <c r="HJP48" s="195"/>
      <c r="HJQ48" s="195"/>
      <c r="HJR48" s="195"/>
      <c r="HJS48" s="195"/>
      <c r="HJT48" s="195"/>
      <c r="HJU48" s="195"/>
      <c r="HJV48" s="195"/>
      <c r="HJW48" s="195"/>
      <c r="HJX48" s="195"/>
      <c r="HJY48" s="195"/>
      <c r="HJZ48" s="195"/>
      <c r="HKA48" s="195"/>
      <c r="HKB48" s="195"/>
      <c r="HKC48" s="195"/>
      <c r="HKD48" s="195"/>
      <c r="HKE48" s="195"/>
      <c r="HKF48" s="195"/>
      <c r="HKG48" s="195"/>
      <c r="HKH48" s="195"/>
      <c r="HKI48" s="195"/>
      <c r="HKJ48" s="195"/>
      <c r="HKK48" s="195"/>
      <c r="HKL48" s="195"/>
      <c r="HKM48" s="195"/>
      <c r="HKN48" s="195"/>
      <c r="HKO48" s="195"/>
      <c r="HKP48" s="195"/>
      <c r="HKQ48" s="195"/>
      <c r="HKR48" s="195"/>
      <c r="HKS48" s="195"/>
      <c r="HKT48" s="195"/>
      <c r="HKU48" s="195"/>
      <c r="HKV48" s="195"/>
      <c r="HKW48" s="195"/>
      <c r="HKX48" s="195"/>
      <c r="HKY48" s="195"/>
      <c r="HKZ48" s="195"/>
      <c r="HLA48" s="195"/>
      <c r="HLB48" s="195"/>
      <c r="HLC48" s="195"/>
      <c r="HLD48" s="195"/>
      <c r="HLE48" s="195"/>
      <c r="HLF48" s="195"/>
      <c r="HLG48" s="195"/>
      <c r="HLH48" s="195"/>
      <c r="HLI48" s="195"/>
      <c r="HLJ48" s="195"/>
      <c r="HLK48" s="195"/>
      <c r="HLL48" s="195"/>
      <c r="HLM48" s="195"/>
      <c r="HLN48" s="195"/>
      <c r="HLO48" s="195"/>
      <c r="HLP48" s="195"/>
      <c r="HLQ48" s="195"/>
      <c r="HLR48" s="195"/>
      <c r="HLS48" s="195"/>
      <c r="HLT48" s="195"/>
      <c r="HLU48" s="195"/>
      <c r="HLV48" s="195"/>
      <c r="HLW48" s="195"/>
      <c r="HLX48" s="195"/>
      <c r="HLY48" s="195"/>
      <c r="HLZ48" s="195"/>
      <c r="HMA48" s="195"/>
      <c r="HMB48" s="195"/>
      <c r="HMC48" s="195"/>
      <c r="HMD48" s="195"/>
      <c r="HME48" s="195"/>
      <c r="HMF48" s="195"/>
      <c r="HMG48" s="195"/>
      <c r="HMH48" s="195"/>
      <c r="HMI48" s="195"/>
      <c r="HMJ48" s="195"/>
      <c r="HMK48" s="195"/>
      <c r="HML48" s="195"/>
      <c r="HMM48" s="195"/>
      <c r="HMN48" s="195"/>
      <c r="HMO48" s="195"/>
      <c r="HMP48" s="195"/>
      <c r="HMQ48" s="195"/>
      <c r="HMR48" s="195"/>
      <c r="HMS48" s="195"/>
      <c r="HMT48" s="195"/>
      <c r="HMU48" s="195"/>
      <c r="HMV48" s="195"/>
      <c r="HMW48" s="195"/>
      <c r="HMX48" s="195"/>
      <c r="HMY48" s="195"/>
      <c r="HMZ48" s="195"/>
      <c r="HNA48" s="195"/>
      <c r="HNB48" s="195"/>
      <c r="HNC48" s="195"/>
      <c r="HND48" s="195"/>
      <c r="HNE48" s="195"/>
      <c r="HNF48" s="195"/>
      <c r="HNG48" s="195"/>
      <c r="HNH48" s="195"/>
      <c r="HNI48" s="195"/>
      <c r="HNJ48" s="195"/>
      <c r="HNK48" s="195"/>
      <c r="HNL48" s="195"/>
      <c r="HNM48" s="195"/>
      <c r="HNN48" s="195"/>
      <c r="HNO48" s="195"/>
      <c r="HNP48" s="195"/>
      <c r="HNQ48" s="195"/>
      <c r="HNR48" s="195"/>
      <c r="HNS48" s="195"/>
      <c r="HNT48" s="195"/>
      <c r="HNU48" s="195"/>
      <c r="HNV48" s="195"/>
      <c r="HNW48" s="195"/>
      <c r="HNX48" s="195"/>
      <c r="HNY48" s="195"/>
      <c r="HNZ48" s="195"/>
      <c r="HOA48" s="195"/>
      <c r="HOB48" s="195"/>
      <c r="HOC48" s="195"/>
      <c r="HOD48" s="195"/>
      <c r="HOE48" s="195"/>
      <c r="HOF48" s="195"/>
      <c r="HOG48" s="195"/>
      <c r="HOH48" s="195"/>
      <c r="HOI48" s="195"/>
      <c r="HOJ48" s="195"/>
      <c r="HOK48" s="195"/>
      <c r="HOL48" s="195"/>
      <c r="HOM48" s="195"/>
      <c r="HON48" s="195"/>
      <c r="HOO48" s="195"/>
      <c r="HOP48" s="195"/>
      <c r="HOQ48" s="195"/>
      <c r="HOR48" s="195"/>
      <c r="HOS48" s="195"/>
      <c r="HOT48" s="195"/>
      <c r="HOU48" s="195"/>
      <c r="HOV48" s="195"/>
      <c r="HOW48" s="195"/>
      <c r="HOX48" s="195"/>
      <c r="HOY48" s="195"/>
      <c r="HOZ48" s="195"/>
      <c r="HPA48" s="195"/>
      <c r="HPB48" s="195"/>
      <c r="HPC48" s="195"/>
      <c r="HPD48" s="195"/>
      <c r="HPE48" s="195"/>
      <c r="HPF48" s="195"/>
      <c r="HPG48" s="195"/>
      <c r="HPH48" s="195"/>
      <c r="HPI48" s="195"/>
      <c r="HPJ48" s="195"/>
      <c r="HPK48" s="195"/>
      <c r="HPL48" s="195"/>
      <c r="HPM48" s="195"/>
      <c r="HPN48" s="195"/>
      <c r="HPO48" s="195"/>
      <c r="HPP48" s="195"/>
      <c r="HPQ48" s="195"/>
      <c r="HPR48" s="195"/>
      <c r="HPS48" s="195"/>
      <c r="HPT48" s="195"/>
      <c r="HPU48" s="195"/>
      <c r="HPV48" s="195"/>
      <c r="HPW48" s="195"/>
      <c r="HPX48" s="195"/>
      <c r="HPY48" s="195"/>
      <c r="HPZ48" s="195"/>
      <c r="HQA48" s="195"/>
      <c r="HQB48" s="195"/>
      <c r="HQC48" s="195"/>
      <c r="HQD48" s="195"/>
      <c r="HQE48" s="195"/>
      <c r="HQF48" s="195"/>
      <c r="HQG48" s="195"/>
      <c r="HQH48" s="195"/>
      <c r="HQI48" s="195"/>
      <c r="HQJ48" s="195"/>
      <c r="HQK48" s="195"/>
      <c r="HQL48" s="195"/>
      <c r="HQM48" s="195"/>
      <c r="HQN48" s="195"/>
      <c r="HQO48" s="195"/>
      <c r="HQP48" s="195"/>
      <c r="HQQ48" s="195"/>
      <c r="HQR48" s="195"/>
      <c r="HQS48" s="195"/>
      <c r="HQT48" s="195"/>
      <c r="HQU48" s="195"/>
      <c r="HQV48" s="195"/>
      <c r="HQW48" s="195"/>
      <c r="HQX48" s="195"/>
      <c r="HQY48" s="195"/>
      <c r="HQZ48" s="195"/>
      <c r="HRA48" s="195"/>
      <c r="HRB48" s="195"/>
      <c r="HRC48" s="195"/>
      <c r="HRD48" s="195"/>
      <c r="HRE48" s="195"/>
      <c r="HRF48" s="195"/>
      <c r="HRG48" s="195"/>
      <c r="HRH48" s="195"/>
      <c r="HRI48" s="195"/>
      <c r="HRJ48" s="195"/>
      <c r="HRK48" s="195"/>
      <c r="HRL48" s="195"/>
      <c r="HRM48" s="195"/>
      <c r="HRN48" s="195"/>
      <c r="HRO48" s="195"/>
      <c r="HRP48" s="195"/>
      <c r="HRQ48" s="195"/>
      <c r="HRR48" s="195"/>
      <c r="HRS48" s="195"/>
      <c r="HRT48" s="195"/>
      <c r="HRU48" s="195"/>
      <c r="HRV48" s="195"/>
      <c r="HRW48" s="195"/>
      <c r="HRX48" s="195"/>
      <c r="HRY48" s="195"/>
      <c r="HRZ48" s="195"/>
      <c r="HSA48" s="195"/>
      <c r="HSB48" s="195"/>
      <c r="HSC48" s="195"/>
      <c r="HSD48" s="195"/>
      <c r="HSE48" s="195"/>
      <c r="HSF48" s="195"/>
      <c r="HSG48" s="195"/>
      <c r="HSH48" s="195"/>
      <c r="HSI48" s="195"/>
      <c r="HSJ48" s="195"/>
      <c r="HSK48" s="195"/>
      <c r="HSL48" s="195"/>
      <c r="HSM48" s="195"/>
      <c r="HSN48" s="195"/>
      <c r="HSO48" s="195"/>
      <c r="HSP48" s="195"/>
      <c r="HSQ48" s="195"/>
      <c r="HSR48" s="195"/>
      <c r="HSS48" s="195"/>
      <c r="HST48" s="195"/>
      <c r="HSU48" s="195"/>
      <c r="HSV48" s="195"/>
      <c r="HSW48" s="195"/>
      <c r="HSX48" s="195"/>
      <c r="HSY48" s="195"/>
      <c r="HSZ48" s="195"/>
      <c r="HTA48" s="195"/>
      <c r="HTB48" s="195"/>
      <c r="HTC48" s="195"/>
      <c r="HTD48" s="195"/>
      <c r="HTE48" s="195"/>
      <c r="HTF48" s="195"/>
      <c r="HTG48" s="195"/>
      <c r="HTH48" s="195"/>
      <c r="HTI48" s="195"/>
      <c r="HTJ48" s="195"/>
      <c r="HTK48" s="195"/>
      <c r="HTL48" s="195"/>
      <c r="HTM48" s="195"/>
      <c r="HTN48" s="195"/>
      <c r="HTO48" s="195"/>
      <c r="HTP48" s="195"/>
      <c r="HTQ48" s="195"/>
      <c r="HTR48" s="195"/>
      <c r="HTS48" s="195"/>
      <c r="HTT48" s="195"/>
      <c r="HTU48" s="195"/>
      <c r="HTV48" s="195"/>
      <c r="HTW48" s="195"/>
      <c r="HTX48" s="195"/>
      <c r="HTY48" s="195"/>
      <c r="HTZ48" s="195"/>
      <c r="HUA48" s="195"/>
      <c r="HUB48" s="195"/>
      <c r="HUC48" s="195"/>
      <c r="HUD48" s="195"/>
      <c r="HUE48" s="195"/>
      <c r="HUF48" s="195"/>
      <c r="HUG48" s="195"/>
      <c r="HUH48" s="195"/>
      <c r="HUI48" s="195"/>
      <c r="HUJ48" s="195"/>
      <c r="HUK48" s="195"/>
      <c r="HUL48" s="195"/>
      <c r="HUM48" s="195"/>
      <c r="HUN48" s="195"/>
      <c r="HUO48" s="195"/>
      <c r="HUP48" s="195"/>
      <c r="HUQ48" s="195"/>
      <c r="HUR48" s="195"/>
      <c r="HUS48" s="195"/>
      <c r="HUT48" s="195"/>
      <c r="HUU48" s="195"/>
      <c r="HUV48" s="195"/>
      <c r="HUW48" s="195"/>
      <c r="HUX48" s="195"/>
      <c r="HUY48" s="195"/>
      <c r="HUZ48" s="195"/>
      <c r="HVA48" s="195"/>
      <c r="HVB48" s="195"/>
      <c r="HVC48" s="195"/>
      <c r="HVD48" s="195"/>
      <c r="HVE48" s="195"/>
      <c r="HVF48" s="195"/>
      <c r="HVG48" s="195"/>
      <c r="HVH48" s="195"/>
      <c r="HVI48" s="195"/>
      <c r="HVJ48" s="195"/>
      <c r="HVK48" s="195"/>
      <c r="HVL48" s="195"/>
      <c r="HVM48" s="195"/>
      <c r="HVN48" s="195"/>
      <c r="HVO48" s="195"/>
      <c r="HVP48" s="195"/>
      <c r="HVQ48" s="195"/>
      <c r="HVR48" s="195"/>
      <c r="HVS48" s="195"/>
      <c r="HVT48" s="195"/>
      <c r="HVU48" s="195"/>
      <c r="HVV48" s="195"/>
      <c r="HVW48" s="195"/>
      <c r="HVX48" s="195"/>
      <c r="HVY48" s="195"/>
      <c r="HVZ48" s="195"/>
      <c r="HWA48" s="195"/>
      <c r="HWB48" s="195"/>
      <c r="HWC48" s="195"/>
      <c r="HWD48" s="195"/>
      <c r="HWE48" s="195"/>
      <c r="HWF48" s="195"/>
      <c r="HWG48" s="195"/>
      <c r="HWH48" s="195"/>
      <c r="HWI48" s="195"/>
      <c r="HWJ48" s="195"/>
      <c r="HWK48" s="195"/>
      <c r="HWL48" s="195"/>
      <c r="HWM48" s="195"/>
      <c r="HWN48" s="195"/>
      <c r="HWO48" s="195"/>
      <c r="HWP48" s="195"/>
      <c r="HWQ48" s="195"/>
      <c r="HWR48" s="195"/>
      <c r="HWS48" s="195"/>
      <c r="HWT48" s="195"/>
      <c r="HWU48" s="195"/>
      <c r="HWV48" s="195"/>
      <c r="HWW48" s="195"/>
      <c r="HWX48" s="195"/>
      <c r="HWY48" s="195"/>
      <c r="HWZ48" s="195"/>
      <c r="HXA48" s="195"/>
      <c r="HXB48" s="195"/>
      <c r="HXC48" s="195"/>
      <c r="HXD48" s="195"/>
      <c r="HXE48" s="195"/>
      <c r="HXF48" s="195"/>
      <c r="HXG48" s="195"/>
      <c r="HXH48" s="195"/>
      <c r="HXI48" s="195"/>
      <c r="HXJ48" s="195"/>
      <c r="HXK48" s="195"/>
      <c r="HXL48" s="195"/>
      <c r="HXM48" s="195"/>
      <c r="HXN48" s="195"/>
      <c r="HXO48" s="195"/>
      <c r="HXP48" s="195"/>
      <c r="HXQ48" s="195"/>
      <c r="HXR48" s="195"/>
      <c r="HXS48" s="195"/>
      <c r="HXT48" s="195"/>
      <c r="HXU48" s="195"/>
      <c r="HXV48" s="195"/>
      <c r="HXW48" s="195"/>
      <c r="HXX48" s="195"/>
      <c r="HXY48" s="195"/>
      <c r="HXZ48" s="195"/>
      <c r="HYA48" s="195"/>
      <c r="HYB48" s="195"/>
      <c r="HYC48" s="195"/>
      <c r="HYD48" s="195"/>
      <c r="HYE48" s="195"/>
      <c r="HYF48" s="195"/>
      <c r="HYG48" s="195"/>
      <c r="HYH48" s="195"/>
      <c r="HYI48" s="195"/>
      <c r="HYJ48" s="195"/>
      <c r="HYK48" s="195"/>
      <c r="HYL48" s="195"/>
      <c r="HYM48" s="195"/>
      <c r="HYN48" s="195"/>
      <c r="HYO48" s="195"/>
      <c r="HYP48" s="195"/>
      <c r="HYQ48" s="195"/>
      <c r="HYR48" s="195"/>
      <c r="HYS48" s="195"/>
      <c r="HYT48" s="195"/>
      <c r="HYU48" s="195"/>
      <c r="HYV48" s="195"/>
      <c r="HYW48" s="195"/>
      <c r="HYX48" s="195"/>
      <c r="HYY48" s="195"/>
      <c r="HYZ48" s="195"/>
      <c r="HZA48" s="195"/>
      <c r="HZB48" s="195"/>
      <c r="HZC48" s="195"/>
      <c r="HZD48" s="195"/>
      <c r="HZE48" s="195"/>
      <c r="HZF48" s="195"/>
      <c r="HZG48" s="195"/>
      <c r="HZH48" s="195"/>
      <c r="HZI48" s="195"/>
      <c r="HZJ48" s="195"/>
      <c r="HZK48" s="195"/>
      <c r="HZL48" s="195"/>
      <c r="HZM48" s="195"/>
      <c r="HZN48" s="195"/>
      <c r="HZO48" s="195"/>
      <c r="HZP48" s="195"/>
      <c r="HZQ48" s="195"/>
      <c r="HZR48" s="195"/>
      <c r="HZS48" s="195"/>
      <c r="HZT48" s="195"/>
      <c r="HZU48" s="195"/>
      <c r="HZV48" s="195"/>
      <c r="HZW48" s="195"/>
      <c r="HZX48" s="195"/>
      <c r="HZY48" s="195"/>
      <c r="HZZ48" s="195"/>
      <c r="IAA48" s="195"/>
      <c r="IAB48" s="195"/>
      <c r="IAC48" s="195"/>
      <c r="IAD48" s="195"/>
      <c r="IAE48" s="195"/>
      <c r="IAF48" s="195"/>
      <c r="IAG48" s="195"/>
      <c r="IAH48" s="195"/>
      <c r="IAI48" s="195"/>
      <c r="IAJ48" s="195"/>
      <c r="IAK48" s="195"/>
      <c r="IAL48" s="195"/>
      <c r="IAM48" s="195"/>
      <c r="IAN48" s="195"/>
      <c r="IAO48" s="195"/>
      <c r="IAP48" s="195"/>
      <c r="IAQ48" s="195"/>
      <c r="IAR48" s="195"/>
      <c r="IAS48" s="195"/>
      <c r="IAT48" s="195"/>
      <c r="IAU48" s="195"/>
      <c r="IAV48" s="195"/>
      <c r="IAW48" s="195"/>
      <c r="IAX48" s="195"/>
      <c r="IAY48" s="195"/>
      <c r="IAZ48" s="195"/>
      <c r="IBA48" s="195"/>
      <c r="IBB48" s="195"/>
      <c r="IBC48" s="195"/>
      <c r="IBD48" s="195"/>
      <c r="IBE48" s="195"/>
      <c r="IBF48" s="195"/>
      <c r="IBG48" s="195"/>
      <c r="IBH48" s="195"/>
      <c r="IBI48" s="195"/>
      <c r="IBJ48" s="195"/>
      <c r="IBK48" s="195"/>
      <c r="IBL48" s="195"/>
      <c r="IBM48" s="195"/>
      <c r="IBN48" s="195"/>
      <c r="IBO48" s="195"/>
      <c r="IBP48" s="195"/>
      <c r="IBQ48" s="195"/>
      <c r="IBR48" s="195"/>
      <c r="IBS48" s="195"/>
      <c r="IBT48" s="195"/>
      <c r="IBU48" s="195"/>
      <c r="IBV48" s="195"/>
      <c r="IBW48" s="195"/>
      <c r="IBX48" s="195"/>
      <c r="IBY48" s="195"/>
      <c r="IBZ48" s="195"/>
      <c r="ICA48" s="195"/>
      <c r="ICB48" s="195"/>
      <c r="ICC48" s="195"/>
      <c r="ICD48" s="195"/>
      <c r="ICE48" s="195"/>
      <c r="ICF48" s="195"/>
      <c r="ICG48" s="195"/>
      <c r="ICH48" s="195"/>
      <c r="ICI48" s="195"/>
      <c r="ICJ48" s="195"/>
      <c r="ICK48" s="195"/>
      <c r="ICL48" s="195"/>
      <c r="ICM48" s="195"/>
      <c r="ICN48" s="195"/>
      <c r="ICO48" s="195"/>
      <c r="ICP48" s="195"/>
      <c r="ICQ48" s="195"/>
      <c r="ICR48" s="195"/>
      <c r="ICS48" s="195"/>
      <c r="ICT48" s="195"/>
      <c r="ICU48" s="195"/>
      <c r="ICV48" s="195"/>
      <c r="ICW48" s="195"/>
      <c r="ICX48" s="195"/>
      <c r="ICY48" s="195"/>
      <c r="ICZ48" s="195"/>
      <c r="IDA48" s="195"/>
      <c r="IDB48" s="195"/>
      <c r="IDC48" s="195"/>
      <c r="IDD48" s="195"/>
      <c r="IDE48" s="195"/>
      <c r="IDF48" s="195"/>
      <c r="IDG48" s="195"/>
      <c r="IDH48" s="195"/>
      <c r="IDI48" s="195"/>
      <c r="IDJ48" s="195"/>
      <c r="IDK48" s="195"/>
      <c r="IDL48" s="195"/>
      <c r="IDM48" s="195"/>
      <c r="IDN48" s="195"/>
      <c r="IDO48" s="195"/>
      <c r="IDP48" s="195"/>
      <c r="IDQ48" s="195"/>
      <c r="IDR48" s="195"/>
      <c r="IDS48" s="195"/>
      <c r="IDT48" s="195"/>
      <c r="IDU48" s="195"/>
      <c r="IDV48" s="195"/>
      <c r="IDW48" s="195"/>
      <c r="IDX48" s="195"/>
      <c r="IDY48" s="195"/>
      <c r="IDZ48" s="195"/>
      <c r="IEA48" s="195"/>
      <c r="IEB48" s="195"/>
      <c r="IEC48" s="195"/>
      <c r="IED48" s="195"/>
      <c r="IEE48" s="195"/>
      <c r="IEF48" s="195"/>
      <c r="IEG48" s="195"/>
      <c r="IEH48" s="195"/>
      <c r="IEI48" s="195"/>
      <c r="IEJ48" s="195"/>
      <c r="IEK48" s="195"/>
      <c r="IEL48" s="195"/>
      <c r="IEM48" s="195"/>
      <c r="IEN48" s="195"/>
      <c r="IEO48" s="195"/>
      <c r="IEP48" s="195"/>
      <c r="IEQ48" s="195"/>
      <c r="IER48" s="195"/>
      <c r="IES48" s="195"/>
      <c r="IET48" s="195"/>
      <c r="IEU48" s="195"/>
      <c r="IEV48" s="195"/>
      <c r="IEW48" s="195"/>
      <c r="IEX48" s="195"/>
      <c r="IEY48" s="195"/>
      <c r="IEZ48" s="195"/>
      <c r="IFA48" s="195"/>
      <c r="IFB48" s="195"/>
      <c r="IFC48" s="195"/>
      <c r="IFD48" s="195"/>
      <c r="IFE48" s="195"/>
      <c r="IFF48" s="195"/>
      <c r="IFG48" s="195"/>
      <c r="IFH48" s="195"/>
      <c r="IFI48" s="195"/>
      <c r="IFJ48" s="195"/>
      <c r="IFK48" s="195"/>
      <c r="IFL48" s="195"/>
      <c r="IFM48" s="195"/>
      <c r="IFN48" s="195"/>
      <c r="IFO48" s="195"/>
      <c r="IFP48" s="195"/>
      <c r="IFQ48" s="195"/>
      <c r="IFR48" s="195"/>
      <c r="IFS48" s="195"/>
      <c r="IFT48" s="195"/>
      <c r="IFU48" s="195"/>
      <c r="IFV48" s="195"/>
      <c r="IFW48" s="195"/>
      <c r="IFX48" s="195"/>
      <c r="IFY48" s="195"/>
      <c r="IFZ48" s="195"/>
      <c r="IGA48" s="195"/>
      <c r="IGB48" s="195"/>
      <c r="IGC48" s="195"/>
      <c r="IGD48" s="195"/>
      <c r="IGE48" s="195"/>
      <c r="IGF48" s="195"/>
      <c r="IGG48" s="195"/>
      <c r="IGH48" s="195"/>
      <c r="IGI48" s="195"/>
      <c r="IGJ48" s="195"/>
      <c r="IGK48" s="195"/>
      <c r="IGL48" s="195"/>
      <c r="IGM48" s="195"/>
      <c r="IGN48" s="195"/>
      <c r="IGO48" s="195"/>
      <c r="IGP48" s="195"/>
      <c r="IGQ48" s="195"/>
      <c r="IGR48" s="195"/>
      <c r="IGS48" s="195"/>
      <c r="IGT48" s="195"/>
      <c r="IGU48" s="195"/>
      <c r="IGV48" s="195"/>
      <c r="IGW48" s="195"/>
      <c r="IGX48" s="195"/>
      <c r="IGY48" s="195"/>
      <c r="IGZ48" s="195"/>
      <c r="IHA48" s="195"/>
      <c r="IHB48" s="195"/>
      <c r="IHC48" s="195"/>
      <c r="IHD48" s="195"/>
      <c r="IHE48" s="195"/>
      <c r="IHF48" s="195"/>
      <c r="IHG48" s="195"/>
      <c r="IHH48" s="195"/>
      <c r="IHI48" s="195"/>
      <c r="IHJ48" s="195"/>
      <c r="IHK48" s="195"/>
      <c r="IHL48" s="195"/>
      <c r="IHM48" s="195"/>
      <c r="IHN48" s="195"/>
      <c r="IHO48" s="195"/>
      <c r="IHP48" s="195"/>
      <c r="IHQ48" s="195"/>
      <c r="IHR48" s="195"/>
      <c r="IHS48" s="195"/>
      <c r="IHT48" s="195"/>
      <c r="IHU48" s="195"/>
      <c r="IHV48" s="195"/>
      <c r="IHW48" s="195"/>
      <c r="IHX48" s="195"/>
      <c r="IHY48" s="195"/>
      <c r="IHZ48" s="195"/>
      <c r="IIA48" s="195"/>
      <c r="IIB48" s="195"/>
      <c r="IIC48" s="195"/>
      <c r="IID48" s="195"/>
      <c r="IIE48" s="195"/>
      <c r="IIF48" s="195"/>
      <c r="IIG48" s="195"/>
      <c r="IIH48" s="195"/>
      <c r="III48" s="195"/>
      <c r="IIJ48" s="195"/>
      <c r="IIK48" s="195"/>
      <c r="IIL48" s="195"/>
      <c r="IIM48" s="195"/>
      <c r="IIN48" s="195"/>
      <c r="IIO48" s="195"/>
      <c r="IIP48" s="195"/>
      <c r="IIQ48" s="195"/>
      <c r="IIR48" s="195"/>
      <c r="IIS48" s="195"/>
      <c r="IIT48" s="195"/>
      <c r="IIU48" s="195"/>
      <c r="IIV48" s="195"/>
      <c r="IIW48" s="195"/>
      <c r="IIX48" s="195"/>
      <c r="IIY48" s="195"/>
      <c r="IIZ48" s="195"/>
      <c r="IJA48" s="195"/>
      <c r="IJB48" s="195"/>
      <c r="IJC48" s="195"/>
      <c r="IJD48" s="195"/>
      <c r="IJE48" s="195"/>
      <c r="IJF48" s="195"/>
      <c r="IJG48" s="195"/>
      <c r="IJH48" s="195"/>
      <c r="IJI48" s="195"/>
      <c r="IJJ48" s="195"/>
      <c r="IJK48" s="195"/>
      <c r="IJL48" s="195"/>
      <c r="IJM48" s="195"/>
      <c r="IJN48" s="195"/>
      <c r="IJO48" s="195"/>
      <c r="IJP48" s="195"/>
      <c r="IJQ48" s="195"/>
      <c r="IJR48" s="195"/>
      <c r="IJS48" s="195"/>
      <c r="IJT48" s="195"/>
      <c r="IJU48" s="195"/>
      <c r="IJV48" s="195"/>
      <c r="IJW48" s="195"/>
      <c r="IJX48" s="195"/>
      <c r="IJY48" s="195"/>
      <c r="IJZ48" s="195"/>
      <c r="IKA48" s="195"/>
      <c r="IKB48" s="195"/>
      <c r="IKC48" s="195"/>
      <c r="IKD48" s="195"/>
      <c r="IKE48" s="195"/>
      <c r="IKF48" s="195"/>
      <c r="IKG48" s="195"/>
      <c r="IKH48" s="195"/>
      <c r="IKI48" s="195"/>
      <c r="IKJ48" s="195"/>
      <c r="IKK48" s="195"/>
      <c r="IKL48" s="195"/>
      <c r="IKM48" s="195"/>
      <c r="IKN48" s="195"/>
      <c r="IKO48" s="195"/>
      <c r="IKP48" s="195"/>
      <c r="IKQ48" s="195"/>
      <c r="IKR48" s="195"/>
      <c r="IKS48" s="195"/>
      <c r="IKT48" s="195"/>
      <c r="IKU48" s="195"/>
      <c r="IKV48" s="195"/>
      <c r="IKW48" s="195"/>
      <c r="IKX48" s="195"/>
      <c r="IKY48" s="195"/>
      <c r="IKZ48" s="195"/>
      <c r="ILA48" s="195"/>
      <c r="ILB48" s="195"/>
      <c r="ILC48" s="195"/>
      <c r="ILD48" s="195"/>
      <c r="ILE48" s="195"/>
      <c r="ILF48" s="195"/>
      <c r="ILG48" s="195"/>
      <c r="ILH48" s="195"/>
      <c r="ILI48" s="195"/>
      <c r="ILJ48" s="195"/>
      <c r="ILK48" s="195"/>
      <c r="ILL48" s="195"/>
      <c r="ILM48" s="195"/>
      <c r="ILN48" s="195"/>
      <c r="ILO48" s="195"/>
      <c r="ILP48" s="195"/>
      <c r="ILQ48" s="195"/>
      <c r="ILR48" s="195"/>
      <c r="ILS48" s="195"/>
      <c r="ILT48" s="195"/>
      <c r="ILU48" s="195"/>
      <c r="ILV48" s="195"/>
      <c r="ILW48" s="195"/>
      <c r="ILX48" s="195"/>
      <c r="ILY48" s="195"/>
      <c r="ILZ48" s="195"/>
      <c r="IMA48" s="195"/>
      <c r="IMB48" s="195"/>
      <c r="IMC48" s="195"/>
      <c r="IMD48" s="195"/>
      <c r="IME48" s="195"/>
      <c r="IMF48" s="195"/>
      <c r="IMG48" s="195"/>
      <c r="IMH48" s="195"/>
      <c r="IMI48" s="195"/>
      <c r="IMJ48" s="195"/>
      <c r="IMK48" s="195"/>
      <c r="IML48" s="195"/>
      <c r="IMM48" s="195"/>
      <c r="IMN48" s="195"/>
      <c r="IMO48" s="195"/>
      <c r="IMP48" s="195"/>
      <c r="IMQ48" s="195"/>
      <c r="IMR48" s="195"/>
      <c r="IMS48" s="195"/>
      <c r="IMT48" s="195"/>
      <c r="IMU48" s="195"/>
      <c r="IMV48" s="195"/>
      <c r="IMW48" s="195"/>
      <c r="IMX48" s="195"/>
      <c r="IMY48" s="195"/>
      <c r="IMZ48" s="195"/>
      <c r="INA48" s="195"/>
      <c r="INB48" s="195"/>
      <c r="INC48" s="195"/>
      <c r="IND48" s="195"/>
      <c r="INE48" s="195"/>
      <c r="INF48" s="195"/>
      <c r="ING48" s="195"/>
      <c r="INH48" s="195"/>
      <c r="INI48" s="195"/>
      <c r="INJ48" s="195"/>
      <c r="INK48" s="195"/>
      <c r="INL48" s="195"/>
      <c r="INM48" s="195"/>
      <c r="INN48" s="195"/>
      <c r="INO48" s="195"/>
      <c r="INP48" s="195"/>
      <c r="INQ48" s="195"/>
      <c r="INR48" s="195"/>
      <c r="INS48" s="195"/>
      <c r="INT48" s="195"/>
      <c r="INU48" s="195"/>
      <c r="INV48" s="195"/>
      <c r="INW48" s="195"/>
      <c r="INX48" s="195"/>
      <c r="INY48" s="195"/>
      <c r="INZ48" s="195"/>
      <c r="IOA48" s="195"/>
      <c r="IOB48" s="195"/>
      <c r="IOC48" s="195"/>
      <c r="IOD48" s="195"/>
      <c r="IOE48" s="195"/>
      <c r="IOF48" s="195"/>
      <c r="IOG48" s="195"/>
      <c r="IOH48" s="195"/>
      <c r="IOI48" s="195"/>
      <c r="IOJ48" s="195"/>
      <c r="IOK48" s="195"/>
      <c r="IOL48" s="195"/>
      <c r="IOM48" s="195"/>
      <c r="ION48" s="195"/>
      <c r="IOO48" s="195"/>
      <c r="IOP48" s="195"/>
      <c r="IOQ48" s="195"/>
      <c r="IOR48" s="195"/>
      <c r="IOS48" s="195"/>
      <c r="IOT48" s="195"/>
      <c r="IOU48" s="195"/>
      <c r="IOV48" s="195"/>
      <c r="IOW48" s="195"/>
      <c r="IOX48" s="195"/>
      <c r="IOY48" s="195"/>
      <c r="IOZ48" s="195"/>
      <c r="IPA48" s="195"/>
      <c r="IPB48" s="195"/>
      <c r="IPC48" s="195"/>
      <c r="IPD48" s="195"/>
      <c r="IPE48" s="195"/>
      <c r="IPF48" s="195"/>
      <c r="IPG48" s="195"/>
      <c r="IPH48" s="195"/>
      <c r="IPI48" s="195"/>
      <c r="IPJ48" s="195"/>
      <c r="IPK48" s="195"/>
      <c r="IPL48" s="195"/>
      <c r="IPM48" s="195"/>
      <c r="IPN48" s="195"/>
      <c r="IPO48" s="195"/>
      <c r="IPP48" s="195"/>
      <c r="IPQ48" s="195"/>
      <c r="IPR48" s="195"/>
      <c r="IPS48" s="195"/>
      <c r="IPT48" s="195"/>
      <c r="IPU48" s="195"/>
      <c r="IPV48" s="195"/>
      <c r="IPW48" s="195"/>
      <c r="IPX48" s="195"/>
      <c r="IPY48" s="195"/>
      <c r="IPZ48" s="195"/>
      <c r="IQA48" s="195"/>
      <c r="IQB48" s="195"/>
      <c r="IQC48" s="195"/>
      <c r="IQD48" s="195"/>
      <c r="IQE48" s="195"/>
      <c r="IQF48" s="195"/>
      <c r="IQG48" s="195"/>
      <c r="IQH48" s="195"/>
      <c r="IQI48" s="195"/>
      <c r="IQJ48" s="195"/>
      <c r="IQK48" s="195"/>
      <c r="IQL48" s="195"/>
      <c r="IQM48" s="195"/>
      <c r="IQN48" s="195"/>
      <c r="IQO48" s="195"/>
      <c r="IQP48" s="195"/>
      <c r="IQQ48" s="195"/>
      <c r="IQR48" s="195"/>
      <c r="IQS48" s="195"/>
      <c r="IQT48" s="195"/>
      <c r="IQU48" s="195"/>
      <c r="IQV48" s="195"/>
      <c r="IQW48" s="195"/>
      <c r="IQX48" s="195"/>
      <c r="IQY48" s="195"/>
      <c r="IQZ48" s="195"/>
      <c r="IRA48" s="195"/>
      <c r="IRB48" s="195"/>
      <c r="IRC48" s="195"/>
      <c r="IRD48" s="195"/>
      <c r="IRE48" s="195"/>
      <c r="IRF48" s="195"/>
      <c r="IRG48" s="195"/>
      <c r="IRH48" s="195"/>
      <c r="IRI48" s="195"/>
      <c r="IRJ48" s="195"/>
      <c r="IRK48" s="195"/>
      <c r="IRL48" s="195"/>
      <c r="IRM48" s="195"/>
      <c r="IRN48" s="195"/>
      <c r="IRO48" s="195"/>
      <c r="IRP48" s="195"/>
      <c r="IRQ48" s="195"/>
      <c r="IRR48" s="195"/>
      <c r="IRS48" s="195"/>
      <c r="IRT48" s="195"/>
      <c r="IRU48" s="195"/>
      <c r="IRV48" s="195"/>
      <c r="IRW48" s="195"/>
      <c r="IRX48" s="195"/>
      <c r="IRY48" s="195"/>
      <c r="IRZ48" s="195"/>
      <c r="ISA48" s="195"/>
      <c r="ISB48" s="195"/>
      <c r="ISC48" s="195"/>
      <c r="ISD48" s="195"/>
      <c r="ISE48" s="195"/>
      <c r="ISF48" s="195"/>
      <c r="ISG48" s="195"/>
      <c r="ISH48" s="195"/>
      <c r="ISI48" s="195"/>
      <c r="ISJ48" s="195"/>
      <c r="ISK48" s="195"/>
      <c r="ISL48" s="195"/>
      <c r="ISM48" s="195"/>
      <c r="ISN48" s="195"/>
      <c r="ISO48" s="195"/>
      <c r="ISP48" s="195"/>
      <c r="ISQ48" s="195"/>
      <c r="ISR48" s="195"/>
      <c r="ISS48" s="195"/>
      <c r="IST48" s="195"/>
      <c r="ISU48" s="195"/>
      <c r="ISV48" s="195"/>
      <c r="ISW48" s="195"/>
      <c r="ISX48" s="195"/>
      <c r="ISY48" s="195"/>
      <c r="ISZ48" s="195"/>
      <c r="ITA48" s="195"/>
      <c r="ITB48" s="195"/>
      <c r="ITC48" s="195"/>
      <c r="ITD48" s="195"/>
      <c r="ITE48" s="195"/>
      <c r="ITF48" s="195"/>
      <c r="ITG48" s="195"/>
      <c r="ITH48" s="195"/>
      <c r="ITI48" s="195"/>
      <c r="ITJ48" s="195"/>
      <c r="ITK48" s="195"/>
      <c r="ITL48" s="195"/>
      <c r="ITM48" s="195"/>
      <c r="ITN48" s="195"/>
      <c r="ITO48" s="195"/>
      <c r="ITP48" s="195"/>
      <c r="ITQ48" s="195"/>
      <c r="ITR48" s="195"/>
      <c r="ITS48" s="195"/>
      <c r="ITT48" s="195"/>
      <c r="ITU48" s="195"/>
      <c r="ITV48" s="195"/>
      <c r="ITW48" s="195"/>
      <c r="ITX48" s="195"/>
      <c r="ITY48" s="195"/>
      <c r="ITZ48" s="195"/>
      <c r="IUA48" s="195"/>
      <c r="IUB48" s="195"/>
      <c r="IUC48" s="195"/>
      <c r="IUD48" s="195"/>
      <c r="IUE48" s="195"/>
      <c r="IUF48" s="195"/>
      <c r="IUG48" s="195"/>
      <c r="IUH48" s="195"/>
      <c r="IUI48" s="195"/>
      <c r="IUJ48" s="195"/>
      <c r="IUK48" s="195"/>
      <c r="IUL48" s="195"/>
      <c r="IUM48" s="195"/>
      <c r="IUN48" s="195"/>
      <c r="IUO48" s="195"/>
      <c r="IUP48" s="195"/>
      <c r="IUQ48" s="195"/>
      <c r="IUR48" s="195"/>
      <c r="IUS48" s="195"/>
      <c r="IUT48" s="195"/>
      <c r="IUU48" s="195"/>
      <c r="IUV48" s="195"/>
      <c r="IUW48" s="195"/>
      <c r="IUX48" s="195"/>
      <c r="IUY48" s="195"/>
      <c r="IUZ48" s="195"/>
      <c r="IVA48" s="195"/>
      <c r="IVB48" s="195"/>
      <c r="IVC48" s="195"/>
      <c r="IVD48" s="195"/>
      <c r="IVE48" s="195"/>
      <c r="IVF48" s="195"/>
      <c r="IVG48" s="195"/>
      <c r="IVH48" s="195"/>
      <c r="IVI48" s="195"/>
      <c r="IVJ48" s="195"/>
      <c r="IVK48" s="195"/>
      <c r="IVL48" s="195"/>
      <c r="IVM48" s="195"/>
      <c r="IVN48" s="195"/>
      <c r="IVO48" s="195"/>
      <c r="IVP48" s="195"/>
      <c r="IVQ48" s="195"/>
      <c r="IVR48" s="195"/>
      <c r="IVS48" s="195"/>
      <c r="IVT48" s="195"/>
      <c r="IVU48" s="195"/>
      <c r="IVV48" s="195"/>
      <c r="IVW48" s="195"/>
      <c r="IVX48" s="195"/>
      <c r="IVY48" s="195"/>
      <c r="IVZ48" s="195"/>
      <c r="IWA48" s="195"/>
      <c r="IWB48" s="195"/>
      <c r="IWC48" s="195"/>
      <c r="IWD48" s="195"/>
      <c r="IWE48" s="195"/>
      <c r="IWF48" s="195"/>
      <c r="IWG48" s="195"/>
      <c r="IWH48" s="195"/>
      <c r="IWI48" s="195"/>
      <c r="IWJ48" s="195"/>
      <c r="IWK48" s="195"/>
      <c r="IWL48" s="195"/>
      <c r="IWM48" s="195"/>
      <c r="IWN48" s="195"/>
      <c r="IWO48" s="195"/>
      <c r="IWP48" s="195"/>
      <c r="IWQ48" s="195"/>
      <c r="IWR48" s="195"/>
      <c r="IWS48" s="195"/>
      <c r="IWT48" s="195"/>
      <c r="IWU48" s="195"/>
      <c r="IWV48" s="195"/>
      <c r="IWW48" s="195"/>
      <c r="IWX48" s="195"/>
      <c r="IWY48" s="195"/>
      <c r="IWZ48" s="195"/>
      <c r="IXA48" s="195"/>
      <c r="IXB48" s="195"/>
      <c r="IXC48" s="195"/>
      <c r="IXD48" s="195"/>
      <c r="IXE48" s="195"/>
      <c r="IXF48" s="195"/>
      <c r="IXG48" s="195"/>
      <c r="IXH48" s="195"/>
      <c r="IXI48" s="195"/>
      <c r="IXJ48" s="195"/>
      <c r="IXK48" s="195"/>
      <c r="IXL48" s="195"/>
      <c r="IXM48" s="195"/>
      <c r="IXN48" s="195"/>
      <c r="IXO48" s="195"/>
      <c r="IXP48" s="195"/>
      <c r="IXQ48" s="195"/>
      <c r="IXR48" s="195"/>
      <c r="IXS48" s="195"/>
      <c r="IXT48" s="195"/>
      <c r="IXU48" s="195"/>
      <c r="IXV48" s="195"/>
      <c r="IXW48" s="195"/>
      <c r="IXX48" s="195"/>
      <c r="IXY48" s="195"/>
      <c r="IXZ48" s="195"/>
      <c r="IYA48" s="195"/>
      <c r="IYB48" s="195"/>
      <c r="IYC48" s="195"/>
      <c r="IYD48" s="195"/>
      <c r="IYE48" s="195"/>
      <c r="IYF48" s="195"/>
      <c r="IYG48" s="195"/>
      <c r="IYH48" s="195"/>
      <c r="IYI48" s="195"/>
      <c r="IYJ48" s="195"/>
      <c r="IYK48" s="195"/>
      <c r="IYL48" s="195"/>
      <c r="IYM48" s="195"/>
      <c r="IYN48" s="195"/>
      <c r="IYO48" s="195"/>
      <c r="IYP48" s="195"/>
      <c r="IYQ48" s="195"/>
      <c r="IYR48" s="195"/>
      <c r="IYS48" s="195"/>
      <c r="IYT48" s="195"/>
      <c r="IYU48" s="195"/>
      <c r="IYV48" s="195"/>
      <c r="IYW48" s="195"/>
      <c r="IYX48" s="195"/>
      <c r="IYY48" s="195"/>
      <c r="IYZ48" s="195"/>
      <c r="IZA48" s="195"/>
      <c r="IZB48" s="195"/>
      <c r="IZC48" s="195"/>
      <c r="IZD48" s="195"/>
      <c r="IZE48" s="195"/>
      <c r="IZF48" s="195"/>
      <c r="IZG48" s="195"/>
      <c r="IZH48" s="195"/>
      <c r="IZI48" s="195"/>
      <c r="IZJ48" s="195"/>
      <c r="IZK48" s="195"/>
      <c r="IZL48" s="195"/>
      <c r="IZM48" s="195"/>
      <c r="IZN48" s="195"/>
      <c r="IZO48" s="195"/>
      <c r="IZP48" s="195"/>
      <c r="IZQ48" s="195"/>
      <c r="IZR48" s="195"/>
      <c r="IZS48" s="195"/>
      <c r="IZT48" s="195"/>
      <c r="IZU48" s="195"/>
      <c r="IZV48" s="195"/>
      <c r="IZW48" s="195"/>
      <c r="IZX48" s="195"/>
      <c r="IZY48" s="195"/>
      <c r="IZZ48" s="195"/>
      <c r="JAA48" s="195"/>
      <c r="JAB48" s="195"/>
      <c r="JAC48" s="195"/>
      <c r="JAD48" s="195"/>
      <c r="JAE48" s="195"/>
      <c r="JAF48" s="195"/>
      <c r="JAG48" s="195"/>
      <c r="JAH48" s="195"/>
      <c r="JAI48" s="195"/>
      <c r="JAJ48" s="195"/>
      <c r="JAK48" s="195"/>
      <c r="JAL48" s="195"/>
      <c r="JAM48" s="195"/>
      <c r="JAN48" s="195"/>
      <c r="JAO48" s="195"/>
      <c r="JAP48" s="195"/>
      <c r="JAQ48" s="195"/>
      <c r="JAR48" s="195"/>
      <c r="JAS48" s="195"/>
      <c r="JAT48" s="195"/>
      <c r="JAU48" s="195"/>
      <c r="JAV48" s="195"/>
      <c r="JAW48" s="195"/>
      <c r="JAX48" s="195"/>
      <c r="JAY48" s="195"/>
      <c r="JAZ48" s="195"/>
      <c r="JBA48" s="195"/>
      <c r="JBB48" s="195"/>
      <c r="JBC48" s="195"/>
      <c r="JBD48" s="195"/>
      <c r="JBE48" s="195"/>
      <c r="JBF48" s="195"/>
      <c r="JBG48" s="195"/>
      <c r="JBH48" s="195"/>
      <c r="JBI48" s="195"/>
      <c r="JBJ48" s="195"/>
      <c r="JBK48" s="195"/>
      <c r="JBL48" s="195"/>
      <c r="JBM48" s="195"/>
      <c r="JBN48" s="195"/>
      <c r="JBO48" s="195"/>
      <c r="JBP48" s="195"/>
      <c r="JBQ48" s="195"/>
      <c r="JBR48" s="195"/>
      <c r="JBS48" s="195"/>
      <c r="JBT48" s="195"/>
      <c r="JBU48" s="195"/>
      <c r="JBV48" s="195"/>
      <c r="JBW48" s="195"/>
      <c r="JBX48" s="195"/>
      <c r="JBY48" s="195"/>
      <c r="JBZ48" s="195"/>
      <c r="JCA48" s="195"/>
      <c r="JCB48" s="195"/>
      <c r="JCC48" s="195"/>
      <c r="JCD48" s="195"/>
      <c r="JCE48" s="195"/>
      <c r="JCF48" s="195"/>
      <c r="JCG48" s="195"/>
      <c r="JCH48" s="195"/>
      <c r="JCI48" s="195"/>
      <c r="JCJ48" s="195"/>
      <c r="JCK48" s="195"/>
      <c r="JCL48" s="195"/>
      <c r="JCM48" s="195"/>
      <c r="JCN48" s="195"/>
      <c r="JCO48" s="195"/>
      <c r="JCP48" s="195"/>
      <c r="JCQ48" s="195"/>
      <c r="JCR48" s="195"/>
      <c r="JCS48" s="195"/>
      <c r="JCT48" s="195"/>
      <c r="JCU48" s="195"/>
      <c r="JCV48" s="195"/>
      <c r="JCW48" s="195"/>
      <c r="JCX48" s="195"/>
      <c r="JCY48" s="195"/>
      <c r="JCZ48" s="195"/>
      <c r="JDA48" s="195"/>
      <c r="JDB48" s="195"/>
      <c r="JDC48" s="195"/>
      <c r="JDD48" s="195"/>
      <c r="JDE48" s="195"/>
      <c r="JDF48" s="195"/>
      <c r="JDG48" s="195"/>
      <c r="JDH48" s="195"/>
      <c r="JDI48" s="195"/>
      <c r="JDJ48" s="195"/>
      <c r="JDK48" s="195"/>
      <c r="JDL48" s="195"/>
      <c r="JDM48" s="195"/>
      <c r="JDN48" s="195"/>
      <c r="JDO48" s="195"/>
      <c r="JDP48" s="195"/>
      <c r="JDQ48" s="195"/>
      <c r="JDR48" s="195"/>
      <c r="JDS48" s="195"/>
      <c r="JDT48" s="195"/>
      <c r="JDU48" s="195"/>
      <c r="JDV48" s="195"/>
      <c r="JDW48" s="195"/>
      <c r="JDX48" s="195"/>
      <c r="JDY48" s="195"/>
      <c r="JDZ48" s="195"/>
      <c r="JEA48" s="195"/>
      <c r="JEB48" s="195"/>
      <c r="JEC48" s="195"/>
      <c r="JED48" s="195"/>
      <c r="JEE48" s="195"/>
      <c r="JEF48" s="195"/>
      <c r="JEG48" s="195"/>
      <c r="JEH48" s="195"/>
      <c r="JEI48" s="195"/>
      <c r="JEJ48" s="195"/>
      <c r="JEK48" s="195"/>
      <c r="JEL48" s="195"/>
      <c r="JEM48" s="195"/>
      <c r="JEN48" s="195"/>
      <c r="JEO48" s="195"/>
      <c r="JEP48" s="195"/>
      <c r="JEQ48" s="195"/>
      <c r="JER48" s="195"/>
      <c r="JES48" s="195"/>
      <c r="JET48" s="195"/>
      <c r="JEU48" s="195"/>
      <c r="JEV48" s="195"/>
      <c r="JEW48" s="195"/>
      <c r="JEX48" s="195"/>
      <c r="JEY48" s="195"/>
      <c r="JEZ48" s="195"/>
      <c r="JFA48" s="195"/>
      <c r="JFB48" s="195"/>
      <c r="JFC48" s="195"/>
      <c r="JFD48" s="195"/>
      <c r="JFE48" s="195"/>
      <c r="JFF48" s="195"/>
      <c r="JFG48" s="195"/>
      <c r="JFH48" s="195"/>
      <c r="JFI48" s="195"/>
      <c r="JFJ48" s="195"/>
      <c r="JFK48" s="195"/>
      <c r="JFL48" s="195"/>
      <c r="JFM48" s="195"/>
      <c r="JFN48" s="195"/>
      <c r="JFO48" s="195"/>
      <c r="JFP48" s="195"/>
      <c r="JFQ48" s="195"/>
      <c r="JFR48" s="195"/>
      <c r="JFS48" s="195"/>
      <c r="JFT48" s="195"/>
      <c r="JFU48" s="195"/>
      <c r="JFV48" s="195"/>
      <c r="JFW48" s="195"/>
      <c r="JFX48" s="195"/>
      <c r="JFY48" s="195"/>
      <c r="JFZ48" s="195"/>
      <c r="JGA48" s="195"/>
      <c r="JGB48" s="195"/>
      <c r="JGC48" s="195"/>
      <c r="JGD48" s="195"/>
      <c r="JGE48" s="195"/>
      <c r="JGF48" s="195"/>
      <c r="JGG48" s="195"/>
      <c r="JGH48" s="195"/>
      <c r="JGI48" s="195"/>
      <c r="JGJ48" s="195"/>
      <c r="JGK48" s="195"/>
      <c r="JGL48" s="195"/>
      <c r="JGM48" s="195"/>
      <c r="JGN48" s="195"/>
      <c r="JGO48" s="195"/>
      <c r="JGP48" s="195"/>
      <c r="JGQ48" s="195"/>
      <c r="JGR48" s="195"/>
      <c r="JGS48" s="195"/>
      <c r="JGT48" s="195"/>
      <c r="JGU48" s="195"/>
      <c r="JGV48" s="195"/>
      <c r="JGW48" s="195"/>
      <c r="JGX48" s="195"/>
      <c r="JGY48" s="195"/>
      <c r="JGZ48" s="195"/>
      <c r="JHA48" s="195"/>
      <c r="JHB48" s="195"/>
      <c r="JHC48" s="195"/>
      <c r="JHD48" s="195"/>
      <c r="JHE48" s="195"/>
      <c r="JHF48" s="195"/>
      <c r="JHG48" s="195"/>
      <c r="JHH48" s="195"/>
      <c r="JHI48" s="195"/>
      <c r="JHJ48" s="195"/>
      <c r="JHK48" s="195"/>
      <c r="JHL48" s="195"/>
      <c r="JHM48" s="195"/>
      <c r="JHN48" s="195"/>
      <c r="JHO48" s="195"/>
      <c r="JHP48" s="195"/>
      <c r="JHQ48" s="195"/>
      <c r="JHR48" s="195"/>
      <c r="JHS48" s="195"/>
      <c r="JHT48" s="195"/>
      <c r="JHU48" s="195"/>
      <c r="JHV48" s="195"/>
      <c r="JHW48" s="195"/>
      <c r="JHX48" s="195"/>
      <c r="JHY48" s="195"/>
      <c r="JHZ48" s="195"/>
      <c r="JIA48" s="195"/>
      <c r="JIB48" s="195"/>
      <c r="JIC48" s="195"/>
      <c r="JID48" s="195"/>
      <c r="JIE48" s="195"/>
      <c r="JIF48" s="195"/>
      <c r="JIG48" s="195"/>
      <c r="JIH48" s="195"/>
      <c r="JII48" s="195"/>
      <c r="JIJ48" s="195"/>
      <c r="JIK48" s="195"/>
      <c r="JIL48" s="195"/>
      <c r="JIM48" s="195"/>
      <c r="JIN48" s="195"/>
      <c r="JIO48" s="195"/>
      <c r="JIP48" s="195"/>
      <c r="JIQ48" s="195"/>
      <c r="JIR48" s="195"/>
      <c r="JIS48" s="195"/>
      <c r="JIT48" s="195"/>
      <c r="JIU48" s="195"/>
      <c r="JIV48" s="195"/>
      <c r="JIW48" s="195"/>
      <c r="JIX48" s="195"/>
      <c r="JIY48" s="195"/>
      <c r="JIZ48" s="195"/>
      <c r="JJA48" s="195"/>
      <c r="JJB48" s="195"/>
      <c r="JJC48" s="195"/>
      <c r="JJD48" s="195"/>
      <c r="JJE48" s="195"/>
      <c r="JJF48" s="195"/>
      <c r="JJG48" s="195"/>
      <c r="JJH48" s="195"/>
      <c r="JJI48" s="195"/>
      <c r="JJJ48" s="195"/>
      <c r="JJK48" s="195"/>
      <c r="JJL48" s="195"/>
      <c r="JJM48" s="195"/>
      <c r="JJN48" s="195"/>
      <c r="JJO48" s="195"/>
      <c r="JJP48" s="195"/>
      <c r="JJQ48" s="195"/>
      <c r="JJR48" s="195"/>
      <c r="JJS48" s="195"/>
      <c r="JJT48" s="195"/>
      <c r="JJU48" s="195"/>
      <c r="JJV48" s="195"/>
      <c r="JJW48" s="195"/>
      <c r="JJX48" s="195"/>
      <c r="JJY48" s="195"/>
      <c r="JJZ48" s="195"/>
      <c r="JKA48" s="195"/>
      <c r="JKB48" s="195"/>
      <c r="JKC48" s="195"/>
      <c r="JKD48" s="195"/>
      <c r="JKE48" s="195"/>
      <c r="JKF48" s="195"/>
      <c r="JKG48" s="195"/>
      <c r="JKH48" s="195"/>
      <c r="JKI48" s="195"/>
      <c r="JKJ48" s="195"/>
      <c r="JKK48" s="195"/>
      <c r="JKL48" s="195"/>
      <c r="JKM48" s="195"/>
      <c r="JKN48" s="195"/>
      <c r="JKO48" s="195"/>
      <c r="JKP48" s="195"/>
      <c r="JKQ48" s="195"/>
      <c r="JKR48" s="195"/>
      <c r="JKS48" s="195"/>
      <c r="JKT48" s="195"/>
      <c r="JKU48" s="195"/>
      <c r="JKV48" s="195"/>
      <c r="JKW48" s="195"/>
      <c r="JKX48" s="195"/>
      <c r="JKY48" s="195"/>
      <c r="JKZ48" s="195"/>
      <c r="JLA48" s="195"/>
      <c r="JLB48" s="195"/>
      <c r="JLC48" s="195"/>
      <c r="JLD48" s="195"/>
      <c r="JLE48" s="195"/>
      <c r="JLF48" s="195"/>
      <c r="JLG48" s="195"/>
      <c r="JLH48" s="195"/>
      <c r="JLI48" s="195"/>
      <c r="JLJ48" s="195"/>
      <c r="JLK48" s="195"/>
      <c r="JLL48" s="195"/>
      <c r="JLM48" s="195"/>
      <c r="JLN48" s="195"/>
      <c r="JLO48" s="195"/>
      <c r="JLP48" s="195"/>
      <c r="JLQ48" s="195"/>
      <c r="JLR48" s="195"/>
      <c r="JLS48" s="195"/>
      <c r="JLT48" s="195"/>
      <c r="JLU48" s="195"/>
      <c r="JLV48" s="195"/>
      <c r="JLW48" s="195"/>
      <c r="JLX48" s="195"/>
      <c r="JLY48" s="195"/>
      <c r="JLZ48" s="195"/>
      <c r="JMA48" s="195"/>
      <c r="JMB48" s="195"/>
      <c r="JMC48" s="195"/>
      <c r="JMD48" s="195"/>
      <c r="JME48" s="195"/>
      <c r="JMF48" s="195"/>
      <c r="JMG48" s="195"/>
      <c r="JMH48" s="195"/>
      <c r="JMI48" s="195"/>
      <c r="JMJ48" s="195"/>
      <c r="JMK48" s="195"/>
      <c r="JML48" s="195"/>
      <c r="JMM48" s="195"/>
      <c r="JMN48" s="195"/>
      <c r="JMO48" s="195"/>
      <c r="JMP48" s="195"/>
      <c r="JMQ48" s="195"/>
      <c r="JMR48" s="195"/>
      <c r="JMS48" s="195"/>
      <c r="JMT48" s="195"/>
      <c r="JMU48" s="195"/>
      <c r="JMV48" s="195"/>
      <c r="JMW48" s="195"/>
      <c r="JMX48" s="195"/>
      <c r="JMY48" s="195"/>
      <c r="JMZ48" s="195"/>
      <c r="JNA48" s="195"/>
      <c r="JNB48" s="195"/>
      <c r="JNC48" s="195"/>
      <c r="JND48" s="195"/>
      <c r="JNE48" s="195"/>
      <c r="JNF48" s="195"/>
      <c r="JNG48" s="195"/>
      <c r="JNH48" s="195"/>
      <c r="JNI48" s="195"/>
      <c r="JNJ48" s="195"/>
      <c r="JNK48" s="195"/>
      <c r="JNL48" s="195"/>
      <c r="JNM48" s="195"/>
      <c r="JNN48" s="195"/>
      <c r="JNO48" s="195"/>
      <c r="JNP48" s="195"/>
      <c r="JNQ48" s="195"/>
      <c r="JNR48" s="195"/>
      <c r="JNS48" s="195"/>
      <c r="JNT48" s="195"/>
      <c r="JNU48" s="195"/>
      <c r="JNV48" s="195"/>
      <c r="JNW48" s="195"/>
      <c r="JNX48" s="195"/>
      <c r="JNY48" s="195"/>
      <c r="JNZ48" s="195"/>
      <c r="JOA48" s="195"/>
      <c r="JOB48" s="195"/>
      <c r="JOC48" s="195"/>
      <c r="JOD48" s="195"/>
      <c r="JOE48" s="195"/>
      <c r="JOF48" s="195"/>
      <c r="JOG48" s="195"/>
      <c r="JOH48" s="195"/>
      <c r="JOI48" s="195"/>
      <c r="JOJ48" s="195"/>
      <c r="JOK48" s="195"/>
      <c r="JOL48" s="195"/>
      <c r="JOM48" s="195"/>
      <c r="JON48" s="195"/>
      <c r="JOO48" s="195"/>
      <c r="JOP48" s="195"/>
      <c r="JOQ48" s="195"/>
      <c r="JOR48" s="195"/>
      <c r="JOS48" s="195"/>
      <c r="JOT48" s="195"/>
      <c r="JOU48" s="195"/>
      <c r="JOV48" s="195"/>
      <c r="JOW48" s="195"/>
      <c r="JOX48" s="195"/>
      <c r="JOY48" s="195"/>
      <c r="JOZ48" s="195"/>
      <c r="JPA48" s="195"/>
      <c r="JPB48" s="195"/>
      <c r="JPC48" s="195"/>
      <c r="JPD48" s="195"/>
      <c r="JPE48" s="195"/>
      <c r="JPF48" s="195"/>
      <c r="JPG48" s="195"/>
      <c r="JPH48" s="195"/>
      <c r="JPI48" s="195"/>
      <c r="JPJ48" s="195"/>
      <c r="JPK48" s="195"/>
      <c r="JPL48" s="195"/>
      <c r="JPM48" s="195"/>
      <c r="JPN48" s="195"/>
      <c r="JPO48" s="195"/>
      <c r="JPP48" s="195"/>
      <c r="JPQ48" s="195"/>
      <c r="JPR48" s="195"/>
      <c r="JPS48" s="195"/>
      <c r="JPT48" s="195"/>
      <c r="JPU48" s="195"/>
      <c r="JPV48" s="195"/>
      <c r="JPW48" s="195"/>
      <c r="JPX48" s="195"/>
      <c r="JPY48" s="195"/>
      <c r="JPZ48" s="195"/>
      <c r="JQA48" s="195"/>
      <c r="JQB48" s="195"/>
      <c r="JQC48" s="195"/>
      <c r="JQD48" s="195"/>
      <c r="JQE48" s="195"/>
      <c r="JQF48" s="195"/>
      <c r="JQG48" s="195"/>
      <c r="JQH48" s="195"/>
      <c r="JQI48" s="195"/>
      <c r="JQJ48" s="195"/>
      <c r="JQK48" s="195"/>
      <c r="JQL48" s="195"/>
      <c r="JQM48" s="195"/>
      <c r="JQN48" s="195"/>
      <c r="JQO48" s="195"/>
      <c r="JQP48" s="195"/>
      <c r="JQQ48" s="195"/>
      <c r="JQR48" s="195"/>
      <c r="JQS48" s="195"/>
      <c r="JQT48" s="195"/>
      <c r="JQU48" s="195"/>
      <c r="JQV48" s="195"/>
      <c r="JQW48" s="195"/>
      <c r="JQX48" s="195"/>
      <c r="JQY48" s="195"/>
      <c r="JQZ48" s="195"/>
      <c r="JRA48" s="195"/>
      <c r="JRB48" s="195"/>
      <c r="JRC48" s="195"/>
      <c r="JRD48" s="195"/>
      <c r="JRE48" s="195"/>
      <c r="JRF48" s="195"/>
      <c r="JRG48" s="195"/>
      <c r="JRH48" s="195"/>
      <c r="JRI48" s="195"/>
      <c r="JRJ48" s="195"/>
      <c r="JRK48" s="195"/>
      <c r="JRL48" s="195"/>
      <c r="JRM48" s="195"/>
      <c r="JRN48" s="195"/>
      <c r="JRO48" s="195"/>
      <c r="JRP48" s="195"/>
      <c r="JRQ48" s="195"/>
      <c r="JRR48" s="195"/>
      <c r="JRS48" s="195"/>
      <c r="JRT48" s="195"/>
      <c r="JRU48" s="195"/>
      <c r="JRV48" s="195"/>
      <c r="JRW48" s="195"/>
      <c r="JRX48" s="195"/>
      <c r="JRY48" s="195"/>
      <c r="JRZ48" s="195"/>
      <c r="JSA48" s="195"/>
      <c r="JSB48" s="195"/>
      <c r="JSC48" s="195"/>
      <c r="JSD48" s="195"/>
      <c r="JSE48" s="195"/>
      <c r="JSF48" s="195"/>
      <c r="JSG48" s="195"/>
      <c r="JSH48" s="195"/>
      <c r="JSI48" s="195"/>
      <c r="JSJ48" s="195"/>
      <c r="JSK48" s="195"/>
      <c r="JSL48" s="195"/>
      <c r="JSM48" s="195"/>
      <c r="JSN48" s="195"/>
      <c r="JSO48" s="195"/>
      <c r="JSP48" s="195"/>
      <c r="JSQ48" s="195"/>
      <c r="JSR48" s="195"/>
      <c r="JSS48" s="195"/>
      <c r="JST48" s="195"/>
      <c r="JSU48" s="195"/>
      <c r="JSV48" s="195"/>
      <c r="JSW48" s="195"/>
      <c r="JSX48" s="195"/>
      <c r="JSY48" s="195"/>
      <c r="JSZ48" s="195"/>
      <c r="JTA48" s="195"/>
      <c r="JTB48" s="195"/>
      <c r="JTC48" s="195"/>
      <c r="JTD48" s="195"/>
      <c r="JTE48" s="195"/>
      <c r="JTF48" s="195"/>
      <c r="JTG48" s="195"/>
      <c r="JTH48" s="195"/>
      <c r="JTI48" s="195"/>
      <c r="JTJ48" s="195"/>
      <c r="JTK48" s="195"/>
      <c r="JTL48" s="195"/>
      <c r="JTM48" s="195"/>
      <c r="JTN48" s="195"/>
      <c r="JTO48" s="195"/>
      <c r="JTP48" s="195"/>
      <c r="JTQ48" s="195"/>
      <c r="JTR48" s="195"/>
      <c r="JTS48" s="195"/>
      <c r="JTT48" s="195"/>
      <c r="JTU48" s="195"/>
      <c r="JTV48" s="195"/>
      <c r="JTW48" s="195"/>
      <c r="JTX48" s="195"/>
      <c r="JTY48" s="195"/>
      <c r="JTZ48" s="195"/>
      <c r="JUA48" s="195"/>
      <c r="JUB48" s="195"/>
      <c r="JUC48" s="195"/>
      <c r="JUD48" s="195"/>
      <c r="JUE48" s="195"/>
      <c r="JUF48" s="195"/>
      <c r="JUG48" s="195"/>
      <c r="JUH48" s="195"/>
      <c r="JUI48" s="195"/>
      <c r="JUJ48" s="195"/>
      <c r="JUK48" s="195"/>
      <c r="JUL48" s="195"/>
      <c r="JUM48" s="195"/>
      <c r="JUN48" s="195"/>
      <c r="JUO48" s="195"/>
      <c r="JUP48" s="195"/>
      <c r="JUQ48" s="195"/>
      <c r="JUR48" s="195"/>
      <c r="JUS48" s="195"/>
      <c r="JUT48" s="195"/>
      <c r="JUU48" s="195"/>
      <c r="JUV48" s="195"/>
      <c r="JUW48" s="195"/>
      <c r="JUX48" s="195"/>
      <c r="JUY48" s="195"/>
      <c r="JUZ48" s="195"/>
      <c r="JVA48" s="195"/>
      <c r="JVB48" s="195"/>
      <c r="JVC48" s="195"/>
      <c r="JVD48" s="195"/>
      <c r="JVE48" s="195"/>
      <c r="JVF48" s="195"/>
      <c r="JVG48" s="195"/>
      <c r="JVH48" s="195"/>
      <c r="JVI48" s="195"/>
      <c r="JVJ48" s="195"/>
      <c r="JVK48" s="195"/>
      <c r="JVL48" s="195"/>
      <c r="JVM48" s="195"/>
      <c r="JVN48" s="195"/>
      <c r="JVO48" s="195"/>
      <c r="JVP48" s="195"/>
      <c r="JVQ48" s="195"/>
      <c r="JVR48" s="195"/>
      <c r="JVS48" s="195"/>
      <c r="JVT48" s="195"/>
      <c r="JVU48" s="195"/>
      <c r="JVV48" s="195"/>
      <c r="JVW48" s="195"/>
      <c r="JVX48" s="195"/>
      <c r="JVY48" s="195"/>
      <c r="JVZ48" s="195"/>
      <c r="JWA48" s="195"/>
      <c r="JWB48" s="195"/>
      <c r="JWC48" s="195"/>
      <c r="JWD48" s="195"/>
      <c r="JWE48" s="195"/>
      <c r="JWF48" s="195"/>
      <c r="JWG48" s="195"/>
      <c r="JWH48" s="195"/>
      <c r="JWI48" s="195"/>
      <c r="JWJ48" s="195"/>
      <c r="JWK48" s="195"/>
      <c r="JWL48" s="195"/>
      <c r="JWM48" s="195"/>
      <c r="JWN48" s="195"/>
      <c r="JWO48" s="195"/>
      <c r="JWP48" s="195"/>
      <c r="JWQ48" s="195"/>
      <c r="JWR48" s="195"/>
      <c r="JWS48" s="195"/>
      <c r="JWT48" s="195"/>
      <c r="JWU48" s="195"/>
      <c r="JWV48" s="195"/>
      <c r="JWW48" s="195"/>
      <c r="JWX48" s="195"/>
      <c r="JWY48" s="195"/>
      <c r="JWZ48" s="195"/>
      <c r="JXA48" s="195"/>
      <c r="JXB48" s="195"/>
      <c r="JXC48" s="195"/>
      <c r="JXD48" s="195"/>
      <c r="JXE48" s="195"/>
      <c r="JXF48" s="195"/>
      <c r="JXG48" s="195"/>
      <c r="JXH48" s="195"/>
      <c r="JXI48" s="195"/>
      <c r="JXJ48" s="195"/>
      <c r="JXK48" s="195"/>
      <c r="JXL48" s="195"/>
      <c r="JXM48" s="195"/>
      <c r="JXN48" s="195"/>
      <c r="JXO48" s="195"/>
      <c r="JXP48" s="195"/>
      <c r="JXQ48" s="195"/>
      <c r="JXR48" s="195"/>
      <c r="JXS48" s="195"/>
      <c r="JXT48" s="195"/>
      <c r="JXU48" s="195"/>
      <c r="JXV48" s="195"/>
      <c r="JXW48" s="195"/>
      <c r="JXX48" s="195"/>
      <c r="JXY48" s="195"/>
      <c r="JXZ48" s="195"/>
      <c r="JYA48" s="195"/>
      <c r="JYB48" s="195"/>
      <c r="JYC48" s="195"/>
      <c r="JYD48" s="195"/>
      <c r="JYE48" s="195"/>
      <c r="JYF48" s="195"/>
      <c r="JYG48" s="195"/>
      <c r="JYH48" s="195"/>
      <c r="JYI48" s="195"/>
      <c r="JYJ48" s="195"/>
      <c r="JYK48" s="195"/>
      <c r="JYL48" s="195"/>
      <c r="JYM48" s="195"/>
      <c r="JYN48" s="195"/>
      <c r="JYO48" s="195"/>
      <c r="JYP48" s="195"/>
      <c r="JYQ48" s="195"/>
      <c r="JYR48" s="195"/>
      <c r="JYS48" s="195"/>
      <c r="JYT48" s="195"/>
      <c r="JYU48" s="195"/>
      <c r="JYV48" s="195"/>
      <c r="JYW48" s="195"/>
      <c r="JYX48" s="195"/>
      <c r="JYY48" s="195"/>
      <c r="JYZ48" s="195"/>
      <c r="JZA48" s="195"/>
      <c r="JZB48" s="195"/>
      <c r="JZC48" s="195"/>
      <c r="JZD48" s="195"/>
      <c r="JZE48" s="195"/>
      <c r="JZF48" s="195"/>
      <c r="JZG48" s="195"/>
      <c r="JZH48" s="195"/>
      <c r="JZI48" s="195"/>
      <c r="JZJ48" s="195"/>
      <c r="JZK48" s="195"/>
      <c r="JZL48" s="195"/>
      <c r="JZM48" s="195"/>
      <c r="JZN48" s="195"/>
      <c r="JZO48" s="195"/>
      <c r="JZP48" s="195"/>
      <c r="JZQ48" s="195"/>
      <c r="JZR48" s="195"/>
      <c r="JZS48" s="195"/>
      <c r="JZT48" s="195"/>
      <c r="JZU48" s="195"/>
      <c r="JZV48" s="195"/>
      <c r="JZW48" s="195"/>
      <c r="JZX48" s="195"/>
      <c r="JZY48" s="195"/>
      <c r="JZZ48" s="195"/>
      <c r="KAA48" s="195"/>
      <c r="KAB48" s="195"/>
      <c r="KAC48" s="195"/>
      <c r="KAD48" s="195"/>
      <c r="KAE48" s="195"/>
      <c r="KAF48" s="195"/>
      <c r="KAG48" s="195"/>
      <c r="KAH48" s="195"/>
      <c r="KAI48" s="195"/>
      <c r="KAJ48" s="195"/>
      <c r="KAK48" s="195"/>
      <c r="KAL48" s="195"/>
      <c r="KAM48" s="195"/>
      <c r="KAN48" s="195"/>
      <c r="KAO48" s="195"/>
      <c r="KAP48" s="195"/>
      <c r="KAQ48" s="195"/>
      <c r="KAR48" s="195"/>
      <c r="KAS48" s="195"/>
      <c r="KAT48" s="195"/>
      <c r="KAU48" s="195"/>
      <c r="KAV48" s="195"/>
      <c r="KAW48" s="195"/>
      <c r="KAX48" s="195"/>
      <c r="KAY48" s="195"/>
      <c r="KAZ48" s="195"/>
      <c r="KBA48" s="195"/>
      <c r="KBB48" s="195"/>
      <c r="KBC48" s="195"/>
      <c r="KBD48" s="195"/>
      <c r="KBE48" s="195"/>
      <c r="KBF48" s="195"/>
      <c r="KBG48" s="195"/>
      <c r="KBH48" s="195"/>
      <c r="KBI48" s="195"/>
      <c r="KBJ48" s="195"/>
      <c r="KBK48" s="195"/>
      <c r="KBL48" s="195"/>
      <c r="KBM48" s="195"/>
      <c r="KBN48" s="195"/>
      <c r="KBO48" s="195"/>
      <c r="KBP48" s="195"/>
      <c r="KBQ48" s="195"/>
      <c r="KBR48" s="195"/>
      <c r="KBS48" s="195"/>
      <c r="KBT48" s="195"/>
      <c r="KBU48" s="195"/>
      <c r="KBV48" s="195"/>
      <c r="KBW48" s="195"/>
      <c r="KBX48" s="195"/>
      <c r="KBY48" s="195"/>
      <c r="KBZ48" s="195"/>
      <c r="KCA48" s="195"/>
      <c r="KCB48" s="195"/>
      <c r="KCC48" s="195"/>
      <c r="KCD48" s="195"/>
      <c r="KCE48" s="195"/>
      <c r="KCF48" s="195"/>
      <c r="KCG48" s="195"/>
      <c r="KCH48" s="195"/>
      <c r="KCI48" s="195"/>
      <c r="KCJ48" s="195"/>
      <c r="KCK48" s="195"/>
      <c r="KCL48" s="195"/>
      <c r="KCM48" s="195"/>
      <c r="KCN48" s="195"/>
      <c r="KCO48" s="195"/>
      <c r="KCP48" s="195"/>
      <c r="KCQ48" s="195"/>
      <c r="KCR48" s="195"/>
      <c r="KCS48" s="195"/>
      <c r="KCT48" s="195"/>
      <c r="KCU48" s="195"/>
      <c r="KCV48" s="195"/>
      <c r="KCW48" s="195"/>
      <c r="KCX48" s="195"/>
      <c r="KCY48" s="195"/>
      <c r="KCZ48" s="195"/>
      <c r="KDA48" s="195"/>
      <c r="KDB48" s="195"/>
      <c r="KDC48" s="195"/>
      <c r="KDD48" s="195"/>
      <c r="KDE48" s="195"/>
      <c r="KDF48" s="195"/>
      <c r="KDG48" s="195"/>
      <c r="KDH48" s="195"/>
      <c r="KDI48" s="195"/>
      <c r="KDJ48" s="195"/>
      <c r="KDK48" s="195"/>
      <c r="KDL48" s="195"/>
      <c r="KDM48" s="195"/>
      <c r="KDN48" s="195"/>
      <c r="KDO48" s="195"/>
      <c r="KDP48" s="195"/>
      <c r="KDQ48" s="195"/>
      <c r="KDR48" s="195"/>
      <c r="KDS48" s="195"/>
      <c r="KDT48" s="195"/>
      <c r="KDU48" s="195"/>
      <c r="KDV48" s="195"/>
      <c r="KDW48" s="195"/>
      <c r="KDX48" s="195"/>
      <c r="KDY48" s="195"/>
      <c r="KDZ48" s="195"/>
      <c r="KEA48" s="195"/>
      <c r="KEB48" s="195"/>
      <c r="KEC48" s="195"/>
      <c r="KED48" s="195"/>
      <c r="KEE48" s="195"/>
      <c r="KEF48" s="195"/>
      <c r="KEG48" s="195"/>
      <c r="KEH48" s="195"/>
      <c r="KEI48" s="195"/>
      <c r="KEJ48" s="195"/>
      <c r="KEK48" s="195"/>
      <c r="KEL48" s="195"/>
      <c r="KEM48" s="195"/>
      <c r="KEN48" s="195"/>
      <c r="KEO48" s="195"/>
      <c r="KEP48" s="195"/>
      <c r="KEQ48" s="195"/>
      <c r="KER48" s="195"/>
      <c r="KES48" s="195"/>
      <c r="KET48" s="195"/>
      <c r="KEU48" s="195"/>
      <c r="KEV48" s="195"/>
      <c r="KEW48" s="195"/>
      <c r="KEX48" s="195"/>
      <c r="KEY48" s="195"/>
      <c r="KEZ48" s="195"/>
      <c r="KFA48" s="195"/>
      <c r="KFB48" s="195"/>
      <c r="KFC48" s="195"/>
      <c r="KFD48" s="195"/>
      <c r="KFE48" s="195"/>
      <c r="KFF48" s="195"/>
      <c r="KFG48" s="195"/>
      <c r="KFH48" s="195"/>
      <c r="KFI48" s="195"/>
      <c r="KFJ48" s="195"/>
      <c r="KFK48" s="195"/>
      <c r="KFL48" s="195"/>
      <c r="KFM48" s="195"/>
      <c r="KFN48" s="195"/>
      <c r="KFO48" s="195"/>
      <c r="KFP48" s="195"/>
      <c r="KFQ48" s="195"/>
      <c r="KFR48" s="195"/>
      <c r="KFS48" s="195"/>
      <c r="KFT48" s="195"/>
      <c r="KFU48" s="195"/>
      <c r="KFV48" s="195"/>
      <c r="KFW48" s="195"/>
      <c r="KFX48" s="195"/>
      <c r="KFY48" s="195"/>
      <c r="KFZ48" s="195"/>
      <c r="KGA48" s="195"/>
      <c r="KGB48" s="195"/>
      <c r="KGC48" s="195"/>
      <c r="KGD48" s="195"/>
      <c r="KGE48" s="195"/>
      <c r="KGF48" s="195"/>
      <c r="KGG48" s="195"/>
      <c r="KGH48" s="195"/>
      <c r="KGI48" s="195"/>
      <c r="KGJ48" s="195"/>
      <c r="KGK48" s="195"/>
      <c r="KGL48" s="195"/>
      <c r="KGM48" s="195"/>
      <c r="KGN48" s="195"/>
      <c r="KGO48" s="195"/>
      <c r="KGP48" s="195"/>
      <c r="KGQ48" s="195"/>
      <c r="KGR48" s="195"/>
      <c r="KGS48" s="195"/>
      <c r="KGT48" s="195"/>
      <c r="KGU48" s="195"/>
      <c r="KGV48" s="195"/>
      <c r="KGW48" s="195"/>
      <c r="KGX48" s="195"/>
      <c r="KGY48" s="195"/>
      <c r="KGZ48" s="195"/>
      <c r="KHA48" s="195"/>
      <c r="KHB48" s="195"/>
      <c r="KHC48" s="195"/>
      <c r="KHD48" s="195"/>
      <c r="KHE48" s="195"/>
      <c r="KHF48" s="195"/>
      <c r="KHG48" s="195"/>
      <c r="KHH48" s="195"/>
      <c r="KHI48" s="195"/>
      <c r="KHJ48" s="195"/>
      <c r="KHK48" s="195"/>
      <c r="KHL48" s="195"/>
      <c r="KHM48" s="195"/>
      <c r="KHN48" s="195"/>
      <c r="KHO48" s="195"/>
      <c r="KHP48" s="195"/>
      <c r="KHQ48" s="195"/>
      <c r="KHR48" s="195"/>
      <c r="KHS48" s="195"/>
      <c r="KHT48" s="195"/>
      <c r="KHU48" s="195"/>
      <c r="KHV48" s="195"/>
      <c r="KHW48" s="195"/>
      <c r="KHX48" s="195"/>
      <c r="KHY48" s="195"/>
      <c r="KHZ48" s="195"/>
      <c r="KIA48" s="195"/>
      <c r="KIB48" s="195"/>
      <c r="KIC48" s="195"/>
      <c r="KID48" s="195"/>
      <c r="KIE48" s="195"/>
      <c r="KIF48" s="195"/>
      <c r="KIG48" s="195"/>
      <c r="KIH48" s="195"/>
      <c r="KII48" s="195"/>
      <c r="KIJ48" s="195"/>
      <c r="KIK48" s="195"/>
      <c r="KIL48" s="195"/>
      <c r="KIM48" s="195"/>
      <c r="KIN48" s="195"/>
      <c r="KIO48" s="195"/>
      <c r="KIP48" s="195"/>
      <c r="KIQ48" s="195"/>
      <c r="KIR48" s="195"/>
      <c r="KIS48" s="195"/>
      <c r="KIT48" s="195"/>
      <c r="KIU48" s="195"/>
      <c r="KIV48" s="195"/>
      <c r="KIW48" s="195"/>
      <c r="KIX48" s="195"/>
      <c r="KIY48" s="195"/>
      <c r="KIZ48" s="195"/>
      <c r="KJA48" s="195"/>
      <c r="KJB48" s="195"/>
      <c r="KJC48" s="195"/>
      <c r="KJD48" s="195"/>
      <c r="KJE48" s="195"/>
      <c r="KJF48" s="195"/>
      <c r="KJG48" s="195"/>
      <c r="KJH48" s="195"/>
      <c r="KJI48" s="195"/>
      <c r="KJJ48" s="195"/>
      <c r="KJK48" s="195"/>
      <c r="KJL48" s="195"/>
      <c r="KJM48" s="195"/>
      <c r="KJN48" s="195"/>
      <c r="KJO48" s="195"/>
      <c r="KJP48" s="195"/>
      <c r="KJQ48" s="195"/>
      <c r="KJR48" s="195"/>
      <c r="KJS48" s="195"/>
      <c r="KJT48" s="195"/>
      <c r="KJU48" s="195"/>
      <c r="KJV48" s="195"/>
      <c r="KJW48" s="195"/>
      <c r="KJX48" s="195"/>
      <c r="KJY48" s="195"/>
      <c r="KJZ48" s="195"/>
      <c r="KKA48" s="195"/>
      <c r="KKB48" s="195"/>
      <c r="KKC48" s="195"/>
      <c r="KKD48" s="195"/>
      <c r="KKE48" s="195"/>
      <c r="KKF48" s="195"/>
      <c r="KKG48" s="195"/>
      <c r="KKH48" s="195"/>
      <c r="KKI48" s="195"/>
      <c r="KKJ48" s="195"/>
      <c r="KKK48" s="195"/>
      <c r="KKL48" s="195"/>
      <c r="KKM48" s="195"/>
      <c r="KKN48" s="195"/>
      <c r="KKO48" s="195"/>
      <c r="KKP48" s="195"/>
      <c r="KKQ48" s="195"/>
      <c r="KKR48" s="195"/>
      <c r="KKS48" s="195"/>
      <c r="KKT48" s="195"/>
      <c r="KKU48" s="195"/>
      <c r="KKV48" s="195"/>
      <c r="KKW48" s="195"/>
      <c r="KKX48" s="195"/>
      <c r="KKY48" s="195"/>
      <c r="KKZ48" s="195"/>
      <c r="KLA48" s="195"/>
      <c r="KLB48" s="195"/>
      <c r="KLC48" s="195"/>
      <c r="KLD48" s="195"/>
      <c r="KLE48" s="195"/>
      <c r="KLF48" s="195"/>
      <c r="KLG48" s="195"/>
      <c r="KLH48" s="195"/>
      <c r="KLI48" s="195"/>
      <c r="KLJ48" s="195"/>
      <c r="KLK48" s="195"/>
      <c r="KLL48" s="195"/>
      <c r="KLM48" s="195"/>
      <c r="KLN48" s="195"/>
      <c r="KLO48" s="195"/>
      <c r="KLP48" s="195"/>
      <c r="KLQ48" s="195"/>
      <c r="KLR48" s="195"/>
      <c r="KLS48" s="195"/>
      <c r="KLT48" s="195"/>
      <c r="KLU48" s="195"/>
      <c r="KLV48" s="195"/>
      <c r="KLW48" s="195"/>
      <c r="KLX48" s="195"/>
      <c r="KLY48" s="195"/>
      <c r="KLZ48" s="195"/>
      <c r="KMA48" s="195"/>
      <c r="KMB48" s="195"/>
      <c r="KMC48" s="195"/>
      <c r="KMD48" s="195"/>
      <c r="KME48" s="195"/>
      <c r="KMF48" s="195"/>
      <c r="KMG48" s="195"/>
      <c r="KMH48" s="195"/>
      <c r="KMI48" s="195"/>
      <c r="KMJ48" s="195"/>
      <c r="KMK48" s="195"/>
      <c r="KML48" s="195"/>
      <c r="KMM48" s="195"/>
      <c r="KMN48" s="195"/>
      <c r="KMO48" s="195"/>
      <c r="KMP48" s="195"/>
      <c r="KMQ48" s="195"/>
      <c r="KMR48" s="195"/>
      <c r="KMS48" s="195"/>
      <c r="KMT48" s="195"/>
      <c r="KMU48" s="195"/>
      <c r="KMV48" s="195"/>
      <c r="KMW48" s="195"/>
      <c r="KMX48" s="195"/>
      <c r="KMY48" s="195"/>
      <c r="KMZ48" s="195"/>
      <c r="KNA48" s="195"/>
      <c r="KNB48" s="195"/>
      <c r="KNC48" s="195"/>
      <c r="KND48" s="195"/>
      <c r="KNE48" s="195"/>
      <c r="KNF48" s="195"/>
      <c r="KNG48" s="195"/>
      <c r="KNH48" s="195"/>
      <c r="KNI48" s="195"/>
      <c r="KNJ48" s="195"/>
      <c r="KNK48" s="195"/>
      <c r="KNL48" s="195"/>
      <c r="KNM48" s="195"/>
      <c r="KNN48" s="195"/>
      <c r="KNO48" s="195"/>
      <c r="KNP48" s="195"/>
      <c r="KNQ48" s="195"/>
      <c r="KNR48" s="195"/>
      <c r="KNS48" s="195"/>
      <c r="KNT48" s="195"/>
      <c r="KNU48" s="195"/>
      <c r="KNV48" s="195"/>
      <c r="KNW48" s="195"/>
      <c r="KNX48" s="195"/>
      <c r="KNY48" s="195"/>
      <c r="KNZ48" s="195"/>
      <c r="KOA48" s="195"/>
      <c r="KOB48" s="195"/>
      <c r="KOC48" s="195"/>
      <c r="KOD48" s="195"/>
      <c r="KOE48" s="195"/>
      <c r="KOF48" s="195"/>
      <c r="KOG48" s="195"/>
      <c r="KOH48" s="195"/>
      <c r="KOI48" s="195"/>
      <c r="KOJ48" s="195"/>
      <c r="KOK48" s="195"/>
      <c r="KOL48" s="195"/>
      <c r="KOM48" s="195"/>
      <c r="KON48" s="195"/>
      <c r="KOO48" s="195"/>
      <c r="KOP48" s="195"/>
      <c r="KOQ48" s="195"/>
      <c r="KOR48" s="195"/>
      <c r="KOS48" s="195"/>
      <c r="KOT48" s="195"/>
      <c r="KOU48" s="195"/>
      <c r="KOV48" s="195"/>
      <c r="KOW48" s="195"/>
      <c r="KOX48" s="195"/>
      <c r="KOY48" s="195"/>
      <c r="KOZ48" s="195"/>
      <c r="KPA48" s="195"/>
      <c r="KPB48" s="195"/>
      <c r="KPC48" s="195"/>
      <c r="KPD48" s="195"/>
      <c r="KPE48" s="195"/>
      <c r="KPF48" s="195"/>
      <c r="KPG48" s="195"/>
      <c r="KPH48" s="195"/>
      <c r="KPI48" s="195"/>
      <c r="KPJ48" s="195"/>
      <c r="KPK48" s="195"/>
      <c r="KPL48" s="195"/>
      <c r="KPM48" s="195"/>
      <c r="KPN48" s="195"/>
      <c r="KPO48" s="195"/>
      <c r="KPP48" s="195"/>
      <c r="KPQ48" s="195"/>
      <c r="KPR48" s="195"/>
      <c r="KPS48" s="195"/>
      <c r="KPT48" s="195"/>
      <c r="KPU48" s="195"/>
      <c r="KPV48" s="195"/>
      <c r="KPW48" s="195"/>
      <c r="KPX48" s="195"/>
      <c r="KPY48" s="195"/>
      <c r="KPZ48" s="195"/>
      <c r="KQA48" s="195"/>
      <c r="KQB48" s="195"/>
      <c r="KQC48" s="195"/>
      <c r="KQD48" s="195"/>
      <c r="KQE48" s="195"/>
      <c r="KQF48" s="195"/>
      <c r="KQG48" s="195"/>
      <c r="KQH48" s="195"/>
      <c r="KQI48" s="195"/>
      <c r="KQJ48" s="195"/>
      <c r="KQK48" s="195"/>
      <c r="KQL48" s="195"/>
      <c r="KQM48" s="195"/>
      <c r="KQN48" s="195"/>
      <c r="KQO48" s="195"/>
      <c r="KQP48" s="195"/>
      <c r="KQQ48" s="195"/>
      <c r="KQR48" s="195"/>
      <c r="KQS48" s="195"/>
      <c r="KQT48" s="195"/>
      <c r="KQU48" s="195"/>
      <c r="KQV48" s="195"/>
      <c r="KQW48" s="195"/>
      <c r="KQX48" s="195"/>
      <c r="KQY48" s="195"/>
      <c r="KQZ48" s="195"/>
      <c r="KRA48" s="195"/>
      <c r="KRB48" s="195"/>
      <c r="KRC48" s="195"/>
      <c r="KRD48" s="195"/>
      <c r="KRE48" s="195"/>
      <c r="KRF48" s="195"/>
      <c r="KRG48" s="195"/>
      <c r="KRH48" s="195"/>
      <c r="KRI48" s="195"/>
      <c r="KRJ48" s="195"/>
      <c r="KRK48" s="195"/>
      <c r="KRL48" s="195"/>
      <c r="KRM48" s="195"/>
      <c r="KRN48" s="195"/>
      <c r="KRO48" s="195"/>
      <c r="KRP48" s="195"/>
      <c r="KRQ48" s="195"/>
      <c r="KRR48" s="195"/>
      <c r="KRS48" s="195"/>
      <c r="KRT48" s="195"/>
      <c r="KRU48" s="195"/>
      <c r="KRV48" s="195"/>
      <c r="KRW48" s="195"/>
      <c r="KRX48" s="195"/>
      <c r="KRY48" s="195"/>
      <c r="KRZ48" s="195"/>
      <c r="KSA48" s="195"/>
      <c r="KSB48" s="195"/>
      <c r="KSC48" s="195"/>
      <c r="KSD48" s="195"/>
      <c r="KSE48" s="195"/>
      <c r="KSF48" s="195"/>
      <c r="KSG48" s="195"/>
      <c r="KSH48" s="195"/>
      <c r="KSI48" s="195"/>
      <c r="KSJ48" s="195"/>
      <c r="KSK48" s="195"/>
      <c r="KSL48" s="195"/>
      <c r="KSM48" s="195"/>
      <c r="KSN48" s="195"/>
      <c r="KSO48" s="195"/>
      <c r="KSP48" s="195"/>
      <c r="KSQ48" s="195"/>
      <c r="KSR48" s="195"/>
      <c r="KSS48" s="195"/>
      <c r="KST48" s="195"/>
      <c r="KSU48" s="195"/>
      <c r="KSV48" s="195"/>
      <c r="KSW48" s="195"/>
      <c r="KSX48" s="195"/>
      <c r="KSY48" s="195"/>
      <c r="KSZ48" s="195"/>
      <c r="KTA48" s="195"/>
      <c r="KTB48" s="195"/>
      <c r="KTC48" s="195"/>
      <c r="KTD48" s="195"/>
      <c r="KTE48" s="195"/>
      <c r="KTF48" s="195"/>
      <c r="KTG48" s="195"/>
      <c r="KTH48" s="195"/>
      <c r="KTI48" s="195"/>
      <c r="KTJ48" s="195"/>
      <c r="KTK48" s="195"/>
      <c r="KTL48" s="195"/>
      <c r="KTM48" s="195"/>
      <c r="KTN48" s="195"/>
      <c r="KTO48" s="195"/>
      <c r="KTP48" s="195"/>
      <c r="KTQ48" s="195"/>
      <c r="KTR48" s="195"/>
      <c r="KTS48" s="195"/>
      <c r="KTT48" s="195"/>
      <c r="KTU48" s="195"/>
      <c r="KTV48" s="195"/>
      <c r="KTW48" s="195"/>
      <c r="KTX48" s="195"/>
      <c r="KTY48" s="195"/>
      <c r="KTZ48" s="195"/>
      <c r="KUA48" s="195"/>
      <c r="KUB48" s="195"/>
      <c r="KUC48" s="195"/>
      <c r="KUD48" s="195"/>
      <c r="KUE48" s="195"/>
      <c r="KUF48" s="195"/>
      <c r="KUG48" s="195"/>
      <c r="KUH48" s="195"/>
      <c r="KUI48" s="195"/>
      <c r="KUJ48" s="195"/>
      <c r="KUK48" s="195"/>
      <c r="KUL48" s="195"/>
      <c r="KUM48" s="195"/>
      <c r="KUN48" s="195"/>
      <c r="KUO48" s="195"/>
      <c r="KUP48" s="195"/>
      <c r="KUQ48" s="195"/>
      <c r="KUR48" s="195"/>
      <c r="KUS48" s="195"/>
      <c r="KUT48" s="195"/>
      <c r="KUU48" s="195"/>
      <c r="KUV48" s="195"/>
      <c r="KUW48" s="195"/>
      <c r="KUX48" s="195"/>
      <c r="KUY48" s="195"/>
      <c r="KUZ48" s="195"/>
      <c r="KVA48" s="195"/>
      <c r="KVB48" s="195"/>
      <c r="KVC48" s="195"/>
      <c r="KVD48" s="195"/>
      <c r="KVE48" s="195"/>
      <c r="KVF48" s="195"/>
      <c r="KVG48" s="195"/>
      <c r="KVH48" s="195"/>
      <c r="KVI48" s="195"/>
      <c r="KVJ48" s="195"/>
      <c r="KVK48" s="195"/>
      <c r="KVL48" s="195"/>
      <c r="KVM48" s="195"/>
      <c r="KVN48" s="195"/>
      <c r="KVO48" s="195"/>
      <c r="KVP48" s="195"/>
      <c r="KVQ48" s="195"/>
      <c r="KVR48" s="195"/>
      <c r="KVS48" s="195"/>
      <c r="KVT48" s="195"/>
      <c r="KVU48" s="195"/>
      <c r="KVV48" s="195"/>
      <c r="KVW48" s="195"/>
      <c r="KVX48" s="195"/>
      <c r="KVY48" s="195"/>
      <c r="KVZ48" s="195"/>
      <c r="KWA48" s="195"/>
      <c r="KWB48" s="195"/>
      <c r="KWC48" s="195"/>
      <c r="KWD48" s="195"/>
      <c r="KWE48" s="195"/>
      <c r="KWF48" s="195"/>
      <c r="KWG48" s="195"/>
      <c r="KWH48" s="195"/>
      <c r="KWI48" s="195"/>
      <c r="KWJ48" s="195"/>
      <c r="KWK48" s="195"/>
      <c r="KWL48" s="195"/>
      <c r="KWM48" s="195"/>
      <c r="KWN48" s="195"/>
      <c r="KWO48" s="195"/>
      <c r="KWP48" s="195"/>
      <c r="KWQ48" s="195"/>
      <c r="KWR48" s="195"/>
      <c r="KWS48" s="195"/>
      <c r="KWT48" s="195"/>
      <c r="KWU48" s="195"/>
      <c r="KWV48" s="195"/>
      <c r="KWW48" s="195"/>
      <c r="KWX48" s="195"/>
      <c r="KWY48" s="195"/>
      <c r="KWZ48" s="195"/>
      <c r="KXA48" s="195"/>
      <c r="KXB48" s="195"/>
      <c r="KXC48" s="195"/>
      <c r="KXD48" s="195"/>
      <c r="KXE48" s="195"/>
      <c r="KXF48" s="195"/>
      <c r="KXG48" s="195"/>
      <c r="KXH48" s="195"/>
      <c r="KXI48" s="195"/>
      <c r="KXJ48" s="195"/>
      <c r="KXK48" s="195"/>
      <c r="KXL48" s="195"/>
      <c r="KXM48" s="195"/>
      <c r="KXN48" s="195"/>
      <c r="KXO48" s="195"/>
      <c r="KXP48" s="195"/>
      <c r="KXQ48" s="195"/>
      <c r="KXR48" s="195"/>
      <c r="KXS48" s="195"/>
      <c r="KXT48" s="195"/>
      <c r="KXU48" s="195"/>
      <c r="KXV48" s="195"/>
      <c r="KXW48" s="195"/>
      <c r="KXX48" s="195"/>
      <c r="KXY48" s="195"/>
      <c r="KXZ48" s="195"/>
      <c r="KYA48" s="195"/>
      <c r="KYB48" s="195"/>
      <c r="KYC48" s="195"/>
      <c r="KYD48" s="195"/>
      <c r="KYE48" s="195"/>
      <c r="KYF48" s="195"/>
      <c r="KYG48" s="195"/>
      <c r="KYH48" s="195"/>
      <c r="KYI48" s="195"/>
      <c r="KYJ48" s="195"/>
      <c r="KYK48" s="195"/>
      <c r="KYL48" s="195"/>
      <c r="KYM48" s="195"/>
      <c r="KYN48" s="195"/>
      <c r="KYO48" s="195"/>
      <c r="KYP48" s="195"/>
      <c r="KYQ48" s="195"/>
      <c r="KYR48" s="195"/>
      <c r="KYS48" s="195"/>
      <c r="KYT48" s="195"/>
      <c r="KYU48" s="195"/>
      <c r="KYV48" s="195"/>
      <c r="KYW48" s="195"/>
      <c r="KYX48" s="195"/>
      <c r="KYY48" s="195"/>
      <c r="KYZ48" s="195"/>
      <c r="KZA48" s="195"/>
      <c r="KZB48" s="195"/>
      <c r="KZC48" s="195"/>
      <c r="KZD48" s="195"/>
      <c r="KZE48" s="195"/>
      <c r="KZF48" s="195"/>
      <c r="KZG48" s="195"/>
      <c r="KZH48" s="195"/>
      <c r="KZI48" s="195"/>
      <c r="KZJ48" s="195"/>
      <c r="KZK48" s="195"/>
      <c r="KZL48" s="195"/>
      <c r="KZM48" s="195"/>
      <c r="KZN48" s="195"/>
      <c r="KZO48" s="195"/>
      <c r="KZP48" s="195"/>
      <c r="KZQ48" s="195"/>
      <c r="KZR48" s="195"/>
      <c r="KZS48" s="195"/>
      <c r="KZT48" s="195"/>
      <c r="KZU48" s="195"/>
      <c r="KZV48" s="195"/>
      <c r="KZW48" s="195"/>
      <c r="KZX48" s="195"/>
      <c r="KZY48" s="195"/>
      <c r="KZZ48" s="195"/>
      <c r="LAA48" s="195"/>
      <c r="LAB48" s="195"/>
      <c r="LAC48" s="195"/>
      <c r="LAD48" s="195"/>
      <c r="LAE48" s="195"/>
      <c r="LAF48" s="195"/>
      <c r="LAG48" s="195"/>
      <c r="LAH48" s="195"/>
      <c r="LAI48" s="195"/>
      <c r="LAJ48" s="195"/>
      <c r="LAK48" s="195"/>
      <c r="LAL48" s="195"/>
      <c r="LAM48" s="195"/>
      <c r="LAN48" s="195"/>
      <c r="LAO48" s="195"/>
      <c r="LAP48" s="195"/>
      <c r="LAQ48" s="195"/>
      <c r="LAR48" s="195"/>
      <c r="LAS48" s="195"/>
      <c r="LAT48" s="195"/>
      <c r="LAU48" s="195"/>
      <c r="LAV48" s="195"/>
      <c r="LAW48" s="195"/>
      <c r="LAX48" s="195"/>
      <c r="LAY48" s="195"/>
      <c r="LAZ48" s="195"/>
      <c r="LBA48" s="195"/>
      <c r="LBB48" s="195"/>
      <c r="LBC48" s="195"/>
      <c r="LBD48" s="195"/>
      <c r="LBE48" s="195"/>
      <c r="LBF48" s="195"/>
      <c r="LBG48" s="195"/>
      <c r="LBH48" s="195"/>
      <c r="LBI48" s="195"/>
      <c r="LBJ48" s="195"/>
      <c r="LBK48" s="195"/>
      <c r="LBL48" s="195"/>
      <c r="LBM48" s="195"/>
      <c r="LBN48" s="195"/>
      <c r="LBO48" s="195"/>
      <c r="LBP48" s="195"/>
      <c r="LBQ48" s="195"/>
      <c r="LBR48" s="195"/>
      <c r="LBS48" s="195"/>
      <c r="LBT48" s="195"/>
      <c r="LBU48" s="195"/>
      <c r="LBV48" s="195"/>
      <c r="LBW48" s="195"/>
      <c r="LBX48" s="195"/>
      <c r="LBY48" s="195"/>
      <c r="LBZ48" s="195"/>
      <c r="LCA48" s="195"/>
      <c r="LCB48" s="195"/>
      <c r="LCC48" s="195"/>
      <c r="LCD48" s="195"/>
      <c r="LCE48" s="195"/>
      <c r="LCF48" s="195"/>
      <c r="LCG48" s="195"/>
      <c r="LCH48" s="195"/>
      <c r="LCI48" s="195"/>
      <c r="LCJ48" s="195"/>
      <c r="LCK48" s="195"/>
      <c r="LCL48" s="195"/>
      <c r="LCM48" s="195"/>
      <c r="LCN48" s="195"/>
      <c r="LCO48" s="195"/>
      <c r="LCP48" s="195"/>
      <c r="LCQ48" s="195"/>
      <c r="LCR48" s="195"/>
      <c r="LCS48" s="195"/>
      <c r="LCT48" s="195"/>
      <c r="LCU48" s="195"/>
      <c r="LCV48" s="195"/>
      <c r="LCW48" s="195"/>
      <c r="LCX48" s="195"/>
      <c r="LCY48" s="195"/>
      <c r="LCZ48" s="195"/>
      <c r="LDA48" s="195"/>
      <c r="LDB48" s="195"/>
      <c r="LDC48" s="195"/>
      <c r="LDD48" s="195"/>
      <c r="LDE48" s="195"/>
      <c r="LDF48" s="195"/>
      <c r="LDG48" s="195"/>
      <c r="LDH48" s="195"/>
      <c r="LDI48" s="195"/>
      <c r="LDJ48" s="195"/>
      <c r="LDK48" s="195"/>
      <c r="LDL48" s="195"/>
      <c r="LDM48" s="195"/>
      <c r="LDN48" s="195"/>
      <c r="LDO48" s="195"/>
      <c r="LDP48" s="195"/>
      <c r="LDQ48" s="195"/>
      <c r="LDR48" s="195"/>
      <c r="LDS48" s="195"/>
      <c r="LDT48" s="195"/>
      <c r="LDU48" s="195"/>
      <c r="LDV48" s="195"/>
      <c r="LDW48" s="195"/>
      <c r="LDX48" s="195"/>
      <c r="LDY48" s="195"/>
      <c r="LDZ48" s="195"/>
      <c r="LEA48" s="195"/>
      <c r="LEB48" s="195"/>
      <c r="LEC48" s="195"/>
      <c r="LED48" s="195"/>
      <c r="LEE48" s="195"/>
      <c r="LEF48" s="195"/>
      <c r="LEG48" s="195"/>
      <c r="LEH48" s="195"/>
      <c r="LEI48" s="195"/>
      <c r="LEJ48" s="195"/>
      <c r="LEK48" s="195"/>
      <c r="LEL48" s="195"/>
      <c r="LEM48" s="195"/>
      <c r="LEN48" s="195"/>
      <c r="LEO48" s="195"/>
      <c r="LEP48" s="195"/>
      <c r="LEQ48" s="195"/>
      <c r="LER48" s="195"/>
      <c r="LES48" s="195"/>
      <c r="LET48" s="195"/>
      <c r="LEU48" s="195"/>
      <c r="LEV48" s="195"/>
      <c r="LEW48" s="195"/>
      <c r="LEX48" s="195"/>
      <c r="LEY48" s="195"/>
      <c r="LEZ48" s="195"/>
      <c r="LFA48" s="195"/>
      <c r="LFB48" s="195"/>
      <c r="LFC48" s="195"/>
      <c r="LFD48" s="195"/>
      <c r="LFE48" s="195"/>
      <c r="LFF48" s="195"/>
      <c r="LFG48" s="195"/>
      <c r="LFH48" s="195"/>
      <c r="LFI48" s="195"/>
      <c r="LFJ48" s="195"/>
      <c r="LFK48" s="195"/>
      <c r="LFL48" s="195"/>
      <c r="LFM48" s="195"/>
      <c r="LFN48" s="195"/>
      <c r="LFO48" s="195"/>
      <c r="LFP48" s="195"/>
      <c r="LFQ48" s="195"/>
      <c r="LFR48" s="195"/>
      <c r="LFS48" s="195"/>
      <c r="LFT48" s="195"/>
      <c r="LFU48" s="195"/>
      <c r="LFV48" s="195"/>
      <c r="LFW48" s="195"/>
      <c r="LFX48" s="195"/>
      <c r="LFY48" s="195"/>
      <c r="LFZ48" s="195"/>
      <c r="LGA48" s="195"/>
      <c r="LGB48" s="195"/>
      <c r="LGC48" s="195"/>
      <c r="LGD48" s="195"/>
      <c r="LGE48" s="195"/>
      <c r="LGF48" s="195"/>
      <c r="LGG48" s="195"/>
      <c r="LGH48" s="195"/>
      <c r="LGI48" s="195"/>
      <c r="LGJ48" s="195"/>
      <c r="LGK48" s="195"/>
      <c r="LGL48" s="195"/>
      <c r="LGM48" s="195"/>
      <c r="LGN48" s="195"/>
      <c r="LGO48" s="195"/>
      <c r="LGP48" s="195"/>
      <c r="LGQ48" s="195"/>
      <c r="LGR48" s="195"/>
      <c r="LGS48" s="195"/>
      <c r="LGT48" s="195"/>
      <c r="LGU48" s="195"/>
      <c r="LGV48" s="195"/>
      <c r="LGW48" s="195"/>
      <c r="LGX48" s="195"/>
      <c r="LGY48" s="195"/>
      <c r="LGZ48" s="195"/>
      <c r="LHA48" s="195"/>
      <c r="LHB48" s="195"/>
      <c r="LHC48" s="195"/>
      <c r="LHD48" s="195"/>
      <c r="LHE48" s="195"/>
      <c r="LHF48" s="195"/>
      <c r="LHG48" s="195"/>
      <c r="LHH48" s="195"/>
      <c r="LHI48" s="195"/>
      <c r="LHJ48" s="195"/>
      <c r="LHK48" s="195"/>
      <c r="LHL48" s="195"/>
      <c r="LHM48" s="195"/>
      <c r="LHN48" s="195"/>
      <c r="LHO48" s="195"/>
      <c r="LHP48" s="195"/>
      <c r="LHQ48" s="195"/>
      <c r="LHR48" s="195"/>
      <c r="LHS48" s="195"/>
      <c r="LHT48" s="195"/>
      <c r="LHU48" s="195"/>
      <c r="LHV48" s="195"/>
      <c r="LHW48" s="195"/>
      <c r="LHX48" s="195"/>
      <c r="LHY48" s="195"/>
      <c r="LHZ48" s="195"/>
      <c r="LIA48" s="195"/>
      <c r="LIB48" s="195"/>
      <c r="LIC48" s="195"/>
      <c r="LID48" s="195"/>
      <c r="LIE48" s="195"/>
      <c r="LIF48" s="195"/>
      <c r="LIG48" s="195"/>
      <c r="LIH48" s="195"/>
      <c r="LII48" s="195"/>
      <c r="LIJ48" s="195"/>
      <c r="LIK48" s="195"/>
      <c r="LIL48" s="195"/>
      <c r="LIM48" s="195"/>
      <c r="LIN48" s="195"/>
      <c r="LIO48" s="195"/>
      <c r="LIP48" s="195"/>
      <c r="LIQ48" s="195"/>
      <c r="LIR48" s="195"/>
      <c r="LIS48" s="195"/>
      <c r="LIT48" s="195"/>
      <c r="LIU48" s="195"/>
      <c r="LIV48" s="195"/>
      <c r="LIW48" s="195"/>
      <c r="LIX48" s="195"/>
      <c r="LIY48" s="195"/>
      <c r="LIZ48" s="195"/>
      <c r="LJA48" s="195"/>
      <c r="LJB48" s="195"/>
      <c r="LJC48" s="195"/>
      <c r="LJD48" s="195"/>
      <c r="LJE48" s="195"/>
      <c r="LJF48" s="195"/>
      <c r="LJG48" s="195"/>
      <c r="LJH48" s="195"/>
      <c r="LJI48" s="195"/>
      <c r="LJJ48" s="195"/>
      <c r="LJK48" s="195"/>
      <c r="LJL48" s="195"/>
      <c r="LJM48" s="195"/>
      <c r="LJN48" s="195"/>
      <c r="LJO48" s="195"/>
      <c r="LJP48" s="195"/>
      <c r="LJQ48" s="195"/>
      <c r="LJR48" s="195"/>
      <c r="LJS48" s="195"/>
      <c r="LJT48" s="195"/>
      <c r="LJU48" s="195"/>
      <c r="LJV48" s="195"/>
      <c r="LJW48" s="195"/>
      <c r="LJX48" s="195"/>
      <c r="LJY48" s="195"/>
      <c r="LJZ48" s="195"/>
      <c r="LKA48" s="195"/>
      <c r="LKB48" s="195"/>
      <c r="LKC48" s="195"/>
      <c r="LKD48" s="195"/>
      <c r="LKE48" s="195"/>
      <c r="LKF48" s="195"/>
      <c r="LKG48" s="195"/>
      <c r="LKH48" s="195"/>
      <c r="LKI48" s="195"/>
      <c r="LKJ48" s="195"/>
      <c r="LKK48" s="195"/>
      <c r="LKL48" s="195"/>
      <c r="LKM48" s="195"/>
      <c r="LKN48" s="195"/>
      <c r="LKO48" s="195"/>
      <c r="LKP48" s="195"/>
      <c r="LKQ48" s="195"/>
      <c r="LKR48" s="195"/>
      <c r="LKS48" s="195"/>
      <c r="LKT48" s="195"/>
      <c r="LKU48" s="195"/>
      <c r="LKV48" s="195"/>
      <c r="LKW48" s="195"/>
      <c r="LKX48" s="195"/>
      <c r="LKY48" s="195"/>
      <c r="LKZ48" s="195"/>
      <c r="LLA48" s="195"/>
      <c r="LLB48" s="195"/>
      <c r="LLC48" s="195"/>
      <c r="LLD48" s="195"/>
      <c r="LLE48" s="195"/>
      <c r="LLF48" s="195"/>
      <c r="LLG48" s="195"/>
      <c r="LLH48" s="195"/>
      <c r="LLI48" s="195"/>
      <c r="LLJ48" s="195"/>
      <c r="LLK48" s="195"/>
      <c r="LLL48" s="195"/>
      <c r="LLM48" s="195"/>
      <c r="LLN48" s="195"/>
      <c r="LLO48" s="195"/>
      <c r="LLP48" s="195"/>
      <c r="LLQ48" s="195"/>
      <c r="LLR48" s="195"/>
      <c r="LLS48" s="195"/>
      <c r="LLT48" s="195"/>
      <c r="LLU48" s="195"/>
      <c r="LLV48" s="195"/>
      <c r="LLW48" s="195"/>
      <c r="LLX48" s="195"/>
      <c r="LLY48" s="195"/>
      <c r="LLZ48" s="195"/>
      <c r="LMA48" s="195"/>
      <c r="LMB48" s="195"/>
      <c r="LMC48" s="195"/>
      <c r="LMD48" s="195"/>
      <c r="LME48" s="195"/>
      <c r="LMF48" s="195"/>
      <c r="LMG48" s="195"/>
      <c r="LMH48" s="195"/>
      <c r="LMI48" s="195"/>
      <c r="LMJ48" s="195"/>
      <c r="LMK48" s="195"/>
      <c r="LML48" s="195"/>
      <c r="LMM48" s="195"/>
      <c r="LMN48" s="195"/>
      <c r="LMO48" s="195"/>
      <c r="LMP48" s="195"/>
      <c r="LMQ48" s="195"/>
      <c r="LMR48" s="195"/>
      <c r="LMS48" s="195"/>
      <c r="LMT48" s="195"/>
      <c r="LMU48" s="195"/>
      <c r="LMV48" s="195"/>
      <c r="LMW48" s="195"/>
      <c r="LMX48" s="195"/>
      <c r="LMY48" s="195"/>
      <c r="LMZ48" s="195"/>
      <c r="LNA48" s="195"/>
      <c r="LNB48" s="195"/>
      <c r="LNC48" s="195"/>
      <c r="LND48" s="195"/>
      <c r="LNE48" s="195"/>
      <c r="LNF48" s="195"/>
      <c r="LNG48" s="195"/>
      <c r="LNH48" s="195"/>
      <c r="LNI48" s="195"/>
      <c r="LNJ48" s="195"/>
      <c r="LNK48" s="195"/>
      <c r="LNL48" s="195"/>
      <c r="LNM48" s="195"/>
      <c r="LNN48" s="195"/>
      <c r="LNO48" s="195"/>
      <c r="LNP48" s="195"/>
      <c r="LNQ48" s="195"/>
      <c r="LNR48" s="195"/>
      <c r="LNS48" s="195"/>
      <c r="LNT48" s="195"/>
      <c r="LNU48" s="195"/>
      <c r="LNV48" s="195"/>
      <c r="LNW48" s="195"/>
      <c r="LNX48" s="195"/>
      <c r="LNY48" s="195"/>
      <c r="LNZ48" s="195"/>
      <c r="LOA48" s="195"/>
      <c r="LOB48" s="195"/>
      <c r="LOC48" s="195"/>
      <c r="LOD48" s="195"/>
      <c r="LOE48" s="195"/>
      <c r="LOF48" s="195"/>
      <c r="LOG48" s="195"/>
      <c r="LOH48" s="195"/>
      <c r="LOI48" s="195"/>
      <c r="LOJ48" s="195"/>
      <c r="LOK48" s="195"/>
      <c r="LOL48" s="195"/>
      <c r="LOM48" s="195"/>
      <c r="LON48" s="195"/>
      <c r="LOO48" s="195"/>
      <c r="LOP48" s="195"/>
      <c r="LOQ48" s="195"/>
      <c r="LOR48" s="195"/>
      <c r="LOS48" s="195"/>
      <c r="LOT48" s="195"/>
      <c r="LOU48" s="195"/>
      <c r="LOV48" s="195"/>
      <c r="LOW48" s="195"/>
      <c r="LOX48" s="195"/>
      <c r="LOY48" s="195"/>
      <c r="LOZ48" s="195"/>
      <c r="LPA48" s="195"/>
      <c r="LPB48" s="195"/>
      <c r="LPC48" s="195"/>
      <c r="LPD48" s="195"/>
      <c r="LPE48" s="195"/>
      <c r="LPF48" s="195"/>
      <c r="LPG48" s="195"/>
      <c r="LPH48" s="195"/>
      <c r="LPI48" s="195"/>
      <c r="LPJ48" s="195"/>
      <c r="LPK48" s="195"/>
      <c r="LPL48" s="195"/>
      <c r="LPM48" s="195"/>
      <c r="LPN48" s="195"/>
      <c r="LPO48" s="195"/>
      <c r="LPP48" s="195"/>
      <c r="LPQ48" s="195"/>
      <c r="LPR48" s="195"/>
      <c r="LPS48" s="195"/>
      <c r="LPT48" s="195"/>
      <c r="LPU48" s="195"/>
      <c r="LPV48" s="195"/>
      <c r="LPW48" s="195"/>
      <c r="LPX48" s="195"/>
      <c r="LPY48" s="195"/>
      <c r="LPZ48" s="195"/>
      <c r="LQA48" s="195"/>
      <c r="LQB48" s="195"/>
      <c r="LQC48" s="195"/>
      <c r="LQD48" s="195"/>
      <c r="LQE48" s="195"/>
      <c r="LQF48" s="195"/>
      <c r="LQG48" s="195"/>
      <c r="LQH48" s="195"/>
      <c r="LQI48" s="195"/>
      <c r="LQJ48" s="195"/>
      <c r="LQK48" s="195"/>
      <c r="LQL48" s="195"/>
      <c r="LQM48" s="195"/>
      <c r="LQN48" s="195"/>
      <c r="LQO48" s="195"/>
      <c r="LQP48" s="195"/>
      <c r="LQQ48" s="195"/>
      <c r="LQR48" s="195"/>
      <c r="LQS48" s="195"/>
      <c r="LQT48" s="195"/>
      <c r="LQU48" s="195"/>
      <c r="LQV48" s="195"/>
      <c r="LQW48" s="195"/>
      <c r="LQX48" s="195"/>
      <c r="LQY48" s="195"/>
      <c r="LQZ48" s="195"/>
      <c r="LRA48" s="195"/>
      <c r="LRB48" s="195"/>
      <c r="LRC48" s="195"/>
      <c r="LRD48" s="195"/>
      <c r="LRE48" s="195"/>
      <c r="LRF48" s="195"/>
      <c r="LRG48" s="195"/>
      <c r="LRH48" s="195"/>
      <c r="LRI48" s="195"/>
      <c r="LRJ48" s="195"/>
      <c r="LRK48" s="195"/>
      <c r="LRL48" s="195"/>
      <c r="LRM48" s="195"/>
      <c r="LRN48" s="195"/>
      <c r="LRO48" s="195"/>
      <c r="LRP48" s="195"/>
      <c r="LRQ48" s="195"/>
      <c r="LRR48" s="195"/>
      <c r="LRS48" s="195"/>
      <c r="LRT48" s="195"/>
      <c r="LRU48" s="195"/>
      <c r="LRV48" s="195"/>
      <c r="LRW48" s="195"/>
      <c r="LRX48" s="195"/>
      <c r="LRY48" s="195"/>
      <c r="LRZ48" s="195"/>
      <c r="LSA48" s="195"/>
      <c r="LSB48" s="195"/>
      <c r="LSC48" s="195"/>
      <c r="LSD48" s="195"/>
      <c r="LSE48" s="195"/>
      <c r="LSF48" s="195"/>
      <c r="LSG48" s="195"/>
      <c r="LSH48" s="195"/>
      <c r="LSI48" s="195"/>
      <c r="LSJ48" s="195"/>
      <c r="LSK48" s="195"/>
      <c r="LSL48" s="195"/>
      <c r="LSM48" s="195"/>
      <c r="LSN48" s="195"/>
      <c r="LSO48" s="195"/>
      <c r="LSP48" s="195"/>
      <c r="LSQ48" s="195"/>
      <c r="LSR48" s="195"/>
      <c r="LSS48" s="195"/>
      <c r="LST48" s="195"/>
      <c r="LSU48" s="195"/>
      <c r="LSV48" s="195"/>
      <c r="LSW48" s="195"/>
      <c r="LSX48" s="195"/>
      <c r="LSY48" s="195"/>
      <c r="LSZ48" s="195"/>
      <c r="LTA48" s="195"/>
      <c r="LTB48" s="195"/>
      <c r="LTC48" s="195"/>
      <c r="LTD48" s="195"/>
      <c r="LTE48" s="195"/>
      <c r="LTF48" s="195"/>
      <c r="LTG48" s="195"/>
      <c r="LTH48" s="195"/>
      <c r="LTI48" s="195"/>
      <c r="LTJ48" s="195"/>
      <c r="LTK48" s="195"/>
      <c r="LTL48" s="195"/>
      <c r="LTM48" s="195"/>
      <c r="LTN48" s="195"/>
      <c r="LTO48" s="195"/>
      <c r="LTP48" s="195"/>
      <c r="LTQ48" s="195"/>
      <c r="LTR48" s="195"/>
      <c r="LTS48" s="195"/>
      <c r="LTT48" s="195"/>
      <c r="LTU48" s="195"/>
      <c r="LTV48" s="195"/>
      <c r="LTW48" s="195"/>
      <c r="LTX48" s="195"/>
      <c r="LTY48" s="195"/>
      <c r="LTZ48" s="195"/>
      <c r="LUA48" s="195"/>
      <c r="LUB48" s="195"/>
      <c r="LUC48" s="195"/>
      <c r="LUD48" s="195"/>
      <c r="LUE48" s="195"/>
      <c r="LUF48" s="195"/>
      <c r="LUG48" s="195"/>
      <c r="LUH48" s="195"/>
      <c r="LUI48" s="195"/>
      <c r="LUJ48" s="195"/>
      <c r="LUK48" s="195"/>
      <c r="LUL48" s="195"/>
      <c r="LUM48" s="195"/>
      <c r="LUN48" s="195"/>
      <c r="LUO48" s="195"/>
      <c r="LUP48" s="195"/>
      <c r="LUQ48" s="195"/>
      <c r="LUR48" s="195"/>
      <c r="LUS48" s="195"/>
      <c r="LUT48" s="195"/>
      <c r="LUU48" s="195"/>
      <c r="LUV48" s="195"/>
      <c r="LUW48" s="195"/>
      <c r="LUX48" s="195"/>
      <c r="LUY48" s="195"/>
      <c r="LUZ48" s="195"/>
      <c r="LVA48" s="195"/>
      <c r="LVB48" s="195"/>
      <c r="LVC48" s="195"/>
      <c r="LVD48" s="195"/>
      <c r="LVE48" s="195"/>
      <c r="LVF48" s="195"/>
      <c r="LVG48" s="195"/>
      <c r="LVH48" s="195"/>
      <c r="LVI48" s="195"/>
      <c r="LVJ48" s="195"/>
      <c r="LVK48" s="195"/>
      <c r="LVL48" s="195"/>
      <c r="LVM48" s="195"/>
      <c r="LVN48" s="195"/>
      <c r="LVO48" s="195"/>
      <c r="LVP48" s="195"/>
      <c r="LVQ48" s="195"/>
      <c r="LVR48" s="195"/>
      <c r="LVS48" s="195"/>
      <c r="LVT48" s="195"/>
      <c r="LVU48" s="195"/>
      <c r="LVV48" s="195"/>
      <c r="LVW48" s="195"/>
      <c r="LVX48" s="195"/>
      <c r="LVY48" s="195"/>
      <c r="LVZ48" s="195"/>
      <c r="LWA48" s="195"/>
      <c r="LWB48" s="195"/>
      <c r="LWC48" s="195"/>
      <c r="LWD48" s="195"/>
      <c r="LWE48" s="195"/>
      <c r="LWF48" s="195"/>
      <c r="LWG48" s="195"/>
      <c r="LWH48" s="195"/>
      <c r="LWI48" s="195"/>
      <c r="LWJ48" s="195"/>
      <c r="LWK48" s="195"/>
      <c r="LWL48" s="195"/>
      <c r="LWM48" s="195"/>
      <c r="LWN48" s="195"/>
      <c r="LWO48" s="195"/>
      <c r="LWP48" s="195"/>
      <c r="LWQ48" s="195"/>
      <c r="LWR48" s="195"/>
      <c r="LWS48" s="195"/>
      <c r="LWT48" s="195"/>
      <c r="LWU48" s="195"/>
      <c r="LWV48" s="195"/>
      <c r="LWW48" s="195"/>
      <c r="LWX48" s="195"/>
      <c r="LWY48" s="195"/>
      <c r="LWZ48" s="195"/>
      <c r="LXA48" s="195"/>
      <c r="LXB48" s="195"/>
      <c r="LXC48" s="195"/>
      <c r="LXD48" s="195"/>
      <c r="LXE48" s="195"/>
      <c r="LXF48" s="195"/>
      <c r="LXG48" s="195"/>
      <c r="LXH48" s="195"/>
      <c r="LXI48" s="195"/>
      <c r="LXJ48" s="195"/>
      <c r="LXK48" s="195"/>
      <c r="LXL48" s="195"/>
      <c r="LXM48" s="195"/>
      <c r="LXN48" s="195"/>
      <c r="LXO48" s="195"/>
      <c r="LXP48" s="195"/>
      <c r="LXQ48" s="195"/>
      <c r="LXR48" s="195"/>
      <c r="LXS48" s="195"/>
      <c r="LXT48" s="195"/>
      <c r="LXU48" s="195"/>
      <c r="LXV48" s="195"/>
      <c r="LXW48" s="195"/>
      <c r="LXX48" s="195"/>
      <c r="LXY48" s="195"/>
      <c r="LXZ48" s="195"/>
      <c r="LYA48" s="195"/>
      <c r="LYB48" s="195"/>
      <c r="LYC48" s="195"/>
      <c r="LYD48" s="195"/>
      <c r="LYE48" s="195"/>
      <c r="LYF48" s="195"/>
      <c r="LYG48" s="195"/>
      <c r="LYH48" s="195"/>
      <c r="LYI48" s="195"/>
      <c r="LYJ48" s="195"/>
      <c r="LYK48" s="195"/>
      <c r="LYL48" s="195"/>
      <c r="LYM48" s="195"/>
      <c r="LYN48" s="195"/>
      <c r="LYO48" s="195"/>
      <c r="LYP48" s="195"/>
      <c r="LYQ48" s="195"/>
      <c r="LYR48" s="195"/>
      <c r="LYS48" s="195"/>
      <c r="LYT48" s="195"/>
      <c r="LYU48" s="195"/>
      <c r="LYV48" s="195"/>
      <c r="LYW48" s="195"/>
      <c r="LYX48" s="195"/>
      <c r="LYY48" s="195"/>
      <c r="LYZ48" s="195"/>
      <c r="LZA48" s="195"/>
      <c r="LZB48" s="195"/>
      <c r="LZC48" s="195"/>
      <c r="LZD48" s="195"/>
      <c r="LZE48" s="195"/>
      <c r="LZF48" s="195"/>
      <c r="LZG48" s="195"/>
      <c r="LZH48" s="195"/>
      <c r="LZI48" s="195"/>
      <c r="LZJ48" s="195"/>
      <c r="LZK48" s="195"/>
      <c r="LZL48" s="195"/>
      <c r="LZM48" s="195"/>
      <c r="LZN48" s="195"/>
      <c r="LZO48" s="195"/>
      <c r="LZP48" s="195"/>
      <c r="LZQ48" s="195"/>
      <c r="LZR48" s="195"/>
      <c r="LZS48" s="195"/>
      <c r="LZT48" s="195"/>
      <c r="LZU48" s="195"/>
      <c r="LZV48" s="195"/>
      <c r="LZW48" s="195"/>
      <c r="LZX48" s="195"/>
      <c r="LZY48" s="195"/>
      <c r="LZZ48" s="195"/>
      <c r="MAA48" s="195"/>
      <c r="MAB48" s="195"/>
      <c r="MAC48" s="195"/>
      <c r="MAD48" s="195"/>
      <c r="MAE48" s="195"/>
      <c r="MAF48" s="195"/>
      <c r="MAG48" s="195"/>
      <c r="MAH48" s="195"/>
      <c r="MAI48" s="195"/>
      <c r="MAJ48" s="195"/>
      <c r="MAK48" s="195"/>
      <c r="MAL48" s="195"/>
      <c r="MAM48" s="195"/>
      <c r="MAN48" s="195"/>
      <c r="MAO48" s="195"/>
      <c r="MAP48" s="195"/>
      <c r="MAQ48" s="195"/>
      <c r="MAR48" s="195"/>
      <c r="MAS48" s="195"/>
      <c r="MAT48" s="195"/>
      <c r="MAU48" s="195"/>
      <c r="MAV48" s="195"/>
      <c r="MAW48" s="195"/>
      <c r="MAX48" s="195"/>
      <c r="MAY48" s="195"/>
      <c r="MAZ48" s="195"/>
      <c r="MBA48" s="195"/>
      <c r="MBB48" s="195"/>
      <c r="MBC48" s="195"/>
      <c r="MBD48" s="195"/>
      <c r="MBE48" s="195"/>
      <c r="MBF48" s="195"/>
      <c r="MBG48" s="195"/>
      <c r="MBH48" s="195"/>
      <c r="MBI48" s="195"/>
      <c r="MBJ48" s="195"/>
      <c r="MBK48" s="195"/>
      <c r="MBL48" s="195"/>
      <c r="MBM48" s="195"/>
      <c r="MBN48" s="195"/>
      <c r="MBO48" s="195"/>
      <c r="MBP48" s="195"/>
      <c r="MBQ48" s="195"/>
      <c r="MBR48" s="195"/>
      <c r="MBS48" s="195"/>
      <c r="MBT48" s="195"/>
      <c r="MBU48" s="195"/>
      <c r="MBV48" s="195"/>
      <c r="MBW48" s="195"/>
      <c r="MBX48" s="195"/>
      <c r="MBY48" s="195"/>
      <c r="MBZ48" s="195"/>
      <c r="MCA48" s="195"/>
      <c r="MCB48" s="195"/>
      <c r="MCC48" s="195"/>
      <c r="MCD48" s="195"/>
      <c r="MCE48" s="195"/>
      <c r="MCF48" s="195"/>
      <c r="MCG48" s="195"/>
      <c r="MCH48" s="195"/>
      <c r="MCI48" s="195"/>
      <c r="MCJ48" s="195"/>
      <c r="MCK48" s="195"/>
      <c r="MCL48" s="195"/>
      <c r="MCM48" s="195"/>
      <c r="MCN48" s="195"/>
      <c r="MCO48" s="195"/>
      <c r="MCP48" s="195"/>
      <c r="MCQ48" s="195"/>
      <c r="MCR48" s="195"/>
      <c r="MCS48" s="195"/>
      <c r="MCT48" s="195"/>
      <c r="MCU48" s="195"/>
      <c r="MCV48" s="195"/>
      <c r="MCW48" s="195"/>
      <c r="MCX48" s="195"/>
      <c r="MCY48" s="195"/>
      <c r="MCZ48" s="195"/>
      <c r="MDA48" s="195"/>
      <c r="MDB48" s="195"/>
      <c r="MDC48" s="195"/>
      <c r="MDD48" s="195"/>
      <c r="MDE48" s="195"/>
      <c r="MDF48" s="195"/>
      <c r="MDG48" s="195"/>
      <c r="MDH48" s="195"/>
      <c r="MDI48" s="195"/>
      <c r="MDJ48" s="195"/>
      <c r="MDK48" s="195"/>
      <c r="MDL48" s="195"/>
      <c r="MDM48" s="195"/>
      <c r="MDN48" s="195"/>
      <c r="MDO48" s="195"/>
      <c r="MDP48" s="195"/>
      <c r="MDQ48" s="195"/>
      <c r="MDR48" s="195"/>
      <c r="MDS48" s="195"/>
      <c r="MDT48" s="195"/>
      <c r="MDU48" s="195"/>
      <c r="MDV48" s="195"/>
      <c r="MDW48" s="195"/>
      <c r="MDX48" s="195"/>
      <c r="MDY48" s="195"/>
      <c r="MDZ48" s="195"/>
      <c r="MEA48" s="195"/>
      <c r="MEB48" s="195"/>
      <c r="MEC48" s="195"/>
      <c r="MED48" s="195"/>
      <c r="MEE48" s="195"/>
      <c r="MEF48" s="195"/>
      <c r="MEG48" s="195"/>
      <c r="MEH48" s="195"/>
      <c r="MEI48" s="195"/>
      <c r="MEJ48" s="195"/>
      <c r="MEK48" s="195"/>
      <c r="MEL48" s="195"/>
      <c r="MEM48" s="195"/>
      <c r="MEN48" s="195"/>
      <c r="MEO48" s="195"/>
      <c r="MEP48" s="195"/>
      <c r="MEQ48" s="195"/>
      <c r="MER48" s="195"/>
      <c r="MES48" s="195"/>
      <c r="MET48" s="195"/>
      <c r="MEU48" s="195"/>
      <c r="MEV48" s="195"/>
      <c r="MEW48" s="195"/>
      <c r="MEX48" s="195"/>
      <c r="MEY48" s="195"/>
      <c r="MEZ48" s="195"/>
      <c r="MFA48" s="195"/>
      <c r="MFB48" s="195"/>
      <c r="MFC48" s="195"/>
      <c r="MFD48" s="195"/>
      <c r="MFE48" s="195"/>
      <c r="MFF48" s="195"/>
      <c r="MFG48" s="195"/>
      <c r="MFH48" s="195"/>
      <c r="MFI48" s="195"/>
      <c r="MFJ48" s="195"/>
      <c r="MFK48" s="195"/>
      <c r="MFL48" s="195"/>
      <c r="MFM48" s="195"/>
      <c r="MFN48" s="195"/>
      <c r="MFO48" s="195"/>
      <c r="MFP48" s="195"/>
      <c r="MFQ48" s="195"/>
      <c r="MFR48" s="195"/>
      <c r="MFS48" s="195"/>
      <c r="MFT48" s="195"/>
      <c r="MFU48" s="195"/>
      <c r="MFV48" s="195"/>
      <c r="MFW48" s="195"/>
      <c r="MFX48" s="195"/>
      <c r="MFY48" s="195"/>
      <c r="MFZ48" s="195"/>
      <c r="MGA48" s="195"/>
      <c r="MGB48" s="195"/>
      <c r="MGC48" s="195"/>
      <c r="MGD48" s="195"/>
      <c r="MGE48" s="195"/>
      <c r="MGF48" s="195"/>
      <c r="MGG48" s="195"/>
      <c r="MGH48" s="195"/>
      <c r="MGI48" s="195"/>
      <c r="MGJ48" s="195"/>
      <c r="MGK48" s="195"/>
      <c r="MGL48" s="195"/>
      <c r="MGM48" s="195"/>
      <c r="MGN48" s="195"/>
      <c r="MGO48" s="195"/>
      <c r="MGP48" s="195"/>
      <c r="MGQ48" s="195"/>
      <c r="MGR48" s="195"/>
      <c r="MGS48" s="195"/>
      <c r="MGT48" s="195"/>
      <c r="MGU48" s="195"/>
      <c r="MGV48" s="195"/>
      <c r="MGW48" s="195"/>
      <c r="MGX48" s="195"/>
      <c r="MGY48" s="195"/>
      <c r="MGZ48" s="195"/>
      <c r="MHA48" s="195"/>
      <c r="MHB48" s="195"/>
      <c r="MHC48" s="195"/>
      <c r="MHD48" s="195"/>
      <c r="MHE48" s="195"/>
      <c r="MHF48" s="195"/>
      <c r="MHG48" s="195"/>
      <c r="MHH48" s="195"/>
      <c r="MHI48" s="195"/>
      <c r="MHJ48" s="195"/>
      <c r="MHK48" s="195"/>
      <c r="MHL48" s="195"/>
      <c r="MHM48" s="195"/>
      <c r="MHN48" s="195"/>
      <c r="MHO48" s="195"/>
      <c r="MHP48" s="195"/>
      <c r="MHQ48" s="195"/>
      <c r="MHR48" s="195"/>
      <c r="MHS48" s="195"/>
      <c r="MHT48" s="195"/>
      <c r="MHU48" s="195"/>
      <c r="MHV48" s="195"/>
      <c r="MHW48" s="195"/>
      <c r="MHX48" s="195"/>
      <c r="MHY48" s="195"/>
      <c r="MHZ48" s="195"/>
      <c r="MIA48" s="195"/>
      <c r="MIB48" s="195"/>
      <c r="MIC48" s="195"/>
      <c r="MID48" s="195"/>
      <c r="MIE48" s="195"/>
      <c r="MIF48" s="195"/>
      <c r="MIG48" s="195"/>
      <c r="MIH48" s="195"/>
      <c r="MII48" s="195"/>
      <c r="MIJ48" s="195"/>
      <c r="MIK48" s="195"/>
      <c r="MIL48" s="195"/>
      <c r="MIM48" s="195"/>
      <c r="MIN48" s="195"/>
      <c r="MIO48" s="195"/>
      <c r="MIP48" s="195"/>
      <c r="MIQ48" s="195"/>
      <c r="MIR48" s="195"/>
      <c r="MIS48" s="195"/>
      <c r="MIT48" s="195"/>
      <c r="MIU48" s="195"/>
      <c r="MIV48" s="195"/>
      <c r="MIW48" s="195"/>
      <c r="MIX48" s="195"/>
      <c r="MIY48" s="195"/>
      <c r="MIZ48" s="195"/>
      <c r="MJA48" s="195"/>
      <c r="MJB48" s="195"/>
      <c r="MJC48" s="195"/>
      <c r="MJD48" s="195"/>
      <c r="MJE48" s="195"/>
      <c r="MJF48" s="195"/>
      <c r="MJG48" s="195"/>
      <c r="MJH48" s="195"/>
      <c r="MJI48" s="195"/>
      <c r="MJJ48" s="195"/>
      <c r="MJK48" s="195"/>
      <c r="MJL48" s="195"/>
      <c r="MJM48" s="195"/>
      <c r="MJN48" s="195"/>
      <c r="MJO48" s="195"/>
      <c r="MJP48" s="195"/>
      <c r="MJQ48" s="195"/>
      <c r="MJR48" s="195"/>
      <c r="MJS48" s="195"/>
      <c r="MJT48" s="195"/>
      <c r="MJU48" s="195"/>
      <c r="MJV48" s="195"/>
      <c r="MJW48" s="195"/>
      <c r="MJX48" s="195"/>
      <c r="MJY48" s="195"/>
      <c r="MJZ48" s="195"/>
      <c r="MKA48" s="195"/>
      <c r="MKB48" s="195"/>
      <c r="MKC48" s="195"/>
      <c r="MKD48" s="195"/>
      <c r="MKE48" s="195"/>
      <c r="MKF48" s="195"/>
      <c r="MKG48" s="195"/>
      <c r="MKH48" s="195"/>
      <c r="MKI48" s="195"/>
      <c r="MKJ48" s="195"/>
      <c r="MKK48" s="195"/>
      <c r="MKL48" s="195"/>
      <c r="MKM48" s="195"/>
      <c r="MKN48" s="195"/>
      <c r="MKO48" s="195"/>
      <c r="MKP48" s="195"/>
      <c r="MKQ48" s="195"/>
      <c r="MKR48" s="195"/>
      <c r="MKS48" s="195"/>
      <c r="MKT48" s="195"/>
      <c r="MKU48" s="195"/>
      <c r="MKV48" s="195"/>
      <c r="MKW48" s="195"/>
      <c r="MKX48" s="195"/>
      <c r="MKY48" s="195"/>
      <c r="MKZ48" s="195"/>
      <c r="MLA48" s="195"/>
      <c r="MLB48" s="195"/>
      <c r="MLC48" s="195"/>
      <c r="MLD48" s="195"/>
      <c r="MLE48" s="195"/>
      <c r="MLF48" s="195"/>
      <c r="MLG48" s="195"/>
      <c r="MLH48" s="195"/>
      <c r="MLI48" s="195"/>
      <c r="MLJ48" s="195"/>
      <c r="MLK48" s="195"/>
      <c r="MLL48" s="195"/>
      <c r="MLM48" s="195"/>
      <c r="MLN48" s="195"/>
      <c r="MLO48" s="195"/>
      <c r="MLP48" s="195"/>
      <c r="MLQ48" s="195"/>
      <c r="MLR48" s="195"/>
      <c r="MLS48" s="195"/>
      <c r="MLT48" s="195"/>
      <c r="MLU48" s="195"/>
      <c r="MLV48" s="195"/>
      <c r="MLW48" s="195"/>
      <c r="MLX48" s="195"/>
      <c r="MLY48" s="195"/>
      <c r="MLZ48" s="195"/>
      <c r="MMA48" s="195"/>
      <c r="MMB48" s="195"/>
      <c r="MMC48" s="195"/>
      <c r="MMD48" s="195"/>
      <c r="MME48" s="195"/>
      <c r="MMF48" s="195"/>
      <c r="MMG48" s="195"/>
      <c r="MMH48" s="195"/>
      <c r="MMI48" s="195"/>
      <c r="MMJ48" s="195"/>
      <c r="MMK48" s="195"/>
      <c r="MML48" s="195"/>
      <c r="MMM48" s="195"/>
      <c r="MMN48" s="195"/>
      <c r="MMO48" s="195"/>
      <c r="MMP48" s="195"/>
      <c r="MMQ48" s="195"/>
      <c r="MMR48" s="195"/>
      <c r="MMS48" s="195"/>
      <c r="MMT48" s="195"/>
      <c r="MMU48" s="195"/>
      <c r="MMV48" s="195"/>
      <c r="MMW48" s="195"/>
      <c r="MMX48" s="195"/>
      <c r="MMY48" s="195"/>
      <c r="MMZ48" s="195"/>
      <c r="MNA48" s="195"/>
      <c r="MNB48" s="195"/>
      <c r="MNC48" s="195"/>
      <c r="MND48" s="195"/>
      <c r="MNE48" s="195"/>
      <c r="MNF48" s="195"/>
      <c r="MNG48" s="195"/>
      <c r="MNH48" s="195"/>
      <c r="MNI48" s="195"/>
      <c r="MNJ48" s="195"/>
      <c r="MNK48" s="195"/>
      <c r="MNL48" s="195"/>
      <c r="MNM48" s="195"/>
      <c r="MNN48" s="195"/>
      <c r="MNO48" s="195"/>
      <c r="MNP48" s="195"/>
      <c r="MNQ48" s="195"/>
      <c r="MNR48" s="195"/>
      <c r="MNS48" s="195"/>
      <c r="MNT48" s="195"/>
      <c r="MNU48" s="195"/>
      <c r="MNV48" s="195"/>
      <c r="MNW48" s="195"/>
      <c r="MNX48" s="195"/>
      <c r="MNY48" s="195"/>
      <c r="MNZ48" s="195"/>
      <c r="MOA48" s="195"/>
      <c r="MOB48" s="195"/>
      <c r="MOC48" s="195"/>
      <c r="MOD48" s="195"/>
      <c r="MOE48" s="195"/>
      <c r="MOF48" s="195"/>
      <c r="MOG48" s="195"/>
      <c r="MOH48" s="195"/>
      <c r="MOI48" s="195"/>
      <c r="MOJ48" s="195"/>
      <c r="MOK48" s="195"/>
      <c r="MOL48" s="195"/>
      <c r="MOM48" s="195"/>
      <c r="MON48" s="195"/>
      <c r="MOO48" s="195"/>
      <c r="MOP48" s="195"/>
      <c r="MOQ48" s="195"/>
      <c r="MOR48" s="195"/>
      <c r="MOS48" s="195"/>
      <c r="MOT48" s="195"/>
      <c r="MOU48" s="195"/>
      <c r="MOV48" s="195"/>
      <c r="MOW48" s="195"/>
      <c r="MOX48" s="195"/>
      <c r="MOY48" s="195"/>
      <c r="MOZ48" s="195"/>
      <c r="MPA48" s="195"/>
      <c r="MPB48" s="195"/>
      <c r="MPC48" s="195"/>
      <c r="MPD48" s="195"/>
      <c r="MPE48" s="195"/>
      <c r="MPF48" s="195"/>
      <c r="MPG48" s="195"/>
      <c r="MPH48" s="195"/>
      <c r="MPI48" s="195"/>
      <c r="MPJ48" s="195"/>
      <c r="MPK48" s="195"/>
      <c r="MPL48" s="195"/>
      <c r="MPM48" s="195"/>
      <c r="MPN48" s="195"/>
      <c r="MPO48" s="195"/>
      <c r="MPP48" s="195"/>
      <c r="MPQ48" s="195"/>
      <c r="MPR48" s="195"/>
      <c r="MPS48" s="195"/>
      <c r="MPT48" s="195"/>
      <c r="MPU48" s="195"/>
      <c r="MPV48" s="195"/>
      <c r="MPW48" s="195"/>
      <c r="MPX48" s="195"/>
      <c r="MPY48" s="195"/>
      <c r="MPZ48" s="195"/>
      <c r="MQA48" s="195"/>
      <c r="MQB48" s="195"/>
      <c r="MQC48" s="195"/>
      <c r="MQD48" s="195"/>
      <c r="MQE48" s="195"/>
      <c r="MQF48" s="195"/>
      <c r="MQG48" s="195"/>
      <c r="MQH48" s="195"/>
      <c r="MQI48" s="195"/>
      <c r="MQJ48" s="195"/>
      <c r="MQK48" s="195"/>
      <c r="MQL48" s="195"/>
      <c r="MQM48" s="195"/>
      <c r="MQN48" s="195"/>
      <c r="MQO48" s="195"/>
      <c r="MQP48" s="195"/>
      <c r="MQQ48" s="195"/>
      <c r="MQR48" s="195"/>
      <c r="MQS48" s="195"/>
      <c r="MQT48" s="195"/>
      <c r="MQU48" s="195"/>
      <c r="MQV48" s="195"/>
      <c r="MQW48" s="195"/>
      <c r="MQX48" s="195"/>
      <c r="MQY48" s="195"/>
      <c r="MQZ48" s="195"/>
      <c r="MRA48" s="195"/>
      <c r="MRB48" s="195"/>
      <c r="MRC48" s="195"/>
      <c r="MRD48" s="195"/>
      <c r="MRE48" s="195"/>
      <c r="MRF48" s="195"/>
      <c r="MRG48" s="195"/>
      <c r="MRH48" s="195"/>
      <c r="MRI48" s="195"/>
      <c r="MRJ48" s="195"/>
      <c r="MRK48" s="195"/>
      <c r="MRL48" s="195"/>
      <c r="MRM48" s="195"/>
      <c r="MRN48" s="195"/>
      <c r="MRO48" s="195"/>
      <c r="MRP48" s="195"/>
      <c r="MRQ48" s="195"/>
      <c r="MRR48" s="195"/>
      <c r="MRS48" s="195"/>
      <c r="MRT48" s="195"/>
      <c r="MRU48" s="195"/>
      <c r="MRV48" s="195"/>
      <c r="MRW48" s="195"/>
      <c r="MRX48" s="195"/>
      <c r="MRY48" s="195"/>
      <c r="MRZ48" s="195"/>
      <c r="MSA48" s="195"/>
      <c r="MSB48" s="195"/>
      <c r="MSC48" s="195"/>
      <c r="MSD48" s="195"/>
      <c r="MSE48" s="195"/>
      <c r="MSF48" s="195"/>
      <c r="MSG48" s="195"/>
      <c r="MSH48" s="195"/>
      <c r="MSI48" s="195"/>
      <c r="MSJ48" s="195"/>
      <c r="MSK48" s="195"/>
      <c r="MSL48" s="195"/>
      <c r="MSM48" s="195"/>
      <c r="MSN48" s="195"/>
      <c r="MSO48" s="195"/>
      <c r="MSP48" s="195"/>
      <c r="MSQ48" s="195"/>
      <c r="MSR48" s="195"/>
      <c r="MSS48" s="195"/>
      <c r="MST48" s="195"/>
      <c r="MSU48" s="195"/>
      <c r="MSV48" s="195"/>
      <c r="MSW48" s="195"/>
      <c r="MSX48" s="195"/>
      <c r="MSY48" s="195"/>
      <c r="MSZ48" s="195"/>
      <c r="MTA48" s="195"/>
      <c r="MTB48" s="195"/>
      <c r="MTC48" s="195"/>
      <c r="MTD48" s="195"/>
      <c r="MTE48" s="195"/>
      <c r="MTF48" s="195"/>
      <c r="MTG48" s="195"/>
      <c r="MTH48" s="195"/>
      <c r="MTI48" s="195"/>
      <c r="MTJ48" s="195"/>
      <c r="MTK48" s="195"/>
      <c r="MTL48" s="195"/>
      <c r="MTM48" s="195"/>
      <c r="MTN48" s="195"/>
      <c r="MTO48" s="195"/>
      <c r="MTP48" s="195"/>
      <c r="MTQ48" s="195"/>
      <c r="MTR48" s="195"/>
      <c r="MTS48" s="195"/>
      <c r="MTT48" s="195"/>
      <c r="MTU48" s="195"/>
      <c r="MTV48" s="195"/>
      <c r="MTW48" s="195"/>
      <c r="MTX48" s="195"/>
      <c r="MTY48" s="195"/>
      <c r="MTZ48" s="195"/>
      <c r="MUA48" s="195"/>
      <c r="MUB48" s="195"/>
      <c r="MUC48" s="195"/>
      <c r="MUD48" s="195"/>
      <c r="MUE48" s="195"/>
      <c r="MUF48" s="195"/>
      <c r="MUG48" s="195"/>
      <c r="MUH48" s="195"/>
      <c r="MUI48" s="195"/>
      <c r="MUJ48" s="195"/>
      <c r="MUK48" s="195"/>
      <c r="MUL48" s="195"/>
      <c r="MUM48" s="195"/>
      <c r="MUN48" s="195"/>
      <c r="MUO48" s="195"/>
      <c r="MUP48" s="195"/>
      <c r="MUQ48" s="195"/>
      <c r="MUR48" s="195"/>
      <c r="MUS48" s="195"/>
      <c r="MUT48" s="195"/>
      <c r="MUU48" s="195"/>
      <c r="MUV48" s="195"/>
      <c r="MUW48" s="195"/>
      <c r="MUX48" s="195"/>
      <c r="MUY48" s="195"/>
      <c r="MUZ48" s="195"/>
      <c r="MVA48" s="195"/>
      <c r="MVB48" s="195"/>
      <c r="MVC48" s="195"/>
      <c r="MVD48" s="195"/>
      <c r="MVE48" s="195"/>
      <c r="MVF48" s="195"/>
      <c r="MVG48" s="195"/>
      <c r="MVH48" s="195"/>
      <c r="MVI48" s="195"/>
      <c r="MVJ48" s="195"/>
      <c r="MVK48" s="195"/>
      <c r="MVL48" s="195"/>
      <c r="MVM48" s="195"/>
      <c r="MVN48" s="195"/>
      <c r="MVO48" s="195"/>
      <c r="MVP48" s="195"/>
      <c r="MVQ48" s="195"/>
      <c r="MVR48" s="195"/>
      <c r="MVS48" s="195"/>
      <c r="MVT48" s="195"/>
      <c r="MVU48" s="195"/>
      <c r="MVV48" s="195"/>
      <c r="MVW48" s="195"/>
      <c r="MVX48" s="195"/>
      <c r="MVY48" s="195"/>
      <c r="MVZ48" s="195"/>
      <c r="MWA48" s="195"/>
      <c r="MWB48" s="195"/>
      <c r="MWC48" s="195"/>
      <c r="MWD48" s="195"/>
      <c r="MWE48" s="195"/>
      <c r="MWF48" s="195"/>
      <c r="MWG48" s="195"/>
      <c r="MWH48" s="195"/>
      <c r="MWI48" s="195"/>
      <c r="MWJ48" s="195"/>
      <c r="MWK48" s="195"/>
      <c r="MWL48" s="195"/>
      <c r="MWM48" s="195"/>
      <c r="MWN48" s="195"/>
      <c r="MWO48" s="195"/>
      <c r="MWP48" s="195"/>
      <c r="MWQ48" s="195"/>
      <c r="MWR48" s="195"/>
      <c r="MWS48" s="195"/>
      <c r="MWT48" s="195"/>
      <c r="MWU48" s="195"/>
      <c r="MWV48" s="195"/>
      <c r="MWW48" s="195"/>
      <c r="MWX48" s="195"/>
      <c r="MWY48" s="195"/>
      <c r="MWZ48" s="195"/>
      <c r="MXA48" s="195"/>
      <c r="MXB48" s="195"/>
      <c r="MXC48" s="195"/>
      <c r="MXD48" s="195"/>
      <c r="MXE48" s="195"/>
      <c r="MXF48" s="195"/>
      <c r="MXG48" s="195"/>
      <c r="MXH48" s="195"/>
      <c r="MXI48" s="195"/>
      <c r="MXJ48" s="195"/>
      <c r="MXK48" s="195"/>
      <c r="MXL48" s="195"/>
      <c r="MXM48" s="195"/>
      <c r="MXN48" s="195"/>
      <c r="MXO48" s="195"/>
      <c r="MXP48" s="195"/>
      <c r="MXQ48" s="195"/>
      <c r="MXR48" s="195"/>
      <c r="MXS48" s="195"/>
      <c r="MXT48" s="195"/>
      <c r="MXU48" s="195"/>
      <c r="MXV48" s="195"/>
      <c r="MXW48" s="195"/>
      <c r="MXX48" s="195"/>
      <c r="MXY48" s="195"/>
      <c r="MXZ48" s="195"/>
      <c r="MYA48" s="195"/>
      <c r="MYB48" s="195"/>
      <c r="MYC48" s="195"/>
      <c r="MYD48" s="195"/>
      <c r="MYE48" s="195"/>
      <c r="MYF48" s="195"/>
      <c r="MYG48" s="195"/>
      <c r="MYH48" s="195"/>
      <c r="MYI48" s="195"/>
      <c r="MYJ48" s="195"/>
      <c r="MYK48" s="195"/>
      <c r="MYL48" s="195"/>
      <c r="MYM48" s="195"/>
      <c r="MYN48" s="195"/>
      <c r="MYO48" s="195"/>
      <c r="MYP48" s="195"/>
      <c r="MYQ48" s="195"/>
      <c r="MYR48" s="195"/>
      <c r="MYS48" s="195"/>
      <c r="MYT48" s="195"/>
      <c r="MYU48" s="195"/>
      <c r="MYV48" s="195"/>
      <c r="MYW48" s="195"/>
      <c r="MYX48" s="195"/>
      <c r="MYY48" s="195"/>
      <c r="MYZ48" s="195"/>
      <c r="MZA48" s="195"/>
      <c r="MZB48" s="195"/>
      <c r="MZC48" s="195"/>
      <c r="MZD48" s="195"/>
      <c r="MZE48" s="195"/>
      <c r="MZF48" s="195"/>
      <c r="MZG48" s="195"/>
      <c r="MZH48" s="195"/>
      <c r="MZI48" s="195"/>
      <c r="MZJ48" s="195"/>
      <c r="MZK48" s="195"/>
      <c r="MZL48" s="195"/>
      <c r="MZM48" s="195"/>
      <c r="MZN48" s="195"/>
      <c r="MZO48" s="195"/>
      <c r="MZP48" s="195"/>
      <c r="MZQ48" s="195"/>
      <c r="MZR48" s="195"/>
      <c r="MZS48" s="195"/>
      <c r="MZT48" s="195"/>
      <c r="MZU48" s="195"/>
      <c r="MZV48" s="195"/>
      <c r="MZW48" s="195"/>
      <c r="MZX48" s="195"/>
      <c r="MZY48" s="195"/>
      <c r="MZZ48" s="195"/>
      <c r="NAA48" s="195"/>
      <c r="NAB48" s="195"/>
      <c r="NAC48" s="195"/>
      <c r="NAD48" s="195"/>
      <c r="NAE48" s="195"/>
      <c r="NAF48" s="195"/>
      <c r="NAG48" s="195"/>
      <c r="NAH48" s="195"/>
      <c r="NAI48" s="195"/>
      <c r="NAJ48" s="195"/>
      <c r="NAK48" s="195"/>
      <c r="NAL48" s="195"/>
      <c r="NAM48" s="195"/>
      <c r="NAN48" s="195"/>
      <c r="NAO48" s="195"/>
      <c r="NAP48" s="195"/>
      <c r="NAQ48" s="195"/>
      <c r="NAR48" s="195"/>
      <c r="NAS48" s="195"/>
      <c r="NAT48" s="195"/>
      <c r="NAU48" s="195"/>
      <c r="NAV48" s="195"/>
      <c r="NAW48" s="195"/>
      <c r="NAX48" s="195"/>
      <c r="NAY48" s="195"/>
      <c r="NAZ48" s="195"/>
      <c r="NBA48" s="195"/>
      <c r="NBB48" s="195"/>
      <c r="NBC48" s="195"/>
      <c r="NBD48" s="195"/>
      <c r="NBE48" s="195"/>
      <c r="NBF48" s="195"/>
      <c r="NBG48" s="195"/>
      <c r="NBH48" s="195"/>
      <c r="NBI48" s="195"/>
      <c r="NBJ48" s="195"/>
      <c r="NBK48" s="195"/>
      <c r="NBL48" s="195"/>
      <c r="NBM48" s="195"/>
      <c r="NBN48" s="195"/>
      <c r="NBO48" s="195"/>
      <c r="NBP48" s="195"/>
      <c r="NBQ48" s="195"/>
      <c r="NBR48" s="195"/>
      <c r="NBS48" s="195"/>
      <c r="NBT48" s="195"/>
      <c r="NBU48" s="195"/>
      <c r="NBV48" s="195"/>
      <c r="NBW48" s="195"/>
      <c r="NBX48" s="195"/>
      <c r="NBY48" s="195"/>
      <c r="NBZ48" s="195"/>
      <c r="NCA48" s="195"/>
      <c r="NCB48" s="195"/>
      <c r="NCC48" s="195"/>
      <c r="NCD48" s="195"/>
      <c r="NCE48" s="195"/>
      <c r="NCF48" s="195"/>
      <c r="NCG48" s="195"/>
      <c r="NCH48" s="195"/>
      <c r="NCI48" s="195"/>
      <c r="NCJ48" s="195"/>
      <c r="NCK48" s="195"/>
      <c r="NCL48" s="195"/>
      <c r="NCM48" s="195"/>
      <c r="NCN48" s="195"/>
      <c r="NCO48" s="195"/>
      <c r="NCP48" s="195"/>
      <c r="NCQ48" s="195"/>
      <c r="NCR48" s="195"/>
      <c r="NCS48" s="195"/>
      <c r="NCT48" s="195"/>
      <c r="NCU48" s="195"/>
      <c r="NCV48" s="195"/>
      <c r="NCW48" s="195"/>
      <c r="NCX48" s="195"/>
      <c r="NCY48" s="195"/>
      <c r="NCZ48" s="195"/>
      <c r="NDA48" s="195"/>
      <c r="NDB48" s="195"/>
      <c r="NDC48" s="195"/>
      <c r="NDD48" s="195"/>
      <c r="NDE48" s="195"/>
      <c r="NDF48" s="195"/>
      <c r="NDG48" s="195"/>
      <c r="NDH48" s="195"/>
      <c r="NDI48" s="195"/>
      <c r="NDJ48" s="195"/>
      <c r="NDK48" s="195"/>
      <c r="NDL48" s="195"/>
      <c r="NDM48" s="195"/>
      <c r="NDN48" s="195"/>
      <c r="NDO48" s="195"/>
      <c r="NDP48" s="195"/>
      <c r="NDQ48" s="195"/>
      <c r="NDR48" s="195"/>
      <c r="NDS48" s="195"/>
      <c r="NDT48" s="195"/>
      <c r="NDU48" s="195"/>
      <c r="NDV48" s="195"/>
      <c r="NDW48" s="195"/>
      <c r="NDX48" s="195"/>
      <c r="NDY48" s="195"/>
      <c r="NDZ48" s="195"/>
      <c r="NEA48" s="195"/>
      <c r="NEB48" s="195"/>
      <c r="NEC48" s="195"/>
      <c r="NED48" s="195"/>
      <c r="NEE48" s="195"/>
      <c r="NEF48" s="195"/>
      <c r="NEG48" s="195"/>
      <c r="NEH48" s="195"/>
      <c r="NEI48" s="195"/>
      <c r="NEJ48" s="195"/>
      <c r="NEK48" s="195"/>
      <c r="NEL48" s="195"/>
      <c r="NEM48" s="195"/>
      <c r="NEN48" s="195"/>
      <c r="NEO48" s="195"/>
      <c r="NEP48" s="195"/>
      <c r="NEQ48" s="195"/>
      <c r="NER48" s="195"/>
      <c r="NES48" s="195"/>
      <c r="NET48" s="195"/>
      <c r="NEU48" s="195"/>
      <c r="NEV48" s="195"/>
      <c r="NEW48" s="195"/>
      <c r="NEX48" s="195"/>
      <c r="NEY48" s="195"/>
      <c r="NEZ48" s="195"/>
      <c r="NFA48" s="195"/>
      <c r="NFB48" s="195"/>
      <c r="NFC48" s="195"/>
      <c r="NFD48" s="195"/>
      <c r="NFE48" s="195"/>
      <c r="NFF48" s="195"/>
      <c r="NFG48" s="195"/>
      <c r="NFH48" s="195"/>
      <c r="NFI48" s="195"/>
      <c r="NFJ48" s="195"/>
      <c r="NFK48" s="195"/>
      <c r="NFL48" s="195"/>
      <c r="NFM48" s="195"/>
      <c r="NFN48" s="195"/>
      <c r="NFO48" s="195"/>
      <c r="NFP48" s="195"/>
      <c r="NFQ48" s="195"/>
      <c r="NFR48" s="195"/>
      <c r="NFS48" s="195"/>
      <c r="NFT48" s="195"/>
      <c r="NFU48" s="195"/>
      <c r="NFV48" s="195"/>
      <c r="NFW48" s="195"/>
      <c r="NFX48" s="195"/>
      <c r="NFY48" s="195"/>
      <c r="NFZ48" s="195"/>
      <c r="NGA48" s="195"/>
      <c r="NGB48" s="195"/>
      <c r="NGC48" s="195"/>
      <c r="NGD48" s="195"/>
      <c r="NGE48" s="195"/>
      <c r="NGF48" s="195"/>
      <c r="NGG48" s="195"/>
      <c r="NGH48" s="195"/>
      <c r="NGI48" s="195"/>
      <c r="NGJ48" s="195"/>
      <c r="NGK48" s="195"/>
      <c r="NGL48" s="195"/>
      <c r="NGM48" s="195"/>
      <c r="NGN48" s="195"/>
      <c r="NGO48" s="195"/>
      <c r="NGP48" s="195"/>
      <c r="NGQ48" s="195"/>
      <c r="NGR48" s="195"/>
      <c r="NGS48" s="195"/>
      <c r="NGT48" s="195"/>
      <c r="NGU48" s="195"/>
      <c r="NGV48" s="195"/>
      <c r="NGW48" s="195"/>
      <c r="NGX48" s="195"/>
      <c r="NGY48" s="195"/>
      <c r="NGZ48" s="195"/>
      <c r="NHA48" s="195"/>
      <c r="NHB48" s="195"/>
      <c r="NHC48" s="195"/>
      <c r="NHD48" s="195"/>
      <c r="NHE48" s="195"/>
      <c r="NHF48" s="195"/>
      <c r="NHG48" s="195"/>
      <c r="NHH48" s="195"/>
      <c r="NHI48" s="195"/>
      <c r="NHJ48" s="195"/>
      <c r="NHK48" s="195"/>
      <c r="NHL48" s="195"/>
      <c r="NHM48" s="195"/>
      <c r="NHN48" s="195"/>
      <c r="NHO48" s="195"/>
      <c r="NHP48" s="195"/>
      <c r="NHQ48" s="195"/>
      <c r="NHR48" s="195"/>
      <c r="NHS48" s="195"/>
      <c r="NHT48" s="195"/>
      <c r="NHU48" s="195"/>
      <c r="NHV48" s="195"/>
      <c r="NHW48" s="195"/>
      <c r="NHX48" s="195"/>
      <c r="NHY48" s="195"/>
      <c r="NHZ48" s="195"/>
      <c r="NIA48" s="195"/>
      <c r="NIB48" s="195"/>
      <c r="NIC48" s="195"/>
      <c r="NID48" s="195"/>
      <c r="NIE48" s="195"/>
      <c r="NIF48" s="195"/>
      <c r="NIG48" s="195"/>
      <c r="NIH48" s="195"/>
      <c r="NII48" s="195"/>
      <c r="NIJ48" s="195"/>
      <c r="NIK48" s="195"/>
      <c r="NIL48" s="195"/>
      <c r="NIM48" s="195"/>
      <c r="NIN48" s="195"/>
      <c r="NIO48" s="195"/>
      <c r="NIP48" s="195"/>
      <c r="NIQ48" s="195"/>
      <c r="NIR48" s="195"/>
      <c r="NIS48" s="195"/>
      <c r="NIT48" s="195"/>
      <c r="NIU48" s="195"/>
      <c r="NIV48" s="195"/>
      <c r="NIW48" s="195"/>
      <c r="NIX48" s="195"/>
      <c r="NIY48" s="195"/>
      <c r="NIZ48" s="195"/>
      <c r="NJA48" s="195"/>
      <c r="NJB48" s="195"/>
      <c r="NJC48" s="195"/>
      <c r="NJD48" s="195"/>
      <c r="NJE48" s="195"/>
      <c r="NJF48" s="195"/>
      <c r="NJG48" s="195"/>
      <c r="NJH48" s="195"/>
      <c r="NJI48" s="195"/>
      <c r="NJJ48" s="195"/>
      <c r="NJK48" s="195"/>
      <c r="NJL48" s="195"/>
      <c r="NJM48" s="195"/>
      <c r="NJN48" s="195"/>
      <c r="NJO48" s="195"/>
      <c r="NJP48" s="195"/>
      <c r="NJQ48" s="195"/>
      <c r="NJR48" s="195"/>
      <c r="NJS48" s="195"/>
      <c r="NJT48" s="195"/>
      <c r="NJU48" s="195"/>
      <c r="NJV48" s="195"/>
      <c r="NJW48" s="195"/>
      <c r="NJX48" s="195"/>
      <c r="NJY48" s="195"/>
      <c r="NJZ48" s="195"/>
      <c r="NKA48" s="195"/>
      <c r="NKB48" s="195"/>
      <c r="NKC48" s="195"/>
      <c r="NKD48" s="195"/>
      <c r="NKE48" s="195"/>
      <c r="NKF48" s="195"/>
      <c r="NKG48" s="195"/>
      <c r="NKH48" s="195"/>
      <c r="NKI48" s="195"/>
      <c r="NKJ48" s="195"/>
      <c r="NKK48" s="195"/>
      <c r="NKL48" s="195"/>
      <c r="NKM48" s="195"/>
      <c r="NKN48" s="195"/>
      <c r="NKO48" s="195"/>
      <c r="NKP48" s="195"/>
      <c r="NKQ48" s="195"/>
      <c r="NKR48" s="195"/>
      <c r="NKS48" s="195"/>
      <c r="NKT48" s="195"/>
      <c r="NKU48" s="195"/>
      <c r="NKV48" s="195"/>
      <c r="NKW48" s="195"/>
      <c r="NKX48" s="195"/>
      <c r="NKY48" s="195"/>
      <c r="NKZ48" s="195"/>
      <c r="NLA48" s="195"/>
      <c r="NLB48" s="195"/>
      <c r="NLC48" s="195"/>
      <c r="NLD48" s="195"/>
      <c r="NLE48" s="195"/>
      <c r="NLF48" s="195"/>
      <c r="NLG48" s="195"/>
      <c r="NLH48" s="195"/>
      <c r="NLI48" s="195"/>
      <c r="NLJ48" s="195"/>
      <c r="NLK48" s="195"/>
      <c r="NLL48" s="195"/>
      <c r="NLM48" s="195"/>
      <c r="NLN48" s="195"/>
      <c r="NLO48" s="195"/>
      <c r="NLP48" s="195"/>
      <c r="NLQ48" s="195"/>
      <c r="NLR48" s="195"/>
      <c r="NLS48" s="195"/>
      <c r="NLT48" s="195"/>
      <c r="NLU48" s="195"/>
      <c r="NLV48" s="195"/>
      <c r="NLW48" s="195"/>
      <c r="NLX48" s="195"/>
      <c r="NLY48" s="195"/>
      <c r="NLZ48" s="195"/>
      <c r="NMA48" s="195"/>
      <c r="NMB48" s="195"/>
      <c r="NMC48" s="195"/>
      <c r="NMD48" s="195"/>
      <c r="NME48" s="195"/>
      <c r="NMF48" s="195"/>
      <c r="NMG48" s="195"/>
      <c r="NMH48" s="195"/>
      <c r="NMI48" s="195"/>
      <c r="NMJ48" s="195"/>
      <c r="NMK48" s="195"/>
      <c r="NML48" s="195"/>
      <c r="NMM48" s="195"/>
      <c r="NMN48" s="195"/>
      <c r="NMO48" s="195"/>
      <c r="NMP48" s="195"/>
      <c r="NMQ48" s="195"/>
      <c r="NMR48" s="195"/>
      <c r="NMS48" s="195"/>
      <c r="NMT48" s="195"/>
      <c r="NMU48" s="195"/>
      <c r="NMV48" s="195"/>
      <c r="NMW48" s="195"/>
      <c r="NMX48" s="195"/>
      <c r="NMY48" s="195"/>
      <c r="NMZ48" s="195"/>
      <c r="NNA48" s="195"/>
      <c r="NNB48" s="195"/>
      <c r="NNC48" s="195"/>
      <c r="NND48" s="195"/>
      <c r="NNE48" s="195"/>
      <c r="NNF48" s="195"/>
      <c r="NNG48" s="195"/>
      <c r="NNH48" s="195"/>
      <c r="NNI48" s="195"/>
      <c r="NNJ48" s="195"/>
      <c r="NNK48" s="195"/>
      <c r="NNL48" s="195"/>
      <c r="NNM48" s="195"/>
      <c r="NNN48" s="195"/>
      <c r="NNO48" s="195"/>
      <c r="NNP48" s="195"/>
      <c r="NNQ48" s="195"/>
      <c r="NNR48" s="195"/>
      <c r="NNS48" s="195"/>
      <c r="NNT48" s="195"/>
      <c r="NNU48" s="195"/>
      <c r="NNV48" s="195"/>
      <c r="NNW48" s="195"/>
      <c r="NNX48" s="195"/>
      <c r="NNY48" s="195"/>
      <c r="NNZ48" s="195"/>
      <c r="NOA48" s="195"/>
      <c r="NOB48" s="195"/>
      <c r="NOC48" s="195"/>
      <c r="NOD48" s="195"/>
      <c r="NOE48" s="195"/>
      <c r="NOF48" s="195"/>
      <c r="NOG48" s="195"/>
      <c r="NOH48" s="195"/>
      <c r="NOI48" s="195"/>
      <c r="NOJ48" s="195"/>
      <c r="NOK48" s="195"/>
      <c r="NOL48" s="195"/>
      <c r="NOM48" s="195"/>
      <c r="NON48" s="195"/>
      <c r="NOO48" s="195"/>
      <c r="NOP48" s="195"/>
      <c r="NOQ48" s="195"/>
      <c r="NOR48" s="195"/>
      <c r="NOS48" s="195"/>
      <c r="NOT48" s="195"/>
      <c r="NOU48" s="195"/>
      <c r="NOV48" s="195"/>
      <c r="NOW48" s="195"/>
      <c r="NOX48" s="195"/>
      <c r="NOY48" s="195"/>
      <c r="NOZ48" s="195"/>
      <c r="NPA48" s="195"/>
      <c r="NPB48" s="195"/>
      <c r="NPC48" s="195"/>
      <c r="NPD48" s="195"/>
      <c r="NPE48" s="195"/>
      <c r="NPF48" s="195"/>
      <c r="NPG48" s="195"/>
      <c r="NPH48" s="195"/>
      <c r="NPI48" s="195"/>
      <c r="NPJ48" s="195"/>
      <c r="NPK48" s="195"/>
      <c r="NPL48" s="195"/>
      <c r="NPM48" s="195"/>
      <c r="NPN48" s="195"/>
      <c r="NPO48" s="195"/>
      <c r="NPP48" s="195"/>
      <c r="NPQ48" s="195"/>
      <c r="NPR48" s="195"/>
      <c r="NPS48" s="195"/>
      <c r="NPT48" s="195"/>
      <c r="NPU48" s="195"/>
      <c r="NPV48" s="195"/>
      <c r="NPW48" s="195"/>
      <c r="NPX48" s="195"/>
      <c r="NPY48" s="195"/>
      <c r="NPZ48" s="195"/>
      <c r="NQA48" s="195"/>
      <c r="NQB48" s="195"/>
      <c r="NQC48" s="195"/>
      <c r="NQD48" s="195"/>
      <c r="NQE48" s="195"/>
      <c r="NQF48" s="195"/>
      <c r="NQG48" s="195"/>
      <c r="NQH48" s="195"/>
      <c r="NQI48" s="195"/>
      <c r="NQJ48" s="195"/>
      <c r="NQK48" s="195"/>
      <c r="NQL48" s="195"/>
      <c r="NQM48" s="195"/>
      <c r="NQN48" s="195"/>
      <c r="NQO48" s="195"/>
      <c r="NQP48" s="195"/>
      <c r="NQQ48" s="195"/>
      <c r="NQR48" s="195"/>
      <c r="NQS48" s="195"/>
      <c r="NQT48" s="195"/>
      <c r="NQU48" s="195"/>
      <c r="NQV48" s="195"/>
      <c r="NQW48" s="195"/>
      <c r="NQX48" s="195"/>
      <c r="NQY48" s="195"/>
      <c r="NQZ48" s="195"/>
      <c r="NRA48" s="195"/>
      <c r="NRB48" s="195"/>
      <c r="NRC48" s="195"/>
      <c r="NRD48" s="195"/>
      <c r="NRE48" s="195"/>
      <c r="NRF48" s="195"/>
      <c r="NRG48" s="195"/>
      <c r="NRH48" s="195"/>
      <c r="NRI48" s="195"/>
      <c r="NRJ48" s="195"/>
      <c r="NRK48" s="195"/>
      <c r="NRL48" s="195"/>
      <c r="NRM48" s="195"/>
      <c r="NRN48" s="195"/>
      <c r="NRO48" s="195"/>
      <c r="NRP48" s="195"/>
      <c r="NRQ48" s="195"/>
      <c r="NRR48" s="195"/>
      <c r="NRS48" s="195"/>
      <c r="NRT48" s="195"/>
      <c r="NRU48" s="195"/>
      <c r="NRV48" s="195"/>
      <c r="NRW48" s="195"/>
      <c r="NRX48" s="195"/>
      <c r="NRY48" s="195"/>
      <c r="NRZ48" s="195"/>
      <c r="NSA48" s="195"/>
      <c r="NSB48" s="195"/>
      <c r="NSC48" s="195"/>
      <c r="NSD48" s="195"/>
      <c r="NSE48" s="195"/>
      <c r="NSF48" s="195"/>
      <c r="NSG48" s="195"/>
      <c r="NSH48" s="195"/>
      <c r="NSI48" s="195"/>
      <c r="NSJ48" s="195"/>
      <c r="NSK48" s="195"/>
      <c r="NSL48" s="195"/>
      <c r="NSM48" s="195"/>
      <c r="NSN48" s="195"/>
      <c r="NSO48" s="195"/>
      <c r="NSP48" s="195"/>
      <c r="NSQ48" s="195"/>
      <c r="NSR48" s="195"/>
      <c r="NSS48" s="195"/>
      <c r="NST48" s="195"/>
      <c r="NSU48" s="195"/>
      <c r="NSV48" s="195"/>
      <c r="NSW48" s="195"/>
      <c r="NSX48" s="195"/>
      <c r="NSY48" s="195"/>
      <c r="NSZ48" s="195"/>
      <c r="NTA48" s="195"/>
      <c r="NTB48" s="195"/>
      <c r="NTC48" s="195"/>
      <c r="NTD48" s="195"/>
      <c r="NTE48" s="195"/>
      <c r="NTF48" s="195"/>
      <c r="NTG48" s="195"/>
      <c r="NTH48" s="195"/>
      <c r="NTI48" s="195"/>
      <c r="NTJ48" s="195"/>
      <c r="NTK48" s="195"/>
      <c r="NTL48" s="195"/>
      <c r="NTM48" s="195"/>
      <c r="NTN48" s="195"/>
      <c r="NTO48" s="195"/>
      <c r="NTP48" s="195"/>
      <c r="NTQ48" s="195"/>
      <c r="NTR48" s="195"/>
      <c r="NTS48" s="195"/>
      <c r="NTT48" s="195"/>
      <c r="NTU48" s="195"/>
      <c r="NTV48" s="195"/>
      <c r="NTW48" s="195"/>
      <c r="NTX48" s="195"/>
      <c r="NTY48" s="195"/>
      <c r="NTZ48" s="195"/>
      <c r="NUA48" s="195"/>
      <c r="NUB48" s="195"/>
      <c r="NUC48" s="195"/>
      <c r="NUD48" s="195"/>
      <c r="NUE48" s="195"/>
      <c r="NUF48" s="195"/>
      <c r="NUG48" s="195"/>
      <c r="NUH48" s="195"/>
      <c r="NUI48" s="195"/>
      <c r="NUJ48" s="195"/>
      <c r="NUK48" s="195"/>
      <c r="NUL48" s="195"/>
      <c r="NUM48" s="195"/>
      <c r="NUN48" s="195"/>
      <c r="NUO48" s="195"/>
      <c r="NUP48" s="195"/>
      <c r="NUQ48" s="195"/>
      <c r="NUR48" s="195"/>
      <c r="NUS48" s="195"/>
      <c r="NUT48" s="195"/>
      <c r="NUU48" s="195"/>
      <c r="NUV48" s="195"/>
      <c r="NUW48" s="195"/>
      <c r="NUX48" s="195"/>
      <c r="NUY48" s="195"/>
      <c r="NUZ48" s="195"/>
      <c r="NVA48" s="195"/>
      <c r="NVB48" s="195"/>
      <c r="NVC48" s="195"/>
      <c r="NVD48" s="195"/>
      <c r="NVE48" s="195"/>
      <c r="NVF48" s="195"/>
      <c r="NVG48" s="195"/>
      <c r="NVH48" s="195"/>
      <c r="NVI48" s="195"/>
      <c r="NVJ48" s="195"/>
      <c r="NVK48" s="195"/>
      <c r="NVL48" s="195"/>
      <c r="NVM48" s="195"/>
      <c r="NVN48" s="195"/>
      <c r="NVO48" s="195"/>
      <c r="NVP48" s="195"/>
      <c r="NVQ48" s="195"/>
      <c r="NVR48" s="195"/>
      <c r="NVS48" s="195"/>
      <c r="NVT48" s="195"/>
      <c r="NVU48" s="195"/>
      <c r="NVV48" s="195"/>
      <c r="NVW48" s="195"/>
      <c r="NVX48" s="195"/>
      <c r="NVY48" s="195"/>
      <c r="NVZ48" s="195"/>
      <c r="NWA48" s="195"/>
      <c r="NWB48" s="195"/>
      <c r="NWC48" s="195"/>
      <c r="NWD48" s="195"/>
      <c r="NWE48" s="195"/>
      <c r="NWF48" s="195"/>
      <c r="NWG48" s="195"/>
      <c r="NWH48" s="195"/>
      <c r="NWI48" s="195"/>
      <c r="NWJ48" s="195"/>
      <c r="NWK48" s="195"/>
      <c r="NWL48" s="195"/>
      <c r="NWM48" s="195"/>
      <c r="NWN48" s="195"/>
      <c r="NWO48" s="195"/>
      <c r="NWP48" s="195"/>
      <c r="NWQ48" s="195"/>
      <c r="NWR48" s="195"/>
      <c r="NWS48" s="195"/>
      <c r="NWT48" s="195"/>
      <c r="NWU48" s="195"/>
      <c r="NWV48" s="195"/>
      <c r="NWW48" s="195"/>
      <c r="NWX48" s="195"/>
      <c r="NWY48" s="195"/>
      <c r="NWZ48" s="195"/>
      <c r="NXA48" s="195"/>
      <c r="NXB48" s="195"/>
      <c r="NXC48" s="195"/>
      <c r="NXD48" s="195"/>
      <c r="NXE48" s="195"/>
      <c r="NXF48" s="195"/>
      <c r="NXG48" s="195"/>
      <c r="NXH48" s="195"/>
      <c r="NXI48" s="195"/>
      <c r="NXJ48" s="195"/>
      <c r="NXK48" s="195"/>
      <c r="NXL48" s="195"/>
      <c r="NXM48" s="195"/>
      <c r="NXN48" s="195"/>
      <c r="NXO48" s="195"/>
      <c r="NXP48" s="195"/>
      <c r="NXQ48" s="195"/>
      <c r="NXR48" s="195"/>
      <c r="NXS48" s="195"/>
      <c r="NXT48" s="195"/>
      <c r="NXU48" s="195"/>
      <c r="NXV48" s="195"/>
      <c r="NXW48" s="195"/>
      <c r="NXX48" s="195"/>
      <c r="NXY48" s="195"/>
      <c r="NXZ48" s="195"/>
      <c r="NYA48" s="195"/>
      <c r="NYB48" s="195"/>
      <c r="NYC48" s="195"/>
      <c r="NYD48" s="195"/>
      <c r="NYE48" s="195"/>
      <c r="NYF48" s="195"/>
      <c r="NYG48" s="195"/>
      <c r="NYH48" s="195"/>
      <c r="NYI48" s="195"/>
      <c r="NYJ48" s="195"/>
      <c r="NYK48" s="195"/>
      <c r="NYL48" s="195"/>
      <c r="NYM48" s="195"/>
      <c r="NYN48" s="195"/>
      <c r="NYO48" s="195"/>
      <c r="NYP48" s="195"/>
      <c r="NYQ48" s="195"/>
      <c r="NYR48" s="195"/>
      <c r="NYS48" s="195"/>
      <c r="NYT48" s="195"/>
      <c r="NYU48" s="195"/>
      <c r="NYV48" s="195"/>
      <c r="NYW48" s="195"/>
      <c r="NYX48" s="195"/>
      <c r="NYY48" s="195"/>
      <c r="NYZ48" s="195"/>
      <c r="NZA48" s="195"/>
      <c r="NZB48" s="195"/>
      <c r="NZC48" s="195"/>
      <c r="NZD48" s="195"/>
      <c r="NZE48" s="195"/>
      <c r="NZF48" s="195"/>
      <c r="NZG48" s="195"/>
      <c r="NZH48" s="195"/>
      <c r="NZI48" s="195"/>
      <c r="NZJ48" s="195"/>
      <c r="NZK48" s="195"/>
      <c r="NZL48" s="195"/>
      <c r="NZM48" s="195"/>
      <c r="NZN48" s="195"/>
      <c r="NZO48" s="195"/>
      <c r="NZP48" s="195"/>
      <c r="NZQ48" s="195"/>
      <c r="NZR48" s="195"/>
      <c r="NZS48" s="195"/>
      <c r="NZT48" s="195"/>
      <c r="NZU48" s="195"/>
      <c r="NZV48" s="195"/>
      <c r="NZW48" s="195"/>
      <c r="NZX48" s="195"/>
      <c r="NZY48" s="195"/>
      <c r="NZZ48" s="195"/>
      <c r="OAA48" s="195"/>
      <c r="OAB48" s="195"/>
      <c r="OAC48" s="195"/>
      <c r="OAD48" s="195"/>
      <c r="OAE48" s="195"/>
      <c r="OAF48" s="195"/>
      <c r="OAG48" s="195"/>
      <c r="OAH48" s="195"/>
      <c r="OAI48" s="195"/>
      <c r="OAJ48" s="195"/>
      <c r="OAK48" s="195"/>
      <c r="OAL48" s="195"/>
      <c r="OAM48" s="195"/>
      <c r="OAN48" s="195"/>
      <c r="OAO48" s="195"/>
      <c r="OAP48" s="195"/>
      <c r="OAQ48" s="195"/>
      <c r="OAR48" s="195"/>
      <c r="OAS48" s="195"/>
      <c r="OAT48" s="195"/>
      <c r="OAU48" s="195"/>
      <c r="OAV48" s="195"/>
      <c r="OAW48" s="195"/>
      <c r="OAX48" s="195"/>
      <c r="OAY48" s="195"/>
      <c r="OAZ48" s="195"/>
      <c r="OBA48" s="195"/>
      <c r="OBB48" s="195"/>
      <c r="OBC48" s="195"/>
      <c r="OBD48" s="195"/>
      <c r="OBE48" s="195"/>
      <c r="OBF48" s="195"/>
      <c r="OBG48" s="195"/>
      <c r="OBH48" s="195"/>
      <c r="OBI48" s="195"/>
      <c r="OBJ48" s="195"/>
      <c r="OBK48" s="195"/>
      <c r="OBL48" s="195"/>
      <c r="OBM48" s="195"/>
      <c r="OBN48" s="195"/>
      <c r="OBO48" s="195"/>
      <c r="OBP48" s="195"/>
      <c r="OBQ48" s="195"/>
      <c r="OBR48" s="195"/>
      <c r="OBS48" s="195"/>
      <c r="OBT48" s="195"/>
      <c r="OBU48" s="195"/>
      <c r="OBV48" s="195"/>
      <c r="OBW48" s="195"/>
      <c r="OBX48" s="195"/>
      <c r="OBY48" s="195"/>
      <c r="OBZ48" s="195"/>
      <c r="OCA48" s="195"/>
      <c r="OCB48" s="195"/>
      <c r="OCC48" s="195"/>
      <c r="OCD48" s="195"/>
      <c r="OCE48" s="195"/>
      <c r="OCF48" s="195"/>
      <c r="OCG48" s="195"/>
      <c r="OCH48" s="195"/>
      <c r="OCI48" s="195"/>
      <c r="OCJ48" s="195"/>
      <c r="OCK48" s="195"/>
      <c r="OCL48" s="195"/>
      <c r="OCM48" s="195"/>
      <c r="OCN48" s="195"/>
      <c r="OCO48" s="195"/>
      <c r="OCP48" s="195"/>
      <c r="OCQ48" s="195"/>
      <c r="OCR48" s="195"/>
      <c r="OCS48" s="195"/>
      <c r="OCT48" s="195"/>
      <c r="OCU48" s="195"/>
      <c r="OCV48" s="195"/>
      <c r="OCW48" s="195"/>
      <c r="OCX48" s="195"/>
      <c r="OCY48" s="195"/>
      <c r="OCZ48" s="195"/>
      <c r="ODA48" s="195"/>
      <c r="ODB48" s="195"/>
      <c r="ODC48" s="195"/>
      <c r="ODD48" s="195"/>
      <c r="ODE48" s="195"/>
      <c r="ODF48" s="195"/>
      <c r="ODG48" s="195"/>
      <c r="ODH48" s="195"/>
      <c r="ODI48" s="195"/>
      <c r="ODJ48" s="195"/>
      <c r="ODK48" s="195"/>
      <c r="ODL48" s="195"/>
      <c r="ODM48" s="195"/>
      <c r="ODN48" s="195"/>
      <c r="ODO48" s="195"/>
      <c r="ODP48" s="195"/>
      <c r="ODQ48" s="195"/>
      <c r="ODR48" s="195"/>
      <c r="ODS48" s="195"/>
      <c r="ODT48" s="195"/>
      <c r="ODU48" s="195"/>
      <c r="ODV48" s="195"/>
      <c r="ODW48" s="195"/>
      <c r="ODX48" s="195"/>
      <c r="ODY48" s="195"/>
      <c r="ODZ48" s="195"/>
      <c r="OEA48" s="195"/>
      <c r="OEB48" s="195"/>
      <c r="OEC48" s="195"/>
      <c r="OED48" s="195"/>
      <c r="OEE48" s="195"/>
      <c r="OEF48" s="195"/>
      <c r="OEG48" s="195"/>
      <c r="OEH48" s="195"/>
      <c r="OEI48" s="195"/>
      <c r="OEJ48" s="195"/>
      <c r="OEK48" s="195"/>
      <c r="OEL48" s="195"/>
      <c r="OEM48" s="195"/>
      <c r="OEN48" s="195"/>
      <c r="OEO48" s="195"/>
      <c r="OEP48" s="195"/>
      <c r="OEQ48" s="195"/>
      <c r="OER48" s="195"/>
      <c r="OES48" s="195"/>
      <c r="OET48" s="195"/>
      <c r="OEU48" s="195"/>
      <c r="OEV48" s="195"/>
      <c r="OEW48" s="195"/>
      <c r="OEX48" s="195"/>
      <c r="OEY48" s="195"/>
      <c r="OEZ48" s="195"/>
      <c r="OFA48" s="195"/>
      <c r="OFB48" s="195"/>
      <c r="OFC48" s="195"/>
      <c r="OFD48" s="195"/>
      <c r="OFE48" s="195"/>
      <c r="OFF48" s="195"/>
      <c r="OFG48" s="195"/>
      <c r="OFH48" s="195"/>
      <c r="OFI48" s="195"/>
      <c r="OFJ48" s="195"/>
      <c r="OFK48" s="195"/>
      <c r="OFL48" s="195"/>
      <c r="OFM48" s="195"/>
      <c r="OFN48" s="195"/>
      <c r="OFO48" s="195"/>
      <c r="OFP48" s="195"/>
      <c r="OFQ48" s="195"/>
      <c r="OFR48" s="195"/>
      <c r="OFS48" s="195"/>
      <c r="OFT48" s="195"/>
      <c r="OFU48" s="195"/>
      <c r="OFV48" s="195"/>
      <c r="OFW48" s="195"/>
      <c r="OFX48" s="195"/>
      <c r="OFY48" s="195"/>
      <c r="OFZ48" s="195"/>
      <c r="OGA48" s="195"/>
      <c r="OGB48" s="195"/>
      <c r="OGC48" s="195"/>
      <c r="OGD48" s="195"/>
      <c r="OGE48" s="195"/>
      <c r="OGF48" s="195"/>
      <c r="OGG48" s="195"/>
      <c r="OGH48" s="195"/>
      <c r="OGI48" s="195"/>
      <c r="OGJ48" s="195"/>
      <c r="OGK48" s="195"/>
      <c r="OGL48" s="195"/>
      <c r="OGM48" s="195"/>
      <c r="OGN48" s="195"/>
      <c r="OGO48" s="195"/>
      <c r="OGP48" s="195"/>
      <c r="OGQ48" s="195"/>
      <c r="OGR48" s="195"/>
      <c r="OGS48" s="195"/>
      <c r="OGT48" s="195"/>
      <c r="OGU48" s="195"/>
      <c r="OGV48" s="195"/>
      <c r="OGW48" s="195"/>
      <c r="OGX48" s="195"/>
      <c r="OGY48" s="195"/>
      <c r="OGZ48" s="195"/>
      <c r="OHA48" s="195"/>
      <c r="OHB48" s="195"/>
      <c r="OHC48" s="195"/>
      <c r="OHD48" s="195"/>
      <c r="OHE48" s="195"/>
      <c r="OHF48" s="195"/>
      <c r="OHG48" s="195"/>
      <c r="OHH48" s="195"/>
      <c r="OHI48" s="195"/>
      <c r="OHJ48" s="195"/>
      <c r="OHK48" s="195"/>
      <c r="OHL48" s="195"/>
      <c r="OHM48" s="195"/>
      <c r="OHN48" s="195"/>
      <c r="OHO48" s="195"/>
      <c r="OHP48" s="195"/>
      <c r="OHQ48" s="195"/>
      <c r="OHR48" s="195"/>
      <c r="OHS48" s="195"/>
      <c r="OHT48" s="195"/>
      <c r="OHU48" s="195"/>
      <c r="OHV48" s="195"/>
      <c r="OHW48" s="195"/>
      <c r="OHX48" s="195"/>
      <c r="OHY48" s="195"/>
      <c r="OHZ48" s="195"/>
      <c r="OIA48" s="195"/>
      <c r="OIB48" s="195"/>
      <c r="OIC48" s="195"/>
      <c r="OID48" s="195"/>
      <c r="OIE48" s="195"/>
      <c r="OIF48" s="195"/>
      <c r="OIG48" s="195"/>
      <c r="OIH48" s="195"/>
      <c r="OII48" s="195"/>
      <c r="OIJ48" s="195"/>
      <c r="OIK48" s="195"/>
      <c r="OIL48" s="195"/>
      <c r="OIM48" s="195"/>
      <c r="OIN48" s="195"/>
      <c r="OIO48" s="195"/>
      <c r="OIP48" s="195"/>
      <c r="OIQ48" s="195"/>
      <c r="OIR48" s="195"/>
      <c r="OIS48" s="195"/>
      <c r="OIT48" s="195"/>
      <c r="OIU48" s="195"/>
      <c r="OIV48" s="195"/>
      <c r="OIW48" s="195"/>
      <c r="OIX48" s="195"/>
      <c r="OIY48" s="195"/>
      <c r="OIZ48" s="195"/>
      <c r="OJA48" s="195"/>
      <c r="OJB48" s="195"/>
      <c r="OJC48" s="195"/>
      <c r="OJD48" s="195"/>
      <c r="OJE48" s="195"/>
      <c r="OJF48" s="195"/>
      <c r="OJG48" s="195"/>
      <c r="OJH48" s="195"/>
      <c r="OJI48" s="195"/>
      <c r="OJJ48" s="195"/>
      <c r="OJK48" s="195"/>
      <c r="OJL48" s="195"/>
      <c r="OJM48" s="195"/>
      <c r="OJN48" s="195"/>
      <c r="OJO48" s="195"/>
      <c r="OJP48" s="195"/>
      <c r="OJQ48" s="195"/>
      <c r="OJR48" s="195"/>
      <c r="OJS48" s="195"/>
      <c r="OJT48" s="195"/>
      <c r="OJU48" s="195"/>
      <c r="OJV48" s="195"/>
      <c r="OJW48" s="195"/>
      <c r="OJX48" s="195"/>
      <c r="OJY48" s="195"/>
      <c r="OJZ48" s="195"/>
      <c r="OKA48" s="195"/>
      <c r="OKB48" s="195"/>
      <c r="OKC48" s="195"/>
      <c r="OKD48" s="195"/>
      <c r="OKE48" s="195"/>
      <c r="OKF48" s="195"/>
      <c r="OKG48" s="195"/>
      <c r="OKH48" s="195"/>
      <c r="OKI48" s="195"/>
      <c r="OKJ48" s="195"/>
      <c r="OKK48" s="195"/>
      <c r="OKL48" s="195"/>
      <c r="OKM48" s="195"/>
      <c r="OKN48" s="195"/>
      <c r="OKO48" s="195"/>
      <c r="OKP48" s="195"/>
      <c r="OKQ48" s="195"/>
      <c r="OKR48" s="195"/>
      <c r="OKS48" s="195"/>
      <c r="OKT48" s="195"/>
      <c r="OKU48" s="195"/>
      <c r="OKV48" s="195"/>
      <c r="OKW48" s="195"/>
      <c r="OKX48" s="195"/>
      <c r="OKY48" s="195"/>
      <c r="OKZ48" s="195"/>
      <c r="OLA48" s="195"/>
      <c r="OLB48" s="195"/>
      <c r="OLC48" s="195"/>
      <c r="OLD48" s="195"/>
      <c r="OLE48" s="195"/>
      <c r="OLF48" s="195"/>
      <c r="OLG48" s="195"/>
      <c r="OLH48" s="195"/>
      <c r="OLI48" s="195"/>
      <c r="OLJ48" s="195"/>
      <c r="OLK48" s="195"/>
      <c r="OLL48" s="195"/>
      <c r="OLM48" s="195"/>
      <c r="OLN48" s="195"/>
      <c r="OLO48" s="195"/>
      <c r="OLP48" s="195"/>
      <c r="OLQ48" s="195"/>
      <c r="OLR48" s="195"/>
      <c r="OLS48" s="195"/>
      <c r="OLT48" s="195"/>
      <c r="OLU48" s="195"/>
      <c r="OLV48" s="195"/>
      <c r="OLW48" s="195"/>
      <c r="OLX48" s="195"/>
      <c r="OLY48" s="195"/>
      <c r="OLZ48" s="195"/>
      <c r="OMA48" s="195"/>
      <c r="OMB48" s="195"/>
      <c r="OMC48" s="195"/>
      <c r="OMD48" s="195"/>
      <c r="OME48" s="195"/>
      <c r="OMF48" s="195"/>
      <c r="OMG48" s="195"/>
      <c r="OMH48" s="195"/>
      <c r="OMI48" s="195"/>
      <c r="OMJ48" s="195"/>
      <c r="OMK48" s="195"/>
      <c r="OML48" s="195"/>
      <c r="OMM48" s="195"/>
      <c r="OMN48" s="195"/>
      <c r="OMO48" s="195"/>
      <c r="OMP48" s="195"/>
      <c r="OMQ48" s="195"/>
      <c r="OMR48" s="195"/>
      <c r="OMS48" s="195"/>
      <c r="OMT48" s="195"/>
      <c r="OMU48" s="195"/>
      <c r="OMV48" s="195"/>
      <c r="OMW48" s="195"/>
      <c r="OMX48" s="195"/>
      <c r="OMY48" s="195"/>
      <c r="OMZ48" s="195"/>
      <c r="ONA48" s="195"/>
      <c r="ONB48" s="195"/>
      <c r="ONC48" s="195"/>
      <c r="OND48" s="195"/>
      <c r="ONE48" s="195"/>
      <c r="ONF48" s="195"/>
      <c r="ONG48" s="195"/>
      <c r="ONH48" s="195"/>
      <c r="ONI48" s="195"/>
      <c r="ONJ48" s="195"/>
      <c r="ONK48" s="195"/>
      <c r="ONL48" s="195"/>
      <c r="ONM48" s="195"/>
      <c r="ONN48" s="195"/>
      <c r="ONO48" s="195"/>
      <c r="ONP48" s="195"/>
      <c r="ONQ48" s="195"/>
      <c r="ONR48" s="195"/>
      <c r="ONS48" s="195"/>
      <c r="ONT48" s="195"/>
      <c r="ONU48" s="195"/>
      <c r="ONV48" s="195"/>
      <c r="ONW48" s="195"/>
      <c r="ONX48" s="195"/>
      <c r="ONY48" s="195"/>
      <c r="ONZ48" s="195"/>
      <c r="OOA48" s="195"/>
      <c r="OOB48" s="195"/>
      <c r="OOC48" s="195"/>
      <c r="OOD48" s="195"/>
      <c r="OOE48" s="195"/>
      <c r="OOF48" s="195"/>
      <c r="OOG48" s="195"/>
      <c r="OOH48" s="195"/>
      <c r="OOI48" s="195"/>
      <c r="OOJ48" s="195"/>
      <c r="OOK48" s="195"/>
      <c r="OOL48" s="195"/>
      <c r="OOM48" s="195"/>
      <c r="OON48" s="195"/>
      <c r="OOO48" s="195"/>
      <c r="OOP48" s="195"/>
      <c r="OOQ48" s="195"/>
      <c r="OOR48" s="195"/>
      <c r="OOS48" s="195"/>
      <c r="OOT48" s="195"/>
      <c r="OOU48" s="195"/>
      <c r="OOV48" s="195"/>
      <c r="OOW48" s="195"/>
      <c r="OOX48" s="195"/>
      <c r="OOY48" s="195"/>
      <c r="OOZ48" s="195"/>
      <c r="OPA48" s="195"/>
      <c r="OPB48" s="195"/>
      <c r="OPC48" s="195"/>
      <c r="OPD48" s="195"/>
      <c r="OPE48" s="195"/>
      <c r="OPF48" s="195"/>
      <c r="OPG48" s="195"/>
      <c r="OPH48" s="195"/>
      <c r="OPI48" s="195"/>
      <c r="OPJ48" s="195"/>
      <c r="OPK48" s="195"/>
      <c r="OPL48" s="195"/>
      <c r="OPM48" s="195"/>
      <c r="OPN48" s="195"/>
      <c r="OPO48" s="195"/>
      <c r="OPP48" s="195"/>
      <c r="OPQ48" s="195"/>
      <c r="OPR48" s="195"/>
      <c r="OPS48" s="195"/>
      <c r="OPT48" s="195"/>
      <c r="OPU48" s="195"/>
      <c r="OPV48" s="195"/>
      <c r="OPW48" s="195"/>
      <c r="OPX48" s="195"/>
      <c r="OPY48" s="195"/>
      <c r="OPZ48" s="195"/>
      <c r="OQA48" s="195"/>
      <c r="OQB48" s="195"/>
      <c r="OQC48" s="195"/>
      <c r="OQD48" s="195"/>
      <c r="OQE48" s="195"/>
      <c r="OQF48" s="195"/>
      <c r="OQG48" s="195"/>
      <c r="OQH48" s="195"/>
      <c r="OQI48" s="195"/>
      <c r="OQJ48" s="195"/>
      <c r="OQK48" s="195"/>
      <c r="OQL48" s="195"/>
      <c r="OQM48" s="195"/>
      <c r="OQN48" s="195"/>
      <c r="OQO48" s="195"/>
      <c r="OQP48" s="195"/>
      <c r="OQQ48" s="195"/>
      <c r="OQR48" s="195"/>
      <c r="OQS48" s="195"/>
      <c r="OQT48" s="195"/>
      <c r="OQU48" s="195"/>
      <c r="OQV48" s="195"/>
      <c r="OQW48" s="195"/>
      <c r="OQX48" s="195"/>
      <c r="OQY48" s="195"/>
      <c r="OQZ48" s="195"/>
      <c r="ORA48" s="195"/>
      <c r="ORB48" s="195"/>
      <c r="ORC48" s="195"/>
      <c r="ORD48" s="195"/>
      <c r="ORE48" s="195"/>
      <c r="ORF48" s="195"/>
      <c r="ORG48" s="195"/>
      <c r="ORH48" s="195"/>
      <c r="ORI48" s="195"/>
      <c r="ORJ48" s="195"/>
      <c r="ORK48" s="195"/>
      <c r="ORL48" s="195"/>
      <c r="ORM48" s="195"/>
      <c r="ORN48" s="195"/>
      <c r="ORO48" s="195"/>
      <c r="ORP48" s="195"/>
      <c r="ORQ48" s="195"/>
      <c r="ORR48" s="195"/>
      <c r="ORS48" s="195"/>
      <c r="ORT48" s="195"/>
      <c r="ORU48" s="195"/>
      <c r="ORV48" s="195"/>
      <c r="ORW48" s="195"/>
      <c r="ORX48" s="195"/>
      <c r="ORY48" s="195"/>
      <c r="ORZ48" s="195"/>
      <c r="OSA48" s="195"/>
      <c r="OSB48" s="195"/>
      <c r="OSC48" s="195"/>
      <c r="OSD48" s="195"/>
      <c r="OSE48" s="195"/>
      <c r="OSF48" s="195"/>
      <c r="OSG48" s="195"/>
      <c r="OSH48" s="195"/>
      <c r="OSI48" s="195"/>
      <c r="OSJ48" s="195"/>
      <c r="OSK48" s="195"/>
      <c r="OSL48" s="195"/>
      <c r="OSM48" s="195"/>
      <c r="OSN48" s="195"/>
      <c r="OSO48" s="195"/>
      <c r="OSP48" s="195"/>
      <c r="OSQ48" s="195"/>
      <c r="OSR48" s="195"/>
      <c r="OSS48" s="195"/>
      <c r="OST48" s="195"/>
      <c r="OSU48" s="195"/>
      <c r="OSV48" s="195"/>
      <c r="OSW48" s="195"/>
      <c r="OSX48" s="195"/>
      <c r="OSY48" s="195"/>
      <c r="OSZ48" s="195"/>
      <c r="OTA48" s="195"/>
      <c r="OTB48" s="195"/>
      <c r="OTC48" s="195"/>
      <c r="OTD48" s="195"/>
      <c r="OTE48" s="195"/>
      <c r="OTF48" s="195"/>
      <c r="OTG48" s="195"/>
      <c r="OTH48" s="195"/>
      <c r="OTI48" s="195"/>
      <c r="OTJ48" s="195"/>
      <c r="OTK48" s="195"/>
      <c r="OTL48" s="195"/>
      <c r="OTM48" s="195"/>
      <c r="OTN48" s="195"/>
      <c r="OTO48" s="195"/>
      <c r="OTP48" s="195"/>
      <c r="OTQ48" s="195"/>
      <c r="OTR48" s="195"/>
      <c r="OTS48" s="195"/>
      <c r="OTT48" s="195"/>
      <c r="OTU48" s="195"/>
      <c r="OTV48" s="195"/>
      <c r="OTW48" s="195"/>
      <c r="OTX48" s="195"/>
      <c r="OTY48" s="195"/>
      <c r="OTZ48" s="195"/>
      <c r="OUA48" s="195"/>
      <c r="OUB48" s="195"/>
      <c r="OUC48" s="195"/>
      <c r="OUD48" s="195"/>
      <c r="OUE48" s="195"/>
      <c r="OUF48" s="195"/>
      <c r="OUG48" s="195"/>
      <c r="OUH48" s="195"/>
      <c r="OUI48" s="195"/>
      <c r="OUJ48" s="195"/>
      <c r="OUK48" s="195"/>
      <c r="OUL48" s="195"/>
      <c r="OUM48" s="195"/>
      <c r="OUN48" s="195"/>
      <c r="OUO48" s="195"/>
      <c r="OUP48" s="195"/>
      <c r="OUQ48" s="195"/>
      <c r="OUR48" s="195"/>
      <c r="OUS48" s="195"/>
      <c r="OUT48" s="195"/>
      <c r="OUU48" s="195"/>
      <c r="OUV48" s="195"/>
      <c r="OUW48" s="195"/>
      <c r="OUX48" s="195"/>
      <c r="OUY48" s="195"/>
      <c r="OUZ48" s="195"/>
      <c r="OVA48" s="195"/>
      <c r="OVB48" s="195"/>
      <c r="OVC48" s="195"/>
      <c r="OVD48" s="195"/>
      <c r="OVE48" s="195"/>
      <c r="OVF48" s="195"/>
      <c r="OVG48" s="195"/>
      <c r="OVH48" s="195"/>
      <c r="OVI48" s="195"/>
      <c r="OVJ48" s="195"/>
      <c r="OVK48" s="195"/>
      <c r="OVL48" s="195"/>
      <c r="OVM48" s="195"/>
      <c r="OVN48" s="195"/>
      <c r="OVO48" s="195"/>
      <c r="OVP48" s="195"/>
      <c r="OVQ48" s="195"/>
      <c r="OVR48" s="195"/>
      <c r="OVS48" s="195"/>
      <c r="OVT48" s="195"/>
      <c r="OVU48" s="195"/>
      <c r="OVV48" s="195"/>
      <c r="OVW48" s="195"/>
      <c r="OVX48" s="195"/>
      <c r="OVY48" s="195"/>
      <c r="OVZ48" s="195"/>
      <c r="OWA48" s="195"/>
      <c r="OWB48" s="195"/>
      <c r="OWC48" s="195"/>
      <c r="OWD48" s="195"/>
      <c r="OWE48" s="195"/>
      <c r="OWF48" s="195"/>
      <c r="OWG48" s="195"/>
      <c r="OWH48" s="195"/>
      <c r="OWI48" s="195"/>
      <c r="OWJ48" s="195"/>
      <c r="OWK48" s="195"/>
      <c r="OWL48" s="195"/>
      <c r="OWM48" s="195"/>
      <c r="OWN48" s="195"/>
      <c r="OWO48" s="195"/>
      <c r="OWP48" s="195"/>
      <c r="OWQ48" s="195"/>
      <c r="OWR48" s="195"/>
      <c r="OWS48" s="195"/>
      <c r="OWT48" s="195"/>
      <c r="OWU48" s="195"/>
      <c r="OWV48" s="195"/>
      <c r="OWW48" s="195"/>
      <c r="OWX48" s="195"/>
      <c r="OWY48" s="195"/>
      <c r="OWZ48" s="195"/>
      <c r="OXA48" s="195"/>
      <c r="OXB48" s="195"/>
      <c r="OXC48" s="195"/>
      <c r="OXD48" s="195"/>
      <c r="OXE48" s="195"/>
      <c r="OXF48" s="195"/>
      <c r="OXG48" s="195"/>
      <c r="OXH48" s="195"/>
      <c r="OXI48" s="195"/>
      <c r="OXJ48" s="195"/>
      <c r="OXK48" s="195"/>
      <c r="OXL48" s="195"/>
      <c r="OXM48" s="195"/>
      <c r="OXN48" s="195"/>
      <c r="OXO48" s="195"/>
      <c r="OXP48" s="195"/>
      <c r="OXQ48" s="195"/>
      <c r="OXR48" s="195"/>
      <c r="OXS48" s="195"/>
      <c r="OXT48" s="195"/>
      <c r="OXU48" s="195"/>
      <c r="OXV48" s="195"/>
      <c r="OXW48" s="195"/>
      <c r="OXX48" s="195"/>
      <c r="OXY48" s="195"/>
      <c r="OXZ48" s="195"/>
      <c r="OYA48" s="195"/>
      <c r="OYB48" s="195"/>
      <c r="OYC48" s="195"/>
      <c r="OYD48" s="195"/>
      <c r="OYE48" s="195"/>
      <c r="OYF48" s="195"/>
      <c r="OYG48" s="195"/>
      <c r="OYH48" s="195"/>
      <c r="OYI48" s="195"/>
      <c r="OYJ48" s="195"/>
      <c r="OYK48" s="195"/>
      <c r="OYL48" s="195"/>
      <c r="OYM48" s="195"/>
      <c r="OYN48" s="195"/>
      <c r="OYO48" s="195"/>
      <c r="OYP48" s="195"/>
      <c r="OYQ48" s="195"/>
      <c r="OYR48" s="195"/>
      <c r="OYS48" s="195"/>
      <c r="OYT48" s="195"/>
      <c r="OYU48" s="195"/>
      <c r="OYV48" s="195"/>
      <c r="OYW48" s="195"/>
      <c r="OYX48" s="195"/>
      <c r="OYY48" s="195"/>
      <c r="OYZ48" s="195"/>
      <c r="OZA48" s="195"/>
      <c r="OZB48" s="195"/>
      <c r="OZC48" s="195"/>
      <c r="OZD48" s="195"/>
      <c r="OZE48" s="195"/>
      <c r="OZF48" s="195"/>
      <c r="OZG48" s="195"/>
      <c r="OZH48" s="195"/>
      <c r="OZI48" s="195"/>
      <c r="OZJ48" s="195"/>
      <c r="OZK48" s="195"/>
      <c r="OZL48" s="195"/>
      <c r="OZM48" s="195"/>
      <c r="OZN48" s="195"/>
      <c r="OZO48" s="195"/>
      <c r="OZP48" s="195"/>
      <c r="OZQ48" s="195"/>
      <c r="OZR48" s="195"/>
      <c r="OZS48" s="195"/>
      <c r="OZT48" s="195"/>
      <c r="OZU48" s="195"/>
      <c r="OZV48" s="195"/>
      <c r="OZW48" s="195"/>
      <c r="OZX48" s="195"/>
      <c r="OZY48" s="195"/>
      <c r="OZZ48" s="195"/>
      <c r="PAA48" s="195"/>
      <c r="PAB48" s="195"/>
      <c r="PAC48" s="195"/>
      <c r="PAD48" s="195"/>
      <c r="PAE48" s="195"/>
      <c r="PAF48" s="195"/>
      <c r="PAG48" s="195"/>
      <c r="PAH48" s="195"/>
      <c r="PAI48" s="195"/>
      <c r="PAJ48" s="195"/>
      <c r="PAK48" s="195"/>
      <c r="PAL48" s="195"/>
      <c r="PAM48" s="195"/>
      <c r="PAN48" s="195"/>
      <c r="PAO48" s="195"/>
      <c r="PAP48" s="195"/>
      <c r="PAQ48" s="195"/>
      <c r="PAR48" s="195"/>
      <c r="PAS48" s="195"/>
      <c r="PAT48" s="195"/>
      <c r="PAU48" s="195"/>
      <c r="PAV48" s="195"/>
      <c r="PAW48" s="195"/>
      <c r="PAX48" s="195"/>
      <c r="PAY48" s="195"/>
      <c r="PAZ48" s="195"/>
      <c r="PBA48" s="195"/>
      <c r="PBB48" s="195"/>
      <c r="PBC48" s="195"/>
      <c r="PBD48" s="195"/>
      <c r="PBE48" s="195"/>
      <c r="PBF48" s="195"/>
      <c r="PBG48" s="195"/>
      <c r="PBH48" s="195"/>
      <c r="PBI48" s="195"/>
      <c r="PBJ48" s="195"/>
      <c r="PBK48" s="195"/>
      <c r="PBL48" s="195"/>
      <c r="PBM48" s="195"/>
      <c r="PBN48" s="195"/>
      <c r="PBO48" s="195"/>
      <c r="PBP48" s="195"/>
      <c r="PBQ48" s="195"/>
      <c r="PBR48" s="195"/>
      <c r="PBS48" s="195"/>
      <c r="PBT48" s="195"/>
      <c r="PBU48" s="195"/>
      <c r="PBV48" s="195"/>
      <c r="PBW48" s="195"/>
      <c r="PBX48" s="195"/>
      <c r="PBY48" s="195"/>
      <c r="PBZ48" s="195"/>
      <c r="PCA48" s="195"/>
      <c r="PCB48" s="195"/>
      <c r="PCC48" s="195"/>
      <c r="PCD48" s="195"/>
      <c r="PCE48" s="195"/>
      <c r="PCF48" s="195"/>
      <c r="PCG48" s="195"/>
      <c r="PCH48" s="195"/>
      <c r="PCI48" s="195"/>
      <c r="PCJ48" s="195"/>
      <c r="PCK48" s="195"/>
      <c r="PCL48" s="195"/>
      <c r="PCM48" s="195"/>
      <c r="PCN48" s="195"/>
      <c r="PCO48" s="195"/>
      <c r="PCP48" s="195"/>
      <c r="PCQ48" s="195"/>
      <c r="PCR48" s="195"/>
      <c r="PCS48" s="195"/>
      <c r="PCT48" s="195"/>
      <c r="PCU48" s="195"/>
      <c r="PCV48" s="195"/>
      <c r="PCW48" s="195"/>
      <c r="PCX48" s="195"/>
      <c r="PCY48" s="195"/>
      <c r="PCZ48" s="195"/>
      <c r="PDA48" s="195"/>
      <c r="PDB48" s="195"/>
      <c r="PDC48" s="195"/>
      <c r="PDD48" s="195"/>
      <c r="PDE48" s="195"/>
      <c r="PDF48" s="195"/>
      <c r="PDG48" s="195"/>
      <c r="PDH48" s="195"/>
      <c r="PDI48" s="195"/>
      <c r="PDJ48" s="195"/>
      <c r="PDK48" s="195"/>
      <c r="PDL48" s="195"/>
      <c r="PDM48" s="195"/>
      <c r="PDN48" s="195"/>
      <c r="PDO48" s="195"/>
      <c r="PDP48" s="195"/>
      <c r="PDQ48" s="195"/>
      <c r="PDR48" s="195"/>
      <c r="PDS48" s="195"/>
      <c r="PDT48" s="195"/>
      <c r="PDU48" s="195"/>
      <c r="PDV48" s="195"/>
      <c r="PDW48" s="195"/>
      <c r="PDX48" s="195"/>
      <c r="PDY48" s="195"/>
      <c r="PDZ48" s="195"/>
      <c r="PEA48" s="195"/>
      <c r="PEB48" s="195"/>
      <c r="PEC48" s="195"/>
      <c r="PED48" s="195"/>
      <c r="PEE48" s="195"/>
      <c r="PEF48" s="195"/>
      <c r="PEG48" s="195"/>
      <c r="PEH48" s="195"/>
      <c r="PEI48" s="195"/>
      <c r="PEJ48" s="195"/>
      <c r="PEK48" s="195"/>
      <c r="PEL48" s="195"/>
      <c r="PEM48" s="195"/>
      <c r="PEN48" s="195"/>
      <c r="PEO48" s="195"/>
      <c r="PEP48" s="195"/>
      <c r="PEQ48" s="195"/>
      <c r="PER48" s="195"/>
      <c r="PES48" s="195"/>
      <c r="PET48" s="195"/>
      <c r="PEU48" s="195"/>
      <c r="PEV48" s="195"/>
      <c r="PEW48" s="195"/>
      <c r="PEX48" s="195"/>
      <c r="PEY48" s="195"/>
      <c r="PEZ48" s="195"/>
      <c r="PFA48" s="195"/>
      <c r="PFB48" s="195"/>
      <c r="PFC48" s="195"/>
      <c r="PFD48" s="195"/>
      <c r="PFE48" s="195"/>
      <c r="PFF48" s="195"/>
      <c r="PFG48" s="195"/>
      <c r="PFH48" s="195"/>
      <c r="PFI48" s="195"/>
      <c r="PFJ48" s="195"/>
      <c r="PFK48" s="195"/>
      <c r="PFL48" s="195"/>
      <c r="PFM48" s="195"/>
      <c r="PFN48" s="195"/>
      <c r="PFO48" s="195"/>
      <c r="PFP48" s="195"/>
      <c r="PFQ48" s="195"/>
      <c r="PFR48" s="195"/>
      <c r="PFS48" s="195"/>
      <c r="PFT48" s="195"/>
      <c r="PFU48" s="195"/>
      <c r="PFV48" s="195"/>
      <c r="PFW48" s="195"/>
      <c r="PFX48" s="195"/>
      <c r="PFY48" s="195"/>
      <c r="PFZ48" s="195"/>
      <c r="PGA48" s="195"/>
      <c r="PGB48" s="195"/>
      <c r="PGC48" s="195"/>
      <c r="PGD48" s="195"/>
      <c r="PGE48" s="195"/>
      <c r="PGF48" s="195"/>
      <c r="PGG48" s="195"/>
      <c r="PGH48" s="195"/>
      <c r="PGI48" s="195"/>
      <c r="PGJ48" s="195"/>
      <c r="PGK48" s="195"/>
      <c r="PGL48" s="195"/>
      <c r="PGM48" s="195"/>
      <c r="PGN48" s="195"/>
      <c r="PGO48" s="195"/>
      <c r="PGP48" s="195"/>
      <c r="PGQ48" s="195"/>
      <c r="PGR48" s="195"/>
      <c r="PGS48" s="195"/>
      <c r="PGT48" s="195"/>
      <c r="PGU48" s="195"/>
      <c r="PGV48" s="195"/>
      <c r="PGW48" s="195"/>
      <c r="PGX48" s="195"/>
      <c r="PGY48" s="195"/>
      <c r="PGZ48" s="195"/>
      <c r="PHA48" s="195"/>
      <c r="PHB48" s="195"/>
      <c r="PHC48" s="195"/>
      <c r="PHD48" s="195"/>
      <c r="PHE48" s="195"/>
      <c r="PHF48" s="195"/>
      <c r="PHG48" s="195"/>
      <c r="PHH48" s="195"/>
      <c r="PHI48" s="195"/>
      <c r="PHJ48" s="195"/>
      <c r="PHK48" s="195"/>
      <c r="PHL48" s="195"/>
      <c r="PHM48" s="195"/>
      <c r="PHN48" s="195"/>
      <c r="PHO48" s="195"/>
      <c r="PHP48" s="195"/>
      <c r="PHQ48" s="195"/>
      <c r="PHR48" s="195"/>
      <c r="PHS48" s="195"/>
      <c r="PHT48" s="195"/>
      <c r="PHU48" s="195"/>
      <c r="PHV48" s="195"/>
      <c r="PHW48" s="195"/>
      <c r="PHX48" s="195"/>
      <c r="PHY48" s="195"/>
      <c r="PHZ48" s="195"/>
      <c r="PIA48" s="195"/>
      <c r="PIB48" s="195"/>
      <c r="PIC48" s="195"/>
      <c r="PID48" s="195"/>
      <c r="PIE48" s="195"/>
      <c r="PIF48" s="195"/>
      <c r="PIG48" s="195"/>
      <c r="PIH48" s="195"/>
      <c r="PII48" s="195"/>
      <c r="PIJ48" s="195"/>
      <c r="PIK48" s="195"/>
      <c r="PIL48" s="195"/>
      <c r="PIM48" s="195"/>
      <c r="PIN48" s="195"/>
      <c r="PIO48" s="195"/>
      <c r="PIP48" s="195"/>
      <c r="PIQ48" s="195"/>
      <c r="PIR48" s="195"/>
      <c r="PIS48" s="195"/>
      <c r="PIT48" s="195"/>
      <c r="PIU48" s="195"/>
      <c r="PIV48" s="195"/>
      <c r="PIW48" s="195"/>
      <c r="PIX48" s="195"/>
      <c r="PIY48" s="195"/>
      <c r="PIZ48" s="195"/>
      <c r="PJA48" s="195"/>
      <c r="PJB48" s="195"/>
      <c r="PJC48" s="195"/>
      <c r="PJD48" s="195"/>
      <c r="PJE48" s="195"/>
      <c r="PJF48" s="195"/>
      <c r="PJG48" s="195"/>
      <c r="PJH48" s="195"/>
      <c r="PJI48" s="195"/>
      <c r="PJJ48" s="195"/>
      <c r="PJK48" s="195"/>
      <c r="PJL48" s="195"/>
      <c r="PJM48" s="195"/>
      <c r="PJN48" s="195"/>
      <c r="PJO48" s="195"/>
      <c r="PJP48" s="195"/>
      <c r="PJQ48" s="195"/>
      <c r="PJR48" s="195"/>
      <c r="PJS48" s="195"/>
      <c r="PJT48" s="195"/>
      <c r="PJU48" s="195"/>
      <c r="PJV48" s="195"/>
      <c r="PJW48" s="195"/>
      <c r="PJX48" s="195"/>
      <c r="PJY48" s="195"/>
      <c r="PJZ48" s="195"/>
      <c r="PKA48" s="195"/>
      <c r="PKB48" s="195"/>
      <c r="PKC48" s="195"/>
      <c r="PKD48" s="195"/>
      <c r="PKE48" s="195"/>
      <c r="PKF48" s="195"/>
      <c r="PKG48" s="195"/>
      <c r="PKH48" s="195"/>
      <c r="PKI48" s="195"/>
      <c r="PKJ48" s="195"/>
      <c r="PKK48" s="195"/>
      <c r="PKL48" s="195"/>
      <c r="PKM48" s="195"/>
      <c r="PKN48" s="195"/>
      <c r="PKO48" s="195"/>
      <c r="PKP48" s="195"/>
      <c r="PKQ48" s="195"/>
      <c r="PKR48" s="195"/>
      <c r="PKS48" s="195"/>
      <c r="PKT48" s="195"/>
      <c r="PKU48" s="195"/>
      <c r="PKV48" s="195"/>
      <c r="PKW48" s="195"/>
      <c r="PKX48" s="195"/>
      <c r="PKY48" s="195"/>
      <c r="PKZ48" s="195"/>
      <c r="PLA48" s="195"/>
      <c r="PLB48" s="195"/>
      <c r="PLC48" s="195"/>
      <c r="PLD48" s="195"/>
      <c r="PLE48" s="195"/>
      <c r="PLF48" s="195"/>
      <c r="PLG48" s="195"/>
      <c r="PLH48" s="195"/>
      <c r="PLI48" s="195"/>
      <c r="PLJ48" s="195"/>
      <c r="PLK48" s="195"/>
      <c r="PLL48" s="195"/>
      <c r="PLM48" s="195"/>
      <c r="PLN48" s="195"/>
      <c r="PLO48" s="195"/>
      <c r="PLP48" s="195"/>
      <c r="PLQ48" s="195"/>
      <c r="PLR48" s="195"/>
      <c r="PLS48" s="195"/>
      <c r="PLT48" s="195"/>
      <c r="PLU48" s="195"/>
      <c r="PLV48" s="195"/>
      <c r="PLW48" s="195"/>
      <c r="PLX48" s="195"/>
      <c r="PLY48" s="195"/>
      <c r="PLZ48" s="195"/>
      <c r="PMA48" s="195"/>
      <c r="PMB48" s="195"/>
      <c r="PMC48" s="195"/>
      <c r="PMD48" s="195"/>
      <c r="PME48" s="195"/>
      <c r="PMF48" s="195"/>
      <c r="PMG48" s="195"/>
      <c r="PMH48" s="195"/>
      <c r="PMI48" s="195"/>
      <c r="PMJ48" s="195"/>
      <c r="PMK48" s="195"/>
      <c r="PML48" s="195"/>
      <c r="PMM48" s="195"/>
      <c r="PMN48" s="195"/>
      <c r="PMO48" s="195"/>
      <c r="PMP48" s="195"/>
      <c r="PMQ48" s="195"/>
      <c r="PMR48" s="195"/>
      <c r="PMS48" s="195"/>
      <c r="PMT48" s="195"/>
      <c r="PMU48" s="195"/>
      <c r="PMV48" s="195"/>
      <c r="PMW48" s="195"/>
      <c r="PMX48" s="195"/>
      <c r="PMY48" s="195"/>
      <c r="PMZ48" s="195"/>
      <c r="PNA48" s="195"/>
      <c r="PNB48" s="195"/>
      <c r="PNC48" s="195"/>
      <c r="PND48" s="195"/>
      <c r="PNE48" s="195"/>
      <c r="PNF48" s="195"/>
      <c r="PNG48" s="195"/>
      <c r="PNH48" s="195"/>
      <c r="PNI48" s="195"/>
      <c r="PNJ48" s="195"/>
      <c r="PNK48" s="195"/>
      <c r="PNL48" s="195"/>
      <c r="PNM48" s="195"/>
      <c r="PNN48" s="195"/>
      <c r="PNO48" s="195"/>
      <c r="PNP48" s="195"/>
      <c r="PNQ48" s="195"/>
      <c r="PNR48" s="195"/>
      <c r="PNS48" s="195"/>
      <c r="PNT48" s="195"/>
      <c r="PNU48" s="195"/>
      <c r="PNV48" s="195"/>
      <c r="PNW48" s="195"/>
      <c r="PNX48" s="195"/>
      <c r="PNY48" s="195"/>
      <c r="PNZ48" s="195"/>
      <c r="POA48" s="195"/>
      <c r="POB48" s="195"/>
      <c r="POC48" s="195"/>
      <c r="POD48" s="195"/>
      <c r="POE48" s="195"/>
      <c r="POF48" s="195"/>
      <c r="POG48" s="195"/>
      <c r="POH48" s="195"/>
      <c r="POI48" s="195"/>
      <c r="POJ48" s="195"/>
      <c r="POK48" s="195"/>
      <c r="POL48" s="195"/>
      <c r="POM48" s="195"/>
      <c r="PON48" s="195"/>
      <c r="POO48" s="195"/>
      <c r="POP48" s="195"/>
      <c r="POQ48" s="195"/>
      <c r="POR48" s="195"/>
      <c r="POS48" s="195"/>
      <c r="POT48" s="195"/>
      <c r="POU48" s="195"/>
      <c r="POV48" s="195"/>
      <c r="POW48" s="195"/>
      <c r="POX48" s="195"/>
      <c r="POY48" s="195"/>
      <c r="POZ48" s="195"/>
      <c r="PPA48" s="195"/>
      <c r="PPB48" s="195"/>
      <c r="PPC48" s="195"/>
      <c r="PPD48" s="195"/>
      <c r="PPE48" s="195"/>
      <c r="PPF48" s="195"/>
      <c r="PPG48" s="195"/>
      <c r="PPH48" s="195"/>
      <c r="PPI48" s="195"/>
      <c r="PPJ48" s="195"/>
      <c r="PPK48" s="195"/>
      <c r="PPL48" s="195"/>
      <c r="PPM48" s="195"/>
      <c r="PPN48" s="195"/>
      <c r="PPO48" s="195"/>
      <c r="PPP48" s="195"/>
      <c r="PPQ48" s="195"/>
      <c r="PPR48" s="195"/>
      <c r="PPS48" s="195"/>
      <c r="PPT48" s="195"/>
      <c r="PPU48" s="195"/>
      <c r="PPV48" s="195"/>
      <c r="PPW48" s="195"/>
      <c r="PPX48" s="195"/>
      <c r="PPY48" s="195"/>
      <c r="PPZ48" s="195"/>
      <c r="PQA48" s="195"/>
      <c r="PQB48" s="195"/>
      <c r="PQC48" s="195"/>
      <c r="PQD48" s="195"/>
      <c r="PQE48" s="195"/>
      <c r="PQF48" s="195"/>
      <c r="PQG48" s="195"/>
      <c r="PQH48" s="195"/>
      <c r="PQI48" s="195"/>
      <c r="PQJ48" s="195"/>
      <c r="PQK48" s="195"/>
      <c r="PQL48" s="195"/>
      <c r="PQM48" s="195"/>
      <c r="PQN48" s="195"/>
      <c r="PQO48" s="195"/>
      <c r="PQP48" s="195"/>
      <c r="PQQ48" s="195"/>
      <c r="PQR48" s="195"/>
      <c r="PQS48" s="195"/>
      <c r="PQT48" s="195"/>
      <c r="PQU48" s="195"/>
      <c r="PQV48" s="195"/>
      <c r="PQW48" s="195"/>
      <c r="PQX48" s="195"/>
      <c r="PQY48" s="195"/>
      <c r="PQZ48" s="195"/>
      <c r="PRA48" s="195"/>
      <c r="PRB48" s="195"/>
      <c r="PRC48" s="195"/>
      <c r="PRD48" s="195"/>
      <c r="PRE48" s="195"/>
      <c r="PRF48" s="195"/>
      <c r="PRG48" s="195"/>
      <c r="PRH48" s="195"/>
      <c r="PRI48" s="195"/>
      <c r="PRJ48" s="195"/>
      <c r="PRK48" s="195"/>
      <c r="PRL48" s="195"/>
      <c r="PRM48" s="195"/>
      <c r="PRN48" s="195"/>
      <c r="PRO48" s="195"/>
      <c r="PRP48" s="195"/>
      <c r="PRQ48" s="195"/>
      <c r="PRR48" s="195"/>
      <c r="PRS48" s="195"/>
      <c r="PRT48" s="195"/>
      <c r="PRU48" s="195"/>
      <c r="PRV48" s="195"/>
      <c r="PRW48" s="195"/>
      <c r="PRX48" s="195"/>
      <c r="PRY48" s="195"/>
      <c r="PRZ48" s="195"/>
      <c r="PSA48" s="195"/>
      <c r="PSB48" s="195"/>
      <c r="PSC48" s="195"/>
      <c r="PSD48" s="195"/>
      <c r="PSE48" s="195"/>
      <c r="PSF48" s="195"/>
      <c r="PSG48" s="195"/>
      <c r="PSH48" s="195"/>
      <c r="PSI48" s="195"/>
      <c r="PSJ48" s="195"/>
      <c r="PSK48" s="195"/>
      <c r="PSL48" s="195"/>
      <c r="PSM48" s="195"/>
      <c r="PSN48" s="195"/>
      <c r="PSO48" s="195"/>
      <c r="PSP48" s="195"/>
      <c r="PSQ48" s="195"/>
      <c r="PSR48" s="195"/>
      <c r="PSS48" s="195"/>
      <c r="PST48" s="195"/>
      <c r="PSU48" s="195"/>
      <c r="PSV48" s="195"/>
      <c r="PSW48" s="195"/>
      <c r="PSX48" s="195"/>
      <c r="PSY48" s="195"/>
      <c r="PSZ48" s="195"/>
      <c r="PTA48" s="195"/>
      <c r="PTB48" s="195"/>
      <c r="PTC48" s="195"/>
      <c r="PTD48" s="195"/>
      <c r="PTE48" s="195"/>
      <c r="PTF48" s="195"/>
      <c r="PTG48" s="195"/>
      <c r="PTH48" s="195"/>
      <c r="PTI48" s="195"/>
      <c r="PTJ48" s="195"/>
      <c r="PTK48" s="195"/>
      <c r="PTL48" s="195"/>
      <c r="PTM48" s="195"/>
      <c r="PTN48" s="195"/>
      <c r="PTO48" s="195"/>
      <c r="PTP48" s="195"/>
      <c r="PTQ48" s="195"/>
      <c r="PTR48" s="195"/>
      <c r="PTS48" s="195"/>
      <c r="PTT48" s="195"/>
      <c r="PTU48" s="195"/>
      <c r="PTV48" s="195"/>
      <c r="PTW48" s="195"/>
      <c r="PTX48" s="195"/>
      <c r="PTY48" s="195"/>
      <c r="PTZ48" s="195"/>
      <c r="PUA48" s="195"/>
      <c r="PUB48" s="195"/>
      <c r="PUC48" s="195"/>
      <c r="PUD48" s="195"/>
      <c r="PUE48" s="195"/>
      <c r="PUF48" s="195"/>
      <c r="PUG48" s="195"/>
      <c r="PUH48" s="195"/>
      <c r="PUI48" s="195"/>
      <c r="PUJ48" s="195"/>
      <c r="PUK48" s="195"/>
      <c r="PUL48" s="195"/>
      <c r="PUM48" s="195"/>
      <c r="PUN48" s="195"/>
      <c r="PUO48" s="195"/>
      <c r="PUP48" s="195"/>
      <c r="PUQ48" s="195"/>
      <c r="PUR48" s="195"/>
      <c r="PUS48" s="195"/>
      <c r="PUT48" s="195"/>
      <c r="PUU48" s="195"/>
      <c r="PUV48" s="195"/>
      <c r="PUW48" s="195"/>
      <c r="PUX48" s="195"/>
      <c r="PUY48" s="195"/>
      <c r="PUZ48" s="195"/>
      <c r="PVA48" s="195"/>
      <c r="PVB48" s="195"/>
      <c r="PVC48" s="195"/>
      <c r="PVD48" s="195"/>
      <c r="PVE48" s="195"/>
      <c r="PVF48" s="195"/>
      <c r="PVG48" s="195"/>
      <c r="PVH48" s="195"/>
      <c r="PVI48" s="195"/>
      <c r="PVJ48" s="195"/>
      <c r="PVK48" s="195"/>
      <c r="PVL48" s="195"/>
      <c r="PVM48" s="195"/>
      <c r="PVN48" s="195"/>
      <c r="PVO48" s="195"/>
      <c r="PVP48" s="195"/>
      <c r="PVQ48" s="195"/>
      <c r="PVR48" s="195"/>
      <c r="PVS48" s="195"/>
      <c r="PVT48" s="195"/>
      <c r="PVU48" s="195"/>
      <c r="PVV48" s="195"/>
      <c r="PVW48" s="195"/>
      <c r="PVX48" s="195"/>
      <c r="PVY48" s="195"/>
      <c r="PVZ48" s="195"/>
      <c r="PWA48" s="195"/>
      <c r="PWB48" s="195"/>
      <c r="PWC48" s="195"/>
      <c r="PWD48" s="195"/>
      <c r="PWE48" s="195"/>
      <c r="PWF48" s="195"/>
      <c r="PWG48" s="195"/>
      <c r="PWH48" s="195"/>
      <c r="PWI48" s="195"/>
      <c r="PWJ48" s="195"/>
      <c r="PWK48" s="195"/>
      <c r="PWL48" s="195"/>
      <c r="PWM48" s="195"/>
      <c r="PWN48" s="195"/>
      <c r="PWO48" s="195"/>
      <c r="PWP48" s="195"/>
      <c r="PWQ48" s="195"/>
      <c r="PWR48" s="195"/>
      <c r="PWS48" s="195"/>
      <c r="PWT48" s="195"/>
      <c r="PWU48" s="195"/>
      <c r="PWV48" s="195"/>
      <c r="PWW48" s="195"/>
      <c r="PWX48" s="195"/>
      <c r="PWY48" s="195"/>
      <c r="PWZ48" s="195"/>
      <c r="PXA48" s="195"/>
      <c r="PXB48" s="195"/>
      <c r="PXC48" s="195"/>
      <c r="PXD48" s="195"/>
      <c r="PXE48" s="195"/>
      <c r="PXF48" s="195"/>
      <c r="PXG48" s="195"/>
      <c r="PXH48" s="195"/>
      <c r="PXI48" s="195"/>
      <c r="PXJ48" s="195"/>
      <c r="PXK48" s="195"/>
      <c r="PXL48" s="195"/>
      <c r="PXM48" s="195"/>
      <c r="PXN48" s="195"/>
      <c r="PXO48" s="195"/>
      <c r="PXP48" s="195"/>
      <c r="PXQ48" s="195"/>
      <c r="PXR48" s="195"/>
      <c r="PXS48" s="195"/>
      <c r="PXT48" s="195"/>
      <c r="PXU48" s="195"/>
      <c r="PXV48" s="195"/>
      <c r="PXW48" s="195"/>
      <c r="PXX48" s="195"/>
      <c r="PXY48" s="195"/>
      <c r="PXZ48" s="195"/>
      <c r="PYA48" s="195"/>
      <c r="PYB48" s="195"/>
      <c r="PYC48" s="195"/>
      <c r="PYD48" s="195"/>
      <c r="PYE48" s="195"/>
      <c r="PYF48" s="195"/>
      <c r="PYG48" s="195"/>
      <c r="PYH48" s="195"/>
      <c r="PYI48" s="195"/>
      <c r="PYJ48" s="195"/>
      <c r="PYK48" s="195"/>
      <c r="PYL48" s="195"/>
      <c r="PYM48" s="195"/>
      <c r="PYN48" s="195"/>
      <c r="PYO48" s="195"/>
      <c r="PYP48" s="195"/>
      <c r="PYQ48" s="195"/>
      <c r="PYR48" s="195"/>
      <c r="PYS48" s="195"/>
      <c r="PYT48" s="195"/>
      <c r="PYU48" s="195"/>
      <c r="PYV48" s="195"/>
      <c r="PYW48" s="195"/>
      <c r="PYX48" s="195"/>
      <c r="PYY48" s="195"/>
      <c r="PYZ48" s="195"/>
      <c r="PZA48" s="195"/>
      <c r="PZB48" s="195"/>
      <c r="PZC48" s="195"/>
      <c r="PZD48" s="195"/>
      <c r="PZE48" s="195"/>
      <c r="PZF48" s="195"/>
      <c r="PZG48" s="195"/>
      <c r="PZH48" s="195"/>
      <c r="PZI48" s="195"/>
      <c r="PZJ48" s="195"/>
      <c r="PZK48" s="195"/>
      <c r="PZL48" s="195"/>
      <c r="PZM48" s="195"/>
      <c r="PZN48" s="195"/>
      <c r="PZO48" s="195"/>
      <c r="PZP48" s="195"/>
      <c r="PZQ48" s="195"/>
      <c r="PZR48" s="195"/>
      <c r="PZS48" s="195"/>
      <c r="PZT48" s="195"/>
      <c r="PZU48" s="195"/>
      <c r="PZV48" s="195"/>
      <c r="PZW48" s="195"/>
      <c r="PZX48" s="195"/>
      <c r="PZY48" s="195"/>
      <c r="PZZ48" s="195"/>
      <c r="QAA48" s="195"/>
      <c r="QAB48" s="195"/>
      <c r="QAC48" s="195"/>
      <c r="QAD48" s="195"/>
      <c r="QAE48" s="195"/>
      <c r="QAF48" s="195"/>
      <c r="QAG48" s="195"/>
      <c r="QAH48" s="195"/>
      <c r="QAI48" s="195"/>
      <c r="QAJ48" s="195"/>
      <c r="QAK48" s="195"/>
      <c r="QAL48" s="195"/>
      <c r="QAM48" s="195"/>
      <c r="QAN48" s="195"/>
      <c r="QAO48" s="195"/>
      <c r="QAP48" s="195"/>
      <c r="QAQ48" s="195"/>
      <c r="QAR48" s="195"/>
      <c r="QAS48" s="195"/>
      <c r="QAT48" s="195"/>
      <c r="QAU48" s="195"/>
      <c r="QAV48" s="195"/>
      <c r="QAW48" s="195"/>
      <c r="QAX48" s="195"/>
      <c r="QAY48" s="195"/>
      <c r="QAZ48" s="195"/>
      <c r="QBA48" s="195"/>
      <c r="QBB48" s="195"/>
      <c r="QBC48" s="195"/>
      <c r="QBD48" s="195"/>
      <c r="QBE48" s="195"/>
      <c r="QBF48" s="195"/>
      <c r="QBG48" s="195"/>
      <c r="QBH48" s="195"/>
      <c r="QBI48" s="195"/>
      <c r="QBJ48" s="195"/>
      <c r="QBK48" s="195"/>
      <c r="QBL48" s="195"/>
      <c r="QBM48" s="195"/>
      <c r="QBN48" s="195"/>
      <c r="QBO48" s="195"/>
      <c r="QBP48" s="195"/>
      <c r="QBQ48" s="195"/>
      <c r="QBR48" s="195"/>
      <c r="QBS48" s="195"/>
      <c r="QBT48" s="195"/>
      <c r="QBU48" s="195"/>
      <c r="QBV48" s="195"/>
      <c r="QBW48" s="195"/>
      <c r="QBX48" s="195"/>
      <c r="QBY48" s="195"/>
      <c r="QBZ48" s="195"/>
      <c r="QCA48" s="195"/>
      <c r="QCB48" s="195"/>
      <c r="QCC48" s="195"/>
      <c r="QCD48" s="195"/>
      <c r="QCE48" s="195"/>
      <c r="QCF48" s="195"/>
      <c r="QCG48" s="195"/>
      <c r="QCH48" s="195"/>
      <c r="QCI48" s="195"/>
      <c r="QCJ48" s="195"/>
      <c r="QCK48" s="195"/>
      <c r="QCL48" s="195"/>
      <c r="QCM48" s="195"/>
      <c r="QCN48" s="195"/>
      <c r="QCO48" s="195"/>
      <c r="QCP48" s="195"/>
      <c r="QCQ48" s="195"/>
      <c r="QCR48" s="195"/>
      <c r="QCS48" s="195"/>
      <c r="QCT48" s="195"/>
      <c r="QCU48" s="195"/>
      <c r="QCV48" s="195"/>
      <c r="QCW48" s="195"/>
      <c r="QCX48" s="195"/>
      <c r="QCY48" s="195"/>
      <c r="QCZ48" s="195"/>
      <c r="QDA48" s="195"/>
      <c r="QDB48" s="195"/>
      <c r="QDC48" s="195"/>
      <c r="QDD48" s="195"/>
      <c r="QDE48" s="195"/>
      <c r="QDF48" s="195"/>
      <c r="QDG48" s="195"/>
      <c r="QDH48" s="195"/>
      <c r="QDI48" s="195"/>
      <c r="QDJ48" s="195"/>
      <c r="QDK48" s="195"/>
      <c r="QDL48" s="195"/>
      <c r="QDM48" s="195"/>
      <c r="QDN48" s="195"/>
      <c r="QDO48" s="195"/>
      <c r="QDP48" s="195"/>
      <c r="QDQ48" s="195"/>
      <c r="QDR48" s="195"/>
      <c r="QDS48" s="195"/>
      <c r="QDT48" s="195"/>
      <c r="QDU48" s="195"/>
      <c r="QDV48" s="195"/>
      <c r="QDW48" s="195"/>
      <c r="QDX48" s="195"/>
      <c r="QDY48" s="195"/>
      <c r="QDZ48" s="195"/>
      <c r="QEA48" s="195"/>
      <c r="QEB48" s="195"/>
      <c r="QEC48" s="195"/>
      <c r="QED48" s="195"/>
      <c r="QEE48" s="195"/>
      <c r="QEF48" s="195"/>
      <c r="QEG48" s="195"/>
      <c r="QEH48" s="195"/>
      <c r="QEI48" s="195"/>
      <c r="QEJ48" s="195"/>
      <c r="QEK48" s="195"/>
      <c r="QEL48" s="195"/>
      <c r="QEM48" s="195"/>
      <c r="QEN48" s="195"/>
      <c r="QEO48" s="195"/>
      <c r="QEP48" s="195"/>
      <c r="QEQ48" s="195"/>
      <c r="QER48" s="195"/>
      <c r="QES48" s="195"/>
      <c r="QET48" s="195"/>
      <c r="QEU48" s="195"/>
      <c r="QEV48" s="195"/>
      <c r="QEW48" s="195"/>
      <c r="QEX48" s="195"/>
      <c r="QEY48" s="195"/>
      <c r="QEZ48" s="195"/>
      <c r="QFA48" s="195"/>
      <c r="QFB48" s="195"/>
      <c r="QFC48" s="195"/>
      <c r="QFD48" s="195"/>
      <c r="QFE48" s="195"/>
      <c r="QFF48" s="195"/>
      <c r="QFG48" s="195"/>
      <c r="QFH48" s="195"/>
      <c r="QFI48" s="195"/>
      <c r="QFJ48" s="195"/>
      <c r="QFK48" s="195"/>
      <c r="QFL48" s="195"/>
      <c r="QFM48" s="195"/>
      <c r="QFN48" s="195"/>
      <c r="QFO48" s="195"/>
      <c r="QFP48" s="195"/>
      <c r="QFQ48" s="195"/>
      <c r="QFR48" s="195"/>
      <c r="QFS48" s="195"/>
      <c r="QFT48" s="195"/>
      <c r="QFU48" s="195"/>
      <c r="QFV48" s="195"/>
      <c r="QFW48" s="195"/>
      <c r="QFX48" s="195"/>
      <c r="QFY48" s="195"/>
      <c r="QFZ48" s="195"/>
      <c r="QGA48" s="195"/>
      <c r="QGB48" s="195"/>
      <c r="QGC48" s="195"/>
      <c r="QGD48" s="195"/>
      <c r="QGE48" s="195"/>
      <c r="QGF48" s="195"/>
      <c r="QGG48" s="195"/>
      <c r="QGH48" s="195"/>
      <c r="QGI48" s="195"/>
      <c r="QGJ48" s="195"/>
      <c r="QGK48" s="195"/>
      <c r="QGL48" s="195"/>
      <c r="QGM48" s="195"/>
      <c r="QGN48" s="195"/>
      <c r="QGO48" s="195"/>
      <c r="QGP48" s="195"/>
      <c r="QGQ48" s="195"/>
      <c r="QGR48" s="195"/>
      <c r="QGS48" s="195"/>
      <c r="QGT48" s="195"/>
      <c r="QGU48" s="195"/>
      <c r="QGV48" s="195"/>
      <c r="QGW48" s="195"/>
      <c r="QGX48" s="195"/>
      <c r="QGY48" s="195"/>
      <c r="QGZ48" s="195"/>
      <c r="QHA48" s="195"/>
      <c r="QHB48" s="195"/>
      <c r="QHC48" s="195"/>
      <c r="QHD48" s="195"/>
      <c r="QHE48" s="195"/>
      <c r="QHF48" s="195"/>
      <c r="QHG48" s="195"/>
      <c r="QHH48" s="195"/>
      <c r="QHI48" s="195"/>
      <c r="QHJ48" s="195"/>
      <c r="QHK48" s="195"/>
      <c r="QHL48" s="195"/>
      <c r="QHM48" s="195"/>
      <c r="QHN48" s="195"/>
      <c r="QHO48" s="195"/>
      <c r="QHP48" s="195"/>
      <c r="QHQ48" s="195"/>
      <c r="QHR48" s="195"/>
      <c r="QHS48" s="195"/>
      <c r="QHT48" s="195"/>
      <c r="QHU48" s="195"/>
      <c r="QHV48" s="195"/>
      <c r="QHW48" s="195"/>
      <c r="QHX48" s="195"/>
      <c r="QHY48" s="195"/>
      <c r="QHZ48" s="195"/>
      <c r="QIA48" s="195"/>
      <c r="QIB48" s="195"/>
      <c r="QIC48" s="195"/>
      <c r="QID48" s="195"/>
      <c r="QIE48" s="195"/>
      <c r="QIF48" s="195"/>
      <c r="QIG48" s="195"/>
      <c r="QIH48" s="195"/>
      <c r="QII48" s="195"/>
      <c r="QIJ48" s="195"/>
      <c r="QIK48" s="195"/>
      <c r="QIL48" s="195"/>
      <c r="QIM48" s="195"/>
      <c r="QIN48" s="195"/>
      <c r="QIO48" s="195"/>
      <c r="QIP48" s="195"/>
      <c r="QIQ48" s="195"/>
      <c r="QIR48" s="195"/>
      <c r="QIS48" s="195"/>
      <c r="QIT48" s="195"/>
      <c r="QIU48" s="195"/>
      <c r="QIV48" s="195"/>
      <c r="QIW48" s="195"/>
      <c r="QIX48" s="195"/>
      <c r="QIY48" s="195"/>
      <c r="QIZ48" s="195"/>
      <c r="QJA48" s="195"/>
      <c r="QJB48" s="195"/>
      <c r="QJC48" s="195"/>
      <c r="QJD48" s="195"/>
      <c r="QJE48" s="195"/>
      <c r="QJF48" s="195"/>
      <c r="QJG48" s="195"/>
      <c r="QJH48" s="195"/>
      <c r="QJI48" s="195"/>
      <c r="QJJ48" s="195"/>
      <c r="QJK48" s="195"/>
      <c r="QJL48" s="195"/>
      <c r="QJM48" s="195"/>
      <c r="QJN48" s="195"/>
      <c r="QJO48" s="195"/>
      <c r="QJP48" s="195"/>
      <c r="QJQ48" s="195"/>
      <c r="QJR48" s="195"/>
      <c r="QJS48" s="195"/>
      <c r="QJT48" s="195"/>
      <c r="QJU48" s="195"/>
      <c r="QJV48" s="195"/>
      <c r="QJW48" s="195"/>
      <c r="QJX48" s="195"/>
      <c r="QJY48" s="195"/>
      <c r="QJZ48" s="195"/>
      <c r="QKA48" s="195"/>
      <c r="QKB48" s="195"/>
      <c r="QKC48" s="195"/>
      <c r="QKD48" s="195"/>
      <c r="QKE48" s="195"/>
      <c r="QKF48" s="195"/>
      <c r="QKG48" s="195"/>
      <c r="QKH48" s="195"/>
      <c r="QKI48" s="195"/>
      <c r="QKJ48" s="195"/>
      <c r="QKK48" s="195"/>
      <c r="QKL48" s="195"/>
      <c r="QKM48" s="195"/>
      <c r="QKN48" s="195"/>
      <c r="QKO48" s="195"/>
      <c r="QKP48" s="195"/>
      <c r="QKQ48" s="195"/>
      <c r="QKR48" s="195"/>
      <c r="QKS48" s="195"/>
      <c r="QKT48" s="195"/>
      <c r="QKU48" s="195"/>
      <c r="QKV48" s="195"/>
      <c r="QKW48" s="195"/>
      <c r="QKX48" s="195"/>
      <c r="QKY48" s="195"/>
      <c r="QKZ48" s="195"/>
      <c r="QLA48" s="195"/>
      <c r="QLB48" s="195"/>
      <c r="QLC48" s="195"/>
      <c r="QLD48" s="195"/>
      <c r="QLE48" s="195"/>
      <c r="QLF48" s="195"/>
      <c r="QLG48" s="195"/>
      <c r="QLH48" s="195"/>
      <c r="QLI48" s="195"/>
      <c r="QLJ48" s="195"/>
      <c r="QLK48" s="195"/>
      <c r="QLL48" s="195"/>
      <c r="QLM48" s="195"/>
      <c r="QLN48" s="195"/>
      <c r="QLO48" s="195"/>
      <c r="QLP48" s="195"/>
      <c r="QLQ48" s="195"/>
      <c r="QLR48" s="195"/>
      <c r="QLS48" s="195"/>
      <c r="QLT48" s="195"/>
      <c r="QLU48" s="195"/>
      <c r="QLV48" s="195"/>
      <c r="QLW48" s="195"/>
      <c r="QLX48" s="195"/>
      <c r="QLY48" s="195"/>
      <c r="QLZ48" s="195"/>
      <c r="QMA48" s="195"/>
      <c r="QMB48" s="195"/>
      <c r="QMC48" s="195"/>
      <c r="QMD48" s="195"/>
      <c r="QME48" s="195"/>
      <c r="QMF48" s="195"/>
      <c r="QMG48" s="195"/>
      <c r="QMH48" s="195"/>
      <c r="QMI48" s="195"/>
      <c r="QMJ48" s="195"/>
      <c r="QMK48" s="195"/>
      <c r="QML48" s="195"/>
      <c r="QMM48" s="195"/>
      <c r="QMN48" s="195"/>
      <c r="QMO48" s="195"/>
      <c r="QMP48" s="195"/>
      <c r="QMQ48" s="195"/>
      <c r="QMR48" s="195"/>
      <c r="QMS48" s="195"/>
      <c r="QMT48" s="195"/>
      <c r="QMU48" s="195"/>
      <c r="QMV48" s="195"/>
      <c r="QMW48" s="195"/>
      <c r="QMX48" s="195"/>
      <c r="QMY48" s="195"/>
      <c r="QMZ48" s="195"/>
      <c r="QNA48" s="195"/>
      <c r="QNB48" s="195"/>
      <c r="QNC48" s="195"/>
      <c r="QND48" s="195"/>
      <c r="QNE48" s="195"/>
      <c r="QNF48" s="195"/>
      <c r="QNG48" s="195"/>
      <c r="QNH48" s="195"/>
      <c r="QNI48" s="195"/>
      <c r="QNJ48" s="195"/>
      <c r="QNK48" s="195"/>
      <c r="QNL48" s="195"/>
      <c r="QNM48" s="195"/>
      <c r="QNN48" s="195"/>
      <c r="QNO48" s="195"/>
      <c r="QNP48" s="195"/>
      <c r="QNQ48" s="195"/>
      <c r="QNR48" s="195"/>
      <c r="QNS48" s="195"/>
      <c r="QNT48" s="195"/>
      <c r="QNU48" s="195"/>
      <c r="QNV48" s="195"/>
      <c r="QNW48" s="195"/>
      <c r="QNX48" s="195"/>
      <c r="QNY48" s="195"/>
      <c r="QNZ48" s="195"/>
      <c r="QOA48" s="195"/>
      <c r="QOB48" s="195"/>
      <c r="QOC48" s="195"/>
      <c r="QOD48" s="195"/>
      <c r="QOE48" s="195"/>
      <c r="QOF48" s="195"/>
      <c r="QOG48" s="195"/>
      <c r="QOH48" s="195"/>
      <c r="QOI48" s="195"/>
      <c r="QOJ48" s="195"/>
      <c r="QOK48" s="195"/>
      <c r="QOL48" s="195"/>
      <c r="QOM48" s="195"/>
      <c r="QON48" s="195"/>
      <c r="QOO48" s="195"/>
      <c r="QOP48" s="195"/>
      <c r="QOQ48" s="195"/>
      <c r="QOR48" s="195"/>
      <c r="QOS48" s="195"/>
      <c r="QOT48" s="195"/>
      <c r="QOU48" s="195"/>
      <c r="QOV48" s="195"/>
      <c r="QOW48" s="195"/>
      <c r="QOX48" s="195"/>
      <c r="QOY48" s="195"/>
      <c r="QOZ48" s="195"/>
      <c r="QPA48" s="195"/>
      <c r="QPB48" s="195"/>
      <c r="QPC48" s="195"/>
      <c r="QPD48" s="195"/>
      <c r="QPE48" s="195"/>
      <c r="QPF48" s="195"/>
      <c r="QPG48" s="195"/>
      <c r="QPH48" s="195"/>
      <c r="QPI48" s="195"/>
      <c r="QPJ48" s="195"/>
      <c r="QPK48" s="195"/>
      <c r="QPL48" s="195"/>
      <c r="QPM48" s="195"/>
      <c r="QPN48" s="195"/>
      <c r="QPO48" s="195"/>
      <c r="QPP48" s="195"/>
      <c r="QPQ48" s="195"/>
      <c r="QPR48" s="195"/>
      <c r="QPS48" s="195"/>
      <c r="QPT48" s="195"/>
      <c r="QPU48" s="195"/>
      <c r="QPV48" s="195"/>
      <c r="QPW48" s="195"/>
      <c r="QPX48" s="195"/>
      <c r="QPY48" s="195"/>
      <c r="QPZ48" s="195"/>
      <c r="QQA48" s="195"/>
      <c r="QQB48" s="195"/>
      <c r="QQC48" s="195"/>
      <c r="QQD48" s="195"/>
      <c r="QQE48" s="195"/>
      <c r="QQF48" s="195"/>
      <c r="QQG48" s="195"/>
      <c r="QQH48" s="195"/>
      <c r="QQI48" s="195"/>
      <c r="QQJ48" s="195"/>
      <c r="QQK48" s="195"/>
      <c r="QQL48" s="195"/>
      <c r="QQM48" s="195"/>
      <c r="QQN48" s="195"/>
      <c r="QQO48" s="195"/>
      <c r="QQP48" s="195"/>
      <c r="QQQ48" s="195"/>
      <c r="QQR48" s="195"/>
      <c r="QQS48" s="195"/>
      <c r="QQT48" s="195"/>
      <c r="QQU48" s="195"/>
      <c r="QQV48" s="195"/>
      <c r="QQW48" s="195"/>
      <c r="QQX48" s="195"/>
      <c r="QQY48" s="195"/>
      <c r="QQZ48" s="195"/>
      <c r="QRA48" s="195"/>
      <c r="QRB48" s="195"/>
      <c r="QRC48" s="195"/>
      <c r="QRD48" s="195"/>
      <c r="QRE48" s="195"/>
      <c r="QRF48" s="195"/>
      <c r="QRG48" s="195"/>
      <c r="QRH48" s="195"/>
      <c r="QRI48" s="195"/>
      <c r="QRJ48" s="195"/>
      <c r="QRK48" s="195"/>
      <c r="QRL48" s="195"/>
      <c r="QRM48" s="195"/>
      <c r="QRN48" s="195"/>
      <c r="QRO48" s="195"/>
      <c r="QRP48" s="195"/>
      <c r="QRQ48" s="195"/>
      <c r="QRR48" s="195"/>
      <c r="QRS48" s="195"/>
      <c r="QRT48" s="195"/>
      <c r="QRU48" s="195"/>
      <c r="QRV48" s="195"/>
      <c r="QRW48" s="195"/>
      <c r="QRX48" s="195"/>
      <c r="QRY48" s="195"/>
      <c r="QRZ48" s="195"/>
      <c r="QSA48" s="195"/>
      <c r="QSB48" s="195"/>
      <c r="QSC48" s="195"/>
      <c r="QSD48" s="195"/>
      <c r="QSE48" s="195"/>
      <c r="QSF48" s="195"/>
      <c r="QSG48" s="195"/>
      <c r="QSH48" s="195"/>
      <c r="QSI48" s="195"/>
      <c r="QSJ48" s="195"/>
      <c r="QSK48" s="195"/>
      <c r="QSL48" s="195"/>
      <c r="QSM48" s="195"/>
      <c r="QSN48" s="195"/>
      <c r="QSO48" s="195"/>
      <c r="QSP48" s="195"/>
      <c r="QSQ48" s="195"/>
      <c r="QSR48" s="195"/>
      <c r="QSS48" s="195"/>
      <c r="QST48" s="195"/>
      <c r="QSU48" s="195"/>
      <c r="QSV48" s="195"/>
      <c r="QSW48" s="195"/>
      <c r="QSX48" s="195"/>
      <c r="QSY48" s="195"/>
      <c r="QSZ48" s="195"/>
      <c r="QTA48" s="195"/>
      <c r="QTB48" s="195"/>
      <c r="QTC48" s="195"/>
      <c r="QTD48" s="195"/>
      <c r="QTE48" s="195"/>
      <c r="QTF48" s="195"/>
      <c r="QTG48" s="195"/>
      <c r="QTH48" s="195"/>
      <c r="QTI48" s="195"/>
      <c r="QTJ48" s="195"/>
      <c r="QTK48" s="195"/>
      <c r="QTL48" s="195"/>
      <c r="QTM48" s="195"/>
      <c r="QTN48" s="195"/>
      <c r="QTO48" s="195"/>
      <c r="QTP48" s="195"/>
      <c r="QTQ48" s="195"/>
      <c r="QTR48" s="195"/>
      <c r="QTS48" s="195"/>
      <c r="QTT48" s="195"/>
      <c r="QTU48" s="195"/>
      <c r="QTV48" s="195"/>
      <c r="QTW48" s="195"/>
      <c r="QTX48" s="195"/>
      <c r="QTY48" s="195"/>
      <c r="QTZ48" s="195"/>
      <c r="QUA48" s="195"/>
      <c r="QUB48" s="195"/>
      <c r="QUC48" s="195"/>
      <c r="QUD48" s="195"/>
      <c r="QUE48" s="195"/>
      <c r="QUF48" s="195"/>
      <c r="QUG48" s="195"/>
      <c r="QUH48" s="195"/>
      <c r="QUI48" s="195"/>
      <c r="QUJ48" s="195"/>
      <c r="QUK48" s="195"/>
      <c r="QUL48" s="195"/>
      <c r="QUM48" s="195"/>
      <c r="QUN48" s="195"/>
      <c r="QUO48" s="195"/>
      <c r="QUP48" s="195"/>
      <c r="QUQ48" s="195"/>
      <c r="QUR48" s="195"/>
      <c r="QUS48" s="195"/>
      <c r="QUT48" s="195"/>
      <c r="QUU48" s="195"/>
      <c r="QUV48" s="195"/>
      <c r="QUW48" s="195"/>
      <c r="QUX48" s="195"/>
      <c r="QUY48" s="195"/>
      <c r="QUZ48" s="195"/>
      <c r="QVA48" s="195"/>
      <c r="QVB48" s="195"/>
      <c r="QVC48" s="195"/>
      <c r="QVD48" s="195"/>
      <c r="QVE48" s="195"/>
      <c r="QVF48" s="195"/>
      <c r="QVG48" s="195"/>
      <c r="QVH48" s="195"/>
      <c r="QVI48" s="195"/>
      <c r="QVJ48" s="195"/>
      <c r="QVK48" s="195"/>
      <c r="QVL48" s="195"/>
      <c r="QVM48" s="195"/>
      <c r="QVN48" s="195"/>
      <c r="QVO48" s="195"/>
      <c r="QVP48" s="195"/>
      <c r="QVQ48" s="195"/>
      <c r="QVR48" s="195"/>
      <c r="QVS48" s="195"/>
      <c r="QVT48" s="195"/>
      <c r="QVU48" s="195"/>
      <c r="QVV48" s="195"/>
      <c r="QVW48" s="195"/>
      <c r="QVX48" s="195"/>
      <c r="QVY48" s="195"/>
      <c r="QVZ48" s="195"/>
      <c r="QWA48" s="195"/>
      <c r="QWB48" s="195"/>
      <c r="QWC48" s="195"/>
      <c r="QWD48" s="195"/>
      <c r="QWE48" s="195"/>
      <c r="QWF48" s="195"/>
      <c r="QWG48" s="195"/>
      <c r="QWH48" s="195"/>
      <c r="QWI48" s="195"/>
      <c r="QWJ48" s="195"/>
      <c r="QWK48" s="195"/>
      <c r="QWL48" s="195"/>
      <c r="QWM48" s="195"/>
      <c r="QWN48" s="195"/>
      <c r="QWO48" s="195"/>
      <c r="QWP48" s="195"/>
      <c r="QWQ48" s="195"/>
      <c r="QWR48" s="195"/>
      <c r="QWS48" s="195"/>
      <c r="QWT48" s="195"/>
      <c r="QWU48" s="195"/>
      <c r="QWV48" s="195"/>
      <c r="QWW48" s="195"/>
      <c r="QWX48" s="195"/>
      <c r="QWY48" s="195"/>
      <c r="QWZ48" s="195"/>
      <c r="QXA48" s="195"/>
      <c r="QXB48" s="195"/>
      <c r="QXC48" s="195"/>
      <c r="QXD48" s="195"/>
      <c r="QXE48" s="195"/>
      <c r="QXF48" s="195"/>
      <c r="QXG48" s="195"/>
      <c r="QXH48" s="195"/>
      <c r="QXI48" s="195"/>
      <c r="QXJ48" s="195"/>
      <c r="QXK48" s="195"/>
      <c r="QXL48" s="195"/>
      <c r="QXM48" s="195"/>
      <c r="QXN48" s="195"/>
      <c r="QXO48" s="195"/>
      <c r="QXP48" s="195"/>
      <c r="QXQ48" s="195"/>
      <c r="QXR48" s="195"/>
      <c r="QXS48" s="195"/>
      <c r="QXT48" s="195"/>
      <c r="QXU48" s="195"/>
      <c r="QXV48" s="195"/>
      <c r="QXW48" s="195"/>
      <c r="QXX48" s="195"/>
      <c r="QXY48" s="195"/>
      <c r="QXZ48" s="195"/>
      <c r="QYA48" s="195"/>
      <c r="QYB48" s="195"/>
      <c r="QYC48" s="195"/>
      <c r="QYD48" s="195"/>
      <c r="QYE48" s="195"/>
      <c r="QYF48" s="195"/>
      <c r="QYG48" s="195"/>
      <c r="QYH48" s="195"/>
      <c r="QYI48" s="195"/>
      <c r="QYJ48" s="195"/>
      <c r="QYK48" s="195"/>
      <c r="QYL48" s="195"/>
      <c r="QYM48" s="195"/>
      <c r="QYN48" s="195"/>
      <c r="QYO48" s="195"/>
      <c r="QYP48" s="195"/>
      <c r="QYQ48" s="195"/>
      <c r="QYR48" s="195"/>
      <c r="QYS48" s="195"/>
      <c r="QYT48" s="195"/>
      <c r="QYU48" s="195"/>
      <c r="QYV48" s="195"/>
      <c r="QYW48" s="195"/>
      <c r="QYX48" s="195"/>
      <c r="QYY48" s="195"/>
      <c r="QYZ48" s="195"/>
      <c r="QZA48" s="195"/>
      <c r="QZB48" s="195"/>
      <c r="QZC48" s="195"/>
      <c r="QZD48" s="195"/>
      <c r="QZE48" s="195"/>
      <c r="QZF48" s="195"/>
      <c r="QZG48" s="195"/>
      <c r="QZH48" s="195"/>
      <c r="QZI48" s="195"/>
      <c r="QZJ48" s="195"/>
      <c r="QZK48" s="195"/>
      <c r="QZL48" s="195"/>
      <c r="QZM48" s="195"/>
      <c r="QZN48" s="195"/>
      <c r="QZO48" s="195"/>
      <c r="QZP48" s="195"/>
      <c r="QZQ48" s="195"/>
      <c r="QZR48" s="195"/>
      <c r="QZS48" s="195"/>
      <c r="QZT48" s="195"/>
      <c r="QZU48" s="195"/>
      <c r="QZV48" s="195"/>
      <c r="QZW48" s="195"/>
      <c r="QZX48" s="195"/>
      <c r="QZY48" s="195"/>
      <c r="QZZ48" s="195"/>
      <c r="RAA48" s="195"/>
      <c r="RAB48" s="195"/>
      <c r="RAC48" s="195"/>
      <c r="RAD48" s="195"/>
      <c r="RAE48" s="195"/>
      <c r="RAF48" s="195"/>
      <c r="RAG48" s="195"/>
      <c r="RAH48" s="195"/>
      <c r="RAI48" s="195"/>
      <c r="RAJ48" s="195"/>
      <c r="RAK48" s="195"/>
      <c r="RAL48" s="195"/>
      <c r="RAM48" s="195"/>
      <c r="RAN48" s="195"/>
      <c r="RAO48" s="195"/>
      <c r="RAP48" s="195"/>
      <c r="RAQ48" s="195"/>
      <c r="RAR48" s="195"/>
      <c r="RAS48" s="195"/>
      <c r="RAT48" s="195"/>
      <c r="RAU48" s="195"/>
      <c r="RAV48" s="195"/>
      <c r="RAW48" s="195"/>
      <c r="RAX48" s="195"/>
      <c r="RAY48" s="195"/>
      <c r="RAZ48" s="195"/>
      <c r="RBA48" s="195"/>
      <c r="RBB48" s="195"/>
      <c r="RBC48" s="195"/>
      <c r="RBD48" s="195"/>
      <c r="RBE48" s="195"/>
      <c r="RBF48" s="195"/>
      <c r="RBG48" s="195"/>
      <c r="RBH48" s="195"/>
      <c r="RBI48" s="195"/>
      <c r="RBJ48" s="195"/>
      <c r="RBK48" s="195"/>
      <c r="RBL48" s="195"/>
      <c r="RBM48" s="195"/>
      <c r="RBN48" s="195"/>
      <c r="RBO48" s="195"/>
      <c r="RBP48" s="195"/>
      <c r="RBQ48" s="195"/>
      <c r="RBR48" s="195"/>
      <c r="RBS48" s="195"/>
      <c r="RBT48" s="195"/>
      <c r="RBU48" s="195"/>
      <c r="RBV48" s="195"/>
      <c r="RBW48" s="195"/>
      <c r="RBX48" s="195"/>
      <c r="RBY48" s="195"/>
      <c r="RBZ48" s="195"/>
      <c r="RCA48" s="195"/>
      <c r="RCB48" s="195"/>
      <c r="RCC48" s="195"/>
      <c r="RCD48" s="195"/>
      <c r="RCE48" s="195"/>
      <c r="RCF48" s="195"/>
      <c r="RCG48" s="195"/>
      <c r="RCH48" s="195"/>
      <c r="RCI48" s="195"/>
      <c r="RCJ48" s="195"/>
      <c r="RCK48" s="195"/>
      <c r="RCL48" s="195"/>
      <c r="RCM48" s="195"/>
      <c r="RCN48" s="195"/>
      <c r="RCO48" s="195"/>
      <c r="RCP48" s="195"/>
      <c r="RCQ48" s="195"/>
      <c r="RCR48" s="195"/>
      <c r="RCS48" s="195"/>
      <c r="RCT48" s="195"/>
      <c r="RCU48" s="195"/>
      <c r="RCV48" s="195"/>
      <c r="RCW48" s="195"/>
      <c r="RCX48" s="195"/>
      <c r="RCY48" s="195"/>
      <c r="RCZ48" s="195"/>
      <c r="RDA48" s="195"/>
      <c r="RDB48" s="195"/>
      <c r="RDC48" s="195"/>
      <c r="RDD48" s="195"/>
      <c r="RDE48" s="195"/>
      <c r="RDF48" s="195"/>
      <c r="RDG48" s="195"/>
      <c r="RDH48" s="195"/>
      <c r="RDI48" s="195"/>
      <c r="RDJ48" s="195"/>
      <c r="RDK48" s="195"/>
      <c r="RDL48" s="195"/>
      <c r="RDM48" s="195"/>
      <c r="RDN48" s="195"/>
      <c r="RDO48" s="195"/>
      <c r="RDP48" s="195"/>
      <c r="RDQ48" s="195"/>
      <c r="RDR48" s="195"/>
      <c r="RDS48" s="195"/>
      <c r="RDT48" s="195"/>
      <c r="RDU48" s="195"/>
      <c r="RDV48" s="195"/>
      <c r="RDW48" s="195"/>
      <c r="RDX48" s="195"/>
      <c r="RDY48" s="195"/>
      <c r="RDZ48" s="195"/>
      <c r="REA48" s="195"/>
      <c r="REB48" s="195"/>
      <c r="REC48" s="195"/>
      <c r="RED48" s="195"/>
      <c r="REE48" s="195"/>
      <c r="REF48" s="195"/>
      <c r="REG48" s="195"/>
      <c r="REH48" s="195"/>
      <c r="REI48" s="195"/>
      <c r="REJ48" s="195"/>
      <c r="REK48" s="195"/>
      <c r="REL48" s="195"/>
      <c r="REM48" s="195"/>
      <c r="REN48" s="195"/>
      <c r="REO48" s="195"/>
      <c r="REP48" s="195"/>
      <c r="REQ48" s="195"/>
      <c r="RER48" s="195"/>
      <c r="RES48" s="195"/>
      <c r="RET48" s="195"/>
      <c r="REU48" s="195"/>
      <c r="REV48" s="195"/>
      <c r="REW48" s="195"/>
      <c r="REX48" s="195"/>
      <c r="REY48" s="195"/>
      <c r="REZ48" s="195"/>
      <c r="RFA48" s="195"/>
      <c r="RFB48" s="195"/>
      <c r="RFC48" s="195"/>
      <c r="RFD48" s="195"/>
      <c r="RFE48" s="195"/>
      <c r="RFF48" s="195"/>
      <c r="RFG48" s="195"/>
      <c r="RFH48" s="195"/>
      <c r="RFI48" s="195"/>
      <c r="RFJ48" s="195"/>
      <c r="RFK48" s="195"/>
      <c r="RFL48" s="195"/>
      <c r="RFM48" s="195"/>
      <c r="RFN48" s="195"/>
      <c r="RFO48" s="195"/>
      <c r="RFP48" s="195"/>
      <c r="RFQ48" s="195"/>
      <c r="RFR48" s="195"/>
      <c r="RFS48" s="195"/>
      <c r="RFT48" s="195"/>
      <c r="RFU48" s="195"/>
      <c r="RFV48" s="195"/>
      <c r="RFW48" s="195"/>
      <c r="RFX48" s="195"/>
      <c r="RFY48" s="195"/>
      <c r="RFZ48" s="195"/>
      <c r="RGA48" s="195"/>
      <c r="RGB48" s="195"/>
      <c r="RGC48" s="195"/>
      <c r="RGD48" s="195"/>
      <c r="RGE48" s="195"/>
      <c r="RGF48" s="195"/>
      <c r="RGG48" s="195"/>
      <c r="RGH48" s="195"/>
      <c r="RGI48" s="195"/>
      <c r="RGJ48" s="195"/>
      <c r="RGK48" s="195"/>
      <c r="RGL48" s="195"/>
      <c r="RGM48" s="195"/>
      <c r="RGN48" s="195"/>
      <c r="RGO48" s="195"/>
      <c r="RGP48" s="195"/>
      <c r="RGQ48" s="195"/>
      <c r="RGR48" s="195"/>
      <c r="RGS48" s="195"/>
      <c r="RGT48" s="195"/>
      <c r="RGU48" s="195"/>
      <c r="RGV48" s="195"/>
      <c r="RGW48" s="195"/>
      <c r="RGX48" s="195"/>
      <c r="RGY48" s="195"/>
      <c r="RGZ48" s="195"/>
      <c r="RHA48" s="195"/>
      <c r="RHB48" s="195"/>
      <c r="RHC48" s="195"/>
      <c r="RHD48" s="195"/>
      <c r="RHE48" s="195"/>
      <c r="RHF48" s="195"/>
      <c r="RHG48" s="195"/>
      <c r="RHH48" s="195"/>
      <c r="RHI48" s="195"/>
      <c r="RHJ48" s="195"/>
      <c r="RHK48" s="195"/>
      <c r="RHL48" s="195"/>
      <c r="RHM48" s="195"/>
      <c r="RHN48" s="195"/>
      <c r="RHO48" s="195"/>
      <c r="RHP48" s="195"/>
      <c r="RHQ48" s="195"/>
      <c r="RHR48" s="195"/>
      <c r="RHS48" s="195"/>
      <c r="RHT48" s="195"/>
      <c r="RHU48" s="195"/>
      <c r="RHV48" s="195"/>
      <c r="RHW48" s="195"/>
      <c r="RHX48" s="195"/>
      <c r="RHY48" s="195"/>
      <c r="RHZ48" s="195"/>
      <c r="RIA48" s="195"/>
      <c r="RIB48" s="195"/>
      <c r="RIC48" s="195"/>
      <c r="RID48" s="195"/>
      <c r="RIE48" s="195"/>
      <c r="RIF48" s="195"/>
      <c r="RIG48" s="195"/>
      <c r="RIH48" s="195"/>
      <c r="RII48" s="195"/>
      <c r="RIJ48" s="195"/>
      <c r="RIK48" s="195"/>
      <c r="RIL48" s="195"/>
      <c r="RIM48" s="195"/>
      <c r="RIN48" s="195"/>
      <c r="RIO48" s="195"/>
      <c r="RIP48" s="195"/>
      <c r="RIQ48" s="195"/>
      <c r="RIR48" s="195"/>
      <c r="RIS48" s="195"/>
      <c r="RIT48" s="195"/>
      <c r="RIU48" s="195"/>
      <c r="RIV48" s="195"/>
      <c r="RIW48" s="195"/>
      <c r="RIX48" s="195"/>
      <c r="RIY48" s="195"/>
      <c r="RIZ48" s="195"/>
      <c r="RJA48" s="195"/>
      <c r="RJB48" s="195"/>
      <c r="RJC48" s="195"/>
      <c r="RJD48" s="195"/>
      <c r="RJE48" s="195"/>
      <c r="RJF48" s="195"/>
      <c r="RJG48" s="195"/>
      <c r="RJH48" s="195"/>
      <c r="RJI48" s="195"/>
      <c r="RJJ48" s="195"/>
      <c r="RJK48" s="195"/>
      <c r="RJL48" s="195"/>
      <c r="RJM48" s="195"/>
      <c r="RJN48" s="195"/>
      <c r="RJO48" s="195"/>
      <c r="RJP48" s="195"/>
      <c r="RJQ48" s="195"/>
      <c r="RJR48" s="195"/>
      <c r="RJS48" s="195"/>
      <c r="RJT48" s="195"/>
      <c r="RJU48" s="195"/>
      <c r="RJV48" s="195"/>
      <c r="RJW48" s="195"/>
      <c r="RJX48" s="195"/>
      <c r="RJY48" s="195"/>
      <c r="RJZ48" s="195"/>
      <c r="RKA48" s="195"/>
      <c r="RKB48" s="195"/>
      <c r="RKC48" s="195"/>
      <c r="RKD48" s="195"/>
      <c r="RKE48" s="195"/>
      <c r="RKF48" s="195"/>
      <c r="RKG48" s="195"/>
      <c r="RKH48" s="195"/>
      <c r="RKI48" s="195"/>
      <c r="RKJ48" s="195"/>
      <c r="RKK48" s="195"/>
      <c r="RKL48" s="195"/>
      <c r="RKM48" s="195"/>
      <c r="RKN48" s="195"/>
      <c r="RKO48" s="195"/>
      <c r="RKP48" s="195"/>
      <c r="RKQ48" s="195"/>
      <c r="RKR48" s="195"/>
      <c r="RKS48" s="195"/>
      <c r="RKT48" s="195"/>
      <c r="RKU48" s="195"/>
      <c r="RKV48" s="195"/>
      <c r="RKW48" s="195"/>
      <c r="RKX48" s="195"/>
      <c r="RKY48" s="195"/>
      <c r="RKZ48" s="195"/>
      <c r="RLA48" s="195"/>
      <c r="RLB48" s="195"/>
      <c r="RLC48" s="195"/>
      <c r="RLD48" s="195"/>
      <c r="RLE48" s="195"/>
      <c r="RLF48" s="195"/>
      <c r="RLG48" s="195"/>
      <c r="RLH48" s="195"/>
      <c r="RLI48" s="195"/>
      <c r="RLJ48" s="195"/>
      <c r="RLK48" s="195"/>
      <c r="RLL48" s="195"/>
      <c r="RLM48" s="195"/>
      <c r="RLN48" s="195"/>
      <c r="RLO48" s="195"/>
      <c r="RLP48" s="195"/>
      <c r="RLQ48" s="195"/>
      <c r="RLR48" s="195"/>
      <c r="RLS48" s="195"/>
      <c r="RLT48" s="195"/>
      <c r="RLU48" s="195"/>
      <c r="RLV48" s="195"/>
      <c r="RLW48" s="195"/>
      <c r="RLX48" s="195"/>
      <c r="RLY48" s="195"/>
      <c r="RLZ48" s="195"/>
      <c r="RMA48" s="195"/>
      <c r="RMB48" s="195"/>
      <c r="RMC48" s="195"/>
      <c r="RMD48" s="195"/>
      <c r="RME48" s="195"/>
      <c r="RMF48" s="195"/>
      <c r="RMG48" s="195"/>
      <c r="RMH48" s="195"/>
      <c r="RMI48" s="195"/>
      <c r="RMJ48" s="195"/>
      <c r="RMK48" s="195"/>
      <c r="RML48" s="195"/>
      <c r="RMM48" s="195"/>
      <c r="RMN48" s="195"/>
      <c r="RMO48" s="195"/>
      <c r="RMP48" s="195"/>
      <c r="RMQ48" s="195"/>
      <c r="RMR48" s="195"/>
      <c r="RMS48" s="195"/>
      <c r="RMT48" s="195"/>
      <c r="RMU48" s="195"/>
      <c r="RMV48" s="195"/>
      <c r="RMW48" s="195"/>
      <c r="RMX48" s="195"/>
      <c r="RMY48" s="195"/>
      <c r="RMZ48" s="195"/>
      <c r="RNA48" s="195"/>
      <c r="RNB48" s="195"/>
      <c r="RNC48" s="195"/>
      <c r="RND48" s="195"/>
      <c r="RNE48" s="195"/>
      <c r="RNF48" s="195"/>
      <c r="RNG48" s="195"/>
      <c r="RNH48" s="195"/>
      <c r="RNI48" s="195"/>
      <c r="RNJ48" s="195"/>
      <c r="RNK48" s="195"/>
      <c r="RNL48" s="195"/>
      <c r="RNM48" s="195"/>
      <c r="RNN48" s="195"/>
      <c r="RNO48" s="195"/>
      <c r="RNP48" s="195"/>
      <c r="RNQ48" s="195"/>
      <c r="RNR48" s="195"/>
      <c r="RNS48" s="195"/>
      <c r="RNT48" s="195"/>
      <c r="RNU48" s="195"/>
      <c r="RNV48" s="195"/>
      <c r="RNW48" s="195"/>
      <c r="RNX48" s="195"/>
      <c r="RNY48" s="195"/>
      <c r="RNZ48" s="195"/>
      <c r="ROA48" s="195"/>
      <c r="ROB48" s="195"/>
      <c r="ROC48" s="195"/>
      <c r="ROD48" s="195"/>
      <c r="ROE48" s="195"/>
      <c r="ROF48" s="195"/>
      <c r="ROG48" s="195"/>
      <c r="ROH48" s="195"/>
      <c r="ROI48" s="195"/>
      <c r="ROJ48" s="195"/>
      <c r="ROK48" s="195"/>
      <c r="ROL48" s="195"/>
      <c r="ROM48" s="195"/>
      <c r="RON48" s="195"/>
      <c r="ROO48" s="195"/>
      <c r="ROP48" s="195"/>
      <c r="ROQ48" s="195"/>
      <c r="ROR48" s="195"/>
      <c r="ROS48" s="195"/>
      <c r="ROT48" s="195"/>
      <c r="ROU48" s="195"/>
      <c r="ROV48" s="195"/>
      <c r="ROW48" s="195"/>
      <c r="ROX48" s="195"/>
      <c r="ROY48" s="195"/>
      <c r="ROZ48" s="195"/>
      <c r="RPA48" s="195"/>
      <c r="RPB48" s="195"/>
      <c r="RPC48" s="195"/>
      <c r="RPD48" s="195"/>
      <c r="RPE48" s="195"/>
      <c r="RPF48" s="195"/>
      <c r="RPG48" s="195"/>
      <c r="RPH48" s="195"/>
      <c r="RPI48" s="195"/>
      <c r="RPJ48" s="195"/>
      <c r="RPK48" s="195"/>
      <c r="RPL48" s="195"/>
      <c r="RPM48" s="195"/>
      <c r="RPN48" s="195"/>
      <c r="RPO48" s="195"/>
      <c r="RPP48" s="195"/>
      <c r="RPQ48" s="195"/>
      <c r="RPR48" s="195"/>
      <c r="RPS48" s="195"/>
      <c r="RPT48" s="195"/>
      <c r="RPU48" s="195"/>
      <c r="RPV48" s="195"/>
      <c r="RPW48" s="195"/>
      <c r="RPX48" s="195"/>
      <c r="RPY48" s="195"/>
      <c r="RPZ48" s="195"/>
      <c r="RQA48" s="195"/>
      <c r="RQB48" s="195"/>
      <c r="RQC48" s="195"/>
      <c r="RQD48" s="195"/>
      <c r="RQE48" s="195"/>
      <c r="RQF48" s="195"/>
      <c r="RQG48" s="195"/>
      <c r="RQH48" s="195"/>
      <c r="RQI48" s="195"/>
      <c r="RQJ48" s="195"/>
      <c r="RQK48" s="195"/>
      <c r="RQL48" s="195"/>
      <c r="RQM48" s="195"/>
      <c r="RQN48" s="195"/>
      <c r="RQO48" s="195"/>
      <c r="RQP48" s="195"/>
      <c r="RQQ48" s="195"/>
      <c r="RQR48" s="195"/>
      <c r="RQS48" s="195"/>
      <c r="RQT48" s="195"/>
      <c r="RQU48" s="195"/>
      <c r="RQV48" s="195"/>
      <c r="RQW48" s="195"/>
      <c r="RQX48" s="195"/>
      <c r="RQY48" s="195"/>
      <c r="RQZ48" s="195"/>
      <c r="RRA48" s="195"/>
      <c r="RRB48" s="195"/>
      <c r="RRC48" s="195"/>
      <c r="RRD48" s="195"/>
      <c r="RRE48" s="195"/>
      <c r="RRF48" s="195"/>
      <c r="RRG48" s="195"/>
      <c r="RRH48" s="195"/>
      <c r="RRI48" s="195"/>
      <c r="RRJ48" s="195"/>
      <c r="RRK48" s="195"/>
      <c r="RRL48" s="195"/>
      <c r="RRM48" s="195"/>
      <c r="RRN48" s="195"/>
      <c r="RRO48" s="195"/>
      <c r="RRP48" s="195"/>
      <c r="RRQ48" s="195"/>
      <c r="RRR48" s="195"/>
      <c r="RRS48" s="195"/>
      <c r="RRT48" s="195"/>
      <c r="RRU48" s="195"/>
      <c r="RRV48" s="195"/>
      <c r="RRW48" s="195"/>
      <c r="RRX48" s="195"/>
      <c r="RRY48" s="195"/>
      <c r="RRZ48" s="195"/>
      <c r="RSA48" s="195"/>
      <c r="RSB48" s="195"/>
      <c r="RSC48" s="195"/>
      <c r="RSD48" s="195"/>
      <c r="RSE48" s="195"/>
      <c r="RSF48" s="195"/>
      <c r="RSG48" s="195"/>
      <c r="RSH48" s="195"/>
      <c r="RSI48" s="195"/>
      <c r="RSJ48" s="195"/>
      <c r="RSK48" s="195"/>
      <c r="RSL48" s="195"/>
      <c r="RSM48" s="195"/>
      <c r="RSN48" s="195"/>
      <c r="RSO48" s="195"/>
      <c r="RSP48" s="195"/>
      <c r="RSQ48" s="195"/>
      <c r="RSR48" s="195"/>
      <c r="RSS48" s="195"/>
      <c r="RST48" s="195"/>
      <c r="RSU48" s="195"/>
      <c r="RSV48" s="195"/>
      <c r="RSW48" s="195"/>
      <c r="RSX48" s="195"/>
      <c r="RSY48" s="195"/>
      <c r="RSZ48" s="195"/>
      <c r="RTA48" s="195"/>
      <c r="RTB48" s="195"/>
      <c r="RTC48" s="195"/>
      <c r="RTD48" s="195"/>
      <c r="RTE48" s="195"/>
      <c r="RTF48" s="195"/>
      <c r="RTG48" s="195"/>
      <c r="RTH48" s="195"/>
      <c r="RTI48" s="195"/>
      <c r="RTJ48" s="195"/>
      <c r="RTK48" s="195"/>
      <c r="RTL48" s="195"/>
      <c r="RTM48" s="195"/>
      <c r="RTN48" s="195"/>
      <c r="RTO48" s="195"/>
      <c r="RTP48" s="195"/>
      <c r="RTQ48" s="195"/>
      <c r="RTR48" s="195"/>
      <c r="RTS48" s="195"/>
      <c r="RTT48" s="195"/>
      <c r="RTU48" s="195"/>
      <c r="RTV48" s="195"/>
      <c r="RTW48" s="195"/>
      <c r="RTX48" s="195"/>
      <c r="RTY48" s="195"/>
      <c r="RTZ48" s="195"/>
      <c r="RUA48" s="195"/>
      <c r="RUB48" s="195"/>
      <c r="RUC48" s="195"/>
      <c r="RUD48" s="195"/>
      <c r="RUE48" s="195"/>
      <c r="RUF48" s="195"/>
      <c r="RUG48" s="195"/>
      <c r="RUH48" s="195"/>
      <c r="RUI48" s="195"/>
      <c r="RUJ48" s="195"/>
      <c r="RUK48" s="195"/>
      <c r="RUL48" s="195"/>
      <c r="RUM48" s="195"/>
      <c r="RUN48" s="195"/>
      <c r="RUO48" s="195"/>
      <c r="RUP48" s="195"/>
      <c r="RUQ48" s="195"/>
      <c r="RUR48" s="195"/>
      <c r="RUS48" s="195"/>
      <c r="RUT48" s="195"/>
      <c r="RUU48" s="195"/>
      <c r="RUV48" s="195"/>
      <c r="RUW48" s="195"/>
      <c r="RUX48" s="195"/>
      <c r="RUY48" s="195"/>
      <c r="RUZ48" s="195"/>
      <c r="RVA48" s="195"/>
      <c r="RVB48" s="195"/>
      <c r="RVC48" s="195"/>
      <c r="RVD48" s="195"/>
      <c r="RVE48" s="195"/>
      <c r="RVF48" s="195"/>
      <c r="RVG48" s="195"/>
      <c r="RVH48" s="195"/>
      <c r="RVI48" s="195"/>
      <c r="RVJ48" s="195"/>
      <c r="RVK48" s="195"/>
      <c r="RVL48" s="195"/>
      <c r="RVM48" s="195"/>
      <c r="RVN48" s="195"/>
      <c r="RVO48" s="195"/>
      <c r="RVP48" s="195"/>
      <c r="RVQ48" s="195"/>
      <c r="RVR48" s="195"/>
      <c r="RVS48" s="195"/>
      <c r="RVT48" s="195"/>
      <c r="RVU48" s="195"/>
      <c r="RVV48" s="195"/>
      <c r="RVW48" s="195"/>
      <c r="RVX48" s="195"/>
      <c r="RVY48" s="195"/>
      <c r="RVZ48" s="195"/>
      <c r="RWA48" s="195"/>
      <c r="RWB48" s="195"/>
      <c r="RWC48" s="195"/>
      <c r="RWD48" s="195"/>
      <c r="RWE48" s="195"/>
      <c r="RWF48" s="195"/>
      <c r="RWG48" s="195"/>
      <c r="RWH48" s="195"/>
      <c r="RWI48" s="195"/>
      <c r="RWJ48" s="195"/>
      <c r="RWK48" s="195"/>
      <c r="RWL48" s="195"/>
      <c r="RWM48" s="195"/>
      <c r="RWN48" s="195"/>
      <c r="RWO48" s="195"/>
      <c r="RWP48" s="195"/>
      <c r="RWQ48" s="195"/>
      <c r="RWR48" s="195"/>
      <c r="RWS48" s="195"/>
      <c r="RWT48" s="195"/>
      <c r="RWU48" s="195"/>
      <c r="RWV48" s="195"/>
      <c r="RWW48" s="195"/>
      <c r="RWX48" s="195"/>
      <c r="RWY48" s="195"/>
      <c r="RWZ48" s="195"/>
      <c r="RXA48" s="195"/>
      <c r="RXB48" s="195"/>
      <c r="RXC48" s="195"/>
      <c r="RXD48" s="195"/>
      <c r="RXE48" s="195"/>
      <c r="RXF48" s="195"/>
      <c r="RXG48" s="195"/>
      <c r="RXH48" s="195"/>
      <c r="RXI48" s="195"/>
      <c r="RXJ48" s="195"/>
      <c r="RXK48" s="195"/>
      <c r="RXL48" s="195"/>
      <c r="RXM48" s="195"/>
      <c r="RXN48" s="195"/>
      <c r="RXO48" s="195"/>
      <c r="RXP48" s="195"/>
      <c r="RXQ48" s="195"/>
      <c r="RXR48" s="195"/>
      <c r="RXS48" s="195"/>
      <c r="RXT48" s="195"/>
      <c r="RXU48" s="195"/>
      <c r="RXV48" s="195"/>
      <c r="RXW48" s="195"/>
      <c r="RXX48" s="195"/>
      <c r="RXY48" s="195"/>
      <c r="RXZ48" s="195"/>
      <c r="RYA48" s="195"/>
      <c r="RYB48" s="195"/>
      <c r="RYC48" s="195"/>
      <c r="RYD48" s="195"/>
      <c r="RYE48" s="195"/>
      <c r="RYF48" s="195"/>
      <c r="RYG48" s="195"/>
      <c r="RYH48" s="195"/>
      <c r="RYI48" s="195"/>
      <c r="RYJ48" s="195"/>
      <c r="RYK48" s="195"/>
      <c r="RYL48" s="195"/>
      <c r="RYM48" s="195"/>
      <c r="RYN48" s="195"/>
      <c r="RYO48" s="195"/>
      <c r="RYP48" s="195"/>
      <c r="RYQ48" s="195"/>
      <c r="RYR48" s="195"/>
      <c r="RYS48" s="195"/>
      <c r="RYT48" s="195"/>
      <c r="RYU48" s="195"/>
      <c r="RYV48" s="195"/>
      <c r="RYW48" s="195"/>
      <c r="RYX48" s="195"/>
      <c r="RYY48" s="195"/>
      <c r="RYZ48" s="195"/>
      <c r="RZA48" s="195"/>
      <c r="RZB48" s="195"/>
      <c r="RZC48" s="195"/>
      <c r="RZD48" s="195"/>
      <c r="RZE48" s="195"/>
      <c r="RZF48" s="195"/>
      <c r="RZG48" s="195"/>
      <c r="RZH48" s="195"/>
      <c r="RZI48" s="195"/>
      <c r="RZJ48" s="195"/>
      <c r="RZK48" s="195"/>
      <c r="RZL48" s="195"/>
      <c r="RZM48" s="195"/>
      <c r="RZN48" s="195"/>
      <c r="RZO48" s="195"/>
      <c r="RZP48" s="195"/>
      <c r="RZQ48" s="195"/>
      <c r="RZR48" s="195"/>
      <c r="RZS48" s="195"/>
      <c r="RZT48" s="195"/>
      <c r="RZU48" s="195"/>
      <c r="RZV48" s="195"/>
      <c r="RZW48" s="195"/>
      <c r="RZX48" s="195"/>
      <c r="RZY48" s="195"/>
      <c r="RZZ48" s="195"/>
      <c r="SAA48" s="195"/>
      <c r="SAB48" s="195"/>
      <c r="SAC48" s="195"/>
      <c r="SAD48" s="195"/>
      <c r="SAE48" s="195"/>
      <c r="SAF48" s="195"/>
      <c r="SAG48" s="195"/>
      <c r="SAH48" s="195"/>
      <c r="SAI48" s="195"/>
      <c r="SAJ48" s="195"/>
      <c r="SAK48" s="195"/>
      <c r="SAL48" s="195"/>
      <c r="SAM48" s="195"/>
      <c r="SAN48" s="195"/>
      <c r="SAO48" s="195"/>
      <c r="SAP48" s="195"/>
      <c r="SAQ48" s="195"/>
      <c r="SAR48" s="195"/>
      <c r="SAS48" s="195"/>
      <c r="SAT48" s="195"/>
      <c r="SAU48" s="195"/>
      <c r="SAV48" s="195"/>
      <c r="SAW48" s="195"/>
      <c r="SAX48" s="195"/>
      <c r="SAY48" s="195"/>
      <c r="SAZ48" s="195"/>
      <c r="SBA48" s="195"/>
      <c r="SBB48" s="195"/>
      <c r="SBC48" s="195"/>
      <c r="SBD48" s="195"/>
      <c r="SBE48" s="195"/>
      <c r="SBF48" s="195"/>
      <c r="SBG48" s="195"/>
      <c r="SBH48" s="195"/>
      <c r="SBI48" s="195"/>
      <c r="SBJ48" s="195"/>
      <c r="SBK48" s="195"/>
      <c r="SBL48" s="195"/>
      <c r="SBM48" s="195"/>
      <c r="SBN48" s="195"/>
      <c r="SBO48" s="195"/>
      <c r="SBP48" s="195"/>
      <c r="SBQ48" s="195"/>
      <c r="SBR48" s="195"/>
      <c r="SBS48" s="195"/>
      <c r="SBT48" s="195"/>
      <c r="SBU48" s="195"/>
      <c r="SBV48" s="195"/>
      <c r="SBW48" s="195"/>
      <c r="SBX48" s="195"/>
      <c r="SBY48" s="195"/>
      <c r="SBZ48" s="195"/>
      <c r="SCA48" s="195"/>
      <c r="SCB48" s="195"/>
      <c r="SCC48" s="195"/>
      <c r="SCD48" s="195"/>
      <c r="SCE48" s="195"/>
      <c r="SCF48" s="195"/>
      <c r="SCG48" s="195"/>
      <c r="SCH48" s="195"/>
      <c r="SCI48" s="195"/>
      <c r="SCJ48" s="195"/>
      <c r="SCK48" s="195"/>
      <c r="SCL48" s="195"/>
      <c r="SCM48" s="195"/>
      <c r="SCN48" s="195"/>
      <c r="SCO48" s="195"/>
      <c r="SCP48" s="195"/>
      <c r="SCQ48" s="195"/>
      <c r="SCR48" s="195"/>
      <c r="SCS48" s="195"/>
      <c r="SCT48" s="195"/>
      <c r="SCU48" s="195"/>
      <c r="SCV48" s="195"/>
      <c r="SCW48" s="195"/>
      <c r="SCX48" s="195"/>
      <c r="SCY48" s="195"/>
      <c r="SCZ48" s="195"/>
      <c r="SDA48" s="195"/>
      <c r="SDB48" s="195"/>
      <c r="SDC48" s="195"/>
      <c r="SDD48" s="195"/>
      <c r="SDE48" s="195"/>
      <c r="SDF48" s="195"/>
      <c r="SDG48" s="195"/>
      <c r="SDH48" s="195"/>
      <c r="SDI48" s="195"/>
      <c r="SDJ48" s="195"/>
      <c r="SDK48" s="195"/>
      <c r="SDL48" s="195"/>
      <c r="SDM48" s="195"/>
      <c r="SDN48" s="195"/>
      <c r="SDO48" s="195"/>
      <c r="SDP48" s="195"/>
      <c r="SDQ48" s="195"/>
      <c r="SDR48" s="195"/>
      <c r="SDS48" s="195"/>
      <c r="SDT48" s="195"/>
      <c r="SDU48" s="195"/>
      <c r="SDV48" s="195"/>
      <c r="SDW48" s="195"/>
      <c r="SDX48" s="195"/>
      <c r="SDY48" s="195"/>
      <c r="SDZ48" s="195"/>
      <c r="SEA48" s="195"/>
      <c r="SEB48" s="195"/>
      <c r="SEC48" s="195"/>
      <c r="SED48" s="195"/>
      <c r="SEE48" s="195"/>
      <c r="SEF48" s="195"/>
      <c r="SEG48" s="195"/>
      <c r="SEH48" s="195"/>
      <c r="SEI48" s="195"/>
      <c r="SEJ48" s="195"/>
      <c r="SEK48" s="195"/>
      <c r="SEL48" s="195"/>
      <c r="SEM48" s="195"/>
      <c r="SEN48" s="195"/>
      <c r="SEO48" s="195"/>
      <c r="SEP48" s="195"/>
      <c r="SEQ48" s="195"/>
      <c r="SER48" s="195"/>
      <c r="SES48" s="195"/>
      <c r="SET48" s="195"/>
      <c r="SEU48" s="195"/>
      <c r="SEV48" s="195"/>
      <c r="SEW48" s="195"/>
      <c r="SEX48" s="195"/>
      <c r="SEY48" s="195"/>
      <c r="SEZ48" s="195"/>
      <c r="SFA48" s="195"/>
      <c r="SFB48" s="195"/>
      <c r="SFC48" s="195"/>
      <c r="SFD48" s="195"/>
      <c r="SFE48" s="195"/>
      <c r="SFF48" s="195"/>
      <c r="SFG48" s="195"/>
      <c r="SFH48" s="195"/>
      <c r="SFI48" s="195"/>
      <c r="SFJ48" s="195"/>
      <c r="SFK48" s="195"/>
      <c r="SFL48" s="195"/>
      <c r="SFM48" s="195"/>
      <c r="SFN48" s="195"/>
      <c r="SFO48" s="195"/>
      <c r="SFP48" s="195"/>
      <c r="SFQ48" s="195"/>
      <c r="SFR48" s="195"/>
      <c r="SFS48" s="195"/>
      <c r="SFT48" s="195"/>
      <c r="SFU48" s="195"/>
      <c r="SFV48" s="195"/>
      <c r="SFW48" s="195"/>
      <c r="SFX48" s="195"/>
      <c r="SFY48" s="195"/>
      <c r="SFZ48" s="195"/>
      <c r="SGA48" s="195"/>
      <c r="SGB48" s="195"/>
      <c r="SGC48" s="195"/>
      <c r="SGD48" s="195"/>
      <c r="SGE48" s="195"/>
      <c r="SGF48" s="195"/>
      <c r="SGG48" s="195"/>
      <c r="SGH48" s="195"/>
      <c r="SGI48" s="195"/>
      <c r="SGJ48" s="195"/>
      <c r="SGK48" s="195"/>
      <c r="SGL48" s="195"/>
      <c r="SGM48" s="195"/>
      <c r="SGN48" s="195"/>
      <c r="SGO48" s="195"/>
      <c r="SGP48" s="195"/>
      <c r="SGQ48" s="195"/>
      <c r="SGR48" s="195"/>
      <c r="SGS48" s="195"/>
      <c r="SGT48" s="195"/>
      <c r="SGU48" s="195"/>
      <c r="SGV48" s="195"/>
      <c r="SGW48" s="195"/>
      <c r="SGX48" s="195"/>
      <c r="SGY48" s="195"/>
      <c r="SGZ48" s="195"/>
      <c r="SHA48" s="195"/>
      <c r="SHB48" s="195"/>
      <c r="SHC48" s="195"/>
      <c r="SHD48" s="195"/>
      <c r="SHE48" s="195"/>
      <c r="SHF48" s="195"/>
      <c r="SHG48" s="195"/>
      <c r="SHH48" s="195"/>
      <c r="SHI48" s="195"/>
      <c r="SHJ48" s="195"/>
      <c r="SHK48" s="195"/>
      <c r="SHL48" s="195"/>
      <c r="SHM48" s="195"/>
      <c r="SHN48" s="195"/>
      <c r="SHO48" s="195"/>
      <c r="SHP48" s="195"/>
      <c r="SHQ48" s="195"/>
      <c r="SHR48" s="195"/>
      <c r="SHS48" s="195"/>
      <c r="SHT48" s="195"/>
      <c r="SHU48" s="195"/>
      <c r="SHV48" s="195"/>
      <c r="SHW48" s="195"/>
      <c r="SHX48" s="195"/>
      <c r="SHY48" s="195"/>
      <c r="SHZ48" s="195"/>
      <c r="SIA48" s="195"/>
      <c r="SIB48" s="195"/>
      <c r="SIC48" s="195"/>
      <c r="SID48" s="195"/>
      <c r="SIE48" s="195"/>
      <c r="SIF48" s="195"/>
      <c r="SIG48" s="195"/>
      <c r="SIH48" s="195"/>
      <c r="SII48" s="195"/>
      <c r="SIJ48" s="195"/>
      <c r="SIK48" s="195"/>
      <c r="SIL48" s="195"/>
      <c r="SIM48" s="195"/>
      <c r="SIN48" s="195"/>
      <c r="SIO48" s="195"/>
      <c r="SIP48" s="195"/>
      <c r="SIQ48" s="195"/>
      <c r="SIR48" s="195"/>
      <c r="SIS48" s="195"/>
      <c r="SIT48" s="195"/>
      <c r="SIU48" s="195"/>
      <c r="SIV48" s="195"/>
      <c r="SIW48" s="195"/>
      <c r="SIX48" s="195"/>
      <c r="SIY48" s="195"/>
      <c r="SIZ48" s="195"/>
      <c r="SJA48" s="195"/>
      <c r="SJB48" s="195"/>
      <c r="SJC48" s="195"/>
      <c r="SJD48" s="195"/>
      <c r="SJE48" s="195"/>
      <c r="SJF48" s="195"/>
      <c r="SJG48" s="195"/>
      <c r="SJH48" s="195"/>
      <c r="SJI48" s="195"/>
      <c r="SJJ48" s="195"/>
      <c r="SJK48" s="195"/>
      <c r="SJL48" s="195"/>
      <c r="SJM48" s="195"/>
      <c r="SJN48" s="195"/>
      <c r="SJO48" s="195"/>
      <c r="SJP48" s="195"/>
      <c r="SJQ48" s="195"/>
      <c r="SJR48" s="195"/>
      <c r="SJS48" s="195"/>
      <c r="SJT48" s="195"/>
      <c r="SJU48" s="195"/>
      <c r="SJV48" s="195"/>
      <c r="SJW48" s="195"/>
      <c r="SJX48" s="195"/>
      <c r="SJY48" s="195"/>
      <c r="SJZ48" s="195"/>
      <c r="SKA48" s="195"/>
      <c r="SKB48" s="195"/>
      <c r="SKC48" s="195"/>
      <c r="SKD48" s="195"/>
      <c r="SKE48" s="195"/>
      <c r="SKF48" s="195"/>
      <c r="SKG48" s="195"/>
      <c r="SKH48" s="195"/>
      <c r="SKI48" s="195"/>
      <c r="SKJ48" s="195"/>
      <c r="SKK48" s="195"/>
      <c r="SKL48" s="195"/>
      <c r="SKM48" s="195"/>
      <c r="SKN48" s="195"/>
      <c r="SKO48" s="195"/>
      <c r="SKP48" s="195"/>
      <c r="SKQ48" s="195"/>
      <c r="SKR48" s="195"/>
      <c r="SKS48" s="195"/>
      <c r="SKT48" s="195"/>
      <c r="SKU48" s="195"/>
      <c r="SKV48" s="195"/>
      <c r="SKW48" s="195"/>
      <c r="SKX48" s="195"/>
      <c r="SKY48" s="195"/>
      <c r="SKZ48" s="195"/>
      <c r="SLA48" s="195"/>
      <c r="SLB48" s="195"/>
      <c r="SLC48" s="195"/>
      <c r="SLD48" s="195"/>
      <c r="SLE48" s="195"/>
      <c r="SLF48" s="195"/>
      <c r="SLG48" s="195"/>
      <c r="SLH48" s="195"/>
      <c r="SLI48" s="195"/>
      <c r="SLJ48" s="195"/>
      <c r="SLK48" s="195"/>
      <c r="SLL48" s="195"/>
      <c r="SLM48" s="195"/>
      <c r="SLN48" s="195"/>
      <c r="SLO48" s="195"/>
      <c r="SLP48" s="195"/>
      <c r="SLQ48" s="195"/>
      <c r="SLR48" s="195"/>
      <c r="SLS48" s="195"/>
      <c r="SLT48" s="195"/>
      <c r="SLU48" s="195"/>
      <c r="SLV48" s="195"/>
      <c r="SLW48" s="195"/>
      <c r="SLX48" s="195"/>
      <c r="SLY48" s="195"/>
      <c r="SLZ48" s="195"/>
      <c r="SMA48" s="195"/>
      <c r="SMB48" s="195"/>
      <c r="SMC48" s="195"/>
      <c r="SMD48" s="195"/>
      <c r="SME48" s="195"/>
      <c r="SMF48" s="195"/>
      <c r="SMG48" s="195"/>
      <c r="SMH48" s="195"/>
      <c r="SMI48" s="195"/>
      <c r="SMJ48" s="195"/>
      <c r="SMK48" s="195"/>
      <c r="SML48" s="195"/>
      <c r="SMM48" s="195"/>
      <c r="SMN48" s="195"/>
      <c r="SMO48" s="195"/>
      <c r="SMP48" s="195"/>
      <c r="SMQ48" s="195"/>
      <c r="SMR48" s="195"/>
      <c r="SMS48" s="195"/>
      <c r="SMT48" s="195"/>
      <c r="SMU48" s="195"/>
      <c r="SMV48" s="195"/>
      <c r="SMW48" s="195"/>
      <c r="SMX48" s="195"/>
      <c r="SMY48" s="195"/>
      <c r="SMZ48" s="195"/>
      <c r="SNA48" s="195"/>
      <c r="SNB48" s="195"/>
      <c r="SNC48" s="195"/>
      <c r="SND48" s="195"/>
      <c r="SNE48" s="195"/>
      <c r="SNF48" s="195"/>
      <c r="SNG48" s="195"/>
      <c r="SNH48" s="195"/>
      <c r="SNI48" s="195"/>
      <c r="SNJ48" s="195"/>
      <c r="SNK48" s="195"/>
      <c r="SNL48" s="195"/>
      <c r="SNM48" s="195"/>
      <c r="SNN48" s="195"/>
      <c r="SNO48" s="195"/>
      <c r="SNP48" s="195"/>
      <c r="SNQ48" s="195"/>
      <c r="SNR48" s="195"/>
      <c r="SNS48" s="195"/>
      <c r="SNT48" s="195"/>
      <c r="SNU48" s="195"/>
      <c r="SNV48" s="195"/>
      <c r="SNW48" s="195"/>
      <c r="SNX48" s="195"/>
      <c r="SNY48" s="195"/>
      <c r="SNZ48" s="195"/>
      <c r="SOA48" s="195"/>
      <c r="SOB48" s="195"/>
      <c r="SOC48" s="195"/>
      <c r="SOD48" s="195"/>
      <c r="SOE48" s="195"/>
      <c r="SOF48" s="195"/>
      <c r="SOG48" s="195"/>
      <c r="SOH48" s="195"/>
      <c r="SOI48" s="195"/>
      <c r="SOJ48" s="195"/>
      <c r="SOK48" s="195"/>
      <c r="SOL48" s="195"/>
      <c r="SOM48" s="195"/>
      <c r="SON48" s="195"/>
      <c r="SOO48" s="195"/>
      <c r="SOP48" s="195"/>
      <c r="SOQ48" s="195"/>
      <c r="SOR48" s="195"/>
      <c r="SOS48" s="195"/>
      <c r="SOT48" s="195"/>
      <c r="SOU48" s="195"/>
      <c r="SOV48" s="195"/>
      <c r="SOW48" s="195"/>
      <c r="SOX48" s="195"/>
      <c r="SOY48" s="195"/>
      <c r="SOZ48" s="195"/>
      <c r="SPA48" s="195"/>
      <c r="SPB48" s="195"/>
      <c r="SPC48" s="195"/>
      <c r="SPD48" s="195"/>
      <c r="SPE48" s="195"/>
      <c r="SPF48" s="195"/>
      <c r="SPG48" s="195"/>
      <c r="SPH48" s="195"/>
      <c r="SPI48" s="195"/>
      <c r="SPJ48" s="195"/>
      <c r="SPK48" s="195"/>
      <c r="SPL48" s="195"/>
      <c r="SPM48" s="195"/>
      <c r="SPN48" s="195"/>
      <c r="SPO48" s="195"/>
      <c r="SPP48" s="195"/>
      <c r="SPQ48" s="195"/>
      <c r="SPR48" s="195"/>
      <c r="SPS48" s="195"/>
      <c r="SPT48" s="195"/>
      <c r="SPU48" s="195"/>
      <c r="SPV48" s="195"/>
      <c r="SPW48" s="195"/>
      <c r="SPX48" s="195"/>
      <c r="SPY48" s="195"/>
      <c r="SPZ48" s="195"/>
      <c r="SQA48" s="195"/>
      <c r="SQB48" s="195"/>
      <c r="SQC48" s="195"/>
      <c r="SQD48" s="195"/>
      <c r="SQE48" s="195"/>
      <c r="SQF48" s="195"/>
      <c r="SQG48" s="195"/>
      <c r="SQH48" s="195"/>
      <c r="SQI48" s="195"/>
      <c r="SQJ48" s="195"/>
      <c r="SQK48" s="195"/>
      <c r="SQL48" s="195"/>
      <c r="SQM48" s="195"/>
      <c r="SQN48" s="195"/>
      <c r="SQO48" s="195"/>
      <c r="SQP48" s="195"/>
      <c r="SQQ48" s="195"/>
      <c r="SQR48" s="195"/>
      <c r="SQS48" s="195"/>
      <c r="SQT48" s="195"/>
      <c r="SQU48" s="195"/>
      <c r="SQV48" s="195"/>
      <c r="SQW48" s="195"/>
      <c r="SQX48" s="195"/>
      <c r="SQY48" s="195"/>
      <c r="SQZ48" s="195"/>
      <c r="SRA48" s="195"/>
      <c r="SRB48" s="195"/>
      <c r="SRC48" s="195"/>
      <c r="SRD48" s="195"/>
      <c r="SRE48" s="195"/>
      <c r="SRF48" s="195"/>
      <c r="SRG48" s="195"/>
      <c r="SRH48" s="195"/>
      <c r="SRI48" s="195"/>
      <c r="SRJ48" s="195"/>
      <c r="SRK48" s="195"/>
      <c r="SRL48" s="195"/>
      <c r="SRM48" s="195"/>
      <c r="SRN48" s="195"/>
      <c r="SRO48" s="195"/>
      <c r="SRP48" s="195"/>
      <c r="SRQ48" s="195"/>
      <c r="SRR48" s="195"/>
      <c r="SRS48" s="195"/>
      <c r="SRT48" s="195"/>
      <c r="SRU48" s="195"/>
      <c r="SRV48" s="195"/>
      <c r="SRW48" s="195"/>
      <c r="SRX48" s="195"/>
      <c r="SRY48" s="195"/>
      <c r="SRZ48" s="195"/>
      <c r="SSA48" s="195"/>
      <c r="SSB48" s="195"/>
      <c r="SSC48" s="195"/>
      <c r="SSD48" s="195"/>
      <c r="SSE48" s="195"/>
      <c r="SSF48" s="195"/>
      <c r="SSG48" s="195"/>
      <c r="SSH48" s="195"/>
      <c r="SSI48" s="195"/>
      <c r="SSJ48" s="195"/>
      <c r="SSK48" s="195"/>
      <c r="SSL48" s="195"/>
      <c r="SSM48" s="195"/>
      <c r="SSN48" s="195"/>
      <c r="SSO48" s="195"/>
      <c r="SSP48" s="195"/>
      <c r="SSQ48" s="195"/>
      <c r="SSR48" s="195"/>
      <c r="SSS48" s="195"/>
      <c r="SST48" s="195"/>
      <c r="SSU48" s="195"/>
      <c r="SSV48" s="195"/>
      <c r="SSW48" s="195"/>
      <c r="SSX48" s="195"/>
      <c r="SSY48" s="195"/>
      <c r="SSZ48" s="195"/>
      <c r="STA48" s="195"/>
      <c r="STB48" s="195"/>
      <c r="STC48" s="195"/>
      <c r="STD48" s="195"/>
      <c r="STE48" s="195"/>
      <c r="STF48" s="195"/>
      <c r="STG48" s="195"/>
      <c r="STH48" s="195"/>
      <c r="STI48" s="195"/>
      <c r="STJ48" s="195"/>
      <c r="STK48" s="195"/>
      <c r="STL48" s="195"/>
      <c r="STM48" s="195"/>
      <c r="STN48" s="195"/>
      <c r="STO48" s="195"/>
      <c r="STP48" s="195"/>
      <c r="STQ48" s="195"/>
      <c r="STR48" s="195"/>
      <c r="STS48" s="195"/>
      <c r="STT48" s="195"/>
      <c r="STU48" s="195"/>
      <c r="STV48" s="195"/>
      <c r="STW48" s="195"/>
      <c r="STX48" s="195"/>
      <c r="STY48" s="195"/>
      <c r="STZ48" s="195"/>
      <c r="SUA48" s="195"/>
      <c r="SUB48" s="195"/>
      <c r="SUC48" s="195"/>
      <c r="SUD48" s="195"/>
      <c r="SUE48" s="195"/>
      <c r="SUF48" s="195"/>
      <c r="SUG48" s="195"/>
      <c r="SUH48" s="195"/>
      <c r="SUI48" s="195"/>
      <c r="SUJ48" s="195"/>
      <c r="SUK48" s="195"/>
      <c r="SUL48" s="195"/>
      <c r="SUM48" s="195"/>
      <c r="SUN48" s="195"/>
      <c r="SUO48" s="195"/>
      <c r="SUP48" s="195"/>
      <c r="SUQ48" s="195"/>
      <c r="SUR48" s="195"/>
      <c r="SUS48" s="195"/>
      <c r="SUT48" s="195"/>
      <c r="SUU48" s="195"/>
      <c r="SUV48" s="195"/>
      <c r="SUW48" s="195"/>
      <c r="SUX48" s="195"/>
      <c r="SUY48" s="195"/>
      <c r="SUZ48" s="195"/>
      <c r="SVA48" s="195"/>
      <c r="SVB48" s="195"/>
      <c r="SVC48" s="195"/>
      <c r="SVD48" s="195"/>
      <c r="SVE48" s="195"/>
      <c r="SVF48" s="195"/>
      <c r="SVG48" s="195"/>
      <c r="SVH48" s="195"/>
      <c r="SVI48" s="195"/>
      <c r="SVJ48" s="195"/>
      <c r="SVK48" s="195"/>
      <c r="SVL48" s="195"/>
      <c r="SVM48" s="195"/>
      <c r="SVN48" s="195"/>
      <c r="SVO48" s="195"/>
      <c r="SVP48" s="195"/>
      <c r="SVQ48" s="195"/>
      <c r="SVR48" s="195"/>
      <c r="SVS48" s="195"/>
      <c r="SVT48" s="195"/>
      <c r="SVU48" s="195"/>
      <c r="SVV48" s="195"/>
      <c r="SVW48" s="195"/>
      <c r="SVX48" s="195"/>
      <c r="SVY48" s="195"/>
      <c r="SVZ48" s="195"/>
      <c r="SWA48" s="195"/>
      <c r="SWB48" s="195"/>
      <c r="SWC48" s="195"/>
      <c r="SWD48" s="195"/>
      <c r="SWE48" s="195"/>
      <c r="SWF48" s="195"/>
      <c r="SWG48" s="195"/>
      <c r="SWH48" s="195"/>
      <c r="SWI48" s="195"/>
      <c r="SWJ48" s="195"/>
      <c r="SWK48" s="195"/>
      <c r="SWL48" s="195"/>
      <c r="SWM48" s="195"/>
      <c r="SWN48" s="195"/>
      <c r="SWO48" s="195"/>
      <c r="SWP48" s="195"/>
      <c r="SWQ48" s="195"/>
      <c r="SWR48" s="195"/>
      <c r="SWS48" s="195"/>
      <c r="SWT48" s="195"/>
      <c r="SWU48" s="195"/>
      <c r="SWV48" s="195"/>
      <c r="SWW48" s="195"/>
      <c r="SWX48" s="195"/>
      <c r="SWY48" s="195"/>
      <c r="SWZ48" s="195"/>
      <c r="SXA48" s="195"/>
      <c r="SXB48" s="195"/>
      <c r="SXC48" s="195"/>
      <c r="SXD48" s="195"/>
      <c r="SXE48" s="195"/>
      <c r="SXF48" s="195"/>
      <c r="SXG48" s="195"/>
      <c r="SXH48" s="195"/>
      <c r="SXI48" s="195"/>
      <c r="SXJ48" s="195"/>
      <c r="SXK48" s="195"/>
      <c r="SXL48" s="195"/>
      <c r="SXM48" s="195"/>
      <c r="SXN48" s="195"/>
      <c r="SXO48" s="195"/>
      <c r="SXP48" s="195"/>
      <c r="SXQ48" s="195"/>
      <c r="SXR48" s="195"/>
      <c r="SXS48" s="195"/>
      <c r="SXT48" s="195"/>
      <c r="SXU48" s="195"/>
      <c r="SXV48" s="195"/>
      <c r="SXW48" s="195"/>
      <c r="SXX48" s="195"/>
      <c r="SXY48" s="195"/>
      <c r="SXZ48" s="195"/>
      <c r="SYA48" s="195"/>
      <c r="SYB48" s="195"/>
      <c r="SYC48" s="195"/>
      <c r="SYD48" s="195"/>
      <c r="SYE48" s="195"/>
      <c r="SYF48" s="195"/>
      <c r="SYG48" s="195"/>
      <c r="SYH48" s="195"/>
      <c r="SYI48" s="195"/>
      <c r="SYJ48" s="195"/>
      <c r="SYK48" s="195"/>
      <c r="SYL48" s="195"/>
      <c r="SYM48" s="195"/>
      <c r="SYN48" s="195"/>
      <c r="SYO48" s="195"/>
      <c r="SYP48" s="195"/>
      <c r="SYQ48" s="195"/>
      <c r="SYR48" s="195"/>
      <c r="SYS48" s="195"/>
      <c r="SYT48" s="195"/>
      <c r="SYU48" s="195"/>
      <c r="SYV48" s="195"/>
      <c r="SYW48" s="195"/>
      <c r="SYX48" s="195"/>
      <c r="SYY48" s="195"/>
      <c r="SYZ48" s="195"/>
      <c r="SZA48" s="195"/>
      <c r="SZB48" s="195"/>
      <c r="SZC48" s="195"/>
      <c r="SZD48" s="195"/>
      <c r="SZE48" s="195"/>
      <c r="SZF48" s="195"/>
      <c r="SZG48" s="195"/>
      <c r="SZH48" s="195"/>
      <c r="SZI48" s="195"/>
      <c r="SZJ48" s="195"/>
      <c r="SZK48" s="195"/>
      <c r="SZL48" s="195"/>
      <c r="SZM48" s="195"/>
      <c r="SZN48" s="195"/>
      <c r="SZO48" s="195"/>
      <c r="SZP48" s="195"/>
      <c r="SZQ48" s="195"/>
      <c r="SZR48" s="195"/>
      <c r="SZS48" s="195"/>
      <c r="SZT48" s="195"/>
      <c r="SZU48" s="195"/>
      <c r="SZV48" s="195"/>
      <c r="SZW48" s="195"/>
      <c r="SZX48" s="195"/>
      <c r="SZY48" s="195"/>
      <c r="SZZ48" s="195"/>
      <c r="TAA48" s="195"/>
      <c r="TAB48" s="195"/>
      <c r="TAC48" s="195"/>
      <c r="TAD48" s="195"/>
      <c r="TAE48" s="195"/>
      <c r="TAF48" s="195"/>
      <c r="TAG48" s="195"/>
      <c r="TAH48" s="195"/>
      <c r="TAI48" s="195"/>
      <c r="TAJ48" s="195"/>
      <c r="TAK48" s="195"/>
      <c r="TAL48" s="195"/>
      <c r="TAM48" s="195"/>
      <c r="TAN48" s="195"/>
      <c r="TAO48" s="195"/>
      <c r="TAP48" s="195"/>
      <c r="TAQ48" s="195"/>
      <c r="TAR48" s="195"/>
      <c r="TAS48" s="195"/>
      <c r="TAT48" s="195"/>
      <c r="TAU48" s="195"/>
      <c r="TAV48" s="195"/>
      <c r="TAW48" s="195"/>
      <c r="TAX48" s="195"/>
      <c r="TAY48" s="195"/>
      <c r="TAZ48" s="195"/>
      <c r="TBA48" s="195"/>
      <c r="TBB48" s="195"/>
      <c r="TBC48" s="195"/>
      <c r="TBD48" s="195"/>
      <c r="TBE48" s="195"/>
      <c r="TBF48" s="195"/>
      <c r="TBG48" s="195"/>
      <c r="TBH48" s="195"/>
      <c r="TBI48" s="195"/>
      <c r="TBJ48" s="195"/>
      <c r="TBK48" s="195"/>
      <c r="TBL48" s="195"/>
      <c r="TBM48" s="195"/>
      <c r="TBN48" s="195"/>
      <c r="TBO48" s="195"/>
      <c r="TBP48" s="195"/>
      <c r="TBQ48" s="195"/>
      <c r="TBR48" s="195"/>
      <c r="TBS48" s="195"/>
      <c r="TBT48" s="195"/>
      <c r="TBU48" s="195"/>
      <c r="TBV48" s="195"/>
      <c r="TBW48" s="195"/>
      <c r="TBX48" s="195"/>
      <c r="TBY48" s="195"/>
      <c r="TBZ48" s="195"/>
      <c r="TCA48" s="195"/>
      <c r="TCB48" s="195"/>
      <c r="TCC48" s="195"/>
      <c r="TCD48" s="195"/>
      <c r="TCE48" s="195"/>
      <c r="TCF48" s="195"/>
      <c r="TCG48" s="195"/>
      <c r="TCH48" s="195"/>
      <c r="TCI48" s="195"/>
      <c r="TCJ48" s="195"/>
      <c r="TCK48" s="195"/>
      <c r="TCL48" s="195"/>
      <c r="TCM48" s="195"/>
      <c r="TCN48" s="195"/>
      <c r="TCO48" s="195"/>
      <c r="TCP48" s="195"/>
      <c r="TCQ48" s="195"/>
      <c r="TCR48" s="195"/>
      <c r="TCS48" s="195"/>
      <c r="TCT48" s="195"/>
      <c r="TCU48" s="195"/>
      <c r="TCV48" s="195"/>
      <c r="TCW48" s="195"/>
      <c r="TCX48" s="195"/>
      <c r="TCY48" s="195"/>
      <c r="TCZ48" s="195"/>
      <c r="TDA48" s="195"/>
      <c r="TDB48" s="195"/>
      <c r="TDC48" s="195"/>
      <c r="TDD48" s="195"/>
      <c r="TDE48" s="195"/>
      <c r="TDF48" s="195"/>
      <c r="TDG48" s="195"/>
      <c r="TDH48" s="195"/>
      <c r="TDI48" s="195"/>
      <c r="TDJ48" s="195"/>
      <c r="TDK48" s="195"/>
      <c r="TDL48" s="195"/>
      <c r="TDM48" s="195"/>
      <c r="TDN48" s="195"/>
      <c r="TDO48" s="195"/>
      <c r="TDP48" s="195"/>
      <c r="TDQ48" s="195"/>
      <c r="TDR48" s="195"/>
      <c r="TDS48" s="195"/>
      <c r="TDT48" s="195"/>
      <c r="TDU48" s="195"/>
      <c r="TDV48" s="195"/>
      <c r="TDW48" s="195"/>
      <c r="TDX48" s="195"/>
      <c r="TDY48" s="195"/>
      <c r="TDZ48" s="195"/>
      <c r="TEA48" s="195"/>
      <c r="TEB48" s="195"/>
      <c r="TEC48" s="195"/>
      <c r="TED48" s="195"/>
      <c r="TEE48" s="195"/>
      <c r="TEF48" s="195"/>
      <c r="TEG48" s="195"/>
      <c r="TEH48" s="195"/>
      <c r="TEI48" s="195"/>
      <c r="TEJ48" s="195"/>
      <c r="TEK48" s="195"/>
      <c r="TEL48" s="195"/>
      <c r="TEM48" s="195"/>
      <c r="TEN48" s="195"/>
      <c r="TEO48" s="195"/>
      <c r="TEP48" s="195"/>
      <c r="TEQ48" s="195"/>
      <c r="TER48" s="195"/>
      <c r="TES48" s="195"/>
      <c r="TET48" s="195"/>
      <c r="TEU48" s="195"/>
      <c r="TEV48" s="195"/>
      <c r="TEW48" s="195"/>
      <c r="TEX48" s="195"/>
      <c r="TEY48" s="195"/>
      <c r="TEZ48" s="195"/>
      <c r="TFA48" s="195"/>
      <c r="TFB48" s="195"/>
      <c r="TFC48" s="195"/>
      <c r="TFD48" s="195"/>
      <c r="TFE48" s="195"/>
      <c r="TFF48" s="195"/>
      <c r="TFG48" s="195"/>
      <c r="TFH48" s="195"/>
      <c r="TFI48" s="195"/>
      <c r="TFJ48" s="195"/>
      <c r="TFK48" s="195"/>
      <c r="TFL48" s="195"/>
      <c r="TFM48" s="195"/>
      <c r="TFN48" s="195"/>
      <c r="TFO48" s="195"/>
      <c r="TFP48" s="195"/>
      <c r="TFQ48" s="195"/>
      <c r="TFR48" s="195"/>
      <c r="TFS48" s="195"/>
      <c r="TFT48" s="195"/>
      <c r="TFU48" s="195"/>
      <c r="TFV48" s="195"/>
      <c r="TFW48" s="195"/>
      <c r="TFX48" s="195"/>
      <c r="TFY48" s="195"/>
      <c r="TFZ48" s="195"/>
      <c r="TGA48" s="195"/>
      <c r="TGB48" s="195"/>
      <c r="TGC48" s="195"/>
      <c r="TGD48" s="195"/>
      <c r="TGE48" s="195"/>
      <c r="TGF48" s="195"/>
      <c r="TGG48" s="195"/>
      <c r="TGH48" s="195"/>
      <c r="TGI48" s="195"/>
      <c r="TGJ48" s="195"/>
      <c r="TGK48" s="195"/>
      <c r="TGL48" s="195"/>
      <c r="TGM48" s="195"/>
      <c r="TGN48" s="195"/>
      <c r="TGO48" s="195"/>
      <c r="TGP48" s="195"/>
      <c r="TGQ48" s="195"/>
      <c r="TGR48" s="195"/>
      <c r="TGS48" s="195"/>
      <c r="TGT48" s="195"/>
      <c r="TGU48" s="195"/>
      <c r="TGV48" s="195"/>
      <c r="TGW48" s="195"/>
      <c r="TGX48" s="195"/>
      <c r="TGY48" s="195"/>
      <c r="TGZ48" s="195"/>
      <c r="THA48" s="195"/>
      <c r="THB48" s="195"/>
      <c r="THC48" s="195"/>
      <c r="THD48" s="195"/>
      <c r="THE48" s="195"/>
      <c r="THF48" s="195"/>
      <c r="THG48" s="195"/>
      <c r="THH48" s="195"/>
      <c r="THI48" s="195"/>
      <c r="THJ48" s="195"/>
      <c r="THK48" s="195"/>
      <c r="THL48" s="195"/>
      <c r="THM48" s="195"/>
      <c r="THN48" s="195"/>
      <c r="THO48" s="195"/>
      <c r="THP48" s="195"/>
      <c r="THQ48" s="195"/>
      <c r="THR48" s="195"/>
      <c r="THS48" s="195"/>
      <c r="THT48" s="195"/>
      <c r="THU48" s="195"/>
      <c r="THV48" s="195"/>
      <c r="THW48" s="195"/>
      <c r="THX48" s="195"/>
      <c r="THY48" s="195"/>
      <c r="THZ48" s="195"/>
      <c r="TIA48" s="195"/>
      <c r="TIB48" s="195"/>
      <c r="TIC48" s="195"/>
      <c r="TID48" s="195"/>
      <c r="TIE48" s="195"/>
      <c r="TIF48" s="195"/>
      <c r="TIG48" s="195"/>
      <c r="TIH48" s="195"/>
      <c r="TII48" s="195"/>
      <c r="TIJ48" s="195"/>
      <c r="TIK48" s="195"/>
      <c r="TIL48" s="195"/>
      <c r="TIM48" s="195"/>
      <c r="TIN48" s="195"/>
      <c r="TIO48" s="195"/>
      <c r="TIP48" s="195"/>
      <c r="TIQ48" s="195"/>
      <c r="TIR48" s="195"/>
      <c r="TIS48" s="195"/>
      <c r="TIT48" s="195"/>
      <c r="TIU48" s="195"/>
      <c r="TIV48" s="195"/>
      <c r="TIW48" s="195"/>
      <c r="TIX48" s="195"/>
      <c r="TIY48" s="195"/>
      <c r="TIZ48" s="195"/>
      <c r="TJA48" s="195"/>
      <c r="TJB48" s="195"/>
      <c r="TJC48" s="195"/>
      <c r="TJD48" s="195"/>
      <c r="TJE48" s="195"/>
      <c r="TJF48" s="195"/>
      <c r="TJG48" s="195"/>
      <c r="TJH48" s="195"/>
      <c r="TJI48" s="195"/>
      <c r="TJJ48" s="195"/>
      <c r="TJK48" s="195"/>
      <c r="TJL48" s="195"/>
      <c r="TJM48" s="195"/>
      <c r="TJN48" s="195"/>
      <c r="TJO48" s="195"/>
      <c r="TJP48" s="195"/>
      <c r="TJQ48" s="195"/>
      <c r="TJR48" s="195"/>
      <c r="TJS48" s="195"/>
      <c r="TJT48" s="195"/>
      <c r="TJU48" s="195"/>
      <c r="TJV48" s="195"/>
      <c r="TJW48" s="195"/>
      <c r="TJX48" s="195"/>
      <c r="TJY48" s="195"/>
      <c r="TJZ48" s="195"/>
      <c r="TKA48" s="195"/>
      <c r="TKB48" s="195"/>
      <c r="TKC48" s="195"/>
      <c r="TKD48" s="195"/>
      <c r="TKE48" s="195"/>
      <c r="TKF48" s="195"/>
      <c r="TKG48" s="195"/>
      <c r="TKH48" s="195"/>
      <c r="TKI48" s="195"/>
      <c r="TKJ48" s="195"/>
      <c r="TKK48" s="195"/>
      <c r="TKL48" s="195"/>
      <c r="TKM48" s="195"/>
      <c r="TKN48" s="195"/>
      <c r="TKO48" s="195"/>
      <c r="TKP48" s="195"/>
      <c r="TKQ48" s="195"/>
      <c r="TKR48" s="195"/>
      <c r="TKS48" s="195"/>
      <c r="TKT48" s="195"/>
      <c r="TKU48" s="195"/>
      <c r="TKV48" s="195"/>
      <c r="TKW48" s="195"/>
      <c r="TKX48" s="195"/>
      <c r="TKY48" s="195"/>
      <c r="TKZ48" s="195"/>
      <c r="TLA48" s="195"/>
      <c r="TLB48" s="195"/>
      <c r="TLC48" s="195"/>
      <c r="TLD48" s="195"/>
      <c r="TLE48" s="195"/>
      <c r="TLF48" s="195"/>
      <c r="TLG48" s="195"/>
      <c r="TLH48" s="195"/>
      <c r="TLI48" s="195"/>
      <c r="TLJ48" s="195"/>
      <c r="TLK48" s="195"/>
      <c r="TLL48" s="195"/>
      <c r="TLM48" s="195"/>
      <c r="TLN48" s="195"/>
      <c r="TLO48" s="195"/>
      <c r="TLP48" s="195"/>
      <c r="TLQ48" s="195"/>
      <c r="TLR48" s="195"/>
      <c r="TLS48" s="195"/>
      <c r="TLT48" s="195"/>
      <c r="TLU48" s="195"/>
      <c r="TLV48" s="195"/>
      <c r="TLW48" s="195"/>
      <c r="TLX48" s="195"/>
      <c r="TLY48" s="195"/>
      <c r="TLZ48" s="195"/>
      <c r="TMA48" s="195"/>
      <c r="TMB48" s="195"/>
      <c r="TMC48" s="195"/>
      <c r="TMD48" s="195"/>
      <c r="TME48" s="195"/>
      <c r="TMF48" s="195"/>
      <c r="TMG48" s="195"/>
      <c r="TMH48" s="195"/>
      <c r="TMI48" s="195"/>
      <c r="TMJ48" s="195"/>
      <c r="TMK48" s="195"/>
      <c r="TML48" s="195"/>
      <c r="TMM48" s="195"/>
      <c r="TMN48" s="195"/>
      <c r="TMO48" s="195"/>
      <c r="TMP48" s="195"/>
      <c r="TMQ48" s="195"/>
      <c r="TMR48" s="195"/>
      <c r="TMS48" s="195"/>
      <c r="TMT48" s="195"/>
      <c r="TMU48" s="195"/>
      <c r="TMV48" s="195"/>
      <c r="TMW48" s="195"/>
      <c r="TMX48" s="195"/>
      <c r="TMY48" s="195"/>
      <c r="TMZ48" s="195"/>
      <c r="TNA48" s="195"/>
      <c r="TNB48" s="195"/>
      <c r="TNC48" s="195"/>
      <c r="TND48" s="195"/>
      <c r="TNE48" s="195"/>
      <c r="TNF48" s="195"/>
      <c r="TNG48" s="195"/>
      <c r="TNH48" s="195"/>
      <c r="TNI48" s="195"/>
      <c r="TNJ48" s="195"/>
      <c r="TNK48" s="195"/>
      <c r="TNL48" s="195"/>
      <c r="TNM48" s="195"/>
      <c r="TNN48" s="195"/>
      <c r="TNO48" s="195"/>
      <c r="TNP48" s="195"/>
      <c r="TNQ48" s="195"/>
      <c r="TNR48" s="195"/>
      <c r="TNS48" s="195"/>
      <c r="TNT48" s="195"/>
      <c r="TNU48" s="195"/>
      <c r="TNV48" s="195"/>
      <c r="TNW48" s="195"/>
      <c r="TNX48" s="195"/>
      <c r="TNY48" s="195"/>
      <c r="TNZ48" s="195"/>
      <c r="TOA48" s="195"/>
      <c r="TOB48" s="195"/>
      <c r="TOC48" s="195"/>
      <c r="TOD48" s="195"/>
      <c r="TOE48" s="195"/>
      <c r="TOF48" s="195"/>
      <c r="TOG48" s="195"/>
      <c r="TOH48" s="195"/>
      <c r="TOI48" s="195"/>
      <c r="TOJ48" s="195"/>
      <c r="TOK48" s="195"/>
      <c r="TOL48" s="195"/>
      <c r="TOM48" s="195"/>
      <c r="TON48" s="195"/>
      <c r="TOO48" s="195"/>
      <c r="TOP48" s="195"/>
      <c r="TOQ48" s="195"/>
      <c r="TOR48" s="195"/>
      <c r="TOS48" s="195"/>
      <c r="TOT48" s="195"/>
      <c r="TOU48" s="195"/>
      <c r="TOV48" s="195"/>
      <c r="TOW48" s="195"/>
      <c r="TOX48" s="195"/>
      <c r="TOY48" s="195"/>
      <c r="TOZ48" s="195"/>
      <c r="TPA48" s="195"/>
      <c r="TPB48" s="195"/>
      <c r="TPC48" s="195"/>
      <c r="TPD48" s="195"/>
      <c r="TPE48" s="195"/>
      <c r="TPF48" s="195"/>
      <c r="TPG48" s="195"/>
      <c r="TPH48" s="195"/>
      <c r="TPI48" s="195"/>
      <c r="TPJ48" s="195"/>
      <c r="TPK48" s="195"/>
      <c r="TPL48" s="195"/>
      <c r="TPM48" s="195"/>
      <c r="TPN48" s="195"/>
      <c r="TPO48" s="195"/>
      <c r="TPP48" s="195"/>
      <c r="TPQ48" s="195"/>
      <c r="TPR48" s="195"/>
      <c r="TPS48" s="195"/>
      <c r="TPT48" s="195"/>
      <c r="TPU48" s="195"/>
      <c r="TPV48" s="195"/>
      <c r="TPW48" s="195"/>
      <c r="TPX48" s="195"/>
      <c r="TPY48" s="195"/>
      <c r="TPZ48" s="195"/>
      <c r="TQA48" s="195"/>
      <c r="TQB48" s="195"/>
      <c r="TQC48" s="195"/>
      <c r="TQD48" s="195"/>
      <c r="TQE48" s="195"/>
      <c r="TQF48" s="195"/>
      <c r="TQG48" s="195"/>
      <c r="TQH48" s="195"/>
      <c r="TQI48" s="195"/>
      <c r="TQJ48" s="195"/>
      <c r="TQK48" s="195"/>
      <c r="TQL48" s="195"/>
      <c r="TQM48" s="195"/>
      <c r="TQN48" s="195"/>
      <c r="TQO48" s="195"/>
      <c r="TQP48" s="195"/>
      <c r="TQQ48" s="195"/>
      <c r="TQR48" s="195"/>
      <c r="TQS48" s="195"/>
      <c r="TQT48" s="195"/>
      <c r="TQU48" s="195"/>
      <c r="TQV48" s="195"/>
      <c r="TQW48" s="195"/>
      <c r="TQX48" s="195"/>
      <c r="TQY48" s="195"/>
      <c r="TQZ48" s="195"/>
      <c r="TRA48" s="195"/>
      <c r="TRB48" s="195"/>
      <c r="TRC48" s="195"/>
      <c r="TRD48" s="195"/>
      <c r="TRE48" s="195"/>
      <c r="TRF48" s="195"/>
      <c r="TRG48" s="195"/>
      <c r="TRH48" s="195"/>
      <c r="TRI48" s="195"/>
      <c r="TRJ48" s="195"/>
      <c r="TRK48" s="195"/>
      <c r="TRL48" s="195"/>
      <c r="TRM48" s="195"/>
      <c r="TRN48" s="195"/>
      <c r="TRO48" s="195"/>
      <c r="TRP48" s="195"/>
      <c r="TRQ48" s="195"/>
      <c r="TRR48" s="195"/>
      <c r="TRS48" s="195"/>
      <c r="TRT48" s="195"/>
      <c r="TRU48" s="195"/>
      <c r="TRV48" s="195"/>
      <c r="TRW48" s="195"/>
      <c r="TRX48" s="195"/>
      <c r="TRY48" s="195"/>
      <c r="TRZ48" s="195"/>
      <c r="TSA48" s="195"/>
      <c r="TSB48" s="195"/>
      <c r="TSC48" s="195"/>
      <c r="TSD48" s="195"/>
      <c r="TSE48" s="195"/>
      <c r="TSF48" s="195"/>
      <c r="TSG48" s="195"/>
      <c r="TSH48" s="195"/>
      <c r="TSI48" s="195"/>
      <c r="TSJ48" s="195"/>
      <c r="TSK48" s="195"/>
      <c r="TSL48" s="195"/>
      <c r="TSM48" s="195"/>
      <c r="TSN48" s="195"/>
      <c r="TSO48" s="195"/>
      <c r="TSP48" s="195"/>
      <c r="TSQ48" s="195"/>
      <c r="TSR48" s="195"/>
      <c r="TSS48" s="195"/>
      <c r="TST48" s="195"/>
      <c r="TSU48" s="195"/>
      <c r="TSV48" s="195"/>
      <c r="TSW48" s="195"/>
      <c r="TSX48" s="195"/>
      <c r="TSY48" s="195"/>
      <c r="TSZ48" s="195"/>
      <c r="TTA48" s="195"/>
      <c r="TTB48" s="195"/>
      <c r="TTC48" s="195"/>
      <c r="TTD48" s="195"/>
      <c r="TTE48" s="195"/>
      <c r="TTF48" s="195"/>
      <c r="TTG48" s="195"/>
      <c r="TTH48" s="195"/>
      <c r="TTI48" s="195"/>
      <c r="TTJ48" s="195"/>
      <c r="TTK48" s="195"/>
      <c r="TTL48" s="195"/>
      <c r="TTM48" s="195"/>
      <c r="TTN48" s="195"/>
      <c r="TTO48" s="195"/>
      <c r="TTP48" s="195"/>
      <c r="TTQ48" s="195"/>
      <c r="TTR48" s="195"/>
      <c r="TTS48" s="195"/>
      <c r="TTT48" s="195"/>
      <c r="TTU48" s="195"/>
      <c r="TTV48" s="195"/>
      <c r="TTW48" s="195"/>
      <c r="TTX48" s="195"/>
      <c r="TTY48" s="195"/>
      <c r="TTZ48" s="195"/>
      <c r="TUA48" s="195"/>
      <c r="TUB48" s="195"/>
      <c r="TUC48" s="195"/>
      <c r="TUD48" s="195"/>
      <c r="TUE48" s="195"/>
      <c r="TUF48" s="195"/>
      <c r="TUG48" s="195"/>
      <c r="TUH48" s="195"/>
      <c r="TUI48" s="195"/>
      <c r="TUJ48" s="195"/>
      <c r="TUK48" s="195"/>
      <c r="TUL48" s="195"/>
      <c r="TUM48" s="195"/>
      <c r="TUN48" s="195"/>
      <c r="TUO48" s="195"/>
      <c r="TUP48" s="195"/>
      <c r="TUQ48" s="195"/>
      <c r="TUR48" s="195"/>
      <c r="TUS48" s="195"/>
      <c r="TUT48" s="195"/>
      <c r="TUU48" s="195"/>
      <c r="TUV48" s="195"/>
      <c r="TUW48" s="195"/>
      <c r="TUX48" s="195"/>
      <c r="TUY48" s="195"/>
      <c r="TUZ48" s="195"/>
      <c r="TVA48" s="195"/>
      <c r="TVB48" s="195"/>
      <c r="TVC48" s="195"/>
      <c r="TVD48" s="195"/>
      <c r="TVE48" s="195"/>
      <c r="TVF48" s="195"/>
      <c r="TVG48" s="195"/>
      <c r="TVH48" s="195"/>
      <c r="TVI48" s="195"/>
      <c r="TVJ48" s="195"/>
      <c r="TVK48" s="195"/>
      <c r="TVL48" s="195"/>
      <c r="TVM48" s="195"/>
      <c r="TVN48" s="195"/>
      <c r="TVO48" s="195"/>
      <c r="TVP48" s="195"/>
      <c r="TVQ48" s="195"/>
      <c r="TVR48" s="195"/>
      <c r="TVS48" s="195"/>
      <c r="TVT48" s="195"/>
      <c r="TVU48" s="195"/>
      <c r="TVV48" s="195"/>
      <c r="TVW48" s="195"/>
      <c r="TVX48" s="195"/>
      <c r="TVY48" s="195"/>
      <c r="TVZ48" s="195"/>
      <c r="TWA48" s="195"/>
      <c r="TWB48" s="195"/>
      <c r="TWC48" s="195"/>
      <c r="TWD48" s="195"/>
      <c r="TWE48" s="195"/>
      <c r="TWF48" s="195"/>
      <c r="TWG48" s="195"/>
      <c r="TWH48" s="195"/>
      <c r="TWI48" s="195"/>
      <c r="TWJ48" s="195"/>
      <c r="TWK48" s="195"/>
      <c r="TWL48" s="195"/>
      <c r="TWM48" s="195"/>
      <c r="TWN48" s="195"/>
      <c r="TWO48" s="195"/>
      <c r="TWP48" s="195"/>
      <c r="TWQ48" s="195"/>
      <c r="TWR48" s="195"/>
      <c r="TWS48" s="195"/>
      <c r="TWT48" s="195"/>
      <c r="TWU48" s="195"/>
      <c r="TWV48" s="195"/>
      <c r="TWW48" s="195"/>
      <c r="TWX48" s="195"/>
      <c r="TWY48" s="195"/>
      <c r="TWZ48" s="195"/>
      <c r="TXA48" s="195"/>
      <c r="TXB48" s="195"/>
      <c r="TXC48" s="195"/>
      <c r="TXD48" s="195"/>
      <c r="TXE48" s="195"/>
      <c r="TXF48" s="195"/>
      <c r="TXG48" s="195"/>
      <c r="TXH48" s="195"/>
      <c r="TXI48" s="195"/>
      <c r="TXJ48" s="195"/>
      <c r="TXK48" s="195"/>
      <c r="TXL48" s="195"/>
      <c r="TXM48" s="195"/>
      <c r="TXN48" s="195"/>
      <c r="TXO48" s="195"/>
      <c r="TXP48" s="195"/>
      <c r="TXQ48" s="195"/>
      <c r="TXR48" s="195"/>
      <c r="TXS48" s="195"/>
      <c r="TXT48" s="195"/>
      <c r="TXU48" s="195"/>
      <c r="TXV48" s="195"/>
      <c r="TXW48" s="195"/>
      <c r="TXX48" s="195"/>
      <c r="TXY48" s="195"/>
      <c r="TXZ48" s="195"/>
      <c r="TYA48" s="195"/>
      <c r="TYB48" s="195"/>
      <c r="TYC48" s="195"/>
      <c r="TYD48" s="195"/>
      <c r="TYE48" s="195"/>
      <c r="TYF48" s="195"/>
      <c r="TYG48" s="195"/>
      <c r="TYH48" s="195"/>
      <c r="TYI48" s="195"/>
      <c r="TYJ48" s="195"/>
      <c r="TYK48" s="195"/>
      <c r="TYL48" s="195"/>
      <c r="TYM48" s="195"/>
      <c r="TYN48" s="195"/>
      <c r="TYO48" s="195"/>
      <c r="TYP48" s="195"/>
      <c r="TYQ48" s="195"/>
      <c r="TYR48" s="195"/>
      <c r="TYS48" s="195"/>
      <c r="TYT48" s="195"/>
      <c r="TYU48" s="195"/>
      <c r="TYV48" s="195"/>
      <c r="TYW48" s="195"/>
      <c r="TYX48" s="195"/>
      <c r="TYY48" s="195"/>
      <c r="TYZ48" s="195"/>
      <c r="TZA48" s="195"/>
      <c r="TZB48" s="195"/>
      <c r="TZC48" s="195"/>
      <c r="TZD48" s="195"/>
      <c r="TZE48" s="195"/>
      <c r="TZF48" s="195"/>
      <c r="TZG48" s="195"/>
      <c r="TZH48" s="195"/>
      <c r="TZI48" s="195"/>
      <c r="TZJ48" s="195"/>
      <c r="TZK48" s="195"/>
      <c r="TZL48" s="195"/>
      <c r="TZM48" s="195"/>
      <c r="TZN48" s="195"/>
      <c r="TZO48" s="195"/>
      <c r="TZP48" s="195"/>
      <c r="TZQ48" s="195"/>
      <c r="TZR48" s="195"/>
      <c r="TZS48" s="195"/>
      <c r="TZT48" s="195"/>
      <c r="TZU48" s="195"/>
      <c r="TZV48" s="195"/>
      <c r="TZW48" s="195"/>
      <c r="TZX48" s="195"/>
      <c r="TZY48" s="195"/>
      <c r="TZZ48" s="195"/>
      <c r="UAA48" s="195"/>
      <c r="UAB48" s="195"/>
      <c r="UAC48" s="195"/>
      <c r="UAD48" s="195"/>
      <c r="UAE48" s="195"/>
      <c r="UAF48" s="195"/>
      <c r="UAG48" s="195"/>
      <c r="UAH48" s="195"/>
      <c r="UAI48" s="195"/>
      <c r="UAJ48" s="195"/>
      <c r="UAK48" s="195"/>
      <c r="UAL48" s="195"/>
      <c r="UAM48" s="195"/>
      <c r="UAN48" s="195"/>
      <c r="UAO48" s="195"/>
      <c r="UAP48" s="195"/>
      <c r="UAQ48" s="195"/>
      <c r="UAR48" s="195"/>
      <c r="UAS48" s="195"/>
      <c r="UAT48" s="195"/>
      <c r="UAU48" s="195"/>
      <c r="UAV48" s="195"/>
      <c r="UAW48" s="195"/>
      <c r="UAX48" s="195"/>
      <c r="UAY48" s="195"/>
      <c r="UAZ48" s="195"/>
      <c r="UBA48" s="195"/>
      <c r="UBB48" s="195"/>
      <c r="UBC48" s="195"/>
      <c r="UBD48" s="195"/>
      <c r="UBE48" s="195"/>
      <c r="UBF48" s="195"/>
      <c r="UBG48" s="195"/>
      <c r="UBH48" s="195"/>
      <c r="UBI48" s="195"/>
      <c r="UBJ48" s="195"/>
      <c r="UBK48" s="195"/>
      <c r="UBL48" s="195"/>
      <c r="UBM48" s="195"/>
      <c r="UBN48" s="195"/>
      <c r="UBO48" s="195"/>
      <c r="UBP48" s="195"/>
      <c r="UBQ48" s="195"/>
      <c r="UBR48" s="195"/>
      <c r="UBS48" s="195"/>
      <c r="UBT48" s="195"/>
      <c r="UBU48" s="195"/>
      <c r="UBV48" s="195"/>
      <c r="UBW48" s="195"/>
      <c r="UBX48" s="195"/>
      <c r="UBY48" s="195"/>
      <c r="UBZ48" s="195"/>
      <c r="UCA48" s="195"/>
      <c r="UCB48" s="195"/>
      <c r="UCC48" s="195"/>
      <c r="UCD48" s="195"/>
      <c r="UCE48" s="195"/>
      <c r="UCF48" s="195"/>
      <c r="UCG48" s="195"/>
      <c r="UCH48" s="195"/>
      <c r="UCI48" s="195"/>
      <c r="UCJ48" s="195"/>
      <c r="UCK48" s="195"/>
      <c r="UCL48" s="195"/>
      <c r="UCM48" s="195"/>
      <c r="UCN48" s="195"/>
      <c r="UCO48" s="195"/>
      <c r="UCP48" s="195"/>
      <c r="UCQ48" s="195"/>
      <c r="UCR48" s="195"/>
      <c r="UCS48" s="195"/>
      <c r="UCT48" s="195"/>
      <c r="UCU48" s="195"/>
      <c r="UCV48" s="195"/>
      <c r="UCW48" s="195"/>
      <c r="UCX48" s="195"/>
      <c r="UCY48" s="195"/>
      <c r="UCZ48" s="195"/>
      <c r="UDA48" s="195"/>
      <c r="UDB48" s="195"/>
      <c r="UDC48" s="195"/>
      <c r="UDD48" s="195"/>
      <c r="UDE48" s="195"/>
      <c r="UDF48" s="195"/>
      <c r="UDG48" s="195"/>
      <c r="UDH48" s="195"/>
      <c r="UDI48" s="195"/>
      <c r="UDJ48" s="195"/>
      <c r="UDK48" s="195"/>
      <c r="UDL48" s="195"/>
      <c r="UDM48" s="195"/>
      <c r="UDN48" s="195"/>
      <c r="UDO48" s="195"/>
      <c r="UDP48" s="195"/>
      <c r="UDQ48" s="195"/>
      <c r="UDR48" s="195"/>
      <c r="UDS48" s="195"/>
      <c r="UDT48" s="195"/>
      <c r="UDU48" s="195"/>
      <c r="UDV48" s="195"/>
      <c r="UDW48" s="195"/>
      <c r="UDX48" s="195"/>
      <c r="UDY48" s="195"/>
      <c r="UDZ48" s="195"/>
      <c r="UEA48" s="195"/>
      <c r="UEB48" s="195"/>
      <c r="UEC48" s="195"/>
      <c r="UED48" s="195"/>
      <c r="UEE48" s="195"/>
      <c r="UEF48" s="195"/>
      <c r="UEG48" s="195"/>
      <c r="UEH48" s="195"/>
      <c r="UEI48" s="195"/>
      <c r="UEJ48" s="195"/>
      <c r="UEK48" s="195"/>
      <c r="UEL48" s="195"/>
      <c r="UEM48" s="195"/>
      <c r="UEN48" s="195"/>
      <c r="UEO48" s="195"/>
      <c r="UEP48" s="195"/>
      <c r="UEQ48" s="195"/>
      <c r="UER48" s="195"/>
      <c r="UES48" s="195"/>
      <c r="UET48" s="195"/>
      <c r="UEU48" s="195"/>
      <c r="UEV48" s="195"/>
      <c r="UEW48" s="195"/>
      <c r="UEX48" s="195"/>
      <c r="UEY48" s="195"/>
      <c r="UEZ48" s="195"/>
      <c r="UFA48" s="195"/>
      <c r="UFB48" s="195"/>
      <c r="UFC48" s="195"/>
      <c r="UFD48" s="195"/>
      <c r="UFE48" s="195"/>
      <c r="UFF48" s="195"/>
      <c r="UFG48" s="195"/>
      <c r="UFH48" s="195"/>
      <c r="UFI48" s="195"/>
      <c r="UFJ48" s="195"/>
      <c r="UFK48" s="195"/>
      <c r="UFL48" s="195"/>
      <c r="UFM48" s="195"/>
      <c r="UFN48" s="195"/>
      <c r="UFO48" s="195"/>
      <c r="UFP48" s="195"/>
      <c r="UFQ48" s="195"/>
      <c r="UFR48" s="195"/>
      <c r="UFS48" s="195"/>
      <c r="UFT48" s="195"/>
      <c r="UFU48" s="195"/>
      <c r="UFV48" s="195"/>
      <c r="UFW48" s="195"/>
      <c r="UFX48" s="195"/>
      <c r="UFY48" s="195"/>
      <c r="UFZ48" s="195"/>
      <c r="UGA48" s="195"/>
      <c r="UGB48" s="195"/>
      <c r="UGC48" s="195"/>
      <c r="UGD48" s="195"/>
      <c r="UGE48" s="195"/>
      <c r="UGF48" s="195"/>
      <c r="UGG48" s="195"/>
      <c r="UGH48" s="195"/>
      <c r="UGI48" s="195"/>
      <c r="UGJ48" s="195"/>
      <c r="UGK48" s="195"/>
      <c r="UGL48" s="195"/>
      <c r="UGM48" s="195"/>
      <c r="UGN48" s="195"/>
      <c r="UGO48" s="195"/>
      <c r="UGP48" s="195"/>
      <c r="UGQ48" s="195"/>
      <c r="UGR48" s="195"/>
      <c r="UGS48" s="195"/>
      <c r="UGT48" s="195"/>
      <c r="UGU48" s="195"/>
      <c r="UGV48" s="195"/>
      <c r="UGW48" s="195"/>
      <c r="UGX48" s="195"/>
      <c r="UGY48" s="195"/>
      <c r="UGZ48" s="195"/>
      <c r="UHA48" s="195"/>
      <c r="UHB48" s="195"/>
      <c r="UHC48" s="195"/>
      <c r="UHD48" s="195"/>
      <c r="UHE48" s="195"/>
      <c r="UHF48" s="195"/>
      <c r="UHG48" s="195"/>
      <c r="UHH48" s="195"/>
      <c r="UHI48" s="195"/>
      <c r="UHJ48" s="195"/>
      <c r="UHK48" s="195"/>
      <c r="UHL48" s="195"/>
      <c r="UHM48" s="195"/>
      <c r="UHN48" s="195"/>
      <c r="UHO48" s="195"/>
      <c r="UHP48" s="195"/>
      <c r="UHQ48" s="195"/>
      <c r="UHR48" s="195"/>
      <c r="UHS48" s="195"/>
      <c r="UHT48" s="195"/>
      <c r="UHU48" s="195"/>
      <c r="UHV48" s="195"/>
      <c r="UHW48" s="195"/>
      <c r="UHX48" s="195"/>
      <c r="UHY48" s="195"/>
      <c r="UHZ48" s="195"/>
      <c r="UIA48" s="195"/>
      <c r="UIB48" s="195"/>
      <c r="UIC48" s="195"/>
      <c r="UID48" s="195"/>
      <c r="UIE48" s="195"/>
      <c r="UIF48" s="195"/>
      <c r="UIG48" s="195"/>
      <c r="UIH48" s="195"/>
      <c r="UII48" s="195"/>
      <c r="UIJ48" s="195"/>
      <c r="UIK48" s="195"/>
      <c r="UIL48" s="195"/>
      <c r="UIM48" s="195"/>
      <c r="UIN48" s="195"/>
      <c r="UIO48" s="195"/>
      <c r="UIP48" s="195"/>
      <c r="UIQ48" s="195"/>
      <c r="UIR48" s="195"/>
      <c r="UIS48" s="195"/>
      <c r="UIT48" s="195"/>
      <c r="UIU48" s="195"/>
      <c r="UIV48" s="195"/>
      <c r="UIW48" s="195"/>
      <c r="UIX48" s="195"/>
      <c r="UIY48" s="195"/>
      <c r="UIZ48" s="195"/>
      <c r="UJA48" s="195"/>
      <c r="UJB48" s="195"/>
      <c r="UJC48" s="195"/>
      <c r="UJD48" s="195"/>
      <c r="UJE48" s="195"/>
      <c r="UJF48" s="195"/>
      <c r="UJG48" s="195"/>
      <c r="UJH48" s="195"/>
      <c r="UJI48" s="195"/>
      <c r="UJJ48" s="195"/>
      <c r="UJK48" s="195"/>
      <c r="UJL48" s="195"/>
      <c r="UJM48" s="195"/>
      <c r="UJN48" s="195"/>
      <c r="UJO48" s="195"/>
      <c r="UJP48" s="195"/>
      <c r="UJQ48" s="195"/>
      <c r="UJR48" s="195"/>
      <c r="UJS48" s="195"/>
      <c r="UJT48" s="195"/>
      <c r="UJU48" s="195"/>
      <c r="UJV48" s="195"/>
      <c r="UJW48" s="195"/>
      <c r="UJX48" s="195"/>
      <c r="UJY48" s="195"/>
      <c r="UJZ48" s="195"/>
      <c r="UKA48" s="195"/>
      <c r="UKB48" s="195"/>
      <c r="UKC48" s="195"/>
      <c r="UKD48" s="195"/>
      <c r="UKE48" s="195"/>
      <c r="UKF48" s="195"/>
      <c r="UKG48" s="195"/>
      <c r="UKH48" s="195"/>
      <c r="UKI48" s="195"/>
      <c r="UKJ48" s="195"/>
      <c r="UKK48" s="195"/>
      <c r="UKL48" s="195"/>
      <c r="UKM48" s="195"/>
      <c r="UKN48" s="195"/>
      <c r="UKO48" s="195"/>
      <c r="UKP48" s="195"/>
      <c r="UKQ48" s="195"/>
      <c r="UKR48" s="195"/>
      <c r="UKS48" s="195"/>
      <c r="UKT48" s="195"/>
      <c r="UKU48" s="195"/>
      <c r="UKV48" s="195"/>
      <c r="UKW48" s="195"/>
      <c r="UKX48" s="195"/>
      <c r="UKY48" s="195"/>
      <c r="UKZ48" s="195"/>
      <c r="ULA48" s="195"/>
      <c r="ULB48" s="195"/>
      <c r="ULC48" s="195"/>
      <c r="ULD48" s="195"/>
      <c r="ULE48" s="195"/>
      <c r="ULF48" s="195"/>
      <c r="ULG48" s="195"/>
      <c r="ULH48" s="195"/>
      <c r="ULI48" s="195"/>
      <c r="ULJ48" s="195"/>
      <c r="ULK48" s="195"/>
      <c r="ULL48" s="195"/>
      <c r="ULM48" s="195"/>
      <c r="ULN48" s="195"/>
      <c r="ULO48" s="195"/>
      <c r="ULP48" s="195"/>
      <c r="ULQ48" s="195"/>
      <c r="ULR48" s="195"/>
      <c r="ULS48" s="195"/>
      <c r="ULT48" s="195"/>
      <c r="ULU48" s="195"/>
      <c r="ULV48" s="195"/>
      <c r="ULW48" s="195"/>
      <c r="ULX48" s="195"/>
      <c r="ULY48" s="195"/>
      <c r="ULZ48" s="195"/>
      <c r="UMA48" s="195"/>
      <c r="UMB48" s="195"/>
      <c r="UMC48" s="195"/>
      <c r="UMD48" s="195"/>
      <c r="UME48" s="195"/>
      <c r="UMF48" s="195"/>
      <c r="UMG48" s="195"/>
      <c r="UMH48" s="195"/>
      <c r="UMI48" s="195"/>
      <c r="UMJ48" s="195"/>
      <c r="UMK48" s="195"/>
      <c r="UML48" s="195"/>
      <c r="UMM48" s="195"/>
      <c r="UMN48" s="195"/>
      <c r="UMO48" s="195"/>
      <c r="UMP48" s="195"/>
      <c r="UMQ48" s="195"/>
      <c r="UMR48" s="195"/>
      <c r="UMS48" s="195"/>
      <c r="UMT48" s="195"/>
      <c r="UMU48" s="195"/>
      <c r="UMV48" s="195"/>
      <c r="UMW48" s="195"/>
      <c r="UMX48" s="195"/>
      <c r="UMY48" s="195"/>
      <c r="UMZ48" s="195"/>
      <c r="UNA48" s="195"/>
      <c r="UNB48" s="195"/>
      <c r="UNC48" s="195"/>
      <c r="UND48" s="195"/>
      <c r="UNE48" s="195"/>
      <c r="UNF48" s="195"/>
      <c r="UNG48" s="195"/>
      <c r="UNH48" s="195"/>
      <c r="UNI48" s="195"/>
      <c r="UNJ48" s="195"/>
      <c r="UNK48" s="195"/>
      <c r="UNL48" s="195"/>
      <c r="UNM48" s="195"/>
      <c r="UNN48" s="195"/>
      <c r="UNO48" s="195"/>
      <c r="UNP48" s="195"/>
      <c r="UNQ48" s="195"/>
      <c r="UNR48" s="195"/>
      <c r="UNS48" s="195"/>
      <c r="UNT48" s="195"/>
      <c r="UNU48" s="195"/>
      <c r="UNV48" s="195"/>
      <c r="UNW48" s="195"/>
      <c r="UNX48" s="195"/>
      <c r="UNY48" s="195"/>
      <c r="UNZ48" s="195"/>
      <c r="UOA48" s="195"/>
      <c r="UOB48" s="195"/>
      <c r="UOC48" s="195"/>
      <c r="UOD48" s="195"/>
      <c r="UOE48" s="195"/>
      <c r="UOF48" s="195"/>
      <c r="UOG48" s="195"/>
      <c r="UOH48" s="195"/>
      <c r="UOI48" s="195"/>
      <c r="UOJ48" s="195"/>
      <c r="UOK48" s="195"/>
      <c r="UOL48" s="195"/>
      <c r="UOM48" s="195"/>
      <c r="UON48" s="195"/>
      <c r="UOO48" s="195"/>
      <c r="UOP48" s="195"/>
      <c r="UOQ48" s="195"/>
      <c r="UOR48" s="195"/>
      <c r="UOS48" s="195"/>
      <c r="UOT48" s="195"/>
      <c r="UOU48" s="195"/>
      <c r="UOV48" s="195"/>
      <c r="UOW48" s="195"/>
      <c r="UOX48" s="195"/>
      <c r="UOY48" s="195"/>
      <c r="UOZ48" s="195"/>
      <c r="UPA48" s="195"/>
      <c r="UPB48" s="195"/>
      <c r="UPC48" s="195"/>
      <c r="UPD48" s="195"/>
      <c r="UPE48" s="195"/>
      <c r="UPF48" s="195"/>
      <c r="UPG48" s="195"/>
      <c r="UPH48" s="195"/>
      <c r="UPI48" s="195"/>
      <c r="UPJ48" s="195"/>
      <c r="UPK48" s="195"/>
      <c r="UPL48" s="195"/>
      <c r="UPM48" s="195"/>
      <c r="UPN48" s="195"/>
      <c r="UPO48" s="195"/>
      <c r="UPP48" s="195"/>
      <c r="UPQ48" s="195"/>
      <c r="UPR48" s="195"/>
      <c r="UPS48" s="195"/>
      <c r="UPT48" s="195"/>
      <c r="UPU48" s="195"/>
      <c r="UPV48" s="195"/>
      <c r="UPW48" s="195"/>
      <c r="UPX48" s="195"/>
      <c r="UPY48" s="195"/>
      <c r="UPZ48" s="195"/>
      <c r="UQA48" s="195"/>
      <c r="UQB48" s="195"/>
      <c r="UQC48" s="195"/>
      <c r="UQD48" s="195"/>
      <c r="UQE48" s="195"/>
      <c r="UQF48" s="195"/>
      <c r="UQG48" s="195"/>
      <c r="UQH48" s="195"/>
      <c r="UQI48" s="195"/>
      <c r="UQJ48" s="195"/>
      <c r="UQK48" s="195"/>
      <c r="UQL48" s="195"/>
      <c r="UQM48" s="195"/>
      <c r="UQN48" s="195"/>
      <c r="UQO48" s="195"/>
      <c r="UQP48" s="195"/>
      <c r="UQQ48" s="195"/>
      <c r="UQR48" s="195"/>
      <c r="UQS48" s="195"/>
      <c r="UQT48" s="195"/>
      <c r="UQU48" s="195"/>
      <c r="UQV48" s="195"/>
      <c r="UQW48" s="195"/>
      <c r="UQX48" s="195"/>
      <c r="UQY48" s="195"/>
      <c r="UQZ48" s="195"/>
      <c r="URA48" s="195"/>
      <c r="URB48" s="195"/>
      <c r="URC48" s="195"/>
      <c r="URD48" s="195"/>
      <c r="URE48" s="195"/>
      <c r="URF48" s="195"/>
      <c r="URG48" s="195"/>
      <c r="URH48" s="195"/>
      <c r="URI48" s="195"/>
      <c r="URJ48" s="195"/>
      <c r="URK48" s="195"/>
      <c r="URL48" s="195"/>
      <c r="URM48" s="195"/>
      <c r="URN48" s="195"/>
      <c r="URO48" s="195"/>
      <c r="URP48" s="195"/>
      <c r="URQ48" s="195"/>
      <c r="URR48" s="195"/>
      <c r="URS48" s="195"/>
      <c r="URT48" s="195"/>
      <c r="URU48" s="195"/>
      <c r="URV48" s="195"/>
      <c r="URW48" s="195"/>
      <c r="URX48" s="195"/>
      <c r="URY48" s="195"/>
      <c r="URZ48" s="195"/>
      <c r="USA48" s="195"/>
      <c r="USB48" s="195"/>
      <c r="USC48" s="195"/>
      <c r="USD48" s="195"/>
      <c r="USE48" s="195"/>
      <c r="USF48" s="195"/>
      <c r="USG48" s="195"/>
      <c r="USH48" s="195"/>
      <c r="USI48" s="195"/>
      <c r="USJ48" s="195"/>
      <c r="USK48" s="195"/>
      <c r="USL48" s="195"/>
      <c r="USM48" s="195"/>
      <c r="USN48" s="195"/>
      <c r="USO48" s="195"/>
      <c r="USP48" s="195"/>
      <c r="USQ48" s="195"/>
      <c r="USR48" s="195"/>
      <c r="USS48" s="195"/>
      <c r="UST48" s="195"/>
      <c r="USU48" s="195"/>
      <c r="USV48" s="195"/>
      <c r="USW48" s="195"/>
      <c r="USX48" s="195"/>
      <c r="USY48" s="195"/>
      <c r="USZ48" s="195"/>
      <c r="UTA48" s="195"/>
      <c r="UTB48" s="195"/>
      <c r="UTC48" s="195"/>
      <c r="UTD48" s="195"/>
      <c r="UTE48" s="195"/>
      <c r="UTF48" s="195"/>
      <c r="UTG48" s="195"/>
      <c r="UTH48" s="195"/>
      <c r="UTI48" s="195"/>
      <c r="UTJ48" s="195"/>
      <c r="UTK48" s="195"/>
      <c r="UTL48" s="195"/>
      <c r="UTM48" s="195"/>
      <c r="UTN48" s="195"/>
      <c r="UTO48" s="195"/>
      <c r="UTP48" s="195"/>
      <c r="UTQ48" s="195"/>
      <c r="UTR48" s="195"/>
      <c r="UTS48" s="195"/>
      <c r="UTT48" s="195"/>
      <c r="UTU48" s="195"/>
      <c r="UTV48" s="195"/>
      <c r="UTW48" s="195"/>
      <c r="UTX48" s="195"/>
      <c r="UTY48" s="195"/>
      <c r="UTZ48" s="195"/>
      <c r="UUA48" s="195"/>
      <c r="UUB48" s="195"/>
      <c r="UUC48" s="195"/>
      <c r="UUD48" s="195"/>
      <c r="UUE48" s="195"/>
      <c r="UUF48" s="195"/>
      <c r="UUG48" s="195"/>
      <c r="UUH48" s="195"/>
      <c r="UUI48" s="195"/>
      <c r="UUJ48" s="195"/>
      <c r="UUK48" s="195"/>
      <c r="UUL48" s="195"/>
      <c r="UUM48" s="195"/>
      <c r="UUN48" s="195"/>
      <c r="UUO48" s="195"/>
      <c r="UUP48" s="195"/>
      <c r="UUQ48" s="195"/>
      <c r="UUR48" s="195"/>
      <c r="UUS48" s="195"/>
      <c r="UUT48" s="195"/>
      <c r="UUU48" s="195"/>
      <c r="UUV48" s="195"/>
      <c r="UUW48" s="195"/>
      <c r="UUX48" s="195"/>
      <c r="UUY48" s="195"/>
      <c r="UUZ48" s="195"/>
      <c r="UVA48" s="195"/>
      <c r="UVB48" s="195"/>
      <c r="UVC48" s="195"/>
      <c r="UVD48" s="195"/>
      <c r="UVE48" s="195"/>
      <c r="UVF48" s="195"/>
      <c r="UVG48" s="195"/>
      <c r="UVH48" s="195"/>
      <c r="UVI48" s="195"/>
      <c r="UVJ48" s="195"/>
      <c r="UVK48" s="195"/>
      <c r="UVL48" s="195"/>
      <c r="UVM48" s="195"/>
      <c r="UVN48" s="195"/>
      <c r="UVO48" s="195"/>
      <c r="UVP48" s="195"/>
      <c r="UVQ48" s="195"/>
      <c r="UVR48" s="195"/>
      <c r="UVS48" s="195"/>
      <c r="UVT48" s="195"/>
      <c r="UVU48" s="195"/>
      <c r="UVV48" s="195"/>
      <c r="UVW48" s="195"/>
      <c r="UVX48" s="195"/>
      <c r="UVY48" s="195"/>
      <c r="UVZ48" s="195"/>
      <c r="UWA48" s="195"/>
      <c r="UWB48" s="195"/>
      <c r="UWC48" s="195"/>
      <c r="UWD48" s="195"/>
      <c r="UWE48" s="195"/>
      <c r="UWF48" s="195"/>
      <c r="UWG48" s="195"/>
      <c r="UWH48" s="195"/>
      <c r="UWI48" s="195"/>
      <c r="UWJ48" s="195"/>
      <c r="UWK48" s="195"/>
      <c r="UWL48" s="195"/>
      <c r="UWM48" s="195"/>
      <c r="UWN48" s="195"/>
      <c r="UWO48" s="195"/>
      <c r="UWP48" s="195"/>
      <c r="UWQ48" s="195"/>
      <c r="UWR48" s="195"/>
      <c r="UWS48" s="195"/>
      <c r="UWT48" s="195"/>
      <c r="UWU48" s="195"/>
      <c r="UWV48" s="195"/>
      <c r="UWW48" s="195"/>
      <c r="UWX48" s="195"/>
      <c r="UWY48" s="195"/>
      <c r="UWZ48" s="195"/>
      <c r="UXA48" s="195"/>
      <c r="UXB48" s="195"/>
      <c r="UXC48" s="195"/>
      <c r="UXD48" s="195"/>
      <c r="UXE48" s="195"/>
      <c r="UXF48" s="195"/>
      <c r="UXG48" s="195"/>
      <c r="UXH48" s="195"/>
      <c r="UXI48" s="195"/>
      <c r="UXJ48" s="195"/>
      <c r="UXK48" s="195"/>
      <c r="UXL48" s="195"/>
      <c r="UXM48" s="195"/>
      <c r="UXN48" s="195"/>
      <c r="UXO48" s="195"/>
      <c r="UXP48" s="195"/>
      <c r="UXQ48" s="195"/>
      <c r="UXR48" s="195"/>
      <c r="UXS48" s="195"/>
      <c r="UXT48" s="195"/>
      <c r="UXU48" s="195"/>
      <c r="UXV48" s="195"/>
      <c r="UXW48" s="195"/>
      <c r="UXX48" s="195"/>
      <c r="UXY48" s="195"/>
      <c r="UXZ48" s="195"/>
      <c r="UYA48" s="195"/>
      <c r="UYB48" s="195"/>
      <c r="UYC48" s="195"/>
      <c r="UYD48" s="195"/>
      <c r="UYE48" s="195"/>
      <c r="UYF48" s="195"/>
      <c r="UYG48" s="195"/>
      <c r="UYH48" s="195"/>
      <c r="UYI48" s="195"/>
      <c r="UYJ48" s="195"/>
      <c r="UYK48" s="195"/>
      <c r="UYL48" s="195"/>
      <c r="UYM48" s="195"/>
      <c r="UYN48" s="195"/>
      <c r="UYO48" s="195"/>
      <c r="UYP48" s="195"/>
      <c r="UYQ48" s="195"/>
      <c r="UYR48" s="195"/>
      <c r="UYS48" s="195"/>
      <c r="UYT48" s="195"/>
      <c r="UYU48" s="195"/>
      <c r="UYV48" s="195"/>
      <c r="UYW48" s="195"/>
      <c r="UYX48" s="195"/>
      <c r="UYY48" s="195"/>
      <c r="UYZ48" s="195"/>
      <c r="UZA48" s="195"/>
      <c r="UZB48" s="195"/>
      <c r="UZC48" s="195"/>
      <c r="UZD48" s="195"/>
      <c r="UZE48" s="195"/>
      <c r="UZF48" s="195"/>
      <c r="UZG48" s="195"/>
      <c r="UZH48" s="195"/>
      <c r="UZI48" s="195"/>
      <c r="UZJ48" s="195"/>
      <c r="UZK48" s="195"/>
      <c r="UZL48" s="195"/>
      <c r="UZM48" s="195"/>
      <c r="UZN48" s="195"/>
      <c r="UZO48" s="195"/>
      <c r="UZP48" s="195"/>
      <c r="UZQ48" s="195"/>
      <c r="UZR48" s="195"/>
      <c r="UZS48" s="195"/>
      <c r="UZT48" s="195"/>
      <c r="UZU48" s="195"/>
      <c r="UZV48" s="195"/>
      <c r="UZW48" s="195"/>
      <c r="UZX48" s="195"/>
      <c r="UZY48" s="195"/>
      <c r="UZZ48" s="195"/>
      <c r="VAA48" s="195"/>
      <c r="VAB48" s="195"/>
      <c r="VAC48" s="195"/>
      <c r="VAD48" s="195"/>
      <c r="VAE48" s="195"/>
      <c r="VAF48" s="195"/>
      <c r="VAG48" s="195"/>
      <c r="VAH48" s="195"/>
      <c r="VAI48" s="195"/>
      <c r="VAJ48" s="195"/>
      <c r="VAK48" s="195"/>
      <c r="VAL48" s="195"/>
      <c r="VAM48" s="195"/>
      <c r="VAN48" s="195"/>
      <c r="VAO48" s="195"/>
      <c r="VAP48" s="195"/>
      <c r="VAQ48" s="195"/>
      <c r="VAR48" s="195"/>
      <c r="VAS48" s="195"/>
      <c r="VAT48" s="195"/>
      <c r="VAU48" s="195"/>
      <c r="VAV48" s="195"/>
      <c r="VAW48" s="195"/>
      <c r="VAX48" s="195"/>
      <c r="VAY48" s="195"/>
      <c r="VAZ48" s="195"/>
      <c r="VBA48" s="195"/>
      <c r="VBB48" s="195"/>
      <c r="VBC48" s="195"/>
      <c r="VBD48" s="195"/>
      <c r="VBE48" s="195"/>
      <c r="VBF48" s="195"/>
      <c r="VBG48" s="195"/>
      <c r="VBH48" s="195"/>
      <c r="VBI48" s="195"/>
      <c r="VBJ48" s="195"/>
      <c r="VBK48" s="195"/>
      <c r="VBL48" s="195"/>
      <c r="VBM48" s="195"/>
      <c r="VBN48" s="195"/>
      <c r="VBO48" s="195"/>
      <c r="VBP48" s="195"/>
      <c r="VBQ48" s="195"/>
      <c r="VBR48" s="195"/>
      <c r="VBS48" s="195"/>
      <c r="VBT48" s="195"/>
      <c r="VBU48" s="195"/>
      <c r="VBV48" s="195"/>
      <c r="VBW48" s="195"/>
      <c r="VBX48" s="195"/>
      <c r="VBY48" s="195"/>
      <c r="VBZ48" s="195"/>
      <c r="VCA48" s="195"/>
      <c r="VCB48" s="195"/>
      <c r="VCC48" s="195"/>
      <c r="VCD48" s="195"/>
      <c r="VCE48" s="195"/>
      <c r="VCF48" s="195"/>
      <c r="VCG48" s="195"/>
      <c r="VCH48" s="195"/>
      <c r="VCI48" s="195"/>
      <c r="VCJ48" s="195"/>
      <c r="VCK48" s="195"/>
      <c r="VCL48" s="195"/>
      <c r="VCM48" s="195"/>
      <c r="VCN48" s="195"/>
      <c r="VCO48" s="195"/>
      <c r="VCP48" s="195"/>
      <c r="VCQ48" s="195"/>
      <c r="VCR48" s="195"/>
      <c r="VCS48" s="195"/>
      <c r="VCT48" s="195"/>
      <c r="VCU48" s="195"/>
      <c r="VCV48" s="195"/>
      <c r="VCW48" s="195"/>
      <c r="VCX48" s="195"/>
      <c r="VCY48" s="195"/>
      <c r="VCZ48" s="195"/>
      <c r="VDA48" s="195"/>
      <c r="VDB48" s="195"/>
      <c r="VDC48" s="195"/>
      <c r="VDD48" s="195"/>
      <c r="VDE48" s="195"/>
      <c r="VDF48" s="195"/>
      <c r="VDG48" s="195"/>
      <c r="VDH48" s="195"/>
      <c r="VDI48" s="195"/>
      <c r="VDJ48" s="195"/>
      <c r="VDK48" s="195"/>
      <c r="VDL48" s="195"/>
      <c r="VDM48" s="195"/>
      <c r="VDN48" s="195"/>
      <c r="VDO48" s="195"/>
      <c r="VDP48" s="195"/>
      <c r="VDQ48" s="195"/>
      <c r="VDR48" s="195"/>
      <c r="VDS48" s="195"/>
      <c r="VDT48" s="195"/>
      <c r="VDU48" s="195"/>
      <c r="VDV48" s="195"/>
      <c r="VDW48" s="195"/>
      <c r="VDX48" s="195"/>
      <c r="VDY48" s="195"/>
      <c r="VDZ48" s="195"/>
      <c r="VEA48" s="195"/>
      <c r="VEB48" s="195"/>
      <c r="VEC48" s="195"/>
      <c r="VED48" s="195"/>
      <c r="VEE48" s="195"/>
      <c r="VEF48" s="195"/>
      <c r="VEG48" s="195"/>
      <c r="VEH48" s="195"/>
      <c r="VEI48" s="195"/>
      <c r="VEJ48" s="195"/>
      <c r="VEK48" s="195"/>
      <c r="VEL48" s="195"/>
      <c r="VEM48" s="195"/>
      <c r="VEN48" s="195"/>
      <c r="VEO48" s="195"/>
      <c r="VEP48" s="195"/>
      <c r="VEQ48" s="195"/>
      <c r="VER48" s="195"/>
      <c r="VES48" s="195"/>
      <c r="VET48" s="195"/>
      <c r="VEU48" s="195"/>
      <c r="VEV48" s="195"/>
      <c r="VEW48" s="195"/>
      <c r="VEX48" s="195"/>
      <c r="VEY48" s="195"/>
      <c r="VEZ48" s="195"/>
      <c r="VFA48" s="195"/>
      <c r="VFB48" s="195"/>
      <c r="VFC48" s="195"/>
      <c r="VFD48" s="195"/>
      <c r="VFE48" s="195"/>
      <c r="VFF48" s="195"/>
      <c r="VFG48" s="195"/>
      <c r="VFH48" s="195"/>
      <c r="VFI48" s="195"/>
      <c r="VFJ48" s="195"/>
      <c r="VFK48" s="195"/>
      <c r="VFL48" s="195"/>
      <c r="VFM48" s="195"/>
      <c r="VFN48" s="195"/>
      <c r="VFO48" s="195"/>
      <c r="VFP48" s="195"/>
      <c r="VFQ48" s="195"/>
      <c r="VFR48" s="195"/>
      <c r="VFS48" s="195"/>
      <c r="VFT48" s="195"/>
      <c r="VFU48" s="195"/>
      <c r="VFV48" s="195"/>
      <c r="VFW48" s="195"/>
      <c r="VFX48" s="195"/>
      <c r="VFY48" s="195"/>
      <c r="VFZ48" s="195"/>
      <c r="VGA48" s="195"/>
      <c r="VGB48" s="195"/>
      <c r="VGC48" s="195"/>
      <c r="VGD48" s="195"/>
      <c r="VGE48" s="195"/>
      <c r="VGF48" s="195"/>
      <c r="VGG48" s="195"/>
      <c r="VGH48" s="195"/>
      <c r="VGI48" s="195"/>
      <c r="VGJ48" s="195"/>
      <c r="VGK48" s="195"/>
      <c r="VGL48" s="195"/>
      <c r="VGM48" s="195"/>
      <c r="VGN48" s="195"/>
      <c r="VGO48" s="195"/>
      <c r="VGP48" s="195"/>
      <c r="VGQ48" s="195"/>
      <c r="VGR48" s="195"/>
      <c r="VGS48" s="195"/>
      <c r="VGT48" s="195"/>
      <c r="VGU48" s="195"/>
      <c r="VGV48" s="195"/>
      <c r="VGW48" s="195"/>
      <c r="VGX48" s="195"/>
      <c r="VGY48" s="195"/>
      <c r="VGZ48" s="195"/>
      <c r="VHA48" s="195"/>
      <c r="VHB48" s="195"/>
      <c r="VHC48" s="195"/>
      <c r="VHD48" s="195"/>
      <c r="VHE48" s="195"/>
      <c r="VHF48" s="195"/>
      <c r="VHG48" s="195"/>
      <c r="VHH48" s="195"/>
      <c r="VHI48" s="195"/>
      <c r="VHJ48" s="195"/>
      <c r="VHK48" s="195"/>
      <c r="VHL48" s="195"/>
      <c r="VHM48" s="195"/>
      <c r="VHN48" s="195"/>
      <c r="VHO48" s="195"/>
      <c r="VHP48" s="195"/>
      <c r="VHQ48" s="195"/>
      <c r="VHR48" s="195"/>
      <c r="VHS48" s="195"/>
      <c r="VHT48" s="195"/>
      <c r="VHU48" s="195"/>
      <c r="VHV48" s="195"/>
      <c r="VHW48" s="195"/>
      <c r="VHX48" s="195"/>
      <c r="VHY48" s="195"/>
      <c r="VHZ48" s="195"/>
      <c r="VIA48" s="195"/>
      <c r="VIB48" s="195"/>
      <c r="VIC48" s="195"/>
      <c r="VID48" s="195"/>
      <c r="VIE48" s="195"/>
      <c r="VIF48" s="195"/>
      <c r="VIG48" s="195"/>
      <c r="VIH48" s="195"/>
      <c r="VII48" s="195"/>
      <c r="VIJ48" s="195"/>
      <c r="VIK48" s="195"/>
      <c r="VIL48" s="195"/>
      <c r="VIM48" s="195"/>
      <c r="VIN48" s="195"/>
      <c r="VIO48" s="195"/>
      <c r="VIP48" s="195"/>
      <c r="VIQ48" s="195"/>
      <c r="VIR48" s="195"/>
      <c r="VIS48" s="195"/>
      <c r="VIT48" s="195"/>
      <c r="VIU48" s="195"/>
      <c r="VIV48" s="195"/>
      <c r="VIW48" s="195"/>
      <c r="VIX48" s="195"/>
      <c r="VIY48" s="195"/>
      <c r="VIZ48" s="195"/>
      <c r="VJA48" s="195"/>
      <c r="VJB48" s="195"/>
      <c r="VJC48" s="195"/>
      <c r="VJD48" s="195"/>
      <c r="VJE48" s="195"/>
      <c r="VJF48" s="195"/>
      <c r="VJG48" s="195"/>
      <c r="VJH48" s="195"/>
      <c r="VJI48" s="195"/>
      <c r="VJJ48" s="195"/>
      <c r="VJK48" s="195"/>
      <c r="VJL48" s="195"/>
      <c r="VJM48" s="195"/>
      <c r="VJN48" s="195"/>
      <c r="VJO48" s="195"/>
      <c r="VJP48" s="195"/>
      <c r="VJQ48" s="195"/>
      <c r="VJR48" s="195"/>
      <c r="VJS48" s="195"/>
      <c r="VJT48" s="195"/>
      <c r="VJU48" s="195"/>
      <c r="VJV48" s="195"/>
      <c r="VJW48" s="195"/>
      <c r="VJX48" s="195"/>
      <c r="VJY48" s="195"/>
      <c r="VJZ48" s="195"/>
      <c r="VKA48" s="195"/>
      <c r="VKB48" s="195"/>
      <c r="VKC48" s="195"/>
      <c r="VKD48" s="195"/>
      <c r="VKE48" s="195"/>
      <c r="VKF48" s="195"/>
      <c r="VKG48" s="195"/>
      <c r="VKH48" s="195"/>
      <c r="VKI48" s="195"/>
      <c r="VKJ48" s="195"/>
      <c r="VKK48" s="195"/>
      <c r="VKL48" s="195"/>
      <c r="VKM48" s="195"/>
      <c r="VKN48" s="195"/>
      <c r="VKO48" s="195"/>
      <c r="VKP48" s="195"/>
      <c r="VKQ48" s="195"/>
      <c r="VKR48" s="195"/>
      <c r="VKS48" s="195"/>
      <c r="VKT48" s="195"/>
      <c r="VKU48" s="195"/>
      <c r="VKV48" s="195"/>
      <c r="VKW48" s="195"/>
      <c r="VKX48" s="195"/>
      <c r="VKY48" s="195"/>
      <c r="VKZ48" s="195"/>
      <c r="VLA48" s="195"/>
      <c r="VLB48" s="195"/>
      <c r="VLC48" s="195"/>
      <c r="VLD48" s="195"/>
      <c r="VLE48" s="195"/>
      <c r="VLF48" s="195"/>
      <c r="VLG48" s="195"/>
      <c r="VLH48" s="195"/>
      <c r="VLI48" s="195"/>
      <c r="VLJ48" s="195"/>
      <c r="VLK48" s="195"/>
      <c r="VLL48" s="195"/>
      <c r="VLM48" s="195"/>
      <c r="VLN48" s="195"/>
      <c r="VLO48" s="195"/>
      <c r="VLP48" s="195"/>
      <c r="VLQ48" s="195"/>
      <c r="VLR48" s="195"/>
      <c r="VLS48" s="195"/>
      <c r="VLT48" s="195"/>
      <c r="VLU48" s="195"/>
      <c r="VLV48" s="195"/>
      <c r="VLW48" s="195"/>
      <c r="VLX48" s="195"/>
      <c r="VLY48" s="195"/>
      <c r="VLZ48" s="195"/>
      <c r="VMA48" s="195"/>
      <c r="VMB48" s="195"/>
      <c r="VMC48" s="195"/>
      <c r="VMD48" s="195"/>
      <c r="VME48" s="195"/>
      <c r="VMF48" s="195"/>
      <c r="VMG48" s="195"/>
      <c r="VMH48" s="195"/>
      <c r="VMI48" s="195"/>
      <c r="VMJ48" s="195"/>
      <c r="VMK48" s="195"/>
      <c r="VML48" s="195"/>
      <c r="VMM48" s="195"/>
      <c r="VMN48" s="195"/>
      <c r="VMO48" s="195"/>
      <c r="VMP48" s="195"/>
      <c r="VMQ48" s="195"/>
      <c r="VMR48" s="195"/>
      <c r="VMS48" s="195"/>
      <c r="VMT48" s="195"/>
      <c r="VMU48" s="195"/>
      <c r="VMV48" s="195"/>
      <c r="VMW48" s="195"/>
      <c r="VMX48" s="195"/>
      <c r="VMY48" s="195"/>
      <c r="VMZ48" s="195"/>
      <c r="VNA48" s="195"/>
      <c r="VNB48" s="195"/>
      <c r="VNC48" s="195"/>
      <c r="VND48" s="195"/>
      <c r="VNE48" s="195"/>
      <c r="VNF48" s="195"/>
      <c r="VNG48" s="195"/>
      <c r="VNH48" s="195"/>
      <c r="VNI48" s="195"/>
      <c r="VNJ48" s="195"/>
      <c r="VNK48" s="195"/>
      <c r="VNL48" s="195"/>
      <c r="VNM48" s="195"/>
      <c r="VNN48" s="195"/>
      <c r="VNO48" s="195"/>
      <c r="VNP48" s="195"/>
      <c r="VNQ48" s="195"/>
      <c r="VNR48" s="195"/>
      <c r="VNS48" s="195"/>
      <c r="VNT48" s="195"/>
      <c r="VNU48" s="195"/>
      <c r="VNV48" s="195"/>
      <c r="VNW48" s="195"/>
      <c r="VNX48" s="195"/>
      <c r="VNY48" s="195"/>
      <c r="VNZ48" s="195"/>
      <c r="VOA48" s="195"/>
      <c r="VOB48" s="195"/>
      <c r="VOC48" s="195"/>
      <c r="VOD48" s="195"/>
      <c r="VOE48" s="195"/>
      <c r="VOF48" s="195"/>
      <c r="VOG48" s="195"/>
      <c r="VOH48" s="195"/>
      <c r="VOI48" s="195"/>
      <c r="VOJ48" s="195"/>
      <c r="VOK48" s="195"/>
      <c r="VOL48" s="195"/>
      <c r="VOM48" s="195"/>
      <c r="VON48" s="195"/>
      <c r="VOO48" s="195"/>
      <c r="VOP48" s="195"/>
      <c r="VOQ48" s="195"/>
      <c r="VOR48" s="195"/>
      <c r="VOS48" s="195"/>
      <c r="VOT48" s="195"/>
      <c r="VOU48" s="195"/>
      <c r="VOV48" s="195"/>
      <c r="VOW48" s="195"/>
      <c r="VOX48" s="195"/>
      <c r="VOY48" s="195"/>
      <c r="VOZ48" s="195"/>
      <c r="VPA48" s="195"/>
      <c r="VPB48" s="195"/>
      <c r="VPC48" s="195"/>
      <c r="VPD48" s="195"/>
      <c r="VPE48" s="195"/>
      <c r="VPF48" s="195"/>
      <c r="VPG48" s="195"/>
      <c r="VPH48" s="195"/>
      <c r="VPI48" s="195"/>
      <c r="VPJ48" s="195"/>
      <c r="VPK48" s="195"/>
      <c r="VPL48" s="195"/>
      <c r="VPM48" s="195"/>
      <c r="VPN48" s="195"/>
      <c r="VPO48" s="195"/>
      <c r="VPP48" s="195"/>
      <c r="VPQ48" s="195"/>
      <c r="VPR48" s="195"/>
      <c r="VPS48" s="195"/>
      <c r="VPT48" s="195"/>
      <c r="VPU48" s="195"/>
      <c r="VPV48" s="195"/>
      <c r="VPW48" s="195"/>
      <c r="VPX48" s="195"/>
      <c r="VPY48" s="195"/>
      <c r="VPZ48" s="195"/>
      <c r="VQA48" s="195"/>
      <c r="VQB48" s="195"/>
      <c r="VQC48" s="195"/>
      <c r="VQD48" s="195"/>
      <c r="VQE48" s="195"/>
      <c r="VQF48" s="195"/>
      <c r="VQG48" s="195"/>
      <c r="VQH48" s="195"/>
      <c r="VQI48" s="195"/>
      <c r="VQJ48" s="195"/>
      <c r="VQK48" s="195"/>
      <c r="VQL48" s="195"/>
      <c r="VQM48" s="195"/>
      <c r="VQN48" s="195"/>
      <c r="VQO48" s="195"/>
      <c r="VQP48" s="195"/>
      <c r="VQQ48" s="195"/>
      <c r="VQR48" s="195"/>
      <c r="VQS48" s="195"/>
      <c r="VQT48" s="195"/>
      <c r="VQU48" s="195"/>
      <c r="VQV48" s="195"/>
      <c r="VQW48" s="195"/>
      <c r="VQX48" s="195"/>
      <c r="VQY48" s="195"/>
      <c r="VQZ48" s="195"/>
      <c r="VRA48" s="195"/>
      <c r="VRB48" s="195"/>
      <c r="VRC48" s="195"/>
      <c r="VRD48" s="195"/>
      <c r="VRE48" s="195"/>
      <c r="VRF48" s="195"/>
      <c r="VRG48" s="195"/>
      <c r="VRH48" s="195"/>
      <c r="VRI48" s="195"/>
      <c r="VRJ48" s="195"/>
      <c r="VRK48" s="195"/>
      <c r="VRL48" s="195"/>
      <c r="VRM48" s="195"/>
      <c r="VRN48" s="195"/>
      <c r="VRO48" s="195"/>
      <c r="VRP48" s="195"/>
      <c r="VRQ48" s="195"/>
      <c r="VRR48" s="195"/>
      <c r="VRS48" s="195"/>
      <c r="VRT48" s="195"/>
      <c r="VRU48" s="195"/>
      <c r="VRV48" s="195"/>
      <c r="VRW48" s="195"/>
      <c r="VRX48" s="195"/>
      <c r="VRY48" s="195"/>
      <c r="VRZ48" s="195"/>
      <c r="VSA48" s="195"/>
      <c r="VSB48" s="195"/>
      <c r="VSC48" s="195"/>
      <c r="VSD48" s="195"/>
      <c r="VSE48" s="195"/>
      <c r="VSF48" s="195"/>
      <c r="VSG48" s="195"/>
      <c r="VSH48" s="195"/>
      <c r="VSI48" s="195"/>
      <c r="VSJ48" s="195"/>
      <c r="VSK48" s="195"/>
      <c r="VSL48" s="195"/>
      <c r="VSM48" s="195"/>
      <c r="VSN48" s="195"/>
      <c r="VSO48" s="195"/>
      <c r="VSP48" s="195"/>
      <c r="VSQ48" s="195"/>
      <c r="VSR48" s="195"/>
      <c r="VSS48" s="195"/>
      <c r="VST48" s="195"/>
      <c r="VSU48" s="195"/>
      <c r="VSV48" s="195"/>
      <c r="VSW48" s="195"/>
      <c r="VSX48" s="195"/>
      <c r="VSY48" s="195"/>
      <c r="VSZ48" s="195"/>
      <c r="VTA48" s="195"/>
      <c r="VTB48" s="195"/>
      <c r="VTC48" s="195"/>
      <c r="VTD48" s="195"/>
      <c r="VTE48" s="195"/>
      <c r="VTF48" s="195"/>
      <c r="VTG48" s="195"/>
      <c r="VTH48" s="195"/>
      <c r="VTI48" s="195"/>
      <c r="VTJ48" s="195"/>
      <c r="VTK48" s="195"/>
      <c r="VTL48" s="195"/>
      <c r="VTM48" s="195"/>
      <c r="VTN48" s="195"/>
      <c r="VTO48" s="195"/>
      <c r="VTP48" s="195"/>
      <c r="VTQ48" s="195"/>
      <c r="VTR48" s="195"/>
      <c r="VTS48" s="195"/>
      <c r="VTT48" s="195"/>
      <c r="VTU48" s="195"/>
      <c r="VTV48" s="195"/>
      <c r="VTW48" s="195"/>
      <c r="VTX48" s="195"/>
      <c r="VTY48" s="195"/>
      <c r="VTZ48" s="195"/>
      <c r="VUA48" s="195"/>
      <c r="VUB48" s="195"/>
      <c r="VUC48" s="195"/>
      <c r="VUD48" s="195"/>
      <c r="VUE48" s="195"/>
      <c r="VUF48" s="195"/>
      <c r="VUG48" s="195"/>
      <c r="VUH48" s="195"/>
      <c r="VUI48" s="195"/>
      <c r="VUJ48" s="195"/>
      <c r="VUK48" s="195"/>
      <c r="VUL48" s="195"/>
      <c r="VUM48" s="195"/>
      <c r="VUN48" s="195"/>
      <c r="VUO48" s="195"/>
      <c r="VUP48" s="195"/>
      <c r="VUQ48" s="195"/>
      <c r="VUR48" s="195"/>
      <c r="VUS48" s="195"/>
      <c r="VUT48" s="195"/>
      <c r="VUU48" s="195"/>
      <c r="VUV48" s="195"/>
      <c r="VUW48" s="195"/>
      <c r="VUX48" s="195"/>
      <c r="VUY48" s="195"/>
      <c r="VUZ48" s="195"/>
      <c r="VVA48" s="195"/>
      <c r="VVB48" s="195"/>
      <c r="VVC48" s="195"/>
      <c r="VVD48" s="195"/>
      <c r="VVE48" s="195"/>
      <c r="VVF48" s="195"/>
      <c r="VVG48" s="195"/>
      <c r="VVH48" s="195"/>
      <c r="VVI48" s="195"/>
      <c r="VVJ48" s="195"/>
      <c r="VVK48" s="195"/>
      <c r="VVL48" s="195"/>
      <c r="VVM48" s="195"/>
      <c r="VVN48" s="195"/>
      <c r="VVO48" s="195"/>
      <c r="VVP48" s="195"/>
      <c r="VVQ48" s="195"/>
      <c r="VVR48" s="195"/>
      <c r="VVS48" s="195"/>
      <c r="VVT48" s="195"/>
      <c r="VVU48" s="195"/>
      <c r="VVV48" s="195"/>
      <c r="VVW48" s="195"/>
      <c r="VVX48" s="195"/>
      <c r="VVY48" s="195"/>
      <c r="VVZ48" s="195"/>
      <c r="VWA48" s="195"/>
      <c r="VWB48" s="195"/>
      <c r="VWC48" s="195"/>
      <c r="VWD48" s="195"/>
      <c r="VWE48" s="195"/>
      <c r="VWF48" s="195"/>
      <c r="VWG48" s="195"/>
      <c r="VWH48" s="195"/>
      <c r="VWI48" s="195"/>
      <c r="VWJ48" s="195"/>
      <c r="VWK48" s="195"/>
      <c r="VWL48" s="195"/>
      <c r="VWM48" s="195"/>
      <c r="VWN48" s="195"/>
      <c r="VWO48" s="195"/>
      <c r="VWP48" s="195"/>
      <c r="VWQ48" s="195"/>
      <c r="VWR48" s="195"/>
      <c r="VWS48" s="195"/>
      <c r="VWT48" s="195"/>
      <c r="VWU48" s="195"/>
      <c r="VWV48" s="195"/>
      <c r="VWW48" s="195"/>
      <c r="VWX48" s="195"/>
      <c r="VWY48" s="195"/>
      <c r="VWZ48" s="195"/>
      <c r="VXA48" s="195"/>
      <c r="VXB48" s="195"/>
      <c r="VXC48" s="195"/>
      <c r="VXD48" s="195"/>
      <c r="VXE48" s="195"/>
      <c r="VXF48" s="195"/>
      <c r="VXG48" s="195"/>
      <c r="VXH48" s="195"/>
      <c r="VXI48" s="195"/>
      <c r="VXJ48" s="195"/>
      <c r="VXK48" s="195"/>
      <c r="VXL48" s="195"/>
      <c r="VXM48" s="195"/>
      <c r="VXN48" s="195"/>
      <c r="VXO48" s="195"/>
      <c r="VXP48" s="195"/>
      <c r="VXQ48" s="195"/>
      <c r="VXR48" s="195"/>
      <c r="VXS48" s="195"/>
      <c r="VXT48" s="195"/>
      <c r="VXU48" s="195"/>
      <c r="VXV48" s="195"/>
      <c r="VXW48" s="195"/>
      <c r="VXX48" s="195"/>
      <c r="VXY48" s="195"/>
      <c r="VXZ48" s="195"/>
      <c r="VYA48" s="195"/>
      <c r="VYB48" s="195"/>
      <c r="VYC48" s="195"/>
      <c r="VYD48" s="195"/>
      <c r="VYE48" s="195"/>
      <c r="VYF48" s="195"/>
      <c r="VYG48" s="195"/>
      <c r="VYH48" s="195"/>
      <c r="VYI48" s="195"/>
      <c r="VYJ48" s="195"/>
      <c r="VYK48" s="195"/>
      <c r="VYL48" s="195"/>
      <c r="VYM48" s="195"/>
      <c r="VYN48" s="195"/>
      <c r="VYO48" s="195"/>
      <c r="VYP48" s="195"/>
      <c r="VYQ48" s="195"/>
      <c r="VYR48" s="195"/>
      <c r="VYS48" s="195"/>
      <c r="VYT48" s="195"/>
      <c r="VYU48" s="195"/>
      <c r="VYV48" s="195"/>
      <c r="VYW48" s="195"/>
      <c r="VYX48" s="195"/>
      <c r="VYY48" s="195"/>
      <c r="VYZ48" s="195"/>
      <c r="VZA48" s="195"/>
      <c r="VZB48" s="195"/>
      <c r="VZC48" s="195"/>
      <c r="VZD48" s="195"/>
      <c r="VZE48" s="195"/>
      <c r="VZF48" s="195"/>
      <c r="VZG48" s="195"/>
      <c r="VZH48" s="195"/>
      <c r="VZI48" s="195"/>
      <c r="VZJ48" s="195"/>
      <c r="VZK48" s="195"/>
      <c r="VZL48" s="195"/>
      <c r="VZM48" s="195"/>
      <c r="VZN48" s="195"/>
      <c r="VZO48" s="195"/>
      <c r="VZP48" s="195"/>
      <c r="VZQ48" s="195"/>
      <c r="VZR48" s="195"/>
      <c r="VZS48" s="195"/>
      <c r="VZT48" s="195"/>
      <c r="VZU48" s="195"/>
      <c r="VZV48" s="195"/>
      <c r="VZW48" s="195"/>
      <c r="VZX48" s="195"/>
      <c r="VZY48" s="195"/>
      <c r="VZZ48" s="195"/>
      <c r="WAA48" s="195"/>
      <c r="WAB48" s="195"/>
      <c r="WAC48" s="195"/>
      <c r="WAD48" s="195"/>
      <c r="WAE48" s="195"/>
      <c r="WAF48" s="195"/>
      <c r="WAG48" s="195"/>
      <c r="WAH48" s="195"/>
      <c r="WAI48" s="195"/>
      <c r="WAJ48" s="195"/>
      <c r="WAK48" s="195"/>
      <c r="WAL48" s="195"/>
      <c r="WAM48" s="195"/>
      <c r="WAN48" s="195"/>
      <c r="WAO48" s="195"/>
      <c r="WAP48" s="195"/>
      <c r="WAQ48" s="195"/>
      <c r="WAR48" s="195"/>
      <c r="WAS48" s="195"/>
      <c r="WAT48" s="195"/>
      <c r="WAU48" s="195"/>
      <c r="WAV48" s="195"/>
      <c r="WAW48" s="195"/>
      <c r="WAX48" s="195"/>
      <c r="WAY48" s="195"/>
      <c r="WAZ48" s="195"/>
      <c r="WBA48" s="195"/>
      <c r="WBB48" s="195"/>
      <c r="WBC48" s="195"/>
      <c r="WBD48" s="195"/>
      <c r="WBE48" s="195"/>
      <c r="WBF48" s="195"/>
      <c r="WBG48" s="195"/>
      <c r="WBH48" s="195"/>
      <c r="WBI48" s="195"/>
      <c r="WBJ48" s="195"/>
      <c r="WBK48" s="195"/>
      <c r="WBL48" s="195"/>
      <c r="WBM48" s="195"/>
      <c r="WBN48" s="195"/>
      <c r="WBO48" s="195"/>
      <c r="WBP48" s="195"/>
      <c r="WBQ48" s="195"/>
      <c r="WBR48" s="195"/>
      <c r="WBS48" s="195"/>
      <c r="WBT48" s="195"/>
      <c r="WBU48" s="195"/>
      <c r="WBV48" s="195"/>
      <c r="WBW48" s="195"/>
      <c r="WBX48" s="195"/>
      <c r="WBY48" s="195"/>
      <c r="WBZ48" s="195"/>
      <c r="WCA48" s="195"/>
      <c r="WCB48" s="195"/>
      <c r="WCC48" s="195"/>
      <c r="WCD48" s="195"/>
      <c r="WCE48" s="195"/>
      <c r="WCF48" s="195"/>
      <c r="WCG48" s="195"/>
      <c r="WCH48" s="195"/>
      <c r="WCI48" s="195"/>
      <c r="WCJ48" s="195"/>
      <c r="WCK48" s="195"/>
      <c r="WCL48" s="195"/>
      <c r="WCM48" s="195"/>
      <c r="WCN48" s="195"/>
      <c r="WCO48" s="195"/>
      <c r="WCP48" s="195"/>
      <c r="WCQ48" s="195"/>
      <c r="WCR48" s="195"/>
      <c r="WCS48" s="195"/>
      <c r="WCT48" s="195"/>
      <c r="WCU48" s="195"/>
      <c r="WCV48" s="195"/>
      <c r="WCW48" s="195"/>
      <c r="WCX48" s="195"/>
      <c r="WCY48" s="195"/>
      <c r="WCZ48" s="195"/>
      <c r="WDA48" s="195"/>
      <c r="WDB48" s="195"/>
      <c r="WDC48" s="195"/>
      <c r="WDD48" s="195"/>
      <c r="WDE48" s="195"/>
      <c r="WDF48" s="195"/>
      <c r="WDG48" s="195"/>
      <c r="WDH48" s="195"/>
      <c r="WDI48" s="195"/>
      <c r="WDJ48" s="195"/>
      <c r="WDK48" s="195"/>
      <c r="WDL48" s="195"/>
      <c r="WDM48" s="195"/>
      <c r="WDN48" s="195"/>
      <c r="WDO48" s="195"/>
      <c r="WDP48" s="195"/>
      <c r="WDQ48" s="195"/>
      <c r="WDR48" s="195"/>
      <c r="WDS48" s="195"/>
      <c r="WDT48" s="195"/>
      <c r="WDU48" s="195"/>
      <c r="WDV48" s="195"/>
      <c r="WDW48" s="195"/>
      <c r="WDX48" s="195"/>
      <c r="WDY48" s="195"/>
      <c r="WDZ48" s="195"/>
      <c r="WEA48" s="195"/>
      <c r="WEB48" s="195"/>
      <c r="WEC48" s="195"/>
      <c r="WED48" s="195"/>
      <c r="WEE48" s="195"/>
      <c r="WEF48" s="195"/>
      <c r="WEG48" s="195"/>
      <c r="WEH48" s="195"/>
      <c r="WEI48" s="195"/>
      <c r="WEJ48" s="195"/>
      <c r="WEK48" s="195"/>
      <c r="WEL48" s="195"/>
      <c r="WEM48" s="195"/>
      <c r="WEN48" s="195"/>
      <c r="WEO48" s="195"/>
      <c r="WEP48" s="195"/>
      <c r="WEQ48" s="195"/>
      <c r="WER48" s="195"/>
      <c r="WES48" s="195"/>
      <c r="WET48" s="195"/>
      <c r="WEU48" s="195"/>
      <c r="WEV48" s="195"/>
      <c r="WEW48" s="195"/>
      <c r="WEX48" s="195"/>
      <c r="WEY48" s="195"/>
      <c r="WEZ48" s="195"/>
      <c r="WFA48" s="195"/>
      <c r="WFB48" s="195"/>
      <c r="WFC48" s="195"/>
      <c r="WFD48" s="195"/>
      <c r="WFE48" s="195"/>
      <c r="WFF48" s="195"/>
      <c r="WFG48" s="195"/>
      <c r="WFH48" s="195"/>
      <c r="WFI48" s="195"/>
      <c r="WFJ48" s="195"/>
      <c r="WFK48" s="195"/>
      <c r="WFL48" s="195"/>
      <c r="WFM48" s="195"/>
      <c r="WFN48" s="195"/>
      <c r="WFO48" s="195"/>
      <c r="WFP48" s="195"/>
      <c r="WFQ48" s="195"/>
      <c r="WFR48" s="195"/>
      <c r="WFS48" s="195"/>
      <c r="WFT48" s="195"/>
      <c r="WFU48" s="195"/>
      <c r="WFV48" s="195"/>
      <c r="WFW48" s="195"/>
      <c r="WFX48" s="195"/>
      <c r="WFY48" s="195"/>
      <c r="WFZ48" s="195"/>
      <c r="WGA48" s="195"/>
      <c r="WGB48" s="195"/>
      <c r="WGC48" s="195"/>
      <c r="WGD48" s="195"/>
      <c r="WGE48" s="195"/>
      <c r="WGF48" s="195"/>
      <c r="WGG48" s="195"/>
      <c r="WGH48" s="195"/>
      <c r="WGI48" s="195"/>
      <c r="WGJ48" s="195"/>
      <c r="WGK48" s="195"/>
      <c r="WGL48" s="195"/>
      <c r="WGM48" s="195"/>
      <c r="WGN48" s="195"/>
      <c r="WGO48" s="195"/>
      <c r="WGP48" s="195"/>
      <c r="WGQ48" s="195"/>
      <c r="WGR48" s="195"/>
      <c r="WGS48" s="195"/>
      <c r="WGT48" s="195"/>
      <c r="WGU48" s="195"/>
      <c r="WGV48" s="195"/>
      <c r="WGW48" s="195"/>
      <c r="WGX48" s="195"/>
      <c r="WGY48" s="195"/>
      <c r="WGZ48" s="195"/>
      <c r="WHA48" s="195"/>
      <c r="WHB48" s="195"/>
      <c r="WHC48" s="195"/>
      <c r="WHD48" s="195"/>
      <c r="WHE48" s="195"/>
      <c r="WHF48" s="195"/>
      <c r="WHG48" s="195"/>
      <c r="WHH48" s="195"/>
      <c r="WHI48" s="195"/>
      <c r="WHJ48" s="195"/>
      <c r="WHK48" s="195"/>
      <c r="WHL48" s="195"/>
      <c r="WHM48" s="195"/>
      <c r="WHN48" s="195"/>
      <c r="WHO48" s="195"/>
      <c r="WHP48" s="195"/>
      <c r="WHQ48" s="195"/>
      <c r="WHR48" s="195"/>
      <c r="WHS48" s="195"/>
      <c r="WHT48" s="195"/>
      <c r="WHU48" s="195"/>
      <c r="WHV48" s="195"/>
      <c r="WHW48" s="195"/>
      <c r="WHX48" s="195"/>
      <c r="WHY48" s="195"/>
      <c r="WHZ48" s="195"/>
      <c r="WIA48" s="195"/>
      <c r="WIB48" s="195"/>
      <c r="WIC48" s="195"/>
      <c r="WID48" s="195"/>
      <c r="WIE48" s="195"/>
      <c r="WIF48" s="195"/>
      <c r="WIG48" s="195"/>
      <c r="WIH48" s="195"/>
      <c r="WII48" s="195"/>
      <c r="WIJ48" s="195"/>
      <c r="WIK48" s="195"/>
      <c r="WIL48" s="195"/>
      <c r="WIM48" s="195"/>
      <c r="WIN48" s="195"/>
      <c r="WIO48" s="195"/>
      <c r="WIP48" s="195"/>
      <c r="WIQ48" s="195"/>
      <c r="WIR48" s="195"/>
      <c r="WIS48" s="195"/>
      <c r="WIT48" s="195"/>
      <c r="WIU48" s="195"/>
      <c r="WIV48" s="195"/>
      <c r="WIW48" s="195"/>
      <c r="WIX48" s="195"/>
      <c r="WIY48" s="195"/>
      <c r="WIZ48" s="195"/>
      <c r="WJA48" s="195"/>
      <c r="WJB48" s="195"/>
      <c r="WJC48" s="195"/>
      <c r="WJD48" s="195"/>
      <c r="WJE48" s="195"/>
      <c r="WJF48" s="195"/>
      <c r="WJG48" s="195"/>
      <c r="WJH48" s="195"/>
      <c r="WJI48" s="195"/>
      <c r="WJJ48" s="195"/>
      <c r="WJK48" s="195"/>
      <c r="WJL48" s="195"/>
      <c r="WJM48" s="195"/>
      <c r="WJN48" s="195"/>
      <c r="WJO48" s="195"/>
      <c r="WJP48" s="195"/>
      <c r="WJQ48" s="195"/>
      <c r="WJR48" s="195"/>
      <c r="WJS48" s="195"/>
      <c r="WJT48" s="195"/>
      <c r="WJU48" s="195"/>
      <c r="WJV48" s="195"/>
      <c r="WJW48" s="195"/>
      <c r="WJX48" s="195"/>
      <c r="WJY48" s="195"/>
      <c r="WJZ48" s="195"/>
      <c r="WKA48" s="195"/>
      <c r="WKB48" s="195"/>
      <c r="WKC48" s="195"/>
      <c r="WKD48" s="195"/>
      <c r="WKE48" s="195"/>
      <c r="WKF48" s="195"/>
      <c r="WKG48" s="195"/>
      <c r="WKH48" s="195"/>
      <c r="WKI48" s="195"/>
      <c r="WKJ48" s="195"/>
      <c r="WKK48" s="195"/>
      <c r="WKL48" s="195"/>
      <c r="WKM48" s="195"/>
      <c r="WKN48" s="195"/>
      <c r="WKO48" s="195"/>
      <c r="WKP48" s="195"/>
      <c r="WKQ48" s="195"/>
      <c r="WKR48" s="195"/>
      <c r="WKS48" s="195"/>
      <c r="WKT48" s="195"/>
      <c r="WKU48" s="195"/>
      <c r="WKV48" s="195"/>
      <c r="WKW48" s="195"/>
      <c r="WKX48" s="195"/>
      <c r="WKY48" s="195"/>
      <c r="WKZ48" s="195"/>
      <c r="WLA48" s="195"/>
      <c r="WLB48" s="195"/>
      <c r="WLC48" s="195"/>
      <c r="WLD48" s="195"/>
      <c r="WLE48" s="195"/>
      <c r="WLF48" s="195"/>
      <c r="WLG48" s="195"/>
      <c r="WLH48" s="195"/>
      <c r="WLI48" s="195"/>
      <c r="WLJ48" s="195"/>
      <c r="WLK48" s="195"/>
      <c r="WLL48" s="195"/>
      <c r="WLM48" s="195"/>
      <c r="WLN48" s="195"/>
      <c r="WLO48" s="195"/>
      <c r="WLP48" s="195"/>
      <c r="WLQ48" s="195"/>
      <c r="WLR48" s="195"/>
      <c r="WLS48" s="195"/>
      <c r="WLT48" s="195"/>
      <c r="WLU48" s="195"/>
      <c r="WLV48" s="195"/>
      <c r="WLW48" s="195"/>
      <c r="WLX48" s="195"/>
      <c r="WLY48" s="195"/>
      <c r="WLZ48" s="195"/>
      <c r="WMA48" s="195"/>
      <c r="WMB48" s="195"/>
      <c r="WMC48" s="195"/>
      <c r="WMD48" s="195"/>
      <c r="WME48" s="195"/>
      <c r="WMF48" s="195"/>
      <c r="WMG48" s="195"/>
      <c r="WMH48" s="195"/>
      <c r="WMI48" s="195"/>
      <c r="WMJ48" s="195"/>
      <c r="WMK48" s="195"/>
      <c r="WML48" s="195"/>
      <c r="WMM48" s="195"/>
      <c r="WMN48" s="195"/>
      <c r="WMO48" s="195"/>
      <c r="WMP48" s="195"/>
      <c r="WMQ48" s="195"/>
      <c r="WMR48" s="195"/>
      <c r="WMS48" s="195"/>
      <c r="WMT48" s="195"/>
      <c r="WMU48" s="195"/>
      <c r="WMV48" s="195"/>
      <c r="WMW48" s="195"/>
      <c r="WMX48" s="195"/>
      <c r="WMY48" s="195"/>
      <c r="WMZ48" s="195"/>
      <c r="WNA48" s="195"/>
      <c r="WNB48" s="195"/>
      <c r="WNC48" s="195"/>
      <c r="WND48" s="195"/>
      <c r="WNE48" s="195"/>
      <c r="WNF48" s="195"/>
      <c r="WNG48" s="195"/>
      <c r="WNH48" s="195"/>
      <c r="WNI48" s="195"/>
      <c r="WNJ48" s="195"/>
      <c r="WNK48" s="195"/>
      <c r="WNL48" s="195"/>
      <c r="WNM48" s="195"/>
      <c r="WNN48" s="195"/>
      <c r="WNO48" s="195"/>
      <c r="WNP48" s="195"/>
      <c r="WNQ48" s="195"/>
      <c r="WNR48" s="195"/>
      <c r="WNS48" s="195"/>
      <c r="WNT48" s="195"/>
      <c r="WNU48" s="195"/>
      <c r="WNV48" s="195"/>
      <c r="WNW48" s="195"/>
      <c r="WNX48" s="195"/>
      <c r="WNY48" s="195"/>
      <c r="WNZ48" s="195"/>
      <c r="WOA48" s="195"/>
      <c r="WOB48" s="195"/>
      <c r="WOC48" s="195"/>
      <c r="WOD48" s="195"/>
      <c r="WOE48" s="195"/>
      <c r="WOF48" s="195"/>
      <c r="WOG48" s="195"/>
      <c r="WOH48" s="195"/>
      <c r="WOI48" s="195"/>
      <c r="WOJ48" s="195"/>
      <c r="WOK48" s="195"/>
      <c r="WOL48" s="195"/>
      <c r="WOM48" s="195"/>
      <c r="WON48" s="195"/>
      <c r="WOO48" s="195"/>
      <c r="WOP48" s="195"/>
      <c r="WOQ48" s="195"/>
      <c r="WOR48" s="195"/>
      <c r="WOS48" s="195"/>
      <c r="WOT48" s="195"/>
      <c r="WOU48" s="195"/>
      <c r="WOV48" s="195"/>
      <c r="WOW48" s="195"/>
      <c r="WOX48" s="195"/>
      <c r="WOY48" s="195"/>
      <c r="WOZ48" s="195"/>
      <c r="WPA48" s="195"/>
      <c r="WPB48" s="195"/>
      <c r="WPC48" s="195"/>
      <c r="WPD48" s="195"/>
      <c r="WPE48" s="195"/>
      <c r="WPF48" s="195"/>
      <c r="WPG48" s="195"/>
      <c r="WPH48" s="195"/>
      <c r="WPI48" s="195"/>
      <c r="WPJ48" s="195"/>
      <c r="WPK48" s="195"/>
      <c r="WPL48" s="195"/>
      <c r="WPM48" s="195"/>
      <c r="WPN48" s="195"/>
      <c r="WPO48" s="195"/>
      <c r="WPP48" s="195"/>
      <c r="WPQ48" s="195"/>
      <c r="WPR48" s="195"/>
      <c r="WPS48" s="195"/>
      <c r="WPT48" s="195"/>
      <c r="WPU48" s="195"/>
      <c r="WPV48" s="195"/>
      <c r="WPW48" s="195"/>
      <c r="WPX48" s="195"/>
      <c r="WPY48" s="195"/>
      <c r="WPZ48" s="195"/>
      <c r="WQA48" s="195"/>
      <c r="WQB48" s="195"/>
      <c r="WQC48" s="195"/>
      <c r="WQD48" s="195"/>
      <c r="WQE48" s="195"/>
      <c r="WQF48" s="195"/>
      <c r="WQG48" s="195"/>
      <c r="WQH48" s="195"/>
      <c r="WQI48" s="195"/>
      <c r="WQJ48" s="195"/>
      <c r="WQK48" s="195"/>
      <c r="WQL48" s="195"/>
      <c r="WQM48" s="195"/>
      <c r="WQN48" s="195"/>
      <c r="WQO48" s="195"/>
      <c r="WQP48" s="195"/>
      <c r="WQQ48" s="195"/>
      <c r="WQR48" s="195"/>
      <c r="WQS48" s="195"/>
      <c r="WQT48" s="195"/>
      <c r="WQU48" s="195"/>
      <c r="WQV48" s="195"/>
      <c r="WQW48" s="195"/>
      <c r="WQX48" s="195"/>
      <c r="WQY48" s="195"/>
      <c r="WQZ48" s="195"/>
      <c r="WRA48" s="195"/>
      <c r="WRB48" s="195"/>
      <c r="WRC48" s="195"/>
      <c r="WRD48" s="195"/>
      <c r="WRE48" s="195"/>
      <c r="WRF48" s="195"/>
      <c r="WRG48" s="195"/>
      <c r="WRH48" s="195"/>
      <c r="WRI48" s="195"/>
      <c r="WRJ48" s="195"/>
      <c r="WRK48" s="195"/>
      <c r="WRL48" s="195"/>
      <c r="WRM48" s="195"/>
      <c r="WRN48" s="195"/>
      <c r="WRO48" s="195"/>
      <c r="WRP48" s="195"/>
      <c r="WRQ48" s="195"/>
      <c r="WRR48" s="195"/>
      <c r="WRS48" s="195"/>
      <c r="WRT48" s="195"/>
      <c r="WRU48" s="195"/>
      <c r="WRV48" s="195"/>
      <c r="WRW48" s="195"/>
      <c r="WRX48" s="195"/>
      <c r="WRY48" s="195"/>
      <c r="WRZ48" s="195"/>
      <c r="WSA48" s="195"/>
      <c r="WSB48" s="195"/>
      <c r="WSC48" s="195"/>
      <c r="WSD48" s="195"/>
      <c r="WSE48" s="195"/>
      <c r="WSF48" s="195"/>
      <c r="WSG48" s="195"/>
      <c r="WSH48" s="195"/>
      <c r="WSI48" s="195"/>
      <c r="WSJ48" s="195"/>
      <c r="WSK48" s="195"/>
      <c r="WSL48" s="195"/>
      <c r="WSM48" s="195"/>
      <c r="WSN48" s="195"/>
      <c r="WSO48" s="195"/>
      <c r="WSP48" s="195"/>
      <c r="WSQ48" s="195"/>
      <c r="WSR48" s="195"/>
      <c r="WSS48" s="195"/>
      <c r="WST48" s="195"/>
      <c r="WSU48" s="195"/>
      <c r="WSV48" s="195"/>
      <c r="WSW48" s="195"/>
      <c r="WSX48" s="195"/>
      <c r="WSY48" s="195"/>
      <c r="WSZ48" s="195"/>
      <c r="WTA48" s="195"/>
      <c r="WTB48" s="195"/>
      <c r="WTC48" s="195"/>
      <c r="WTD48" s="195"/>
      <c r="WTE48" s="195"/>
      <c r="WTF48" s="195"/>
      <c r="WTG48" s="195"/>
      <c r="WTH48" s="195"/>
      <c r="WTI48" s="195"/>
      <c r="WTJ48" s="195"/>
      <c r="WTK48" s="195"/>
      <c r="WTL48" s="195"/>
      <c r="WTM48" s="195"/>
      <c r="WTN48" s="195"/>
      <c r="WTO48" s="195"/>
      <c r="WTP48" s="195"/>
      <c r="WTQ48" s="195"/>
      <c r="WTR48" s="195"/>
      <c r="WTS48" s="195"/>
      <c r="WTT48" s="195"/>
      <c r="WTU48" s="195"/>
      <c r="WTV48" s="195"/>
      <c r="WTW48" s="195"/>
      <c r="WTX48" s="195"/>
      <c r="WTY48" s="195"/>
      <c r="WTZ48" s="195"/>
      <c r="WUA48" s="195"/>
      <c r="WUB48" s="195"/>
      <c r="WUC48" s="195"/>
      <c r="WUD48" s="195"/>
      <c r="WUE48" s="195"/>
      <c r="WUF48" s="195"/>
      <c r="WUG48" s="195"/>
      <c r="WUH48" s="195"/>
      <c r="WUI48" s="195"/>
      <c r="WUJ48" s="195"/>
      <c r="WUK48" s="195"/>
      <c r="WUL48" s="195"/>
      <c r="WUM48" s="195"/>
      <c r="WUN48" s="195"/>
      <c r="WUO48" s="195"/>
      <c r="WUP48" s="195"/>
      <c r="WUQ48" s="195"/>
      <c r="WUR48" s="195"/>
      <c r="WUS48" s="195"/>
      <c r="WUT48" s="195"/>
      <c r="WUU48" s="195"/>
      <c r="WUV48" s="195"/>
      <c r="WUW48" s="195"/>
      <c r="WUX48" s="195"/>
      <c r="WUY48" s="195"/>
      <c r="WUZ48" s="195"/>
      <c r="WVA48" s="195"/>
      <c r="WVB48" s="195"/>
      <c r="WVC48" s="195"/>
      <c r="WVD48" s="195"/>
      <c r="WVE48" s="195"/>
      <c r="WVF48" s="195"/>
      <c r="WVG48" s="195"/>
      <c r="WVH48" s="195"/>
      <c r="WVI48" s="195"/>
      <c r="WVJ48" s="195"/>
      <c r="WVK48" s="195"/>
      <c r="WVL48" s="195"/>
      <c r="WVM48" s="195"/>
      <c r="WVN48" s="195"/>
      <c r="WVO48" s="195"/>
      <c r="WVP48" s="195"/>
      <c r="WVQ48" s="195"/>
      <c r="WVR48" s="195"/>
      <c r="WVS48" s="195"/>
      <c r="WVT48" s="195"/>
      <c r="WVU48" s="195"/>
      <c r="WVV48" s="195"/>
      <c r="WVW48" s="195"/>
      <c r="WVX48" s="195"/>
      <c r="WVY48" s="195"/>
      <c r="WVZ48" s="195"/>
      <c r="WWA48" s="195"/>
      <c r="WWB48" s="195"/>
      <c r="WWC48" s="195"/>
      <c r="WWD48" s="195"/>
      <c r="WWE48" s="195"/>
      <c r="WWF48" s="195"/>
      <c r="WWG48" s="195"/>
      <c r="WWH48" s="195"/>
      <c r="WWI48" s="195"/>
      <c r="WWJ48" s="195"/>
      <c r="WWK48" s="195"/>
      <c r="WWL48" s="195"/>
      <c r="WWM48" s="195"/>
      <c r="WWN48" s="195"/>
      <c r="WWO48" s="195"/>
      <c r="WWP48" s="195"/>
      <c r="WWQ48" s="195"/>
      <c r="WWR48" s="195"/>
      <c r="WWS48" s="195"/>
      <c r="WWT48" s="195"/>
      <c r="WWU48" s="195"/>
      <c r="WWV48" s="195"/>
      <c r="WWW48" s="195"/>
      <c r="WWX48" s="195"/>
      <c r="WWY48" s="195"/>
      <c r="WWZ48" s="195"/>
      <c r="WXA48" s="195"/>
      <c r="WXB48" s="195"/>
      <c r="WXC48" s="195"/>
      <c r="WXD48" s="195"/>
      <c r="WXE48" s="195"/>
      <c r="WXF48" s="195"/>
      <c r="WXG48" s="195"/>
      <c r="WXH48" s="195"/>
      <c r="WXI48" s="195"/>
    </row>
    <row r="49" spans="1:16181" s="280" customFormat="1">
      <c r="A49" s="279"/>
      <c r="E49" s="192"/>
      <c r="F49" s="193"/>
      <c r="G49" s="193"/>
      <c r="H49" s="287" t="s">
        <v>211</v>
      </c>
      <c r="I49" s="240"/>
      <c r="J49" s="241"/>
      <c r="K49" s="191" t="str">
        <f>IF(K48="Di luar zona 92h","&gt;92 days",K48-Dashboard!K$12-1 &amp;" hari")</f>
        <v>&gt;92 days</v>
      </c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  <c r="AA49" s="310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239"/>
      <c r="AP49" s="239"/>
      <c r="AQ49" s="269"/>
      <c r="AR49" s="269"/>
      <c r="AS49" s="269"/>
      <c r="AT49" s="270"/>
      <c r="AU49" s="270"/>
      <c r="AV49" s="270"/>
      <c r="AW49" s="270"/>
      <c r="AX49" s="270"/>
      <c r="AY49" s="270"/>
      <c r="AZ49" s="270"/>
      <c r="BA49" s="270"/>
      <c r="BB49" s="195"/>
      <c r="BC49" s="195"/>
      <c r="BD49" s="195"/>
      <c r="BE49" s="195"/>
      <c r="BF49" s="195"/>
      <c r="BG49" s="195"/>
      <c r="BH49" s="195"/>
      <c r="BI49" s="195"/>
      <c r="BJ49" s="195"/>
      <c r="BK49" s="195"/>
      <c r="BL49" s="195"/>
      <c r="BM49" s="195"/>
      <c r="BN49" s="195"/>
      <c r="BO49" s="195"/>
      <c r="BP49" s="195"/>
      <c r="BQ49" s="195"/>
      <c r="BR49" s="195"/>
      <c r="BS49" s="195"/>
      <c r="BT49" s="195"/>
      <c r="BU49" s="195"/>
      <c r="BV49" s="195"/>
      <c r="BW49" s="195"/>
      <c r="BX49" s="195"/>
      <c r="BY49" s="195"/>
      <c r="BZ49" s="195"/>
      <c r="CA49" s="195"/>
      <c r="CB49" s="195"/>
      <c r="CC49" s="195"/>
      <c r="CD49" s="195"/>
      <c r="CE49" s="195"/>
      <c r="CF49" s="195"/>
      <c r="CG49" s="195"/>
      <c r="CH49" s="195"/>
      <c r="CI49" s="195"/>
      <c r="CJ49" s="195"/>
      <c r="CK49" s="195"/>
      <c r="CL49" s="195"/>
      <c r="CM49" s="195"/>
      <c r="CN49" s="195"/>
      <c r="CO49" s="195"/>
      <c r="CP49" s="195"/>
      <c r="CQ49" s="195"/>
      <c r="CR49" s="195"/>
      <c r="CS49" s="195"/>
      <c r="CT49" s="195"/>
      <c r="CU49" s="195"/>
      <c r="CV49" s="195"/>
      <c r="CW49" s="195"/>
      <c r="CX49" s="195"/>
      <c r="CY49" s="195"/>
      <c r="CZ49" s="195"/>
      <c r="DA49" s="195"/>
      <c r="DB49" s="195"/>
      <c r="DC49" s="195"/>
      <c r="DD49" s="195"/>
      <c r="DE49" s="195"/>
      <c r="DF49" s="195"/>
      <c r="DG49" s="195"/>
      <c r="DH49" s="195"/>
      <c r="DI49" s="195"/>
      <c r="DJ49" s="195"/>
      <c r="DK49" s="195"/>
      <c r="DL49" s="195"/>
      <c r="DM49" s="195"/>
      <c r="DN49" s="195"/>
      <c r="DO49" s="195"/>
      <c r="DP49" s="195"/>
      <c r="DQ49" s="195"/>
      <c r="DR49" s="195"/>
      <c r="DS49" s="195"/>
      <c r="DT49" s="195"/>
      <c r="DU49" s="195"/>
      <c r="DV49" s="195"/>
      <c r="DW49" s="195"/>
      <c r="DX49" s="195"/>
      <c r="DY49" s="195"/>
      <c r="DZ49" s="195"/>
      <c r="EA49" s="195"/>
      <c r="EB49" s="195"/>
      <c r="EC49" s="195"/>
      <c r="ED49" s="195"/>
      <c r="EE49" s="195"/>
      <c r="EF49" s="195"/>
      <c r="EG49" s="195"/>
      <c r="EH49" s="195"/>
      <c r="EI49" s="195"/>
      <c r="EJ49" s="195"/>
      <c r="EK49" s="195"/>
      <c r="EL49" s="195"/>
      <c r="EM49" s="195"/>
      <c r="EN49" s="195"/>
      <c r="EO49" s="195"/>
      <c r="EP49" s="195"/>
      <c r="EQ49" s="195"/>
      <c r="ER49" s="195"/>
      <c r="ES49" s="195"/>
      <c r="ET49" s="195"/>
      <c r="EU49" s="195"/>
      <c r="EV49" s="195"/>
      <c r="EW49" s="195"/>
      <c r="EX49" s="195"/>
      <c r="EY49" s="195"/>
      <c r="EZ49" s="195"/>
      <c r="FA49" s="195"/>
      <c r="FB49" s="195"/>
      <c r="FC49" s="195"/>
      <c r="FD49" s="195"/>
      <c r="FE49" s="195"/>
      <c r="FF49" s="195"/>
      <c r="FG49" s="195"/>
      <c r="FH49" s="195"/>
      <c r="FI49" s="195"/>
      <c r="FJ49" s="195"/>
      <c r="FK49" s="195"/>
      <c r="FL49" s="195"/>
      <c r="FM49" s="195"/>
      <c r="FN49" s="195"/>
      <c r="FO49" s="195"/>
      <c r="FP49" s="195"/>
      <c r="FQ49" s="195"/>
      <c r="FR49" s="195"/>
      <c r="FS49" s="195"/>
      <c r="FT49" s="195"/>
      <c r="FU49" s="195"/>
      <c r="FV49" s="195"/>
      <c r="FW49" s="195"/>
      <c r="FX49" s="195"/>
      <c r="FY49" s="195"/>
      <c r="FZ49" s="195"/>
      <c r="GA49" s="195"/>
      <c r="GB49" s="195"/>
      <c r="GC49" s="195"/>
      <c r="GD49" s="195"/>
      <c r="GE49" s="195"/>
      <c r="GF49" s="195"/>
      <c r="GG49" s="195"/>
      <c r="GH49" s="195"/>
      <c r="GI49" s="195"/>
      <c r="GJ49" s="195"/>
      <c r="GK49" s="195"/>
      <c r="GL49" s="195"/>
      <c r="GM49" s="195"/>
      <c r="GN49" s="195"/>
      <c r="GO49" s="195"/>
      <c r="GP49" s="195"/>
      <c r="GQ49" s="195"/>
      <c r="GR49" s="195"/>
      <c r="GS49" s="195"/>
      <c r="GT49" s="195"/>
      <c r="GU49" s="195"/>
      <c r="GV49" s="195"/>
      <c r="GW49" s="195"/>
      <c r="GX49" s="195"/>
      <c r="GY49" s="195"/>
      <c r="GZ49" s="195"/>
      <c r="HA49" s="195"/>
      <c r="HB49" s="195"/>
      <c r="HC49" s="195"/>
      <c r="HD49" s="195"/>
      <c r="HE49" s="195"/>
      <c r="HF49" s="195"/>
      <c r="HG49" s="195"/>
      <c r="HH49" s="195"/>
      <c r="HI49" s="195"/>
      <c r="HJ49" s="195"/>
      <c r="HK49" s="195"/>
      <c r="HL49" s="195"/>
      <c r="HM49" s="195"/>
      <c r="HN49" s="195"/>
      <c r="HO49" s="195"/>
      <c r="HP49" s="195"/>
      <c r="HQ49" s="195"/>
      <c r="HR49" s="195"/>
      <c r="HS49" s="195"/>
      <c r="HT49" s="195"/>
      <c r="HU49" s="195"/>
      <c r="HV49" s="195"/>
      <c r="HW49" s="195"/>
      <c r="HX49" s="195"/>
      <c r="HY49" s="195"/>
      <c r="HZ49" s="195"/>
      <c r="IA49" s="195"/>
      <c r="IB49" s="195"/>
      <c r="IC49" s="195"/>
      <c r="ID49" s="195"/>
      <c r="IE49" s="195"/>
      <c r="IF49" s="195"/>
      <c r="IG49" s="195"/>
      <c r="IH49" s="195"/>
      <c r="II49" s="195"/>
      <c r="IJ49" s="195"/>
      <c r="IK49" s="195"/>
      <c r="IL49" s="195"/>
      <c r="IM49" s="195"/>
      <c r="IN49" s="195"/>
      <c r="IO49" s="195"/>
      <c r="IP49" s="195"/>
      <c r="IQ49" s="195"/>
      <c r="IR49" s="195"/>
      <c r="IS49" s="195"/>
      <c r="IT49" s="195"/>
      <c r="IU49" s="195"/>
      <c r="IV49" s="195"/>
      <c r="IW49" s="195"/>
      <c r="IX49" s="195"/>
      <c r="IY49" s="195"/>
      <c r="IZ49" s="195"/>
      <c r="JA49" s="195"/>
      <c r="JB49" s="195"/>
      <c r="JC49" s="195"/>
      <c r="JD49" s="195"/>
      <c r="JE49" s="195"/>
      <c r="JF49" s="195"/>
      <c r="JG49" s="195"/>
      <c r="JH49" s="195"/>
      <c r="JI49" s="195"/>
      <c r="JJ49" s="195"/>
      <c r="JK49" s="195"/>
      <c r="JL49" s="195"/>
      <c r="JM49" s="195"/>
      <c r="JN49" s="195"/>
      <c r="JO49" s="195"/>
      <c r="JP49" s="195"/>
      <c r="JQ49" s="195"/>
      <c r="JR49" s="195"/>
      <c r="JS49" s="195"/>
      <c r="JT49" s="195"/>
      <c r="JU49" s="195"/>
      <c r="JV49" s="195"/>
      <c r="JW49" s="195"/>
      <c r="JX49" s="195"/>
      <c r="JY49" s="195"/>
      <c r="JZ49" s="195"/>
      <c r="KA49" s="195"/>
      <c r="KB49" s="195"/>
      <c r="KC49" s="195"/>
      <c r="KD49" s="195"/>
      <c r="KE49" s="195"/>
      <c r="KF49" s="195"/>
      <c r="KG49" s="195"/>
      <c r="KH49" s="195"/>
      <c r="KI49" s="195"/>
      <c r="KJ49" s="195"/>
      <c r="KK49" s="195"/>
      <c r="KL49" s="195"/>
      <c r="KM49" s="195"/>
      <c r="KN49" s="195"/>
      <c r="KO49" s="195"/>
      <c r="KP49" s="195"/>
      <c r="KQ49" s="195"/>
      <c r="KR49" s="195"/>
      <c r="KS49" s="195"/>
      <c r="KT49" s="195"/>
      <c r="KU49" s="195"/>
      <c r="KV49" s="195"/>
      <c r="KW49" s="195"/>
      <c r="KX49" s="195"/>
      <c r="KY49" s="195"/>
      <c r="KZ49" s="195"/>
      <c r="LA49" s="195"/>
      <c r="LB49" s="195"/>
      <c r="LC49" s="195"/>
      <c r="LD49" s="195"/>
      <c r="LE49" s="195"/>
      <c r="LF49" s="195"/>
      <c r="LG49" s="195"/>
      <c r="LH49" s="195"/>
      <c r="LI49" s="195"/>
      <c r="LJ49" s="195"/>
      <c r="LK49" s="195"/>
      <c r="LL49" s="195"/>
      <c r="LM49" s="195"/>
      <c r="LN49" s="195"/>
      <c r="LO49" s="195"/>
      <c r="LP49" s="195"/>
      <c r="LQ49" s="195"/>
      <c r="LR49" s="195"/>
      <c r="LS49" s="195"/>
      <c r="LT49" s="195"/>
      <c r="LU49" s="195"/>
      <c r="LV49" s="195"/>
      <c r="LW49" s="195"/>
      <c r="LX49" s="195"/>
      <c r="LY49" s="195"/>
      <c r="LZ49" s="195"/>
      <c r="MA49" s="195"/>
      <c r="MB49" s="195"/>
      <c r="MC49" s="195"/>
      <c r="MD49" s="195"/>
      <c r="ME49" s="195"/>
      <c r="MF49" s="195"/>
      <c r="MG49" s="195"/>
      <c r="MH49" s="195"/>
      <c r="MI49" s="195"/>
      <c r="MJ49" s="195"/>
      <c r="MK49" s="195"/>
      <c r="ML49" s="195"/>
      <c r="MM49" s="195"/>
      <c r="MN49" s="195"/>
      <c r="MO49" s="195"/>
      <c r="MP49" s="195"/>
      <c r="MQ49" s="195"/>
      <c r="MR49" s="195"/>
      <c r="MS49" s="195"/>
      <c r="MT49" s="195"/>
      <c r="MU49" s="195"/>
      <c r="MV49" s="195"/>
      <c r="MW49" s="195"/>
      <c r="MX49" s="195"/>
      <c r="MY49" s="195"/>
      <c r="MZ49" s="195"/>
      <c r="NA49" s="195"/>
      <c r="NB49" s="195"/>
      <c r="NC49" s="195"/>
      <c r="ND49" s="195"/>
      <c r="NE49" s="195"/>
      <c r="NF49" s="195"/>
      <c r="NG49" s="195"/>
      <c r="NH49" s="195"/>
      <c r="NI49" s="195"/>
      <c r="NJ49" s="195"/>
      <c r="NK49" s="195"/>
      <c r="NL49" s="195"/>
      <c r="NM49" s="195"/>
      <c r="NN49" s="195"/>
      <c r="NO49" s="195"/>
      <c r="NP49" s="195"/>
      <c r="NQ49" s="195"/>
      <c r="NR49" s="195"/>
      <c r="NS49" s="195"/>
      <c r="NT49" s="195"/>
      <c r="NU49" s="195"/>
      <c r="NV49" s="195"/>
      <c r="NW49" s="195"/>
      <c r="NX49" s="195"/>
      <c r="NY49" s="195"/>
      <c r="NZ49" s="195"/>
      <c r="OA49" s="195"/>
      <c r="OB49" s="195"/>
      <c r="OC49" s="195"/>
      <c r="OD49" s="195"/>
      <c r="OE49" s="195"/>
      <c r="OF49" s="195"/>
      <c r="OG49" s="195"/>
      <c r="OH49" s="195"/>
      <c r="OI49" s="195"/>
      <c r="OJ49" s="195"/>
      <c r="OK49" s="195"/>
      <c r="OL49" s="195"/>
      <c r="OM49" s="195"/>
      <c r="ON49" s="195"/>
      <c r="OO49" s="195"/>
      <c r="OP49" s="195"/>
      <c r="OQ49" s="195"/>
      <c r="OR49" s="195"/>
      <c r="OS49" s="195"/>
      <c r="OT49" s="195"/>
      <c r="OU49" s="195"/>
      <c r="OV49" s="195"/>
      <c r="OW49" s="195"/>
      <c r="OX49" s="195"/>
      <c r="OY49" s="195"/>
      <c r="OZ49" s="195"/>
      <c r="PA49" s="195"/>
      <c r="PB49" s="195"/>
      <c r="PC49" s="195"/>
      <c r="PD49" s="195"/>
      <c r="PE49" s="195"/>
      <c r="PF49" s="195"/>
      <c r="PG49" s="195"/>
      <c r="PH49" s="195"/>
      <c r="PI49" s="195"/>
      <c r="PJ49" s="195"/>
      <c r="PK49" s="195"/>
      <c r="PL49" s="195"/>
      <c r="PM49" s="195"/>
      <c r="PN49" s="195"/>
      <c r="PO49" s="195"/>
      <c r="PP49" s="195"/>
      <c r="PQ49" s="195"/>
      <c r="PR49" s="195"/>
      <c r="PS49" s="195"/>
      <c r="PT49" s="195"/>
      <c r="PU49" s="195"/>
      <c r="PV49" s="195"/>
      <c r="PW49" s="195"/>
      <c r="PX49" s="195"/>
      <c r="PY49" s="195"/>
      <c r="PZ49" s="195"/>
      <c r="QA49" s="195"/>
      <c r="QB49" s="195"/>
      <c r="QC49" s="195"/>
      <c r="QD49" s="195"/>
      <c r="QE49" s="195"/>
      <c r="QF49" s="195"/>
      <c r="QG49" s="195"/>
      <c r="QH49" s="195"/>
      <c r="QI49" s="195"/>
      <c r="QJ49" s="195"/>
      <c r="QK49" s="195"/>
      <c r="QL49" s="195"/>
      <c r="QM49" s="195"/>
      <c r="QN49" s="195"/>
      <c r="QO49" s="195"/>
      <c r="QP49" s="195"/>
      <c r="QQ49" s="195"/>
      <c r="QR49" s="195"/>
      <c r="QS49" s="195"/>
      <c r="QT49" s="195"/>
      <c r="QU49" s="195"/>
      <c r="QV49" s="195"/>
      <c r="QW49" s="195"/>
      <c r="QX49" s="195"/>
      <c r="QY49" s="195"/>
      <c r="QZ49" s="195"/>
      <c r="RA49" s="195"/>
      <c r="RB49" s="195"/>
      <c r="RC49" s="195"/>
      <c r="RD49" s="195"/>
      <c r="RE49" s="195"/>
      <c r="RF49" s="195"/>
      <c r="RG49" s="195"/>
      <c r="RH49" s="195"/>
      <c r="RI49" s="195"/>
      <c r="RJ49" s="195"/>
      <c r="RK49" s="195"/>
      <c r="RL49" s="195"/>
      <c r="RM49" s="195"/>
      <c r="RN49" s="195"/>
      <c r="RO49" s="195"/>
      <c r="RP49" s="195"/>
      <c r="RQ49" s="195"/>
      <c r="RR49" s="195"/>
      <c r="RS49" s="195"/>
      <c r="RT49" s="195"/>
      <c r="RU49" s="195"/>
      <c r="RV49" s="195"/>
      <c r="RW49" s="195"/>
      <c r="RX49" s="195"/>
      <c r="RY49" s="195"/>
      <c r="RZ49" s="195"/>
      <c r="SA49" s="195"/>
      <c r="SB49" s="195"/>
      <c r="SC49" s="195"/>
      <c r="SD49" s="195"/>
      <c r="SE49" s="195"/>
      <c r="SF49" s="195"/>
      <c r="SG49" s="195"/>
      <c r="SH49" s="195"/>
      <c r="SI49" s="195"/>
      <c r="SJ49" s="195"/>
      <c r="SK49" s="195"/>
      <c r="SL49" s="195"/>
      <c r="SM49" s="195"/>
      <c r="SN49" s="195"/>
      <c r="SO49" s="195"/>
      <c r="SP49" s="195"/>
      <c r="SQ49" s="195"/>
      <c r="SR49" s="195"/>
      <c r="SS49" s="195"/>
      <c r="ST49" s="195"/>
      <c r="SU49" s="195"/>
      <c r="SV49" s="195"/>
      <c r="SW49" s="195"/>
      <c r="SX49" s="195"/>
      <c r="SY49" s="195"/>
      <c r="SZ49" s="195"/>
      <c r="TA49" s="195"/>
      <c r="TB49" s="195"/>
      <c r="TC49" s="195"/>
      <c r="TD49" s="195"/>
      <c r="TE49" s="195"/>
      <c r="TF49" s="195"/>
      <c r="TG49" s="195"/>
      <c r="TH49" s="195"/>
      <c r="TI49" s="195"/>
      <c r="TJ49" s="195"/>
      <c r="TK49" s="195"/>
      <c r="TL49" s="195"/>
      <c r="TM49" s="195"/>
      <c r="TN49" s="195"/>
      <c r="TO49" s="195"/>
      <c r="TP49" s="195"/>
      <c r="TQ49" s="195"/>
      <c r="TR49" s="195"/>
      <c r="TS49" s="195"/>
      <c r="TT49" s="195"/>
      <c r="TU49" s="195"/>
      <c r="TV49" s="195"/>
      <c r="TW49" s="195"/>
      <c r="TX49" s="195"/>
      <c r="TY49" s="195"/>
      <c r="TZ49" s="195"/>
      <c r="UA49" s="195"/>
      <c r="UB49" s="195"/>
      <c r="UC49" s="195"/>
      <c r="UD49" s="195"/>
      <c r="UE49" s="195"/>
      <c r="UF49" s="195"/>
      <c r="UG49" s="195"/>
      <c r="UH49" s="195"/>
      <c r="UI49" s="195"/>
      <c r="UJ49" s="195"/>
      <c r="UK49" s="195"/>
      <c r="UL49" s="195"/>
      <c r="UM49" s="195"/>
      <c r="UN49" s="195"/>
      <c r="UO49" s="195"/>
      <c r="UP49" s="195"/>
      <c r="UQ49" s="195"/>
      <c r="UR49" s="195"/>
      <c r="US49" s="195"/>
      <c r="UT49" s="195"/>
      <c r="UU49" s="195"/>
      <c r="UV49" s="195"/>
      <c r="UW49" s="195"/>
      <c r="UX49" s="195"/>
      <c r="UY49" s="195"/>
      <c r="UZ49" s="195"/>
      <c r="VA49" s="195"/>
      <c r="VB49" s="195"/>
      <c r="VC49" s="195"/>
      <c r="VD49" s="195"/>
      <c r="VE49" s="195"/>
      <c r="VF49" s="195"/>
      <c r="VG49" s="195"/>
      <c r="VH49" s="195"/>
      <c r="VI49" s="195"/>
      <c r="VJ49" s="195"/>
      <c r="VK49" s="195"/>
      <c r="VL49" s="195"/>
      <c r="VM49" s="195"/>
      <c r="VN49" s="195"/>
      <c r="VO49" s="195"/>
      <c r="VP49" s="195"/>
      <c r="VQ49" s="195"/>
      <c r="VR49" s="195"/>
      <c r="VS49" s="195"/>
      <c r="VT49" s="195"/>
      <c r="VU49" s="195"/>
      <c r="VV49" s="195"/>
      <c r="VW49" s="195"/>
      <c r="VX49" s="195"/>
      <c r="VY49" s="195"/>
      <c r="VZ49" s="195"/>
      <c r="WA49" s="195"/>
      <c r="WB49" s="195"/>
      <c r="WC49" s="195"/>
      <c r="WD49" s="195"/>
      <c r="WE49" s="195"/>
      <c r="WF49" s="195"/>
      <c r="WG49" s="195"/>
      <c r="WH49" s="195"/>
      <c r="WI49" s="195"/>
      <c r="WJ49" s="195"/>
      <c r="WK49" s="195"/>
      <c r="WL49" s="195"/>
      <c r="WM49" s="195"/>
      <c r="WN49" s="195"/>
      <c r="WO49" s="195"/>
      <c r="WP49" s="195"/>
      <c r="WQ49" s="195"/>
      <c r="WR49" s="195"/>
      <c r="WS49" s="195"/>
      <c r="WT49" s="195"/>
      <c r="WU49" s="195"/>
      <c r="WV49" s="195"/>
      <c r="WW49" s="195"/>
      <c r="WX49" s="195"/>
      <c r="WY49" s="195"/>
      <c r="WZ49" s="195"/>
      <c r="XA49" s="195"/>
      <c r="XB49" s="195"/>
      <c r="XC49" s="195"/>
      <c r="XD49" s="195"/>
      <c r="XE49" s="195"/>
      <c r="XF49" s="195"/>
      <c r="XG49" s="195"/>
      <c r="XH49" s="195"/>
      <c r="XI49" s="195"/>
      <c r="XJ49" s="195"/>
      <c r="XK49" s="195"/>
      <c r="XL49" s="195"/>
      <c r="XM49" s="195"/>
      <c r="XN49" s="195"/>
      <c r="XO49" s="195"/>
      <c r="XP49" s="195"/>
      <c r="XQ49" s="195"/>
      <c r="XR49" s="195"/>
      <c r="XS49" s="195"/>
      <c r="XT49" s="195"/>
      <c r="XU49" s="195"/>
      <c r="XV49" s="195"/>
      <c r="XW49" s="195"/>
      <c r="XX49" s="195"/>
      <c r="XY49" s="195"/>
      <c r="XZ49" s="195"/>
      <c r="YA49" s="195"/>
      <c r="YB49" s="195"/>
      <c r="YC49" s="195"/>
      <c r="YD49" s="195"/>
      <c r="YE49" s="195"/>
      <c r="YF49" s="195"/>
      <c r="YG49" s="195"/>
      <c r="YH49" s="195"/>
      <c r="YI49" s="195"/>
      <c r="YJ49" s="195"/>
      <c r="YK49" s="195"/>
      <c r="YL49" s="195"/>
      <c r="YM49" s="195"/>
      <c r="YN49" s="195"/>
      <c r="YO49" s="195"/>
      <c r="YP49" s="195"/>
      <c r="YQ49" s="195"/>
      <c r="YR49" s="195"/>
      <c r="YS49" s="195"/>
      <c r="YT49" s="195"/>
      <c r="YU49" s="195"/>
      <c r="YV49" s="195"/>
      <c r="YW49" s="195"/>
      <c r="YX49" s="195"/>
      <c r="YY49" s="195"/>
      <c r="YZ49" s="195"/>
      <c r="ZA49" s="195"/>
      <c r="ZB49" s="195"/>
      <c r="ZC49" s="195"/>
      <c r="ZD49" s="195"/>
      <c r="ZE49" s="195"/>
      <c r="ZF49" s="195"/>
      <c r="ZG49" s="195"/>
      <c r="ZH49" s="195"/>
      <c r="ZI49" s="195"/>
      <c r="ZJ49" s="195"/>
      <c r="ZK49" s="195"/>
      <c r="ZL49" s="195"/>
      <c r="ZM49" s="195"/>
      <c r="ZN49" s="195"/>
      <c r="ZO49" s="195"/>
      <c r="ZP49" s="195"/>
      <c r="ZQ49" s="195"/>
      <c r="ZR49" s="195"/>
      <c r="ZS49" s="195"/>
      <c r="ZT49" s="195"/>
      <c r="ZU49" s="195"/>
      <c r="ZV49" s="195"/>
      <c r="ZW49" s="195"/>
      <c r="ZX49" s="195"/>
      <c r="ZY49" s="195"/>
      <c r="ZZ49" s="195"/>
      <c r="AAA49" s="195"/>
      <c r="AAB49" s="195"/>
      <c r="AAC49" s="195"/>
      <c r="AAD49" s="195"/>
      <c r="AAE49" s="195"/>
      <c r="AAF49" s="195"/>
      <c r="AAG49" s="195"/>
      <c r="AAH49" s="195"/>
      <c r="AAI49" s="195"/>
      <c r="AAJ49" s="195"/>
      <c r="AAK49" s="195"/>
      <c r="AAL49" s="195"/>
      <c r="AAM49" s="195"/>
      <c r="AAN49" s="195"/>
      <c r="AAO49" s="195"/>
      <c r="AAP49" s="195"/>
      <c r="AAQ49" s="195"/>
      <c r="AAR49" s="195"/>
      <c r="AAS49" s="195"/>
      <c r="AAT49" s="195"/>
      <c r="AAU49" s="195"/>
      <c r="AAV49" s="195"/>
      <c r="AAW49" s="195"/>
      <c r="AAX49" s="195"/>
      <c r="AAY49" s="195"/>
      <c r="AAZ49" s="195"/>
      <c r="ABA49" s="195"/>
      <c r="ABB49" s="195"/>
      <c r="ABC49" s="195"/>
      <c r="ABD49" s="195"/>
      <c r="ABE49" s="195"/>
      <c r="ABF49" s="195"/>
      <c r="ABG49" s="195"/>
      <c r="ABH49" s="195"/>
      <c r="ABI49" s="195"/>
      <c r="ABJ49" s="195"/>
      <c r="ABK49" s="195"/>
      <c r="ABL49" s="195"/>
      <c r="ABM49" s="195"/>
      <c r="ABN49" s="195"/>
      <c r="ABO49" s="195"/>
      <c r="ABP49" s="195"/>
      <c r="ABQ49" s="195"/>
      <c r="ABR49" s="195"/>
      <c r="ABS49" s="195"/>
      <c r="ABT49" s="195"/>
      <c r="ABU49" s="195"/>
      <c r="ABV49" s="195"/>
      <c r="ABW49" s="195"/>
      <c r="ABX49" s="195"/>
      <c r="ABY49" s="195"/>
      <c r="ABZ49" s="195"/>
      <c r="ACA49" s="195"/>
      <c r="ACB49" s="195"/>
      <c r="ACC49" s="195"/>
      <c r="ACD49" s="195"/>
      <c r="ACE49" s="195"/>
      <c r="ACF49" s="195"/>
      <c r="ACG49" s="195"/>
      <c r="ACH49" s="195"/>
      <c r="ACI49" s="195"/>
      <c r="ACJ49" s="195"/>
      <c r="ACK49" s="195"/>
      <c r="ACL49" s="195"/>
      <c r="ACM49" s="195"/>
      <c r="ACN49" s="195"/>
      <c r="ACO49" s="195"/>
      <c r="ACP49" s="195"/>
      <c r="ACQ49" s="195"/>
      <c r="ACR49" s="195"/>
      <c r="ACS49" s="195"/>
      <c r="ACT49" s="195"/>
      <c r="ACU49" s="195"/>
      <c r="ACV49" s="195"/>
      <c r="ACW49" s="195"/>
      <c r="ACX49" s="195"/>
      <c r="ACY49" s="195"/>
      <c r="ACZ49" s="195"/>
      <c r="ADA49" s="195"/>
      <c r="ADB49" s="195"/>
      <c r="ADC49" s="195"/>
      <c r="ADD49" s="195"/>
      <c r="ADE49" s="195"/>
      <c r="ADF49" s="195"/>
      <c r="ADG49" s="195"/>
      <c r="ADH49" s="195"/>
      <c r="ADI49" s="195"/>
      <c r="ADJ49" s="195"/>
      <c r="ADK49" s="195"/>
      <c r="ADL49" s="195"/>
      <c r="ADM49" s="195"/>
      <c r="ADN49" s="195"/>
      <c r="ADO49" s="195"/>
      <c r="ADP49" s="195"/>
      <c r="ADQ49" s="195"/>
      <c r="ADR49" s="195"/>
      <c r="ADS49" s="195"/>
      <c r="ADT49" s="195"/>
      <c r="ADU49" s="195"/>
      <c r="ADV49" s="195"/>
      <c r="ADW49" s="195"/>
      <c r="ADX49" s="195"/>
      <c r="ADY49" s="195"/>
      <c r="ADZ49" s="195"/>
      <c r="AEA49" s="195"/>
      <c r="AEB49" s="195"/>
      <c r="AEC49" s="195"/>
      <c r="AED49" s="195"/>
      <c r="AEE49" s="195"/>
      <c r="AEF49" s="195"/>
      <c r="AEG49" s="195"/>
      <c r="AEH49" s="195"/>
      <c r="AEI49" s="195"/>
      <c r="AEJ49" s="195"/>
      <c r="AEK49" s="195"/>
      <c r="AEL49" s="195"/>
      <c r="AEM49" s="195"/>
      <c r="AEN49" s="195"/>
      <c r="AEO49" s="195"/>
      <c r="AEP49" s="195"/>
      <c r="AEQ49" s="195"/>
      <c r="AER49" s="195"/>
      <c r="AES49" s="195"/>
      <c r="AET49" s="195"/>
      <c r="AEU49" s="195"/>
      <c r="AEV49" s="195"/>
      <c r="AEW49" s="195"/>
      <c r="AEX49" s="195"/>
      <c r="AEY49" s="195"/>
      <c r="AEZ49" s="195"/>
      <c r="AFA49" s="195"/>
      <c r="AFB49" s="195"/>
      <c r="AFC49" s="195"/>
      <c r="AFD49" s="195"/>
      <c r="AFE49" s="195"/>
      <c r="AFF49" s="195"/>
      <c r="AFG49" s="195"/>
      <c r="AFH49" s="195"/>
      <c r="AFI49" s="195"/>
      <c r="AFJ49" s="195"/>
      <c r="AFK49" s="195"/>
      <c r="AFL49" s="195"/>
      <c r="AFM49" s="195"/>
      <c r="AFN49" s="195"/>
      <c r="AFO49" s="195"/>
      <c r="AFP49" s="195"/>
      <c r="AFQ49" s="195"/>
      <c r="AFR49" s="195"/>
      <c r="AFS49" s="195"/>
      <c r="AFT49" s="195"/>
      <c r="AFU49" s="195"/>
      <c r="AFV49" s="195"/>
      <c r="AFW49" s="195"/>
      <c r="AFX49" s="195"/>
      <c r="AFY49" s="195"/>
      <c r="AFZ49" s="195"/>
      <c r="AGA49" s="195"/>
      <c r="AGB49" s="195"/>
      <c r="AGC49" s="195"/>
      <c r="AGD49" s="195"/>
      <c r="AGE49" s="195"/>
      <c r="AGF49" s="195"/>
      <c r="AGG49" s="195"/>
      <c r="AGH49" s="195"/>
      <c r="AGI49" s="195"/>
      <c r="AGJ49" s="195"/>
      <c r="AGK49" s="195"/>
      <c r="AGL49" s="195"/>
      <c r="AGM49" s="195"/>
      <c r="AGN49" s="195"/>
      <c r="AGO49" s="195"/>
      <c r="AGP49" s="195"/>
      <c r="AGQ49" s="195"/>
      <c r="AGR49" s="195"/>
      <c r="AGS49" s="195"/>
      <c r="AGT49" s="195"/>
      <c r="AGU49" s="195"/>
      <c r="AGV49" s="195"/>
      <c r="AGW49" s="195"/>
      <c r="AGX49" s="195"/>
      <c r="AGY49" s="195"/>
      <c r="AGZ49" s="195"/>
      <c r="AHA49" s="195"/>
      <c r="AHB49" s="195"/>
      <c r="AHC49" s="195"/>
      <c r="AHD49" s="195"/>
      <c r="AHE49" s="195"/>
      <c r="AHF49" s="195"/>
      <c r="AHG49" s="195"/>
      <c r="AHH49" s="195"/>
      <c r="AHI49" s="195"/>
      <c r="AHJ49" s="195"/>
      <c r="AHK49" s="195"/>
      <c r="AHL49" s="195"/>
      <c r="AHM49" s="195"/>
      <c r="AHN49" s="195"/>
      <c r="AHO49" s="195"/>
      <c r="AHP49" s="195"/>
      <c r="AHQ49" s="195"/>
      <c r="AHR49" s="195"/>
      <c r="AHS49" s="195"/>
      <c r="AHT49" s="195"/>
      <c r="AHU49" s="195"/>
      <c r="AHV49" s="195"/>
      <c r="AHW49" s="195"/>
      <c r="AHX49" s="195"/>
      <c r="AHY49" s="195"/>
      <c r="AHZ49" s="195"/>
      <c r="AIA49" s="195"/>
      <c r="AIB49" s="195"/>
      <c r="AIC49" s="195"/>
      <c r="AID49" s="195"/>
      <c r="AIE49" s="195"/>
      <c r="AIF49" s="195"/>
      <c r="AIG49" s="195"/>
      <c r="AIH49" s="195"/>
      <c r="AII49" s="195"/>
      <c r="AIJ49" s="195"/>
      <c r="AIK49" s="195"/>
      <c r="AIL49" s="195"/>
      <c r="AIM49" s="195"/>
      <c r="AIN49" s="195"/>
      <c r="AIO49" s="195"/>
      <c r="AIP49" s="195"/>
      <c r="AIQ49" s="195"/>
      <c r="AIR49" s="195"/>
      <c r="AIS49" s="195"/>
      <c r="AIT49" s="195"/>
      <c r="AIU49" s="195"/>
      <c r="AIV49" s="195"/>
      <c r="AIW49" s="195"/>
      <c r="AIX49" s="195"/>
      <c r="AIY49" s="195"/>
      <c r="AIZ49" s="195"/>
      <c r="AJA49" s="195"/>
      <c r="AJB49" s="195"/>
      <c r="AJC49" s="195"/>
      <c r="AJD49" s="195"/>
      <c r="AJE49" s="195"/>
      <c r="AJF49" s="195"/>
      <c r="AJG49" s="195"/>
      <c r="AJH49" s="195"/>
      <c r="AJI49" s="195"/>
      <c r="AJJ49" s="195"/>
      <c r="AJK49" s="195"/>
      <c r="AJL49" s="195"/>
      <c r="AJM49" s="195"/>
      <c r="AJN49" s="195"/>
      <c r="AJO49" s="195"/>
      <c r="AJP49" s="195"/>
      <c r="AJQ49" s="195"/>
      <c r="AJR49" s="195"/>
      <c r="AJS49" s="195"/>
      <c r="AJT49" s="195"/>
      <c r="AJU49" s="195"/>
      <c r="AJV49" s="195"/>
      <c r="AJW49" s="195"/>
      <c r="AJX49" s="195"/>
      <c r="AJY49" s="195"/>
      <c r="AJZ49" s="195"/>
      <c r="AKA49" s="195"/>
      <c r="AKB49" s="195"/>
      <c r="AKC49" s="195"/>
      <c r="AKD49" s="195"/>
      <c r="AKE49" s="195"/>
      <c r="AKF49" s="195"/>
      <c r="AKG49" s="195"/>
      <c r="AKH49" s="195"/>
      <c r="AKI49" s="195"/>
      <c r="AKJ49" s="195"/>
      <c r="AKK49" s="195"/>
      <c r="AKL49" s="195"/>
      <c r="AKM49" s="195"/>
      <c r="AKN49" s="195"/>
      <c r="AKO49" s="195"/>
      <c r="AKP49" s="195"/>
      <c r="AKQ49" s="195"/>
      <c r="AKR49" s="195"/>
      <c r="AKS49" s="195"/>
      <c r="AKT49" s="195"/>
      <c r="AKU49" s="195"/>
      <c r="AKV49" s="195"/>
      <c r="AKW49" s="195"/>
      <c r="AKX49" s="195"/>
      <c r="AKY49" s="195"/>
      <c r="AKZ49" s="195"/>
      <c r="ALA49" s="195"/>
      <c r="ALB49" s="195"/>
      <c r="ALC49" s="195"/>
      <c r="ALD49" s="195"/>
      <c r="ALE49" s="195"/>
      <c r="ALF49" s="195"/>
      <c r="ALG49" s="195"/>
      <c r="ALH49" s="195"/>
      <c r="ALI49" s="195"/>
      <c r="ALJ49" s="195"/>
      <c r="ALK49" s="195"/>
      <c r="ALL49" s="195"/>
      <c r="ALM49" s="195"/>
      <c r="ALN49" s="195"/>
      <c r="ALO49" s="195"/>
      <c r="ALP49" s="195"/>
      <c r="ALQ49" s="195"/>
      <c r="ALR49" s="195"/>
      <c r="ALS49" s="195"/>
      <c r="ALT49" s="195"/>
      <c r="ALU49" s="195"/>
      <c r="ALV49" s="195"/>
      <c r="ALW49" s="195"/>
      <c r="ALX49" s="195"/>
      <c r="ALY49" s="195"/>
      <c r="ALZ49" s="195"/>
      <c r="AMA49" s="195"/>
      <c r="AMB49" s="195"/>
      <c r="AMC49" s="195"/>
      <c r="AMD49" s="195"/>
      <c r="AME49" s="195"/>
      <c r="AMF49" s="195"/>
      <c r="AMG49" s="195"/>
      <c r="AMH49" s="195"/>
      <c r="AMI49" s="195"/>
      <c r="AMJ49" s="195"/>
      <c r="AMK49" s="195"/>
      <c r="AML49" s="195"/>
      <c r="AMM49" s="195"/>
      <c r="AMN49" s="195"/>
      <c r="AMO49" s="195"/>
      <c r="AMP49" s="195"/>
      <c r="AMQ49" s="195"/>
      <c r="AMR49" s="195"/>
      <c r="AMS49" s="195"/>
      <c r="AMT49" s="195"/>
      <c r="AMU49" s="195"/>
      <c r="AMV49" s="195"/>
      <c r="AMW49" s="195"/>
      <c r="AMX49" s="195"/>
      <c r="AMY49" s="195"/>
      <c r="AMZ49" s="195"/>
      <c r="ANA49" s="195"/>
      <c r="ANB49" s="195"/>
      <c r="ANC49" s="195"/>
      <c r="AND49" s="195"/>
      <c r="ANE49" s="195"/>
      <c r="ANF49" s="195"/>
      <c r="ANG49" s="195"/>
      <c r="ANH49" s="195"/>
      <c r="ANI49" s="195"/>
      <c r="ANJ49" s="195"/>
      <c r="ANK49" s="195"/>
      <c r="ANL49" s="195"/>
      <c r="ANM49" s="195"/>
      <c r="ANN49" s="195"/>
      <c r="ANO49" s="195"/>
      <c r="ANP49" s="195"/>
      <c r="ANQ49" s="195"/>
      <c r="ANR49" s="195"/>
      <c r="ANS49" s="195"/>
      <c r="ANT49" s="195"/>
      <c r="ANU49" s="195"/>
      <c r="ANV49" s="195"/>
      <c r="ANW49" s="195"/>
      <c r="ANX49" s="195"/>
      <c r="ANY49" s="195"/>
      <c r="ANZ49" s="195"/>
      <c r="AOA49" s="195"/>
      <c r="AOB49" s="195"/>
      <c r="AOC49" s="195"/>
      <c r="AOD49" s="195"/>
      <c r="AOE49" s="195"/>
      <c r="AOF49" s="195"/>
      <c r="AOG49" s="195"/>
      <c r="AOH49" s="195"/>
      <c r="AOI49" s="195"/>
      <c r="AOJ49" s="195"/>
      <c r="AOK49" s="195"/>
      <c r="AOL49" s="195"/>
      <c r="AOM49" s="195"/>
      <c r="AON49" s="195"/>
      <c r="AOO49" s="195"/>
      <c r="AOP49" s="195"/>
      <c r="AOQ49" s="195"/>
      <c r="AOR49" s="195"/>
      <c r="AOS49" s="195"/>
      <c r="AOT49" s="195"/>
      <c r="AOU49" s="195"/>
      <c r="AOV49" s="195"/>
      <c r="AOW49" s="195"/>
      <c r="AOX49" s="195"/>
      <c r="AOY49" s="195"/>
      <c r="AOZ49" s="195"/>
      <c r="APA49" s="195"/>
      <c r="APB49" s="195"/>
      <c r="APC49" s="195"/>
      <c r="APD49" s="195"/>
      <c r="APE49" s="195"/>
      <c r="APF49" s="195"/>
      <c r="APG49" s="195"/>
      <c r="APH49" s="195"/>
      <c r="API49" s="195"/>
      <c r="APJ49" s="195"/>
      <c r="APK49" s="195"/>
      <c r="APL49" s="195"/>
      <c r="APM49" s="195"/>
      <c r="APN49" s="195"/>
      <c r="APO49" s="195"/>
      <c r="APP49" s="195"/>
      <c r="APQ49" s="195"/>
      <c r="APR49" s="195"/>
      <c r="APS49" s="195"/>
      <c r="APT49" s="195"/>
      <c r="APU49" s="195"/>
      <c r="APV49" s="195"/>
      <c r="APW49" s="195"/>
      <c r="APX49" s="195"/>
      <c r="APY49" s="195"/>
      <c r="APZ49" s="195"/>
      <c r="AQA49" s="195"/>
      <c r="AQB49" s="195"/>
      <c r="AQC49" s="195"/>
      <c r="AQD49" s="195"/>
      <c r="AQE49" s="195"/>
      <c r="AQF49" s="195"/>
      <c r="AQG49" s="195"/>
      <c r="AQH49" s="195"/>
      <c r="AQI49" s="195"/>
      <c r="AQJ49" s="195"/>
      <c r="AQK49" s="195"/>
      <c r="AQL49" s="195"/>
      <c r="AQM49" s="195"/>
      <c r="AQN49" s="195"/>
      <c r="AQO49" s="195"/>
      <c r="AQP49" s="195"/>
      <c r="AQQ49" s="195"/>
      <c r="AQR49" s="195"/>
      <c r="AQS49" s="195"/>
      <c r="AQT49" s="195"/>
      <c r="AQU49" s="195"/>
      <c r="AQV49" s="195"/>
      <c r="AQW49" s="195"/>
      <c r="AQX49" s="195"/>
      <c r="AQY49" s="195"/>
      <c r="AQZ49" s="195"/>
      <c r="ARA49" s="195"/>
      <c r="ARB49" s="195"/>
      <c r="ARC49" s="195"/>
      <c r="ARD49" s="195"/>
      <c r="ARE49" s="195"/>
      <c r="ARF49" s="195"/>
      <c r="ARG49" s="195"/>
      <c r="ARH49" s="195"/>
      <c r="ARI49" s="195"/>
      <c r="ARJ49" s="195"/>
      <c r="ARK49" s="195"/>
      <c r="ARL49" s="195"/>
      <c r="ARM49" s="195"/>
      <c r="ARN49" s="195"/>
      <c r="ARO49" s="195"/>
      <c r="ARP49" s="195"/>
      <c r="ARQ49" s="195"/>
      <c r="ARR49" s="195"/>
      <c r="ARS49" s="195"/>
      <c r="ART49" s="195"/>
      <c r="ARU49" s="195"/>
      <c r="ARV49" s="195"/>
      <c r="ARW49" s="195"/>
      <c r="ARX49" s="195"/>
      <c r="ARY49" s="195"/>
      <c r="ARZ49" s="195"/>
      <c r="ASA49" s="195"/>
      <c r="ASB49" s="195"/>
      <c r="ASC49" s="195"/>
      <c r="ASD49" s="195"/>
      <c r="ASE49" s="195"/>
      <c r="ASF49" s="195"/>
      <c r="ASG49" s="195"/>
      <c r="ASH49" s="195"/>
      <c r="ASI49" s="195"/>
      <c r="ASJ49" s="195"/>
      <c r="ASK49" s="195"/>
      <c r="ASL49" s="195"/>
      <c r="ASM49" s="195"/>
      <c r="ASN49" s="195"/>
      <c r="ASO49" s="195"/>
      <c r="ASP49" s="195"/>
      <c r="ASQ49" s="195"/>
      <c r="ASR49" s="195"/>
      <c r="ASS49" s="195"/>
      <c r="AST49" s="195"/>
      <c r="ASU49" s="195"/>
      <c r="ASV49" s="195"/>
      <c r="ASW49" s="195"/>
      <c r="ASX49" s="195"/>
      <c r="ASY49" s="195"/>
      <c r="ASZ49" s="195"/>
      <c r="ATA49" s="195"/>
      <c r="ATB49" s="195"/>
      <c r="ATC49" s="195"/>
      <c r="ATD49" s="195"/>
      <c r="ATE49" s="195"/>
      <c r="ATF49" s="195"/>
      <c r="ATG49" s="195"/>
      <c r="ATH49" s="195"/>
      <c r="ATI49" s="195"/>
      <c r="ATJ49" s="195"/>
      <c r="ATK49" s="195"/>
      <c r="ATL49" s="195"/>
      <c r="ATM49" s="195"/>
      <c r="ATN49" s="195"/>
      <c r="ATO49" s="195"/>
      <c r="ATP49" s="195"/>
      <c r="ATQ49" s="195"/>
      <c r="ATR49" s="195"/>
      <c r="ATS49" s="195"/>
      <c r="ATT49" s="195"/>
      <c r="ATU49" s="195"/>
      <c r="ATV49" s="195"/>
      <c r="ATW49" s="195"/>
      <c r="ATX49" s="195"/>
      <c r="ATY49" s="195"/>
      <c r="ATZ49" s="195"/>
      <c r="AUA49" s="195"/>
      <c r="AUB49" s="195"/>
      <c r="AUC49" s="195"/>
      <c r="AUD49" s="195"/>
      <c r="AUE49" s="195"/>
      <c r="AUF49" s="195"/>
      <c r="AUG49" s="195"/>
      <c r="AUH49" s="195"/>
      <c r="AUI49" s="195"/>
      <c r="AUJ49" s="195"/>
      <c r="AUK49" s="195"/>
      <c r="AUL49" s="195"/>
      <c r="AUM49" s="195"/>
      <c r="AUN49" s="195"/>
      <c r="AUO49" s="195"/>
      <c r="AUP49" s="195"/>
      <c r="AUQ49" s="195"/>
      <c r="AUR49" s="195"/>
      <c r="AUS49" s="195"/>
      <c r="AUT49" s="195"/>
      <c r="AUU49" s="195"/>
      <c r="AUV49" s="195"/>
      <c r="AUW49" s="195"/>
      <c r="AUX49" s="195"/>
      <c r="AUY49" s="195"/>
      <c r="AUZ49" s="195"/>
      <c r="AVA49" s="195"/>
      <c r="AVB49" s="195"/>
      <c r="AVC49" s="195"/>
      <c r="AVD49" s="195"/>
      <c r="AVE49" s="195"/>
      <c r="AVF49" s="195"/>
      <c r="AVG49" s="195"/>
      <c r="AVH49" s="195"/>
      <c r="AVI49" s="195"/>
      <c r="AVJ49" s="195"/>
      <c r="AVK49" s="195"/>
      <c r="AVL49" s="195"/>
      <c r="AVM49" s="195"/>
      <c r="AVN49" s="195"/>
      <c r="AVO49" s="195"/>
      <c r="AVP49" s="195"/>
      <c r="AVQ49" s="195"/>
      <c r="AVR49" s="195"/>
      <c r="AVS49" s="195"/>
      <c r="AVT49" s="195"/>
      <c r="AVU49" s="195"/>
      <c r="AVV49" s="195"/>
      <c r="AVW49" s="195"/>
      <c r="AVX49" s="195"/>
      <c r="AVY49" s="195"/>
      <c r="AVZ49" s="195"/>
      <c r="AWA49" s="195"/>
      <c r="AWB49" s="195"/>
      <c r="AWC49" s="195"/>
      <c r="AWD49" s="195"/>
      <c r="AWE49" s="195"/>
      <c r="AWF49" s="195"/>
      <c r="AWG49" s="195"/>
      <c r="AWH49" s="195"/>
      <c r="AWI49" s="195"/>
      <c r="AWJ49" s="195"/>
      <c r="AWK49" s="195"/>
      <c r="AWL49" s="195"/>
      <c r="AWM49" s="195"/>
      <c r="AWN49" s="195"/>
      <c r="AWO49" s="195"/>
      <c r="AWP49" s="195"/>
      <c r="AWQ49" s="195"/>
      <c r="AWR49" s="195"/>
      <c r="AWS49" s="195"/>
      <c r="AWT49" s="195"/>
      <c r="AWU49" s="195"/>
      <c r="AWV49" s="195"/>
      <c r="AWW49" s="195"/>
      <c r="AWX49" s="195"/>
      <c r="AWY49" s="195"/>
      <c r="AWZ49" s="195"/>
      <c r="AXA49" s="195"/>
      <c r="AXB49" s="195"/>
      <c r="AXC49" s="195"/>
      <c r="AXD49" s="195"/>
      <c r="AXE49" s="195"/>
      <c r="AXF49" s="195"/>
      <c r="AXG49" s="195"/>
      <c r="AXH49" s="195"/>
      <c r="AXI49" s="195"/>
      <c r="AXJ49" s="195"/>
      <c r="AXK49" s="195"/>
      <c r="AXL49" s="195"/>
      <c r="AXM49" s="195"/>
      <c r="AXN49" s="195"/>
      <c r="AXO49" s="195"/>
      <c r="AXP49" s="195"/>
      <c r="AXQ49" s="195"/>
      <c r="AXR49" s="195"/>
      <c r="AXS49" s="195"/>
      <c r="AXT49" s="195"/>
      <c r="AXU49" s="195"/>
      <c r="AXV49" s="195"/>
      <c r="AXW49" s="195"/>
      <c r="AXX49" s="195"/>
      <c r="AXY49" s="195"/>
      <c r="AXZ49" s="195"/>
      <c r="AYA49" s="195"/>
      <c r="AYB49" s="195"/>
      <c r="AYC49" s="195"/>
      <c r="AYD49" s="195"/>
      <c r="AYE49" s="195"/>
      <c r="AYF49" s="195"/>
      <c r="AYG49" s="195"/>
      <c r="AYH49" s="195"/>
      <c r="AYI49" s="195"/>
      <c r="AYJ49" s="195"/>
      <c r="AYK49" s="195"/>
      <c r="AYL49" s="195"/>
      <c r="AYM49" s="195"/>
      <c r="AYN49" s="195"/>
      <c r="AYO49" s="195"/>
      <c r="AYP49" s="195"/>
      <c r="AYQ49" s="195"/>
      <c r="AYR49" s="195"/>
      <c r="AYS49" s="195"/>
      <c r="AYT49" s="195"/>
      <c r="AYU49" s="195"/>
      <c r="AYV49" s="195"/>
      <c r="AYW49" s="195"/>
      <c r="AYX49" s="195"/>
      <c r="AYY49" s="195"/>
      <c r="AYZ49" s="195"/>
      <c r="AZA49" s="195"/>
      <c r="AZB49" s="195"/>
      <c r="AZC49" s="195"/>
      <c r="AZD49" s="195"/>
      <c r="AZE49" s="195"/>
      <c r="AZF49" s="195"/>
      <c r="AZG49" s="195"/>
      <c r="AZH49" s="195"/>
      <c r="AZI49" s="195"/>
      <c r="AZJ49" s="195"/>
      <c r="AZK49" s="195"/>
      <c r="AZL49" s="195"/>
      <c r="AZM49" s="195"/>
      <c r="AZN49" s="195"/>
      <c r="AZO49" s="195"/>
      <c r="AZP49" s="195"/>
      <c r="AZQ49" s="195"/>
      <c r="AZR49" s="195"/>
      <c r="AZS49" s="195"/>
      <c r="AZT49" s="195"/>
      <c r="AZU49" s="195"/>
      <c r="AZV49" s="195"/>
      <c r="AZW49" s="195"/>
      <c r="AZX49" s="195"/>
      <c r="AZY49" s="195"/>
      <c r="AZZ49" s="195"/>
      <c r="BAA49" s="195"/>
      <c r="BAB49" s="195"/>
      <c r="BAC49" s="195"/>
      <c r="BAD49" s="195"/>
      <c r="BAE49" s="195"/>
      <c r="BAF49" s="195"/>
      <c r="BAG49" s="195"/>
      <c r="BAH49" s="195"/>
      <c r="BAI49" s="195"/>
      <c r="BAJ49" s="195"/>
      <c r="BAK49" s="195"/>
      <c r="BAL49" s="195"/>
      <c r="BAM49" s="195"/>
      <c r="BAN49" s="195"/>
      <c r="BAO49" s="195"/>
      <c r="BAP49" s="195"/>
      <c r="BAQ49" s="195"/>
      <c r="BAR49" s="195"/>
      <c r="BAS49" s="195"/>
      <c r="BAT49" s="195"/>
      <c r="BAU49" s="195"/>
      <c r="BAV49" s="195"/>
      <c r="BAW49" s="195"/>
      <c r="BAX49" s="195"/>
      <c r="BAY49" s="195"/>
      <c r="BAZ49" s="195"/>
      <c r="BBA49" s="195"/>
      <c r="BBB49" s="195"/>
      <c r="BBC49" s="195"/>
      <c r="BBD49" s="195"/>
      <c r="BBE49" s="195"/>
      <c r="BBF49" s="195"/>
      <c r="BBG49" s="195"/>
      <c r="BBH49" s="195"/>
      <c r="BBI49" s="195"/>
      <c r="BBJ49" s="195"/>
      <c r="BBK49" s="195"/>
      <c r="BBL49" s="195"/>
      <c r="BBM49" s="195"/>
      <c r="BBN49" s="195"/>
      <c r="BBO49" s="195"/>
      <c r="BBP49" s="195"/>
      <c r="BBQ49" s="195"/>
      <c r="BBR49" s="195"/>
      <c r="BBS49" s="195"/>
      <c r="BBT49" s="195"/>
      <c r="BBU49" s="195"/>
      <c r="BBV49" s="195"/>
      <c r="BBW49" s="195"/>
      <c r="BBX49" s="195"/>
      <c r="BBY49" s="195"/>
      <c r="BBZ49" s="195"/>
      <c r="BCA49" s="195"/>
      <c r="BCB49" s="195"/>
      <c r="BCC49" s="195"/>
      <c r="BCD49" s="195"/>
      <c r="BCE49" s="195"/>
      <c r="BCF49" s="195"/>
      <c r="BCG49" s="195"/>
      <c r="BCH49" s="195"/>
      <c r="BCI49" s="195"/>
      <c r="BCJ49" s="195"/>
      <c r="BCK49" s="195"/>
      <c r="BCL49" s="195"/>
      <c r="BCM49" s="195"/>
      <c r="BCN49" s="195"/>
      <c r="BCO49" s="195"/>
      <c r="BCP49" s="195"/>
      <c r="BCQ49" s="195"/>
      <c r="BCR49" s="195"/>
      <c r="BCS49" s="195"/>
      <c r="BCT49" s="195"/>
      <c r="BCU49" s="195"/>
      <c r="BCV49" s="195"/>
      <c r="BCW49" s="195"/>
      <c r="BCX49" s="195"/>
      <c r="BCY49" s="195"/>
      <c r="BCZ49" s="195"/>
      <c r="BDA49" s="195"/>
      <c r="BDB49" s="195"/>
      <c r="BDC49" s="195"/>
      <c r="BDD49" s="195"/>
      <c r="BDE49" s="195"/>
      <c r="BDF49" s="195"/>
      <c r="BDG49" s="195"/>
      <c r="BDH49" s="195"/>
      <c r="BDI49" s="195"/>
      <c r="BDJ49" s="195"/>
      <c r="BDK49" s="195"/>
      <c r="BDL49" s="195"/>
      <c r="BDM49" s="195"/>
      <c r="BDN49" s="195"/>
      <c r="BDO49" s="195"/>
      <c r="BDP49" s="195"/>
      <c r="BDQ49" s="195"/>
      <c r="BDR49" s="195"/>
      <c r="BDS49" s="195"/>
      <c r="BDT49" s="195"/>
      <c r="BDU49" s="195"/>
      <c r="BDV49" s="195"/>
      <c r="BDW49" s="195"/>
      <c r="BDX49" s="195"/>
      <c r="BDY49" s="195"/>
      <c r="BDZ49" s="195"/>
      <c r="BEA49" s="195"/>
      <c r="BEB49" s="195"/>
      <c r="BEC49" s="195"/>
      <c r="BED49" s="195"/>
      <c r="BEE49" s="195"/>
      <c r="BEF49" s="195"/>
      <c r="BEG49" s="195"/>
      <c r="BEH49" s="195"/>
      <c r="BEI49" s="195"/>
      <c r="BEJ49" s="195"/>
      <c r="BEK49" s="195"/>
      <c r="BEL49" s="195"/>
      <c r="BEM49" s="195"/>
      <c r="BEN49" s="195"/>
      <c r="BEO49" s="195"/>
      <c r="BEP49" s="195"/>
      <c r="BEQ49" s="195"/>
      <c r="BER49" s="195"/>
      <c r="BES49" s="195"/>
      <c r="BET49" s="195"/>
      <c r="BEU49" s="195"/>
      <c r="BEV49" s="195"/>
      <c r="BEW49" s="195"/>
      <c r="BEX49" s="195"/>
      <c r="BEY49" s="195"/>
      <c r="BEZ49" s="195"/>
      <c r="BFA49" s="195"/>
      <c r="BFB49" s="195"/>
      <c r="BFC49" s="195"/>
      <c r="BFD49" s="195"/>
      <c r="BFE49" s="195"/>
      <c r="BFF49" s="195"/>
      <c r="BFG49" s="195"/>
      <c r="BFH49" s="195"/>
      <c r="BFI49" s="195"/>
      <c r="BFJ49" s="195"/>
      <c r="BFK49" s="195"/>
      <c r="BFL49" s="195"/>
      <c r="BFM49" s="195"/>
      <c r="BFN49" s="195"/>
      <c r="BFO49" s="195"/>
      <c r="BFP49" s="195"/>
      <c r="BFQ49" s="195"/>
      <c r="BFR49" s="195"/>
      <c r="BFS49" s="195"/>
      <c r="BFT49" s="195"/>
      <c r="BFU49" s="195"/>
      <c r="BFV49" s="195"/>
      <c r="BFW49" s="195"/>
      <c r="BFX49" s="195"/>
      <c r="BFY49" s="195"/>
      <c r="BFZ49" s="195"/>
      <c r="BGA49" s="195"/>
      <c r="BGB49" s="195"/>
      <c r="BGC49" s="195"/>
      <c r="BGD49" s="195"/>
      <c r="BGE49" s="195"/>
      <c r="BGF49" s="195"/>
      <c r="BGG49" s="195"/>
      <c r="BGH49" s="195"/>
      <c r="BGI49" s="195"/>
      <c r="BGJ49" s="195"/>
      <c r="BGK49" s="195"/>
      <c r="BGL49" s="195"/>
      <c r="BGM49" s="195"/>
      <c r="BGN49" s="195"/>
      <c r="BGO49" s="195"/>
      <c r="BGP49" s="195"/>
      <c r="BGQ49" s="195"/>
      <c r="BGR49" s="195"/>
      <c r="BGS49" s="195"/>
      <c r="BGT49" s="195"/>
      <c r="BGU49" s="195"/>
      <c r="BGV49" s="195"/>
      <c r="BGW49" s="195"/>
      <c r="BGX49" s="195"/>
      <c r="BGY49" s="195"/>
      <c r="BGZ49" s="195"/>
      <c r="BHA49" s="195"/>
      <c r="BHB49" s="195"/>
      <c r="BHC49" s="195"/>
      <c r="BHD49" s="195"/>
      <c r="BHE49" s="195"/>
      <c r="BHF49" s="195"/>
      <c r="BHG49" s="195"/>
      <c r="BHH49" s="195"/>
      <c r="BHI49" s="195"/>
      <c r="BHJ49" s="195"/>
      <c r="BHK49" s="195"/>
      <c r="BHL49" s="195"/>
      <c r="BHM49" s="195"/>
      <c r="BHN49" s="195"/>
      <c r="BHO49" s="195"/>
      <c r="BHP49" s="195"/>
      <c r="BHQ49" s="195"/>
      <c r="BHR49" s="195"/>
      <c r="BHS49" s="195"/>
      <c r="BHT49" s="195"/>
      <c r="BHU49" s="195"/>
      <c r="BHV49" s="195"/>
      <c r="BHW49" s="195"/>
      <c r="BHX49" s="195"/>
      <c r="BHY49" s="195"/>
      <c r="BHZ49" s="195"/>
      <c r="BIA49" s="195"/>
      <c r="BIB49" s="195"/>
      <c r="BIC49" s="195"/>
      <c r="BID49" s="195"/>
      <c r="BIE49" s="195"/>
      <c r="BIF49" s="195"/>
      <c r="BIG49" s="195"/>
      <c r="BIH49" s="195"/>
      <c r="BII49" s="195"/>
      <c r="BIJ49" s="195"/>
      <c r="BIK49" s="195"/>
      <c r="BIL49" s="195"/>
      <c r="BIM49" s="195"/>
      <c r="BIN49" s="195"/>
      <c r="BIO49" s="195"/>
      <c r="BIP49" s="195"/>
      <c r="BIQ49" s="195"/>
      <c r="BIR49" s="195"/>
      <c r="BIS49" s="195"/>
      <c r="BIT49" s="195"/>
      <c r="BIU49" s="195"/>
      <c r="BIV49" s="195"/>
      <c r="BIW49" s="195"/>
      <c r="BIX49" s="195"/>
      <c r="BIY49" s="195"/>
      <c r="BIZ49" s="195"/>
      <c r="BJA49" s="195"/>
      <c r="BJB49" s="195"/>
      <c r="BJC49" s="195"/>
      <c r="BJD49" s="195"/>
      <c r="BJE49" s="195"/>
      <c r="BJF49" s="195"/>
      <c r="BJG49" s="195"/>
      <c r="BJH49" s="195"/>
      <c r="BJI49" s="195"/>
      <c r="BJJ49" s="195"/>
      <c r="BJK49" s="195"/>
      <c r="BJL49" s="195"/>
      <c r="BJM49" s="195"/>
      <c r="BJN49" s="195"/>
      <c r="BJO49" s="195"/>
      <c r="BJP49" s="195"/>
      <c r="BJQ49" s="195"/>
      <c r="BJR49" s="195"/>
      <c r="BJS49" s="195"/>
      <c r="BJT49" s="195"/>
      <c r="BJU49" s="195"/>
      <c r="BJV49" s="195"/>
      <c r="BJW49" s="195"/>
      <c r="BJX49" s="195"/>
      <c r="BJY49" s="195"/>
      <c r="BJZ49" s="195"/>
      <c r="BKA49" s="195"/>
      <c r="BKB49" s="195"/>
      <c r="BKC49" s="195"/>
      <c r="BKD49" s="195"/>
      <c r="BKE49" s="195"/>
      <c r="BKF49" s="195"/>
      <c r="BKG49" s="195"/>
      <c r="BKH49" s="195"/>
      <c r="BKI49" s="195"/>
      <c r="BKJ49" s="195"/>
      <c r="BKK49" s="195"/>
      <c r="BKL49" s="195"/>
      <c r="BKM49" s="195"/>
      <c r="BKN49" s="195"/>
      <c r="BKO49" s="195"/>
      <c r="BKP49" s="195"/>
      <c r="BKQ49" s="195"/>
      <c r="BKR49" s="195"/>
      <c r="BKS49" s="195"/>
      <c r="BKT49" s="195"/>
      <c r="BKU49" s="195"/>
      <c r="BKV49" s="195"/>
      <c r="BKW49" s="195"/>
      <c r="BKX49" s="195"/>
      <c r="BKY49" s="195"/>
      <c r="BKZ49" s="195"/>
      <c r="BLA49" s="195"/>
      <c r="BLB49" s="195"/>
      <c r="BLC49" s="195"/>
      <c r="BLD49" s="195"/>
      <c r="BLE49" s="195"/>
      <c r="BLF49" s="195"/>
      <c r="BLG49" s="195"/>
      <c r="BLH49" s="195"/>
      <c r="BLI49" s="195"/>
      <c r="BLJ49" s="195"/>
      <c r="BLK49" s="195"/>
      <c r="BLL49" s="195"/>
      <c r="BLM49" s="195"/>
      <c r="BLN49" s="195"/>
      <c r="BLO49" s="195"/>
      <c r="BLP49" s="195"/>
      <c r="BLQ49" s="195"/>
      <c r="BLR49" s="195"/>
      <c r="BLS49" s="195"/>
      <c r="BLT49" s="195"/>
      <c r="BLU49" s="195"/>
      <c r="BLV49" s="195"/>
      <c r="BLW49" s="195"/>
      <c r="BLX49" s="195"/>
      <c r="BLY49" s="195"/>
      <c r="BLZ49" s="195"/>
      <c r="BMA49" s="195"/>
      <c r="BMB49" s="195"/>
      <c r="BMC49" s="195"/>
      <c r="BMD49" s="195"/>
      <c r="BME49" s="195"/>
      <c r="BMF49" s="195"/>
      <c r="BMG49" s="195"/>
      <c r="BMH49" s="195"/>
      <c r="BMI49" s="195"/>
      <c r="BMJ49" s="195"/>
      <c r="BMK49" s="195"/>
      <c r="BML49" s="195"/>
      <c r="BMM49" s="195"/>
      <c r="BMN49" s="195"/>
      <c r="BMO49" s="195"/>
      <c r="BMP49" s="195"/>
      <c r="BMQ49" s="195"/>
      <c r="BMR49" s="195"/>
      <c r="BMS49" s="195"/>
      <c r="BMT49" s="195"/>
      <c r="BMU49" s="195"/>
      <c r="BMV49" s="195"/>
      <c r="BMW49" s="195"/>
      <c r="BMX49" s="195"/>
      <c r="BMY49" s="195"/>
      <c r="BMZ49" s="195"/>
      <c r="BNA49" s="195"/>
      <c r="BNB49" s="195"/>
      <c r="BNC49" s="195"/>
      <c r="BND49" s="195"/>
      <c r="BNE49" s="195"/>
      <c r="BNF49" s="195"/>
      <c r="BNG49" s="195"/>
      <c r="BNH49" s="195"/>
      <c r="BNI49" s="195"/>
      <c r="BNJ49" s="195"/>
      <c r="BNK49" s="195"/>
      <c r="BNL49" s="195"/>
      <c r="BNM49" s="195"/>
      <c r="BNN49" s="195"/>
      <c r="BNO49" s="195"/>
      <c r="BNP49" s="195"/>
      <c r="BNQ49" s="195"/>
      <c r="BNR49" s="195"/>
      <c r="BNS49" s="195"/>
      <c r="BNT49" s="195"/>
      <c r="BNU49" s="195"/>
      <c r="BNV49" s="195"/>
      <c r="BNW49" s="195"/>
      <c r="BNX49" s="195"/>
      <c r="BNY49" s="195"/>
      <c r="BNZ49" s="195"/>
      <c r="BOA49" s="195"/>
      <c r="BOB49" s="195"/>
      <c r="BOC49" s="195"/>
      <c r="BOD49" s="195"/>
      <c r="BOE49" s="195"/>
      <c r="BOF49" s="195"/>
      <c r="BOG49" s="195"/>
      <c r="BOH49" s="195"/>
      <c r="BOI49" s="195"/>
      <c r="BOJ49" s="195"/>
      <c r="BOK49" s="195"/>
      <c r="BOL49" s="195"/>
      <c r="BOM49" s="195"/>
      <c r="BON49" s="195"/>
      <c r="BOO49" s="195"/>
      <c r="BOP49" s="195"/>
      <c r="BOQ49" s="195"/>
      <c r="BOR49" s="195"/>
      <c r="BOS49" s="195"/>
      <c r="BOT49" s="195"/>
      <c r="BOU49" s="195"/>
      <c r="BOV49" s="195"/>
      <c r="BOW49" s="195"/>
      <c r="BOX49" s="195"/>
      <c r="BOY49" s="195"/>
      <c r="BOZ49" s="195"/>
      <c r="BPA49" s="195"/>
      <c r="BPB49" s="195"/>
      <c r="BPC49" s="195"/>
      <c r="BPD49" s="195"/>
      <c r="BPE49" s="195"/>
      <c r="BPF49" s="195"/>
      <c r="BPG49" s="195"/>
      <c r="BPH49" s="195"/>
      <c r="BPI49" s="195"/>
      <c r="BPJ49" s="195"/>
      <c r="BPK49" s="195"/>
      <c r="BPL49" s="195"/>
      <c r="BPM49" s="195"/>
      <c r="BPN49" s="195"/>
      <c r="BPO49" s="195"/>
      <c r="BPP49" s="195"/>
      <c r="BPQ49" s="195"/>
      <c r="BPR49" s="195"/>
      <c r="BPS49" s="195"/>
      <c r="BPT49" s="195"/>
      <c r="BPU49" s="195"/>
      <c r="BPV49" s="195"/>
      <c r="BPW49" s="195"/>
      <c r="BPX49" s="195"/>
      <c r="BPY49" s="195"/>
      <c r="BPZ49" s="195"/>
      <c r="BQA49" s="195"/>
      <c r="BQB49" s="195"/>
      <c r="BQC49" s="195"/>
      <c r="BQD49" s="195"/>
      <c r="BQE49" s="195"/>
      <c r="BQF49" s="195"/>
      <c r="BQG49" s="195"/>
      <c r="BQH49" s="195"/>
      <c r="BQI49" s="195"/>
      <c r="BQJ49" s="195"/>
      <c r="BQK49" s="195"/>
      <c r="BQL49" s="195"/>
      <c r="BQM49" s="195"/>
      <c r="BQN49" s="195"/>
      <c r="BQO49" s="195"/>
      <c r="BQP49" s="195"/>
      <c r="BQQ49" s="195"/>
      <c r="BQR49" s="195"/>
      <c r="BQS49" s="195"/>
      <c r="BQT49" s="195"/>
      <c r="BQU49" s="195"/>
      <c r="BQV49" s="195"/>
      <c r="BQW49" s="195"/>
      <c r="BQX49" s="195"/>
      <c r="BQY49" s="195"/>
      <c r="BQZ49" s="195"/>
      <c r="BRA49" s="195"/>
      <c r="BRB49" s="195"/>
      <c r="BRC49" s="195"/>
      <c r="BRD49" s="195"/>
      <c r="BRE49" s="195"/>
      <c r="BRF49" s="195"/>
      <c r="BRG49" s="195"/>
      <c r="BRH49" s="195"/>
      <c r="BRI49" s="195"/>
      <c r="BRJ49" s="195"/>
      <c r="BRK49" s="195"/>
      <c r="BRL49" s="195"/>
      <c r="BRM49" s="195"/>
      <c r="BRN49" s="195"/>
      <c r="BRO49" s="195"/>
      <c r="BRP49" s="195"/>
      <c r="BRQ49" s="195"/>
      <c r="BRR49" s="195"/>
      <c r="BRS49" s="195"/>
      <c r="BRT49" s="195"/>
      <c r="BRU49" s="195"/>
      <c r="BRV49" s="195"/>
      <c r="BRW49" s="195"/>
      <c r="BRX49" s="195"/>
      <c r="BRY49" s="195"/>
      <c r="BRZ49" s="195"/>
      <c r="BSA49" s="195"/>
      <c r="BSB49" s="195"/>
      <c r="BSC49" s="195"/>
      <c r="BSD49" s="195"/>
      <c r="BSE49" s="195"/>
      <c r="BSF49" s="195"/>
      <c r="BSG49" s="195"/>
      <c r="BSH49" s="195"/>
      <c r="BSI49" s="195"/>
      <c r="BSJ49" s="195"/>
      <c r="BSK49" s="195"/>
      <c r="BSL49" s="195"/>
      <c r="BSM49" s="195"/>
      <c r="BSN49" s="195"/>
      <c r="BSO49" s="195"/>
      <c r="BSP49" s="195"/>
      <c r="BSQ49" s="195"/>
      <c r="BSR49" s="195"/>
      <c r="BSS49" s="195"/>
      <c r="BST49" s="195"/>
      <c r="BSU49" s="195"/>
      <c r="BSV49" s="195"/>
      <c r="BSW49" s="195"/>
      <c r="BSX49" s="195"/>
      <c r="BSY49" s="195"/>
      <c r="BSZ49" s="195"/>
      <c r="BTA49" s="195"/>
      <c r="BTB49" s="195"/>
      <c r="BTC49" s="195"/>
      <c r="BTD49" s="195"/>
      <c r="BTE49" s="195"/>
      <c r="BTF49" s="195"/>
      <c r="BTG49" s="195"/>
      <c r="BTH49" s="195"/>
      <c r="BTI49" s="195"/>
      <c r="BTJ49" s="195"/>
      <c r="BTK49" s="195"/>
      <c r="BTL49" s="195"/>
      <c r="BTM49" s="195"/>
      <c r="BTN49" s="195"/>
      <c r="BTO49" s="195"/>
      <c r="BTP49" s="195"/>
      <c r="BTQ49" s="195"/>
      <c r="BTR49" s="195"/>
      <c r="BTS49" s="195"/>
      <c r="BTT49" s="195"/>
      <c r="BTU49" s="195"/>
      <c r="BTV49" s="195"/>
      <c r="BTW49" s="195"/>
      <c r="BTX49" s="195"/>
      <c r="BTY49" s="195"/>
      <c r="BTZ49" s="195"/>
      <c r="BUA49" s="195"/>
      <c r="BUB49" s="195"/>
      <c r="BUC49" s="195"/>
      <c r="BUD49" s="195"/>
      <c r="BUE49" s="195"/>
      <c r="BUF49" s="195"/>
      <c r="BUG49" s="195"/>
      <c r="BUH49" s="195"/>
      <c r="BUI49" s="195"/>
      <c r="BUJ49" s="195"/>
      <c r="BUK49" s="195"/>
      <c r="BUL49" s="195"/>
      <c r="BUM49" s="195"/>
      <c r="BUN49" s="195"/>
      <c r="BUO49" s="195"/>
      <c r="BUP49" s="195"/>
      <c r="BUQ49" s="195"/>
      <c r="BUR49" s="195"/>
      <c r="BUS49" s="195"/>
      <c r="BUT49" s="195"/>
      <c r="BUU49" s="195"/>
      <c r="BUV49" s="195"/>
      <c r="BUW49" s="195"/>
      <c r="BUX49" s="195"/>
      <c r="BUY49" s="195"/>
      <c r="BUZ49" s="195"/>
      <c r="BVA49" s="195"/>
      <c r="BVB49" s="195"/>
      <c r="BVC49" s="195"/>
      <c r="BVD49" s="195"/>
      <c r="BVE49" s="195"/>
      <c r="BVF49" s="195"/>
      <c r="BVG49" s="195"/>
      <c r="BVH49" s="195"/>
      <c r="BVI49" s="195"/>
      <c r="BVJ49" s="195"/>
      <c r="BVK49" s="195"/>
      <c r="BVL49" s="195"/>
      <c r="BVM49" s="195"/>
      <c r="BVN49" s="195"/>
      <c r="BVO49" s="195"/>
      <c r="BVP49" s="195"/>
      <c r="BVQ49" s="195"/>
      <c r="BVR49" s="195"/>
      <c r="BVS49" s="195"/>
      <c r="BVT49" s="195"/>
      <c r="BVU49" s="195"/>
      <c r="BVV49" s="195"/>
      <c r="BVW49" s="195"/>
      <c r="BVX49" s="195"/>
      <c r="BVY49" s="195"/>
      <c r="BVZ49" s="195"/>
      <c r="BWA49" s="195"/>
      <c r="BWB49" s="195"/>
      <c r="BWC49" s="195"/>
      <c r="BWD49" s="195"/>
      <c r="BWE49" s="195"/>
      <c r="BWF49" s="195"/>
      <c r="BWG49" s="195"/>
      <c r="BWH49" s="195"/>
      <c r="BWI49" s="195"/>
      <c r="BWJ49" s="195"/>
      <c r="BWK49" s="195"/>
      <c r="BWL49" s="195"/>
      <c r="BWM49" s="195"/>
      <c r="BWN49" s="195"/>
      <c r="BWO49" s="195"/>
      <c r="BWP49" s="195"/>
      <c r="BWQ49" s="195"/>
      <c r="BWR49" s="195"/>
      <c r="BWS49" s="195"/>
      <c r="BWT49" s="195"/>
      <c r="BWU49" s="195"/>
      <c r="BWV49" s="195"/>
      <c r="BWW49" s="195"/>
      <c r="BWX49" s="195"/>
      <c r="BWY49" s="195"/>
      <c r="BWZ49" s="195"/>
      <c r="BXA49" s="195"/>
      <c r="BXB49" s="195"/>
      <c r="BXC49" s="195"/>
      <c r="BXD49" s="195"/>
      <c r="BXE49" s="195"/>
      <c r="BXF49" s="195"/>
      <c r="BXG49" s="195"/>
      <c r="BXH49" s="195"/>
      <c r="BXI49" s="195"/>
      <c r="BXJ49" s="195"/>
      <c r="BXK49" s="195"/>
      <c r="BXL49" s="195"/>
      <c r="BXM49" s="195"/>
      <c r="BXN49" s="195"/>
      <c r="BXO49" s="195"/>
      <c r="BXP49" s="195"/>
      <c r="BXQ49" s="195"/>
      <c r="BXR49" s="195"/>
      <c r="BXS49" s="195"/>
      <c r="BXT49" s="195"/>
      <c r="BXU49" s="195"/>
      <c r="BXV49" s="195"/>
      <c r="BXW49" s="195"/>
      <c r="BXX49" s="195"/>
      <c r="BXY49" s="195"/>
      <c r="BXZ49" s="195"/>
      <c r="BYA49" s="195"/>
      <c r="BYB49" s="195"/>
      <c r="BYC49" s="195"/>
      <c r="BYD49" s="195"/>
      <c r="BYE49" s="195"/>
      <c r="BYF49" s="195"/>
      <c r="BYG49" s="195"/>
      <c r="BYH49" s="195"/>
      <c r="BYI49" s="195"/>
      <c r="BYJ49" s="195"/>
      <c r="BYK49" s="195"/>
      <c r="BYL49" s="195"/>
      <c r="BYM49" s="195"/>
      <c r="BYN49" s="195"/>
      <c r="BYO49" s="195"/>
      <c r="BYP49" s="195"/>
      <c r="BYQ49" s="195"/>
      <c r="BYR49" s="195"/>
      <c r="BYS49" s="195"/>
      <c r="BYT49" s="195"/>
      <c r="BYU49" s="195"/>
      <c r="BYV49" s="195"/>
      <c r="BYW49" s="195"/>
      <c r="BYX49" s="195"/>
      <c r="BYY49" s="195"/>
      <c r="BYZ49" s="195"/>
      <c r="BZA49" s="195"/>
      <c r="BZB49" s="195"/>
      <c r="BZC49" s="195"/>
      <c r="BZD49" s="195"/>
      <c r="BZE49" s="195"/>
      <c r="BZF49" s="195"/>
      <c r="BZG49" s="195"/>
      <c r="BZH49" s="195"/>
      <c r="BZI49" s="195"/>
      <c r="BZJ49" s="195"/>
      <c r="BZK49" s="195"/>
      <c r="BZL49" s="195"/>
      <c r="BZM49" s="195"/>
      <c r="BZN49" s="195"/>
      <c r="BZO49" s="195"/>
      <c r="BZP49" s="195"/>
      <c r="BZQ49" s="195"/>
      <c r="BZR49" s="195"/>
      <c r="BZS49" s="195"/>
      <c r="BZT49" s="195"/>
      <c r="BZU49" s="195"/>
      <c r="BZV49" s="195"/>
      <c r="BZW49" s="195"/>
      <c r="BZX49" s="195"/>
      <c r="BZY49" s="195"/>
      <c r="BZZ49" s="195"/>
      <c r="CAA49" s="195"/>
      <c r="CAB49" s="195"/>
      <c r="CAC49" s="195"/>
      <c r="CAD49" s="195"/>
      <c r="CAE49" s="195"/>
      <c r="CAF49" s="195"/>
      <c r="CAG49" s="195"/>
      <c r="CAH49" s="195"/>
      <c r="CAI49" s="195"/>
      <c r="CAJ49" s="195"/>
      <c r="CAK49" s="195"/>
      <c r="CAL49" s="195"/>
      <c r="CAM49" s="195"/>
      <c r="CAN49" s="195"/>
      <c r="CAO49" s="195"/>
      <c r="CAP49" s="195"/>
      <c r="CAQ49" s="195"/>
      <c r="CAR49" s="195"/>
      <c r="CAS49" s="195"/>
      <c r="CAT49" s="195"/>
      <c r="CAU49" s="195"/>
      <c r="CAV49" s="195"/>
      <c r="CAW49" s="195"/>
      <c r="CAX49" s="195"/>
      <c r="CAY49" s="195"/>
      <c r="CAZ49" s="195"/>
      <c r="CBA49" s="195"/>
      <c r="CBB49" s="195"/>
      <c r="CBC49" s="195"/>
      <c r="CBD49" s="195"/>
      <c r="CBE49" s="195"/>
      <c r="CBF49" s="195"/>
      <c r="CBG49" s="195"/>
      <c r="CBH49" s="195"/>
      <c r="CBI49" s="195"/>
      <c r="CBJ49" s="195"/>
      <c r="CBK49" s="195"/>
      <c r="CBL49" s="195"/>
      <c r="CBM49" s="195"/>
      <c r="CBN49" s="195"/>
      <c r="CBO49" s="195"/>
      <c r="CBP49" s="195"/>
      <c r="CBQ49" s="195"/>
      <c r="CBR49" s="195"/>
      <c r="CBS49" s="195"/>
      <c r="CBT49" s="195"/>
      <c r="CBU49" s="195"/>
      <c r="CBV49" s="195"/>
      <c r="CBW49" s="195"/>
      <c r="CBX49" s="195"/>
      <c r="CBY49" s="195"/>
      <c r="CBZ49" s="195"/>
      <c r="CCA49" s="195"/>
      <c r="CCB49" s="195"/>
      <c r="CCC49" s="195"/>
      <c r="CCD49" s="195"/>
      <c r="CCE49" s="195"/>
      <c r="CCF49" s="195"/>
      <c r="CCG49" s="195"/>
      <c r="CCH49" s="195"/>
      <c r="CCI49" s="195"/>
      <c r="CCJ49" s="195"/>
      <c r="CCK49" s="195"/>
      <c r="CCL49" s="195"/>
      <c r="CCM49" s="195"/>
      <c r="CCN49" s="195"/>
      <c r="CCO49" s="195"/>
      <c r="CCP49" s="195"/>
      <c r="CCQ49" s="195"/>
      <c r="CCR49" s="195"/>
      <c r="CCS49" s="195"/>
      <c r="CCT49" s="195"/>
      <c r="CCU49" s="195"/>
      <c r="CCV49" s="195"/>
      <c r="CCW49" s="195"/>
      <c r="CCX49" s="195"/>
      <c r="CCY49" s="195"/>
      <c r="CCZ49" s="195"/>
      <c r="CDA49" s="195"/>
      <c r="CDB49" s="195"/>
      <c r="CDC49" s="195"/>
      <c r="CDD49" s="195"/>
      <c r="CDE49" s="195"/>
      <c r="CDF49" s="195"/>
      <c r="CDG49" s="195"/>
      <c r="CDH49" s="195"/>
      <c r="CDI49" s="195"/>
      <c r="CDJ49" s="195"/>
      <c r="CDK49" s="195"/>
      <c r="CDL49" s="195"/>
      <c r="CDM49" s="195"/>
      <c r="CDN49" s="195"/>
      <c r="CDO49" s="195"/>
      <c r="CDP49" s="195"/>
      <c r="CDQ49" s="195"/>
      <c r="CDR49" s="195"/>
      <c r="CDS49" s="195"/>
      <c r="CDT49" s="195"/>
      <c r="CDU49" s="195"/>
      <c r="CDV49" s="195"/>
      <c r="CDW49" s="195"/>
      <c r="CDX49" s="195"/>
      <c r="CDY49" s="195"/>
      <c r="CDZ49" s="195"/>
      <c r="CEA49" s="195"/>
      <c r="CEB49" s="195"/>
      <c r="CEC49" s="195"/>
      <c r="CED49" s="195"/>
      <c r="CEE49" s="195"/>
      <c r="CEF49" s="195"/>
      <c r="CEG49" s="195"/>
      <c r="CEH49" s="195"/>
      <c r="CEI49" s="195"/>
      <c r="CEJ49" s="195"/>
      <c r="CEK49" s="195"/>
      <c r="CEL49" s="195"/>
      <c r="CEM49" s="195"/>
      <c r="CEN49" s="195"/>
      <c r="CEO49" s="195"/>
      <c r="CEP49" s="195"/>
      <c r="CEQ49" s="195"/>
      <c r="CER49" s="195"/>
      <c r="CES49" s="195"/>
      <c r="CET49" s="195"/>
      <c r="CEU49" s="195"/>
      <c r="CEV49" s="195"/>
      <c r="CEW49" s="195"/>
      <c r="CEX49" s="195"/>
      <c r="CEY49" s="195"/>
      <c r="CEZ49" s="195"/>
      <c r="CFA49" s="195"/>
      <c r="CFB49" s="195"/>
      <c r="CFC49" s="195"/>
      <c r="CFD49" s="195"/>
      <c r="CFE49" s="195"/>
      <c r="CFF49" s="195"/>
      <c r="CFG49" s="195"/>
      <c r="CFH49" s="195"/>
      <c r="CFI49" s="195"/>
      <c r="CFJ49" s="195"/>
      <c r="CFK49" s="195"/>
      <c r="CFL49" s="195"/>
      <c r="CFM49" s="195"/>
      <c r="CFN49" s="195"/>
      <c r="CFO49" s="195"/>
      <c r="CFP49" s="195"/>
      <c r="CFQ49" s="195"/>
      <c r="CFR49" s="195"/>
      <c r="CFS49" s="195"/>
      <c r="CFT49" s="195"/>
      <c r="CFU49" s="195"/>
      <c r="CFV49" s="195"/>
      <c r="CFW49" s="195"/>
      <c r="CFX49" s="195"/>
      <c r="CFY49" s="195"/>
      <c r="CFZ49" s="195"/>
      <c r="CGA49" s="195"/>
      <c r="CGB49" s="195"/>
      <c r="CGC49" s="195"/>
      <c r="CGD49" s="195"/>
      <c r="CGE49" s="195"/>
      <c r="CGF49" s="195"/>
      <c r="CGG49" s="195"/>
      <c r="CGH49" s="195"/>
      <c r="CGI49" s="195"/>
      <c r="CGJ49" s="195"/>
      <c r="CGK49" s="195"/>
      <c r="CGL49" s="195"/>
      <c r="CGM49" s="195"/>
      <c r="CGN49" s="195"/>
      <c r="CGO49" s="195"/>
      <c r="CGP49" s="195"/>
      <c r="CGQ49" s="195"/>
      <c r="CGR49" s="195"/>
      <c r="CGS49" s="195"/>
      <c r="CGT49" s="195"/>
      <c r="CGU49" s="195"/>
      <c r="CGV49" s="195"/>
      <c r="CGW49" s="195"/>
      <c r="CGX49" s="195"/>
      <c r="CGY49" s="195"/>
      <c r="CGZ49" s="195"/>
      <c r="CHA49" s="195"/>
      <c r="CHB49" s="195"/>
      <c r="CHC49" s="195"/>
      <c r="CHD49" s="195"/>
      <c r="CHE49" s="195"/>
      <c r="CHF49" s="195"/>
      <c r="CHG49" s="195"/>
      <c r="CHH49" s="195"/>
      <c r="CHI49" s="195"/>
      <c r="CHJ49" s="195"/>
      <c r="CHK49" s="195"/>
      <c r="CHL49" s="195"/>
      <c r="CHM49" s="195"/>
      <c r="CHN49" s="195"/>
      <c r="CHO49" s="195"/>
      <c r="CHP49" s="195"/>
      <c r="CHQ49" s="195"/>
      <c r="CHR49" s="195"/>
      <c r="CHS49" s="195"/>
      <c r="CHT49" s="195"/>
      <c r="CHU49" s="195"/>
      <c r="CHV49" s="195"/>
      <c r="CHW49" s="195"/>
      <c r="CHX49" s="195"/>
      <c r="CHY49" s="195"/>
      <c r="CHZ49" s="195"/>
      <c r="CIA49" s="195"/>
      <c r="CIB49" s="195"/>
      <c r="CIC49" s="195"/>
      <c r="CID49" s="195"/>
      <c r="CIE49" s="195"/>
      <c r="CIF49" s="195"/>
      <c r="CIG49" s="195"/>
      <c r="CIH49" s="195"/>
      <c r="CII49" s="195"/>
      <c r="CIJ49" s="195"/>
      <c r="CIK49" s="195"/>
      <c r="CIL49" s="195"/>
      <c r="CIM49" s="195"/>
      <c r="CIN49" s="195"/>
      <c r="CIO49" s="195"/>
      <c r="CIP49" s="195"/>
      <c r="CIQ49" s="195"/>
      <c r="CIR49" s="195"/>
      <c r="CIS49" s="195"/>
      <c r="CIT49" s="195"/>
      <c r="CIU49" s="195"/>
      <c r="CIV49" s="195"/>
      <c r="CIW49" s="195"/>
      <c r="CIX49" s="195"/>
      <c r="CIY49" s="195"/>
      <c r="CIZ49" s="195"/>
      <c r="CJA49" s="195"/>
      <c r="CJB49" s="195"/>
      <c r="CJC49" s="195"/>
      <c r="CJD49" s="195"/>
      <c r="CJE49" s="195"/>
      <c r="CJF49" s="195"/>
      <c r="CJG49" s="195"/>
      <c r="CJH49" s="195"/>
      <c r="CJI49" s="195"/>
      <c r="CJJ49" s="195"/>
      <c r="CJK49" s="195"/>
      <c r="CJL49" s="195"/>
      <c r="CJM49" s="195"/>
      <c r="CJN49" s="195"/>
      <c r="CJO49" s="195"/>
      <c r="CJP49" s="195"/>
      <c r="CJQ49" s="195"/>
      <c r="CJR49" s="195"/>
      <c r="CJS49" s="195"/>
      <c r="CJT49" s="195"/>
      <c r="CJU49" s="195"/>
      <c r="CJV49" s="195"/>
      <c r="CJW49" s="195"/>
      <c r="CJX49" s="195"/>
      <c r="CJY49" s="195"/>
      <c r="CJZ49" s="195"/>
      <c r="CKA49" s="195"/>
      <c r="CKB49" s="195"/>
      <c r="CKC49" s="195"/>
      <c r="CKD49" s="195"/>
      <c r="CKE49" s="195"/>
      <c r="CKF49" s="195"/>
      <c r="CKG49" s="195"/>
      <c r="CKH49" s="195"/>
      <c r="CKI49" s="195"/>
      <c r="CKJ49" s="195"/>
      <c r="CKK49" s="195"/>
      <c r="CKL49" s="195"/>
      <c r="CKM49" s="195"/>
      <c r="CKN49" s="195"/>
      <c r="CKO49" s="195"/>
      <c r="CKP49" s="195"/>
      <c r="CKQ49" s="195"/>
      <c r="CKR49" s="195"/>
      <c r="CKS49" s="195"/>
      <c r="CKT49" s="195"/>
      <c r="CKU49" s="195"/>
      <c r="CKV49" s="195"/>
      <c r="CKW49" s="195"/>
      <c r="CKX49" s="195"/>
      <c r="CKY49" s="195"/>
      <c r="CKZ49" s="195"/>
      <c r="CLA49" s="195"/>
      <c r="CLB49" s="195"/>
      <c r="CLC49" s="195"/>
      <c r="CLD49" s="195"/>
      <c r="CLE49" s="195"/>
      <c r="CLF49" s="195"/>
      <c r="CLG49" s="195"/>
      <c r="CLH49" s="195"/>
      <c r="CLI49" s="195"/>
      <c r="CLJ49" s="195"/>
      <c r="CLK49" s="195"/>
      <c r="CLL49" s="195"/>
      <c r="CLM49" s="195"/>
      <c r="CLN49" s="195"/>
      <c r="CLO49" s="195"/>
      <c r="CLP49" s="195"/>
      <c r="CLQ49" s="195"/>
      <c r="CLR49" s="195"/>
      <c r="CLS49" s="195"/>
      <c r="CLT49" s="195"/>
      <c r="CLU49" s="195"/>
      <c r="CLV49" s="195"/>
      <c r="CLW49" s="195"/>
      <c r="CLX49" s="195"/>
      <c r="CLY49" s="195"/>
      <c r="CLZ49" s="195"/>
      <c r="CMA49" s="195"/>
      <c r="CMB49" s="195"/>
      <c r="CMC49" s="195"/>
      <c r="CMD49" s="195"/>
      <c r="CME49" s="195"/>
      <c r="CMF49" s="195"/>
      <c r="CMG49" s="195"/>
      <c r="CMH49" s="195"/>
      <c r="CMI49" s="195"/>
      <c r="CMJ49" s="195"/>
      <c r="CMK49" s="195"/>
      <c r="CML49" s="195"/>
      <c r="CMM49" s="195"/>
      <c r="CMN49" s="195"/>
      <c r="CMO49" s="195"/>
      <c r="CMP49" s="195"/>
      <c r="CMQ49" s="195"/>
      <c r="CMR49" s="195"/>
      <c r="CMS49" s="195"/>
      <c r="CMT49" s="195"/>
      <c r="CMU49" s="195"/>
      <c r="CMV49" s="195"/>
      <c r="CMW49" s="195"/>
      <c r="CMX49" s="195"/>
      <c r="CMY49" s="195"/>
      <c r="CMZ49" s="195"/>
      <c r="CNA49" s="195"/>
      <c r="CNB49" s="195"/>
      <c r="CNC49" s="195"/>
      <c r="CND49" s="195"/>
      <c r="CNE49" s="195"/>
      <c r="CNF49" s="195"/>
      <c r="CNG49" s="195"/>
      <c r="CNH49" s="195"/>
      <c r="CNI49" s="195"/>
      <c r="CNJ49" s="195"/>
      <c r="CNK49" s="195"/>
      <c r="CNL49" s="195"/>
      <c r="CNM49" s="195"/>
      <c r="CNN49" s="195"/>
      <c r="CNO49" s="195"/>
      <c r="CNP49" s="195"/>
      <c r="CNQ49" s="195"/>
      <c r="CNR49" s="195"/>
      <c r="CNS49" s="195"/>
      <c r="CNT49" s="195"/>
      <c r="CNU49" s="195"/>
      <c r="CNV49" s="195"/>
      <c r="CNW49" s="195"/>
      <c r="CNX49" s="195"/>
      <c r="CNY49" s="195"/>
      <c r="CNZ49" s="195"/>
      <c r="COA49" s="195"/>
      <c r="COB49" s="195"/>
      <c r="COC49" s="195"/>
      <c r="COD49" s="195"/>
      <c r="COE49" s="195"/>
      <c r="COF49" s="195"/>
      <c r="COG49" s="195"/>
      <c r="COH49" s="195"/>
      <c r="COI49" s="195"/>
      <c r="COJ49" s="195"/>
      <c r="COK49" s="195"/>
      <c r="COL49" s="195"/>
      <c r="COM49" s="195"/>
      <c r="CON49" s="195"/>
      <c r="COO49" s="195"/>
      <c r="COP49" s="195"/>
      <c r="COQ49" s="195"/>
      <c r="COR49" s="195"/>
      <c r="COS49" s="195"/>
      <c r="COT49" s="195"/>
      <c r="COU49" s="195"/>
      <c r="COV49" s="195"/>
      <c r="COW49" s="195"/>
      <c r="COX49" s="195"/>
      <c r="COY49" s="195"/>
      <c r="COZ49" s="195"/>
      <c r="CPA49" s="195"/>
      <c r="CPB49" s="195"/>
      <c r="CPC49" s="195"/>
      <c r="CPD49" s="195"/>
      <c r="CPE49" s="195"/>
      <c r="CPF49" s="195"/>
      <c r="CPG49" s="195"/>
      <c r="CPH49" s="195"/>
      <c r="CPI49" s="195"/>
      <c r="CPJ49" s="195"/>
      <c r="CPK49" s="195"/>
      <c r="CPL49" s="195"/>
      <c r="CPM49" s="195"/>
      <c r="CPN49" s="195"/>
      <c r="CPO49" s="195"/>
      <c r="CPP49" s="195"/>
      <c r="CPQ49" s="195"/>
      <c r="CPR49" s="195"/>
      <c r="CPS49" s="195"/>
      <c r="CPT49" s="195"/>
      <c r="CPU49" s="195"/>
      <c r="CPV49" s="195"/>
      <c r="CPW49" s="195"/>
      <c r="CPX49" s="195"/>
      <c r="CPY49" s="195"/>
      <c r="CPZ49" s="195"/>
      <c r="CQA49" s="195"/>
      <c r="CQB49" s="195"/>
      <c r="CQC49" s="195"/>
      <c r="CQD49" s="195"/>
      <c r="CQE49" s="195"/>
      <c r="CQF49" s="195"/>
      <c r="CQG49" s="195"/>
      <c r="CQH49" s="195"/>
      <c r="CQI49" s="195"/>
      <c r="CQJ49" s="195"/>
      <c r="CQK49" s="195"/>
      <c r="CQL49" s="195"/>
      <c r="CQM49" s="195"/>
      <c r="CQN49" s="195"/>
      <c r="CQO49" s="195"/>
      <c r="CQP49" s="195"/>
      <c r="CQQ49" s="195"/>
      <c r="CQR49" s="195"/>
      <c r="CQS49" s="195"/>
      <c r="CQT49" s="195"/>
      <c r="CQU49" s="195"/>
      <c r="CQV49" s="195"/>
      <c r="CQW49" s="195"/>
      <c r="CQX49" s="195"/>
      <c r="CQY49" s="195"/>
      <c r="CQZ49" s="195"/>
      <c r="CRA49" s="195"/>
      <c r="CRB49" s="195"/>
      <c r="CRC49" s="195"/>
      <c r="CRD49" s="195"/>
      <c r="CRE49" s="195"/>
      <c r="CRF49" s="195"/>
      <c r="CRG49" s="195"/>
      <c r="CRH49" s="195"/>
      <c r="CRI49" s="195"/>
      <c r="CRJ49" s="195"/>
      <c r="CRK49" s="195"/>
      <c r="CRL49" s="195"/>
      <c r="CRM49" s="195"/>
      <c r="CRN49" s="195"/>
      <c r="CRO49" s="195"/>
      <c r="CRP49" s="195"/>
      <c r="CRQ49" s="195"/>
      <c r="CRR49" s="195"/>
      <c r="CRS49" s="195"/>
      <c r="CRT49" s="195"/>
      <c r="CRU49" s="195"/>
      <c r="CRV49" s="195"/>
      <c r="CRW49" s="195"/>
      <c r="CRX49" s="195"/>
      <c r="CRY49" s="195"/>
      <c r="CRZ49" s="195"/>
      <c r="CSA49" s="195"/>
      <c r="CSB49" s="195"/>
      <c r="CSC49" s="195"/>
      <c r="CSD49" s="195"/>
      <c r="CSE49" s="195"/>
      <c r="CSF49" s="195"/>
      <c r="CSG49" s="195"/>
      <c r="CSH49" s="195"/>
      <c r="CSI49" s="195"/>
      <c r="CSJ49" s="195"/>
      <c r="CSK49" s="195"/>
      <c r="CSL49" s="195"/>
      <c r="CSM49" s="195"/>
      <c r="CSN49" s="195"/>
      <c r="CSO49" s="195"/>
      <c r="CSP49" s="195"/>
      <c r="CSQ49" s="195"/>
      <c r="CSR49" s="195"/>
      <c r="CSS49" s="195"/>
      <c r="CST49" s="195"/>
      <c r="CSU49" s="195"/>
      <c r="CSV49" s="195"/>
      <c r="CSW49" s="195"/>
      <c r="CSX49" s="195"/>
      <c r="CSY49" s="195"/>
      <c r="CSZ49" s="195"/>
      <c r="CTA49" s="195"/>
      <c r="CTB49" s="195"/>
      <c r="CTC49" s="195"/>
      <c r="CTD49" s="195"/>
      <c r="CTE49" s="195"/>
      <c r="CTF49" s="195"/>
      <c r="CTG49" s="195"/>
      <c r="CTH49" s="195"/>
      <c r="CTI49" s="195"/>
      <c r="CTJ49" s="195"/>
      <c r="CTK49" s="195"/>
      <c r="CTL49" s="195"/>
      <c r="CTM49" s="195"/>
      <c r="CTN49" s="195"/>
      <c r="CTO49" s="195"/>
      <c r="CTP49" s="195"/>
      <c r="CTQ49" s="195"/>
      <c r="CTR49" s="195"/>
      <c r="CTS49" s="195"/>
      <c r="CTT49" s="195"/>
      <c r="CTU49" s="195"/>
      <c r="CTV49" s="195"/>
      <c r="CTW49" s="195"/>
      <c r="CTX49" s="195"/>
      <c r="CTY49" s="195"/>
      <c r="CTZ49" s="195"/>
      <c r="CUA49" s="195"/>
      <c r="CUB49" s="195"/>
      <c r="CUC49" s="195"/>
      <c r="CUD49" s="195"/>
      <c r="CUE49" s="195"/>
      <c r="CUF49" s="195"/>
      <c r="CUG49" s="195"/>
      <c r="CUH49" s="195"/>
      <c r="CUI49" s="195"/>
      <c r="CUJ49" s="195"/>
      <c r="CUK49" s="195"/>
      <c r="CUL49" s="195"/>
      <c r="CUM49" s="195"/>
      <c r="CUN49" s="195"/>
      <c r="CUO49" s="195"/>
      <c r="CUP49" s="195"/>
      <c r="CUQ49" s="195"/>
      <c r="CUR49" s="195"/>
      <c r="CUS49" s="195"/>
      <c r="CUT49" s="195"/>
      <c r="CUU49" s="195"/>
      <c r="CUV49" s="195"/>
      <c r="CUW49" s="195"/>
      <c r="CUX49" s="195"/>
      <c r="CUY49" s="195"/>
      <c r="CUZ49" s="195"/>
      <c r="CVA49" s="195"/>
      <c r="CVB49" s="195"/>
      <c r="CVC49" s="195"/>
      <c r="CVD49" s="195"/>
      <c r="CVE49" s="195"/>
      <c r="CVF49" s="195"/>
      <c r="CVG49" s="195"/>
      <c r="CVH49" s="195"/>
      <c r="CVI49" s="195"/>
      <c r="CVJ49" s="195"/>
      <c r="CVK49" s="195"/>
      <c r="CVL49" s="195"/>
      <c r="CVM49" s="195"/>
      <c r="CVN49" s="195"/>
      <c r="CVO49" s="195"/>
      <c r="CVP49" s="195"/>
      <c r="CVQ49" s="195"/>
      <c r="CVR49" s="195"/>
      <c r="CVS49" s="195"/>
      <c r="CVT49" s="195"/>
      <c r="CVU49" s="195"/>
      <c r="CVV49" s="195"/>
      <c r="CVW49" s="195"/>
      <c r="CVX49" s="195"/>
      <c r="CVY49" s="195"/>
      <c r="CVZ49" s="195"/>
      <c r="CWA49" s="195"/>
      <c r="CWB49" s="195"/>
      <c r="CWC49" s="195"/>
      <c r="CWD49" s="195"/>
      <c r="CWE49" s="195"/>
      <c r="CWF49" s="195"/>
      <c r="CWG49" s="195"/>
      <c r="CWH49" s="195"/>
      <c r="CWI49" s="195"/>
      <c r="CWJ49" s="195"/>
      <c r="CWK49" s="195"/>
      <c r="CWL49" s="195"/>
      <c r="CWM49" s="195"/>
      <c r="CWN49" s="195"/>
      <c r="CWO49" s="195"/>
      <c r="CWP49" s="195"/>
      <c r="CWQ49" s="195"/>
      <c r="CWR49" s="195"/>
      <c r="CWS49" s="195"/>
      <c r="CWT49" s="195"/>
      <c r="CWU49" s="195"/>
      <c r="CWV49" s="195"/>
      <c r="CWW49" s="195"/>
      <c r="CWX49" s="195"/>
      <c r="CWY49" s="195"/>
      <c r="CWZ49" s="195"/>
      <c r="CXA49" s="195"/>
      <c r="CXB49" s="195"/>
      <c r="CXC49" s="195"/>
      <c r="CXD49" s="195"/>
      <c r="CXE49" s="195"/>
      <c r="CXF49" s="195"/>
      <c r="CXG49" s="195"/>
      <c r="CXH49" s="195"/>
      <c r="CXI49" s="195"/>
      <c r="CXJ49" s="195"/>
      <c r="CXK49" s="195"/>
      <c r="CXL49" s="195"/>
      <c r="CXM49" s="195"/>
      <c r="CXN49" s="195"/>
      <c r="CXO49" s="195"/>
      <c r="CXP49" s="195"/>
      <c r="CXQ49" s="195"/>
      <c r="CXR49" s="195"/>
      <c r="CXS49" s="195"/>
      <c r="CXT49" s="195"/>
      <c r="CXU49" s="195"/>
      <c r="CXV49" s="195"/>
      <c r="CXW49" s="195"/>
      <c r="CXX49" s="195"/>
      <c r="CXY49" s="195"/>
      <c r="CXZ49" s="195"/>
      <c r="CYA49" s="195"/>
      <c r="CYB49" s="195"/>
      <c r="CYC49" s="195"/>
      <c r="CYD49" s="195"/>
      <c r="CYE49" s="195"/>
      <c r="CYF49" s="195"/>
      <c r="CYG49" s="195"/>
      <c r="CYH49" s="195"/>
      <c r="CYI49" s="195"/>
      <c r="CYJ49" s="195"/>
      <c r="CYK49" s="195"/>
      <c r="CYL49" s="195"/>
      <c r="CYM49" s="195"/>
      <c r="CYN49" s="195"/>
      <c r="CYO49" s="195"/>
      <c r="CYP49" s="195"/>
      <c r="CYQ49" s="195"/>
      <c r="CYR49" s="195"/>
      <c r="CYS49" s="195"/>
      <c r="CYT49" s="195"/>
      <c r="CYU49" s="195"/>
      <c r="CYV49" s="195"/>
      <c r="CYW49" s="195"/>
      <c r="CYX49" s="195"/>
      <c r="CYY49" s="195"/>
      <c r="CYZ49" s="195"/>
      <c r="CZA49" s="195"/>
      <c r="CZB49" s="195"/>
      <c r="CZC49" s="195"/>
      <c r="CZD49" s="195"/>
      <c r="CZE49" s="195"/>
      <c r="CZF49" s="195"/>
      <c r="CZG49" s="195"/>
      <c r="CZH49" s="195"/>
      <c r="CZI49" s="195"/>
      <c r="CZJ49" s="195"/>
      <c r="CZK49" s="195"/>
      <c r="CZL49" s="195"/>
      <c r="CZM49" s="195"/>
      <c r="CZN49" s="195"/>
      <c r="CZO49" s="195"/>
      <c r="CZP49" s="195"/>
      <c r="CZQ49" s="195"/>
      <c r="CZR49" s="195"/>
      <c r="CZS49" s="195"/>
      <c r="CZT49" s="195"/>
      <c r="CZU49" s="195"/>
      <c r="CZV49" s="195"/>
      <c r="CZW49" s="195"/>
      <c r="CZX49" s="195"/>
      <c r="CZY49" s="195"/>
      <c r="CZZ49" s="195"/>
      <c r="DAA49" s="195"/>
      <c r="DAB49" s="195"/>
      <c r="DAC49" s="195"/>
      <c r="DAD49" s="195"/>
      <c r="DAE49" s="195"/>
      <c r="DAF49" s="195"/>
      <c r="DAG49" s="195"/>
      <c r="DAH49" s="195"/>
      <c r="DAI49" s="195"/>
      <c r="DAJ49" s="195"/>
      <c r="DAK49" s="195"/>
      <c r="DAL49" s="195"/>
      <c r="DAM49" s="195"/>
      <c r="DAN49" s="195"/>
      <c r="DAO49" s="195"/>
      <c r="DAP49" s="195"/>
      <c r="DAQ49" s="195"/>
      <c r="DAR49" s="195"/>
      <c r="DAS49" s="195"/>
      <c r="DAT49" s="195"/>
      <c r="DAU49" s="195"/>
      <c r="DAV49" s="195"/>
      <c r="DAW49" s="195"/>
      <c r="DAX49" s="195"/>
      <c r="DAY49" s="195"/>
      <c r="DAZ49" s="195"/>
      <c r="DBA49" s="195"/>
      <c r="DBB49" s="195"/>
      <c r="DBC49" s="195"/>
      <c r="DBD49" s="195"/>
      <c r="DBE49" s="195"/>
      <c r="DBF49" s="195"/>
      <c r="DBG49" s="195"/>
      <c r="DBH49" s="195"/>
      <c r="DBI49" s="195"/>
      <c r="DBJ49" s="195"/>
      <c r="DBK49" s="195"/>
      <c r="DBL49" s="195"/>
      <c r="DBM49" s="195"/>
      <c r="DBN49" s="195"/>
      <c r="DBO49" s="195"/>
      <c r="DBP49" s="195"/>
      <c r="DBQ49" s="195"/>
      <c r="DBR49" s="195"/>
      <c r="DBS49" s="195"/>
      <c r="DBT49" s="195"/>
      <c r="DBU49" s="195"/>
      <c r="DBV49" s="195"/>
      <c r="DBW49" s="195"/>
      <c r="DBX49" s="195"/>
      <c r="DBY49" s="195"/>
      <c r="DBZ49" s="195"/>
      <c r="DCA49" s="195"/>
      <c r="DCB49" s="195"/>
      <c r="DCC49" s="195"/>
      <c r="DCD49" s="195"/>
      <c r="DCE49" s="195"/>
      <c r="DCF49" s="195"/>
      <c r="DCG49" s="195"/>
      <c r="DCH49" s="195"/>
      <c r="DCI49" s="195"/>
      <c r="DCJ49" s="195"/>
      <c r="DCK49" s="195"/>
      <c r="DCL49" s="195"/>
      <c r="DCM49" s="195"/>
      <c r="DCN49" s="195"/>
      <c r="DCO49" s="195"/>
      <c r="DCP49" s="195"/>
      <c r="DCQ49" s="195"/>
      <c r="DCR49" s="195"/>
      <c r="DCS49" s="195"/>
      <c r="DCT49" s="195"/>
      <c r="DCU49" s="195"/>
      <c r="DCV49" s="195"/>
      <c r="DCW49" s="195"/>
      <c r="DCX49" s="195"/>
      <c r="DCY49" s="195"/>
      <c r="DCZ49" s="195"/>
      <c r="DDA49" s="195"/>
      <c r="DDB49" s="195"/>
      <c r="DDC49" s="195"/>
      <c r="DDD49" s="195"/>
      <c r="DDE49" s="195"/>
      <c r="DDF49" s="195"/>
      <c r="DDG49" s="195"/>
      <c r="DDH49" s="195"/>
      <c r="DDI49" s="195"/>
      <c r="DDJ49" s="195"/>
      <c r="DDK49" s="195"/>
      <c r="DDL49" s="195"/>
      <c r="DDM49" s="195"/>
      <c r="DDN49" s="195"/>
      <c r="DDO49" s="195"/>
      <c r="DDP49" s="195"/>
      <c r="DDQ49" s="195"/>
      <c r="DDR49" s="195"/>
      <c r="DDS49" s="195"/>
      <c r="DDT49" s="195"/>
      <c r="DDU49" s="195"/>
      <c r="DDV49" s="195"/>
      <c r="DDW49" s="195"/>
      <c r="DDX49" s="195"/>
      <c r="DDY49" s="195"/>
      <c r="DDZ49" s="195"/>
      <c r="DEA49" s="195"/>
      <c r="DEB49" s="195"/>
      <c r="DEC49" s="195"/>
      <c r="DED49" s="195"/>
      <c r="DEE49" s="195"/>
      <c r="DEF49" s="195"/>
      <c r="DEG49" s="195"/>
      <c r="DEH49" s="195"/>
      <c r="DEI49" s="195"/>
      <c r="DEJ49" s="195"/>
      <c r="DEK49" s="195"/>
      <c r="DEL49" s="195"/>
      <c r="DEM49" s="195"/>
      <c r="DEN49" s="195"/>
      <c r="DEO49" s="195"/>
      <c r="DEP49" s="195"/>
      <c r="DEQ49" s="195"/>
      <c r="DER49" s="195"/>
      <c r="DES49" s="195"/>
      <c r="DET49" s="195"/>
      <c r="DEU49" s="195"/>
      <c r="DEV49" s="195"/>
      <c r="DEW49" s="195"/>
      <c r="DEX49" s="195"/>
      <c r="DEY49" s="195"/>
      <c r="DEZ49" s="195"/>
      <c r="DFA49" s="195"/>
      <c r="DFB49" s="195"/>
      <c r="DFC49" s="195"/>
      <c r="DFD49" s="195"/>
      <c r="DFE49" s="195"/>
      <c r="DFF49" s="195"/>
      <c r="DFG49" s="195"/>
      <c r="DFH49" s="195"/>
      <c r="DFI49" s="195"/>
      <c r="DFJ49" s="195"/>
      <c r="DFK49" s="195"/>
      <c r="DFL49" s="195"/>
      <c r="DFM49" s="195"/>
      <c r="DFN49" s="195"/>
      <c r="DFO49" s="195"/>
      <c r="DFP49" s="195"/>
      <c r="DFQ49" s="195"/>
      <c r="DFR49" s="195"/>
      <c r="DFS49" s="195"/>
      <c r="DFT49" s="195"/>
      <c r="DFU49" s="195"/>
      <c r="DFV49" s="195"/>
      <c r="DFW49" s="195"/>
      <c r="DFX49" s="195"/>
      <c r="DFY49" s="195"/>
      <c r="DFZ49" s="195"/>
      <c r="DGA49" s="195"/>
      <c r="DGB49" s="195"/>
      <c r="DGC49" s="195"/>
      <c r="DGD49" s="195"/>
      <c r="DGE49" s="195"/>
      <c r="DGF49" s="195"/>
      <c r="DGG49" s="195"/>
      <c r="DGH49" s="195"/>
      <c r="DGI49" s="195"/>
      <c r="DGJ49" s="195"/>
      <c r="DGK49" s="195"/>
      <c r="DGL49" s="195"/>
      <c r="DGM49" s="195"/>
      <c r="DGN49" s="195"/>
      <c r="DGO49" s="195"/>
      <c r="DGP49" s="195"/>
      <c r="DGQ49" s="195"/>
      <c r="DGR49" s="195"/>
      <c r="DGS49" s="195"/>
      <c r="DGT49" s="195"/>
      <c r="DGU49" s="195"/>
      <c r="DGV49" s="195"/>
      <c r="DGW49" s="195"/>
      <c r="DGX49" s="195"/>
      <c r="DGY49" s="195"/>
      <c r="DGZ49" s="195"/>
      <c r="DHA49" s="195"/>
      <c r="DHB49" s="195"/>
      <c r="DHC49" s="195"/>
      <c r="DHD49" s="195"/>
      <c r="DHE49" s="195"/>
      <c r="DHF49" s="195"/>
      <c r="DHG49" s="195"/>
      <c r="DHH49" s="195"/>
      <c r="DHI49" s="195"/>
      <c r="DHJ49" s="195"/>
      <c r="DHK49" s="195"/>
      <c r="DHL49" s="195"/>
      <c r="DHM49" s="195"/>
      <c r="DHN49" s="195"/>
      <c r="DHO49" s="195"/>
      <c r="DHP49" s="195"/>
      <c r="DHQ49" s="195"/>
      <c r="DHR49" s="195"/>
      <c r="DHS49" s="195"/>
      <c r="DHT49" s="195"/>
      <c r="DHU49" s="195"/>
      <c r="DHV49" s="195"/>
      <c r="DHW49" s="195"/>
      <c r="DHX49" s="195"/>
      <c r="DHY49" s="195"/>
      <c r="DHZ49" s="195"/>
      <c r="DIA49" s="195"/>
      <c r="DIB49" s="195"/>
      <c r="DIC49" s="195"/>
      <c r="DID49" s="195"/>
      <c r="DIE49" s="195"/>
      <c r="DIF49" s="195"/>
      <c r="DIG49" s="195"/>
      <c r="DIH49" s="195"/>
      <c r="DII49" s="195"/>
      <c r="DIJ49" s="195"/>
      <c r="DIK49" s="195"/>
      <c r="DIL49" s="195"/>
      <c r="DIM49" s="195"/>
      <c r="DIN49" s="195"/>
      <c r="DIO49" s="195"/>
      <c r="DIP49" s="195"/>
      <c r="DIQ49" s="195"/>
      <c r="DIR49" s="195"/>
      <c r="DIS49" s="195"/>
      <c r="DIT49" s="195"/>
      <c r="DIU49" s="195"/>
      <c r="DIV49" s="195"/>
      <c r="DIW49" s="195"/>
      <c r="DIX49" s="195"/>
      <c r="DIY49" s="195"/>
      <c r="DIZ49" s="195"/>
      <c r="DJA49" s="195"/>
      <c r="DJB49" s="195"/>
      <c r="DJC49" s="195"/>
      <c r="DJD49" s="195"/>
      <c r="DJE49" s="195"/>
      <c r="DJF49" s="195"/>
      <c r="DJG49" s="195"/>
      <c r="DJH49" s="195"/>
      <c r="DJI49" s="195"/>
      <c r="DJJ49" s="195"/>
      <c r="DJK49" s="195"/>
      <c r="DJL49" s="195"/>
      <c r="DJM49" s="195"/>
      <c r="DJN49" s="195"/>
      <c r="DJO49" s="195"/>
      <c r="DJP49" s="195"/>
      <c r="DJQ49" s="195"/>
      <c r="DJR49" s="195"/>
      <c r="DJS49" s="195"/>
      <c r="DJT49" s="195"/>
      <c r="DJU49" s="195"/>
      <c r="DJV49" s="195"/>
      <c r="DJW49" s="195"/>
      <c r="DJX49" s="195"/>
      <c r="DJY49" s="195"/>
      <c r="DJZ49" s="195"/>
      <c r="DKA49" s="195"/>
      <c r="DKB49" s="195"/>
      <c r="DKC49" s="195"/>
      <c r="DKD49" s="195"/>
      <c r="DKE49" s="195"/>
      <c r="DKF49" s="195"/>
      <c r="DKG49" s="195"/>
      <c r="DKH49" s="195"/>
      <c r="DKI49" s="195"/>
      <c r="DKJ49" s="195"/>
      <c r="DKK49" s="195"/>
      <c r="DKL49" s="195"/>
      <c r="DKM49" s="195"/>
      <c r="DKN49" s="195"/>
      <c r="DKO49" s="195"/>
      <c r="DKP49" s="195"/>
      <c r="DKQ49" s="195"/>
      <c r="DKR49" s="195"/>
      <c r="DKS49" s="195"/>
      <c r="DKT49" s="195"/>
      <c r="DKU49" s="195"/>
      <c r="DKV49" s="195"/>
      <c r="DKW49" s="195"/>
      <c r="DKX49" s="195"/>
      <c r="DKY49" s="195"/>
      <c r="DKZ49" s="195"/>
      <c r="DLA49" s="195"/>
      <c r="DLB49" s="195"/>
      <c r="DLC49" s="195"/>
      <c r="DLD49" s="195"/>
      <c r="DLE49" s="195"/>
      <c r="DLF49" s="195"/>
      <c r="DLG49" s="195"/>
      <c r="DLH49" s="195"/>
      <c r="DLI49" s="195"/>
      <c r="DLJ49" s="195"/>
      <c r="DLK49" s="195"/>
      <c r="DLL49" s="195"/>
      <c r="DLM49" s="195"/>
      <c r="DLN49" s="195"/>
      <c r="DLO49" s="195"/>
      <c r="DLP49" s="195"/>
      <c r="DLQ49" s="195"/>
      <c r="DLR49" s="195"/>
      <c r="DLS49" s="195"/>
      <c r="DLT49" s="195"/>
      <c r="DLU49" s="195"/>
      <c r="DLV49" s="195"/>
      <c r="DLW49" s="195"/>
      <c r="DLX49" s="195"/>
      <c r="DLY49" s="195"/>
      <c r="DLZ49" s="195"/>
      <c r="DMA49" s="195"/>
      <c r="DMB49" s="195"/>
      <c r="DMC49" s="195"/>
      <c r="DMD49" s="195"/>
      <c r="DME49" s="195"/>
      <c r="DMF49" s="195"/>
      <c r="DMG49" s="195"/>
      <c r="DMH49" s="195"/>
      <c r="DMI49" s="195"/>
      <c r="DMJ49" s="195"/>
      <c r="DMK49" s="195"/>
      <c r="DML49" s="195"/>
      <c r="DMM49" s="195"/>
      <c r="DMN49" s="195"/>
      <c r="DMO49" s="195"/>
      <c r="DMP49" s="195"/>
      <c r="DMQ49" s="195"/>
      <c r="DMR49" s="195"/>
      <c r="DMS49" s="195"/>
      <c r="DMT49" s="195"/>
      <c r="DMU49" s="195"/>
      <c r="DMV49" s="195"/>
      <c r="DMW49" s="195"/>
      <c r="DMX49" s="195"/>
      <c r="DMY49" s="195"/>
      <c r="DMZ49" s="195"/>
      <c r="DNA49" s="195"/>
      <c r="DNB49" s="195"/>
      <c r="DNC49" s="195"/>
      <c r="DND49" s="195"/>
      <c r="DNE49" s="195"/>
      <c r="DNF49" s="195"/>
      <c r="DNG49" s="195"/>
      <c r="DNH49" s="195"/>
      <c r="DNI49" s="195"/>
      <c r="DNJ49" s="195"/>
      <c r="DNK49" s="195"/>
      <c r="DNL49" s="195"/>
      <c r="DNM49" s="195"/>
      <c r="DNN49" s="195"/>
      <c r="DNO49" s="195"/>
      <c r="DNP49" s="195"/>
      <c r="DNQ49" s="195"/>
      <c r="DNR49" s="195"/>
      <c r="DNS49" s="195"/>
      <c r="DNT49" s="195"/>
      <c r="DNU49" s="195"/>
      <c r="DNV49" s="195"/>
      <c r="DNW49" s="195"/>
      <c r="DNX49" s="195"/>
      <c r="DNY49" s="195"/>
      <c r="DNZ49" s="195"/>
      <c r="DOA49" s="195"/>
      <c r="DOB49" s="195"/>
      <c r="DOC49" s="195"/>
      <c r="DOD49" s="195"/>
      <c r="DOE49" s="195"/>
      <c r="DOF49" s="195"/>
      <c r="DOG49" s="195"/>
      <c r="DOH49" s="195"/>
      <c r="DOI49" s="195"/>
      <c r="DOJ49" s="195"/>
      <c r="DOK49" s="195"/>
      <c r="DOL49" s="195"/>
      <c r="DOM49" s="195"/>
      <c r="DON49" s="195"/>
      <c r="DOO49" s="195"/>
      <c r="DOP49" s="195"/>
      <c r="DOQ49" s="195"/>
      <c r="DOR49" s="195"/>
      <c r="DOS49" s="195"/>
      <c r="DOT49" s="195"/>
      <c r="DOU49" s="195"/>
      <c r="DOV49" s="195"/>
      <c r="DOW49" s="195"/>
      <c r="DOX49" s="195"/>
      <c r="DOY49" s="195"/>
      <c r="DOZ49" s="195"/>
      <c r="DPA49" s="195"/>
      <c r="DPB49" s="195"/>
      <c r="DPC49" s="195"/>
      <c r="DPD49" s="195"/>
      <c r="DPE49" s="195"/>
      <c r="DPF49" s="195"/>
      <c r="DPG49" s="195"/>
      <c r="DPH49" s="195"/>
      <c r="DPI49" s="195"/>
      <c r="DPJ49" s="195"/>
      <c r="DPK49" s="195"/>
      <c r="DPL49" s="195"/>
      <c r="DPM49" s="195"/>
      <c r="DPN49" s="195"/>
      <c r="DPO49" s="195"/>
      <c r="DPP49" s="195"/>
      <c r="DPQ49" s="195"/>
      <c r="DPR49" s="195"/>
      <c r="DPS49" s="195"/>
      <c r="DPT49" s="195"/>
      <c r="DPU49" s="195"/>
      <c r="DPV49" s="195"/>
      <c r="DPW49" s="195"/>
      <c r="DPX49" s="195"/>
      <c r="DPY49" s="195"/>
      <c r="DPZ49" s="195"/>
      <c r="DQA49" s="195"/>
      <c r="DQB49" s="195"/>
      <c r="DQC49" s="195"/>
      <c r="DQD49" s="195"/>
      <c r="DQE49" s="195"/>
      <c r="DQF49" s="195"/>
      <c r="DQG49" s="195"/>
      <c r="DQH49" s="195"/>
      <c r="DQI49" s="195"/>
      <c r="DQJ49" s="195"/>
      <c r="DQK49" s="195"/>
      <c r="DQL49" s="195"/>
      <c r="DQM49" s="195"/>
      <c r="DQN49" s="195"/>
      <c r="DQO49" s="195"/>
      <c r="DQP49" s="195"/>
      <c r="DQQ49" s="195"/>
      <c r="DQR49" s="195"/>
      <c r="DQS49" s="195"/>
      <c r="DQT49" s="195"/>
      <c r="DQU49" s="195"/>
      <c r="DQV49" s="195"/>
      <c r="DQW49" s="195"/>
      <c r="DQX49" s="195"/>
      <c r="DQY49" s="195"/>
      <c r="DQZ49" s="195"/>
      <c r="DRA49" s="195"/>
      <c r="DRB49" s="195"/>
      <c r="DRC49" s="195"/>
      <c r="DRD49" s="195"/>
      <c r="DRE49" s="195"/>
      <c r="DRF49" s="195"/>
      <c r="DRG49" s="195"/>
      <c r="DRH49" s="195"/>
      <c r="DRI49" s="195"/>
      <c r="DRJ49" s="195"/>
      <c r="DRK49" s="195"/>
      <c r="DRL49" s="195"/>
      <c r="DRM49" s="195"/>
      <c r="DRN49" s="195"/>
      <c r="DRO49" s="195"/>
      <c r="DRP49" s="195"/>
      <c r="DRQ49" s="195"/>
      <c r="DRR49" s="195"/>
      <c r="DRS49" s="195"/>
      <c r="DRT49" s="195"/>
      <c r="DRU49" s="195"/>
      <c r="DRV49" s="195"/>
      <c r="DRW49" s="195"/>
      <c r="DRX49" s="195"/>
      <c r="DRY49" s="195"/>
      <c r="DRZ49" s="195"/>
      <c r="DSA49" s="195"/>
      <c r="DSB49" s="195"/>
      <c r="DSC49" s="195"/>
      <c r="DSD49" s="195"/>
      <c r="DSE49" s="195"/>
      <c r="DSF49" s="195"/>
      <c r="DSG49" s="195"/>
      <c r="DSH49" s="195"/>
      <c r="DSI49" s="195"/>
      <c r="DSJ49" s="195"/>
      <c r="DSK49" s="195"/>
      <c r="DSL49" s="195"/>
      <c r="DSM49" s="195"/>
      <c r="DSN49" s="195"/>
      <c r="DSO49" s="195"/>
      <c r="DSP49" s="195"/>
      <c r="DSQ49" s="195"/>
      <c r="DSR49" s="195"/>
      <c r="DSS49" s="195"/>
      <c r="DST49" s="195"/>
      <c r="DSU49" s="195"/>
      <c r="DSV49" s="195"/>
      <c r="DSW49" s="195"/>
      <c r="DSX49" s="195"/>
      <c r="DSY49" s="195"/>
      <c r="DSZ49" s="195"/>
      <c r="DTA49" s="195"/>
      <c r="DTB49" s="195"/>
      <c r="DTC49" s="195"/>
      <c r="DTD49" s="195"/>
      <c r="DTE49" s="195"/>
      <c r="DTF49" s="195"/>
      <c r="DTG49" s="195"/>
      <c r="DTH49" s="195"/>
      <c r="DTI49" s="195"/>
      <c r="DTJ49" s="195"/>
      <c r="DTK49" s="195"/>
      <c r="DTL49" s="195"/>
      <c r="DTM49" s="195"/>
      <c r="DTN49" s="195"/>
      <c r="DTO49" s="195"/>
      <c r="DTP49" s="195"/>
      <c r="DTQ49" s="195"/>
      <c r="DTR49" s="195"/>
      <c r="DTS49" s="195"/>
      <c r="DTT49" s="195"/>
      <c r="DTU49" s="195"/>
      <c r="DTV49" s="195"/>
      <c r="DTW49" s="195"/>
      <c r="DTX49" s="195"/>
      <c r="DTY49" s="195"/>
      <c r="DTZ49" s="195"/>
      <c r="DUA49" s="195"/>
      <c r="DUB49" s="195"/>
      <c r="DUC49" s="195"/>
      <c r="DUD49" s="195"/>
      <c r="DUE49" s="195"/>
      <c r="DUF49" s="195"/>
      <c r="DUG49" s="195"/>
      <c r="DUH49" s="195"/>
      <c r="DUI49" s="195"/>
      <c r="DUJ49" s="195"/>
      <c r="DUK49" s="195"/>
      <c r="DUL49" s="195"/>
      <c r="DUM49" s="195"/>
      <c r="DUN49" s="195"/>
      <c r="DUO49" s="195"/>
      <c r="DUP49" s="195"/>
      <c r="DUQ49" s="195"/>
      <c r="DUR49" s="195"/>
      <c r="DUS49" s="195"/>
      <c r="DUT49" s="195"/>
      <c r="DUU49" s="195"/>
      <c r="DUV49" s="195"/>
      <c r="DUW49" s="195"/>
      <c r="DUX49" s="195"/>
      <c r="DUY49" s="195"/>
      <c r="DUZ49" s="195"/>
      <c r="DVA49" s="195"/>
      <c r="DVB49" s="195"/>
      <c r="DVC49" s="195"/>
      <c r="DVD49" s="195"/>
      <c r="DVE49" s="195"/>
      <c r="DVF49" s="195"/>
      <c r="DVG49" s="195"/>
      <c r="DVH49" s="195"/>
      <c r="DVI49" s="195"/>
      <c r="DVJ49" s="195"/>
      <c r="DVK49" s="195"/>
      <c r="DVL49" s="195"/>
      <c r="DVM49" s="195"/>
      <c r="DVN49" s="195"/>
      <c r="DVO49" s="195"/>
      <c r="DVP49" s="195"/>
      <c r="DVQ49" s="195"/>
      <c r="DVR49" s="195"/>
      <c r="DVS49" s="195"/>
      <c r="DVT49" s="195"/>
      <c r="DVU49" s="195"/>
      <c r="DVV49" s="195"/>
      <c r="DVW49" s="195"/>
      <c r="DVX49" s="195"/>
      <c r="DVY49" s="195"/>
      <c r="DVZ49" s="195"/>
      <c r="DWA49" s="195"/>
      <c r="DWB49" s="195"/>
      <c r="DWC49" s="195"/>
      <c r="DWD49" s="195"/>
      <c r="DWE49" s="195"/>
      <c r="DWF49" s="195"/>
      <c r="DWG49" s="195"/>
      <c r="DWH49" s="195"/>
      <c r="DWI49" s="195"/>
      <c r="DWJ49" s="195"/>
      <c r="DWK49" s="195"/>
      <c r="DWL49" s="195"/>
      <c r="DWM49" s="195"/>
      <c r="DWN49" s="195"/>
      <c r="DWO49" s="195"/>
      <c r="DWP49" s="195"/>
      <c r="DWQ49" s="195"/>
      <c r="DWR49" s="195"/>
      <c r="DWS49" s="195"/>
      <c r="DWT49" s="195"/>
      <c r="DWU49" s="195"/>
      <c r="DWV49" s="195"/>
      <c r="DWW49" s="195"/>
      <c r="DWX49" s="195"/>
      <c r="DWY49" s="195"/>
      <c r="DWZ49" s="195"/>
      <c r="DXA49" s="195"/>
      <c r="DXB49" s="195"/>
      <c r="DXC49" s="195"/>
      <c r="DXD49" s="195"/>
      <c r="DXE49" s="195"/>
      <c r="DXF49" s="195"/>
      <c r="DXG49" s="195"/>
      <c r="DXH49" s="195"/>
      <c r="DXI49" s="195"/>
      <c r="DXJ49" s="195"/>
      <c r="DXK49" s="195"/>
      <c r="DXL49" s="195"/>
      <c r="DXM49" s="195"/>
      <c r="DXN49" s="195"/>
      <c r="DXO49" s="195"/>
      <c r="DXP49" s="195"/>
      <c r="DXQ49" s="195"/>
      <c r="DXR49" s="195"/>
      <c r="DXS49" s="195"/>
      <c r="DXT49" s="195"/>
      <c r="DXU49" s="195"/>
      <c r="DXV49" s="195"/>
      <c r="DXW49" s="195"/>
      <c r="DXX49" s="195"/>
      <c r="DXY49" s="195"/>
      <c r="DXZ49" s="195"/>
      <c r="DYA49" s="195"/>
      <c r="DYB49" s="195"/>
      <c r="DYC49" s="195"/>
      <c r="DYD49" s="195"/>
      <c r="DYE49" s="195"/>
      <c r="DYF49" s="195"/>
      <c r="DYG49" s="195"/>
      <c r="DYH49" s="195"/>
      <c r="DYI49" s="195"/>
      <c r="DYJ49" s="195"/>
      <c r="DYK49" s="195"/>
      <c r="DYL49" s="195"/>
      <c r="DYM49" s="195"/>
      <c r="DYN49" s="195"/>
      <c r="DYO49" s="195"/>
      <c r="DYP49" s="195"/>
      <c r="DYQ49" s="195"/>
      <c r="DYR49" s="195"/>
      <c r="DYS49" s="195"/>
      <c r="DYT49" s="195"/>
      <c r="DYU49" s="195"/>
      <c r="DYV49" s="195"/>
      <c r="DYW49" s="195"/>
      <c r="DYX49" s="195"/>
      <c r="DYY49" s="195"/>
      <c r="DYZ49" s="195"/>
      <c r="DZA49" s="195"/>
      <c r="DZB49" s="195"/>
      <c r="DZC49" s="195"/>
      <c r="DZD49" s="195"/>
      <c r="DZE49" s="195"/>
      <c r="DZF49" s="195"/>
      <c r="DZG49" s="195"/>
      <c r="DZH49" s="195"/>
      <c r="DZI49" s="195"/>
      <c r="DZJ49" s="195"/>
      <c r="DZK49" s="195"/>
      <c r="DZL49" s="195"/>
      <c r="DZM49" s="195"/>
      <c r="DZN49" s="195"/>
      <c r="DZO49" s="195"/>
      <c r="DZP49" s="195"/>
      <c r="DZQ49" s="195"/>
      <c r="DZR49" s="195"/>
      <c r="DZS49" s="195"/>
      <c r="DZT49" s="195"/>
      <c r="DZU49" s="195"/>
      <c r="DZV49" s="195"/>
      <c r="DZW49" s="195"/>
      <c r="DZX49" s="195"/>
      <c r="DZY49" s="195"/>
      <c r="DZZ49" s="195"/>
      <c r="EAA49" s="195"/>
      <c r="EAB49" s="195"/>
      <c r="EAC49" s="195"/>
      <c r="EAD49" s="195"/>
      <c r="EAE49" s="195"/>
      <c r="EAF49" s="195"/>
      <c r="EAG49" s="195"/>
      <c r="EAH49" s="195"/>
      <c r="EAI49" s="195"/>
      <c r="EAJ49" s="195"/>
      <c r="EAK49" s="195"/>
      <c r="EAL49" s="195"/>
      <c r="EAM49" s="195"/>
      <c r="EAN49" s="195"/>
      <c r="EAO49" s="195"/>
      <c r="EAP49" s="195"/>
      <c r="EAQ49" s="195"/>
      <c r="EAR49" s="195"/>
      <c r="EAS49" s="195"/>
      <c r="EAT49" s="195"/>
      <c r="EAU49" s="195"/>
      <c r="EAV49" s="195"/>
      <c r="EAW49" s="195"/>
      <c r="EAX49" s="195"/>
      <c r="EAY49" s="195"/>
      <c r="EAZ49" s="195"/>
      <c r="EBA49" s="195"/>
      <c r="EBB49" s="195"/>
      <c r="EBC49" s="195"/>
      <c r="EBD49" s="195"/>
      <c r="EBE49" s="195"/>
      <c r="EBF49" s="195"/>
      <c r="EBG49" s="195"/>
      <c r="EBH49" s="195"/>
      <c r="EBI49" s="195"/>
      <c r="EBJ49" s="195"/>
      <c r="EBK49" s="195"/>
      <c r="EBL49" s="195"/>
      <c r="EBM49" s="195"/>
      <c r="EBN49" s="195"/>
      <c r="EBO49" s="195"/>
      <c r="EBP49" s="195"/>
      <c r="EBQ49" s="195"/>
      <c r="EBR49" s="195"/>
      <c r="EBS49" s="195"/>
      <c r="EBT49" s="195"/>
      <c r="EBU49" s="195"/>
      <c r="EBV49" s="195"/>
      <c r="EBW49" s="195"/>
      <c r="EBX49" s="195"/>
      <c r="EBY49" s="195"/>
      <c r="EBZ49" s="195"/>
      <c r="ECA49" s="195"/>
      <c r="ECB49" s="195"/>
      <c r="ECC49" s="195"/>
      <c r="ECD49" s="195"/>
      <c r="ECE49" s="195"/>
      <c r="ECF49" s="195"/>
      <c r="ECG49" s="195"/>
      <c r="ECH49" s="195"/>
      <c r="ECI49" s="195"/>
      <c r="ECJ49" s="195"/>
      <c r="ECK49" s="195"/>
      <c r="ECL49" s="195"/>
      <c r="ECM49" s="195"/>
      <c r="ECN49" s="195"/>
      <c r="ECO49" s="195"/>
      <c r="ECP49" s="195"/>
      <c r="ECQ49" s="195"/>
      <c r="ECR49" s="195"/>
      <c r="ECS49" s="195"/>
      <c r="ECT49" s="195"/>
      <c r="ECU49" s="195"/>
      <c r="ECV49" s="195"/>
      <c r="ECW49" s="195"/>
      <c r="ECX49" s="195"/>
      <c r="ECY49" s="195"/>
      <c r="ECZ49" s="195"/>
      <c r="EDA49" s="195"/>
      <c r="EDB49" s="195"/>
      <c r="EDC49" s="195"/>
      <c r="EDD49" s="195"/>
      <c r="EDE49" s="195"/>
      <c r="EDF49" s="195"/>
      <c r="EDG49" s="195"/>
      <c r="EDH49" s="195"/>
      <c r="EDI49" s="195"/>
      <c r="EDJ49" s="195"/>
      <c r="EDK49" s="195"/>
      <c r="EDL49" s="195"/>
      <c r="EDM49" s="195"/>
      <c r="EDN49" s="195"/>
      <c r="EDO49" s="195"/>
      <c r="EDP49" s="195"/>
      <c r="EDQ49" s="195"/>
      <c r="EDR49" s="195"/>
      <c r="EDS49" s="195"/>
      <c r="EDT49" s="195"/>
      <c r="EDU49" s="195"/>
      <c r="EDV49" s="195"/>
      <c r="EDW49" s="195"/>
      <c r="EDX49" s="195"/>
      <c r="EDY49" s="195"/>
      <c r="EDZ49" s="195"/>
      <c r="EEA49" s="195"/>
      <c r="EEB49" s="195"/>
      <c r="EEC49" s="195"/>
      <c r="EED49" s="195"/>
      <c r="EEE49" s="195"/>
      <c r="EEF49" s="195"/>
      <c r="EEG49" s="195"/>
      <c r="EEH49" s="195"/>
      <c r="EEI49" s="195"/>
      <c r="EEJ49" s="195"/>
      <c r="EEK49" s="195"/>
      <c r="EEL49" s="195"/>
      <c r="EEM49" s="195"/>
      <c r="EEN49" s="195"/>
      <c r="EEO49" s="195"/>
      <c r="EEP49" s="195"/>
      <c r="EEQ49" s="195"/>
      <c r="EER49" s="195"/>
      <c r="EES49" s="195"/>
      <c r="EET49" s="195"/>
      <c r="EEU49" s="195"/>
      <c r="EEV49" s="195"/>
      <c r="EEW49" s="195"/>
      <c r="EEX49" s="195"/>
      <c r="EEY49" s="195"/>
      <c r="EEZ49" s="195"/>
      <c r="EFA49" s="195"/>
      <c r="EFB49" s="195"/>
      <c r="EFC49" s="195"/>
      <c r="EFD49" s="195"/>
      <c r="EFE49" s="195"/>
      <c r="EFF49" s="195"/>
      <c r="EFG49" s="195"/>
      <c r="EFH49" s="195"/>
      <c r="EFI49" s="195"/>
      <c r="EFJ49" s="195"/>
      <c r="EFK49" s="195"/>
      <c r="EFL49" s="195"/>
      <c r="EFM49" s="195"/>
      <c r="EFN49" s="195"/>
      <c r="EFO49" s="195"/>
      <c r="EFP49" s="195"/>
      <c r="EFQ49" s="195"/>
      <c r="EFR49" s="195"/>
      <c r="EFS49" s="195"/>
      <c r="EFT49" s="195"/>
      <c r="EFU49" s="195"/>
      <c r="EFV49" s="195"/>
      <c r="EFW49" s="195"/>
      <c r="EFX49" s="195"/>
      <c r="EFY49" s="195"/>
      <c r="EFZ49" s="195"/>
      <c r="EGA49" s="195"/>
      <c r="EGB49" s="195"/>
      <c r="EGC49" s="195"/>
      <c r="EGD49" s="195"/>
      <c r="EGE49" s="195"/>
      <c r="EGF49" s="195"/>
      <c r="EGG49" s="195"/>
      <c r="EGH49" s="195"/>
      <c r="EGI49" s="195"/>
      <c r="EGJ49" s="195"/>
      <c r="EGK49" s="195"/>
      <c r="EGL49" s="195"/>
      <c r="EGM49" s="195"/>
      <c r="EGN49" s="195"/>
      <c r="EGO49" s="195"/>
      <c r="EGP49" s="195"/>
      <c r="EGQ49" s="195"/>
      <c r="EGR49" s="195"/>
      <c r="EGS49" s="195"/>
      <c r="EGT49" s="195"/>
      <c r="EGU49" s="195"/>
      <c r="EGV49" s="195"/>
      <c r="EGW49" s="195"/>
      <c r="EGX49" s="195"/>
      <c r="EGY49" s="195"/>
      <c r="EGZ49" s="195"/>
      <c r="EHA49" s="195"/>
      <c r="EHB49" s="195"/>
      <c r="EHC49" s="195"/>
      <c r="EHD49" s="195"/>
      <c r="EHE49" s="195"/>
      <c r="EHF49" s="195"/>
      <c r="EHG49" s="195"/>
      <c r="EHH49" s="195"/>
      <c r="EHI49" s="195"/>
      <c r="EHJ49" s="195"/>
      <c r="EHK49" s="195"/>
      <c r="EHL49" s="195"/>
      <c r="EHM49" s="195"/>
      <c r="EHN49" s="195"/>
      <c r="EHO49" s="195"/>
      <c r="EHP49" s="195"/>
      <c r="EHQ49" s="195"/>
      <c r="EHR49" s="195"/>
      <c r="EHS49" s="195"/>
      <c r="EHT49" s="195"/>
      <c r="EHU49" s="195"/>
      <c r="EHV49" s="195"/>
      <c r="EHW49" s="195"/>
      <c r="EHX49" s="195"/>
      <c r="EHY49" s="195"/>
      <c r="EHZ49" s="195"/>
      <c r="EIA49" s="195"/>
      <c r="EIB49" s="195"/>
      <c r="EIC49" s="195"/>
      <c r="EID49" s="195"/>
      <c r="EIE49" s="195"/>
      <c r="EIF49" s="195"/>
      <c r="EIG49" s="195"/>
      <c r="EIH49" s="195"/>
      <c r="EII49" s="195"/>
      <c r="EIJ49" s="195"/>
      <c r="EIK49" s="195"/>
      <c r="EIL49" s="195"/>
      <c r="EIM49" s="195"/>
      <c r="EIN49" s="195"/>
      <c r="EIO49" s="195"/>
      <c r="EIP49" s="195"/>
      <c r="EIQ49" s="195"/>
      <c r="EIR49" s="195"/>
      <c r="EIS49" s="195"/>
      <c r="EIT49" s="195"/>
      <c r="EIU49" s="195"/>
      <c r="EIV49" s="195"/>
      <c r="EIW49" s="195"/>
      <c r="EIX49" s="195"/>
      <c r="EIY49" s="195"/>
      <c r="EIZ49" s="195"/>
      <c r="EJA49" s="195"/>
      <c r="EJB49" s="195"/>
      <c r="EJC49" s="195"/>
      <c r="EJD49" s="195"/>
      <c r="EJE49" s="195"/>
      <c r="EJF49" s="195"/>
      <c r="EJG49" s="195"/>
      <c r="EJH49" s="195"/>
      <c r="EJI49" s="195"/>
      <c r="EJJ49" s="195"/>
      <c r="EJK49" s="195"/>
      <c r="EJL49" s="195"/>
      <c r="EJM49" s="195"/>
      <c r="EJN49" s="195"/>
      <c r="EJO49" s="195"/>
      <c r="EJP49" s="195"/>
      <c r="EJQ49" s="195"/>
      <c r="EJR49" s="195"/>
      <c r="EJS49" s="195"/>
      <c r="EJT49" s="195"/>
      <c r="EJU49" s="195"/>
      <c r="EJV49" s="195"/>
      <c r="EJW49" s="195"/>
      <c r="EJX49" s="195"/>
      <c r="EJY49" s="195"/>
      <c r="EJZ49" s="195"/>
      <c r="EKA49" s="195"/>
      <c r="EKB49" s="195"/>
      <c r="EKC49" s="195"/>
      <c r="EKD49" s="195"/>
      <c r="EKE49" s="195"/>
      <c r="EKF49" s="195"/>
      <c r="EKG49" s="195"/>
      <c r="EKH49" s="195"/>
      <c r="EKI49" s="195"/>
      <c r="EKJ49" s="195"/>
      <c r="EKK49" s="195"/>
      <c r="EKL49" s="195"/>
      <c r="EKM49" s="195"/>
      <c r="EKN49" s="195"/>
      <c r="EKO49" s="195"/>
      <c r="EKP49" s="195"/>
      <c r="EKQ49" s="195"/>
      <c r="EKR49" s="195"/>
      <c r="EKS49" s="195"/>
      <c r="EKT49" s="195"/>
      <c r="EKU49" s="195"/>
      <c r="EKV49" s="195"/>
      <c r="EKW49" s="195"/>
      <c r="EKX49" s="195"/>
      <c r="EKY49" s="195"/>
      <c r="EKZ49" s="195"/>
      <c r="ELA49" s="195"/>
      <c r="ELB49" s="195"/>
      <c r="ELC49" s="195"/>
      <c r="ELD49" s="195"/>
      <c r="ELE49" s="195"/>
      <c r="ELF49" s="195"/>
      <c r="ELG49" s="195"/>
      <c r="ELH49" s="195"/>
      <c r="ELI49" s="195"/>
      <c r="ELJ49" s="195"/>
      <c r="ELK49" s="195"/>
      <c r="ELL49" s="195"/>
      <c r="ELM49" s="195"/>
      <c r="ELN49" s="195"/>
      <c r="ELO49" s="195"/>
      <c r="ELP49" s="195"/>
      <c r="ELQ49" s="195"/>
      <c r="ELR49" s="195"/>
      <c r="ELS49" s="195"/>
      <c r="ELT49" s="195"/>
      <c r="ELU49" s="195"/>
      <c r="ELV49" s="195"/>
      <c r="ELW49" s="195"/>
      <c r="ELX49" s="195"/>
      <c r="ELY49" s="195"/>
      <c r="ELZ49" s="195"/>
      <c r="EMA49" s="195"/>
      <c r="EMB49" s="195"/>
      <c r="EMC49" s="195"/>
      <c r="EMD49" s="195"/>
      <c r="EME49" s="195"/>
      <c r="EMF49" s="195"/>
      <c r="EMG49" s="195"/>
      <c r="EMH49" s="195"/>
      <c r="EMI49" s="195"/>
      <c r="EMJ49" s="195"/>
      <c r="EMK49" s="195"/>
      <c r="EML49" s="195"/>
      <c r="EMM49" s="195"/>
      <c r="EMN49" s="195"/>
      <c r="EMO49" s="195"/>
      <c r="EMP49" s="195"/>
      <c r="EMQ49" s="195"/>
      <c r="EMR49" s="195"/>
      <c r="EMS49" s="195"/>
      <c r="EMT49" s="195"/>
      <c r="EMU49" s="195"/>
      <c r="EMV49" s="195"/>
      <c r="EMW49" s="195"/>
      <c r="EMX49" s="195"/>
      <c r="EMY49" s="195"/>
      <c r="EMZ49" s="195"/>
      <c r="ENA49" s="195"/>
      <c r="ENB49" s="195"/>
      <c r="ENC49" s="195"/>
      <c r="END49" s="195"/>
      <c r="ENE49" s="195"/>
      <c r="ENF49" s="195"/>
      <c r="ENG49" s="195"/>
      <c r="ENH49" s="195"/>
      <c r="ENI49" s="195"/>
      <c r="ENJ49" s="195"/>
      <c r="ENK49" s="195"/>
      <c r="ENL49" s="195"/>
      <c r="ENM49" s="195"/>
      <c r="ENN49" s="195"/>
      <c r="ENO49" s="195"/>
      <c r="ENP49" s="195"/>
      <c r="ENQ49" s="195"/>
      <c r="ENR49" s="195"/>
      <c r="ENS49" s="195"/>
      <c r="ENT49" s="195"/>
      <c r="ENU49" s="195"/>
      <c r="ENV49" s="195"/>
      <c r="ENW49" s="195"/>
      <c r="ENX49" s="195"/>
      <c r="ENY49" s="195"/>
      <c r="ENZ49" s="195"/>
      <c r="EOA49" s="195"/>
      <c r="EOB49" s="195"/>
      <c r="EOC49" s="195"/>
      <c r="EOD49" s="195"/>
      <c r="EOE49" s="195"/>
      <c r="EOF49" s="195"/>
      <c r="EOG49" s="195"/>
      <c r="EOH49" s="195"/>
      <c r="EOI49" s="195"/>
      <c r="EOJ49" s="195"/>
      <c r="EOK49" s="195"/>
      <c r="EOL49" s="195"/>
      <c r="EOM49" s="195"/>
      <c r="EON49" s="195"/>
      <c r="EOO49" s="195"/>
      <c r="EOP49" s="195"/>
      <c r="EOQ49" s="195"/>
      <c r="EOR49" s="195"/>
      <c r="EOS49" s="195"/>
      <c r="EOT49" s="195"/>
      <c r="EOU49" s="195"/>
      <c r="EOV49" s="195"/>
      <c r="EOW49" s="195"/>
      <c r="EOX49" s="195"/>
      <c r="EOY49" s="195"/>
      <c r="EOZ49" s="195"/>
      <c r="EPA49" s="195"/>
      <c r="EPB49" s="195"/>
      <c r="EPC49" s="195"/>
      <c r="EPD49" s="195"/>
      <c r="EPE49" s="195"/>
      <c r="EPF49" s="195"/>
      <c r="EPG49" s="195"/>
      <c r="EPH49" s="195"/>
      <c r="EPI49" s="195"/>
      <c r="EPJ49" s="195"/>
      <c r="EPK49" s="195"/>
      <c r="EPL49" s="195"/>
      <c r="EPM49" s="195"/>
      <c r="EPN49" s="195"/>
      <c r="EPO49" s="195"/>
      <c r="EPP49" s="195"/>
      <c r="EPQ49" s="195"/>
      <c r="EPR49" s="195"/>
      <c r="EPS49" s="195"/>
      <c r="EPT49" s="195"/>
      <c r="EPU49" s="195"/>
      <c r="EPV49" s="195"/>
      <c r="EPW49" s="195"/>
      <c r="EPX49" s="195"/>
      <c r="EPY49" s="195"/>
      <c r="EPZ49" s="195"/>
      <c r="EQA49" s="195"/>
      <c r="EQB49" s="195"/>
      <c r="EQC49" s="195"/>
      <c r="EQD49" s="195"/>
      <c r="EQE49" s="195"/>
      <c r="EQF49" s="195"/>
      <c r="EQG49" s="195"/>
      <c r="EQH49" s="195"/>
      <c r="EQI49" s="195"/>
      <c r="EQJ49" s="195"/>
      <c r="EQK49" s="195"/>
      <c r="EQL49" s="195"/>
      <c r="EQM49" s="195"/>
      <c r="EQN49" s="195"/>
      <c r="EQO49" s="195"/>
      <c r="EQP49" s="195"/>
      <c r="EQQ49" s="195"/>
      <c r="EQR49" s="195"/>
      <c r="EQS49" s="195"/>
      <c r="EQT49" s="195"/>
      <c r="EQU49" s="195"/>
      <c r="EQV49" s="195"/>
      <c r="EQW49" s="195"/>
      <c r="EQX49" s="195"/>
      <c r="EQY49" s="195"/>
      <c r="EQZ49" s="195"/>
      <c r="ERA49" s="195"/>
      <c r="ERB49" s="195"/>
      <c r="ERC49" s="195"/>
      <c r="ERD49" s="195"/>
      <c r="ERE49" s="195"/>
      <c r="ERF49" s="195"/>
      <c r="ERG49" s="195"/>
      <c r="ERH49" s="195"/>
      <c r="ERI49" s="195"/>
      <c r="ERJ49" s="195"/>
      <c r="ERK49" s="195"/>
      <c r="ERL49" s="195"/>
      <c r="ERM49" s="195"/>
      <c r="ERN49" s="195"/>
      <c r="ERO49" s="195"/>
      <c r="ERP49" s="195"/>
      <c r="ERQ49" s="195"/>
      <c r="ERR49" s="195"/>
      <c r="ERS49" s="195"/>
      <c r="ERT49" s="195"/>
      <c r="ERU49" s="195"/>
      <c r="ERV49" s="195"/>
      <c r="ERW49" s="195"/>
      <c r="ERX49" s="195"/>
      <c r="ERY49" s="195"/>
      <c r="ERZ49" s="195"/>
      <c r="ESA49" s="195"/>
      <c r="ESB49" s="195"/>
      <c r="ESC49" s="195"/>
      <c r="ESD49" s="195"/>
      <c r="ESE49" s="195"/>
      <c r="ESF49" s="195"/>
      <c r="ESG49" s="195"/>
      <c r="ESH49" s="195"/>
      <c r="ESI49" s="195"/>
      <c r="ESJ49" s="195"/>
      <c r="ESK49" s="195"/>
      <c r="ESL49" s="195"/>
      <c r="ESM49" s="195"/>
      <c r="ESN49" s="195"/>
      <c r="ESO49" s="195"/>
      <c r="ESP49" s="195"/>
      <c r="ESQ49" s="195"/>
      <c r="ESR49" s="195"/>
      <c r="ESS49" s="195"/>
      <c r="EST49" s="195"/>
      <c r="ESU49" s="195"/>
      <c r="ESV49" s="195"/>
      <c r="ESW49" s="195"/>
      <c r="ESX49" s="195"/>
      <c r="ESY49" s="195"/>
      <c r="ESZ49" s="195"/>
      <c r="ETA49" s="195"/>
      <c r="ETB49" s="195"/>
      <c r="ETC49" s="195"/>
      <c r="ETD49" s="195"/>
      <c r="ETE49" s="195"/>
      <c r="ETF49" s="195"/>
      <c r="ETG49" s="195"/>
      <c r="ETH49" s="195"/>
      <c r="ETI49" s="195"/>
      <c r="ETJ49" s="195"/>
      <c r="ETK49" s="195"/>
      <c r="ETL49" s="195"/>
      <c r="ETM49" s="195"/>
      <c r="ETN49" s="195"/>
      <c r="ETO49" s="195"/>
      <c r="ETP49" s="195"/>
      <c r="ETQ49" s="195"/>
      <c r="ETR49" s="195"/>
      <c r="ETS49" s="195"/>
      <c r="ETT49" s="195"/>
      <c r="ETU49" s="195"/>
      <c r="ETV49" s="195"/>
      <c r="ETW49" s="195"/>
      <c r="ETX49" s="195"/>
      <c r="ETY49" s="195"/>
      <c r="ETZ49" s="195"/>
      <c r="EUA49" s="195"/>
      <c r="EUB49" s="195"/>
      <c r="EUC49" s="195"/>
      <c r="EUD49" s="195"/>
      <c r="EUE49" s="195"/>
      <c r="EUF49" s="195"/>
      <c r="EUG49" s="195"/>
      <c r="EUH49" s="195"/>
      <c r="EUI49" s="195"/>
      <c r="EUJ49" s="195"/>
      <c r="EUK49" s="195"/>
      <c r="EUL49" s="195"/>
      <c r="EUM49" s="195"/>
      <c r="EUN49" s="195"/>
      <c r="EUO49" s="195"/>
      <c r="EUP49" s="195"/>
      <c r="EUQ49" s="195"/>
      <c r="EUR49" s="195"/>
      <c r="EUS49" s="195"/>
      <c r="EUT49" s="195"/>
      <c r="EUU49" s="195"/>
      <c r="EUV49" s="195"/>
      <c r="EUW49" s="195"/>
      <c r="EUX49" s="195"/>
      <c r="EUY49" s="195"/>
      <c r="EUZ49" s="195"/>
      <c r="EVA49" s="195"/>
      <c r="EVB49" s="195"/>
      <c r="EVC49" s="195"/>
      <c r="EVD49" s="195"/>
      <c r="EVE49" s="195"/>
      <c r="EVF49" s="195"/>
      <c r="EVG49" s="195"/>
      <c r="EVH49" s="195"/>
      <c r="EVI49" s="195"/>
      <c r="EVJ49" s="195"/>
      <c r="EVK49" s="195"/>
      <c r="EVL49" s="195"/>
      <c r="EVM49" s="195"/>
      <c r="EVN49" s="195"/>
      <c r="EVO49" s="195"/>
      <c r="EVP49" s="195"/>
      <c r="EVQ49" s="195"/>
      <c r="EVR49" s="195"/>
      <c r="EVS49" s="195"/>
      <c r="EVT49" s="195"/>
      <c r="EVU49" s="195"/>
      <c r="EVV49" s="195"/>
      <c r="EVW49" s="195"/>
      <c r="EVX49" s="195"/>
      <c r="EVY49" s="195"/>
      <c r="EVZ49" s="195"/>
      <c r="EWA49" s="195"/>
      <c r="EWB49" s="195"/>
      <c r="EWC49" s="195"/>
      <c r="EWD49" s="195"/>
      <c r="EWE49" s="195"/>
      <c r="EWF49" s="195"/>
      <c r="EWG49" s="195"/>
      <c r="EWH49" s="195"/>
      <c r="EWI49" s="195"/>
      <c r="EWJ49" s="195"/>
      <c r="EWK49" s="195"/>
      <c r="EWL49" s="195"/>
      <c r="EWM49" s="195"/>
      <c r="EWN49" s="195"/>
      <c r="EWO49" s="195"/>
      <c r="EWP49" s="195"/>
      <c r="EWQ49" s="195"/>
      <c r="EWR49" s="195"/>
      <c r="EWS49" s="195"/>
      <c r="EWT49" s="195"/>
      <c r="EWU49" s="195"/>
      <c r="EWV49" s="195"/>
      <c r="EWW49" s="195"/>
      <c r="EWX49" s="195"/>
      <c r="EWY49" s="195"/>
      <c r="EWZ49" s="195"/>
      <c r="EXA49" s="195"/>
      <c r="EXB49" s="195"/>
      <c r="EXC49" s="195"/>
      <c r="EXD49" s="195"/>
      <c r="EXE49" s="195"/>
      <c r="EXF49" s="195"/>
      <c r="EXG49" s="195"/>
      <c r="EXH49" s="195"/>
      <c r="EXI49" s="195"/>
      <c r="EXJ49" s="195"/>
      <c r="EXK49" s="195"/>
      <c r="EXL49" s="195"/>
      <c r="EXM49" s="195"/>
      <c r="EXN49" s="195"/>
      <c r="EXO49" s="195"/>
      <c r="EXP49" s="195"/>
      <c r="EXQ49" s="195"/>
      <c r="EXR49" s="195"/>
      <c r="EXS49" s="195"/>
      <c r="EXT49" s="195"/>
      <c r="EXU49" s="195"/>
      <c r="EXV49" s="195"/>
      <c r="EXW49" s="195"/>
      <c r="EXX49" s="195"/>
      <c r="EXY49" s="195"/>
      <c r="EXZ49" s="195"/>
      <c r="EYA49" s="195"/>
      <c r="EYB49" s="195"/>
      <c r="EYC49" s="195"/>
      <c r="EYD49" s="195"/>
      <c r="EYE49" s="195"/>
      <c r="EYF49" s="195"/>
      <c r="EYG49" s="195"/>
      <c r="EYH49" s="195"/>
      <c r="EYI49" s="195"/>
      <c r="EYJ49" s="195"/>
      <c r="EYK49" s="195"/>
      <c r="EYL49" s="195"/>
      <c r="EYM49" s="195"/>
      <c r="EYN49" s="195"/>
      <c r="EYO49" s="195"/>
      <c r="EYP49" s="195"/>
      <c r="EYQ49" s="195"/>
      <c r="EYR49" s="195"/>
      <c r="EYS49" s="195"/>
      <c r="EYT49" s="195"/>
      <c r="EYU49" s="195"/>
      <c r="EYV49" s="195"/>
      <c r="EYW49" s="195"/>
      <c r="EYX49" s="195"/>
      <c r="EYY49" s="195"/>
      <c r="EYZ49" s="195"/>
      <c r="EZA49" s="195"/>
      <c r="EZB49" s="195"/>
      <c r="EZC49" s="195"/>
      <c r="EZD49" s="195"/>
      <c r="EZE49" s="195"/>
      <c r="EZF49" s="195"/>
      <c r="EZG49" s="195"/>
      <c r="EZH49" s="195"/>
      <c r="EZI49" s="195"/>
      <c r="EZJ49" s="195"/>
      <c r="EZK49" s="195"/>
      <c r="EZL49" s="195"/>
      <c r="EZM49" s="195"/>
      <c r="EZN49" s="195"/>
      <c r="EZO49" s="195"/>
      <c r="EZP49" s="195"/>
      <c r="EZQ49" s="195"/>
      <c r="EZR49" s="195"/>
      <c r="EZS49" s="195"/>
      <c r="EZT49" s="195"/>
      <c r="EZU49" s="195"/>
      <c r="EZV49" s="195"/>
      <c r="EZW49" s="195"/>
      <c r="EZX49" s="195"/>
      <c r="EZY49" s="195"/>
      <c r="EZZ49" s="195"/>
      <c r="FAA49" s="195"/>
      <c r="FAB49" s="195"/>
      <c r="FAC49" s="195"/>
      <c r="FAD49" s="195"/>
      <c r="FAE49" s="195"/>
      <c r="FAF49" s="195"/>
      <c r="FAG49" s="195"/>
      <c r="FAH49" s="195"/>
      <c r="FAI49" s="195"/>
      <c r="FAJ49" s="195"/>
      <c r="FAK49" s="195"/>
      <c r="FAL49" s="195"/>
      <c r="FAM49" s="195"/>
      <c r="FAN49" s="195"/>
      <c r="FAO49" s="195"/>
      <c r="FAP49" s="195"/>
      <c r="FAQ49" s="195"/>
      <c r="FAR49" s="195"/>
      <c r="FAS49" s="195"/>
      <c r="FAT49" s="195"/>
      <c r="FAU49" s="195"/>
      <c r="FAV49" s="195"/>
      <c r="FAW49" s="195"/>
      <c r="FAX49" s="195"/>
      <c r="FAY49" s="195"/>
      <c r="FAZ49" s="195"/>
      <c r="FBA49" s="195"/>
      <c r="FBB49" s="195"/>
      <c r="FBC49" s="195"/>
      <c r="FBD49" s="195"/>
      <c r="FBE49" s="195"/>
      <c r="FBF49" s="195"/>
      <c r="FBG49" s="195"/>
      <c r="FBH49" s="195"/>
      <c r="FBI49" s="195"/>
      <c r="FBJ49" s="195"/>
      <c r="FBK49" s="195"/>
      <c r="FBL49" s="195"/>
      <c r="FBM49" s="195"/>
      <c r="FBN49" s="195"/>
      <c r="FBO49" s="195"/>
      <c r="FBP49" s="195"/>
      <c r="FBQ49" s="195"/>
      <c r="FBR49" s="195"/>
      <c r="FBS49" s="195"/>
      <c r="FBT49" s="195"/>
      <c r="FBU49" s="195"/>
      <c r="FBV49" s="195"/>
      <c r="FBW49" s="195"/>
      <c r="FBX49" s="195"/>
      <c r="FBY49" s="195"/>
      <c r="FBZ49" s="195"/>
      <c r="FCA49" s="195"/>
      <c r="FCB49" s="195"/>
      <c r="FCC49" s="195"/>
      <c r="FCD49" s="195"/>
      <c r="FCE49" s="195"/>
      <c r="FCF49" s="195"/>
      <c r="FCG49" s="195"/>
      <c r="FCH49" s="195"/>
      <c r="FCI49" s="195"/>
      <c r="FCJ49" s="195"/>
      <c r="FCK49" s="195"/>
      <c r="FCL49" s="195"/>
      <c r="FCM49" s="195"/>
      <c r="FCN49" s="195"/>
      <c r="FCO49" s="195"/>
      <c r="FCP49" s="195"/>
      <c r="FCQ49" s="195"/>
      <c r="FCR49" s="195"/>
      <c r="FCS49" s="195"/>
      <c r="FCT49" s="195"/>
      <c r="FCU49" s="195"/>
      <c r="FCV49" s="195"/>
      <c r="FCW49" s="195"/>
      <c r="FCX49" s="195"/>
      <c r="FCY49" s="195"/>
      <c r="FCZ49" s="195"/>
      <c r="FDA49" s="195"/>
      <c r="FDB49" s="195"/>
      <c r="FDC49" s="195"/>
      <c r="FDD49" s="195"/>
      <c r="FDE49" s="195"/>
      <c r="FDF49" s="195"/>
      <c r="FDG49" s="195"/>
      <c r="FDH49" s="195"/>
      <c r="FDI49" s="195"/>
      <c r="FDJ49" s="195"/>
      <c r="FDK49" s="195"/>
      <c r="FDL49" s="195"/>
      <c r="FDM49" s="195"/>
      <c r="FDN49" s="195"/>
      <c r="FDO49" s="195"/>
      <c r="FDP49" s="195"/>
      <c r="FDQ49" s="195"/>
      <c r="FDR49" s="195"/>
      <c r="FDS49" s="195"/>
      <c r="FDT49" s="195"/>
      <c r="FDU49" s="195"/>
      <c r="FDV49" s="195"/>
      <c r="FDW49" s="195"/>
      <c r="FDX49" s="195"/>
      <c r="FDY49" s="195"/>
      <c r="FDZ49" s="195"/>
      <c r="FEA49" s="195"/>
      <c r="FEB49" s="195"/>
      <c r="FEC49" s="195"/>
      <c r="FED49" s="195"/>
      <c r="FEE49" s="195"/>
      <c r="FEF49" s="195"/>
      <c r="FEG49" s="195"/>
      <c r="FEH49" s="195"/>
      <c r="FEI49" s="195"/>
      <c r="FEJ49" s="195"/>
      <c r="FEK49" s="195"/>
      <c r="FEL49" s="195"/>
      <c r="FEM49" s="195"/>
      <c r="FEN49" s="195"/>
      <c r="FEO49" s="195"/>
      <c r="FEP49" s="195"/>
      <c r="FEQ49" s="195"/>
      <c r="FER49" s="195"/>
      <c r="FES49" s="195"/>
      <c r="FET49" s="195"/>
      <c r="FEU49" s="195"/>
      <c r="FEV49" s="195"/>
      <c r="FEW49" s="195"/>
      <c r="FEX49" s="195"/>
      <c r="FEY49" s="195"/>
      <c r="FEZ49" s="195"/>
      <c r="FFA49" s="195"/>
      <c r="FFB49" s="195"/>
      <c r="FFC49" s="195"/>
      <c r="FFD49" s="195"/>
      <c r="FFE49" s="195"/>
      <c r="FFF49" s="195"/>
      <c r="FFG49" s="195"/>
      <c r="FFH49" s="195"/>
      <c r="FFI49" s="195"/>
      <c r="FFJ49" s="195"/>
      <c r="FFK49" s="195"/>
      <c r="FFL49" s="195"/>
      <c r="FFM49" s="195"/>
      <c r="FFN49" s="195"/>
      <c r="FFO49" s="195"/>
      <c r="FFP49" s="195"/>
      <c r="FFQ49" s="195"/>
      <c r="FFR49" s="195"/>
      <c r="FFS49" s="195"/>
      <c r="FFT49" s="195"/>
      <c r="FFU49" s="195"/>
      <c r="FFV49" s="195"/>
      <c r="FFW49" s="195"/>
      <c r="FFX49" s="195"/>
      <c r="FFY49" s="195"/>
      <c r="FFZ49" s="195"/>
      <c r="FGA49" s="195"/>
      <c r="FGB49" s="195"/>
      <c r="FGC49" s="195"/>
      <c r="FGD49" s="195"/>
      <c r="FGE49" s="195"/>
      <c r="FGF49" s="195"/>
      <c r="FGG49" s="195"/>
      <c r="FGH49" s="195"/>
      <c r="FGI49" s="195"/>
      <c r="FGJ49" s="195"/>
      <c r="FGK49" s="195"/>
      <c r="FGL49" s="195"/>
      <c r="FGM49" s="195"/>
      <c r="FGN49" s="195"/>
      <c r="FGO49" s="195"/>
      <c r="FGP49" s="195"/>
      <c r="FGQ49" s="195"/>
      <c r="FGR49" s="195"/>
      <c r="FGS49" s="195"/>
      <c r="FGT49" s="195"/>
      <c r="FGU49" s="195"/>
      <c r="FGV49" s="195"/>
      <c r="FGW49" s="195"/>
      <c r="FGX49" s="195"/>
      <c r="FGY49" s="195"/>
      <c r="FGZ49" s="195"/>
      <c r="FHA49" s="195"/>
      <c r="FHB49" s="195"/>
      <c r="FHC49" s="195"/>
      <c r="FHD49" s="195"/>
      <c r="FHE49" s="195"/>
      <c r="FHF49" s="195"/>
      <c r="FHG49" s="195"/>
      <c r="FHH49" s="195"/>
      <c r="FHI49" s="195"/>
      <c r="FHJ49" s="195"/>
      <c r="FHK49" s="195"/>
      <c r="FHL49" s="195"/>
      <c r="FHM49" s="195"/>
      <c r="FHN49" s="195"/>
      <c r="FHO49" s="195"/>
      <c r="FHP49" s="195"/>
      <c r="FHQ49" s="195"/>
      <c r="FHR49" s="195"/>
      <c r="FHS49" s="195"/>
      <c r="FHT49" s="195"/>
      <c r="FHU49" s="195"/>
      <c r="FHV49" s="195"/>
      <c r="FHW49" s="195"/>
      <c r="FHX49" s="195"/>
      <c r="FHY49" s="195"/>
      <c r="FHZ49" s="195"/>
      <c r="FIA49" s="195"/>
      <c r="FIB49" s="195"/>
      <c r="FIC49" s="195"/>
      <c r="FID49" s="195"/>
      <c r="FIE49" s="195"/>
      <c r="FIF49" s="195"/>
      <c r="FIG49" s="195"/>
      <c r="FIH49" s="195"/>
      <c r="FII49" s="195"/>
      <c r="FIJ49" s="195"/>
      <c r="FIK49" s="195"/>
      <c r="FIL49" s="195"/>
      <c r="FIM49" s="195"/>
      <c r="FIN49" s="195"/>
      <c r="FIO49" s="195"/>
      <c r="FIP49" s="195"/>
      <c r="FIQ49" s="195"/>
      <c r="FIR49" s="195"/>
      <c r="FIS49" s="195"/>
      <c r="FIT49" s="195"/>
      <c r="FIU49" s="195"/>
      <c r="FIV49" s="195"/>
      <c r="FIW49" s="195"/>
      <c r="FIX49" s="195"/>
      <c r="FIY49" s="195"/>
      <c r="FIZ49" s="195"/>
      <c r="FJA49" s="195"/>
      <c r="FJB49" s="195"/>
      <c r="FJC49" s="195"/>
      <c r="FJD49" s="195"/>
      <c r="FJE49" s="195"/>
      <c r="FJF49" s="195"/>
      <c r="FJG49" s="195"/>
      <c r="FJH49" s="195"/>
      <c r="FJI49" s="195"/>
      <c r="FJJ49" s="195"/>
      <c r="FJK49" s="195"/>
      <c r="FJL49" s="195"/>
      <c r="FJM49" s="195"/>
      <c r="FJN49" s="195"/>
      <c r="FJO49" s="195"/>
      <c r="FJP49" s="195"/>
      <c r="FJQ49" s="195"/>
      <c r="FJR49" s="195"/>
      <c r="FJS49" s="195"/>
      <c r="FJT49" s="195"/>
      <c r="FJU49" s="195"/>
      <c r="FJV49" s="195"/>
      <c r="FJW49" s="195"/>
      <c r="FJX49" s="195"/>
      <c r="FJY49" s="195"/>
      <c r="FJZ49" s="195"/>
      <c r="FKA49" s="195"/>
      <c r="FKB49" s="195"/>
      <c r="FKC49" s="195"/>
      <c r="FKD49" s="195"/>
      <c r="FKE49" s="195"/>
      <c r="FKF49" s="195"/>
      <c r="FKG49" s="195"/>
      <c r="FKH49" s="195"/>
      <c r="FKI49" s="195"/>
      <c r="FKJ49" s="195"/>
      <c r="FKK49" s="195"/>
      <c r="FKL49" s="195"/>
      <c r="FKM49" s="195"/>
      <c r="FKN49" s="195"/>
      <c r="FKO49" s="195"/>
      <c r="FKP49" s="195"/>
      <c r="FKQ49" s="195"/>
      <c r="FKR49" s="195"/>
      <c r="FKS49" s="195"/>
      <c r="FKT49" s="195"/>
      <c r="FKU49" s="195"/>
      <c r="FKV49" s="195"/>
      <c r="FKW49" s="195"/>
      <c r="FKX49" s="195"/>
      <c r="FKY49" s="195"/>
      <c r="FKZ49" s="195"/>
      <c r="FLA49" s="195"/>
      <c r="FLB49" s="195"/>
      <c r="FLC49" s="195"/>
      <c r="FLD49" s="195"/>
      <c r="FLE49" s="195"/>
      <c r="FLF49" s="195"/>
      <c r="FLG49" s="195"/>
      <c r="FLH49" s="195"/>
      <c r="FLI49" s="195"/>
      <c r="FLJ49" s="195"/>
      <c r="FLK49" s="195"/>
      <c r="FLL49" s="195"/>
      <c r="FLM49" s="195"/>
      <c r="FLN49" s="195"/>
      <c r="FLO49" s="195"/>
      <c r="FLP49" s="195"/>
      <c r="FLQ49" s="195"/>
      <c r="FLR49" s="195"/>
      <c r="FLS49" s="195"/>
      <c r="FLT49" s="195"/>
      <c r="FLU49" s="195"/>
      <c r="FLV49" s="195"/>
      <c r="FLW49" s="195"/>
      <c r="FLX49" s="195"/>
      <c r="FLY49" s="195"/>
      <c r="FLZ49" s="195"/>
      <c r="FMA49" s="195"/>
      <c r="FMB49" s="195"/>
      <c r="FMC49" s="195"/>
      <c r="FMD49" s="195"/>
      <c r="FME49" s="195"/>
      <c r="FMF49" s="195"/>
      <c r="FMG49" s="195"/>
      <c r="FMH49" s="195"/>
      <c r="FMI49" s="195"/>
      <c r="FMJ49" s="195"/>
      <c r="FMK49" s="195"/>
      <c r="FML49" s="195"/>
      <c r="FMM49" s="195"/>
      <c r="FMN49" s="195"/>
      <c r="FMO49" s="195"/>
      <c r="FMP49" s="195"/>
      <c r="FMQ49" s="195"/>
      <c r="FMR49" s="195"/>
      <c r="FMS49" s="195"/>
      <c r="FMT49" s="195"/>
      <c r="FMU49" s="195"/>
      <c r="FMV49" s="195"/>
      <c r="FMW49" s="195"/>
      <c r="FMX49" s="195"/>
      <c r="FMY49" s="195"/>
      <c r="FMZ49" s="195"/>
      <c r="FNA49" s="195"/>
      <c r="FNB49" s="195"/>
      <c r="FNC49" s="195"/>
      <c r="FND49" s="195"/>
      <c r="FNE49" s="195"/>
      <c r="FNF49" s="195"/>
      <c r="FNG49" s="195"/>
      <c r="FNH49" s="195"/>
      <c r="FNI49" s="195"/>
      <c r="FNJ49" s="195"/>
      <c r="FNK49" s="195"/>
      <c r="FNL49" s="195"/>
      <c r="FNM49" s="195"/>
      <c r="FNN49" s="195"/>
      <c r="FNO49" s="195"/>
      <c r="FNP49" s="195"/>
      <c r="FNQ49" s="195"/>
      <c r="FNR49" s="195"/>
      <c r="FNS49" s="195"/>
      <c r="FNT49" s="195"/>
      <c r="FNU49" s="195"/>
      <c r="FNV49" s="195"/>
      <c r="FNW49" s="195"/>
      <c r="FNX49" s="195"/>
      <c r="FNY49" s="195"/>
      <c r="FNZ49" s="195"/>
      <c r="FOA49" s="195"/>
      <c r="FOB49" s="195"/>
      <c r="FOC49" s="195"/>
      <c r="FOD49" s="195"/>
      <c r="FOE49" s="195"/>
      <c r="FOF49" s="195"/>
      <c r="FOG49" s="195"/>
      <c r="FOH49" s="195"/>
      <c r="FOI49" s="195"/>
      <c r="FOJ49" s="195"/>
      <c r="FOK49" s="195"/>
      <c r="FOL49" s="195"/>
      <c r="FOM49" s="195"/>
      <c r="FON49" s="195"/>
      <c r="FOO49" s="195"/>
      <c r="FOP49" s="195"/>
      <c r="FOQ49" s="195"/>
      <c r="FOR49" s="195"/>
      <c r="FOS49" s="195"/>
      <c r="FOT49" s="195"/>
      <c r="FOU49" s="195"/>
      <c r="FOV49" s="195"/>
      <c r="FOW49" s="195"/>
      <c r="FOX49" s="195"/>
      <c r="FOY49" s="195"/>
      <c r="FOZ49" s="195"/>
      <c r="FPA49" s="195"/>
      <c r="FPB49" s="195"/>
      <c r="FPC49" s="195"/>
      <c r="FPD49" s="195"/>
      <c r="FPE49" s="195"/>
      <c r="FPF49" s="195"/>
      <c r="FPG49" s="195"/>
      <c r="FPH49" s="195"/>
      <c r="FPI49" s="195"/>
      <c r="FPJ49" s="195"/>
      <c r="FPK49" s="195"/>
      <c r="FPL49" s="195"/>
      <c r="FPM49" s="195"/>
      <c r="FPN49" s="195"/>
      <c r="FPO49" s="195"/>
      <c r="FPP49" s="195"/>
      <c r="FPQ49" s="195"/>
      <c r="FPR49" s="195"/>
      <c r="FPS49" s="195"/>
      <c r="FPT49" s="195"/>
      <c r="FPU49" s="195"/>
      <c r="FPV49" s="195"/>
      <c r="FPW49" s="195"/>
      <c r="FPX49" s="195"/>
      <c r="FPY49" s="195"/>
      <c r="FPZ49" s="195"/>
      <c r="FQA49" s="195"/>
      <c r="FQB49" s="195"/>
      <c r="FQC49" s="195"/>
      <c r="FQD49" s="195"/>
      <c r="FQE49" s="195"/>
      <c r="FQF49" s="195"/>
      <c r="FQG49" s="195"/>
      <c r="FQH49" s="195"/>
      <c r="FQI49" s="195"/>
      <c r="FQJ49" s="195"/>
      <c r="FQK49" s="195"/>
      <c r="FQL49" s="195"/>
      <c r="FQM49" s="195"/>
      <c r="FQN49" s="195"/>
      <c r="FQO49" s="195"/>
      <c r="FQP49" s="195"/>
      <c r="FQQ49" s="195"/>
      <c r="FQR49" s="195"/>
      <c r="FQS49" s="195"/>
      <c r="FQT49" s="195"/>
      <c r="FQU49" s="195"/>
      <c r="FQV49" s="195"/>
      <c r="FQW49" s="195"/>
      <c r="FQX49" s="195"/>
      <c r="FQY49" s="195"/>
      <c r="FQZ49" s="195"/>
      <c r="FRA49" s="195"/>
      <c r="FRB49" s="195"/>
      <c r="FRC49" s="195"/>
      <c r="FRD49" s="195"/>
      <c r="FRE49" s="195"/>
      <c r="FRF49" s="195"/>
      <c r="FRG49" s="195"/>
      <c r="FRH49" s="195"/>
      <c r="FRI49" s="195"/>
      <c r="FRJ49" s="195"/>
      <c r="FRK49" s="195"/>
      <c r="FRL49" s="195"/>
      <c r="FRM49" s="195"/>
      <c r="FRN49" s="195"/>
      <c r="FRO49" s="195"/>
      <c r="FRP49" s="195"/>
      <c r="FRQ49" s="195"/>
      <c r="FRR49" s="195"/>
      <c r="FRS49" s="195"/>
      <c r="FRT49" s="195"/>
      <c r="FRU49" s="195"/>
      <c r="FRV49" s="195"/>
      <c r="FRW49" s="195"/>
      <c r="FRX49" s="195"/>
      <c r="FRY49" s="195"/>
      <c r="FRZ49" s="195"/>
      <c r="FSA49" s="195"/>
      <c r="FSB49" s="195"/>
      <c r="FSC49" s="195"/>
      <c r="FSD49" s="195"/>
      <c r="FSE49" s="195"/>
      <c r="FSF49" s="195"/>
      <c r="FSG49" s="195"/>
      <c r="FSH49" s="195"/>
      <c r="FSI49" s="195"/>
      <c r="FSJ49" s="195"/>
      <c r="FSK49" s="195"/>
      <c r="FSL49" s="195"/>
      <c r="FSM49" s="195"/>
      <c r="FSN49" s="195"/>
      <c r="FSO49" s="195"/>
      <c r="FSP49" s="195"/>
      <c r="FSQ49" s="195"/>
      <c r="FSR49" s="195"/>
      <c r="FSS49" s="195"/>
      <c r="FST49" s="195"/>
      <c r="FSU49" s="195"/>
      <c r="FSV49" s="195"/>
      <c r="FSW49" s="195"/>
      <c r="FSX49" s="195"/>
      <c r="FSY49" s="195"/>
      <c r="FSZ49" s="195"/>
      <c r="FTA49" s="195"/>
      <c r="FTB49" s="195"/>
      <c r="FTC49" s="195"/>
      <c r="FTD49" s="195"/>
      <c r="FTE49" s="195"/>
      <c r="FTF49" s="195"/>
      <c r="FTG49" s="195"/>
      <c r="FTH49" s="195"/>
      <c r="FTI49" s="195"/>
      <c r="FTJ49" s="195"/>
      <c r="FTK49" s="195"/>
      <c r="FTL49" s="195"/>
      <c r="FTM49" s="195"/>
      <c r="FTN49" s="195"/>
      <c r="FTO49" s="195"/>
      <c r="FTP49" s="195"/>
      <c r="FTQ49" s="195"/>
      <c r="FTR49" s="195"/>
      <c r="FTS49" s="195"/>
      <c r="FTT49" s="195"/>
      <c r="FTU49" s="195"/>
      <c r="FTV49" s="195"/>
      <c r="FTW49" s="195"/>
      <c r="FTX49" s="195"/>
      <c r="FTY49" s="195"/>
      <c r="FTZ49" s="195"/>
      <c r="FUA49" s="195"/>
      <c r="FUB49" s="195"/>
      <c r="FUC49" s="195"/>
      <c r="FUD49" s="195"/>
      <c r="FUE49" s="195"/>
      <c r="FUF49" s="195"/>
      <c r="FUG49" s="195"/>
      <c r="FUH49" s="195"/>
      <c r="FUI49" s="195"/>
      <c r="FUJ49" s="195"/>
      <c r="FUK49" s="195"/>
      <c r="FUL49" s="195"/>
      <c r="FUM49" s="195"/>
      <c r="FUN49" s="195"/>
      <c r="FUO49" s="195"/>
      <c r="FUP49" s="195"/>
      <c r="FUQ49" s="195"/>
      <c r="FUR49" s="195"/>
      <c r="FUS49" s="195"/>
      <c r="FUT49" s="195"/>
      <c r="FUU49" s="195"/>
      <c r="FUV49" s="195"/>
      <c r="FUW49" s="195"/>
      <c r="FUX49" s="195"/>
      <c r="FUY49" s="195"/>
      <c r="FUZ49" s="195"/>
      <c r="FVA49" s="195"/>
      <c r="FVB49" s="195"/>
      <c r="FVC49" s="195"/>
      <c r="FVD49" s="195"/>
      <c r="FVE49" s="195"/>
      <c r="FVF49" s="195"/>
      <c r="FVG49" s="195"/>
      <c r="FVH49" s="195"/>
      <c r="FVI49" s="195"/>
      <c r="FVJ49" s="195"/>
      <c r="FVK49" s="195"/>
      <c r="FVL49" s="195"/>
      <c r="FVM49" s="195"/>
      <c r="FVN49" s="195"/>
      <c r="FVO49" s="195"/>
      <c r="FVP49" s="195"/>
      <c r="FVQ49" s="195"/>
      <c r="FVR49" s="195"/>
      <c r="FVS49" s="195"/>
      <c r="FVT49" s="195"/>
      <c r="FVU49" s="195"/>
      <c r="FVV49" s="195"/>
      <c r="FVW49" s="195"/>
      <c r="FVX49" s="195"/>
      <c r="FVY49" s="195"/>
      <c r="FVZ49" s="195"/>
      <c r="FWA49" s="195"/>
      <c r="FWB49" s="195"/>
      <c r="FWC49" s="195"/>
      <c r="FWD49" s="195"/>
      <c r="FWE49" s="195"/>
      <c r="FWF49" s="195"/>
      <c r="FWG49" s="195"/>
      <c r="FWH49" s="195"/>
      <c r="FWI49" s="195"/>
      <c r="FWJ49" s="195"/>
      <c r="FWK49" s="195"/>
      <c r="FWL49" s="195"/>
      <c r="FWM49" s="195"/>
      <c r="FWN49" s="195"/>
      <c r="FWO49" s="195"/>
      <c r="FWP49" s="195"/>
      <c r="FWQ49" s="195"/>
      <c r="FWR49" s="195"/>
      <c r="FWS49" s="195"/>
      <c r="FWT49" s="195"/>
      <c r="FWU49" s="195"/>
      <c r="FWV49" s="195"/>
      <c r="FWW49" s="195"/>
      <c r="FWX49" s="195"/>
      <c r="FWY49" s="195"/>
      <c r="FWZ49" s="195"/>
      <c r="FXA49" s="195"/>
      <c r="FXB49" s="195"/>
      <c r="FXC49" s="195"/>
      <c r="FXD49" s="195"/>
      <c r="FXE49" s="195"/>
      <c r="FXF49" s="195"/>
      <c r="FXG49" s="195"/>
      <c r="FXH49" s="195"/>
      <c r="FXI49" s="195"/>
      <c r="FXJ49" s="195"/>
      <c r="FXK49" s="195"/>
      <c r="FXL49" s="195"/>
      <c r="FXM49" s="195"/>
      <c r="FXN49" s="195"/>
      <c r="FXO49" s="195"/>
      <c r="FXP49" s="195"/>
      <c r="FXQ49" s="195"/>
      <c r="FXR49" s="195"/>
      <c r="FXS49" s="195"/>
      <c r="FXT49" s="195"/>
      <c r="FXU49" s="195"/>
      <c r="FXV49" s="195"/>
      <c r="FXW49" s="195"/>
      <c r="FXX49" s="195"/>
      <c r="FXY49" s="195"/>
      <c r="FXZ49" s="195"/>
      <c r="FYA49" s="195"/>
      <c r="FYB49" s="195"/>
      <c r="FYC49" s="195"/>
      <c r="FYD49" s="195"/>
      <c r="FYE49" s="195"/>
      <c r="FYF49" s="195"/>
      <c r="FYG49" s="195"/>
      <c r="FYH49" s="195"/>
      <c r="FYI49" s="195"/>
      <c r="FYJ49" s="195"/>
      <c r="FYK49" s="195"/>
      <c r="FYL49" s="195"/>
      <c r="FYM49" s="195"/>
      <c r="FYN49" s="195"/>
      <c r="FYO49" s="195"/>
      <c r="FYP49" s="195"/>
      <c r="FYQ49" s="195"/>
      <c r="FYR49" s="195"/>
      <c r="FYS49" s="195"/>
      <c r="FYT49" s="195"/>
      <c r="FYU49" s="195"/>
      <c r="FYV49" s="195"/>
      <c r="FYW49" s="195"/>
      <c r="FYX49" s="195"/>
      <c r="FYY49" s="195"/>
      <c r="FYZ49" s="195"/>
      <c r="FZA49" s="195"/>
      <c r="FZB49" s="195"/>
      <c r="FZC49" s="195"/>
      <c r="FZD49" s="195"/>
      <c r="FZE49" s="195"/>
      <c r="FZF49" s="195"/>
      <c r="FZG49" s="195"/>
      <c r="FZH49" s="195"/>
      <c r="FZI49" s="195"/>
      <c r="FZJ49" s="195"/>
      <c r="FZK49" s="195"/>
      <c r="FZL49" s="195"/>
      <c r="FZM49" s="195"/>
      <c r="FZN49" s="195"/>
      <c r="FZO49" s="195"/>
      <c r="FZP49" s="195"/>
      <c r="FZQ49" s="195"/>
      <c r="FZR49" s="195"/>
      <c r="FZS49" s="195"/>
      <c r="FZT49" s="195"/>
      <c r="FZU49" s="195"/>
      <c r="FZV49" s="195"/>
      <c r="FZW49" s="195"/>
      <c r="FZX49" s="195"/>
      <c r="FZY49" s="195"/>
      <c r="FZZ49" s="195"/>
      <c r="GAA49" s="195"/>
      <c r="GAB49" s="195"/>
      <c r="GAC49" s="195"/>
      <c r="GAD49" s="195"/>
      <c r="GAE49" s="195"/>
      <c r="GAF49" s="195"/>
      <c r="GAG49" s="195"/>
      <c r="GAH49" s="195"/>
      <c r="GAI49" s="195"/>
      <c r="GAJ49" s="195"/>
      <c r="GAK49" s="195"/>
      <c r="GAL49" s="195"/>
      <c r="GAM49" s="195"/>
      <c r="GAN49" s="195"/>
      <c r="GAO49" s="195"/>
      <c r="GAP49" s="195"/>
      <c r="GAQ49" s="195"/>
      <c r="GAR49" s="195"/>
      <c r="GAS49" s="195"/>
      <c r="GAT49" s="195"/>
      <c r="GAU49" s="195"/>
      <c r="GAV49" s="195"/>
      <c r="GAW49" s="195"/>
      <c r="GAX49" s="195"/>
      <c r="GAY49" s="195"/>
      <c r="GAZ49" s="195"/>
      <c r="GBA49" s="195"/>
      <c r="GBB49" s="195"/>
      <c r="GBC49" s="195"/>
      <c r="GBD49" s="195"/>
      <c r="GBE49" s="195"/>
      <c r="GBF49" s="195"/>
      <c r="GBG49" s="195"/>
      <c r="GBH49" s="195"/>
      <c r="GBI49" s="195"/>
      <c r="GBJ49" s="195"/>
      <c r="GBK49" s="195"/>
      <c r="GBL49" s="195"/>
      <c r="GBM49" s="195"/>
      <c r="GBN49" s="195"/>
      <c r="GBO49" s="195"/>
      <c r="GBP49" s="195"/>
      <c r="GBQ49" s="195"/>
      <c r="GBR49" s="195"/>
      <c r="GBS49" s="195"/>
      <c r="GBT49" s="195"/>
      <c r="GBU49" s="195"/>
      <c r="GBV49" s="195"/>
      <c r="GBW49" s="195"/>
      <c r="GBX49" s="195"/>
      <c r="GBY49" s="195"/>
      <c r="GBZ49" s="195"/>
      <c r="GCA49" s="195"/>
      <c r="GCB49" s="195"/>
      <c r="GCC49" s="195"/>
      <c r="GCD49" s="195"/>
      <c r="GCE49" s="195"/>
      <c r="GCF49" s="195"/>
      <c r="GCG49" s="195"/>
      <c r="GCH49" s="195"/>
      <c r="GCI49" s="195"/>
      <c r="GCJ49" s="195"/>
      <c r="GCK49" s="195"/>
      <c r="GCL49" s="195"/>
      <c r="GCM49" s="195"/>
      <c r="GCN49" s="195"/>
      <c r="GCO49" s="195"/>
      <c r="GCP49" s="195"/>
      <c r="GCQ49" s="195"/>
      <c r="GCR49" s="195"/>
      <c r="GCS49" s="195"/>
      <c r="GCT49" s="195"/>
      <c r="GCU49" s="195"/>
      <c r="GCV49" s="195"/>
      <c r="GCW49" s="195"/>
      <c r="GCX49" s="195"/>
      <c r="GCY49" s="195"/>
      <c r="GCZ49" s="195"/>
      <c r="GDA49" s="195"/>
      <c r="GDB49" s="195"/>
      <c r="GDC49" s="195"/>
      <c r="GDD49" s="195"/>
      <c r="GDE49" s="195"/>
      <c r="GDF49" s="195"/>
      <c r="GDG49" s="195"/>
      <c r="GDH49" s="195"/>
      <c r="GDI49" s="195"/>
      <c r="GDJ49" s="195"/>
      <c r="GDK49" s="195"/>
      <c r="GDL49" s="195"/>
      <c r="GDM49" s="195"/>
      <c r="GDN49" s="195"/>
      <c r="GDO49" s="195"/>
      <c r="GDP49" s="195"/>
      <c r="GDQ49" s="195"/>
      <c r="GDR49" s="195"/>
      <c r="GDS49" s="195"/>
      <c r="GDT49" s="195"/>
      <c r="GDU49" s="195"/>
      <c r="GDV49" s="195"/>
      <c r="GDW49" s="195"/>
      <c r="GDX49" s="195"/>
      <c r="GDY49" s="195"/>
      <c r="GDZ49" s="195"/>
      <c r="GEA49" s="195"/>
      <c r="GEB49" s="195"/>
      <c r="GEC49" s="195"/>
      <c r="GED49" s="195"/>
      <c r="GEE49" s="195"/>
      <c r="GEF49" s="195"/>
      <c r="GEG49" s="195"/>
      <c r="GEH49" s="195"/>
      <c r="GEI49" s="195"/>
      <c r="GEJ49" s="195"/>
      <c r="GEK49" s="195"/>
      <c r="GEL49" s="195"/>
      <c r="GEM49" s="195"/>
      <c r="GEN49" s="195"/>
      <c r="GEO49" s="195"/>
      <c r="GEP49" s="195"/>
      <c r="GEQ49" s="195"/>
      <c r="GER49" s="195"/>
      <c r="GES49" s="195"/>
      <c r="GET49" s="195"/>
      <c r="GEU49" s="195"/>
      <c r="GEV49" s="195"/>
      <c r="GEW49" s="195"/>
      <c r="GEX49" s="195"/>
      <c r="GEY49" s="195"/>
      <c r="GEZ49" s="195"/>
      <c r="GFA49" s="195"/>
      <c r="GFB49" s="195"/>
      <c r="GFC49" s="195"/>
      <c r="GFD49" s="195"/>
      <c r="GFE49" s="195"/>
      <c r="GFF49" s="195"/>
      <c r="GFG49" s="195"/>
      <c r="GFH49" s="195"/>
      <c r="GFI49" s="195"/>
      <c r="GFJ49" s="195"/>
      <c r="GFK49" s="195"/>
      <c r="GFL49" s="195"/>
      <c r="GFM49" s="195"/>
      <c r="GFN49" s="195"/>
      <c r="GFO49" s="195"/>
      <c r="GFP49" s="195"/>
      <c r="GFQ49" s="195"/>
      <c r="GFR49" s="195"/>
      <c r="GFS49" s="195"/>
      <c r="GFT49" s="195"/>
      <c r="GFU49" s="195"/>
      <c r="GFV49" s="195"/>
      <c r="GFW49" s="195"/>
      <c r="GFX49" s="195"/>
      <c r="GFY49" s="195"/>
      <c r="GFZ49" s="195"/>
      <c r="GGA49" s="195"/>
      <c r="GGB49" s="195"/>
      <c r="GGC49" s="195"/>
      <c r="GGD49" s="195"/>
      <c r="GGE49" s="195"/>
      <c r="GGF49" s="195"/>
      <c r="GGG49" s="195"/>
      <c r="GGH49" s="195"/>
      <c r="GGI49" s="195"/>
      <c r="GGJ49" s="195"/>
      <c r="GGK49" s="195"/>
      <c r="GGL49" s="195"/>
      <c r="GGM49" s="195"/>
      <c r="GGN49" s="195"/>
      <c r="GGO49" s="195"/>
      <c r="GGP49" s="195"/>
      <c r="GGQ49" s="195"/>
      <c r="GGR49" s="195"/>
      <c r="GGS49" s="195"/>
      <c r="GGT49" s="195"/>
      <c r="GGU49" s="195"/>
      <c r="GGV49" s="195"/>
      <c r="GGW49" s="195"/>
      <c r="GGX49" s="195"/>
      <c r="GGY49" s="195"/>
      <c r="GGZ49" s="195"/>
      <c r="GHA49" s="195"/>
      <c r="GHB49" s="195"/>
      <c r="GHC49" s="195"/>
      <c r="GHD49" s="195"/>
      <c r="GHE49" s="195"/>
      <c r="GHF49" s="195"/>
      <c r="GHG49" s="195"/>
      <c r="GHH49" s="195"/>
      <c r="GHI49" s="195"/>
      <c r="GHJ49" s="195"/>
      <c r="GHK49" s="195"/>
      <c r="GHL49" s="195"/>
      <c r="GHM49" s="195"/>
      <c r="GHN49" s="195"/>
      <c r="GHO49" s="195"/>
      <c r="GHP49" s="195"/>
      <c r="GHQ49" s="195"/>
      <c r="GHR49" s="195"/>
      <c r="GHS49" s="195"/>
      <c r="GHT49" s="195"/>
      <c r="GHU49" s="195"/>
      <c r="GHV49" s="195"/>
      <c r="GHW49" s="195"/>
      <c r="GHX49" s="195"/>
      <c r="GHY49" s="195"/>
      <c r="GHZ49" s="195"/>
      <c r="GIA49" s="195"/>
      <c r="GIB49" s="195"/>
      <c r="GIC49" s="195"/>
      <c r="GID49" s="195"/>
      <c r="GIE49" s="195"/>
      <c r="GIF49" s="195"/>
      <c r="GIG49" s="195"/>
      <c r="GIH49" s="195"/>
      <c r="GII49" s="195"/>
      <c r="GIJ49" s="195"/>
      <c r="GIK49" s="195"/>
      <c r="GIL49" s="195"/>
      <c r="GIM49" s="195"/>
      <c r="GIN49" s="195"/>
      <c r="GIO49" s="195"/>
      <c r="GIP49" s="195"/>
      <c r="GIQ49" s="195"/>
      <c r="GIR49" s="195"/>
      <c r="GIS49" s="195"/>
      <c r="GIT49" s="195"/>
      <c r="GIU49" s="195"/>
      <c r="GIV49" s="195"/>
      <c r="GIW49" s="195"/>
      <c r="GIX49" s="195"/>
      <c r="GIY49" s="195"/>
      <c r="GIZ49" s="195"/>
      <c r="GJA49" s="195"/>
      <c r="GJB49" s="195"/>
      <c r="GJC49" s="195"/>
      <c r="GJD49" s="195"/>
      <c r="GJE49" s="195"/>
      <c r="GJF49" s="195"/>
      <c r="GJG49" s="195"/>
      <c r="GJH49" s="195"/>
      <c r="GJI49" s="195"/>
      <c r="GJJ49" s="195"/>
      <c r="GJK49" s="195"/>
      <c r="GJL49" s="195"/>
      <c r="GJM49" s="195"/>
      <c r="GJN49" s="195"/>
      <c r="GJO49" s="195"/>
      <c r="GJP49" s="195"/>
      <c r="GJQ49" s="195"/>
      <c r="GJR49" s="195"/>
      <c r="GJS49" s="195"/>
      <c r="GJT49" s="195"/>
      <c r="GJU49" s="195"/>
      <c r="GJV49" s="195"/>
      <c r="GJW49" s="195"/>
      <c r="GJX49" s="195"/>
      <c r="GJY49" s="195"/>
      <c r="GJZ49" s="195"/>
      <c r="GKA49" s="195"/>
      <c r="GKB49" s="195"/>
      <c r="GKC49" s="195"/>
      <c r="GKD49" s="195"/>
      <c r="GKE49" s="195"/>
      <c r="GKF49" s="195"/>
      <c r="GKG49" s="195"/>
      <c r="GKH49" s="195"/>
      <c r="GKI49" s="195"/>
      <c r="GKJ49" s="195"/>
      <c r="GKK49" s="195"/>
      <c r="GKL49" s="195"/>
      <c r="GKM49" s="195"/>
      <c r="GKN49" s="195"/>
      <c r="GKO49" s="195"/>
      <c r="GKP49" s="195"/>
      <c r="GKQ49" s="195"/>
      <c r="GKR49" s="195"/>
      <c r="GKS49" s="195"/>
      <c r="GKT49" s="195"/>
      <c r="GKU49" s="195"/>
      <c r="GKV49" s="195"/>
      <c r="GKW49" s="195"/>
      <c r="GKX49" s="195"/>
      <c r="GKY49" s="195"/>
      <c r="GKZ49" s="195"/>
      <c r="GLA49" s="195"/>
      <c r="GLB49" s="195"/>
      <c r="GLC49" s="195"/>
      <c r="GLD49" s="195"/>
      <c r="GLE49" s="195"/>
      <c r="GLF49" s="195"/>
      <c r="GLG49" s="195"/>
      <c r="GLH49" s="195"/>
      <c r="GLI49" s="195"/>
      <c r="GLJ49" s="195"/>
      <c r="GLK49" s="195"/>
      <c r="GLL49" s="195"/>
      <c r="GLM49" s="195"/>
      <c r="GLN49" s="195"/>
      <c r="GLO49" s="195"/>
      <c r="GLP49" s="195"/>
      <c r="GLQ49" s="195"/>
      <c r="GLR49" s="195"/>
      <c r="GLS49" s="195"/>
      <c r="GLT49" s="195"/>
      <c r="GLU49" s="195"/>
      <c r="GLV49" s="195"/>
      <c r="GLW49" s="195"/>
      <c r="GLX49" s="195"/>
      <c r="GLY49" s="195"/>
      <c r="GLZ49" s="195"/>
      <c r="GMA49" s="195"/>
      <c r="GMB49" s="195"/>
      <c r="GMC49" s="195"/>
      <c r="GMD49" s="195"/>
      <c r="GME49" s="195"/>
      <c r="GMF49" s="195"/>
      <c r="GMG49" s="195"/>
      <c r="GMH49" s="195"/>
      <c r="GMI49" s="195"/>
      <c r="GMJ49" s="195"/>
      <c r="GMK49" s="195"/>
      <c r="GML49" s="195"/>
      <c r="GMM49" s="195"/>
      <c r="GMN49" s="195"/>
      <c r="GMO49" s="195"/>
      <c r="GMP49" s="195"/>
      <c r="GMQ49" s="195"/>
      <c r="GMR49" s="195"/>
      <c r="GMS49" s="195"/>
      <c r="GMT49" s="195"/>
      <c r="GMU49" s="195"/>
      <c r="GMV49" s="195"/>
      <c r="GMW49" s="195"/>
      <c r="GMX49" s="195"/>
      <c r="GMY49" s="195"/>
      <c r="GMZ49" s="195"/>
      <c r="GNA49" s="195"/>
      <c r="GNB49" s="195"/>
      <c r="GNC49" s="195"/>
      <c r="GND49" s="195"/>
      <c r="GNE49" s="195"/>
      <c r="GNF49" s="195"/>
      <c r="GNG49" s="195"/>
      <c r="GNH49" s="195"/>
      <c r="GNI49" s="195"/>
      <c r="GNJ49" s="195"/>
      <c r="GNK49" s="195"/>
      <c r="GNL49" s="195"/>
      <c r="GNM49" s="195"/>
      <c r="GNN49" s="195"/>
      <c r="GNO49" s="195"/>
      <c r="GNP49" s="195"/>
      <c r="GNQ49" s="195"/>
      <c r="GNR49" s="195"/>
      <c r="GNS49" s="195"/>
      <c r="GNT49" s="195"/>
      <c r="GNU49" s="195"/>
      <c r="GNV49" s="195"/>
      <c r="GNW49" s="195"/>
      <c r="GNX49" s="195"/>
      <c r="GNY49" s="195"/>
      <c r="GNZ49" s="195"/>
      <c r="GOA49" s="195"/>
      <c r="GOB49" s="195"/>
      <c r="GOC49" s="195"/>
      <c r="GOD49" s="195"/>
      <c r="GOE49" s="195"/>
      <c r="GOF49" s="195"/>
      <c r="GOG49" s="195"/>
      <c r="GOH49" s="195"/>
      <c r="GOI49" s="195"/>
      <c r="GOJ49" s="195"/>
      <c r="GOK49" s="195"/>
      <c r="GOL49" s="195"/>
      <c r="GOM49" s="195"/>
      <c r="GON49" s="195"/>
      <c r="GOO49" s="195"/>
      <c r="GOP49" s="195"/>
      <c r="GOQ49" s="195"/>
      <c r="GOR49" s="195"/>
      <c r="GOS49" s="195"/>
      <c r="GOT49" s="195"/>
      <c r="GOU49" s="195"/>
      <c r="GOV49" s="195"/>
      <c r="GOW49" s="195"/>
      <c r="GOX49" s="195"/>
      <c r="GOY49" s="195"/>
      <c r="GOZ49" s="195"/>
      <c r="GPA49" s="195"/>
      <c r="GPB49" s="195"/>
      <c r="GPC49" s="195"/>
      <c r="GPD49" s="195"/>
      <c r="GPE49" s="195"/>
      <c r="GPF49" s="195"/>
      <c r="GPG49" s="195"/>
      <c r="GPH49" s="195"/>
      <c r="GPI49" s="195"/>
      <c r="GPJ49" s="195"/>
      <c r="GPK49" s="195"/>
      <c r="GPL49" s="195"/>
      <c r="GPM49" s="195"/>
      <c r="GPN49" s="195"/>
      <c r="GPO49" s="195"/>
      <c r="GPP49" s="195"/>
      <c r="GPQ49" s="195"/>
      <c r="GPR49" s="195"/>
      <c r="GPS49" s="195"/>
      <c r="GPT49" s="195"/>
      <c r="GPU49" s="195"/>
      <c r="GPV49" s="195"/>
      <c r="GPW49" s="195"/>
      <c r="GPX49" s="195"/>
      <c r="GPY49" s="195"/>
      <c r="GPZ49" s="195"/>
      <c r="GQA49" s="195"/>
      <c r="GQB49" s="195"/>
      <c r="GQC49" s="195"/>
      <c r="GQD49" s="195"/>
      <c r="GQE49" s="195"/>
      <c r="GQF49" s="195"/>
      <c r="GQG49" s="195"/>
      <c r="GQH49" s="195"/>
      <c r="GQI49" s="195"/>
      <c r="GQJ49" s="195"/>
      <c r="GQK49" s="195"/>
      <c r="GQL49" s="195"/>
      <c r="GQM49" s="195"/>
      <c r="GQN49" s="195"/>
      <c r="GQO49" s="195"/>
      <c r="GQP49" s="195"/>
      <c r="GQQ49" s="195"/>
      <c r="GQR49" s="195"/>
      <c r="GQS49" s="195"/>
      <c r="GQT49" s="195"/>
      <c r="GQU49" s="195"/>
      <c r="GQV49" s="195"/>
      <c r="GQW49" s="195"/>
      <c r="GQX49" s="195"/>
      <c r="GQY49" s="195"/>
      <c r="GQZ49" s="195"/>
      <c r="GRA49" s="195"/>
      <c r="GRB49" s="195"/>
      <c r="GRC49" s="195"/>
      <c r="GRD49" s="195"/>
      <c r="GRE49" s="195"/>
      <c r="GRF49" s="195"/>
      <c r="GRG49" s="195"/>
      <c r="GRH49" s="195"/>
      <c r="GRI49" s="195"/>
      <c r="GRJ49" s="195"/>
      <c r="GRK49" s="195"/>
      <c r="GRL49" s="195"/>
      <c r="GRM49" s="195"/>
      <c r="GRN49" s="195"/>
      <c r="GRO49" s="195"/>
      <c r="GRP49" s="195"/>
      <c r="GRQ49" s="195"/>
      <c r="GRR49" s="195"/>
      <c r="GRS49" s="195"/>
      <c r="GRT49" s="195"/>
      <c r="GRU49" s="195"/>
      <c r="GRV49" s="195"/>
      <c r="GRW49" s="195"/>
      <c r="GRX49" s="195"/>
      <c r="GRY49" s="195"/>
      <c r="GRZ49" s="195"/>
      <c r="GSA49" s="195"/>
      <c r="GSB49" s="195"/>
      <c r="GSC49" s="195"/>
      <c r="GSD49" s="195"/>
      <c r="GSE49" s="195"/>
      <c r="GSF49" s="195"/>
      <c r="GSG49" s="195"/>
      <c r="GSH49" s="195"/>
      <c r="GSI49" s="195"/>
      <c r="GSJ49" s="195"/>
      <c r="GSK49" s="195"/>
      <c r="GSL49" s="195"/>
      <c r="GSM49" s="195"/>
      <c r="GSN49" s="195"/>
      <c r="GSO49" s="195"/>
      <c r="GSP49" s="195"/>
      <c r="GSQ49" s="195"/>
      <c r="GSR49" s="195"/>
      <c r="GSS49" s="195"/>
      <c r="GST49" s="195"/>
      <c r="GSU49" s="195"/>
      <c r="GSV49" s="195"/>
      <c r="GSW49" s="195"/>
      <c r="GSX49" s="195"/>
      <c r="GSY49" s="195"/>
      <c r="GSZ49" s="195"/>
      <c r="GTA49" s="195"/>
      <c r="GTB49" s="195"/>
      <c r="GTC49" s="195"/>
      <c r="GTD49" s="195"/>
      <c r="GTE49" s="195"/>
      <c r="GTF49" s="195"/>
      <c r="GTG49" s="195"/>
      <c r="GTH49" s="195"/>
      <c r="GTI49" s="195"/>
      <c r="GTJ49" s="195"/>
      <c r="GTK49" s="195"/>
      <c r="GTL49" s="195"/>
      <c r="GTM49" s="195"/>
      <c r="GTN49" s="195"/>
      <c r="GTO49" s="195"/>
      <c r="GTP49" s="195"/>
      <c r="GTQ49" s="195"/>
      <c r="GTR49" s="195"/>
      <c r="GTS49" s="195"/>
      <c r="GTT49" s="195"/>
      <c r="GTU49" s="195"/>
      <c r="GTV49" s="195"/>
      <c r="GTW49" s="195"/>
      <c r="GTX49" s="195"/>
      <c r="GTY49" s="195"/>
      <c r="GTZ49" s="195"/>
      <c r="GUA49" s="195"/>
      <c r="GUB49" s="195"/>
      <c r="GUC49" s="195"/>
      <c r="GUD49" s="195"/>
      <c r="GUE49" s="195"/>
      <c r="GUF49" s="195"/>
      <c r="GUG49" s="195"/>
      <c r="GUH49" s="195"/>
      <c r="GUI49" s="195"/>
      <c r="GUJ49" s="195"/>
      <c r="GUK49" s="195"/>
      <c r="GUL49" s="195"/>
      <c r="GUM49" s="195"/>
      <c r="GUN49" s="195"/>
      <c r="GUO49" s="195"/>
      <c r="GUP49" s="195"/>
      <c r="GUQ49" s="195"/>
      <c r="GUR49" s="195"/>
      <c r="GUS49" s="195"/>
      <c r="GUT49" s="195"/>
      <c r="GUU49" s="195"/>
      <c r="GUV49" s="195"/>
      <c r="GUW49" s="195"/>
      <c r="GUX49" s="195"/>
      <c r="GUY49" s="195"/>
      <c r="GUZ49" s="195"/>
      <c r="GVA49" s="195"/>
      <c r="GVB49" s="195"/>
      <c r="GVC49" s="195"/>
      <c r="GVD49" s="195"/>
      <c r="GVE49" s="195"/>
      <c r="GVF49" s="195"/>
      <c r="GVG49" s="195"/>
      <c r="GVH49" s="195"/>
      <c r="GVI49" s="195"/>
      <c r="GVJ49" s="195"/>
      <c r="GVK49" s="195"/>
      <c r="GVL49" s="195"/>
      <c r="GVM49" s="195"/>
      <c r="GVN49" s="195"/>
      <c r="GVO49" s="195"/>
      <c r="GVP49" s="195"/>
      <c r="GVQ49" s="195"/>
      <c r="GVR49" s="195"/>
      <c r="GVS49" s="195"/>
      <c r="GVT49" s="195"/>
      <c r="GVU49" s="195"/>
      <c r="GVV49" s="195"/>
      <c r="GVW49" s="195"/>
      <c r="GVX49" s="195"/>
      <c r="GVY49" s="195"/>
      <c r="GVZ49" s="195"/>
      <c r="GWA49" s="195"/>
      <c r="GWB49" s="195"/>
      <c r="GWC49" s="195"/>
      <c r="GWD49" s="195"/>
      <c r="GWE49" s="195"/>
      <c r="GWF49" s="195"/>
      <c r="GWG49" s="195"/>
      <c r="GWH49" s="195"/>
      <c r="GWI49" s="195"/>
      <c r="GWJ49" s="195"/>
      <c r="GWK49" s="195"/>
      <c r="GWL49" s="195"/>
      <c r="GWM49" s="195"/>
      <c r="GWN49" s="195"/>
      <c r="GWO49" s="195"/>
      <c r="GWP49" s="195"/>
      <c r="GWQ49" s="195"/>
      <c r="GWR49" s="195"/>
      <c r="GWS49" s="195"/>
      <c r="GWT49" s="195"/>
      <c r="GWU49" s="195"/>
      <c r="GWV49" s="195"/>
      <c r="GWW49" s="195"/>
      <c r="GWX49" s="195"/>
      <c r="GWY49" s="195"/>
      <c r="GWZ49" s="195"/>
      <c r="GXA49" s="195"/>
      <c r="GXB49" s="195"/>
      <c r="GXC49" s="195"/>
      <c r="GXD49" s="195"/>
      <c r="GXE49" s="195"/>
      <c r="GXF49" s="195"/>
      <c r="GXG49" s="195"/>
      <c r="GXH49" s="195"/>
      <c r="GXI49" s="195"/>
      <c r="GXJ49" s="195"/>
      <c r="GXK49" s="195"/>
      <c r="GXL49" s="195"/>
      <c r="GXM49" s="195"/>
      <c r="GXN49" s="195"/>
      <c r="GXO49" s="195"/>
      <c r="GXP49" s="195"/>
      <c r="GXQ49" s="195"/>
      <c r="GXR49" s="195"/>
      <c r="GXS49" s="195"/>
      <c r="GXT49" s="195"/>
      <c r="GXU49" s="195"/>
      <c r="GXV49" s="195"/>
      <c r="GXW49" s="195"/>
      <c r="GXX49" s="195"/>
      <c r="GXY49" s="195"/>
      <c r="GXZ49" s="195"/>
      <c r="GYA49" s="195"/>
      <c r="GYB49" s="195"/>
      <c r="GYC49" s="195"/>
      <c r="GYD49" s="195"/>
      <c r="GYE49" s="195"/>
      <c r="GYF49" s="195"/>
      <c r="GYG49" s="195"/>
      <c r="GYH49" s="195"/>
      <c r="GYI49" s="195"/>
      <c r="GYJ49" s="195"/>
      <c r="GYK49" s="195"/>
      <c r="GYL49" s="195"/>
      <c r="GYM49" s="195"/>
      <c r="GYN49" s="195"/>
      <c r="GYO49" s="195"/>
      <c r="GYP49" s="195"/>
      <c r="GYQ49" s="195"/>
      <c r="GYR49" s="195"/>
      <c r="GYS49" s="195"/>
      <c r="GYT49" s="195"/>
      <c r="GYU49" s="195"/>
      <c r="GYV49" s="195"/>
      <c r="GYW49" s="195"/>
      <c r="GYX49" s="195"/>
      <c r="GYY49" s="195"/>
      <c r="GYZ49" s="195"/>
      <c r="GZA49" s="195"/>
      <c r="GZB49" s="195"/>
      <c r="GZC49" s="195"/>
      <c r="GZD49" s="195"/>
      <c r="GZE49" s="195"/>
      <c r="GZF49" s="195"/>
      <c r="GZG49" s="195"/>
      <c r="GZH49" s="195"/>
      <c r="GZI49" s="195"/>
      <c r="GZJ49" s="195"/>
      <c r="GZK49" s="195"/>
      <c r="GZL49" s="195"/>
      <c r="GZM49" s="195"/>
      <c r="GZN49" s="195"/>
      <c r="GZO49" s="195"/>
      <c r="GZP49" s="195"/>
      <c r="GZQ49" s="195"/>
      <c r="GZR49" s="195"/>
      <c r="GZS49" s="195"/>
      <c r="GZT49" s="195"/>
      <c r="GZU49" s="195"/>
      <c r="GZV49" s="195"/>
      <c r="GZW49" s="195"/>
      <c r="GZX49" s="195"/>
      <c r="GZY49" s="195"/>
      <c r="GZZ49" s="195"/>
      <c r="HAA49" s="195"/>
      <c r="HAB49" s="195"/>
      <c r="HAC49" s="195"/>
      <c r="HAD49" s="195"/>
      <c r="HAE49" s="195"/>
      <c r="HAF49" s="195"/>
      <c r="HAG49" s="195"/>
      <c r="HAH49" s="195"/>
      <c r="HAI49" s="195"/>
      <c r="HAJ49" s="195"/>
      <c r="HAK49" s="195"/>
      <c r="HAL49" s="195"/>
      <c r="HAM49" s="195"/>
      <c r="HAN49" s="195"/>
      <c r="HAO49" s="195"/>
      <c r="HAP49" s="195"/>
      <c r="HAQ49" s="195"/>
      <c r="HAR49" s="195"/>
      <c r="HAS49" s="195"/>
      <c r="HAT49" s="195"/>
      <c r="HAU49" s="195"/>
      <c r="HAV49" s="195"/>
      <c r="HAW49" s="195"/>
      <c r="HAX49" s="195"/>
      <c r="HAY49" s="195"/>
      <c r="HAZ49" s="195"/>
      <c r="HBA49" s="195"/>
      <c r="HBB49" s="195"/>
      <c r="HBC49" s="195"/>
      <c r="HBD49" s="195"/>
      <c r="HBE49" s="195"/>
      <c r="HBF49" s="195"/>
      <c r="HBG49" s="195"/>
      <c r="HBH49" s="195"/>
      <c r="HBI49" s="195"/>
      <c r="HBJ49" s="195"/>
      <c r="HBK49" s="195"/>
      <c r="HBL49" s="195"/>
      <c r="HBM49" s="195"/>
      <c r="HBN49" s="195"/>
      <c r="HBO49" s="195"/>
      <c r="HBP49" s="195"/>
      <c r="HBQ49" s="195"/>
      <c r="HBR49" s="195"/>
      <c r="HBS49" s="195"/>
      <c r="HBT49" s="195"/>
      <c r="HBU49" s="195"/>
      <c r="HBV49" s="195"/>
      <c r="HBW49" s="195"/>
      <c r="HBX49" s="195"/>
      <c r="HBY49" s="195"/>
      <c r="HBZ49" s="195"/>
      <c r="HCA49" s="195"/>
      <c r="HCB49" s="195"/>
      <c r="HCC49" s="195"/>
      <c r="HCD49" s="195"/>
      <c r="HCE49" s="195"/>
      <c r="HCF49" s="195"/>
      <c r="HCG49" s="195"/>
      <c r="HCH49" s="195"/>
      <c r="HCI49" s="195"/>
      <c r="HCJ49" s="195"/>
      <c r="HCK49" s="195"/>
      <c r="HCL49" s="195"/>
      <c r="HCM49" s="195"/>
      <c r="HCN49" s="195"/>
      <c r="HCO49" s="195"/>
      <c r="HCP49" s="195"/>
      <c r="HCQ49" s="195"/>
      <c r="HCR49" s="195"/>
      <c r="HCS49" s="195"/>
      <c r="HCT49" s="195"/>
      <c r="HCU49" s="195"/>
      <c r="HCV49" s="195"/>
      <c r="HCW49" s="195"/>
      <c r="HCX49" s="195"/>
      <c r="HCY49" s="195"/>
      <c r="HCZ49" s="195"/>
      <c r="HDA49" s="195"/>
      <c r="HDB49" s="195"/>
      <c r="HDC49" s="195"/>
      <c r="HDD49" s="195"/>
      <c r="HDE49" s="195"/>
      <c r="HDF49" s="195"/>
      <c r="HDG49" s="195"/>
      <c r="HDH49" s="195"/>
      <c r="HDI49" s="195"/>
      <c r="HDJ49" s="195"/>
      <c r="HDK49" s="195"/>
      <c r="HDL49" s="195"/>
      <c r="HDM49" s="195"/>
      <c r="HDN49" s="195"/>
      <c r="HDO49" s="195"/>
      <c r="HDP49" s="195"/>
      <c r="HDQ49" s="195"/>
      <c r="HDR49" s="195"/>
      <c r="HDS49" s="195"/>
      <c r="HDT49" s="195"/>
      <c r="HDU49" s="195"/>
      <c r="HDV49" s="195"/>
      <c r="HDW49" s="195"/>
      <c r="HDX49" s="195"/>
      <c r="HDY49" s="195"/>
      <c r="HDZ49" s="195"/>
      <c r="HEA49" s="195"/>
      <c r="HEB49" s="195"/>
      <c r="HEC49" s="195"/>
      <c r="HED49" s="195"/>
      <c r="HEE49" s="195"/>
      <c r="HEF49" s="195"/>
      <c r="HEG49" s="195"/>
      <c r="HEH49" s="195"/>
      <c r="HEI49" s="195"/>
      <c r="HEJ49" s="195"/>
      <c r="HEK49" s="195"/>
      <c r="HEL49" s="195"/>
      <c r="HEM49" s="195"/>
      <c r="HEN49" s="195"/>
      <c r="HEO49" s="195"/>
      <c r="HEP49" s="195"/>
      <c r="HEQ49" s="195"/>
      <c r="HER49" s="195"/>
      <c r="HES49" s="195"/>
      <c r="HET49" s="195"/>
      <c r="HEU49" s="195"/>
      <c r="HEV49" s="195"/>
      <c r="HEW49" s="195"/>
      <c r="HEX49" s="195"/>
      <c r="HEY49" s="195"/>
      <c r="HEZ49" s="195"/>
      <c r="HFA49" s="195"/>
      <c r="HFB49" s="195"/>
      <c r="HFC49" s="195"/>
      <c r="HFD49" s="195"/>
      <c r="HFE49" s="195"/>
      <c r="HFF49" s="195"/>
      <c r="HFG49" s="195"/>
      <c r="HFH49" s="195"/>
      <c r="HFI49" s="195"/>
      <c r="HFJ49" s="195"/>
      <c r="HFK49" s="195"/>
      <c r="HFL49" s="195"/>
      <c r="HFM49" s="195"/>
      <c r="HFN49" s="195"/>
      <c r="HFO49" s="195"/>
      <c r="HFP49" s="195"/>
      <c r="HFQ49" s="195"/>
      <c r="HFR49" s="195"/>
      <c r="HFS49" s="195"/>
      <c r="HFT49" s="195"/>
      <c r="HFU49" s="195"/>
      <c r="HFV49" s="195"/>
      <c r="HFW49" s="195"/>
      <c r="HFX49" s="195"/>
      <c r="HFY49" s="195"/>
      <c r="HFZ49" s="195"/>
      <c r="HGA49" s="195"/>
      <c r="HGB49" s="195"/>
      <c r="HGC49" s="195"/>
      <c r="HGD49" s="195"/>
      <c r="HGE49" s="195"/>
      <c r="HGF49" s="195"/>
      <c r="HGG49" s="195"/>
      <c r="HGH49" s="195"/>
      <c r="HGI49" s="195"/>
      <c r="HGJ49" s="195"/>
      <c r="HGK49" s="195"/>
      <c r="HGL49" s="195"/>
      <c r="HGM49" s="195"/>
      <c r="HGN49" s="195"/>
      <c r="HGO49" s="195"/>
      <c r="HGP49" s="195"/>
      <c r="HGQ49" s="195"/>
      <c r="HGR49" s="195"/>
      <c r="HGS49" s="195"/>
      <c r="HGT49" s="195"/>
      <c r="HGU49" s="195"/>
      <c r="HGV49" s="195"/>
      <c r="HGW49" s="195"/>
      <c r="HGX49" s="195"/>
      <c r="HGY49" s="195"/>
      <c r="HGZ49" s="195"/>
      <c r="HHA49" s="195"/>
      <c r="HHB49" s="195"/>
      <c r="HHC49" s="195"/>
      <c r="HHD49" s="195"/>
      <c r="HHE49" s="195"/>
      <c r="HHF49" s="195"/>
      <c r="HHG49" s="195"/>
      <c r="HHH49" s="195"/>
      <c r="HHI49" s="195"/>
      <c r="HHJ49" s="195"/>
      <c r="HHK49" s="195"/>
      <c r="HHL49" s="195"/>
      <c r="HHM49" s="195"/>
      <c r="HHN49" s="195"/>
      <c r="HHO49" s="195"/>
      <c r="HHP49" s="195"/>
      <c r="HHQ49" s="195"/>
      <c r="HHR49" s="195"/>
      <c r="HHS49" s="195"/>
      <c r="HHT49" s="195"/>
      <c r="HHU49" s="195"/>
      <c r="HHV49" s="195"/>
      <c r="HHW49" s="195"/>
      <c r="HHX49" s="195"/>
      <c r="HHY49" s="195"/>
      <c r="HHZ49" s="195"/>
      <c r="HIA49" s="195"/>
      <c r="HIB49" s="195"/>
      <c r="HIC49" s="195"/>
      <c r="HID49" s="195"/>
      <c r="HIE49" s="195"/>
      <c r="HIF49" s="195"/>
      <c r="HIG49" s="195"/>
      <c r="HIH49" s="195"/>
      <c r="HII49" s="195"/>
      <c r="HIJ49" s="195"/>
      <c r="HIK49" s="195"/>
      <c r="HIL49" s="195"/>
      <c r="HIM49" s="195"/>
      <c r="HIN49" s="195"/>
      <c r="HIO49" s="195"/>
      <c r="HIP49" s="195"/>
      <c r="HIQ49" s="195"/>
      <c r="HIR49" s="195"/>
      <c r="HIS49" s="195"/>
      <c r="HIT49" s="195"/>
      <c r="HIU49" s="195"/>
      <c r="HIV49" s="195"/>
      <c r="HIW49" s="195"/>
      <c r="HIX49" s="195"/>
      <c r="HIY49" s="195"/>
      <c r="HIZ49" s="195"/>
      <c r="HJA49" s="195"/>
      <c r="HJB49" s="195"/>
      <c r="HJC49" s="195"/>
      <c r="HJD49" s="195"/>
      <c r="HJE49" s="195"/>
      <c r="HJF49" s="195"/>
      <c r="HJG49" s="195"/>
      <c r="HJH49" s="195"/>
      <c r="HJI49" s="195"/>
      <c r="HJJ49" s="195"/>
      <c r="HJK49" s="195"/>
      <c r="HJL49" s="195"/>
      <c r="HJM49" s="195"/>
      <c r="HJN49" s="195"/>
      <c r="HJO49" s="195"/>
      <c r="HJP49" s="195"/>
      <c r="HJQ49" s="195"/>
      <c r="HJR49" s="195"/>
      <c r="HJS49" s="195"/>
      <c r="HJT49" s="195"/>
      <c r="HJU49" s="195"/>
      <c r="HJV49" s="195"/>
      <c r="HJW49" s="195"/>
      <c r="HJX49" s="195"/>
      <c r="HJY49" s="195"/>
      <c r="HJZ49" s="195"/>
      <c r="HKA49" s="195"/>
      <c r="HKB49" s="195"/>
      <c r="HKC49" s="195"/>
      <c r="HKD49" s="195"/>
      <c r="HKE49" s="195"/>
      <c r="HKF49" s="195"/>
      <c r="HKG49" s="195"/>
      <c r="HKH49" s="195"/>
      <c r="HKI49" s="195"/>
      <c r="HKJ49" s="195"/>
      <c r="HKK49" s="195"/>
      <c r="HKL49" s="195"/>
      <c r="HKM49" s="195"/>
      <c r="HKN49" s="195"/>
      <c r="HKO49" s="195"/>
      <c r="HKP49" s="195"/>
      <c r="HKQ49" s="195"/>
      <c r="HKR49" s="195"/>
      <c r="HKS49" s="195"/>
      <c r="HKT49" s="195"/>
      <c r="HKU49" s="195"/>
      <c r="HKV49" s="195"/>
      <c r="HKW49" s="195"/>
      <c r="HKX49" s="195"/>
      <c r="HKY49" s="195"/>
      <c r="HKZ49" s="195"/>
      <c r="HLA49" s="195"/>
      <c r="HLB49" s="195"/>
      <c r="HLC49" s="195"/>
      <c r="HLD49" s="195"/>
      <c r="HLE49" s="195"/>
      <c r="HLF49" s="195"/>
      <c r="HLG49" s="195"/>
      <c r="HLH49" s="195"/>
      <c r="HLI49" s="195"/>
      <c r="HLJ49" s="195"/>
      <c r="HLK49" s="195"/>
      <c r="HLL49" s="195"/>
      <c r="HLM49" s="195"/>
      <c r="HLN49" s="195"/>
      <c r="HLO49" s="195"/>
      <c r="HLP49" s="195"/>
      <c r="HLQ49" s="195"/>
      <c r="HLR49" s="195"/>
      <c r="HLS49" s="195"/>
      <c r="HLT49" s="195"/>
      <c r="HLU49" s="195"/>
      <c r="HLV49" s="195"/>
      <c r="HLW49" s="195"/>
      <c r="HLX49" s="195"/>
      <c r="HLY49" s="195"/>
      <c r="HLZ49" s="195"/>
      <c r="HMA49" s="195"/>
      <c r="HMB49" s="195"/>
      <c r="HMC49" s="195"/>
      <c r="HMD49" s="195"/>
      <c r="HME49" s="195"/>
      <c r="HMF49" s="195"/>
      <c r="HMG49" s="195"/>
      <c r="HMH49" s="195"/>
      <c r="HMI49" s="195"/>
      <c r="HMJ49" s="195"/>
      <c r="HMK49" s="195"/>
      <c r="HML49" s="195"/>
      <c r="HMM49" s="195"/>
      <c r="HMN49" s="195"/>
      <c r="HMO49" s="195"/>
      <c r="HMP49" s="195"/>
      <c r="HMQ49" s="195"/>
      <c r="HMR49" s="195"/>
      <c r="HMS49" s="195"/>
      <c r="HMT49" s="195"/>
      <c r="HMU49" s="195"/>
      <c r="HMV49" s="195"/>
      <c r="HMW49" s="195"/>
      <c r="HMX49" s="195"/>
      <c r="HMY49" s="195"/>
      <c r="HMZ49" s="195"/>
      <c r="HNA49" s="195"/>
      <c r="HNB49" s="195"/>
      <c r="HNC49" s="195"/>
      <c r="HND49" s="195"/>
      <c r="HNE49" s="195"/>
      <c r="HNF49" s="195"/>
      <c r="HNG49" s="195"/>
      <c r="HNH49" s="195"/>
      <c r="HNI49" s="195"/>
      <c r="HNJ49" s="195"/>
      <c r="HNK49" s="195"/>
      <c r="HNL49" s="195"/>
      <c r="HNM49" s="195"/>
      <c r="HNN49" s="195"/>
      <c r="HNO49" s="195"/>
      <c r="HNP49" s="195"/>
      <c r="HNQ49" s="195"/>
      <c r="HNR49" s="195"/>
      <c r="HNS49" s="195"/>
      <c r="HNT49" s="195"/>
      <c r="HNU49" s="195"/>
      <c r="HNV49" s="195"/>
      <c r="HNW49" s="195"/>
      <c r="HNX49" s="195"/>
      <c r="HNY49" s="195"/>
      <c r="HNZ49" s="195"/>
      <c r="HOA49" s="195"/>
      <c r="HOB49" s="195"/>
      <c r="HOC49" s="195"/>
      <c r="HOD49" s="195"/>
      <c r="HOE49" s="195"/>
      <c r="HOF49" s="195"/>
      <c r="HOG49" s="195"/>
      <c r="HOH49" s="195"/>
      <c r="HOI49" s="195"/>
      <c r="HOJ49" s="195"/>
      <c r="HOK49" s="195"/>
      <c r="HOL49" s="195"/>
      <c r="HOM49" s="195"/>
      <c r="HON49" s="195"/>
      <c r="HOO49" s="195"/>
      <c r="HOP49" s="195"/>
      <c r="HOQ49" s="195"/>
      <c r="HOR49" s="195"/>
      <c r="HOS49" s="195"/>
      <c r="HOT49" s="195"/>
      <c r="HOU49" s="195"/>
      <c r="HOV49" s="195"/>
      <c r="HOW49" s="195"/>
      <c r="HOX49" s="195"/>
      <c r="HOY49" s="195"/>
      <c r="HOZ49" s="195"/>
      <c r="HPA49" s="195"/>
      <c r="HPB49" s="195"/>
      <c r="HPC49" s="195"/>
      <c r="HPD49" s="195"/>
      <c r="HPE49" s="195"/>
      <c r="HPF49" s="195"/>
      <c r="HPG49" s="195"/>
      <c r="HPH49" s="195"/>
      <c r="HPI49" s="195"/>
      <c r="HPJ49" s="195"/>
      <c r="HPK49" s="195"/>
      <c r="HPL49" s="195"/>
      <c r="HPM49" s="195"/>
      <c r="HPN49" s="195"/>
      <c r="HPO49" s="195"/>
      <c r="HPP49" s="195"/>
      <c r="HPQ49" s="195"/>
      <c r="HPR49" s="195"/>
      <c r="HPS49" s="195"/>
      <c r="HPT49" s="195"/>
      <c r="HPU49" s="195"/>
      <c r="HPV49" s="195"/>
      <c r="HPW49" s="195"/>
      <c r="HPX49" s="195"/>
      <c r="HPY49" s="195"/>
      <c r="HPZ49" s="195"/>
      <c r="HQA49" s="195"/>
      <c r="HQB49" s="195"/>
      <c r="HQC49" s="195"/>
      <c r="HQD49" s="195"/>
      <c r="HQE49" s="195"/>
      <c r="HQF49" s="195"/>
      <c r="HQG49" s="195"/>
      <c r="HQH49" s="195"/>
      <c r="HQI49" s="195"/>
      <c r="HQJ49" s="195"/>
      <c r="HQK49" s="195"/>
      <c r="HQL49" s="195"/>
      <c r="HQM49" s="195"/>
      <c r="HQN49" s="195"/>
      <c r="HQO49" s="195"/>
      <c r="HQP49" s="195"/>
      <c r="HQQ49" s="195"/>
      <c r="HQR49" s="195"/>
      <c r="HQS49" s="195"/>
      <c r="HQT49" s="195"/>
      <c r="HQU49" s="195"/>
      <c r="HQV49" s="195"/>
      <c r="HQW49" s="195"/>
      <c r="HQX49" s="195"/>
      <c r="HQY49" s="195"/>
      <c r="HQZ49" s="195"/>
      <c r="HRA49" s="195"/>
      <c r="HRB49" s="195"/>
      <c r="HRC49" s="195"/>
      <c r="HRD49" s="195"/>
      <c r="HRE49" s="195"/>
      <c r="HRF49" s="195"/>
      <c r="HRG49" s="195"/>
      <c r="HRH49" s="195"/>
      <c r="HRI49" s="195"/>
      <c r="HRJ49" s="195"/>
      <c r="HRK49" s="195"/>
      <c r="HRL49" s="195"/>
      <c r="HRM49" s="195"/>
      <c r="HRN49" s="195"/>
      <c r="HRO49" s="195"/>
      <c r="HRP49" s="195"/>
      <c r="HRQ49" s="195"/>
      <c r="HRR49" s="195"/>
      <c r="HRS49" s="195"/>
      <c r="HRT49" s="195"/>
      <c r="HRU49" s="195"/>
      <c r="HRV49" s="195"/>
      <c r="HRW49" s="195"/>
      <c r="HRX49" s="195"/>
      <c r="HRY49" s="195"/>
      <c r="HRZ49" s="195"/>
      <c r="HSA49" s="195"/>
      <c r="HSB49" s="195"/>
      <c r="HSC49" s="195"/>
      <c r="HSD49" s="195"/>
      <c r="HSE49" s="195"/>
      <c r="HSF49" s="195"/>
      <c r="HSG49" s="195"/>
      <c r="HSH49" s="195"/>
      <c r="HSI49" s="195"/>
      <c r="HSJ49" s="195"/>
      <c r="HSK49" s="195"/>
      <c r="HSL49" s="195"/>
      <c r="HSM49" s="195"/>
      <c r="HSN49" s="195"/>
      <c r="HSO49" s="195"/>
      <c r="HSP49" s="195"/>
      <c r="HSQ49" s="195"/>
      <c r="HSR49" s="195"/>
      <c r="HSS49" s="195"/>
      <c r="HST49" s="195"/>
      <c r="HSU49" s="195"/>
      <c r="HSV49" s="195"/>
      <c r="HSW49" s="195"/>
      <c r="HSX49" s="195"/>
      <c r="HSY49" s="195"/>
      <c r="HSZ49" s="195"/>
      <c r="HTA49" s="195"/>
      <c r="HTB49" s="195"/>
      <c r="HTC49" s="195"/>
      <c r="HTD49" s="195"/>
      <c r="HTE49" s="195"/>
      <c r="HTF49" s="195"/>
      <c r="HTG49" s="195"/>
      <c r="HTH49" s="195"/>
      <c r="HTI49" s="195"/>
      <c r="HTJ49" s="195"/>
      <c r="HTK49" s="195"/>
      <c r="HTL49" s="195"/>
      <c r="HTM49" s="195"/>
      <c r="HTN49" s="195"/>
      <c r="HTO49" s="195"/>
      <c r="HTP49" s="195"/>
      <c r="HTQ49" s="195"/>
      <c r="HTR49" s="195"/>
      <c r="HTS49" s="195"/>
      <c r="HTT49" s="195"/>
      <c r="HTU49" s="195"/>
      <c r="HTV49" s="195"/>
      <c r="HTW49" s="195"/>
      <c r="HTX49" s="195"/>
      <c r="HTY49" s="195"/>
      <c r="HTZ49" s="195"/>
      <c r="HUA49" s="195"/>
      <c r="HUB49" s="195"/>
      <c r="HUC49" s="195"/>
      <c r="HUD49" s="195"/>
      <c r="HUE49" s="195"/>
      <c r="HUF49" s="195"/>
      <c r="HUG49" s="195"/>
      <c r="HUH49" s="195"/>
      <c r="HUI49" s="195"/>
      <c r="HUJ49" s="195"/>
      <c r="HUK49" s="195"/>
      <c r="HUL49" s="195"/>
      <c r="HUM49" s="195"/>
      <c r="HUN49" s="195"/>
      <c r="HUO49" s="195"/>
      <c r="HUP49" s="195"/>
      <c r="HUQ49" s="195"/>
      <c r="HUR49" s="195"/>
      <c r="HUS49" s="195"/>
      <c r="HUT49" s="195"/>
      <c r="HUU49" s="195"/>
      <c r="HUV49" s="195"/>
      <c r="HUW49" s="195"/>
      <c r="HUX49" s="195"/>
      <c r="HUY49" s="195"/>
      <c r="HUZ49" s="195"/>
      <c r="HVA49" s="195"/>
      <c r="HVB49" s="195"/>
      <c r="HVC49" s="195"/>
      <c r="HVD49" s="195"/>
      <c r="HVE49" s="195"/>
      <c r="HVF49" s="195"/>
      <c r="HVG49" s="195"/>
      <c r="HVH49" s="195"/>
      <c r="HVI49" s="195"/>
      <c r="HVJ49" s="195"/>
      <c r="HVK49" s="195"/>
      <c r="HVL49" s="195"/>
      <c r="HVM49" s="195"/>
      <c r="HVN49" s="195"/>
      <c r="HVO49" s="195"/>
      <c r="HVP49" s="195"/>
      <c r="HVQ49" s="195"/>
      <c r="HVR49" s="195"/>
      <c r="HVS49" s="195"/>
      <c r="HVT49" s="195"/>
      <c r="HVU49" s="195"/>
      <c r="HVV49" s="195"/>
      <c r="HVW49" s="195"/>
      <c r="HVX49" s="195"/>
      <c r="HVY49" s="195"/>
      <c r="HVZ49" s="195"/>
      <c r="HWA49" s="195"/>
      <c r="HWB49" s="195"/>
      <c r="HWC49" s="195"/>
      <c r="HWD49" s="195"/>
      <c r="HWE49" s="195"/>
      <c r="HWF49" s="195"/>
      <c r="HWG49" s="195"/>
      <c r="HWH49" s="195"/>
      <c r="HWI49" s="195"/>
      <c r="HWJ49" s="195"/>
      <c r="HWK49" s="195"/>
      <c r="HWL49" s="195"/>
      <c r="HWM49" s="195"/>
      <c r="HWN49" s="195"/>
      <c r="HWO49" s="195"/>
      <c r="HWP49" s="195"/>
      <c r="HWQ49" s="195"/>
      <c r="HWR49" s="195"/>
      <c r="HWS49" s="195"/>
      <c r="HWT49" s="195"/>
      <c r="HWU49" s="195"/>
      <c r="HWV49" s="195"/>
      <c r="HWW49" s="195"/>
      <c r="HWX49" s="195"/>
      <c r="HWY49" s="195"/>
      <c r="HWZ49" s="195"/>
      <c r="HXA49" s="195"/>
      <c r="HXB49" s="195"/>
      <c r="HXC49" s="195"/>
      <c r="HXD49" s="195"/>
      <c r="HXE49" s="195"/>
      <c r="HXF49" s="195"/>
      <c r="HXG49" s="195"/>
      <c r="HXH49" s="195"/>
      <c r="HXI49" s="195"/>
      <c r="HXJ49" s="195"/>
      <c r="HXK49" s="195"/>
      <c r="HXL49" s="195"/>
      <c r="HXM49" s="195"/>
      <c r="HXN49" s="195"/>
      <c r="HXO49" s="195"/>
      <c r="HXP49" s="195"/>
      <c r="HXQ49" s="195"/>
      <c r="HXR49" s="195"/>
      <c r="HXS49" s="195"/>
      <c r="HXT49" s="195"/>
      <c r="HXU49" s="195"/>
      <c r="HXV49" s="195"/>
      <c r="HXW49" s="195"/>
      <c r="HXX49" s="195"/>
      <c r="HXY49" s="195"/>
      <c r="HXZ49" s="195"/>
      <c r="HYA49" s="195"/>
      <c r="HYB49" s="195"/>
      <c r="HYC49" s="195"/>
      <c r="HYD49" s="195"/>
      <c r="HYE49" s="195"/>
      <c r="HYF49" s="195"/>
      <c r="HYG49" s="195"/>
      <c r="HYH49" s="195"/>
      <c r="HYI49" s="195"/>
      <c r="HYJ49" s="195"/>
      <c r="HYK49" s="195"/>
      <c r="HYL49" s="195"/>
      <c r="HYM49" s="195"/>
      <c r="HYN49" s="195"/>
      <c r="HYO49" s="195"/>
      <c r="HYP49" s="195"/>
      <c r="HYQ49" s="195"/>
      <c r="HYR49" s="195"/>
      <c r="HYS49" s="195"/>
      <c r="HYT49" s="195"/>
      <c r="HYU49" s="195"/>
      <c r="HYV49" s="195"/>
      <c r="HYW49" s="195"/>
      <c r="HYX49" s="195"/>
      <c r="HYY49" s="195"/>
      <c r="HYZ49" s="195"/>
      <c r="HZA49" s="195"/>
      <c r="HZB49" s="195"/>
      <c r="HZC49" s="195"/>
      <c r="HZD49" s="195"/>
      <c r="HZE49" s="195"/>
      <c r="HZF49" s="195"/>
      <c r="HZG49" s="195"/>
      <c r="HZH49" s="195"/>
      <c r="HZI49" s="195"/>
      <c r="HZJ49" s="195"/>
      <c r="HZK49" s="195"/>
      <c r="HZL49" s="195"/>
      <c r="HZM49" s="195"/>
      <c r="HZN49" s="195"/>
      <c r="HZO49" s="195"/>
      <c r="HZP49" s="195"/>
      <c r="HZQ49" s="195"/>
      <c r="HZR49" s="195"/>
      <c r="HZS49" s="195"/>
      <c r="HZT49" s="195"/>
      <c r="HZU49" s="195"/>
      <c r="HZV49" s="195"/>
      <c r="HZW49" s="195"/>
      <c r="HZX49" s="195"/>
      <c r="HZY49" s="195"/>
      <c r="HZZ49" s="195"/>
      <c r="IAA49" s="195"/>
      <c r="IAB49" s="195"/>
      <c r="IAC49" s="195"/>
      <c r="IAD49" s="195"/>
      <c r="IAE49" s="195"/>
      <c r="IAF49" s="195"/>
      <c r="IAG49" s="195"/>
      <c r="IAH49" s="195"/>
      <c r="IAI49" s="195"/>
      <c r="IAJ49" s="195"/>
      <c r="IAK49" s="195"/>
      <c r="IAL49" s="195"/>
      <c r="IAM49" s="195"/>
      <c r="IAN49" s="195"/>
      <c r="IAO49" s="195"/>
      <c r="IAP49" s="195"/>
      <c r="IAQ49" s="195"/>
      <c r="IAR49" s="195"/>
      <c r="IAS49" s="195"/>
      <c r="IAT49" s="195"/>
      <c r="IAU49" s="195"/>
      <c r="IAV49" s="195"/>
      <c r="IAW49" s="195"/>
      <c r="IAX49" s="195"/>
      <c r="IAY49" s="195"/>
      <c r="IAZ49" s="195"/>
      <c r="IBA49" s="195"/>
      <c r="IBB49" s="195"/>
      <c r="IBC49" s="195"/>
      <c r="IBD49" s="195"/>
      <c r="IBE49" s="195"/>
      <c r="IBF49" s="195"/>
      <c r="IBG49" s="195"/>
      <c r="IBH49" s="195"/>
      <c r="IBI49" s="195"/>
      <c r="IBJ49" s="195"/>
      <c r="IBK49" s="195"/>
      <c r="IBL49" s="195"/>
      <c r="IBM49" s="195"/>
      <c r="IBN49" s="195"/>
      <c r="IBO49" s="195"/>
      <c r="IBP49" s="195"/>
      <c r="IBQ49" s="195"/>
      <c r="IBR49" s="195"/>
      <c r="IBS49" s="195"/>
      <c r="IBT49" s="195"/>
      <c r="IBU49" s="195"/>
      <c r="IBV49" s="195"/>
      <c r="IBW49" s="195"/>
      <c r="IBX49" s="195"/>
      <c r="IBY49" s="195"/>
      <c r="IBZ49" s="195"/>
      <c r="ICA49" s="195"/>
      <c r="ICB49" s="195"/>
      <c r="ICC49" s="195"/>
      <c r="ICD49" s="195"/>
      <c r="ICE49" s="195"/>
      <c r="ICF49" s="195"/>
      <c r="ICG49" s="195"/>
      <c r="ICH49" s="195"/>
      <c r="ICI49" s="195"/>
      <c r="ICJ49" s="195"/>
      <c r="ICK49" s="195"/>
      <c r="ICL49" s="195"/>
      <c r="ICM49" s="195"/>
      <c r="ICN49" s="195"/>
      <c r="ICO49" s="195"/>
      <c r="ICP49" s="195"/>
      <c r="ICQ49" s="195"/>
      <c r="ICR49" s="195"/>
      <c r="ICS49" s="195"/>
      <c r="ICT49" s="195"/>
      <c r="ICU49" s="195"/>
      <c r="ICV49" s="195"/>
      <c r="ICW49" s="195"/>
      <c r="ICX49" s="195"/>
      <c r="ICY49" s="195"/>
      <c r="ICZ49" s="195"/>
      <c r="IDA49" s="195"/>
      <c r="IDB49" s="195"/>
      <c r="IDC49" s="195"/>
      <c r="IDD49" s="195"/>
      <c r="IDE49" s="195"/>
      <c r="IDF49" s="195"/>
      <c r="IDG49" s="195"/>
      <c r="IDH49" s="195"/>
      <c r="IDI49" s="195"/>
      <c r="IDJ49" s="195"/>
      <c r="IDK49" s="195"/>
      <c r="IDL49" s="195"/>
      <c r="IDM49" s="195"/>
      <c r="IDN49" s="195"/>
      <c r="IDO49" s="195"/>
      <c r="IDP49" s="195"/>
      <c r="IDQ49" s="195"/>
      <c r="IDR49" s="195"/>
      <c r="IDS49" s="195"/>
      <c r="IDT49" s="195"/>
      <c r="IDU49" s="195"/>
      <c r="IDV49" s="195"/>
      <c r="IDW49" s="195"/>
      <c r="IDX49" s="195"/>
      <c r="IDY49" s="195"/>
      <c r="IDZ49" s="195"/>
      <c r="IEA49" s="195"/>
      <c r="IEB49" s="195"/>
      <c r="IEC49" s="195"/>
      <c r="IED49" s="195"/>
      <c r="IEE49" s="195"/>
      <c r="IEF49" s="195"/>
      <c r="IEG49" s="195"/>
      <c r="IEH49" s="195"/>
      <c r="IEI49" s="195"/>
      <c r="IEJ49" s="195"/>
      <c r="IEK49" s="195"/>
      <c r="IEL49" s="195"/>
      <c r="IEM49" s="195"/>
      <c r="IEN49" s="195"/>
      <c r="IEO49" s="195"/>
      <c r="IEP49" s="195"/>
      <c r="IEQ49" s="195"/>
      <c r="IER49" s="195"/>
      <c r="IES49" s="195"/>
      <c r="IET49" s="195"/>
      <c r="IEU49" s="195"/>
      <c r="IEV49" s="195"/>
      <c r="IEW49" s="195"/>
      <c r="IEX49" s="195"/>
      <c r="IEY49" s="195"/>
      <c r="IEZ49" s="195"/>
      <c r="IFA49" s="195"/>
      <c r="IFB49" s="195"/>
      <c r="IFC49" s="195"/>
      <c r="IFD49" s="195"/>
      <c r="IFE49" s="195"/>
      <c r="IFF49" s="195"/>
      <c r="IFG49" s="195"/>
      <c r="IFH49" s="195"/>
      <c r="IFI49" s="195"/>
      <c r="IFJ49" s="195"/>
      <c r="IFK49" s="195"/>
      <c r="IFL49" s="195"/>
      <c r="IFM49" s="195"/>
      <c r="IFN49" s="195"/>
      <c r="IFO49" s="195"/>
      <c r="IFP49" s="195"/>
      <c r="IFQ49" s="195"/>
      <c r="IFR49" s="195"/>
      <c r="IFS49" s="195"/>
      <c r="IFT49" s="195"/>
      <c r="IFU49" s="195"/>
      <c r="IFV49" s="195"/>
      <c r="IFW49" s="195"/>
      <c r="IFX49" s="195"/>
      <c r="IFY49" s="195"/>
      <c r="IFZ49" s="195"/>
      <c r="IGA49" s="195"/>
      <c r="IGB49" s="195"/>
      <c r="IGC49" s="195"/>
      <c r="IGD49" s="195"/>
      <c r="IGE49" s="195"/>
      <c r="IGF49" s="195"/>
      <c r="IGG49" s="195"/>
      <c r="IGH49" s="195"/>
      <c r="IGI49" s="195"/>
      <c r="IGJ49" s="195"/>
      <c r="IGK49" s="195"/>
      <c r="IGL49" s="195"/>
      <c r="IGM49" s="195"/>
      <c r="IGN49" s="195"/>
      <c r="IGO49" s="195"/>
      <c r="IGP49" s="195"/>
      <c r="IGQ49" s="195"/>
      <c r="IGR49" s="195"/>
      <c r="IGS49" s="195"/>
      <c r="IGT49" s="195"/>
      <c r="IGU49" s="195"/>
      <c r="IGV49" s="195"/>
      <c r="IGW49" s="195"/>
      <c r="IGX49" s="195"/>
      <c r="IGY49" s="195"/>
      <c r="IGZ49" s="195"/>
      <c r="IHA49" s="195"/>
      <c r="IHB49" s="195"/>
      <c r="IHC49" s="195"/>
      <c r="IHD49" s="195"/>
      <c r="IHE49" s="195"/>
      <c r="IHF49" s="195"/>
      <c r="IHG49" s="195"/>
      <c r="IHH49" s="195"/>
      <c r="IHI49" s="195"/>
      <c r="IHJ49" s="195"/>
      <c r="IHK49" s="195"/>
      <c r="IHL49" s="195"/>
      <c r="IHM49" s="195"/>
      <c r="IHN49" s="195"/>
      <c r="IHO49" s="195"/>
      <c r="IHP49" s="195"/>
      <c r="IHQ49" s="195"/>
      <c r="IHR49" s="195"/>
      <c r="IHS49" s="195"/>
      <c r="IHT49" s="195"/>
      <c r="IHU49" s="195"/>
      <c r="IHV49" s="195"/>
      <c r="IHW49" s="195"/>
      <c r="IHX49" s="195"/>
      <c r="IHY49" s="195"/>
      <c r="IHZ49" s="195"/>
      <c r="IIA49" s="195"/>
      <c r="IIB49" s="195"/>
      <c r="IIC49" s="195"/>
      <c r="IID49" s="195"/>
      <c r="IIE49" s="195"/>
      <c r="IIF49" s="195"/>
      <c r="IIG49" s="195"/>
      <c r="IIH49" s="195"/>
      <c r="III49" s="195"/>
      <c r="IIJ49" s="195"/>
      <c r="IIK49" s="195"/>
      <c r="IIL49" s="195"/>
      <c r="IIM49" s="195"/>
      <c r="IIN49" s="195"/>
      <c r="IIO49" s="195"/>
      <c r="IIP49" s="195"/>
      <c r="IIQ49" s="195"/>
      <c r="IIR49" s="195"/>
      <c r="IIS49" s="195"/>
      <c r="IIT49" s="195"/>
      <c r="IIU49" s="195"/>
      <c r="IIV49" s="195"/>
      <c r="IIW49" s="195"/>
      <c r="IIX49" s="195"/>
      <c r="IIY49" s="195"/>
      <c r="IIZ49" s="195"/>
      <c r="IJA49" s="195"/>
      <c r="IJB49" s="195"/>
      <c r="IJC49" s="195"/>
      <c r="IJD49" s="195"/>
      <c r="IJE49" s="195"/>
      <c r="IJF49" s="195"/>
      <c r="IJG49" s="195"/>
      <c r="IJH49" s="195"/>
      <c r="IJI49" s="195"/>
      <c r="IJJ49" s="195"/>
      <c r="IJK49" s="195"/>
      <c r="IJL49" s="195"/>
      <c r="IJM49" s="195"/>
      <c r="IJN49" s="195"/>
      <c r="IJO49" s="195"/>
      <c r="IJP49" s="195"/>
      <c r="IJQ49" s="195"/>
      <c r="IJR49" s="195"/>
      <c r="IJS49" s="195"/>
      <c r="IJT49" s="195"/>
      <c r="IJU49" s="195"/>
      <c r="IJV49" s="195"/>
      <c r="IJW49" s="195"/>
      <c r="IJX49" s="195"/>
      <c r="IJY49" s="195"/>
      <c r="IJZ49" s="195"/>
      <c r="IKA49" s="195"/>
      <c r="IKB49" s="195"/>
      <c r="IKC49" s="195"/>
      <c r="IKD49" s="195"/>
      <c r="IKE49" s="195"/>
      <c r="IKF49" s="195"/>
      <c r="IKG49" s="195"/>
      <c r="IKH49" s="195"/>
      <c r="IKI49" s="195"/>
      <c r="IKJ49" s="195"/>
      <c r="IKK49" s="195"/>
      <c r="IKL49" s="195"/>
      <c r="IKM49" s="195"/>
      <c r="IKN49" s="195"/>
      <c r="IKO49" s="195"/>
      <c r="IKP49" s="195"/>
      <c r="IKQ49" s="195"/>
      <c r="IKR49" s="195"/>
      <c r="IKS49" s="195"/>
      <c r="IKT49" s="195"/>
      <c r="IKU49" s="195"/>
      <c r="IKV49" s="195"/>
      <c r="IKW49" s="195"/>
      <c r="IKX49" s="195"/>
      <c r="IKY49" s="195"/>
      <c r="IKZ49" s="195"/>
      <c r="ILA49" s="195"/>
      <c r="ILB49" s="195"/>
      <c r="ILC49" s="195"/>
      <c r="ILD49" s="195"/>
      <c r="ILE49" s="195"/>
      <c r="ILF49" s="195"/>
      <c r="ILG49" s="195"/>
      <c r="ILH49" s="195"/>
      <c r="ILI49" s="195"/>
      <c r="ILJ49" s="195"/>
      <c r="ILK49" s="195"/>
      <c r="ILL49" s="195"/>
      <c r="ILM49" s="195"/>
      <c r="ILN49" s="195"/>
      <c r="ILO49" s="195"/>
      <c r="ILP49" s="195"/>
      <c r="ILQ49" s="195"/>
      <c r="ILR49" s="195"/>
      <c r="ILS49" s="195"/>
      <c r="ILT49" s="195"/>
      <c r="ILU49" s="195"/>
      <c r="ILV49" s="195"/>
      <c r="ILW49" s="195"/>
      <c r="ILX49" s="195"/>
      <c r="ILY49" s="195"/>
      <c r="ILZ49" s="195"/>
      <c r="IMA49" s="195"/>
      <c r="IMB49" s="195"/>
      <c r="IMC49" s="195"/>
      <c r="IMD49" s="195"/>
      <c r="IME49" s="195"/>
      <c r="IMF49" s="195"/>
      <c r="IMG49" s="195"/>
      <c r="IMH49" s="195"/>
      <c r="IMI49" s="195"/>
      <c r="IMJ49" s="195"/>
      <c r="IMK49" s="195"/>
      <c r="IML49" s="195"/>
      <c r="IMM49" s="195"/>
      <c r="IMN49" s="195"/>
      <c r="IMO49" s="195"/>
      <c r="IMP49" s="195"/>
      <c r="IMQ49" s="195"/>
      <c r="IMR49" s="195"/>
      <c r="IMS49" s="195"/>
      <c r="IMT49" s="195"/>
      <c r="IMU49" s="195"/>
      <c r="IMV49" s="195"/>
      <c r="IMW49" s="195"/>
      <c r="IMX49" s="195"/>
      <c r="IMY49" s="195"/>
      <c r="IMZ49" s="195"/>
      <c r="INA49" s="195"/>
      <c r="INB49" s="195"/>
      <c r="INC49" s="195"/>
      <c r="IND49" s="195"/>
      <c r="INE49" s="195"/>
      <c r="INF49" s="195"/>
      <c r="ING49" s="195"/>
      <c r="INH49" s="195"/>
      <c r="INI49" s="195"/>
      <c r="INJ49" s="195"/>
      <c r="INK49" s="195"/>
      <c r="INL49" s="195"/>
      <c r="INM49" s="195"/>
      <c r="INN49" s="195"/>
      <c r="INO49" s="195"/>
      <c r="INP49" s="195"/>
      <c r="INQ49" s="195"/>
      <c r="INR49" s="195"/>
      <c r="INS49" s="195"/>
      <c r="INT49" s="195"/>
      <c r="INU49" s="195"/>
      <c r="INV49" s="195"/>
      <c r="INW49" s="195"/>
      <c r="INX49" s="195"/>
      <c r="INY49" s="195"/>
      <c r="INZ49" s="195"/>
      <c r="IOA49" s="195"/>
      <c r="IOB49" s="195"/>
      <c r="IOC49" s="195"/>
      <c r="IOD49" s="195"/>
      <c r="IOE49" s="195"/>
      <c r="IOF49" s="195"/>
      <c r="IOG49" s="195"/>
      <c r="IOH49" s="195"/>
      <c r="IOI49" s="195"/>
      <c r="IOJ49" s="195"/>
      <c r="IOK49" s="195"/>
      <c r="IOL49" s="195"/>
      <c r="IOM49" s="195"/>
      <c r="ION49" s="195"/>
      <c r="IOO49" s="195"/>
      <c r="IOP49" s="195"/>
      <c r="IOQ49" s="195"/>
      <c r="IOR49" s="195"/>
      <c r="IOS49" s="195"/>
      <c r="IOT49" s="195"/>
      <c r="IOU49" s="195"/>
      <c r="IOV49" s="195"/>
      <c r="IOW49" s="195"/>
      <c r="IOX49" s="195"/>
      <c r="IOY49" s="195"/>
      <c r="IOZ49" s="195"/>
      <c r="IPA49" s="195"/>
      <c r="IPB49" s="195"/>
      <c r="IPC49" s="195"/>
      <c r="IPD49" s="195"/>
      <c r="IPE49" s="195"/>
      <c r="IPF49" s="195"/>
      <c r="IPG49" s="195"/>
      <c r="IPH49" s="195"/>
      <c r="IPI49" s="195"/>
      <c r="IPJ49" s="195"/>
      <c r="IPK49" s="195"/>
      <c r="IPL49" s="195"/>
      <c r="IPM49" s="195"/>
      <c r="IPN49" s="195"/>
      <c r="IPO49" s="195"/>
      <c r="IPP49" s="195"/>
      <c r="IPQ49" s="195"/>
      <c r="IPR49" s="195"/>
      <c r="IPS49" s="195"/>
      <c r="IPT49" s="195"/>
      <c r="IPU49" s="195"/>
      <c r="IPV49" s="195"/>
      <c r="IPW49" s="195"/>
      <c r="IPX49" s="195"/>
      <c r="IPY49" s="195"/>
      <c r="IPZ49" s="195"/>
      <c r="IQA49" s="195"/>
      <c r="IQB49" s="195"/>
      <c r="IQC49" s="195"/>
      <c r="IQD49" s="195"/>
      <c r="IQE49" s="195"/>
      <c r="IQF49" s="195"/>
      <c r="IQG49" s="195"/>
      <c r="IQH49" s="195"/>
      <c r="IQI49" s="195"/>
      <c r="IQJ49" s="195"/>
      <c r="IQK49" s="195"/>
      <c r="IQL49" s="195"/>
      <c r="IQM49" s="195"/>
      <c r="IQN49" s="195"/>
      <c r="IQO49" s="195"/>
      <c r="IQP49" s="195"/>
      <c r="IQQ49" s="195"/>
      <c r="IQR49" s="195"/>
      <c r="IQS49" s="195"/>
      <c r="IQT49" s="195"/>
      <c r="IQU49" s="195"/>
      <c r="IQV49" s="195"/>
      <c r="IQW49" s="195"/>
      <c r="IQX49" s="195"/>
      <c r="IQY49" s="195"/>
      <c r="IQZ49" s="195"/>
      <c r="IRA49" s="195"/>
      <c r="IRB49" s="195"/>
      <c r="IRC49" s="195"/>
      <c r="IRD49" s="195"/>
      <c r="IRE49" s="195"/>
      <c r="IRF49" s="195"/>
      <c r="IRG49" s="195"/>
      <c r="IRH49" s="195"/>
      <c r="IRI49" s="195"/>
      <c r="IRJ49" s="195"/>
      <c r="IRK49" s="195"/>
      <c r="IRL49" s="195"/>
      <c r="IRM49" s="195"/>
      <c r="IRN49" s="195"/>
      <c r="IRO49" s="195"/>
      <c r="IRP49" s="195"/>
      <c r="IRQ49" s="195"/>
      <c r="IRR49" s="195"/>
      <c r="IRS49" s="195"/>
      <c r="IRT49" s="195"/>
      <c r="IRU49" s="195"/>
      <c r="IRV49" s="195"/>
      <c r="IRW49" s="195"/>
      <c r="IRX49" s="195"/>
      <c r="IRY49" s="195"/>
      <c r="IRZ49" s="195"/>
      <c r="ISA49" s="195"/>
      <c r="ISB49" s="195"/>
      <c r="ISC49" s="195"/>
      <c r="ISD49" s="195"/>
      <c r="ISE49" s="195"/>
      <c r="ISF49" s="195"/>
      <c r="ISG49" s="195"/>
      <c r="ISH49" s="195"/>
      <c r="ISI49" s="195"/>
      <c r="ISJ49" s="195"/>
      <c r="ISK49" s="195"/>
      <c r="ISL49" s="195"/>
      <c r="ISM49" s="195"/>
      <c r="ISN49" s="195"/>
      <c r="ISO49" s="195"/>
      <c r="ISP49" s="195"/>
      <c r="ISQ49" s="195"/>
      <c r="ISR49" s="195"/>
      <c r="ISS49" s="195"/>
      <c r="IST49" s="195"/>
      <c r="ISU49" s="195"/>
      <c r="ISV49" s="195"/>
      <c r="ISW49" s="195"/>
      <c r="ISX49" s="195"/>
      <c r="ISY49" s="195"/>
      <c r="ISZ49" s="195"/>
      <c r="ITA49" s="195"/>
      <c r="ITB49" s="195"/>
      <c r="ITC49" s="195"/>
      <c r="ITD49" s="195"/>
      <c r="ITE49" s="195"/>
      <c r="ITF49" s="195"/>
      <c r="ITG49" s="195"/>
      <c r="ITH49" s="195"/>
      <c r="ITI49" s="195"/>
      <c r="ITJ49" s="195"/>
      <c r="ITK49" s="195"/>
      <c r="ITL49" s="195"/>
      <c r="ITM49" s="195"/>
      <c r="ITN49" s="195"/>
      <c r="ITO49" s="195"/>
      <c r="ITP49" s="195"/>
      <c r="ITQ49" s="195"/>
      <c r="ITR49" s="195"/>
      <c r="ITS49" s="195"/>
      <c r="ITT49" s="195"/>
      <c r="ITU49" s="195"/>
      <c r="ITV49" s="195"/>
      <c r="ITW49" s="195"/>
      <c r="ITX49" s="195"/>
      <c r="ITY49" s="195"/>
      <c r="ITZ49" s="195"/>
      <c r="IUA49" s="195"/>
      <c r="IUB49" s="195"/>
      <c r="IUC49" s="195"/>
      <c r="IUD49" s="195"/>
      <c r="IUE49" s="195"/>
      <c r="IUF49" s="195"/>
      <c r="IUG49" s="195"/>
      <c r="IUH49" s="195"/>
      <c r="IUI49" s="195"/>
      <c r="IUJ49" s="195"/>
      <c r="IUK49" s="195"/>
      <c r="IUL49" s="195"/>
      <c r="IUM49" s="195"/>
      <c r="IUN49" s="195"/>
      <c r="IUO49" s="195"/>
      <c r="IUP49" s="195"/>
      <c r="IUQ49" s="195"/>
      <c r="IUR49" s="195"/>
      <c r="IUS49" s="195"/>
      <c r="IUT49" s="195"/>
      <c r="IUU49" s="195"/>
      <c r="IUV49" s="195"/>
      <c r="IUW49" s="195"/>
      <c r="IUX49" s="195"/>
      <c r="IUY49" s="195"/>
      <c r="IUZ49" s="195"/>
      <c r="IVA49" s="195"/>
      <c r="IVB49" s="195"/>
      <c r="IVC49" s="195"/>
      <c r="IVD49" s="195"/>
      <c r="IVE49" s="195"/>
      <c r="IVF49" s="195"/>
      <c r="IVG49" s="195"/>
      <c r="IVH49" s="195"/>
      <c r="IVI49" s="195"/>
      <c r="IVJ49" s="195"/>
      <c r="IVK49" s="195"/>
      <c r="IVL49" s="195"/>
      <c r="IVM49" s="195"/>
      <c r="IVN49" s="195"/>
      <c r="IVO49" s="195"/>
      <c r="IVP49" s="195"/>
      <c r="IVQ49" s="195"/>
      <c r="IVR49" s="195"/>
      <c r="IVS49" s="195"/>
      <c r="IVT49" s="195"/>
      <c r="IVU49" s="195"/>
      <c r="IVV49" s="195"/>
      <c r="IVW49" s="195"/>
      <c r="IVX49" s="195"/>
      <c r="IVY49" s="195"/>
      <c r="IVZ49" s="195"/>
      <c r="IWA49" s="195"/>
      <c r="IWB49" s="195"/>
      <c r="IWC49" s="195"/>
      <c r="IWD49" s="195"/>
      <c r="IWE49" s="195"/>
      <c r="IWF49" s="195"/>
      <c r="IWG49" s="195"/>
      <c r="IWH49" s="195"/>
      <c r="IWI49" s="195"/>
      <c r="IWJ49" s="195"/>
      <c r="IWK49" s="195"/>
      <c r="IWL49" s="195"/>
      <c r="IWM49" s="195"/>
      <c r="IWN49" s="195"/>
      <c r="IWO49" s="195"/>
      <c r="IWP49" s="195"/>
      <c r="IWQ49" s="195"/>
      <c r="IWR49" s="195"/>
      <c r="IWS49" s="195"/>
      <c r="IWT49" s="195"/>
      <c r="IWU49" s="195"/>
      <c r="IWV49" s="195"/>
      <c r="IWW49" s="195"/>
      <c r="IWX49" s="195"/>
      <c r="IWY49" s="195"/>
      <c r="IWZ49" s="195"/>
      <c r="IXA49" s="195"/>
      <c r="IXB49" s="195"/>
      <c r="IXC49" s="195"/>
      <c r="IXD49" s="195"/>
      <c r="IXE49" s="195"/>
      <c r="IXF49" s="195"/>
      <c r="IXG49" s="195"/>
      <c r="IXH49" s="195"/>
      <c r="IXI49" s="195"/>
      <c r="IXJ49" s="195"/>
      <c r="IXK49" s="195"/>
      <c r="IXL49" s="195"/>
      <c r="IXM49" s="195"/>
      <c r="IXN49" s="195"/>
      <c r="IXO49" s="195"/>
      <c r="IXP49" s="195"/>
      <c r="IXQ49" s="195"/>
      <c r="IXR49" s="195"/>
      <c r="IXS49" s="195"/>
      <c r="IXT49" s="195"/>
      <c r="IXU49" s="195"/>
      <c r="IXV49" s="195"/>
      <c r="IXW49" s="195"/>
      <c r="IXX49" s="195"/>
      <c r="IXY49" s="195"/>
      <c r="IXZ49" s="195"/>
      <c r="IYA49" s="195"/>
      <c r="IYB49" s="195"/>
      <c r="IYC49" s="195"/>
      <c r="IYD49" s="195"/>
      <c r="IYE49" s="195"/>
      <c r="IYF49" s="195"/>
      <c r="IYG49" s="195"/>
      <c r="IYH49" s="195"/>
      <c r="IYI49" s="195"/>
      <c r="IYJ49" s="195"/>
      <c r="IYK49" s="195"/>
      <c r="IYL49" s="195"/>
      <c r="IYM49" s="195"/>
      <c r="IYN49" s="195"/>
      <c r="IYO49" s="195"/>
      <c r="IYP49" s="195"/>
      <c r="IYQ49" s="195"/>
      <c r="IYR49" s="195"/>
      <c r="IYS49" s="195"/>
      <c r="IYT49" s="195"/>
      <c r="IYU49" s="195"/>
      <c r="IYV49" s="195"/>
      <c r="IYW49" s="195"/>
      <c r="IYX49" s="195"/>
      <c r="IYY49" s="195"/>
      <c r="IYZ49" s="195"/>
      <c r="IZA49" s="195"/>
      <c r="IZB49" s="195"/>
      <c r="IZC49" s="195"/>
      <c r="IZD49" s="195"/>
      <c r="IZE49" s="195"/>
      <c r="IZF49" s="195"/>
      <c r="IZG49" s="195"/>
      <c r="IZH49" s="195"/>
      <c r="IZI49" s="195"/>
      <c r="IZJ49" s="195"/>
      <c r="IZK49" s="195"/>
      <c r="IZL49" s="195"/>
      <c r="IZM49" s="195"/>
      <c r="IZN49" s="195"/>
      <c r="IZO49" s="195"/>
      <c r="IZP49" s="195"/>
      <c r="IZQ49" s="195"/>
      <c r="IZR49" s="195"/>
      <c r="IZS49" s="195"/>
      <c r="IZT49" s="195"/>
      <c r="IZU49" s="195"/>
      <c r="IZV49" s="195"/>
      <c r="IZW49" s="195"/>
      <c r="IZX49" s="195"/>
      <c r="IZY49" s="195"/>
      <c r="IZZ49" s="195"/>
      <c r="JAA49" s="195"/>
      <c r="JAB49" s="195"/>
      <c r="JAC49" s="195"/>
      <c r="JAD49" s="195"/>
      <c r="JAE49" s="195"/>
      <c r="JAF49" s="195"/>
      <c r="JAG49" s="195"/>
      <c r="JAH49" s="195"/>
      <c r="JAI49" s="195"/>
      <c r="JAJ49" s="195"/>
      <c r="JAK49" s="195"/>
      <c r="JAL49" s="195"/>
      <c r="JAM49" s="195"/>
      <c r="JAN49" s="195"/>
      <c r="JAO49" s="195"/>
      <c r="JAP49" s="195"/>
      <c r="JAQ49" s="195"/>
      <c r="JAR49" s="195"/>
      <c r="JAS49" s="195"/>
      <c r="JAT49" s="195"/>
      <c r="JAU49" s="195"/>
      <c r="JAV49" s="195"/>
      <c r="JAW49" s="195"/>
      <c r="JAX49" s="195"/>
      <c r="JAY49" s="195"/>
      <c r="JAZ49" s="195"/>
      <c r="JBA49" s="195"/>
      <c r="JBB49" s="195"/>
      <c r="JBC49" s="195"/>
      <c r="JBD49" s="195"/>
      <c r="JBE49" s="195"/>
      <c r="JBF49" s="195"/>
      <c r="JBG49" s="195"/>
      <c r="JBH49" s="195"/>
      <c r="JBI49" s="195"/>
      <c r="JBJ49" s="195"/>
      <c r="JBK49" s="195"/>
      <c r="JBL49" s="195"/>
      <c r="JBM49" s="195"/>
      <c r="JBN49" s="195"/>
      <c r="JBO49" s="195"/>
      <c r="JBP49" s="195"/>
      <c r="JBQ49" s="195"/>
      <c r="JBR49" s="195"/>
      <c r="JBS49" s="195"/>
      <c r="JBT49" s="195"/>
      <c r="JBU49" s="195"/>
      <c r="JBV49" s="195"/>
      <c r="JBW49" s="195"/>
      <c r="JBX49" s="195"/>
      <c r="JBY49" s="195"/>
      <c r="JBZ49" s="195"/>
      <c r="JCA49" s="195"/>
      <c r="JCB49" s="195"/>
      <c r="JCC49" s="195"/>
      <c r="JCD49" s="195"/>
      <c r="JCE49" s="195"/>
      <c r="JCF49" s="195"/>
      <c r="JCG49" s="195"/>
      <c r="JCH49" s="195"/>
      <c r="JCI49" s="195"/>
      <c r="JCJ49" s="195"/>
      <c r="JCK49" s="195"/>
      <c r="JCL49" s="195"/>
      <c r="JCM49" s="195"/>
      <c r="JCN49" s="195"/>
      <c r="JCO49" s="195"/>
      <c r="JCP49" s="195"/>
      <c r="JCQ49" s="195"/>
      <c r="JCR49" s="195"/>
      <c r="JCS49" s="195"/>
      <c r="JCT49" s="195"/>
      <c r="JCU49" s="195"/>
      <c r="JCV49" s="195"/>
      <c r="JCW49" s="195"/>
      <c r="JCX49" s="195"/>
      <c r="JCY49" s="195"/>
      <c r="JCZ49" s="195"/>
      <c r="JDA49" s="195"/>
      <c r="JDB49" s="195"/>
      <c r="JDC49" s="195"/>
      <c r="JDD49" s="195"/>
      <c r="JDE49" s="195"/>
      <c r="JDF49" s="195"/>
      <c r="JDG49" s="195"/>
      <c r="JDH49" s="195"/>
      <c r="JDI49" s="195"/>
      <c r="JDJ49" s="195"/>
      <c r="JDK49" s="195"/>
      <c r="JDL49" s="195"/>
      <c r="JDM49" s="195"/>
      <c r="JDN49" s="195"/>
      <c r="JDO49" s="195"/>
      <c r="JDP49" s="195"/>
      <c r="JDQ49" s="195"/>
      <c r="JDR49" s="195"/>
      <c r="JDS49" s="195"/>
      <c r="JDT49" s="195"/>
      <c r="JDU49" s="195"/>
      <c r="JDV49" s="195"/>
      <c r="JDW49" s="195"/>
      <c r="JDX49" s="195"/>
      <c r="JDY49" s="195"/>
      <c r="JDZ49" s="195"/>
      <c r="JEA49" s="195"/>
      <c r="JEB49" s="195"/>
      <c r="JEC49" s="195"/>
      <c r="JED49" s="195"/>
      <c r="JEE49" s="195"/>
      <c r="JEF49" s="195"/>
      <c r="JEG49" s="195"/>
      <c r="JEH49" s="195"/>
      <c r="JEI49" s="195"/>
      <c r="JEJ49" s="195"/>
      <c r="JEK49" s="195"/>
      <c r="JEL49" s="195"/>
      <c r="JEM49" s="195"/>
      <c r="JEN49" s="195"/>
      <c r="JEO49" s="195"/>
      <c r="JEP49" s="195"/>
      <c r="JEQ49" s="195"/>
      <c r="JER49" s="195"/>
      <c r="JES49" s="195"/>
      <c r="JET49" s="195"/>
      <c r="JEU49" s="195"/>
      <c r="JEV49" s="195"/>
      <c r="JEW49" s="195"/>
      <c r="JEX49" s="195"/>
      <c r="JEY49" s="195"/>
      <c r="JEZ49" s="195"/>
      <c r="JFA49" s="195"/>
      <c r="JFB49" s="195"/>
      <c r="JFC49" s="195"/>
      <c r="JFD49" s="195"/>
      <c r="JFE49" s="195"/>
      <c r="JFF49" s="195"/>
      <c r="JFG49" s="195"/>
      <c r="JFH49" s="195"/>
      <c r="JFI49" s="195"/>
      <c r="JFJ49" s="195"/>
      <c r="JFK49" s="195"/>
      <c r="JFL49" s="195"/>
      <c r="JFM49" s="195"/>
      <c r="JFN49" s="195"/>
      <c r="JFO49" s="195"/>
      <c r="JFP49" s="195"/>
      <c r="JFQ49" s="195"/>
      <c r="JFR49" s="195"/>
      <c r="JFS49" s="195"/>
      <c r="JFT49" s="195"/>
      <c r="JFU49" s="195"/>
      <c r="JFV49" s="195"/>
      <c r="JFW49" s="195"/>
      <c r="JFX49" s="195"/>
      <c r="JFY49" s="195"/>
      <c r="JFZ49" s="195"/>
      <c r="JGA49" s="195"/>
      <c r="JGB49" s="195"/>
      <c r="JGC49" s="195"/>
      <c r="JGD49" s="195"/>
      <c r="JGE49" s="195"/>
      <c r="JGF49" s="195"/>
      <c r="JGG49" s="195"/>
      <c r="JGH49" s="195"/>
      <c r="JGI49" s="195"/>
      <c r="JGJ49" s="195"/>
      <c r="JGK49" s="195"/>
      <c r="JGL49" s="195"/>
      <c r="JGM49" s="195"/>
      <c r="JGN49" s="195"/>
      <c r="JGO49" s="195"/>
      <c r="JGP49" s="195"/>
      <c r="JGQ49" s="195"/>
      <c r="JGR49" s="195"/>
      <c r="JGS49" s="195"/>
      <c r="JGT49" s="195"/>
      <c r="JGU49" s="195"/>
      <c r="JGV49" s="195"/>
      <c r="JGW49" s="195"/>
      <c r="JGX49" s="195"/>
      <c r="JGY49" s="195"/>
      <c r="JGZ49" s="195"/>
      <c r="JHA49" s="195"/>
      <c r="JHB49" s="195"/>
      <c r="JHC49" s="195"/>
      <c r="JHD49" s="195"/>
      <c r="JHE49" s="195"/>
      <c r="JHF49" s="195"/>
      <c r="JHG49" s="195"/>
      <c r="JHH49" s="195"/>
      <c r="JHI49" s="195"/>
      <c r="JHJ49" s="195"/>
      <c r="JHK49" s="195"/>
      <c r="JHL49" s="195"/>
      <c r="JHM49" s="195"/>
      <c r="JHN49" s="195"/>
      <c r="JHO49" s="195"/>
      <c r="JHP49" s="195"/>
      <c r="JHQ49" s="195"/>
      <c r="JHR49" s="195"/>
      <c r="JHS49" s="195"/>
      <c r="JHT49" s="195"/>
      <c r="JHU49" s="195"/>
      <c r="JHV49" s="195"/>
      <c r="JHW49" s="195"/>
      <c r="JHX49" s="195"/>
      <c r="JHY49" s="195"/>
      <c r="JHZ49" s="195"/>
      <c r="JIA49" s="195"/>
      <c r="JIB49" s="195"/>
      <c r="JIC49" s="195"/>
      <c r="JID49" s="195"/>
      <c r="JIE49" s="195"/>
      <c r="JIF49" s="195"/>
      <c r="JIG49" s="195"/>
      <c r="JIH49" s="195"/>
      <c r="JII49" s="195"/>
      <c r="JIJ49" s="195"/>
      <c r="JIK49" s="195"/>
      <c r="JIL49" s="195"/>
      <c r="JIM49" s="195"/>
      <c r="JIN49" s="195"/>
      <c r="JIO49" s="195"/>
      <c r="JIP49" s="195"/>
      <c r="JIQ49" s="195"/>
      <c r="JIR49" s="195"/>
      <c r="JIS49" s="195"/>
      <c r="JIT49" s="195"/>
      <c r="JIU49" s="195"/>
      <c r="JIV49" s="195"/>
      <c r="JIW49" s="195"/>
      <c r="JIX49" s="195"/>
      <c r="JIY49" s="195"/>
      <c r="JIZ49" s="195"/>
      <c r="JJA49" s="195"/>
      <c r="JJB49" s="195"/>
      <c r="JJC49" s="195"/>
      <c r="JJD49" s="195"/>
      <c r="JJE49" s="195"/>
      <c r="JJF49" s="195"/>
      <c r="JJG49" s="195"/>
      <c r="JJH49" s="195"/>
      <c r="JJI49" s="195"/>
      <c r="JJJ49" s="195"/>
      <c r="JJK49" s="195"/>
      <c r="JJL49" s="195"/>
      <c r="JJM49" s="195"/>
      <c r="JJN49" s="195"/>
      <c r="JJO49" s="195"/>
      <c r="JJP49" s="195"/>
      <c r="JJQ49" s="195"/>
      <c r="JJR49" s="195"/>
      <c r="JJS49" s="195"/>
      <c r="JJT49" s="195"/>
      <c r="JJU49" s="195"/>
      <c r="JJV49" s="195"/>
      <c r="JJW49" s="195"/>
      <c r="JJX49" s="195"/>
      <c r="JJY49" s="195"/>
      <c r="JJZ49" s="195"/>
      <c r="JKA49" s="195"/>
      <c r="JKB49" s="195"/>
      <c r="JKC49" s="195"/>
      <c r="JKD49" s="195"/>
      <c r="JKE49" s="195"/>
      <c r="JKF49" s="195"/>
      <c r="JKG49" s="195"/>
      <c r="JKH49" s="195"/>
      <c r="JKI49" s="195"/>
      <c r="JKJ49" s="195"/>
      <c r="JKK49" s="195"/>
      <c r="JKL49" s="195"/>
      <c r="JKM49" s="195"/>
      <c r="JKN49" s="195"/>
      <c r="JKO49" s="195"/>
      <c r="JKP49" s="195"/>
      <c r="JKQ49" s="195"/>
      <c r="JKR49" s="195"/>
      <c r="JKS49" s="195"/>
      <c r="JKT49" s="195"/>
      <c r="JKU49" s="195"/>
      <c r="JKV49" s="195"/>
      <c r="JKW49" s="195"/>
      <c r="JKX49" s="195"/>
      <c r="JKY49" s="195"/>
      <c r="JKZ49" s="195"/>
      <c r="JLA49" s="195"/>
      <c r="JLB49" s="195"/>
      <c r="JLC49" s="195"/>
      <c r="JLD49" s="195"/>
      <c r="JLE49" s="195"/>
      <c r="JLF49" s="195"/>
      <c r="JLG49" s="195"/>
      <c r="JLH49" s="195"/>
      <c r="JLI49" s="195"/>
      <c r="JLJ49" s="195"/>
      <c r="JLK49" s="195"/>
      <c r="JLL49" s="195"/>
      <c r="JLM49" s="195"/>
      <c r="JLN49" s="195"/>
      <c r="JLO49" s="195"/>
      <c r="JLP49" s="195"/>
      <c r="JLQ49" s="195"/>
      <c r="JLR49" s="195"/>
      <c r="JLS49" s="195"/>
      <c r="JLT49" s="195"/>
      <c r="JLU49" s="195"/>
      <c r="JLV49" s="195"/>
      <c r="JLW49" s="195"/>
      <c r="JLX49" s="195"/>
      <c r="JLY49" s="195"/>
      <c r="JLZ49" s="195"/>
      <c r="JMA49" s="195"/>
      <c r="JMB49" s="195"/>
      <c r="JMC49" s="195"/>
      <c r="JMD49" s="195"/>
      <c r="JME49" s="195"/>
      <c r="JMF49" s="195"/>
      <c r="JMG49" s="195"/>
      <c r="JMH49" s="195"/>
      <c r="JMI49" s="195"/>
      <c r="JMJ49" s="195"/>
      <c r="JMK49" s="195"/>
      <c r="JML49" s="195"/>
      <c r="JMM49" s="195"/>
      <c r="JMN49" s="195"/>
      <c r="JMO49" s="195"/>
      <c r="JMP49" s="195"/>
      <c r="JMQ49" s="195"/>
      <c r="JMR49" s="195"/>
      <c r="JMS49" s="195"/>
      <c r="JMT49" s="195"/>
      <c r="JMU49" s="195"/>
      <c r="JMV49" s="195"/>
      <c r="JMW49" s="195"/>
      <c r="JMX49" s="195"/>
      <c r="JMY49" s="195"/>
      <c r="JMZ49" s="195"/>
      <c r="JNA49" s="195"/>
      <c r="JNB49" s="195"/>
      <c r="JNC49" s="195"/>
      <c r="JND49" s="195"/>
      <c r="JNE49" s="195"/>
      <c r="JNF49" s="195"/>
      <c r="JNG49" s="195"/>
      <c r="JNH49" s="195"/>
      <c r="JNI49" s="195"/>
      <c r="JNJ49" s="195"/>
      <c r="JNK49" s="195"/>
      <c r="JNL49" s="195"/>
      <c r="JNM49" s="195"/>
      <c r="JNN49" s="195"/>
      <c r="JNO49" s="195"/>
      <c r="JNP49" s="195"/>
      <c r="JNQ49" s="195"/>
      <c r="JNR49" s="195"/>
      <c r="JNS49" s="195"/>
      <c r="JNT49" s="195"/>
      <c r="JNU49" s="195"/>
      <c r="JNV49" s="195"/>
      <c r="JNW49" s="195"/>
      <c r="JNX49" s="195"/>
      <c r="JNY49" s="195"/>
      <c r="JNZ49" s="195"/>
      <c r="JOA49" s="195"/>
      <c r="JOB49" s="195"/>
      <c r="JOC49" s="195"/>
      <c r="JOD49" s="195"/>
      <c r="JOE49" s="195"/>
      <c r="JOF49" s="195"/>
      <c r="JOG49" s="195"/>
      <c r="JOH49" s="195"/>
      <c r="JOI49" s="195"/>
      <c r="JOJ49" s="195"/>
      <c r="JOK49" s="195"/>
      <c r="JOL49" s="195"/>
      <c r="JOM49" s="195"/>
      <c r="JON49" s="195"/>
      <c r="JOO49" s="195"/>
      <c r="JOP49" s="195"/>
      <c r="JOQ49" s="195"/>
      <c r="JOR49" s="195"/>
      <c r="JOS49" s="195"/>
      <c r="JOT49" s="195"/>
      <c r="JOU49" s="195"/>
      <c r="JOV49" s="195"/>
      <c r="JOW49" s="195"/>
      <c r="JOX49" s="195"/>
      <c r="JOY49" s="195"/>
      <c r="JOZ49" s="195"/>
      <c r="JPA49" s="195"/>
      <c r="JPB49" s="195"/>
      <c r="JPC49" s="195"/>
      <c r="JPD49" s="195"/>
      <c r="JPE49" s="195"/>
      <c r="JPF49" s="195"/>
      <c r="JPG49" s="195"/>
      <c r="JPH49" s="195"/>
      <c r="JPI49" s="195"/>
      <c r="JPJ49" s="195"/>
      <c r="JPK49" s="195"/>
      <c r="JPL49" s="195"/>
      <c r="JPM49" s="195"/>
      <c r="JPN49" s="195"/>
      <c r="JPO49" s="195"/>
      <c r="JPP49" s="195"/>
      <c r="JPQ49" s="195"/>
      <c r="JPR49" s="195"/>
      <c r="JPS49" s="195"/>
      <c r="JPT49" s="195"/>
      <c r="JPU49" s="195"/>
      <c r="JPV49" s="195"/>
      <c r="JPW49" s="195"/>
      <c r="JPX49" s="195"/>
      <c r="JPY49" s="195"/>
      <c r="JPZ49" s="195"/>
      <c r="JQA49" s="195"/>
      <c r="JQB49" s="195"/>
      <c r="JQC49" s="195"/>
      <c r="JQD49" s="195"/>
      <c r="JQE49" s="195"/>
      <c r="JQF49" s="195"/>
      <c r="JQG49" s="195"/>
      <c r="JQH49" s="195"/>
      <c r="JQI49" s="195"/>
      <c r="JQJ49" s="195"/>
      <c r="JQK49" s="195"/>
      <c r="JQL49" s="195"/>
      <c r="JQM49" s="195"/>
      <c r="JQN49" s="195"/>
      <c r="JQO49" s="195"/>
      <c r="JQP49" s="195"/>
      <c r="JQQ49" s="195"/>
      <c r="JQR49" s="195"/>
      <c r="JQS49" s="195"/>
      <c r="JQT49" s="195"/>
      <c r="JQU49" s="195"/>
      <c r="JQV49" s="195"/>
      <c r="JQW49" s="195"/>
      <c r="JQX49" s="195"/>
      <c r="JQY49" s="195"/>
      <c r="JQZ49" s="195"/>
      <c r="JRA49" s="195"/>
      <c r="JRB49" s="195"/>
      <c r="JRC49" s="195"/>
      <c r="JRD49" s="195"/>
      <c r="JRE49" s="195"/>
      <c r="JRF49" s="195"/>
      <c r="JRG49" s="195"/>
      <c r="JRH49" s="195"/>
      <c r="JRI49" s="195"/>
      <c r="JRJ49" s="195"/>
      <c r="JRK49" s="195"/>
      <c r="JRL49" s="195"/>
      <c r="JRM49" s="195"/>
      <c r="JRN49" s="195"/>
      <c r="JRO49" s="195"/>
      <c r="JRP49" s="195"/>
      <c r="JRQ49" s="195"/>
      <c r="JRR49" s="195"/>
      <c r="JRS49" s="195"/>
      <c r="JRT49" s="195"/>
      <c r="JRU49" s="195"/>
      <c r="JRV49" s="195"/>
      <c r="JRW49" s="195"/>
      <c r="JRX49" s="195"/>
      <c r="JRY49" s="195"/>
      <c r="JRZ49" s="195"/>
      <c r="JSA49" s="195"/>
      <c r="JSB49" s="195"/>
      <c r="JSC49" s="195"/>
      <c r="JSD49" s="195"/>
      <c r="JSE49" s="195"/>
      <c r="JSF49" s="195"/>
      <c r="JSG49" s="195"/>
      <c r="JSH49" s="195"/>
      <c r="JSI49" s="195"/>
      <c r="JSJ49" s="195"/>
      <c r="JSK49" s="195"/>
      <c r="JSL49" s="195"/>
      <c r="JSM49" s="195"/>
      <c r="JSN49" s="195"/>
      <c r="JSO49" s="195"/>
      <c r="JSP49" s="195"/>
      <c r="JSQ49" s="195"/>
      <c r="JSR49" s="195"/>
      <c r="JSS49" s="195"/>
      <c r="JST49" s="195"/>
      <c r="JSU49" s="195"/>
      <c r="JSV49" s="195"/>
      <c r="JSW49" s="195"/>
      <c r="JSX49" s="195"/>
      <c r="JSY49" s="195"/>
      <c r="JSZ49" s="195"/>
      <c r="JTA49" s="195"/>
      <c r="JTB49" s="195"/>
      <c r="JTC49" s="195"/>
      <c r="JTD49" s="195"/>
      <c r="JTE49" s="195"/>
      <c r="JTF49" s="195"/>
      <c r="JTG49" s="195"/>
      <c r="JTH49" s="195"/>
      <c r="JTI49" s="195"/>
      <c r="JTJ49" s="195"/>
      <c r="JTK49" s="195"/>
      <c r="JTL49" s="195"/>
      <c r="JTM49" s="195"/>
      <c r="JTN49" s="195"/>
      <c r="JTO49" s="195"/>
      <c r="JTP49" s="195"/>
      <c r="JTQ49" s="195"/>
      <c r="JTR49" s="195"/>
      <c r="JTS49" s="195"/>
      <c r="JTT49" s="195"/>
      <c r="JTU49" s="195"/>
      <c r="JTV49" s="195"/>
      <c r="JTW49" s="195"/>
      <c r="JTX49" s="195"/>
      <c r="JTY49" s="195"/>
      <c r="JTZ49" s="195"/>
      <c r="JUA49" s="195"/>
      <c r="JUB49" s="195"/>
      <c r="JUC49" s="195"/>
      <c r="JUD49" s="195"/>
      <c r="JUE49" s="195"/>
      <c r="JUF49" s="195"/>
      <c r="JUG49" s="195"/>
      <c r="JUH49" s="195"/>
      <c r="JUI49" s="195"/>
      <c r="JUJ49" s="195"/>
      <c r="JUK49" s="195"/>
      <c r="JUL49" s="195"/>
      <c r="JUM49" s="195"/>
      <c r="JUN49" s="195"/>
      <c r="JUO49" s="195"/>
      <c r="JUP49" s="195"/>
      <c r="JUQ49" s="195"/>
      <c r="JUR49" s="195"/>
      <c r="JUS49" s="195"/>
      <c r="JUT49" s="195"/>
      <c r="JUU49" s="195"/>
      <c r="JUV49" s="195"/>
      <c r="JUW49" s="195"/>
      <c r="JUX49" s="195"/>
      <c r="JUY49" s="195"/>
      <c r="JUZ49" s="195"/>
      <c r="JVA49" s="195"/>
      <c r="JVB49" s="195"/>
      <c r="JVC49" s="195"/>
      <c r="JVD49" s="195"/>
      <c r="JVE49" s="195"/>
      <c r="JVF49" s="195"/>
      <c r="JVG49" s="195"/>
      <c r="JVH49" s="195"/>
      <c r="JVI49" s="195"/>
      <c r="JVJ49" s="195"/>
      <c r="JVK49" s="195"/>
      <c r="JVL49" s="195"/>
      <c r="JVM49" s="195"/>
      <c r="JVN49" s="195"/>
      <c r="JVO49" s="195"/>
      <c r="JVP49" s="195"/>
      <c r="JVQ49" s="195"/>
      <c r="JVR49" s="195"/>
      <c r="JVS49" s="195"/>
      <c r="JVT49" s="195"/>
      <c r="JVU49" s="195"/>
      <c r="JVV49" s="195"/>
      <c r="JVW49" s="195"/>
      <c r="JVX49" s="195"/>
      <c r="JVY49" s="195"/>
      <c r="JVZ49" s="195"/>
      <c r="JWA49" s="195"/>
      <c r="JWB49" s="195"/>
      <c r="JWC49" s="195"/>
      <c r="JWD49" s="195"/>
      <c r="JWE49" s="195"/>
      <c r="JWF49" s="195"/>
      <c r="JWG49" s="195"/>
      <c r="JWH49" s="195"/>
      <c r="JWI49" s="195"/>
      <c r="JWJ49" s="195"/>
      <c r="JWK49" s="195"/>
      <c r="JWL49" s="195"/>
      <c r="JWM49" s="195"/>
      <c r="JWN49" s="195"/>
      <c r="JWO49" s="195"/>
      <c r="JWP49" s="195"/>
      <c r="JWQ49" s="195"/>
      <c r="JWR49" s="195"/>
      <c r="JWS49" s="195"/>
      <c r="JWT49" s="195"/>
      <c r="JWU49" s="195"/>
      <c r="JWV49" s="195"/>
      <c r="JWW49" s="195"/>
      <c r="JWX49" s="195"/>
      <c r="JWY49" s="195"/>
      <c r="JWZ49" s="195"/>
      <c r="JXA49" s="195"/>
      <c r="JXB49" s="195"/>
      <c r="JXC49" s="195"/>
      <c r="JXD49" s="195"/>
      <c r="JXE49" s="195"/>
      <c r="JXF49" s="195"/>
      <c r="JXG49" s="195"/>
      <c r="JXH49" s="195"/>
      <c r="JXI49" s="195"/>
      <c r="JXJ49" s="195"/>
      <c r="JXK49" s="195"/>
      <c r="JXL49" s="195"/>
      <c r="JXM49" s="195"/>
      <c r="JXN49" s="195"/>
      <c r="JXO49" s="195"/>
      <c r="JXP49" s="195"/>
      <c r="JXQ49" s="195"/>
      <c r="JXR49" s="195"/>
      <c r="JXS49" s="195"/>
      <c r="JXT49" s="195"/>
      <c r="JXU49" s="195"/>
      <c r="JXV49" s="195"/>
      <c r="JXW49" s="195"/>
      <c r="JXX49" s="195"/>
      <c r="JXY49" s="195"/>
      <c r="JXZ49" s="195"/>
      <c r="JYA49" s="195"/>
      <c r="JYB49" s="195"/>
      <c r="JYC49" s="195"/>
      <c r="JYD49" s="195"/>
      <c r="JYE49" s="195"/>
      <c r="JYF49" s="195"/>
      <c r="JYG49" s="195"/>
      <c r="JYH49" s="195"/>
      <c r="JYI49" s="195"/>
      <c r="JYJ49" s="195"/>
      <c r="JYK49" s="195"/>
      <c r="JYL49" s="195"/>
      <c r="JYM49" s="195"/>
      <c r="JYN49" s="195"/>
      <c r="JYO49" s="195"/>
      <c r="JYP49" s="195"/>
      <c r="JYQ49" s="195"/>
      <c r="JYR49" s="195"/>
      <c r="JYS49" s="195"/>
      <c r="JYT49" s="195"/>
      <c r="JYU49" s="195"/>
      <c r="JYV49" s="195"/>
      <c r="JYW49" s="195"/>
      <c r="JYX49" s="195"/>
      <c r="JYY49" s="195"/>
      <c r="JYZ49" s="195"/>
      <c r="JZA49" s="195"/>
      <c r="JZB49" s="195"/>
      <c r="JZC49" s="195"/>
      <c r="JZD49" s="195"/>
      <c r="JZE49" s="195"/>
      <c r="JZF49" s="195"/>
      <c r="JZG49" s="195"/>
      <c r="JZH49" s="195"/>
      <c r="JZI49" s="195"/>
      <c r="JZJ49" s="195"/>
      <c r="JZK49" s="195"/>
      <c r="JZL49" s="195"/>
      <c r="JZM49" s="195"/>
      <c r="JZN49" s="195"/>
      <c r="JZO49" s="195"/>
      <c r="JZP49" s="195"/>
      <c r="JZQ49" s="195"/>
      <c r="JZR49" s="195"/>
      <c r="JZS49" s="195"/>
      <c r="JZT49" s="195"/>
      <c r="JZU49" s="195"/>
      <c r="JZV49" s="195"/>
      <c r="JZW49" s="195"/>
      <c r="JZX49" s="195"/>
      <c r="JZY49" s="195"/>
      <c r="JZZ49" s="195"/>
      <c r="KAA49" s="195"/>
      <c r="KAB49" s="195"/>
      <c r="KAC49" s="195"/>
      <c r="KAD49" s="195"/>
      <c r="KAE49" s="195"/>
      <c r="KAF49" s="195"/>
      <c r="KAG49" s="195"/>
      <c r="KAH49" s="195"/>
      <c r="KAI49" s="195"/>
      <c r="KAJ49" s="195"/>
      <c r="KAK49" s="195"/>
      <c r="KAL49" s="195"/>
      <c r="KAM49" s="195"/>
      <c r="KAN49" s="195"/>
      <c r="KAO49" s="195"/>
      <c r="KAP49" s="195"/>
      <c r="KAQ49" s="195"/>
      <c r="KAR49" s="195"/>
      <c r="KAS49" s="195"/>
      <c r="KAT49" s="195"/>
      <c r="KAU49" s="195"/>
      <c r="KAV49" s="195"/>
      <c r="KAW49" s="195"/>
      <c r="KAX49" s="195"/>
      <c r="KAY49" s="195"/>
      <c r="KAZ49" s="195"/>
      <c r="KBA49" s="195"/>
      <c r="KBB49" s="195"/>
      <c r="KBC49" s="195"/>
      <c r="KBD49" s="195"/>
      <c r="KBE49" s="195"/>
      <c r="KBF49" s="195"/>
      <c r="KBG49" s="195"/>
      <c r="KBH49" s="195"/>
      <c r="KBI49" s="195"/>
      <c r="KBJ49" s="195"/>
      <c r="KBK49" s="195"/>
      <c r="KBL49" s="195"/>
      <c r="KBM49" s="195"/>
      <c r="KBN49" s="195"/>
      <c r="KBO49" s="195"/>
      <c r="KBP49" s="195"/>
      <c r="KBQ49" s="195"/>
      <c r="KBR49" s="195"/>
      <c r="KBS49" s="195"/>
      <c r="KBT49" s="195"/>
      <c r="KBU49" s="195"/>
      <c r="KBV49" s="195"/>
      <c r="KBW49" s="195"/>
      <c r="KBX49" s="195"/>
      <c r="KBY49" s="195"/>
      <c r="KBZ49" s="195"/>
      <c r="KCA49" s="195"/>
      <c r="KCB49" s="195"/>
      <c r="KCC49" s="195"/>
      <c r="KCD49" s="195"/>
      <c r="KCE49" s="195"/>
      <c r="KCF49" s="195"/>
      <c r="KCG49" s="195"/>
      <c r="KCH49" s="195"/>
      <c r="KCI49" s="195"/>
      <c r="KCJ49" s="195"/>
      <c r="KCK49" s="195"/>
      <c r="KCL49" s="195"/>
      <c r="KCM49" s="195"/>
      <c r="KCN49" s="195"/>
      <c r="KCO49" s="195"/>
      <c r="KCP49" s="195"/>
      <c r="KCQ49" s="195"/>
      <c r="KCR49" s="195"/>
      <c r="KCS49" s="195"/>
      <c r="KCT49" s="195"/>
      <c r="KCU49" s="195"/>
      <c r="KCV49" s="195"/>
      <c r="KCW49" s="195"/>
      <c r="KCX49" s="195"/>
      <c r="KCY49" s="195"/>
      <c r="KCZ49" s="195"/>
      <c r="KDA49" s="195"/>
      <c r="KDB49" s="195"/>
      <c r="KDC49" s="195"/>
      <c r="KDD49" s="195"/>
      <c r="KDE49" s="195"/>
      <c r="KDF49" s="195"/>
      <c r="KDG49" s="195"/>
      <c r="KDH49" s="195"/>
      <c r="KDI49" s="195"/>
      <c r="KDJ49" s="195"/>
      <c r="KDK49" s="195"/>
      <c r="KDL49" s="195"/>
      <c r="KDM49" s="195"/>
      <c r="KDN49" s="195"/>
      <c r="KDO49" s="195"/>
      <c r="KDP49" s="195"/>
      <c r="KDQ49" s="195"/>
      <c r="KDR49" s="195"/>
      <c r="KDS49" s="195"/>
      <c r="KDT49" s="195"/>
      <c r="KDU49" s="195"/>
      <c r="KDV49" s="195"/>
      <c r="KDW49" s="195"/>
      <c r="KDX49" s="195"/>
      <c r="KDY49" s="195"/>
      <c r="KDZ49" s="195"/>
      <c r="KEA49" s="195"/>
      <c r="KEB49" s="195"/>
      <c r="KEC49" s="195"/>
      <c r="KED49" s="195"/>
      <c r="KEE49" s="195"/>
      <c r="KEF49" s="195"/>
      <c r="KEG49" s="195"/>
      <c r="KEH49" s="195"/>
      <c r="KEI49" s="195"/>
      <c r="KEJ49" s="195"/>
      <c r="KEK49" s="195"/>
      <c r="KEL49" s="195"/>
      <c r="KEM49" s="195"/>
      <c r="KEN49" s="195"/>
      <c r="KEO49" s="195"/>
      <c r="KEP49" s="195"/>
      <c r="KEQ49" s="195"/>
      <c r="KER49" s="195"/>
      <c r="KES49" s="195"/>
      <c r="KET49" s="195"/>
      <c r="KEU49" s="195"/>
      <c r="KEV49" s="195"/>
      <c r="KEW49" s="195"/>
      <c r="KEX49" s="195"/>
      <c r="KEY49" s="195"/>
      <c r="KEZ49" s="195"/>
      <c r="KFA49" s="195"/>
      <c r="KFB49" s="195"/>
      <c r="KFC49" s="195"/>
      <c r="KFD49" s="195"/>
      <c r="KFE49" s="195"/>
      <c r="KFF49" s="195"/>
      <c r="KFG49" s="195"/>
      <c r="KFH49" s="195"/>
      <c r="KFI49" s="195"/>
      <c r="KFJ49" s="195"/>
      <c r="KFK49" s="195"/>
      <c r="KFL49" s="195"/>
      <c r="KFM49" s="195"/>
      <c r="KFN49" s="195"/>
      <c r="KFO49" s="195"/>
      <c r="KFP49" s="195"/>
      <c r="KFQ49" s="195"/>
      <c r="KFR49" s="195"/>
      <c r="KFS49" s="195"/>
      <c r="KFT49" s="195"/>
      <c r="KFU49" s="195"/>
      <c r="KFV49" s="195"/>
      <c r="KFW49" s="195"/>
      <c r="KFX49" s="195"/>
      <c r="KFY49" s="195"/>
      <c r="KFZ49" s="195"/>
      <c r="KGA49" s="195"/>
      <c r="KGB49" s="195"/>
      <c r="KGC49" s="195"/>
      <c r="KGD49" s="195"/>
      <c r="KGE49" s="195"/>
      <c r="KGF49" s="195"/>
      <c r="KGG49" s="195"/>
      <c r="KGH49" s="195"/>
      <c r="KGI49" s="195"/>
      <c r="KGJ49" s="195"/>
      <c r="KGK49" s="195"/>
      <c r="KGL49" s="195"/>
      <c r="KGM49" s="195"/>
      <c r="KGN49" s="195"/>
      <c r="KGO49" s="195"/>
      <c r="KGP49" s="195"/>
      <c r="KGQ49" s="195"/>
      <c r="KGR49" s="195"/>
      <c r="KGS49" s="195"/>
      <c r="KGT49" s="195"/>
      <c r="KGU49" s="195"/>
      <c r="KGV49" s="195"/>
      <c r="KGW49" s="195"/>
      <c r="KGX49" s="195"/>
      <c r="KGY49" s="195"/>
      <c r="KGZ49" s="195"/>
      <c r="KHA49" s="195"/>
      <c r="KHB49" s="195"/>
      <c r="KHC49" s="195"/>
      <c r="KHD49" s="195"/>
      <c r="KHE49" s="195"/>
      <c r="KHF49" s="195"/>
      <c r="KHG49" s="195"/>
      <c r="KHH49" s="195"/>
      <c r="KHI49" s="195"/>
      <c r="KHJ49" s="195"/>
      <c r="KHK49" s="195"/>
      <c r="KHL49" s="195"/>
      <c r="KHM49" s="195"/>
      <c r="KHN49" s="195"/>
      <c r="KHO49" s="195"/>
      <c r="KHP49" s="195"/>
      <c r="KHQ49" s="195"/>
      <c r="KHR49" s="195"/>
      <c r="KHS49" s="195"/>
      <c r="KHT49" s="195"/>
      <c r="KHU49" s="195"/>
      <c r="KHV49" s="195"/>
      <c r="KHW49" s="195"/>
      <c r="KHX49" s="195"/>
      <c r="KHY49" s="195"/>
      <c r="KHZ49" s="195"/>
      <c r="KIA49" s="195"/>
      <c r="KIB49" s="195"/>
      <c r="KIC49" s="195"/>
      <c r="KID49" s="195"/>
      <c r="KIE49" s="195"/>
      <c r="KIF49" s="195"/>
      <c r="KIG49" s="195"/>
      <c r="KIH49" s="195"/>
      <c r="KII49" s="195"/>
      <c r="KIJ49" s="195"/>
      <c r="KIK49" s="195"/>
      <c r="KIL49" s="195"/>
      <c r="KIM49" s="195"/>
      <c r="KIN49" s="195"/>
      <c r="KIO49" s="195"/>
      <c r="KIP49" s="195"/>
      <c r="KIQ49" s="195"/>
      <c r="KIR49" s="195"/>
      <c r="KIS49" s="195"/>
      <c r="KIT49" s="195"/>
      <c r="KIU49" s="195"/>
      <c r="KIV49" s="195"/>
      <c r="KIW49" s="195"/>
      <c r="KIX49" s="195"/>
      <c r="KIY49" s="195"/>
      <c r="KIZ49" s="195"/>
      <c r="KJA49" s="195"/>
      <c r="KJB49" s="195"/>
      <c r="KJC49" s="195"/>
      <c r="KJD49" s="195"/>
      <c r="KJE49" s="195"/>
      <c r="KJF49" s="195"/>
      <c r="KJG49" s="195"/>
      <c r="KJH49" s="195"/>
      <c r="KJI49" s="195"/>
      <c r="KJJ49" s="195"/>
      <c r="KJK49" s="195"/>
      <c r="KJL49" s="195"/>
      <c r="KJM49" s="195"/>
      <c r="KJN49" s="195"/>
      <c r="KJO49" s="195"/>
      <c r="KJP49" s="195"/>
      <c r="KJQ49" s="195"/>
      <c r="KJR49" s="195"/>
      <c r="KJS49" s="195"/>
      <c r="KJT49" s="195"/>
      <c r="KJU49" s="195"/>
      <c r="KJV49" s="195"/>
      <c r="KJW49" s="195"/>
      <c r="KJX49" s="195"/>
      <c r="KJY49" s="195"/>
      <c r="KJZ49" s="195"/>
      <c r="KKA49" s="195"/>
      <c r="KKB49" s="195"/>
      <c r="KKC49" s="195"/>
      <c r="KKD49" s="195"/>
      <c r="KKE49" s="195"/>
      <c r="KKF49" s="195"/>
      <c r="KKG49" s="195"/>
      <c r="KKH49" s="195"/>
      <c r="KKI49" s="195"/>
      <c r="KKJ49" s="195"/>
      <c r="KKK49" s="195"/>
      <c r="KKL49" s="195"/>
      <c r="KKM49" s="195"/>
      <c r="KKN49" s="195"/>
      <c r="KKO49" s="195"/>
      <c r="KKP49" s="195"/>
      <c r="KKQ49" s="195"/>
      <c r="KKR49" s="195"/>
      <c r="KKS49" s="195"/>
      <c r="KKT49" s="195"/>
      <c r="KKU49" s="195"/>
      <c r="KKV49" s="195"/>
      <c r="KKW49" s="195"/>
      <c r="KKX49" s="195"/>
      <c r="KKY49" s="195"/>
      <c r="KKZ49" s="195"/>
      <c r="KLA49" s="195"/>
      <c r="KLB49" s="195"/>
      <c r="KLC49" s="195"/>
      <c r="KLD49" s="195"/>
      <c r="KLE49" s="195"/>
      <c r="KLF49" s="195"/>
      <c r="KLG49" s="195"/>
      <c r="KLH49" s="195"/>
      <c r="KLI49" s="195"/>
      <c r="KLJ49" s="195"/>
      <c r="KLK49" s="195"/>
      <c r="KLL49" s="195"/>
      <c r="KLM49" s="195"/>
      <c r="KLN49" s="195"/>
      <c r="KLO49" s="195"/>
      <c r="KLP49" s="195"/>
      <c r="KLQ49" s="195"/>
      <c r="KLR49" s="195"/>
      <c r="KLS49" s="195"/>
      <c r="KLT49" s="195"/>
      <c r="KLU49" s="195"/>
      <c r="KLV49" s="195"/>
      <c r="KLW49" s="195"/>
      <c r="KLX49" s="195"/>
      <c r="KLY49" s="195"/>
      <c r="KLZ49" s="195"/>
      <c r="KMA49" s="195"/>
      <c r="KMB49" s="195"/>
      <c r="KMC49" s="195"/>
      <c r="KMD49" s="195"/>
      <c r="KME49" s="195"/>
      <c r="KMF49" s="195"/>
      <c r="KMG49" s="195"/>
      <c r="KMH49" s="195"/>
      <c r="KMI49" s="195"/>
      <c r="KMJ49" s="195"/>
      <c r="KMK49" s="195"/>
      <c r="KML49" s="195"/>
      <c r="KMM49" s="195"/>
      <c r="KMN49" s="195"/>
      <c r="KMO49" s="195"/>
      <c r="KMP49" s="195"/>
      <c r="KMQ49" s="195"/>
      <c r="KMR49" s="195"/>
      <c r="KMS49" s="195"/>
      <c r="KMT49" s="195"/>
      <c r="KMU49" s="195"/>
      <c r="KMV49" s="195"/>
      <c r="KMW49" s="195"/>
      <c r="KMX49" s="195"/>
      <c r="KMY49" s="195"/>
      <c r="KMZ49" s="195"/>
      <c r="KNA49" s="195"/>
      <c r="KNB49" s="195"/>
      <c r="KNC49" s="195"/>
      <c r="KND49" s="195"/>
      <c r="KNE49" s="195"/>
      <c r="KNF49" s="195"/>
      <c r="KNG49" s="195"/>
      <c r="KNH49" s="195"/>
      <c r="KNI49" s="195"/>
      <c r="KNJ49" s="195"/>
      <c r="KNK49" s="195"/>
      <c r="KNL49" s="195"/>
      <c r="KNM49" s="195"/>
      <c r="KNN49" s="195"/>
      <c r="KNO49" s="195"/>
      <c r="KNP49" s="195"/>
      <c r="KNQ49" s="195"/>
      <c r="KNR49" s="195"/>
      <c r="KNS49" s="195"/>
      <c r="KNT49" s="195"/>
      <c r="KNU49" s="195"/>
      <c r="KNV49" s="195"/>
      <c r="KNW49" s="195"/>
      <c r="KNX49" s="195"/>
      <c r="KNY49" s="195"/>
      <c r="KNZ49" s="195"/>
      <c r="KOA49" s="195"/>
      <c r="KOB49" s="195"/>
      <c r="KOC49" s="195"/>
      <c r="KOD49" s="195"/>
      <c r="KOE49" s="195"/>
      <c r="KOF49" s="195"/>
      <c r="KOG49" s="195"/>
      <c r="KOH49" s="195"/>
      <c r="KOI49" s="195"/>
      <c r="KOJ49" s="195"/>
      <c r="KOK49" s="195"/>
      <c r="KOL49" s="195"/>
      <c r="KOM49" s="195"/>
      <c r="KON49" s="195"/>
      <c r="KOO49" s="195"/>
      <c r="KOP49" s="195"/>
      <c r="KOQ49" s="195"/>
      <c r="KOR49" s="195"/>
      <c r="KOS49" s="195"/>
      <c r="KOT49" s="195"/>
      <c r="KOU49" s="195"/>
      <c r="KOV49" s="195"/>
      <c r="KOW49" s="195"/>
      <c r="KOX49" s="195"/>
      <c r="KOY49" s="195"/>
      <c r="KOZ49" s="195"/>
      <c r="KPA49" s="195"/>
      <c r="KPB49" s="195"/>
      <c r="KPC49" s="195"/>
      <c r="KPD49" s="195"/>
      <c r="KPE49" s="195"/>
      <c r="KPF49" s="195"/>
      <c r="KPG49" s="195"/>
      <c r="KPH49" s="195"/>
      <c r="KPI49" s="195"/>
      <c r="KPJ49" s="195"/>
      <c r="KPK49" s="195"/>
      <c r="KPL49" s="195"/>
      <c r="KPM49" s="195"/>
      <c r="KPN49" s="195"/>
      <c r="KPO49" s="195"/>
      <c r="KPP49" s="195"/>
      <c r="KPQ49" s="195"/>
      <c r="KPR49" s="195"/>
      <c r="KPS49" s="195"/>
      <c r="KPT49" s="195"/>
      <c r="KPU49" s="195"/>
      <c r="KPV49" s="195"/>
      <c r="KPW49" s="195"/>
      <c r="KPX49" s="195"/>
      <c r="KPY49" s="195"/>
      <c r="KPZ49" s="195"/>
      <c r="KQA49" s="195"/>
      <c r="KQB49" s="195"/>
      <c r="KQC49" s="195"/>
      <c r="KQD49" s="195"/>
      <c r="KQE49" s="195"/>
      <c r="KQF49" s="195"/>
      <c r="KQG49" s="195"/>
      <c r="KQH49" s="195"/>
      <c r="KQI49" s="195"/>
      <c r="KQJ49" s="195"/>
      <c r="KQK49" s="195"/>
      <c r="KQL49" s="195"/>
      <c r="KQM49" s="195"/>
      <c r="KQN49" s="195"/>
      <c r="KQO49" s="195"/>
      <c r="KQP49" s="195"/>
      <c r="KQQ49" s="195"/>
      <c r="KQR49" s="195"/>
      <c r="KQS49" s="195"/>
      <c r="KQT49" s="195"/>
      <c r="KQU49" s="195"/>
      <c r="KQV49" s="195"/>
      <c r="KQW49" s="195"/>
      <c r="KQX49" s="195"/>
      <c r="KQY49" s="195"/>
      <c r="KQZ49" s="195"/>
      <c r="KRA49" s="195"/>
      <c r="KRB49" s="195"/>
      <c r="KRC49" s="195"/>
      <c r="KRD49" s="195"/>
      <c r="KRE49" s="195"/>
      <c r="KRF49" s="195"/>
      <c r="KRG49" s="195"/>
      <c r="KRH49" s="195"/>
      <c r="KRI49" s="195"/>
      <c r="KRJ49" s="195"/>
      <c r="KRK49" s="195"/>
      <c r="KRL49" s="195"/>
      <c r="KRM49" s="195"/>
      <c r="KRN49" s="195"/>
      <c r="KRO49" s="195"/>
      <c r="KRP49" s="195"/>
      <c r="KRQ49" s="195"/>
      <c r="KRR49" s="195"/>
      <c r="KRS49" s="195"/>
      <c r="KRT49" s="195"/>
      <c r="KRU49" s="195"/>
      <c r="KRV49" s="195"/>
      <c r="KRW49" s="195"/>
      <c r="KRX49" s="195"/>
      <c r="KRY49" s="195"/>
      <c r="KRZ49" s="195"/>
      <c r="KSA49" s="195"/>
      <c r="KSB49" s="195"/>
      <c r="KSC49" s="195"/>
      <c r="KSD49" s="195"/>
      <c r="KSE49" s="195"/>
      <c r="KSF49" s="195"/>
      <c r="KSG49" s="195"/>
      <c r="KSH49" s="195"/>
      <c r="KSI49" s="195"/>
      <c r="KSJ49" s="195"/>
      <c r="KSK49" s="195"/>
      <c r="KSL49" s="195"/>
      <c r="KSM49" s="195"/>
      <c r="KSN49" s="195"/>
      <c r="KSO49" s="195"/>
      <c r="KSP49" s="195"/>
      <c r="KSQ49" s="195"/>
      <c r="KSR49" s="195"/>
      <c r="KSS49" s="195"/>
      <c r="KST49" s="195"/>
      <c r="KSU49" s="195"/>
      <c r="KSV49" s="195"/>
      <c r="KSW49" s="195"/>
      <c r="KSX49" s="195"/>
      <c r="KSY49" s="195"/>
      <c r="KSZ49" s="195"/>
      <c r="KTA49" s="195"/>
      <c r="KTB49" s="195"/>
      <c r="KTC49" s="195"/>
      <c r="KTD49" s="195"/>
      <c r="KTE49" s="195"/>
      <c r="KTF49" s="195"/>
      <c r="KTG49" s="195"/>
      <c r="KTH49" s="195"/>
      <c r="KTI49" s="195"/>
      <c r="KTJ49" s="195"/>
      <c r="KTK49" s="195"/>
      <c r="KTL49" s="195"/>
      <c r="KTM49" s="195"/>
      <c r="KTN49" s="195"/>
      <c r="KTO49" s="195"/>
      <c r="KTP49" s="195"/>
      <c r="KTQ49" s="195"/>
      <c r="KTR49" s="195"/>
      <c r="KTS49" s="195"/>
      <c r="KTT49" s="195"/>
      <c r="KTU49" s="195"/>
      <c r="KTV49" s="195"/>
      <c r="KTW49" s="195"/>
      <c r="KTX49" s="195"/>
      <c r="KTY49" s="195"/>
      <c r="KTZ49" s="195"/>
      <c r="KUA49" s="195"/>
      <c r="KUB49" s="195"/>
      <c r="KUC49" s="195"/>
      <c r="KUD49" s="195"/>
      <c r="KUE49" s="195"/>
      <c r="KUF49" s="195"/>
      <c r="KUG49" s="195"/>
      <c r="KUH49" s="195"/>
      <c r="KUI49" s="195"/>
      <c r="KUJ49" s="195"/>
      <c r="KUK49" s="195"/>
      <c r="KUL49" s="195"/>
      <c r="KUM49" s="195"/>
      <c r="KUN49" s="195"/>
      <c r="KUO49" s="195"/>
      <c r="KUP49" s="195"/>
      <c r="KUQ49" s="195"/>
      <c r="KUR49" s="195"/>
      <c r="KUS49" s="195"/>
      <c r="KUT49" s="195"/>
      <c r="KUU49" s="195"/>
      <c r="KUV49" s="195"/>
      <c r="KUW49" s="195"/>
      <c r="KUX49" s="195"/>
      <c r="KUY49" s="195"/>
      <c r="KUZ49" s="195"/>
      <c r="KVA49" s="195"/>
      <c r="KVB49" s="195"/>
      <c r="KVC49" s="195"/>
      <c r="KVD49" s="195"/>
      <c r="KVE49" s="195"/>
      <c r="KVF49" s="195"/>
      <c r="KVG49" s="195"/>
      <c r="KVH49" s="195"/>
      <c r="KVI49" s="195"/>
      <c r="KVJ49" s="195"/>
      <c r="KVK49" s="195"/>
      <c r="KVL49" s="195"/>
      <c r="KVM49" s="195"/>
      <c r="KVN49" s="195"/>
      <c r="KVO49" s="195"/>
      <c r="KVP49" s="195"/>
      <c r="KVQ49" s="195"/>
      <c r="KVR49" s="195"/>
      <c r="KVS49" s="195"/>
      <c r="KVT49" s="195"/>
      <c r="KVU49" s="195"/>
      <c r="KVV49" s="195"/>
      <c r="KVW49" s="195"/>
      <c r="KVX49" s="195"/>
      <c r="KVY49" s="195"/>
      <c r="KVZ49" s="195"/>
      <c r="KWA49" s="195"/>
      <c r="KWB49" s="195"/>
      <c r="KWC49" s="195"/>
      <c r="KWD49" s="195"/>
      <c r="KWE49" s="195"/>
      <c r="KWF49" s="195"/>
      <c r="KWG49" s="195"/>
      <c r="KWH49" s="195"/>
      <c r="KWI49" s="195"/>
      <c r="KWJ49" s="195"/>
      <c r="KWK49" s="195"/>
      <c r="KWL49" s="195"/>
      <c r="KWM49" s="195"/>
      <c r="KWN49" s="195"/>
      <c r="KWO49" s="195"/>
      <c r="KWP49" s="195"/>
      <c r="KWQ49" s="195"/>
      <c r="KWR49" s="195"/>
      <c r="KWS49" s="195"/>
      <c r="KWT49" s="195"/>
      <c r="KWU49" s="195"/>
      <c r="KWV49" s="195"/>
      <c r="KWW49" s="195"/>
      <c r="KWX49" s="195"/>
      <c r="KWY49" s="195"/>
      <c r="KWZ49" s="195"/>
      <c r="KXA49" s="195"/>
      <c r="KXB49" s="195"/>
      <c r="KXC49" s="195"/>
      <c r="KXD49" s="195"/>
      <c r="KXE49" s="195"/>
      <c r="KXF49" s="195"/>
      <c r="KXG49" s="195"/>
      <c r="KXH49" s="195"/>
      <c r="KXI49" s="195"/>
      <c r="KXJ49" s="195"/>
      <c r="KXK49" s="195"/>
      <c r="KXL49" s="195"/>
      <c r="KXM49" s="195"/>
      <c r="KXN49" s="195"/>
      <c r="KXO49" s="195"/>
      <c r="KXP49" s="195"/>
      <c r="KXQ49" s="195"/>
      <c r="KXR49" s="195"/>
      <c r="KXS49" s="195"/>
      <c r="KXT49" s="195"/>
      <c r="KXU49" s="195"/>
      <c r="KXV49" s="195"/>
      <c r="KXW49" s="195"/>
      <c r="KXX49" s="195"/>
      <c r="KXY49" s="195"/>
      <c r="KXZ49" s="195"/>
      <c r="KYA49" s="195"/>
      <c r="KYB49" s="195"/>
      <c r="KYC49" s="195"/>
      <c r="KYD49" s="195"/>
      <c r="KYE49" s="195"/>
      <c r="KYF49" s="195"/>
      <c r="KYG49" s="195"/>
      <c r="KYH49" s="195"/>
      <c r="KYI49" s="195"/>
      <c r="KYJ49" s="195"/>
      <c r="KYK49" s="195"/>
      <c r="KYL49" s="195"/>
      <c r="KYM49" s="195"/>
      <c r="KYN49" s="195"/>
      <c r="KYO49" s="195"/>
      <c r="KYP49" s="195"/>
      <c r="KYQ49" s="195"/>
      <c r="KYR49" s="195"/>
      <c r="KYS49" s="195"/>
      <c r="KYT49" s="195"/>
      <c r="KYU49" s="195"/>
      <c r="KYV49" s="195"/>
      <c r="KYW49" s="195"/>
      <c r="KYX49" s="195"/>
      <c r="KYY49" s="195"/>
      <c r="KYZ49" s="195"/>
      <c r="KZA49" s="195"/>
      <c r="KZB49" s="195"/>
      <c r="KZC49" s="195"/>
      <c r="KZD49" s="195"/>
      <c r="KZE49" s="195"/>
      <c r="KZF49" s="195"/>
      <c r="KZG49" s="195"/>
      <c r="KZH49" s="195"/>
      <c r="KZI49" s="195"/>
      <c r="KZJ49" s="195"/>
      <c r="KZK49" s="195"/>
      <c r="KZL49" s="195"/>
      <c r="KZM49" s="195"/>
      <c r="KZN49" s="195"/>
      <c r="KZO49" s="195"/>
      <c r="KZP49" s="195"/>
      <c r="KZQ49" s="195"/>
      <c r="KZR49" s="195"/>
      <c r="KZS49" s="195"/>
      <c r="KZT49" s="195"/>
      <c r="KZU49" s="195"/>
      <c r="KZV49" s="195"/>
      <c r="KZW49" s="195"/>
      <c r="KZX49" s="195"/>
      <c r="KZY49" s="195"/>
      <c r="KZZ49" s="195"/>
      <c r="LAA49" s="195"/>
      <c r="LAB49" s="195"/>
      <c r="LAC49" s="195"/>
      <c r="LAD49" s="195"/>
      <c r="LAE49" s="195"/>
      <c r="LAF49" s="195"/>
      <c r="LAG49" s="195"/>
      <c r="LAH49" s="195"/>
      <c r="LAI49" s="195"/>
      <c r="LAJ49" s="195"/>
      <c r="LAK49" s="195"/>
      <c r="LAL49" s="195"/>
      <c r="LAM49" s="195"/>
      <c r="LAN49" s="195"/>
      <c r="LAO49" s="195"/>
      <c r="LAP49" s="195"/>
      <c r="LAQ49" s="195"/>
      <c r="LAR49" s="195"/>
      <c r="LAS49" s="195"/>
      <c r="LAT49" s="195"/>
      <c r="LAU49" s="195"/>
      <c r="LAV49" s="195"/>
      <c r="LAW49" s="195"/>
      <c r="LAX49" s="195"/>
      <c r="LAY49" s="195"/>
      <c r="LAZ49" s="195"/>
      <c r="LBA49" s="195"/>
      <c r="LBB49" s="195"/>
      <c r="LBC49" s="195"/>
      <c r="LBD49" s="195"/>
      <c r="LBE49" s="195"/>
      <c r="LBF49" s="195"/>
      <c r="LBG49" s="195"/>
      <c r="LBH49" s="195"/>
      <c r="LBI49" s="195"/>
      <c r="LBJ49" s="195"/>
      <c r="LBK49" s="195"/>
      <c r="LBL49" s="195"/>
      <c r="LBM49" s="195"/>
      <c r="LBN49" s="195"/>
      <c r="LBO49" s="195"/>
      <c r="LBP49" s="195"/>
      <c r="LBQ49" s="195"/>
      <c r="LBR49" s="195"/>
      <c r="LBS49" s="195"/>
      <c r="LBT49" s="195"/>
      <c r="LBU49" s="195"/>
      <c r="LBV49" s="195"/>
      <c r="LBW49" s="195"/>
      <c r="LBX49" s="195"/>
      <c r="LBY49" s="195"/>
      <c r="LBZ49" s="195"/>
      <c r="LCA49" s="195"/>
      <c r="LCB49" s="195"/>
      <c r="LCC49" s="195"/>
      <c r="LCD49" s="195"/>
      <c r="LCE49" s="195"/>
      <c r="LCF49" s="195"/>
      <c r="LCG49" s="195"/>
      <c r="LCH49" s="195"/>
      <c r="LCI49" s="195"/>
      <c r="LCJ49" s="195"/>
      <c r="LCK49" s="195"/>
      <c r="LCL49" s="195"/>
      <c r="LCM49" s="195"/>
      <c r="LCN49" s="195"/>
      <c r="LCO49" s="195"/>
      <c r="LCP49" s="195"/>
      <c r="LCQ49" s="195"/>
      <c r="LCR49" s="195"/>
      <c r="LCS49" s="195"/>
      <c r="LCT49" s="195"/>
      <c r="LCU49" s="195"/>
      <c r="LCV49" s="195"/>
      <c r="LCW49" s="195"/>
      <c r="LCX49" s="195"/>
      <c r="LCY49" s="195"/>
      <c r="LCZ49" s="195"/>
      <c r="LDA49" s="195"/>
      <c r="LDB49" s="195"/>
      <c r="LDC49" s="195"/>
      <c r="LDD49" s="195"/>
      <c r="LDE49" s="195"/>
      <c r="LDF49" s="195"/>
      <c r="LDG49" s="195"/>
      <c r="LDH49" s="195"/>
      <c r="LDI49" s="195"/>
      <c r="LDJ49" s="195"/>
      <c r="LDK49" s="195"/>
      <c r="LDL49" s="195"/>
      <c r="LDM49" s="195"/>
      <c r="LDN49" s="195"/>
      <c r="LDO49" s="195"/>
      <c r="LDP49" s="195"/>
      <c r="LDQ49" s="195"/>
      <c r="LDR49" s="195"/>
      <c r="LDS49" s="195"/>
      <c r="LDT49" s="195"/>
      <c r="LDU49" s="195"/>
      <c r="LDV49" s="195"/>
      <c r="LDW49" s="195"/>
      <c r="LDX49" s="195"/>
      <c r="LDY49" s="195"/>
      <c r="LDZ49" s="195"/>
      <c r="LEA49" s="195"/>
      <c r="LEB49" s="195"/>
      <c r="LEC49" s="195"/>
      <c r="LED49" s="195"/>
      <c r="LEE49" s="195"/>
      <c r="LEF49" s="195"/>
      <c r="LEG49" s="195"/>
      <c r="LEH49" s="195"/>
      <c r="LEI49" s="195"/>
      <c r="LEJ49" s="195"/>
      <c r="LEK49" s="195"/>
      <c r="LEL49" s="195"/>
      <c r="LEM49" s="195"/>
      <c r="LEN49" s="195"/>
      <c r="LEO49" s="195"/>
      <c r="LEP49" s="195"/>
      <c r="LEQ49" s="195"/>
      <c r="LER49" s="195"/>
      <c r="LES49" s="195"/>
      <c r="LET49" s="195"/>
      <c r="LEU49" s="195"/>
      <c r="LEV49" s="195"/>
      <c r="LEW49" s="195"/>
      <c r="LEX49" s="195"/>
      <c r="LEY49" s="195"/>
      <c r="LEZ49" s="195"/>
      <c r="LFA49" s="195"/>
      <c r="LFB49" s="195"/>
      <c r="LFC49" s="195"/>
      <c r="LFD49" s="195"/>
      <c r="LFE49" s="195"/>
      <c r="LFF49" s="195"/>
      <c r="LFG49" s="195"/>
      <c r="LFH49" s="195"/>
      <c r="LFI49" s="195"/>
      <c r="LFJ49" s="195"/>
      <c r="LFK49" s="195"/>
      <c r="LFL49" s="195"/>
      <c r="LFM49" s="195"/>
      <c r="LFN49" s="195"/>
      <c r="LFO49" s="195"/>
      <c r="LFP49" s="195"/>
      <c r="LFQ49" s="195"/>
      <c r="LFR49" s="195"/>
      <c r="LFS49" s="195"/>
      <c r="LFT49" s="195"/>
      <c r="LFU49" s="195"/>
      <c r="LFV49" s="195"/>
      <c r="LFW49" s="195"/>
      <c r="LFX49" s="195"/>
      <c r="LFY49" s="195"/>
      <c r="LFZ49" s="195"/>
      <c r="LGA49" s="195"/>
      <c r="LGB49" s="195"/>
      <c r="LGC49" s="195"/>
      <c r="LGD49" s="195"/>
      <c r="LGE49" s="195"/>
      <c r="LGF49" s="195"/>
      <c r="LGG49" s="195"/>
      <c r="LGH49" s="195"/>
      <c r="LGI49" s="195"/>
      <c r="LGJ49" s="195"/>
      <c r="LGK49" s="195"/>
      <c r="LGL49" s="195"/>
      <c r="LGM49" s="195"/>
      <c r="LGN49" s="195"/>
      <c r="LGO49" s="195"/>
      <c r="LGP49" s="195"/>
      <c r="LGQ49" s="195"/>
      <c r="LGR49" s="195"/>
      <c r="LGS49" s="195"/>
      <c r="LGT49" s="195"/>
      <c r="LGU49" s="195"/>
      <c r="LGV49" s="195"/>
      <c r="LGW49" s="195"/>
      <c r="LGX49" s="195"/>
      <c r="LGY49" s="195"/>
      <c r="LGZ49" s="195"/>
      <c r="LHA49" s="195"/>
      <c r="LHB49" s="195"/>
      <c r="LHC49" s="195"/>
      <c r="LHD49" s="195"/>
      <c r="LHE49" s="195"/>
      <c r="LHF49" s="195"/>
      <c r="LHG49" s="195"/>
      <c r="LHH49" s="195"/>
      <c r="LHI49" s="195"/>
      <c r="LHJ49" s="195"/>
      <c r="LHK49" s="195"/>
      <c r="LHL49" s="195"/>
      <c r="LHM49" s="195"/>
      <c r="LHN49" s="195"/>
      <c r="LHO49" s="195"/>
      <c r="LHP49" s="195"/>
      <c r="LHQ49" s="195"/>
      <c r="LHR49" s="195"/>
      <c r="LHS49" s="195"/>
      <c r="LHT49" s="195"/>
      <c r="LHU49" s="195"/>
      <c r="LHV49" s="195"/>
      <c r="LHW49" s="195"/>
      <c r="LHX49" s="195"/>
      <c r="LHY49" s="195"/>
      <c r="LHZ49" s="195"/>
      <c r="LIA49" s="195"/>
      <c r="LIB49" s="195"/>
      <c r="LIC49" s="195"/>
      <c r="LID49" s="195"/>
      <c r="LIE49" s="195"/>
      <c r="LIF49" s="195"/>
      <c r="LIG49" s="195"/>
      <c r="LIH49" s="195"/>
      <c r="LII49" s="195"/>
      <c r="LIJ49" s="195"/>
      <c r="LIK49" s="195"/>
      <c r="LIL49" s="195"/>
      <c r="LIM49" s="195"/>
      <c r="LIN49" s="195"/>
      <c r="LIO49" s="195"/>
      <c r="LIP49" s="195"/>
      <c r="LIQ49" s="195"/>
      <c r="LIR49" s="195"/>
      <c r="LIS49" s="195"/>
      <c r="LIT49" s="195"/>
      <c r="LIU49" s="195"/>
      <c r="LIV49" s="195"/>
      <c r="LIW49" s="195"/>
      <c r="LIX49" s="195"/>
      <c r="LIY49" s="195"/>
      <c r="LIZ49" s="195"/>
      <c r="LJA49" s="195"/>
      <c r="LJB49" s="195"/>
      <c r="LJC49" s="195"/>
      <c r="LJD49" s="195"/>
      <c r="LJE49" s="195"/>
      <c r="LJF49" s="195"/>
      <c r="LJG49" s="195"/>
      <c r="LJH49" s="195"/>
      <c r="LJI49" s="195"/>
      <c r="LJJ49" s="195"/>
      <c r="LJK49" s="195"/>
      <c r="LJL49" s="195"/>
      <c r="LJM49" s="195"/>
      <c r="LJN49" s="195"/>
      <c r="LJO49" s="195"/>
      <c r="LJP49" s="195"/>
      <c r="LJQ49" s="195"/>
      <c r="LJR49" s="195"/>
      <c r="LJS49" s="195"/>
      <c r="LJT49" s="195"/>
      <c r="LJU49" s="195"/>
      <c r="LJV49" s="195"/>
      <c r="LJW49" s="195"/>
      <c r="LJX49" s="195"/>
      <c r="LJY49" s="195"/>
      <c r="LJZ49" s="195"/>
      <c r="LKA49" s="195"/>
      <c r="LKB49" s="195"/>
      <c r="LKC49" s="195"/>
      <c r="LKD49" s="195"/>
      <c r="LKE49" s="195"/>
      <c r="LKF49" s="195"/>
      <c r="LKG49" s="195"/>
      <c r="LKH49" s="195"/>
      <c r="LKI49" s="195"/>
      <c r="LKJ49" s="195"/>
      <c r="LKK49" s="195"/>
      <c r="LKL49" s="195"/>
      <c r="LKM49" s="195"/>
      <c r="LKN49" s="195"/>
      <c r="LKO49" s="195"/>
      <c r="LKP49" s="195"/>
      <c r="LKQ49" s="195"/>
      <c r="LKR49" s="195"/>
      <c r="LKS49" s="195"/>
      <c r="LKT49" s="195"/>
      <c r="LKU49" s="195"/>
      <c r="LKV49" s="195"/>
      <c r="LKW49" s="195"/>
      <c r="LKX49" s="195"/>
      <c r="LKY49" s="195"/>
      <c r="LKZ49" s="195"/>
      <c r="LLA49" s="195"/>
      <c r="LLB49" s="195"/>
      <c r="LLC49" s="195"/>
      <c r="LLD49" s="195"/>
      <c r="LLE49" s="195"/>
      <c r="LLF49" s="195"/>
      <c r="LLG49" s="195"/>
      <c r="LLH49" s="195"/>
      <c r="LLI49" s="195"/>
      <c r="LLJ49" s="195"/>
      <c r="LLK49" s="195"/>
      <c r="LLL49" s="195"/>
      <c r="LLM49" s="195"/>
      <c r="LLN49" s="195"/>
      <c r="LLO49" s="195"/>
      <c r="LLP49" s="195"/>
      <c r="LLQ49" s="195"/>
      <c r="LLR49" s="195"/>
      <c r="LLS49" s="195"/>
      <c r="LLT49" s="195"/>
      <c r="LLU49" s="195"/>
      <c r="LLV49" s="195"/>
      <c r="LLW49" s="195"/>
      <c r="LLX49" s="195"/>
      <c r="LLY49" s="195"/>
      <c r="LLZ49" s="195"/>
      <c r="LMA49" s="195"/>
      <c r="LMB49" s="195"/>
      <c r="LMC49" s="195"/>
      <c r="LMD49" s="195"/>
      <c r="LME49" s="195"/>
      <c r="LMF49" s="195"/>
      <c r="LMG49" s="195"/>
      <c r="LMH49" s="195"/>
      <c r="LMI49" s="195"/>
      <c r="LMJ49" s="195"/>
      <c r="LMK49" s="195"/>
      <c r="LML49" s="195"/>
      <c r="LMM49" s="195"/>
      <c r="LMN49" s="195"/>
      <c r="LMO49" s="195"/>
      <c r="LMP49" s="195"/>
      <c r="LMQ49" s="195"/>
      <c r="LMR49" s="195"/>
      <c r="LMS49" s="195"/>
      <c r="LMT49" s="195"/>
      <c r="LMU49" s="195"/>
      <c r="LMV49" s="195"/>
      <c r="LMW49" s="195"/>
      <c r="LMX49" s="195"/>
      <c r="LMY49" s="195"/>
      <c r="LMZ49" s="195"/>
      <c r="LNA49" s="195"/>
      <c r="LNB49" s="195"/>
      <c r="LNC49" s="195"/>
      <c r="LND49" s="195"/>
      <c r="LNE49" s="195"/>
      <c r="LNF49" s="195"/>
      <c r="LNG49" s="195"/>
      <c r="LNH49" s="195"/>
      <c r="LNI49" s="195"/>
      <c r="LNJ49" s="195"/>
      <c r="LNK49" s="195"/>
      <c r="LNL49" s="195"/>
      <c r="LNM49" s="195"/>
      <c r="LNN49" s="195"/>
      <c r="LNO49" s="195"/>
      <c r="LNP49" s="195"/>
      <c r="LNQ49" s="195"/>
      <c r="LNR49" s="195"/>
      <c r="LNS49" s="195"/>
      <c r="LNT49" s="195"/>
      <c r="LNU49" s="195"/>
      <c r="LNV49" s="195"/>
      <c r="LNW49" s="195"/>
      <c r="LNX49" s="195"/>
      <c r="LNY49" s="195"/>
      <c r="LNZ49" s="195"/>
      <c r="LOA49" s="195"/>
      <c r="LOB49" s="195"/>
      <c r="LOC49" s="195"/>
      <c r="LOD49" s="195"/>
      <c r="LOE49" s="195"/>
      <c r="LOF49" s="195"/>
      <c r="LOG49" s="195"/>
      <c r="LOH49" s="195"/>
      <c r="LOI49" s="195"/>
      <c r="LOJ49" s="195"/>
      <c r="LOK49" s="195"/>
      <c r="LOL49" s="195"/>
      <c r="LOM49" s="195"/>
      <c r="LON49" s="195"/>
      <c r="LOO49" s="195"/>
      <c r="LOP49" s="195"/>
      <c r="LOQ49" s="195"/>
      <c r="LOR49" s="195"/>
      <c r="LOS49" s="195"/>
      <c r="LOT49" s="195"/>
      <c r="LOU49" s="195"/>
      <c r="LOV49" s="195"/>
      <c r="LOW49" s="195"/>
      <c r="LOX49" s="195"/>
      <c r="LOY49" s="195"/>
      <c r="LOZ49" s="195"/>
      <c r="LPA49" s="195"/>
      <c r="LPB49" s="195"/>
      <c r="LPC49" s="195"/>
      <c r="LPD49" s="195"/>
      <c r="LPE49" s="195"/>
      <c r="LPF49" s="195"/>
      <c r="LPG49" s="195"/>
      <c r="LPH49" s="195"/>
      <c r="LPI49" s="195"/>
      <c r="LPJ49" s="195"/>
      <c r="LPK49" s="195"/>
      <c r="LPL49" s="195"/>
      <c r="LPM49" s="195"/>
      <c r="LPN49" s="195"/>
      <c r="LPO49" s="195"/>
      <c r="LPP49" s="195"/>
      <c r="LPQ49" s="195"/>
      <c r="LPR49" s="195"/>
      <c r="LPS49" s="195"/>
      <c r="LPT49" s="195"/>
      <c r="LPU49" s="195"/>
      <c r="LPV49" s="195"/>
      <c r="LPW49" s="195"/>
      <c r="LPX49" s="195"/>
      <c r="LPY49" s="195"/>
      <c r="LPZ49" s="195"/>
      <c r="LQA49" s="195"/>
      <c r="LQB49" s="195"/>
      <c r="LQC49" s="195"/>
      <c r="LQD49" s="195"/>
      <c r="LQE49" s="195"/>
      <c r="LQF49" s="195"/>
      <c r="LQG49" s="195"/>
      <c r="LQH49" s="195"/>
      <c r="LQI49" s="195"/>
      <c r="LQJ49" s="195"/>
      <c r="LQK49" s="195"/>
      <c r="LQL49" s="195"/>
      <c r="LQM49" s="195"/>
      <c r="LQN49" s="195"/>
      <c r="LQO49" s="195"/>
      <c r="LQP49" s="195"/>
      <c r="LQQ49" s="195"/>
      <c r="LQR49" s="195"/>
      <c r="LQS49" s="195"/>
      <c r="LQT49" s="195"/>
      <c r="LQU49" s="195"/>
      <c r="LQV49" s="195"/>
      <c r="LQW49" s="195"/>
      <c r="LQX49" s="195"/>
      <c r="LQY49" s="195"/>
      <c r="LQZ49" s="195"/>
      <c r="LRA49" s="195"/>
      <c r="LRB49" s="195"/>
      <c r="LRC49" s="195"/>
      <c r="LRD49" s="195"/>
      <c r="LRE49" s="195"/>
      <c r="LRF49" s="195"/>
      <c r="LRG49" s="195"/>
      <c r="LRH49" s="195"/>
      <c r="LRI49" s="195"/>
      <c r="LRJ49" s="195"/>
      <c r="LRK49" s="195"/>
      <c r="LRL49" s="195"/>
      <c r="LRM49" s="195"/>
      <c r="LRN49" s="195"/>
      <c r="LRO49" s="195"/>
      <c r="LRP49" s="195"/>
      <c r="LRQ49" s="195"/>
      <c r="LRR49" s="195"/>
      <c r="LRS49" s="195"/>
      <c r="LRT49" s="195"/>
      <c r="LRU49" s="195"/>
      <c r="LRV49" s="195"/>
      <c r="LRW49" s="195"/>
      <c r="LRX49" s="195"/>
      <c r="LRY49" s="195"/>
      <c r="LRZ49" s="195"/>
      <c r="LSA49" s="195"/>
      <c r="LSB49" s="195"/>
      <c r="LSC49" s="195"/>
      <c r="LSD49" s="195"/>
      <c r="LSE49" s="195"/>
      <c r="LSF49" s="195"/>
      <c r="LSG49" s="195"/>
      <c r="LSH49" s="195"/>
      <c r="LSI49" s="195"/>
      <c r="LSJ49" s="195"/>
      <c r="LSK49" s="195"/>
      <c r="LSL49" s="195"/>
      <c r="LSM49" s="195"/>
      <c r="LSN49" s="195"/>
      <c r="LSO49" s="195"/>
      <c r="LSP49" s="195"/>
      <c r="LSQ49" s="195"/>
      <c r="LSR49" s="195"/>
      <c r="LSS49" s="195"/>
      <c r="LST49" s="195"/>
      <c r="LSU49" s="195"/>
      <c r="LSV49" s="195"/>
      <c r="LSW49" s="195"/>
      <c r="LSX49" s="195"/>
      <c r="LSY49" s="195"/>
      <c r="LSZ49" s="195"/>
      <c r="LTA49" s="195"/>
      <c r="LTB49" s="195"/>
      <c r="LTC49" s="195"/>
      <c r="LTD49" s="195"/>
      <c r="LTE49" s="195"/>
      <c r="LTF49" s="195"/>
      <c r="LTG49" s="195"/>
      <c r="LTH49" s="195"/>
      <c r="LTI49" s="195"/>
      <c r="LTJ49" s="195"/>
      <c r="LTK49" s="195"/>
      <c r="LTL49" s="195"/>
      <c r="LTM49" s="195"/>
      <c r="LTN49" s="195"/>
      <c r="LTO49" s="195"/>
      <c r="LTP49" s="195"/>
      <c r="LTQ49" s="195"/>
      <c r="LTR49" s="195"/>
      <c r="LTS49" s="195"/>
      <c r="LTT49" s="195"/>
      <c r="LTU49" s="195"/>
      <c r="LTV49" s="195"/>
      <c r="LTW49" s="195"/>
      <c r="LTX49" s="195"/>
      <c r="LTY49" s="195"/>
      <c r="LTZ49" s="195"/>
      <c r="LUA49" s="195"/>
      <c r="LUB49" s="195"/>
      <c r="LUC49" s="195"/>
      <c r="LUD49" s="195"/>
      <c r="LUE49" s="195"/>
      <c r="LUF49" s="195"/>
      <c r="LUG49" s="195"/>
      <c r="LUH49" s="195"/>
      <c r="LUI49" s="195"/>
      <c r="LUJ49" s="195"/>
      <c r="LUK49" s="195"/>
      <c r="LUL49" s="195"/>
      <c r="LUM49" s="195"/>
      <c r="LUN49" s="195"/>
      <c r="LUO49" s="195"/>
      <c r="LUP49" s="195"/>
      <c r="LUQ49" s="195"/>
      <c r="LUR49" s="195"/>
      <c r="LUS49" s="195"/>
      <c r="LUT49" s="195"/>
      <c r="LUU49" s="195"/>
      <c r="LUV49" s="195"/>
      <c r="LUW49" s="195"/>
      <c r="LUX49" s="195"/>
      <c r="LUY49" s="195"/>
      <c r="LUZ49" s="195"/>
      <c r="LVA49" s="195"/>
      <c r="LVB49" s="195"/>
      <c r="LVC49" s="195"/>
      <c r="LVD49" s="195"/>
      <c r="LVE49" s="195"/>
      <c r="LVF49" s="195"/>
      <c r="LVG49" s="195"/>
      <c r="LVH49" s="195"/>
      <c r="LVI49" s="195"/>
      <c r="LVJ49" s="195"/>
      <c r="LVK49" s="195"/>
      <c r="LVL49" s="195"/>
      <c r="LVM49" s="195"/>
      <c r="LVN49" s="195"/>
      <c r="LVO49" s="195"/>
      <c r="LVP49" s="195"/>
      <c r="LVQ49" s="195"/>
      <c r="LVR49" s="195"/>
      <c r="LVS49" s="195"/>
      <c r="LVT49" s="195"/>
      <c r="LVU49" s="195"/>
      <c r="LVV49" s="195"/>
      <c r="LVW49" s="195"/>
      <c r="LVX49" s="195"/>
      <c r="LVY49" s="195"/>
      <c r="LVZ49" s="195"/>
      <c r="LWA49" s="195"/>
      <c r="LWB49" s="195"/>
      <c r="LWC49" s="195"/>
      <c r="LWD49" s="195"/>
      <c r="LWE49" s="195"/>
      <c r="LWF49" s="195"/>
      <c r="LWG49" s="195"/>
      <c r="LWH49" s="195"/>
      <c r="LWI49" s="195"/>
      <c r="LWJ49" s="195"/>
      <c r="LWK49" s="195"/>
      <c r="LWL49" s="195"/>
      <c r="LWM49" s="195"/>
      <c r="LWN49" s="195"/>
      <c r="LWO49" s="195"/>
      <c r="LWP49" s="195"/>
      <c r="LWQ49" s="195"/>
      <c r="LWR49" s="195"/>
      <c r="LWS49" s="195"/>
      <c r="LWT49" s="195"/>
      <c r="LWU49" s="195"/>
      <c r="LWV49" s="195"/>
      <c r="LWW49" s="195"/>
      <c r="LWX49" s="195"/>
      <c r="LWY49" s="195"/>
      <c r="LWZ49" s="195"/>
      <c r="LXA49" s="195"/>
      <c r="LXB49" s="195"/>
      <c r="LXC49" s="195"/>
      <c r="LXD49" s="195"/>
      <c r="LXE49" s="195"/>
      <c r="LXF49" s="195"/>
      <c r="LXG49" s="195"/>
      <c r="LXH49" s="195"/>
      <c r="LXI49" s="195"/>
      <c r="LXJ49" s="195"/>
      <c r="LXK49" s="195"/>
      <c r="LXL49" s="195"/>
      <c r="LXM49" s="195"/>
      <c r="LXN49" s="195"/>
      <c r="LXO49" s="195"/>
      <c r="LXP49" s="195"/>
      <c r="LXQ49" s="195"/>
      <c r="LXR49" s="195"/>
      <c r="LXS49" s="195"/>
      <c r="LXT49" s="195"/>
      <c r="LXU49" s="195"/>
      <c r="LXV49" s="195"/>
      <c r="LXW49" s="195"/>
      <c r="LXX49" s="195"/>
      <c r="LXY49" s="195"/>
      <c r="LXZ49" s="195"/>
      <c r="LYA49" s="195"/>
      <c r="LYB49" s="195"/>
      <c r="LYC49" s="195"/>
      <c r="LYD49" s="195"/>
      <c r="LYE49" s="195"/>
      <c r="LYF49" s="195"/>
      <c r="LYG49" s="195"/>
      <c r="LYH49" s="195"/>
      <c r="LYI49" s="195"/>
      <c r="LYJ49" s="195"/>
      <c r="LYK49" s="195"/>
      <c r="LYL49" s="195"/>
      <c r="LYM49" s="195"/>
      <c r="LYN49" s="195"/>
      <c r="LYO49" s="195"/>
      <c r="LYP49" s="195"/>
      <c r="LYQ49" s="195"/>
      <c r="LYR49" s="195"/>
      <c r="LYS49" s="195"/>
      <c r="LYT49" s="195"/>
      <c r="LYU49" s="195"/>
      <c r="LYV49" s="195"/>
      <c r="LYW49" s="195"/>
      <c r="LYX49" s="195"/>
      <c r="LYY49" s="195"/>
      <c r="LYZ49" s="195"/>
      <c r="LZA49" s="195"/>
      <c r="LZB49" s="195"/>
      <c r="LZC49" s="195"/>
      <c r="LZD49" s="195"/>
      <c r="LZE49" s="195"/>
      <c r="LZF49" s="195"/>
      <c r="LZG49" s="195"/>
      <c r="LZH49" s="195"/>
      <c r="LZI49" s="195"/>
      <c r="LZJ49" s="195"/>
      <c r="LZK49" s="195"/>
      <c r="LZL49" s="195"/>
      <c r="LZM49" s="195"/>
      <c r="LZN49" s="195"/>
      <c r="LZO49" s="195"/>
      <c r="LZP49" s="195"/>
      <c r="LZQ49" s="195"/>
      <c r="LZR49" s="195"/>
      <c r="LZS49" s="195"/>
      <c r="LZT49" s="195"/>
      <c r="LZU49" s="195"/>
      <c r="LZV49" s="195"/>
      <c r="LZW49" s="195"/>
      <c r="LZX49" s="195"/>
      <c r="LZY49" s="195"/>
      <c r="LZZ49" s="195"/>
      <c r="MAA49" s="195"/>
      <c r="MAB49" s="195"/>
      <c r="MAC49" s="195"/>
      <c r="MAD49" s="195"/>
      <c r="MAE49" s="195"/>
      <c r="MAF49" s="195"/>
      <c r="MAG49" s="195"/>
      <c r="MAH49" s="195"/>
      <c r="MAI49" s="195"/>
      <c r="MAJ49" s="195"/>
      <c r="MAK49" s="195"/>
      <c r="MAL49" s="195"/>
      <c r="MAM49" s="195"/>
      <c r="MAN49" s="195"/>
      <c r="MAO49" s="195"/>
      <c r="MAP49" s="195"/>
      <c r="MAQ49" s="195"/>
      <c r="MAR49" s="195"/>
      <c r="MAS49" s="195"/>
      <c r="MAT49" s="195"/>
      <c r="MAU49" s="195"/>
      <c r="MAV49" s="195"/>
      <c r="MAW49" s="195"/>
      <c r="MAX49" s="195"/>
      <c r="MAY49" s="195"/>
      <c r="MAZ49" s="195"/>
      <c r="MBA49" s="195"/>
      <c r="MBB49" s="195"/>
      <c r="MBC49" s="195"/>
      <c r="MBD49" s="195"/>
      <c r="MBE49" s="195"/>
      <c r="MBF49" s="195"/>
      <c r="MBG49" s="195"/>
      <c r="MBH49" s="195"/>
      <c r="MBI49" s="195"/>
      <c r="MBJ49" s="195"/>
      <c r="MBK49" s="195"/>
      <c r="MBL49" s="195"/>
      <c r="MBM49" s="195"/>
      <c r="MBN49" s="195"/>
      <c r="MBO49" s="195"/>
      <c r="MBP49" s="195"/>
      <c r="MBQ49" s="195"/>
      <c r="MBR49" s="195"/>
      <c r="MBS49" s="195"/>
      <c r="MBT49" s="195"/>
      <c r="MBU49" s="195"/>
      <c r="MBV49" s="195"/>
      <c r="MBW49" s="195"/>
      <c r="MBX49" s="195"/>
      <c r="MBY49" s="195"/>
      <c r="MBZ49" s="195"/>
      <c r="MCA49" s="195"/>
      <c r="MCB49" s="195"/>
      <c r="MCC49" s="195"/>
      <c r="MCD49" s="195"/>
      <c r="MCE49" s="195"/>
      <c r="MCF49" s="195"/>
      <c r="MCG49" s="195"/>
      <c r="MCH49" s="195"/>
      <c r="MCI49" s="195"/>
      <c r="MCJ49" s="195"/>
      <c r="MCK49" s="195"/>
      <c r="MCL49" s="195"/>
      <c r="MCM49" s="195"/>
      <c r="MCN49" s="195"/>
      <c r="MCO49" s="195"/>
      <c r="MCP49" s="195"/>
      <c r="MCQ49" s="195"/>
      <c r="MCR49" s="195"/>
      <c r="MCS49" s="195"/>
      <c r="MCT49" s="195"/>
      <c r="MCU49" s="195"/>
      <c r="MCV49" s="195"/>
      <c r="MCW49" s="195"/>
      <c r="MCX49" s="195"/>
      <c r="MCY49" s="195"/>
      <c r="MCZ49" s="195"/>
      <c r="MDA49" s="195"/>
      <c r="MDB49" s="195"/>
      <c r="MDC49" s="195"/>
      <c r="MDD49" s="195"/>
      <c r="MDE49" s="195"/>
      <c r="MDF49" s="195"/>
      <c r="MDG49" s="195"/>
      <c r="MDH49" s="195"/>
      <c r="MDI49" s="195"/>
      <c r="MDJ49" s="195"/>
      <c r="MDK49" s="195"/>
      <c r="MDL49" s="195"/>
      <c r="MDM49" s="195"/>
      <c r="MDN49" s="195"/>
      <c r="MDO49" s="195"/>
      <c r="MDP49" s="195"/>
      <c r="MDQ49" s="195"/>
      <c r="MDR49" s="195"/>
      <c r="MDS49" s="195"/>
      <c r="MDT49" s="195"/>
      <c r="MDU49" s="195"/>
      <c r="MDV49" s="195"/>
      <c r="MDW49" s="195"/>
      <c r="MDX49" s="195"/>
      <c r="MDY49" s="195"/>
      <c r="MDZ49" s="195"/>
      <c r="MEA49" s="195"/>
      <c r="MEB49" s="195"/>
      <c r="MEC49" s="195"/>
      <c r="MED49" s="195"/>
      <c r="MEE49" s="195"/>
      <c r="MEF49" s="195"/>
      <c r="MEG49" s="195"/>
      <c r="MEH49" s="195"/>
      <c r="MEI49" s="195"/>
      <c r="MEJ49" s="195"/>
      <c r="MEK49" s="195"/>
      <c r="MEL49" s="195"/>
      <c r="MEM49" s="195"/>
      <c r="MEN49" s="195"/>
      <c r="MEO49" s="195"/>
      <c r="MEP49" s="195"/>
      <c r="MEQ49" s="195"/>
      <c r="MER49" s="195"/>
      <c r="MES49" s="195"/>
      <c r="MET49" s="195"/>
      <c r="MEU49" s="195"/>
      <c r="MEV49" s="195"/>
      <c r="MEW49" s="195"/>
      <c r="MEX49" s="195"/>
      <c r="MEY49" s="195"/>
      <c r="MEZ49" s="195"/>
      <c r="MFA49" s="195"/>
      <c r="MFB49" s="195"/>
      <c r="MFC49" s="195"/>
      <c r="MFD49" s="195"/>
      <c r="MFE49" s="195"/>
      <c r="MFF49" s="195"/>
      <c r="MFG49" s="195"/>
      <c r="MFH49" s="195"/>
      <c r="MFI49" s="195"/>
      <c r="MFJ49" s="195"/>
      <c r="MFK49" s="195"/>
      <c r="MFL49" s="195"/>
      <c r="MFM49" s="195"/>
      <c r="MFN49" s="195"/>
      <c r="MFO49" s="195"/>
      <c r="MFP49" s="195"/>
      <c r="MFQ49" s="195"/>
      <c r="MFR49" s="195"/>
      <c r="MFS49" s="195"/>
      <c r="MFT49" s="195"/>
      <c r="MFU49" s="195"/>
      <c r="MFV49" s="195"/>
      <c r="MFW49" s="195"/>
      <c r="MFX49" s="195"/>
      <c r="MFY49" s="195"/>
      <c r="MFZ49" s="195"/>
      <c r="MGA49" s="195"/>
      <c r="MGB49" s="195"/>
      <c r="MGC49" s="195"/>
      <c r="MGD49" s="195"/>
      <c r="MGE49" s="195"/>
      <c r="MGF49" s="195"/>
      <c r="MGG49" s="195"/>
      <c r="MGH49" s="195"/>
      <c r="MGI49" s="195"/>
      <c r="MGJ49" s="195"/>
      <c r="MGK49" s="195"/>
      <c r="MGL49" s="195"/>
      <c r="MGM49" s="195"/>
      <c r="MGN49" s="195"/>
      <c r="MGO49" s="195"/>
      <c r="MGP49" s="195"/>
      <c r="MGQ49" s="195"/>
      <c r="MGR49" s="195"/>
      <c r="MGS49" s="195"/>
      <c r="MGT49" s="195"/>
      <c r="MGU49" s="195"/>
      <c r="MGV49" s="195"/>
      <c r="MGW49" s="195"/>
      <c r="MGX49" s="195"/>
      <c r="MGY49" s="195"/>
      <c r="MGZ49" s="195"/>
      <c r="MHA49" s="195"/>
      <c r="MHB49" s="195"/>
      <c r="MHC49" s="195"/>
      <c r="MHD49" s="195"/>
      <c r="MHE49" s="195"/>
      <c r="MHF49" s="195"/>
      <c r="MHG49" s="195"/>
      <c r="MHH49" s="195"/>
      <c r="MHI49" s="195"/>
      <c r="MHJ49" s="195"/>
      <c r="MHK49" s="195"/>
      <c r="MHL49" s="195"/>
      <c r="MHM49" s="195"/>
      <c r="MHN49" s="195"/>
      <c r="MHO49" s="195"/>
      <c r="MHP49" s="195"/>
      <c r="MHQ49" s="195"/>
      <c r="MHR49" s="195"/>
      <c r="MHS49" s="195"/>
      <c r="MHT49" s="195"/>
      <c r="MHU49" s="195"/>
      <c r="MHV49" s="195"/>
      <c r="MHW49" s="195"/>
      <c r="MHX49" s="195"/>
      <c r="MHY49" s="195"/>
      <c r="MHZ49" s="195"/>
      <c r="MIA49" s="195"/>
      <c r="MIB49" s="195"/>
      <c r="MIC49" s="195"/>
      <c r="MID49" s="195"/>
      <c r="MIE49" s="195"/>
      <c r="MIF49" s="195"/>
      <c r="MIG49" s="195"/>
      <c r="MIH49" s="195"/>
      <c r="MII49" s="195"/>
      <c r="MIJ49" s="195"/>
      <c r="MIK49" s="195"/>
      <c r="MIL49" s="195"/>
      <c r="MIM49" s="195"/>
      <c r="MIN49" s="195"/>
      <c r="MIO49" s="195"/>
      <c r="MIP49" s="195"/>
      <c r="MIQ49" s="195"/>
      <c r="MIR49" s="195"/>
      <c r="MIS49" s="195"/>
      <c r="MIT49" s="195"/>
      <c r="MIU49" s="195"/>
      <c r="MIV49" s="195"/>
      <c r="MIW49" s="195"/>
      <c r="MIX49" s="195"/>
      <c r="MIY49" s="195"/>
      <c r="MIZ49" s="195"/>
      <c r="MJA49" s="195"/>
      <c r="MJB49" s="195"/>
      <c r="MJC49" s="195"/>
      <c r="MJD49" s="195"/>
      <c r="MJE49" s="195"/>
      <c r="MJF49" s="195"/>
      <c r="MJG49" s="195"/>
      <c r="MJH49" s="195"/>
      <c r="MJI49" s="195"/>
      <c r="MJJ49" s="195"/>
      <c r="MJK49" s="195"/>
      <c r="MJL49" s="195"/>
      <c r="MJM49" s="195"/>
      <c r="MJN49" s="195"/>
      <c r="MJO49" s="195"/>
      <c r="MJP49" s="195"/>
      <c r="MJQ49" s="195"/>
      <c r="MJR49" s="195"/>
      <c r="MJS49" s="195"/>
      <c r="MJT49" s="195"/>
      <c r="MJU49" s="195"/>
      <c r="MJV49" s="195"/>
      <c r="MJW49" s="195"/>
      <c r="MJX49" s="195"/>
      <c r="MJY49" s="195"/>
      <c r="MJZ49" s="195"/>
      <c r="MKA49" s="195"/>
      <c r="MKB49" s="195"/>
      <c r="MKC49" s="195"/>
      <c r="MKD49" s="195"/>
      <c r="MKE49" s="195"/>
      <c r="MKF49" s="195"/>
      <c r="MKG49" s="195"/>
      <c r="MKH49" s="195"/>
      <c r="MKI49" s="195"/>
      <c r="MKJ49" s="195"/>
      <c r="MKK49" s="195"/>
      <c r="MKL49" s="195"/>
      <c r="MKM49" s="195"/>
      <c r="MKN49" s="195"/>
      <c r="MKO49" s="195"/>
      <c r="MKP49" s="195"/>
      <c r="MKQ49" s="195"/>
      <c r="MKR49" s="195"/>
      <c r="MKS49" s="195"/>
      <c r="MKT49" s="195"/>
      <c r="MKU49" s="195"/>
      <c r="MKV49" s="195"/>
      <c r="MKW49" s="195"/>
      <c r="MKX49" s="195"/>
      <c r="MKY49" s="195"/>
      <c r="MKZ49" s="195"/>
      <c r="MLA49" s="195"/>
      <c r="MLB49" s="195"/>
      <c r="MLC49" s="195"/>
      <c r="MLD49" s="195"/>
      <c r="MLE49" s="195"/>
      <c r="MLF49" s="195"/>
      <c r="MLG49" s="195"/>
      <c r="MLH49" s="195"/>
      <c r="MLI49" s="195"/>
      <c r="MLJ49" s="195"/>
      <c r="MLK49" s="195"/>
      <c r="MLL49" s="195"/>
      <c r="MLM49" s="195"/>
      <c r="MLN49" s="195"/>
      <c r="MLO49" s="195"/>
      <c r="MLP49" s="195"/>
      <c r="MLQ49" s="195"/>
      <c r="MLR49" s="195"/>
      <c r="MLS49" s="195"/>
      <c r="MLT49" s="195"/>
      <c r="MLU49" s="195"/>
      <c r="MLV49" s="195"/>
      <c r="MLW49" s="195"/>
      <c r="MLX49" s="195"/>
      <c r="MLY49" s="195"/>
      <c r="MLZ49" s="195"/>
      <c r="MMA49" s="195"/>
      <c r="MMB49" s="195"/>
      <c r="MMC49" s="195"/>
      <c r="MMD49" s="195"/>
      <c r="MME49" s="195"/>
      <c r="MMF49" s="195"/>
      <c r="MMG49" s="195"/>
      <c r="MMH49" s="195"/>
      <c r="MMI49" s="195"/>
      <c r="MMJ49" s="195"/>
      <c r="MMK49" s="195"/>
      <c r="MML49" s="195"/>
      <c r="MMM49" s="195"/>
      <c r="MMN49" s="195"/>
      <c r="MMO49" s="195"/>
      <c r="MMP49" s="195"/>
      <c r="MMQ49" s="195"/>
      <c r="MMR49" s="195"/>
      <c r="MMS49" s="195"/>
      <c r="MMT49" s="195"/>
      <c r="MMU49" s="195"/>
      <c r="MMV49" s="195"/>
      <c r="MMW49" s="195"/>
      <c r="MMX49" s="195"/>
      <c r="MMY49" s="195"/>
      <c r="MMZ49" s="195"/>
      <c r="MNA49" s="195"/>
      <c r="MNB49" s="195"/>
      <c r="MNC49" s="195"/>
      <c r="MND49" s="195"/>
      <c r="MNE49" s="195"/>
      <c r="MNF49" s="195"/>
      <c r="MNG49" s="195"/>
      <c r="MNH49" s="195"/>
      <c r="MNI49" s="195"/>
      <c r="MNJ49" s="195"/>
      <c r="MNK49" s="195"/>
      <c r="MNL49" s="195"/>
      <c r="MNM49" s="195"/>
      <c r="MNN49" s="195"/>
      <c r="MNO49" s="195"/>
      <c r="MNP49" s="195"/>
      <c r="MNQ49" s="195"/>
      <c r="MNR49" s="195"/>
      <c r="MNS49" s="195"/>
      <c r="MNT49" s="195"/>
      <c r="MNU49" s="195"/>
      <c r="MNV49" s="195"/>
      <c r="MNW49" s="195"/>
      <c r="MNX49" s="195"/>
      <c r="MNY49" s="195"/>
      <c r="MNZ49" s="195"/>
      <c r="MOA49" s="195"/>
      <c r="MOB49" s="195"/>
      <c r="MOC49" s="195"/>
      <c r="MOD49" s="195"/>
      <c r="MOE49" s="195"/>
      <c r="MOF49" s="195"/>
      <c r="MOG49" s="195"/>
      <c r="MOH49" s="195"/>
      <c r="MOI49" s="195"/>
      <c r="MOJ49" s="195"/>
      <c r="MOK49" s="195"/>
      <c r="MOL49" s="195"/>
      <c r="MOM49" s="195"/>
      <c r="MON49" s="195"/>
      <c r="MOO49" s="195"/>
      <c r="MOP49" s="195"/>
      <c r="MOQ49" s="195"/>
      <c r="MOR49" s="195"/>
      <c r="MOS49" s="195"/>
      <c r="MOT49" s="195"/>
      <c r="MOU49" s="195"/>
      <c r="MOV49" s="195"/>
      <c r="MOW49" s="195"/>
      <c r="MOX49" s="195"/>
      <c r="MOY49" s="195"/>
      <c r="MOZ49" s="195"/>
      <c r="MPA49" s="195"/>
      <c r="MPB49" s="195"/>
      <c r="MPC49" s="195"/>
      <c r="MPD49" s="195"/>
      <c r="MPE49" s="195"/>
      <c r="MPF49" s="195"/>
      <c r="MPG49" s="195"/>
      <c r="MPH49" s="195"/>
      <c r="MPI49" s="195"/>
      <c r="MPJ49" s="195"/>
      <c r="MPK49" s="195"/>
      <c r="MPL49" s="195"/>
      <c r="MPM49" s="195"/>
      <c r="MPN49" s="195"/>
      <c r="MPO49" s="195"/>
      <c r="MPP49" s="195"/>
      <c r="MPQ49" s="195"/>
      <c r="MPR49" s="195"/>
      <c r="MPS49" s="195"/>
      <c r="MPT49" s="195"/>
      <c r="MPU49" s="195"/>
      <c r="MPV49" s="195"/>
      <c r="MPW49" s="195"/>
      <c r="MPX49" s="195"/>
      <c r="MPY49" s="195"/>
      <c r="MPZ49" s="195"/>
      <c r="MQA49" s="195"/>
      <c r="MQB49" s="195"/>
      <c r="MQC49" s="195"/>
      <c r="MQD49" s="195"/>
      <c r="MQE49" s="195"/>
      <c r="MQF49" s="195"/>
      <c r="MQG49" s="195"/>
      <c r="MQH49" s="195"/>
      <c r="MQI49" s="195"/>
      <c r="MQJ49" s="195"/>
      <c r="MQK49" s="195"/>
      <c r="MQL49" s="195"/>
      <c r="MQM49" s="195"/>
      <c r="MQN49" s="195"/>
      <c r="MQO49" s="195"/>
      <c r="MQP49" s="195"/>
      <c r="MQQ49" s="195"/>
      <c r="MQR49" s="195"/>
      <c r="MQS49" s="195"/>
      <c r="MQT49" s="195"/>
      <c r="MQU49" s="195"/>
      <c r="MQV49" s="195"/>
      <c r="MQW49" s="195"/>
      <c r="MQX49" s="195"/>
      <c r="MQY49" s="195"/>
      <c r="MQZ49" s="195"/>
      <c r="MRA49" s="195"/>
      <c r="MRB49" s="195"/>
      <c r="MRC49" s="195"/>
      <c r="MRD49" s="195"/>
      <c r="MRE49" s="195"/>
      <c r="MRF49" s="195"/>
      <c r="MRG49" s="195"/>
      <c r="MRH49" s="195"/>
      <c r="MRI49" s="195"/>
      <c r="MRJ49" s="195"/>
      <c r="MRK49" s="195"/>
      <c r="MRL49" s="195"/>
      <c r="MRM49" s="195"/>
      <c r="MRN49" s="195"/>
      <c r="MRO49" s="195"/>
      <c r="MRP49" s="195"/>
      <c r="MRQ49" s="195"/>
      <c r="MRR49" s="195"/>
      <c r="MRS49" s="195"/>
      <c r="MRT49" s="195"/>
      <c r="MRU49" s="195"/>
      <c r="MRV49" s="195"/>
      <c r="MRW49" s="195"/>
      <c r="MRX49" s="195"/>
      <c r="MRY49" s="195"/>
      <c r="MRZ49" s="195"/>
      <c r="MSA49" s="195"/>
      <c r="MSB49" s="195"/>
      <c r="MSC49" s="195"/>
      <c r="MSD49" s="195"/>
      <c r="MSE49" s="195"/>
      <c r="MSF49" s="195"/>
      <c r="MSG49" s="195"/>
      <c r="MSH49" s="195"/>
      <c r="MSI49" s="195"/>
      <c r="MSJ49" s="195"/>
      <c r="MSK49" s="195"/>
      <c r="MSL49" s="195"/>
      <c r="MSM49" s="195"/>
      <c r="MSN49" s="195"/>
      <c r="MSO49" s="195"/>
      <c r="MSP49" s="195"/>
      <c r="MSQ49" s="195"/>
      <c r="MSR49" s="195"/>
      <c r="MSS49" s="195"/>
      <c r="MST49" s="195"/>
      <c r="MSU49" s="195"/>
      <c r="MSV49" s="195"/>
      <c r="MSW49" s="195"/>
      <c r="MSX49" s="195"/>
      <c r="MSY49" s="195"/>
      <c r="MSZ49" s="195"/>
      <c r="MTA49" s="195"/>
      <c r="MTB49" s="195"/>
      <c r="MTC49" s="195"/>
      <c r="MTD49" s="195"/>
      <c r="MTE49" s="195"/>
      <c r="MTF49" s="195"/>
      <c r="MTG49" s="195"/>
      <c r="MTH49" s="195"/>
      <c r="MTI49" s="195"/>
      <c r="MTJ49" s="195"/>
      <c r="MTK49" s="195"/>
      <c r="MTL49" s="195"/>
      <c r="MTM49" s="195"/>
      <c r="MTN49" s="195"/>
      <c r="MTO49" s="195"/>
      <c r="MTP49" s="195"/>
      <c r="MTQ49" s="195"/>
      <c r="MTR49" s="195"/>
      <c r="MTS49" s="195"/>
      <c r="MTT49" s="195"/>
      <c r="MTU49" s="195"/>
      <c r="MTV49" s="195"/>
      <c r="MTW49" s="195"/>
      <c r="MTX49" s="195"/>
      <c r="MTY49" s="195"/>
      <c r="MTZ49" s="195"/>
      <c r="MUA49" s="195"/>
      <c r="MUB49" s="195"/>
      <c r="MUC49" s="195"/>
      <c r="MUD49" s="195"/>
      <c r="MUE49" s="195"/>
      <c r="MUF49" s="195"/>
      <c r="MUG49" s="195"/>
      <c r="MUH49" s="195"/>
      <c r="MUI49" s="195"/>
      <c r="MUJ49" s="195"/>
      <c r="MUK49" s="195"/>
      <c r="MUL49" s="195"/>
      <c r="MUM49" s="195"/>
      <c r="MUN49" s="195"/>
      <c r="MUO49" s="195"/>
      <c r="MUP49" s="195"/>
      <c r="MUQ49" s="195"/>
      <c r="MUR49" s="195"/>
      <c r="MUS49" s="195"/>
      <c r="MUT49" s="195"/>
      <c r="MUU49" s="195"/>
      <c r="MUV49" s="195"/>
      <c r="MUW49" s="195"/>
      <c r="MUX49" s="195"/>
      <c r="MUY49" s="195"/>
      <c r="MUZ49" s="195"/>
      <c r="MVA49" s="195"/>
      <c r="MVB49" s="195"/>
      <c r="MVC49" s="195"/>
      <c r="MVD49" s="195"/>
      <c r="MVE49" s="195"/>
      <c r="MVF49" s="195"/>
      <c r="MVG49" s="195"/>
      <c r="MVH49" s="195"/>
      <c r="MVI49" s="195"/>
      <c r="MVJ49" s="195"/>
      <c r="MVK49" s="195"/>
      <c r="MVL49" s="195"/>
      <c r="MVM49" s="195"/>
      <c r="MVN49" s="195"/>
      <c r="MVO49" s="195"/>
      <c r="MVP49" s="195"/>
      <c r="MVQ49" s="195"/>
      <c r="MVR49" s="195"/>
      <c r="MVS49" s="195"/>
      <c r="MVT49" s="195"/>
      <c r="MVU49" s="195"/>
      <c r="MVV49" s="195"/>
      <c r="MVW49" s="195"/>
      <c r="MVX49" s="195"/>
      <c r="MVY49" s="195"/>
      <c r="MVZ49" s="195"/>
      <c r="MWA49" s="195"/>
      <c r="MWB49" s="195"/>
      <c r="MWC49" s="195"/>
      <c r="MWD49" s="195"/>
      <c r="MWE49" s="195"/>
      <c r="MWF49" s="195"/>
      <c r="MWG49" s="195"/>
      <c r="MWH49" s="195"/>
      <c r="MWI49" s="195"/>
      <c r="MWJ49" s="195"/>
      <c r="MWK49" s="195"/>
      <c r="MWL49" s="195"/>
      <c r="MWM49" s="195"/>
      <c r="MWN49" s="195"/>
      <c r="MWO49" s="195"/>
      <c r="MWP49" s="195"/>
      <c r="MWQ49" s="195"/>
      <c r="MWR49" s="195"/>
      <c r="MWS49" s="195"/>
      <c r="MWT49" s="195"/>
      <c r="MWU49" s="195"/>
      <c r="MWV49" s="195"/>
      <c r="MWW49" s="195"/>
      <c r="MWX49" s="195"/>
      <c r="MWY49" s="195"/>
      <c r="MWZ49" s="195"/>
      <c r="MXA49" s="195"/>
      <c r="MXB49" s="195"/>
      <c r="MXC49" s="195"/>
      <c r="MXD49" s="195"/>
      <c r="MXE49" s="195"/>
      <c r="MXF49" s="195"/>
      <c r="MXG49" s="195"/>
      <c r="MXH49" s="195"/>
      <c r="MXI49" s="195"/>
      <c r="MXJ49" s="195"/>
      <c r="MXK49" s="195"/>
      <c r="MXL49" s="195"/>
      <c r="MXM49" s="195"/>
      <c r="MXN49" s="195"/>
      <c r="MXO49" s="195"/>
      <c r="MXP49" s="195"/>
      <c r="MXQ49" s="195"/>
      <c r="MXR49" s="195"/>
      <c r="MXS49" s="195"/>
      <c r="MXT49" s="195"/>
      <c r="MXU49" s="195"/>
      <c r="MXV49" s="195"/>
      <c r="MXW49" s="195"/>
      <c r="MXX49" s="195"/>
      <c r="MXY49" s="195"/>
      <c r="MXZ49" s="195"/>
      <c r="MYA49" s="195"/>
      <c r="MYB49" s="195"/>
      <c r="MYC49" s="195"/>
      <c r="MYD49" s="195"/>
      <c r="MYE49" s="195"/>
      <c r="MYF49" s="195"/>
      <c r="MYG49" s="195"/>
      <c r="MYH49" s="195"/>
      <c r="MYI49" s="195"/>
      <c r="MYJ49" s="195"/>
      <c r="MYK49" s="195"/>
      <c r="MYL49" s="195"/>
      <c r="MYM49" s="195"/>
      <c r="MYN49" s="195"/>
      <c r="MYO49" s="195"/>
      <c r="MYP49" s="195"/>
      <c r="MYQ49" s="195"/>
      <c r="MYR49" s="195"/>
      <c r="MYS49" s="195"/>
      <c r="MYT49" s="195"/>
      <c r="MYU49" s="195"/>
      <c r="MYV49" s="195"/>
      <c r="MYW49" s="195"/>
      <c r="MYX49" s="195"/>
      <c r="MYY49" s="195"/>
      <c r="MYZ49" s="195"/>
      <c r="MZA49" s="195"/>
      <c r="MZB49" s="195"/>
      <c r="MZC49" s="195"/>
      <c r="MZD49" s="195"/>
      <c r="MZE49" s="195"/>
      <c r="MZF49" s="195"/>
      <c r="MZG49" s="195"/>
      <c r="MZH49" s="195"/>
      <c r="MZI49" s="195"/>
      <c r="MZJ49" s="195"/>
      <c r="MZK49" s="195"/>
      <c r="MZL49" s="195"/>
      <c r="MZM49" s="195"/>
      <c r="MZN49" s="195"/>
      <c r="MZO49" s="195"/>
      <c r="MZP49" s="195"/>
      <c r="MZQ49" s="195"/>
      <c r="MZR49" s="195"/>
      <c r="MZS49" s="195"/>
      <c r="MZT49" s="195"/>
      <c r="MZU49" s="195"/>
      <c r="MZV49" s="195"/>
      <c r="MZW49" s="195"/>
      <c r="MZX49" s="195"/>
      <c r="MZY49" s="195"/>
      <c r="MZZ49" s="195"/>
      <c r="NAA49" s="195"/>
      <c r="NAB49" s="195"/>
      <c r="NAC49" s="195"/>
      <c r="NAD49" s="195"/>
      <c r="NAE49" s="195"/>
      <c r="NAF49" s="195"/>
      <c r="NAG49" s="195"/>
      <c r="NAH49" s="195"/>
      <c r="NAI49" s="195"/>
      <c r="NAJ49" s="195"/>
      <c r="NAK49" s="195"/>
      <c r="NAL49" s="195"/>
      <c r="NAM49" s="195"/>
      <c r="NAN49" s="195"/>
      <c r="NAO49" s="195"/>
      <c r="NAP49" s="195"/>
      <c r="NAQ49" s="195"/>
      <c r="NAR49" s="195"/>
      <c r="NAS49" s="195"/>
      <c r="NAT49" s="195"/>
      <c r="NAU49" s="195"/>
      <c r="NAV49" s="195"/>
      <c r="NAW49" s="195"/>
      <c r="NAX49" s="195"/>
      <c r="NAY49" s="195"/>
      <c r="NAZ49" s="195"/>
      <c r="NBA49" s="195"/>
      <c r="NBB49" s="195"/>
      <c r="NBC49" s="195"/>
      <c r="NBD49" s="195"/>
      <c r="NBE49" s="195"/>
      <c r="NBF49" s="195"/>
      <c r="NBG49" s="195"/>
      <c r="NBH49" s="195"/>
      <c r="NBI49" s="195"/>
      <c r="NBJ49" s="195"/>
      <c r="NBK49" s="195"/>
      <c r="NBL49" s="195"/>
      <c r="NBM49" s="195"/>
      <c r="NBN49" s="195"/>
      <c r="NBO49" s="195"/>
      <c r="NBP49" s="195"/>
      <c r="NBQ49" s="195"/>
      <c r="NBR49" s="195"/>
      <c r="NBS49" s="195"/>
      <c r="NBT49" s="195"/>
      <c r="NBU49" s="195"/>
      <c r="NBV49" s="195"/>
      <c r="NBW49" s="195"/>
      <c r="NBX49" s="195"/>
      <c r="NBY49" s="195"/>
      <c r="NBZ49" s="195"/>
      <c r="NCA49" s="195"/>
      <c r="NCB49" s="195"/>
      <c r="NCC49" s="195"/>
      <c r="NCD49" s="195"/>
      <c r="NCE49" s="195"/>
      <c r="NCF49" s="195"/>
      <c r="NCG49" s="195"/>
      <c r="NCH49" s="195"/>
      <c r="NCI49" s="195"/>
      <c r="NCJ49" s="195"/>
      <c r="NCK49" s="195"/>
      <c r="NCL49" s="195"/>
      <c r="NCM49" s="195"/>
      <c r="NCN49" s="195"/>
      <c r="NCO49" s="195"/>
      <c r="NCP49" s="195"/>
      <c r="NCQ49" s="195"/>
      <c r="NCR49" s="195"/>
      <c r="NCS49" s="195"/>
      <c r="NCT49" s="195"/>
      <c r="NCU49" s="195"/>
      <c r="NCV49" s="195"/>
      <c r="NCW49" s="195"/>
      <c r="NCX49" s="195"/>
      <c r="NCY49" s="195"/>
      <c r="NCZ49" s="195"/>
      <c r="NDA49" s="195"/>
      <c r="NDB49" s="195"/>
      <c r="NDC49" s="195"/>
      <c r="NDD49" s="195"/>
      <c r="NDE49" s="195"/>
      <c r="NDF49" s="195"/>
      <c r="NDG49" s="195"/>
      <c r="NDH49" s="195"/>
      <c r="NDI49" s="195"/>
      <c r="NDJ49" s="195"/>
      <c r="NDK49" s="195"/>
      <c r="NDL49" s="195"/>
      <c r="NDM49" s="195"/>
      <c r="NDN49" s="195"/>
      <c r="NDO49" s="195"/>
      <c r="NDP49" s="195"/>
      <c r="NDQ49" s="195"/>
      <c r="NDR49" s="195"/>
      <c r="NDS49" s="195"/>
      <c r="NDT49" s="195"/>
      <c r="NDU49" s="195"/>
      <c r="NDV49" s="195"/>
      <c r="NDW49" s="195"/>
      <c r="NDX49" s="195"/>
      <c r="NDY49" s="195"/>
      <c r="NDZ49" s="195"/>
      <c r="NEA49" s="195"/>
      <c r="NEB49" s="195"/>
      <c r="NEC49" s="195"/>
      <c r="NED49" s="195"/>
      <c r="NEE49" s="195"/>
      <c r="NEF49" s="195"/>
      <c r="NEG49" s="195"/>
      <c r="NEH49" s="195"/>
      <c r="NEI49" s="195"/>
      <c r="NEJ49" s="195"/>
      <c r="NEK49" s="195"/>
      <c r="NEL49" s="195"/>
      <c r="NEM49" s="195"/>
      <c r="NEN49" s="195"/>
      <c r="NEO49" s="195"/>
      <c r="NEP49" s="195"/>
      <c r="NEQ49" s="195"/>
      <c r="NER49" s="195"/>
      <c r="NES49" s="195"/>
      <c r="NET49" s="195"/>
      <c r="NEU49" s="195"/>
      <c r="NEV49" s="195"/>
      <c r="NEW49" s="195"/>
      <c r="NEX49" s="195"/>
      <c r="NEY49" s="195"/>
      <c r="NEZ49" s="195"/>
      <c r="NFA49" s="195"/>
      <c r="NFB49" s="195"/>
      <c r="NFC49" s="195"/>
      <c r="NFD49" s="195"/>
      <c r="NFE49" s="195"/>
      <c r="NFF49" s="195"/>
      <c r="NFG49" s="195"/>
      <c r="NFH49" s="195"/>
      <c r="NFI49" s="195"/>
      <c r="NFJ49" s="195"/>
      <c r="NFK49" s="195"/>
      <c r="NFL49" s="195"/>
      <c r="NFM49" s="195"/>
      <c r="NFN49" s="195"/>
      <c r="NFO49" s="195"/>
      <c r="NFP49" s="195"/>
      <c r="NFQ49" s="195"/>
      <c r="NFR49" s="195"/>
      <c r="NFS49" s="195"/>
      <c r="NFT49" s="195"/>
      <c r="NFU49" s="195"/>
      <c r="NFV49" s="195"/>
      <c r="NFW49" s="195"/>
      <c r="NFX49" s="195"/>
      <c r="NFY49" s="195"/>
      <c r="NFZ49" s="195"/>
      <c r="NGA49" s="195"/>
      <c r="NGB49" s="195"/>
      <c r="NGC49" s="195"/>
      <c r="NGD49" s="195"/>
      <c r="NGE49" s="195"/>
      <c r="NGF49" s="195"/>
      <c r="NGG49" s="195"/>
      <c r="NGH49" s="195"/>
      <c r="NGI49" s="195"/>
      <c r="NGJ49" s="195"/>
      <c r="NGK49" s="195"/>
      <c r="NGL49" s="195"/>
      <c r="NGM49" s="195"/>
      <c r="NGN49" s="195"/>
      <c r="NGO49" s="195"/>
      <c r="NGP49" s="195"/>
      <c r="NGQ49" s="195"/>
      <c r="NGR49" s="195"/>
      <c r="NGS49" s="195"/>
      <c r="NGT49" s="195"/>
      <c r="NGU49" s="195"/>
      <c r="NGV49" s="195"/>
      <c r="NGW49" s="195"/>
      <c r="NGX49" s="195"/>
      <c r="NGY49" s="195"/>
      <c r="NGZ49" s="195"/>
      <c r="NHA49" s="195"/>
      <c r="NHB49" s="195"/>
      <c r="NHC49" s="195"/>
      <c r="NHD49" s="195"/>
      <c r="NHE49" s="195"/>
      <c r="NHF49" s="195"/>
      <c r="NHG49" s="195"/>
      <c r="NHH49" s="195"/>
      <c r="NHI49" s="195"/>
      <c r="NHJ49" s="195"/>
      <c r="NHK49" s="195"/>
      <c r="NHL49" s="195"/>
      <c r="NHM49" s="195"/>
      <c r="NHN49" s="195"/>
      <c r="NHO49" s="195"/>
      <c r="NHP49" s="195"/>
      <c r="NHQ49" s="195"/>
      <c r="NHR49" s="195"/>
      <c r="NHS49" s="195"/>
      <c r="NHT49" s="195"/>
      <c r="NHU49" s="195"/>
      <c r="NHV49" s="195"/>
      <c r="NHW49" s="195"/>
      <c r="NHX49" s="195"/>
      <c r="NHY49" s="195"/>
      <c r="NHZ49" s="195"/>
      <c r="NIA49" s="195"/>
      <c r="NIB49" s="195"/>
      <c r="NIC49" s="195"/>
      <c r="NID49" s="195"/>
      <c r="NIE49" s="195"/>
      <c r="NIF49" s="195"/>
      <c r="NIG49" s="195"/>
      <c r="NIH49" s="195"/>
      <c r="NII49" s="195"/>
      <c r="NIJ49" s="195"/>
      <c r="NIK49" s="195"/>
      <c r="NIL49" s="195"/>
      <c r="NIM49" s="195"/>
      <c r="NIN49" s="195"/>
      <c r="NIO49" s="195"/>
      <c r="NIP49" s="195"/>
      <c r="NIQ49" s="195"/>
      <c r="NIR49" s="195"/>
      <c r="NIS49" s="195"/>
      <c r="NIT49" s="195"/>
      <c r="NIU49" s="195"/>
      <c r="NIV49" s="195"/>
      <c r="NIW49" s="195"/>
      <c r="NIX49" s="195"/>
      <c r="NIY49" s="195"/>
      <c r="NIZ49" s="195"/>
      <c r="NJA49" s="195"/>
      <c r="NJB49" s="195"/>
      <c r="NJC49" s="195"/>
      <c r="NJD49" s="195"/>
      <c r="NJE49" s="195"/>
      <c r="NJF49" s="195"/>
      <c r="NJG49" s="195"/>
      <c r="NJH49" s="195"/>
      <c r="NJI49" s="195"/>
      <c r="NJJ49" s="195"/>
      <c r="NJK49" s="195"/>
      <c r="NJL49" s="195"/>
      <c r="NJM49" s="195"/>
      <c r="NJN49" s="195"/>
      <c r="NJO49" s="195"/>
      <c r="NJP49" s="195"/>
      <c r="NJQ49" s="195"/>
      <c r="NJR49" s="195"/>
      <c r="NJS49" s="195"/>
      <c r="NJT49" s="195"/>
      <c r="NJU49" s="195"/>
      <c r="NJV49" s="195"/>
      <c r="NJW49" s="195"/>
      <c r="NJX49" s="195"/>
      <c r="NJY49" s="195"/>
      <c r="NJZ49" s="195"/>
      <c r="NKA49" s="195"/>
      <c r="NKB49" s="195"/>
      <c r="NKC49" s="195"/>
      <c r="NKD49" s="195"/>
      <c r="NKE49" s="195"/>
      <c r="NKF49" s="195"/>
      <c r="NKG49" s="195"/>
      <c r="NKH49" s="195"/>
      <c r="NKI49" s="195"/>
      <c r="NKJ49" s="195"/>
      <c r="NKK49" s="195"/>
      <c r="NKL49" s="195"/>
      <c r="NKM49" s="195"/>
      <c r="NKN49" s="195"/>
      <c r="NKO49" s="195"/>
      <c r="NKP49" s="195"/>
      <c r="NKQ49" s="195"/>
      <c r="NKR49" s="195"/>
      <c r="NKS49" s="195"/>
      <c r="NKT49" s="195"/>
      <c r="NKU49" s="195"/>
      <c r="NKV49" s="195"/>
      <c r="NKW49" s="195"/>
      <c r="NKX49" s="195"/>
      <c r="NKY49" s="195"/>
      <c r="NKZ49" s="195"/>
      <c r="NLA49" s="195"/>
      <c r="NLB49" s="195"/>
      <c r="NLC49" s="195"/>
      <c r="NLD49" s="195"/>
      <c r="NLE49" s="195"/>
      <c r="NLF49" s="195"/>
      <c r="NLG49" s="195"/>
      <c r="NLH49" s="195"/>
      <c r="NLI49" s="195"/>
      <c r="NLJ49" s="195"/>
      <c r="NLK49" s="195"/>
      <c r="NLL49" s="195"/>
      <c r="NLM49" s="195"/>
      <c r="NLN49" s="195"/>
      <c r="NLO49" s="195"/>
      <c r="NLP49" s="195"/>
      <c r="NLQ49" s="195"/>
      <c r="NLR49" s="195"/>
      <c r="NLS49" s="195"/>
      <c r="NLT49" s="195"/>
      <c r="NLU49" s="195"/>
      <c r="NLV49" s="195"/>
      <c r="NLW49" s="195"/>
      <c r="NLX49" s="195"/>
      <c r="NLY49" s="195"/>
      <c r="NLZ49" s="195"/>
      <c r="NMA49" s="195"/>
      <c r="NMB49" s="195"/>
      <c r="NMC49" s="195"/>
      <c r="NMD49" s="195"/>
      <c r="NME49" s="195"/>
      <c r="NMF49" s="195"/>
      <c r="NMG49" s="195"/>
      <c r="NMH49" s="195"/>
      <c r="NMI49" s="195"/>
      <c r="NMJ49" s="195"/>
      <c r="NMK49" s="195"/>
      <c r="NML49" s="195"/>
      <c r="NMM49" s="195"/>
      <c r="NMN49" s="195"/>
      <c r="NMO49" s="195"/>
      <c r="NMP49" s="195"/>
      <c r="NMQ49" s="195"/>
      <c r="NMR49" s="195"/>
      <c r="NMS49" s="195"/>
      <c r="NMT49" s="195"/>
      <c r="NMU49" s="195"/>
      <c r="NMV49" s="195"/>
      <c r="NMW49" s="195"/>
      <c r="NMX49" s="195"/>
      <c r="NMY49" s="195"/>
      <c r="NMZ49" s="195"/>
      <c r="NNA49" s="195"/>
      <c r="NNB49" s="195"/>
      <c r="NNC49" s="195"/>
      <c r="NND49" s="195"/>
      <c r="NNE49" s="195"/>
      <c r="NNF49" s="195"/>
      <c r="NNG49" s="195"/>
      <c r="NNH49" s="195"/>
      <c r="NNI49" s="195"/>
      <c r="NNJ49" s="195"/>
      <c r="NNK49" s="195"/>
      <c r="NNL49" s="195"/>
      <c r="NNM49" s="195"/>
      <c r="NNN49" s="195"/>
      <c r="NNO49" s="195"/>
      <c r="NNP49" s="195"/>
      <c r="NNQ49" s="195"/>
      <c r="NNR49" s="195"/>
      <c r="NNS49" s="195"/>
      <c r="NNT49" s="195"/>
      <c r="NNU49" s="195"/>
      <c r="NNV49" s="195"/>
      <c r="NNW49" s="195"/>
      <c r="NNX49" s="195"/>
      <c r="NNY49" s="195"/>
      <c r="NNZ49" s="195"/>
      <c r="NOA49" s="195"/>
      <c r="NOB49" s="195"/>
      <c r="NOC49" s="195"/>
      <c r="NOD49" s="195"/>
      <c r="NOE49" s="195"/>
      <c r="NOF49" s="195"/>
      <c r="NOG49" s="195"/>
      <c r="NOH49" s="195"/>
      <c r="NOI49" s="195"/>
      <c r="NOJ49" s="195"/>
      <c r="NOK49" s="195"/>
      <c r="NOL49" s="195"/>
      <c r="NOM49" s="195"/>
      <c r="NON49" s="195"/>
      <c r="NOO49" s="195"/>
      <c r="NOP49" s="195"/>
      <c r="NOQ49" s="195"/>
      <c r="NOR49" s="195"/>
      <c r="NOS49" s="195"/>
      <c r="NOT49" s="195"/>
      <c r="NOU49" s="195"/>
      <c r="NOV49" s="195"/>
      <c r="NOW49" s="195"/>
      <c r="NOX49" s="195"/>
      <c r="NOY49" s="195"/>
      <c r="NOZ49" s="195"/>
      <c r="NPA49" s="195"/>
      <c r="NPB49" s="195"/>
      <c r="NPC49" s="195"/>
      <c r="NPD49" s="195"/>
      <c r="NPE49" s="195"/>
      <c r="NPF49" s="195"/>
      <c r="NPG49" s="195"/>
      <c r="NPH49" s="195"/>
      <c r="NPI49" s="195"/>
      <c r="NPJ49" s="195"/>
      <c r="NPK49" s="195"/>
      <c r="NPL49" s="195"/>
      <c r="NPM49" s="195"/>
      <c r="NPN49" s="195"/>
      <c r="NPO49" s="195"/>
      <c r="NPP49" s="195"/>
      <c r="NPQ49" s="195"/>
      <c r="NPR49" s="195"/>
      <c r="NPS49" s="195"/>
      <c r="NPT49" s="195"/>
      <c r="NPU49" s="195"/>
      <c r="NPV49" s="195"/>
      <c r="NPW49" s="195"/>
      <c r="NPX49" s="195"/>
      <c r="NPY49" s="195"/>
      <c r="NPZ49" s="195"/>
      <c r="NQA49" s="195"/>
      <c r="NQB49" s="195"/>
      <c r="NQC49" s="195"/>
      <c r="NQD49" s="195"/>
      <c r="NQE49" s="195"/>
      <c r="NQF49" s="195"/>
      <c r="NQG49" s="195"/>
      <c r="NQH49" s="195"/>
      <c r="NQI49" s="195"/>
      <c r="NQJ49" s="195"/>
      <c r="NQK49" s="195"/>
      <c r="NQL49" s="195"/>
      <c r="NQM49" s="195"/>
      <c r="NQN49" s="195"/>
      <c r="NQO49" s="195"/>
      <c r="NQP49" s="195"/>
      <c r="NQQ49" s="195"/>
      <c r="NQR49" s="195"/>
      <c r="NQS49" s="195"/>
      <c r="NQT49" s="195"/>
      <c r="NQU49" s="195"/>
      <c r="NQV49" s="195"/>
      <c r="NQW49" s="195"/>
      <c r="NQX49" s="195"/>
      <c r="NQY49" s="195"/>
      <c r="NQZ49" s="195"/>
      <c r="NRA49" s="195"/>
      <c r="NRB49" s="195"/>
      <c r="NRC49" s="195"/>
      <c r="NRD49" s="195"/>
      <c r="NRE49" s="195"/>
      <c r="NRF49" s="195"/>
      <c r="NRG49" s="195"/>
      <c r="NRH49" s="195"/>
      <c r="NRI49" s="195"/>
      <c r="NRJ49" s="195"/>
      <c r="NRK49" s="195"/>
      <c r="NRL49" s="195"/>
      <c r="NRM49" s="195"/>
      <c r="NRN49" s="195"/>
      <c r="NRO49" s="195"/>
      <c r="NRP49" s="195"/>
      <c r="NRQ49" s="195"/>
      <c r="NRR49" s="195"/>
      <c r="NRS49" s="195"/>
      <c r="NRT49" s="195"/>
      <c r="NRU49" s="195"/>
      <c r="NRV49" s="195"/>
      <c r="NRW49" s="195"/>
      <c r="NRX49" s="195"/>
      <c r="NRY49" s="195"/>
      <c r="NRZ49" s="195"/>
      <c r="NSA49" s="195"/>
      <c r="NSB49" s="195"/>
      <c r="NSC49" s="195"/>
      <c r="NSD49" s="195"/>
      <c r="NSE49" s="195"/>
      <c r="NSF49" s="195"/>
      <c r="NSG49" s="195"/>
      <c r="NSH49" s="195"/>
      <c r="NSI49" s="195"/>
      <c r="NSJ49" s="195"/>
      <c r="NSK49" s="195"/>
      <c r="NSL49" s="195"/>
      <c r="NSM49" s="195"/>
      <c r="NSN49" s="195"/>
      <c r="NSO49" s="195"/>
      <c r="NSP49" s="195"/>
      <c r="NSQ49" s="195"/>
      <c r="NSR49" s="195"/>
      <c r="NSS49" s="195"/>
      <c r="NST49" s="195"/>
      <c r="NSU49" s="195"/>
      <c r="NSV49" s="195"/>
      <c r="NSW49" s="195"/>
      <c r="NSX49" s="195"/>
      <c r="NSY49" s="195"/>
      <c r="NSZ49" s="195"/>
      <c r="NTA49" s="195"/>
      <c r="NTB49" s="195"/>
      <c r="NTC49" s="195"/>
      <c r="NTD49" s="195"/>
      <c r="NTE49" s="195"/>
      <c r="NTF49" s="195"/>
      <c r="NTG49" s="195"/>
      <c r="NTH49" s="195"/>
      <c r="NTI49" s="195"/>
      <c r="NTJ49" s="195"/>
      <c r="NTK49" s="195"/>
      <c r="NTL49" s="195"/>
      <c r="NTM49" s="195"/>
      <c r="NTN49" s="195"/>
      <c r="NTO49" s="195"/>
      <c r="NTP49" s="195"/>
      <c r="NTQ49" s="195"/>
      <c r="NTR49" s="195"/>
      <c r="NTS49" s="195"/>
      <c r="NTT49" s="195"/>
      <c r="NTU49" s="195"/>
      <c r="NTV49" s="195"/>
      <c r="NTW49" s="195"/>
      <c r="NTX49" s="195"/>
      <c r="NTY49" s="195"/>
      <c r="NTZ49" s="195"/>
      <c r="NUA49" s="195"/>
      <c r="NUB49" s="195"/>
      <c r="NUC49" s="195"/>
      <c r="NUD49" s="195"/>
      <c r="NUE49" s="195"/>
      <c r="NUF49" s="195"/>
      <c r="NUG49" s="195"/>
      <c r="NUH49" s="195"/>
      <c r="NUI49" s="195"/>
      <c r="NUJ49" s="195"/>
      <c r="NUK49" s="195"/>
      <c r="NUL49" s="195"/>
      <c r="NUM49" s="195"/>
      <c r="NUN49" s="195"/>
      <c r="NUO49" s="195"/>
      <c r="NUP49" s="195"/>
      <c r="NUQ49" s="195"/>
      <c r="NUR49" s="195"/>
      <c r="NUS49" s="195"/>
      <c r="NUT49" s="195"/>
      <c r="NUU49" s="195"/>
      <c r="NUV49" s="195"/>
      <c r="NUW49" s="195"/>
      <c r="NUX49" s="195"/>
      <c r="NUY49" s="195"/>
      <c r="NUZ49" s="195"/>
      <c r="NVA49" s="195"/>
      <c r="NVB49" s="195"/>
      <c r="NVC49" s="195"/>
      <c r="NVD49" s="195"/>
      <c r="NVE49" s="195"/>
      <c r="NVF49" s="195"/>
      <c r="NVG49" s="195"/>
      <c r="NVH49" s="195"/>
      <c r="NVI49" s="195"/>
      <c r="NVJ49" s="195"/>
      <c r="NVK49" s="195"/>
      <c r="NVL49" s="195"/>
      <c r="NVM49" s="195"/>
      <c r="NVN49" s="195"/>
      <c r="NVO49" s="195"/>
      <c r="NVP49" s="195"/>
      <c r="NVQ49" s="195"/>
      <c r="NVR49" s="195"/>
      <c r="NVS49" s="195"/>
      <c r="NVT49" s="195"/>
      <c r="NVU49" s="195"/>
      <c r="NVV49" s="195"/>
      <c r="NVW49" s="195"/>
      <c r="NVX49" s="195"/>
      <c r="NVY49" s="195"/>
      <c r="NVZ49" s="195"/>
      <c r="NWA49" s="195"/>
      <c r="NWB49" s="195"/>
      <c r="NWC49" s="195"/>
      <c r="NWD49" s="195"/>
      <c r="NWE49" s="195"/>
      <c r="NWF49" s="195"/>
      <c r="NWG49" s="195"/>
      <c r="NWH49" s="195"/>
      <c r="NWI49" s="195"/>
      <c r="NWJ49" s="195"/>
      <c r="NWK49" s="195"/>
      <c r="NWL49" s="195"/>
      <c r="NWM49" s="195"/>
      <c r="NWN49" s="195"/>
      <c r="NWO49" s="195"/>
      <c r="NWP49" s="195"/>
      <c r="NWQ49" s="195"/>
      <c r="NWR49" s="195"/>
      <c r="NWS49" s="195"/>
      <c r="NWT49" s="195"/>
      <c r="NWU49" s="195"/>
      <c r="NWV49" s="195"/>
      <c r="NWW49" s="195"/>
      <c r="NWX49" s="195"/>
      <c r="NWY49" s="195"/>
      <c r="NWZ49" s="195"/>
      <c r="NXA49" s="195"/>
      <c r="NXB49" s="195"/>
      <c r="NXC49" s="195"/>
      <c r="NXD49" s="195"/>
      <c r="NXE49" s="195"/>
      <c r="NXF49" s="195"/>
      <c r="NXG49" s="195"/>
      <c r="NXH49" s="195"/>
      <c r="NXI49" s="195"/>
      <c r="NXJ49" s="195"/>
      <c r="NXK49" s="195"/>
      <c r="NXL49" s="195"/>
      <c r="NXM49" s="195"/>
      <c r="NXN49" s="195"/>
      <c r="NXO49" s="195"/>
      <c r="NXP49" s="195"/>
      <c r="NXQ49" s="195"/>
      <c r="NXR49" s="195"/>
      <c r="NXS49" s="195"/>
      <c r="NXT49" s="195"/>
      <c r="NXU49" s="195"/>
      <c r="NXV49" s="195"/>
      <c r="NXW49" s="195"/>
      <c r="NXX49" s="195"/>
      <c r="NXY49" s="195"/>
      <c r="NXZ49" s="195"/>
      <c r="NYA49" s="195"/>
      <c r="NYB49" s="195"/>
      <c r="NYC49" s="195"/>
      <c r="NYD49" s="195"/>
      <c r="NYE49" s="195"/>
      <c r="NYF49" s="195"/>
      <c r="NYG49" s="195"/>
      <c r="NYH49" s="195"/>
      <c r="NYI49" s="195"/>
      <c r="NYJ49" s="195"/>
      <c r="NYK49" s="195"/>
      <c r="NYL49" s="195"/>
      <c r="NYM49" s="195"/>
      <c r="NYN49" s="195"/>
      <c r="NYO49" s="195"/>
      <c r="NYP49" s="195"/>
      <c r="NYQ49" s="195"/>
      <c r="NYR49" s="195"/>
      <c r="NYS49" s="195"/>
      <c r="NYT49" s="195"/>
      <c r="NYU49" s="195"/>
      <c r="NYV49" s="195"/>
      <c r="NYW49" s="195"/>
      <c r="NYX49" s="195"/>
      <c r="NYY49" s="195"/>
      <c r="NYZ49" s="195"/>
      <c r="NZA49" s="195"/>
      <c r="NZB49" s="195"/>
      <c r="NZC49" s="195"/>
      <c r="NZD49" s="195"/>
      <c r="NZE49" s="195"/>
      <c r="NZF49" s="195"/>
      <c r="NZG49" s="195"/>
      <c r="NZH49" s="195"/>
      <c r="NZI49" s="195"/>
      <c r="NZJ49" s="195"/>
      <c r="NZK49" s="195"/>
      <c r="NZL49" s="195"/>
      <c r="NZM49" s="195"/>
      <c r="NZN49" s="195"/>
      <c r="NZO49" s="195"/>
      <c r="NZP49" s="195"/>
      <c r="NZQ49" s="195"/>
      <c r="NZR49" s="195"/>
      <c r="NZS49" s="195"/>
      <c r="NZT49" s="195"/>
      <c r="NZU49" s="195"/>
      <c r="NZV49" s="195"/>
      <c r="NZW49" s="195"/>
      <c r="NZX49" s="195"/>
      <c r="NZY49" s="195"/>
      <c r="NZZ49" s="195"/>
      <c r="OAA49" s="195"/>
      <c r="OAB49" s="195"/>
      <c r="OAC49" s="195"/>
      <c r="OAD49" s="195"/>
      <c r="OAE49" s="195"/>
      <c r="OAF49" s="195"/>
      <c r="OAG49" s="195"/>
      <c r="OAH49" s="195"/>
      <c r="OAI49" s="195"/>
      <c r="OAJ49" s="195"/>
      <c r="OAK49" s="195"/>
      <c r="OAL49" s="195"/>
      <c r="OAM49" s="195"/>
      <c r="OAN49" s="195"/>
      <c r="OAO49" s="195"/>
      <c r="OAP49" s="195"/>
      <c r="OAQ49" s="195"/>
      <c r="OAR49" s="195"/>
      <c r="OAS49" s="195"/>
      <c r="OAT49" s="195"/>
      <c r="OAU49" s="195"/>
      <c r="OAV49" s="195"/>
      <c r="OAW49" s="195"/>
      <c r="OAX49" s="195"/>
      <c r="OAY49" s="195"/>
      <c r="OAZ49" s="195"/>
      <c r="OBA49" s="195"/>
      <c r="OBB49" s="195"/>
      <c r="OBC49" s="195"/>
      <c r="OBD49" s="195"/>
      <c r="OBE49" s="195"/>
      <c r="OBF49" s="195"/>
      <c r="OBG49" s="195"/>
      <c r="OBH49" s="195"/>
      <c r="OBI49" s="195"/>
      <c r="OBJ49" s="195"/>
      <c r="OBK49" s="195"/>
      <c r="OBL49" s="195"/>
      <c r="OBM49" s="195"/>
      <c r="OBN49" s="195"/>
      <c r="OBO49" s="195"/>
      <c r="OBP49" s="195"/>
      <c r="OBQ49" s="195"/>
      <c r="OBR49" s="195"/>
      <c r="OBS49" s="195"/>
      <c r="OBT49" s="195"/>
      <c r="OBU49" s="195"/>
      <c r="OBV49" s="195"/>
      <c r="OBW49" s="195"/>
      <c r="OBX49" s="195"/>
      <c r="OBY49" s="195"/>
      <c r="OBZ49" s="195"/>
      <c r="OCA49" s="195"/>
      <c r="OCB49" s="195"/>
      <c r="OCC49" s="195"/>
      <c r="OCD49" s="195"/>
      <c r="OCE49" s="195"/>
      <c r="OCF49" s="195"/>
      <c r="OCG49" s="195"/>
      <c r="OCH49" s="195"/>
      <c r="OCI49" s="195"/>
      <c r="OCJ49" s="195"/>
      <c r="OCK49" s="195"/>
      <c r="OCL49" s="195"/>
      <c r="OCM49" s="195"/>
      <c r="OCN49" s="195"/>
      <c r="OCO49" s="195"/>
      <c r="OCP49" s="195"/>
      <c r="OCQ49" s="195"/>
      <c r="OCR49" s="195"/>
      <c r="OCS49" s="195"/>
      <c r="OCT49" s="195"/>
      <c r="OCU49" s="195"/>
      <c r="OCV49" s="195"/>
      <c r="OCW49" s="195"/>
      <c r="OCX49" s="195"/>
      <c r="OCY49" s="195"/>
      <c r="OCZ49" s="195"/>
      <c r="ODA49" s="195"/>
      <c r="ODB49" s="195"/>
      <c r="ODC49" s="195"/>
      <c r="ODD49" s="195"/>
      <c r="ODE49" s="195"/>
      <c r="ODF49" s="195"/>
      <c r="ODG49" s="195"/>
      <c r="ODH49" s="195"/>
      <c r="ODI49" s="195"/>
      <c r="ODJ49" s="195"/>
      <c r="ODK49" s="195"/>
      <c r="ODL49" s="195"/>
      <c r="ODM49" s="195"/>
      <c r="ODN49" s="195"/>
      <c r="ODO49" s="195"/>
      <c r="ODP49" s="195"/>
      <c r="ODQ49" s="195"/>
      <c r="ODR49" s="195"/>
      <c r="ODS49" s="195"/>
      <c r="ODT49" s="195"/>
      <c r="ODU49" s="195"/>
      <c r="ODV49" s="195"/>
      <c r="ODW49" s="195"/>
      <c r="ODX49" s="195"/>
      <c r="ODY49" s="195"/>
      <c r="ODZ49" s="195"/>
      <c r="OEA49" s="195"/>
      <c r="OEB49" s="195"/>
      <c r="OEC49" s="195"/>
      <c r="OED49" s="195"/>
      <c r="OEE49" s="195"/>
      <c r="OEF49" s="195"/>
      <c r="OEG49" s="195"/>
      <c r="OEH49" s="195"/>
      <c r="OEI49" s="195"/>
      <c r="OEJ49" s="195"/>
      <c r="OEK49" s="195"/>
      <c r="OEL49" s="195"/>
      <c r="OEM49" s="195"/>
      <c r="OEN49" s="195"/>
      <c r="OEO49" s="195"/>
      <c r="OEP49" s="195"/>
      <c r="OEQ49" s="195"/>
      <c r="OER49" s="195"/>
      <c r="OES49" s="195"/>
      <c r="OET49" s="195"/>
      <c r="OEU49" s="195"/>
      <c r="OEV49" s="195"/>
      <c r="OEW49" s="195"/>
      <c r="OEX49" s="195"/>
      <c r="OEY49" s="195"/>
      <c r="OEZ49" s="195"/>
      <c r="OFA49" s="195"/>
      <c r="OFB49" s="195"/>
      <c r="OFC49" s="195"/>
      <c r="OFD49" s="195"/>
      <c r="OFE49" s="195"/>
      <c r="OFF49" s="195"/>
      <c r="OFG49" s="195"/>
      <c r="OFH49" s="195"/>
      <c r="OFI49" s="195"/>
      <c r="OFJ49" s="195"/>
      <c r="OFK49" s="195"/>
      <c r="OFL49" s="195"/>
      <c r="OFM49" s="195"/>
      <c r="OFN49" s="195"/>
      <c r="OFO49" s="195"/>
      <c r="OFP49" s="195"/>
      <c r="OFQ49" s="195"/>
      <c r="OFR49" s="195"/>
      <c r="OFS49" s="195"/>
      <c r="OFT49" s="195"/>
      <c r="OFU49" s="195"/>
      <c r="OFV49" s="195"/>
      <c r="OFW49" s="195"/>
      <c r="OFX49" s="195"/>
      <c r="OFY49" s="195"/>
      <c r="OFZ49" s="195"/>
      <c r="OGA49" s="195"/>
      <c r="OGB49" s="195"/>
      <c r="OGC49" s="195"/>
      <c r="OGD49" s="195"/>
      <c r="OGE49" s="195"/>
      <c r="OGF49" s="195"/>
      <c r="OGG49" s="195"/>
      <c r="OGH49" s="195"/>
      <c r="OGI49" s="195"/>
      <c r="OGJ49" s="195"/>
      <c r="OGK49" s="195"/>
      <c r="OGL49" s="195"/>
      <c r="OGM49" s="195"/>
      <c r="OGN49" s="195"/>
      <c r="OGO49" s="195"/>
      <c r="OGP49" s="195"/>
      <c r="OGQ49" s="195"/>
      <c r="OGR49" s="195"/>
      <c r="OGS49" s="195"/>
      <c r="OGT49" s="195"/>
      <c r="OGU49" s="195"/>
      <c r="OGV49" s="195"/>
      <c r="OGW49" s="195"/>
      <c r="OGX49" s="195"/>
      <c r="OGY49" s="195"/>
      <c r="OGZ49" s="195"/>
      <c r="OHA49" s="195"/>
      <c r="OHB49" s="195"/>
      <c r="OHC49" s="195"/>
      <c r="OHD49" s="195"/>
      <c r="OHE49" s="195"/>
      <c r="OHF49" s="195"/>
      <c r="OHG49" s="195"/>
      <c r="OHH49" s="195"/>
      <c r="OHI49" s="195"/>
      <c r="OHJ49" s="195"/>
      <c r="OHK49" s="195"/>
      <c r="OHL49" s="195"/>
      <c r="OHM49" s="195"/>
      <c r="OHN49" s="195"/>
      <c r="OHO49" s="195"/>
      <c r="OHP49" s="195"/>
      <c r="OHQ49" s="195"/>
      <c r="OHR49" s="195"/>
      <c r="OHS49" s="195"/>
      <c r="OHT49" s="195"/>
      <c r="OHU49" s="195"/>
      <c r="OHV49" s="195"/>
      <c r="OHW49" s="195"/>
      <c r="OHX49" s="195"/>
      <c r="OHY49" s="195"/>
      <c r="OHZ49" s="195"/>
      <c r="OIA49" s="195"/>
      <c r="OIB49" s="195"/>
      <c r="OIC49" s="195"/>
      <c r="OID49" s="195"/>
      <c r="OIE49" s="195"/>
      <c r="OIF49" s="195"/>
      <c r="OIG49" s="195"/>
      <c r="OIH49" s="195"/>
      <c r="OII49" s="195"/>
      <c r="OIJ49" s="195"/>
      <c r="OIK49" s="195"/>
      <c r="OIL49" s="195"/>
      <c r="OIM49" s="195"/>
      <c r="OIN49" s="195"/>
      <c r="OIO49" s="195"/>
      <c r="OIP49" s="195"/>
      <c r="OIQ49" s="195"/>
      <c r="OIR49" s="195"/>
      <c r="OIS49" s="195"/>
      <c r="OIT49" s="195"/>
      <c r="OIU49" s="195"/>
      <c r="OIV49" s="195"/>
      <c r="OIW49" s="195"/>
      <c r="OIX49" s="195"/>
      <c r="OIY49" s="195"/>
      <c r="OIZ49" s="195"/>
      <c r="OJA49" s="195"/>
      <c r="OJB49" s="195"/>
      <c r="OJC49" s="195"/>
      <c r="OJD49" s="195"/>
      <c r="OJE49" s="195"/>
      <c r="OJF49" s="195"/>
      <c r="OJG49" s="195"/>
      <c r="OJH49" s="195"/>
      <c r="OJI49" s="195"/>
      <c r="OJJ49" s="195"/>
      <c r="OJK49" s="195"/>
      <c r="OJL49" s="195"/>
      <c r="OJM49" s="195"/>
      <c r="OJN49" s="195"/>
      <c r="OJO49" s="195"/>
      <c r="OJP49" s="195"/>
      <c r="OJQ49" s="195"/>
      <c r="OJR49" s="195"/>
      <c r="OJS49" s="195"/>
      <c r="OJT49" s="195"/>
      <c r="OJU49" s="195"/>
      <c r="OJV49" s="195"/>
      <c r="OJW49" s="195"/>
      <c r="OJX49" s="195"/>
      <c r="OJY49" s="195"/>
      <c r="OJZ49" s="195"/>
      <c r="OKA49" s="195"/>
      <c r="OKB49" s="195"/>
      <c r="OKC49" s="195"/>
      <c r="OKD49" s="195"/>
      <c r="OKE49" s="195"/>
      <c r="OKF49" s="195"/>
      <c r="OKG49" s="195"/>
      <c r="OKH49" s="195"/>
      <c r="OKI49" s="195"/>
      <c r="OKJ49" s="195"/>
      <c r="OKK49" s="195"/>
      <c r="OKL49" s="195"/>
      <c r="OKM49" s="195"/>
      <c r="OKN49" s="195"/>
      <c r="OKO49" s="195"/>
      <c r="OKP49" s="195"/>
      <c r="OKQ49" s="195"/>
      <c r="OKR49" s="195"/>
      <c r="OKS49" s="195"/>
      <c r="OKT49" s="195"/>
      <c r="OKU49" s="195"/>
      <c r="OKV49" s="195"/>
      <c r="OKW49" s="195"/>
      <c r="OKX49" s="195"/>
      <c r="OKY49" s="195"/>
      <c r="OKZ49" s="195"/>
      <c r="OLA49" s="195"/>
      <c r="OLB49" s="195"/>
      <c r="OLC49" s="195"/>
      <c r="OLD49" s="195"/>
      <c r="OLE49" s="195"/>
      <c r="OLF49" s="195"/>
      <c r="OLG49" s="195"/>
      <c r="OLH49" s="195"/>
      <c r="OLI49" s="195"/>
      <c r="OLJ49" s="195"/>
      <c r="OLK49" s="195"/>
      <c r="OLL49" s="195"/>
      <c r="OLM49" s="195"/>
      <c r="OLN49" s="195"/>
      <c r="OLO49" s="195"/>
      <c r="OLP49" s="195"/>
      <c r="OLQ49" s="195"/>
      <c r="OLR49" s="195"/>
      <c r="OLS49" s="195"/>
      <c r="OLT49" s="195"/>
      <c r="OLU49" s="195"/>
      <c r="OLV49" s="195"/>
      <c r="OLW49" s="195"/>
      <c r="OLX49" s="195"/>
      <c r="OLY49" s="195"/>
      <c r="OLZ49" s="195"/>
      <c r="OMA49" s="195"/>
      <c r="OMB49" s="195"/>
      <c r="OMC49" s="195"/>
      <c r="OMD49" s="195"/>
      <c r="OME49" s="195"/>
      <c r="OMF49" s="195"/>
      <c r="OMG49" s="195"/>
      <c r="OMH49" s="195"/>
      <c r="OMI49" s="195"/>
      <c r="OMJ49" s="195"/>
      <c r="OMK49" s="195"/>
      <c r="OML49" s="195"/>
      <c r="OMM49" s="195"/>
      <c r="OMN49" s="195"/>
      <c r="OMO49" s="195"/>
      <c r="OMP49" s="195"/>
      <c r="OMQ49" s="195"/>
      <c r="OMR49" s="195"/>
      <c r="OMS49" s="195"/>
      <c r="OMT49" s="195"/>
      <c r="OMU49" s="195"/>
      <c r="OMV49" s="195"/>
      <c r="OMW49" s="195"/>
      <c r="OMX49" s="195"/>
      <c r="OMY49" s="195"/>
      <c r="OMZ49" s="195"/>
      <c r="ONA49" s="195"/>
      <c r="ONB49" s="195"/>
      <c r="ONC49" s="195"/>
      <c r="OND49" s="195"/>
      <c r="ONE49" s="195"/>
      <c r="ONF49" s="195"/>
      <c r="ONG49" s="195"/>
      <c r="ONH49" s="195"/>
      <c r="ONI49" s="195"/>
      <c r="ONJ49" s="195"/>
      <c r="ONK49" s="195"/>
      <c r="ONL49" s="195"/>
      <c r="ONM49" s="195"/>
      <c r="ONN49" s="195"/>
      <c r="ONO49" s="195"/>
      <c r="ONP49" s="195"/>
      <c r="ONQ49" s="195"/>
      <c r="ONR49" s="195"/>
      <c r="ONS49" s="195"/>
      <c r="ONT49" s="195"/>
      <c r="ONU49" s="195"/>
      <c r="ONV49" s="195"/>
      <c r="ONW49" s="195"/>
      <c r="ONX49" s="195"/>
      <c r="ONY49" s="195"/>
      <c r="ONZ49" s="195"/>
      <c r="OOA49" s="195"/>
      <c r="OOB49" s="195"/>
      <c r="OOC49" s="195"/>
      <c r="OOD49" s="195"/>
      <c r="OOE49" s="195"/>
      <c r="OOF49" s="195"/>
      <c r="OOG49" s="195"/>
      <c r="OOH49" s="195"/>
      <c r="OOI49" s="195"/>
      <c r="OOJ49" s="195"/>
      <c r="OOK49" s="195"/>
      <c r="OOL49" s="195"/>
      <c r="OOM49" s="195"/>
      <c r="OON49" s="195"/>
      <c r="OOO49" s="195"/>
      <c r="OOP49" s="195"/>
      <c r="OOQ49" s="195"/>
      <c r="OOR49" s="195"/>
      <c r="OOS49" s="195"/>
      <c r="OOT49" s="195"/>
      <c r="OOU49" s="195"/>
      <c r="OOV49" s="195"/>
      <c r="OOW49" s="195"/>
      <c r="OOX49" s="195"/>
      <c r="OOY49" s="195"/>
      <c r="OOZ49" s="195"/>
      <c r="OPA49" s="195"/>
      <c r="OPB49" s="195"/>
      <c r="OPC49" s="195"/>
      <c r="OPD49" s="195"/>
      <c r="OPE49" s="195"/>
      <c r="OPF49" s="195"/>
      <c r="OPG49" s="195"/>
      <c r="OPH49" s="195"/>
      <c r="OPI49" s="195"/>
      <c r="OPJ49" s="195"/>
      <c r="OPK49" s="195"/>
      <c r="OPL49" s="195"/>
      <c r="OPM49" s="195"/>
      <c r="OPN49" s="195"/>
      <c r="OPO49" s="195"/>
      <c r="OPP49" s="195"/>
      <c r="OPQ49" s="195"/>
      <c r="OPR49" s="195"/>
      <c r="OPS49" s="195"/>
      <c r="OPT49" s="195"/>
      <c r="OPU49" s="195"/>
      <c r="OPV49" s="195"/>
      <c r="OPW49" s="195"/>
      <c r="OPX49" s="195"/>
      <c r="OPY49" s="195"/>
      <c r="OPZ49" s="195"/>
      <c r="OQA49" s="195"/>
      <c r="OQB49" s="195"/>
      <c r="OQC49" s="195"/>
      <c r="OQD49" s="195"/>
      <c r="OQE49" s="195"/>
      <c r="OQF49" s="195"/>
      <c r="OQG49" s="195"/>
      <c r="OQH49" s="195"/>
      <c r="OQI49" s="195"/>
      <c r="OQJ49" s="195"/>
      <c r="OQK49" s="195"/>
      <c r="OQL49" s="195"/>
      <c r="OQM49" s="195"/>
      <c r="OQN49" s="195"/>
      <c r="OQO49" s="195"/>
      <c r="OQP49" s="195"/>
      <c r="OQQ49" s="195"/>
      <c r="OQR49" s="195"/>
      <c r="OQS49" s="195"/>
      <c r="OQT49" s="195"/>
      <c r="OQU49" s="195"/>
      <c r="OQV49" s="195"/>
      <c r="OQW49" s="195"/>
      <c r="OQX49" s="195"/>
      <c r="OQY49" s="195"/>
      <c r="OQZ49" s="195"/>
      <c r="ORA49" s="195"/>
      <c r="ORB49" s="195"/>
      <c r="ORC49" s="195"/>
      <c r="ORD49" s="195"/>
      <c r="ORE49" s="195"/>
      <c r="ORF49" s="195"/>
      <c r="ORG49" s="195"/>
      <c r="ORH49" s="195"/>
      <c r="ORI49" s="195"/>
      <c r="ORJ49" s="195"/>
      <c r="ORK49" s="195"/>
      <c r="ORL49" s="195"/>
      <c r="ORM49" s="195"/>
      <c r="ORN49" s="195"/>
      <c r="ORO49" s="195"/>
      <c r="ORP49" s="195"/>
      <c r="ORQ49" s="195"/>
      <c r="ORR49" s="195"/>
      <c r="ORS49" s="195"/>
      <c r="ORT49" s="195"/>
      <c r="ORU49" s="195"/>
      <c r="ORV49" s="195"/>
      <c r="ORW49" s="195"/>
      <c r="ORX49" s="195"/>
      <c r="ORY49" s="195"/>
      <c r="ORZ49" s="195"/>
      <c r="OSA49" s="195"/>
      <c r="OSB49" s="195"/>
      <c r="OSC49" s="195"/>
      <c r="OSD49" s="195"/>
      <c r="OSE49" s="195"/>
      <c r="OSF49" s="195"/>
      <c r="OSG49" s="195"/>
      <c r="OSH49" s="195"/>
      <c r="OSI49" s="195"/>
      <c r="OSJ49" s="195"/>
      <c r="OSK49" s="195"/>
      <c r="OSL49" s="195"/>
      <c r="OSM49" s="195"/>
      <c r="OSN49" s="195"/>
      <c r="OSO49" s="195"/>
      <c r="OSP49" s="195"/>
      <c r="OSQ49" s="195"/>
      <c r="OSR49" s="195"/>
      <c r="OSS49" s="195"/>
      <c r="OST49" s="195"/>
      <c r="OSU49" s="195"/>
      <c r="OSV49" s="195"/>
      <c r="OSW49" s="195"/>
      <c r="OSX49" s="195"/>
      <c r="OSY49" s="195"/>
      <c r="OSZ49" s="195"/>
      <c r="OTA49" s="195"/>
      <c r="OTB49" s="195"/>
      <c r="OTC49" s="195"/>
      <c r="OTD49" s="195"/>
      <c r="OTE49" s="195"/>
      <c r="OTF49" s="195"/>
      <c r="OTG49" s="195"/>
      <c r="OTH49" s="195"/>
      <c r="OTI49" s="195"/>
      <c r="OTJ49" s="195"/>
      <c r="OTK49" s="195"/>
      <c r="OTL49" s="195"/>
      <c r="OTM49" s="195"/>
      <c r="OTN49" s="195"/>
      <c r="OTO49" s="195"/>
      <c r="OTP49" s="195"/>
      <c r="OTQ49" s="195"/>
      <c r="OTR49" s="195"/>
      <c r="OTS49" s="195"/>
      <c r="OTT49" s="195"/>
      <c r="OTU49" s="195"/>
      <c r="OTV49" s="195"/>
      <c r="OTW49" s="195"/>
      <c r="OTX49" s="195"/>
      <c r="OTY49" s="195"/>
      <c r="OTZ49" s="195"/>
      <c r="OUA49" s="195"/>
      <c r="OUB49" s="195"/>
      <c r="OUC49" s="195"/>
      <c r="OUD49" s="195"/>
      <c r="OUE49" s="195"/>
      <c r="OUF49" s="195"/>
      <c r="OUG49" s="195"/>
      <c r="OUH49" s="195"/>
      <c r="OUI49" s="195"/>
      <c r="OUJ49" s="195"/>
      <c r="OUK49" s="195"/>
      <c r="OUL49" s="195"/>
      <c r="OUM49" s="195"/>
      <c r="OUN49" s="195"/>
      <c r="OUO49" s="195"/>
      <c r="OUP49" s="195"/>
      <c r="OUQ49" s="195"/>
      <c r="OUR49" s="195"/>
      <c r="OUS49" s="195"/>
      <c r="OUT49" s="195"/>
      <c r="OUU49" s="195"/>
      <c r="OUV49" s="195"/>
      <c r="OUW49" s="195"/>
      <c r="OUX49" s="195"/>
      <c r="OUY49" s="195"/>
      <c r="OUZ49" s="195"/>
      <c r="OVA49" s="195"/>
      <c r="OVB49" s="195"/>
      <c r="OVC49" s="195"/>
      <c r="OVD49" s="195"/>
      <c r="OVE49" s="195"/>
      <c r="OVF49" s="195"/>
      <c r="OVG49" s="195"/>
      <c r="OVH49" s="195"/>
      <c r="OVI49" s="195"/>
      <c r="OVJ49" s="195"/>
      <c r="OVK49" s="195"/>
      <c r="OVL49" s="195"/>
      <c r="OVM49" s="195"/>
      <c r="OVN49" s="195"/>
      <c r="OVO49" s="195"/>
      <c r="OVP49" s="195"/>
      <c r="OVQ49" s="195"/>
      <c r="OVR49" s="195"/>
      <c r="OVS49" s="195"/>
      <c r="OVT49" s="195"/>
      <c r="OVU49" s="195"/>
      <c r="OVV49" s="195"/>
      <c r="OVW49" s="195"/>
      <c r="OVX49" s="195"/>
      <c r="OVY49" s="195"/>
      <c r="OVZ49" s="195"/>
      <c r="OWA49" s="195"/>
      <c r="OWB49" s="195"/>
      <c r="OWC49" s="195"/>
      <c r="OWD49" s="195"/>
      <c r="OWE49" s="195"/>
      <c r="OWF49" s="195"/>
      <c r="OWG49" s="195"/>
      <c r="OWH49" s="195"/>
      <c r="OWI49" s="195"/>
      <c r="OWJ49" s="195"/>
      <c r="OWK49" s="195"/>
      <c r="OWL49" s="195"/>
      <c r="OWM49" s="195"/>
      <c r="OWN49" s="195"/>
      <c r="OWO49" s="195"/>
      <c r="OWP49" s="195"/>
      <c r="OWQ49" s="195"/>
      <c r="OWR49" s="195"/>
      <c r="OWS49" s="195"/>
      <c r="OWT49" s="195"/>
      <c r="OWU49" s="195"/>
      <c r="OWV49" s="195"/>
      <c r="OWW49" s="195"/>
      <c r="OWX49" s="195"/>
      <c r="OWY49" s="195"/>
      <c r="OWZ49" s="195"/>
      <c r="OXA49" s="195"/>
      <c r="OXB49" s="195"/>
      <c r="OXC49" s="195"/>
      <c r="OXD49" s="195"/>
      <c r="OXE49" s="195"/>
      <c r="OXF49" s="195"/>
      <c r="OXG49" s="195"/>
      <c r="OXH49" s="195"/>
      <c r="OXI49" s="195"/>
      <c r="OXJ49" s="195"/>
      <c r="OXK49" s="195"/>
      <c r="OXL49" s="195"/>
      <c r="OXM49" s="195"/>
      <c r="OXN49" s="195"/>
      <c r="OXO49" s="195"/>
      <c r="OXP49" s="195"/>
      <c r="OXQ49" s="195"/>
      <c r="OXR49" s="195"/>
      <c r="OXS49" s="195"/>
      <c r="OXT49" s="195"/>
      <c r="OXU49" s="195"/>
      <c r="OXV49" s="195"/>
      <c r="OXW49" s="195"/>
      <c r="OXX49" s="195"/>
      <c r="OXY49" s="195"/>
      <c r="OXZ49" s="195"/>
      <c r="OYA49" s="195"/>
      <c r="OYB49" s="195"/>
      <c r="OYC49" s="195"/>
      <c r="OYD49" s="195"/>
      <c r="OYE49" s="195"/>
      <c r="OYF49" s="195"/>
      <c r="OYG49" s="195"/>
      <c r="OYH49" s="195"/>
      <c r="OYI49" s="195"/>
      <c r="OYJ49" s="195"/>
      <c r="OYK49" s="195"/>
      <c r="OYL49" s="195"/>
      <c r="OYM49" s="195"/>
      <c r="OYN49" s="195"/>
      <c r="OYO49" s="195"/>
      <c r="OYP49" s="195"/>
      <c r="OYQ49" s="195"/>
      <c r="OYR49" s="195"/>
      <c r="OYS49" s="195"/>
      <c r="OYT49" s="195"/>
      <c r="OYU49" s="195"/>
      <c r="OYV49" s="195"/>
      <c r="OYW49" s="195"/>
      <c r="OYX49" s="195"/>
      <c r="OYY49" s="195"/>
      <c r="OYZ49" s="195"/>
      <c r="OZA49" s="195"/>
      <c r="OZB49" s="195"/>
      <c r="OZC49" s="195"/>
      <c r="OZD49" s="195"/>
      <c r="OZE49" s="195"/>
      <c r="OZF49" s="195"/>
      <c r="OZG49" s="195"/>
      <c r="OZH49" s="195"/>
      <c r="OZI49" s="195"/>
      <c r="OZJ49" s="195"/>
      <c r="OZK49" s="195"/>
      <c r="OZL49" s="195"/>
      <c r="OZM49" s="195"/>
      <c r="OZN49" s="195"/>
      <c r="OZO49" s="195"/>
      <c r="OZP49" s="195"/>
      <c r="OZQ49" s="195"/>
      <c r="OZR49" s="195"/>
      <c r="OZS49" s="195"/>
      <c r="OZT49" s="195"/>
      <c r="OZU49" s="195"/>
      <c r="OZV49" s="195"/>
      <c r="OZW49" s="195"/>
      <c r="OZX49" s="195"/>
      <c r="OZY49" s="195"/>
      <c r="OZZ49" s="195"/>
      <c r="PAA49" s="195"/>
      <c r="PAB49" s="195"/>
      <c r="PAC49" s="195"/>
      <c r="PAD49" s="195"/>
      <c r="PAE49" s="195"/>
      <c r="PAF49" s="195"/>
      <c r="PAG49" s="195"/>
      <c r="PAH49" s="195"/>
      <c r="PAI49" s="195"/>
      <c r="PAJ49" s="195"/>
      <c r="PAK49" s="195"/>
      <c r="PAL49" s="195"/>
      <c r="PAM49" s="195"/>
      <c r="PAN49" s="195"/>
      <c r="PAO49" s="195"/>
      <c r="PAP49" s="195"/>
      <c r="PAQ49" s="195"/>
      <c r="PAR49" s="195"/>
      <c r="PAS49" s="195"/>
      <c r="PAT49" s="195"/>
      <c r="PAU49" s="195"/>
      <c r="PAV49" s="195"/>
      <c r="PAW49" s="195"/>
      <c r="PAX49" s="195"/>
      <c r="PAY49" s="195"/>
      <c r="PAZ49" s="195"/>
      <c r="PBA49" s="195"/>
      <c r="PBB49" s="195"/>
      <c r="PBC49" s="195"/>
      <c r="PBD49" s="195"/>
      <c r="PBE49" s="195"/>
      <c r="PBF49" s="195"/>
      <c r="PBG49" s="195"/>
      <c r="PBH49" s="195"/>
      <c r="PBI49" s="195"/>
      <c r="PBJ49" s="195"/>
      <c r="PBK49" s="195"/>
      <c r="PBL49" s="195"/>
      <c r="PBM49" s="195"/>
      <c r="PBN49" s="195"/>
      <c r="PBO49" s="195"/>
      <c r="PBP49" s="195"/>
      <c r="PBQ49" s="195"/>
      <c r="PBR49" s="195"/>
      <c r="PBS49" s="195"/>
      <c r="PBT49" s="195"/>
      <c r="PBU49" s="195"/>
      <c r="PBV49" s="195"/>
      <c r="PBW49" s="195"/>
      <c r="PBX49" s="195"/>
      <c r="PBY49" s="195"/>
      <c r="PBZ49" s="195"/>
      <c r="PCA49" s="195"/>
      <c r="PCB49" s="195"/>
      <c r="PCC49" s="195"/>
      <c r="PCD49" s="195"/>
      <c r="PCE49" s="195"/>
      <c r="PCF49" s="195"/>
      <c r="PCG49" s="195"/>
      <c r="PCH49" s="195"/>
      <c r="PCI49" s="195"/>
      <c r="PCJ49" s="195"/>
      <c r="PCK49" s="195"/>
      <c r="PCL49" s="195"/>
      <c r="PCM49" s="195"/>
      <c r="PCN49" s="195"/>
      <c r="PCO49" s="195"/>
      <c r="PCP49" s="195"/>
      <c r="PCQ49" s="195"/>
      <c r="PCR49" s="195"/>
      <c r="PCS49" s="195"/>
      <c r="PCT49" s="195"/>
      <c r="PCU49" s="195"/>
      <c r="PCV49" s="195"/>
      <c r="PCW49" s="195"/>
      <c r="PCX49" s="195"/>
      <c r="PCY49" s="195"/>
      <c r="PCZ49" s="195"/>
      <c r="PDA49" s="195"/>
      <c r="PDB49" s="195"/>
      <c r="PDC49" s="195"/>
      <c r="PDD49" s="195"/>
      <c r="PDE49" s="195"/>
      <c r="PDF49" s="195"/>
      <c r="PDG49" s="195"/>
      <c r="PDH49" s="195"/>
      <c r="PDI49" s="195"/>
      <c r="PDJ49" s="195"/>
      <c r="PDK49" s="195"/>
      <c r="PDL49" s="195"/>
      <c r="PDM49" s="195"/>
      <c r="PDN49" s="195"/>
      <c r="PDO49" s="195"/>
      <c r="PDP49" s="195"/>
      <c r="PDQ49" s="195"/>
      <c r="PDR49" s="195"/>
      <c r="PDS49" s="195"/>
      <c r="PDT49" s="195"/>
      <c r="PDU49" s="195"/>
      <c r="PDV49" s="195"/>
      <c r="PDW49" s="195"/>
      <c r="PDX49" s="195"/>
      <c r="PDY49" s="195"/>
      <c r="PDZ49" s="195"/>
      <c r="PEA49" s="195"/>
      <c r="PEB49" s="195"/>
      <c r="PEC49" s="195"/>
      <c r="PED49" s="195"/>
      <c r="PEE49" s="195"/>
      <c r="PEF49" s="195"/>
      <c r="PEG49" s="195"/>
      <c r="PEH49" s="195"/>
      <c r="PEI49" s="195"/>
      <c r="PEJ49" s="195"/>
      <c r="PEK49" s="195"/>
      <c r="PEL49" s="195"/>
      <c r="PEM49" s="195"/>
      <c r="PEN49" s="195"/>
      <c r="PEO49" s="195"/>
      <c r="PEP49" s="195"/>
      <c r="PEQ49" s="195"/>
      <c r="PER49" s="195"/>
      <c r="PES49" s="195"/>
      <c r="PET49" s="195"/>
      <c r="PEU49" s="195"/>
      <c r="PEV49" s="195"/>
      <c r="PEW49" s="195"/>
      <c r="PEX49" s="195"/>
      <c r="PEY49" s="195"/>
      <c r="PEZ49" s="195"/>
      <c r="PFA49" s="195"/>
      <c r="PFB49" s="195"/>
      <c r="PFC49" s="195"/>
      <c r="PFD49" s="195"/>
      <c r="PFE49" s="195"/>
      <c r="PFF49" s="195"/>
      <c r="PFG49" s="195"/>
      <c r="PFH49" s="195"/>
      <c r="PFI49" s="195"/>
      <c r="PFJ49" s="195"/>
      <c r="PFK49" s="195"/>
      <c r="PFL49" s="195"/>
      <c r="PFM49" s="195"/>
      <c r="PFN49" s="195"/>
      <c r="PFO49" s="195"/>
      <c r="PFP49" s="195"/>
      <c r="PFQ49" s="195"/>
      <c r="PFR49" s="195"/>
      <c r="PFS49" s="195"/>
      <c r="PFT49" s="195"/>
      <c r="PFU49" s="195"/>
      <c r="PFV49" s="195"/>
      <c r="PFW49" s="195"/>
      <c r="PFX49" s="195"/>
      <c r="PFY49" s="195"/>
      <c r="PFZ49" s="195"/>
      <c r="PGA49" s="195"/>
      <c r="PGB49" s="195"/>
      <c r="PGC49" s="195"/>
      <c r="PGD49" s="195"/>
      <c r="PGE49" s="195"/>
      <c r="PGF49" s="195"/>
      <c r="PGG49" s="195"/>
      <c r="PGH49" s="195"/>
      <c r="PGI49" s="195"/>
      <c r="PGJ49" s="195"/>
      <c r="PGK49" s="195"/>
      <c r="PGL49" s="195"/>
      <c r="PGM49" s="195"/>
      <c r="PGN49" s="195"/>
      <c r="PGO49" s="195"/>
      <c r="PGP49" s="195"/>
      <c r="PGQ49" s="195"/>
      <c r="PGR49" s="195"/>
      <c r="PGS49" s="195"/>
      <c r="PGT49" s="195"/>
      <c r="PGU49" s="195"/>
      <c r="PGV49" s="195"/>
      <c r="PGW49" s="195"/>
      <c r="PGX49" s="195"/>
      <c r="PGY49" s="195"/>
      <c r="PGZ49" s="195"/>
      <c r="PHA49" s="195"/>
      <c r="PHB49" s="195"/>
      <c r="PHC49" s="195"/>
      <c r="PHD49" s="195"/>
      <c r="PHE49" s="195"/>
      <c r="PHF49" s="195"/>
      <c r="PHG49" s="195"/>
      <c r="PHH49" s="195"/>
      <c r="PHI49" s="195"/>
      <c r="PHJ49" s="195"/>
      <c r="PHK49" s="195"/>
      <c r="PHL49" s="195"/>
      <c r="PHM49" s="195"/>
      <c r="PHN49" s="195"/>
      <c r="PHO49" s="195"/>
      <c r="PHP49" s="195"/>
      <c r="PHQ49" s="195"/>
      <c r="PHR49" s="195"/>
      <c r="PHS49" s="195"/>
      <c r="PHT49" s="195"/>
      <c r="PHU49" s="195"/>
      <c r="PHV49" s="195"/>
      <c r="PHW49" s="195"/>
      <c r="PHX49" s="195"/>
      <c r="PHY49" s="195"/>
      <c r="PHZ49" s="195"/>
      <c r="PIA49" s="195"/>
      <c r="PIB49" s="195"/>
      <c r="PIC49" s="195"/>
      <c r="PID49" s="195"/>
      <c r="PIE49" s="195"/>
      <c r="PIF49" s="195"/>
      <c r="PIG49" s="195"/>
      <c r="PIH49" s="195"/>
      <c r="PII49" s="195"/>
      <c r="PIJ49" s="195"/>
      <c r="PIK49" s="195"/>
      <c r="PIL49" s="195"/>
      <c r="PIM49" s="195"/>
      <c r="PIN49" s="195"/>
      <c r="PIO49" s="195"/>
      <c r="PIP49" s="195"/>
      <c r="PIQ49" s="195"/>
      <c r="PIR49" s="195"/>
      <c r="PIS49" s="195"/>
      <c r="PIT49" s="195"/>
      <c r="PIU49" s="195"/>
      <c r="PIV49" s="195"/>
      <c r="PIW49" s="195"/>
      <c r="PIX49" s="195"/>
      <c r="PIY49" s="195"/>
      <c r="PIZ49" s="195"/>
      <c r="PJA49" s="195"/>
      <c r="PJB49" s="195"/>
      <c r="PJC49" s="195"/>
      <c r="PJD49" s="195"/>
      <c r="PJE49" s="195"/>
      <c r="PJF49" s="195"/>
      <c r="PJG49" s="195"/>
      <c r="PJH49" s="195"/>
      <c r="PJI49" s="195"/>
      <c r="PJJ49" s="195"/>
      <c r="PJK49" s="195"/>
      <c r="PJL49" s="195"/>
      <c r="PJM49" s="195"/>
      <c r="PJN49" s="195"/>
      <c r="PJO49" s="195"/>
      <c r="PJP49" s="195"/>
      <c r="PJQ49" s="195"/>
      <c r="PJR49" s="195"/>
      <c r="PJS49" s="195"/>
      <c r="PJT49" s="195"/>
      <c r="PJU49" s="195"/>
      <c r="PJV49" s="195"/>
      <c r="PJW49" s="195"/>
      <c r="PJX49" s="195"/>
      <c r="PJY49" s="195"/>
      <c r="PJZ49" s="195"/>
      <c r="PKA49" s="195"/>
      <c r="PKB49" s="195"/>
      <c r="PKC49" s="195"/>
      <c r="PKD49" s="195"/>
      <c r="PKE49" s="195"/>
      <c r="PKF49" s="195"/>
      <c r="PKG49" s="195"/>
      <c r="PKH49" s="195"/>
      <c r="PKI49" s="195"/>
      <c r="PKJ49" s="195"/>
      <c r="PKK49" s="195"/>
      <c r="PKL49" s="195"/>
      <c r="PKM49" s="195"/>
      <c r="PKN49" s="195"/>
      <c r="PKO49" s="195"/>
      <c r="PKP49" s="195"/>
      <c r="PKQ49" s="195"/>
      <c r="PKR49" s="195"/>
      <c r="PKS49" s="195"/>
      <c r="PKT49" s="195"/>
      <c r="PKU49" s="195"/>
      <c r="PKV49" s="195"/>
      <c r="PKW49" s="195"/>
      <c r="PKX49" s="195"/>
      <c r="PKY49" s="195"/>
      <c r="PKZ49" s="195"/>
      <c r="PLA49" s="195"/>
      <c r="PLB49" s="195"/>
      <c r="PLC49" s="195"/>
      <c r="PLD49" s="195"/>
      <c r="PLE49" s="195"/>
      <c r="PLF49" s="195"/>
      <c r="PLG49" s="195"/>
      <c r="PLH49" s="195"/>
      <c r="PLI49" s="195"/>
      <c r="PLJ49" s="195"/>
      <c r="PLK49" s="195"/>
      <c r="PLL49" s="195"/>
      <c r="PLM49" s="195"/>
      <c r="PLN49" s="195"/>
      <c r="PLO49" s="195"/>
      <c r="PLP49" s="195"/>
      <c r="PLQ49" s="195"/>
      <c r="PLR49" s="195"/>
      <c r="PLS49" s="195"/>
      <c r="PLT49" s="195"/>
      <c r="PLU49" s="195"/>
      <c r="PLV49" s="195"/>
      <c r="PLW49" s="195"/>
      <c r="PLX49" s="195"/>
      <c r="PLY49" s="195"/>
      <c r="PLZ49" s="195"/>
      <c r="PMA49" s="195"/>
      <c r="PMB49" s="195"/>
      <c r="PMC49" s="195"/>
      <c r="PMD49" s="195"/>
      <c r="PME49" s="195"/>
      <c r="PMF49" s="195"/>
      <c r="PMG49" s="195"/>
      <c r="PMH49" s="195"/>
      <c r="PMI49" s="195"/>
      <c r="PMJ49" s="195"/>
      <c r="PMK49" s="195"/>
      <c r="PML49" s="195"/>
      <c r="PMM49" s="195"/>
      <c r="PMN49" s="195"/>
      <c r="PMO49" s="195"/>
      <c r="PMP49" s="195"/>
      <c r="PMQ49" s="195"/>
      <c r="PMR49" s="195"/>
      <c r="PMS49" s="195"/>
      <c r="PMT49" s="195"/>
      <c r="PMU49" s="195"/>
      <c r="PMV49" s="195"/>
      <c r="PMW49" s="195"/>
      <c r="PMX49" s="195"/>
      <c r="PMY49" s="195"/>
      <c r="PMZ49" s="195"/>
      <c r="PNA49" s="195"/>
      <c r="PNB49" s="195"/>
      <c r="PNC49" s="195"/>
      <c r="PND49" s="195"/>
      <c r="PNE49" s="195"/>
      <c r="PNF49" s="195"/>
      <c r="PNG49" s="195"/>
      <c r="PNH49" s="195"/>
      <c r="PNI49" s="195"/>
      <c r="PNJ49" s="195"/>
      <c r="PNK49" s="195"/>
      <c r="PNL49" s="195"/>
      <c r="PNM49" s="195"/>
      <c r="PNN49" s="195"/>
      <c r="PNO49" s="195"/>
      <c r="PNP49" s="195"/>
      <c r="PNQ49" s="195"/>
      <c r="PNR49" s="195"/>
      <c r="PNS49" s="195"/>
      <c r="PNT49" s="195"/>
      <c r="PNU49" s="195"/>
      <c r="PNV49" s="195"/>
      <c r="PNW49" s="195"/>
      <c r="PNX49" s="195"/>
      <c r="PNY49" s="195"/>
      <c r="PNZ49" s="195"/>
      <c r="POA49" s="195"/>
      <c r="POB49" s="195"/>
      <c r="POC49" s="195"/>
      <c r="POD49" s="195"/>
      <c r="POE49" s="195"/>
      <c r="POF49" s="195"/>
      <c r="POG49" s="195"/>
      <c r="POH49" s="195"/>
      <c r="POI49" s="195"/>
      <c r="POJ49" s="195"/>
      <c r="POK49" s="195"/>
      <c r="POL49" s="195"/>
      <c r="POM49" s="195"/>
      <c r="PON49" s="195"/>
      <c r="POO49" s="195"/>
      <c r="POP49" s="195"/>
      <c r="POQ49" s="195"/>
      <c r="POR49" s="195"/>
      <c r="POS49" s="195"/>
      <c r="POT49" s="195"/>
      <c r="POU49" s="195"/>
      <c r="POV49" s="195"/>
      <c r="POW49" s="195"/>
      <c r="POX49" s="195"/>
      <c r="POY49" s="195"/>
      <c r="POZ49" s="195"/>
      <c r="PPA49" s="195"/>
      <c r="PPB49" s="195"/>
      <c r="PPC49" s="195"/>
      <c r="PPD49" s="195"/>
      <c r="PPE49" s="195"/>
      <c r="PPF49" s="195"/>
      <c r="PPG49" s="195"/>
      <c r="PPH49" s="195"/>
      <c r="PPI49" s="195"/>
      <c r="PPJ49" s="195"/>
      <c r="PPK49" s="195"/>
      <c r="PPL49" s="195"/>
      <c r="PPM49" s="195"/>
      <c r="PPN49" s="195"/>
      <c r="PPO49" s="195"/>
      <c r="PPP49" s="195"/>
      <c r="PPQ49" s="195"/>
      <c r="PPR49" s="195"/>
      <c r="PPS49" s="195"/>
      <c r="PPT49" s="195"/>
      <c r="PPU49" s="195"/>
      <c r="PPV49" s="195"/>
      <c r="PPW49" s="195"/>
      <c r="PPX49" s="195"/>
      <c r="PPY49" s="195"/>
      <c r="PPZ49" s="195"/>
      <c r="PQA49" s="195"/>
      <c r="PQB49" s="195"/>
      <c r="PQC49" s="195"/>
      <c r="PQD49" s="195"/>
      <c r="PQE49" s="195"/>
      <c r="PQF49" s="195"/>
      <c r="PQG49" s="195"/>
      <c r="PQH49" s="195"/>
      <c r="PQI49" s="195"/>
      <c r="PQJ49" s="195"/>
      <c r="PQK49" s="195"/>
      <c r="PQL49" s="195"/>
      <c r="PQM49" s="195"/>
      <c r="PQN49" s="195"/>
      <c r="PQO49" s="195"/>
      <c r="PQP49" s="195"/>
      <c r="PQQ49" s="195"/>
      <c r="PQR49" s="195"/>
      <c r="PQS49" s="195"/>
      <c r="PQT49" s="195"/>
      <c r="PQU49" s="195"/>
      <c r="PQV49" s="195"/>
      <c r="PQW49" s="195"/>
      <c r="PQX49" s="195"/>
      <c r="PQY49" s="195"/>
      <c r="PQZ49" s="195"/>
      <c r="PRA49" s="195"/>
      <c r="PRB49" s="195"/>
      <c r="PRC49" s="195"/>
      <c r="PRD49" s="195"/>
      <c r="PRE49" s="195"/>
      <c r="PRF49" s="195"/>
      <c r="PRG49" s="195"/>
      <c r="PRH49" s="195"/>
      <c r="PRI49" s="195"/>
      <c r="PRJ49" s="195"/>
      <c r="PRK49" s="195"/>
      <c r="PRL49" s="195"/>
      <c r="PRM49" s="195"/>
      <c r="PRN49" s="195"/>
      <c r="PRO49" s="195"/>
      <c r="PRP49" s="195"/>
      <c r="PRQ49" s="195"/>
      <c r="PRR49" s="195"/>
      <c r="PRS49" s="195"/>
      <c r="PRT49" s="195"/>
      <c r="PRU49" s="195"/>
      <c r="PRV49" s="195"/>
      <c r="PRW49" s="195"/>
      <c r="PRX49" s="195"/>
      <c r="PRY49" s="195"/>
      <c r="PRZ49" s="195"/>
      <c r="PSA49" s="195"/>
      <c r="PSB49" s="195"/>
      <c r="PSC49" s="195"/>
      <c r="PSD49" s="195"/>
      <c r="PSE49" s="195"/>
      <c r="PSF49" s="195"/>
      <c r="PSG49" s="195"/>
      <c r="PSH49" s="195"/>
      <c r="PSI49" s="195"/>
      <c r="PSJ49" s="195"/>
      <c r="PSK49" s="195"/>
      <c r="PSL49" s="195"/>
      <c r="PSM49" s="195"/>
      <c r="PSN49" s="195"/>
      <c r="PSO49" s="195"/>
      <c r="PSP49" s="195"/>
      <c r="PSQ49" s="195"/>
      <c r="PSR49" s="195"/>
      <c r="PSS49" s="195"/>
      <c r="PST49" s="195"/>
      <c r="PSU49" s="195"/>
      <c r="PSV49" s="195"/>
      <c r="PSW49" s="195"/>
      <c r="PSX49" s="195"/>
      <c r="PSY49" s="195"/>
      <c r="PSZ49" s="195"/>
      <c r="PTA49" s="195"/>
      <c r="PTB49" s="195"/>
      <c r="PTC49" s="195"/>
      <c r="PTD49" s="195"/>
      <c r="PTE49" s="195"/>
      <c r="PTF49" s="195"/>
      <c r="PTG49" s="195"/>
      <c r="PTH49" s="195"/>
      <c r="PTI49" s="195"/>
      <c r="PTJ49" s="195"/>
      <c r="PTK49" s="195"/>
      <c r="PTL49" s="195"/>
      <c r="PTM49" s="195"/>
      <c r="PTN49" s="195"/>
      <c r="PTO49" s="195"/>
      <c r="PTP49" s="195"/>
      <c r="PTQ49" s="195"/>
      <c r="PTR49" s="195"/>
      <c r="PTS49" s="195"/>
      <c r="PTT49" s="195"/>
      <c r="PTU49" s="195"/>
      <c r="PTV49" s="195"/>
      <c r="PTW49" s="195"/>
      <c r="PTX49" s="195"/>
      <c r="PTY49" s="195"/>
      <c r="PTZ49" s="195"/>
      <c r="PUA49" s="195"/>
      <c r="PUB49" s="195"/>
      <c r="PUC49" s="195"/>
      <c r="PUD49" s="195"/>
      <c r="PUE49" s="195"/>
      <c r="PUF49" s="195"/>
      <c r="PUG49" s="195"/>
      <c r="PUH49" s="195"/>
      <c r="PUI49" s="195"/>
      <c r="PUJ49" s="195"/>
      <c r="PUK49" s="195"/>
      <c r="PUL49" s="195"/>
      <c r="PUM49" s="195"/>
      <c r="PUN49" s="195"/>
      <c r="PUO49" s="195"/>
      <c r="PUP49" s="195"/>
      <c r="PUQ49" s="195"/>
      <c r="PUR49" s="195"/>
      <c r="PUS49" s="195"/>
      <c r="PUT49" s="195"/>
      <c r="PUU49" s="195"/>
      <c r="PUV49" s="195"/>
      <c r="PUW49" s="195"/>
      <c r="PUX49" s="195"/>
      <c r="PUY49" s="195"/>
      <c r="PUZ49" s="195"/>
      <c r="PVA49" s="195"/>
      <c r="PVB49" s="195"/>
      <c r="PVC49" s="195"/>
      <c r="PVD49" s="195"/>
      <c r="PVE49" s="195"/>
      <c r="PVF49" s="195"/>
      <c r="PVG49" s="195"/>
      <c r="PVH49" s="195"/>
      <c r="PVI49" s="195"/>
      <c r="PVJ49" s="195"/>
      <c r="PVK49" s="195"/>
      <c r="PVL49" s="195"/>
      <c r="PVM49" s="195"/>
      <c r="PVN49" s="195"/>
      <c r="PVO49" s="195"/>
      <c r="PVP49" s="195"/>
      <c r="PVQ49" s="195"/>
      <c r="PVR49" s="195"/>
      <c r="PVS49" s="195"/>
      <c r="PVT49" s="195"/>
      <c r="PVU49" s="195"/>
      <c r="PVV49" s="195"/>
      <c r="PVW49" s="195"/>
      <c r="PVX49" s="195"/>
      <c r="PVY49" s="195"/>
      <c r="PVZ49" s="195"/>
      <c r="PWA49" s="195"/>
      <c r="PWB49" s="195"/>
      <c r="PWC49" s="195"/>
      <c r="PWD49" s="195"/>
      <c r="PWE49" s="195"/>
      <c r="PWF49" s="195"/>
      <c r="PWG49" s="195"/>
      <c r="PWH49" s="195"/>
      <c r="PWI49" s="195"/>
      <c r="PWJ49" s="195"/>
      <c r="PWK49" s="195"/>
      <c r="PWL49" s="195"/>
      <c r="PWM49" s="195"/>
      <c r="PWN49" s="195"/>
      <c r="PWO49" s="195"/>
      <c r="PWP49" s="195"/>
      <c r="PWQ49" s="195"/>
      <c r="PWR49" s="195"/>
      <c r="PWS49" s="195"/>
      <c r="PWT49" s="195"/>
      <c r="PWU49" s="195"/>
      <c r="PWV49" s="195"/>
      <c r="PWW49" s="195"/>
      <c r="PWX49" s="195"/>
      <c r="PWY49" s="195"/>
      <c r="PWZ49" s="195"/>
      <c r="PXA49" s="195"/>
      <c r="PXB49" s="195"/>
      <c r="PXC49" s="195"/>
      <c r="PXD49" s="195"/>
      <c r="PXE49" s="195"/>
      <c r="PXF49" s="195"/>
      <c r="PXG49" s="195"/>
      <c r="PXH49" s="195"/>
      <c r="PXI49" s="195"/>
      <c r="PXJ49" s="195"/>
      <c r="PXK49" s="195"/>
      <c r="PXL49" s="195"/>
      <c r="PXM49" s="195"/>
      <c r="PXN49" s="195"/>
      <c r="PXO49" s="195"/>
      <c r="PXP49" s="195"/>
      <c r="PXQ49" s="195"/>
      <c r="PXR49" s="195"/>
      <c r="PXS49" s="195"/>
      <c r="PXT49" s="195"/>
      <c r="PXU49" s="195"/>
      <c r="PXV49" s="195"/>
      <c r="PXW49" s="195"/>
      <c r="PXX49" s="195"/>
      <c r="PXY49" s="195"/>
      <c r="PXZ49" s="195"/>
      <c r="PYA49" s="195"/>
      <c r="PYB49" s="195"/>
      <c r="PYC49" s="195"/>
      <c r="PYD49" s="195"/>
      <c r="PYE49" s="195"/>
      <c r="PYF49" s="195"/>
      <c r="PYG49" s="195"/>
      <c r="PYH49" s="195"/>
      <c r="PYI49" s="195"/>
      <c r="PYJ49" s="195"/>
      <c r="PYK49" s="195"/>
      <c r="PYL49" s="195"/>
      <c r="PYM49" s="195"/>
      <c r="PYN49" s="195"/>
      <c r="PYO49" s="195"/>
      <c r="PYP49" s="195"/>
      <c r="PYQ49" s="195"/>
      <c r="PYR49" s="195"/>
      <c r="PYS49" s="195"/>
      <c r="PYT49" s="195"/>
      <c r="PYU49" s="195"/>
      <c r="PYV49" s="195"/>
      <c r="PYW49" s="195"/>
      <c r="PYX49" s="195"/>
      <c r="PYY49" s="195"/>
      <c r="PYZ49" s="195"/>
      <c r="PZA49" s="195"/>
      <c r="PZB49" s="195"/>
      <c r="PZC49" s="195"/>
      <c r="PZD49" s="195"/>
      <c r="PZE49" s="195"/>
      <c r="PZF49" s="195"/>
      <c r="PZG49" s="195"/>
      <c r="PZH49" s="195"/>
      <c r="PZI49" s="195"/>
      <c r="PZJ49" s="195"/>
      <c r="PZK49" s="195"/>
      <c r="PZL49" s="195"/>
      <c r="PZM49" s="195"/>
      <c r="PZN49" s="195"/>
      <c r="PZO49" s="195"/>
      <c r="PZP49" s="195"/>
      <c r="PZQ49" s="195"/>
      <c r="PZR49" s="195"/>
      <c r="PZS49" s="195"/>
      <c r="PZT49" s="195"/>
      <c r="PZU49" s="195"/>
      <c r="PZV49" s="195"/>
      <c r="PZW49" s="195"/>
      <c r="PZX49" s="195"/>
      <c r="PZY49" s="195"/>
      <c r="PZZ49" s="195"/>
      <c r="QAA49" s="195"/>
      <c r="QAB49" s="195"/>
      <c r="QAC49" s="195"/>
      <c r="QAD49" s="195"/>
      <c r="QAE49" s="195"/>
      <c r="QAF49" s="195"/>
      <c r="QAG49" s="195"/>
      <c r="QAH49" s="195"/>
      <c r="QAI49" s="195"/>
      <c r="QAJ49" s="195"/>
      <c r="QAK49" s="195"/>
      <c r="QAL49" s="195"/>
      <c r="QAM49" s="195"/>
      <c r="QAN49" s="195"/>
      <c r="QAO49" s="195"/>
      <c r="QAP49" s="195"/>
      <c r="QAQ49" s="195"/>
      <c r="QAR49" s="195"/>
      <c r="QAS49" s="195"/>
      <c r="QAT49" s="195"/>
      <c r="QAU49" s="195"/>
      <c r="QAV49" s="195"/>
      <c r="QAW49" s="195"/>
      <c r="QAX49" s="195"/>
      <c r="QAY49" s="195"/>
      <c r="QAZ49" s="195"/>
      <c r="QBA49" s="195"/>
      <c r="QBB49" s="195"/>
      <c r="QBC49" s="195"/>
      <c r="QBD49" s="195"/>
      <c r="QBE49" s="195"/>
      <c r="QBF49" s="195"/>
      <c r="QBG49" s="195"/>
      <c r="QBH49" s="195"/>
      <c r="QBI49" s="195"/>
      <c r="QBJ49" s="195"/>
      <c r="QBK49" s="195"/>
      <c r="QBL49" s="195"/>
      <c r="QBM49" s="195"/>
      <c r="QBN49" s="195"/>
      <c r="QBO49" s="195"/>
      <c r="QBP49" s="195"/>
      <c r="QBQ49" s="195"/>
      <c r="QBR49" s="195"/>
      <c r="QBS49" s="195"/>
      <c r="QBT49" s="195"/>
      <c r="QBU49" s="195"/>
      <c r="QBV49" s="195"/>
      <c r="QBW49" s="195"/>
      <c r="QBX49" s="195"/>
      <c r="QBY49" s="195"/>
      <c r="QBZ49" s="195"/>
      <c r="QCA49" s="195"/>
      <c r="QCB49" s="195"/>
      <c r="QCC49" s="195"/>
      <c r="QCD49" s="195"/>
      <c r="QCE49" s="195"/>
      <c r="QCF49" s="195"/>
      <c r="QCG49" s="195"/>
      <c r="QCH49" s="195"/>
      <c r="QCI49" s="195"/>
      <c r="QCJ49" s="195"/>
      <c r="QCK49" s="195"/>
      <c r="QCL49" s="195"/>
      <c r="QCM49" s="195"/>
      <c r="QCN49" s="195"/>
      <c r="QCO49" s="195"/>
      <c r="QCP49" s="195"/>
      <c r="QCQ49" s="195"/>
      <c r="QCR49" s="195"/>
      <c r="QCS49" s="195"/>
      <c r="QCT49" s="195"/>
      <c r="QCU49" s="195"/>
      <c r="QCV49" s="195"/>
      <c r="QCW49" s="195"/>
      <c r="QCX49" s="195"/>
      <c r="QCY49" s="195"/>
      <c r="QCZ49" s="195"/>
      <c r="QDA49" s="195"/>
      <c r="QDB49" s="195"/>
      <c r="QDC49" s="195"/>
      <c r="QDD49" s="195"/>
      <c r="QDE49" s="195"/>
      <c r="QDF49" s="195"/>
      <c r="QDG49" s="195"/>
      <c r="QDH49" s="195"/>
      <c r="QDI49" s="195"/>
      <c r="QDJ49" s="195"/>
      <c r="QDK49" s="195"/>
      <c r="QDL49" s="195"/>
      <c r="QDM49" s="195"/>
      <c r="QDN49" s="195"/>
      <c r="QDO49" s="195"/>
      <c r="QDP49" s="195"/>
      <c r="QDQ49" s="195"/>
      <c r="QDR49" s="195"/>
      <c r="QDS49" s="195"/>
      <c r="QDT49" s="195"/>
      <c r="QDU49" s="195"/>
      <c r="QDV49" s="195"/>
      <c r="QDW49" s="195"/>
      <c r="QDX49" s="195"/>
      <c r="QDY49" s="195"/>
      <c r="QDZ49" s="195"/>
      <c r="QEA49" s="195"/>
      <c r="QEB49" s="195"/>
      <c r="QEC49" s="195"/>
      <c r="QED49" s="195"/>
      <c r="QEE49" s="195"/>
      <c r="QEF49" s="195"/>
      <c r="QEG49" s="195"/>
      <c r="QEH49" s="195"/>
      <c r="QEI49" s="195"/>
      <c r="QEJ49" s="195"/>
      <c r="QEK49" s="195"/>
      <c r="QEL49" s="195"/>
      <c r="QEM49" s="195"/>
      <c r="QEN49" s="195"/>
      <c r="QEO49" s="195"/>
      <c r="QEP49" s="195"/>
      <c r="QEQ49" s="195"/>
      <c r="QER49" s="195"/>
      <c r="QES49" s="195"/>
      <c r="QET49" s="195"/>
      <c r="QEU49" s="195"/>
      <c r="QEV49" s="195"/>
      <c r="QEW49" s="195"/>
      <c r="QEX49" s="195"/>
      <c r="QEY49" s="195"/>
      <c r="QEZ49" s="195"/>
      <c r="QFA49" s="195"/>
      <c r="QFB49" s="195"/>
      <c r="QFC49" s="195"/>
      <c r="QFD49" s="195"/>
      <c r="QFE49" s="195"/>
      <c r="QFF49" s="195"/>
      <c r="QFG49" s="195"/>
      <c r="QFH49" s="195"/>
      <c r="QFI49" s="195"/>
      <c r="QFJ49" s="195"/>
      <c r="QFK49" s="195"/>
      <c r="QFL49" s="195"/>
      <c r="QFM49" s="195"/>
      <c r="QFN49" s="195"/>
      <c r="QFO49" s="195"/>
      <c r="QFP49" s="195"/>
      <c r="QFQ49" s="195"/>
      <c r="QFR49" s="195"/>
      <c r="QFS49" s="195"/>
      <c r="QFT49" s="195"/>
      <c r="QFU49" s="195"/>
      <c r="QFV49" s="195"/>
      <c r="QFW49" s="195"/>
      <c r="QFX49" s="195"/>
      <c r="QFY49" s="195"/>
      <c r="QFZ49" s="195"/>
      <c r="QGA49" s="195"/>
      <c r="QGB49" s="195"/>
      <c r="QGC49" s="195"/>
      <c r="QGD49" s="195"/>
      <c r="QGE49" s="195"/>
      <c r="QGF49" s="195"/>
      <c r="QGG49" s="195"/>
      <c r="QGH49" s="195"/>
      <c r="QGI49" s="195"/>
      <c r="QGJ49" s="195"/>
      <c r="QGK49" s="195"/>
      <c r="QGL49" s="195"/>
      <c r="QGM49" s="195"/>
      <c r="QGN49" s="195"/>
      <c r="QGO49" s="195"/>
      <c r="QGP49" s="195"/>
      <c r="QGQ49" s="195"/>
      <c r="QGR49" s="195"/>
      <c r="QGS49" s="195"/>
      <c r="QGT49" s="195"/>
      <c r="QGU49" s="195"/>
      <c r="QGV49" s="195"/>
      <c r="QGW49" s="195"/>
      <c r="QGX49" s="195"/>
      <c r="QGY49" s="195"/>
      <c r="QGZ49" s="195"/>
      <c r="QHA49" s="195"/>
      <c r="QHB49" s="195"/>
      <c r="QHC49" s="195"/>
      <c r="QHD49" s="195"/>
      <c r="QHE49" s="195"/>
      <c r="QHF49" s="195"/>
      <c r="QHG49" s="195"/>
      <c r="QHH49" s="195"/>
      <c r="QHI49" s="195"/>
      <c r="QHJ49" s="195"/>
      <c r="QHK49" s="195"/>
      <c r="QHL49" s="195"/>
      <c r="QHM49" s="195"/>
      <c r="QHN49" s="195"/>
      <c r="QHO49" s="195"/>
      <c r="QHP49" s="195"/>
      <c r="QHQ49" s="195"/>
      <c r="QHR49" s="195"/>
      <c r="QHS49" s="195"/>
      <c r="QHT49" s="195"/>
      <c r="QHU49" s="195"/>
      <c r="QHV49" s="195"/>
      <c r="QHW49" s="195"/>
      <c r="QHX49" s="195"/>
      <c r="QHY49" s="195"/>
      <c r="QHZ49" s="195"/>
      <c r="QIA49" s="195"/>
      <c r="QIB49" s="195"/>
      <c r="QIC49" s="195"/>
      <c r="QID49" s="195"/>
      <c r="QIE49" s="195"/>
      <c r="QIF49" s="195"/>
      <c r="QIG49" s="195"/>
      <c r="QIH49" s="195"/>
      <c r="QII49" s="195"/>
      <c r="QIJ49" s="195"/>
      <c r="QIK49" s="195"/>
      <c r="QIL49" s="195"/>
      <c r="QIM49" s="195"/>
      <c r="QIN49" s="195"/>
      <c r="QIO49" s="195"/>
      <c r="QIP49" s="195"/>
      <c r="QIQ49" s="195"/>
      <c r="QIR49" s="195"/>
      <c r="QIS49" s="195"/>
      <c r="QIT49" s="195"/>
      <c r="QIU49" s="195"/>
      <c r="QIV49" s="195"/>
      <c r="QIW49" s="195"/>
      <c r="QIX49" s="195"/>
      <c r="QIY49" s="195"/>
      <c r="QIZ49" s="195"/>
      <c r="QJA49" s="195"/>
      <c r="QJB49" s="195"/>
      <c r="QJC49" s="195"/>
      <c r="QJD49" s="195"/>
      <c r="QJE49" s="195"/>
      <c r="QJF49" s="195"/>
      <c r="QJG49" s="195"/>
      <c r="QJH49" s="195"/>
      <c r="QJI49" s="195"/>
      <c r="QJJ49" s="195"/>
      <c r="QJK49" s="195"/>
      <c r="QJL49" s="195"/>
      <c r="QJM49" s="195"/>
      <c r="QJN49" s="195"/>
      <c r="QJO49" s="195"/>
      <c r="QJP49" s="195"/>
      <c r="QJQ49" s="195"/>
      <c r="QJR49" s="195"/>
      <c r="QJS49" s="195"/>
      <c r="QJT49" s="195"/>
      <c r="QJU49" s="195"/>
      <c r="QJV49" s="195"/>
      <c r="QJW49" s="195"/>
      <c r="QJX49" s="195"/>
      <c r="QJY49" s="195"/>
      <c r="QJZ49" s="195"/>
      <c r="QKA49" s="195"/>
      <c r="QKB49" s="195"/>
      <c r="QKC49" s="195"/>
      <c r="QKD49" s="195"/>
      <c r="QKE49" s="195"/>
      <c r="QKF49" s="195"/>
      <c r="QKG49" s="195"/>
      <c r="QKH49" s="195"/>
      <c r="QKI49" s="195"/>
      <c r="QKJ49" s="195"/>
      <c r="QKK49" s="195"/>
      <c r="QKL49" s="195"/>
      <c r="QKM49" s="195"/>
      <c r="QKN49" s="195"/>
      <c r="QKO49" s="195"/>
      <c r="QKP49" s="195"/>
      <c r="QKQ49" s="195"/>
      <c r="QKR49" s="195"/>
      <c r="QKS49" s="195"/>
      <c r="QKT49" s="195"/>
      <c r="QKU49" s="195"/>
      <c r="QKV49" s="195"/>
      <c r="QKW49" s="195"/>
      <c r="QKX49" s="195"/>
      <c r="QKY49" s="195"/>
      <c r="QKZ49" s="195"/>
      <c r="QLA49" s="195"/>
      <c r="QLB49" s="195"/>
      <c r="QLC49" s="195"/>
      <c r="QLD49" s="195"/>
      <c r="QLE49" s="195"/>
      <c r="QLF49" s="195"/>
      <c r="QLG49" s="195"/>
      <c r="QLH49" s="195"/>
      <c r="QLI49" s="195"/>
      <c r="QLJ49" s="195"/>
      <c r="QLK49" s="195"/>
      <c r="QLL49" s="195"/>
      <c r="QLM49" s="195"/>
      <c r="QLN49" s="195"/>
      <c r="QLO49" s="195"/>
      <c r="QLP49" s="195"/>
      <c r="QLQ49" s="195"/>
      <c r="QLR49" s="195"/>
      <c r="QLS49" s="195"/>
      <c r="QLT49" s="195"/>
      <c r="QLU49" s="195"/>
      <c r="QLV49" s="195"/>
      <c r="QLW49" s="195"/>
      <c r="QLX49" s="195"/>
      <c r="QLY49" s="195"/>
      <c r="QLZ49" s="195"/>
      <c r="QMA49" s="195"/>
      <c r="QMB49" s="195"/>
      <c r="QMC49" s="195"/>
      <c r="QMD49" s="195"/>
      <c r="QME49" s="195"/>
      <c r="QMF49" s="195"/>
      <c r="QMG49" s="195"/>
      <c r="QMH49" s="195"/>
      <c r="QMI49" s="195"/>
      <c r="QMJ49" s="195"/>
      <c r="QMK49" s="195"/>
      <c r="QML49" s="195"/>
      <c r="QMM49" s="195"/>
      <c r="QMN49" s="195"/>
      <c r="QMO49" s="195"/>
      <c r="QMP49" s="195"/>
      <c r="QMQ49" s="195"/>
      <c r="QMR49" s="195"/>
      <c r="QMS49" s="195"/>
      <c r="QMT49" s="195"/>
      <c r="QMU49" s="195"/>
      <c r="QMV49" s="195"/>
      <c r="QMW49" s="195"/>
      <c r="QMX49" s="195"/>
      <c r="QMY49" s="195"/>
      <c r="QMZ49" s="195"/>
      <c r="QNA49" s="195"/>
      <c r="QNB49" s="195"/>
      <c r="QNC49" s="195"/>
      <c r="QND49" s="195"/>
      <c r="QNE49" s="195"/>
      <c r="QNF49" s="195"/>
      <c r="QNG49" s="195"/>
      <c r="QNH49" s="195"/>
      <c r="QNI49" s="195"/>
      <c r="QNJ49" s="195"/>
      <c r="QNK49" s="195"/>
      <c r="QNL49" s="195"/>
      <c r="QNM49" s="195"/>
      <c r="QNN49" s="195"/>
      <c r="QNO49" s="195"/>
      <c r="QNP49" s="195"/>
      <c r="QNQ49" s="195"/>
      <c r="QNR49" s="195"/>
      <c r="QNS49" s="195"/>
      <c r="QNT49" s="195"/>
      <c r="QNU49" s="195"/>
      <c r="QNV49" s="195"/>
      <c r="QNW49" s="195"/>
      <c r="QNX49" s="195"/>
      <c r="QNY49" s="195"/>
      <c r="QNZ49" s="195"/>
      <c r="QOA49" s="195"/>
      <c r="QOB49" s="195"/>
      <c r="QOC49" s="195"/>
      <c r="QOD49" s="195"/>
      <c r="QOE49" s="195"/>
      <c r="QOF49" s="195"/>
      <c r="QOG49" s="195"/>
      <c r="QOH49" s="195"/>
      <c r="QOI49" s="195"/>
      <c r="QOJ49" s="195"/>
      <c r="QOK49" s="195"/>
      <c r="QOL49" s="195"/>
      <c r="QOM49" s="195"/>
      <c r="QON49" s="195"/>
      <c r="QOO49" s="195"/>
      <c r="QOP49" s="195"/>
      <c r="QOQ49" s="195"/>
      <c r="QOR49" s="195"/>
      <c r="QOS49" s="195"/>
      <c r="QOT49" s="195"/>
      <c r="QOU49" s="195"/>
      <c r="QOV49" s="195"/>
      <c r="QOW49" s="195"/>
      <c r="QOX49" s="195"/>
      <c r="QOY49" s="195"/>
      <c r="QOZ49" s="195"/>
      <c r="QPA49" s="195"/>
      <c r="QPB49" s="195"/>
      <c r="QPC49" s="195"/>
      <c r="QPD49" s="195"/>
      <c r="QPE49" s="195"/>
      <c r="QPF49" s="195"/>
      <c r="QPG49" s="195"/>
      <c r="QPH49" s="195"/>
      <c r="QPI49" s="195"/>
      <c r="QPJ49" s="195"/>
      <c r="QPK49" s="195"/>
      <c r="QPL49" s="195"/>
      <c r="QPM49" s="195"/>
      <c r="QPN49" s="195"/>
      <c r="QPO49" s="195"/>
      <c r="QPP49" s="195"/>
      <c r="QPQ49" s="195"/>
      <c r="QPR49" s="195"/>
      <c r="QPS49" s="195"/>
      <c r="QPT49" s="195"/>
      <c r="QPU49" s="195"/>
      <c r="QPV49" s="195"/>
      <c r="QPW49" s="195"/>
      <c r="QPX49" s="195"/>
      <c r="QPY49" s="195"/>
      <c r="QPZ49" s="195"/>
      <c r="QQA49" s="195"/>
      <c r="QQB49" s="195"/>
      <c r="QQC49" s="195"/>
      <c r="QQD49" s="195"/>
      <c r="QQE49" s="195"/>
      <c r="QQF49" s="195"/>
      <c r="QQG49" s="195"/>
      <c r="QQH49" s="195"/>
      <c r="QQI49" s="195"/>
      <c r="QQJ49" s="195"/>
      <c r="QQK49" s="195"/>
      <c r="QQL49" s="195"/>
      <c r="QQM49" s="195"/>
      <c r="QQN49" s="195"/>
      <c r="QQO49" s="195"/>
      <c r="QQP49" s="195"/>
      <c r="QQQ49" s="195"/>
      <c r="QQR49" s="195"/>
      <c r="QQS49" s="195"/>
      <c r="QQT49" s="195"/>
      <c r="QQU49" s="195"/>
      <c r="QQV49" s="195"/>
      <c r="QQW49" s="195"/>
      <c r="QQX49" s="195"/>
      <c r="QQY49" s="195"/>
      <c r="QQZ49" s="195"/>
      <c r="QRA49" s="195"/>
      <c r="QRB49" s="195"/>
      <c r="QRC49" s="195"/>
      <c r="QRD49" s="195"/>
      <c r="QRE49" s="195"/>
      <c r="QRF49" s="195"/>
      <c r="QRG49" s="195"/>
      <c r="QRH49" s="195"/>
      <c r="QRI49" s="195"/>
      <c r="QRJ49" s="195"/>
      <c r="QRK49" s="195"/>
      <c r="QRL49" s="195"/>
      <c r="QRM49" s="195"/>
      <c r="QRN49" s="195"/>
      <c r="QRO49" s="195"/>
      <c r="QRP49" s="195"/>
      <c r="QRQ49" s="195"/>
      <c r="QRR49" s="195"/>
      <c r="QRS49" s="195"/>
      <c r="QRT49" s="195"/>
      <c r="QRU49" s="195"/>
      <c r="QRV49" s="195"/>
      <c r="QRW49" s="195"/>
      <c r="QRX49" s="195"/>
      <c r="QRY49" s="195"/>
      <c r="QRZ49" s="195"/>
      <c r="QSA49" s="195"/>
      <c r="QSB49" s="195"/>
      <c r="QSC49" s="195"/>
      <c r="QSD49" s="195"/>
      <c r="QSE49" s="195"/>
      <c r="QSF49" s="195"/>
      <c r="QSG49" s="195"/>
      <c r="QSH49" s="195"/>
      <c r="QSI49" s="195"/>
      <c r="QSJ49" s="195"/>
      <c r="QSK49" s="195"/>
      <c r="QSL49" s="195"/>
      <c r="QSM49" s="195"/>
      <c r="QSN49" s="195"/>
      <c r="QSO49" s="195"/>
      <c r="QSP49" s="195"/>
      <c r="QSQ49" s="195"/>
      <c r="QSR49" s="195"/>
      <c r="QSS49" s="195"/>
      <c r="QST49" s="195"/>
      <c r="QSU49" s="195"/>
      <c r="QSV49" s="195"/>
      <c r="QSW49" s="195"/>
      <c r="QSX49" s="195"/>
      <c r="QSY49" s="195"/>
      <c r="QSZ49" s="195"/>
      <c r="QTA49" s="195"/>
      <c r="QTB49" s="195"/>
      <c r="QTC49" s="195"/>
      <c r="QTD49" s="195"/>
      <c r="QTE49" s="195"/>
      <c r="QTF49" s="195"/>
      <c r="QTG49" s="195"/>
      <c r="QTH49" s="195"/>
      <c r="QTI49" s="195"/>
      <c r="QTJ49" s="195"/>
      <c r="QTK49" s="195"/>
      <c r="QTL49" s="195"/>
      <c r="QTM49" s="195"/>
      <c r="QTN49" s="195"/>
      <c r="QTO49" s="195"/>
      <c r="QTP49" s="195"/>
      <c r="QTQ49" s="195"/>
      <c r="QTR49" s="195"/>
      <c r="QTS49" s="195"/>
      <c r="QTT49" s="195"/>
      <c r="QTU49" s="195"/>
      <c r="QTV49" s="195"/>
      <c r="QTW49" s="195"/>
      <c r="QTX49" s="195"/>
      <c r="QTY49" s="195"/>
      <c r="QTZ49" s="195"/>
      <c r="QUA49" s="195"/>
      <c r="QUB49" s="195"/>
      <c r="QUC49" s="195"/>
      <c r="QUD49" s="195"/>
      <c r="QUE49" s="195"/>
      <c r="QUF49" s="195"/>
      <c r="QUG49" s="195"/>
      <c r="QUH49" s="195"/>
      <c r="QUI49" s="195"/>
      <c r="QUJ49" s="195"/>
      <c r="QUK49" s="195"/>
      <c r="QUL49" s="195"/>
      <c r="QUM49" s="195"/>
      <c r="QUN49" s="195"/>
      <c r="QUO49" s="195"/>
      <c r="QUP49" s="195"/>
      <c r="QUQ49" s="195"/>
      <c r="QUR49" s="195"/>
      <c r="QUS49" s="195"/>
      <c r="QUT49" s="195"/>
      <c r="QUU49" s="195"/>
      <c r="QUV49" s="195"/>
      <c r="QUW49" s="195"/>
      <c r="QUX49" s="195"/>
      <c r="QUY49" s="195"/>
      <c r="QUZ49" s="195"/>
      <c r="QVA49" s="195"/>
      <c r="QVB49" s="195"/>
      <c r="QVC49" s="195"/>
      <c r="QVD49" s="195"/>
      <c r="QVE49" s="195"/>
      <c r="QVF49" s="195"/>
      <c r="QVG49" s="195"/>
      <c r="QVH49" s="195"/>
      <c r="QVI49" s="195"/>
      <c r="QVJ49" s="195"/>
      <c r="QVK49" s="195"/>
      <c r="QVL49" s="195"/>
      <c r="QVM49" s="195"/>
      <c r="QVN49" s="195"/>
      <c r="QVO49" s="195"/>
      <c r="QVP49" s="195"/>
      <c r="QVQ49" s="195"/>
      <c r="QVR49" s="195"/>
      <c r="QVS49" s="195"/>
      <c r="QVT49" s="195"/>
      <c r="QVU49" s="195"/>
      <c r="QVV49" s="195"/>
      <c r="QVW49" s="195"/>
      <c r="QVX49" s="195"/>
      <c r="QVY49" s="195"/>
      <c r="QVZ49" s="195"/>
      <c r="QWA49" s="195"/>
      <c r="QWB49" s="195"/>
      <c r="QWC49" s="195"/>
      <c r="QWD49" s="195"/>
      <c r="QWE49" s="195"/>
      <c r="QWF49" s="195"/>
      <c r="QWG49" s="195"/>
      <c r="QWH49" s="195"/>
      <c r="QWI49" s="195"/>
      <c r="QWJ49" s="195"/>
      <c r="QWK49" s="195"/>
      <c r="QWL49" s="195"/>
      <c r="QWM49" s="195"/>
      <c r="QWN49" s="195"/>
      <c r="QWO49" s="195"/>
      <c r="QWP49" s="195"/>
      <c r="QWQ49" s="195"/>
      <c r="QWR49" s="195"/>
      <c r="QWS49" s="195"/>
      <c r="QWT49" s="195"/>
      <c r="QWU49" s="195"/>
      <c r="QWV49" s="195"/>
      <c r="QWW49" s="195"/>
      <c r="QWX49" s="195"/>
      <c r="QWY49" s="195"/>
      <c r="QWZ49" s="195"/>
      <c r="QXA49" s="195"/>
      <c r="QXB49" s="195"/>
      <c r="QXC49" s="195"/>
      <c r="QXD49" s="195"/>
      <c r="QXE49" s="195"/>
      <c r="QXF49" s="195"/>
      <c r="QXG49" s="195"/>
      <c r="QXH49" s="195"/>
      <c r="QXI49" s="195"/>
      <c r="QXJ49" s="195"/>
      <c r="QXK49" s="195"/>
      <c r="QXL49" s="195"/>
      <c r="QXM49" s="195"/>
      <c r="QXN49" s="195"/>
      <c r="QXO49" s="195"/>
      <c r="QXP49" s="195"/>
      <c r="QXQ49" s="195"/>
      <c r="QXR49" s="195"/>
      <c r="QXS49" s="195"/>
      <c r="QXT49" s="195"/>
      <c r="QXU49" s="195"/>
      <c r="QXV49" s="195"/>
      <c r="QXW49" s="195"/>
      <c r="QXX49" s="195"/>
      <c r="QXY49" s="195"/>
      <c r="QXZ49" s="195"/>
      <c r="QYA49" s="195"/>
      <c r="QYB49" s="195"/>
      <c r="QYC49" s="195"/>
      <c r="QYD49" s="195"/>
      <c r="QYE49" s="195"/>
      <c r="QYF49" s="195"/>
      <c r="QYG49" s="195"/>
      <c r="QYH49" s="195"/>
      <c r="QYI49" s="195"/>
      <c r="QYJ49" s="195"/>
      <c r="QYK49" s="195"/>
      <c r="QYL49" s="195"/>
      <c r="QYM49" s="195"/>
      <c r="QYN49" s="195"/>
      <c r="QYO49" s="195"/>
      <c r="QYP49" s="195"/>
      <c r="QYQ49" s="195"/>
      <c r="QYR49" s="195"/>
      <c r="QYS49" s="195"/>
      <c r="QYT49" s="195"/>
      <c r="QYU49" s="195"/>
      <c r="QYV49" s="195"/>
      <c r="QYW49" s="195"/>
      <c r="QYX49" s="195"/>
      <c r="QYY49" s="195"/>
      <c r="QYZ49" s="195"/>
      <c r="QZA49" s="195"/>
      <c r="QZB49" s="195"/>
      <c r="QZC49" s="195"/>
      <c r="QZD49" s="195"/>
      <c r="QZE49" s="195"/>
      <c r="QZF49" s="195"/>
      <c r="QZG49" s="195"/>
      <c r="QZH49" s="195"/>
      <c r="QZI49" s="195"/>
      <c r="QZJ49" s="195"/>
      <c r="QZK49" s="195"/>
      <c r="QZL49" s="195"/>
      <c r="QZM49" s="195"/>
      <c r="QZN49" s="195"/>
      <c r="QZO49" s="195"/>
      <c r="QZP49" s="195"/>
      <c r="QZQ49" s="195"/>
      <c r="QZR49" s="195"/>
      <c r="QZS49" s="195"/>
      <c r="QZT49" s="195"/>
      <c r="QZU49" s="195"/>
      <c r="QZV49" s="195"/>
      <c r="QZW49" s="195"/>
      <c r="QZX49" s="195"/>
      <c r="QZY49" s="195"/>
      <c r="QZZ49" s="195"/>
      <c r="RAA49" s="195"/>
      <c r="RAB49" s="195"/>
      <c r="RAC49" s="195"/>
      <c r="RAD49" s="195"/>
      <c r="RAE49" s="195"/>
      <c r="RAF49" s="195"/>
      <c r="RAG49" s="195"/>
      <c r="RAH49" s="195"/>
      <c r="RAI49" s="195"/>
      <c r="RAJ49" s="195"/>
      <c r="RAK49" s="195"/>
      <c r="RAL49" s="195"/>
      <c r="RAM49" s="195"/>
      <c r="RAN49" s="195"/>
      <c r="RAO49" s="195"/>
      <c r="RAP49" s="195"/>
      <c r="RAQ49" s="195"/>
      <c r="RAR49" s="195"/>
      <c r="RAS49" s="195"/>
      <c r="RAT49" s="195"/>
      <c r="RAU49" s="195"/>
      <c r="RAV49" s="195"/>
      <c r="RAW49" s="195"/>
      <c r="RAX49" s="195"/>
      <c r="RAY49" s="195"/>
      <c r="RAZ49" s="195"/>
      <c r="RBA49" s="195"/>
      <c r="RBB49" s="195"/>
      <c r="RBC49" s="195"/>
      <c r="RBD49" s="195"/>
      <c r="RBE49" s="195"/>
      <c r="RBF49" s="195"/>
      <c r="RBG49" s="195"/>
      <c r="RBH49" s="195"/>
      <c r="RBI49" s="195"/>
      <c r="RBJ49" s="195"/>
      <c r="RBK49" s="195"/>
      <c r="RBL49" s="195"/>
      <c r="RBM49" s="195"/>
      <c r="RBN49" s="195"/>
      <c r="RBO49" s="195"/>
      <c r="RBP49" s="195"/>
      <c r="RBQ49" s="195"/>
      <c r="RBR49" s="195"/>
      <c r="RBS49" s="195"/>
      <c r="RBT49" s="195"/>
      <c r="RBU49" s="195"/>
      <c r="RBV49" s="195"/>
      <c r="RBW49" s="195"/>
      <c r="RBX49" s="195"/>
      <c r="RBY49" s="195"/>
      <c r="RBZ49" s="195"/>
      <c r="RCA49" s="195"/>
      <c r="RCB49" s="195"/>
      <c r="RCC49" s="195"/>
      <c r="RCD49" s="195"/>
      <c r="RCE49" s="195"/>
      <c r="RCF49" s="195"/>
      <c r="RCG49" s="195"/>
      <c r="RCH49" s="195"/>
      <c r="RCI49" s="195"/>
      <c r="RCJ49" s="195"/>
      <c r="RCK49" s="195"/>
      <c r="RCL49" s="195"/>
      <c r="RCM49" s="195"/>
      <c r="RCN49" s="195"/>
      <c r="RCO49" s="195"/>
      <c r="RCP49" s="195"/>
      <c r="RCQ49" s="195"/>
      <c r="RCR49" s="195"/>
      <c r="RCS49" s="195"/>
      <c r="RCT49" s="195"/>
      <c r="RCU49" s="195"/>
      <c r="RCV49" s="195"/>
      <c r="RCW49" s="195"/>
      <c r="RCX49" s="195"/>
      <c r="RCY49" s="195"/>
      <c r="RCZ49" s="195"/>
      <c r="RDA49" s="195"/>
      <c r="RDB49" s="195"/>
      <c r="RDC49" s="195"/>
      <c r="RDD49" s="195"/>
      <c r="RDE49" s="195"/>
      <c r="RDF49" s="195"/>
      <c r="RDG49" s="195"/>
      <c r="RDH49" s="195"/>
      <c r="RDI49" s="195"/>
      <c r="RDJ49" s="195"/>
      <c r="RDK49" s="195"/>
      <c r="RDL49" s="195"/>
      <c r="RDM49" s="195"/>
      <c r="RDN49" s="195"/>
      <c r="RDO49" s="195"/>
      <c r="RDP49" s="195"/>
      <c r="RDQ49" s="195"/>
      <c r="RDR49" s="195"/>
      <c r="RDS49" s="195"/>
      <c r="RDT49" s="195"/>
      <c r="RDU49" s="195"/>
      <c r="RDV49" s="195"/>
      <c r="RDW49" s="195"/>
      <c r="RDX49" s="195"/>
      <c r="RDY49" s="195"/>
      <c r="RDZ49" s="195"/>
      <c r="REA49" s="195"/>
      <c r="REB49" s="195"/>
      <c r="REC49" s="195"/>
      <c r="RED49" s="195"/>
      <c r="REE49" s="195"/>
      <c r="REF49" s="195"/>
      <c r="REG49" s="195"/>
      <c r="REH49" s="195"/>
      <c r="REI49" s="195"/>
      <c r="REJ49" s="195"/>
      <c r="REK49" s="195"/>
      <c r="REL49" s="195"/>
      <c r="REM49" s="195"/>
      <c r="REN49" s="195"/>
      <c r="REO49" s="195"/>
      <c r="REP49" s="195"/>
      <c r="REQ49" s="195"/>
      <c r="RER49" s="195"/>
      <c r="RES49" s="195"/>
      <c r="RET49" s="195"/>
      <c r="REU49" s="195"/>
      <c r="REV49" s="195"/>
      <c r="REW49" s="195"/>
      <c r="REX49" s="195"/>
      <c r="REY49" s="195"/>
      <c r="REZ49" s="195"/>
      <c r="RFA49" s="195"/>
      <c r="RFB49" s="195"/>
      <c r="RFC49" s="195"/>
      <c r="RFD49" s="195"/>
      <c r="RFE49" s="195"/>
      <c r="RFF49" s="195"/>
      <c r="RFG49" s="195"/>
      <c r="RFH49" s="195"/>
      <c r="RFI49" s="195"/>
      <c r="RFJ49" s="195"/>
      <c r="RFK49" s="195"/>
      <c r="RFL49" s="195"/>
      <c r="RFM49" s="195"/>
      <c r="RFN49" s="195"/>
      <c r="RFO49" s="195"/>
      <c r="RFP49" s="195"/>
      <c r="RFQ49" s="195"/>
      <c r="RFR49" s="195"/>
      <c r="RFS49" s="195"/>
      <c r="RFT49" s="195"/>
      <c r="RFU49" s="195"/>
      <c r="RFV49" s="195"/>
      <c r="RFW49" s="195"/>
      <c r="RFX49" s="195"/>
      <c r="RFY49" s="195"/>
      <c r="RFZ49" s="195"/>
      <c r="RGA49" s="195"/>
      <c r="RGB49" s="195"/>
      <c r="RGC49" s="195"/>
      <c r="RGD49" s="195"/>
      <c r="RGE49" s="195"/>
      <c r="RGF49" s="195"/>
      <c r="RGG49" s="195"/>
      <c r="RGH49" s="195"/>
      <c r="RGI49" s="195"/>
      <c r="RGJ49" s="195"/>
      <c r="RGK49" s="195"/>
      <c r="RGL49" s="195"/>
      <c r="RGM49" s="195"/>
      <c r="RGN49" s="195"/>
      <c r="RGO49" s="195"/>
      <c r="RGP49" s="195"/>
      <c r="RGQ49" s="195"/>
      <c r="RGR49" s="195"/>
      <c r="RGS49" s="195"/>
      <c r="RGT49" s="195"/>
      <c r="RGU49" s="195"/>
      <c r="RGV49" s="195"/>
      <c r="RGW49" s="195"/>
      <c r="RGX49" s="195"/>
      <c r="RGY49" s="195"/>
      <c r="RGZ49" s="195"/>
      <c r="RHA49" s="195"/>
      <c r="RHB49" s="195"/>
      <c r="RHC49" s="195"/>
      <c r="RHD49" s="195"/>
      <c r="RHE49" s="195"/>
      <c r="RHF49" s="195"/>
      <c r="RHG49" s="195"/>
      <c r="RHH49" s="195"/>
      <c r="RHI49" s="195"/>
      <c r="RHJ49" s="195"/>
      <c r="RHK49" s="195"/>
      <c r="RHL49" s="195"/>
      <c r="RHM49" s="195"/>
      <c r="RHN49" s="195"/>
      <c r="RHO49" s="195"/>
      <c r="RHP49" s="195"/>
      <c r="RHQ49" s="195"/>
      <c r="RHR49" s="195"/>
      <c r="RHS49" s="195"/>
      <c r="RHT49" s="195"/>
      <c r="RHU49" s="195"/>
      <c r="RHV49" s="195"/>
      <c r="RHW49" s="195"/>
      <c r="RHX49" s="195"/>
      <c r="RHY49" s="195"/>
      <c r="RHZ49" s="195"/>
      <c r="RIA49" s="195"/>
      <c r="RIB49" s="195"/>
      <c r="RIC49" s="195"/>
      <c r="RID49" s="195"/>
      <c r="RIE49" s="195"/>
      <c r="RIF49" s="195"/>
      <c r="RIG49" s="195"/>
      <c r="RIH49" s="195"/>
      <c r="RII49" s="195"/>
      <c r="RIJ49" s="195"/>
      <c r="RIK49" s="195"/>
      <c r="RIL49" s="195"/>
      <c r="RIM49" s="195"/>
      <c r="RIN49" s="195"/>
      <c r="RIO49" s="195"/>
      <c r="RIP49" s="195"/>
      <c r="RIQ49" s="195"/>
      <c r="RIR49" s="195"/>
      <c r="RIS49" s="195"/>
      <c r="RIT49" s="195"/>
      <c r="RIU49" s="195"/>
      <c r="RIV49" s="195"/>
      <c r="RIW49" s="195"/>
      <c r="RIX49" s="195"/>
      <c r="RIY49" s="195"/>
      <c r="RIZ49" s="195"/>
      <c r="RJA49" s="195"/>
      <c r="RJB49" s="195"/>
      <c r="RJC49" s="195"/>
      <c r="RJD49" s="195"/>
      <c r="RJE49" s="195"/>
      <c r="RJF49" s="195"/>
      <c r="RJG49" s="195"/>
      <c r="RJH49" s="195"/>
      <c r="RJI49" s="195"/>
      <c r="RJJ49" s="195"/>
      <c r="RJK49" s="195"/>
      <c r="RJL49" s="195"/>
      <c r="RJM49" s="195"/>
      <c r="RJN49" s="195"/>
      <c r="RJO49" s="195"/>
      <c r="RJP49" s="195"/>
      <c r="RJQ49" s="195"/>
      <c r="RJR49" s="195"/>
      <c r="RJS49" s="195"/>
      <c r="RJT49" s="195"/>
      <c r="RJU49" s="195"/>
      <c r="RJV49" s="195"/>
      <c r="RJW49" s="195"/>
      <c r="RJX49" s="195"/>
      <c r="RJY49" s="195"/>
      <c r="RJZ49" s="195"/>
      <c r="RKA49" s="195"/>
      <c r="RKB49" s="195"/>
      <c r="RKC49" s="195"/>
      <c r="RKD49" s="195"/>
      <c r="RKE49" s="195"/>
      <c r="RKF49" s="195"/>
      <c r="RKG49" s="195"/>
      <c r="RKH49" s="195"/>
      <c r="RKI49" s="195"/>
      <c r="RKJ49" s="195"/>
      <c r="RKK49" s="195"/>
      <c r="RKL49" s="195"/>
      <c r="RKM49" s="195"/>
      <c r="RKN49" s="195"/>
      <c r="RKO49" s="195"/>
      <c r="RKP49" s="195"/>
      <c r="RKQ49" s="195"/>
      <c r="RKR49" s="195"/>
      <c r="RKS49" s="195"/>
      <c r="RKT49" s="195"/>
      <c r="RKU49" s="195"/>
      <c r="RKV49" s="195"/>
      <c r="RKW49" s="195"/>
      <c r="RKX49" s="195"/>
      <c r="RKY49" s="195"/>
      <c r="RKZ49" s="195"/>
      <c r="RLA49" s="195"/>
      <c r="RLB49" s="195"/>
      <c r="RLC49" s="195"/>
      <c r="RLD49" s="195"/>
      <c r="RLE49" s="195"/>
      <c r="RLF49" s="195"/>
      <c r="RLG49" s="195"/>
      <c r="RLH49" s="195"/>
      <c r="RLI49" s="195"/>
      <c r="RLJ49" s="195"/>
      <c r="RLK49" s="195"/>
      <c r="RLL49" s="195"/>
      <c r="RLM49" s="195"/>
      <c r="RLN49" s="195"/>
      <c r="RLO49" s="195"/>
      <c r="RLP49" s="195"/>
      <c r="RLQ49" s="195"/>
      <c r="RLR49" s="195"/>
      <c r="RLS49" s="195"/>
      <c r="RLT49" s="195"/>
      <c r="RLU49" s="195"/>
      <c r="RLV49" s="195"/>
      <c r="RLW49" s="195"/>
      <c r="RLX49" s="195"/>
      <c r="RLY49" s="195"/>
      <c r="RLZ49" s="195"/>
      <c r="RMA49" s="195"/>
      <c r="RMB49" s="195"/>
      <c r="RMC49" s="195"/>
      <c r="RMD49" s="195"/>
      <c r="RME49" s="195"/>
      <c r="RMF49" s="195"/>
      <c r="RMG49" s="195"/>
      <c r="RMH49" s="195"/>
      <c r="RMI49" s="195"/>
      <c r="RMJ49" s="195"/>
      <c r="RMK49" s="195"/>
      <c r="RML49" s="195"/>
      <c r="RMM49" s="195"/>
      <c r="RMN49" s="195"/>
      <c r="RMO49" s="195"/>
      <c r="RMP49" s="195"/>
      <c r="RMQ49" s="195"/>
      <c r="RMR49" s="195"/>
      <c r="RMS49" s="195"/>
      <c r="RMT49" s="195"/>
      <c r="RMU49" s="195"/>
      <c r="RMV49" s="195"/>
      <c r="RMW49" s="195"/>
      <c r="RMX49" s="195"/>
      <c r="RMY49" s="195"/>
      <c r="RMZ49" s="195"/>
      <c r="RNA49" s="195"/>
      <c r="RNB49" s="195"/>
      <c r="RNC49" s="195"/>
      <c r="RND49" s="195"/>
      <c r="RNE49" s="195"/>
      <c r="RNF49" s="195"/>
      <c r="RNG49" s="195"/>
      <c r="RNH49" s="195"/>
      <c r="RNI49" s="195"/>
      <c r="RNJ49" s="195"/>
      <c r="RNK49" s="195"/>
      <c r="RNL49" s="195"/>
      <c r="RNM49" s="195"/>
      <c r="RNN49" s="195"/>
      <c r="RNO49" s="195"/>
      <c r="RNP49" s="195"/>
      <c r="RNQ49" s="195"/>
      <c r="RNR49" s="195"/>
      <c r="RNS49" s="195"/>
      <c r="RNT49" s="195"/>
      <c r="RNU49" s="195"/>
      <c r="RNV49" s="195"/>
      <c r="RNW49" s="195"/>
      <c r="RNX49" s="195"/>
      <c r="RNY49" s="195"/>
      <c r="RNZ49" s="195"/>
      <c r="ROA49" s="195"/>
      <c r="ROB49" s="195"/>
      <c r="ROC49" s="195"/>
      <c r="ROD49" s="195"/>
      <c r="ROE49" s="195"/>
      <c r="ROF49" s="195"/>
      <c r="ROG49" s="195"/>
      <c r="ROH49" s="195"/>
      <c r="ROI49" s="195"/>
      <c r="ROJ49" s="195"/>
      <c r="ROK49" s="195"/>
      <c r="ROL49" s="195"/>
      <c r="ROM49" s="195"/>
      <c r="RON49" s="195"/>
      <c r="ROO49" s="195"/>
      <c r="ROP49" s="195"/>
      <c r="ROQ49" s="195"/>
      <c r="ROR49" s="195"/>
      <c r="ROS49" s="195"/>
      <c r="ROT49" s="195"/>
      <c r="ROU49" s="195"/>
      <c r="ROV49" s="195"/>
      <c r="ROW49" s="195"/>
      <c r="ROX49" s="195"/>
      <c r="ROY49" s="195"/>
      <c r="ROZ49" s="195"/>
      <c r="RPA49" s="195"/>
      <c r="RPB49" s="195"/>
      <c r="RPC49" s="195"/>
      <c r="RPD49" s="195"/>
      <c r="RPE49" s="195"/>
      <c r="RPF49" s="195"/>
      <c r="RPG49" s="195"/>
      <c r="RPH49" s="195"/>
      <c r="RPI49" s="195"/>
      <c r="RPJ49" s="195"/>
      <c r="RPK49" s="195"/>
      <c r="RPL49" s="195"/>
      <c r="RPM49" s="195"/>
      <c r="RPN49" s="195"/>
      <c r="RPO49" s="195"/>
      <c r="RPP49" s="195"/>
      <c r="RPQ49" s="195"/>
      <c r="RPR49" s="195"/>
      <c r="RPS49" s="195"/>
      <c r="RPT49" s="195"/>
      <c r="RPU49" s="195"/>
      <c r="RPV49" s="195"/>
      <c r="RPW49" s="195"/>
      <c r="RPX49" s="195"/>
      <c r="RPY49" s="195"/>
      <c r="RPZ49" s="195"/>
      <c r="RQA49" s="195"/>
      <c r="RQB49" s="195"/>
      <c r="RQC49" s="195"/>
      <c r="RQD49" s="195"/>
      <c r="RQE49" s="195"/>
      <c r="RQF49" s="195"/>
      <c r="RQG49" s="195"/>
      <c r="RQH49" s="195"/>
      <c r="RQI49" s="195"/>
      <c r="RQJ49" s="195"/>
      <c r="RQK49" s="195"/>
      <c r="RQL49" s="195"/>
      <c r="RQM49" s="195"/>
      <c r="RQN49" s="195"/>
      <c r="RQO49" s="195"/>
      <c r="RQP49" s="195"/>
      <c r="RQQ49" s="195"/>
      <c r="RQR49" s="195"/>
      <c r="RQS49" s="195"/>
      <c r="RQT49" s="195"/>
      <c r="RQU49" s="195"/>
      <c r="RQV49" s="195"/>
      <c r="RQW49" s="195"/>
      <c r="RQX49" s="195"/>
      <c r="RQY49" s="195"/>
      <c r="RQZ49" s="195"/>
      <c r="RRA49" s="195"/>
      <c r="RRB49" s="195"/>
      <c r="RRC49" s="195"/>
      <c r="RRD49" s="195"/>
      <c r="RRE49" s="195"/>
      <c r="RRF49" s="195"/>
      <c r="RRG49" s="195"/>
      <c r="RRH49" s="195"/>
      <c r="RRI49" s="195"/>
      <c r="RRJ49" s="195"/>
      <c r="RRK49" s="195"/>
      <c r="RRL49" s="195"/>
      <c r="RRM49" s="195"/>
      <c r="RRN49" s="195"/>
      <c r="RRO49" s="195"/>
      <c r="RRP49" s="195"/>
      <c r="RRQ49" s="195"/>
      <c r="RRR49" s="195"/>
      <c r="RRS49" s="195"/>
      <c r="RRT49" s="195"/>
      <c r="RRU49" s="195"/>
      <c r="RRV49" s="195"/>
      <c r="RRW49" s="195"/>
      <c r="RRX49" s="195"/>
      <c r="RRY49" s="195"/>
      <c r="RRZ49" s="195"/>
      <c r="RSA49" s="195"/>
      <c r="RSB49" s="195"/>
      <c r="RSC49" s="195"/>
      <c r="RSD49" s="195"/>
      <c r="RSE49" s="195"/>
      <c r="RSF49" s="195"/>
      <c r="RSG49" s="195"/>
      <c r="RSH49" s="195"/>
      <c r="RSI49" s="195"/>
      <c r="RSJ49" s="195"/>
      <c r="RSK49" s="195"/>
      <c r="RSL49" s="195"/>
      <c r="RSM49" s="195"/>
      <c r="RSN49" s="195"/>
      <c r="RSO49" s="195"/>
      <c r="RSP49" s="195"/>
      <c r="RSQ49" s="195"/>
      <c r="RSR49" s="195"/>
      <c r="RSS49" s="195"/>
      <c r="RST49" s="195"/>
      <c r="RSU49" s="195"/>
      <c r="RSV49" s="195"/>
      <c r="RSW49" s="195"/>
      <c r="RSX49" s="195"/>
      <c r="RSY49" s="195"/>
      <c r="RSZ49" s="195"/>
      <c r="RTA49" s="195"/>
      <c r="RTB49" s="195"/>
      <c r="RTC49" s="195"/>
      <c r="RTD49" s="195"/>
      <c r="RTE49" s="195"/>
      <c r="RTF49" s="195"/>
      <c r="RTG49" s="195"/>
      <c r="RTH49" s="195"/>
      <c r="RTI49" s="195"/>
      <c r="RTJ49" s="195"/>
      <c r="RTK49" s="195"/>
      <c r="RTL49" s="195"/>
      <c r="RTM49" s="195"/>
      <c r="RTN49" s="195"/>
      <c r="RTO49" s="195"/>
      <c r="RTP49" s="195"/>
      <c r="RTQ49" s="195"/>
      <c r="RTR49" s="195"/>
      <c r="RTS49" s="195"/>
      <c r="RTT49" s="195"/>
      <c r="RTU49" s="195"/>
      <c r="RTV49" s="195"/>
      <c r="RTW49" s="195"/>
      <c r="RTX49" s="195"/>
      <c r="RTY49" s="195"/>
      <c r="RTZ49" s="195"/>
      <c r="RUA49" s="195"/>
      <c r="RUB49" s="195"/>
      <c r="RUC49" s="195"/>
      <c r="RUD49" s="195"/>
      <c r="RUE49" s="195"/>
      <c r="RUF49" s="195"/>
      <c r="RUG49" s="195"/>
      <c r="RUH49" s="195"/>
      <c r="RUI49" s="195"/>
      <c r="RUJ49" s="195"/>
      <c r="RUK49" s="195"/>
      <c r="RUL49" s="195"/>
      <c r="RUM49" s="195"/>
      <c r="RUN49" s="195"/>
      <c r="RUO49" s="195"/>
      <c r="RUP49" s="195"/>
      <c r="RUQ49" s="195"/>
      <c r="RUR49" s="195"/>
      <c r="RUS49" s="195"/>
      <c r="RUT49" s="195"/>
      <c r="RUU49" s="195"/>
      <c r="RUV49" s="195"/>
      <c r="RUW49" s="195"/>
      <c r="RUX49" s="195"/>
      <c r="RUY49" s="195"/>
      <c r="RUZ49" s="195"/>
      <c r="RVA49" s="195"/>
      <c r="RVB49" s="195"/>
      <c r="RVC49" s="195"/>
      <c r="RVD49" s="195"/>
      <c r="RVE49" s="195"/>
      <c r="RVF49" s="195"/>
      <c r="RVG49" s="195"/>
      <c r="RVH49" s="195"/>
      <c r="RVI49" s="195"/>
      <c r="RVJ49" s="195"/>
      <c r="RVK49" s="195"/>
      <c r="RVL49" s="195"/>
      <c r="RVM49" s="195"/>
      <c r="RVN49" s="195"/>
      <c r="RVO49" s="195"/>
      <c r="RVP49" s="195"/>
      <c r="RVQ49" s="195"/>
      <c r="RVR49" s="195"/>
      <c r="RVS49" s="195"/>
      <c r="RVT49" s="195"/>
      <c r="RVU49" s="195"/>
      <c r="RVV49" s="195"/>
      <c r="RVW49" s="195"/>
      <c r="RVX49" s="195"/>
      <c r="RVY49" s="195"/>
      <c r="RVZ49" s="195"/>
      <c r="RWA49" s="195"/>
      <c r="RWB49" s="195"/>
      <c r="RWC49" s="195"/>
      <c r="RWD49" s="195"/>
      <c r="RWE49" s="195"/>
      <c r="RWF49" s="195"/>
      <c r="RWG49" s="195"/>
      <c r="RWH49" s="195"/>
      <c r="RWI49" s="195"/>
      <c r="RWJ49" s="195"/>
      <c r="RWK49" s="195"/>
      <c r="RWL49" s="195"/>
      <c r="RWM49" s="195"/>
      <c r="RWN49" s="195"/>
      <c r="RWO49" s="195"/>
      <c r="RWP49" s="195"/>
      <c r="RWQ49" s="195"/>
      <c r="RWR49" s="195"/>
      <c r="RWS49" s="195"/>
      <c r="RWT49" s="195"/>
      <c r="RWU49" s="195"/>
      <c r="RWV49" s="195"/>
      <c r="RWW49" s="195"/>
      <c r="RWX49" s="195"/>
      <c r="RWY49" s="195"/>
      <c r="RWZ49" s="195"/>
      <c r="RXA49" s="195"/>
      <c r="RXB49" s="195"/>
      <c r="RXC49" s="195"/>
      <c r="RXD49" s="195"/>
      <c r="RXE49" s="195"/>
      <c r="RXF49" s="195"/>
      <c r="RXG49" s="195"/>
      <c r="RXH49" s="195"/>
      <c r="RXI49" s="195"/>
      <c r="RXJ49" s="195"/>
      <c r="RXK49" s="195"/>
      <c r="RXL49" s="195"/>
      <c r="RXM49" s="195"/>
      <c r="RXN49" s="195"/>
      <c r="RXO49" s="195"/>
      <c r="RXP49" s="195"/>
      <c r="RXQ49" s="195"/>
      <c r="RXR49" s="195"/>
      <c r="RXS49" s="195"/>
      <c r="RXT49" s="195"/>
      <c r="RXU49" s="195"/>
      <c r="RXV49" s="195"/>
      <c r="RXW49" s="195"/>
      <c r="RXX49" s="195"/>
      <c r="RXY49" s="195"/>
      <c r="RXZ49" s="195"/>
      <c r="RYA49" s="195"/>
      <c r="RYB49" s="195"/>
      <c r="RYC49" s="195"/>
      <c r="RYD49" s="195"/>
      <c r="RYE49" s="195"/>
      <c r="RYF49" s="195"/>
      <c r="RYG49" s="195"/>
      <c r="RYH49" s="195"/>
      <c r="RYI49" s="195"/>
      <c r="RYJ49" s="195"/>
      <c r="RYK49" s="195"/>
      <c r="RYL49" s="195"/>
      <c r="RYM49" s="195"/>
      <c r="RYN49" s="195"/>
      <c r="RYO49" s="195"/>
      <c r="RYP49" s="195"/>
      <c r="RYQ49" s="195"/>
      <c r="RYR49" s="195"/>
      <c r="RYS49" s="195"/>
      <c r="RYT49" s="195"/>
      <c r="RYU49" s="195"/>
      <c r="RYV49" s="195"/>
      <c r="RYW49" s="195"/>
      <c r="RYX49" s="195"/>
      <c r="RYY49" s="195"/>
      <c r="RYZ49" s="195"/>
      <c r="RZA49" s="195"/>
      <c r="RZB49" s="195"/>
      <c r="RZC49" s="195"/>
      <c r="RZD49" s="195"/>
      <c r="RZE49" s="195"/>
      <c r="RZF49" s="195"/>
      <c r="RZG49" s="195"/>
      <c r="RZH49" s="195"/>
      <c r="RZI49" s="195"/>
      <c r="RZJ49" s="195"/>
      <c r="RZK49" s="195"/>
      <c r="RZL49" s="195"/>
      <c r="RZM49" s="195"/>
      <c r="RZN49" s="195"/>
      <c r="RZO49" s="195"/>
      <c r="RZP49" s="195"/>
      <c r="RZQ49" s="195"/>
      <c r="RZR49" s="195"/>
      <c r="RZS49" s="195"/>
      <c r="RZT49" s="195"/>
      <c r="RZU49" s="195"/>
      <c r="RZV49" s="195"/>
      <c r="RZW49" s="195"/>
      <c r="RZX49" s="195"/>
      <c r="RZY49" s="195"/>
      <c r="RZZ49" s="195"/>
      <c r="SAA49" s="195"/>
      <c r="SAB49" s="195"/>
      <c r="SAC49" s="195"/>
      <c r="SAD49" s="195"/>
      <c r="SAE49" s="195"/>
      <c r="SAF49" s="195"/>
      <c r="SAG49" s="195"/>
      <c r="SAH49" s="195"/>
      <c r="SAI49" s="195"/>
      <c r="SAJ49" s="195"/>
      <c r="SAK49" s="195"/>
      <c r="SAL49" s="195"/>
      <c r="SAM49" s="195"/>
      <c r="SAN49" s="195"/>
      <c r="SAO49" s="195"/>
      <c r="SAP49" s="195"/>
      <c r="SAQ49" s="195"/>
      <c r="SAR49" s="195"/>
      <c r="SAS49" s="195"/>
      <c r="SAT49" s="195"/>
      <c r="SAU49" s="195"/>
      <c r="SAV49" s="195"/>
      <c r="SAW49" s="195"/>
      <c r="SAX49" s="195"/>
      <c r="SAY49" s="195"/>
      <c r="SAZ49" s="195"/>
      <c r="SBA49" s="195"/>
      <c r="SBB49" s="195"/>
      <c r="SBC49" s="195"/>
      <c r="SBD49" s="195"/>
      <c r="SBE49" s="195"/>
      <c r="SBF49" s="195"/>
      <c r="SBG49" s="195"/>
      <c r="SBH49" s="195"/>
      <c r="SBI49" s="195"/>
      <c r="SBJ49" s="195"/>
      <c r="SBK49" s="195"/>
      <c r="SBL49" s="195"/>
      <c r="SBM49" s="195"/>
      <c r="SBN49" s="195"/>
      <c r="SBO49" s="195"/>
      <c r="SBP49" s="195"/>
      <c r="SBQ49" s="195"/>
      <c r="SBR49" s="195"/>
      <c r="SBS49" s="195"/>
      <c r="SBT49" s="195"/>
      <c r="SBU49" s="195"/>
      <c r="SBV49" s="195"/>
      <c r="SBW49" s="195"/>
      <c r="SBX49" s="195"/>
      <c r="SBY49" s="195"/>
      <c r="SBZ49" s="195"/>
      <c r="SCA49" s="195"/>
      <c r="SCB49" s="195"/>
      <c r="SCC49" s="195"/>
      <c r="SCD49" s="195"/>
      <c r="SCE49" s="195"/>
      <c r="SCF49" s="195"/>
      <c r="SCG49" s="195"/>
      <c r="SCH49" s="195"/>
      <c r="SCI49" s="195"/>
      <c r="SCJ49" s="195"/>
      <c r="SCK49" s="195"/>
      <c r="SCL49" s="195"/>
      <c r="SCM49" s="195"/>
      <c r="SCN49" s="195"/>
      <c r="SCO49" s="195"/>
      <c r="SCP49" s="195"/>
      <c r="SCQ49" s="195"/>
      <c r="SCR49" s="195"/>
      <c r="SCS49" s="195"/>
      <c r="SCT49" s="195"/>
      <c r="SCU49" s="195"/>
      <c r="SCV49" s="195"/>
      <c r="SCW49" s="195"/>
      <c r="SCX49" s="195"/>
      <c r="SCY49" s="195"/>
      <c r="SCZ49" s="195"/>
      <c r="SDA49" s="195"/>
      <c r="SDB49" s="195"/>
      <c r="SDC49" s="195"/>
      <c r="SDD49" s="195"/>
      <c r="SDE49" s="195"/>
      <c r="SDF49" s="195"/>
      <c r="SDG49" s="195"/>
      <c r="SDH49" s="195"/>
      <c r="SDI49" s="195"/>
      <c r="SDJ49" s="195"/>
      <c r="SDK49" s="195"/>
      <c r="SDL49" s="195"/>
      <c r="SDM49" s="195"/>
      <c r="SDN49" s="195"/>
      <c r="SDO49" s="195"/>
      <c r="SDP49" s="195"/>
      <c r="SDQ49" s="195"/>
      <c r="SDR49" s="195"/>
      <c r="SDS49" s="195"/>
      <c r="SDT49" s="195"/>
      <c r="SDU49" s="195"/>
      <c r="SDV49" s="195"/>
      <c r="SDW49" s="195"/>
      <c r="SDX49" s="195"/>
      <c r="SDY49" s="195"/>
      <c r="SDZ49" s="195"/>
      <c r="SEA49" s="195"/>
      <c r="SEB49" s="195"/>
      <c r="SEC49" s="195"/>
      <c r="SED49" s="195"/>
      <c r="SEE49" s="195"/>
      <c r="SEF49" s="195"/>
      <c r="SEG49" s="195"/>
      <c r="SEH49" s="195"/>
      <c r="SEI49" s="195"/>
      <c r="SEJ49" s="195"/>
      <c r="SEK49" s="195"/>
      <c r="SEL49" s="195"/>
      <c r="SEM49" s="195"/>
      <c r="SEN49" s="195"/>
      <c r="SEO49" s="195"/>
      <c r="SEP49" s="195"/>
      <c r="SEQ49" s="195"/>
      <c r="SER49" s="195"/>
      <c r="SES49" s="195"/>
      <c r="SET49" s="195"/>
      <c r="SEU49" s="195"/>
      <c r="SEV49" s="195"/>
      <c r="SEW49" s="195"/>
      <c r="SEX49" s="195"/>
      <c r="SEY49" s="195"/>
      <c r="SEZ49" s="195"/>
      <c r="SFA49" s="195"/>
      <c r="SFB49" s="195"/>
      <c r="SFC49" s="195"/>
      <c r="SFD49" s="195"/>
      <c r="SFE49" s="195"/>
      <c r="SFF49" s="195"/>
      <c r="SFG49" s="195"/>
      <c r="SFH49" s="195"/>
      <c r="SFI49" s="195"/>
      <c r="SFJ49" s="195"/>
      <c r="SFK49" s="195"/>
      <c r="SFL49" s="195"/>
      <c r="SFM49" s="195"/>
      <c r="SFN49" s="195"/>
      <c r="SFO49" s="195"/>
      <c r="SFP49" s="195"/>
      <c r="SFQ49" s="195"/>
      <c r="SFR49" s="195"/>
      <c r="SFS49" s="195"/>
      <c r="SFT49" s="195"/>
      <c r="SFU49" s="195"/>
      <c r="SFV49" s="195"/>
      <c r="SFW49" s="195"/>
      <c r="SFX49" s="195"/>
      <c r="SFY49" s="195"/>
      <c r="SFZ49" s="195"/>
      <c r="SGA49" s="195"/>
      <c r="SGB49" s="195"/>
      <c r="SGC49" s="195"/>
      <c r="SGD49" s="195"/>
      <c r="SGE49" s="195"/>
      <c r="SGF49" s="195"/>
      <c r="SGG49" s="195"/>
      <c r="SGH49" s="195"/>
      <c r="SGI49" s="195"/>
      <c r="SGJ49" s="195"/>
      <c r="SGK49" s="195"/>
      <c r="SGL49" s="195"/>
      <c r="SGM49" s="195"/>
      <c r="SGN49" s="195"/>
      <c r="SGO49" s="195"/>
      <c r="SGP49" s="195"/>
      <c r="SGQ49" s="195"/>
      <c r="SGR49" s="195"/>
      <c r="SGS49" s="195"/>
      <c r="SGT49" s="195"/>
      <c r="SGU49" s="195"/>
      <c r="SGV49" s="195"/>
      <c r="SGW49" s="195"/>
      <c r="SGX49" s="195"/>
      <c r="SGY49" s="195"/>
      <c r="SGZ49" s="195"/>
      <c r="SHA49" s="195"/>
      <c r="SHB49" s="195"/>
      <c r="SHC49" s="195"/>
      <c r="SHD49" s="195"/>
      <c r="SHE49" s="195"/>
      <c r="SHF49" s="195"/>
      <c r="SHG49" s="195"/>
      <c r="SHH49" s="195"/>
      <c r="SHI49" s="195"/>
      <c r="SHJ49" s="195"/>
      <c r="SHK49" s="195"/>
      <c r="SHL49" s="195"/>
      <c r="SHM49" s="195"/>
      <c r="SHN49" s="195"/>
      <c r="SHO49" s="195"/>
      <c r="SHP49" s="195"/>
      <c r="SHQ49" s="195"/>
      <c r="SHR49" s="195"/>
      <c r="SHS49" s="195"/>
      <c r="SHT49" s="195"/>
      <c r="SHU49" s="195"/>
      <c r="SHV49" s="195"/>
      <c r="SHW49" s="195"/>
      <c r="SHX49" s="195"/>
      <c r="SHY49" s="195"/>
      <c r="SHZ49" s="195"/>
      <c r="SIA49" s="195"/>
      <c r="SIB49" s="195"/>
      <c r="SIC49" s="195"/>
      <c r="SID49" s="195"/>
      <c r="SIE49" s="195"/>
      <c r="SIF49" s="195"/>
      <c r="SIG49" s="195"/>
      <c r="SIH49" s="195"/>
      <c r="SII49" s="195"/>
      <c r="SIJ49" s="195"/>
      <c r="SIK49" s="195"/>
      <c r="SIL49" s="195"/>
      <c r="SIM49" s="195"/>
      <c r="SIN49" s="195"/>
      <c r="SIO49" s="195"/>
      <c r="SIP49" s="195"/>
      <c r="SIQ49" s="195"/>
      <c r="SIR49" s="195"/>
      <c r="SIS49" s="195"/>
      <c r="SIT49" s="195"/>
      <c r="SIU49" s="195"/>
      <c r="SIV49" s="195"/>
      <c r="SIW49" s="195"/>
      <c r="SIX49" s="195"/>
      <c r="SIY49" s="195"/>
      <c r="SIZ49" s="195"/>
      <c r="SJA49" s="195"/>
      <c r="SJB49" s="195"/>
      <c r="SJC49" s="195"/>
      <c r="SJD49" s="195"/>
      <c r="SJE49" s="195"/>
      <c r="SJF49" s="195"/>
      <c r="SJG49" s="195"/>
      <c r="SJH49" s="195"/>
      <c r="SJI49" s="195"/>
      <c r="SJJ49" s="195"/>
      <c r="SJK49" s="195"/>
      <c r="SJL49" s="195"/>
      <c r="SJM49" s="195"/>
      <c r="SJN49" s="195"/>
      <c r="SJO49" s="195"/>
      <c r="SJP49" s="195"/>
      <c r="SJQ49" s="195"/>
      <c r="SJR49" s="195"/>
      <c r="SJS49" s="195"/>
      <c r="SJT49" s="195"/>
      <c r="SJU49" s="195"/>
      <c r="SJV49" s="195"/>
      <c r="SJW49" s="195"/>
      <c r="SJX49" s="195"/>
      <c r="SJY49" s="195"/>
      <c r="SJZ49" s="195"/>
      <c r="SKA49" s="195"/>
      <c r="SKB49" s="195"/>
      <c r="SKC49" s="195"/>
      <c r="SKD49" s="195"/>
      <c r="SKE49" s="195"/>
      <c r="SKF49" s="195"/>
      <c r="SKG49" s="195"/>
      <c r="SKH49" s="195"/>
      <c r="SKI49" s="195"/>
      <c r="SKJ49" s="195"/>
      <c r="SKK49" s="195"/>
      <c r="SKL49" s="195"/>
      <c r="SKM49" s="195"/>
      <c r="SKN49" s="195"/>
      <c r="SKO49" s="195"/>
      <c r="SKP49" s="195"/>
      <c r="SKQ49" s="195"/>
      <c r="SKR49" s="195"/>
      <c r="SKS49" s="195"/>
      <c r="SKT49" s="195"/>
      <c r="SKU49" s="195"/>
      <c r="SKV49" s="195"/>
      <c r="SKW49" s="195"/>
      <c r="SKX49" s="195"/>
      <c r="SKY49" s="195"/>
      <c r="SKZ49" s="195"/>
      <c r="SLA49" s="195"/>
      <c r="SLB49" s="195"/>
      <c r="SLC49" s="195"/>
      <c r="SLD49" s="195"/>
      <c r="SLE49" s="195"/>
      <c r="SLF49" s="195"/>
      <c r="SLG49" s="195"/>
      <c r="SLH49" s="195"/>
      <c r="SLI49" s="195"/>
      <c r="SLJ49" s="195"/>
      <c r="SLK49" s="195"/>
      <c r="SLL49" s="195"/>
      <c r="SLM49" s="195"/>
      <c r="SLN49" s="195"/>
      <c r="SLO49" s="195"/>
      <c r="SLP49" s="195"/>
      <c r="SLQ49" s="195"/>
      <c r="SLR49" s="195"/>
      <c r="SLS49" s="195"/>
      <c r="SLT49" s="195"/>
      <c r="SLU49" s="195"/>
      <c r="SLV49" s="195"/>
      <c r="SLW49" s="195"/>
      <c r="SLX49" s="195"/>
      <c r="SLY49" s="195"/>
      <c r="SLZ49" s="195"/>
      <c r="SMA49" s="195"/>
      <c r="SMB49" s="195"/>
      <c r="SMC49" s="195"/>
      <c r="SMD49" s="195"/>
      <c r="SME49" s="195"/>
      <c r="SMF49" s="195"/>
      <c r="SMG49" s="195"/>
      <c r="SMH49" s="195"/>
      <c r="SMI49" s="195"/>
      <c r="SMJ49" s="195"/>
      <c r="SMK49" s="195"/>
      <c r="SML49" s="195"/>
      <c r="SMM49" s="195"/>
      <c r="SMN49" s="195"/>
      <c r="SMO49" s="195"/>
      <c r="SMP49" s="195"/>
      <c r="SMQ49" s="195"/>
      <c r="SMR49" s="195"/>
      <c r="SMS49" s="195"/>
      <c r="SMT49" s="195"/>
      <c r="SMU49" s="195"/>
      <c r="SMV49" s="195"/>
      <c r="SMW49" s="195"/>
      <c r="SMX49" s="195"/>
      <c r="SMY49" s="195"/>
      <c r="SMZ49" s="195"/>
      <c r="SNA49" s="195"/>
      <c r="SNB49" s="195"/>
      <c r="SNC49" s="195"/>
      <c r="SND49" s="195"/>
      <c r="SNE49" s="195"/>
      <c r="SNF49" s="195"/>
      <c r="SNG49" s="195"/>
      <c r="SNH49" s="195"/>
      <c r="SNI49" s="195"/>
      <c r="SNJ49" s="195"/>
      <c r="SNK49" s="195"/>
      <c r="SNL49" s="195"/>
      <c r="SNM49" s="195"/>
      <c r="SNN49" s="195"/>
      <c r="SNO49" s="195"/>
      <c r="SNP49" s="195"/>
      <c r="SNQ49" s="195"/>
      <c r="SNR49" s="195"/>
      <c r="SNS49" s="195"/>
      <c r="SNT49" s="195"/>
      <c r="SNU49" s="195"/>
      <c r="SNV49" s="195"/>
      <c r="SNW49" s="195"/>
      <c r="SNX49" s="195"/>
      <c r="SNY49" s="195"/>
      <c r="SNZ49" s="195"/>
      <c r="SOA49" s="195"/>
      <c r="SOB49" s="195"/>
      <c r="SOC49" s="195"/>
      <c r="SOD49" s="195"/>
      <c r="SOE49" s="195"/>
      <c r="SOF49" s="195"/>
      <c r="SOG49" s="195"/>
      <c r="SOH49" s="195"/>
      <c r="SOI49" s="195"/>
      <c r="SOJ49" s="195"/>
      <c r="SOK49" s="195"/>
      <c r="SOL49" s="195"/>
      <c r="SOM49" s="195"/>
      <c r="SON49" s="195"/>
      <c r="SOO49" s="195"/>
      <c r="SOP49" s="195"/>
      <c r="SOQ49" s="195"/>
      <c r="SOR49" s="195"/>
      <c r="SOS49" s="195"/>
      <c r="SOT49" s="195"/>
      <c r="SOU49" s="195"/>
      <c r="SOV49" s="195"/>
      <c r="SOW49" s="195"/>
      <c r="SOX49" s="195"/>
      <c r="SOY49" s="195"/>
      <c r="SOZ49" s="195"/>
      <c r="SPA49" s="195"/>
      <c r="SPB49" s="195"/>
      <c r="SPC49" s="195"/>
      <c r="SPD49" s="195"/>
      <c r="SPE49" s="195"/>
      <c r="SPF49" s="195"/>
      <c r="SPG49" s="195"/>
      <c r="SPH49" s="195"/>
      <c r="SPI49" s="195"/>
      <c r="SPJ49" s="195"/>
      <c r="SPK49" s="195"/>
      <c r="SPL49" s="195"/>
      <c r="SPM49" s="195"/>
      <c r="SPN49" s="195"/>
      <c r="SPO49" s="195"/>
      <c r="SPP49" s="195"/>
      <c r="SPQ49" s="195"/>
      <c r="SPR49" s="195"/>
      <c r="SPS49" s="195"/>
      <c r="SPT49" s="195"/>
      <c r="SPU49" s="195"/>
      <c r="SPV49" s="195"/>
      <c r="SPW49" s="195"/>
      <c r="SPX49" s="195"/>
      <c r="SPY49" s="195"/>
      <c r="SPZ49" s="195"/>
      <c r="SQA49" s="195"/>
      <c r="SQB49" s="195"/>
      <c r="SQC49" s="195"/>
      <c r="SQD49" s="195"/>
      <c r="SQE49" s="195"/>
      <c r="SQF49" s="195"/>
      <c r="SQG49" s="195"/>
      <c r="SQH49" s="195"/>
      <c r="SQI49" s="195"/>
      <c r="SQJ49" s="195"/>
      <c r="SQK49" s="195"/>
      <c r="SQL49" s="195"/>
      <c r="SQM49" s="195"/>
      <c r="SQN49" s="195"/>
      <c r="SQO49" s="195"/>
      <c r="SQP49" s="195"/>
      <c r="SQQ49" s="195"/>
      <c r="SQR49" s="195"/>
      <c r="SQS49" s="195"/>
      <c r="SQT49" s="195"/>
      <c r="SQU49" s="195"/>
      <c r="SQV49" s="195"/>
      <c r="SQW49" s="195"/>
      <c r="SQX49" s="195"/>
      <c r="SQY49" s="195"/>
      <c r="SQZ49" s="195"/>
      <c r="SRA49" s="195"/>
      <c r="SRB49" s="195"/>
      <c r="SRC49" s="195"/>
      <c r="SRD49" s="195"/>
      <c r="SRE49" s="195"/>
      <c r="SRF49" s="195"/>
      <c r="SRG49" s="195"/>
      <c r="SRH49" s="195"/>
      <c r="SRI49" s="195"/>
      <c r="SRJ49" s="195"/>
      <c r="SRK49" s="195"/>
      <c r="SRL49" s="195"/>
      <c r="SRM49" s="195"/>
      <c r="SRN49" s="195"/>
      <c r="SRO49" s="195"/>
      <c r="SRP49" s="195"/>
      <c r="SRQ49" s="195"/>
      <c r="SRR49" s="195"/>
      <c r="SRS49" s="195"/>
      <c r="SRT49" s="195"/>
      <c r="SRU49" s="195"/>
      <c r="SRV49" s="195"/>
      <c r="SRW49" s="195"/>
      <c r="SRX49" s="195"/>
      <c r="SRY49" s="195"/>
      <c r="SRZ49" s="195"/>
      <c r="SSA49" s="195"/>
      <c r="SSB49" s="195"/>
      <c r="SSC49" s="195"/>
      <c r="SSD49" s="195"/>
      <c r="SSE49" s="195"/>
      <c r="SSF49" s="195"/>
      <c r="SSG49" s="195"/>
      <c r="SSH49" s="195"/>
      <c r="SSI49" s="195"/>
      <c r="SSJ49" s="195"/>
      <c r="SSK49" s="195"/>
      <c r="SSL49" s="195"/>
      <c r="SSM49" s="195"/>
      <c r="SSN49" s="195"/>
      <c r="SSO49" s="195"/>
      <c r="SSP49" s="195"/>
      <c r="SSQ49" s="195"/>
      <c r="SSR49" s="195"/>
      <c r="SSS49" s="195"/>
      <c r="SST49" s="195"/>
      <c r="SSU49" s="195"/>
      <c r="SSV49" s="195"/>
      <c r="SSW49" s="195"/>
      <c r="SSX49" s="195"/>
      <c r="SSY49" s="195"/>
      <c r="SSZ49" s="195"/>
      <c r="STA49" s="195"/>
      <c r="STB49" s="195"/>
      <c r="STC49" s="195"/>
      <c r="STD49" s="195"/>
      <c r="STE49" s="195"/>
      <c r="STF49" s="195"/>
      <c r="STG49" s="195"/>
      <c r="STH49" s="195"/>
      <c r="STI49" s="195"/>
      <c r="STJ49" s="195"/>
      <c r="STK49" s="195"/>
      <c r="STL49" s="195"/>
      <c r="STM49" s="195"/>
      <c r="STN49" s="195"/>
      <c r="STO49" s="195"/>
      <c r="STP49" s="195"/>
      <c r="STQ49" s="195"/>
      <c r="STR49" s="195"/>
      <c r="STS49" s="195"/>
      <c r="STT49" s="195"/>
      <c r="STU49" s="195"/>
      <c r="STV49" s="195"/>
      <c r="STW49" s="195"/>
      <c r="STX49" s="195"/>
      <c r="STY49" s="195"/>
      <c r="STZ49" s="195"/>
      <c r="SUA49" s="195"/>
      <c r="SUB49" s="195"/>
      <c r="SUC49" s="195"/>
      <c r="SUD49" s="195"/>
      <c r="SUE49" s="195"/>
      <c r="SUF49" s="195"/>
      <c r="SUG49" s="195"/>
      <c r="SUH49" s="195"/>
      <c r="SUI49" s="195"/>
      <c r="SUJ49" s="195"/>
      <c r="SUK49" s="195"/>
      <c r="SUL49" s="195"/>
      <c r="SUM49" s="195"/>
      <c r="SUN49" s="195"/>
      <c r="SUO49" s="195"/>
      <c r="SUP49" s="195"/>
      <c r="SUQ49" s="195"/>
      <c r="SUR49" s="195"/>
      <c r="SUS49" s="195"/>
      <c r="SUT49" s="195"/>
      <c r="SUU49" s="195"/>
      <c r="SUV49" s="195"/>
      <c r="SUW49" s="195"/>
      <c r="SUX49" s="195"/>
      <c r="SUY49" s="195"/>
      <c r="SUZ49" s="195"/>
      <c r="SVA49" s="195"/>
      <c r="SVB49" s="195"/>
      <c r="SVC49" s="195"/>
      <c r="SVD49" s="195"/>
      <c r="SVE49" s="195"/>
      <c r="SVF49" s="195"/>
      <c r="SVG49" s="195"/>
      <c r="SVH49" s="195"/>
      <c r="SVI49" s="195"/>
      <c r="SVJ49" s="195"/>
      <c r="SVK49" s="195"/>
      <c r="SVL49" s="195"/>
      <c r="SVM49" s="195"/>
      <c r="SVN49" s="195"/>
      <c r="SVO49" s="195"/>
      <c r="SVP49" s="195"/>
      <c r="SVQ49" s="195"/>
      <c r="SVR49" s="195"/>
      <c r="SVS49" s="195"/>
      <c r="SVT49" s="195"/>
      <c r="SVU49" s="195"/>
      <c r="SVV49" s="195"/>
      <c r="SVW49" s="195"/>
      <c r="SVX49" s="195"/>
      <c r="SVY49" s="195"/>
      <c r="SVZ49" s="195"/>
      <c r="SWA49" s="195"/>
      <c r="SWB49" s="195"/>
      <c r="SWC49" s="195"/>
      <c r="SWD49" s="195"/>
      <c r="SWE49" s="195"/>
      <c r="SWF49" s="195"/>
      <c r="SWG49" s="195"/>
      <c r="SWH49" s="195"/>
      <c r="SWI49" s="195"/>
      <c r="SWJ49" s="195"/>
      <c r="SWK49" s="195"/>
      <c r="SWL49" s="195"/>
      <c r="SWM49" s="195"/>
      <c r="SWN49" s="195"/>
      <c r="SWO49" s="195"/>
      <c r="SWP49" s="195"/>
      <c r="SWQ49" s="195"/>
      <c r="SWR49" s="195"/>
      <c r="SWS49" s="195"/>
      <c r="SWT49" s="195"/>
      <c r="SWU49" s="195"/>
      <c r="SWV49" s="195"/>
      <c r="SWW49" s="195"/>
      <c r="SWX49" s="195"/>
      <c r="SWY49" s="195"/>
      <c r="SWZ49" s="195"/>
      <c r="SXA49" s="195"/>
      <c r="SXB49" s="195"/>
      <c r="SXC49" s="195"/>
      <c r="SXD49" s="195"/>
      <c r="SXE49" s="195"/>
      <c r="SXF49" s="195"/>
      <c r="SXG49" s="195"/>
      <c r="SXH49" s="195"/>
      <c r="SXI49" s="195"/>
      <c r="SXJ49" s="195"/>
      <c r="SXK49" s="195"/>
      <c r="SXL49" s="195"/>
      <c r="SXM49" s="195"/>
      <c r="SXN49" s="195"/>
      <c r="SXO49" s="195"/>
      <c r="SXP49" s="195"/>
      <c r="SXQ49" s="195"/>
      <c r="SXR49" s="195"/>
      <c r="SXS49" s="195"/>
      <c r="SXT49" s="195"/>
      <c r="SXU49" s="195"/>
      <c r="SXV49" s="195"/>
      <c r="SXW49" s="195"/>
      <c r="SXX49" s="195"/>
      <c r="SXY49" s="195"/>
      <c r="SXZ49" s="195"/>
      <c r="SYA49" s="195"/>
      <c r="SYB49" s="195"/>
      <c r="SYC49" s="195"/>
      <c r="SYD49" s="195"/>
      <c r="SYE49" s="195"/>
      <c r="SYF49" s="195"/>
      <c r="SYG49" s="195"/>
      <c r="SYH49" s="195"/>
      <c r="SYI49" s="195"/>
      <c r="SYJ49" s="195"/>
      <c r="SYK49" s="195"/>
      <c r="SYL49" s="195"/>
      <c r="SYM49" s="195"/>
      <c r="SYN49" s="195"/>
      <c r="SYO49" s="195"/>
      <c r="SYP49" s="195"/>
      <c r="SYQ49" s="195"/>
      <c r="SYR49" s="195"/>
      <c r="SYS49" s="195"/>
      <c r="SYT49" s="195"/>
      <c r="SYU49" s="195"/>
      <c r="SYV49" s="195"/>
      <c r="SYW49" s="195"/>
      <c r="SYX49" s="195"/>
      <c r="SYY49" s="195"/>
      <c r="SYZ49" s="195"/>
      <c r="SZA49" s="195"/>
      <c r="SZB49" s="195"/>
      <c r="SZC49" s="195"/>
      <c r="SZD49" s="195"/>
      <c r="SZE49" s="195"/>
      <c r="SZF49" s="195"/>
      <c r="SZG49" s="195"/>
      <c r="SZH49" s="195"/>
      <c r="SZI49" s="195"/>
      <c r="SZJ49" s="195"/>
      <c r="SZK49" s="195"/>
      <c r="SZL49" s="195"/>
      <c r="SZM49" s="195"/>
      <c r="SZN49" s="195"/>
      <c r="SZO49" s="195"/>
      <c r="SZP49" s="195"/>
      <c r="SZQ49" s="195"/>
      <c r="SZR49" s="195"/>
      <c r="SZS49" s="195"/>
      <c r="SZT49" s="195"/>
      <c r="SZU49" s="195"/>
      <c r="SZV49" s="195"/>
      <c r="SZW49" s="195"/>
      <c r="SZX49" s="195"/>
      <c r="SZY49" s="195"/>
      <c r="SZZ49" s="195"/>
      <c r="TAA49" s="195"/>
      <c r="TAB49" s="195"/>
      <c r="TAC49" s="195"/>
      <c r="TAD49" s="195"/>
      <c r="TAE49" s="195"/>
      <c r="TAF49" s="195"/>
      <c r="TAG49" s="195"/>
      <c r="TAH49" s="195"/>
      <c r="TAI49" s="195"/>
      <c r="TAJ49" s="195"/>
      <c r="TAK49" s="195"/>
      <c r="TAL49" s="195"/>
      <c r="TAM49" s="195"/>
      <c r="TAN49" s="195"/>
      <c r="TAO49" s="195"/>
      <c r="TAP49" s="195"/>
      <c r="TAQ49" s="195"/>
      <c r="TAR49" s="195"/>
      <c r="TAS49" s="195"/>
      <c r="TAT49" s="195"/>
      <c r="TAU49" s="195"/>
      <c r="TAV49" s="195"/>
      <c r="TAW49" s="195"/>
      <c r="TAX49" s="195"/>
      <c r="TAY49" s="195"/>
      <c r="TAZ49" s="195"/>
      <c r="TBA49" s="195"/>
      <c r="TBB49" s="195"/>
      <c r="TBC49" s="195"/>
      <c r="TBD49" s="195"/>
      <c r="TBE49" s="195"/>
      <c r="TBF49" s="195"/>
      <c r="TBG49" s="195"/>
      <c r="TBH49" s="195"/>
      <c r="TBI49" s="195"/>
      <c r="TBJ49" s="195"/>
      <c r="TBK49" s="195"/>
      <c r="TBL49" s="195"/>
      <c r="TBM49" s="195"/>
      <c r="TBN49" s="195"/>
      <c r="TBO49" s="195"/>
      <c r="TBP49" s="195"/>
      <c r="TBQ49" s="195"/>
      <c r="TBR49" s="195"/>
      <c r="TBS49" s="195"/>
      <c r="TBT49" s="195"/>
      <c r="TBU49" s="195"/>
      <c r="TBV49" s="195"/>
      <c r="TBW49" s="195"/>
      <c r="TBX49" s="195"/>
      <c r="TBY49" s="195"/>
      <c r="TBZ49" s="195"/>
      <c r="TCA49" s="195"/>
      <c r="TCB49" s="195"/>
      <c r="TCC49" s="195"/>
      <c r="TCD49" s="195"/>
      <c r="TCE49" s="195"/>
      <c r="TCF49" s="195"/>
      <c r="TCG49" s="195"/>
      <c r="TCH49" s="195"/>
      <c r="TCI49" s="195"/>
      <c r="TCJ49" s="195"/>
      <c r="TCK49" s="195"/>
      <c r="TCL49" s="195"/>
      <c r="TCM49" s="195"/>
      <c r="TCN49" s="195"/>
      <c r="TCO49" s="195"/>
      <c r="TCP49" s="195"/>
      <c r="TCQ49" s="195"/>
      <c r="TCR49" s="195"/>
      <c r="TCS49" s="195"/>
      <c r="TCT49" s="195"/>
      <c r="TCU49" s="195"/>
      <c r="TCV49" s="195"/>
      <c r="TCW49" s="195"/>
      <c r="TCX49" s="195"/>
      <c r="TCY49" s="195"/>
      <c r="TCZ49" s="195"/>
      <c r="TDA49" s="195"/>
      <c r="TDB49" s="195"/>
      <c r="TDC49" s="195"/>
      <c r="TDD49" s="195"/>
      <c r="TDE49" s="195"/>
      <c r="TDF49" s="195"/>
      <c r="TDG49" s="195"/>
      <c r="TDH49" s="195"/>
      <c r="TDI49" s="195"/>
      <c r="TDJ49" s="195"/>
      <c r="TDK49" s="195"/>
      <c r="TDL49" s="195"/>
      <c r="TDM49" s="195"/>
      <c r="TDN49" s="195"/>
      <c r="TDO49" s="195"/>
      <c r="TDP49" s="195"/>
      <c r="TDQ49" s="195"/>
      <c r="TDR49" s="195"/>
      <c r="TDS49" s="195"/>
      <c r="TDT49" s="195"/>
      <c r="TDU49" s="195"/>
      <c r="TDV49" s="195"/>
      <c r="TDW49" s="195"/>
      <c r="TDX49" s="195"/>
      <c r="TDY49" s="195"/>
      <c r="TDZ49" s="195"/>
      <c r="TEA49" s="195"/>
      <c r="TEB49" s="195"/>
      <c r="TEC49" s="195"/>
      <c r="TED49" s="195"/>
      <c r="TEE49" s="195"/>
      <c r="TEF49" s="195"/>
      <c r="TEG49" s="195"/>
      <c r="TEH49" s="195"/>
      <c r="TEI49" s="195"/>
      <c r="TEJ49" s="195"/>
      <c r="TEK49" s="195"/>
      <c r="TEL49" s="195"/>
      <c r="TEM49" s="195"/>
      <c r="TEN49" s="195"/>
      <c r="TEO49" s="195"/>
      <c r="TEP49" s="195"/>
      <c r="TEQ49" s="195"/>
      <c r="TER49" s="195"/>
      <c r="TES49" s="195"/>
      <c r="TET49" s="195"/>
      <c r="TEU49" s="195"/>
      <c r="TEV49" s="195"/>
      <c r="TEW49" s="195"/>
      <c r="TEX49" s="195"/>
      <c r="TEY49" s="195"/>
      <c r="TEZ49" s="195"/>
      <c r="TFA49" s="195"/>
      <c r="TFB49" s="195"/>
      <c r="TFC49" s="195"/>
      <c r="TFD49" s="195"/>
      <c r="TFE49" s="195"/>
      <c r="TFF49" s="195"/>
      <c r="TFG49" s="195"/>
      <c r="TFH49" s="195"/>
      <c r="TFI49" s="195"/>
      <c r="TFJ49" s="195"/>
      <c r="TFK49" s="195"/>
      <c r="TFL49" s="195"/>
      <c r="TFM49" s="195"/>
      <c r="TFN49" s="195"/>
      <c r="TFO49" s="195"/>
      <c r="TFP49" s="195"/>
      <c r="TFQ49" s="195"/>
      <c r="TFR49" s="195"/>
      <c r="TFS49" s="195"/>
      <c r="TFT49" s="195"/>
      <c r="TFU49" s="195"/>
      <c r="TFV49" s="195"/>
      <c r="TFW49" s="195"/>
      <c r="TFX49" s="195"/>
      <c r="TFY49" s="195"/>
      <c r="TFZ49" s="195"/>
      <c r="TGA49" s="195"/>
      <c r="TGB49" s="195"/>
      <c r="TGC49" s="195"/>
      <c r="TGD49" s="195"/>
      <c r="TGE49" s="195"/>
      <c r="TGF49" s="195"/>
      <c r="TGG49" s="195"/>
      <c r="TGH49" s="195"/>
      <c r="TGI49" s="195"/>
      <c r="TGJ49" s="195"/>
      <c r="TGK49" s="195"/>
      <c r="TGL49" s="195"/>
      <c r="TGM49" s="195"/>
      <c r="TGN49" s="195"/>
      <c r="TGO49" s="195"/>
      <c r="TGP49" s="195"/>
      <c r="TGQ49" s="195"/>
      <c r="TGR49" s="195"/>
      <c r="TGS49" s="195"/>
      <c r="TGT49" s="195"/>
      <c r="TGU49" s="195"/>
      <c r="TGV49" s="195"/>
      <c r="TGW49" s="195"/>
      <c r="TGX49" s="195"/>
      <c r="TGY49" s="195"/>
      <c r="TGZ49" s="195"/>
      <c r="THA49" s="195"/>
      <c r="THB49" s="195"/>
      <c r="THC49" s="195"/>
      <c r="THD49" s="195"/>
      <c r="THE49" s="195"/>
      <c r="THF49" s="195"/>
      <c r="THG49" s="195"/>
      <c r="THH49" s="195"/>
      <c r="THI49" s="195"/>
      <c r="THJ49" s="195"/>
      <c r="THK49" s="195"/>
      <c r="THL49" s="195"/>
      <c r="THM49" s="195"/>
      <c r="THN49" s="195"/>
      <c r="THO49" s="195"/>
      <c r="THP49" s="195"/>
      <c r="THQ49" s="195"/>
      <c r="THR49" s="195"/>
      <c r="THS49" s="195"/>
      <c r="THT49" s="195"/>
      <c r="THU49" s="195"/>
      <c r="THV49" s="195"/>
      <c r="THW49" s="195"/>
      <c r="THX49" s="195"/>
      <c r="THY49" s="195"/>
      <c r="THZ49" s="195"/>
      <c r="TIA49" s="195"/>
      <c r="TIB49" s="195"/>
      <c r="TIC49" s="195"/>
      <c r="TID49" s="195"/>
      <c r="TIE49" s="195"/>
      <c r="TIF49" s="195"/>
      <c r="TIG49" s="195"/>
      <c r="TIH49" s="195"/>
      <c r="TII49" s="195"/>
      <c r="TIJ49" s="195"/>
      <c r="TIK49" s="195"/>
      <c r="TIL49" s="195"/>
      <c r="TIM49" s="195"/>
      <c r="TIN49" s="195"/>
      <c r="TIO49" s="195"/>
      <c r="TIP49" s="195"/>
      <c r="TIQ49" s="195"/>
      <c r="TIR49" s="195"/>
      <c r="TIS49" s="195"/>
      <c r="TIT49" s="195"/>
      <c r="TIU49" s="195"/>
      <c r="TIV49" s="195"/>
      <c r="TIW49" s="195"/>
      <c r="TIX49" s="195"/>
      <c r="TIY49" s="195"/>
      <c r="TIZ49" s="195"/>
      <c r="TJA49" s="195"/>
      <c r="TJB49" s="195"/>
      <c r="TJC49" s="195"/>
      <c r="TJD49" s="195"/>
      <c r="TJE49" s="195"/>
      <c r="TJF49" s="195"/>
      <c r="TJG49" s="195"/>
      <c r="TJH49" s="195"/>
      <c r="TJI49" s="195"/>
      <c r="TJJ49" s="195"/>
      <c r="TJK49" s="195"/>
      <c r="TJL49" s="195"/>
      <c r="TJM49" s="195"/>
      <c r="TJN49" s="195"/>
      <c r="TJO49" s="195"/>
      <c r="TJP49" s="195"/>
      <c r="TJQ49" s="195"/>
      <c r="TJR49" s="195"/>
      <c r="TJS49" s="195"/>
      <c r="TJT49" s="195"/>
      <c r="TJU49" s="195"/>
      <c r="TJV49" s="195"/>
      <c r="TJW49" s="195"/>
      <c r="TJX49" s="195"/>
      <c r="TJY49" s="195"/>
      <c r="TJZ49" s="195"/>
      <c r="TKA49" s="195"/>
      <c r="TKB49" s="195"/>
      <c r="TKC49" s="195"/>
      <c r="TKD49" s="195"/>
      <c r="TKE49" s="195"/>
      <c r="TKF49" s="195"/>
      <c r="TKG49" s="195"/>
      <c r="TKH49" s="195"/>
      <c r="TKI49" s="195"/>
      <c r="TKJ49" s="195"/>
      <c r="TKK49" s="195"/>
      <c r="TKL49" s="195"/>
      <c r="TKM49" s="195"/>
      <c r="TKN49" s="195"/>
      <c r="TKO49" s="195"/>
      <c r="TKP49" s="195"/>
      <c r="TKQ49" s="195"/>
      <c r="TKR49" s="195"/>
      <c r="TKS49" s="195"/>
      <c r="TKT49" s="195"/>
      <c r="TKU49" s="195"/>
      <c r="TKV49" s="195"/>
      <c r="TKW49" s="195"/>
      <c r="TKX49" s="195"/>
      <c r="TKY49" s="195"/>
      <c r="TKZ49" s="195"/>
      <c r="TLA49" s="195"/>
      <c r="TLB49" s="195"/>
      <c r="TLC49" s="195"/>
      <c r="TLD49" s="195"/>
      <c r="TLE49" s="195"/>
      <c r="TLF49" s="195"/>
      <c r="TLG49" s="195"/>
      <c r="TLH49" s="195"/>
      <c r="TLI49" s="195"/>
      <c r="TLJ49" s="195"/>
      <c r="TLK49" s="195"/>
      <c r="TLL49" s="195"/>
      <c r="TLM49" s="195"/>
      <c r="TLN49" s="195"/>
      <c r="TLO49" s="195"/>
      <c r="TLP49" s="195"/>
      <c r="TLQ49" s="195"/>
      <c r="TLR49" s="195"/>
      <c r="TLS49" s="195"/>
      <c r="TLT49" s="195"/>
      <c r="TLU49" s="195"/>
      <c r="TLV49" s="195"/>
      <c r="TLW49" s="195"/>
      <c r="TLX49" s="195"/>
      <c r="TLY49" s="195"/>
      <c r="TLZ49" s="195"/>
      <c r="TMA49" s="195"/>
      <c r="TMB49" s="195"/>
      <c r="TMC49" s="195"/>
      <c r="TMD49" s="195"/>
      <c r="TME49" s="195"/>
      <c r="TMF49" s="195"/>
      <c r="TMG49" s="195"/>
      <c r="TMH49" s="195"/>
      <c r="TMI49" s="195"/>
      <c r="TMJ49" s="195"/>
      <c r="TMK49" s="195"/>
      <c r="TML49" s="195"/>
      <c r="TMM49" s="195"/>
      <c r="TMN49" s="195"/>
      <c r="TMO49" s="195"/>
      <c r="TMP49" s="195"/>
      <c r="TMQ49" s="195"/>
      <c r="TMR49" s="195"/>
      <c r="TMS49" s="195"/>
      <c r="TMT49" s="195"/>
      <c r="TMU49" s="195"/>
      <c r="TMV49" s="195"/>
      <c r="TMW49" s="195"/>
      <c r="TMX49" s="195"/>
      <c r="TMY49" s="195"/>
      <c r="TMZ49" s="195"/>
      <c r="TNA49" s="195"/>
      <c r="TNB49" s="195"/>
      <c r="TNC49" s="195"/>
      <c r="TND49" s="195"/>
      <c r="TNE49" s="195"/>
      <c r="TNF49" s="195"/>
      <c r="TNG49" s="195"/>
      <c r="TNH49" s="195"/>
      <c r="TNI49" s="195"/>
      <c r="TNJ49" s="195"/>
      <c r="TNK49" s="195"/>
      <c r="TNL49" s="195"/>
      <c r="TNM49" s="195"/>
      <c r="TNN49" s="195"/>
      <c r="TNO49" s="195"/>
      <c r="TNP49" s="195"/>
      <c r="TNQ49" s="195"/>
      <c r="TNR49" s="195"/>
      <c r="TNS49" s="195"/>
      <c r="TNT49" s="195"/>
      <c r="TNU49" s="195"/>
      <c r="TNV49" s="195"/>
      <c r="TNW49" s="195"/>
      <c r="TNX49" s="195"/>
      <c r="TNY49" s="195"/>
      <c r="TNZ49" s="195"/>
      <c r="TOA49" s="195"/>
      <c r="TOB49" s="195"/>
      <c r="TOC49" s="195"/>
      <c r="TOD49" s="195"/>
      <c r="TOE49" s="195"/>
      <c r="TOF49" s="195"/>
      <c r="TOG49" s="195"/>
      <c r="TOH49" s="195"/>
      <c r="TOI49" s="195"/>
      <c r="TOJ49" s="195"/>
      <c r="TOK49" s="195"/>
      <c r="TOL49" s="195"/>
      <c r="TOM49" s="195"/>
      <c r="TON49" s="195"/>
      <c r="TOO49" s="195"/>
      <c r="TOP49" s="195"/>
      <c r="TOQ49" s="195"/>
      <c r="TOR49" s="195"/>
      <c r="TOS49" s="195"/>
      <c r="TOT49" s="195"/>
      <c r="TOU49" s="195"/>
      <c r="TOV49" s="195"/>
      <c r="TOW49" s="195"/>
      <c r="TOX49" s="195"/>
      <c r="TOY49" s="195"/>
      <c r="TOZ49" s="195"/>
      <c r="TPA49" s="195"/>
      <c r="TPB49" s="195"/>
      <c r="TPC49" s="195"/>
      <c r="TPD49" s="195"/>
      <c r="TPE49" s="195"/>
      <c r="TPF49" s="195"/>
      <c r="TPG49" s="195"/>
      <c r="TPH49" s="195"/>
      <c r="TPI49" s="195"/>
      <c r="TPJ49" s="195"/>
      <c r="TPK49" s="195"/>
      <c r="TPL49" s="195"/>
      <c r="TPM49" s="195"/>
      <c r="TPN49" s="195"/>
      <c r="TPO49" s="195"/>
      <c r="TPP49" s="195"/>
      <c r="TPQ49" s="195"/>
      <c r="TPR49" s="195"/>
      <c r="TPS49" s="195"/>
      <c r="TPT49" s="195"/>
      <c r="TPU49" s="195"/>
      <c r="TPV49" s="195"/>
      <c r="TPW49" s="195"/>
      <c r="TPX49" s="195"/>
      <c r="TPY49" s="195"/>
      <c r="TPZ49" s="195"/>
      <c r="TQA49" s="195"/>
      <c r="TQB49" s="195"/>
      <c r="TQC49" s="195"/>
      <c r="TQD49" s="195"/>
      <c r="TQE49" s="195"/>
      <c r="TQF49" s="195"/>
      <c r="TQG49" s="195"/>
      <c r="TQH49" s="195"/>
      <c r="TQI49" s="195"/>
      <c r="TQJ49" s="195"/>
      <c r="TQK49" s="195"/>
      <c r="TQL49" s="195"/>
      <c r="TQM49" s="195"/>
      <c r="TQN49" s="195"/>
      <c r="TQO49" s="195"/>
      <c r="TQP49" s="195"/>
      <c r="TQQ49" s="195"/>
      <c r="TQR49" s="195"/>
      <c r="TQS49" s="195"/>
      <c r="TQT49" s="195"/>
      <c r="TQU49" s="195"/>
      <c r="TQV49" s="195"/>
      <c r="TQW49" s="195"/>
      <c r="TQX49" s="195"/>
      <c r="TQY49" s="195"/>
      <c r="TQZ49" s="195"/>
      <c r="TRA49" s="195"/>
      <c r="TRB49" s="195"/>
      <c r="TRC49" s="195"/>
      <c r="TRD49" s="195"/>
      <c r="TRE49" s="195"/>
      <c r="TRF49" s="195"/>
      <c r="TRG49" s="195"/>
      <c r="TRH49" s="195"/>
      <c r="TRI49" s="195"/>
      <c r="TRJ49" s="195"/>
      <c r="TRK49" s="195"/>
      <c r="TRL49" s="195"/>
      <c r="TRM49" s="195"/>
      <c r="TRN49" s="195"/>
      <c r="TRO49" s="195"/>
      <c r="TRP49" s="195"/>
      <c r="TRQ49" s="195"/>
      <c r="TRR49" s="195"/>
      <c r="TRS49" s="195"/>
      <c r="TRT49" s="195"/>
      <c r="TRU49" s="195"/>
      <c r="TRV49" s="195"/>
      <c r="TRW49" s="195"/>
      <c r="TRX49" s="195"/>
      <c r="TRY49" s="195"/>
      <c r="TRZ49" s="195"/>
      <c r="TSA49" s="195"/>
      <c r="TSB49" s="195"/>
      <c r="TSC49" s="195"/>
      <c r="TSD49" s="195"/>
      <c r="TSE49" s="195"/>
      <c r="TSF49" s="195"/>
      <c r="TSG49" s="195"/>
      <c r="TSH49" s="195"/>
      <c r="TSI49" s="195"/>
      <c r="TSJ49" s="195"/>
      <c r="TSK49" s="195"/>
      <c r="TSL49" s="195"/>
      <c r="TSM49" s="195"/>
      <c r="TSN49" s="195"/>
      <c r="TSO49" s="195"/>
      <c r="TSP49" s="195"/>
      <c r="TSQ49" s="195"/>
      <c r="TSR49" s="195"/>
      <c r="TSS49" s="195"/>
      <c r="TST49" s="195"/>
      <c r="TSU49" s="195"/>
      <c r="TSV49" s="195"/>
      <c r="TSW49" s="195"/>
      <c r="TSX49" s="195"/>
      <c r="TSY49" s="195"/>
      <c r="TSZ49" s="195"/>
      <c r="TTA49" s="195"/>
      <c r="TTB49" s="195"/>
      <c r="TTC49" s="195"/>
      <c r="TTD49" s="195"/>
      <c r="TTE49" s="195"/>
      <c r="TTF49" s="195"/>
      <c r="TTG49" s="195"/>
      <c r="TTH49" s="195"/>
      <c r="TTI49" s="195"/>
      <c r="TTJ49" s="195"/>
      <c r="TTK49" s="195"/>
      <c r="TTL49" s="195"/>
      <c r="TTM49" s="195"/>
      <c r="TTN49" s="195"/>
      <c r="TTO49" s="195"/>
      <c r="TTP49" s="195"/>
      <c r="TTQ49" s="195"/>
      <c r="TTR49" s="195"/>
      <c r="TTS49" s="195"/>
      <c r="TTT49" s="195"/>
      <c r="TTU49" s="195"/>
      <c r="TTV49" s="195"/>
      <c r="TTW49" s="195"/>
      <c r="TTX49" s="195"/>
      <c r="TTY49" s="195"/>
      <c r="TTZ49" s="195"/>
      <c r="TUA49" s="195"/>
      <c r="TUB49" s="195"/>
      <c r="TUC49" s="195"/>
      <c r="TUD49" s="195"/>
      <c r="TUE49" s="195"/>
      <c r="TUF49" s="195"/>
      <c r="TUG49" s="195"/>
      <c r="TUH49" s="195"/>
      <c r="TUI49" s="195"/>
      <c r="TUJ49" s="195"/>
      <c r="TUK49" s="195"/>
      <c r="TUL49" s="195"/>
      <c r="TUM49" s="195"/>
      <c r="TUN49" s="195"/>
      <c r="TUO49" s="195"/>
      <c r="TUP49" s="195"/>
      <c r="TUQ49" s="195"/>
      <c r="TUR49" s="195"/>
      <c r="TUS49" s="195"/>
      <c r="TUT49" s="195"/>
      <c r="TUU49" s="195"/>
      <c r="TUV49" s="195"/>
      <c r="TUW49" s="195"/>
      <c r="TUX49" s="195"/>
      <c r="TUY49" s="195"/>
      <c r="TUZ49" s="195"/>
      <c r="TVA49" s="195"/>
      <c r="TVB49" s="195"/>
      <c r="TVC49" s="195"/>
      <c r="TVD49" s="195"/>
      <c r="TVE49" s="195"/>
      <c r="TVF49" s="195"/>
      <c r="TVG49" s="195"/>
      <c r="TVH49" s="195"/>
      <c r="TVI49" s="195"/>
      <c r="TVJ49" s="195"/>
      <c r="TVK49" s="195"/>
      <c r="TVL49" s="195"/>
      <c r="TVM49" s="195"/>
      <c r="TVN49" s="195"/>
      <c r="TVO49" s="195"/>
      <c r="TVP49" s="195"/>
      <c r="TVQ49" s="195"/>
      <c r="TVR49" s="195"/>
      <c r="TVS49" s="195"/>
      <c r="TVT49" s="195"/>
      <c r="TVU49" s="195"/>
      <c r="TVV49" s="195"/>
      <c r="TVW49" s="195"/>
      <c r="TVX49" s="195"/>
      <c r="TVY49" s="195"/>
      <c r="TVZ49" s="195"/>
      <c r="TWA49" s="195"/>
      <c r="TWB49" s="195"/>
      <c r="TWC49" s="195"/>
      <c r="TWD49" s="195"/>
      <c r="TWE49" s="195"/>
      <c r="TWF49" s="195"/>
      <c r="TWG49" s="195"/>
      <c r="TWH49" s="195"/>
      <c r="TWI49" s="195"/>
      <c r="TWJ49" s="195"/>
      <c r="TWK49" s="195"/>
      <c r="TWL49" s="195"/>
      <c r="TWM49" s="195"/>
      <c r="TWN49" s="195"/>
      <c r="TWO49" s="195"/>
      <c r="TWP49" s="195"/>
      <c r="TWQ49" s="195"/>
      <c r="TWR49" s="195"/>
      <c r="TWS49" s="195"/>
      <c r="TWT49" s="195"/>
      <c r="TWU49" s="195"/>
      <c r="TWV49" s="195"/>
      <c r="TWW49" s="195"/>
      <c r="TWX49" s="195"/>
      <c r="TWY49" s="195"/>
      <c r="TWZ49" s="195"/>
      <c r="TXA49" s="195"/>
      <c r="TXB49" s="195"/>
      <c r="TXC49" s="195"/>
      <c r="TXD49" s="195"/>
      <c r="TXE49" s="195"/>
      <c r="TXF49" s="195"/>
      <c r="TXG49" s="195"/>
      <c r="TXH49" s="195"/>
      <c r="TXI49" s="195"/>
      <c r="TXJ49" s="195"/>
      <c r="TXK49" s="195"/>
      <c r="TXL49" s="195"/>
      <c r="TXM49" s="195"/>
      <c r="TXN49" s="195"/>
      <c r="TXO49" s="195"/>
      <c r="TXP49" s="195"/>
      <c r="TXQ49" s="195"/>
      <c r="TXR49" s="195"/>
      <c r="TXS49" s="195"/>
      <c r="TXT49" s="195"/>
      <c r="TXU49" s="195"/>
      <c r="TXV49" s="195"/>
      <c r="TXW49" s="195"/>
      <c r="TXX49" s="195"/>
      <c r="TXY49" s="195"/>
      <c r="TXZ49" s="195"/>
      <c r="TYA49" s="195"/>
      <c r="TYB49" s="195"/>
      <c r="TYC49" s="195"/>
      <c r="TYD49" s="195"/>
      <c r="TYE49" s="195"/>
      <c r="TYF49" s="195"/>
      <c r="TYG49" s="195"/>
      <c r="TYH49" s="195"/>
      <c r="TYI49" s="195"/>
      <c r="TYJ49" s="195"/>
      <c r="TYK49" s="195"/>
      <c r="TYL49" s="195"/>
      <c r="TYM49" s="195"/>
      <c r="TYN49" s="195"/>
      <c r="TYO49" s="195"/>
      <c r="TYP49" s="195"/>
      <c r="TYQ49" s="195"/>
      <c r="TYR49" s="195"/>
      <c r="TYS49" s="195"/>
      <c r="TYT49" s="195"/>
      <c r="TYU49" s="195"/>
      <c r="TYV49" s="195"/>
      <c r="TYW49" s="195"/>
      <c r="TYX49" s="195"/>
      <c r="TYY49" s="195"/>
      <c r="TYZ49" s="195"/>
      <c r="TZA49" s="195"/>
      <c r="TZB49" s="195"/>
      <c r="TZC49" s="195"/>
      <c r="TZD49" s="195"/>
      <c r="TZE49" s="195"/>
      <c r="TZF49" s="195"/>
      <c r="TZG49" s="195"/>
      <c r="TZH49" s="195"/>
      <c r="TZI49" s="195"/>
      <c r="TZJ49" s="195"/>
      <c r="TZK49" s="195"/>
      <c r="TZL49" s="195"/>
      <c r="TZM49" s="195"/>
      <c r="TZN49" s="195"/>
      <c r="TZO49" s="195"/>
      <c r="TZP49" s="195"/>
      <c r="TZQ49" s="195"/>
      <c r="TZR49" s="195"/>
      <c r="TZS49" s="195"/>
      <c r="TZT49" s="195"/>
      <c r="TZU49" s="195"/>
      <c r="TZV49" s="195"/>
      <c r="TZW49" s="195"/>
      <c r="TZX49" s="195"/>
      <c r="TZY49" s="195"/>
      <c r="TZZ49" s="195"/>
      <c r="UAA49" s="195"/>
      <c r="UAB49" s="195"/>
      <c r="UAC49" s="195"/>
      <c r="UAD49" s="195"/>
      <c r="UAE49" s="195"/>
      <c r="UAF49" s="195"/>
      <c r="UAG49" s="195"/>
      <c r="UAH49" s="195"/>
      <c r="UAI49" s="195"/>
      <c r="UAJ49" s="195"/>
      <c r="UAK49" s="195"/>
      <c r="UAL49" s="195"/>
      <c r="UAM49" s="195"/>
      <c r="UAN49" s="195"/>
      <c r="UAO49" s="195"/>
      <c r="UAP49" s="195"/>
      <c r="UAQ49" s="195"/>
      <c r="UAR49" s="195"/>
      <c r="UAS49" s="195"/>
      <c r="UAT49" s="195"/>
      <c r="UAU49" s="195"/>
      <c r="UAV49" s="195"/>
      <c r="UAW49" s="195"/>
      <c r="UAX49" s="195"/>
      <c r="UAY49" s="195"/>
      <c r="UAZ49" s="195"/>
      <c r="UBA49" s="195"/>
      <c r="UBB49" s="195"/>
      <c r="UBC49" s="195"/>
      <c r="UBD49" s="195"/>
      <c r="UBE49" s="195"/>
      <c r="UBF49" s="195"/>
      <c r="UBG49" s="195"/>
      <c r="UBH49" s="195"/>
      <c r="UBI49" s="195"/>
      <c r="UBJ49" s="195"/>
      <c r="UBK49" s="195"/>
      <c r="UBL49" s="195"/>
      <c r="UBM49" s="195"/>
      <c r="UBN49" s="195"/>
      <c r="UBO49" s="195"/>
      <c r="UBP49" s="195"/>
      <c r="UBQ49" s="195"/>
      <c r="UBR49" s="195"/>
      <c r="UBS49" s="195"/>
      <c r="UBT49" s="195"/>
      <c r="UBU49" s="195"/>
      <c r="UBV49" s="195"/>
      <c r="UBW49" s="195"/>
      <c r="UBX49" s="195"/>
      <c r="UBY49" s="195"/>
      <c r="UBZ49" s="195"/>
      <c r="UCA49" s="195"/>
      <c r="UCB49" s="195"/>
      <c r="UCC49" s="195"/>
      <c r="UCD49" s="195"/>
      <c r="UCE49" s="195"/>
      <c r="UCF49" s="195"/>
      <c r="UCG49" s="195"/>
      <c r="UCH49" s="195"/>
      <c r="UCI49" s="195"/>
      <c r="UCJ49" s="195"/>
      <c r="UCK49" s="195"/>
      <c r="UCL49" s="195"/>
      <c r="UCM49" s="195"/>
      <c r="UCN49" s="195"/>
      <c r="UCO49" s="195"/>
      <c r="UCP49" s="195"/>
      <c r="UCQ49" s="195"/>
      <c r="UCR49" s="195"/>
      <c r="UCS49" s="195"/>
      <c r="UCT49" s="195"/>
      <c r="UCU49" s="195"/>
      <c r="UCV49" s="195"/>
      <c r="UCW49" s="195"/>
      <c r="UCX49" s="195"/>
      <c r="UCY49" s="195"/>
      <c r="UCZ49" s="195"/>
      <c r="UDA49" s="195"/>
      <c r="UDB49" s="195"/>
      <c r="UDC49" s="195"/>
      <c r="UDD49" s="195"/>
      <c r="UDE49" s="195"/>
      <c r="UDF49" s="195"/>
      <c r="UDG49" s="195"/>
      <c r="UDH49" s="195"/>
      <c r="UDI49" s="195"/>
      <c r="UDJ49" s="195"/>
      <c r="UDK49" s="195"/>
      <c r="UDL49" s="195"/>
      <c r="UDM49" s="195"/>
      <c r="UDN49" s="195"/>
      <c r="UDO49" s="195"/>
      <c r="UDP49" s="195"/>
      <c r="UDQ49" s="195"/>
      <c r="UDR49" s="195"/>
      <c r="UDS49" s="195"/>
      <c r="UDT49" s="195"/>
      <c r="UDU49" s="195"/>
      <c r="UDV49" s="195"/>
      <c r="UDW49" s="195"/>
      <c r="UDX49" s="195"/>
      <c r="UDY49" s="195"/>
      <c r="UDZ49" s="195"/>
      <c r="UEA49" s="195"/>
      <c r="UEB49" s="195"/>
      <c r="UEC49" s="195"/>
      <c r="UED49" s="195"/>
      <c r="UEE49" s="195"/>
      <c r="UEF49" s="195"/>
      <c r="UEG49" s="195"/>
      <c r="UEH49" s="195"/>
      <c r="UEI49" s="195"/>
      <c r="UEJ49" s="195"/>
      <c r="UEK49" s="195"/>
      <c r="UEL49" s="195"/>
      <c r="UEM49" s="195"/>
      <c r="UEN49" s="195"/>
      <c r="UEO49" s="195"/>
      <c r="UEP49" s="195"/>
      <c r="UEQ49" s="195"/>
      <c r="UER49" s="195"/>
      <c r="UES49" s="195"/>
      <c r="UET49" s="195"/>
      <c r="UEU49" s="195"/>
      <c r="UEV49" s="195"/>
      <c r="UEW49" s="195"/>
      <c r="UEX49" s="195"/>
      <c r="UEY49" s="195"/>
      <c r="UEZ49" s="195"/>
      <c r="UFA49" s="195"/>
      <c r="UFB49" s="195"/>
      <c r="UFC49" s="195"/>
      <c r="UFD49" s="195"/>
      <c r="UFE49" s="195"/>
      <c r="UFF49" s="195"/>
      <c r="UFG49" s="195"/>
      <c r="UFH49" s="195"/>
      <c r="UFI49" s="195"/>
      <c r="UFJ49" s="195"/>
      <c r="UFK49" s="195"/>
      <c r="UFL49" s="195"/>
      <c r="UFM49" s="195"/>
      <c r="UFN49" s="195"/>
      <c r="UFO49" s="195"/>
      <c r="UFP49" s="195"/>
      <c r="UFQ49" s="195"/>
      <c r="UFR49" s="195"/>
      <c r="UFS49" s="195"/>
      <c r="UFT49" s="195"/>
      <c r="UFU49" s="195"/>
      <c r="UFV49" s="195"/>
      <c r="UFW49" s="195"/>
      <c r="UFX49" s="195"/>
      <c r="UFY49" s="195"/>
      <c r="UFZ49" s="195"/>
      <c r="UGA49" s="195"/>
      <c r="UGB49" s="195"/>
      <c r="UGC49" s="195"/>
      <c r="UGD49" s="195"/>
      <c r="UGE49" s="195"/>
      <c r="UGF49" s="195"/>
      <c r="UGG49" s="195"/>
      <c r="UGH49" s="195"/>
      <c r="UGI49" s="195"/>
      <c r="UGJ49" s="195"/>
      <c r="UGK49" s="195"/>
      <c r="UGL49" s="195"/>
      <c r="UGM49" s="195"/>
      <c r="UGN49" s="195"/>
      <c r="UGO49" s="195"/>
      <c r="UGP49" s="195"/>
      <c r="UGQ49" s="195"/>
      <c r="UGR49" s="195"/>
      <c r="UGS49" s="195"/>
      <c r="UGT49" s="195"/>
      <c r="UGU49" s="195"/>
      <c r="UGV49" s="195"/>
      <c r="UGW49" s="195"/>
      <c r="UGX49" s="195"/>
      <c r="UGY49" s="195"/>
      <c r="UGZ49" s="195"/>
      <c r="UHA49" s="195"/>
      <c r="UHB49" s="195"/>
      <c r="UHC49" s="195"/>
      <c r="UHD49" s="195"/>
      <c r="UHE49" s="195"/>
      <c r="UHF49" s="195"/>
      <c r="UHG49" s="195"/>
      <c r="UHH49" s="195"/>
      <c r="UHI49" s="195"/>
      <c r="UHJ49" s="195"/>
      <c r="UHK49" s="195"/>
      <c r="UHL49" s="195"/>
      <c r="UHM49" s="195"/>
      <c r="UHN49" s="195"/>
      <c r="UHO49" s="195"/>
      <c r="UHP49" s="195"/>
      <c r="UHQ49" s="195"/>
      <c r="UHR49" s="195"/>
      <c r="UHS49" s="195"/>
      <c r="UHT49" s="195"/>
      <c r="UHU49" s="195"/>
      <c r="UHV49" s="195"/>
      <c r="UHW49" s="195"/>
      <c r="UHX49" s="195"/>
      <c r="UHY49" s="195"/>
      <c r="UHZ49" s="195"/>
      <c r="UIA49" s="195"/>
      <c r="UIB49" s="195"/>
      <c r="UIC49" s="195"/>
      <c r="UID49" s="195"/>
      <c r="UIE49" s="195"/>
      <c r="UIF49" s="195"/>
      <c r="UIG49" s="195"/>
      <c r="UIH49" s="195"/>
      <c r="UII49" s="195"/>
      <c r="UIJ49" s="195"/>
      <c r="UIK49" s="195"/>
      <c r="UIL49" s="195"/>
      <c r="UIM49" s="195"/>
      <c r="UIN49" s="195"/>
      <c r="UIO49" s="195"/>
      <c r="UIP49" s="195"/>
      <c r="UIQ49" s="195"/>
      <c r="UIR49" s="195"/>
      <c r="UIS49" s="195"/>
      <c r="UIT49" s="195"/>
      <c r="UIU49" s="195"/>
      <c r="UIV49" s="195"/>
      <c r="UIW49" s="195"/>
      <c r="UIX49" s="195"/>
      <c r="UIY49" s="195"/>
      <c r="UIZ49" s="195"/>
      <c r="UJA49" s="195"/>
      <c r="UJB49" s="195"/>
      <c r="UJC49" s="195"/>
      <c r="UJD49" s="195"/>
      <c r="UJE49" s="195"/>
      <c r="UJF49" s="195"/>
      <c r="UJG49" s="195"/>
      <c r="UJH49" s="195"/>
      <c r="UJI49" s="195"/>
      <c r="UJJ49" s="195"/>
      <c r="UJK49" s="195"/>
      <c r="UJL49" s="195"/>
      <c r="UJM49" s="195"/>
      <c r="UJN49" s="195"/>
      <c r="UJO49" s="195"/>
      <c r="UJP49" s="195"/>
      <c r="UJQ49" s="195"/>
      <c r="UJR49" s="195"/>
      <c r="UJS49" s="195"/>
      <c r="UJT49" s="195"/>
      <c r="UJU49" s="195"/>
      <c r="UJV49" s="195"/>
      <c r="UJW49" s="195"/>
      <c r="UJX49" s="195"/>
      <c r="UJY49" s="195"/>
      <c r="UJZ49" s="195"/>
      <c r="UKA49" s="195"/>
      <c r="UKB49" s="195"/>
      <c r="UKC49" s="195"/>
      <c r="UKD49" s="195"/>
      <c r="UKE49" s="195"/>
      <c r="UKF49" s="195"/>
      <c r="UKG49" s="195"/>
      <c r="UKH49" s="195"/>
      <c r="UKI49" s="195"/>
      <c r="UKJ49" s="195"/>
      <c r="UKK49" s="195"/>
      <c r="UKL49" s="195"/>
      <c r="UKM49" s="195"/>
      <c r="UKN49" s="195"/>
      <c r="UKO49" s="195"/>
      <c r="UKP49" s="195"/>
      <c r="UKQ49" s="195"/>
      <c r="UKR49" s="195"/>
      <c r="UKS49" s="195"/>
      <c r="UKT49" s="195"/>
      <c r="UKU49" s="195"/>
      <c r="UKV49" s="195"/>
      <c r="UKW49" s="195"/>
      <c r="UKX49" s="195"/>
      <c r="UKY49" s="195"/>
      <c r="UKZ49" s="195"/>
      <c r="ULA49" s="195"/>
      <c r="ULB49" s="195"/>
      <c r="ULC49" s="195"/>
      <c r="ULD49" s="195"/>
      <c r="ULE49" s="195"/>
      <c r="ULF49" s="195"/>
      <c r="ULG49" s="195"/>
      <c r="ULH49" s="195"/>
      <c r="ULI49" s="195"/>
      <c r="ULJ49" s="195"/>
      <c r="ULK49" s="195"/>
      <c r="ULL49" s="195"/>
      <c r="ULM49" s="195"/>
      <c r="ULN49" s="195"/>
      <c r="ULO49" s="195"/>
      <c r="ULP49" s="195"/>
      <c r="ULQ49" s="195"/>
      <c r="ULR49" s="195"/>
      <c r="ULS49" s="195"/>
      <c r="ULT49" s="195"/>
      <c r="ULU49" s="195"/>
      <c r="ULV49" s="195"/>
      <c r="ULW49" s="195"/>
      <c r="ULX49" s="195"/>
      <c r="ULY49" s="195"/>
      <c r="ULZ49" s="195"/>
      <c r="UMA49" s="195"/>
      <c r="UMB49" s="195"/>
      <c r="UMC49" s="195"/>
      <c r="UMD49" s="195"/>
      <c r="UME49" s="195"/>
      <c r="UMF49" s="195"/>
      <c r="UMG49" s="195"/>
      <c r="UMH49" s="195"/>
      <c r="UMI49" s="195"/>
      <c r="UMJ49" s="195"/>
      <c r="UMK49" s="195"/>
      <c r="UML49" s="195"/>
      <c r="UMM49" s="195"/>
      <c r="UMN49" s="195"/>
      <c r="UMO49" s="195"/>
      <c r="UMP49" s="195"/>
      <c r="UMQ49" s="195"/>
      <c r="UMR49" s="195"/>
      <c r="UMS49" s="195"/>
      <c r="UMT49" s="195"/>
      <c r="UMU49" s="195"/>
      <c r="UMV49" s="195"/>
      <c r="UMW49" s="195"/>
      <c r="UMX49" s="195"/>
      <c r="UMY49" s="195"/>
      <c r="UMZ49" s="195"/>
      <c r="UNA49" s="195"/>
      <c r="UNB49" s="195"/>
      <c r="UNC49" s="195"/>
      <c r="UND49" s="195"/>
      <c r="UNE49" s="195"/>
      <c r="UNF49" s="195"/>
      <c r="UNG49" s="195"/>
      <c r="UNH49" s="195"/>
      <c r="UNI49" s="195"/>
      <c r="UNJ49" s="195"/>
      <c r="UNK49" s="195"/>
      <c r="UNL49" s="195"/>
      <c r="UNM49" s="195"/>
      <c r="UNN49" s="195"/>
      <c r="UNO49" s="195"/>
      <c r="UNP49" s="195"/>
      <c r="UNQ49" s="195"/>
      <c r="UNR49" s="195"/>
      <c r="UNS49" s="195"/>
      <c r="UNT49" s="195"/>
      <c r="UNU49" s="195"/>
      <c r="UNV49" s="195"/>
      <c r="UNW49" s="195"/>
      <c r="UNX49" s="195"/>
      <c r="UNY49" s="195"/>
      <c r="UNZ49" s="195"/>
      <c r="UOA49" s="195"/>
      <c r="UOB49" s="195"/>
      <c r="UOC49" s="195"/>
      <c r="UOD49" s="195"/>
      <c r="UOE49" s="195"/>
      <c r="UOF49" s="195"/>
      <c r="UOG49" s="195"/>
      <c r="UOH49" s="195"/>
      <c r="UOI49" s="195"/>
      <c r="UOJ49" s="195"/>
      <c r="UOK49" s="195"/>
      <c r="UOL49" s="195"/>
      <c r="UOM49" s="195"/>
      <c r="UON49" s="195"/>
      <c r="UOO49" s="195"/>
      <c r="UOP49" s="195"/>
      <c r="UOQ49" s="195"/>
      <c r="UOR49" s="195"/>
      <c r="UOS49" s="195"/>
      <c r="UOT49" s="195"/>
      <c r="UOU49" s="195"/>
      <c r="UOV49" s="195"/>
      <c r="UOW49" s="195"/>
      <c r="UOX49" s="195"/>
      <c r="UOY49" s="195"/>
      <c r="UOZ49" s="195"/>
      <c r="UPA49" s="195"/>
      <c r="UPB49" s="195"/>
      <c r="UPC49" s="195"/>
      <c r="UPD49" s="195"/>
      <c r="UPE49" s="195"/>
      <c r="UPF49" s="195"/>
      <c r="UPG49" s="195"/>
      <c r="UPH49" s="195"/>
      <c r="UPI49" s="195"/>
      <c r="UPJ49" s="195"/>
      <c r="UPK49" s="195"/>
      <c r="UPL49" s="195"/>
      <c r="UPM49" s="195"/>
      <c r="UPN49" s="195"/>
      <c r="UPO49" s="195"/>
      <c r="UPP49" s="195"/>
      <c r="UPQ49" s="195"/>
      <c r="UPR49" s="195"/>
      <c r="UPS49" s="195"/>
      <c r="UPT49" s="195"/>
      <c r="UPU49" s="195"/>
      <c r="UPV49" s="195"/>
      <c r="UPW49" s="195"/>
      <c r="UPX49" s="195"/>
      <c r="UPY49" s="195"/>
      <c r="UPZ49" s="195"/>
      <c r="UQA49" s="195"/>
      <c r="UQB49" s="195"/>
      <c r="UQC49" s="195"/>
      <c r="UQD49" s="195"/>
      <c r="UQE49" s="195"/>
      <c r="UQF49" s="195"/>
      <c r="UQG49" s="195"/>
      <c r="UQH49" s="195"/>
      <c r="UQI49" s="195"/>
      <c r="UQJ49" s="195"/>
      <c r="UQK49" s="195"/>
      <c r="UQL49" s="195"/>
      <c r="UQM49" s="195"/>
      <c r="UQN49" s="195"/>
      <c r="UQO49" s="195"/>
      <c r="UQP49" s="195"/>
      <c r="UQQ49" s="195"/>
      <c r="UQR49" s="195"/>
      <c r="UQS49" s="195"/>
      <c r="UQT49" s="195"/>
      <c r="UQU49" s="195"/>
      <c r="UQV49" s="195"/>
      <c r="UQW49" s="195"/>
      <c r="UQX49" s="195"/>
      <c r="UQY49" s="195"/>
      <c r="UQZ49" s="195"/>
      <c r="URA49" s="195"/>
      <c r="URB49" s="195"/>
      <c r="URC49" s="195"/>
      <c r="URD49" s="195"/>
      <c r="URE49" s="195"/>
      <c r="URF49" s="195"/>
      <c r="URG49" s="195"/>
      <c r="URH49" s="195"/>
      <c r="URI49" s="195"/>
      <c r="URJ49" s="195"/>
      <c r="URK49" s="195"/>
      <c r="URL49" s="195"/>
      <c r="URM49" s="195"/>
      <c r="URN49" s="195"/>
      <c r="URO49" s="195"/>
      <c r="URP49" s="195"/>
      <c r="URQ49" s="195"/>
      <c r="URR49" s="195"/>
      <c r="URS49" s="195"/>
      <c r="URT49" s="195"/>
      <c r="URU49" s="195"/>
      <c r="URV49" s="195"/>
      <c r="URW49" s="195"/>
      <c r="URX49" s="195"/>
      <c r="URY49" s="195"/>
      <c r="URZ49" s="195"/>
      <c r="USA49" s="195"/>
      <c r="USB49" s="195"/>
      <c r="USC49" s="195"/>
      <c r="USD49" s="195"/>
      <c r="USE49" s="195"/>
      <c r="USF49" s="195"/>
      <c r="USG49" s="195"/>
      <c r="USH49" s="195"/>
      <c r="USI49" s="195"/>
      <c r="USJ49" s="195"/>
      <c r="USK49" s="195"/>
      <c r="USL49" s="195"/>
      <c r="USM49" s="195"/>
      <c r="USN49" s="195"/>
      <c r="USO49" s="195"/>
      <c r="USP49" s="195"/>
      <c r="USQ49" s="195"/>
      <c r="USR49" s="195"/>
      <c r="USS49" s="195"/>
      <c r="UST49" s="195"/>
      <c r="USU49" s="195"/>
      <c r="USV49" s="195"/>
      <c r="USW49" s="195"/>
      <c r="USX49" s="195"/>
      <c r="USY49" s="195"/>
      <c r="USZ49" s="195"/>
      <c r="UTA49" s="195"/>
      <c r="UTB49" s="195"/>
      <c r="UTC49" s="195"/>
      <c r="UTD49" s="195"/>
      <c r="UTE49" s="195"/>
      <c r="UTF49" s="195"/>
      <c r="UTG49" s="195"/>
      <c r="UTH49" s="195"/>
      <c r="UTI49" s="195"/>
      <c r="UTJ49" s="195"/>
      <c r="UTK49" s="195"/>
      <c r="UTL49" s="195"/>
      <c r="UTM49" s="195"/>
      <c r="UTN49" s="195"/>
      <c r="UTO49" s="195"/>
      <c r="UTP49" s="195"/>
      <c r="UTQ49" s="195"/>
      <c r="UTR49" s="195"/>
      <c r="UTS49" s="195"/>
      <c r="UTT49" s="195"/>
      <c r="UTU49" s="195"/>
      <c r="UTV49" s="195"/>
      <c r="UTW49" s="195"/>
      <c r="UTX49" s="195"/>
      <c r="UTY49" s="195"/>
      <c r="UTZ49" s="195"/>
      <c r="UUA49" s="195"/>
      <c r="UUB49" s="195"/>
      <c r="UUC49" s="195"/>
      <c r="UUD49" s="195"/>
      <c r="UUE49" s="195"/>
      <c r="UUF49" s="195"/>
      <c r="UUG49" s="195"/>
      <c r="UUH49" s="195"/>
      <c r="UUI49" s="195"/>
      <c r="UUJ49" s="195"/>
      <c r="UUK49" s="195"/>
      <c r="UUL49" s="195"/>
      <c r="UUM49" s="195"/>
      <c r="UUN49" s="195"/>
      <c r="UUO49" s="195"/>
      <c r="UUP49" s="195"/>
      <c r="UUQ49" s="195"/>
      <c r="UUR49" s="195"/>
      <c r="UUS49" s="195"/>
      <c r="UUT49" s="195"/>
      <c r="UUU49" s="195"/>
      <c r="UUV49" s="195"/>
      <c r="UUW49" s="195"/>
      <c r="UUX49" s="195"/>
      <c r="UUY49" s="195"/>
      <c r="UUZ49" s="195"/>
      <c r="UVA49" s="195"/>
      <c r="UVB49" s="195"/>
      <c r="UVC49" s="195"/>
      <c r="UVD49" s="195"/>
      <c r="UVE49" s="195"/>
      <c r="UVF49" s="195"/>
      <c r="UVG49" s="195"/>
      <c r="UVH49" s="195"/>
      <c r="UVI49" s="195"/>
      <c r="UVJ49" s="195"/>
      <c r="UVK49" s="195"/>
      <c r="UVL49" s="195"/>
      <c r="UVM49" s="195"/>
      <c r="UVN49" s="195"/>
      <c r="UVO49" s="195"/>
      <c r="UVP49" s="195"/>
      <c r="UVQ49" s="195"/>
      <c r="UVR49" s="195"/>
      <c r="UVS49" s="195"/>
      <c r="UVT49" s="195"/>
      <c r="UVU49" s="195"/>
      <c r="UVV49" s="195"/>
      <c r="UVW49" s="195"/>
      <c r="UVX49" s="195"/>
      <c r="UVY49" s="195"/>
      <c r="UVZ49" s="195"/>
      <c r="UWA49" s="195"/>
      <c r="UWB49" s="195"/>
      <c r="UWC49" s="195"/>
      <c r="UWD49" s="195"/>
      <c r="UWE49" s="195"/>
      <c r="UWF49" s="195"/>
      <c r="UWG49" s="195"/>
      <c r="UWH49" s="195"/>
      <c r="UWI49" s="195"/>
      <c r="UWJ49" s="195"/>
      <c r="UWK49" s="195"/>
      <c r="UWL49" s="195"/>
      <c r="UWM49" s="195"/>
      <c r="UWN49" s="195"/>
      <c r="UWO49" s="195"/>
      <c r="UWP49" s="195"/>
      <c r="UWQ49" s="195"/>
      <c r="UWR49" s="195"/>
      <c r="UWS49" s="195"/>
      <c r="UWT49" s="195"/>
      <c r="UWU49" s="195"/>
      <c r="UWV49" s="195"/>
      <c r="UWW49" s="195"/>
      <c r="UWX49" s="195"/>
      <c r="UWY49" s="195"/>
      <c r="UWZ49" s="195"/>
      <c r="UXA49" s="195"/>
      <c r="UXB49" s="195"/>
      <c r="UXC49" s="195"/>
      <c r="UXD49" s="195"/>
      <c r="UXE49" s="195"/>
      <c r="UXF49" s="195"/>
      <c r="UXG49" s="195"/>
      <c r="UXH49" s="195"/>
      <c r="UXI49" s="195"/>
      <c r="UXJ49" s="195"/>
      <c r="UXK49" s="195"/>
      <c r="UXL49" s="195"/>
      <c r="UXM49" s="195"/>
      <c r="UXN49" s="195"/>
      <c r="UXO49" s="195"/>
      <c r="UXP49" s="195"/>
      <c r="UXQ49" s="195"/>
      <c r="UXR49" s="195"/>
      <c r="UXS49" s="195"/>
      <c r="UXT49" s="195"/>
      <c r="UXU49" s="195"/>
      <c r="UXV49" s="195"/>
      <c r="UXW49" s="195"/>
      <c r="UXX49" s="195"/>
      <c r="UXY49" s="195"/>
      <c r="UXZ49" s="195"/>
      <c r="UYA49" s="195"/>
      <c r="UYB49" s="195"/>
      <c r="UYC49" s="195"/>
      <c r="UYD49" s="195"/>
      <c r="UYE49" s="195"/>
      <c r="UYF49" s="195"/>
      <c r="UYG49" s="195"/>
      <c r="UYH49" s="195"/>
      <c r="UYI49" s="195"/>
      <c r="UYJ49" s="195"/>
      <c r="UYK49" s="195"/>
      <c r="UYL49" s="195"/>
      <c r="UYM49" s="195"/>
      <c r="UYN49" s="195"/>
      <c r="UYO49" s="195"/>
      <c r="UYP49" s="195"/>
      <c r="UYQ49" s="195"/>
      <c r="UYR49" s="195"/>
      <c r="UYS49" s="195"/>
      <c r="UYT49" s="195"/>
      <c r="UYU49" s="195"/>
      <c r="UYV49" s="195"/>
      <c r="UYW49" s="195"/>
      <c r="UYX49" s="195"/>
      <c r="UYY49" s="195"/>
      <c r="UYZ49" s="195"/>
      <c r="UZA49" s="195"/>
      <c r="UZB49" s="195"/>
      <c r="UZC49" s="195"/>
      <c r="UZD49" s="195"/>
      <c r="UZE49" s="195"/>
      <c r="UZF49" s="195"/>
      <c r="UZG49" s="195"/>
      <c r="UZH49" s="195"/>
      <c r="UZI49" s="195"/>
      <c r="UZJ49" s="195"/>
      <c r="UZK49" s="195"/>
      <c r="UZL49" s="195"/>
      <c r="UZM49" s="195"/>
      <c r="UZN49" s="195"/>
      <c r="UZO49" s="195"/>
      <c r="UZP49" s="195"/>
      <c r="UZQ49" s="195"/>
      <c r="UZR49" s="195"/>
      <c r="UZS49" s="195"/>
      <c r="UZT49" s="195"/>
      <c r="UZU49" s="195"/>
      <c r="UZV49" s="195"/>
      <c r="UZW49" s="195"/>
      <c r="UZX49" s="195"/>
      <c r="UZY49" s="195"/>
      <c r="UZZ49" s="195"/>
      <c r="VAA49" s="195"/>
      <c r="VAB49" s="195"/>
      <c r="VAC49" s="195"/>
      <c r="VAD49" s="195"/>
      <c r="VAE49" s="195"/>
      <c r="VAF49" s="195"/>
      <c r="VAG49" s="195"/>
      <c r="VAH49" s="195"/>
      <c r="VAI49" s="195"/>
      <c r="VAJ49" s="195"/>
      <c r="VAK49" s="195"/>
      <c r="VAL49" s="195"/>
      <c r="VAM49" s="195"/>
      <c r="VAN49" s="195"/>
      <c r="VAO49" s="195"/>
      <c r="VAP49" s="195"/>
      <c r="VAQ49" s="195"/>
      <c r="VAR49" s="195"/>
      <c r="VAS49" s="195"/>
      <c r="VAT49" s="195"/>
      <c r="VAU49" s="195"/>
      <c r="VAV49" s="195"/>
      <c r="VAW49" s="195"/>
      <c r="VAX49" s="195"/>
      <c r="VAY49" s="195"/>
      <c r="VAZ49" s="195"/>
      <c r="VBA49" s="195"/>
      <c r="VBB49" s="195"/>
      <c r="VBC49" s="195"/>
      <c r="VBD49" s="195"/>
      <c r="VBE49" s="195"/>
      <c r="VBF49" s="195"/>
      <c r="VBG49" s="195"/>
      <c r="VBH49" s="195"/>
      <c r="VBI49" s="195"/>
      <c r="VBJ49" s="195"/>
      <c r="VBK49" s="195"/>
      <c r="VBL49" s="195"/>
      <c r="VBM49" s="195"/>
      <c r="VBN49" s="195"/>
      <c r="VBO49" s="195"/>
      <c r="VBP49" s="195"/>
      <c r="VBQ49" s="195"/>
      <c r="VBR49" s="195"/>
      <c r="VBS49" s="195"/>
      <c r="VBT49" s="195"/>
      <c r="VBU49" s="195"/>
      <c r="VBV49" s="195"/>
      <c r="VBW49" s="195"/>
      <c r="VBX49" s="195"/>
      <c r="VBY49" s="195"/>
      <c r="VBZ49" s="195"/>
      <c r="VCA49" s="195"/>
      <c r="VCB49" s="195"/>
      <c r="VCC49" s="195"/>
      <c r="VCD49" s="195"/>
      <c r="VCE49" s="195"/>
      <c r="VCF49" s="195"/>
      <c r="VCG49" s="195"/>
      <c r="VCH49" s="195"/>
      <c r="VCI49" s="195"/>
      <c r="VCJ49" s="195"/>
      <c r="VCK49" s="195"/>
      <c r="VCL49" s="195"/>
      <c r="VCM49" s="195"/>
      <c r="VCN49" s="195"/>
      <c r="VCO49" s="195"/>
      <c r="VCP49" s="195"/>
      <c r="VCQ49" s="195"/>
      <c r="VCR49" s="195"/>
      <c r="VCS49" s="195"/>
      <c r="VCT49" s="195"/>
      <c r="VCU49" s="195"/>
      <c r="VCV49" s="195"/>
      <c r="VCW49" s="195"/>
      <c r="VCX49" s="195"/>
      <c r="VCY49" s="195"/>
      <c r="VCZ49" s="195"/>
      <c r="VDA49" s="195"/>
      <c r="VDB49" s="195"/>
      <c r="VDC49" s="195"/>
      <c r="VDD49" s="195"/>
      <c r="VDE49" s="195"/>
      <c r="VDF49" s="195"/>
      <c r="VDG49" s="195"/>
      <c r="VDH49" s="195"/>
      <c r="VDI49" s="195"/>
      <c r="VDJ49" s="195"/>
      <c r="VDK49" s="195"/>
      <c r="VDL49" s="195"/>
      <c r="VDM49" s="195"/>
      <c r="VDN49" s="195"/>
      <c r="VDO49" s="195"/>
      <c r="VDP49" s="195"/>
      <c r="VDQ49" s="195"/>
      <c r="VDR49" s="195"/>
      <c r="VDS49" s="195"/>
      <c r="VDT49" s="195"/>
      <c r="VDU49" s="195"/>
      <c r="VDV49" s="195"/>
      <c r="VDW49" s="195"/>
      <c r="VDX49" s="195"/>
      <c r="VDY49" s="195"/>
      <c r="VDZ49" s="195"/>
      <c r="VEA49" s="195"/>
      <c r="VEB49" s="195"/>
      <c r="VEC49" s="195"/>
      <c r="VED49" s="195"/>
      <c r="VEE49" s="195"/>
      <c r="VEF49" s="195"/>
      <c r="VEG49" s="195"/>
      <c r="VEH49" s="195"/>
      <c r="VEI49" s="195"/>
      <c r="VEJ49" s="195"/>
      <c r="VEK49" s="195"/>
      <c r="VEL49" s="195"/>
      <c r="VEM49" s="195"/>
      <c r="VEN49" s="195"/>
      <c r="VEO49" s="195"/>
      <c r="VEP49" s="195"/>
      <c r="VEQ49" s="195"/>
      <c r="VER49" s="195"/>
      <c r="VES49" s="195"/>
      <c r="VET49" s="195"/>
      <c r="VEU49" s="195"/>
      <c r="VEV49" s="195"/>
      <c r="VEW49" s="195"/>
      <c r="VEX49" s="195"/>
      <c r="VEY49" s="195"/>
      <c r="VEZ49" s="195"/>
      <c r="VFA49" s="195"/>
      <c r="VFB49" s="195"/>
      <c r="VFC49" s="195"/>
      <c r="VFD49" s="195"/>
      <c r="VFE49" s="195"/>
      <c r="VFF49" s="195"/>
      <c r="VFG49" s="195"/>
      <c r="VFH49" s="195"/>
      <c r="VFI49" s="195"/>
      <c r="VFJ49" s="195"/>
      <c r="VFK49" s="195"/>
      <c r="VFL49" s="195"/>
      <c r="VFM49" s="195"/>
      <c r="VFN49" s="195"/>
      <c r="VFO49" s="195"/>
      <c r="VFP49" s="195"/>
      <c r="VFQ49" s="195"/>
      <c r="VFR49" s="195"/>
      <c r="VFS49" s="195"/>
      <c r="VFT49" s="195"/>
      <c r="VFU49" s="195"/>
      <c r="VFV49" s="195"/>
      <c r="VFW49" s="195"/>
      <c r="VFX49" s="195"/>
      <c r="VFY49" s="195"/>
      <c r="VFZ49" s="195"/>
      <c r="VGA49" s="195"/>
      <c r="VGB49" s="195"/>
      <c r="VGC49" s="195"/>
      <c r="VGD49" s="195"/>
      <c r="VGE49" s="195"/>
      <c r="VGF49" s="195"/>
      <c r="VGG49" s="195"/>
      <c r="VGH49" s="195"/>
      <c r="VGI49" s="195"/>
      <c r="VGJ49" s="195"/>
      <c r="VGK49" s="195"/>
      <c r="VGL49" s="195"/>
      <c r="VGM49" s="195"/>
      <c r="VGN49" s="195"/>
      <c r="VGO49" s="195"/>
      <c r="VGP49" s="195"/>
      <c r="VGQ49" s="195"/>
      <c r="VGR49" s="195"/>
      <c r="VGS49" s="195"/>
      <c r="VGT49" s="195"/>
      <c r="VGU49" s="195"/>
      <c r="VGV49" s="195"/>
      <c r="VGW49" s="195"/>
      <c r="VGX49" s="195"/>
      <c r="VGY49" s="195"/>
      <c r="VGZ49" s="195"/>
      <c r="VHA49" s="195"/>
      <c r="VHB49" s="195"/>
      <c r="VHC49" s="195"/>
      <c r="VHD49" s="195"/>
      <c r="VHE49" s="195"/>
      <c r="VHF49" s="195"/>
      <c r="VHG49" s="195"/>
      <c r="VHH49" s="195"/>
      <c r="VHI49" s="195"/>
      <c r="VHJ49" s="195"/>
      <c r="VHK49" s="195"/>
      <c r="VHL49" s="195"/>
      <c r="VHM49" s="195"/>
      <c r="VHN49" s="195"/>
      <c r="VHO49" s="195"/>
      <c r="VHP49" s="195"/>
      <c r="VHQ49" s="195"/>
      <c r="VHR49" s="195"/>
      <c r="VHS49" s="195"/>
      <c r="VHT49" s="195"/>
      <c r="VHU49" s="195"/>
      <c r="VHV49" s="195"/>
      <c r="VHW49" s="195"/>
      <c r="VHX49" s="195"/>
      <c r="VHY49" s="195"/>
      <c r="VHZ49" s="195"/>
      <c r="VIA49" s="195"/>
      <c r="VIB49" s="195"/>
      <c r="VIC49" s="195"/>
      <c r="VID49" s="195"/>
      <c r="VIE49" s="195"/>
      <c r="VIF49" s="195"/>
      <c r="VIG49" s="195"/>
      <c r="VIH49" s="195"/>
      <c r="VII49" s="195"/>
      <c r="VIJ49" s="195"/>
      <c r="VIK49" s="195"/>
      <c r="VIL49" s="195"/>
      <c r="VIM49" s="195"/>
      <c r="VIN49" s="195"/>
      <c r="VIO49" s="195"/>
      <c r="VIP49" s="195"/>
      <c r="VIQ49" s="195"/>
      <c r="VIR49" s="195"/>
      <c r="VIS49" s="195"/>
      <c r="VIT49" s="195"/>
      <c r="VIU49" s="195"/>
      <c r="VIV49" s="195"/>
      <c r="VIW49" s="195"/>
      <c r="VIX49" s="195"/>
      <c r="VIY49" s="195"/>
      <c r="VIZ49" s="195"/>
      <c r="VJA49" s="195"/>
      <c r="VJB49" s="195"/>
      <c r="VJC49" s="195"/>
      <c r="VJD49" s="195"/>
      <c r="VJE49" s="195"/>
      <c r="VJF49" s="195"/>
      <c r="VJG49" s="195"/>
      <c r="VJH49" s="195"/>
      <c r="VJI49" s="195"/>
      <c r="VJJ49" s="195"/>
      <c r="VJK49" s="195"/>
      <c r="VJL49" s="195"/>
      <c r="VJM49" s="195"/>
      <c r="VJN49" s="195"/>
      <c r="VJO49" s="195"/>
      <c r="VJP49" s="195"/>
      <c r="VJQ49" s="195"/>
      <c r="VJR49" s="195"/>
      <c r="VJS49" s="195"/>
      <c r="VJT49" s="195"/>
      <c r="VJU49" s="195"/>
      <c r="VJV49" s="195"/>
      <c r="VJW49" s="195"/>
      <c r="VJX49" s="195"/>
      <c r="VJY49" s="195"/>
      <c r="VJZ49" s="195"/>
      <c r="VKA49" s="195"/>
      <c r="VKB49" s="195"/>
      <c r="VKC49" s="195"/>
      <c r="VKD49" s="195"/>
      <c r="VKE49" s="195"/>
      <c r="VKF49" s="195"/>
      <c r="VKG49" s="195"/>
      <c r="VKH49" s="195"/>
      <c r="VKI49" s="195"/>
      <c r="VKJ49" s="195"/>
      <c r="VKK49" s="195"/>
      <c r="VKL49" s="195"/>
      <c r="VKM49" s="195"/>
      <c r="VKN49" s="195"/>
      <c r="VKO49" s="195"/>
      <c r="VKP49" s="195"/>
      <c r="VKQ49" s="195"/>
      <c r="VKR49" s="195"/>
      <c r="VKS49" s="195"/>
      <c r="VKT49" s="195"/>
      <c r="VKU49" s="195"/>
      <c r="VKV49" s="195"/>
      <c r="VKW49" s="195"/>
      <c r="VKX49" s="195"/>
      <c r="VKY49" s="195"/>
      <c r="VKZ49" s="195"/>
      <c r="VLA49" s="195"/>
      <c r="VLB49" s="195"/>
      <c r="VLC49" s="195"/>
      <c r="VLD49" s="195"/>
      <c r="VLE49" s="195"/>
      <c r="VLF49" s="195"/>
      <c r="VLG49" s="195"/>
      <c r="VLH49" s="195"/>
      <c r="VLI49" s="195"/>
      <c r="VLJ49" s="195"/>
      <c r="VLK49" s="195"/>
      <c r="VLL49" s="195"/>
      <c r="VLM49" s="195"/>
      <c r="VLN49" s="195"/>
      <c r="VLO49" s="195"/>
      <c r="VLP49" s="195"/>
      <c r="VLQ49" s="195"/>
      <c r="VLR49" s="195"/>
      <c r="VLS49" s="195"/>
      <c r="VLT49" s="195"/>
      <c r="VLU49" s="195"/>
      <c r="VLV49" s="195"/>
      <c r="VLW49" s="195"/>
      <c r="VLX49" s="195"/>
      <c r="VLY49" s="195"/>
      <c r="VLZ49" s="195"/>
      <c r="VMA49" s="195"/>
      <c r="VMB49" s="195"/>
      <c r="VMC49" s="195"/>
      <c r="VMD49" s="195"/>
      <c r="VME49" s="195"/>
      <c r="VMF49" s="195"/>
      <c r="VMG49" s="195"/>
      <c r="VMH49" s="195"/>
      <c r="VMI49" s="195"/>
      <c r="VMJ49" s="195"/>
      <c r="VMK49" s="195"/>
      <c r="VML49" s="195"/>
      <c r="VMM49" s="195"/>
      <c r="VMN49" s="195"/>
      <c r="VMO49" s="195"/>
      <c r="VMP49" s="195"/>
      <c r="VMQ49" s="195"/>
      <c r="VMR49" s="195"/>
      <c r="VMS49" s="195"/>
      <c r="VMT49" s="195"/>
      <c r="VMU49" s="195"/>
      <c r="VMV49" s="195"/>
      <c r="VMW49" s="195"/>
      <c r="VMX49" s="195"/>
      <c r="VMY49" s="195"/>
      <c r="VMZ49" s="195"/>
      <c r="VNA49" s="195"/>
      <c r="VNB49" s="195"/>
      <c r="VNC49" s="195"/>
      <c r="VND49" s="195"/>
      <c r="VNE49" s="195"/>
      <c r="VNF49" s="195"/>
      <c r="VNG49" s="195"/>
      <c r="VNH49" s="195"/>
      <c r="VNI49" s="195"/>
      <c r="VNJ49" s="195"/>
      <c r="VNK49" s="195"/>
      <c r="VNL49" s="195"/>
      <c r="VNM49" s="195"/>
      <c r="VNN49" s="195"/>
      <c r="VNO49" s="195"/>
      <c r="VNP49" s="195"/>
      <c r="VNQ49" s="195"/>
      <c r="VNR49" s="195"/>
      <c r="VNS49" s="195"/>
      <c r="VNT49" s="195"/>
      <c r="VNU49" s="195"/>
      <c r="VNV49" s="195"/>
      <c r="VNW49" s="195"/>
      <c r="VNX49" s="195"/>
      <c r="VNY49" s="195"/>
      <c r="VNZ49" s="195"/>
      <c r="VOA49" s="195"/>
      <c r="VOB49" s="195"/>
      <c r="VOC49" s="195"/>
      <c r="VOD49" s="195"/>
      <c r="VOE49" s="195"/>
      <c r="VOF49" s="195"/>
      <c r="VOG49" s="195"/>
      <c r="VOH49" s="195"/>
      <c r="VOI49" s="195"/>
      <c r="VOJ49" s="195"/>
      <c r="VOK49" s="195"/>
      <c r="VOL49" s="195"/>
      <c r="VOM49" s="195"/>
      <c r="VON49" s="195"/>
      <c r="VOO49" s="195"/>
      <c r="VOP49" s="195"/>
      <c r="VOQ49" s="195"/>
      <c r="VOR49" s="195"/>
      <c r="VOS49" s="195"/>
      <c r="VOT49" s="195"/>
      <c r="VOU49" s="195"/>
      <c r="VOV49" s="195"/>
      <c r="VOW49" s="195"/>
      <c r="VOX49" s="195"/>
      <c r="VOY49" s="195"/>
      <c r="VOZ49" s="195"/>
      <c r="VPA49" s="195"/>
      <c r="VPB49" s="195"/>
      <c r="VPC49" s="195"/>
      <c r="VPD49" s="195"/>
      <c r="VPE49" s="195"/>
      <c r="VPF49" s="195"/>
      <c r="VPG49" s="195"/>
      <c r="VPH49" s="195"/>
      <c r="VPI49" s="195"/>
      <c r="VPJ49" s="195"/>
      <c r="VPK49" s="195"/>
      <c r="VPL49" s="195"/>
      <c r="VPM49" s="195"/>
      <c r="VPN49" s="195"/>
      <c r="VPO49" s="195"/>
      <c r="VPP49" s="195"/>
      <c r="VPQ49" s="195"/>
      <c r="VPR49" s="195"/>
      <c r="VPS49" s="195"/>
      <c r="VPT49" s="195"/>
      <c r="VPU49" s="195"/>
      <c r="VPV49" s="195"/>
      <c r="VPW49" s="195"/>
      <c r="VPX49" s="195"/>
      <c r="VPY49" s="195"/>
      <c r="VPZ49" s="195"/>
      <c r="VQA49" s="195"/>
      <c r="VQB49" s="195"/>
      <c r="VQC49" s="195"/>
      <c r="VQD49" s="195"/>
      <c r="VQE49" s="195"/>
      <c r="VQF49" s="195"/>
      <c r="VQG49" s="195"/>
      <c r="VQH49" s="195"/>
      <c r="VQI49" s="195"/>
      <c r="VQJ49" s="195"/>
      <c r="VQK49" s="195"/>
      <c r="VQL49" s="195"/>
      <c r="VQM49" s="195"/>
      <c r="VQN49" s="195"/>
      <c r="VQO49" s="195"/>
      <c r="VQP49" s="195"/>
      <c r="VQQ49" s="195"/>
      <c r="VQR49" s="195"/>
      <c r="VQS49" s="195"/>
      <c r="VQT49" s="195"/>
      <c r="VQU49" s="195"/>
      <c r="VQV49" s="195"/>
      <c r="VQW49" s="195"/>
      <c r="VQX49" s="195"/>
      <c r="VQY49" s="195"/>
      <c r="VQZ49" s="195"/>
      <c r="VRA49" s="195"/>
      <c r="VRB49" s="195"/>
      <c r="VRC49" s="195"/>
      <c r="VRD49" s="195"/>
      <c r="VRE49" s="195"/>
      <c r="VRF49" s="195"/>
      <c r="VRG49" s="195"/>
      <c r="VRH49" s="195"/>
      <c r="VRI49" s="195"/>
      <c r="VRJ49" s="195"/>
      <c r="VRK49" s="195"/>
      <c r="VRL49" s="195"/>
      <c r="VRM49" s="195"/>
      <c r="VRN49" s="195"/>
      <c r="VRO49" s="195"/>
      <c r="VRP49" s="195"/>
      <c r="VRQ49" s="195"/>
      <c r="VRR49" s="195"/>
      <c r="VRS49" s="195"/>
      <c r="VRT49" s="195"/>
      <c r="VRU49" s="195"/>
      <c r="VRV49" s="195"/>
      <c r="VRW49" s="195"/>
      <c r="VRX49" s="195"/>
      <c r="VRY49" s="195"/>
      <c r="VRZ49" s="195"/>
      <c r="VSA49" s="195"/>
      <c r="VSB49" s="195"/>
      <c r="VSC49" s="195"/>
      <c r="VSD49" s="195"/>
      <c r="VSE49" s="195"/>
      <c r="VSF49" s="195"/>
      <c r="VSG49" s="195"/>
      <c r="VSH49" s="195"/>
      <c r="VSI49" s="195"/>
      <c r="VSJ49" s="195"/>
      <c r="VSK49" s="195"/>
      <c r="VSL49" s="195"/>
      <c r="VSM49" s="195"/>
      <c r="VSN49" s="195"/>
      <c r="VSO49" s="195"/>
      <c r="VSP49" s="195"/>
      <c r="VSQ49" s="195"/>
      <c r="VSR49" s="195"/>
      <c r="VSS49" s="195"/>
      <c r="VST49" s="195"/>
      <c r="VSU49" s="195"/>
      <c r="VSV49" s="195"/>
      <c r="VSW49" s="195"/>
      <c r="VSX49" s="195"/>
      <c r="VSY49" s="195"/>
      <c r="VSZ49" s="195"/>
      <c r="VTA49" s="195"/>
      <c r="VTB49" s="195"/>
      <c r="VTC49" s="195"/>
      <c r="VTD49" s="195"/>
      <c r="VTE49" s="195"/>
      <c r="VTF49" s="195"/>
      <c r="VTG49" s="195"/>
      <c r="VTH49" s="195"/>
      <c r="VTI49" s="195"/>
      <c r="VTJ49" s="195"/>
      <c r="VTK49" s="195"/>
      <c r="VTL49" s="195"/>
      <c r="VTM49" s="195"/>
      <c r="VTN49" s="195"/>
      <c r="VTO49" s="195"/>
      <c r="VTP49" s="195"/>
      <c r="VTQ49" s="195"/>
      <c r="VTR49" s="195"/>
      <c r="VTS49" s="195"/>
      <c r="VTT49" s="195"/>
      <c r="VTU49" s="195"/>
      <c r="VTV49" s="195"/>
      <c r="VTW49" s="195"/>
      <c r="VTX49" s="195"/>
      <c r="VTY49" s="195"/>
      <c r="VTZ49" s="195"/>
      <c r="VUA49" s="195"/>
      <c r="VUB49" s="195"/>
      <c r="VUC49" s="195"/>
      <c r="VUD49" s="195"/>
      <c r="VUE49" s="195"/>
      <c r="VUF49" s="195"/>
      <c r="VUG49" s="195"/>
      <c r="VUH49" s="195"/>
      <c r="VUI49" s="195"/>
      <c r="VUJ49" s="195"/>
      <c r="VUK49" s="195"/>
      <c r="VUL49" s="195"/>
      <c r="VUM49" s="195"/>
      <c r="VUN49" s="195"/>
      <c r="VUO49" s="195"/>
      <c r="VUP49" s="195"/>
      <c r="VUQ49" s="195"/>
      <c r="VUR49" s="195"/>
      <c r="VUS49" s="195"/>
      <c r="VUT49" s="195"/>
      <c r="VUU49" s="195"/>
      <c r="VUV49" s="195"/>
      <c r="VUW49" s="195"/>
      <c r="VUX49" s="195"/>
      <c r="VUY49" s="195"/>
      <c r="VUZ49" s="195"/>
      <c r="VVA49" s="195"/>
      <c r="VVB49" s="195"/>
      <c r="VVC49" s="195"/>
      <c r="VVD49" s="195"/>
      <c r="VVE49" s="195"/>
      <c r="VVF49" s="195"/>
      <c r="VVG49" s="195"/>
      <c r="VVH49" s="195"/>
      <c r="VVI49" s="195"/>
      <c r="VVJ49" s="195"/>
      <c r="VVK49" s="195"/>
      <c r="VVL49" s="195"/>
      <c r="VVM49" s="195"/>
      <c r="VVN49" s="195"/>
      <c r="VVO49" s="195"/>
      <c r="VVP49" s="195"/>
      <c r="VVQ49" s="195"/>
      <c r="VVR49" s="195"/>
      <c r="VVS49" s="195"/>
      <c r="VVT49" s="195"/>
      <c r="VVU49" s="195"/>
      <c r="VVV49" s="195"/>
      <c r="VVW49" s="195"/>
      <c r="VVX49" s="195"/>
      <c r="VVY49" s="195"/>
      <c r="VVZ49" s="195"/>
      <c r="VWA49" s="195"/>
      <c r="VWB49" s="195"/>
      <c r="VWC49" s="195"/>
      <c r="VWD49" s="195"/>
      <c r="VWE49" s="195"/>
      <c r="VWF49" s="195"/>
      <c r="VWG49" s="195"/>
      <c r="VWH49" s="195"/>
      <c r="VWI49" s="195"/>
      <c r="VWJ49" s="195"/>
      <c r="VWK49" s="195"/>
      <c r="VWL49" s="195"/>
      <c r="VWM49" s="195"/>
      <c r="VWN49" s="195"/>
      <c r="VWO49" s="195"/>
      <c r="VWP49" s="195"/>
      <c r="VWQ49" s="195"/>
      <c r="VWR49" s="195"/>
      <c r="VWS49" s="195"/>
      <c r="VWT49" s="195"/>
      <c r="VWU49" s="195"/>
      <c r="VWV49" s="195"/>
      <c r="VWW49" s="195"/>
      <c r="VWX49" s="195"/>
      <c r="VWY49" s="195"/>
      <c r="VWZ49" s="195"/>
      <c r="VXA49" s="195"/>
      <c r="VXB49" s="195"/>
      <c r="VXC49" s="195"/>
      <c r="VXD49" s="195"/>
      <c r="VXE49" s="195"/>
      <c r="VXF49" s="195"/>
      <c r="VXG49" s="195"/>
      <c r="VXH49" s="195"/>
      <c r="VXI49" s="195"/>
      <c r="VXJ49" s="195"/>
      <c r="VXK49" s="195"/>
      <c r="VXL49" s="195"/>
      <c r="VXM49" s="195"/>
      <c r="VXN49" s="195"/>
      <c r="VXO49" s="195"/>
      <c r="VXP49" s="195"/>
      <c r="VXQ49" s="195"/>
      <c r="VXR49" s="195"/>
      <c r="VXS49" s="195"/>
      <c r="VXT49" s="195"/>
      <c r="VXU49" s="195"/>
      <c r="VXV49" s="195"/>
      <c r="VXW49" s="195"/>
      <c r="VXX49" s="195"/>
      <c r="VXY49" s="195"/>
      <c r="VXZ49" s="195"/>
      <c r="VYA49" s="195"/>
      <c r="VYB49" s="195"/>
      <c r="VYC49" s="195"/>
      <c r="VYD49" s="195"/>
      <c r="VYE49" s="195"/>
      <c r="VYF49" s="195"/>
      <c r="VYG49" s="195"/>
      <c r="VYH49" s="195"/>
      <c r="VYI49" s="195"/>
      <c r="VYJ49" s="195"/>
      <c r="VYK49" s="195"/>
      <c r="VYL49" s="195"/>
      <c r="VYM49" s="195"/>
      <c r="VYN49" s="195"/>
      <c r="VYO49" s="195"/>
      <c r="VYP49" s="195"/>
      <c r="VYQ49" s="195"/>
      <c r="VYR49" s="195"/>
      <c r="VYS49" s="195"/>
      <c r="VYT49" s="195"/>
      <c r="VYU49" s="195"/>
      <c r="VYV49" s="195"/>
      <c r="VYW49" s="195"/>
      <c r="VYX49" s="195"/>
      <c r="VYY49" s="195"/>
      <c r="VYZ49" s="195"/>
      <c r="VZA49" s="195"/>
      <c r="VZB49" s="195"/>
      <c r="VZC49" s="195"/>
      <c r="VZD49" s="195"/>
      <c r="VZE49" s="195"/>
      <c r="VZF49" s="195"/>
      <c r="VZG49" s="195"/>
      <c r="VZH49" s="195"/>
      <c r="VZI49" s="195"/>
      <c r="VZJ49" s="195"/>
      <c r="VZK49" s="195"/>
      <c r="VZL49" s="195"/>
      <c r="VZM49" s="195"/>
      <c r="VZN49" s="195"/>
      <c r="VZO49" s="195"/>
      <c r="VZP49" s="195"/>
      <c r="VZQ49" s="195"/>
      <c r="VZR49" s="195"/>
      <c r="VZS49" s="195"/>
      <c r="VZT49" s="195"/>
      <c r="VZU49" s="195"/>
      <c r="VZV49" s="195"/>
      <c r="VZW49" s="195"/>
      <c r="VZX49" s="195"/>
      <c r="VZY49" s="195"/>
      <c r="VZZ49" s="195"/>
      <c r="WAA49" s="195"/>
      <c r="WAB49" s="195"/>
      <c r="WAC49" s="195"/>
      <c r="WAD49" s="195"/>
      <c r="WAE49" s="195"/>
      <c r="WAF49" s="195"/>
      <c r="WAG49" s="195"/>
      <c r="WAH49" s="195"/>
      <c r="WAI49" s="195"/>
      <c r="WAJ49" s="195"/>
      <c r="WAK49" s="195"/>
      <c r="WAL49" s="195"/>
      <c r="WAM49" s="195"/>
      <c r="WAN49" s="195"/>
      <c r="WAO49" s="195"/>
      <c r="WAP49" s="195"/>
      <c r="WAQ49" s="195"/>
      <c r="WAR49" s="195"/>
      <c r="WAS49" s="195"/>
      <c r="WAT49" s="195"/>
      <c r="WAU49" s="195"/>
      <c r="WAV49" s="195"/>
      <c r="WAW49" s="195"/>
      <c r="WAX49" s="195"/>
      <c r="WAY49" s="195"/>
      <c r="WAZ49" s="195"/>
      <c r="WBA49" s="195"/>
      <c r="WBB49" s="195"/>
      <c r="WBC49" s="195"/>
      <c r="WBD49" s="195"/>
      <c r="WBE49" s="195"/>
      <c r="WBF49" s="195"/>
      <c r="WBG49" s="195"/>
      <c r="WBH49" s="195"/>
      <c r="WBI49" s="195"/>
      <c r="WBJ49" s="195"/>
      <c r="WBK49" s="195"/>
      <c r="WBL49" s="195"/>
      <c r="WBM49" s="195"/>
      <c r="WBN49" s="195"/>
      <c r="WBO49" s="195"/>
      <c r="WBP49" s="195"/>
      <c r="WBQ49" s="195"/>
      <c r="WBR49" s="195"/>
      <c r="WBS49" s="195"/>
      <c r="WBT49" s="195"/>
      <c r="WBU49" s="195"/>
      <c r="WBV49" s="195"/>
      <c r="WBW49" s="195"/>
      <c r="WBX49" s="195"/>
      <c r="WBY49" s="195"/>
      <c r="WBZ49" s="195"/>
      <c r="WCA49" s="195"/>
      <c r="WCB49" s="195"/>
      <c r="WCC49" s="195"/>
      <c r="WCD49" s="195"/>
      <c r="WCE49" s="195"/>
      <c r="WCF49" s="195"/>
      <c r="WCG49" s="195"/>
      <c r="WCH49" s="195"/>
      <c r="WCI49" s="195"/>
      <c r="WCJ49" s="195"/>
      <c r="WCK49" s="195"/>
      <c r="WCL49" s="195"/>
      <c r="WCM49" s="195"/>
      <c r="WCN49" s="195"/>
      <c r="WCO49" s="195"/>
      <c r="WCP49" s="195"/>
      <c r="WCQ49" s="195"/>
      <c r="WCR49" s="195"/>
      <c r="WCS49" s="195"/>
      <c r="WCT49" s="195"/>
      <c r="WCU49" s="195"/>
      <c r="WCV49" s="195"/>
      <c r="WCW49" s="195"/>
      <c r="WCX49" s="195"/>
      <c r="WCY49" s="195"/>
      <c r="WCZ49" s="195"/>
      <c r="WDA49" s="195"/>
      <c r="WDB49" s="195"/>
      <c r="WDC49" s="195"/>
      <c r="WDD49" s="195"/>
      <c r="WDE49" s="195"/>
      <c r="WDF49" s="195"/>
      <c r="WDG49" s="195"/>
      <c r="WDH49" s="195"/>
      <c r="WDI49" s="195"/>
      <c r="WDJ49" s="195"/>
      <c r="WDK49" s="195"/>
      <c r="WDL49" s="195"/>
      <c r="WDM49" s="195"/>
      <c r="WDN49" s="195"/>
      <c r="WDO49" s="195"/>
      <c r="WDP49" s="195"/>
      <c r="WDQ49" s="195"/>
      <c r="WDR49" s="195"/>
      <c r="WDS49" s="195"/>
      <c r="WDT49" s="195"/>
      <c r="WDU49" s="195"/>
      <c r="WDV49" s="195"/>
      <c r="WDW49" s="195"/>
      <c r="WDX49" s="195"/>
      <c r="WDY49" s="195"/>
      <c r="WDZ49" s="195"/>
      <c r="WEA49" s="195"/>
      <c r="WEB49" s="195"/>
      <c r="WEC49" s="195"/>
      <c r="WED49" s="195"/>
      <c r="WEE49" s="195"/>
      <c r="WEF49" s="195"/>
      <c r="WEG49" s="195"/>
      <c r="WEH49" s="195"/>
      <c r="WEI49" s="195"/>
      <c r="WEJ49" s="195"/>
      <c r="WEK49" s="195"/>
      <c r="WEL49" s="195"/>
      <c r="WEM49" s="195"/>
      <c r="WEN49" s="195"/>
      <c r="WEO49" s="195"/>
      <c r="WEP49" s="195"/>
      <c r="WEQ49" s="195"/>
      <c r="WER49" s="195"/>
      <c r="WES49" s="195"/>
      <c r="WET49" s="195"/>
      <c r="WEU49" s="195"/>
      <c r="WEV49" s="195"/>
      <c r="WEW49" s="195"/>
      <c r="WEX49" s="195"/>
      <c r="WEY49" s="195"/>
      <c r="WEZ49" s="195"/>
      <c r="WFA49" s="195"/>
      <c r="WFB49" s="195"/>
      <c r="WFC49" s="195"/>
      <c r="WFD49" s="195"/>
      <c r="WFE49" s="195"/>
      <c r="WFF49" s="195"/>
      <c r="WFG49" s="195"/>
      <c r="WFH49" s="195"/>
      <c r="WFI49" s="195"/>
      <c r="WFJ49" s="195"/>
      <c r="WFK49" s="195"/>
      <c r="WFL49" s="195"/>
      <c r="WFM49" s="195"/>
      <c r="WFN49" s="195"/>
      <c r="WFO49" s="195"/>
      <c r="WFP49" s="195"/>
      <c r="WFQ49" s="195"/>
      <c r="WFR49" s="195"/>
      <c r="WFS49" s="195"/>
      <c r="WFT49" s="195"/>
      <c r="WFU49" s="195"/>
      <c r="WFV49" s="195"/>
      <c r="WFW49" s="195"/>
      <c r="WFX49" s="195"/>
      <c r="WFY49" s="195"/>
      <c r="WFZ49" s="195"/>
      <c r="WGA49" s="195"/>
      <c r="WGB49" s="195"/>
      <c r="WGC49" s="195"/>
      <c r="WGD49" s="195"/>
      <c r="WGE49" s="195"/>
      <c r="WGF49" s="195"/>
      <c r="WGG49" s="195"/>
      <c r="WGH49" s="195"/>
      <c r="WGI49" s="195"/>
      <c r="WGJ49" s="195"/>
      <c r="WGK49" s="195"/>
      <c r="WGL49" s="195"/>
      <c r="WGM49" s="195"/>
      <c r="WGN49" s="195"/>
      <c r="WGO49" s="195"/>
      <c r="WGP49" s="195"/>
      <c r="WGQ49" s="195"/>
      <c r="WGR49" s="195"/>
      <c r="WGS49" s="195"/>
      <c r="WGT49" s="195"/>
      <c r="WGU49" s="195"/>
      <c r="WGV49" s="195"/>
      <c r="WGW49" s="195"/>
      <c r="WGX49" s="195"/>
      <c r="WGY49" s="195"/>
      <c r="WGZ49" s="195"/>
      <c r="WHA49" s="195"/>
      <c r="WHB49" s="195"/>
      <c r="WHC49" s="195"/>
      <c r="WHD49" s="195"/>
      <c r="WHE49" s="195"/>
      <c r="WHF49" s="195"/>
      <c r="WHG49" s="195"/>
      <c r="WHH49" s="195"/>
      <c r="WHI49" s="195"/>
      <c r="WHJ49" s="195"/>
      <c r="WHK49" s="195"/>
      <c r="WHL49" s="195"/>
      <c r="WHM49" s="195"/>
      <c r="WHN49" s="195"/>
      <c r="WHO49" s="195"/>
      <c r="WHP49" s="195"/>
      <c r="WHQ49" s="195"/>
      <c r="WHR49" s="195"/>
      <c r="WHS49" s="195"/>
      <c r="WHT49" s="195"/>
      <c r="WHU49" s="195"/>
      <c r="WHV49" s="195"/>
      <c r="WHW49" s="195"/>
      <c r="WHX49" s="195"/>
      <c r="WHY49" s="195"/>
      <c r="WHZ49" s="195"/>
      <c r="WIA49" s="195"/>
      <c r="WIB49" s="195"/>
      <c r="WIC49" s="195"/>
      <c r="WID49" s="195"/>
      <c r="WIE49" s="195"/>
      <c r="WIF49" s="195"/>
      <c r="WIG49" s="195"/>
      <c r="WIH49" s="195"/>
      <c r="WII49" s="195"/>
      <c r="WIJ49" s="195"/>
      <c r="WIK49" s="195"/>
      <c r="WIL49" s="195"/>
      <c r="WIM49" s="195"/>
      <c r="WIN49" s="195"/>
      <c r="WIO49" s="195"/>
      <c r="WIP49" s="195"/>
      <c r="WIQ49" s="195"/>
      <c r="WIR49" s="195"/>
      <c r="WIS49" s="195"/>
      <c r="WIT49" s="195"/>
      <c r="WIU49" s="195"/>
      <c r="WIV49" s="195"/>
      <c r="WIW49" s="195"/>
      <c r="WIX49" s="195"/>
      <c r="WIY49" s="195"/>
      <c r="WIZ49" s="195"/>
      <c r="WJA49" s="195"/>
      <c r="WJB49" s="195"/>
      <c r="WJC49" s="195"/>
      <c r="WJD49" s="195"/>
      <c r="WJE49" s="195"/>
      <c r="WJF49" s="195"/>
      <c r="WJG49" s="195"/>
      <c r="WJH49" s="195"/>
      <c r="WJI49" s="195"/>
      <c r="WJJ49" s="195"/>
      <c r="WJK49" s="195"/>
      <c r="WJL49" s="195"/>
      <c r="WJM49" s="195"/>
      <c r="WJN49" s="195"/>
      <c r="WJO49" s="195"/>
      <c r="WJP49" s="195"/>
      <c r="WJQ49" s="195"/>
      <c r="WJR49" s="195"/>
      <c r="WJS49" s="195"/>
      <c r="WJT49" s="195"/>
      <c r="WJU49" s="195"/>
      <c r="WJV49" s="195"/>
      <c r="WJW49" s="195"/>
      <c r="WJX49" s="195"/>
      <c r="WJY49" s="195"/>
      <c r="WJZ49" s="195"/>
      <c r="WKA49" s="195"/>
      <c r="WKB49" s="195"/>
      <c r="WKC49" s="195"/>
      <c r="WKD49" s="195"/>
      <c r="WKE49" s="195"/>
      <c r="WKF49" s="195"/>
      <c r="WKG49" s="195"/>
      <c r="WKH49" s="195"/>
      <c r="WKI49" s="195"/>
      <c r="WKJ49" s="195"/>
      <c r="WKK49" s="195"/>
      <c r="WKL49" s="195"/>
      <c r="WKM49" s="195"/>
      <c r="WKN49" s="195"/>
      <c r="WKO49" s="195"/>
      <c r="WKP49" s="195"/>
      <c r="WKQ49" s="195"/>
      <c r="WKR49" s="195"/>
      <c r="WKS49" s="195"/>
      <c r="WKT49" s="195"/>
      <c r="WKU49" s="195"/>
      <c r="WKV49" s="195"/>
      <c r="WKW49" s="195"/>
      <c r="WKX49" s="195"/>
      <c r="WKY49" s="195"/>
      <c r="WKZ49" s="195"/>
      <c r="WLA49" s="195"/>
      <c r="WLB49" s="195"/>
      <c r="WLC49" s="195"/>
      <c r="WLD49" s="195"/>
      <c r="WLE49" s="195"/>
      <c r="WLF49" s="195"/>
      <c r="WLG49" s="195"/>
      <c r="WLH49" s="195"/>
      <c r="WLI49" s="195"/>
      <c r="WLJ49" s="195"/>
      <c r="WLK49" s="195"/>
      <c r="WLL49" s="195"/>
      <c r="WLM49" s="195"/>
      <c r="WLN49" s="195"/>
      <c r="WLO49" s="195"/>
      <c r="WLP49" s="195"/>
      <c r="WLQ49" s="195"/>
      <c r="WLR49" s="195"/>
      <c r="WLS49" s="195"/>
      <c r="WLT49" s="195"/>
      <c r="WLU49" s="195"/>
      <c r="WLV49" s="195"/>
      <c r="WLW49" s="195"/>
      <c r="WLX49" s="195"/>
      <c r="WLY49" s="195"/>
      <c r="WLZ49" s="195"/>
      <c r="WMA49" s="195"/>
      <c r="WMB49" s="195"/>
      <c r="WMC49" s="195"/>
      <c r="WMD49" s="195"/>
      <c r="WME49" s="195"/>
      <c r="WMF49" s="195"/>
      <c r="WMG49" s="195"/>
      <c r="WMH49" s="195"/>
      <c r="WMI49" s="195"/>
      <c r="WMJ49" s="195"/>
      <c r="WMK49" s="195"/>
      <c r="WML49" s="195"/>
      <c r="WMM49" s="195"/>
      <c r="WMN49" s="195"/>
      <c r="WMO49" s="195"/>
      <c r="WMP49" s="195"/>
      <c r="WMQ49" s="195"/>
      <c r="WMR49" s="195"/>
      <c r="WMS49" s="195"/>
      <c r="WMT49" s="195"/>
      <c r="WMU49" s="195"/>
      <c r="WMV49" s="195"/>
      <c r="WMW49" s="195"/>
      <c r="WMX49" s="195"/>
      <c r="WMY49" s="195"/>
      <c r="WMZ49" s="195"/>
      <c r="WNA49" s="195"/>
      <c r="WNB49" s="195"/>
      <c r="WNC49" s="195"/>
      <c r="WND49" s="195"/>
      <c r="WNE49" s="195"/>
      <c r="WNF49" s="195"/>
      <c r="WNG49" s="195"/>
      <c r="WNH49" s="195"/>
      <c r="WNI49" s="195"/>
      <c r="WNJ49" s="195"/>
      <c r="WNK49" s="195"/>
      <c r="WNL49" s="195"/>
      <c r="WNM49" s="195"/>
      <c r="WNN49" s="195"/>
      <c r="WNO49" s="195"/>
      <c r="WNP49" s="195"/>
      <c r="WNQ49" s="195"/>
      <c r="WNR49" s="195"/>
      <c r="WNS49" s="195"/>
      <c r="WNT49" s="195"/>
      <c r="WNU49" s="195"/>
      <c r="WNV49" s="195"/>
      <c r="WNW49" s="195"/>
      <c r="WNX49" s="195"/>
      <c r="WNY49" s="195"/>
      <c r="WNZ49" s="195"/>
      <c r="WOA49" s="195"/>
      <c r="WOB49" s="195"/>
      <c r="WOC49" s="195"/>
      <c r="WOD49" s="195"/>
      <c r="WOE49" s="195"/>
      <c r="WOF49" s="195"/>
      <c r="WOG49" s="195"/>
      <c r="WOH49" s="195"/>
      <c r="WOI49" s="195"/>
      <c r="WOJ49" s="195"/>
      <c r="WOK49" s="195"/>
      <c r="WOL49" s="195"/>
      <c r="WOM49" s="195"/>
      <c r="WON49" s="195"/>
      <c r="WOO49" s="195"/>
      <c r="WOP49" s="195"/>
      <c r="WOQ49" s="195"/>
      <c r="WOR49" s="195"/>
      <c r="WOS49" s="195"/>
      <c r="WOT49" s="195"/>
      <c r="WOU49" s="195"/>
      <c r="WOV49" s="195"/>
      <c r="WOW49" s="195"/>
      <c r="WOX49" s="195"/>
      <c r="WOY49" s="195"/>
      <c r="WOZ49" s="195"/>
      <c r="WPA49" s="195"/>
      <c r="WPB49" s="195"/>
      <c r="WPC49" s="195"/>
      <c r="WPD49" s="195"/>
      <c r="WPE49" s="195"/>
      <c r="WPF49" s="195"/>
      <c r="WPG49" s="195"/>
      <c r="WPH49" s="195"/>
      <c r="WPI49" s="195"/>
      <c r="WPJ49" s="195"/>
      <c r="WPK49" s="195"/>
      <c r="WPL49" s="195"/>
      <c r="WPM49" s="195"/>
      <c r="WPN49" s="195"/>
      <c r="WPO49" s="195"/>
      <c r="WPP49" s="195"/>
      <c r="WPQ49" s="195"/>
      <c r="WPR49" s="195"/>
      <c r="WPS49" s="195"/>
      <c r="WPT49" s="195"/>
      <c r="WPU49" s="195"/>
      <c r="WPV49" s="195"/>
      <c r="WPW49" s="195"/>
      <c r="WPX49" s="195"/>
      <c r="WPY49" s="195"/>
      <c r="WPZ49" s="195"/>
      <c r="WQA49" s="195"/>
      <c r="WQB49" s="195"/>
      <c r="WQC49" s="195"/>
      <c r="WQD49" s="195"/>
      <c r="WQE49" s="195"/>
      <c r="WQF49" s="195"/>
      <c r="WQG49" s="195"/>
      <c r="WQH49" s="195"/>
      <c r="WQI49" s="195"/>
      <c r="WQJ49" s="195"/>
      <c r="WQK49" s="195"/>
      <c r="WQL49" s="195"/>
      <c r="WQM49" s="195"/>
      <c r="WQN49" s="195"/>
      <c r="WQO49" s="195"/>
      <c r="WQP49" s="195"/>
      <c r="WQQ49" s="195"/>
      <c r="WQR49" s="195"/>
      <c r="WQS49" s="195"/>
      <c r="WQT49" s="195"/>
      <c r="WQU49" s="195"/>
      <c r="WQV49" s="195"/>
      <c r="WQW49" s="195"/>
      <c r="WQX49" s="195"/>
      <c r="WQY49" s="195"/>
      <c r="WQZ49" s="195"/>
      <c r="WRA49" s="195"/>
      <c r="WRB49" s="195"/>
      <c r="WRC49" s="195"/>
      <c r="WRD49" s="195"/>
      <c r="WRE49" s="195"/>
      <c r="WRF49" s="195"/>
      <c r="WRG49" s="195"/>
      <c r="WRH49" s="195"/>
      <c r="WRI49" s="195"/>
      <c r="WRJ49" s="195"/>
      <c r="WRK49" s="195"/>
      <c r="WRL49" s="195"/>
      <c r="WRM49" s="195"/>
      <c r="WRN49" s="195"/>
      <c r="WRO49" s="195"/>
      <c r="WRP49" s="195"/>
      <c r="WRQ49" s="195"/>
      <c r="WRR49" s="195"/>
      <c r="WRS49" s="195"/>
      <c r="WRT49" s="195"/>
      <c r="WRU49" s="195"/>
      <c r="WRV49" s="195"/>
      <c r="WRW49" s="195"/>
      <c r="WRX49" s="195"/>
      <c r="WRY49" s="195"/>
      <c r="WRZ49" s="195"/>
      <c r="WSA49" s="195"/>
      <c r="WSB49" s="195"/>
      <c r="WSC49" s="195"/>
      <c r="WSD49" s="195"/>
      <c r="WSE49" s="195"/>
      <c r="WSF49" s="195"/>
      <c r="WSG49" s="195"/>
      <c r="WSH49" s="195"/>
      <c r="WSI49" s="195"/>
      <c r="WSJ49" s="195"/>
      <c r="WSK49" s="195"/>
      <c r="WSL49" s="195"/>
      <c r="WSM49" s="195"/>
      <c r="WSN49" s="195"/>
      <c r="WSO49" s="195"/>
      <c r="WSP49" s="195"/>
      <c r="WSQ49" s="195"/>
      <c r="WSR49" s="195"/>
      <c r="WSS49" s="195"/>
      <c r="WST49" s="195"/>
      <c r="WSU49" s="195"/>
      <c r="WSV49" s="195"/>
      <c r="WSW49" s="195"/>
      <c r="WSX49" s="195"/>
      <c r="WSY49" s="195"/>
      <c r="WSZ49" s="195"/>
      <c r="WTA49" s="195"/>
      <c r="WTB49" s="195"/>
      <c r="WTC49" s="195"/>
      <c r="WTD49" s="195"/>
      <c r="WTE49" s="195"/>
      <c r="WTF49" s="195"/>
      <c r="WTG49" s="195"/>
      <c r="WTH49" s="195"/>
      <c r="WTI49" s="195"/>
      <c r="WTJ49" s="195"/>
      <c r="WTK49" s="195"/>
      <c r="WTL49" s="195"/>
      <c r="WTM49" s="195"/>
      <c r="WTN49" s="195"/>
      <c r="WTO49" s="195"/>
      <c r="WTP49" s="195"/>
      <c r="WTQ49" s="195"/>
      <c r="WTR49" s="195"/>
      <c r="WTS49" s="195"/>
      <c r="WTT49" s="195"/>
      <c r="WTU49" s="195"/>
      <c r="WTV49" s="195"/>
      <c r="WTW49" s="195"/>
      <c r="WTX49" s="195"/>
      <c r="WTY49" s="195"/>
      <c r="WTZ49" s="195"/>
      <c r="WUA49" s="195"/>
      <c r="WUB49" s="195"/>
      <c r="WUC49" s="195"/>
      <c r="WUD49" s="195"/>
      <c r="WUE49" s="195"/>
      <c r="WUF49" s="195"/>
      <c r="WUG49" s="195"/>
      <c r="WUH49" s="195"/>
      <c r="WUI49" s="195"/>
      <c r="WUJ49" s="195"/>
      <c r="WUK49" s="195"/>
      <c r="WUL49" s="195"/>
      <c r="WUM49" s="195"/>
      <c r="WUN49" s="195"/>
      <c r="WUO49" s="195"/>
      <c r="WUP49" s="195"/>
      <c r="WUQ49" s="195"/>
      <c r="WUR49" s="195"/>
      <c r="WUS49" s="195"/>
      <c r="WUT49" s="195"/>
      <c r="WUU49" s="195"/>
      <c r="WUV49" s="195"/>
      <c r="WUW49" s="195"/>
      <c r="WUX49" s="195"/>
      <c r="WUY49" s="195"/>
      <c r="WUZ49" s="195"/>
      <c r="WVA49" s="195"/>
      <c r="WVB49" s="195"/>
      <c r="WVC49" s="195"/>
      <c r="WVD49" s="195"/>
      <c r="WVE49" s="195"/>
      <c r="WVF49" s="195"/>
      <c r="WVG49" s="195"/>
      <c r="WVH49" s="195"/>
      <c r="WVI49" s="195"/>
      <c r="WVJ49" s="195"/>
      <c r="WVK49" s="195"/>
      <c r="WVL49" s="195"/>
      <c r="WVM49" s="195"/>
      <c r="WVN49" s="195"/>
      <c r="WVO49" s="195"/>
      <c r="WVP49" s="195"/>
      <c r="WVQ49" s="195"/>
      <c r="WVR49" s="195"/>
      <c r="WVS49" s="195"/>
      <c r="WVT49" s="195"/>
      <c r="WVU49" s="195"/>
      <c r="WVV49" s="195"/>
      <c r="WVW49" s="195"/>
      <c r="WVX49" s="195"/>
      <c r="WVY49" s="195"/>
      <c r="WVZ49" s="195"/>
      <c r="WWA49" s="195"/>
      <c r="WWB49" s="195"/>
      <c r="WWC49" s="195"/>
      <c r="WWD49" s="195"/>
      <c r="WWE49" s="195"/>
      <c r="WWF49" s="195"/>
      <c r="WWG49" s="195"/>
      <c r="WWH49" s="195"/>
      <c r="WWI49" s="195"/>
      <c r="WWJ49" s="195"/>
      <c r="WWK49" s="195"/>
      <c r="WWL49" s="195"/>
      <c r="WWM49" s="195"/>
      <c r="WWN49" s="195"/>
      <c r="WWO49" s="195"/>
      <c r="WWP49" s="195"/>
      <c r="WWQ49" s="195"/>
      <c r="WWR49" s="195"/>
      <c r="WWS49" s="195"/>
      <c r="WWT49" s="195"/>
      <c r="WWU49" s="195"/>
      <c r="WWV49" s="195"/>
      <c r="WWW49" s="195"/>
      <c r="WWX49" s="195"/>
      <c r="WWY49" s="195"/>
      <c r="WWZ49" s="195"/>
      <c r="WXA49" s="195"/>
      <c r="WXB49" s="195"/>
      <c r="WXC49" s="195"/>
      <c r="WXD49" s="195"/>
      <c r="WXE49" s="195"/>
      <c r="WXF49" s="195"/>
      <c r="WXG49" s="195"/>
      <c r="WXH49" s="195"/>
      <c r="WXI49" s="195"/>
    </row>
    <row r="50" spans="1:16181" s="280" customFormat="1">
      <c r="A50" s="279"/>
      <c r="E50" s="260"/>
      <c r="F50" s="261"/>
      <c r="G50" s="261"/>
      <c r="H50" s="293" t="s">
        <v>212</v>
      </c>
      <c r="I50" s="294"/>
      <c r="J50" s="295"/>
      <c r="K50" s="264" t="str">
        <f>IF(SUM(Dashboard!M$48:AS$48)&gt;0,INDEX(Dashboard!M$29:AS$29,1,MATCH(1,Dashboard!M$48:AS$48,0)),"N/A")</f>
        <v>N/A</v>
      </c>
      <c r="L50" s="311"/>
      <c r="M50" s="311"/>
      <c r="N50" s="311"/>
      <c r="O50" s="311"/>
      <c r="P50" s="311"/>
      <c r="Q50" s="311"/>
      <c r="R50" s="311"/>
      <c r="S50" s="311"/>
      <c r="T50" s="311"/>
      <c r="U50" s="311"/>
      <c r="V50" s="311"/>
      <c r="W50" s="311"/>
      <c r="X50" s="311"/>
      <c r="Y50" s="311"/>
      <c r="Z50" s="311"/>
      <c r="AA50" s="311"/>
      <c r="AB50" s="311"/>
      <c r="AC50" s="311"/>
      <c r="AD50" s="311"/>
      <c r="AE50" s="311"/>
      <c r="AF50" s="311"/>
      <c r="AG50" s="311"/>
      <c r="AH50" s="311"/>
      <c r="AI50" s="311"/>
      <c r="AJ50" s="311"/>
      <c r="AK50" s="311"/>
      <c r="AL50" s="311"/>
      <c r="AM50" s="311"/>
      <c r="AN50" s="311"/>
      <c r="AO50" s="311"/>
      <c r="AP50" s="311"/>
      <c r="AQ50" s="312"/>
      <c r="AR50" s="312"/>
      <c r="AS50" s="312"/>
      <c r="AT50" s="313"/>
      <c r="AU50" s="313"/>
      <c r="AV50" s="313"/>
      <c r="AW50" s="313"/>
      <c r="AX50" s="313"/>
      <c r="AY50" s="313"/>
      <c r="AZ50" s="313"/>
      <c r="BA50" s="313"/>
      <c r="BB50" s="195"/>
      <c r="BC50" s="195"/>
      <c r="BD50" s="195"/>
      <c r="BE50" s="195"/>
      <c r="BF50" s="195"/>
      <c r="BG50" s="195"/>
      <c r="BH50" s="195"/>
      <c r="BI50" s="195"/>
      <c r="BJ50" s="195"/>
      <c r="BK50" s="195"/>
      <c r="BL50" s="195"/>
      <c r="BM50" s="195"/>
      <c r="BN50" s="195"/>
      <c r="BO50" s="195"/>
      <c r="BP50" s="195"/>
      <c r="BQ50" s="195"/>
      <c r="BR50" s="195"/>
      <c r="BS50" s="195"/>
      <c r="BT50" s="195"/>
      <c r="BU50" s="195"/>
      <c r="BV50" s="195"/>
      <c r="BW50" s="195"/>
      <c r="BX50" s="195"/>
      <c r="BY50" s="195"/>
      <c r="BZ50" s="195"/>
      <c r="CA50" s="195"/>
      <c r="CB50" s="195"/>
      <c r="CC50" s="195"/>
      <c r="CD50" s="195"/>
      <c r="CE50" s="195"/>
      <c r="CF50" s="195"/>
      <c r="CG50" s="195"/>
      <c r="CH50" s="195"/>
      <c r="CI50" s="195"/>
      <c r="CJ50" s="195"/>
      <c r="CK50" s="195"/>
      <c r="CL50" s="195"/>
      <c r="CM50" s="195"/>
      <c r="CN50" s="195"/>
      <c r="CO50" s="195"/>
      <c r="CP50" s="195"/>
      <c r="CQ50" s="195"/>
      <c r="CR50" s="195"/>
      <c r="CS50" s="195"/>
      <c r="CT50" s="195"/>
      <c r="CU50" s="195"/>
      <c r="CV50" s="195"/>
      <c r="CW50" s="195"/>
      <c r="CX50" s="195"/>
      <c r="CY50" s="195"/>
      <c r="CZ50" s="195"/>
      <c r="DA50" s="195"/>
      <c r="DB50" s="195"/>
      <c r="DC50" s="195"/>
      <c r="DD50" s="195"/>
      <c r="DE50" s="195"/>
      <c r="DF50" s="195"/>
      <c r="DG50" s="195"/>
      <c r="DH50" s="195"/>
      <c r="DI50" s="195"/>
      <c r="DJ50" s="195"/>
      <c r="DK50" s="195"/>
      <c r="DL50" s="195"/>
      <c r="DM50" s="195"/>
      <c r="DN50" s="195"/>
      <c r="DO50" s="195"/>
      <c r="DP50" s="195"/>
      <c r="DQ50" s="195"/>
      <c r="DR50" s="195"/>
      <c r="DS50" s="195"/>
      <c r="DT50" s="195"/>
      <c r="DU50" s="195"/>
      <c r="DV50" s="195"/>
      <c r="DW50" s="195"/>
      <c r="DX50" s="195"/>
      <c r="DY50" s="195"/>
      <c r="DZ50" s="195"/>
      <c r="EA50" s="195"/>
      <c r="EB50" s="195"/>
      <c r="EC50" s="195"/>
      <c r="ED50" s="195"/>
      <c r="EE50" s="195"/>
      <c r="EF50" s="195"/>
      <c r="EG50" s="195"/>
      <c r="EH50" s="195"/>
      <c r="EI50" s="195"/>
      <c r="EJ50" s="195"/>
      <c r="EK50" s="195"/>
      <c r="EL50" s="195"/>
      <c r="EM50" s="195"/>
      <c r="EN50" s="195"/>
      <c r="EO50" s="195"/>
      <c r="EP50" s="195"/>
      <c r="EQ50" s="195"/>
      <c r="ER50" s="195"/>
      <c r="ES50" s="195"/>
      <c r="ET50" s="195"/>
      <c r="EU50" s="195"/>
      <c r="EV50" s="195"/>
      <c r="EW50" s="195"/>
      <c r="EX50" s="195"/>
      <c r="EY50" s="195"/>
      <c r="EZ50" s="195"/>
      <c r="FA50" s="195"/>
      <c r="FB50" s="195"/>
      <c r="FC50" s="195"/>
      <c r="FD50" s="195"/>
      <c r="FE50" s="195"/>
      <c r="FF50" s="195"/>
      <c r="FG50" s="195"/>
      <c r="FH50" s="195"/>
      <c r="FI50" s="195"/>
      <c r="FJ50" s="195"/>
      <c r="FK50" s="195"/>
      <c r="FL50" s="195"/>
      <c r="FM50" s="195"/>
      <c r="FN50" s="195"/>
      <c r="FO50" s="195"/>
      <c r="FP50" s="195"/>
      <c r="FQ50" s="195"/>
      <c r="FR50" s="195"/>
      <c r="FS50" s="195"/>
      <c r="FT50" s="195"/>
      <c r="FU50" s="195"/>
      <c r="FV50" s="195"/>
      <c r="FW50" s="195"/>
      <c r="FX50" s="195"/>
      <c r="FY50" s="195"/>
      <c r="FZ50" s="195"/>
      <c r="GA50" s="195"/>
      <c r="GB50" s="195"/>
      <c r="GC50" s="195"/>
      <c r="GD50" s="195"/>
      <c r="GE50" s="195"/>
      <c r="GF50" s="195"/>
      <c r="GG50" s="195"/>
      <c r="GH50" s="195"/>
      <c r="GI50" s="195"/>
      <c r="GJ50" s="195"/>
      <c r="GK50" s="195"/>
      <c r="GL50" s="195"/>
      <c r="GM50" s="195"/>
      <c r="GN50" s="195"/>
      <c r="GO50" s="195"/>
      <c r="GP50" s="195"/>
      <c r="GQ50" s="195"/>
      <c r="GR50" s="195"/>
      <c r="GS50" s="195"/>
      <c r="GT50" s="195"/>
      <c r="GU50" s="195"/>
      <c r="GV50" s="195"/>
      <c r="GW50" s="195"/>
      <c r="GX50" s="195"/>
      <c r="GY50" s="195"/>
      <c r="GZ50" s="195"/>
      <c r="HA50" s="195"/>
      <c r="HB50" s="195"/>
      <c r="HC50" s="195"/>
      <c r="HD50" s="195"/>
      <c r="HE50" s="195"/>
      <c r="HF50" s="195"/>
      <c r="HG50" s="195"/>
      <c r="HH50" s="195"/>
      <c r="HI50" s="195"/>
      <c r="HJ50" s="195"/>
      <c r="HK50" s="195"/>
      <c r="HL50" s="195"/>
      <c r="HM50" s="195"/>
      <c r="HN50" s="195"/>
      <c r="HO50" s="195"/>
      <c r="HP50" s="195"/>
      <c r="HQ50" s="195"/>
      <c r="HR50" s="195"/>
      <c r="HS50" s="195"/>
      <c r="HT50" s="195"/>
      <c r="HU50" s="195"/>
      <c r="HV50" s="195"/>
      <c r="HW50" s="195"/>
      <c r="HX50" s="195"/>
      <c r="HY50" s="195"/>
      <c r="HZ50" s="195"/>
      <c r="IA50" s="195"/>
      <c r="IB50" s="195"/>
      <c r="IC50" s="195"/>
      <c r="ID50" s="195"/>
      <c r="IE50" s="195"/>
      <c r="IF50" s="195"/>
      <c r="IG50" s="195"/>
      <c r="IH50" s="195"/>
      <c r="II50" s="195"/>
      <c r="IJ50" s="195"/>
      <c r="IK50" s="195"/>
      <c r="IL50" s="195"/>
      <c r="IM50" s="195"/>
      <c r="IN50" s="195"/>
      <c r="IO50" s="195"/>
      <c r="IP50" s="195"/>
      <c r="IQ50" s="195"/>
      <c r="IR50" s="195"/>
      <c r="IS50" s="195"/>
      <c r="IT50" s="195"/>
      <c r="IU50" s="195"/>
      <c r="IV50" s="195"/>
      <c r="IW50" s="195"/>
      <c r="IX50" s="195"/>
      <c r="IY50" s="195"/>
      <c r="IZ50" s="195"/>
      <c r="JA50" s="195"/>
      <c r="JB50" s="195"/>
      <c r="JC50" s="195"/>
      <c r="JD50" s="195"/>
      <c r="JE50" s="195"/>
      <c r="JF50" s="195"/>
      <c r="JG50" s="195"/>
      <c r="JH50" s="195"/>
      <c r="JI50" s="195"/>
      <c r="JJ50" s="195"/>
      <c r="JK50" s="195"/>
      <c r="JL50" s="195"/>
      <c r="JM50" s="195"/>
      <c r="JN50" s="195"/>
      <c r="JO50" s="195"/>
      <c r="JP50" s="195"/>
      <c r="JQ50" s="195"/>
      <c r="JR50" s="195"/>
      <c r="JS50" s="195"/>
      <c r="JT50" s="195"/>
      <c r="JU50" s="195"/>
      <c r="JV50" s="195"/>
      <c r="JW50" s="195"/>
      <c r="JX50" s="195"/>
      <c r="JY50" s="195"/>
      <c r="JZ50" s="195"/>
      <c r="KA50" s="195"/>
      <c r="KB50" s="195"/>
      <c r="KC50" s="195"/>
      <c r="KD50" s="195"/>
      <c r="KE50" s="195"/>
      <c r="KF50" s="195"/>
      <c r="KG50" s="195"/>
      <c r="KH50" s="195"/>
      <c r="KI50" s="195"/>
      <c r="KJ50" s="195"/>
      <c r="KK50" s="195"/>
      <c r="KL50" s="195"/>
      <c r="KM50" s="195"/>
      <c r="KN50" s="195"/>
      <c r="KO50" s="195"/>
      <c r="KP50" s="195"/>
      <c r="KQ50" s="195"/>
      <c r="KR50" s="195"/>
      <c r="KS50" s="195"/>
      <c r="KT50" s="195"/>
      <c r="KU50" s="195"/>
      <c r="KV50" s="195"/>
      <c r="KW50" s="195"/>
      <c r="KX50" s="195"/>
      <c r="KY50" s="195"/>
      <c r="KZ50" s="195"/>
      <c r="LA50" s="195"/>
      <c r="LB50" s="195"/>
      <c r="LC50" s="195"/>
      <c r="LD50" s="195"/>
      <c r="LE50" s="195"/>
      <c r="LF50" s="195"/>
      <c r="LG50" s="195"/>
      <c r="LH50" s="195"/>
      <c r="LI50" s="195"/>
      <c r="LJ50" s="195"/>
      <c r="LK50" s="195"/>
      <c r="LL50" s="195"/>
      <c r="LM50" s="195"/>
      <c r="LN50" s="195"/>
      <c r="LO50" s="195"/>
      <c r="LP50" s="195"/>
      <c r="LQ50" s="195"/>
      <c r="LR50" s="195"/>
      <c r="LS50" s="195"/>
      <c r="LT50" s="195"/>
      <c r="LU50" s="195"/>
      <c r="LV50" s="195"/>
      <c r="LW50" s="195"/>
      <c r="LX50" s="195"/>
      <c r="LY50" s="195"/>
      <c r="LZ50" s="195"/>
      <c r="MA50" s="195"/>
      <c r="MB50" s="195"/>
      <c r="MC50" s="195"/>
      <c r="MD50" s="195"/>
      <c r="ME50" s="195"/>
      <c r="MF50" s="195"/>
      <c r="MG50" s="195"/>
      <c r="MH50" s="195"/>
      <c r="MI50" s="195"/>
      <c r="MJ50" s="195"/>
      <c r="MK50" s="195"/>
      <c r="ML50" s="195"/>
      <c r="MM50" s="195"/>
      <c r="MN50" s="195"/>
      <c r="MO50" s="195"/>
      <c r="MP50" s="195"/>
      <c r="MQ50" s="195"/>
      <c r="MR50" s="195"/>
      <c r="MS50" s="195"/>
      <c r="MT50" s="195"/>
      <c r="MU50" s="195"/>
      <c r="MV50" s="195"/>
      <c r="MW50" s="195"/>
      <c r="MX50" s="195"/>
      <c r="MY50" s="195"/>
      <c r="MZ50" s="195"/>
      <c r="NA50" s="195"/>
      <c r="NB50" s="195"/>
      <c r="NC50" s="195"/>
      <c r="ND50" s="195"/>
      <c r="NE50" s="195"/>
      <c r="NF50" s="195"/>
      <c r="NG50" s="195"/>
      <c r="NH50" s="195"/>
      <c r="NI50" s="195"/>
      <c r="NJ50" s="195"/>
      <c r="NK50" s="195"/>
      <c r="NL50" s="195"/>
      <c r="NM50" s="195"/>
      <c r="NN50" s="195"/>
      <c r="NO50" s="195"/>
      <c r="NP50" s="195"/>
      <c r="NQ50" s="195"/>
      <c r="NR50" s="195"/>
      <c r="NS50" s="195"/>
      <c r="NT50" s="195"/>
      <c r="NU50" s="195"/>
      <c r="NV50" s="195"/>
      <c r="NW50" s="195"/>
      <c r="NX50" s="195"/>
      <c r="NY50" s="195"/>
      <c r="NZ50" s="195"/>
      <c r="OA50" s="195"/>
      <c r="OB50" s="195"/>
      <c r="OC50" s="195"/>
      <c r="OD50" s="195"/>
      <c r="OE50" s="195"/>
      <c r="OF50" s="195"/>
      <c r="OG50" s="195"/>
      <c r="OH50" s="195"/>
      <c r="OI50" s="195"/>
      <c r="OJ50" s="195"/>
      <c r="OK50" s="195"/>
      <c r="OL50" s="195"/>
      <c r="OM50" s="195"/>
      <c r="ON50" s="195"/>
      <c r="OO50" s="195"/>
      <c r="OP50" s="195"/>
      <c r="OQ50" s="195"/>
      <c r="OR50" s="195"/>
      <c r="OS50" s="195"/>
      <c r="OT50" s="195"/>
      <c r="OU50" s="195"/>
      <c r="OV50" s="195"/>
      <c r="OW50" s="195"/>
      <c r="OX50" s="195"/>
      <c r="OY50" s="195"/>
      <c r="OZ50" s="195"/>
      <c r="PA50" s="195"/>
      <c r="PB50" s="195"/>
      <c r="PC50" s="195"/>
      <c r="PD50" s="195"/>
      <c r="PE50" s="195"/>
      <c r="PF50" s="195"/>
      <c r="PG50" s="195"/>
      <c r="PH50" s="195"/>
      <c r="PI50" s="195"/>
      <c r="PJ50" s="195"/>
      <c r="PK50" s="195"/>
      <c r="PL50" s="195"/>
      <c r="PM50" s="195"/>
      <c r="PN50" s="195"/>
      <c r="PO50" s="195"/>
      <c r="PP50" s="195"/>
      <c r="PQ50" s="195"/>
      <c r="PR50" s="195"/>
      <c r="PS50" s="195"/>
      <c r="PT50" s="195"/>
      <c r="PU50" s="195"/>
      <c r="PV50" s="195"/>
      <c r="PW50" s="195"/>
      <c r="PX50" s="195"/>
      <c r="PY50" s="195"/>
      <c r="PZ50" s="195"/>
      <c r="QA50" s="195"/>
      <c r="QB50" s="195"/>
      <c r="QC50" s="195"/>
      <c r="QD50" s="195"/>
      <c r="QE50" s="195"/>
      <c r="QF50" s="195"/>
      <c r="QG50" s="195"/>
      <c r="QH50" s="195"/>
      <c r="QI50" s="195"/>
      <c r="QJ50" s="195"/>
      <c r="QK50" s="195"/>
      <c r="QL50" s="195"/>
      <c r="QM50" s="195"/>
      <c r="QN50" s="195"/>
      <c r="QO50" s="195"/>
      <c r="QP50" s="195"/>
      <c r="QQ50" s="195"/>
      <c r="QR50" s="195"/>
      <c r="QS50" s="195"/>
      <c r="QT50" s="195"/>
      <c r="QU50" s="195"/>
      <c r="QV50" s="195"/>
      <c r="QW50" s="195"/>
      <c r="QX50" s="195"/>
      <c r="QY50" s="195"/>
      <c r="QZ50" s="195"/>
      <c r="RA50" s="195"/>
      <c r="RB50" s="195"/>
      <c r="RC50" s="195"/>
      <c r="RD50" s="195"/>
      <c r="RE50" s="195"/>
      <c r="RF50" s="195"/>
      <c r="RG50" s="195"/>
      <c r="RH50" s="195"/>
      <c r="RI50" s="195"/>
      <c r="RJ50" s="195"/>
      <c r="RK50" s="195"/>
      <c r="RL50" s="195"/>
      <c r="RM50" s="195"/>
      <c r="RN50" s="195"/>
      <c r="RO50" s="195"/>
      <c r="RP50" s="195"/>
      <c r="RQ50" s="195"/>
      <c r="RR50" s="195"/>
      <c r="RS50" s="195"/>
      <c r="RT50" s="195"/>
      <c r="RU50" s="195"/>
      <c r="RV50" s="195"/>
      <c r="RW50" s="195"/>
      <c r="RX50" s="195"/>
      <c r="RY50" s="195"/>
      <c r="RZ50" s="195"/>
      <c r="SA50" s="195"/>
      <c r="SB50" s="195"/>
      <c r="SC50" s="195"/>
      <c r="SD50" s="195"/>
      <c r="SE50" s="195"/>
      <c r="SF50" s="195"/>
      <c r="SG50" s="195"/>
      <c r="SH50" s="195"/>
      <c r="SI50" s="195"/>
      <c r="SJ50" s="195"/>
      <c r="SK50" s="195"/>
      <c r="SL50" s="195"/>
      <c r="SM50" s="195"/>
      <c r="SN50" s="195"/>
      <c r="SO50" s="195"/>
      <c r="SP50" s="195"/>
      <c r="SQ50" s="195"/>
      <c r="SR50" s="195"/>
      <c r="SS50" s="195"/>
      <c r="ST50" s="195"/>
      <c r="SU50" s="195"/>
      <c r="SV50" s="195"/>
      <c r="SW50" s="195"/>
      <c r="SX50" s="195"/>
      <c r="SY50" s="195"/>
      <c r="SZ50" s="195"/>
      <c r="TA50" s="195"/>
      <c r="TB50" s="195"/>
      <c r="TC50" s="195"/>
      <c r="TD50" s="195"/>
      <c r="TE50" s="195"/>
      <c r="TF50" s="195"/>
      <c r="TG50" s="195"/>
      <c r="TH50" s="195"/>
      <c r="TI50" s="195"/>
      <c r="TJ50" s="195"/>
      <c r="TK50" s="195"/>
      <c r="TL50" s="195"/>
      <c r="TM50" s="195"/>
      <c r="TN50" s="195"/>
      <c r="TO50" s="195"/>
      <c r="TP50" s="195"/>
      <c r="TQ50" s="195"/>
      <c r="TR50" s="195"/>
      <c r="TS50" s="195"/>
      <c r="TT50" s="195"/>
      <c r="TU50" s="195"/>
      <c r="TV50" s="195"/>
      <c r="TW50" s="195"/>
      <c r="TX50" s="195"/>
      <c r="TY50" s="195"/>
      <c r="TZ50" s="195"/>
      <c r="UA50" s="195"/>
      <c r="UB50" s="195"/>
      <c r="UC50" s="195"/>
      <c r="UD50" s="195"/>
      <c r="UE50" s="195"/>
      <c r="UF50" s="195"/>
      <c r="UG50" s="195"/>
      <c r="UH50" s="195"/>
      <c r="UI50" s="195"/>
      <c r="UJ50" s="195"/>
      <c r="UK50" s="195"/>
      <c r="UL50" s="195"/>
      <c r="UM50" s="195"/>
      <c r="UN50" s="195"/>
      <c r="UO50" s="195"/>
      <c r="UP50" s="195"/>
      <c r="UQ50" s="195"/>
      <c r="UR50" s="195"/>
      <c r="US50" s="195"/>
      <c r="UT50" s="195"/>
      <c r="UU50" s="195"/>
      <c r="UV50" s="195"/>
      <c r="UW50" s="195"/>
      <c r="UX50" s="195"/>
      <c r="UY50" s="195"/>
      <c r="UZ50" s="195"/>
      <c r="VA50" s="195"/>
      <c r="VB50" s="195"/>
      <c r="VC50" s="195"/>
      <c r="VD50" s="195"/>
      <c r="VE50" s="195"/>
      <c r="VF50" s="195"/>
      <c r="VG50" s="195"/>
      <c r="VH50" s="195"/>
      <c r="VI50" s="195"/>
      <c r="VJ50" s="195"/>
      <c r="VK50" s="195"/>
      <c r="VL50" s="195"/>
      <c r="VM50" s="195"/>
      <c r="VN50" s="195"/>
      <c r="VO50" s="195"/>
      <c r="VP50" s="195"/>
      <c r="VQ50" s="195"/>
      <c r="VR50" s="195"/>
      <c r="VS50" s="195"/>
      <c r="VT50" s="195"/>
      <c r="VU50" s="195"/>
      <c r="VV50" s="195"/>
      <c r="VW50" s="195"/>
      <c r="VX50" s="195"/>
      <c r="VY50" s="195"/>
      <c r="VZ50" s="195"/>
      <c r="WA50" s="195"/>
      <c r="WB50" s="195"/>
      <c r="WC50" s="195"/>
      <c r="WD50" s="195"/>
      <c r="WE50" s="195"/>
      <c r="WF50" s="195"/>
      <c r="WG50" s="195"/>
      <c r="WH50" s="195"/>
      <c r="WI50" s="195"/>
      <c r="WJ50" s="195"/>
      <c r="WK50" s="195"/>
      <c r="WL50" s="195"/>
      <c r="WM50" s="195"/>
      <c r="WN50" s="195"/>
      <c r="WO50" s="195"/>
      <c r="WP50" s="195"/>
      <c r="WQ50" s="195"/>
      <c r="WR50" s="195"/>
      <c r="WS50" s="195"/>
      <c r="WT50" s="195"/>
      <c r="WU50" s="195"/>
      <c r="WV50" s="195"/>
      <c r="WW50" s="195"/>
      <c r="WX50" s="195"/>
      <c r="WY50" s="195"/>
      <c r="WZ50" s="195"/>
      <c r="XA50" s="195"/>
      <c r="XB50" s="195"/>
      <c r="XC50" s="195"/>
      <c r="XD50" s="195"/>
      <c r="XE50" s="195"/>
      <c r="XF50" s="195"/>
      <c r="XG50" s="195"/>
      <c r="XH50" s="195"/>
      <c r="XI50" s="195"/>
      <c r="XJ50" s="195"/>
      <c r="XK50" s="195"/>
      <c r="XL50" s="195"/>
      <c r="XM50" s="195"/>
      <c r="XN50" s="195"/>
      <c r="XO50" s="195"/>
      <c r="XP50" s="195"/>
      <c r="XQ50" s="195"/>
      <c r="XR50" s="195"/>
      <c r="XS50" s="195"/>
      <c r="XT50" s="195"/>
      <c r="XU50" s="195"/>
      <c r="XV50" s="195"/>
      <c r="XW50" s="195"/>
      <c r="XX50" s="195"/>
      <c r="XY50" s="195"/>
      <c r="XZ50" s="195"/>
      <c r="YA50" s="195"/>
      <c r="YB50" s="195"/>
      <c r="YC50" s="195"/>
      <c r="YD50" s="195"/>
      <c r="YE50" s="195"/>
      <c r="YF50" s="195"/>
      <c r="YG50" s="195"/>
      <c r="YH50" s="195"/>
      <c r="YI50" s="195"/>
      <c r="YJ50" s="195"/>
      <c r="YK50" s="195"/>
      <c r="YL50" s="195"/>
      <c r="YM50" s="195"/>
      <c r="YN50" s="195"/>
      <c r="YO50" s="195"/>
      <c r="YP50" s="195"/>
      <c r="YQ50" s="195"/>
      <c r="YR50" s="195"/>
      <c r="YS50" s="195"/>
      <c r="YT50" s="195"/>
      <c r="YU50" s="195"/>
      <c r="YV50" s="195"/>
      <c r="YW50" s="195"/>
      <c r="YX50" s="195"/>
      <c r="YY50" s="195"/>
      <c r="YZ50" s="195"/>
      <c r="ZA50" s="195"/>
      <c r="ZB50" s="195"/>
      <c r="ZC50" s="195"/>
      <c r="ZD50" s="195"/>
      <c r="ZE50" s="195"/>
      <c r="ZF50" s="195"/>
      <c r="ZG50" s="195"/>
      <c r="ZH50" s="195"/>
      <c r="ZI50" s="195"/>
      <c r="ZJ50" s="195"/>
      <c r="ZK50" s="195"/>
      <c r="ZL50" s="195"/>
      <c r="ZM50" s="195"/>
      <c r="ZN50" s="195"/>
      <c r="ZO50" s="195"/>
      <c r="ZP50" s="195"/>
      <c r="ZQ50" s="195"/>
      <c r="ZR50" s="195"/>
      <c r="ZS50" s="195"/>
      <c r="ZT50" s="195"/>
      <c r="ZU50" s="195"/>
      <c r="ZV50" s="195"/>
      <c r="ZW50" s="195"/>
      <c r="ZX50" s="195"/>
      <c r="ZY50" s="195"/>
      <c r="ZZ50" s="195"/>
      <c r="AAA50" s="195"/>
      <c r="AAB50" s="195"/>
      <c r="AAC50" s="195"/>
      <c r="AAD50" s="195"/>
      <c r="AAE50" s="195"/>
      <c r="AAF50" s="195"/>
      <c r="AAG50" s="195"/>
      <c r="AAH50" s="195"/>
      <c r="AAI50" s="195"/>
      <c r="AAJ50" s="195"/>
      <c r="AAK50" s="195"/>
      <c r="AAL50" s="195"/>
      <c r="AAM50" s="195"/>
      <c r="AAN50" s="195"/>
      <c r="AAO50" s="195"/>
      <c r="AAP50" s="195"/>
      <c r="AAQ50" s="195"/>
      <c r="AAR50" s="195"/>
      <c r="AAS50" s="195"/>
      <c r="AAT50" s="195"/>
      <c r="AAU50" s="195"/>
      <c r="AAV50" s="195"/>
      <c r="AAW50" s="195"/>
      <c r="AAX50" s="195"/>
      <c r="AAY50" s="195"/>
      <c r="AAZ50" s="195"/>
      <c r="ABA50" s="195"/>
      <c r="ABB50" s="195"/>
      <c r="ABC50" s="195"/>
      <c r="ABD50" s="195"/>
      <c r="ABE50" s="195"/>
      <c r="ABF50" s="195"/>
      <c r="ABG50" s="195"/>
      <c r="ABH50" s="195"/>
      <c r="ABI50" s="195"/>
      <c r="ABJ50" s="195"/>
      <c r="ABK50" s="195"/>
      <c r="ABL50" s="195"/>
      <c r="ABM50" s="195"/>
      <c r="ABN50" s="195"/>
      <c r="ABO50" s="195"/>
      <c r="ABP50" s="195"/>
      <c r="ABQ50" s="195"/>
      <c r="ABR50" s="195"/>
      <c r="ABS50" s="195"/>
      <c r="ABT50" s="195"/>
      <c r="ABU50" s="195"/>
      <c r="ABV50" s="195"/>
      <c r="ABW50" s="195"/>
      <c r="ABX50" s="195"/>
      <c r="ABY50" s="195"/>
      <c r="ABZ50" s="195"/>
      <c r="ACA50" s="195"/>
      <c r="ACB50" s="195"/>
      <c r="ACC50" s="195"/>
      <c r="ACD50" s="195"/>
      <c r="ACE50" s="195"/>
      <c r="ACF50" s="195"/>
      <c r="ACG50" s="195"/>
      <c r="ACH50" s="195"/>
      <c r="ACI50" s="195"/>
      <c r="ACJ50" s="195"/>
      <c r="ACK50" s="195"/>
      <c r="ACL50" s="195"/>
      <c r="ACM50" s="195"/>
      <c r="ACN50" s="195"/>
      <c r="ACO50" s="195"/>
      <c r="ACP50" s="195"/>
      <c r="ACQ50" s="195"/>
      <c r="ACR50" s="195"/>
      <c r="ACS50" s="195"/>
      <c r="ACT50" s="195"/>
      <c r="ACU50" s="195"/>
      <c r="ACV50" s="195"/>
      <c r="ACW50" s="195"/>
      <c r="ACX50" s="195"/>
      <c r="ACY50" s="195"/>
      <c r="ACZ50" s="195"/>
      <c r="ADA50" s="195"/>
      <c r="ADB50" s="195"/>
      <c r="ADC50" s="195"/>
      <c r="ADD50" s="195"/>
      <c r="ADE50" s="195"/>
      <c r="ADF50" s="195"/>
      <c r="ADG50" s="195"/>
      <c r="ADH50" s="195"/>
      <c r="ADI50" s="195"/>
      <c r="ADJ50" s="195"/>
      <c r="ADK50" s="195"/>
      <c r="ADL50" s="195"/>
      <c r="ADM50" s="195"/>
      <c r="ADN50" s="195"/>
      <c r="ADO50" s="195"/>
      <c r="ADP50" s="195"/>
      <c r="ADQ50" s="195"/>
      <c r="ADR50" s="195"/>
      <c r="ADS50" s="195"/>
      <c r="ADT50" s="195"/>
      <c r="ADU50" s="195"/>
      <c r="ADV50" s="195"/>
      <c r="ADW50" s="195"/>
      <c r="ADX50" s="195"/>
      <c r="ADY50" s="195"/>
      <c r="ADZ50" s="195"/>
      <c r="AEA50" s="195"/>
      <c r="AEB50" s="195"/>
      <c r="AEC50" s="195"/>
      <c r="AED50" s="195"/>
      <c r="AEE50" s="195"/>
      <c r="AEF50" s="195"/>
      <c r="AEG50" s="195"/>
      <c r="AEH50" s="195"/>
      <c r="AEI50" s="195"/>
      <c r="AEJ50" s="195"/>
      <c r="AEK50" s="195"/>
      <c r="AEL50" s="195"/>
      <c r="AEM50" s="195"/>
      <c r="AEN50" s="195"/>
      <c r="AEO50" s="195"/>
      <c r="AEP50" s="195"/>
      <c r="AEQ50" s="195"/>
      <c r="AER50" s="195"/>
      <c r="AES50" s="195"/>
      <c r="AET50" s="195"/>
      <c r="AEU50" s="195"/>
      <c r="AEV50" s="195"/>
      <c r="AEW50" s="195"/>
      <c r="AEX50" s="195"/>
      <c r="AEY50" s="195"/>
      <c r="AEZ50" s="195"/>
      <c r="AFA50" s="195"/>
      <c r="AFB50" s="195"/>
      <c r="AFC50" s="195"/>
      <c r="AFD50" s="195"/>
      <c r="AFE50" s="195"/>
      <c r="AFF50" s="195"/>
      <c r="AFG50" s="195"/>
      <c r="AFH50" s="195"/>
      <c r="AFI50" s="195"/>
      <c r="AFJ50" s="195"/>
      <c r="AFK50" s="195"/>
      <c r="AFL50" s="195"/>
      <c r="AFM50" s="195"/>
      <c r="AFN50" s="195"/>
      <c r="AFO50" s="195"/>
      <c r="AFP50" s="195"/>
      <c r="AFQ50" s="195"/>
      <c r="AFR50" s="195"/>
      <c r="AFS50" s="195"/>
      <c r="AFT50" s="195"/>
      <c r="AFU50" s="195"/>
      <c r="AFV50" s="195"/>
      <c r="AFW50" s="195"/>
      <c r="AFX50" s="195"/>
      <c r="AFY50" s="195"/>
      <c r="AFZ50" s="195"/>
      <c r="AGA50" s="195"/>
      <c r="AGB50" s="195"/>
      <c r="AGC50" s="195"/>
      <c r="AGD50" s="195"/>
      <c r="AGE50" s="195"/>
      <c r="AGF50" s="195"/>
      <c r="AGG50" s="195"/>
      <c r="AGH50" s="195"/>
      <c r="AGI50" s="195"/>
      <c r="AGJ50" s="195"/>
      <c r="AGK50" s="195"/>
      <c r="AGL50" s="195"/>
      <c r="AGM50" s="195"/>
      <c r="AGN50" s="195"/>
      <c r="AGO50" s="195"/>
      <c r="AGP50" s="195"/>
      <c r="AGQ50" s="195"/>
      <c r="AGR50" s="195"/>
      <c r="AGS50" s="195"/>
      <c r="AGT50" s="195"/>
      <c r="AGU50" s="195"/>
      <c r="AGV50" s="195"/>
      <c r="AGW50" s="195"/>
      <c r="AGX50" s="195"/>
      <c r="AGY50" s="195"/>
      <c r="AGZ50" s="195"/>
      <c r="AHA50" s="195"/>
      <c r="AHB50" s="195"/>
      <c r="AHC50" s="195"/>
      <c r="AHD50" s="195"/>
      <c r="AHE50" s="195"/>
      <c r="AHF50" s="195"/>
      <c r="AHG50" s="195"/>
      <c r="AHH50" s="195"/>
      <c r="AHI50" s="195"/>
      <c r="AHJ50" s="195"/>
      <c r="AHK50" s="195"/>
      <c r="AHL50" s="195"/>
      <c r="AHM50" s="195"/>
      <c r="AHN50" s="195"/>
      <c r="AHO50" s="195"/>
      <c r="AHP50" s="195"/>
      <c r="AHQ50" s="195"/>
      <c r="AHR50" s="195"/>
      <c r="AHS50" s="195"/>
      <c r="AHT50" s="195"/>
      <c r="AHU50" s="195"/>
      <c r="AHV50" s="195"/>
      <c r="AHW50" s="195"/>
      <c r="AHX50" s="195"/>
      <c r="AHY50" s="195"/>
      <c r="AHZ50" s="195"/>
      <c r="AIA50" s="195"/>
      <c r="AIB50" s="195"/>
      <c r="AIC50" s="195"/>
      <c r="AID50" s="195"/>
      <c r="AIE50" s="195"/>
      <c r="AIF50" s="195"/>
      <c r="AIG50" s="195"/>
      <c r="AIH50" s="195"/>
      <c r="AII50" s="195"/>
      <c r="AIJ50" s="195"/>
      <c r="AIK50" s="195"/>
      <c r="AIL50" s="195"/>
      <c r="AIM50" s="195"/>
      <c r="AIN50" s="195"/>
      <c r="AIO50" s="195"/>
      <c r="AIP50" s="195"/>
      <c r="AIQ50" s="195"/>
      <c r="AIR50" s="195"/>
      <c r="AIS50" s="195"/>
      <c r="AIT50" s="195"/>
      <c r="AIU50" s="195"/>
      <c r="AIV50" s="195"/>
      <c r="AIW50" s="195"/>
      <c r="AIX50" s="195"/>
      <c r="AIY50" s="195"/>
      <c r="AIZ50" s="195"/>
      <c r="AJA50" s="195"/>
      <c r="AJB50" s="195"/>
      <c r="AJC50" s="195"/>
      <c r="AJD50" s="195"/>
      <c r="AJE50" s="195"/>
      <c r="AJF50" s="195"/>
      <c r="AJG50" s="195"/>
      <c r="AJH50" s="195"/>
      <c r="AJI50" s="195"/>
      <c r="AJJ50" s="195"/>
      <c r="AJK50" s="195"/>
      <c r="AJL50" s="195"/>
      <c r="AJM50" s="195"/>
      <c r="AJN50" s="195"/>
      <c r="AJO50" s="195"/>
      <c r="AJP50" s="195"/>
      <c r="AJQ50" s="195"/>
      <c r="AJR50" s="195"/>
      <c r="AJS50" s="195"/>
      <c r="AJT50" s="195"/>
      <c r="AJU50" s="195"/>
      <c r="AJV50" s="195"/>
      <c r="AJW50" s="195"/>
      <c r="AJX50" s="195"/>
      <c r="AJY50" s="195"/>
      <c r="AJZ50" s="195"/>
      <c r="AKA50" s="195"/>
      <c r="AKB50" s="195"/>
      <c r="AKC50" s="195"/>
      <c r="AKD50" s="195"/>
      <c r="AKE50" s="195"/>
      <c r="AKF50" s="195"/>
      <c r="AKG50" s="195"/>
      <c r="AKH50" s="195"/>
      <c r="AKI50" s="195"/>
      <c r="AKJ50" s="195"/>
      <c r="AKK50" s="195"/>
      <c r="AKL50" s="195"/>
      <c r="AKM50" s="195"/>
      <c r="AKN50" s="195"/>
      <c r="AKO50" s="195"/>
      <c r="AKP50" s="195"/>
      <c r="AKQ50" s="195"/>
      <c r="AKR50" s="195"/>
      <c r="AKS50" s="195"/>
      <c r="AKT50" s="195"/>
      <c r="AKU50" s="195"/>
      <c r="AKV50" s="195"/>
      <c r="AKW50" s="195"/>
      <c r="AKX50" s="195"/>
      <c r="AKY50" s="195"/>
      <c r="AKZ50" s="195"/>
      <c r="ALA50" s="195"/>
      <c r="ALB50" s="195"/>
      <c r="ALC50" s="195"/>
      <c r="ALD50" s="195"/>
      <c r="ALE50" s="195"/>
      <c r="ALF50" s="195"/>
      <c r="ALG50" s="195"/>
      <c r="ALH50" s="195"/>
      <c r="ALI50" s="195"/>
      <c r="ALJ50" s="195"/>
      <c r="ALK50" s="195"/>
      <c r="ALL50" s="195"/>
      <c r="ALM50" s="195"/>
      <c r="ALN50" s="195"/>
      <c r="ALO50" s="195"/>
      <c r="ALP50" s="195"/>
      <c r="ALQ50" s="195"/>
      <c r="ALR50" s="195"/>
      <c r="ALS50" s="195"/>
      <c r="ALT50" s="195"/>
      <c r="ALU50" s="195"/>
      <c r="ALV50" s="195"/>
      <c r="ALW50" s="195"/>
      <c r="ALX50" s="195"/>
      <c r="ALY50" s="195"/>
      <c r="ALZ50" s="195"/>
      <c r="AMA50" s="195"/>
      <c r="AMB50" s="195"/>
      <c r="AMC50" s="195"/>
      <c r="AMD50" s="195"/>
      <c r="AME50" s="195"/>
      <c r="AMF50" s="195"/>
      <c r="AMG50" s="195"/>
      <c r="AMH50" s="195"/>
      <c r="AMI50" s="195"/>
      <c r="AMJ50" s="195"/>
      <c r="AMK50" s="195"/>
      <c r="AML50" s="195"/>
      <c r="AMM50" s="195"/>
      <c r="AMN50" s="195"/>
      <c r="AMO50" s="195"/>
      <c r="AMP50" s="195"/>
      <c r="AMQ50" s="195"/>
      <c r="AMR50" s="195"/>
      <c r="AMS50" s="195"/>
      <c r="AMT50" s="195"/>
      <c r="AMU50" s="195"/>
      <c r="AMV50" s="195"/>
      <c r="AMW50" s="195"/>
      <c r="AMX50" s="195"/>
      <c r="AMY50" s="195"/>
      <c r="AMZ50" s="195"/>
      <c r="ANA50" s="195"/>
      <c r="ANB50" s="195"/>
      <c r="ANC50" s="195"/>
      <c r="AND50" s="195"/>
      <c r="ANE50" s="195"/>
      <c r="ANF50" s="195"/>
      <c r="ANG50" s="195"/>
      <c r="ANH50" s="195"/>
      <c r="ANI50" s="195"/>
      <c r="ANJ50" s="195"/>
      <c r="ANK50" s="195"/>
      <c r="ANL50" s="195"/>
      <c r="ANM50" s="195"/>
      <c r="ANN50" s="195"/>
      <c r="ANO50" s="195"/>
      <c r="ANP50" s="195"/>
      <c r="ANQ50" s="195"/>
      <c r="ANR50" s="195"/>
      <c r="ANS50" s="195"/>
      <c r="ANT50" s="195"/>
      <c r="ANU50" s="195"/>
      <c r="ANV50" s="195"/>
      <c r="ANW50" s="195"/>
      <c r="ANX50" s="195"/>
      <c r="ANY50" s="195"/>
      <c r="ANZ50" s="195"/>
      <c r="AOA50" s="195"/>
      <c r="AOB50" s="195"/>
      <c r="AOC50" s="195"/>
      <c r="AOD50" s="195"/>
      <c r="AOE50" s="195"/>
      <c r="AOF50" s="195"/>
      <c r="AOG50" s="195"/>
      <c r="AOH50" s="195"/>
      <c r="AOI50" s="195"/>
      <c r="AOJ50" s="195"/>
      <c r="AOK50" s="195"/>
      <c r="AOL50" s="195"/>
      <c r="AOM50" s="195"/>
      <c r="AON50" s="195"/>
      <c r="AOO50" s="195"/>
      <c r="AOP50" s="195"/>
      <c r="AOQ50" s="195"/>
      <c r="AOR50" s="195"/>
      <c r="AOS50" s="195"/>
      <c r="AOT50" s="195"/>
      <c r="AOU50" s="195"/>
      <c r="AOV50" s="195"/>
      <c r="AOW50" s="195"/>
      <c r="AOX50" s="195"/>
      <c r="AOY50" s="195"/>
      <c r="AOZ50" s="195"/>
      <c r="APA50" s="195"/>
      <c r="APB50" s="195"/>
      <c r="APC50" s="195"/>
      <c r="APD50" s="195"/>
      <c r="APE50" s="195"/>
      <c r="APF50" s="195"/>
      <c r="APG50" s="195"/>
      <c r="APH50" s="195"/>
      <c r="API50" s="195"/>
      <c r="APJ50" s="195"/>
      <c r="APK50" s="195"/>
      <c r="APL50" s="195"/>
      <c r="APM50" s="195"/>
      <c r="APN50" s="195"/>
      <c r="APO50" s="195"/>
      <c r="APP50" s="195"/>
      <c r="APQ50" s="195"/>
      <c r="APR50" s="195"/>
      <c r="APS50" s="195"/>
      <c r="APT50" s="195"/>
      <c r="APU50" s="195"/>
      <c r="APV50" s="195"/>
      <c r="APW50" s="195"/>
      <c r="APX50" s="195"/>
      <c r="APY50" s="195"/>
      <c r="APZ50" s="195"/>
      <c r="AQA50" s="195"/>
      <c r="AQB50" s="195"/>
      <c r="AQC50" s="195"/>
      <c r="AQD50" s="195"/>
      <c r="AQE50" s="195"/>
      <c r="AQF50" s="195"/>
      <c r="AQG50" s="195"/>
      <c r="AQH50" s="195"/>
      <c r="AQI50" s="195"/>
      <c r="AQJ50" s="195"/>
      <c r="AQK50" s="195"/>
      <c r="AQL50" s="195"/>
      <c r="AQM50" s="195"/>
      <c r="AQN50" s="195"/>
      <c r="AQO50" s="195"/>
      <c r="AQP50" s="195"/>
      <c r="AQQ50" s="195"/>
      <c r="AQR50" s="195"/>
      <c r="AQS50" s="195"/>
      <c r="AQT50" s="195"/>
      <c r="AQU50" s="195"/>
      <c r="AQV50" s="195"/>
      <c r="AQW50" s="195"/>
      <c r="AQX50" s="195"/>
      <c r="AQY50" s="195"/>
      <c r="AQZ50" s="195"/>
      <c r="ARA50" s="195"/>
      <c r="ARB50" s="195"/>
      <c r="ARC50" s="195"/>
      <c r="ARD50" s="195"/>
      <c r="ARE50" s="195"/>
      <c r="ARF50" s="195"/>
      <c r="ARG50" s="195"/>
      <c r="ARH50" s="195"/>
      <c r="ARI50" s="195"/>
      <c r="ARJ50" s="195"/>
      <c r="ARK50" s="195"/>
      <c r="ARL50" s="195"/>
      <c r="ARM50" s="195"/>
      <c r="ARN50" s="195"/>
      <c r="ARO50" s="195"/>
      <c r="ARP50" s="195"/>
      <c r="ARQ50" s="195"/>
      <c r="ARR50" s="195"/>
      <c r="ARS50" s="195"/>
      <c r="ART50" s="195"/>
      <c r="ARU50" s="195"/>
      <c r="ARV50" s="195"/>
      <c r="ARW50" s="195"/>
      <c r="ARX50" s="195"/>
      <c r="ARY50" s="195"/>
      <c r="ARZ50" s="195"/>
      <c r="ASA50" s="195"/>
      <c r="ASB50" s="195"/>
      <c r="ASC50" s="195"/>
      <c r="ASD50" s="195"/>
      <c r="ASE50" s="195"/>
      <c r="ASF50" s="195"/>
      <c r="ASG50" s="195"/>
      <c r="ASH50" s="195"/>
      <c r="ASI50" s="195"/>
      <c r="ASJ50" s="195"/>
      <c r="ASK50" s="195"/>
      <c r="ASL50" s="195"/>
      <c r="ASM50" s="195"/>
      <c r="ASN50" s="195"/>
      <c r="ASO50" s="195"/>
      <c r="ASP50" s="195"/>
      <c r="ASQ50" s="195"/>
      <c r="ASR50" s="195"/>
      <c r="ASS50" s="195"/>
      <c r="AST50" s="195"/>
      <c r="ASU50" s="195"/>
      <c r="ASV50" s="195"/>
      <c r="ASW50" s="195"/>
      <c r="ASX50" s="195"/>
      <c r="ASY50" s="195"/>
      <c r="ASZ50" s="195"/>
      <c r="ATA50" s="195"/>
      <c r="ATB50" s="195"/>
      <c r="ATC50" s="195"/>
      <c r="ATD50" s="195"/>
      <c r="ATE50" s="195"/>
      <c r="ATF50" s="195"/>
      <c r="ATG50" s="195"/>
      <c r="ATH50" s="195"/>
      <c r="ATI50" s="195"/>
      <c r="ATJ50" s="195"/>
      <c r="ATK50" s="195"/>
      <c r="ATL50" s="195"/>
      <c r="ATM50" s="195"/>
      <c r="ATN50" s="195"/>
      <c r="ATO50" s="195"/>
      <c r="ATP50" s="195"/>
      <c r="ATQ50" s="195"/>
      <c r="ATR50" s="195"/>
      <c r="ATS50" s="195"/>
      <c r="ATT50" s="195"/>
      <c r="ATU50" s="195"/>
      <c r="ATV50" s="195"/>
      <c r="ATW50" s="195"/>
      <c r="ATX50" s="195"/>
      <c r="ATY50" s="195"/>
      <c r="ATZ50" s="195"/>
      <c r="AUA50" s="195"/>
      <c r="AUB50" s="195"/>
      <c r="AUC50" s="195"/>
      <c r="AUD50" s="195"/>
      <c r="AUE50" s="195"/>
      <c r="AUF50" s="195"/>
      <c r="AUG50" s="195"/>
      <c r="AUH50" s="195"/>
      <c r="AUI50" s="195"/>
      <c r="AUJ50" s="195"/>
      <c r="AUK50" s="195"/>
      <c r="AUL50" s="195"/>
      <c r="AUM50" s="195"/>
      <c r="AUN50" s="195"/>
      <c r="AUO50" s="195"/>
      <c r="AUP50" s="195"/>
      <c r="AUQ50" s="195"/>
      <c r="AUR50" s="195"/>
      <c r="AUS50" s="195"/>
      <c r="AUT50" s="195"/>
      <c r="AUU50" s="195"/>
      <c r="AUV50" s="195"/>
      <c r="AUW50" s="195"/>
      <c r="AUX50" s="195"/>
      <c r="AUY50" s="195"/>
      <c r="AUZ50" s="195"/>
      <c r="AVA50" s="195"/>
      <c r="AVB50" s="195"/>
      <c r="AVC50" s="195"/>
      <c r="AVD50" s="195"/>
      <c r="AVE50" s="195"/>
      <c r="AVF50" s="195"/>
      <c r="AVG50" s="195"/>
      <c r="AVH50" s="195"/>
      <c r="AVI50" s="195"/>
      <c r="AVJ50" s="195"/>
      <c r="AVK50" s="195"/>
      <c r="AVL50" s="195"/>
      <c r="AVM50" s="195"/>
      <c r="AVN50" s="195"/>
      <c r="AVO50" s="195"/>
      <c r="AVP50" s="195"/>
      <c r="AVQ50" s="195"/>
      <c r="AVR50" s="195"/>
      <c r="AVS50" s="195"/>
      <c r="AVT50" s="195"/>
      <c r="AVU50" s="195"/>
      <c r="AVV50" s="195"/>
      <c r="AVW50" s="195"/>
      <c r="AVX50" s="195"/>
      <c r="AVY50" s="195"/>
      <c r="AVZ50" s="195"/>
      <c r="AWA50" s="195"/>
      <c r="AWB50" s="195"/>
      <c r="AWC50" s="195"/>
      <c r="AWD50" s="195"/>
      <c r="AWE50" s="195"/>
      <c r="AWF50" s="195"/>
      <c r="AWG50" s="195"/>
      <c r="AWH50" s="195"/>
      <c r="AWI50" s="195"/>
      <c r="AWJ50" s="195"/>
      <c r="AWK50" s="195"/>
      <c r="AWL50" s="195"/>
      <c r="AWM50" s="195"/>
      <c r="AWN50" s="195"/>
      <c r="AWO50" s="195"/>
      <c r="AWP50" s="195"/>
      <c r="AWQ50" s="195"/>
      <c r="AWR50" s="195"/>
      <c r="AWS50" s="195"/>
      <c r="AWT50" s="195"/>
      <c r="AWU50" s="195"/>
      <c r="AWV50" s="195"/>
      <c r="AWW50" s="195"/>
      <c r="AWX50" s="195"/>
      <c r="AWY50" s="195"/>
      <c r="AWZ50" s="195"/>
      <c r="AXA50" s="195"/>
      <c r="AXB50" s="195"/>
      <c r="AXC50" s="195"/>
      <c r="AXD50" s="195"/>
      <c r="AXE50" s="195"/>
      <c r="AXF50" s="195"/>
      <c r="AXG50" s="195"/>
      <c r="AXH50" s="195"/>
      <c r="AXI50" s="195"/>
      <c r="AXJ50" s="195"/>
      <c r="AXK50" s="195"/>
      <c r="AXL50" s="195"/>
      <c r="AXM50" s="195"/>
      <c r="AXN50" s="195"/>
      <c r="AXO50" s="195"/>
      <c r="AXP50" s="195"/>
      <c r="AXQ50" s="195"/>
      <c r="AXR50" s="195"/>
      <c r="AXS50" s="195"/>
      <c r="AXT50" s="195"/>
      <c r="AXU50" s="195"/>
      <c r="AXV50" s="195"/>
      <c r="AXW50" s="195"/>
      <c r="AXX50" s="195"/>
      <c r="AXY50" s="195"/>
      <c r="AXZ50" s="195"/>
      <c r="AYA50" s="195"/>
      <c r="AYB50" s="195"/>
      <c r="AYC50" s="195"/>
      <c r="AYD50" s="195"/>
      <c r="AYE50" s="195"/>
      <c r="AYF50" s="195"/>
      <c r="AYG50" s="195"/>
      <c r="AYH50" s="195"/>
      <c r="AYI50" s="195"/>
      <c r="AYJ50" s="195"/>
      <c r="AYK50" s="195"/>
      <c r="AYL50" s="195"/>
      <c r="AYM50" s="195"/>
      <c r="AYN50" s="195"/>
      <c r="AYO50" s="195"/>
      <c r="AYP50" s="195"/>
      <c r="AYQ50" s="195"/>
      <c r="AYR50" s="195"/>
      <c r="AYS50" s="195"/>
      <c r="AYT50" s="195"/>
      <c r="AYU50" s="195"/>
      <c r="AYV50" s="195"/>
      <c r="AYW50" s="195"/>
      <c r="AYX50" s="195"/>
      <c r="AYY50" s="195"/>
      <c r="AYZ50" s="195"/>
      <c r="AZA50" s="195"/>
      <c r="AZB50" s="195"/>
      <c r="AZC50" s="195"/>
      <c r="AZD50" s="195"/>
      <c r="AZE50" s="195"/>
      <c r="AZF50" s="195"/>
      <c r="AZG50" s="195"/>
      <c r="AZH50" s="195"/>
      <c r="AZI50" s="195"/>
      <c r="AZJ50" s="195"/>
      <c r="AZK50" s="195"/>
      <c r="AZL50" s="195"/>
      <c r="AZM50" s="195"/>
      <c r="AZN50" s="195"/>
      <c r="AZO50" s="195"/>
      <c r="AZP50" s="195"/>
      <c r="AZQ50" s="195"/>
      <c r="AZR50" s="195"/>
      <c r="AZS50" s="195"/>
      <c r="AZT50" s="195"/>
      <c r="AZU50" s="195"/>
      <c r="AZV50" s="195"/>
      <c r="AZW50" s="195"/>
      <c r="AZX50" s="195"/>
      <c r="AZY50" s="195"/>
      <c r="AZZ50" s="195"/>
      <c r="BAA50" s="195"/>
      <c r="BAB50" s="195"/>
      <c r="BAC50" s="195"/>
      <c r="BAD50" s="195"/>
      <c r="BAE50" s="195"/>
      <c r="BAF50" s="195"/>
      <c r="BAG50" s="195"/>
      <c r="BAH50" s="195"/>
      <c r="BAI50" s="195"/>
      <c r="BAJ50" s="195"/>
      <c r="BAK50" s="195"/>
      <c r="BAL50" s="195"/>
      <c r="BAM50" s="195"/>
      <c r="BAN50" s="195"/>
      <c r="BAO50" s="195"/>
      <c r="BAP50" s="195"/>
      <c r="BAQ50" s="195"/>
      <c r="BAR50" s="195"/>
      <c r="BAS50" s="195"/>
      <c r="BAT50" s="195"/>
      <c r="BAU50" s="195"/>
      <c r="BAV50" s="195"/>
      <c r="BAW50" s="195"/>
      <c r="BAX50" s="195"/>
      <c r="BAY50" s="195"/>
      <c r="BAZ50" s="195"/>
      <c r="BBA50" s="195"/>
      <c r="BBB50" s="195"/>
      <c r="BBC50" s="195"/>
      <c r="BBD50" s="195"/>
      <c r="BBE50" s="195"/>
      <c r="BBF50" s="195"/>
      <c r="BBG50" s="195"/>
      <c r="BBH50" s="195"/>
      <c r="BBI50" s="195"/>
      <c r="BBJ50" s="195"/>
      <c r="BBK50" s="195"/>
      <c r="BBL50" s="195"/>
      <c r="BBM50" s="195"/>
      <c r="BBN50" s="195"/>
      <c r="BBO50" s="195"/>
      <c r="BBP50" s="195"/>
      <c r="BBQ50" s="195"/>
      <c r="BBR50" s="195"/>
      <c r="BBS50" s="195"/>
      <c r="BBT50" s="195"/>
      <c r="BBU50" s="195"/>
      <c r="BBV50" s="195"/>
      <c r="BBW50" s="195"/>
      <c r="BBX50" s="195"/>
      <c r="BBY50" s="195"/>
      <c r="BBZ50" s="195"/>
      <c r="BCA50" s="195"/>
      <c r="BCB50" s="195"/>
      <c r="BCC50" s="195"/>
      <c r="BCD50" s="195"/>
      <c r="BCE50" s="195"/>
      <c r="BCF50" s="195"/>
      <c r="BCG50" s="195"/>
      <c r="BCH50" s="195"/>
      <c r="BCI50" s="195"/>
      <c r="BCJ50" s="195"/>
      <c r="BCK50" s="195"/>
      <c r="BCL50" s="195"/>
      <c r="BCM50" s="195"/>
      <c r="BCN50" s="195"/>
      <c r="BCO50" s="195"/>
      <c r="BCP50" s="195"/>
      <c r="BCQ50" s="195"/>
      <c r="BCR50" s="195"/>
      <c r="BCS50" s="195"/>
      <c r="BCT50" s="195"/>
      <c r="BCU50" s="195"/>
      <c r="BCV50" s="195"/>
      <c r="BCW50" s="195"/>
      <c r="BCX50" s="195"/>
      <c r="BCY50" s="195"/>
      <c r="BCZ50" s="195"/>
      <c r="BDA50" s="195"/>
      <c r="BDB50" s="195"/>
      <c r="BDC50" s="195"/>
      <c r="BDD50" s="195"/>
      <c r="BDE50" s="195"/>
      <c r="BDF50" s="195"/>
      <c r="BDG50" s="195"/>
      <c r="BDH50" s="195"/>
      <c r="BDI50" s="195"/>
      <c r="BDJ50" s="195"/>
      <c r="BDK50" s="195"/>
      <c r="BDL50" s="195"/>
      <c r="BDM50" s="195"/>
      <c r="BDN50" s="195"/>
      <c r="BDO50" s="195"/>
      <c r="BDP50" s="195"/>
      <c r="BDQ50" s="195"/>
      <c r="BDR50" s="195"/>
      <c r="BDS50" s="195"/>
      <c r="BDT50" s="195"/>
      <c r="BDU50" s="195"/>
      <c r="BDV50" s="195"/>
      <c r="BDW50" s="195"/>
      <c r="BDX50" s="195"/>
      <c r="BDY50" s="195"/>
      <c r="BDZ50" s="195"/>
      <c r="BEA50" s="195"/>
      <c r="BEB50" s="195"/>
      <c r="BEC50" s="195"/>
      <c r="BED50" s="195"/>
      <c r="BEE50" s="195"/>
      <c r="BEF50" s="195"/>
      <c r="BEG50" s="195"/>
      <c r="BEH50" s="195"/>
      <c r="BEI50" s="195"/>
      <c r="BEJ50" s="195"/>
      <c r="BEK50" s="195"/>
      <c r="BEL50" s="195"/>
      <c r="BEM50" s="195"/>
      <c r="BEN50" s="195"/>
      <c r="BEO50" s="195"/>
      <c r="BEP50" s="195"/>
      <c r="BEQ50" s="195"/>
      <c r="BER50" s="195"/>
      <c r="BES50" s="195"/>
      <c r="BET50" s="195"/>
      <c r="BEU50" s="195"/>
      <c r="BEV50" s="195"/>
      <c r="BEW50" s="195"/>
      <c r="BEX50" s="195"/>
      <c r="BEY50" s="195"/>
      <c r="BEZ50" s="195"/>
      <c r="BFA50" s="195"/>
      <c r="BFB50" s="195"/>
      <c r="BFC50" s="195"/>
      <c r="BFD50" s="195"/>
      <c r="BFE50" s="195"/>
      <c r="BFF50" s="195"/>
      <c r="BFG50" s="195"/>
      <c r="BFH50" s="195"/>
      <c r="BFI50" s="195"/>
      <c r="BFJ50" s="195"/>
      <c r="BFK50" s="195"/>
      <c r="BFL50" s="195"/>
      <c r="BFM50" s="195"/>
      <c r="BFN50" s="195"/>
      <c r="BFO50" s="195"/>
      <c r="BFP50" s="195"/>
      <c r="BFQ50" s="195"/>
      <c r="BFR50" s="195"/>
      <c r="BFS50" s="195"/>
      <c r="BFT50" s="195"/>
      <c r="BFU50" s="195"/>
      <c r="BFV50" s="195"/>
      <c r="BFW50" s="195"/>
      <c r="BFX50" s="195"/>
      <c r="BFY50" s="195"/>
      <c r="BFZ50" s="195"/>
      <c r="BGA50" s="195"/>
      <c r="BGB50" s="195"/>
      <c r="BGC50" s="195"/>
      <c r="BGD50" s="195"/>
      <c r="BGE50" s="195"/>
      <c r="BGF50" s="195"/>
      <c r="BGG50" s="195"/>
      <c r="BGH50" s="195"/>
      <c r="BGI50" s="195"/>
      <c r="BGJ50" s="195"/>
      <c r="BGK50" s="195"/>
      <c r="BGL50" s="195"/>
      <c r="BGM50" s="195"/>
      <c r="BGN50" s="195"/>
      <c r="BGO50" s="195"/>
      <c r="BGP50" s="195"/>
      <c r="BGQ50" s="195"/>
      <c r="BGR50" s="195"/>
      <c r="BGS50" s="195"/>
      <c r="BGT50" s="195"/>
      <c r="BGU50" s="195"/>
      <c r="BGV50" s="195"/>
      <c r="BGW50" s="195"/>
      <c r="BGX50" s="195"/>
      <c r="BGY50" s="195"/>
      <c r="BGZ50" s="195"/>
      <c r="BHA50" s="195"/>
      <c r="BHB50" s="195"/>
      <c r="BHC50" s="195"/>
      <c r="BHD50" s="195"/>
      <c r="BHE50" s="195"/>
      <c r="BHF50" s="195"/>
      <c r="BHG50" s="195"/>
      <c r="BHH50" s="195"/>
      <c r="BHI50" s="195"/>
      <c r="BHJ50" s="195"/>
      <c r="BHK50" s="195"/>
      <c r="BHL50" s="195"/>
      <c r="BHM50" s="195"/>
      <c r="BHN50" s="195"/>
      <c r="BHO50" s="195"/>
      <c r="BHP50" s="195"/>
      <c r="BHQ50" s="195"/>
      <c r="BHR50" s="195"/>
      <c r="BHS50" s="195"/>
      <c r="BHT50" s="195"/>
      <c r="BHU50" s="195"/>
      <c r="BHV50" s="195"/>
      <c r="BHW50" s="195"/>
      <c r="BHX50" s="195"/>
      <c r="BHY50" s="195"/>
      <c r="BHZ50" s="195"/>
      <c r="BIA50" s="195"/>
      <c r="BIB50" s="195"/>
      <c r="BIC50" s="195"/>
      <c r="BID50" s="195"/>
      <c r="BIE50" s="195"/>
      <c r="BIF50" s="195"/>
      <c r="BIG50" s="195"/>
      <c r="BIH50" s="195"/>
      <c r="BII50" s="195"/>
      <c r="BIJ50" s="195"/>
      <c r="BIK50" s="195"/>
      <c r="BIL50" s="195"/>
      <c r="BIM50" s="195"/>
      <c r="BIN50" s="195"/>
      <c r="BIO50" s="195"/>
      <c r="BIP50" s="195"/>
      <c r="BIQ50" s="195"/>
      <c r="BIR50" s="195"/>
      <c r="BIS50" s="195"/>
      <c r="BIT50" s="195"/>
      <c r="BIU50" s="195"/>
      <c r="BIV50" s="195"/>
      <c r="BIW50" s="195"/>
      <c r="BIX50" s="195"/>
      <c r="BIY50" s="195"/>
      <c r="BIZ50" s="195"/>
      <c r="BJA50" s="195"/>
      <c r="BJB50" s="195"/>
      <c r="BJC50" s="195"/>
      <c r="BJD50" s="195"/>
      <c r="BJE50" s="195"/>
      <c r="BJF50" s="195"/>
      <c r="BJG50" s="195"/>
      <c r="BJH50" s="195"/>
      <c r="BJI50" s="195"/>
      <c r="BJJ50" s="195"/>
      <c r="BJK50" s="195"/>
      <c r="BJL50" s="195"/>
      <c r="BJM50" s="195"/>
      <c r="BJN50" s="195"/>
      <c r="BJO50" s="195"/>
      <c r="BJP50" s="195"/>
      <c r="BJQ50" s="195"/>
      <c r="BJR50" s="195"/>
      <c r="BJS50" s="195"/>
      <c r="BJT50" s="195"/>
      <c r="BJU50" s="195"/>
      <c r="BJV50" s="195"/>
      <c r="BJW50" s="195"/>
      <c r="BJX50" s="195"/>
      <c r="BJY50" s="195"/>
      <c r="BJZ50" s="195"/>
      <c r="BKA50" s="195"/>
      <c r="BKB50" s="195"/>
      <c r="BKC50" s="195"/>
      <c r="BKD50" s="195"/>
      <c r="BKE50" s="195"/>
      <c r="BKF50" s="195"/>
      <c r="BKG50" s="195"/>
      <c r="BKH50" s="195"/>
      <c r="BKI50" s="195"/>
      <c r="BKJ50" s="195"/>
      <c r="BKK50" s="195"/>
      <c r="BKL50" s="195"/>
      <c r="BKM50" s="195"/>
      <c r="BKN50" s="195"/>
      <c r="BKO50" s="195"/>
      <c r="BKP50" s="195"/>
      <c r="BKQ50" s="195"/>
      <c r="BKR50" s="195"/>
      <c r="BKS50" s="195"/>
      <c r="BKT50" s="195"/>
      <c r="BKU50" s="195"/>
      <c r="BKV50" s="195"/>
      <c r="BKW50" s="195"/>
      <c r="BKX50" s="195"/>
      <c r="BKY50" s="195"/>
      <c r="BKZ50" s="195"/>
      <c r="BLA50" s="195"/>
      <c r="BLB50" s="195"/>
      <c r="BLC50" s="195"/>
      <c r="BLD50" s="195"/>
      <c r="BLE50" s="195"/>
      <c r="BLF50" s="195"/>
      <c r="BLG50" s="195"/>
      <c r="BLH50" s="195"/>
      <c r="BLI50" s="195"/>
      <c r="BLJ50" s="195"/>
      <c r="BLK50" s="195"/>
      <c r="BLL50" s="195"/>
      <c r="BLM50" s="195"/>
      <c r="BLN50" s="195"/>
      <c r="BLO50" s="195"/>
      <c r="BLP50" s="195"/>
      <c r="BLQ50" s="195"/>
      <c r="BLR50" s="195"/>
      <c r="BLS50" s="195"/>
      <c r="BLT50" s="195"/>
      <c r="BLU50" s="195"/>
      <c r="BLV50" s="195"/>
      <c r="BLW50" s="195"/>
      <c r="BLX50" s="195"/>
      <c r="BLY50" s="195"/>
      <c r="BLZ50" s="195"/>
      <c r="BMA50" s="195"/>
      <c r="BMB50" s="195"/>
      <c r="BMC50" s="195"/>
      <c r="BMD50" s="195"/>
      <c r="BME50" s="195"/>
      <c r="BMF50" s="195"/>
      <c r="BMG50" s="195"/>
      <c r="BMH50" s="195"/>
      <c r="BMI50" s="195"/>
      <c r="BMJ50" s="195"/>
      <c r="BMK50" s="195"/>
      <c r="BML50" s="195"/>
      <c r="BMM50" s="195"/>
      <c r="BMN50" s="195"/>
      <c r="BMO50" s="195"/>
      <c r="BMP50" s="195"/>
      <c r="BMQ50" s="195"/>
      <c r="BMR50" s="195"/>
      <c r="BMS50" s="195"/>
      <c r="BMT50" s="195"/>
      <c r="BMU50" s="195"/>
      <c r="BMV50" s="195"/>
      <c r="BMW50" s="195"/>
      <c r="BMX50" s="195"/>
      <c r="BMY50" s="195"/>
      <c r="BMZ50" s="195"/>
      <c r="BNA50" s="195"/>
      <c r="BNB50" s="195"/>
      <c r="BNC50" s="195"/>
      <c r="BND50" s="195"/>
      <c r="BNE50" s="195"/>
      <c r="BNF50" s="195"/>
      <c r="BNG50" s="195"/>
      <c r="BNH50" s="195"/>
      <c r="BNI50" s="195"/>
      <c r="BNJ50" s="195"/>
      <c r="BNK50" s="195"/>
      <c r="BNL50" s="195"/>
      <c r="BNM50" s="195"/>
      <c r="BNN50" s="195"/>
      <c r="BNO50" s="195"/>
      <c r="BNP50" s="195"/>
      <c r="BNQ50" s="195"/>
      <c r="BNR50" s="195"/>
      <c r="BNS50" s="195"/>
      <c r="BNT50" s="195"/>
      <c r="BNU50" s="195"/>
      <c r="BNV50" s="195"/>
      <c r="BNW50" s="195"/>
      <c r="BNX50" s="195"/>
      <c r="BNY50" s="195"/>
      <c r="BNZ50" s="195"/>
      <c r="BOA50" s="195"/>
      <c r="BOB50" s="195"/>
      <c r="BOC50" s="195"/>
      <c r="BOD50" s="195"/>
      <c r="BOE50" s="195"/>
      <c r="BOF50" s="195"/>
      <c r="BOG50" s="195"/>
      <c r="BOH50" s="195"/>
      <c r="BOI50" s="195"/>
      <c r="BOJ50" s="195"/>
      <c r="BOK50" s="195"/>
      <c r="BOL50" s="195"/>
      <c r="BOM50" s="195"/>
      <c r="BON50" s="195"/>
      <c r="BOO50" s="195"/>
      <c r="BOP50" s="195"/>
      <c r="BOQ50" s="195"/>
      <c r="BOR50" s="195"/>
      <c r="BOS50" s="195"/>
      <c r="BOT50" s="195"/>
      <c r="BOU50" s="195"/>
      <c r="BOV50" s="195"/>
      <c r="BOW50" s="195"/>
      <c r="BOX50" s="195"/>
      <c r="BOY50" s="195"/>
      <c r="BOZ50" s="195"/>
      <c r="BPA50" s="195"/>
      <c r="BPB50" s="195"/>
      <c r="BPC50" s="195"/>
      <c r="BPD50" s="195"/>
      <c r="BPE50" s="195"/>
      <c r="BPF50" s="195"/>
      <c r="BPG50" s="195"/>
      <c r="BPH50" s="195"/>
      <c r="BPI50" s="195"/>
      <c r="BPJ50" s="195"/>
      <c r="BPK50" s="195"/>
      <c r="BPL50" s="195"/>
      <c r="BPM50" s="195"/>
      <c r="BPN50" s="195"/>
      <c r="BPO50" s="195"/>
      <c r="BPP50" s="195"/>
      <c r="BPQ50" s="195"/>
      <c r="BPR50" s="195"/>
      <c r="BPS50" s="195"/>
      <c r="BPT50" s="195"/>
      <c r="BPU50" s="195"/>
      <c r="BPV50" s="195"/>
      <c r="BPW50" s="195"/>
      <c r="BPX50" s="195"/>
      <c r="BPY50" s="195"/>
      <c r="BPZ50" s="195"/>
      <c r="BQA50" s="195"/>
      <c r="BQB50" s="195"/>
      <c r="BQC50" s="195"/>
      <c r="BQD50" s="195"/>
      <c r="BQE50" s="195"/>
      <c r="BQF50" s="195"/>
      <c r="BQG50" s="195"/>
      <c r="BQH50" s="195"/>
      <c r="BQI50" s="195"/>
      <c r="BQJ50" s="195"/>
      <c r="BQK50" s="195"/>
      <c r="BQL50" s="195"/>
      <c r="BQM50" s="195"/>
      <c r="BQN50" s="195"/>
      <c r="BQO50" s="195"/>
      <c r="BQP50" s="195"/>
      <c r="BQQ50" s="195"/>
      <c r="BQR50" s="195"/>
      <c r="BQS50" s="195"/>
      <c r="BQT50" s="195"/>
      <c r="BQU50" s="195"/>
      <c r="BQV50" s="195"/>
      <c r="BQW50" s="195"/>
      <c r="BQX50" s="195"/>
      <c r="BQY50" s="195"/>
      <c r="BQZ50" s="195"/>
      <c r="BRA50" s="195"/>
      <c r="BRB50" s="195"/>
      <c r="BRC50" s="195"/>
      <c r="BRD50" s="195"/>
      <c r="BRE50" s="195"/>
      <c r="BRF50" s="195"/>
      <c r="BRG50" s="195"/>
      <c r="BRH50" s="195"/>
      <c r="BRI50" s="195"/>
      <c r="BRJ50" s="195"/>
      <c r="BRK50" s="195"/>
      <c r="BRL50" s="195"/>
      <c r="BRM50" s="195"/>
      <c r="BRN50" s="195"/>
      <c r="BRO50" s="195"/>
      <c r="BRP50" s="195"/>
      <c r="BRQ50" s="195"/>
      <c r="BRR50" s="195"/>
      <c r="BRS50" s="195"/>
      <c r="BRT50" s="195"/>
      <c r="BRU50" s="195"/>
      <c r="BRV50" s="195"/>
      <c r="BRW50" s="195"/>
      <c r="BRX50" s="195"/>
      <c r="BRY50" s="195"/>
      <c r="BRZ50" s="195"/>
      <c r="BSA50" s="195"/>
      <c r="BSB50" s="195"/>
      <c r="BSC50" s="195"/>
      <c r="BSD50" s="195"/>
      <c r="BSE50" s="195"/>
      <c r="BSF50" s="195"/>
      <c r="BSG50" s="195"/>
      <c r="BSH50" s="195"/>
      <c r="BSI50" s="195"/>
      <c r="BSJ50" s="195"/>
      <c r="BSK50" s="195"/>
      <c r="BSL50" s="195"/>
      <c r="BSM50" s="195"/>
      <c r="BSN50" s="195"/>
      <c r="BSO50" s="195"/>
      <c r="BSP50" s="195"/>
      <c r="BSQ50" s="195"/>
      <c r="BSR50" s="195"/>
      <c r="BSS50" s="195"/>
      <c r="BST50" s="195"/>
      <c r="BSU50" s="195"/>
      <c r="BSV50" s="195"/>
      <c r="BSW50" s="195"/>
      <c r="BSX50" s="195"/>
      <c r="BSY50" s="195"/>
      <c r="BSZ50" s="195"/>
      <c r="BTA50" s="195"/>
      <c r="BTB50" s="195"/>
      <c r="BTC50" s="195"/>
      <c r="BTD50" s="195"/>
      <c r="BTE50" s="195"/>
      <c r="BTF50" s="195"/>
      <c r="BTG50" s="195"/>
      <c r="BTH50" s="195"/>
      <c r="BTI50" s="195"/>
      <c r="BTJ50" s="195"/>
      <c r="BTK50" s="195"/>
      <c r="BTL50" s="195"/>
      <c r="BTM50" s="195"/>
      <c r="BTN50" s="195"/>
      <c r="BTO50" s="195"/>
      <c r="BTP50" s="195"/>
      <c r="BTQ50" s="195"/>
      <c r="BTR50" s="195"/>
      <c r="BTS50" s="195"/>
      <c r="BTT50" s="195"/>
      <c r="BTU50" s="195"/>
      <c r="BTV50" s="195"/>
      <c r="BTW50" s="195"/>
      <c r="BTX50" s="195"/>
      <c r="BTY50" s="195"/>
      <c r="BTZ50" s="195"/>
      <c r="BUA50" s="195"/>
      <c r="BUB50" s="195"/>
      <c r="BUC50" s="195"/>
      <c r="BUD50" s="195"/>
      <c r="BUE50" s="195"/>
      <c r="BUF50" s="195"/>
      <c r="BUG50" s="195"/>
      <c r="BUH50" s="195"/>
      <c r="BUI50" s="195"/>
      <c r="BUJ50" s="195"/>
      <c r="BUK50" s="195"/>
      <c r="BUL50" s="195"/>
      <c r="BUM50" s="195"/>
      <c r="BUN50" s="195"/>
      <c r="BUO50" s="195"/>
      <c r="BUP50" s="195"/>
      <c r="BUQ50" s="195"/>
      <c r="BUR50" s="195"/>
      <c r="BUS50" s="195"/>
      <c r="BUT50" s="195"/>
      <c r="BUU50" s="195"/>
      <c r="BUV50" s="195"/>
      <c r="BUW50" s="195"/>
      <c r="BUX50" s="195"/>
      <c r="BUY50" s="195"/>
      <c r="BUZ50" s="195"/>
      <c r="BVA50" s="195"/>
      <c r="BVB50" s="195"/>
      <c r="BVC50" s="195"/>
      <c r="BVD50" s="195"/>
      <c r="BVE50" s="195"/>
      <c r="BVF50" s="195"/>
      <c r="BVG50" s="195"/>
      <c r="BVH50" s="195"/>
      <c r="BVI50" s="195"/>
      <c r="BVJ50" s="195"/>
      <c r="BVK50" s="195"/>
      <c r="BVL50" s="195"/>
      <c r="BVM50" s="195"/>
      <c r="BVN50" s="195"/>
      <c r="BVO50" s="195"/>
      <c r="BVP50" s="195"/>
      <c r="BVQ50" s="195"/>
      <c r="BVR50" s="195"/>
      <c r="BVS50" s="195"/>
      <c r="BVT50" s="195"/>
      <c r="BVU50" s="195"/>
      <c r="BVV50" s="195"/>
      <c r="BVW50" s="195"/>
      <c r="BVX50" s="195"/>
      <c r="BVY50" s="195"/>
      <c r="BVZ50" s="195"/>
      <c r="BWA50" s="195"/>
      <c r="BWB50" s="195"/>
      <c r="BWC50" s="195"/>
      <c r="BWD50" s="195"/>
      <c r="BWE50" s="195"/>
      <c r="BWF50" s="195"/>
      <c r="BWG50" s="195"/>
      <c r="BWH50" s="195"/>
      <c r="BWI50" s="195"/>
      <c r="BWJ50" s="195"/>
      <c r="BWK50" s="195"/>
      <c r="BWL50" s="195"/>
      <c r="BWM50" s="195"/>
      <c r="BWN50" s="195"/>
      <c r="BWO50" s="195"/>
      <c r="BWP50" s="195"/>
      <c r="BWQ50" s="195"/>
      <c r="BWR50" s="195"/>
      <c r="BWS50" s="195"/>
      <c r="BWT50" s="195"/>
      <c r="BWU50" s="195"/>
      <c r="BWV50" s="195"/>
      <c r="BWW50" s="195"/>
      <c r="BWX50" s="195"/>
      <c r="BWY50" s="195"/>
      <c r="BWZ50" s="195"/>
      <c r="BXA50" s="195"/>
      <c r="BXB50" s="195"/>
      <c r="BXC50" s="195"/>
      <c r="BXD50" s="195"/>
      <c r="BXE50" s="195"/>
      <c r="BXF50" s="195"/>
      <c r="BXG50" s="195"/>
      <c r="BXH50" s="195"/>
      <c r="BXI50" s="195"/>
      <c r="BXJ50" s="195"/>
      <c r="BXK50" s="195"/>
      <c r="BXL50" s="195"/>
      <c r="BXM50" s="195"/>
      <c r="BXN50" s="195"/>
      <c r="BXO50" s="195"/>
      <c r="BXP50" s="195"/>
      <c r="BXQ50" s="195"/>
      <c r="BXR50" s="195"/>
      <c r="BXS50" s="195"/>
      <c r="BXT50" s="195"/>
      <c r="BXU50" s="195"/>
      <c r="BXV50" s="195"/>
      <c r="BXW50" s="195"/>
      <c r="BXX50" s="195"/>
      <c r="BXY50" s="195"/>
      <c r="BXZ50" s="195"/>
      <c r="BYA50" s="195"/>
      <c r="BYB50" s="195"/>
      <c r="BYC50" s="195"/>
      <c r="BYD50" s="195"/>
      <c r="BYE50" s="195"/>
      <c r="BYF50" s="195"/>
      <c r="BYG50" s="195"/>
      <c r="BYH50" s="195"/>
      <c r="BYI50" s="195"/>
      <c r="BYJ50" s="195"/>
      <c r="BYK50" s="195"/>
      <c r="BYL50" s="195"/>
      <c r="BYM50" s="195"/>
      <c r="BYN50" s="195"/>
      <c r="BYO50" s="195"/>
      <c r="BYP50" s="195"/>
      <c r="BYQ50" s="195"/>
      <c r="BYR50" s="195"/>
      <c r="BYS50" s="195"/>
      <c r="BYT50" s="195"/>
      <c r="BYU50" s="195"/>
      <c r="BYV50" s="195"/>
      <c r="BYW50" s="195"/>
      <c r="BYX50" s="195"/>
      <c r="BYY50" s="195"/>
      <c r="BYZ50" s="195"/>
      <c r="BZA50" s="195"/>
      <c r="BZB50" s="195"/>
      <c r="BZC50" s="195"/>
      <c r="BZD50" s="195"/>
      <c r="BZE50" s="195"/>
      <c r="BZF50" s="195"/>
      <c r="BZG50" s="195"/>
      <c r="BZH50" s="195"/>
      <c r="BZI50" s="195"/>
      <c r="BZJ50" s="195"/>
      <c r="BZK50" s="195"/>
      <c r="BZL50" s="195"/>
      <c r="BZM50" s="195"/>
      <c r="BZN50" s="195"/>
      <c r="BZO50" s="195"/>
      <c r="BZP50" s="195"/>
      <c r="BZQ50" s="195"/>
      <c r="BZR50" s="195"/>
      <c r="BZS50" s="195"/>
      <c r="BZT50" s="195"/>
      <c r="BZU50" s="195"/>
      <c r="BZV50" s="195"/>
      <c r="BZW50" s="195"/>
      <c r="BZX50" s="195"/>
      <c r="BZY50" s="195"/>
      <c r="BZZ50" s="195"/>
      <c r="CAA50" s="195"/>
      <c r="CAB50" s="195"/>
      <c r="CAC50" s="195"/>
      <c r="CAD50" s="195"/>
      <c r="CAE50" s="195"/>
      <c r="CAF50" s="195"/>
      <c r="CAG50" s="195"/>
      <c r="CAH50" s="195"/>
      <c r="CAI50" s="195"/>
      <c r="CAJ50" s="195"/>
      <c r="CAK50" s="195"/>
      <c r="CAL50" s="195"/>
      <c r="CAM50" s="195"/>
      <c r="CAN50" s="195"/>
      <c r="CAO50" s="195"/>
      <c r="CAP50" s="195"/>
      <c r="CAQ50" s="195"/>
      <c r="CAR50" s="195"/>
      <c r="CAS50" s="195"/>
      <c r="CAT50" s="195"/>
      <c r="CAU50" s="195"/>
      <c r="CAV50" s="195"/>
      <c r="CAW50" s="195"/>
      <c r="CAX50" s="195"/>
      <c r="CAY50" s="195"/>
      <c r="CAZ50" s="195"/>
      <c r="CBA50" s="195"/>
      <c r="CBB50" s="195"/>
      <c r="CBC50" s="195"/>
      <c r="CBD50" s="195"/>
      <c r="CBE50" s="195"/>
      <c r="CBF50" s="195"/>
      <c r="CBG50" s="195"/>
      <c r="CBH50" s="195"/>
      <c r="CBI50" s="195"/>
      <c r="CBJ50" s="195"/>
      <c r="CBK50" s="195"/>
      <c r="CBL50" s="195"/>
      <c r="CBM50" s="195"/>
      <c r="CBN50" s="195"/>
      <c r="CBO50" s="195"/>
      <c r="CBP50" s="195"/>
      <c r="CBQ50" s="195"/>
      <c r="CBR50" s="195"/>
      <c r="CBS50" s="195"/>
      <c r="CBT50" s="195"/>
      <c r="CBU50" s="195"/>
      <c r="CBV50" s="195"/>
      <c r="CBW50" s="195"/>
      <c r="CBX50" s="195"/>
      <c r="CBY50" s="195"/>
      <c r="CBZ50" s="195"/>
      <c r="CCA50" s="195"/>
      <c r="CCB50" s="195"/>
      <c r="CCC50" s="195"/>
      <c r="CCD50" s="195"/>
      <c r="CCE50" s="195"/>
      <c r="CCF50" s="195"/>
      <c r="CCG50" s="195"/>
      <c r="CCH50" s="195"/>
      <c r="CCI50" s="195"/>
      <c r="CCJ50" s="195"/>
      <c r="CCK50" s="195"/>
      <c r="CCL50" s="195"/>
      <c r="CCM50" s="195"/>
      <c r="CCN50" s="195"/>
      <c r="CCO50" s="195"/>
      <c r="CCP50" s="195"/>
      <c r="CCQ50" s="195"/>
      <c r="CCR50" s="195"/>
      <c r="CCS50" s="195"/>
      <c r="CCT50" s="195"/>
      <c r="CCU50" s="195"/>
      <c r="CCV50" s="195"/>
      <c r="CCW50" s="195"/>
      <c r="CCX50" s="195"/>
      <c r="CCY50" s="195"/>
      <c r="CCZ50" s="195"/>
      <c r="CDA50" s="195"/>
      <c r="CDB50" s="195"/>
      <c r="CDC50" s="195"/>
      <c r="CDD50" s="195"/>
      <c r="CDE50" s="195"/>
      <c r="CDF50" s="195"/>
      <c r="CDG50" s="195"/>
      <c r="CDH50" s="195"/>
      <c r="CDI50" s="195"/>
      <c r="CDJ50" s="195"/>
      <c r="CDK50" s="195"/>
      <c r="CDL50" s="195"/>
      <c r="CDM50" s="195"/>
      <c r="CDN50" s="195"/>
      <c r="CDO50" s="195"/>
      <c r="CDP50" s="195"/>
      <c r="CDQ50" s="195"/>
      <c r="CDR50" s="195"/>
      <c r="CDS50" s="195"/>
      <c r="CDT50" s="195"/>
      <c r="CDU50" s="195"/>
      <c r="CDV50" s="195"/>
      <c r="CDW50" s="195"/>
      <c r="CDX50" s="195"/>
      <c r="CDY50" s="195"/>
      <c r="CDZ50" s="195"/>
      <c r="CEA50" s="195"/>
      <c r="CEB50" s="195"/>
      <c r="CEC50" s="195"/>
      <c r="CED50" s="195"/>
      <c r="CEE50" s="195"/>
      <c r="CEF50" s="195"/>
      <c r="CEG50" s="195"/>
      <c r="CEH50" s="195"/>
      <c r="CEI50" s="195"/>
      <c r="CEJ50" s="195"/>
      <c r="CEK50" s="195"/>
      <c r="CEL50" s="195"/>
      <c r="CEM50" s="195"/>
      <c r="CEN50" s="195"/>
      <c r="CEO50" s="195"/>
      <c r="CEP50" s="195"/>
      <c r="CEQ50" s="195"/>
      <c r="CER50" s="195"/>
      <c r="CES50" s="195"/>
      <c r="CET50" s="195"/>
      <c r="CEU50" s="195"/>
      <c r="CEV50" s="195"/>
      <c r="CEW50" s="195"/>
      <c r="CEX50" s="195"/>
      <c r="CEY50" s="195"/>
      <c r="CEZ50" s="195"/>
      <c r="CFA50" s="195"/>
      <c r="CFB50" s="195"/>
      <c r="CFC50" s="195"/>
      <c r="CFD50" s="195"/>
      <c r="CFE50" s="195"/>
      <c r="CFF50" s="195"/>
      <c r="CFG50" s="195"/>
      <c r="CFH50" s="195"/>
      <c r="CFI50" s="195"/>
      <c r="CFJ50" s="195"/>
      <c r="CFK50" s="195"/>
      <c r="CFL50" s="195"/>
      <c r="CFM50" s="195"/>
      <c r="CFN50" s="195"/>
      <c r="CFO50" s="195"/>
      <c r="CFP50" s="195"/>
      <c r="CFQ50" s="195"/>
      <c r="CFR50" s="195"/>
      <c r="CFS50" s="195"/>
      <c r="CFT50" s="195"/>
      <c r="CFU50" s="195"/>
      <c r="CFV50" s="195"/>
      <c r="CFW50" s="195"/>
      <c r="CFX50" s="195"/>
      <c r="CFY50" s="195"/>
      <c r="CFZ50" s="195"/>
      <c r="CGA50" s="195"/>
      <c r="CGB50" s="195"/>
      <c r="CGC50" s="195"/>
      <c r="CGD50" s="195"/>
      <c r="CGE50" s="195"/>
      <c r="CGF50" s="195"/>
      <c r="CGG50" s="195"/>
      <c r="CGH50" s="195"/>
      <c r="CGI50" s="195"/>
      <c r="CGJ50" s="195"/>
      <c r="CGK50" s="195"/>
      <c r="CGL50" s="195"/>
      <c r="CGM50" s="195"/>
      <c r="CGN50" s="195"/>
      <c r="CGO50" s="195"/>
      <c r="CGP50" s="195"/>
      <c r="CGQ50" s="195"/>
      <c r="CGR50" s="195"/>
      <c r="CGS50" s="195"/>
      <c r="CGT50" s="195"/>
      <c r="CGU50" s="195"/>
      <c r="CGV50" s="195"/>
      <c r="CGW50" s="195"/>
      <c r="CGX50" s="195"/>
      <c r="CGY50" s="195"/>
      <c r="CGZ50" s="195"/>
      <c r="CHA50" s="195"/>
      <c r="CHB50" s="195"/>
      <c r="CHC50" s="195"/>
      <c r="CHD50" s="195"/>
      <c r="CHE50" s="195"/>
      <c r="CHF50" s="195"/>
      <c r="CHG50" s="195"/>
      <c r="CHH50" s="195"/>
      <c r="CHI50" s="195"/>
      <c r="CHJ50" s="195"/>
      <c r="CHK50" s="195"/>
      <c r="CHL50" s="195"/>
      <c r="CHM50" s="195"/>
      <c r="CHN50" s="195"/>
      <c r="CHO50" s="195"/>
      <c r="CHP50" s="195"/>
      <c r="CHQ50" s="195"/>
      <c r="CHR50" s="195"/>
      <c r="CHS50" s="195"/>
      <c r="CHT50" s="195"/>
      <c r="CHU50" s="195"/>
      <c r="CHV50" s="195"/>
      <c r="CHW50" s="195"/>
      <c r="CHX50" s="195"/>
      <c r="CHY50" s="195"/>
      <c r="CHZ50" s="195"/>
      <c r="CIA50" s="195"/>
      <c r="CIB50" s="195"/>
      <c r="CIC50" s="195"/>
      <c r="CID50" s="195"/>
      <c r="CIE50" s="195"/>
      <c r="CIF50" s="195"/>
      <c r="CIG50" s="195"/>
      <c r="CIH50" s="195"/>
      <c r="CII50" s="195"/>
      <c r="CIJ50" s="195"/>
      <c r="CIK50" s="195"/>
      <c r="CIL50" s="195"/>
      <c r="CIM50" s="195"/>
      <c r="CIN50" s="195"/>
      <c r="CIO50" s="195"/>
      <c r="CIP50" s="195"/>
      <c r="CIQ50" s="195"/>
      <c r="CIR50" s="195"/>
      <c r="CIS50" s="195"/>
      <c r="CIT50" s="195"/>
      <c r="CIU50" s="195"/>
      <c r="CIV50" s="195"/>
      <c r="CIW50" s="195"/>
      <c r="CIX50" s="195"/>
      <c r="CIY50" s="195"/>
      <c r="CIZ50" s="195"/>
      <c r="CJA50" s="195"/>
      <c r="CJB50" s="195"/>
      <c r="CJC50" s="195"/>
      <c r="CJD50" s="195"/>
      <c r="CJE50" s="195"/>
      <c r="CJF50" s="195"/>
      <c r="CJG50" s="195"/>
      <c r="CJH50" s="195"/>
      <c r="CJI50" s="195"/>
      <c r="CJJ50" s="195"/>
      <c r="CJK50" s="195"/>
      <c r="CJL50" s="195"/>
      <c r="CJM50" s="195"/>
      <c r="CJN50" s="195"/>
      <c r="CJO50" s="195"/>
      <c r="CJP50" s="195"/>
      <c r="CJQ50" s="195"/>
      <c r="CJR50" s="195"/>
      <c r="CJS50" s="195"/>
      <c r="CJT50" s="195"/>
      <c r="CJU50" s="195"/>
      <c r="CJV50" s="195"/>
      <c r="CJW50" s="195"/>
      <c r="CJX50" s="195"/>
      <c r="CJY50" s="195"/>
      <c r="CJZ50" s="195"/>
      <c r="CKA50" s="195"/>
      <c r="CKB50" s="195"/>
      <c r="CKC50" s="195"/>
      <c r="CKD50" s="195"/>
      <c r="CKE50" s="195"/>
      <c r="CKF50" s="195"/>
      <c r="CKG50" s="195"/>
      <c r="CKH50" s="195"/>
      <c r="CKI50" s="195"/>
      <c r="CKJ50" s="195"/>
      <c r="CKK50" s="195"/>
      <c r="CKL50" s="195"/>
      <c r="CKM50" s="195"/>
      <c r="CKN50" s="195"/>
      <c r="CKO50" s="195"/>
      <c r="CKP50" s="195"/>
      <c r="CKQ50" s="195"/>
      <c r="CKR50" s="195"/>
      <c r="CKS50" s="195"/>
      <c r="CKT50" s="195"/>
      <c r="CKU50" s="195"/>
      <c r="CKV50" s="195"/>
      <c r="CKW50" s="195"/>
      <c r="CKX50" s="195"/>
      <c r="CKY50" s="195"/>
      <c r="CKZ50" s="195"/>
      <c r="CLA50" s="195"/>
      <c r="CLB50" s="195"/>
      <c r="CLC50" s="195"/>
      <c r="CLD50" s="195"/>
      <c r="CLE50" s="195"/>
      <c r="CLF50" s="195"/>
      <c r="CLG50" s="195"/>
      <c r="CLH50" s="195"/>
      <c r="CLI50" s="195"/>
      <c r="CLJ50" s="195"/>
      <c r="CLK50" s="195"/>
      <c r="CLL50" s="195"/>
      <c r="CLM50" s="195"/>
      <c r="CLN50" s="195"/>
      <c r="CLO50" s="195"/>
      <c r="CLP50" s="195"/>
      <c r="CLQ50" s="195"/>
      <c r="CLR50" s="195"/>
      <c r="CLS50" s="195"/>
      <c r="CLT50" s="195"/>
      <c r="CLU50" s="195"/>
      <c r="CLV50" s="195"/>
      <c r="CLW50" s="195"/>
      <c r="CLX50" s="195"/>
      <c r="CLY50" s="195"/>
      <c r="CLZ50" s="195"/>
      <c r="CMA50" s="195"/>
      <c r="CMB50" s="195"/>
      <c r="CMC50" s="195"/>
      <c r="CMD50" s="195"/>
      <c r="CME50" s="195"/>
      <c r="CMF50" s="195"/>
      <c r="CMG50" s="195"/>
      <c r="CMH50" s="195"/>
      <c r="CMI50" s="195"/>
      <c r="CMJ50" s="195"/>
      <c r="CMK50" s="195"/>
      <c r="CML50" s="195"/>
      <c r="CMM50" s="195"/>
      <c r="CMN50" s="195"/>
      <c r="CMO50" s="195"/>
      <c r="CMP50" s="195"/>
      <c r="CMQ50" s="195"/>
      <c r="CMR50" s="195"/>
      <c r="CMS50" s="195"/>
      <c r="CMT50" s="195"/>
      <c r="CMU50" s="195"/>
      <c r="CMV50" s="195"/>
      <c r="CMW50" s="195"/>
      <c r="CMX50" s="195"/>
      <c r="CMY50" s="195"/>
      <c r="CMZ50" s="195"/>
      <c r="CNA50" s="195"/>
      <c r="CNB50" s="195"/>
      <c r="CNC50" s="195"/>
      <c r="CND50" s="195"/>
      <c r="CNE50" s="195"/>
      <c r="CNF50" s="195"/>
      <c r="CNG50" s="195"/>
      <c r="CNH50" s="195"/>
      <c r="CNI50" s="195"/>
      <c r="CNJ50" s="195"/>
      <c r="CNK50" s="195"/>
      <c r="CNL50" s="195"/>
      <c r="CNM50" s="195"/>
      <c r="CNN50" s="195"/>
      <c r="CNO50" s="195"/>
      <c r="CNP50" s="195"/>
      <c r="CNQ50" s="195"/>
      <c r="CNR50" s="195"/>
      <c r="CNS50" s="195"/>
      <c r="CNT50" s="195"/>
      <c r="CNU50" s="195"/>
      <c r="CNV50" s="195"/>
      <c r="CNW50" s="195"/>
      <c r="CNX50" s="195"/>
      <c r="CNY50" s="195"/>
      <c r="CNZ50" s="195"/>
      <c r="COA50" s="195"/>
      <c r="COB50" s="195"/>
      <c r="COC50" s="195"/>
      <c r="COD50" s="195"/>
      <c r="COE50" s="195"/>
      <c r="COF50" s="195"/>
      <c r="COG50" s="195"/>
      <c r="COH50" s="195"/>
      <c r="COI50" s="195"/>
      <c r="COJ50" s="195"/>
      <c r="COK50" s="195"/>
      <c r="COL50" s="195"/>
      <c r="COM50" s="195"/>
      <c r="CON50" s="195"/>
      <c r="COO50" s="195"/>
      <c r="COP50" s="195"/>
      <c r="COQ50" s="195"/>
      <c r="COR50" s="195"/>
      <c r="COS50" s="195"/>
      <c r="COT50" s="195"/>
      <c r="COU50" s="195"/>
      <c r="COV50" s="195"/>
      <c r="COW50" s="195"/>
      <c r="COX50" s="195"/>
      <c r="COY50" s="195"/>
      <c r="COZ50" s="195"/>
      <c r="CPA50" s="195"/>
      <c r="CPB50" s="195"/>
      <c r="CPC50" s="195"/>
      <c r="CPD50" s="195"/>
      <c r="CPE50" s="195"/>
      <c r="CPF50" s="195"/>
      <c r="CPG50" s="195"/>
      <c r="CPH50" s="195"/>
      <c r="CPI50" s="195"/>
      <c r="CPJ50" s="195"/>
      <c r="CPK50" s="195"/>
      <c r="CPL50" s="195"/>
      <c r="CPM50" s="195"/>
      <c r="CPN50" s="195"/>
      <c r="CPO50" s="195"/>
      <c r="CPP50" s="195"/>
      <c r="CPQ50" s="195"/>
      <c r="CPR50" s="195"/>
      <c r="CPS50" s="195"/>
      <c r="CPT50" s="195"/>
      <c r="CPU50" s="195"/>
      <c r="CPV50" s="195"/>
      <c r="CPW50" s="195"/>
      <c r="CPX50" s="195"/>
      <c r="CPY50" s="195"/>
      <c r="CPZ50" s="195"/>
      <c r="CQA50" s="195"/>
      <c r="CQB50" s="195"/>
      <c r="CQC50" s="195"/>
      <c r="CQD50" s="195"/>
      <c r="CQE50" s="195"/>
      <c r="CQF50" s="195"/>
      <c r="CQG50" s="195"/>
      <c r="CQH50" s="195"/>
      <c r="CQI50" s="195"/>
      <c r="CQJ50" s="195"/>
      <c r="CQK50" s="195"/>
      <c r="CQL50" s="195"/>
      <c r="CQM50" s="195"/>
      <c r="CQN50" s="195"/>
      <c r="CQO50" s="195"/>
      <c r="CQP50" s="195"/>
      <c r="CQQ50" s="195"/>
      <c r="CQR50" s="195"/>
      <c r="CQS50" s="195"/>
      <c r="CQT50" s="195"/>
      <c r="CQU50" s="195"/>
      <c r="CQV50" s="195"/>
      <c r="CQW50" s="195"/>
      <c r="CQX50" s="195"/>
      <c r="CQY50" s="195"/>
      <c r="CQZ50" s="195"/>
      <c r="CRA50" s="195"/>
      <c r="CRB50" s="195"/>
      <c r="CRC50" s="195"/>
      <c r="CRD50" s="195"/>
      <c r="CRE50" s="195"/>
      <c r="CRF50" s="195"/>
      <c r="CRG50" s="195"/>
      <c r="CRH50" s="195"/>
      <c r="CRI50" s="195"/>
      <c r="CRJ50" s="195"/>
      <c r="CRK50" s="195"/>
      <c r="CRL50" s="195"/>
      <c r="CRM50" s="195"/>
      <c r="CRN50" s="195"/>
      <c r="CRO50" s="195"/>
      <c r="CRP50" s="195"/>
      <c r="CRQ50" s="195"/>
      <c r="CRR50" s="195"/>
      <c r="CRS50" s="195"/>
      <c r="CRT50" s="195"/>
      <c r="CRU50" s="195"/>
      <c r="CRV50" s="195"/>
      <c r="CRW50" s="195"/>
      <c r="CRX50" s="195"/>
      <c r="CRY50" s="195"/>
      <c r="CRZ50" s="195"/>
      <c r="CSA50" s="195"/>
      <c r="CSB50" s="195"/>
      <c r="CSC50" s="195"/>
      <c r="CSD50" s="195"/>
      <c r="CSE50" s="195"/>
      <c r="CSF50" s="195"/>
      <c r="CSG50" s="195"/>
      <c r="CSH50" s="195"/>
      <c r="CSI50" s="195"/>
      <c r="CSJ50" s="195"/>
      <c r="CSK50" s="195"/>
      <c r="CSL50" s="195"/>
      <c r="CSM50" s="195"/>
      <c r="CSN50" s="195"/>
      <c r="CSO50" s="195"/>
      <c r="CSP50" s="195"/>
      <c r="CSQ50" s="195"/>
      <c r="CSR50" s="195"/>
      <c r="CSS50" s="195"/>
      <c r="CST50" s="195"/>
      <c r="CSU50" s="195"/>
      <c r="CSV50" s="195"/>
      <c r="CSW50" s="195"/>
      <c r="CSX50" s="195"/>
      <c r="CSY50" s="195"/>
      <c r="CSZ50" s="195"/>
      <c r="CTA50" s="195"/>
      <c r="CTB50" s="195"/>
      <c r="CTC50" s="195"/>
      <c r="CTD50" s="195"/>
      <c r="CTE50" s="195"/>
      <c r="CTF50" s="195"/>
      <c r="CTG50" s="195"/>
      <c r="CTH50" s="195"/>
      <c r="CTI50" s="195"/>
      <c r="CTJ50" s="195"/>
      <c r="CTK50" s="195"/>
      <c r="CTL50" s="195"/>
      <c r="CTM50" s="195"/>
      <c r="CTN50" s="195"/>
      <c r="CTO50" s="195"/>
      <c r="CTP50" s="195"/>
      <c r="CTQ50" s="195"/>
      <c r="CTR50" s="195"/>
      <c r="CTS50" s="195"/>
      <c r="CTT50" s="195"/>
      <c r="CTU50" s="195"/>
      <c r="CTV50" s="195"/>
      <c r="CTW50" s="195"/>
      <c r="CTX50" s="195"/>
      <c r="CTY50" s="195"/>
      <c r="CTZ50" s="195"/>
      <c r="CUA50" s="195"/>
      <c r="CUB50" s="195"/>
      <c r="CUC50" s="195"/>
      <c r="CUD50" s="195"/>
      <c r="CUE50" s="195"/>
      <c r="CUF50" s="195"/>
      <c r="CUG50" s="195"/>
      <c r="CUH50" s="195"/>
      <c r="CUI50" s="195"/>
      <c r="CUJ50" s="195"/>
      <c r="CUK50" s="195"/>
      <c r="CUL50" s="195"/>
      <c r="CUM50" s="195"/>
      <c r="CUN50" s="195"/>
      <c r="CUO50" s="195"/>
      <c r="CUP50" s="195"/>
      <c r="CUQ50" s="195"/>
      <c r="CUR50" s="195"/>
      <c r="CUS50" s="195"/>
      <c r="CUT50" s="195"/>
      <c r="CUU50" s="195"/>
      <c r="CUV50" s="195"/>
      <c r="CUW50" s="195"/>
      <c r="CUX50" s="195"/>
      <c r="CUY50" s="195"/>
      <c r="CUZ50" s="195"/>
      <c r="CVA50" s="195"/>
      <c r="CVB50" s="195"/>
      <c r="CVC50" s="195"/>
      <c r="CVD50" s="195"/>
      <c r="CVE50" s="195"/>
      <c r="CVF50" s="195"/>
      <c r="CVG50" s="195"/>
      <c r="CVH50" s="195"/>
      <c r="CVI50" s="195"/>
      <c r="CVJ50" s="195"/>
      <c r="CVK50" s="195"/>
      <c r="CVL50" s="195"/>
      <c r="CVM50" s="195"/>
      <c r="CVN50" s="195"/>
      <c r="CVO50" s="195"/>
      <c r="CVP50" s="195"/>
      <c r="CVQ50" s="195"/>
      <c r="CVR50" s="195"/>
      <c r="CVS50" s="195"/>
      <c r="CVT50" s="195"/>
      <c r="CVU50" s="195"/>
      <c r="CVV50" s="195"/>
      <c r="CVW50" s="195"/>
      <c r="CVX50" s="195"/>
      <c r="CVY50" s="195"/>
      <c r="CVZ50" s="195"/>
      <c r="CWA50" s="195"/>
      <c r="CWB50" s="195"/>
      <c r="CWC50" s="195"/>
      <c r="CWD50" s="195"/>
      <c r="CWE50" s="195"/>
      <c r="CWF50" s="195"/>
      <c r="CWG50" s="195"/>
      <c r="CWH50" s="195"/>
      <c r="CWI50" s="195"/>
      <c r="CWJ50" s="195"/>
      <c r="CWK50" s="195"/>
      <c r="CWL50" s="195"/>
      <c r="CWM50" s="195"/>
      <c r="CWN50" s="195"/>
      <c r="CWO50" s="195"/>
      <c r="CWP50" s="195"/>
      <c r="CWQ50" s="195"/>
      <c r="CWR50" s="195"/>
      <c r="CWS50" s="195"/>
      <c r="CWT50" s="195"/>
      <c r="CWU50" s="195"/>
      <c r="CWV50" s="195"/>
      <c r="CWW50" s="195"/>
      <c r="CWX50" s="195"/>
      <c r="CWY50" s="195"/>
      <c r="CWZ50" s="195"/>
      <c r="CXA50" s="195"/>
      <c r="CXB50" s="195"/>
      <c r="CXC50" s="195"/>
      <c r="CXD50" s="195"/>
      <c r="CXE50" s="195"/>
      <c r="CXF50" s="195"/>
      <c r="CXG50" s="195"/>
      <c r="CXH50" s="195"/>
      <c r="CXI50" s="195"/>
      <c r="CXJ50" s="195"/>
      <c r="CXK50" s="195"/>
      <c r="CXL50" s="195"/>
      <c r="CXM50" s="195"/>
      <c r="CXN50" s="195"/>
      <c r="CXO50" s="195"/>
      <c r="CXP50" s="195"/>
      <c r="CXQ50" s="195"/>
      <c r="CXR50" s="195"/>
      <c r="CXS50" s="195"/>
      <c r="CXT50" s="195"/>
      <c r="CXU50" s="195"/>
      <c r="CXV50" s="195"/>
      <c r="CXW50" s="195"/>
      <c r="CXX50" s="195"/>
      <c r="CXY50" s="195"/>
      <c r="CXZ50" s="195"/>
      <c r="CYA50" s="195"/>
      <c r="CYB50" s="195"/>
      <c r="CYC50" s="195"/>
      <c r="CYD50" s="195"/>
      <c r="CYE50" s="195"/>
      <c r="CYF50" s="195"/>
      <c r="CYG50" s="195"/>
      <c r="CYH50" s="195"/>
      <c r="CYI50" s="195"/>
      <c r="CYJ50" s="195"/>
      <c r="CYK50" s="195"/>
      <c r="CYL50" s="195"/>
      <c r="CYM50" s="195"/>
      <c r="CYN50" s="195"/>
      <c r="CYO50" s="195"/>
      <c r="CYP50" s="195"/>
      <c r="CYQ50" s="195"/>
      <c r="CYR50" s="195"/>
      <c r="CYS50" s="195"/>
      <c r="CYT50" s="195"/>
      <c r="CYU50" s="195"/>
      <c r="CYV50" s="195"/>
      <c r="CYW50" s="195"/>
      <c r="CYX50" s="195"/>
      <c r="CYY50" s="195"/>
      <c r="CYZ50" s="195"/>
      <c r="CZA50" s="195"/>
      <c r="CZB50" s="195"/>
      <c r="CZC50" s="195"/>
      <c r="CZD50" s="195"/>
      <c r="CZE50" s="195"/>
      <c r="CZF50" s="195"/>
      <c r="CZG50" s="195"/>
      <c r="CZH50" s="195"/>
      <c r="CZI50" s="195"/>
      <c r="CZJ50" s="195"/>
      <c r="CZK50" s="195"/>
      <c r="CZL50" s="195"/>
      <c r="CZM50" s="195"/>
      <c r="CZN50" s="195"/>
      <c r="CZO50" s="195"/>
      <c r="CZP50" s="195"/>
      <c r="CZQ50" s="195"/>
      <c r="CZR50" s="195"/>
      <c r="CZS50" s="195"/>
      <c r="CZT50" s="195"/>
      <c r="CZU50" s="195"/>
      <c r="CZV50" s="195"/>
      <c r="CZW50" s="195"/>
      <c r="CZX50" s="195"/>
      <c r="CZY50" s="195"/>
      <c r="CZZ50" s="195"/>
      <c r="DAA50" s="195"/>
      <c r="DAB50" s="195"/>
      <c r="DAC50" s="195"/>
      <c r="DAD50" s="195"/>
      <c r="DAE50" s="195"/>
      <c r="DAF50" s="195"/>
      <c r="DAG50" s="195"/>
      <c r="DAH50" s="195"/>
      <c r="DAI50" s="195"/>
      <c r="DAJ50" s="195"/>
      <c r="DAK50" s="195"/>
      <c r="DAL50" s="195"/>
      <c r="DAM50" s="195"/>
      <c r="DAN50" s="195"/>
      <c r="DAO50" s="195"/>
      <c r="DAP50" s="195"/>
      <c r="DAQ50" s="195"/>
      <c r="DAR50" s="195"/>
      <c r="DAS50" s="195"/>
      <c r="DAT50" s="195"/>
      <c r="DAU50" s="195"/>
      <c r="DAV50" s="195"/>
      <c r="DAW50" s="195"/>
      <c r="DAX50" s="195"/>
      <c r="DAY50" s="195"/>
      <c r="DAZ50" s="195"/>
      <c r="DBA50" s="195"/>
      <c r="DBB50" s="195"/>
      <c r="DBC50" s="195"/>
      <c r="DBD50" s="195"/>
      <c r="DBE50" s="195"/>
      <c r="DBF50" s="195"/>
      <c r="DBG50" s="195"/>
      <c r="DBH50" s="195"/>
      <c r="DBI50" s="195"/>
      <c r="DBJ50" s="195"/>
      <c r="DBK50" s="195"/>
      <c r="DBL50" s="195"/>
      <c r="DBM50" s="195"/>
      <c r="DBN50" s="195"/>
      <c r="DBO50" s="195"/>
      <c r="DBP50" s="195"/>
      <c r="DBQ50" s="195"/>
      <c r="DBR50" s="195"/>
      <c r="DBS50" s="195"/>
      <c r="DBT50" s="195"/>
      <c r="DBU50" s="195"/>
      <c r="DBV50" s="195"/>
      <c r="DBW50" s="195"/>
      <c r="DBX50" s="195"/>
      <c r="DBY50" s="195"/>
      <c r="DBZ50" s="195"/>
      <c r="DCA50" s="195"/>
      <c r="DCB50" s="195"/>
      <c r="DCC50" s="195"/>
      <c r="DCD50" s="195"/>
      <c r="DCE50" s="195"/>
      <c r="DCF50" s="195"/>
      <c r="DCG50" s="195"/>
      <c r="DCH50" s="195"/>
      <c r="DCI50" s="195"/>
      <c r="DCJ50" s="195"/>
      <c r="DCK50" s="195"/>
      <c r="DCL50" s="195"/>
      <c r="DCM50" s="195"/>
      <c r="DCN50" s="195"/>
      <c r="DCO50" s="195"/>
      <c r="DCP50" s="195"/>
      <c r="DCQ50" s="195"/>
      <c r="DCR50" s="195"/>
      <c r="DCS50" s="195"/>
      <c r="DCT50" s="195"/>
      <c r="DCU50" s="195"/>
      <c r="DCV50" s="195"/>
      <c r="DCW50" s="195"/>
      <c r="DCX50" s="195"/>
      <c r="DCY50" s="195"/>
      <c r="DCZ50" s="195"/>
      <c r="DDA50" s="195"/>
      <c r="DDB50" s="195"/>
      <c r="DDC50" s="195"/>
      <c r="DDD50" s="195"/>
      <c r="DDE50" s="195"/>
      <c r="DDF50" s="195"/>
      <c r="DDG50" s="195"/>
      <c r="DDH50" s="195"/>
      <c r="DDI50" s="195"/>
      <c r="DDJ50" s="195"/>
      <c r="DDK50" s="195"/>
      <c r="DDL50" s="195"/>
      <c r="DDM50" s="195"/>
      <c r="DDN50" s="195"/>
      <c r="DDO50" s="195"/>
      <c r="DDP50" s="195"/>
      <c r="DDQ50" s="195"/>
      <c r="DDR50" s="195"/>
      <c r="DDS50" s="195"/>
      <c r="DDT50" s="195"/>
      <c r="DDU50" s="195"/>
      <c r="DDV50" s="195"/>
      <c r="DDW50" s="195"/>
      <c r="DDX50" s="195"/>
      <c r="DDY50" s="195"/>
      <c r="DDZ50" s="195"/>
      <c r="DEA50" s="195"/>
      <c r="DEB50" s="195"/>
      <c r="DEC50" s="195"/>
      <c r="DED50" s="195"/>
      <c r="DEE50" s="195"/>
      <c r="DEF50" s="195"/>
      <c r="DEG50" s="195"/>
      <c r="DEH50" s="195"/>
      <c r="DEI50" s="195"/>
      <c r="DEJ50" s="195"/>
      <c r="DEK50" s="195"/>
      <c r="DEL50" s="195"/>
      <c r="DEM50" s="195"/>
      <c r="DEN50" s="195"/>
      <c r="DEO50" s="195"/>
      <c r="DEP50" s="195"/>
      <c r="DEQ50" s="195"/>
      <c r="DER50" s="195"/>
      <c r="DES50" s="195"/>
      <c r="DET50" s="195"/>
      <c r="DEU50" s="195"/>
      <c r="DEV50" s="195"/>
      <c r="DEW50" s="195"/>
      <c r="DEX50" s="195"/>
      <c r="DEY50" s="195"/>
      <c r="DEZ50" s="195"/>
      <c r="DFA50" s="195"/>
      <c r="DFB50" s="195"/>
      <c r="DFC50" s="195"/>
      <c r="DFD50" s="195"/>
      <c r="DFE50" s="195"/>
      <c r="DFF50" s="195"/>
      <c r="DFG50" s="195"/>
      <c r="DFH50" s="195"/>
      <c r="DFI50" s="195"/>
      <c r="DFJ50" s="195"/>
      <c r="DFK50" s="195"/>
      <c r="DFL50" s="195"/>
      <c r="DFM50" s="195"/>
      <c r="DFN50" s="195"/>
      <c r="DFO50" s="195"/>
      <c r="DFP50" s="195"/>
      <c r="DFQ50" s="195"/>
      <c r="DFR50" s="195"/>
      <c r="DFS50" s="195"/>
      <c r="DFT50" s="195"/>
      <c r="DFU50" s="195"/>
      <c r="DFV50" s="195"/>
      <c r="DFW50" s="195"/>
      <c r="DFX50" s="195"/>
      <c r="DFY50" s="195"/>
      <c r="DFZ50" s="195"/>
      <c r="DGA50" s="195"/>
      <c r="DGB50" s="195"/>
      <c r="DGC50" s="195"/>
      <c r="DGD50" s="195"/>
      <c r="DGE50" s="195"/>
      <c r="DGF50" s="195"/>
      <c r="DGG50" s="195"/>
      <c r="DGH50" s="195"/>
      <c r="DGI50" s="195"/>
      <c r="DGJ50" s="195"/>
      <c r="DGK50" s="195"/>
      <c r="DGL50" s="195"/>
      <c r="DGM50" s="195"/>
      <c r="DGN50" s="195"/>
      <c r="DGO50" s="195"/>
      <c r="DGP50" s="195"/>
      <c r="DGQ50" s="195"/>
      <c r="DGR50" s="195"/>
      <c r="DGS50" s="195"/>
      <c r="DGT50" s="195"/>
      <c r="DGU50" s="195"/>
      <c r="DGV50" s="195"/>
      <c r="DGW50" s="195"/>
      <c r="DGX50" s="195"/>
      <c r="DGY50" s="195"/>
      <c r="DGZ50" s="195"/>
      <c r="DHA50" s="195"/>
      <c r="DHB50" s="195"/>
      <c r="DHC50" s="195"/>
      <c r="DHD50" s="195"/>
      <c r="DHE50" s="195"/>
      <c r="DHF50" s="195"/>
      <c r="DHG50" s="195"/>
      <c r="DHH50" s="195"/>
      <c r="DHI50" s="195"/>
      <c r="DHJ50" s="195"/>
      <c r="DHK50" s="195"/>
      <c r="DHL50" s="195"/>
      <c r="DHM50" s="195"/>
      <c r="DHN50" s="195"/>
      <c r="DHO50" s="195"/>
      <c r="DHP50" s="195"/>
      <c r="DHQ50" s="195"/>
      <c r="DHR50" s="195"/>
      <c r="DHS50" s="195"/>
      <c r="DHT50" s="195"/>
      <c r="DHU50" s="195"/>
      <c r="DHV50" s="195"/>
      <c r="DHW50" s="195"/>
      <c r="DHX50" s="195"/>
      <c r="DHY50" s="195"/>
      <c r="DHZ50" s="195"/>
      <c r="DIA50" s="195"/>
      <c r="DIB50" s="195"/>
      <c r="DIC50" s="195"/>
      <c r="DID50" s="195"/>
      <c r="DIE50" s="195"/>
      <c r="DIF50" s="195"/>
      <c r="DIG50" s="195"/>
      <c r="DIH50" s="195"/>
      <c r="DII50" s="195"/>
      <c r="DIJ50" s="195"/>
      <c r="DIK50" s="195"/>
      <c r="DIL50" s="195"/>
      <c r="DIM50" s="195"/>
      <c r="DIN50" s="195"/>
      <c r="DIO50" s="195"/>
      <c r="DIP50" s="195"/>
      <c r="DIQ50" s="195"/>
      <c r="DIR50" s="195"/>
      <c r="DIS50" s="195"/>
      <c r="DIT50" s="195"/>
      <c r="DIU50" s="195"/>
      <c r="DIV50" s="195"/>
      <c r="DIW50" s="195"/>
      <c r="DIX50" s="195"/>
      <c r="DIY50" s="195"/>
      <c r="DIZ50" s="195"/>
      <c r="DJA50" s="195"/>
      <c r="DJB50" s="195"/>
      <c r="DJC50" s="195"/>
      <c r="DJD50" s="195"/>
      <c r="DJE50" s="195"/>
      <c r="DJF50" s="195"/>
      <c r="DJG50" s="195"/>
      <c r="DJH50" s="195"/>
      <c r="DJI50" s="195"/>
      <c r="DJJ50" s="195"/>
      <c r="DJK50" s="195"/>
      <c r="DJL50" s="195"/>
      <c r="DJM50" s="195"/>
      <c r="DJN50" s="195"/>
      <c r="DJO50" s="195"/>
      <c r="DJP50" s="195"/>
      <c r="DJQ50" s="195"/>
      <c r="DJR50" s="195"/>
      <c r="DJS50" s="195"/>
      <c r="DJT50" s="195"/>
      <c r="DJU50" s="195"/>
      <c r="DJV50" s="195"/>
      <c r="DJW50" s="195"/>
      <c r="DJX50" s="195"/>
      <c r="DJY50" s="195"/>
      <c r="DJZ50" s="195"/>
      <c r="DKA50" s="195"/>
      <c r="DKB50" s="195"/>
      <c r="DKC50" s="195"/>
      <c r="DKD50" s="195"/>
      <c r="DKE50" s="195"/>
      <c r="DKF50" s="195"/>
      <c r="DKG50" s="195"/>
      <c r="DKH50" s="195"/>
      <c r="DKI50" s="195"/>
      <c r="DKJ50" s="195"/>
      <c r="DKK50" s="195"/>
      <c r="DKL50" s="195"/>
      <c r="DKM50" s="195"/>
      <c r="DKN50" s="195"/>
      <c r="DKO50" s="195"/>
      <c r="DKP50" s="195"/>
      <c r="DKQ50" s="195"/>
      <c r="DKR50" s="195"/>
      <c r="DKS50" s="195"/>
      <c r="DKT50" s="195"/>
      <c r="DKU50" s="195"/>
      <c r="DKV50" s="195"/>
      <c r="DKW50" s="195"/>
      <c r="DKX50" s="195"/>
      <c r="DKY50" s="195"/>
      <c r="DKZ50" s="195"/>
      <c r="DLA50" s="195"/>
      <c r="DLB50" s="195"/>
      <c r="DLC50" s="195"/>
      <c r="DLD50" s="195"/>
      <c r="DLE50" s="195"/>
      <c r="DLF50" s="195"/>
      <c r="DLG50" s="195"/>
      <c r="DLH50" s="195"/>
      <c r="DLI50" s="195"/>
      <c r="DLJ50" s="195"/>
      <c r="DLK50" s="195"/>
      <c r="DLL50" s="195"/>
      <c r="DLM50" s="195"/>
      <c r="DLN50" s="195"/>
      <c r="DLO50" s="195"/>
      <c r="DLP50" s="195"/>
      <c r="DLQ50" s="195"/>
      <c r="DLR50" s="195"/>
      <c r="DLS50" s="195"/>
      <c r="DLT50" s="195"/>
      <c r="DLU50" s="195"/>
      <c r="DLV50" s="195"/>
      <c r="DLW50" s="195"/>
      <c r="DLX50" s="195"/>
      <c r="DLY50" s="195"/>
      <c r="DLZ50" s="195"/>
      <c r="DMA50" s="195"/>
      <c r="DMB50" s="195"/>
      <c r="DMC50" s="195"/>
      <c r="DMD50" s="195"/>
      <c r="DME50" s="195"/>
      <c r="DMF50" s="195"/>
      <c r="DMG50" s="195"/>
      <c r="DMH50" s="195"/>
      <c r="DMI50" s="195"/>
      <c r="DMJ50" s="195"/>
      <c r="DMK50" s="195"/>
      <c r="DML50" s="195"/>
      <c r="DMM50" s="195"/>
      <c r="DMN50" s="195"/>
      <c r="DMO50" s="195"/>
      <c r="DMP50" s="195"/>
      <c r="DMQ50" s="195"/>
      <c r="DMR50" s="195"/>
      <c r="DMS50" s="195"/>
      <c r="DMT50" s="195"/>
      <c r="DMU50" s="195"/>
      <c r="DMV50" s="195"/>
      <c r="DMW50" s="195"/>
      <c r="DMX50" s="195"/>
      <c r="DMY50" s="195"/>
      <c r="DMZ50" s="195"/>
      <c r="DNA50" s="195"/>
      <c r="DNB50" s="195"/>
      <c r="DNC50" s="195"/>
      <c r="DND50" s="195"/>
      <c r="DNE50" s="195"/>
      <c r="DNF50" s="195"/>
      <c r="DNG50" s="195"/>
      <c r="DNH50" s="195"/>
      <c r="DNI50" s="195"/>
      <c r="DNJ50" s="195"/>
      <c r="DNK50" s="195"/>
      <c r="DNL50" s="195"/>
      <c r="DNM50" s="195"/>
      <c r="DNN50" s="195"/>
      <c r="DNO50" s="195"/>
      <c r="DNP50" s="195"/>
      <c r="DNQ50" s="195"/>
      <c r="DNR50" s="195"/>
      <c r="DNS50" s="195"/>
      <c r="DNT50" s="195"/>
      <c r="DNU50" s="195"/>
      <c r="DNV50" s="195"/>
      <c r="DNW50" s="195"/>
      <c r="DNX50" s="195"/>
      <c r="DNY50" s="195"/>
      <c r="DNZ50" s="195"/>
      <c r="DOA50" s="195"/>
      <c r="DOB50" s="195"/>
      <c r="DOC50" s="195"/>
      <c r="DOD50" s="195"/>
      <c r="DOE50" s="195"/>
      <c r="DOF50" s="195"/>
      <c r="DOG50" s="195"/>
      <c r="DOH50" s="195"/>
      <c r="DOI50" s="195"/>
      <c r="DOJ50" s="195"/>
      <c r="DOK50" s="195"/>
      <c r="DOL50" s="195"/>
      <c r="DOM50" s="195"/>
      <c r="DON50" s="195"/>
      <c r="DOO50" s="195"/>
      <c r="DOP50" s="195"/>
      <c r="DOQ50" s="195"/>
      <c r="DOR50" s="195"/>
      <c r="DOS50" s="195"/>
      <c r="DOT50" s="195"/>
      <c r="DOU50" s="195"/>
      <c r="DOV50" s="195"/>
      <c r="DOW50" s="195"/>
      <c r="DOX50" s="195"/>
      <c r="DOY50" s="195"/>
      <c r="DOZ50" s="195"/>
      <c r="DPA50" s="195"/>
      <c r="DPB50" s="195"/>
      <c r="DPC50" s="195"/>
      <c r="DPD50" s="195"/>
      <c r="DPE50" s="195"/>
      <c r="DPF50" s="195"/>
      <c r="DPG50" s="195"/>
      <c r="DPH50" s="195"/>
      <c r="DPI50" s="195"/>
      <c r="DPJ50" s="195"/>
      <c r="DPK50" s="195"/>
      <c r="DPL50" s="195"/>
      <c r="DPM50" s="195"/>
      <c r="DPN50" s="195"/>
      <c r="DPO50" s="195"/>
      <c r="DPP50" s="195"/>
      <c r="DPQ50" s="195"/>
      <c r="DPR50" s="195"/>
      <c r="DPS50" s="195"/>
      <c r="DPT50" s="195"/>
      <c r="DPU50" s="195"/>
      <c r="DPV50" s="195"/>
      <c r="DPW50" s="195"/>
      <c r="DPX50" s="195"/>
      <c r="DPY50" s="195"/>
      <c r="DPZ50" s="195"/>
      <c r="DQA50" s="195"/>
      <c r="DQB50" s="195"/>
      <c r="DQC50" s="195"/>
      <c r="DQD50" s="195"/>
      <c r="DQE50" s="195"/>
      <c r="DQF50" s="195"/>
      <c r="DQG50" s="195"/>
      <c r="DQH50" s="195"/>
      <c r="DQI50" s="195"/>
      <c r="DQJ50" s="195"/>
      <c r="DQK50" s="195"/>
      <c r="DQL50" s="195"/>
      <c r="DQM50" s="195"/>
      <c r="DQN50" s="195"/>
      <c r="DQO50" s="195"/>
      <c r="DQP50" s="195"/>
      <c r="DQQ50" s="195"/>
      <c r="DQR50" s="195"/>
      <c r="DQS50" s="195"/>
      <c r="DQT50" s="195"/>
      <c r="DQU50" s="195"/>
      <c r="DQV50" s="195"/>
      <c r="DQW50" s="195"/>
      <c r="DQX50" s="195"/>
      <c r="DQY50" s="195"/>
      <c r="DQZ50" s="195"/>
      <c r="DRA50" s="195"/>
      <c r="DRB50" s="195"/>
      <c r="DRC50" s="195"/>
      <c r="DRD50" s="195"/>
      <c r="DRE50" s="195"/>
      <c r="DRF50" s="195"/>
      <c r="DRG50" s="195"/>
      <c r="DRH50" s="195"/>
      <c r="DRI50" s="195"/>
      <c r="DRJ50" s="195"/>
      <c r="DRK50" s="195"/>
      <c r="DRL50" s="195"/>
      <c r="DRM50" s="195"/>
      <c r="DRN50" s="195"/>
      <c r="DRO50" s="195"/>
      <c r="DRP50" s="195"/>
      <c r="DRQ50" s="195"/>
      <c r="DRR50" s="195"/>
      <c r="DRS50" s="195"/>
      <c r="DRT50" s="195"/>
      <c r="DRU50" s="195"/>
      <c r="DRV50" s="195"/>
      <c r="DRW50" s="195"/>
      <c r="DRX50" s="195"/>
      <c r="DRY50" s="195"/>
      <c r="DRZ50" s="195"/>
      <c r="DSA50" s="195"/>
      <c r="DSB50" s="195"/>
      <c r="DSC50" s="195"/>
      <c r="DSD50" s="195"/>
      <c r="DSE50" s="195"/>
      <c r="DSF50" s="195"/>
      <c r="DSG50" s="195"/>
      <c r="DSH50" s="195"/>
      <c r="DSI50" s="195"/>
      <c r="DSJ50" s="195"/>
      <c r="DSK50" s="195"/>
      <c r="DSL50" s="195"/>
      <c r="DSM50" s="195"/>
      <c r="DSN50" s="195"/>
      <c r="DSO50" s="195"/>
      <c r="DSP50" s="195"/>
      <c r="DSQ50" s="195"/>
      <c r="DSR50" s="195"/>
      <c r="DSS50" s="195"/>
      <c r="DST50" s="195"/>
      <c r="DSU50" s="195"/>
      <c r="DSV50" s="195"/>
      <c r="DSW50" s="195"/>
      <c r="DSX50" s="195"/>
      <c r="DSY50" s="195"/>
      <c r="DSZ50" s="195"/>
      <c r="DTA50" s="195"/>
      <c r="DTB50" s="195"/>
      <c r="DTC50" s="195"/>
      <c r="DTD50" s="195"/>
      <c r="DTE50" s="195"/>
      <c r="DTF50" s="195"/>
      <c r="DTG50" s="195"/>
      <c r="DTH50" s="195"/>
      <c r="DTI50" s="195"/>
      <c r="DTJ50" s="195"/>
      <c r="DTK50" s="195"/>
      <c r="DTL50" s="195"/>
      <c r="DTM50" s="195"/>
      <c r="DTN50" s="195"/>
      <c r="DTO50" s="195"/>
      <c r="DTP50" s="195"/>
      <c r="DTQ50" s="195"/>
      <c r="DTR50" s="195"/>
      <c r="DTS50" s="195"/>
      <c r="DTT50" s="195"/>
      <c r="DTU50" s="195"/>
      <c r="DTV50" s="195"/>
      <c r="DTW50" s="195"/>
      <c r="DTX50" s="195"/>
      <c r="DTY50" s="195"/>
      <c r="DTZ50" s="195"/>
      <c r="DUA50" s="195"/>
      <c r="DUB50" s="195"/>
      <c r="DUC50" s="195"/>
      <c r="DUD50" s="195"/>
      <c r="DUE50" s="195"/>
      <c r="DUF50" s="195"/>
      <c r="DUG50" s="195"/>
      <c r="DUH50" s="195"/>
      <c r="DUI50" s="195"/>
      <c r="DUJ50" s="195"/>
      <c r="DUK50" s="195"/>
      <c r="DUL50" s="195"/>
      <c r="DUM50" s="195"/>
      <c r="DUN50" s="195"/>
      <c r="DUO50" s="195"/>
      <c r="DUP50" s="195"/>
      <c r="DUQ50" s="195"/>
      <c r="DUR50" s="195"/>
      <c r="DUS50" s="195"/>
      <c r="DUT50" s="195"/>
      <c r="DUU50" s="195"/>
      <c r="DUV50" s="195"/>
      <c r="DUW50" s="195"/>
      <c r="DUX50" s="195"/>
      <c r="DUY50" s="195"/>
      <c r="DUZ50" s="195"/>
      <c r="DVA50" s="195"/>
      <c r="DVB50" s="195"/>
      <c r="DVC50" s="195"/>
      <c r="DVD50" s="195"/>
      <c r="DVE50" s="195"/>
      <c r="DVF50" s="195"/>
      <c r="DVG50" s="195"/>
      <c r="DVH50" s="195"/>
      <c r="DVI50" s="195"/>
      <c r="DVJ50" s="195"/>
      <c r="DVK50" s="195"/>
      <c r="DVL50" s="195"/>
      <c r="DVM50" s="195"/>
      <c r="DVN50" s="195"/>
      <c r="DVO50" s="195"/>
      <c r="DVP50" s="195"/>
      <c r="DVQ50" s="195"/>
      <c r="DVR50" s="195"/>
      <c r="DVS50" s="195"/>
      <c r="DVT50" s="195"/>
      <c r="DVU50" s="195"/>
      <c r="DVV50" s="195"/>
      <c r="DVW50" s="195"/>
      <c r="DVX50" s="195"/>
      <c r="DVY50" s="195"/>
      <c r="DVZ50" s="195"/>
      <c r="DWA50" s="195"/>
      <c r="DWB50" s="195"/>
      <c r="DWC50" s="195"/>
      <c r="DWD50" s="195"/>
      <c r="DWE50" s="195"/>
      <c r="DWF50" s="195"/>
      <c r="DWG50" s="195"/>
      <c r="DWH50" s="195"/>
      <c r="DWI50" s="195"/>
      <c r="DWJ50" s="195"/>
      <c r="DWK50" s="195"/>
      <c r="DWL50" s="195"/>
      <c r="DWM50" s="195"/>
      <c r="DWN50" s="195"/>
      <c r="DWO50" s="195"/>
      <c r="DWP50" s="195"/>
      <c r="DWQ50" s="195"/>
      <c r="DWR50" s="195"/>
      <c r="DWS50" s="195"/>
      <c r="DWT50" s="195"/>
      <c r="DWU50" s="195"/>
      <c r="DWV50" s="195"/>
      <c r="DWW50" s="195"/>
      <c r="DWX50" s="195"/>
      <c r="DWY50" s="195"/>
      <c r="DWZ50" s="195"/>
      <c r="DXA50" s="195"/>
      <c r="DXB50" s="195"/>
      <c r="DXC50" s="195"/>
      <c r="DXD50" s="195"/>
      <c r="DXE50" s="195"/>
      <c r="DXF50" s="195"/>
      <c r="DXG50" s="195"/>
      <c r="DXH50" s="195"/>
      <c r="DXI50" s="195"/>
      <c r="DXJ50" s="195"/>
      <c r="DXK50" s="195"/>
      <c r="DXL50" s="195"/>
      <c r="DXM50" s="195"/>
      <c r="DXN50" s="195"/>
      <c r="DXO50" s="195"/>
      <c r="DXP50" s="195"/>
      <c r="DXQ50" s="195"/>
      <c r="DXR50" s="195"/>
      <c r="DXS50" s="195"/>
      <c r="DXT50" s="195"/>
      <c r="DXU50" s="195"/>
      <c r="DXV50" s="195"/>
      <c r="DXW50" s="195"/>
      <c r="DXX50" s="195"/>
      <c r="DXY50" s="195"/>
      <c r="DXZ50" s="195"/>
      <c r="DYA50" s="195"/>
      <c r="DYB50" s="195"/>
      <c r="DYC50" s="195"/>
      <c r="DYD50" s="195"/>
      <c r="DYE50" s="195"/>
      <c r="DYF50" s="195"/>
      <c r="DYG50" s="195"/>
      <c r="DYH50" s="195"/>
      <c r="DYI50" s="195"/>
      <c r="DYJ50" s="195"/>
      <c r="DYK50" s="195"/>
      <c r="DYL50" s="195"/>
      <c r="DYM50" s="195"/>
      <c r="DYN50" s="195"/>
      <c r="DYO50" s="195"/>
      <c r="DYP50" s="195"/>
      <c r="DYQ50" s="195"/>
      <c r="DYR50" s="195"/>
      <c r="DYS50" s="195"/>
      <c r="DYT50" s="195"/>
      <c r="DYU50" s="195"/>
      <c r="DYV50" s="195"/>
      <c r="DYW50" s="195"/>
      <c r="DYX50" s="195"/>
      <c r="DYY50" s="195"/>
      <c r="DYZ50" s="195"/>
      <c r="DZA50" s="195"/>
      <c r="DZB50" s="195"/>
      <c r="DZC50" s="195"/>
      <c r="DZD50" s="195"/>
      <c r="DZE50" s="195"/>
      <c r="DZF50" s="195"/>
      <c r="DZG50" s="195"/>
      <c r="DZH50" s="195"/>
      <c r="DZI50" s="195"/>
      <c r="DZJ50" s="195"/>
      <c r="DZK50" s="195"/>
      <c r="DZL50" s="195"/>
      <c r="DZM50" s="195"/>
      <c r="DZN50" s="195"/>
      <c r="DZO50" s="195"/>
      <c r="DZP50" s="195"/>
      <c r="DZQ50" s="195"/>
      <c r="DZR50" s="195"/>
      <c r="DZS50" s="195"/>
      <c r="DZT50" s="195"/>
      <c r="DZU50" s="195"/>
      <c r="DZV50" s="195"/>
      <c r="DZW50" s="195"/>
      <c r="DZX50" s="195"/>
      <c r="DZY50" s="195"/>
      <c r="DZZ50" s="195"/>
      <c r="EAA50" s="195"/>
      <c r="EAB50" s="195"/>
      <c r="EAC50" s="195"/>
      <c r="EAD50" s="195"/>
      <c r="EAE50" s="195"/>
      <c r="EAF50" s="195"/>
      <c r="EAG50" s="195"/>
      <c r="EAH50" s="195"/>
      <c r="EAI50" s="195"/>
      <c r="EAJ50" s="195"/>
      <c r="EAK50" s="195"/>
      <c r="EAL50" s="195"/>
      <c r="EAM50" s="195"/>
      <c r="EAN50" s="195"/>
      <c r="EAO50" s="195"/>
      <c r="EAP50" s="195"/>
      <c r="EAQ50" s="195"/>
      <c r="EAR50" s="195"/>
      <c r="EAS50" s="195"/>
      <c r="EAT50" s="195"/>
      <c r="EAU50" s="195"/>
      <c r="EAV50" s="195"/>
      <c r="EAW50" s="195"/>
      <c r="EAX50" s="195"/>
      <c r="EAY50" s="195"/>
      <c r="EAZ50" s="195"/>
      <c r="EBA50" s="195"/>
      <c r="EBB50" s="195"/>
      <c r="EBC50" s="195"/>
      <c r="EBD50" s="195"/>
      <c r="EBE50" s="195"/>
      <c r="EBF50" s="195"/>
      <c r="EBG50" s="195"/>
      <c r="EBH50" s="195"/>
      <c r="EBI50" s="195"/>
      <c r="EBJ50" s="195"/>
      <c r="EBK50" s="195"/>
      <c r="EBL50" s="195"/>
      <c r="EBM50" s="195"/>
      <c r="EBN50" s="195"/>
      <c r="EBO50" s="195"/>
      <c r="EBP50" s="195"/>
      <c r="EBQ50" s="195"/>
      <c r="EBR50" s="195"/>
      <c r="EBS50" s="195"/>
      <c r="EBT50" s="195"/>
      <c r="EBU50" s="195"/>
      <c r="EBV50" s="195"/>
      <c r="EBW50" s="195"/>
      <c r="EBX50" s="195"/>
      <c r="EBY50" s="195"/>
      <c r="EBZ50" s="195"/>
      <c r="ECA50" s="195"/>
      <c r="ECB50" s="195"/>
      <c r="ECC50" s="195"/>
      <c r="ECD50" s="195"/>
      <c r="ECE50" s="195"/>
      <c r="ECF50" s="195"/>
      <c r="ECG50" s="195"/>
      <c r="ECH50" s="195"/>
      <c r="ECI50" s="195"/>
      <c r="ECJ50" s="195"/>
      <c r="ECK50" s="195"/>
      <c r="ECL50" s="195"/>
      <c r="ECM50" s="195"/>
      <c r="ECN50" s="195"/>
      <c r="ECO50" s="195"/>
      <c r="ECP50" s="195"/>
      <c r="ECQ50" s="195"/>
      <c r="ECR50" s="195"/>
      <c r="ECS50" s="195"/>
      <c r="ECT50" s="195"/>
      <c r="ECU50" s="195"/>
      <c r="ECV50" s="195"/>
      <c r="ECW50" s="195"/>
      <c r="ECX50" s="195"/>
      <c r="ECY50" s="195"/>
      <c r="ECZ50" s="195"/>
      <c r="EDA50" s="195"/>
      <c r="EDB50" s="195"/>
      <c r="EDC50" s="195"/>
      <c r="EDD50" s="195"/>
      <c r="EDE50" s="195"/>
      <c r="EDF50" s="195"/>
      <c r="EDG50" s="195"/>
      <c r="EDH50" s="195"/>
      <c r="EDI50" s="195"/>
      <c r="EDJ50" s="195"/>
      <c r="EDK50" s="195"/>
      <c r="EDL50" s="195"/>
      <c r="EDM50" s="195"/>
      <c r="EDN50" s="195"/>
      <c r="EDO50" s="195"/>
      <c r="EDP50" s="195"/>
      <c r="EDQ50" s="195"/>
      <c r="EDR50" s="195"/>
      <c r="EDS50" s="195"/>
      <c r="EDT50" s="195"/>
      <c r="EDU50" s="195"/>
      <c r="EDV50" s="195"/>
      <c r="EDW50" s="195"/>
      <c r="EDX50" s="195"/>
      <c r="EDY50" s="195"/>
      <c r="EDZ50" s="195"/>
      <c r="EEA50" s="195"/>
      <c r="EEB50" s="195"/>
      <c r="EEC50" s="195"/>
      <c r="EED50" s="195"/>
      <c r="EEE50" s="195"/>
      <c r="EEF50" s="195"/>
      <c r="EEG50" s="195"/>
      <c r="EEH50" s="195"/>
      <c r="EEI50" s="195"/>
      <c r="EEJ50" s="195"/>
      <c r="EEK50" s="195"/>
      <c r="EEL50" s="195"/>
      <c r="EEM50" s="195"/>
      <c r="EEN50" s="195"/>
      <c r="EEO50" s="195"/>
      <c r="EEP50" s="195"/>
      <c r="EEQ50" s="195"/>
      <c r="EER50" s="195"/>
      <c r="EES50" s="195"/>
      <c r="EET50" s="195"/>
      <c r="EEU50" s="195"/>
      <c r="EEV50" s="195"/>
      <c r="EEW50" s="195"/>
      <c r="EEX50" s="195"/>
      <c r="EEY50" s="195"/>
      <c r="EEZ50" s="195"/>
      <c r="EFA50" s="195"/>
      <c r="EFB50" s="195"/>
      <c r="EFC50" s="195"/>
      <c r="EFD50" s="195"/>
      <c r="EFE50" s="195"/>
      <c r="EFF50" s="195"/>
      <c r="EFG50" s="195"/>
      <c r="EFH50" s="195"/>
      <c r="EFI50" s="195"/>
      <c r="EFJ50" s="195"/>
      <c r="EFK50" s="195"/>
      <c r="EFL50" s="195"/>
      <c r="EFM50" s="195"/>
      <c r="EFN50" s="195"/>
      <c r="EFO50" s="195"/>
      <c r="EFP50" s="195"/>
      <c r="EFQ50" s="195"/>
      <c r="EFR50" s="195"/>
      <c r="EFS50" s="195"/>
      <c r="EFT50" s="195"/>
      <c r="EFU50" s="195"/>
      <c r="EFV50" s="195"/>
      <c r="EFW50" s="195"/>
      <c r="EFX50" s="195"/>
      <c r="EFY50" s="195"/>
      <c r="EFZ50" s="195"/>
      <c r="EGA50" s="195"/>
      <c r="EGB50" s="195"/>
      <c r="EGC50" s="195"/>
      <c r="EGD50" s="195"/>
      <c r="EGE50" s="195"/>
      <c r="EGF50" s="195"/>
      <c r="EGG50" s="195"/>
      <c r="EGH50" s="195"/>
      <c r="EGI50" s="195"/>
      <c r="EGJ50" s="195"/>
      <c r="EGK50" s="195"/>
      <c r="EGL50" s="195"/>
      <c r="EGM50" s="195"/>
      <c r="EGN50" s="195"/>
      <c r="EGO50" s="195"/>
      <c r="EGP50" s="195"/>
      <c r="EGQ50" s="195"/>
      <c r="EGR50" s="195"/>
      <c r="EGS50" s="195"/>
      <c r="EGT50" s="195"/>
      <c r="EGU50" s="195"/>
      <c r="EGV50" s="195"/>
      <c r="EGW50" s="195"/>
      <c r="EGX50" s="195"/>
      <c r="EGY50" s="195"/>
      <c r="EGZ50" s="195"/>
      <c r="EHA50" s="195"/>
      <c r="EHB50" s="195"/>
      <c r="EHC50" s="195"/>
      <c r="EHD50" s="195"/>
      <c r="EHE50" s="195"/>
      <c r="EHF50" s="195"/>
      <c r="EHG50" s="195"/>
      <c r="EHH50" s="195"/>
      <c r="EHI50" s="195"/>
      <c r="EHJ50" s="195"/>
      <c r="EHK50" s="195"/>
      <c r="EHL50" s="195"/>
      <c r="EHM50" s="195"/>
      <c r="EHN50" s="195"/>
      <c r="EHO50" s="195"/>
      <c r="EHP50" s="195"/>
      <c r="EHQ50" s="195"/>
      <c r="EHR50" s="195"/>
      <c r="EHS50" s="195"/>
      <c r="EHT50" s="195"/>
      <c r="EHU50" s="195"/>
      <c r="EHV50" s="195"/>
      <c r="EHW50" s="195"/>
      <c r="EHX50" s="195"/>
      <c r="EHY50" s="195"/>
      <c r="EHZ50" s="195"/>
      <c r="EIA50" s="195"/>
      <c r="EIB50" s="195"/>
      <c r="EIC50" s="195"/>
      <c r="EID50" s="195"/>
      <c r="EIE50" s="195"/>
      <c r="EIF50" s="195"/>
      <c r="EIG50" s="195"/>
      <c r="EIH50" s="195"/>
      <c r="EII50" s="195"/>
      <c r="EIJ50" s="195"/>
      <c r="EIK50" s="195"/>
      <c r="EIL50" s="195"/>
      <c r="EIM50" s="195"/>
      <c r="EIN50" s="195"/>
      <c r="EIO50" s="195"/>
      <c r="EIP50" s="195"/>
      <c r="EIQ50" s="195"/>
      <c r="EIR50" s="195"/>
      <c r="EIS50" s="195"/>
      <c r="EIT50" s="195"/>
      <c r="EIU50" s="195"/>
      <c r="EIV50" s="195"/>
      <c r="EIW50" s="195"/>
      <c r="EIX50" s="195"/>
      <c r="EIY50" s="195"/>
      <c r="EIZ50" s="195"/>
      <c r="EJA50" s="195"/>
      <c r="EJB50" s="195"/>
      <c r="EJC50" s="195"/>
      <c r="EJD50" s="195"/>
      <c r="EJE50" s="195"/>
      <c r="EJF50" s="195"/>
      <c r="EJG50" s="195"/>
      <c r="EJH50" s="195"/>
      <c r="EJI50" s="195"/>
      <c r="EJJ50" s="195"/>
      <c r="EJK50" s="195"/>
      <c r="EJL50" s="195"/>
      <c r="EJM50" s="195"/>
      <c r="EJN50" s="195"/>
      <c r="EJO50" s="195"/>
      <c r="EJP50" s="195"/>
      <c r="EJQ50" s="195"/>
      <c r="EJR50" s="195"/>
      <c r="EJS50" s="195"/>
      <c r="EJT50" s="195"/>
      <c r="EJU50" s="195"/>
      <c r="EJV50" s="195"/>
      <c r="EJW50" s="195"/>
      <c r="EJX50" s="195"/>
      <c r="EJY50" s="195"/>
      <c r="EJZ50" s="195"/>
      <c r="EKA50" s="195"/>
      <c r="EKB50" s="195"/>
      <c r="EKC50" s="195"/>
      <c r="EKD50" s="195"/>
      <c r="EKE50" s="195"/>
      <c r="EKF50" s="195"/>
      <c r="EKG50" s="195"/>
      <c r="EKH50" s="195"/>
      <c r="EKI50" s="195"/>
      <c r="EKJ50" s="195"/>
      <c r="EKK50" s="195"/>
      <c r="EKL50" s="195"/>
      <c r="EKM50" s="195"/>
      <c r="EKN50" s="195"/>
      <c r="EKO50" s="195"/>
      <c r="EKP50" s="195"/>
      <c r="EKQ50" s="195"/>
      <c r="EKR50" s="195"/>
      <c r="EKS50" s="195"/>
      <c r="EKT50" s="195"/>
      <c r="EKU50" s="195"/>
      <c r="EKV50" s="195"/>
      <c r="EKW50" s="195"/>
      <c r="EKX50" s="195"/>
      <c r="EKY50" s="195"/>
      <c r="EKZ50" s="195"/>
      <c r="ELA50" s="195"/>
      <c r="ELB50" s="195"/>
      <c r="ELC50" s="195"/>
      <c r="ELD50" s="195"/>
      <c r="ELE50" s="195"/>
      <c r="ELF50" s="195"/>
      <c r="ELG50" s="195"/>
      <c r="ELH50" s="195"/>
      <c r="ELI50" s="195"/>
      <c r="ELJ50" s="195"/>
      <c r="ELK50" s="195"/>
      <c r="ELL50" s="195"/>
      <c r="ELM50" s="195"/>
      <c r="ELN50" s="195"/>
      <c r="ELO50" s="195"/>
      <c r="ELP50" s="195"/>
      <c r="ELQ50" s="195"/>
      <c r="ELR50" s="195"/>
      <c r="ELS50" s="195"/>
      <c r="ELT50" s="195"/>
      <c r="ELU50" s="195"/>
      <c r="ELV50" s="195"/>
      <c r="ELW50" s="195"/>
      <c r="ELX50" s="195"/>
      <c r="ELY50" s="195"/>
      <c r="ELZ50" s="195"/>
      <c r="EMA50" s="195"/>
      <c r="EMB50" s="195"/>
      <c r="EMC50" s="195"/>
      <c r="EMD50" s="195"/>
      <c r="EME50" s="195"/>
      <c r="EMF50" s="195"/>
      <c r="EMG50" s="195"/>
      <c r="EMH50" s="195"/>
      <c r="EMI50" s="195"/>
      <c r="EMJ50" s="195"/>
      <c r="EMK50" s="195"/>
      <c r="EML50" s="195"/>
      <c r="EMM50" s="195"/>
      <c r="EMN50" s="195"/>
      <c r="EMO50" s="195"/>
      <c r="EMP50" s="195"/>
      <c r="EMQ50" s="195"/>
      <c r="EMR50" s="195"/>
      <c r="EMS50" s="195"/>
      <c r="EMT50" s="195"/>
      <c r="EMU50" s="195"/>
      <c r="EMV50" s="195"/>
      <c r="EMW50" s="195"/>
      <c r="EMX50" s="195"/>
      <c r="EMY50" s="195"/>
      <c r="EMZ50" s="195"/>
      <c r="ENA50" s="195"/>
      <c r="ENB50" s="195"/>
      <c r="ENC50" s="195"/>
      <c r="END50" s="195"/>
      <c r="ENE50" s="195"/>
      <c r="ENF50" s="195"/>
      <c r="ENG50" s="195"/>
      <c r="ENH50" s="195"/>
      <c r="ENI50" s="195"/>
      <c r="ENJ50" s="195"/>
      <c r="ENK50" s="195"/>
      <c r="ENL50" s="195"/>
      <c r="ENM50" s="195"/>
      <c r="ENN50" s="195"/>
      <c r="ENO50" s="195"/>
      <c r="ENP50" s="195"/>
      <c r="ENQ50" s="195"/>
      <c r="ENR50" s="195"/>
      <c r="ENS50" s="195"/>
      <c r="ENT50" s="195"/>
      <c r="ENU50" s="195"/>
      <c r="ENV50" s="195"/>
      <c r="ENW50" s="195"/>
      <c r="ENX50" s="195"/>
      <c r="ENY50" s="195"/>
      <c r="ENZ50" s="195"/>
      <c r="EOA50" s="195"/>
      <c r="EOB50" s="195"/>
      <c r="EOC50" s="195"/>
      <c r="EOD50" s="195"/>
      <c r="EOE50" s="195"/>
      <c r="EOF50" s="195"/>
      <c r="EOG50" s="195"/>
      <c r="EOH50" s="195"/>
      <c r="EOI50" s="195"/>
      <c r="EOJ50" s="195"/>
      <c r="EOK50" s="195"/>
      <c r="EOL50" s="195"/>
      <c r="EOM50" s="195"/>
      <c r="EON50" s="195"/>
      <c r="EOO50" s="195"/>
      <c r="EOP50" s="195"/>
      <c r="EOQ50" s="195"/>
      <c r="EOR50" s="195"/>
      <c r="EOS50" s="195"/>
      <c r="EOT50" s="195"/>
      <c r="EOU50" s="195"/>
      <c r="EOV50" s="195"/>
      <c r="EOW50" s="195"/>
      <c r="EOX50" s="195"/>
      <c r="EOY50" s="195"/>
      <c r="EOZ50" s="195"/>
      <c r="EPA50" s="195"/>
      <c r="EPB50" s="195"/>
      <c r="EPC50" s="195"/>
      <c r="EPD50" s="195"/>
      <c r="EPE50" s="195"/>
      <c r="EPF50" s="195"/>
      <c r="EPG50" s="195"/>
      <c r="EPH50" s="195"/>
      <c r="EPI50" s="195"/>
      <c r="EPJ50" s="195"/>
      <c r="EPK50" s="195"/>
      <c r="EPL50" s="195"/>
      <c r="EPM50" s="195"/>
      <c r="EPN50" s="195"/>
      <c r="EPO50" s="195"/>
      <c r="EPP50" s="195"/>
      <c r="EPQ50" s="195"/>
      <c r="EPR50" s="195"/>
      <c r="EPS50" s="195"/>
      <c r="EPT50" s="195"/>
      <c r="EPU50" s="195"/>
      <c r="EPV50" s="195"/>
      <c r="EPW50" s="195"/>
      <c r="EPX50" s="195"/>
      <c r="EPY50" s="195"/>
      <c r="EPZ50" s="195"/>
      <c r="EQA50" s="195"/>
      <c r="EQB50" s="195"/>
      <c r="EQC50" s="195"/>
      <c r="EQD50" s="195"/>
      <c r="EQE50" s="195"/>
      <c r="EQF50" s="195"/>
      <c r="EQG50" s="195"/>
      <c r="EQH50" s="195"/>
      <c r="EQI50" s="195"/>
      <c r="EQJ50" s="195"/>
      <c r="EQK50" s="195"/>
      <c r="EQL50" s="195"/>
      <c r="EQM50" s="195"/>
      <c r="EQN50" s="195"/>
      <c r="EQO50" s="195"/>
      <c r="EQP50" s="195"/>
      <c r="EQQ50" s="195"/>
      <c r="EQR50" s="195"/>
      <c r="EQS50" s="195"/>
      <c r="EQT50" s="195"/>
      <c r="EQU50" s="195"/>
      <c r="EQV50" s="195"/>
      <c r="EQW50" s="195"/>
      <c r="EQX50" s="195"/>
      <c r="EQY50" s="195"/>
      <c r="EQZ50" s="195"/>
      <c r="ERA50" s="195"/>
      <c r="ERB50" s="195"/>
      <c r="ERC50" s="195"/>
      <c r="ERD50" s="195"/>
      <c r="ERE50" s="195"/>
      <c r="ERF50" s="195"/>
      <c r="ERG50" s="195"/>
      <c r="ERH50" s="195"/>
      <c r="ERI50" s="195"/>
      <c r="ERJ50" s="195"/>
      <c r="ERK50" s="195"/>
      <c r="ERL50" s="195"/>
      <c r="ERM50" s="195"/>
      <c r="ERN50" s="195"/>
      <c r="ERO50" s="195"/>
      <c r="ERP50" s="195"/>
      <c r="ERQ50" s="195"/>
      <c r="ERR50" s="195"/>
      <c r="ERS50" s="195"/>
      <c r="ERT50" s="195"/>
      <c r="ERU50" s="195"/>
      <c r="ERV50" s="195"/>
      <c r="ERW50" s="195"/>
      <c r="ERX50" s="195"/>
      <c r="ERY50" s="195"/>
      <c r="ERZ50" s="195"/>
      <c r="ESA50" s="195"/>
      <c r="ESB50" s="195"/>
      <c r="ESC50" s="195"/>
      <c r="ESD50" s="195"/>
      <c r="ESE50" s="195"/>
      <c r="ESF50" s="195"/>
      <c r="ESG50" s="195"/>
      <c r="ESH50" s="195"/>
      <c r="ESI50" s="195"/>
      <c r="ESJ50" s="195"/>
      <c r="ESK50" s="195"/>
      <c r="ESL50" s="195"/>
      <c r="ESM50" s="195"/>
      <c r="ESN50" s="195"/>
      <c r="ESO50" s="195"/>
      <c r="ESP50" s="195"/>
      <c r="ESQ50" s="195"/>
      <c r="ESR50" s="195"/>
      <c r="ESS50" s="195"/>
      <c r="EST50" s="195"/>
      <c r="ESU50" s="195"/>
      <c r="ESV50" s="195"/>
      <c r="ESW50" s="195"/>
      <c r="ESX50" s="195"/>
      <c r="ESY50" s="195"/>
      <c r="ESZ50" s="195"/>
      <c r="ETA50" s="195"/>
      <c r="ETB50" s="195"/>
      <c r="ETC50" s="195"/>
      <c r="ETD50" s="195"/>
      <c r="ETE50" s="195"/>
      <c r="ETF50" s="195"/>
      <c r="ETG50" s="195"/>
      <c r="ETH50" s="195"/>
      <c r="ETI50" s="195"/>
      <c r="ETJ50" s="195"/>
      <c r="ETK50" s="195"/>
      <c r="ETL50" s="195"/>
      <c r="ETM50" s="195"/>
      <c r="ETN50" s="195"/>
      <c r="ETO50" s="195"/>
      <c r="ETP50" s="195"/>
      <c r="ETQ50" s="195"/>
      <c r="ETR50" s="195"/>
      <c r="ETS50" s="195"/>
      <c r="ETT50" s="195"/>
      <c r="ETU50" s="195"/>
      <c r="ETV50" s="195"/>
      <c r="ETW50" s="195"/>
      <c r="ETX50" s="195"/>
      <c r="ETY50" s="195"/>
      <c r="ETZ50" s="195"/>
      <c r="EUA50" s="195"/>
      <c r="EUB50" s="195"/>
      <c r="EUC50" s="195"/>
      <c r="EUD50" s="195"/>
      <c r="EUE50" s="195"/>
      <c r="EUF50" s="195"/>
      <c r="EUG50" s="195"/>
      <c r="EUH50" s="195"/>
      <c r="EUI50" s="195"/>
      <c r="EUJ50" s="195"/>
      <c r="EUK50" s="195"/>
      <c r="EUL50" s="195"/>
      <c r="EUM50" s="195"/>
      <c r="EUN50" s="195"/>
      <c r="EUO50" s="195"/>
      <c r="EUP50" s="195"/>
      <c r="EUQ50" s="195"/>
      <c r="EUR50" s="195"/>
      <c r="EUS50" s="195"/>
      <c r="EUT50" s="195"/>
      <c r="EUU50" s="195"/>
      <c r="EUV50" s="195"/>
      <c r="EUW50" s="195"/>
      <c r="EUX50" s="195"/>
      <c r="EUY50" s="195"/>
      <c r="EUZ50" s="195"/>
      <c r="EVA50" s="195"/>
      <c r="EVB50" s="195"/>
      <c r="EVC50" s="195"/>
      <c r="EVD50" s="195"/>
      <c r="EVE50" s="195"/>
      <c r="EVF50" s="195"/>
      <c r="EVG50" s="195"/>
      <c r="EVH50" s="195"/>
      <c r="EVI50" s="195"/>
      <c r="EVJ50" s="195"/>
      <c r="EVK50" s="195"/>
      <c r="EVL50" s="195"/>
      <c r="EVM50" s="195"/>
      <c r="EVN50" s="195"/>
      <c r="EVO50" s="195"/>
      <c r="EVP50" s="195"/>
      <c r="EVQ50" s="195"/>
      <c r="EVR50" s="195"/>
      <c r="EVS50" s="195"/>
      <c r="EVT50" s="195"/>
      <c r="EVU50" s="195"/>
      <c r="EVV50" s="195"/>
      <c r="EVW50" s="195"/>
      <c r="EVX50" s="195"/>
      <c r="EVY50" s="195"/>
      <c r="EVZ50" s="195"/>
      <c r="EWA50" s="195"/>
      <c r="EWB50" s="195"/>
      <c r="EWC50" s="195"/>
      <c r="EWD50" s="195"/>
      <c r="EWE50" s="195"/>
      <c r="EWF50" s="195"/>
      <c r="EWG50" s="195"/>
      <c r="EWH50" s="195"/>
      <c r="EWI50" s="195"/>
      <c r="EWJ50" s="195"/>
      <c r="EWK50" s="195"/>
      <c r="EWL50" s="195"/>
      <c r="EWM50" s="195"/>
      <c r="EWN50" s="195"/>
      <c r="EWO50" s="195"/>
      <c r="EWP50" s="195"/>
      <c r="EWQ50" s="195"/>
      <c r="EWR50" s="195"/>
      <c r="EWS50" s="195"/>
      <c r="EWT50" s="195"/>
      <c r="EWU50" s="195"/>
      <c r="EWV50" s="195"/>
      <c r="EWW50" s="195"/>
      <c r="EWX50" s="195"/>
      <c r="EWY50" s="195"/>
      <c r="EWZ50" s="195"/>
      <c r="EXA50" s="195"/>
      <c r="EXB50" s="195"/>
      <c r="EXC50" s="195"/>
      <c r="EXD50" s="195"/>
      <c r="EXE50" s="195"/>
      <c r="EXF50" s="195"/>
      <c r="EXG50" s="195"/>
      <c r="EXH50" s="195"/>
      <c r="EXI50" s="195"/>
      <c r="EXJ50" s="195"/>
      <c r="EXK50" s="195"/>
      <c r="EXL50" s="195"/>
      <c r="EXM50" s="195"/>
      <c r="EXN50" s="195"/>
      <c r="EXO50" s="195"/>
      <c r="EXP50" s="195"/>
      <c r="EXQ50" s="195"/>
      <c r="EXR50" s="195"/>
      <c r="EXS50" s="195"/>
      <c r="EXT50" s="195"/>
      <c r="EXU50" s="195"/>
      <c r="EXV50" s="195"/>
      <c r="EXW50" s="195"/>
      <c r="EXX50" s="195"/>
      <c r="EXY50" s="195"/>
      <c r="EXZ50" s="195"/>
      <c r="EYA50" s="195"/>
      <c r="EYB50" s="195"/>
      <c r="EYC50" s="195"/>
      <c r="EYD50" s="195"/>
      <c r="EYE50" s="195"/>
      <c r="EYF50" s="195"/>
      <c r="EYG50" s="195"/>
      <c r="EYH50" s="195"/>
      <c r="EYI50" s="195"/>
      <c r="EYJ50" s="195"/>
      <c r="EYK50" s="195"/>
      <c r="EYL50" s="195"/>
      <c r="EYM50" s="195"/>
      <c r="EYN50" s="195"/>
      <c r="EYO50" s="195"/>
      <c r="EYP50" s="195"/>
      <c r="EYQ50" s="195"/>
      <c r="EYR50" s="195"/>
      <c r="EYS50" s="195"/>
      <c r="EYT50" s="195"/>
      <c r="EYU50" s="195"/>
      <c r="EYV50" s="195"/>
      <c r="EYW50" s="195"/>
      <c r="EYX50" s="195"/>
      <c r="EYY50" s="195"/>
      <c r="EYZ50" s="195"/>
      <c r="EZA50" s="195"/>
      <c r="EZB50" s="195"/>
      <c r="EZC50" s="195"/>
      <c r="EZD50" s="195"/>
      <c r="EZE50" s="195"/>
      <c r="EZF50" s="195"/>
      <c r="EZG50" s="195"/>
      <c r="EZH50" s="195"/>
      <c r="EZI50" s="195"/>
      <c r="EZJ50" s="195"/>
      <c r="EZK50" s="195"/>
      <c r="EZL50" s="195"/>
      <c r="EZM50" s="195"/>
      <c r="EZN50" s="195"/>
      <c r="EZO50" s="195"/>
      <c r="EZP50" s="195"/>
      <c r="EZQ50" s="195"/>
      <c r="EZR50" s="195"/>
      <c r="EZS50" s="195"/>
      <c r="EZT50" s="195"/>
      <c r="EZU50" s="195"/>
      <c r="EZV50" s="195"/>
      <c r="EZW50" s="195"/>
      <c r="EZX50" s="195"/>
      <c r="EZY50" s="195"/>
      <c r="EZZ50" s="195"/>
      <c r="FAA50" s="195"/>
      <c r="FAB50" s="195"/>
      <c r="FAC50" s="195"/>
      <c r="FAD50" s="195"/>
      <c r="FAE50" s="195"/>
      <c r="FAF50" s="195"/>
      <c r="FAG50" s="195"/>
      <c r="FAH50" s="195"/>
      <c r="FAI50" s="195"/>
      <c r="FAJ50" s="195"/>
      <c r="FAK50" s="195"/>
      <c r="FAL50" s="195"/>
      <c r="FAM50" s="195"/>
      <c r="FAN50" s="195"/>
      <c r="FAO50" s="195"/>
      <c r="FAP50" s="195"/>
      <c r="FAQ50" s="195"/>
      <c r="FAR50" s="195"/>
      <c r="FAS50" s="195"/>
      <c r="FAT50" s="195"/>
      <c r="FAU50" s="195"/>
      <c r="FAV50" s="195"/>
      <c r="FAW50" s="195"/>
      <c r="FAX50" s="195"/>
      <c r="FAY50" s="195"/>
      <c r="FAZ50" s="195"/>
      <c r="FBA50" s="195"/>
      <c r="FBB50" s="195"/>
      <c r="FBC50" s="195"/>
      <c r="FBD50" s="195"/>
      <c r="FBE50" s="195"/>
      <c r="FBF50" s="195"/>
      <c r="FBG50" s="195"/>
      <c r="FBH50" s="195"/>
      <c r="FBI50" s="195"/>
      <c r="FBJ50" s="195"/>
      <c r="FBK50" s="195"/>
      <c r="FBL50" s="195"/>
      <c r="FBM50" s="195"/>
      <c r="FBN50" s="195"/>
      <c r="FBO50" s="195"/>
      <c r="FBP50" s="195"/>
      <c r="FBQ50" s="195"/>
      <c r="FBR50" s="195"/>
      <c r="FBS50" s="195"/>
      <c r="FBT50" s="195"/>
      <c r="FBU50" s="195"/>
      <c r="FBV50" s="195"/>
      <c r="FBW50" s="195"/>
      <c r="FBX50" s="195"/>
      <c r="FBY50" s="195"/>
      <c r="FBZ50" s="195"/>
      <c r="FCA50" s="195"/>
      <c r="FCB50" s="195"/>
      <c r="FCC50" s="195"/>
      <c r="FCD50" s="195"/>
      <c r="FCE50" s="195"/>
      <c r="FCF50" s="195"/>
      <c r="FCG50" s="195"/>
      <c r="FCH50" s="195"/>
      <c r="FCI50" s="195"/>
      <c r="FCJ50" s="195"/>
      <c r="FCK50" s="195"/>
      <c r="FCL50" s="195"/>
      <c r="FCM50" s="195"/>
      <c r="FCN50" s="195"/>
      <c r="FCO50" s="195"/>
      <c r="FCP50" s="195"/>
      <c r="FCQ50" s="195"/>
      <c r="FCR50" s="195"/>
      <c r="FCS50" s="195"/>
      <c r="FCT50" s="195"/>
      <c r="FCU50" s="195"/>
      <c r="FCV50" s="195"/>
      <c r="FCW50" s="195"/>
      <c r="FCX50" s="195"/>
      <c r="FCY50" s="195"/>
      <c r="FCZ50" s="195"/>
      <c r="FDA50" s="195"/>
      <c r="FDB50" s="195"/>
      <c r="FDC50" s="195"/>
      <c r="FDD50" s="195"/>
      <c r="FDE50" s="195"/>
      <c r="FDF50" s="195"/>
      <c r="FDG50" s="195"/>
      <c r="FDH50" s="195"/>
      <c r="FDI50" s="195"/>
      <c r="FDJ50" s="195"/>
      <c r="FDK50" s="195"/>
      <c r="FDL50" s="195"/>
      <c r="FDM50" s="195"/>
      <c r="FDN50" s="195"/>
      <c r="FDO50" s="195"/>
      <c r="FDP50" s="195"/>
      <c r="FDQ50" s="195"/>
      <c r="FDR50" s="195"/>
      <c r="FDS50" s="195"/>
      <c r="FDT50" s="195"/>
      <c r="FDU50" s="195"/>
      <c r="FDV50" s="195"/>
      <c r="FDW50" s="195"/>
      <c r="FDX50" s="195"/>
      <c r="FDY50" s="195"/>
      <c r="FDZ50" s="195"/>
      <c r="FEA50" s="195"/>
      <c r="FEB50" s="195"/>
      <c r="FEC50" s="195"/>
      <c r="FED50" s="195"/>
      <c r="FEE50" s="195"/>
      <c r="FEF50" s="195"/>
      <c r="FEG50" s="195"/>
      <c r="FEH50" s="195"/>
      <c r="FEI50" s="195"/>
      <c r="FEJ50" s="195"/>
      <c r="FEK50" s="195"/>
      <c r="FEL50" s="195"/>
      <c r="FEM50" s="195"/>
      <c r="FEN50" s="195"/>
      <c r="FEO50" s="195"/>
      <c r="FEP50" s="195"/>
      <c r="FEQ50" s="195"/>
      <c r="FER50" s="195"/>
      <c r="FES50" s="195"/>
      <c r="FET50" s="195"/>
      <c r="FEU50" s="195"/>
      <c r="FEV50" s="195"/>
      <c r="FEW50" s="195"/>
      <c r="FEX50" s="195"/>
      <c r="FEY50" s="195"/>
      <c r="FEZ50" s="195"/>
      <c r="FFA50" s="195"/>
      <c r="FFB50" s="195"/>
      <c r="FFC50" s="195"/>
      <c r="FFD50" s="195"/>
      <c r="FFE50" s="195"/>
      <c r="FFF50" s="195"/>
      <c r="FFG50" s="195"/>
      <c r="FFH50" s="195"/>
      <c r="FFI50" s="195"/>
      <c r="FFJ50" s="195"/>
      <c r="FFK50" s="195"/>
      <c r="FFL50" s="195"/>
      <c r="FFM50" s="195"/>
      <c r="FFN50" s="195"/>
      <c r="FFO50" s="195"/>
      <c r="FFP50" s="195"/>
      <c r="FFQ50" s="195"/>
      <c r="FFR50" s="195"/>
      <c r="FFS50" s="195"/>
      <c r="FFT50" s="195"/>
      <c r="FFU50" s="195"/>
      <c r="FFV50" s="195"/>
      <c r="FFW50" s="195"/>
      <c r="FFX50" s="195"/>
      <c r="FFY50" s="195"/>
      <c r="FFZ50" s="195"/>
      <c r="FGA50" s="195"/>
      <c r="FGB50" s="195"/>
      <c r="FGC50" s="195"/>
      <c r="FGD50" s="195"/>
      <c r="FGE50" s="195"/>
      <c r="FGF50" s="195"/>
      <c r="FGG50" s="195"/>
      <c r="FGH50" s="195"/>
      <c r="FGI50" s="195"/>
      <c r="FGJ50" s="195"/>
      <c r="FGK50" s="195"/>
      <c r="FGL50" s="195"/>
      <c r="FGM50" s="195"/>
      <c r="FGN50" s="195"/>
      <c r="FGO50" s="195"/>
      <c r="FGP50" s="195"/>
      <c r="FGQ50" s="195"/>
      <c r="FGR50" s="195"/>
      <c r="FGS50" s="195"/>
      <c r="FGT50" s="195"/>
      <c r="FGU50" s="195"/>
      <c r="FGV50" s="195"/>
      <c r="FGW50" s="195"/>
      <c r="FGX50" s="195"/>
      <c r="FGY50" s="195"/>
      <c r="FGZ50" s="195"/>
      <c r="FHA50" s="195"/>
      <c r="FHB50" s="195"/>
      <c r="FHC50" s="195"/>
      <c r="FHD50" s="195"/>
      <c r="FHE50" s="195"/>
      <c r="FHF50" s="195"/>
      <c r="FHG50" s="195"/>
      <c r="FHH50" s="195"/>
      <c r="FHI50" s="195"/>
      <c r="FHJ50" s="195"/>
      <c r="FHK50" s="195"/>
      <c r="FHL50" s="195"/>
      <c r="FHM50" s="195"/>
      <c r="FHN50" s="195"/>
      <c r="FHO50" s="195"/>
      <c r="FHP50" s="195"/>
      <c r="FHQ50" s="195"/>
      <c r="FHR50" s="195"/>
      <c r="FHS50" s="195"/>
      <c r="FHT50" s="195"/>
      <c r="FHU50" s="195"/>
      <c r="FHV50" s="195"/>
      <c r="FHW50" s="195"/>
      <c r="FHX50" s="195"/>
      <c r="FHY50" s="195"/>
      <c r="FHZ50" s="195"/>
      <c r="FIA50" s="195"/>
      <c r="FIB50" s="195"/>
      <c r="FIC50" s="195"/>
      <c r="FID50" s="195"/>
      <c r="FIE50" s="195"/>
      <c r="FIF50" s="195"/>
      <c r="FIG50" s="195"/>
      <c r="FIH50" s="195"/>
      <c r="FII50" s="195"/>
      <c r="FIJ50" s="195"/>
      <c r="FIK50" s="195"/>
      <c r="FIL50" s="195"/>
      <c r="FIM50" s="195"/>
      <c r="FIN50" s="195"/>
      <c r="FIO50" s="195"/>
      <c r="FIP50" s="195"/>
      <c r="FIQ50" s="195"/>
      <c r="FIR50" s="195"/>
      <c r="FIS50" s="195"/>
      <c r="FIT50" s="195"/>
      <c r="FIU50" s="195"/>
      <c r="FIV50" s="195"/>
      <c r="FIW50" s="195"/>
      <c r="FIX50" s="195"/>
      <c r="FIY50" s="195"/>
      <c r="FIZ50" s="195"/>
      <c r="FJA50" s="195"/>
      <c r="FJB50" s="195"/>
      <c r="FJC50" s="195"/>
      <c r="FJD50" s="195"/>
      <c r="FJE50" s="195"/>
      <c r="FJF50" s="195"/>
      <c r="FJG50" s="195"/>
      <c r="FJH50" s="195"/>
      <c r="FJI50" s="195"/>
      <c r="FJJ50" s="195"/>
      <c r="FJK50" s="195"/>
      <c r="FJL50" s="195"/>
      <c r="FJM50" s="195"/>
      <c r="FJN50" s="195"/>
      <c r="FJO50" s="195"/>
      <c r="FJP50" s="195"/>
      <c r="FJQ50" s="195"/>
      <c r="FJR50" s="195"/>
      <c r="FJS50" s="195"/>
      <c r="FJT50" s="195"/>
      <c r="FJU50" s="195"/>
      <c r="FJV50" s="195"/>
      <c r="FJW50" s="195"/>
      <c r="FJX50" s="195"/>
      <c r="FJY50" s="195"/>
      <c r="FJZ50" s="195"/>
      <c r="FKA50" s="195"/>
      <c r="FKB50" s="195"/>
      <c r="FKC50" s="195"/>
      <c r="FKD50" s="195"/>
      <c r="FKE50" s="195"/>
      <c r="FKF50" s="195"/>
      <c r="FKG50" s="195"/>
      <c r="FKH50" s="195"/>
      <c r="FKI50" s="195"/>
      <c r="FKJ50" s="195"/>
      <c r="FKK50" s="195"/>
      <c r="FKL50" s="195"/>
      <c r="FKM50" s="195"/>
      <c r="FKN50" s="195"/>
      <c r="FKO50" s="195"/>
      <c r="FKP50" s="195"/>
      <c r="FKQ50" s="195"/>
      <c r="FKR50" s="195"/>
      <c r="FKS50" s="195"/>
      <c r="FKT50" s="195"/>
      <c r="FKU50" s="195"/>
      <c r="FKV50" s="195"/>
      <c r="FKW50" s="195"/>
      <c r="FKX50" s="195"/>
      <c r="FKY50" s="195"/>
      <c r="FKZ50" s="195"/>
      <c r="FLA50" s="195"/>
      <c r="FLB50" s="195"/>
      <c r="FLC50" s="195"/>
      <c r="FLD50" s="195"/>
      <c r="FLE50" s="195"/>
      <c r="FLF50" s="195"/>
      <c r="FLG50" s="195"/>
      <c r="FLH50" s="195"/>
      <c r="FLI50" s="195"/>
      <c r="FLJ50" s="195"/>
      <c r="FLK50" s="195"/>
      <c r="FLL50" s="195"/>
      <c r="FLM50" s="195"/>
      <c r="FLN50" s="195"/>
      <c r="FLO50" s="195"/>
      <c r="FLP50" s="195"/>
      <c r="FLQ50" s="195"/>
      <c r="FLR50" s="195"/>
      <c r="FLS50" s="195"/>
      <c r="FLT50" s="195"/>
      <c r="FLU50" s="195"/>
      <c r="FLV50" s="195"/>
      <c r="FLW50" s="195"/>
      <c r="FLX50" s="195"/>
      <c r="FLY50" s="195"/>
      <c r="FLZ50" s="195"/>
      <c r="FMA50" s="195"/>
      <c r="FMB50" s="195"/>
      <c r="FMC50" s="195"/>
      <c r="FMD50" s="195"/>
      <c r="FME50" s="195"/>
      <c r="FMF50" s="195"/>
      <c r="FMG50" s="195"/>
      <c r="FMH50" s="195"/>
      <c r="FMI50" s="195"/>
      <c r="FMJ50" s="195"/>
      <c r="FMK50" s="195"/>
      <c r="FML50" s="195"/>
      <c r="FMM50" s="195"/>
      <c r="FMN50" s="195"/>
      <c r="FMO50" s="195"/>
      <c r="FMP50" s="195"/>
      <c r="FMQ50" s="195"/>
      <c r="FMR50" s="195"/>
      <c r="FMS50" s="195"/>
      <c r="FMT50" s="195"/>
      <c r="FMU50" s="195"/>
      <c r="FMV50" s="195"/>
      <c r="FMW50" s="195"/>
      <c r="FMX50" s="195"/>
      <c r="FMY50" s="195"/>
      <c r="FMZ50" s="195"/>
      <c r="FNA50" s="195"/>
      <c r="FNB50" s="195"/>
      <c r="FNC50" s="195"/>
      <c r="FND50" s="195"/>
      <c r="FNE50" s="195"/>
      <c r="FNF50" s="195"/>
      <c r="FNG50" s="195"/>
      <c r="FNH50" s="195"/>
      <c r="FNI50" s="195"/>
      <c r="FNJ50" s="195"/>
      <c r="FNK50" s="195"/>
      <c r="FNL50" s="195"/>
      <c r="FNM50" s="195"/>
      <c r="FNN50" s="195"/>
      <c r="FNO50" s="195"/>
      <c r="FNP50" s="195"/>
      <c r="FNQ50" s="195"/>
      <c r="FNR50" s="195"/>
      <c r="FNS50" s="195"/>
      <c r="FNT50" s="195"/>
      <c r="FNU50" s="195"/>
      <c r="FNV50" s="195"/>
      <c r="FNW50" s="195"/>
      <c r="FNX50" s="195"/>
      <c r="FNY50" s="195"/>
      <c r="FNZ50" s="195"/>
      <c r="FOA50" s="195"/>
      <c r="FOB50" s="195"/>
      <c r="FOC50" s="195"/>
      <c r="FOD50" s="195"/>
      <c r="FOE50" s="195"/>
      <c r="FOF50" s="195"/>
      <c r="FOG50" s="195"/>
      <c r="FOH50" s="195"/>
      <c r="FOI50" s="195"/>
      <c r="FOJ50" s="195"/>
      <c r="FOK50" s="195"/>
      <c r="FOL50" s="195"/>
      <c r="FOM50" s="195"/>
      <c r="FON50" s="195"/>
      <c r="FOO50" s="195"/>
      <c r="FOP50" s="195"/>
      <c r="FOQ50" s="195"/>
      <c r="FOR50" s="195"/>
      <c r="FOS50" s="195"/>
      <c r="FOT50" s="195"/>
      <c r="FOU50" s="195"/>
      <c r="FOV50" s="195"/>
      <c r="FOW50" s="195"/>
      <c r="FOX50" s="195"/>
      <c r="FOY50" s="195"/>
      <c r="FOZ50" s="195"/>
      <c r="FPA50" s="195"/>
      <c r="FPB50" s="195"/>
      <c r="FPC50" s="195"/>
      <c r="FPD50" s="195"/>
      <c r="FPE50" s="195"/>
      <c r="FPF50" s="195"/>
      <c r="FPG50" s="195"/>
      <c r="FPH50" s="195"/>
      <c r="FPI50" s="195"/>
      <c r="FPJ50" s="195"/>
      <c r="FPK50" s="195"/>
      <c r="FPL50" s="195"/>
      <c r="FPM50" s="195"/>
      <c r="FPN50" s="195"/>
      <c r="FPO50" s="195"/>
      <c r="FPP50" s="195"/>
      <c r="FPQ50" s="195"/>
      <c r="FPR50" s="195"/>
      <c r="FPS50" s="195"/>
      <c r="FPT50" s="195"/>
      <c r="FPU50" s="195"/>
      <c r="FPV50" s="195"/>
      <c r="FPW50" s="195"/>
      <c r="FPX50" s="195"/>
      <c r="FPY50" s="195"/>
      <c r="FPZ50" s="195"/>
      <c r="FQA50" s="195"/>
      <c r="FQB50" s="195"/>
      <c r="FQC50" s="195"/>
      <c r="FQD50" s="195"/>
      <c r="FQE50" s="195"/>
      <c r="FQF50" s="195"/>
      <c r="FQG50" s="195"/>
      <c r="FQH50" s="195"/>
      <c r="FQI50" s="195"/>
      <c r="FQJ50" s="195"/>
      <c r="FQK50" s="195"/>
      <c r="FQL50" s="195"/>
      <c r="FQM50" s="195"/>
      <c r="FQN50" s="195"/>
      <c r="FQO50" s="195"/>
      <c r="FQP50" s="195"/>
      <c r="FQQ50" s="195"/>
      <c r="FQR50" s="195"/>
      <c r="FQS50" s="195"/>
      <c r="FQT50" s="195"/>
      <c r="FQU50" s="195"/>
      <c r="FQV50" s="195"/>
      <c r="FQW50" s="195"/>
      <c r="FQX50" s="195"/>
      <c r="FQY50" s="195"/>
      <c r="FQZ50" s="195"/>
      <c r="FRA50" s="195"/>
      <c r="FRB50" s="195"/>
      <c r="FRC50" s="195"/>
      <c r="FRD50" s="195"/>
      <c r="FRE50" s="195"/>
      <c r="FRF50" s="195"/>
      <c r="FRG50" s="195"/>
      <c r="FRH50" s="195"/>
      <c r="FRI50" s="195"/>
      <c r="FRJ50" s="195"/>
      <c r="FRK50" s="195"/>
      <c r="FRL50" s="195"/>
      <c r="FRM50" s="195"/>
      <c r="FRN50" s="195"/>
      <c r="FRO50" s="195"/>
      <c r="FRP50" s="195"/>
      <c r="FRQ50" s="195"/>
      <c r="FRR50" s="195"/>
      <c r="FRS50" s="195"/>
      <c r="FRT50" s="195"/>
      <c r="FRU50" s="195"/>
      <c r="FRV50" s="195"/>
      <c r="FRW50" s="195"/>
      <c r="FRX50" s="195"/>
      <c r="FRY50" s="195"/>
      <c r="FRZ50" s="195"/>
      <c r="FSA50" s="195"/>
      <c r="FSB50" s="195"/>
      <c r="FSC50" s="195"/>
      <c r="FSD50" s="195"/>
      <c r="FSE50" s="195"/>
      <c r="FSF50" s="195"/>
      <c r="FSG50" s="195"/>
      <c r="FSH50" s="195"/>
      <c r="FSI50" s="195"/>
      <c r="FSJ50" s="195"/>
      <c r="FSK50" s="195"/>
      <c r="FSL50" s="195"/>
      <c r="FSM50" s="195"/>
      <c r="FSN50" s="195"/>
      <c r="FSO50" s="195"/>
      <c r="FSP50" s="195"/>
      <c r="FSQ50" s="195"/>
      <c r="FSR50" s="195"/>
      <c r="FSS50" s="195"/>
      <c r="FST50" s="195"/>
      <c r="FSU50" s="195"/>
      <c r="FSV50" s="195"/>
      <c r="FSW50" s="195"/>
      <c r="FSX50" s="195"/>
      <c r="FSY50" s="195"/>
      <c r="FSZ50" s="195"/>
      <c r="FTA50" s="195"/>
      <c r="FTB50" s="195"/>
      <c r="FTC50" s="195"/>
      <c r="FTD50" s="195"/>
      <c r="FTE50" s="195"/>
      <c r="FTF50" s="195"/>
      <c r="FTG50" s="195"/>
      <c r="FTH50" s="195"/>
      <c r="FTI50" s="195"/>
      <c r="FTJ50" s="195"/>
      <c r="FTK50" s="195"/>
      <c r="FTL50" s="195"/>
      <c r="FTM50" s="195"/>
      <c r="FTN50" s="195"/>
      <c r="FTO50" s="195"/>
      <c r="FTP50" s="195"/>
      <c r="FTQ50" s="195"/>
      <c r="FTR50" s="195"/>
      <c r="FTS50" s="195"/>
      <c r="FTT50" s="195"/>
      <c r="FTU50" s="195"/>
      <c r="FTV50" s="195"/>
      <c r="FTW50" s="195"/>
      <c r="FTX50" s="195"/>
      <c r="FTY50" s="195"/>
      <c r="FTZ50" s="195"/>
      <c r="FUA50" s="195"/>
      <c r="FUB50" s="195"/>
      <c r="FUC50" s="195"/>
      <c r="FUD50" s="195"/>
      <c r="FUE50" s="195"/>
      <c r="FUF50" s="195"/>
      <c r="FUG50" s="195"/>
      <c r="FUH50" s="195"/>
      <c r="FUI50" s="195"/>
      <c r="FUJ50" s="195"/>
      <c r="FUK50" s="195"/>
      <c r="FUL50" s="195"/>
      <c r="FUM50" s="195"/>
      <c r="FUN50" s="195"/>
      <c r="FUO50" s="195"/>
      <c r="FUP50" s="195"/>
      <c r="FUQ50" s="195"/>
      <c r="FUR50" s="195"/>
      <c r="FUS50" s="195"/>
      <c r="FUT50" s="195"/>
      <c r="FUU50" s="195"/>
      <c r="FUV50" s="195"/>
      <c r="FUW50" s="195"/>
      <c r="FUX50" s="195"/>
      <c r="FUY50" s="195"/>
      <c r="FUZ50" s="195"/>
      <c r="FVA50" s="195"/>
      <c r="FVB50" s="195"/>
      <c r="FVC50" s="195"/>
      <c r="FVD50" s="195"/>
      <c r="FVE50" s="195"/>
      <c r="FVF50" s="195"/>
      <c r="FVG50" s="195"/>
      <c r="FVH50" s="195"/>
      <c r="FVI50" s="195"/>
      <c r="FVJ50" s="195"/>
      <c r="FVK50" s="195"/>
      <c r="FVL50" s="195"/>
      <c r="FVM50" s="195"/>
      <c r="FVN50" s="195"/>
      <c r="FVO50" s="195"/>
      <c r="FVP50" s="195"/>
      <c r="FVQ50" s="195"/>
      <c r="FVR50" s="195"/>
      <c r="FVS50" s="195"/>
      <c r="FVT50" s="195"/>
      <c r="FVU50" s="195"/>
      <c r="FVV50" s="195"/>
      <c r="FVW50" s="195"/>
      <c r="FVX50" s="195"/>
      <c r="FVY50" s="195"/>
      <c r="FVZ50" s="195"/>
      <c r="FWA50" s="195"/>
      <c r="FWB50" s="195"/>
      <c r="FWC50" s="195"/>
      <c r="FWD50" s="195"/>
      <c r="FWE50" s="195"/>
      <c r="FWF50" s="195"/>
      <c r="FWG50" s="195"/>
      <c r="FWH50" s="195"/>
      <c r="FWI50" s="195"/>
      <c r="FWJ50" s="195"/>
      <c r="FWK50" s="195"/>
      <c r="FWL50" s="195"/>
      <c r="FWM50" s="195"/>
      <c r="FWN50" s="195"/>
      <c r="FWO50" s="195"/>
      <c r="FWP50" s="195"/>
      <c r="FWQ50" s="195"/>
      <c r="FWR50" s="195"/>
      <c r="FWS50" s="195"/>
      <c r="FWT50" s="195"/>
      <c r="FWU50" s="195"/>
      <c r="FWV50" s="195"/>
      <c r="FWW50" s="195"/>
      <c r="FWX50" s="195"/>
      <c r="FWY50" s="195"/>
      <c r="FWZ50" s="195"/>
      <c r="FXA50" s="195"/>
      <c r="FXB50" s="195"/>
      <c r="FXC50" s="195"/>
      <c r="FXD50" s="195"/>
      <c r="FXE50" s="195"/>
      <c r="FXF50" s="195"/>
      <c r="FXG50" s="195"/>
      <c r="FXH50" s="195"/>
      <c r="FXI50" s="195"/>
      <c r="FXJ50" s="195"/>
      <c r="FXK50" s="195"/>
      <c r="FXL50" s="195"/>
      <c r="FXM50" s="195"/>
      <c r="FXN50" s="195"/>
      <c r="FXO50" s="195"/>
      <c r="FXP50" s="195"/>
      <c r="FXQ50" s="195"/>
      <c r="FXR50" s="195"/>
      <c r="FXS50" s="195"/>
      <c r="FXT50" s="195"/>
      <c r="FXU50" s="195"/>
      <c r="FXV50" s="195"/>
      <c r="FXW50" s="195"/>
      <c r="FXX50" s="195"/>
      <c r="FXY50" s="195"/>
      <c r="FXZ50" s="195"/>
      <c r="FYA50" s="195"/>
      <c r="FYB50" s="195"/>
      <c r="FYC50" s="195"/>
      <c r="FYD50" s="195"/>
      <c r="FYE50" s="195"/>
      <c r="FYF50" s="195"/>
      <c r="FYG50" s="195"/>
      <c r="FYH50" s="195"/>
      <c r="FYI50" s="195"/>
      <c r="FYJ50" s="195"/>
      <c r="FYK50" s="195"/>
      <c r="FYL50" s="195"/>
      <c r="FYM50" s="195"/>
      <c r="FYN50" s="195"/>
      <c r="FYO50" s="195"/>
      <c r="FYP50" s="195"/>
      <c r="FYQ50" s="195"/>
      <c r="FYR50" s="195"/>
      <c r="FYS50" s="195"/>
      <c r="FYT50" s="195"/>
      <c r="FYU50" s="195"/>
      <c r="FYV50" s="195"/>
      <c r="FYW50" s="195"/>
      <c r="FYX50" s="195"/>
      <c r="FYY50" s="195"/>
      <c r="FYZ50" s="195"/>
      <c r="FZA50" s="195"/>
      <c r="FZB50" s="195"/>
      <c r="FZC50" s="195"/>
      <c r="FZD50" s="195"/>
      <c r="FZE50" s="195"/>
      <c r="FZF50" s="195"/>
      <c r="FZG50" s="195"/>
      <c r="FZH50" s="195"/>
      <c r="FZI50" s="195"/>
      <c r="FZJ50" s="195"/>
      <c r="FZK50" s="195"/>
      <c r="FZL50" s="195"/>
      <c r="FZM50" s="195"/>
      <c r="FZN50" s="195"/>
      <c r="FZO50" s="195"/>
      <c r="FZP50" s="195"/>
      <c r="FZQ50" s="195"/>
      <c r="FZR50" s="195"/>
      <c r="FZS50" s="195"/>
      <c r="FZT50" s="195"/>
      <c r="FZU50" s="195"/>
      <c r="FZV50" s="195"/>
      <c r="FZW50" s="195"/>
      <c r="FZX50" s="195"/>
      <c r="FZY50" s="195"/>
      <c r="FZZ50" s="195"/>
      <c r="GAA50" s="195"/>
      <c r="GAB50" s="195"/>
      <c r="GAC50" s="195"/>
      <c r="GAD50" s="195"/>
      <c r="GAE50" s="195"/>
      <c r="GAF50" s="195"/>
      <c r="GAG50" s="195"/>
      <c r="GAH50" s="195"/>
      <c r="GAI50" s="195"/>
      <c r="GAJ50" s="195"/>
      <c r="GAK50" s="195"/>
      <c r="GAL50" s="195"/>
      <c r="GAM50" s="195"/>
      <c r="GAN50" s="195"/>
      <c r="GAO50" s="195"/>
      <c r="GAP50" s="195"/>
      <c r="GAQ50" s="195"/>
      <c r="GAR50" s="195"/>
      <c r="GAS50" s="195"/>
      <c r="GAT50" s="195"/>
      <c r="GAU50" s="195"/>
      <c r="GAV50" s="195"/>
      <c r="GAW50" s="195"/>
      <c r="GAX50" s="195"/>
      <c r="GAY50" s="195"/>
      <c r="GAZ50" s="195"/>
      <c r="GBA50" s="195"/>
      <c r="GBB50" s="195"/>
      <c r="GBC50" s="195"/>
      <c r="GBD50" s="195"/>
      <c r="GBE50" s="195"/>
      <c r="GBF50" s="195"/>
      <c r="GBG50" s="195"/>
      <c r="GBH50" s="195"/>
      <c r="GBI50" s="195"/>
      <c r="GBJ50" s="195"/>
      <c r="GBK50" s="195"/>
      <c r="GBL50" s="195"/>
      <c r="GBM50" s="195"/>
      <c r="GBN50" s="195"/>
      <c r="GBO50" s="195"/>
      <c r="GBP50" s="195"/>
      <c r="GBQ50" s="195"/>
      <c r="GBR50" s="195"/>
      <c r="GBS50" s="195"/>
      <c r="GBT50" s="195"/>
      <c r="GBU50" s="195"/>
      <c r="GBV50" s="195"/>
      <c r="GBW50" s="195"/>
      <c r="GBX50" s="195"/>
      <c r="GBY50" s="195"/>
      <c r="GBZ50" s="195"/>
      <c r="GCA50" s="195"/>
      <c r="GCB50" s="195"/>
      <c r="GCC50" s="195"/>
      <c r="GCD50" s="195"/>
      <c r="GCE50" s="195"/>
      <c r="GCF50" s="195"/>
      <c r="GCG50" s="195"/>
      <c r="GCH50" s="195"/>
      <c r="GCI50" s="195"/>
      <c r="GCJ50" s="195"/>
      <c r="GCK50" s="195"/>
      <c r="GCL50" s="195"/>
      <c r="GCM50" s="195"/>
      <c r="GCN50" s="195"/>
      <c r="GCO50" s="195"/>
      <c r="GCP50" s="195"/>
      <c r="GCQ50" s="195"/>
      <c r="GCR50" s="195"/>
      <c r="GCS50" s="195"/>
      <c r="GCT50" s="195"/>
      <c r="GCU50" s="195"/>
      <c r="GCV50" s="195"/>
      <c r="GCW50" s="195"/>
      <c r="GCX50" s="195"/>
      <c r="GCY50" s="195"/>
      <c r="GCZ50" s="195"/>
      <c r="GDA50" s="195"/>
      <c r="GDB50" s="195"/>
      <c r="GDC50" s="195"/>
      <c r="GDD50" s="195"/>
      <c r="GDE50" s="195"/>
      <c r="GDF50" s="195"/>
      <c r="GDG50" s="195"/>
      <c r="GDH50" s="195"/>
      <c r="GDI50" s="195"/>
      <c r="GDJ50" s="195"/>
      <c r="GDK50" s="195"/>
      <c r="GDL50" s="195"/>
      <c r="GDM50" s="195"/>
      <c r="GDN50" s="195"/>
      <c r="GDO50" s="195"/>
      <c r="GDP50" s="195"/>
      <c r="GDQ50" s="195"/>
      <c r="GDR50" s="195"/>
      <c r="GDS50" s="195"/>
      <c r="GDT50" s="195"/>
      <c r="GDU50" s="195"/>
      <c r="GDV50" s="195"/>
      <c r="GDW50" s="195"/>
      <c r="GDX50" s="195"/>
      <c r="GDY50" s="195"/>
      <c r="GDZ50" s="195"/>
      <c r="GEA50" s="195"/>
      <c r="GEB50" s="195"/>
      <c r="GEC50" s="195"/>
      <c r="GED50" s="195"/>
      <c r="GEE50" s="195"/>
      <c r="GEF50" s="195"/>
      <c r="GEG50" s="195"/>
      <c r="GEH50" s="195"/>
      <c r="GEI50" s="195"/>
      <c r="GEJ50" s="195"/>
      <c r="GEK50" s="195"/>
      <c r="GEL50" s="195"/>
      <c r="GEM50" s="195"/>
      <c r="GEN50" s="195"/>
      <c r="GEO50" s="195"/>
      <c r="GEP50" s="195"/>
      <c r="GEQ50" s="195"/>
      <c r="GER50" s="195"/>
      <c r="GES50" s="195"/>
      <c r="GET50" s="195"/>
      <c r="GEU50" s="195"/>
      <c r="GEV50" s="195"/>
      <c r="GEW50" s="195"/>
      <c r="GEX50" s="195"/>
      <c r="GEY50" s="195"/>
      <c r="GEZ50" s="195"/>
      <c r="GFA50" s="195"/>
      <c r="GFB50" s="195"/>
      <c r="GFC50" s="195"/>
      <c r="GFD50" s="195"/>
      <c r="GFE50" s="195"/>
      <c r="GFF50" s="195"/>
      <c r="GFG50" s="195"/>
      <c r="GFH50" s="195"/>
      <c r="GFI50" s="195"/>
      <c r="GFJ50" s="195"/>
      <c r="GFK50" s="195"/>
      <c r="GFL50" s="195"/>
      <c r="GFM50" s="195"/>
      <c r="GFN50" s="195"/>
      <c r="GFO50" s="195"/>
      <c r="GFP50" s="195"/>
      <c r="GFQ50" s="195"/>
      <c r="GFR50" s="195"/>
      <c r="GFS50" s="195"/>
      <c r="GFT50" s="195"/>
      <c r="GFU50" s="195"/>
      <c r="GFV50" s="195"/>
      <c r="GFW50" s="195"/>
      <c r="GFX50" s="195"/>
      <c r="GFY50" s="195"/>
      <c r="GFZ50" s="195"/>
      <c r="GGA50" s="195"/>
      <c r="GGB50" s="195"/>
      <c r="GGC50" s="195"/>
      <c r="GGD50" s="195"/>
      <c r="GGE50" s="195"/>
      <c r="GGF50" s="195"/>
      <c r="GGG50" s="195"/>
      <c r="GGH50" s="195"/>
      <c r="GGI50" s="195"/>
      <c r="GGJ50" s="195"/>
      <c r="GGK50" s="195"/>
      <c r="GGL50" s="195"/>
      <c r="GGM50" s="195"/>
      <c r="GGN50" s="195"/>
      <c r="GGO50" s="195"/>
      <c r="GGP50" s="195"/>
      <c r="GGQ50" s="195"/>
      <c r="GGR50" s="195"/>
      <c r="GGS50" s="195"/>
      <c r="GGT50" s="195"/>
      <c r="GGU50" s="195"/>
      <c r="GGV50" s="195"/>
      <c r="GGW50" s="195"/>
      <c r="GGX50" s="195"/>
      <c r="GGY50" s="195"/>
      <c r="GGZ50" s="195"/>
      <c r="GHA50" s="195"/>
      <c r="GHB50" s="195"/>
      <c r="GHC50" s="195"/>
      <c r="GHD50" s="195"/>
      <c r="GHE50" s="195"/>
      <c r="GHF50" s="195"/>
      <c r="GHG50" s="195"/>
      <c r="GHH50" s="195"/>
      <c r="GHI50" s="195"/>
      <c r="GHJ50" s="195"/>
      <c r="GHK50" s="195"/>
      <c r="GHL50" s="195"/>
      <c r="GHM50" s="195"/>
      <c r="GHN50" s="195"/>
      <c r="GHO50" s="195"/>
      <c r="GHP50" s="195"/>
      <c r="GHQ50" s="195"/>
      <c r="GHR50" s="195"/>
      <c r="GHS50" s="195"/>
      <c r="GHT50" s="195"/>
      <c r="GHU50" s="195"/>
      <c r="GHV50" s="195"/>
      <c r="GHW50" s="195"/>
      <c r="GHX50" s="195"/>
      <c r="GHY50" s="195"/>
      <c r="GHZ50" s="195"/>
      <c r="GIA50" s="195"/>
      <c r="GIB50" s="195"/>
      <c r="GIC50" s="195"/>
      <c r="GID50" s="195"/>
      <c r="GIE50" s="195"/>
      <c r="GIF50" s="195"/>
      <c r="GIG50" s="195"/>
      <c r="GIH50" s="195"/>
      <c r="GII50" s="195"/>
      <c r="GIJ50" s="195"/>
      <c r="GIK50" s="195"/>
      <c r="GIL50" s="195"/>
      <c r="GIM50" s="195"/>
      <c r="GIN50" s="195"/>
      <c r="GIO50" s="195"/>
      <c r="GIP50" s="195"/>
      <c r="GIQ50" s="195"/>
      <c r="GIR50" s="195"/>
      <c r="GIS50" s="195"/>
      <c r="GIT50" s="195"/>
      <c r="GIU50" s="195"/>
      <c r="GIV50" s="195"/>
      <c r="GIW50" s="195"/>
      <c r="GIX50" s="195"/>
      <c r="GIY50" s="195"/>
      <c r="GIZ50" s="195"/>
      <c r="GJA50" s="195"/>
      <c r="GJB50" s="195"/>
      <c r="GJC50" s="195"/>
      <c r="GJD50" s="195"/>
      <c r="GJE50" s="195"/>
      <c r="GJF50" s="195"/>
      <c r="GJG50" s="195"/>
      <c r="GJH50" s="195"/>
      <c r="GJI50" s="195"/>
      <c r="GJJ50" s="195"/>
      <c r="GJK50" s="195"/>
      <c r="GJL50" s="195"/>
      <c r="GJM50" s="195"/>
      <c r="GJN50" s="195"/>
      <c r="GJO50" s="195"/>
      <c r="GJP50" s="195"/>
      <c r="GJQ50" s="195"/>
      <c r="GJR50" s="195"/>
      <c r="GJS50" s="195"/>
      <c r="GJT50" s="195"/>
      <c r="GJU50" s="195"/>
      <c r="GJV50" s="195"/>
      <c r="GJW50" s="195"/>
      <c r="GJX50" s="195"/>
      <c r="GJY50" s="195"/>
      <c r="GJZ50" s="195"/>
      <c r="GKA50" s="195"/>
      <c r="GKB50" s="195"/>
      <c r="GKC50" s="195"/>
      <c r="GKD50" s="195"/>
      <c r="GKE50" s="195"/>
      <c r="GKF50" s="195"/>
      <c r="GKG50" s="195"/>
      <c r="GKH50" s="195"/>
      <c r="GKI50" s="195"/>
      <c r="GKJ50" s="195"/>
      <c r="GKK50" s="195"/>
      <c r="GKL50" s="195"/>
      <c r="GKM50" s="195"/>
      <c r="GKN50" s="195"/>
      <c r="GKO50" s="195"/>
      <c r="GKP50" s="195"/>
      <c r="GKQ50" s="195"/>
      <c r="GKR50" s="195"/>
      <c r="GKS50" s="195"/>
      <c r="GKT50" s="195"/>
      <c r="GKU50" s="195"/>
      <c r="GKV50" s="195"/>
      <c r="GKW50" s="195"/>
      <c r="GKX50" s="195"/>
      <c r="GKY50" s="195"/>
      <c r="GKZ50" s="195"/>
      <c r="GLA50" s="195"/>
      <c r="GLB50" s="195"/>
      <c r="GLC50" s="195"/>
      <c r="GLD50" s="195"/>
      <c r="GLE50" s="195"/>
      <c r="GLF50" s="195"/>
      <c r="GLG50" s="195"/>
      <c r="GLH50" s="195"/>
      <c r="GLI50" s="195"/>
      <c r="GLJ50" s="195"/>
      <c r="GLK50" s="195"/>
      <c r="GLL50" s="195"/>
      <c r="GLM50" s="195"/>
      <c r="GLN50" s="195"/>
      <c r="GLO50" s="195"/>
      <c r="GLP50" s="195"/>
      <c r="GLQ50" s="195"/>
      <c r="GLR50" s="195"/>
      <c r="GLS50" s="195"/>
      <c r="GLT50" s="195"/>
      <c r="GLU50" s="195"/>
      <c r="GLV50" s="195"/>
      <c r="GLW50" s="195"/>
      <c r="GLX50" s="195"/>
      <c r="GLY50" s="195"/>
      <c r="GLZ50" s="195"/>
      <c r="GMA50" s="195"/>
      <c r="GMB50" s="195"/>
      <c r="GMC50" s="195"/>
      <c r="GMD50" s="195"/>
      <c r="GME50" s="195"/>
      <c r="GMF50" s="195"/>
      <c r="GMG50" s="195"/>
      <c r="GMH50" s="195"/>
      <c r="GMI50" s="195"/>
      <c r="GMJ50" s="195"/>
      <c r="GMK50" s="195"/>
      <c r="GML50" s="195"/>
      <c r="GMM50" s="195"/>
      <c r="GMN50" s="195"/>
      <c r="GMO50" s="195"/>
      <c r="GMP50" s="195"/>
      <c r="GMQ50" s="195"/>
      <c r="GMR50" s="195"/>
      <c r="GMS50" s="195"/>
      <c r="GMT50" s="195"/>
      <c r="GMU50" s="195"/>
      <c r="GMV50" s="195"/>
      <c r="GMW50" s="195"/>
      <c r="GMX50" s="195"/>
      <c r="GMY50" s="195"/>
      <c r="GMZ50" s="195"/>
      <c r="GNA50" s="195"/>
      <c r="GNB50" s="195"/>
      <c r="GNC50" s="195"/>
      <c r="GND50" s="195"/>
      <c r="GNE50" s="195"/>
      <c r="GNF50" s="195"/>
      <c r="GNG50" s="195"/>
      <c r="GNH50" s="195"/>
      <c r="GNI50" s="195"/>
      <c r="GNJ50" s="195"/>
      <c r="GNK50" s="195"/>
      <c r="GNL50" s="195"/>
      <c r="GNM50" s="195"/>
      <c r="GNN50" s="195"/>
      <c r="GNO50" s="195"/>
      <c r="GNP50" s="195"/>
      <c r="GNQ50" s="195"/>
      <c r="GNR50" s="195"/>
      <c r="GNS50" s="195"/>
      <c r="GNT50" s="195"/>
      <c r="GNU50" s="195"/>
      <c r="GNV50" s="195"/>
      <c r="GNW50" s="195"/>
      <c r="GNX50" s="195"/>
      <c r="GNY50" s="195"/>
      <c r="GNZ50" s="195"/>
      <c r="GOA50" s="195"/>
      <c r="GOB50" s="195"/>
      <c r="GOC50" s="195"/>
      <c r="GOD50" s="195"/>
      <c r="GOE50" s="195"/>
      <c r="GOF50" s="195"/>
      <c r="GOG50" s="195"/>
      <c r="GOH50" s="195"/>
      <c r="GOI50" s="195"/>
      <c r="GOJ50" s="195"/>
      <c r="GOK50" s="195"/>
      <c r="GOL50" s="195"/>
      <c r="GOM50" s="195"/>
      <c r="GON50" s="195"/>
      <c r="GOO50" s="195"/>
      <c r="GOP50" s="195"/>
      <c r="GOQ50" s="195"/>
      <c r="GOR50" s="195"/>
      <c r="GOS50" s="195"/>
      <c r="GOT50" s="195"/>
      <c r="GOU50" s="195"/>
      <c r="GOV50" s="195"/>
      <c r="GOW50" s="195"/>
      <c r="GOX50" s="195"/>
      <c r="GOY50" s="195"/>
      <c r="GOZ50" s="195"/>
      <c r="GPA50" s="195"/>
      <c r="GPB50" s="195"/>
      <c r="GPC50" s="195"/>
      <c r="GPD50" s="195"/>
      <c r="GPE50" s="195"/>
      <c r="GPF50" s="195"/>
      <c r="GPG50" s="195"/>
      <c r="GPH50" s="195"/>
      <c r="GPI50" s="195"/>
      <c r="GPJ50" s="195"/>
      <c r="GPK50" s="195"/>
      <c r="GPL50" s="195"/>
      <c r="GPM50" s="195"/>
      <c r="GPN50" s="195"/>
      <c r="GPO50" s="195"/>
      <c r="GPP50" s="195"/>
      <c r="GPQ50" s="195"/>
      <c r="GPR50" s="195"/>
      <c r="GPS50" s="195"/>
      <c r="GPT50" s="195"/>
      <c r="GPU50" s="195"/>
      <c r="GPV50" s="195"/>
      <c r="GPW50" s="195"/>
      <c r="GPX50" s="195"/>
      <c r="GPY50" s="195"/>
      <c r="GPZ50" s="195"/>
      <c r="GQA50" s="195"/>
      <c r="GQB50" s="195"/>
      <c r="GQC50" s="195"/>
      <c r="GQD50" s="195"/>
      <c r="GQE50" s="195"/>
      <c r="GQF50" s="195"/>
      <c r="GQG50" s="195"/>
      <c r="GQH50" s="195"/>
      <c r="GQI50" s="195"/>
      <c r="GQJ50" s="195"/>
      <c r="GQK50" s="195"/>
      <c r="GQL50" s="195"/>
      <c r="GQM50" s="195"/>
      <c r="GQN50" s="195"/>
      <c r="GQO50" s="195"/>
      <c r="GQP50" s="195"/>
      <c r="GQQ50" s="195"/>
      <c r="GQR50" s="195"/>
      <c r="GQS50" s="195"/>
      <c r="GQT50" s="195"/>
      <c r="GQU50" s="195"/>
      <c r="GQV50" s="195"/>
      <c r="GQW50" s="195"/>
      <c r="GQX50" s="195"/>
      <c r="GQY50" s="195"/>
      <c r="GQZ50" s="195"/>
      <c r="GRA50" s="195"/>
      <c r="GRB50" s="195"/>
      <c r="GRC50" s="195"/>
      <c r="GRD50" s="195"/>
      <c r="GRE50" s="195"/>
      <c r="GRF50" s="195"/>
      <c r="GRG50" s="195"/>
      <c r="GRH50" s="195"/>
      <c r="GRI50" s="195"/>
      <c r="GRJ50" s="195"/>
      <c r="GRK50" s="195"/>
      <c r="GRL50" s="195"/>
      <c r="GRM50" s="195"/>
      <c r="GRN50" s="195"/>
      <c r="GRO50" s="195"/>
      <c r="GRP50" s="195"/>
      <c r="GRQ50" s="195"/>
      <c r="GRR50" s="195"/>
      <c r="GRS50" s="195"/>
      <c r="GRT50" s="195"/>
      <c r="GRU50" s="195"/>
      <c r="GRV50" s="195"/>
      <c r="GRW50" s="195"/>
      <c r="GRX50" s="195"/>
      <c r="GRY50" s="195"/>
      <c r="GRZ50" s="195"/>
      <c r="GSA50" s="195"/>
      <c r="GSB50" s="195"/>
      <c r="GSC50" s="195"/>
      <c r="GSD50" s="195"/>
      <c r="GSE50" s="195"/>
      <c r="GSF50" s="195"/>
      <c r="GSG50" s="195"/>
      <c r="GSH50" s="195"/>
      <c r="GSI50" s="195"/>
      <c r="GSJ50" s="195"/>
      <c r="GSK50" s="195"/>
      <c r="GSL50" s="195"/>
      <c r="GSM50" s="195"/>
      <c r="GSN50" s="195"/>
      <c r="GSO50" s="195"/>
      <c r="GSP50" s="195"/>
      <c r="GSQ50" s="195"/>
      <c r="GSR50" s="195"/>
      <c r="GSS50" s="195"/>
      <c r="GST50" s="195"/>
      <c r="GSU50" s="195"/>
      <c r="GSV50" s="195"/>
      <c r="GSW50" s="195"/>
      <c r="GSX50" s="195"/>
      <c r="GSY50" s="195"/>
      <c r="GSZ50" s="195"/>
      <c r="GTA50" s="195"/>
      <c r="GTB50" s="195"/>
      <c r="GTC50" s="195"/>
      <c r="GTD50" s="195"/>
      <c r="GTE50" s="195"/>
      <c r="GTF50" s="195"/>
      <c r="GTG50" s="195"/>
      <c r="GTH50" s="195"/>
      <c r="GTI50" s="195"/>
      <c r="GTJ50" s="195"/>
      <c r="GTK50" s="195"/>
      <c r="GTL50" s="195"/>
      <c r="GTM50" s="195"/>
      <c r="GTN50" s="195"/>
      <c r="GTO50" s="195"/>
      <c r="GTP50" s="195"/>
      <c r="GTQ50" s="195"/>
      <c r="GTR50" s="195"/>
      <c r="GTS50" s="195"/>
      <c r="GTT50" s="195"/>
      <c r="GTU50" s="195"/>
      <c r="GTV50" s="195"/>
      <c r="GTW50" s="195"/>
      <c r="GTX50" s="195"/>
      <c r="GTY50" s="195"/>
      <c r="GTZ50" s="195"/>
      <c r="GUA50" s="195"/>
      <c r="GUB50" s="195"/>
      <c r="GUC50" s="195"/>
      <c r="GUD50" s="195"/>
      <c r="GUE50" s="195"/>
      <c r="GUF50" s="195"/>
      <c r="GUG50" s="195"/>
      <c r="GUH50" s="195"/>
      <c r="GUI50" s="195"/>
      <c r="GUJ50" s="195"/>
      <c r="GUK50" s="195"/>
      <c r="GUL50" s="195"/>
      <c r="GUM50" s="195"/>
      <c r="GUN50" s="195"/>
      <c r="GUO50" s="195"/>
      <c r="GUP50" s="195"/>
      <c r="GUQ50" s="195"/>
      <c r="GUR50" s="195"/>
      <c r="GUS50" s="195"/>
      <c r="GUT50" s="195"/>
      <c r="GUU50" s="195"/>
      <c r="GUV50" s="195"/>
      <c r="GUW50" s="195"/>
      <c r="GUX50" s="195"/>
      <c r="GUY50" s="195"/>
      <c r="GUZ50" s="195"/>
      <c r="GVA50" s="195"/>
      <c r="GVB50" s="195"/>
      <c r="GVC50" s="195"/>
      <c r="GVD50" s="195"/>
      <c r="GVE50" s="195"/>
      <c r="GVF50" s="195"/>
      <c r="GVG50" s="195"/>
      <c r="GVH50" s="195"/>
      <c r="GVI50" s="195"/>
      <c r="GVJ50" s="195"/>
      <c r="GVK50" s="195"/>
      <c r="GVL50" s="195"/>
      <c r="GVM50" s="195"/>
      <c r="GVN50" s="195"/>
      <c r="GVO50" s="195"/>
      <c r="GVP50" s="195"/>
      <c r="GVQ50" s="195"/>
      <c r="GVR50" s="195"/>
      <c r="GVS50" s="195"/>
      <c r="GVT50" s="195"/>
      <c r="GVU50" s="195"/>
      <c r="GVV50" s="195"/>
      <c r="GVW50" s="195"/>
      <c r="GVX50" s="195"/>
      <c r="GVY50" s="195"/>
      <c r="GVZ50" s="195"/>
      <c r="GWA50" s="195"/>
      <c r="GWB50" s="195"/>
      <c r="GWC50" s="195"/>
      <c r="GWD50" s="195"/>
      <c r="GWE50" s="195"/>
      <c r="GWF50" s="195"/>
      <c r="GWG50" s="195"/>
      <c r="GWH50" s="195"/>
      <c r="GWI50" s="195"/>
      <c r="GWJ50" s="195"/>
      <c r="GWK50" s="195"/>
      <c r="GWL50" s="195"/>
      <c r="GWM50" s="195"/>
      <c r="GWN50" s="195"/>
      <c r="GWO50" s="195"/>
      <c r="GWP50" s="195"/>
      <c r="GWQ50" s="195"/>
      <c r="GWR50" s="195"/>
      <c r="GWS50" s="195"/>
      <c r="GWT50" s="195"/>
      <c r="GWU50" s="195"/>
      <c r="GWV50" s="195"/>
      <c r="GWW50" s="195"/>
      <c r="GWX50" s="195"/>
      <c r="GWY50" s="195"/>
      <c r="GWZ50" s="195"/>
      <c r="GXA50" s="195"/>
      <c r="GXB50" s="195"/>
      <c r="GXC50" s="195"/>
      <c r="GXD50" s="195"/>
      <c r="GXE50" s="195"/>
      <c r="GXF50" s="195"/>
      <c r="GXG50" s="195"/>
      <c r="GXH50" s="195"/>
      <c r="GXI50" s="195"/>
      <c r="GXJ50" s="195"/>
      <c r="GXK50" s="195"/>
      <c r="GXL50" s="195"/>
      <c r="GXM50" s="195"/>
      <c r="GXN50" s="195"/>
      <c r="GXO50" s="195"/>
      <c r="GXP50" s="195"/>
      <c r="GXQ50" s="195"/>
      <c r="GXR50" s="195"/>
      <c r="GXS50" s="195"/>
      <c r="GXT50" s="195"/>
      <c r="GXU50" s="195"/>
      <c r="GXV50" s="195"/>
      <c r="GXW50" s="195"/>
      <c r="GXX50" s="195"/>
      <c r="GXY50" s="195"/>
      <c r="GXZ50" s="195"/>
      <c r="GYA50" s="195"/>
      <c r="GYB50" s="195"/>
      <c r="GYC50" s="195"/>
      <c r="GYD50" s="195"/>
      <c r="GYE50" s="195"/>
      <c r="GYF50" s="195"/>
      <c r="GYG50" s="195"/>
      <c r="GYH50" s="195"/>
      <c r="GYI50" s="195"/>
      <c r="GYJ50" s="195"/>
      <c r="GYK50" s="195"/>
      <c r="GYL50" s="195"/>
      <c r="GYM50" s="195"/>
      <c r="GYN50" s="195"/>
      <c r="GYO50" s="195"/>
      <c r="GYP50" s="195"/>
      <c r="GYQ50" s="195"/>
      <c r="GYR50" s="195"/>
      <c r="GYS50" s="195"/>
      <c r="GYT50" s="195"/>
      <c r="GYU50" s="195"/>
      <c r="GYV50" s="195"/>
      <c r="GYW50" s="195"/>
      <c r="GYX50" s="195"/>
      <c r="GYY50" s="195"/>
      <c r="GYZ50" s="195"/>
      <c r="GZA50" s="195"/>
      <c r="GZB50" s="195"/>
      <c r="GZC50" s="195"/>
      <c r="GZD50" s="195"/>
      <c r="GZE50" s="195"/>
      <c r="GZF50" s="195"/>
      <c r="GZG50" s="195"/>
      <c r="GZH50" s="195"/>
      <c r="GZI50" s="195"/>
      <c r="GZJ50" s="195"/>
      <c r="GZK50" s="195"/>
      <c r="GZL50" s="195"/>
      <c r="GZM50" s="195"/>
      <c r="GZN50" s="195"/>
      <c r="GZO50" s="195"/>
      <c r="GZP50" s="195"/>
      <c r="GZQ50" s="195"/>
      <c r="GZR50" s="195"/>
      <c r="GZS50" s="195"/>
      <c r="GZT50" s="195"/>
      <c r="GZU50" s="195"/>
      <c r="GZV50" s="195"/>
      <c r="GZW50" s="195"/>
      <c r="GZX50" s="195"/>
      <c r="GZY50" s="195"/>
      <c r="GZZ50" s="195"/>
      <c r="HAA50" s="195"/>
      <c r="HAB50" s="195"/>
      <c r="HAC50" s="195"/>
      <c r="HAD50" s="195"/>
      <c r="HAE50" s="195"/>
      <c r="HAF50" s="195"/>
      <c r="HAG50" s="195"/>
      <c r="HAH50" s="195"/>
      <c r="HAI50" s="195"/>
      <c r="HAJ50" s="195"/>
      <c r="HAK50" s="195"/>
      <c r="HAL50" s="195"/>
      <c r="HAM50" s="195"/>
      <c r="HAN50" s="195"/>
      <c r="HAO50" s="195"/>
      <c r="HAP50" s="195"/>
      <c r="HAQ50" s="195"/>
      <c r="HAR50" s="195"/>
      <c r="HAS50" s="195"/>
      <c r="HAT50" s="195"/>
      <c r="HAU50" s="195"/>
      <c r="HAV50" s="195"/>
      <c r="HAW50" s="195"/>
      <c r="HAX50" s="195"/>
      <c r="HAY50" s="195"/>
      <c r="HAZ50" s="195"/>
      <c r="HBA50" s="195"/>
      <c r="HBB50" s="195"/>
      <c r="HBC50" s="195"/>
      <c r="HBD50" s="195"/>
      <c r="HBE50" s="195"/>
      <c r="HBF50" s="195"/>
      <c r="HBG50" s="195"/>
      <c r="HBH50" s="195"/>
      <c r="HBI50" s="195"/>
      <c r="HBJ50" s="195"/>
      <c r="HBK50" s="195"/>
      <c r="HBL50" s="195"/>
      <c r="HBM50" s="195"/>
      <c r="HBN50" s="195"/>
      <c r="HBO50" s="195"/>
      <c r="HBP50" s="195"/>
      <c r="HBQ50" s="195"/>
      <c r="HBR50" s="195"/>
      <c r="HBS50" s="195"/>
      <c r="HBT50" s="195"/>
      <c r="HBU50" s="195"/>
      <c r="HBV50" s="195"/>
      <c r="HBW50" s="195"/>
      <c r="HBX50" s="195"/>
      <c r="HBY50" s="195"/>
      <c r="HBZ50" s="195"/>
      <c r="HCA50" s="195"/>
      <c r="HCB50" s="195"/>
      <c r="HCC50" s="195"/>
      <c r="HCD50" s="195"/>
      <c r="HCE50" s="195"/>
      <c r="HCF50" s="195"/>
      <c r="HCG50" s="195"/>
      <c r="HCH50" s="195"/>
      <c r="HCI50" s="195"/>
      <c r="HCJ50" s="195"/>
      <c r="HCK50" s="195"/>
      <c r="HCL50" s="195"/>
      <c r="HCM50" s="195"/>
      <c r="HCN50" s="195"/>
      <c r="HCO50" s="195"/>
      <c r="HCP50" s="195"/>
      <c r="HCQ50" s="195"/>
      <c r="HCR50" s="195"/>
      <c r="HCS50" s="195"/>
      <c r="HCT50" s="195"/>
      <c r="HCU50" s="195"/>
      <c r="HCV50" s="195"/>
      <c r="HCW50" s="195"/>
      <c r="HCX50" s="195"/>
      <c r="HCY50" s="195"/>
      <c r="HCZ50" s="195"/>
      <c r="HDA50" s="195"/>
      <c r="HDB50" s="195"/>
      <c r="HDC50" s="195"/>
      <c r="HDD50" s="195"/>
      <c r="HDE50" s="195"/>
      <c r="HDF50" s="195"/>
      <c r="HDG50" s="195"/>
      <c r="HDH50" s="195"/>
      <c r="HDI50" s="195"/>
      <c r="HDJ50" s="195"/>
      <c r="HDK50" s="195"/>
      <c r="HDL50" s="195"/>
      <c r="HDM50" s="195"/>
      <c r="HDN50" s="195"/>
      <c r="HDO50" s="195"/>
      <c r="HDP50" s="195"/>
      <c r="HDQ50" s="195"/>
      <c r="HDR50" s="195"/>
      <c r="HDS50" s="195"/>
      <c r="HDT50" s="195"/>
      <c r="HDU50" s="195"/>
      <c r="HDV50" s="195"/>
      <c r="HDW50" s="195"/>
      <c r="HDX50" s="195"/>
      <c r="HDY50" s="195"/>
      <c r="HDZ50" s="195"/>
      <c r="HEA50" s="195"/>
      <c r="HEB50" s="195"/>
      <c r="HEC50" s="195"/>
      <c r="HED50" s="195"/>
      <c r="HEE50" s="195"/>
      <c r="HEF50" s="195"/>
      <c r="HEG50" s="195"/>
      <c r="HEH50" s="195"/>
      <c r="HEI50" s="195"/>
      <c r="HEJ50" s="195"/>
      <c r="HEK50" s="195"/>
      <c r="HEL50" s="195"/>
      <c r="HEM50" s="195"/>
      <c r="HEN50" s="195"/>
      <c r="HEO50" s="195"/>
      <c r="HEP50" s="195"/>
      <c r="HEQ50" s="195"/>
      <c r="HER50" s="195"/>
      <c r="HES50" s="195"/>
      <c r="HET50" s="195"/>
      <c r="HEU50" s="195"/>
      <c r="HEV50" s="195"/>
      <c r="HEW50" s="195"/>
      <c r="HEX50" s="195"/>
      <c r="HEY50" s="195"/>
      <c r="HEZ50" s="195"/>
      <c r="HFA50" s="195"/>
      <c r="HFB50" s="195"/>
      <c r="HFC50" s="195"/>
      <c r="HFD50" s="195"/>
      <c r="HFE50" s="195"/>
      <c r="HFF50" s="195"/>
      <c r="HFG50" s="195"/>
      <c r="HFH50" s="195"/>
      <c r="HFI50" s="195"/>
      <c r="HFJ50" s="195"/>
      <c r="HFK50" s="195"/>
      <c r="HFL50" s="195"/>
      <c r="HFM50" s="195"/>
      <c r="HFN50" s="195"/>
      <c r="HFO50" s="195"/>
      <c r="HFP50" s="195"/>
      <c r="HFQ50" s="195"/>
      <c r="HFR50" s="195"/>
      <c r="HFS50" s="195"/>
      <c r="HFT50" s="195"/>
      <c r="HFU50" s="195"/>
      <c r="HFV50" s="195"/>
      <c r="HFW50" s="195"/>
      <c r="HFX50" s="195"/>
      <c r="HFY50" s="195"/>
      <c r="HFZ50" s="195"/>
      <c r="HGA50" s="195"/>
      <c r="HGB50" s="195"/>
      <c r="HGC50" s="195"/>
      <c r="HGD50" s="195"/>
      <c r="HGE50" s="195"/>
      <c r="HGF50" s="195"/>
      <c r="HGG50" s="195"/>
      <c r="HGH50" s="195"/>
      <c r="HGI50" s="195"/>
      <c r="HGJ50" s="195"/>
      <c r="HGK50" s="195"/>
      <c r="HGL50" s="195"/>
      <c r="HGM50" s="195"/>
      <c r="HGN50" s="195"/>
      <c r="HGO50" s="195"/>
      <c r="HGP50" s="195"/>
      <c r="HGQ50" s="195"/>
      <c r="HGR50" s="195"/>
      <c r="HGS50" s="195"/>
      <c r="HGT50" s="195"/>
      <c r="HGU50" s="195"/>
      <c r="HGV50" s="195"/>
      <c r="HGW50" s="195"/>
      <c r="HGX50" s="195"/>
      <c r="HGY50" s="195"/>
      <c r="HGZ50" s="195"/>
      <c r="HHA50" s="195"/>
      <c r="HHB50" s="195"/>
      <c r="HHC50" s="195"/>
      <c r="HHD50" s="195"/>
      <c r="HHE50" s="195"/>
      <c r="HHF50" s="195"/>
      <c r="HHG50" s="195"/>
      <c r="HHH50" s="195"/>
      <c r="HHI50" s="195"/>
      <c r="HHJ50" s="195"/>
      <c r="HHK50" s="195"/>
      <c r="HHL50" s="195"/>
      <c r="HHM50" s="195"/>
      <c r="HHN50" s="195"/>
      <c r="HHO50" s="195"/>
      <c r="HHP50" s="195"/>
      <c r="HHQ50" s="195"/>
      <c r="HHR50" s="195"/>
      <c r="HHS50" s="195"/>
      <c r="HHT50" s="195"/>
      <c r="HHU50" s="195"/>
      <c r="HHV50" s="195"/>
      <c r="HHW50" s="195"/>
      <c r="HHX50" s="195"/>
      <c r="HHY50" s="195"/>
      <c r="HHZ50" s="195"/>
      <c r="HIA50" s="195"/>
      <c r="HIB50" s="195"/>
      <c r="HIC50" s="195"/>
      <c r="HID50" s="195"/>
      <c r="HIE50" s="195"/>
      <c r="HIF50" s="195"/>
      <c r="HIG50" s="195"/>
      <c r="HIH50" s="195"/>
      <c r="HII50" s="195"/>
      <c r="HIJ50" s="195"/>
      <c r="HIK50" s="195"/>
      <c r="HIL50" s="195"/>
      <c r="HIM50" s="195"/>
      <c r="HIN50" s="195"/>
      <c r="HIO50" s="195"/>
      <c r="HIP50" s="195"/>
      <c r="HIQ50" s="195"/>
      <c r="HIR50" s="195"/>
      <c r="HIS50" s="195"/>
      <c r="HIT50" s="195"/>
      <c r="HIU50" s="195"/>
      <c r="HIV50" s="195"/>
      <c r="HIW50" s="195"/>
      <c r="HIX50" s="195"/>
      <c r="HIY50" s="195"/>
      <c r="HIZ50" s="195"/>
      <c r="HJA50" s="195"/>
      <c r="HJB50" s="195"/>
      <c r="HJC50" s="195"/>
      <c r="HJD50" s="195"/>
      <c r="HJE50" s="195"/>
      <c r="HJF50" s="195"/>
      <c r="HJG50" s="195"/>
      <c r="HJH50" s="195"/>
      <c r="HJI50" s="195"/>
      <c r="HJJ50" s="195"/>
      <c r="HJK50" s="195"/>
      <c r="HJL50" s="195"/>
      <c r="HJM50" s="195"/>
      <c r="HJN50" s="195"/>
      <c r="HJO50" s="195"/>
      <c r="HJP50" s="195"/>
      <c r="HJQ50" s="195"/>
      <c r="HJR50" s="195"/>
      <c r="HJS50" s="195"/>
      <c r="HJT50" s="195"/>
      <c r="HJU50" s="195"/>
      <c r="HJV50" s="195"/>
      <c r="HJW50" s="195"/>
      <c r="HJX50" s="195"/>
      <c r="HJY50" s="195"/>
      <c r="HJZ50" s="195"/>
      <c r="HKA50" s="195"/>
      <c r="HKB50" s="195"/>
      <c r="HKC50" s="195"/>
      <c r="HKD50" s="195"/>
      <c r="HKE50" s="195"/>
      <c r="HKF50" s="195"/>
      <c r="HKG50" s="195"/>
      <c r="HKH50" s="195"/>
      <c r="HKI50" s="195"/>
      <c r="HKJ50" s="195"/>
      <c r="HKK50" s="195"/>
      <c r="HKL50" s="195"/>
      <c r="HKM50" s="195"/>
      <c r="HKN50" s="195"/>
      <c r="HKO50" s="195"/>
      <c r="HKP50" s="195"/>
      <c r="HKQ50" s="195"/>
      <c r="HKR50" s="195"/>
      <c r="HKS50" s="195"/>
      <c r="HKT50" s="195"/>
      <c r="HKU50" s="195"/>
      <c r="HKV50" s="195"/>
      <c r="HKW50" s="195"/>
      <c r="HKX50" s="195"/>
      <c r="HKY50" s="195"/>
      <c r="HKZ50" s="195"/>
      <c r="HLA50" s="195"/>
      <c r="HLB50" s="195"/>
      <c r="HLC50" s="195"/>
      <c r="HLD50" s="195"/>
      <c r="HLE50" s="195"/>
      <c r="HLF50" s="195"/>
      <c r="HLG50" s="195"/>
      <c r="HLH50" s="195"/>
      <c r="HLI50" s="195"/>
      <c r="HLJ50" s="195"/>
      <c r="HLK50" s="195"/>
      <c r="HLL50" s="195"/>
      <c r="HLM50" s="195"/>
      <c r="HLN50" s="195"/>
      <c r="HLO50" s="195"/>
      <c r="HLP50" s="195"/>
      <c r="HLQ50" s="195"/>
      <c r="HLR50" s="195"/>
      <c r="HLS50" s="195"/>
      <c r="HLT50" s="195"/>
      <c r="HLU50" s="195"/>
      <c r="HLV50" s="195"/>
      <c r="HLW50" s="195"/>
      <c r="HLX50" s="195"/>
      <c r="HLY50" s="195"/>
      <c r="HLZ50" s="195"/>
      <c r="HMA50" s="195"/>
      <c r="HMB50" s="195"/>
      <c r="HMC50" s="195"/>
      <c r="HMD50" s="195"/>
      <c r="HME50" s="195"/>
      <c r="HMF50" s="195"/>
      <c r="HMG50" s="195"/>
      <c r="HMH50" s="195"/>
      <c r="HMI50" s="195"/>
      <c r="HMJ50" s="195"/>
      <c r="HMK50" s="195"/>
      <c r="HML50" s="195"/>
      <c r="HMM50" s="195"/>
      <c r="HMN50" s="195"/>
      <c r="HMO50" s="195"/>
      <c r="HMP50" s="195"/>
      <c r="HMQ50" s="195"/>
      <c r="HMR50" s="195"/>
      <c r="HMS50" s="195"/>
      <c r="HMT50" s="195"/>
      <c r="HMU50" s="195"/>
      <c r="HMV50" s="195"/>
      <c r="HMW50" s="195"/>
      <c r="HMX50" s="195"/>
      <c r="HMY50" s="195"/>
      <c r="HMZ50" s="195"/>
      <c r="HNA50" s="195"/>
      <c r="HNB50" s="195"/>
      <c r="HNC50" s="195"/>
      <c r="HND50" s="195"/>
      <c r="HNE50" s="195"/>
      <c r="HNF50" s="195"/>
      <c r="HNG50" s="195"/>
      <c r="HNH50" s="195"/>
      <c r="HNI50" s="195"/>
      <c r="HNJ50" s="195"/>
      <c r="HNK50" s="195"/>
      <c r="HNL50" s="195"/>
      <c r="HNM50" s="195"/>
      <c r="HNN50" s="195"/>
      <c r="HNO50" s="195"/>
      <c r="HNP50" s="195"/>
      <c r="HNQ50" s="195"/>
      <c r="HNR50" s="195"/>
      <c r="HNS50" s="195"/>
      <c r="HNT50" s="195"/>
      <c r="HNU50" s="195"/>
      <c r="HNV50" s="195"/>
      <c r="HNW50" s="195"/>
      <c r="HNX50" s="195"/>
      <c r="HNY50" s="195"/>
      <c r="HNZ50" s="195"/>
      <c r="HOA50" s="195"/>
      <c r="HOB50" s="195"/>
      <c r="HOC50" s="195"/>
      <c r="HOD50" s="195"/>
      <c r="HOE50" s="195"/>
      <c r="HOF50" s="195"/>
      <c r="HOG50" s="195"/>
      <c r="HOH50" s="195"/>
      <c r="HOI50" s="195"/>
      <c r="HOJ50" s="195"/>
      <c r="HOK50" s="195"/>
      <c r="HOL50" s="195"/>
      <c r="HOM50" s="195"/>
      <c r="HON50" s="195"/>
      <c r="HOO50" s="195"/>
      <c r="HOP50" s="195"/>
      <c r="HOQ50" s="195"/>
      <c r="HOR50" s="195"/>
      <c r="HOS50" s="195"/>
      <c r="HOT50" s="195"/>
      <c r="HOU50" s="195"/>
      <c r="HOV50" s="195"/>
      <c r="HOW50" s="195"/>
      <c r="HOX50" s="195"/>
      <c r="HOY50" s="195"/>
      <c r="HOZ50" s="195"/>
      <c r="HPA50" s="195"/>
      <c r="HPB50" s="195"/>
      <c r="HPC50" s="195"/>
      <c r="HPD50" s="195"/>
      <c r="HPE50" s="195"/>
      <c r="HPF50" s="195"/>
      <c r="HPG50" s="195"/>
      <c r="HPH50" s="195"/>
      <c r="HPI50" s="195"/>
      <c r="HPJ50" s="195"/>
      <c r="HPK50" s="195"/>
      <c r="HPL50" s="195"/>
      <c r="HPM50" s="195"/>
      <c r="HPN50" s="195"/>
      <c r="HPO50" s="195"/>
      <c r="HPP50" s="195"/>
      <c r="HPQ50" s="195"/>
      <c r="HPR50" s="195"/>
      <c r="HPS50" s="195"/>
      <c r="HPT50" s="195"/>
      <c r="HPU50" s="195"/>
      <c r="HPV50" s="195"/>
      <c r="HPW50" s="195"/>
      <c r="HPX50" s="195"/>
      <c r="HPY50" s="195"/>
      <c r="HPZ50" s="195"/>
      <c r="HQA50" s="195"/>
      <c r="HQB50" s="195"/>
      <c r="HQC50" s="195"/>
      <c r="HQD50" s="195"/>
      <c r="HQE50" s="195"/>
      <c r="HQF50" s="195"/>
      <c r="HQG50" s="195"/>
      <c r="HQH50" s="195"/>
      <c r="HQI50" s="195"/>
      <c r="HQJ50" s="195"/>
      <c r="HQK50" s="195"/>
      <c r="HQL50" s="195"/>
      <c r="HQM50" s="195"/>
      <c r="HQN50" s="195"/>
      <c r="HQO50" s="195"/>
      <c r="HQP50" s="195"/>
      <c r="HQQ50" s="195"/>
      <c r="HQR50" s="195"/>
      <c r="HQS50" s="195"/>
      <c r="HQT50" s="195"/>
      <c r="HQU50" s="195"/>
      <c r="HQV50" s="195"/>
      <c r="HQW50" s="195"/>
      <c r="HQX50" s="195"/>
      <c r="HQY50" s="195"/>
      <c r="HQZ50" s="195"/>
      <c r="HRA50" s="195"/>
      <c r="HRB50" s="195"/>
      <c r="HRC50" s="195"/>
      <c r="HRD50" s="195"/>
      <c r="HRE50" s="195"/>
      <c r="HRF50" s="195"/>
      <c r="HRG50" s="195"/>
      <c r="HRH50" s="195"/>
      <c r="HRI50" s="195"/>
      <c r="HRJ50" s="195"/>
      <c r="HRK50" s="195"/>
      <c r="HRL50" s="195"/>
      <c r="HRM50" s="195"/>
      <c r="HRN50" s="195"/>
      <c r="HRO50" s="195"/>
      <c r="HRP50" s="195"/>
      <c r="HRQ50" s="195"/>
      <c r="HRR50" s="195"/>
      <c r="HRS50" s="195"/>
      <c r="HRT50" s="195"/>
      <c r="HRU50" s="195"/>
      <c r="HRV50" s="195"/>
      <c r="HRW50" s="195"/>
      <c r="HRX50" s="195"/>
      <c r="HRY50" s="195"/>
      <c r="HRZ50" s="195"/>
      <c r="HSA50" s="195"/>
      <c r="HSB50" s="195"/>
      <c r="HSC50" s="195"/>
      <c r="HSD50" s="195"/>
      <c r="HSE50" s="195"/>
      <c r="HSF50" s="195"/>
      <c r="HSG50" s="195"/>
      <c r="HSH50" s="195"/>
      <c r="HSI50" s="195"/>
      <c r="HSJ50" s="195"/>
      <c r="HSK50" s="195"/>
      <c r="HSL50" s="195"/>
      <c r="HSM50" s="195"/>
      <c r="HSN50" s="195"/>
      <c r="HSO50" s="195"/>
      <c r="HSP50" s="195"/>
      <c r="HSQ50" s="195"/>
      <c r="HSR50" s="195"/>
      <c r="HSS50" s="195"/>
      <c r="HST50" s="195"/>
      <c r="HSU50" s="195"/>
      <c r="HSV50" s="195"/>
      <c r="HSW50" s="195"/>
      <c r="HSX50" s="195"/>
      <c r="HSY50" s="195"/>
      <c r="HSZ50" s="195"/>
      <c r="HTA50" s="195"/>
      <c r="HTB50" s="195"/>
      <c r="HTC50" s="195"/>
      <c r="HTD50" s="195"/>
      <c r="HTE50" s="195"/>
      <c r="HTF50" s="195"/>
      <c r="HTG50" s="195"/>
      <c r="HTH50" s="195"/>
      <c r="HTI50" s="195"/>
      <c r="HTJ50" s="195"/>
      <c r="HTK50" s="195"/>
      <c r="HTL50" s="195"/>
      <c r="HTM50" s="195"/>
      <c r="HTN50" s="195"/>
      <c r="HTO50" s="195"/>
      <c r="HTP50" s="195"/>
      <c r="HTQ50" s="195"/>
      <c r="HTR50" s="195"/>
      <c r="HTS50" s="195"/>
      <c r="HTT50" s="195"/>
      <c r="HTU50" s="195"/>
      <c r="HTV50" s="195"/>
      <c r="HTW50" s="195"/>
      <c r="HTX50" s="195"/>
      <c r="HTY50" s="195"/>
      <c r="HTZ50" s="195"/>
      <c r="HUA50" s="195"/>
      <c r="HUB50" s="195"/>
      <c r="HUC50" s="195"/>
      <c r="HUD50" s="195"/>
      <c r="HUE50" s="195"/>
      <c r="HUF50" s="195"/>
      <c r="HUG50" s="195"/>
      <c r="HUH50" s="195"/>
      <c r="HUI50" s="195"/>
      <c r="HUJ50" s="195"/>
      <c r="HUK50" s="195"/>
      <c r="HUL50" s="195"/>
      <c r="HUM50" s="195"/>
      <c r="HUN50" s="195"/>
      <c r="HUO50" s="195"/>
      <c r="HUP50" s="195"/>
      <c r="HUQ50" s="195"/>
      <c r="HUR50" s="195"/>
      <c r="HUS50" s="195"/>
      <c r="HUT50" s="195"/>
      <c r="HUU50" s="195"/>
      <c r="HUV50" s="195"/>
      <c r="HUW50" s="195"/>
      <c r="HUX50" s="195"/>
      <c r="HUY50" s="195"/>
      <c r="HUZ50" s="195"/>
      <c r="HVA50" s="195"/>
      <c r="HVB50" s="195"/>
      <c r="HVC50" s="195"/>
      <c r="HVD50" s="195"/>
      <c r="HVE50" s="195"/>
      <c r="HVF50" s="195"/>
      <c r="HVG50" s="195"/>
      <c r="HVH50" s="195"/>
      <c r="HVI50" s="195"/>
      <c r="HVJ50" s="195"/>
      <c r="HVK50" s="195"/>
      <c r="HVL50" s="195"/>
      <c r="HVM50" s="195"/>
      <c r="HVN50" s="195"/>
      <c r="HVO50" s="195"/>
      <c r="HVP50" s="195"/>
      <c r="HVQ50" s="195"/>
      <c r="HVR50" s="195"/>
      <c r="HVS50" s="195"/>
      <c r="HVT50" s="195"/>
      <c r="HVU50" s="195"/>
      <c r="HVV50" s="195"/>
      <c r="HVW50" s="195"/>
      <c r="HVX50" s="195"/>
      <c r="HVY50" s="195"/>
      <c r="HVZ50" s="195"/>
      <c r="HWA50" s="195"/>
      <c r="HWB50" s="195"/>
      <c r="HWC50" s="195"/>
      <c r="HWD50" s="195"/>
      <c r="HWE50" s="195"/>
      <c r="HWF50" s="195"/>
      <c r="HWG50" s="195"/>
      <c r="HWH50" s="195"/>
      <c r="HWI50" s="195"/>
      <c r="HWJ50" s="195"/>
      <c r="HWK50" s="195"/>
      <c r="HWL50" s="195"/>
      <c r="HWM50" s="195"/>
      <c r="HWN50" s="195"/>
      <c r="HWO50" s="195"/>
      <c r="HWP50" s="195"/>
      <c r="HWQ50" s="195"/>
      <c r="HWR50" s="195"/>
      <c r="HWS50" s="195"/>
      <c r="HWT50" s="195"/>
      <c r="HWU50" s="195"/>
      <c r="HWV50" s="195"/>
      <c r="HWW50" s="195"/>
      <c r="HWX50" s="195"/>
      <c r="HWY50" s="195"/>
      <c r="HWZ50" s="195"/>
      <c r="HXA50" s="195"/>
      <c r="HXB50" s="195"/>
      <c r="HXC50" s="195"/>
      <c r="HXD50" s="195"/>
      <c r="HXE50" s="195"/>
      <c r="HXF50" s="195"/>
      <c r="HXG50" s="195"/>
      <c r="HXH50" s="195"/>
      <c r="HXI50" s="195"/>
      <c r="HXJ50" s="195"/>
      <c r="HXK50" s="195"/>
      <c r="HXL50" s="195"/>
      <c r="HXM50" s="195"/>
      <c r="HXN50" s="195"/>
      <c r="HXO50" s="195"/>
      <c r="HXP50" s="195"/>
      <c r="HXQ50" s="195"/>
      <c r="HXR50" s="195"/>
      <c r="HXS50" s="195"/>
      <c r="HXT50" s="195"/>
      <c r="HXU50" s="195"/>
      <c r="HXV50" s="195"/>
      <c r="HXW50" s="195"/>
      <c r="HXX50" s="195"/>
      <c r="HXY50" s="195"/>
      <c r="HXZ50" s="195"/>
      <c r="HYA50" s="195"/>
      <c r="HYB50" s="195"/>
      <c r="HYC50" s="195"/>
      <c r="HYD50" s="195"/>
      <c r="HYE50" s="195"/>
      <c r="HYF50" s="195"/>
      <c r="HYG50" s="195"/>
      <c r="HYH50" s="195"/>
      <c r="HYI50" s="195"/>
      <c r="HYJ50" s="195"/>
      <c r="HYK50" s="195"/>
      <c r="HYL50" s="195"/>
      <c r="HYM50" s="195"/>
      <c r="HYN50" s="195"/>
      <c r="HYO50" s="195"/>
      <c r="HYP50" s="195"/>
      <c r="HYQ50" s="195"/>
      <c r="HYR50" s="195"/>
      <c r="HYS50" s="195"/>
      <c r="HYT50" s="195"/>
      <c r="HYU50" s="195"/>
      <c r="HYV50" s="195"/>
      <c r="HYW50" s="195"/>
      <c r="HYX50" s="195"/>
      <c r="HYY50" s="195"/>
      <c r="HYZ50" s="195"/>
      <c r="HZA50" s="195"/>
      <c r="HZB50" s="195"/>
      <c r="HZC50" s="195"/>
      <c r="HZD50" s="195"/>
      <c r="HZE50" s="195"/>
      <c r="HZF50" s="195"/>
      <c r="HZG50" s="195"/>
      <c r="HZH50" s="195"/>
      <c r="HZI50" s="195"/>
      <c r="HZJ50" s="195"/>
      <c r="HZK50" s="195"/>
      <c r="HZL50" s="195"/>
      <c r="HZM50" s="195"/>
      <c r="HZN50" s="195"/>
      <c r="HZO50" s="195"/>
      <c r="HZP50" s="195"/>
      <c r="HZQ50" s="195"/>
      <c r="HZR50" s="195"/>
      <c r="HZS50" s="195"/>
      <c r="HZT50" s="195"/>
      <c r="HZU50" s="195"/>
      <c r="HZV50" s="195"/>
      <c r="HZW50" s="195"/>
      <c r="HZX50" s="195"/>
      <c r="HZY50" s="195"/>
      <c r="HZZ50" s="195"/>
      <c r="IAA50" s="195"/>
      <c r="IAB50" s="195"/>
      <c r="IAC50" s="195"/>
      <c r="IAD50" s="195"/>
      <c r="IAE50" s="195"/>
      <c r="IAF50" s="195"/>
      <c r="IAG50" s="195"/>
      <c r="IAH50" s="195"/>
      <c r="IAI50" s="195"/>
      <c r="IAJ50" s="195"/>
      <c r="IAK50" s="195"/>
      <c r="IAL50" s="195"/>
      <c r="IAM50" s="195"/>
      <c r="IAN50" s="195"/>
      <c r="IAO50" s="195"/>
      <c r="IAP50" s="195"/>
      <c r="IAQ50" s="195"/>
      <c r="IAR50" s="195"/>
      <c r="IAS50" s="195"/>
      <c r="IAT50" s="195"/>
      <c r="IAU50" s="195"/>
      <c r="IAV50" s="195"/>
      <c r="IAW50" s="195"/>
      <c r="IAX50" s="195"/>
      <c r="IAY50" s="195"/>
      <c r="IAZ50" s="195"/>
      <c r="IBA50" s="195"/>
      <c r="IBB50" s="195"/>
      <c r="IBC50" s="195"/>
      <c r="IBD50" s="195"/>
      <c r="IBE50" s="195"/>
      <c r="IBF50" s="195"/>
      <c r="IBG50" s="195"/>
      <c r="IBH50" s="195"/>
      <c r="IBI50" s="195"/>
      <c r="IBJ50" s="195"/>
      <c r="IBK50" s="195"/>
      <c r="IBL50" s="195"/>
      <c r="IBM50" s="195"/>
      <c r="IBN50" s="195"/>
      <c r="IBO50" s="195"/>
      <c r="IBP50" s="195"/>
      <c r="IBQ50" s="195"/>
      <c r="IBR50" s="195"/>
      <c r="IBS50" s="195"/>
      <c r="IBT50" s="195"/>
      <c r="IBU50" s="195"/>
      <c r="IBV50" s="195"/>
      <c r="IBW50" s="195"/>
      <c r="IBX50" s="195"/>
      <c r="IBY50" s="195"/>
      <c r="IBZ50" s="195"/>
      <c r="ICA50" s="195"/>
      <c r="ICB50" s="195"/>
      <c r="ICC50" s="195"/>
      <c r="ICD50" s="195"/>
      <c r="ICE50" s="195"/>
      <c r="ICF50" s="195"/>
      <c r="ICG50" s="195"/>
      <c r="ICH50" s="195"/>
      <c r="ICI50" s="195"/>
      <c r="ICJ50" s="195"/>
      <c r="ICK50" s="195"/>
      <c r="ICL50" s="195"/>
      <c r="ICM50" s="195"/>
      <c r="ICN50" s="195"/>
      <c r="ICO50" s="195"/>
      <c r="ICP50" s="195"/>
      <c r="ICQ50" s="195"/>
      <c r="ICR50" s="195"/>
      <c r="ICS50" s="195"/>
      <c r="ICT50" s="195"/>
      <c r="ICU50" s="195"/>
      <c r="ICV50" s="195"/>
      <c r="ICW50" s="195"/>
      <c r="ICX50" s="195"/>
      <c r="ICY50" s="195"/>
      <c r="ICZ50" s="195"/>
      <c r="IDA50" s="195"/>
      <c r="IDB50" s="195"/>
      <c r="IDC50" s="195"/>
      <c r="IDD50" s="195"/>
      <c r="IDE50" s="195"/>
      <c r="IDF50" s="195"/>
      <c r="IDG50" s="195"/>
      <c r="IDH50" s="195"/>
      <c r="IDI50" s="195"/>
      <c r="IDJ50" s="195"/>
      <c r="IDK50" s="195"/>
      <c r="IDL50" s="195"/>
      <c r="IDM50" s="195"/>
      <c r="IDN50" s="195"/>
      <c r="IDO50" s="195"/>
      <c r="IDP50" s="195"/>
      <c r="IDQ50" s="195"/>
      <c r="IDR50" s="195"/>
      <c r="IDS50" s="195"/>
      <c r="IDT50" s="195"/>
      <c r="IDU50" s="195"/>
      <c r="IDV50" s="195"/>
      <c r="IDW50" s="195"/>
      <c r="IDX50" s="195"/>
      <c r="IDY50" s="195"/>
      <c r="IDZ50" s="195"/>
      <c r="IEA50" s="195"/>
      <c r="IEB50" s="195"/>
      <c r="IEC50" s="195"/>
      <c r="IED50" s="195"/>
      <c r="IEE50" s="195"/>
      <c r="IEF50" s="195"/>
      <c r="IEG50" s="195"/>
      <c r="IEH50" s="195"/>
      <c r="IEI50" s="195"/>
      <c r="IEJ50" s="195"/>
      <c r="IEK50" s="195"/>
      <c r="IEL50" s="195"/>
      <c r="IEM50" s="195"/>
      <c r="IEN50" s="195"/>
      <c r="IEO50" s="195"/>
      <c r="IEP50" s="195"/>
      <c r="IEQ50" s="195"/>
      <c r="IER50" s="195"/>
      <c r="IES50" s="195"/>
      <c r="IET50" s="195"/>
      <c r="IEU50" s="195"/>
      <c r="IEV50" s="195"/>
      <c r="IEW50" s="195"/>
      <c r="IEX50" s="195"/>
      <c r="IEY50" s="195"/>
      <c r="IEZ50" s="195"/>
      <c r="IFA50" s="195"/>
      <c r="IFB50" s="195"/>
      <c r="IFC50" s="195"/>
      <c r="IFD50" s="195"/>
      <c r="IFE50" s="195"/>
      <c r="IFF50" s="195"/>
      <c r="IFG50" s="195"/>
      <c r="IFH50" s="195"/>
      <c r="IFI50" s="195"/>
      <c r="IFJ50" s="195"/>
      <c r="IFK50" s="195"/>
      <c r="IFL50" s="195"/>
      <c r="IFM50" s="195"/>
      <c r="IFN50" s="195"/>
      <c r="IFO50" s="195"/>
      <c r="IFP50" s="195"/>
      <c r="IFQ50" s="195"/>
      <c r="IFR50" s="195"/>
      <c r="IFS50" s="195"/>
      <c r="IFT50" s="195"/>
      <c r="IFU50" s="195"/>
      <c r="IFV50" s="195"/>
      <c r="IFW50" s="195"/>
      <c r="IFX50" s="195"/>
      <c r="IFY50" s="195"/>
      <c r="IFZ50" s="195"/>
      <c r="IGA50" s="195"/>
      <c r="IGB50" s="195"/>
      <c r="IGC50" s="195"/>
      <c r="IGD50" s="195"/>
      <c r="IGE50" s="195"/>
      <c r="IGF50" s="195"/>
      <c r="IGG50" s="195"/>
      <c r="IGH50" s="195"/>
      <c r="IGI50" s="195"/>
      <c r="IGJ50" s="195"/>
      <c r="IGK50" s="195"/>
      <c r="IGL50" s="195"/>
      <c r="IGM50" s="195"/>
      <c r="IGN50" s="195"/>
      <c r="IGO50" s="195"/>
      <c r="IGP50" s="195"/>
      <c r="IGQ50" s="195"/>
      <c r="IGR50" s="195"/>
      <c r="IGS50" s="195"/>
      <c r="IGT50" s="195"/>
      <c r="IGU50" s="195"/>
      <c r="IGV50" s="195"/>
      <c r="IGW50" s="195"/>
      <c r="IGX50" s="195"/>
      <c r="IGY50" s="195"/>
      <c r="IGZ50" s="195"/>
      <c r="IHA50" s="195"/>
      <c r="IHB50" s="195"/>
      <c r="IHC50" s="195"/>
      <c r="IHD50" s="195"/>
      <c r="IHE50" s="195"/>
      <c r="IHF50" s="195"/>
      <c r="IHG50" s="195"/>
      <c r="IHH50" s="195"/>
      <c r="IHI50" s="195"/>
      <c r="IHJ50" s="195"/>
      <c r="IHK50" s="195"/>
      <c r="IHL50" s="195"/>
      <c r="IHM50" s="195"/>
      <c r="IHN50" s="195"/>
      <c r="IHO50" s="195"/>
      <c r="IHP50" s="195"/>
      <c r="IHQ50" s="195"/>
      <c r="IHR50" s="195"/>
      <c r="IHS50" s="195"/>
      <c r="IHT50" s="195"/>
      <c r="IHU50" s="195"/>
      <c r="IHV50" s="195"/>
      <c r="IHW50" s="195"/>
      <c r="IHX50" s="195"/>
      <c r="IHY50" s="195"/>
      <c r="IHZ50" s="195"/>
      <c r="IIA50" s="195"/>
      <c r="IIB50" s="195"/>
      <c r="IIC50" s="195"/>
      <c r="IID50" s="195"/>
      <c r="IIE50" s="195"/>
      <c r="IIF50" s="195"/>
      <c r="IIG50" s="195"/>
      <c r="IIH50" s="195"/>
      <c r="III50" s="195"/>
      <c r="IIJ50" s="195"/>
      <c r="IIK50" s="195"/>
      <c r="IIL50" s="195"/>
      <c r="IIM50" s="195"/>
      <c r="IIN50" s="195"/>
      <c r="IIO50" s="195"/>
      <c r="IIP50" s="195"/>
      <c r="IIQ50" s="195"/>
      <c r="IIR50" s="195"/>
      <c r="IIS50" s="195"/>
      <c r="IIT50" s="195"/>
      <c r="IIU50" s="195"/>
      <c r="IIV50" s="195"/>
      <c r="IIW50" s="195"/>
      <c r="IIX50" s="195"/>
      <c r="IIY50" s="195"/>
      <c r="IIZ50" s="195"/>
      <c r="IJA50" s="195"/>
      <c r="IJB50" s="195"/>
      <c r="IJC50" s="195"/>
      <c r="IJD50" s="195"/>
      <c r="IJE50" s="195"/>
      <c r="IJF50" s="195"/>
      <c r="IJG50" s="195"/>
      <c r="IJH50" s="195"/>
      <c r="IJI50" s="195"/>
      <c r="IJJ50" s="195"/>
      <c r="IJK50" s="195"/>
      <c r="IJL50" s="195"/>
      <c r="IJM50" s="195"/>
      <c r="IJN50" s="195"/>
      <c r="IJO50" s="195"/>
      <c r="IJP50" s="195"/>
      <c r="IJQ50" s="195"/>
      <c r="IJR50" s="195"/>
      <c r="IJS50" s="195"/>
      <c r="IJT50" s="195"/>
      <c r="IJU50" s="195"/>
      <c r="IJV50" s="195"/>
      <c r="IJW50" s="195"/>
      <c r="IJX50" s="195"/>
      <c r="IJY50" s="195"/>
      <c r="IJZ50" s="195"/>
      <c r="IKA50" s="195"/>
      <c r="IKB50" s="195"/>
      <c r="IKC50" s="195"/>
      <c r="IKD50" s="195"/>
      <c r="IKE50" s="195"/>
      <c r="IKF50" s="195"/>
      <c r="IKG50" s="195"/>
      <c r="IKH50" s="195"/>
      <c r="IKI50" s="195"/>
      <c r="IKJ50" s="195"/>
      <c r="IKK50" s="195"/>
      <c r="IKL50" s="195"/>
      <c r="IKM50" s="195"/>
      <c r="IKN50" s="195"/>
      <c r="IKO50" s="195"/>
      <c r="IKP50" s="195"/>
      <c r="IKQ50" s="195"/>
      <c r="IKR50" s="195"/>
      <c r="IKS50" s="195"/>
      <c r="IKT50" s="195"/>
      <c r="IKU50" s="195"/>
      <c r="IKV50" s="195"/>
      <c r="IKW50" s="195"/>
      <c r="IKX50" s="195"/>
      <c r="IKY50" s="195"/>
      <c r="IKZ50" s="195"/>
      <c r="ILA50" s="195"/>
      <c r="ILB50" s="195"/>
      <c r="ILC50" s="195"/>
      <c r="ILD50" s="195"/>
      <c r="ILE50" s="195"/>
      <c r="ILF50" s="195"/>
      <c r="ILG50" s="195"/>
      <c r="ILH50" s="195"/>
      <c r="ILI50" s="195"/>
      <c r="ILJ50" s="195"/>
      <c r="ILK50" s="195"/>
      <c r="ILL50" s="195"/>
      <c r="ILM50" s="195"/>
      <c r="ILN50" s="195"/>
      <c r="ILO50" s="195"/>
      <c r="ILP50" s="195"/>
      <c r="ILQ50" s="195"/>
      <c r="ILR50" s="195"/>
      <c r="ILS50" s="195"/>
      <c r="ILT50" s="195"/>
      <c r="ILU50" s="195"/>
      <c r="ILV50" s="195"/>
      <c r="ILW50" s="195"/>
      <c r="ILX50" s="195"/>
      <c r="ILY50" s="195"/>
      <c r="ILZ50" s="195"/>
      <c r="IMA50" s="195"/>
      <c r="IMB50" s="195"/>
      <c r="IMC50" s="195"/>
      <c r="IMD50" s="195"/>
      <c r="IME50" s="195"/>
      <c r="IMF50" s="195"/>
      <c r="IMG50" s="195"/>
      <c r="IMH50" s="195"/>
      <c r="IMI50" s="195"/>
      <c r="IMJ50" s="195"/>
      <c r="IMK50" s="195"/>
      <c r="IML50" s="195"/>
      <c r="IMM50" s="195"/>
      <c r="IMN50" s="195"/>
      <c r="IMO50" s="195"/>
      <c r="IMP50" s="195"/>
      <c r="IMQ50" s="195"/>
      <c r="IMR50" s="195"/>
      <c r="IMS50" s="195"/>
      <c r="IMT50" s="195"/>
      <c r="IMU50" s="195"/>
      <c r="IMV50" s="195"/>
      <c r="IMW50" s="195"/>
      <c r="IMX50" s="195"/>
      <c r="IMY50" s="195"/>
      <c r="IMZ50" s="195"/>
      <c r="INA50" s="195"/>
      <c r="INB50" s="195"/>
      <c r="INC50" s="195"/>
      <c r="IND50" s="195"/>
      <c r="INE50" s="195"/>
      <c r="INF50" s="195"/>
      <c r="ING50" s="195"/>
      <c r="INH50" s="195"/>
      <c r="INI50" s="195"/>
      <c r="INJ50" s="195"/>
      <c r="INK50" s="195"/>
      <c r="INL50" s="195"/>
      <c r="INM50" s="195"/>
      <c r="INN50" s="195"/>
      <c r="INO50" s="195"/>
      <c r="INP50" s="195"/>
      <c r="INQ50" s="195"/>
      <c r="INR50" s="195"/>
      <c r="INS50" s="195"/>
      <c r="INT50" s="195"/>
      <c r="INU50" s="195"/>
      <c r="INV50" s="195"/>
      <c r="INW50" s="195"/>
      <c r="INX50" s="195"/>
      <c r="INY50" s="195"/>
      <c r="INZ50" s="195"/>
      <c r="IOA50" s="195"/>
      <c r="IOB50" s="195"/>
      <c r="IOC50" s="195"/>
      <c r="IOD50" s="195"/>
      <c r="IOE50" s="195"/>
      <c r="IOF50" s="195"/>
      <c r="IOG50" s="195"/>
      <c r="IOH50" s="195"/>
      <c r="IOI50" s="195"/>
      <c r="IOJ50" s="195"/>
      <c r="IOK50" s="195"/>
      <c r="IOL50" s="195"/>
      <c r="IOM50" s="195"/>
      <c r="ION50" s="195"/>
      <c r="IOO50" s="195"/>
      <c r="IOP50" s="195"/>
      <c r="IOQ50" s="195"/>
      <c r="IOR50" s="195"/>
      <c r="IOS50" s="195"/>
      <c r="IOT50" s="195"/>
      <c r="IOU50" s="195"/>
      <c r="IOV50" s="195"/>
      <c r="IOW50" s="195"/>
      <c r="IOX50" s="195"/>
      <c r="IOY50" s="195"/>
      <c r="IOZ50" s="195"/>
      <c r="IPA50" s="195"/>
      <c r="IPB50" s="195"/>
      <c r="IPC50" s="195"/>
      <c r="IPD50" s="195"/>
      <c r="IPE50" s="195"/>
      <c r="IPF50" s="195"/>
      <c r="IPG50" s="195"/>
      <c r="IPH50" s="195"/>
      <c r="IPI50" s="195"/>
      <c r="IPJ50" s="195"/>
      <c r="IPK50" s="195"/>
      <c r="IPL50" s="195"/>
      <c r="IPM50" s="195"/>
      <c r="IPN50" s="195"/>
      <c r="IPO50" s="195"/>
      <c r="IPP50" s="195"/>
      <c r="IPQ50" s="195"/>
      <c r="IPR50" s="195"/>
      <c r="IPS50" s="195"/>
      <c r="IPT50" s="195"/>
      <c r="IPU50" s="195"/>
      <c r="IPV50" s="195"/>
      <c r="IPW50" s="195"/>
      <c r="IPX50" s="195"/>
      <c r="IPY50" s="195"/>
      <c r="IPZ50" s="195"/>
      <c r="IQA50" s="195"/>
      <c r="IQB50" s="195"/>
      <c r="IQC50" s="195"/>
      <c r="IQD50" s="195"/>
      <c r="IQE50" s="195"/>
      <c r="IQF50" s="195"/>
      <c r="IQG50" s="195"/>
      <c r="IQH50" s="195"/>
      <c r="IQI50" s="195"/>
      <c r="IQJ50" s="195"/>
      <c r="IQK50" s="195"/>
      <c r="IQL50" s="195"/>
      <c r="IQM50" s="195"/>
      <c r="IQN50" s="195"/>
      <c r="IQO50" s="195"/>
      <c r="IQP50" s="195"/>
      <c r="IQQ50" s="195"/>
      <c r="IQR50" s="195"/>
      <c r="IQS50" s="195"/>
      <c r="IQT50" s="195"/>
      <c r="IQU50" s="195"/>
      <c r="IQV50" s="195"/>
      <c r="IQW50" s="195"/>
      <c r="IQX50" s="195"/>
      <c r="IQY50" s="195"/>
      <c r="IQZ50" s="195"/>
      <c r="IRA50" s="195"/>
      <c r="IRB50" s="195"/>
      <c r="IRC50" s="195"/>
      <c r="IRD50" s="195"/>
      <c r="IRE50" s="195"/>
      <c r="IRF50" s="195"/>
      <c r="IRG50" s="195"/>
      <c r="IRH50" s="195"/>
      <c r="IRI50" s="195"/>
      <c r="IRJ50" s="195"/>
      <c r="IRK50" s="195"/>
      <c r="IRL50" s="195"/>
      <c r="IRM50" s="195"/>
      <c r="IRN50" s="195"/>
      <c r="IRO50" s="195"/>
      <c r="IRP50" s="195"/>
      <c r="IRQ50" s="195"/>
      <c r="IRR50" s="195"/>
      <c r="IRS50" s="195"/>
      <c r="IRT50" s="195"/>
      <c r="IRU50" s="195"/>
      <c r="IRV50" s="195"/>
      <c r="IRW50" s="195"/>
      <c r="IRX50" s="195"/>
      <c r="IRY50" s="195"/>
      <c r="IRZ50" s="195"/>
      <c r="ISA50" s="195"/>
      <c r="ISB50" s="195"/>
      <c r="ISC50" s="195"/>
      <c r="ISD50" s="195"/>
      <c r="ISE50" s="195"/>
      <c r="ISF50" s="195"/>
      <c r="ISG50" s="195"/>
      <c r="ISH50" s="195"/>
      <c r="ISI50" s="195"/>
      <c r="ISJ50" s="195"/>
      <c r="ISK50" s="195"/>
      <c r="ISL50" s="195"/>
      <c r="ISM50" s="195"/>
      <c r="ISN50" s="195"/>
      <c r="ISO50" s="195"/>
      <c r="ISP50" s="195"/>
      <c r="ISQ50" s="195"/>
      <c r="ISR50" s="195"/>
      <c r="ISS50" s="195"/>
      <c r="IST50" s="195"/>
      <c r="ISU50" s="195"/>
      <c r="ISV50" s="195"/>
      <c r="ISW50" s="195"/>
      <c r="ISX50" s="195"/>
      <c r="ISY50" s="195"/>
      <c r="ISZ50" s="195"/>
      <c r="ITA50" s="195"/>
      <c r="ITB50" s="195"/>
      <c r="ITC50" s="195"/>
      <c r="ITD50" s="195"/>
      <c r="ITE50" s="195"/>
      <c r="ITF50" s="195"/>
      <c r="ITG50" s="195"/>
      <c r="ITH50" s="195"/>
      <c r="ITI50" s="195"/>
      <c r="ITJ50" s="195"/>
      <c r="ITK50" s="195"/>
      <c r="ITL50" s="195"/>
      <c r="ITM50" s="195"/>
      <c r="ITN50" s="195"/>
      <c r="ITO50" s="195"/>
      <c r="ITP50" s="195"/>
      <c r="ITQ50" s="195"/>
      <c r="ITR50" s="195"/>
      <c r="ITS50" s="195"/>
      <c r="ITT50" s="195"/>
      <c r="ITU50" s="195"/>
      <c r="ITV50" s="195"/>
      <c r="ITW50" s="195"/>
      <c r="ITX50" s="195"/>
      <c r="ITY50" s="195"/>
      <c r="ITZ50" s="195"/>
      <c r="IUA50" s="195"/>
      <c r="IUB50" s="195"/>
      <c r="IUC50" s="195"/>
      <c r="IUD50" s="195"/>
      <c r="IUE50" s="195"/>
      <c r="IUF50" s="195"/>
      <c r="IUG50" s="195"/>
      <c r="IUH50" s="195"/>
      <c r="IUI50" s="195"/>
      <c r="IUJ50" s="195"/>
      <c r="IUK50" s="195"/>
      <c r="IUL50" s="195"/>
      <c r="IUM50" s="195"/>
      <c r="IUN50" s="195"/>
      <c r="IUO50" s="195"/>
      <c r="IUP50" s="195"/>
      <c r="IUQ50" s="195"/>
      <c r="IUR50" s="195"/>
      <c r="IUS50" s="195"/>
      <c r="IUT50" s="195"/>
      <c r="IUU50" s="195"/>
      <c r="IUV50" s="195"/>
      <c r="IUW50" s="195"/>
      <c r="IUX50" s="195"/>
      <c r="IUY50" s="195"/>
      <c r="IUZ50" s="195"/>
      <c r="IVA50" s="195"/>
      <c r="IVB50" s="195"/>
      <c r="IVC50" s="195"/>
      <c r="IVD50" s="195"/>
      <c r="IVE50" s="195"/>
      <c r="IVF50" s="195"/>
      <c r="IVG50" s="195"/>
      <c r="IVH50" s="195"/>
      <c r="IVI50" s="195"/>
      <c r="IVJ50" s="195"/>
      <c r="IVK50" s="195"/>
      <c r="IVL50" s="195"/>
      <c r="IVM50" s="195"/>
      <c r="IVN50" s="195"/>
      <c r="IVO50" s="195"/>
      <c r="IVP50" s="195"/>
      <c r="IVQ50" s="195"/>
      <c r="IVR50" s="195"/>
      <c r="IVS50" s="195"/>
      <c r="IVT50" s="195"/>
      <c r="IVU50" s="195"/>
      <c r="IVV50" s="195"/>
      <c r="IVW50" s="195"/>
      <c r="IVX50" s="195"/>
      <c r="IVY50" s="195"/>
      <c r="IVZ50" s="195"/>
      <c r="IWA50" s="195"/>
      <c r="IWB50" s="195"/>
      <c r="IWC50" s="195"/>
      <c r="IWD50" s="195"/>
      <c r="IWE50" s="195"/>
      <c r="IWF50" s="195"/>
      <c r="IWG50" s="195"/>
      <c r="IWH50" s="195"/>
      <c r="IWI50" s="195"/>
      <c r="IWJ50" s="195"/>
      <c r="IWK50" s="195"/>
      <c r="IWL50" s="195"/>
      <c r="IWM50" s="195"/>
      <c r="IWN50" s="195"/>
      <c r="IWO50" s="195"/>
      <c r="IWP50" s="195"/>
      <c r="IWQ50" s="195"/>
      <c r="IWR50" s="195"/>
      <c r="IWS50" s="195"/>
      <c r="IWT50" s="195"/>
      <c r="IWU50" s="195"/>
      <c r="IWV50" s="195"/>
      <c r="IWW50" s="195"/>
      <c r="IWX50" s="195"/>
      <c r="IWY50" s="195"/>
      <c r="IWZ50" s="195"/>
      <c r="IXA50" s="195"/>
      <c r="IXB50" s="195"/>
      <c r="IXC50" s="195"/>
      <c r="IXD50" s="195"/>
      <c r="IXE50" s="195"/>
      <c r="IXF50" s="195"/>
      <c r="IXG50" s="195"/>
      <c r="IXH50" s="195"/>
      <c r="IXI50" s="195"/>
      <c r="IXJ50" s="195"/>
      <c r="IXK50" s="195"/>
      <c r="IXL50" s="195"/>
      <c r="IXM50" s="195"/>
      <c r="IXN50" s="195"/>
      <c r="IXO50" s="195"/>
      <c r="IXP50" s="195"/>
      <c r="IXQ50" s="195"/>
      <c r="IXR50" s="195"/>
      <c r="IXS50" s="195"/>
      <c r="IXT50" s="195"/>
      <c r="IXU50" s="195"/>
      <c r="IXV50" s="195"/>
      <c r="IXW50" s="195"/>
      <c r="IXX50" s="195"/>
      <c r="IXY50" s="195"/>
      <c r="IXZ50" s="195"/>
      <c r="IYA50" s="195"/>
      <c r="IYB50" s="195"/>
      <c r="IYC50" s="195"/>
      <c r="IYD50" s="195"/>
      <c r="IYE50" s="195"/>
      <c r="IYF50" s="195"/>
      <c r="IYG50" s="195"/>
      <c r="IYH50" s="195"/>
      <c r="IYI50" s="195"/>
      <c r="IYJ50" s="195"/>
      <c r="IYK50" s="195"/>
      <c r="IYL50" s="195"/>
      <c r="IYM50" s="195"/>
      <c r="IYN50" s="195"/>
      <c r="IYO50" s="195"/>
      <c r="IYP50" s="195"/>
      <c r="IYQ50" s="195"/>
      <c r="IYR50" s="195"/>
      <c r="IYS50" s="195"/>
      <c r="IYT50" s="195"/>
      <c r="IYU50" s="195"/>
      <c r="IYV50" s="195"/>
      <c r="IYW50" s="195"/>
      <c r="IYX50" s="195"/>
      <c r="IYY50" s="195"/>
      <c r="IYZ50" s="195"/>
      <c r="IZA50" s="195"/>
      <c r="IZB50" s="195"/>
      <c r="IZC50" s="195"/>
      <c r="IZD50" s="195"/>
      <c r="IZE50" s="195"/>
      <c r="IZF50" s="195"/>
      <c r="IZG50" s="195"/>
      <c r="IZH50" s="195"/>
      <c r="IZI50" s="195"/>
      <c r="IZJ50" s="195"/>
      <c r="IZK50" s="195"/>
      <c r="IZL50" s="195"/>
      <c r="IZM50" s="195"/>
      <c r="IZN50" s="195"/>
      <c r="IZO50" s="195"/>
      <c r="IZP50" s="195"/>
      <c r="IZQ50" s="195"/>
      <c r="IZR50" s="195"/>
      <c r="IZS50" s="195"/>
      <c r="IZT50" s="195"/>
      <c r="IZU50" s="195"/>
      <c r="IZV50" s="195"/>
      <c r="IZW50" s="195"/>
      <c r="IZX50" s="195"/>
      <c r="IZY50" s="195"/>
      <c r="IZZ50" s="195"/>
      <c r="JAA50" s="195"/>
      <c r="JAB50" s="195"/>
      <c r="JAC50" s="195"/>
      <c r="JAD50" s="195"/>
      <c r="JAE50" s="195"/>
      <c r="JAF50" s="195"/>
      <c r="JAG50" s="195"/>
      <c r="JAH50" s="195"/>
      <c r="JAI50" s="195"/>
      <c r="JAJ50" s="195"/>
      <c r="JAK50" s="195"/>
      <c r="JAL50" s="195"/>
      <c r="JAM50" s="195"/>
      <c r="JAN50" s="195"/>
      <c r="JAO50" s="195"/>
      <c r="JAP50" s="195"/>
      <c r="JAQ50" s="195"/>
      <c r="JAR50" s="195"/>
      <c r="JAS50" s="195"/>
      <c r="JAT50" s="195"/>
      <c r="JAU50" s="195"/>
      <c r="JAV50" s="195"/>
      <c r="JAW50" s="195"/>
      <c r="JAX50" s="195"/>
      <c r="JAY50" s="195"/>
      <c r="JAZ50" s="195"/>
      <c r="JBA50" s="195"/>
      <c r="JBB50" s="195"/>
      <c r="JBC50" s="195"/>
      <c r="JBD50" s="195"/>
      <c r="JBE50" s="195"/>
      <c r="JBF50" s="195"/>
      <c r="JBG50" s="195"/>
      <c r="JBH50" s="195"/>
      <c r="JBI50" s="195"/>
      <c r="JBJ50" s="195"/>
      <c r="JBK50" s="195"/>
      <c r="JBL50" s="195"/>
      <c r="JBM50" s="195"/>
      <c r="JBN50" s="195"/>
      <c r="JBO50" s="195"/>
      <c r="JBP50" s="195"/>
      <c r="JBQ50" s="195"/>
      <c r="JBR50" s="195"/>
      <c r="JBS50" s="195"/>
      <c r="JBT50" s="195"/>
      <c r="JBU50" s="195"/>
      <c r="JBV50" s="195"/>
      <c r="JBW50" s="195"/>
      <c r="JBX50" s="195"/>
      <c r="JBY50" s="195"/>
      <c r="JBZ50" s="195"/>
      <c r="JCA50" s="195"/>
      <c r="JCB50" s="195"/>
      <c r="JCC50" s="195"/>
      <c r="JCD50" s="195"/>
      <c r="JCE50" s="195"/>
      <c r="JCF50" s="195"/>
      <c r="JCG50" s="195"/>
      <c r="JCH50" s="195"/>
      <c r="JCI50" s="195"/>
      <c r="JCJ50" s="195"/>
      <c r="JCK50" s="195"/>
      <c r="JCL50" s="195"/>
      <c r="JCM50" s="195"/>
      <c r="JCN50" s="195"/>
      <c r="JCO50" s="195"/>
      <c r="JCP50" s="195"/>
      <c r="JCQ50" s="195"/>
      <c r="JCR50" s="195"/>
      <c r="JCS50" s="195"/>
      <c r="JCT50" s="195"/>
      <c r="JCU50" s="195"/>
      <c r="JCV50" s="195"/>
      <c r="JCW50" s="195"/>
      <c r="JCX50" s="195"/>
      <c r="JCY50" s="195"/>
      <c r="JCZ50" s="195"/>
      <c r="JDA50" s="195"/>
      <c r="JDB50" s="195"/>
      <c r="JDC50" s="195"/>
      <c r="JDD50" s="195"/>
      <c r="JDE50" s="195"/>
      <c r="JDF50" s="195"/>
      <c r="JDG50" s="195"/>
      <c r="JDH50" s="195"/>
      <c r="JDI50" s="195"/>
      <c r="JDJ50" s="195"/>
      <c r="JDK50" s="195"/>
      <c r="JDL50" s="195"/>
      <c r="JDM50" s="195"/>
      <c r="JDN50" s="195"/>
      <c r="JDO50" s="195"/>
      <c r="JDP50" s="195"/>
      <c r="JDQ50" s="195"/>
      <c r="JDR50" s="195"/>
      <c r="JDS50" s="195"/>
      <c r="JDT50" s="195"/>
      <c r="JDU50" s="195"/>
      <c r="JDV50" s="195"/>
      <c r="JDW50" s="195"/>
      <c r="JDX50" s="195"/>
      <c r="JDY50" s="195"/>
      <c r="JDZ50" s="195"/>
      <c r="JEA50" s="195"/>
      <c r="JEB50" s="195"/>
      <c r="JEC50" s="195"/>
      <c r="JED50" s="195"/>
      <c r="JEE50" s="195"/>
      <c r="JEF50" s="195"/>
      <c r="JEG50" s="195"/>
      <c r="JEH50" s="195"/>
      <c r="JEI50" s="195"/>
      <c r="JEJ50" s="195"/>
      <c r="JEK50" s="195"/>
      <c r="JEL50" s="195"/>
      <c r="JEM50" s="195"/>
      <c r="JEN50" s="195"/>
      <c r="JEO50" s="195"/>
      <c r="JEP50" s="195"/>
      <c r="JEQ50" s="195"/>
      <c r="JER50" s="195"/>
      <c r="JES50" s="195"/>
      <c r="JET50" s="195"/>
      <c r="JEU50" s="195"/>
      <c r="JEV50" s="195"/>
      <c r="JEW50" s="195"/>
      <c r="JEX50" s="195"/>
      <c r="JEY50" s="195"/>
      <c r="JEZ50" s="195"/>
      <c r="JFA50" s="195"/>
      <c r="JFB50" s="195"/>
      <c r="JFC50" s="195"/>
      <c r="JFD50" s="195"/>
      <c r="JFE50" s="195"/>
      <c r="JFF50" s="195"/>
      <c r="JFG50" s="195"/>
      <c r="JFH50" s="195"/>
      <c r="JFI50" s="195"/>
      <c r="JFJ50" s="195"/>
      <c r="JFK50" s="195"/>
      <c r="JFL50" s="195"/>
      <c r="JFM50" s="195"/>
      <c r="JFN50" s="195"/>
      <c r="JFO50" s="195"/>
      <c r="JFP50" s="195"/>
      <c r="JFQ50" s="195"/>
      <c r="JFR50" s="195"/>
      <c r="JFS50" s="195"/>
      <c r="JFT50" s="195"/>
      <c r="JFU50" s="195"/>
      <c r="JFV50" s="195"/>
      <c r="JFW50" s="195"/>
      <c r="JFX50" s="195"/>
      <c r="JFY50" s="195"/>
      <c r="JFZ50" s="195"/>
      <c r="JGA50" s="195"/>
      <c r="JGB50" s="195"/>
      <c r="JGC50" s="195"/>
      <c r="JGD50" s="195"/>
      <c r="JGE50" s="195"/>
      <c r="JGF50" s="195"/>
      <c r="JGG50" s="195"/>
      <c r="JGH50" s="195"/>
      <c r="JGI50" s="195"/>
      <c r="JGJ50" s="195"/>
      <c r="JGK50" s="195"/>
      <c r="JGL50" s="195"/>
      <c r="JGM50" s="195"/>
      <c r="JGN50" s="195"/>
      <c r="JGO50" s="195"/>
      <c r="JGP50" s="195"/>
      <c r="JGQ50" s="195"/>
      <c r="JGR50" s="195"/>
      <c r="JGS50" s="195"/>
      <c r="JGT50" s="195"/>
      <c r="JGU50" s="195"/>
      <c r="JGV50" s="195"/>
      <c r="JGW50" s="195"/>
      <c r="JGX50" s="195"/>
      <c r="JGY50" s="195"/>
      <c r="JGZ50" s="195"/>
      <c r="JHA50" s="195"/>
      <c r="JHB50" s="195"/>
      <c r="JHC50" s="195"/>
      <c r="JHD50" s="195"/>
      <c r="JHE50" s="195"/>
      <c r="JHF50" s="195"/>
      <c r="JHG50" s="195"/>
      <c r="JHH50" s="195"/>
      <c r="JHI50" s="195"/>
      <c r="JHJ50" s="195"/>
      <c r="JHK50" s="195"/>
      <c r="JHL50" s="195"/>
      <c r="JHM50" s="195"/>
      <c r="JHN50" s="195"/>
      <c r="JHO50" s="195"/>
      <c r="JHP50" s="195"/>
      <c r="JHQ50" s="195"/>
      <c r="JHR50" s="195"/>
      <c r="JHS50" s="195"/>
      <c r="JHT50" s="195"/>
      <c r="JHU50" s="195"/>
      <c r="JHV50" s="195"/>
      <c r="JHW50" s="195"/>
      <c r="JHX50" s="195"/>
      <c r="JHY50" s="195"/>
      <c r="JHZ50" s="195"/>
      <c r="JIA50" s="195"/>
      <c r="JIB50" s="195"/>
      <c r="JIC50" s="195"/>
      <c r="JID50" s="195"/>
      <c r="JIE50" s="195"/>
      <c r="JIF50" s="195"/>
      <c r="JIG50" s="195"/>
      <c r="JIH50" s="195"/>
      <c r="JII50" s="195"/>
      <c r="JIJ50" s="195"/>
      <c r="JIK50" s="195"/>
      <c r="JIL50" s="195"/>
      <c r="JIM50" s="195"/>
      <c r="JIN50" s="195"/>
      <c r="JIO50" s="195"/>
      <c r="JIP50" s="195"/>
      <c r="JIQ50" s="195"/>
      <c r="JIR50" s="195"/>
      <c r="JIS50" s="195"/>
      <c r="JIT50" s="195"/>
      <c r="JIU50" s="195"/>
      <c r="JIV50" s="195"/>
      <c r="JIW50" s="195"/>
      <c r="JIX50" s="195"/>
      <c r="JIY50" s="195"/>
      <c r="JIZ50" s="195"/>
      <c r="JJA50" s="195"/>
      <c r="JJB50" s="195"/>
      <c r="JJC50" s="195"/>
      <c r="JJD50" s="195"/>
      <c r="JJE50" s="195"/>
      <c r="JJF50" s="195"/>
      <c r="JJG50" s="195"/>
      <c r="JJH50" s="195"/>
      <c r="JJI50" s="195"/>
      <c r="JJJ50" s="195"/>
      <c r="JJK50" s="195"/>
      <c r="JJL50" s="195"/>
      <c r="JJM50" s="195"/>
      <c r="JJN50" s="195"/>
      <c r="JJO50" s="195"/>
      <c r="JJP50" s="195"/>
      <c r="JJQ50" s="195"/>
      <c r="JJR50" s="195"/>
      <c r="JJS50" s="195"/>
      <c r="JJT50" s="195"/>
      <c r="JJU50" s="195"/>
      <c r="JJV50" s="195"/>
      <c r="JJW50" s="195"/>
      <c r="JJX50" s="195"/>
      <c r="JJY50" s="195"/>
      <c r="JJZ50" s="195"/>
      <c r="JKA50" s="195"/>
      <c r="JKB50" s="195"/>
      <c r="JKC50" s="195"/>
      <c r="JKD50" s="195"/>
      <c r="JKE50" s="195"/>
      <c r="JKF50" s="195"/>
      <c r="JKG50" s="195"/>
      <c r="JKH50" s="195"/>
      <c r="JKI50" s="195"/>
      <c r="JKJ50" s="195"/>
      <c r="JKK50" s="195"/>
      <c r="JKL50" s="195"/>
      <c r="JKM50" s="195"/>
      <c r="JKN50" s="195"/>
      <c r="JKO50" s="195"/>
      <c r="JKP50" s="195"/>
      <c r="JKQ50" s="195"/>
      <c r="JKR50" s="195"/>
      <c r="JKS50" s="195"/>
      <c r="JKT50" s="195"/>
      <c r="JKU50" s="195"/>
      <c r="JKV50" s="195"/>
      <c r="JKW50" s="195"/>
      <c r="JKX50" s="195"/>
      <c r="JKY50" s="195"/>
      <c r="JKZ50" s="195"/>
      <c r="JLA50" s="195"/>
      <c r="JLB50" s="195"/>
      <c r="JLC50" s="195"/>
      <c r="JLD50" s="195"/>
      <c r="JLE50" s="195"/>
      <c r="JLF50" s="195"/>
      <c r="JLG50" s="195"/>
      <c r="JLH50" s="195"/>
      <c r="JLI50" s="195"/>
      <c r="JLJ50" s="195"/>
      <c r="JLK50" s="195"/>
      <c r="JLL50" s="195"/>
      <c r="JLM50" s="195"/>
      <c r="JLN50" s="195"/>
      <c r="JLO50" s="195"/>
      <c r="JLP50" s="195"/>
      <c r="JLQ50" s="195"/>
      <c r="JLR50" s="195"/>
      <c r="JLS50" s="195"/>
      <c r="JLT50" s="195"/>
      <c r="JLU50" s="195"/>
      <c r="JLV50" s="195"/>
      <c r="JLW50" s="195"/>
      <c r="JLX50" s="195"/>
      <c r="JLY50" s="195"/>
      <c r="JLZ50" s="195"/>
      <c r="JMA50" s="195"/>
      <c r="JMB50" s="195"/>
      <c r="JMC50" s="195"/>
      <c r="JMD50" s="195"/>
      <c r="JME50" s="195"/>
      <c r="JMF50" s="195"/>
      <c r="JMG50" s="195"/>
      <c r="JMH50" s="195"/>
      <c r="JMI50" s="195"/>
      <c r="JMJ50" s="195"/>
      <c r="JMK50" s="195"/>
      <c r="JML50" s="195"/>
      <c r="JMM50" s="195"/>
      <c r="JMN50" s="195"/>
      <c r="JMO50" s="195"/>
      <c r="JMP50" s="195"/>
      <c r="JMQ50" s="195"/>
      <c r="JMR50" s="195"/>
      <c r="JMS50" s="195"/>
      <c r="JMT50" s="195"/>
      <c r="JMU50" s="195"/>
      <c r="JMV50" s="195"/>
      <c r="JMW50" s="195"/>
      <c r="JMX50" s="195"/>
      <c r="JMY50" s="195"/>
      <c r="JMZ50" s="195"/>
      <c r="JNA50" s="195"/>
      <c r="JNB50" s="195"/>
      <c r="JNC50" s="195"/>
      <c r="JND50" s="195"/>
      <c r="JNE50" s="195"/>
      <c r="JNF50" s="195"/>
      <c r="JNG50" s="195"/>
      <c r="JNH50" s="195"/>
      <c r="JNI50" s="195"/>
      <c r="JNJ50" s="195"/>
      <c r="JNK50" s="195"/>
      <c r="JNL50" s="195"/>
      <c r="JNM50" s="195"/>
      <c r="JNN50" s="195"/>
      <c r="JNO50" s="195"/>
      <c r="JNP50" s="195"/>
      <c r="JNQ50" s="195"/>
      <c r="JNR50" s="195"/>
      <c r="JNS50" s="195"/>
      <c r="JNT50" s="195"/>
      <c r="JNU50" s="195"/>
      <c r="JNV50" s="195"/>
      <c r="JNW50" s="195"/>
      <c r="JNX50" s="195"/>
      <c r="JNY50" s="195"/>
      <c r="JNZ50" s="195"/>
      <c r="JOA50" s="195"/>
      <c r="JOB50" s="195"/>
      <c r="JOC50" s="195"/>
      <c r="JOD50" s="195"/>
      <c r="JOE50" s="195"/>
      <c r="JOF50" s="195"/>
      <c r="JOG50" s="195"/>
      <c r="JOH50" s="195"/>
      <c r="JOI50" s="195"/>
      <c r="JOJ50" s="195"/>
      <c r="JOK50" s="195"/>
      <c r="JOL50" s="195"/>
      <c r="JOM50" s="195"/>
      <c r="JON50" s="195"/>
      <c r="JOO50" s="195"/>
      <c r="JOP50" s="195"/>
      <c r="JOQ50" s="195"/>
      <c r="JOR50" s="195"/>
      <c r="JOS50" s="195"/>
      <c r="JOT50" s="195"/>
      <c r="JOU50" s="195"/>
      <c r="JOV50" s="195"/>
      <c r="JOW50" s="195"/>
      <c r="JOX50" s="195"/>
      <c r="JOY50" s="195"/>
      <c r="JOZ50" s="195"/>
      <c r="JPA50" s="195"/>
      <c r="JPB50" s="195"/>
      <c r="JPC50" s="195"/>
      <c r="JPD50" s="195"/>
      <c r="JPE50" s="195"/>
      <c r="JPF50" s="195"/>
      <c r="JPG50" s="195"/>
      <c r="JPH50" s="195"/>
      <c r="JPI50" s="195"/>
      <c r="JPJ50" s="195"/>
      <c r="JPK50" s="195"/>
      <c r="JPL50" s="195"/>
      <c r="JPM50" s="195"/>
      <c r="JPN50" s="195"/>
      <c r="JPO50" s="195"/>
      <c r="JPP50" s="195"/>
      <c r="JPQ50" s="195"/>
      <c r="JPR50" s="195"/>
      <c r="JPS50" s="195"/>
      <c r="JPT50" s="195"/>
      <c r="JPU50" s="195"/>
      <c r="JPV50" s="195"/>
      <c r="JPW50" s="195"/>
      <c r="JPX50" s="195"/>
      <c r="JPY50" s="195"/>
      <c r="JPZ50" s="195"/>
      <c r="JQA50" s="195"/>
      <c r="JQB50" s="195"/>
      <c r="JQC50" s="195"/>
      <c r="JQD50" s="195"/>
      <c r="JQE50" s="195"/>
      <c r="JQF50" s="195"/>
      <c r="JQG50" s="195"/>
      <c r="JQH50" s="195"/>
      <c r="JQI50" s="195"/>
      <c r="JQJ50" s="195"/>
      <c r="JQK50" s="195"/>
      <c r="JQL50" s="195"/>
      <c r="JQM50" s="195"/>
      <c r="JQN50" s="195"/>
      <c r="JQO50" s="195"/>
      <c r="JQP50" s="195"/>
      <c r="JQQ50" s="195"/>
      <c r="JQR50" s="195"/>
      <c r="JQS50" s="195"/>
      <c r="JQT50" s="195"/>
      <c r="JQU50" s="195"/>
      <c r="JQV50" s="195"/>
      <c r="JQW50" s="195"/>
      <c r="JQX50" s="195"/>
      <c r="JQY50" s="195"/>
      <c r="JQZ50" s="195"/>
      <c r="JRA50" s="195"/>
      <c r="JRB50" s="195"/>
      <c r="JRC50" s="195"/>
      <c r="JRD50" s="195"/>
      <c r="JRE50" s="195"/>
      <c r="JRF50" s="195"/>
      <c r="JRG50" s="195"/>
      <c r="JRH50" s="195"/>
      <c r="JRI50" s="195"/>
      <c r="JRJ50" s="195"/>
      <c r="JRK50" s="195"/>
      <c r="JRL50" s="195"/>
      <c r="JRM50" s="195"/>
      <c r="JRN50" s="195"/>
      <c r="JRO50" s="195"/>
      <c r="JRP50" s="195"/>
      <c r="JRQ50" s="195"/>
      <c r="JRR50" s="195"/>
      <c r="JRS50" s="195"/>
      <c r="JRT50" s="195"/>
      <c r="JRU50" s="195"/>
      <c r="JRV50" s="195"/>
      <c r="JRW50" s="195"/>
      <c r="JRX50" s="195"/>
      <c r="JRY50" s="195"/>
      <c r="JRZ50" s="195"/>
      <c r="JSA50" s="195"/>
      <c r="JSB50" s="195"/>
      <c r="JSC50" s="195"/>
      <c r="JSD50" s="195"/>
      <c r="JSE50" s="195"/>
      <c r="JSF50" s="195"/>
      <c r="JSG50" s="195"/>
      <c r="JSH50" s="195"/>
      <c r="JSI50" s="195"/>
      <c r="JSJ50" s="195"/>
      <c r="JSK50" s="195"/>
      <c r="JSL50" s="195"/>
      <c r="JSM50" s="195"/>
      <c r="JSN50" s="195"/>
      <c r="JSO50" s="195"/>
      <c r="JSP50" s="195"/>
      <c r="JSQ50" s="195"/>
      <c r="JSR50" s="195"/>
      <c r="JSS50" s="195"/>
      <c r="JST50" s="195"/>
      <c r="JSU50" s="195"/>
      <c r="JSV50" s="195"/>
      <c r="JSW50" s="195"/>
      <c r="JSX50" s="195"/>
      <c r="JSY50" s="195"/>
      <c r="JSZ50" s="195"/>
      <c r="JTA50" s="195"/>
      <c r="JTB50" s="195"/>
      <c r="JTC50" s="195"/>
      <c r="JTD50" s="195"/>
      <c r="JTE50" s="195"/>
      <c r="JTF50" s="195"/>
      <c r="JTG50" s="195"/>
      <c r="JTH50" s="195"/>
      <c r="JTI50" s="195"/>
      <c r="JTJ50" s="195"/>
      <c r="JTK50" s="195"/>
      <c r="JTL50" s="195"/>
      <c r="JTM50" s="195"/>
      <c r="JTN50" s="195"/>
      <c r="JTO50" s="195"/>
      <c r="JTP50" s="195"/>
      <c r="JTQ50" s="195"/>
      <c r="JTR50" s="195"/>
      <c r="JTS50" s="195"/>
      <c r="JTT50" s="195"/>
      <c r="JTU50" s="195"/>
      <c r="JTV50" s="195"/>
      <c r="JTW50" s="195"/>
      <c r="JTX50" s="195"/>
      <c r="JTY50" s="195"/>
      <c r="JTZ50" s="195"/>
      <c r="JUA50" s="195"/>
      <c r="JUB50" s="195"/>
      <c r="JUC50" s="195"/>
      <c r="JUD50" s="195"/>
      <c r="JUE50" s="195"/>
      <c r="JUF50" s="195"/>
      <c r="JUG50" s="195"/>
      <c r="JUH50" s="195"/>
      <c r="JUI50" s="195"/>
      <c r="JUJ50" s="195"/>
      <c r="JUK50" s="195"/>
      <c r="JUL50" s="195"/>
      <c r="JUM50" s="195"/>
      <c r="JUN50" s="195"/>
      <c r="JUO50" s="195"/>
      <c r="JUP50" s="195"/>
      <c r="JUQ50" s="195"/>
      <c r="JUR50" s="195"/>
      <c r="JUS50" s="195"/>
      <c r="JUT50" s="195"/>
      <c r="JUU50" s="195"/>
      <c r="JUV50" s="195"/>
      <c r="JUW50" s="195"/>
      <c r="JUX50" s="195"/>
      <c r="JUY50" s="195"/>
      <c r="JUZ50" s="195"/>
      <c r="JVA50" s="195"/>
      <c r="JVB50" s="195"/>
      <c r="JVC50" s="195"/>
      <c r="JVD50" s="195"/>
      <c r="JVE50" s="195"/>
      <c r="JVF50" s="195"/>
      <c r="JVG50" s="195"/>
      <c r="JVH50" s="195"/>
      <c r="JVI50" s="195"/>
      <c r="JVJ50" s="195"/>
      <c r="JVK50" s="195"/>
      <c r="JVL50" s="195"/>
      <c r="JVM50" s="195"/>
      <c r="JVN50" s="195"/>
      <c r="JVO50" s="195"/>
      <c r="JVP50" s="195"/>
      <c r="JVQ50" s="195"/>
      <c r="JVR50" s="195"/>
      <c r="JVS50" s="195"/>
      <c r="JVT50" s="195"/>
      <c r="JVU50" s="195"/>
      <c r="JVV50" s="195"/>
      <c r="JVW50" s="195"/>
      <c r="JVX50" s="195"/>
      <c r="JVY50" s="195"/>
      <c r="JVZ50" s="195"/>
      <c r="JWA50" s="195"/>
      <c r="JWB50" s="195"/>
      <c r="JWC50" s="195"/>
      <c r="JWD50" s="195"/>
      <c r="JWE50" s="195"/>
      <c r="JWF50" s="195"/>
      <c r="JWG50" s="195"/>
      <c r="JWH50" s="195"/>
      <c r="JWI50" s="195"/>
      <c r="JWJ50" s="195"/>
      <c r="JWK50" s="195"/>
      <c r="JWL50" s="195"/>
      <c r="JWM50" s="195"/>
      <c r="JWN50" s="195"/>
      <c r="JWO50" s="195"/>
      <c r="JWP50" s="195"/>
      <c r="JWQ50" s="195"/>
      <c r="JWR50" s="195"/>
      <c r="JWS50" s="195"/>
      <c r="JWT50" s="195"/>
      <c r="JWU50" s="195"/>
      <c r="JWV50" s="195"/>
      <c r="JWW50" s="195"/>
      <c r="JWX50" s="195"/>
      <c r="JWY50" s="195"/>
      <c r="JWZ50" s="195"/>
      <c r="JXA50" s="195"/>
      <c r="JXB50" s="195"/>
      <c r="JXC50" s="195"/>
      <c r="JXD50" s="195"/>
      <c r="JXE50" s="195"/>
      <c r="JXF50" s="195"/>
      <c r="JXG50" s="195"/>
      <c r="JXH50" s="195"/>
      <c r="JXI50" s="195"/>
      <c r="JXJ50" s="195"/>
      <c r="JXK50" s="195"/>
      <c r="JXL50" s="195"/>
      <c r="JXM50" s="195"/>
      <c r="JXN50" s="195"/>
      <c r="JXO50" s="195"/>
      <c r="JXP50" s="195"/>
      <c r="JXQ50" s="195"/>
      <c r="JXR50" s="195"/>
      <c r="JXS50" s="195"/>
      <c r="JXT50" s="195"/>
      <c r="JXU50" s="195"/>
      <c r="JXV50" s="195"/>
      <c r="JXW50" s="195"/>
      <c r="JXX50" s="195"/>
      <c r="JXY50" s="195"/>
      <c r="JXZ50" s="195"/>
      <c r="JYA50" s="195"/>
      <c r="JYB50" s="195"/>
      <c r="JYC50" s="195"/>
      <c r="JYD50" s="195"/>
      <c r="JYE50" s="195"/>
      <c r="JYF50" s="195"/>
      <c r="JYG50" s="195"/>
      <c r="JYH50" s="195"/>
      <c r="JYI50" s="195"/>
      <c r="JYJ50" s="195"/>
      <c r="JYK50" s="195"/>
      <c r="JYL50" s="195"/>
      <c r="JYM50" s="195"/>
      <c r="JYN50" s="195"/>
      <c r="JYO50" s="195"/>
      <c r="JYP50" s="195"/>
      <c r="JYQ50" s="195"/>
      <c r="JYR50" s="195"/>
      <c r="JYS50" s="195"/>
      <c r="JYT50" s="195"/>
      <c r="JYU50" s="195"/>
      <c r="JYV50" s="195"/>
      <c r="JYW50" s="195"/>
      <c r="JYX50" s="195"/>
      <c r="JYY50" s="195"/>
      <c r="JYZ50" s="195"/>
      <c r="JZA50" s="195"/>
      <c r="JZB50" s="195"/>
      <c r="JZC50" s="195"/>
      <c r="JZD50" s="195"/>
      <c r="JZE50" s="195"/>
      <c r="JZF50" s="195"/>
      <c r="JZG50" s="195"/>
      <c r="JZH50" s="195"/>
      <c r="JZI50" s="195"/>
      <c r="JZJ50" s="195"/>
      <c r="JZK50" s="195"/>
      <c r="JZL50" s="195"/>
      <c r="JZM50" s="195"/>
      <c r="JZN50" s="195"/>
      <c r="JZO50" s="195"/>
      <c r="JZP50" s="195"/>
      <c r="JZQ50" s="195"/>
      <c r="JZR50" s="195"/>
      <c r="JZS50" s="195"/>
      <c r="JZT50" s="195"/>
      <c r="JZU50" s="195"/>
      <c r="JZV50" s="195"/>
      <c r="JZW50" s="195"/>
      <c r="JZX50" s="195"/>
      <c r="JZY50" s="195"/>
      <c r="JZZ50" s="195"/>
      <c r="KAA50" s="195"/>
      <c r="KAB50" s="195"/>
      <c r="KAC50" s="195"/>
      <c r="KAD50" s="195"/>
      <c r="KAE50" s="195"/>
      <c r="KAF50" s="195"/>
      <c r="KAG50" s="195"/>
      <c r="KAH50" s="195"/>
      <c r="KAI50" s="195"/>
      <c r="KAJ50" s="195"/>
      <c r="KAK50" s="195"/>
      <c r="KAL50" s="195"/>
      <c r="KAM50" s="195"/>
      <c r="KAN50" s="195"/>
      <c r="KAO50" s="195"/>
      <c r="KAP50" s="195"/>
      <c r="KAQ50" s="195"/>
      <c r="KAR50" s="195"/>
      <c r="KAS50" s="195"/>
      <c r="KAT50" s="195"/>
      <c r="KAU50" s="195"/>
      <c r="KAV50" s="195"/>
      <c r="KAW50" s="195"/>
      <c r="KAX50" s="195"/>
      <c r="KAY50" s="195"/>
      <c r="KAZ50" s="195"/>
      <c r="KBA50" s="195"/>
      <c r="KBB50" s="195"/>
      <c r="KBC50" s="195"/>
      <c r="KBD50" s="195"/>
      <c r="KBE50" s="195"/>
      <c r="KBF50" s="195"/>
      <c r="KBG50" s="195"/>
      <c r="KBH50" s="195"/>
      <c r="KBI50" s="195"/>
      <c r="KBJ50" s="195"/>
      <c r="KBK50" s="195"/>
      <c r="KBL50" s="195"/>
      <c r="KBM50" s="195"/>
      <c r="KBN50" s="195"/>
      <c r="KBO50" s="195"/>
      <c r="KBP50" s="195"/>
      <c r="KBQ50" s="195"/>
      <c r="KBR50" s="195"/>
      <c r="KBS50" s="195"/>
      <c r="KBT50" s="195"/>
      <c r="KBU50" s="195"/>
      <c r="KBV50" s="195"/>
      <c r="KBW50" s="195"/>
      <c r="KBX50" s="195"/>
      <c r="KBY50" s="195"/>
      <c r="KBZ50" s="195"/>
      <c r="KCA50" s="195"/>
      <c r="KCB50" s="195"/>
      <c r="KCC50" s="195"/>
      <c r="KCD50" s="195"/>
      <c r="KCE50" s="195"/>
      <c r="KCF50" s="195"/>
      <c r="KCG50" s="195"/>
      <c r="KCH50" s="195"/>
      <c r="KCI50" s="195"/>
      <c r="KCJ50" s="195"/>
      <c r="KCK50" s="195"/>
      <c r="KCL50" s="195"/>
      <c r="KCM50" s="195"/>
      <c r="KCN50" s="195"/>
      <c r="KCO50" s="195"/>
      <c r="KCP50" s="195"/>
      <c r="KCQ50" s="195"/>
      <c r="KCR50" s="195"/>
      <c r="KCS50" s="195"/>
      <c r="KCT50" s="195"/>
      <c r="KCU50" s="195"/>
      <c r="KCV50" s="195"/>
      <c r="KCW50" s="195"/>
      <c r="KCX50" s="195"/>
      <c r="KCY50" s="195"/>
      <c r="KCZ50" s="195"/>
      <c r="KDA50" s="195"/>
      <c r="KDB50" s="195"/>
      <c r="KDC50" s="195"/>
      <c r="KDD50" s="195"/>
      <c r="KDE50" s="195"/>
      <c r="KDF50" s="195"/>
      <c r="KDG50" s="195"/>
      <c r="KDH50" s="195"/>
      <c r="KDI50" s="195"/>
      <c r="KDJ50" s="195"/>
      <c r="KDK50" s="195"/>
      <c r="KDL50" s="195"/>
      <c r="KDM50" s="195"/>
      <c r="KDN50" s="195"/>
      <c r="KDO50" s="195"/>
      <c r="KDP50" s="195"/>
      <c r="KDQ50" s="195"/>
      <c r="KDR50" s="195"/>
      <c r="KDS50" s="195"/>
      <c r="KDT50" s="195"/>
      <c r="KDU50" s="195"/>
      <c r="KDV50" s="195"/>
      <c r="KDW50" s="195"/>
      <c r="KDX50" s="195"/>
      <c r="KDY50" s="195"/>
      <c r="KDZ50" s="195"/>
      <c r="KEA50" s="195"/>
      <c r="KEB50" s="195"/>
      <c r="KEC50" s="195"/>
      <c r="KED50" s="195"/>
      <c r="KEE50" s="195"/>
      <c r="KEF50" s="195"/>
      <c r="KEG50" s="195"/>
      <c r="KEH50" s="195"/>
      <c r="KEI50" s="195"/>
      <c r="KEJ50" s="195"/>
      <c r="KEK50" s="195"/>
      <c r="KEL50" s="195"/>
      <c r="KEM50" s="195"/>
      <c r="KEN50" s="195"/>
      <c r="KEO50" s="195"/>
      <c r="KEP50" s="195"/>
      <c r="KEQ50" s="195"/>
      <c r="KER50" s="195"/>
      <c r="KES50" s="195"/>
      <c r="KET50" s="195"/>
      <c r="KEU50" s="195"/>
      <c r="KEV50" s="195"/>
      <c r="KEW50" s="195"/>
      <c r="KEX50" s="195"/>
      <c r="KEY50" s="195"/>
      <c r="KEZ50" s="195"/>
      <c r="KFA50" s="195"/>
      <c r="KFB50" s="195"/>
      <c r="KFC50" s="195"/>
      <c r="KFD50" s="195"/>
      <c r="KFE50" s="195"/>
      <c r="KFF50" s="195"/>
      <c r="KFG50" s="195"/>
      <c r="KFH50" s="195"/>
      <c r="KFI50" s="195"/>
      <c r="KFJ50" s="195"/>
      <c r="KFK50" s="195"/>
      <c r="KFL50" s="195"/>
      <c r="KFM50" s="195"/>
      <c r="KFN50" s="195"/>
      <c r="KFO50" s="195"/>
      <c r="KFP50" s="195"/>
      <c r="KFQ50" s="195"/>
      <c r="KFR50" s="195"/>
      <c r="KFS50" s="195"/>
      <c r="KFT50" s="195"/>
      <c r="KFU50" s="195"/>
      <c r="KFV50" s="195"/>
      <c r="KFW50" s="195"/>
      <c r="KFX50" s="195"/>
      <c r="KFY50" s="195"/>
      <c r="KFZ50" s="195"/>
      <c r="KGA50" s="195"/>
      <c r="KGB50" s="195"/>
      <c r="KGC50" s="195"/>
      <c r="KGD50" s="195"/>
      <c r="KGE50" s="195"/>
      <c r="KGF50" s="195"/>
      <c r="KGG50" s="195"/>
      <c r="KGH50" s="195"/>
      <c r="KGI50" s="195"/>
      <c r="KGJ50" s="195"/>
      <c r="KGK50" s="195"/>
      <c r="KGL50" s="195"/>
      <c r="KGM50" s="195"/>
      <c r="KGN50" s="195"/>
      <c r="KGO50" s="195"/>
      <c r="KGP50" s="195"/>
      <c r="KGQ50" s="195"/>
      <c r="KGR50" s="195"/>
      <c r="KGS50" s="195"/>
      <c r="KGT50" s="195"/>
      <c r="KGU50" s="195"/>
      <c r="KGV50" s="195"/>
      <c r="KGW50" s="195"/>
      <c r="KGX50" s="195"/>
      <c r="KGY50" s="195"/>
      <c r="KGZ50" s="195"/>
      <c r="KHA50" s="195"/>
      <c r="KHB50" s="195"/>
      <c r="KHC50" s="195"/>
      <c r="KHD50" s="195"/>
      <c r="KHE50" s="195"/>
      <c r="KHF50" s="195"/>
      <c r="KHG50" s="195"/>
      <c r="KHH50" s="195"/>
      <c r="KHI50" s="195"/>
      <c r="KHJ50" s="195"/>
      <c r="KHK50" s="195"/>
      <c r="KHL50" s="195"/>
      <c r="KHM50" s="195"/>
      <c r="KHN50" s="195"/>
      <c r="KHO50" s="195"/>
      <c r="KHP50" s="195"/>
      <c r="KHQ50" s="195"/>
      <c r="KHR50" s="195"/>
      <c r="KHS50" s="195"/>
      <c r="KHT50" s="195"/>
      <c r="KHU50" s="195"/>
      <c r="KHV50" s="195"/>
      <c r="KHW50" s="195"/>
      <c r="KHX50" s="195"/>
      <c r="KHY50" s="195"/>
      <c r="KHZ50" s="195"/>
      <c r="KIA50" s="195"/>
      <c r="KIB50" s="195"/>
      <c r="KIC50" s="195"/>
      <c r="KID50" s="195"/>
      <c r="KIE50" s="195"/>
      <c r="KIF50" s="195"/>
      <c r="KIG50" s="195"/>
      <c r="KIH50" s="195"/>
      <c r="KII50" s="195"/>
      <c r="KIJ50" s="195"/>
      <c r="KIK50" s="195"/>
      <c r="KIL50" s="195"/>
      <c r="KIM50" s="195"/>
      <c r="KIN50" s="195"/>
      <c r="KIO50" s="195"/>
      <c r="KIP50" s="195"/>
      <c r="KIQ50" s="195"/>
      <c r="KIR50" s="195"/>
      <c r="KIS50" s="195"/>
      <c r="KIT50" s="195"/>
      <c r="KIU50" s="195"/>
      <c r="KIV50" s="195"/>
      <c r="KIW50" s="195"/>
      <c r="KIX50" s="195"/>
      <c r="KIY50" s="195"/>
      <c r="KIZ50" s="195"/>
      <c r="KJA50" s="195"/>
      <c r="KJB50" s="195"/>
      <c r="KJC50" s="195"/>
      <c r="KJD50" s="195"/>
      <c r="KJE50" s="195"/>
      <c r="KJF50" s="195"/>
      <c r="KJG50" s="195"/>
      <c r="KJH50" s="195"/>
      <c r="KJI50" s="195"/>
      <c r="KJJ50" s="195"/>
      <c r="KJK50" s="195"/>
      <c r="KJL50" s="195"/>
      <c r="KJM50" s="195"/>
      <c r="KJN50" s="195"/>
      <c r="KJO50" s="195"/>
      <c r="KJP50" s="195"/>
      <c r="KJQ50" s="195"/>
      <c r="KJR50" s="195"/>
      <c r="KJS50" s="195"/>
      <c r="KJT50" s="195"/>
      <c r="KJU50" s="195"/>
      <c r="KJV50" s="195"/>
      <c r="KJW50" s="195"/>
      <c r="KJX50" s="195"/>
      <c r="KJY50" s="195"/>
      <c r="KJZ50" s="195"/>
      <c r="KKA50" s="195"/>
      <c r="KKB50" s="195"/>
      <c r="KKC50" s="195"/>
      <c r="KKD50" s="195"/>
      <c r="KKE50" s="195"/>
      <c r="KKF50" s="195"/>
      <c r="KKG50" s="195"/>
      <c r="KKH50" s="195"/>
      <c r="KKI50" s="195"/>
      <c r="KKJ50" s="195"/>
      <c r="KKK50" s="195"/>
      <c r="KKL50" s="195"/>
      <c r="KKM50" s="195"/>
      <c r="KKN50" s="195"/>
      <c r="KKO50" s="195"/>
      <c r="KKP50" s="195"/>
      <c r="KKQ50" s="195"/>
      <c r="KKR50" s="195"/>
      <c r="KKS50" s="195"/>
      <c r="KKT50" s="195"/>
      <c r="KKU50" s="195"/>
      <c r="KKV50" s="195"/>
      <c r="KKW50" s="195"/>
      <c r="KKX50" s="195"/>
      <c r="KKY50" s="195"/>
      <c r="KKZ50" s="195"/>
      <c r="KLA50" s="195"/>
      <c r="KLB50" s="195"/>
      <c r="KLC50" s="195"/>
      <c r="KLD50" s="195"/>
      <c r="KLE50" s="195"/>
      <c r="KLF50" s="195"/>
      <c r="KLG50" s="195"/>
      <c r="KLH50" s="195"/>
      <c r="KLI50" s="195"/>
      <c r="KLJ50" s="195"/>
      <c r="KLK50" s="195"/>
      <c r="KLL50" s="195"/>
      <c r="KLM50" s="195"/>
      <c r="KLN50" s="195"/>
      <c r="KLO50" s="195"/>
      <c r="KLP50" s="195"/>
      <c r="KLQ50" s="195"/>
      <c r="KLR50" s="195"/>
      <c r="KLS50" s="195"/>
      <c r="KLT50" s="195"/>
      <c r="KLU50" s="195"/>
      <c r="KLV50" s="195"/>
      <c r="KLW50" s="195"/>
      <c r="KLX50" s="195"/>
      <c r="KLY50" s="195"/>
      <c r="KLZ50" s="195"/>
      <c r="KMA50" s="195"/>
      <c r="KMB50" s="195"/>
      <c r="KMC50" s="195"/>
      <c r="KMD50" s="195"/>
      <c r="KME50" s="195"/>
      <c r="KMF50" s="195"/>
      <c r="KMG50" s="195"/>
      <c r="KMH50" s="195"/>
      <c r="KMI50" s="195"/>
      <c r="KMJ50" s="195"/>
      <c r="KMK50" s="195"/>
      <c r="KML50" s="195"/>
      <c r="KMM50" s="195"/>
      <c r="KMN50" s="195"/>
      <c r="KMO50" s="195"/>
      <c r="KMP50" s="195"/>
      <c r="KMQ50" s="195"/>
      <c r="KMR50" s="195"/>
      <c r="KMS50" s="195"/>
      <c r="KMT50" s="195"/>
      <c r="KMU50" s="195"/>
      <c r="KMV50" s="195"/>
      <c r="KMW50" s="195"/>
      <c r="KMX50" s="195"/>
      <c r="KMY50" s="195"/>
      <c r="KMZ50" s="195"/>
      <c r="KNA50" s="195"/>
      <c r="KNB50" s="195"/>
      <c r="KNC50" s="195"/>
      <c r="KND50" s="195"/>
      <c r="KNE50" s="195"/>
      <c r="KNF50" s="195"/>
      <c r="KNG50" s="195"/>
      <c r="KNH50" s="195"/>
      <c r="KNI50" s="195"/>
      <c r="KNJ50" s="195"/>
      <c r="KNK50" s="195"/>
      <c r="KNL50" s="195"/>
      <c r="KNM50" s="195"/>
      <c r="KNN50" s="195"/>
      <c r="KNO50" s="195"/>
      <c r="KNP50" s="195"/>
      <c r="KNQ50" s="195"/>
      <c r="KNR50" s="195"/>
      <c r="KNS50" s="195"/>
      <c r="KNT50" s="195"/>
      <c r="KNU50" s="195"/>
      <c r="KNV50" s="195"/>
      <c r="KNW50" s="195"/>
      <c r="KNX50" s="195"/>
      <c r="KNY50" s="195"/>
      <c r="KNZ50" s="195"/>
      <c r="KOA50" s="195"/>
      <c r="KOB50" s="195"/>
      <c r="KOC50" s="195"/>
      <c r="KOD50" s="195"/>
      <c r="KOE50" s="195"/>
      <c r="KOF50" s="195"/>
      <c r="KOG50" s="195"/>
      <c r="KOH50" s="195"/>
      <c r="KOI50" s="195"/>
      <c r="KOJ50" s="195"/>
      <c r="KOK50" s="195"/>
      <c r="KOL50" s="195"/>
      <c r="KOM50" s="195"/>
      <c r="KON50" s="195"/>
      <c r="KOO50" s="195"/>
      <c r="KOP50" s="195"/>
      <c r="KOQ50" s="195"/>
      <c r="KOR50" s="195"/>
      <c r="KOS50" s="195"/>
      <c r="KOT50" s="195"/>
      <c r="KOU50" s="195"/>
      <c r="KOV50" s="195"/>
      <c r="KOW50" s="195"/>
      <c r="KOX50" s="195"/>
      <c r="KOY50" s="195"/>
      <c r="KOZ50" s="195"/>
      <c r="KPA50" s="195"/>
      <c r="KPB50" s="195"/>
      <c r="KPC50" s="195"/>
      <c r="KPD50" s="195"/>
      <c r="KPE50" s="195"/>
      <c r="KPF50" s="195"/>
      <c r="KPG50" s="195"/>
      <c r="KPH50" s="195"/>
      <c r="KPI50" s="195"/>
      <c r="KPJ50" s="195"/>
      <c r="KPK50" s="195"/>
      <c r="KPL50" s="195"/>
      <c r="KPM50" s="195"/>
      <c r="KPN50" s="195"/>
      <c r="KPO50" s="195"/>
      <c r="KPP50" s="195"/>
      <c r="KPQ50" s="195"/>
      <c r="KPR50" s="195"/>
      <c r="KPS50" s="195"/>
      <c r="KPT50" s="195"/>
      <c r="KPU50" s="195"/>
      <c r="KPV50" s="195"/>
      <c r="KPW50" s="195"/>
      <c r="KPX50" s="195"/>
      <c r="KPY50" s="195"/>
      <c r="KPZ50" s="195"/>
      <c r="KQA50" s="195"/>
      <c r="KQB50" s="195"/>
      <c r="KQC50" s="195"/>
      <c r="KQD50" s="195"/>
      <c r="KQE50" s="195"/>
      <c r="KQF50" s="195"/>
      <c r="KQG50" s="195"/>
      <c r="KQH50" s="195"/>
      <c r="KQI50" s="195"/>
      <c r="KQJ50" s="195"/>
      <c r="KQK50" s="195"/>
      <c r="KQL50" s="195"/>
      <c r="KQM50" s="195"/>
      <c r="KQN50" s="195"/>
      <c r="KQO50" s="195"/>
      <c r="KQP50" s="195"/>
      <c r="KQQ50" s="195"/>
      <c r="KQR50" s="195"/>
      <c r="KQS50" s="195"/>
      <c r="KQT50" s="195"/>
      <c r="KQU50" s="195"/>
      <c r="KQV50" s="195"/>
      <c r="KQW50" s="195"/>
      <c r="KQX50" s="195"/>
      <c r="KQY50" s="195"/>
      <c r="KQZ50" s="195"/>
      <c r="KRA50" s="195"/>
      <c r="KRB50" s="195"/>
      <c r="KRC50" s="195"/>
      <c r="KRD50" s="195"/>
      <c r="KRE50" s="195"/>
      <c r="KRF50" s="195"/>
      <c r="KRG50" s="195"/>
      <c r="KRH50" s="195"/>
      <c r="KRI50" s="195"/>
      <c r="KRJ50" s="195"/>
      <c r="KRK50" s="195"/>
      <c r="KRL50" s="195"/>
      <c r="KRM50" s="195"/>
      <c r="KRN50" s="195"/>
      <c r="KRO50" s="195"/>
      <c r="KRP50" s="195"/>
      <c r="KRQ50" s="195"/>
      <c r="KRR50" s="195"/>
      <c r="KRS50" s="195"/>
      <c r="KRT50" s="195"/>
      <c r="KRU50" s="195"/>
      <c r="KRV50" s="195"/>
      <c r="KRW50" s="195"/>
      <c r="KRX50" s="195"/>
      <c r="KRY50" s="195"/>
      <c r="KRZ50" s="195"/>
      <c r="KSA50" s="195"/>
      <c r="KSB50" s="195"/>
      <c r="KSC50" s="195"/>
      <c r="KSD50" s="195"/>
      <c r="KSE50" s="195"/>
      <c r="KSF50" s="195"/>
      <c r="KSG50" s="195"/>
      <c r="KSH50" s="195"/>
      <c r="KSI50" s="195"/>
      <c r="KSJ50" s="195"/>
      <c r="KSK50" s="195"/>
      <c r="KSL50" s="195"/>
      <c r="KSM50" s="195"/>
      <c r="KSN50" s="195"/>
      <c r="KSO50" s="195"/>
      <c r="KSP50" s="195"/>
      <c r="KSQ50" s="195"/>
      <c r="KSR50" s="195"/>
      <c r="KSS50" s="195"/>
      <c r="KST50" s="195"/>
      <c r="KSU50" s="195"/>
      <c r="KSV50" s="195"/>
      <c r="KSW50" s="195"/>
      <c r="KSX50" s="195"/>
      <c r="KSY50" s="195"/>
      <c r="KSZ50" s="195"/>
      <c r="KTA50" s="195"/>
      <c r="KTB50" s="195"/>
      <c r="KTC50" s="195"/>
      <c r="KTD50" s="195"/>
      <c r="KTE50" s="195"/>
      <c r="KTF50" s="195"/>
      <c r="KTG50" s="195"/>
      <c r="KTH50" s="195"/>
      <c r="KTI50" s="195"/>
      <c r="KTJ50" s="195"/>
      <c r="KTK50" s="195"/>
      <c r="KTL50" s="195"/>
      <c r="KTM50" s="195"/>
      <c r="KTN50" s="195"/>
      <c r="KTO50" s="195"/>
      <c r="KTP50" s="195"/>
      <c r="KTQ50" s="195"/>
      <c r="KTR50" s="195"/>
      <c r="KTS50" s="195"/>
      <c r="KTT50" s="195"/>
      <c r="KTU50" s="195"/>
      <c r="KTV50" s="195"/>
      <c r="KTW50" s="195"/>
      <c r="KTX50" s="195"/>
      <c r="KTY50" s="195"/>
      <c r="KTZ50" s="195"/>
      <c r="KUA50" s="195"/>
      <c r="KUB50" s="195"/>
      <c r="KUC50" s="195"/>
      <c r="KUD50" s="195"/>
      <c r="KUE50" s="195"/>
      <c r="KUF50" s="195"/>
      <c r="KUG50" s="195"/>
      <c r="KUH50" s="195"/>
      <c r="KUI50" s="195"/>
      <c r="KUJ50" s="195"/>
      <c r="KUK50" s="195"/>
      <c r="KUL50" s="195"/>
      <c r="KUM50" s="195"/>
      <c r="KUN50" s="195"/>
      <c r="KUO50" s="195"/>
      <c r="KUP50" s="195"/>
      <c r="KUQ50" s="195"/>
      <c r="KUR50" s="195"/>
      <c r="KUS50" s="195"/>
      <c r="KUT50" s="195"/>
      <c r="KUU50" s="195"/>
      <c r="KUV50" s="195"/>
      <c r="KUW50" s="195"/>
      <c r="KUX50" s="195"/>
      <c r="KUY50" s="195"/>
      <c r="KUZ50" s="195"/>
      <c r="KVA50" s="195"/>
      <c r="KVB50" s="195"/>
      <c r="KVC50" s="195"/>
      <c r="KVD50" s="195"/>
      <c r="KVE50" s="195"/>
      <c r="KVF50" s="195"/>
      <c r="KVG50" s="195"/>
      <c r="KVH50" s="195"/>
      <c r="KVI50" s="195"/>
      <c r="KVJ50" s="195"/>
      <c r="KVK50" s="195"/>
      <c r="KVL50" s="195"/>
      <c r="KVM50" s="195"/>
      <c r="KVN50" s="195"/>
      <c r="KVO50" s="195"/>
      <c r="KVP50" s="195"/>
      <c r="KVQ50" s="195"/>
      <c r="KVR50" s="195"/>
      <c r="KVS50" s="195"/>
      <c r="KVT50" s="195"/>
      <c r="KVU50" s="195"/>
      <c r="KVV50" s="195"/>
      <c r="KVW50" s="195"/>
      <c r="KVX50" s="195"/>
      <c r="KVY50" s="195"/>
      <c r="KVZ50" s="195"/>
      <c r="KWA50" s="195"/>
      <c r="KWB50" s="195"/>
      <c r="KWC50" s="195"/>
      <c r="KWD50" s="195"/>
      <c r="KWE50" s="195"/>
      <c r="KWF50" s="195"/>
      <c r="KWG50" s="195"/>
      <c r="KWH50" s="195"/>
      <c r="KWI50" s="195"/>
      <c r="KWJ50" s="195"/>
      <c r="KWK50" s="195"/>
      <c r="KWL50" s="195"/>
      <c r="KWM50" s="195"/>
      <c r="KWN50" s="195"/>
      <c r="KWO50" s="195"/>
      <c r="KWP50" s="195"/>
      <c r="KWQ50" s="195"/>
      <c r="KWR50" s="195"/>
      <c r="KWS50" s="195"/>
      <c r="KWT50" s="195"/>
      <c r="KWU50" s="195"/>
      <c r="KWV50" s="195"/>
      <c r="KWW50" s="195"/>
      <c r="KWX50" s="195"/>
      <c r="KWY50" s="195"/>
      <c r="KWZ50" s="195"/>
      <c r="KXA50" s="195"/>
      <c r="KXB50" s="195"/>
      <c r="KXC50" s="195"/>
      <c r="KXD50" s="195"/>
      <c r="KXE50" s="195"/>
      <c r="KXF50" s="195"/>
      <c r="KXG50" s="195"/>
      <c r="KXH50" s="195"/>
      <c r="KXI50" s="195"/>
      <c r="KXJ50" s="195"/>
      <c r="KXK50" s="195"/>
      <c r="KXL50" s="195"/>
      <c r="KXM50" s="195"/>
      <c r="KXN50" s="195"/>
      <c r="KXO50" s="195"/>
      <c r="KXP50" s="195"/>
      <c r="KXQ50" s="195"/>
      <c r="KXR50" s="195"/>
      <c r="KXS50" s="195"/>
      <c r="KXT50" s="195"/>
      <c r="KXU50" s="195"/>
      <c r="KXV50" s="195"/>
      <c r="KXW50" s="195"/>
      <c r="KXX50" s="195"/>
      <c r="KXY50" s="195"/>
      <c r="KXZ50" s="195"/>
      <c r="KYA50" s="195"/>
      <c r="KYB50" s="195"/>
      <c r="KYC50" s="195"/>
      <c r="KYD50" s="195"/>
      <c r="KYE50" s="195"/>
      <c r="KYF50" s="195"/>
      <c r="KYG50" s="195"/>
      <c r="KYH50" s="195"/>
      <c r="KYI50" s="195"/>
      <c r="KYJ50" s="195"/>
      <c r="KYK50" s="195"/>
      <c r="KYL50" s="195"/>
      <c r="KYM50" s="195"/>
      <c r="KYN50" s="195"/>
      <c r="KYO50" s="195"/>
      <c r="KYP50" s="195"/>
      <c r="KYQ50" s="195"/>
      <c r="KYR50" s="195"/>
      <c r="KYS50" s="195"/>
      <c r="KYT50" s="195"/>
      <c r="KYU50" s="195"/>
      <c r="KYV50" s="195"/>
      <c r="KYW50" s="195"/>
      <c r="KYX50" s="195"/>
      <c r="KYY50" s="195"/>
      <c r="KYZ50" s="195"/>
      <c r="KZA50" s="195"/>
      <c r="KZB50" s="195"/>
      <c r="KZC50" s="195"/>
      <c r="KZD50" s="195"/>
      <c r="KZE50" s="195"/>
      <c r="KZF50" s="195"/>
      <c r="KZG50" s="195"/>
      <c r="KZH50" s="195"/>
      <c r="KZI50" s="195"/>
      <c r="KZJ50" s="195"/>
      <c r="KZK50" s="195"/>
      <c r="KZL50" s="195"/>
      <c r="KZM50" s="195"/>
      <c r="KZN50" s="195"/>
      <c r="KZO50" s="195"/>
      <c r="KZP50" s="195"/>
      <c r="KZQ50" s="195"/>
      <c r="KZR50" s="195"/>
      <c r="KZS50" s="195"/>
      <c r="KZT50" s="195"/>
      <c r="KZU50" s="195"/>
      <c r="KZV50" s="195"/>
      <c r="KZW50" s="195"/>
      <c r="KZX50" s="195"/>
      <c r="KZY50" s="195"/>
      <c r="KZZ50" s="195"/>
      <c r="LAA50" s="195"/>
      <c r="LAB50" s="195"/>
      <c r="LAC50" s="195"/>
      <c r="LAD50" s="195"/>
      <c r="LAE50" s="195"/>
      <c r="LAF50" s="195"/>
      <c r="LAG50" s="195"/>
      <c r="LAH50" s="195"/>
      <c r="LAI50" s="195"/>
      <c r="LAJ50" s="195"/>
      <c r="LAK50" s="195"/>
      <c r="LAL50" s="195"/>
      <c r="LAM50" s="195"/>
      <c r="LAN50" s="195"/>
      <c r="LAO50" s="195"/>
      <c r="LAP50" s="195"/>
      <c r="LAQ50" s="195"/>
      <c r="LAR50" s="195"/>
      <c r="LAS50" s="195"/>
      <c r="LAT50" s="195"/>
      <c r="LAU50" s="195"/>
      <c r="LAV50" s="195"/>
      <c r="LAW50" s="195"/>
      <c r="LAX50" s="195"/>
      <c r="LAY50" s="195"/>
      <c r="LAZ50" s="195"/>
      <c r="LBA50" s="195"/>
      <c r="LBB50" s="195"/>
      <c r="LBC50" s="195"/>
      <c r="LBD50" s="195"/>
      <c r="LBE50" s="195"/>
      <c r="LBF50" s="195"/>
      <c r="LBG50" s="195"/>
      <c r="LBH50" s="195"/>
      <c r="LBI50" s="195"/>
      <c r="LBJ50" s="195"/>
      <c r="LBK50" s="195"/>
      <c r="LBL50" s="195"/>
      <c r="LBM50" s="195"/>
      <c r="LBN50" s="195"/>
      <c r="LBO50" s="195"/>
      <c r="LBP50" s="195"/>
      <c r="LBQ50" s="195"/>
      <c r="LBR50" s="195"/>
      <c r="LBS50" s="195"/>
      <c r="LBT50" s="195"/>
      <c r="LBU50" s="195"/>
      <c r="LBV50" s="195"/>
      <c r="LBW50" s="195"/>
      <c r="LBX50" s="195"/>
      <c r="LBY50" s="195"/>
      <c r="LBZ50" s="195"/>
      <c r="LCA50" s="195"/>
      <c r="LCB50" s="195"/>
      <c r="LCC50" s="195"/>
      <c r="LCD50" s="195"/>
      <c r="LCE50" s="195"/>
      <c r="LCF50" s="195"/>
      <c r="LCG50" s="195"/>
      <c r="LCH50" s="195"/>
      <c r="LCI50" s="195"/>
      <c r="LCJ50" s="195"/>
      <c r="LCK50" s="195"/>
      <c r="LCL50" s="195"/>
      <c r="LCM50" s="195"/>
      <c r="LCN50" s="195"/>
      <c r="LCO50" s="195"/>
      <c r="LCP50" s="195"/>
      <c r="LCQ50" s="195"/>
      <c r="LCR50" s="195"/>
      <c r="LCS50" s="195"/>
      <c r="LCT50" s="195"/>
      <c r="LCU50" s="195"/>
      <c r="LCV50" s="195"/>
      <c r="LCW50" s="195"/>
      <c r="LCX50" s="195"/>
      <c r="LCY50" s="195"/>
      <c r="LCZ50" s="195"/>
      <c r="LDA50" s="195"/>
      <c r="LDB50" s="195"/>
      <c r="LDC50" s="195"/>
      <c r="LDD50" s="195"/>
      <c r="LDE50" s="195"/>
      <c r="LDF50" s="195"/>
      <c r="LDG50" s="195"/>
      <c r="LDH50" s="195"/>
      <c r="LDI50" s="195"/>
      <c r="LDJ50" s="195"/>
      <c r="LDK50" s="195"/>
      <c r="LDL50" s="195"/>
      <c r="LDM50" s="195"/>
      <c r="LDN50" s="195"/>
      <c r="LDO50" s="195"/>
      <c r="LDP50" s="195"/>
      <c r="LDQ50" s="195"/>
      <c r="LDR50" s="195"/>
      <c r="LDS50" s="195"/>
      <c r="LDT50" s="195"/>
      <c r="LDU50" s="195"/>
      <c r="LDV50" s="195"/>
      <c r="LDW50" s="195"/>
      <c r="LDX50" s="195"/>
      <c r="LDY50" s="195"/>
      <c r="LDZ50" s="195"/>
      <c r="LEA50" s="195"/>
      <c r="LEB50" s="195"/>
      <c r="LEC50" s="195"/>
      <c r="LED50" s="195"/>
      <c r="LEE50" s="195"/>
      <c r="LEF50" s="195"/>
      <c r="LEG50" s="195"/>
      <c r="LEH50" s="195"/>
      <c r="LEI50" s="195"/>
      <c r="LEJ50" s="195"/>
      <c r="LEK50" s="195"/>
      <c r="LEL50" s="195"/>
      <c r="LEM50" s="195"/>
      <c r="LEN50" s="195"/>
      <c r="LEO50" s="195"/>
      <c r="LEP50" s="195"/>
      <c r="LEQ50" s="195"/>
      <c r="LER50" s="195"/>
      <c r="LES50" s="195"/>
      <c r="LET50" s="195"/>
      <c r="LEU50" s="195"/>
      <c r="LEV50" s="195"/>
      <c r="LEW50" s="195"/>
      <c r="LEX50" s="195"/>
      <c r="LEY50" s="195"/>
      <c r="LEZ50" s="195"/>
      <c r="LFA50" s="195"/>
      <c r="LFB50" s="195"/>
      <c r="LFC50" s="195"/>
      <c r="LFD50" s="195"/>
      <c r="LFE50" s="195"/>
      <c r="LFF50" s="195"/>
      <c r="LFG50" s="195"/>
      <c r="LFH50" s="195"/>
      <c r="LFI50" s="195"/>
      <c r="LFJ50" s="195"/>
      <c r="LFK50" s="195"/>
      <c r="LFL50" s="195"/>
      <c r="LFM50" s="195"/>
      <c r="LFN50" s="195"/>
      <c r="LFO50" s="195"/>
      <c r="LFP50" s="195"/>
      <c r="LFQ50" s="195"/>
      <c r="LFR50" s="195"/>
      <c r="LFS50" s="195"/>
      <c r="LFT50" s="195"/>
      <c r="LFU50" s="195"/>
      <c r="LFV50" s="195"/>
      <c r="LFW50" s="195"/>
      <c r="LFX50" s="195"/>
      <c r="LFY50" s="195"/>
      <c r="LFZ50" s="195"/>
      <c r="LGA50" s="195"/>
      <c r="LGB50" s="195"/>
      <c r="LGC50" s="195"/>
      <c r="LGD50" s="195"/>
      <c r="LGE50" s="195"/>
      <c r="LGF50" s="195"/>
      <c r="LGG50" s="195"/>
      <c r="LGH50" s="195"/>
      <c r="LGI50" s="195"/>
      <c r="LGJ50" s="195"/>
      <c r="LGK50" s="195"/>
      <c r="LGL50" s="195"/>
      <c r="LGM50" s="195"/>
      <c r="LGN50" s="195"/>
      <c r="LGO50" s="195"/>
      <c r="LGP50" s="195"/>
      <c r="LGQ50" s="195"/>
      <c r="LGR50" s="195"/>
      <c r="LGS50" s="195"/>
      <c r="LGT50" s="195"/>
      <c r="LGU50" s="195"/>
      <c r="LGV50" s="195"/>
      <c r="LGW50" s="195"/>
      <c r="LGX50" s="195"/>
      <c r="LGY50" s="195"/>
      <c r="LGZ50" s="195"/>
      <c r="LHA50" s="195"/>
      <c r="LHB50" s="195"/>
      <c r="LHC50" s="195"/>
      <c r="LHD50" s="195"/>
      <c r="LHE50" s="195"/>
      <c r="LHF50" s="195"/>
      <c r="LHG50" s="195"/>
      <c r="LHH50" s="195"/>
      <c r="LHI50" s="195"/>
      <c r="LHJ50" s="195"/>
      <c r="LHK50" s="195"/>
      <c r="LHL50" s="195"/>
      <c r="LHM50" s="195"/>
      <c r="LHN50" s="195"/>
      <c r="LHO50" s="195"/>
      <c r="LHP50" s="195"/>
      <c r="LHQ50" s="195"/>
      <c r="LHR50" s="195"/>
      <c r="LHS50" s="195"/>
      <c r="LHT50" s="195"/>
      <c r="LHU50" s="195"/>
      <c r="LHV50" s="195"/>
      <c r="LHW50" s="195"/>
      <c r="LHX50" s="195"/>
      <c r="LHY50" s="195"/>
      <c r="LHZ50" s="195"/>
      <c r="LIA50" s="195"/>
      <c r="LIB50" s="195"/>
      <c r="LIC50" s="195"/>
      <c r="LID50" s="195"/>
      <c r="LIE50" s="195"/>
      <c r="LIF50" s="195"/>
      <c r="LIG50" s="195"/>
      <c r="LIH50" s="195"/>
      <c r="LII50" s="195"/>
      <c r="LIJ50" s="195"/>
      <c r="LIK50" s="195"/>
      <c r="LIL50" s="195"/>
      <c r="LIM50" s="195"/>
      <c r="LIN50" s="195"/>
      <c r="LIO50" s="195"/>
      <c r="LIP50" s="195"/>
      <c r="LIQ50" s="195"/>
      <c r="LIR50" s="195"/>
      <c r="LIS50" s="195"/>
      <c r="LIT50" s="195"/>
      <c r="LIU50" s="195"/>
      <c r="LIV50" s="195"/>
      <c r="LIW50" s="195"/>
      <c r="LIX50" s="195"/>
      <c r="LIY50" s="195"/>
      <c r="LIZ50" s="195"/>
      <c r="LJA50" s="195"/>
      <c r="LJB50" s="195"/>
      <c r="LJC50" s="195"/>
      <c r="LJD50" s="195"/>
      <c r="LJE50" s="195"/>
      <c r="LJF50" s="195"/>
      <c r="LJG50" s="195"/>
      <c r="LJH50" s="195"/>
      <c r="LJI50" s="195"/>
      <c r="LJJ50" s="195"/>
      <c r="LJK50" s="195"/>
      <c r="LJL50" s="195"/>
      <c r="LJM50" s="195"/>
      <c r="LJN50" s="195"/>
      <c r="LJO50" s="195"/>
      <c r="LJP50" s="195"/>
      <c r="LJQ50" s="195"/>
      <c r="LJR50" s="195"/>
      <c r="LJS50" s="195"/>
      <c r="LJT50" s="195"/>
      <c r="LJU50" s="195"/>
      <c r="LJV50" s="195"/>
      <c r="LJW50" s="195"/>
      <c r="LJX50" s="195"/>
      <c r="LJY50" s="195"/>
      <c r="LJZ50" s="195"/>
      <c r="LKA50" s="195"/>
      <c r="LKB50" s="195"/>
      <c r="LKC50" s="195"/>
      <c r="LKD50" s="195"/>
      <c r="LKE50" s="195"/>
      <c r="LKF50" s="195"/>
      <c r="LKG50" s="195"/>
      <c r="LKH50" s="195"/>
      <c r="LKI50" s="195"/>
      <c r="LKJ50" s="195"/>
      <c r="LKK50" s="195"/>
      <c r="LKL50" s="195"/>
      <c r="LKM50" s="195"/>
      <c r="LKN50" s="195"/>
      <c r="LKO50" s="195"/>
      <c r="LKP50" s="195"/>
      <c r="LKQ50" s="195"/>
      <c r="LKR50" s="195"/>
      <c r="LKS50" s="195"/>
      <c r="LKT50" s="195"/>
      <c r="LKU50" s="195"/>
      <c r="LKV50" s="195"/>
      <c r="LKW50" s="195"/>
      <c r="LKX50" s="195"/>
      <c r="LKY50" s="195"/>
      <c r="LKZ50" s="195"/>
      <c r="LLA50" s="195"/>
      <c r="LLB50" s="195"/>
      <c r="LLC50" s="195"/>
      <c r="LLD50" s="195"/>
      <c r="LLE50" s="195"/>
      <c r="LLF50" s="195"/>
      <c r="LLG50" s="195"/>
      <c r="LLH50" s="195"/>
      <c r="LLI50" s="195"/>
      <c r="LLJ50" s="195"/>
      <c r="LLK50" s="195"/>
      <c r="LLL50" s="195"/>
      <c r="LLM50" s="195"/>
      <c r="LLN50" s="195"/>
      <c r="LLO50" s="195"/>
      <c r="LLP50" s="195"/>
      <c r="LLQ50" s="195"/>
      <c r="LLR50" s="195"/>
      <c r="LLS50" s="195"/>
      <c r="LLT50" s="195"/>
      <c r="LLU50" s="195"/>
      <c r="LLV50" s="195"/>
      <c r="LLW50" s="195"/>
      <c r="LLX50" s="195"/>
      <c r="LLY50" s="195"/>
      <c r="LLZ50" s="195"/>
      <c r="LMA50" s="195"/>
      <c r="LMB50" s="195"/>
      <c r="LMC50" s="195"/>
      <c r="LMD50" s="195"/>
      <c r="LME50" s="195"/>
      <c r="LMF50" s="195"/>
      <c r="LMG50" s="195"/>
      <c r="LMH50" s="195"/>
      <c r="LMI50" s="195"/>
      <c r="LMJ50" s="195"/>
      <c r="LMK50" s="195"/>
      <c r="LML50" s="195"/>
      <c r="LMM50" s="195"/>
      <c r="LMN50" s="195"/>
      <c r="LMO50" s="195"/>
      <c r="LMP50" s="195"/>
      <c r="LMQ50" s="195"/>
      <c r="LMR50" s="195"/>
      <c r="LMS50" s="195"/>
      <c r="LMT50" s="195"/>
      <c r="LMU50" s="195"/>
      <c r="LMV50" s="195"/>
      <c r="LMW50" s="195"/>
      <c r="LMX50" s="195"/>
      <c r="LMY50" s="195"/>
      <c r="LMZ50" s="195"/>
      <c r="LNA50" s="195"/>
      <c r="LNB50" s="195"/>
      <c r="LNC50" s="195"/>
      <c r="LND50" s="195"/>
      <c r="LNE50" s="195"/>
      <c r="LNF50" s="195"/>
      <c r="LNG50" s="195"/>
      <c r="LNH50" s="195"/>
      <c r="LNI50" s="195"/>
      <c r="LNJ50" s="195"/>
      <c r="LNK50" s="195"/>
      <c r="LNL50" s="195"/>
      <c r="LNM50" s="195"/>
      <c r="LNN50" s="195"/>
      <c r="LNO50" s="195"/>
      <c r="LNP50" s="195"/>
      <c r="LNQ50" s="195"/>
      <c r="LNR50" s="195"/>
      <c r="LNS50" s="195"/>
      <c r="LNT50" s="195"/>
      <c r="LNU50" s="195"/>
      <c r="LNV50" s="195"/>
      <c r="LNW50" s="195"/>
      <c r="LNX50" s="195"/>
      <c r="LNY50" s="195"/>
      <c r="LNZ50" s="195"/>
      <c r="LOA50" s="195"/>
      <c r="LOB50" s="195"/>
      <c r="LOC50" s="195"/>
      <c r="LOD50" s="195"/>
      <c r="LOE50" s="195"/>
      <c r="LOF50" s="195"/>
      <c r="LOG50" s="195"/>
      <c r="LOH50" s="195"/>
      <c r="LOI50" s="195"/>
      <c r="LOJ50" s="195"/>
      <c r="LOK50" s="195"/>
      <c r="LOL50" s="195"/>
      <c r="LOM50" s="195"/>
      <c r="LON50" s="195"/>
      <c r="LOO50" s="195"/>
      <c r="LOP50" s="195"/>
      <c r="LOQ50" s="195"/>
      <c r="LOR50" s="195"/>
      <c r="LOS50" s="195"/>
      <c r="LOT50" s="195"/>
      <c r="LOU50" s="195"/>
      <c r="LOV50" s="195"/>
      <c r="LOW50" s="195"/>
      <c r="LOX50" s="195"/>
      <c r="LOY50" s="195"/>
      <c r="LOZ50" s="195"/>
      <c r="LPA50" s="195"/>
      <c r="LPB50" s="195"/>
      <c r="LPC50" s="195"/>
      <c r="LPD50" s="195"/>
      <c r="LPE50" s="195"/>
      <c r="LPF50" s="195"/>
      <c r="LPG50" s="195"/>
      <c r="LPH50" s="195"/>
      <c r="LPI50" s="195"/>
      <c r="LPJ50" s="195"/>
      <c r="LPK50" s="195"/>
      <c r="LPL50" s="195"/>
      <c r="LPM50" s="195"/>
      <c r="LPN50" s="195"/>
      <c r="LPO50" s="195"/>
      <c r="LPP50" s="195"/>
      <c r="LPQ50" s="195"/>
      <c r="LPR50" s="195"/>
      <c r="LPS50" s="195"/>
      <c r="LPT50" s="195"/>
      <c r="LPU50" s="195"/>
      <c r="LPV50" s="195"/>
      <c r="LPW50" s="195"/>
      <c r="LPX50" s="195"/>
      <c r="LPY50" s="195"/>
      <c r="LPZ50" s="195"/>
      <c r="LQA50" s="195"/>
      <c r="LQB50" s="195"/>
      <c r="LQC50" s="195"/>
      <c r="LQD50" s="195"/>
      <c r="LQE50" s="195"/>
      <c r="LQF50" s="195"/>
      <c r="LQG50" s="195"/>
      <c r="LQH50" s="195"/>
      <c r="LQI50" s="195"/>
      <c r="LQJ50" s="195"/>
      <c r="LQK50" s="195"/>
      <c r="LQL50" s="195"/>
      <c r="LQM50" s="195"/>
      <c r="LQN50" s="195"/>
      <c r="LQO50" s="195"/>
      <c r="LQP50" s="195"/>
      <c r="LQQ50" s="195"/>
      <c r="LQR50" s="195"/>
      <c r="LQS50" s="195"/>
      <c r="LQT50" s="195"/>
      <c r="LQU50" s="195"/>
      <c r="LQV50" s="195"/>
      <c r="LQW50" s="195"/>
      <c r="LQX50" s="195"/>
      <c r="LQY50" s="195"/>
      <c r="LQZ50" s="195"/>
      <c r="LRA50" s="195"/>
      <c r="LRB50" s="195"/>
      <c r="LRC50" s="195"/>
      <c r="LRD50" s="195"/>
      <c r="LRE50" s="195"/>
      <c r="LRF50" s="195"/>
      <c r="LRG50" s="195"/>
      <c r="LRH50" s="195"/>
      <c r="LRI50" s="195"/>
      <c r="LRJ50" s="195"/>
      <c r="LRK50" s="195"/>
      <c r="LRL50" s="195"/>
      <c r="LRM50" s="195"/>
      <c r="LRN50" s="195"/>
      <c r="LRO50" s="195"/>
      <c r="LRP50" s="195"/>
      <c r="LRQ50" s="195"/>
      <c r="LRR50" s="195"/>
      <c r="LRS50" s="195"/>
      <c r="LRT50" s="195"/>
      <c r="LRU50" s="195"/>
      <c r="LRV50" s="195"/>
      <c r="LRW50" s="195"/>
      <c r="LRX50" s="195"/>
      <c r="LRY50" s="195"/>
      <c r="LRZ50" s="195"/>
      <c r="LSA50" s="195"/>
      <c r="LSB50" s="195"/>
      <c r="LSC50" s="195"/>
      <c r="LSD50" s="195"/>
      <c r="LSE50" s="195"/>
      <c r="LSF50" s="195"/>
      <c r="LSG50" s="195"/>
      <c r="LSH50" s="195"/>
      <c r="LSI50" s="195"/>
      <c r="LSJ50" s="195"/>
      <c r="LSK50" s="195"/>
      <c r="LSL50" s="195"/>
      <c r="LSM50" s="195"/>
      <c r="LSN50" s="195"/>
      <c r="LSO50" s="195"/>
      <c r="LSP50" s="195"/>
      <c r="LSQ50" s="195"/>
      <c r="LSR50" s="195"/>
      <c r="LSS50" s="195"/>
      <c r="LST50" s="195"/>
      <c r="LSU50" s="195"/>
      <c r="LSV50" s="195"/>
      <c r="LSW50" s="195"/>
      <c r="LSX50" s="195"/>
      <c r="LSY50" s="195"/>
      <c r="LSZ50" s="195"/>
      <c r="LTA50" s="195"/>
      <c r="LTB50" s="195"/>
      <c r="LTC50" s="195"/>
      <c r="LTD50" s="195"/>
      <c r="LTE50" s="195"/>
      <c r="LTF50" s="195"/>
      <c r="LTG50" s="195"/>
      <c r="LTH50" s="195"/>
      <c r="LTI50" s="195"/>
      <c r="LTJ50" s="195"/>
      <c r="LTK50" s="195"/>
      <c r="LTL50" s="195"/>
      <c r="LTM50" s="195"/>
      <c r="LTN50" s="195"/>
      <c r="LTO50" s="195"/>
      <c r="LTP50" s="195"/>
      <c r="LTQ50" s="195"/>
      <c r="LTR50" s="195"/>
      <c r="LTS50" s="195"/>
      <c r="LTT50" s="195"/>
      <c r="LTU50" s="195"/>
      <c r="LTV50" s="195"/>
      <c r="LTW50" s="195"/>
      <c r="LTX50" s="195"/>
      <c r="LTY50" s="195"/>
      <c r="LTZ50" s="195"/>
      <c r="LUA50" s="195"/>
      <c r="LUB50" s="195"/>
      <c r="LUC50" s="195"/>
      <c r="LUD50" s="195"/>
      <c r="LUE50" s="195"/>
      <c r="LUF50" s="195"/>
      <c r="LUG50" s="195"/>
      <c r="LUH50" s="195"/>
      <c r="LUI50" s="195"/>
      <c r="LUJ50" s="195"/>
      <c r="LUK50" s="195"/>
      <c r="LUL50" s="195"/>
      <c r="LUM50" s="195"/>
      <c r="LUN50" s="195"/>
      <c r="LUO50" s="195"/>
      <c r="LUP50" s="195"/>
      <c r="LUQ50" s="195"/>
      <c r="LUR50" s="195"/>
      <c r="LUS50" s="195"/>
      <c r="LUT50" s="195"/>
      <c r="LUU50" s="195"/>
      <c r="LUV50" s="195"/>
      <c r="LUW50" s="195"/>
      <c r="LUX50" s="195"/>
      <c r="LUY50" s="195"/>
      <c r="LUZ50" s="195"/>
      <c r="LVA50" s="195"/>
      <c r="LVB50" s="195"/>
      <c r="LVC50" s="195"/>
      <c r="LVD50" s="195"/>
      <c r="LVE50" s="195"/>
      <c r="LVF50" s="195"/>
      <c r="LVG50" s="195"/>
      <c r="LVH50" s="195"/>
      <c r="LVI50" s="195"/>
      <c r="LVJ50" s="195"/>
      <c r="LVK50" s="195"/>
      <c r="LVL50" s="195"/>
      <c r="LVM50" s="195"/>
      <c r="LVN50" s="195"/>
      <c r="LVO50" s="195"/>
      <c r="LVP50" s="195"/>
      <c r="LVQ50" s="195"/>
      <c r="LVR50" s="195"/>
      <c r="LVS50" s="195"/>
      <c r="LVT50" s="195"/>
      <c r="LVU50" s="195"/>
      <c r="LVV50" s="195"/>
      <c r="LVW50" s="195"/>
      <c r="LVX50" s="195"/>
      <c r="LVY50" s="195"/>
      <c r="LVZ50" s="195"/>
      <c r="LWA50" s="195"/>
      <c r="LWB50" s="195"/>
      <c r="LWC50" s="195"/>
      <c r="LWD50" s="195"/>
      <c r="LWE50" s="195"/>
      <c r="LWF50" s="195"/>
      <c r="LWG50" s="195"/>
      <c r="LWH50" s="195"/>
      <c r="LWI50" s="195"/>
      <c r="LWJ50" s="195"/>
      <c r="LWK50" s="195"/>
      <c r="LWL50" s="195"/>
      <c r="LWM50" s="195"/>
      <c r="LWN50" s="195"/>
      <c r="LWO50" s="195"/>
      <c r="LWP50" s="195"/>
      <c r="LWQ50" s="195"/>
      <c r="LWR50" s="195"/>
      <c r="LWS50" s="195"/>
      <c r="LWT50" s="195"/>
      <c r="LWU50" s="195"/>
      <c r="LWV50" s="195"/>
      <c r="LWW50" s="195"/>
      <c r="LWX50" s="195"/>
      <c r="LWY50" s="195"/>
      <c r="LWZ50" s="195"/>
      <c r="LXA50" s="195"/>
      <c r="LXB50" s="195"/>
      <c r="LXC50" s="195"/>
      <c r="LXD50" s="195"/>
      <c r="LXE50" s="195"/>
      <c r="LXF50" s="195"/>
      <c r="LXG50" s="195"/>
      <c r="LXH50" s="195"/>
      <c r="LXI50" s="195"/>
      <c r="LXJ50" s="195"/>
      <c r="LXK50" s="195"/>
      <c r="LXL50" s="195"/>
      <c r="LXM50" s="195"/>
      <c r="LXN50" s="195"/>
      <c r="LXO50" s="195"/>
      <c r="LXP50" s="195"/>
      <c r="LXQ50" s="195"/>
      <c r="LXR50" s="195"/>
      <c r="LXS50" s="195"/>
      <c r="LXT50" s="195"/>
      <c r="LXU50" s="195"/>
      <c r="LXV50" s="195"/>
      <c r="LXW50" s="195"/>
      <c r="LXX50" s="195"/>
      <c r="LXY50" s="195"/>
      <c r="LXZ50" s="195"/>
      <c r="LYA50" s="195"/>
      <c r="LYB50" s="195"/>
      <c r="LYC50" s="195"/>
      <c r="LYD50" s="195"/>
      <c r="LYE50" s="195"/>
      <c r="LYF50" s="195"/>
      <c r="LYG50" s="195"/>
      <c r="LYH50" s="195"/>
      <c r="LYI50" s="195"/>
      <c r="LYJ50" s="195"/>
      <c r="LYK50" s="195"/>
      <c r="LYL50" s="195"/>
      <c r="LYM50" s="195"/>
      <c r="LYN50" s="195"/>
      <c r="LYO50" s="195"/>
      <c r="LYP50" s="195"/>
      <c r="LYQ50" s="195"/>
      <c r="LYR50" s="195"/>
      <c r="LYS50" s="195"/>
      <c r="LYT50" s="195"/>
      <c r="LYU50" s="195"/>
      <c r="LYV50" s="195"/>
      <c r="LYW50" s="195"/>
      <c r="LYX50" s="195"/>
      <c r="LYY50" s="195"/>
      <c r="LYZ50" s="195"/>
      <c r="LZA50" s="195"/>
      <c r="LZB50" s="195"/>
      <c r="LZC50" s="195"/>
      <c r="LZD50" s="195"/>
      <c r="LZE50" s="195"/>
      <c r="LZF50" s="195"/>
      <c r="LZG50" s="195"/>
      <c r="LZH50" s="195"/>
      <c r="LZI50" s="195"/>
      <c r="LZJ50" s="195"/>
      <c r="LZK50" s="195"/>
      <c r="LZL50" s="195"/>
      <c r="LZM50" s="195"/>
      <c r="LZN50" s="195"/>
      <c r="LZO50" s="195"/>
      <c r="LZP50" s="195"/>
      <c r="LZQ50" s="195"/>
      <c r="LZR50" s="195"/>
      <c r="LZS50" s="195"/>
      <c r="LZT50" s="195"/>
      <c r="LZU50" s="195"/>
      <c r="LZV50" s="195"/>
      <c r="LZW50" s="195"/>
      <c r="LZX50" s="195"/>
      <c r="LZY50" s="195"/>
      <c r="LZZ50" s="195"/>
      <c r="MAA50" s="195"/>
      <c r="MAB50" s="195"/>
      <c r="MAC50" s="195"/>
      <c r="MAD50" s="195"/>
      <c r="MAE50" s="195"/>
      <c r="MAF50" s="195"/>
      <c r="MAG50" s="195"/>
      <c r="MAH50" s="195"/>
      <c r="MAI50" s="195"/>
      <c r="MAJ50" s="195"/>
      <c r="MAK50" s="195"/>
      <c r="MAL50" s="195"/>
      <c r="MAM50" s="195"/>
      <c r="MAN50" s="195"/>
      <c r="MAO50" s="195"/>
      <c r="MAP50" s="195"/>
      <c r="MAQ50" s="195"/>
      <c r="MAR50" s="195"/>
      <c r="MAS50" s="195"/>
      <c r="MAT50" s="195"/>
      <c r="MAU50" s="195"/>
      <c r="MAV50" s="195"/>
      <c r="MAW50" s="195"/>
      <c r="MAX50" s="195"/>
      <c r="MAY50" s="195"/>
      <c r="MAZ50" s="195"/>
      <c r="MBA50" s="195"/>
      <c r="MBB50" s="195"/>
      <c r="MBC50" s="195"/>
      <c r="MBD50" s="195"/>
      <c r="MBE50" s="195"/>
      <c r="MBF50" s="195"/>
      <c r="MBG50" s="195"/>
      <c r="MBH50" s="195"/>
      <c r="MBI50" s="195"/>
      <c r="MBJ50" s="195"/>
      <c r="MBK50" s="195"/>
      <c r="MBL50" s="195"/>
      <c r="MBM50" s="195"/>
      <c r="MBN50" s="195"/>
      <c r="MBO50" s="195"/>
      <c r="MBP50" s="195"/>
      <c r="MBQ50" s="195"/>
      <c r="MBR50" s="195"/>
      <c r="MBS50" s="195"/>
      <c r="MBT50" s="195"/>
      <c r="MBU50" s="195"/>
      <c r="MBV50" s="195"/>
      <c r="MBW50" s="195"/>
      <c r="MBX50" s="195"/>
      <c r="MBY50" s="195"/>
      <c r="MBZ50" s="195"/>
      <c r="MCA50" s="195"/>
      <c r="MCB50" s="195"/>
      <c r="MCC50" s="195"/>
      <c r="MCD50" s="195"/>
      <c r="MCE50" s="195"/>
      <c r="MCF50" s="195"/>
      <c r="MCG50" s="195"/>
      <c r="MCH50" s="195"/>
      <c r="MCI50" s="195"/>
      <c r="MCJ50" s="195"/>
      <c r="MCK50" s="195"/>
      <c r="MCL50" s="195"/>
      <c r="MCM50" s="195"/>
      <c r="MCN50" s="195"/>
      <c r="MCO50" s="195"/>
      <c r="MCP50" s="195"/>
      <c r="MCQ50" s="195"/>
      <c r="MCR50" s="195"/>
      <c r="MCS50" s="195"/>
      <c r="MCT50" s="195"/>
      <c r="MCU50" s="195"/>
      <c r="MCV50" s="195"/>
      <c r="MCW50" s="195"/>
      <c r="MCX50" s="195"/>
      <c r="MCY50" s="195"/>
      <c r="MCZ50" s="195"/>
      <c r="MDA50" s="195"/>
      <c r="MDB50" s="195"/>
      <c r="MDC50" s="195"/>
      <c r="MDD50" s="195"/>
      <c r="MDE50" s="195"/>
      <c r="MDF50" s="195"/>
      <c r="MDG50" s="195"/>
      <c r="MDH50" s="195"/>
      <c r="MDI50" s="195"/>
      <c r="MDJ50" s="195"/>
      <c r="MDK50" s="195"/>
      <c r="MDL50" s="195"/>
      <c r="MDM50" s="195"/>
      <c r="MDN50" s="195"/>
      <c r="MDO50" s="195"/>
      <c r="MDP50" s="195"/>
      <c r="MDQ50" s="195"/>
      <c r="MDR50" s="195"/>
      <c r="MDS50" s="195"/>
      <c r="MDT50" s="195"/>
      <c r="MDU50" s="195"/>
      <c r="MDV50" s="195"/>
      <c r="MDW50" s="195"/>
      <c r="MDX50" s="195"/>
      <c r="MDY50" s="195"/>
      <c r="MDZ50" s="195"/>
      <c r="MEA50" s="195"/>
      <c r="MEB50" s="195"/>
      <c r="MEC50" s="195"/>
      <c r="MED50" s="195"/>
      <c r="MEE50" s="195"/>
      <c r="MEF50" s="195"/>
      <c r="MEG50" s="195"/>
      <c r="MEH50" s="195"/>
      <c r="MEI50" s="195"/>
      <c r="MEJ50" s="195"/>
      <c r="MEK50" s="195"/>
      <c r="MEL50" s="195"/>
      <c r="MEM50" s="195"/>
      <c r="MEN50" s="195"/>
      <c r="MEO50" s="195"/>
      <c r="MEP50" s="195"/>
      <c r="MEQ50" s="195"/>
      <c r="MER50" s="195"/>
      <c r="MES50" s="195"/>
      <c r="MET50" s="195"/>
      <c r="MEU50" s="195"/>
      <c r="MEV50" s="195"/>
      <c r="MEW50" s="195"/>
      <c r="MEX50" s="195"/>
      <c r="MEY50" s="195"/>
      <c r="MEZ50" s="195"/>
      <c r="MFA50" s="195"/>
      <c r="MFB50" s="195"/>
      <c r="MFC50" s="195"/>
      <c r="MFD50" s="195"/>
      <c r="MFE50" s="195"/>
      <c r="MFF50" s="195"/>
      <c r="MFG50" s="195"/>
      <c r="MFH50" s="195"/>
      <c r="MFI50" s="195"/>
      <c r="MFJ50" s="195"/>
      <c r="MFK50" s="195"/>
      <c r="MFL50" s="195"/>
      <c r="MFM50" s="195"/>
      <c r="MFN50" s="195"/>
      <c r="MFO50" s="195"/>
      <c r="MFP50" s="195"/>
      <c r="MFQ50" s="195"/>
      <c r="MFR50" s="195"/>
      <c r="MFS50" s="195"/>
      <c r="MFT50" s="195"/>
      <c r="MFU50" s="195"/>
      <c r="MFV50" s="195"/>
      <c r="MFW50" s="195"/>
      <c r="MFX50" s="195"/>
      <c r="MFY50" s="195"/>
      <c r="MFZ50" s="195"/>
      <c r="MGA50" s="195"/>
      <c r="MGB50" s="195"/>
      <c r="MGC50" s="195"/>
      <c r="MGD50" s="195"/>
      <c r="MGE50" s="195"/>
      <c r="MGF50" s="195"/>
      <c r="MGG50" s="195"/>
      <c r="MGH50" s="195"/>
      <c r="MGI50" s="195"/>
      <c r="MGJ50" s="195"/>
      <c r="MGK50" s="195"/>
      <c r="MGL50" s="195"/>
      <c r="MGM50" s="195"/>
      <c r="MGN50" s="195"/>
      <c r="MGO50" s="195"/>
      <c r="MGP50" s="195"/>
      <c r="MGQ50" s="195"/>
      <c r="MGR50" s="195"/>
      <c r="MGS50" s="195"/>
      <c r="MGT50" s="195"/>
      <c r="MGU50" s="195"/>
      <c r="MGV50" s="195"/>
      <c r="MGW50" s="195"/>
      <c r="MGX50" s="195"/>
      <c r="MGY50" s="195"/>
      <c r="MGZ50" s="195"/>
      <c r="MHA50" s="195"/>
      <c r="MHB50" s="195"/>
      <c r="MHC50" s="195"/>
      <c r="MHD50" s="195"/>
      <c r="MHE50" s="195"/>
      <c r="MHF50" s="195"/>
      <c r="MHG50" s="195"/>
      <c r="MHH50" s="195"/>
      <c r="MHI50" s="195"/>
      <c r="MHJ50" s="195"/>
      <c r="MHK50" s="195"/>
      <c r="MHL50" s="195"/>
      <c r="MHM50" s="195"/>
      <c r="MHN50" s="195"/>
      <c r="MHO50" s="195"/>
      <c r="MHP50" s="195"/>
      <c r="MHQ50" s="195"/>
      <c r="MHR50" s="195"/>
      <c r="MHS50" s="195"/>
      <c r="MHT50" s="195"/>
      <c r="MHU50" s="195"/>
      <c r="MHV50" s="195"/>
      <c r="MHW50" s="195"/>
      <c r="MHX50" s="195"/>
      <c r="MHY50" s="195"/>
      <c r="MHZ50" s="195"/>
      <c r="MIA50" s="195"/>
      <c r="MIB50" s="195"/>
      <c r="MIC50" s="195"/>
      <c r="MID50" s="195"/>
      <c r="MIE50" s="195"/>
      <c r="MIF50" s="195"/>
      <c r="MIG50" s="195"/>
      <c r="MIH50" s="195"/>
      <c r="MII50" s="195"/>
      <c r="MIJ50" s="195"/>
      <c r="MIK50" s="195"/>
      <c r="MIL50" s="195"/>
      <c r="MIM50" s="195"/>
      <c r="MIN50" s="195"/>
      <c r="MIO50" s="195"/>
      <c r="MIP50" s="195"/>
      <c r="MIQ50" s="195"/>
      <c r="MIR50" s="195"/>
      <c r="MIS50" s="195"/>
      <c r="MIT50" s="195"/>
      <c r="MIU50" s="195"/>
      <c r="MIV50" s="195"/>
      <c r="MIW50" s="195"/>
      <c r="MIX50" s="195"/>
      <c r="MIY50" s="195"/>
      <c r="MIZ50" s="195"/>
      <c r="MJA50" s="195"/>
      <c r="MJB50" s="195"/>
      <c r="MJC50" s="195"/>
      <c r="MJD50" s="195"/>
      <c r="MJE50" s="195"/>
      <c r="MJF50" s="195"/>
      <c r="MJG50" s="195"/>
      <c r="MJH50" s="195"/>
      <c r="MJI50" s="195"/>
      <c r="MJJ50" s="195"/>
      <c r="MJK50" s="195"/>
      <c r="MJL50" s="195"/>
      <c r="MJM50" s="195"/>
      <c r="MJN50" s="195"/>
      <c r="MJO50" s="195"/>
      <c r="MJP50" s="195"/>
      <c r="MJQ50" s="195"/>
      <c r="MJR50" s="195"/>
      <c r="MJS50" s="195"/>
      <c r="MJT50" s="195"/>
      <c r="MJU50" s="195"/>
      <c r="MJV50" s="195"/>
      <c r="MJW50" s="195"/>
      <c r="MJX50" s="195"/>
      <c r="MJY50" s="195"/>
      <c r="MJZ50" s="195"/>
      <c r="MKA50" s="195"/>
      <c r="MKB50" s="195"/>
      <c r="MKC50" s="195"/>
      <c r="MKD50" s="195"/>
      <c r="MKE50" s="195"/>
      <c r="MKF50" s="195"/>
      <c r="MKG50" s="195"/>
      <c r="MKH50" s="195"/>
      <c r="MKI50" s="195"/>
      <c r="MKJ50" s="195"/>
      <c r="MKK50" s="195"/>
      <c r="MKL50" s="195"/>
      <c r="MKM50" s="195"/>
      <c r="MKN50" s="195"/>
      <c r="MKO50" s="195"/>
      <c r="MKP50" s="195"/>
      <c r="MKQ50" s="195"/>
      <c r="MKR50" s="195"/>
      <c r="MKS50" s="195"/>
      <c r="MKT50" s="195"/>
      <c r="MKU50" s="195"/>
      <c r="MKV50" s="195"/>
      <c r="MKW50" s="195"/>
      <c r="MKX50" s="195"/>
      <c r="MKY50" s="195"/>
      <c r="MKZ50" s="195"/>
      <c r="MLA50" s="195"/>
      <c r="MLB50" s="195"/>
      <c r="MLC50" s="195"/>
      <c r="MLD50" s="195"/>
      <c r="MLE50" s="195"/>
      <c r="MLF50" s="195"/>
      <c r="MLG50" s="195"/>
      <c r="MLH50" s="195"/>
      <c r="MLI50" s="195"/>
      <c r="MLJ50" s="195"/>
      <c r="MLK50" s="195"/>
      <c r="MLL50" s="195"/>
      <c r="MLM50" s="195"/>
      <c r="MLN50" s="195"/>
      <c r="MLO50" s="195"/>
      <c r="MLP50" s="195"/>
      <c r="MLQ50" s="195"/>
      <c r="MLR50" s="195"/>
      <c r="MLS50" s="195"/>
      <c r="MLT50" s="195"/>
      <c r="MLU50" s="195"/>
      <c r="MLV50" s="195"/>
      <c r="MLW50" s="195"/>
      <c r="MLX50" s="195"/>
      <c r="MLY50" s="195"/>
      <c r="MLZ50" s="195"/>
      <c r="MMA50" s="195"/>
      <c r="MMB50" s="195"/>
      <c r="MMC50" s="195"/>
      <c r="MMD50" s="195"/>
      <c r="MME50" s="195"/>
      <c r="MMF50" s="195"/>
      <c r="MMG50" s="195"/>
      <c r="MMH50" s="195"/>
      <c r="MMI50" s="195"/>
      <c r="MMJ50" s="195"/>
      <c r="MMK50" s="195"/>
      <c r="MML50" s="195"/>
      <c r="MMM50" s="195"/>
      <c r="MMN50" s="195"/>
      <c r="MMO50" s="195"/>
      <c r="MMP50" s="195"/>
      <c r="MMQ50" s="195"/>
      <c r="MMR50" s="195"/>
      <c r="MMS50" s="195"/>
      <c r="MMT50" s="195"/>
      <c r="MMU50" s="195"/>
      <c r="MMV50" s="195"/>
      <c r="MMW50" s="195"/>
      <c r="MMX50" s="195"/>
      <c r="MMY50" s="195"/>
      <c r="MMZ50" s="195"/>
      <c r="MNA50" s="195"/>
      <c r="MNB50" s="195"/>
      <c r="MNC50" s="195"/>
      <c r="MND50" s="195"/>
      <c r="MNE50" s="195"/>
      <c r="MNF50" s="195"/>
      <c r="MNG50" s="195"/>
      <c r="MNH50" s="195"/>
      <c r="MNI50" s="195"/>
      <c r="MNJ50" s="195"/>
      <c r="MNK50" s="195"/>
      <c r="MNL50" s="195"/>
      <c r="MNM50" s="195"/>
      <c r="MNN50" s="195"/>
      <c r="MNO50" s="195"/>
      <c r="MNP50" s="195"/>
      <c r="MNQ50" s="195"/>
      <c r="MNR50" s="195"/>
      <c r="MNS50" s="195"/>
      <c r="MNT50" s="195"/>
      <c r="MNU50" s="195"/>
      <c r="MNV50" s="195"/>
      <c r="MNW50" s="195"/>
      <c r="MNX50" s="195"/>
      <c r="MNY50" s="195"/>
      <c r="MNZ50" s="195"/>
      <c r="MOA50" s="195"/>
      <c r="MOB50" s="195"/>
      <c r="MOC50" s="195"/>
      <c r="MOD50" s="195"/>
      <c r="MOE50" s="195"/>
      <c r="MOF50" s="195"/>
      <c r="MOG50" s="195"/>
      <c r="MOH50" s="195"/>
      <c r="MOI50" s="195"/>
      <c r="MOJ50" s="195"/>
      <c r="MOK50" s="195"/>
      <c r="MOL50" s="195"/>
      <c r="MOM50" s="195"/>
      <c r="MON50" s="195"/>
      <c r="MOO50" s="195"/>
      <c r="MOP50" s="195"/>
      <c r="MOQ50" s="195"/>
      <c r="MOR50" s="195"/>
      <c r="MOS50" s="195"/>
      <c r="MOT50" s="195"/>
      <c r="MOU50" s="195"/>
      <c r="MOV50" s="195"/>
      <c r="MOW50" s="195"/>
      <c r="MOX50" s="195"/>
      <c r="MOY50" s="195"/>
      <c r="MOZ50" s="195"/>
      <c r="MPA50" s="195"/>
      <c r="MPB50" s="195"/>
      <c r="MPC50" s="195"/>
      <c r="MPD50" s="195"/>
      <c r="MPE50" s="195"/>
      <c r="MPF50" s="195"/>
      <c r="MPG50" s="195"/>
      <c r="MPH50" s="195"/>
      <c r="MPI50" s="195"/>
      <c r="MPJ50" s="195"/>
      <c r="MPK50" s="195"/>
      <c r="MPL50" s="195"/>
      <c r="MPM50" s="195"/>
      <c r="MPN50" s="195"/>
      <c r="MPO50" s="195"/>
      <c r="MPP50" s="195"/>
      <c r="MPQ50" s="195"/>
      <c r="MPR50" s="195"/>
      <c r="MPS50" s="195"/>
      <c r="MPT50" s="195"/>
      <c r="MPU50" s="195"/>
      <c r="MPV50" s="195"/>
      <c r="MPW50" s="195"/>
      <c r="MPX50" s="195"/>
      <c r="MPY50" s="195"/>
      <c r="MPZ50" s="195"/>
      <c r="MQA50" s="195"/>
      <c r="MQB50" s="195"/>
      <c r="MQC50" s="195"/>
      <c r="MQD50" s="195"/>
      <c r="MQE50" s="195"/>
      <c r="MQF50" s="195"/>
      <c r="MQG50" s="195"/>
      <c r="MQH50" s="195"/>
      <c r="MQI50" s="195"/>
      <c r="MQJ50" s="195"/>
      <c r="MQK50" s="195"/>
      <c r="MQL50" s="195"/>
      <c r="MQM50" s="195"/>
      <c r="MQN50" s="195"/>
      <c r="MQO50" s="195"/>
      <c r="MQP50" s="195"/>
      <c r="MQQ50" s="195"/>
      <c r="MQR50" s="195"/>
      <c r="MQS50" s="195"/>
      <c r="MQT50" s="195"/>
      <c r="MQU50" s="195"/>
      <c r="MQV50" s="195"/>
      <c r="MQW50" s="195"/>
      <c r="MQX50" s="195"/>
      <c r="MQY50" s="195"/>
      <c r="MQZ50" s="195"/>
      <c r="MRA50" s="195"/>
      <c r="MRB50" s="195"/>
      <c r="MRC50" s="195"/>
      <c r="MRD50" s="195"/>
      <c r="MRE50" s="195"/>
      <c r="MRF50" s="195"/>
      <c r="MRG50" s="195"/>
      <c r="MRH50" s="195"/>
      <c r="MRI50" s="195"/>
      <c r="MRJ50" s="195"/>
      <c r="MRK50" s="195"/>
      <c r="MRL50" s="195"/>
      <c r="MRM50" s="195"/>
      <c r="MRN50" s="195"/>
      <c r="MRO50" s="195"/>
      <c r="MRP50" s="195"/>
      <c r="MRQ50" s="195"/>
      <c r="MRR50" s="195"/>
      <c r="MRS50" s="195"/>
      <c r="MRT50" s="195"/>
      <c r="MRU50" s="195"/>
      <c r="MRV50" s="195"/>
      <c r="MRW50" s="195"/>
      <c r="MRX50" s="195"/>
      <c r="MRY50" s="195"/>
      <c r="MRZ50" s="195"/>
      <c r="MSA50" s="195"/>
      <c r="MSB50" s="195"/>
      <c r="MSC50" s="195"/>
      <c r="MSD50" s="195"/>
      <c r="MSE50" s="195"/>
      <c r="MSF50" s="195"/>
      <c r="MSG50" s="195"/>
      <c r="MSH50" s="195"/>
      <c r="MSI50" s="195"/>
      <c r="MSJ50" s="195"/>
      <c r="MSK50" s="195"/>
      <c r="MSL50" s="195"/>
      <c r="MSM50" s="195"/>
      <c r="MSN50" s="195"/>
      <c r="MSO50" s="195"/>
      <c r="MSP50" s="195"/>
      <c r="MSQ50" s="195"/>
      <c r="MSR50" s="195"/>
      <c r="MSS50" s="195"/>
      <c r="MST50" s="195"/>
      <c r="MSU50" s="195"/>
      <c r="MSV50" s="195"/>
      <c r="MSW50" s="195"/>
      <c r="MSX50" s="195"/>
      <c r="MSY50" s="195"/>
      <c r="MSZ50" s="195"/>
      <c r="MTA50" s="195"/>
      <c r="MTB50" s="195"/>
      <c r="MTC50" s="195"/>
      <c r="MTD50" s="195"/>
      <c r="MTE50" s="195"/>
      <c r="MTF50" s="195"/>
      <c r="MTG50" s="195"/>
      <c r="MTH50" s="195"/>
      <c r="MTI50" s="195"/>
      <c r="MTJ50" s="195"/>
      <c r="MTK50" s="195"/>
      <c r="MTL50" s="195"/>
      <c r="MTM50" s="195"/>
      <c r="MTN50" s="195"/>
      <c r="MTO50" s="195"/>
      <c r="MTP50" s="195"/>
      <c r="MTQ50" s="195"/>
      <c r="MTR50" s="195"/>
      <c r="MTS50" s="195"/>
      <c r="MTT50" s="195"/>
      <c r="MTU50" s="195"/>
      <c r="MTV50" s="195"/>
      <c r="MTW50" s="195"/>
      <c r="MTX50" s="195"/>
      <c r="MTY50" s="195"/>
      <c r="MTZ50" s="195"/>
      <c r="MUA50" s="195"/>
      <c r="MUB50" s="195"/>
      <c r="MUC50" s="195"/>
      <c r="MUD50" s="195"/>
      <c r="MUE50" s="195"/>
      <c r="MUF50" s="195"/>
      <c r="MUG50" s="195"/>
      <c r="MUH50" s="195"/>
      <c r="MUI50" s="195"/>
      <c r="MUJ50" s="195"/>
      <c r="MUK50" s="195"/>
      <c r="MUL50" s="195"/>
      <c r="MUM50" s="195"/>
      <c r="MUN50" s="195"/>
      <c r="MUO50" s="195"/>
      <c r="MUP50" s="195"/>
      <c r="MUQ50" s="195"/>
      <c r="MUR50" s="195"/>
      <c r="MUS50" s="195"/>
      <c r="MUT50" s="195"/>
      <c r="MUU50" s="195"/>
      <c r="MUV50" s="195"/>
      <c r="MUW50" s="195"/>
      <c r="MUX50" s="195"/>
      <c r="MUY50" s="195"/>
      <c r="MUZ50" s="195"/>
      <c r="MVA50" s="195"/>
      <c r="MVB50" s="195"/>
      <c r="MVC50" s="195"/>
      <c r="MVD50" s="195"/>
      <c r="MVE50" s="195"/>
      <c r="MVF50" s="195"/>
      <c r="MVG50" s="195"/>
      <c r="MVH50" s="195"/>
      <c r="MVI50" s="195"/>
      <c r="MVJ50" s="195"/>
      <c r="MVK50" s="195"/>
      <c r="MVL50" s="195"/>
      <c r="MVM50" s="195"/>
      <c r="MVN50" s="195"/>
      <c r="MVO50" s="195"/>
      <c r="MVP50" s="195"/>
      <c r="MVQ50" s="195"/>
      <c r="MVR50" s="195"/>
      <c r="MVS50" s="195"/>
      <c r="MVT50" s="195"/>
      <c r="MVU50" s="195"/>
      <c r="MVV50" s="195"/>
      <c r="MVW50" s="195"/>
      <c r="MVX50" s="195"/>
      <c r="MVY50" s="195"/>
      <c r="MVZ50" s="195"/>
      <c r="MWA50" s="195"/>
      <c r="MWB50" s="195"/>
      <c r="MWC50" s="195"/>
      <c r="MWD50" s="195"/>
      <c r="MWE50" s="195"/>
      <c r="MWF50" s="195"/>
      <c r="MWG50" s="195"/>
      <c r="MWH50" s="195"/>
      <c r="MWI50" s="195"/>
      <c r="MWJ50" s="195"/>
      <c r="MWK50" s="195"/>
      <c r="MWL50" s="195"/>
      <c r="MWM50" s="195"/>
      <c r="MWN50" s="195"/>
      <c r="MWO50" s="195"/>
      <c r="MWP50" s="195"/>
      <c r="MWQ50" s="195"/>
      <c r="MWR50" s="195"/>
      <c r="MWS50" s="195"/>
      <c r="MWT50" s="195"/>
      <c r="MWU50" s="195"/>
      <c r="MWV50" s="195"/>
      <c r="MWW50" s="195"/>
      <c r="MWX50" s="195"/>
      <c r="MWY50" s="195"/>
      <c r="MWZ50" s="195"/>
      <c r="MXA50" s="195"/>
      <c r="MXB50" s="195"/>
      <c r="MXC50" s="195"/>
      <c r="MXD50" s="195"/>
      <c r="MXE50" s="195"/>
      <c r="MXF50" s="195"/>
      <c r="MXG50" s="195"/>
      <c r="MXH50" s="195"/>
      <c r="MXI50" s="195"/>
      <c r="MXJ50" s="195"/>
      <c r="MXK50" s="195"/>
      <c r="MXL50" s="195"/>
      <c r="MXM50" s="195"/>
      <c r="MXN50" s="195"/>
      <c r="MXO50" s="195"/>
      <c r="MXP50" s="195"/>
      <c r="MXQ50" s="195"/>
      <c r="MXR50" s="195"/>
      <c r="MXS50" s="195"/>
      <c r="MXT50" s="195"/>
      <c r="MXU50" s="195"/>
      <c r="MXV50" s="195"/>
      <c r="MXW50" s="195"/>
      <c r="MXX50" s="195"/>
      <c r="MXY50" s="195"/>
      <c r="MXZ50" s="195"/>
      <c r="MYA50" s="195"/>
      <c r="MYB50" s="195"/>
      <c r="MYC50" s="195"/>
      <c r="MYD50" s="195"/>
      <c r="MYE50" s="195"/>
      <c r="MYF50" s="195"/>
      <c r="MYG50" s="195"/>
      <c r="MYH50" s="195"/>
      <c r="MYI50" s="195"/>
      <c r="MYJ50" s="195"/>
      <c r="MYK50" s="195"/>
      <c r="MYL50" s="195"/>
      <c r="MYM50" s="195"/>
      <c r="MYN50" s="195"/>
      <c r="MYO50" s="195"/>
      <c r="MYP50" s="195"/>
      <c r="MYQ50" s="195"/>
      <c r="MYR50" s="195"/>
      <c r="MYS50" s="195"/>
      <c r="MYT50" s="195"/>
      <c r="MYU50" s="195"/>
      <c r="MYV50" s="195"/>
      <c r="MYW50" s="195"/>
      <c r="MYX50" s="195"/>
      <c r="MYY50" s="195"/>
      <c r="MYZ50" s="195"/>
      <c r="MZA50" s="195"/>
      <c r="MZB50" s="195"/>
      <c r="MZC50" s="195"/>
      <c r="MZD50" s="195"/>
      <c r="MZE50" s="195"/>
      <c r="MZF50" s="195"/>
      <c r="MZG50" s="195"/>
      <c r="MZH50" s="195"/>
      <c r="MZI50" s="195"/>
      <c r="MZJ50" s="195"/>
      <c r="MZK50" s="195"/>
      <c r="MZL50" s="195"/>
      <c r="MZM50" s="195"/>
      <c r="MZN50" s="195"/>
      <c r="MZO50" s="195"/>
      <c r="MZP50" s="195"/>
      <c r="MZQ50" s="195"/>
      <c r="MZR50" s="195"/>
      <c r="MZS50" s="195"/>
      <c r="MZT50" s="195"/>
      <c r="MZU50" s="195"/>
      <c r="MZV50" s="195"/>
      <c r="MZW50" s="195"/>
      <c r="MZX50" s="195"/>
      <c r="MZY50" s="195"/>
      <c r="MZZ50" s="195"/>
      <c r="NAA50" s="195"/>
      <c r="NAB50" s="195"/>
      <c r="NAC50" s="195"/>
      <c r="NAD50" s="195"/>
      <c r="NAE50" s="195"/>
      <c r="NAF50" s="195"/>
      <c r="NAG50" s="195"/>
      <c r="NAH50" s="195"/>
      <c r="NAI50" s="195"/>
      <c r="NAJ50" s="195"/>
      <c r="NAK50" s="195"/>
      <c r="NAL50" s="195"/>
      <c r="NAM50" s="195"/>
      <c r="NAN50" s="195"/>
      <c r="NAO50" s="195"/>
      <c r="NAP50" s="195"/>
      <c r="NAQ50" s="195"/>
      <c r="NAR50" s="195"/>
      <c r="NAS50" s="195"/>
      <c r="NAT50" s="195"/>
      <c r="NAU50" s="195"/>
      <c r="NAV50" s="195"/>
      <c r="NAW50" s="195"/>
      <c r="NAX50" s="195"/>
      <c r="NAY50" s="195"/>
      <c r="NAZ50" s="195"/>
      <c r="NBA50" s="195"/>
      <c r="NBB50" s="195"/>
      <c r="NBC50" s="195"/>
      <c r="NBD50" s="195"/>
      <c r="NBE50" s="195"/>
      <c r="NBF50" s="195"/>
      <c r="NBG50" s="195"/>
      <c r="NBH50" s="195"/>
      <c r="NBI50" s="195"/>
      <c r="NBJ50" s="195"/>
      <c r="NBK50" s="195"/>
      <c r="NBL50" s="195"/>
      <c r="NBM50" s="195"/>
      <c r="NBN50" s="195"/>
      <c r="NBO50" s="195"/>
      <c r="NBP50" s="195"/>
      <c r="NBQ50" s="195"/>
      <c r="NBR50" s="195"/>
      <c r="NBS50" s="195"/>
      <c r="NBT50" s="195"/>
      <c r="NBU50" s="195"/>
      <c r="NBV50" s="195"/>
      <c r="NBW50" s="195"/>
      <c r="NBX50" s="195"/>
      <c r="NBY50" s="195"/>
      <c r="NBZ50" s="195"/>
      <c r="NCA50" s="195"/>
      <c r="NCB50" s="195"/>
      <c r="NCC50" s="195"/>
      <c r="NCD50" s="195"/>
      <c r="NCE50" s="195"/>
      <c r="NCF50" s="195"/>
      <c r="NCG50" s="195"/>
      <c r="NCH50" s="195"/>
      <c r="NCI50" s="195"/>
      <c r="NCJ50" s="195"/>
      <c r="NCK50" s="195"/>
      <c r="NCL50" s="195"/>
      <c r="NCM50" s="195"/>
      <c r="NCN50" s="195"/>
      <c r="NCO50" s="195"/>
      <c r="NCP50" s="195"/>
      <c r="NCQ50" s="195"/>
      <c r="NCR50" s="195"/>
      <c r="NCS50" s="195"/>
      <c r="NCT50" s="195"/>
      <c r="NCU50" s="195"/>
      <c r="NCV50" s="195"/>
      <c r="NCW50" s="195"/>
      <c r="NCX50" s="195"/>
      <c r="NCY50" s="195"/>
      <c r="NCZ50" s="195"/>
      <c r="NDA50" s="195"/>
      <c r="NDB50" s="195"/>
      <c r="NDC50" s="195"/>
      <c r="NDD50" s="195"/>
      <c r="NDE50" s="195"/>
      <c r="NDF50" s="195"/>
      <c r="NDG50" s="195"/>
      <c r="NDH50" s="195"/>
      <c r="NDI50" s="195"/>
      <c r="NDJ50" s="195"/>
      <c r="NDK50" s="195"/>
      <c r="NDL50" s="195"/>
      <c r="NDM50" s="195"/>
      <c r="NDN50" s="195"/>
      <c r="NDO50" s="195"/>
      <c r="NDP50" s="195"/>
      <c r="NDQ50" s="195"/>
      <c r="NDR50" s="195"/>
      <c r="NDS50" s="195"/>
      <c r="NDT50" s="195"/>
      <c r="NDU50" s="195"/>
      <c r="NDV50" s="195"/>
      <c r="NDW50" s="195"/>
      <c r="NDX50" s="195"/>
      <c r="NDY50" s="195"/>
      <c r="NDZ50" s="195"/>
      <c r="NEA50" s="195"/>
      <c r="NEB50" s="195"/>
      <c r="NEC50" s="195"/>
      <c r="NED50" s="195"/>
      <c r="NEE50" s="195"/>
      <c r="NEF50" s="195"/>
      <c r="NEG50" s="195"/>
      <c r="NEH50" s="195"/>
      <c r="NEI50" s="195"/>
      <c r="NEJ50" s="195"/>
      <c r="NEK50" s="195"/>
      <c r="NEL50" s="195"/>
      <c r="NEM50" s="195"/>
      <c r="NEN50" s="195"/>
      <c r="NEO50" s="195"/>
      <c r="NEP50" s="195"/>
      <c r="NEQ50" s="195"/>
      <c r="NER50" s="195"/>
      <c r="NES50" s="195"/>
      <c r="NET50" s="195"/>
      <c r="NEU50" s="195"/>
      <c r="NEV50" s="195"/>
      <c r="NEW50" s="195"/>
      <c r="NEX50" s="195"/>
      <c r="NEY50" s="195"/>
      <c r="NEZ50" s="195"/>
      <c r="NFA50" s="195"/>
      <c r="NFB50" s="195"/>
      <c r="NFC50" s="195"/>
      <c r="NFD50" s="195"/>
      <c r="NFE50" s="195"/>
      <c r="NFF50" s="195"/>
      <c r="NFG50" s="195"/>
      <c r="NFH50" s="195"/>
      <c r="NFI50" s="195"/>
      <c r="NFJ50" s="195"/>
      <c r="NFK50" s="195"/>
      <c r="NFL50" s="195"/>
      <c r="NFM50" s="195"/>
      <c r="NFN50" s="195"/>
      <c r="NFO50" s="195"/>
      <c r="NFP50" s="195"/>
      <c r="NFQ50" s="195"/>
      <c r="NFR50" s="195"/>
      <c r="NFS50" s="195"/>
      <c r="NFT50" s="195"/>
      <c r="NFU50" s="195"/>
      <c r="NFV50" s="195"/>
      <c r="NFW50" s="195"/>
      <c r="NFX50" s="195"/>
      <c r="NFY50" s="195"/>
      <c r="NFZ50" s="195"/>
      <c r="NGA50" s="195"/>
      <c r="NGB50" s="195"/>
      <c r="NGC50" s="195"/>
      <c r="NGD50" s="195"/>
      <c r="NGE50" s="195"/>
      <c r="NGF50" s="195"/>
      <c r="NGG50" s="195"/>
      <c r="NGH50" s="195"/>
      <c r="NGI50" s="195"/>
      <c r="NGJ50" s="195"/>
      <c r="NGK50" s="195"/>
      <c r="NGL50" s="195"/>
      <c r="NGM50" s="195"/>
      <c r="NGN50" s="195"/>
      <c r="NGO50" s="195"/>
      <c r="NGP50" s="195"/>
      <c r="NGQ50" s="195"/>
      <c r="NGR50" s="195"/>
      <c r="NGS50" s="195"/>
      <c r="NGT50" s="195"/>
      <c r="NGU50" s="195"/>
      <c r="NGV50" s="195"/>
      <c r="NGW50" s="195"/>
      <c r="NGX50" s="195"/>
      <c r="NGY50" s="195"/>
      <c r="NGZ50" s="195"/>
      <c r="NHA50" s="195"/>
      <c r="NHB50" s="195"/>
      <c r="NHC50" s="195"/>
      <c r="NHD50" s="195"/>
      <c r="NHE50" s="195"/>
      <c r="NHF50" s="195"/>
      <c r="NHG50" s="195"/>
      <c r="NHH50" s="195"/>
      <c r="NHI50" s="195"/>
      <c r="NHJ50" s="195"/>
      <c r="NHK50" s="195"/>
      <c r="NHL50" s="195"/>
      <c r="NHM50" s="195"/>
      <c r="NHN50" s="195"/>
      <c r="NHO50" s="195"/>
      <c r="NHP50" s="195"/>
      <c r="NHQ50" s="195"/>
      <c r="NHR50" s="195"/>
      <c r="NHS50" s="195"/>
      <c r="NHT50" s="195"/>
      <c r="NHU50" s="195"/>
      <c r="NHV50" s="195"/>
      <c r="NHW50" s="195"/>
      <c r="NHX50" s="195"/>
      <c r="NHY50" s="195"/>
      <c r="NHZ50" s="195"/>
      <c r="NIA50" s="195"/>
      <c r="NIB50" s="195"/>
      <c r="NIC50" s="195"/>
      <c r="NID50" s="195"/>
      <c r="NIE50" s="195"/>
      <c r="NIF50" s="195"/>
      <c r="NIG50" s="195"/>
      <c r="NIH50" s="195"/>
      <c r="NII50" s="195"/>
      <c r="NIJ50" s="195"/>
      <c r="NIK50" s="195"/>
      <c r="NIL50" s="195"/>
      <c r="NIM50" s="195"/>
      <c r="NIN50" s="195"/>
      <c r="NIO50" s="195"/>
      <c r="NIP50" s="195"/>
      <c r="NIQ50" s="195"/>
      <c r="NIR50" s="195"/>
      <c r="NIS50" s="195"/>
      <c r="NIT50" s="195"/>
      <c r="NIU50" s="195"/>
      <c r="NIV50" s="195"/>
      <c r="NIW50" s="195"/>
      <c r="NIX50" s="195"/>
      <c r="NIY50" s="195"/>
      <c r="NIZ50" s="195"/>
      <c r="NJA50" s="195"/>
      <c r="NJB50" s="195"/>
      <c r="NJC50" s="195"/>
      <c r="NJD50" s="195"/>
      <c r="NJE50" s="195"/>
      <c r="NJF50" s="195"/>
      <c r="NJG50" s="195"/>
      <c r="NJH50" s="195"/>
      <c r="NJI50" s="195"/>
      <c r="NJJ50" s="195"/>
      <c r="NJK50" s="195"/>
      <c r="NJL50" s="195"/>
      <c r="NJM50" s="195"/>
      <c r="NJN50" s="195"/>
      <c r="NJO50" s="195"/>
      <c r="NJP50" s="195"/>
      <c r="NJQ50" s="195"/>
      <c r="NJR50" s="195"/>
      <c r="NJS50" s="195"/>
      <c r="NJT50" s="195"/>
      <c r="NJU50" s="195"/>
      <c r="NJV50" s="195"/>
      <c r="NJW50" s="195"/>
      <c r="NJX50" s="195"/>
      <c r="NJY50" s="195"/>
      <c r="NJZ50" s="195"/>
      <c r="NKA50" s="195"/>
      <c r="NKB50" s="195"/>
      <c r="NKC50" s="195"/>
      <c r="NKD50" s="195"/>
      <c r="NKE50" s="195"/>
      <c r="NKF50" s="195"/>
      <c r="NKG50" s="195"/>
      <c r="NKH50" s="195"/>
      <c r="NKI50" s="195"/>
      <c r="NKJ50" s="195"/>
      <c r="NKK50" s="195"/>
      <c r="NKL50" s="195"/>
      <c r="NKM50" s="195"/>
      <c r="NKN50" s="195"/>
      <c r="NKO50" s="195"/>
      <c r="NKP50" s="195"/>
      <c r="NKQ50" s="195"/>
      <c r="NKR50" s="195"/>
      <c r="NKS50" s="195"/>
      <c r="NKT50" s="195"/>
      <c r="NKU50" s="195"/>
      <c r="NKV50" s="195"/>
      <c r="NKW50" s="195"/>
      <c r="NKX50" s="195"/>
      <c r="NKY50" s="195"/>
      <c r="NKZ50" s="195"/>
      <c r="NLA50" s="195"/>
      <c r="NLB50" s="195"/>
      <c r="NLC50" s="195"/>
      <c r="NLD50" s="195"/>
      <c r="NLE50" s="195"/>
      <c r="NLF50" s="195"/>
      <c r="NLG50" s="195"/>
      <c r="NLH50" s="195"/>
      <c r="NLI50" s="195"/>
      <c r="NLJ50" s="195"/>
      <c r="NLK50" s="195"/>
      <c r="NLL50" s="195"/>
      <c r="NLM50" s="195"/>
      <c r="NLN50" s="195"/>
      <c r="NLO50" s="195"/>
      <c r="NLP50" s="195"/>
      <c r="NLQ50" s="195"/>
      <c r="NLR50" s="195"/>
      <c r="NLS50" s="195"/>
      <c r="NLT50" s="195"/>
      <c r="NLU50" s="195"/>
      <c r="NLV50" s="195"/>
      <c r="NLW50" s="195"/>
      <c r="NLX50" s="195"/>
      <c r="NLY50" s="195"/>
      <c r="NLZ50" s="195"/>
      <c r="NMA50" s="195"/>
      <c r="NMB50" s="195"/>
      <c r="NMC50" s="195"/>
      <c r="NMD50" s="195"/>
      <c r="NME50" s="195"/>
      <c r="NMF50" s="195"/>
      <c r="NMG50" s="195"/>
      <c r="NMH50" s="195"/>
      <c r="NMI50" s="195"/>
      <c r="NMJ50" s="195"/>
      <c r="NMK50" s="195"/>
      <c r="NML50" s="195"/>
      <c r="NMM50" s="195"/>
      <c r="NMN50" s="195"/>
      <c r="NMO50" s="195"/>
      <c r="NMP50" s="195"/>
      <c r="NMQ50" s="195"/>
      <c r="NMR50" s="195"/>
      <c r="NMS50" s="195"/>
      <c r="NMT50" s="195"/>
      <c r="NMU50" s="195"/>
      <c r="NMV50" s="195"/>
      <c r="NMW50" s="195"/>
      <c r="NMX50" s="195"/>
      <c r="NMY50" s="195"/>
      <c r="NMZ50" s="195"/>
      <c r="NNA50" s="195"/>
      <c r="NNB50" s="195"/>
      <c r="NNC50" s="195"/>
      <c r="NND50" s="195"/>
      <c r="NNE50" s="195"/>
      <c r="NNF50" s="195"/>
      <c r="NNG50" s="195"/>
      <c r="NNH50" s="195"/>
      <c r="NNI50" s="195"/>
      <c r="NNJ50" s="195"/>
      <c r="NNK50" s="195"/>
      <c r="NNL50" s="195"/>
      <c r="NNM50" s="195"/>
      <c r="NNN50" s="195"/>
      <c r="NNO50" s="195"/>
      <c r="NNP50" s="195"/>
      <c r="NNQ50" s="195"/>
      <c r="NNR50" s="195"/>
      <c r="NNS50" s="195"/>
      <c r="NNT50" s="195"/>
      <c r="NNU50" s="195"/>
      <c r="NNV50" s="195"/>
      <c r="NNW50" s="195"/>
      <c r="NNX50" s="195"/>
      <c r="NNY50" s="195"/>
      <c r="NNZ50" s="195"/>
      <c r="NOA50" s="195"/>
      <c r="NOB50" s="195"/>
      <c r="NOC50" s="195"/>
      <c r="NOD50" s="195"/>
      <c r="NOE50" s="195"/>
      <c r="NOF50" s="195"/>
      <c r="NOG50" s="195"/>
      <c r="NOH50" s="195"/>
      <c r="NOI50" s="195"/>
      <c r="NOJ50" s="195"/>
      <c r="NOK50" s="195"/>
      <c r="NOL50" s="195"/>
      <c r="NOM50" s="195"/>
      <c r="NON50" s="195"/>
      <c r="NOO50" s="195"/>
      <c r="NOP50" s="195"/>
      <c r="NOQ50" s="195"/>
      <c r="NOR50" s="195"/>
      <c r="NOS50" s="195"/>
      <c r="NOT50" s="195"/>
      <c r="NOU50" s="195"/>
      <c r="NOV50" s="195"/>
      <c r="NOW50" s="195"/>
      <c r="NOX50" s="195"/>
      <c r="NOY50" s="195"/>
      <c r="NOZ50" s="195"/>
      <c r="NPA50" s="195"/>
      <c r="NPB50" s="195"/>
      <c r="NPC50" s="195"/>
      <c r="NPD50" s="195"/>
      <c r="NPE50" s="195"/>
      <c r="NPF50" s="195"/>
      <c r="NPG50" s="195"/>
      <c r="NPH50" s="195"/>
      <c r="NPI50" s="195"/>
      <c r="NPJ50" s="195"/>
      <c r="NPK50" s="195"/>
      <c r="NPL50" s="195"/>
      <c r="NPM50" s="195"/>
      <c r="NPN50" s="195"/>
      <c r="NPO50" s="195"/>
      <c r="NPP50" s="195"/>
      <c r="NPQ50" s="195"/>
      <c r="NPR50" s="195"/>
      <c r="NPS50" s="195"/>
      <c r="NPT50" s="195"/>
      <c r="NPU50" s="195"/>
      <c r="NPV50" s="195"/>
      <c r="NPW50" s="195"/>
      <c r="NPX50" s="195"/>
      <c r="NPY50" s="195"/>
      <c r="NPZ50" s="195"/>
      <c r="NQA50" s="195"/>
      <c r="NQB50" s="195"/>
      <c r="NQC50" s="195"/>
      <c r="NQD50" s="195"/>
      <c r="NQE50" s="195"/>
      <c r="NQF50" s="195"/>
      <c r="NQG50" s="195"/>
      <c r="NQH50" s="195"/>
      <c r="NQI50" s="195"/>
      <c r="NQJ50" s="195"/>
      <c r="NQK50" s="195"/>
      <c r="NQL50" s="195"/>
      <c r="NQM50" s="195"/>
      <c r="NQN50" s="195"/>
      <c r="NQO50" s="195"/>
      <c r="NQP50" s="195"/>
      <c r="NQQ50" s="195"/>
      <c r="NQR50" s="195"/>
      <c r="NQS50" s="195"/>
      <c r="NQT50" s="195"/>
      <c r="NQU50" s="195"/>
      <c r="NQV50" s="195"/>
      <c r="NQW50" s="195"/>
      <c r="NQX50" s="195"/>
      <c r="NQY50" s="195"/>
      <c r="NQZ50" s="195"/>
      <c r="NRA50" s="195"/>
      <c r="NRB50" s="195"/>
      <c r="NRC50" s="195"/>
      <c r="NRD50" s="195"/>
      <c r="NRE50" s="195"/>
      <c r="NRF50" s="195"/>
      <c r="NRG50" s="195"/>
      <c r="NRH50" s="195"/>
      <c r="NRI50" s="195"/>
      <c r="NRJ50" s="195"/>
      <c r="NRK50" s="195"/>
      <c r="NRL50" s="195"/>
      <c r="NRM50" s="195"/>
      <c r="NRN50" s="195"/>
      <c r="NRO50" s="195"/>
      <c r="NRP50" s="195"/>
      <c r="NRQ50" s="195"/>
      <c r="NRR50" s="195"/>
      <c r="NRS50" s="195"/>
      <c r="NRT50" s="195"/>
      <c r="NRU50" s="195"/>
      <c r="NRV50" s="195"/>
      <c r="NRW50" s="195"/>
      <c r="NRX50" s="195"/>
      <c r="NRY50" s="195"/>
      <c r="NRZ50" s="195"/>
      <c r="NSA50" s="195"/>
      <c r="NSB50" s="195"/>
      <c r="NSC50" s="195"/>
      <c r="NSD50" s="195"/>
      <c r="NSE50" s="195"/>
      <c r="NSF50" s="195"/>
      <c r="NSG50" s="195"/>
      <c r="NSH50" s="195"/>
      <c r="NSI50" s="195"/>
      <c r="NSJ50" s="195"/>
      <c r="NSK50" s="195"/>
      <c r="NSL50" s="195"/>
      <c r="NSM50" s="195"/>
      <c r="NSN50" s="195"/>
      <c r="NSO50" s="195"/>
      <c r="NSP50" s="195"/>
      <c r="NSQ50" s="195"/>
      <c r="NSR50" s="195"/>
      <c r="NSS50" s="195"/>
      <c r="NST50" s="195"/>
      <c r="NSU50" s="195"/>
      <c r="NSV50" s="195"/>
      <c r="NSW50" s="195"/>
      <c r="NSX50" s="195"/>
      <c r="NSY50" s="195"/>
      <c r="NSZ50" s="195"/>
      <c r="NTA50" s="195"/>
      <c r="NTB50" s="195"/>
      <c r="NTC50" s="195"/>
      <c r="NTD50" s="195"/>
      <c r="NTE50" s="195"/>
      <c r="NTF50" s="195"/>
      <c r="NTG50" s="195"/>
      <c r="NTH50" s="195"/>
      <c r="NTI50" s="195"/>
      <c r="NTJ50" s="195"/>
      <c r="NTK50" s="195"/>
      <c r="NTL50" s="195"/>
      <c r="NTM50" s="195"/>
      <c r="NTN50" s="195"/>
      <c r="NTO50" s="195"/>
      <c r="NTP50" s="195"/>
      <c r="NTQ50" s="195"/>
      <c r="NTR50" s="195"/>
      <c r="NTS50" s="195"/>
      <c r="NTT50" s="195"/>
      <c r="NTU50" s="195"/>
      <c r="NTV50" s="195"/>
      <c r="NTW50" s="195"/>
      <c r="NTX50" s="195"/>
      <c r="NTY50" s="195"/>
      <c r="NTZ50" s="195"/>
      <c r="NUA50" s="195"/>
      <c r="NUB50" s="195"/>
      <c r="NUC50" s="195"/>
      <c r="NUD50" s="195"/>
      <c r="NUE50" s="195"/>
      <c r="NUF50" s="195"/>
      <c r="NUG50" s="195"/>
      <c r="NUH50" s="195"/>
      <c r="NUI50" s="195"/>
      <c r="NUJ50" s="195"/>
      <c r="NUK50" s="195"/>
      <c r="NUL50" s="195"/>
      <c r="NUM50" s="195"/>
      <c r="NUN50" s="195"/>
      <c r="NUO50" s="195"/>
      <c r="NUP50" s="195"/>
      <c r="NUQ50" s="195"/>
      <c r="NUR50" s="195"/>
      <c r="NUS50" s="195"/>
      <c r="NUT50" s="195"/>
      <c r="NUU50" s="195"/>
      <c r="NUV50" s="195"/>
      <c r="NUW50" s="195"/>
      <c r="NUX50" s="195"/>
      <c r="NUY50" s="195"/>
      <c r="NUZ50" s="195"/>
      <c r="NVA50" s="195"/>
      <c r="NVB50" s="195"/>
      <c r="NVC50" s="195"/>
      <c r="NVD50" s="195"/>
      <c r="NVE50" s="195"/>
      <c r="NVF50" s="195"/>
      <c r="NVG50" s="195"/>
      <c r="NVH50" s="195"/>
      <c r="NVI50" s="195"/>
      <c r="NVJ50" s="195"/>
      <c r="NVK50" s="195"/>
      <c r="NVL50" s="195"/>
      <c r="NVM50" s="195"/>
      <c r="NVN50" s="195"/>
      <c r="NVO50" s="195"/>
      <c r="NVP50" s="195"/>
      <c r="NVQ50" s="195"/>
      <c r="NVR50" s="195"/>
      <c r="NVS50" s="195"/>
      <c r="NVT50" s="195"/>
      <c r="NVU50" s="195"/>
      <c r="NVV50" s="195"/>
      <c r="NVW50" s="195"/>
      <c r="NVX50" s="195"/>
      <c r="NVY50" s="195"/>
      <c r="NVZ50" s="195"/>
      <c r="NWA50" s="195"/>
      <c r="NWB50" s="195"/>
      <c r="NWC50" s="195"/>
      <c r="NWD50" s="195"/>
      <c r="NWE50" s="195"/>
      <c r="NWF50" s="195"/>
      <c r="NWG50" s="195"/>
      <c r="NWH50" s="195"/>
      <c r="NWI50" s="195"/>
      <c r="NWJ50" s="195"/>
      <c r="NWK50" s="195"/>
      <c r="NWL50" s="195"/>
      <c r="NWM50" s="195"/>
      <c r="NWN50" s="195"/>
      <c r="NWO50" s="195"/>
      <c r="NWP50" s="195"/>
      <c r="NWQ50" s="195"/>
      <c r="NWR50" s="195"/>
      <c r="NWS50" s="195"/>
      <c r="NWT50" s="195"/>
      <c r="NWU50" s="195"/>
      <c r="NWV50" s="195"/>
      <c r="NWW50" s="195"/>
      <c r="NWX50" s="195"/>
      <c r="NWY50" s="195"/>
      <c r="NWZ50" s="195"/>
      <c r="NXA50" s="195"/>
      <c r="NXB50" s="195"/>
      <c r="NXC50" s="195"/>
      <c r="NXD50" s="195"/>
      <c r="NXE50" s="195"/>
      <c r="NXF50" s="195"/>
      <c r="NXG50" s="195"/>
      <c r="NXH50" s="195"/>
      <c r="NXI50" s="195"/>
      <c r="NXJ50" s="195"/>
      <c r="NXK50" s="195"/>
      <c r="NXL50" s="195"/>
      <c r="NXM50" s="195"/>
      <c r="NXN50" s="195"/>
      <c r="NXO50" s="195"/>
      <c r="NXP50" s="195"/>
      <c r="NXQ50" s="195"/>
      <c r="NXR50" s="195"/>
      <c r="NXS50" s="195"/>
      <c r="NXT50" s="195"/>
      <c r="NXU50" s="195"/>
      <c r="NXV50" s="195"/>
      <c r="NXW50" s="195"/>
      <c r="NXX50" s="195"/>
      <c r="NXY50" s="195"/>
      <c r="NXZ50" s="195"/>
      <c r="NYA50" s="195"/>
      <c r="NYB50" s="195"/>
      <c r="NYC50" s="195"/>
      <c r="NYD50" s="195"/>
      <c r="NYE50" s="195"/>
      <c r="NYF50" s="195"/>
      <c r="NYG50" s="195"/>
      <c r="NYH50" s="195"/>
      <c r="NYI50" s="195"/>
      <c r="NYJ50" s="195"/>
      <c r="NYK50" s="195"/>
      <c r="NYL50" s="195"/>
      <c r="NYM50" s="195"/>
      <c r="NYN50" s="195"/>
      <c r="NYO50" s="195"/>
      <c r="NYP50" s="195"/>
      <c r="NYQ50" s="195"/>
      <c r="NYR50" s="195"/>
      <c r="NYS50" s="195"/>
      <c r="NYT50" s="195"/>
      <c r="NYU50" s="195"/>
      <c r="NYV50" s="195"/>
      <c r="NYW50" s="195"/>
      <c r="NYX50" s="195"/>
      <c r="NYY50" s="195"/>
      <c r="NYZ50" s="195"/>
      <c r="NZA50" s="195"/>
      <c r="NZB50" s="195"/>
      <c r="NZC50" s="195"/>
      <c r="NZD50" s="195"/>
      <c r="NZE50" s="195"/>
      <c r="NZF50" s="195"/>
      <c r="NZG50" s="195"/>
      <c r="NZH50" s="195"/>
      <c r="NZI50" s="195"/>
      <c r="NZJ50" s="195"/>
      <c r="NZK50" s="195"/>
      <c r="NZL50" s="195"/>
      <c r="NZM50" s="195"/>
      <c r="NZN50" s="195"/>
      <c r="NZO50" s="195"/>
      <c r="NZP50" s="195"/>
      <c r="NZQ50" s="195"/>
      <c r="NZR50" s="195"/>
      <c r="NZS50" s="195"/>
      <c r="NZT50" s="195"/>
      <c r="NZU50" s="195"/>
      <c r="NZV50" s="195"/>
      <c r="NZW50" s="195"/>
      <c r="NZX50" s="195"/>
      <c r="NZY50" s="195"/>
      <c r="NZZ50" s="195"/>
      <c r="OAA50" s="195"/>
      <c r="OAB50" s="195"/>
      <c r="OAC50" s="195"/>
      <c r="OAD50" s="195"/>
      <c r="OAE50" s="195"/>
      <c r="OAF50" s="195"/>
      <c r="OAG50" s="195"/>
      <c r="OAH50" s="195"/>
      <c r="OAI50" s="195"/>
      <c r="OAJ50" s="195"/>
      <c r="OAK50" s="195"/>
      <c r="OAL50" s="195"/>
      <c r="OAM50" s="195"/>
      <c r="OAN50" s="195"/>
      <c r="OAO50" s="195"/>
      <c r="OAP50" s="195"/>
      <c r="OAQ50" s="195"/>
      <c r="OAR50" s="195"/>
      <c r="OAS50" s="195"/>
      <c r="OAT50" s="195"/>
      <c r="OAU50" s="195"/>
      <c r="OAV50" s="195"/>
      <c r="OAW50" s="195"/>
      <c r="OAX50" s="195"/>
      <c r="OAY50" s="195"/>
      <c r="OAZ50" s="195"/>
      <c r="OBA50" s="195"/>
      <c r="OBB50" s="195"/>
      <c r="OBC50" s="195"/>
      <c r="OBD50" s="195"/>
      <c r="OBE50" s="195"/>
      <c r="OBF50" s="195"/>
      <c r="OBG50" s="195"/>
      <c r="OBH50" s="195"/>
      <c r="OBI50" s="195"/>
      <c r="OBJ50" s="195"/>
      <c r="OBK50" s="195"/>
      <c r="OBL50" s="195"/>
      <c r="OBM50" s="195"/>
      <c r="OBN50" s="195"/>
      <c r="OBO50" s="195"/>
      <c r="OBP50" s="195"/>
      <c r="OBQ50" s="195"/>
      <c r="OBR50" s="195"/>
      <c r="OBS50" s="195"/>
      <c r="OBT50" s="195"/>
      <c r="OBU50" s="195"/>
      <c r="OBV50" s="195"/>
      <c r="OBW50" s="195"/>
      <c r="OBX50" s="195"/>
      <c r="OBY50" s="195"/>
      <c r="OBZ50" s="195"/>
      <c r="OCA50" s="195"/>
      <c r="OCB50" s="195"/>
      <c r="OCC50" s="195"/>
      <c r="OCD50" s="195"/>
      <c r="OCE50" s="195"/>
      <c r="OCF50" s="195"/>
      <c r="OCG50" s="195"/>
      <c r="OCH50" s="195"/>
      <c r="OCI50" s="195"/>
      <c r="OCJ50" s="195"/>
      <c r="OCK50" s="195"/>
      <c r="OCL50" s="195"/>
      <c r="OCM50" s="195"/>
      <c r="OCN50" s="195"/>
      <c r="OCO50" s="195"/>
      <c r="OCP50" s="195"/>
      <c r="OCQ50" s="195"/>
      <c r="OCR50" s="195"/>
      <c r="OCS50" s="195"/>
      <c r="OCT50" s="195"/>
      <c r="OCU50" s="195"/>
      <c r="OCV50" s="195"/>
      <c r="OCW50" s="195"/>
      <c r="OCX50" s="195"/>
      <c r="OCY50" s="195"/>
      <c r="OCZ50" s="195"/>
      <c r="ODA50" s="195"/>
      <c r="ODB50" s="195"/>
      <c r="ODC50" s="195"/>
      <c r="ODD50" s="195"/>
      <c r="ODE50" s="195"/>
      <c r="ODF50" s="195"/>
      <c r="ODG50" s="195"/>
      <c r="ODH50" s="195"/>
      <c r="ODI50" s="195"/>
      <c r="ODJ50" s="195"/>
      <c r="ODK50" s="195"/>
      <c r="ODL50" s="195"/>
      <c r="ODM50" s="195"/>
      <c r="ODN50" s="195"/>
      <c r="ODO50" s="195"/>
      <c r="ODP50" s="195"/>
      <c r="ODQ50" s="195"/>
      <c r="ODR50" s="195"/>
      <c r="ODS50" s="195"/>
      <c r="ODT50" s="195"/>
      <c r="ODU50" s="195"/>
      <c r="ODV50" s="195"/>
      <c r="ODW50" s="195"/>
      <c r="ODX50" s="195"/>
      <c r="ODY50" s="195"/>
      <c r="ODZ50" s="195"/>
      <c r="OEA50" s="195"/>
      <c r="OEB50" s="195"/>
      <c r="OEC50" s="195"/>
      <c r="OED50" s="195"/>
      <c r="OEE50" s="195"/>
      <c r="OEF50" s="195"/>
      <c r="OEG50" s="195"/>
      <c r="OEH50" s="195"/>
      <c r="OEI50" s="195"/>
      <c r="OEJ50" s="195"/>
      <c r="OEK50" s="195"/>
      <c r="OEL50" s="195"/>
      <c r="OEM50" s="195"/>
      <c r="OEN50" s="195"/>
      <c r="OEO50" s="195"/>
      <c r="OEP50" s="195"/>
      <c r="OEQ50" s="195"/>
      <c r="OER50" s="195"/>
      <c r="OES50" s="195"/>
      <c r="OET50" s="195"/>
      <c r="OEU50" s="195"/>
      <c r="OEV50" s="195"/>
      <c r="OEW50" s="195"/>
      <c r="OEX50" s="195"/>
      <c r="OEY50" s="195"/>
      <c r="OEZ50" s="195"/>
      <c r="OFA50" s="195"/>
      <c r="OFB50" s="195"/>
      <c r="OFC50" s="195"/>
      <c r="OFD50" s="195"/>
      <c r="OFE50" s="195"/>
      <c r="OFF50" s="195"/>
      <c r="OFG50" s="195"/>
      <c r="OFH50" s="195"/>
      <c r="OFI50" s="195"/>
      <c r="OFJ50" s="195"/>
      <c r="OFK50" s="195"/>
      <c r="OFL50" s="195"/>
      <c r="OFM50" s="195"/>
      <c r="OFN50" s="195"/>
      <c r="OFO50" s="195"/>
      <c r="OFP50" s="195"/>
      <c r="OFQ50" s="195"/>
      <c r="OFR50" s="195"/>
      <c r="OFS50" s="195"/>
      <c r="OFT50" s="195"/>
      <c r="OFU50" s="195"/>
      <c r="OFV50" s="195"/>
      <c r="OFW50" s="195"/>
      <c r="OFX50" s="195"/>
      <c r="OFY50" s="195"/>
      <c r="OFZ50" s="195"/>
      <c r="OGA50" s="195"/>
      <c r="OGB50" s="195"/>
      <c r="OGC50" s="195"/>
      <c r="OGD50" s="195"/>
      <c r="OGE50" s="195"/>
      <c r="OGF50" s="195"/>
      <c r="OGG50" s="195"/>
      <c r="OGH50" s="195"/>
      <c r="OGI50" s="195"/>
      <c r="OGJ50" s="195"/>
      <c r="OGK50" s="195"/>
      <c r="OGL50" s="195"/>
      <c r="OGM50" s="195"/>
      <c r="OGN50" s="195"/>
      <c r="OGO50" s="195"/>
      <c r="OGP50" s="195"/>
      <c r="OGQ50" s="195"/>
      <c r="OGR50" s="195"/>
      <c r="OGS50" s="195"/>
      <c r="OGT50" s="195"/>
      <c r="OGU50" s="195"/>
      <c r="OGV50" s="195"/>
      <c r="OGW50" s="195"/>
      <c r="OGX50" s="195"/>
      <c r="OGY50" s="195"/>
      <c r="OGZ50" s="195"/>
      <c r="OHA50" s="195"/>
      <c r="OHB50" s="195"/>
      <c r="OHC50" s="195"/>
      <c r="OHD50" s="195"/>
      <c r="OHE50" s="195"/>
      <c r="OHF50" s="195"/>
      <c r="OHG50" s="195"/>
      <c r="OHH50" s="195"/>
      <c r="OHI50" s="195"/>
      <c r="OHJ50" s="195"/>
      <c r="OHK50" s="195"/>
      <c r="OHL50" s="195"/>
      <c r="OHM50" s="195"/>
      <c r="OHN50" s="195"/>
      <c r="OHO50" s="195"/>
      <c r="OHP50" s="195"/>
      <c r="OHQ50" s="195"/>
      <c r="OHR50" s="195"/>
      <c r="OHS50" s="195"/>
      <c r="OHT50" s="195"/>
      <c r="OHU50" s="195"/>
      <c r="OHV50" s="195"/>
      <c r="OHW50" s="195"/>
      <c r="OHX50" s="195"/>
      <c r="OHY50" s="195"/>
      <c r="OHZ50" s="195"/>
      <c r="OIA50" s="195"/>
      <c r="OIB50" s="195"/>
      <c r="OIC50" s="195"/>
      <c r="OID50" s="195"/>
      <c r="OIE50" s="195"/>
      <c r="OIF50" s="195"/>
      <c r="OIG50" s="195"/>
      <c r="OIH50" s="195"/>
      <c r="OII50" s="195"/>
      <c r="OIJ50" s="195"/>
      <c r="OIK50" s="195"/>
      <c r="OIL50" s="195"/>
      <c r="OIM50" s="195"/>
      <c r="OIN50" s="195"/>
      <c r="OIO50" s="195"/>
      <c r="OIP50" s="195"/>
      <c r="OIQ50" s="195"/>
      <c r="OIR50" s="195"/>
      <c r="OIS50" s="195"/>
      <c r="OIT50" s="195"/>
      <c r="OIU50" s="195"/>
      <c r="OIV50" s="195"/>
      <c r="OIW50" s="195"/>
      <c r="OIX50" s="195"/>
      <c r="OIY50" s="195"/>
      <c r="OIZ50" s="195"/>
      <c r="OJA50" s="195"/>
      <c r="OJB50" s="195"/>
      <c r="OJC50" s="195"/>
      <c r="OJD50" s="195"/>
      <c r="OJE50" s="195"/>
      <c r="OJF50" s="195"/>
      <c r="OJG50" s="195"/>
      <c r="OJH50" s="195"/>
      <c r="OJI50" s="195"/>
      <c r="OJJ50" s="195"/>
      <c r="OJK50" s="195"/>
      <c r="OJL50" s="195"/>
      <c r="OJM50" s="195"/>
      <c r="OJN50" s="195"/>
      <c r="OJO50" s="195"/>
      <c r="OJP50" s="195"/>
      <c r="OJQ50" s="195"/>
      <c r="OJR50" s="195"/>
      <c r="OJS50" s="195"/>
      <c r="OJT50" s="195"/>
      <c r="OJU50" s="195"/>
      <c r="OJV50" s="195"/>
      <c r="OJW50" s="195"/>
      <c r="OJX50" s="195"/>
      <c r="OJY50" s="195"/>
      <c r="OJZ50" s="195"/>
      <c r="OKA50" s="195"/>
      <c r="OKB50" s="195"/>
      <c r="OKC50" s="195"/>
      <c r="OKD50" s="195"/>
      <c r="OKE50" s="195"/>
      <c r="OKF50" s="195"/>
      <c r="OKG50" s="195"/>
      <c r="OKH50" s="195"/>
      <c r="OKI50" s="195"/>
      <c r="OKJ50" s="195"/>
      <c r="OKK50" s="195"/>
      <c r="OKL50" s="195"/>
      <c r="OKM50" s="195"/>
      <c r="OKN50" s="195"/>
      <c r="OKO50" s="195"/>
      <c r="OKP50" s="195"/>
      <c r="OKQ50" s="195"/>
      <c r="OKR50" s="195"/>
      <c r="OKS50" s="195"/>
      <c r="OKT50" s="195"/>
      <c r="OKU50" s="195"/>
      <c r="OKV50" s="195"/>
      <c r="OKW50" s="195"/>
      <c r="OKX50" s="195"/>
      <c r="OKY50" s="195"/>
      <c r="OKZ50" s="195"/>
      <c r="OLA50" s="195"/>
      <c r="OLB50" s="195"/>
      <c r="OLC50" s="195"/>
      <c r="OLD50" s="195"/>
      <c r="OLE50" s="195"/>
      <c r="OLF50" s="195"/>
      <c r="OLG50" s="195"/>
      <c r="OLH50" s="195"/>
      <c r="OLI50" s="195"/>
      <c r="OLJ50" s="195"/>
      <c r="OLK50" s="195"/>
      <c r="OLL50" s="195"/>
      <c r="OLM50" s="195"/>
      <c r="OLN50" s="195"/>
      <c r="OLO50" s="195"/>
      <c r="OLP50" s="195"/>
      <c r="OLQ50" s="195"/>
      <c r="OLR50" s="195"/>
      <c r="OLS50" s="195"/>
      <c r="OLT50" s="195"/>
      <c r="OLU50" s="195"/>
      <c r="OLV50" s="195"/>
      <c r="OLW50" s="195"/>
      <c r="OLX50" s="195"/>
      <c r="OLY50" s="195"/>
      <c r="OLZ50" s="195"/>
      <c r="OMA50" s="195"/>
      <c r="OMB50" s="195"/>
      <c r="OMC50" s="195"/>
      <c r="OMD50" s="195"/>
      <c r="OME50" s="195"/>
      <c r="OMF50" s="195"/>
      <c r="OMG50" s="195"/>
      <c r="OMH50" s="195"/>
      <c r="OMI50" s="195"/>
      <c r="OMJ50" s="195"/>
      <c r="OMK50" s="195"/>
      <c r="OML50" s="195"/>
      <c r="OMM50" s="195"/>
      <c r="OMN50" s="195"/>
      <c r="OMO50" s="195"/>
      <c r="OMP50" s="195"/>
      <c r="OMQ50" s="195"/>
      <c r="OMR50" s="195"/>
      <c r="OMS50" s="195"/>
      <c r="OMT50" s="195"/>
      <c r="OMU50" s="195"/>
      <c r="OMV50" s="195"/>
      <c r="OMW50" s="195"/>
      <c r="OMX50" s="195"/>
      <c r="OMY50" s="195"/>
      <c r="OMZ50" s="195"/>
      <c r="ONA50" s="195"/>
      <c r="ONB50" s="195"/>
      <c r="ONC50" s="195"/>
      <c r="OND50" s="195"/>
      <c r="ONE50" s="195"/>
      <c r="ONF50" s="195"/>
      <c r="ONG50" s="195"/>
      <c r="ONH50" s="195"/>
      <c r="ONI50" s="195"/>
      <c r="ONJ50" s="195"/>
      <c r="ONK50" s="195"/>
      <c r="ONL50" s="195"/>
      <c r="ONM50" s="195"/>
      <c r="ONN50" s="195"/>
      <c r="ONO50" s="195"/>
      <c r="ONP50" s="195"/>
      <c r="ONQ50" s="195"/>
      <c r="ONR50" s="195"/>
      <c r="ONS50" s="195"/>
      <c r="ONT50" s="195"/>
      <c r="ONU50" s="195"/>
      <c r="ONV50" s="195"/>
      <c r="ONW50" s="195"/>
      <c r="ONX50" s="195"/>
      <c r="ONY50" s="195"/>
      <c r="ONZ50" s="195"/>
      <c r="OOA50" s="195"/>
      <c r="OOB50" s="195"/>
      <c r="OOC50" s="195"/>
      <c r="OOD50" s="195"/>
      <c r="OOE50" s="195"/>
      <c r="OOF50" s="195"/>
      <c r="OOG50" s="195"/>
      <c r="OOH50" s="195"/>
      <c r="OOI50" s="195"/>
      <c r="OOJ50" s="195"/>
      <c r="OOK50" s="195"/>
      <c r="OOL50" s="195"/>
      <c r="OOM50" s="195"/>
      <c r="OON50" s="195"/>
      <c r="OOO50" s="195"/>
      <c r="OOP50" s="195"/>
      <c r="OOQ50" s="195"/>
      <c r="OOR50" s="195"/>
      <c r="OOS50" s="195"/>
      <c r="OOT50" s="195"/>
      <c r="OOU50" s="195"/>
      <c r="OOV50" s="195"/>
      <c r="OOW50" s="195"/>
      <c r="OOX50" s="195"/>
      <c r="OOY50" s="195"/>
      <c r="OOZ50" s="195"/>
      <c r="OPA50" s="195"/>
      <c r="OPB50" s="195"/>
      <c r="OPC50" s="195"/>
      <c r="OPD50" s="195"/>
      <c r="OPE50" s="195"/>
      <c r="OPF50" s="195"/>
      <c r="OPG50" s="195"/>
      <c r="OPH50" s="195"/>
      <c r="OPI50" s="195"/>
      <c r="OPJ50" s="195"/>
      <c r="OPK50" s="195"/>
      <c r="OPL50" s="195"/>
      <c r="OPM50" s="195"/>
      <c r="OPN50" s="195"/>
      <c r="OPO50" s="195"/>
      <c r="OPP50" s="195"/>
      <c r="OPQ50" s="195"/>
      <c r="OPR50" s="195"/>
      <c r="OPS50" s="195"/>
      <c r="OPT50" s="195"/>
      <c r="OPU50" s="195"/>
      <c r="OPV50" s="195"/>
      <c r="OPW50" s="195"/>
      <c r="OPX50" s="195"/>
      <c r="OPY50" s="195"/>
      <c r="OPZ50" s="195"/>
      <c r="OQA50" s="195"/>
      <c r="OQB50" s="195"/>
      <c r="OQC50" s="195"/>
      <c r="OQD50" s="195"/>
      <c r="OQE50" s="195"/>
      <c r="OQF50" s="195"/>
      <c r="OQG50" s="195"/>
      <c r="OQH50" s="195"/>
      <c r="OQI50" s="195"/>
      <c r="OQJ50" s="195"/>
      <c r="OQK50" s="195"/>
      <c r="OQL50" s="195"/>
      <c r="OQM50" s="195"/>
      <c r="OQN50" s="195"/>
      <c r="OQO50" s="195"/>
      <c r="OQP50" s="195"/>
      <c r="OQQ50" s="195"/>
      <c r="OQR50" s="195"/>
      <c r="OQS50" s="195"/>
      <c r="OQT50" s="195"/>
      <c r="OQU50" s="195"/>
      <c r="OQV50" s="195"/>
      <c r="OQW50" s="195"/>
      <c r="OQX50" s="195"/>
      <c r="OQY50" s="195"/>
      <c r="OQZ50" s="195"/>
      <c r="ORA50" s="195"/>
      <c r="ORB50" s="195"/>
      <c r="ORC50" s="195"/>
      <c r="ORD50" s="195"/>
      <c r="ORE50" s="195"/>
      <c r="ORF50" s="195"/>
      <c r="ORG50" s="195"/>
      <c r="ORH50" s="195"/>
      <c r="ORI50" s="195"/>
      <c r="ORJ50" s="195"/>
      <c r="ORK50" s="195"/>
      <c r="ORL50" s="195"/>
      <c r="ORM50" s="195"/>
      <c r="ORN50" s="195"/>
      <c r="ORO50" s="195"/>
      <c r="ORP50" s="195"/>
      <c r="ORQ50" s="195"/>
      <c r="ORR50" s="195"/>
      <c r="ORS50" s="195"/>
      <c r="ORT50" s="195"/>
      <c r="ORU50" s="195"/>
      <c r="ORV50" s="195"/>
      <c r="ORW50" s="195"/>
      <c r="ORX50" s="195"/>
      <c r="ORY50" s="195"/>
      <c r="ORZ50" s="195"/>
      <c r="OSA50" s="195"/>
      <c r="OSB50" s="195"/>
      <c r="OSC50" s="195"/>
      <c r="OSD50" s="195"/>
      <c r="OSE50" s="195"/>
      <c r="OSF50" s="195"/>
      <c r="OSG50" s="195"/>
      <c r="OSH50" s="195"/>
      <c r="OSI50" s="195"/>
      <c r="OSJ50" s="195"/>
      <c r="OSK50" s="195"/>
      <c r="OSL50" s="195"/>
      <c r="OSM50" s="195"/>
      <c r="OSN50" s="195"/>
      <c r="OSO50" s="195"/>
      <c r="OSP50" s="195"/>
      <c r="OSQ50" s="195"/>
      <c r="OSR50" s="195"/>
      <c r="OSS50" s="195"/>
      <c r="OST50" s="195"/>
      <c r="OSU50" s="195"/>
      <c r="OSV50" s="195"/>
      <c r="OSW50" s="195"/>
      <c r="OSX50" s="195"/>
      <c r="OSY50" s="195"/>
      <c r="OSZ50" s="195"/>
      <c r="OTA50" s="195"/>
      <c r="OTB50" s="195"/>
      <c r="OTC50" s="195"/>
      <c r="OTD50" s="195"/>
      <c r="OTE50" s="195"/>
      <c r="OTF50" s="195"/>
      <c r="OTG50" s="195"/>
      <c r="OTH50" s="195"/>
      <c r="OTI50" s="195"/>
      <c r="OTJ50" s="195"/>
      <c r="OTK50" s="195"/>
      <c r="OTL50" s="195"/>
      <c r="OTM50" s="195"/>
      <c r="OTN50" s="195"/>
      <c r="OTO50" s="195"/>
      <c r="OTP50" s="195"/>
      <c r="OTQ50" s="195"/>
      <c r="OTR50" s="195"/>
      <c r="OTS50" s="195"/>
      <c r="OTT50" s="195"/>
      <c r="OTU50" s="195"/>
      <c r="OTV50" s="195"/>
      <c r="OTW50" s="195"/>
      <c r="OTX50" s="195"/>
      <c r="OTY50" s="195"/>
      <c r="OTZ50" s="195"/>
      <c r="OUA50" s="195"/>
      <c r="OUB50" s="195"/>
      <c r="OUC50" s="195"/>
      <c r="OUD50" s="195"/>
      <c r="OUE50" s="195"/>
      <c r="OUF50" s="195"/>
      <c r="OUG50" s="195"/>
      <c r="OUH50" s="195"/>
      <c r="OUI50" s="195"/>
      <c r="OUJ50" s="195"/>
      <c r="OUK50" s="195"/>
      <c r="OUL50" s="195"/>
      <c r="OUM50" s="195"/>
      <c r="OUN50" s="195"/>
      <c r="OUO50" s="195"/>
      <c r="OUP50" s="195"/>
      <c r="OUQ50" s="195"/>
      <c r="OUR50" s="195"/>
      <c r="OUS50" s="195"/>
      <c r="OUT50" s="195"/>
      <c r="OUU50" s="195"/>
      <c r="OUV50" s="195"/>
      <c r="OUW50" s="195"/>
      <c r="OUX50" s="195"/>
      <c r="OUY50" s="195"/>
      <c r="OUZ50" s="195"/>
      <c r="OVA50" s="195"/>
      <c r="OVB50" s="195"/>
      <c r="OVC50" s="195"/>
      <c r="OVD50" s="195"/>
      <c r="OVE50" s="195"/>
      <c r="OVF50" s="195"/>
      <c r="OVG50" s="195"/>
      <c r="OVH50" s="195"/>
      <c r="OVI50" s="195"/>
      <c r="OVJ50" s="195"/>
      <c r="OVK50" s="195"/>
      <c r="OVL50" s="195"/>
      <c r="OVM50" s="195"/>
      <c r="OVN50" s="195"/>
      <c r="OVO50" s="195"/>
      <c r="OVP50" s="195"/>
      <c r="OVQ50" s="195"/>
      <c r="OVR50" s="195"/>
      <c r="OVS50" s="195"/>
      <c r="OVT50" s="195"/>
      <c r="OVU50" s="195"/>
      <c r="OVV50" s="195"/>
      <c r="OVW50" s="195"/>
      <c r="OVX50" s="195"/>
      <c r="OVY50" s="195"/>
      <c r="OVZ50" s="195"/>
      <c r="OWA50" s="195"/>
      <c r="OWB50" s="195"/>
      <c r="OWC50" s="195"/>
      <c r="OWD50" s="195"/>
      <c r="OWE50" s="195"/>
      <c r="OWF50" s="195"/>
      <c r="OWG50" s="195"/>
      <c r="OWH50" s="195"/>
      <c r="OWI50" s="195"/>
      <c r="OWJ50" s="195"/>
      <c r="OWK50" s="195"/>
      <c r="OWL50" s="195"/>
      <c r="OWM50" s="195"/>
      <c r="OWN50" s="195"/>
      <c r="OWO50" s="195"/>
      <c r="OWP50" s="195"/>
      <c r="OWQ50" s="195"/>
      <c r="OWR50" s="195"/>
      <c r="OWS50" s="195"/>
      <c r="OWT50" s="195"/>
      <c r="OWU50" s="195"/>
      <c r="OWV50" s="195"/>
      <c r="OWW50" s="195"/>
      <c r="OWX50" s="195"/>
      <c r="OWY50" s="195"/>
      <c r="OWZ50" s="195"/>
      <c r="OXA50" s="195"/>
      <c r="OXB50" s="195"/>
      <c r="OXC50" s="195"/>
      <c r="OXD50" s="195"/>
      <c r="OXE50" s="195"/>
      <c r="OXF50" s="195"/>
      <c r="OXG50" s="195"/>
      <c r="OXH50" s="195"/>
      <c r="OXI50" s="195"/>
      <c r="OXJ50" s="195"/>
      <c r="OXK50" s="195"/>
      <c r="OXL50" s="195"/>
      <c r="OXM50" s="195"/>
      <c r="OXN50" s="195"/>
      <c r="OXO50" s="195"/>
      <c r="OXP50" s="195"/>
      <c r="OXQ50" s="195"/>
      <c r="OXR50" s="195"/>
      <c r="OXS50" s="195"/>
      <c r="OXT50" s="195"/>
      <c r="OXU50" s="195"/>
      <c r="OXV50" s="195"/>
      <c r="OXW50" s="195"/>
      <c r="OXX50" s="195"/>
      <c r="OXY50" s="195"/>
      <c r="OXZ50" s="195"/>
      <c r="OYA50" s="195"/>
      <c r="OYB50" s="195"/>
      <c r="OYC50" s="195"/>
      <c r="OYD50" s="195"/>
      <c r="OYE50" s="195"/>
      <c r="OYF50" s="195"/>
      <c r="OYG50" s="195"/>
      <c r="OYH50" s="195"/>
      <c r="OYI50" s="195"/>
      <c r="OYJ50" s="195"/>
      <c r="OYK50" s="195"/>
      <c r="OYL50" s="195"/>
      <c r="OYM50" s="195"/>
      <c r="OYN50" s="195"/>
      <c r="OYO50" s="195"/>
      <c r="OYP50" s="195"/>
      <c r="OYQ50" s="195"/>
      <c r="OYR50" s="195"/>
      <c r="OYS50" s="195"/>
      <c r="OYT50" s="195"/>
      <c r="OYU50" s="195"/>
      <c r="OYV50" s="195"/>
      <c r="OYW50" s="195"/>
      <c r="OYX50" s="195"/>
      <c r="OYY50" s="195"/>
      <c r="OYZ50" s="195"/>
      <c r="OZA50" s="195"/>
      <c r="OZB50" s="195"/>
      <c r="OZC50" s="195"/>
      <c r="OZD50" s="195"/>
      <c r="OZE50" s="195"/>
      <c r="OZF50" s="195"/>
      <c r="OZG50" s="195"/>
      <c r="OZH50" s="195"/>
      <c r="OZI50" s="195"/>
      <c r="OZJ50" s="195"/>
      <c r="OZK50" s="195"/>
      <c r="OZL50" s="195"/>
      <c r="OZM50" s="195"/>
      <c r="OZN50" s="195"/>
      <c r="OZO50" s="195"/>
      <c r="OZP50" s="195"/>
      <c r="OZQ50" s="195"/>
      <c r="OZR50" s="195"/>
      <c r="OZS50" s="195"/>
      <c r="OZT50" s="195"/>
      <c r="OZU50" s="195"/>
      <c r="OZV50" s="195"/>
      <c r="OZW50" s="195"/>
      <c r="OZX50" s="195"/>
      <c r="OZY50" s="195"/>
      <c r="OZZ50" s="195"/>
      <c r="PAA50" s="195"/>
      <c r="PAB50" s="195"/>
      <c r="PAC50" s="195"/>
      <c r="PAD50" s="195"/>
      <c r="PAE50" s="195"/>
      <c r="PAF50" s="195"/>
      <c r="PAG50" s="195"/>
      <c r="PAH50" s="195"/>
      <c r="PAI50" s="195"/>
      <c r="PAJ50" s="195"/>
      <c r="PAK50" s="195"/>
      <c r="PAL50" s="195"/>
      <c r="PAM50" s="195"/>
      <c r="PAN50" s="195"/>
      <c r="PAO50" s="195"/>
      <c r="PAP50" s="195"/>
      <c r="PAQ50" s="195"/>
      <c r="PAR50" s="195"/>
      <c r="PAS50" s="195"/>
      <c r="PAT50" s="195"/>
      <c r="PAU50" s="195"/>
      <c r="PAV50" s="195"/>
      <c r="PAW50" s="195"/>
      <c r="PAX50" s="195"/>
      <c r="PAY50" s="195"/>
      <c r="PAZ50" s="195"/>
      <c r="PBA50" s="195"/>
      <c r="PBB50" s="195"/>
      <c r="PBC50" s="195"/>
      <c r="PBD50" s="195"/>
      <c r="PBE50" s="195"/>
      <c r="PBF50" s="195"/>
      <c r="PBG50" s="195"/>
      <c r="PBH50" s="195"/>
      <c r="PBI50" s="195"/>
      <c r="PBJ50" s="195"/>
      <c r="PBK50" s="195"/>
      <c r="PBL50" s="195"/>
      <c r="PBM50" s="195"/>
      <c r="PBN50" s="195"/>
      <c r="PBO50" s="195"/>
      <c r="PBP50" s="195"/>
      <c r="PBQ50" s="195"/>
      <c r="PBR50" s="195"/>
      <c r="PBS50" s="195"/>
      <c r="PBT50" s="195"/>
      <c r="PBU50" s="195"/>
      <c r="PBV50" s="195"/>
      <c r="PBW50" s="195"/>
      <c r="PBX50" s="195"/>
      <c r="PBY50" s="195"/>
      <c r="PBZ50" s="195"/>
      <c r="PCA50" s="195"/>
      <c r="PCB50" s="195"/>
      <c r="PCC50" s="195"/>
      <c r="PCD50" s="195"/>
      <c r="PCE50" s="195"/>
      <c r="PCF50" s="195"/>
      <c r="PCG50" s="195"/>
      <c r="PCH50" s="195"/>
      <c r="PCI50" s="195"/>
      <c r="PCJ50" s="195"/>
      <c r="PCK50" s="195"/>
      <c r="PCL50" s="195"/>
      <c r="PCM50" s="195"/>
      <c r="PCN50" s="195"/>
      <c r="PCO50" s="195"/>
      <c r="PCP50" s="195"/>
      <c r="PCQ50" s="195"/>
      <c r="PCR50" s="195"/>
      <c r="PCS50" s="195"/>
      <c r="PCT50" s="195"/>
      <c r="PCU50" s="195"/>
      <c r="PCV50" s="195"/>
      <c r="PCW50" s="195"/>
      <c r="PCX50" s="195"/>
      <c r="PCY50" s="195"/>
      <c r="PCZ50" s="195"/>
      <c r="PDA50" s="195"/>
      <c r="PDB50" s="195"/>
      <c r="PDC50" s="195"/>
      <c r="PDD50" s="195"/>
      <c r="PDE50" s="195"/>
      <c r="PDF50" s="195"/>
      <c r="PDG50" s="195"/>
      <c r="PDH50" s="195"/>
      <c r="PDI50" s="195"/>
      <c r="PDJ50" s="195"/>
      <c r="PDK50" s="195"/>
      <c r="PDL50" s="195"/>
      <c r="PDM50" s="195"/>
      <c r="PDN50" s="195"/>
      <c r="PDO50" s="195"/>
      <c r="PDP50" s="195"/>
      <c r="PDQ50" s="195"/>
      <c r="PDR50" s="195"/>
      <c r="PDS50" s="195"/>
      <c r="PDT50" s="195"/>
      <c r="PDU50" s="195"/>
      <c r="PDV50" s="195"/>
      <c r="PDW50" s="195"/>
      <c r="PDX50" s="195"/>
      <c r="PDY50" s="195"/>
      <c r="PDZ50" s="195"/>
      <c r="PEA50" s="195"/>
      <c r="PEB50" s="195"/>
      <c r="PEC50" s="195"/>
      <c r="PED50" s="195"/>
      <c r="PEE50" s="195"/>
      <c r="PEF50" s="195"/>
      <c r="PEG50" s="195"/>
      <c r="PEH50" s="195"/>
      <c r="PEI50" s="195"/>
      <c r="PEJ50" s="195"/>
      <c r="PEK50" s="195"/>
      <c r="PEL50" s="195"/>
      <c r="PEM50" s="195"/>
      <c r="PEN50" s="195"/>
      <c r="PEO50" s="195"/>
      <c r="PEP50" s="195"/>
      <c r="PEQ50" s="195"/>
      <c r="PER50" s="195"/>
      <c r="PES50" s="195"/>
      <c r="PET50" s="195"/>
      <c r="PEU50" s="195"/>
      <c r="PEV50" s="195"/>
      <c r="PEW50" s="195"/>
      <c r="PEX50" s="195"/>
      <c r="PEY50" s="195"/>
      <c r="PEZ50" s="195"/>
      <c r="PFA50" s="195"/>
      <c r="PFB50" s="195"/>
      <c r="PFC50" s="195"/>
      <c r="PFD50" s="195"/>
      <c r="PFE50" s="195"/>
      <c r="PFF50" s="195"/>
      <c r="PFG50" s="195"/>
      <c r="PFH50" s="195"/>
      <c r="PFI50" s="195"/>
      <c r="PFJ50" s="195"/>
      <c r="PFK50" s="195"/>
      <c r="PFL50" s="195"/>
      <c r="PFM50" s="195"/>
      <c r="PFN50" s="195"/>
      <c r="PFO50" s="195"/>
      <c r="PFP50" s="195"/>
      <c r="PFQ50" s="195"/>
      <c r="PFR50" s="195"/>
      <c r="PFS50" s="195"/>
      <c r="PFT50" s="195"/>
      <c r="PFU50" s="195"/>
      <c r="PFV50" s="195"/>
      <c r="PFW50" s="195"/>
      <c r="PFX50" s="195"/>
      <c r="PFY50" s="195"/>
      <c r="PFZ50" s="195"/>
      <c r="PGA50" s="195"/>
      <c r="PGB50" s="195"/>
      <c r="PGC50" s="195"/>
      <c r="PGD50" s="195"/>
      <c r="PGE50" s="195"/>
      <c r="PGF50" s="195"/>
      <c r="PGG50" s="195"/>
      <c r="PGH50" s="195"/>
      <c r="PGI50" s="195"/>
      <c r="PGJ50" s="195"/>
      <c r="PGK50" s="195"/>
      <c r="PGL50" s="195"/>
      <c r="PGM50" s="195"/>
      <c r="PGN50" s="195"/>
      <c r="PGO50" s="195"/>
      <c r="PGP50" s="195"/>
      <c r="PGQ50" s="195"/>
      <c r="PGR50" s="195"/>
      <c r="PGS50" s="195"/>
      <c r="PGT50" s="195"/>
      <c r="PGU50" s="195"/>
      <c r="PGV50" s="195"/>
      <c r="PGW50" s="195"/>
      <c r="PGX50" s="195"/>
      <c r="PGY50" s="195"/>
      <c r="PGZ50" s="195"/>
      <c r="PHA50" s="195"/>
      <c r="PHB50" s="195"/>
      <c r="PHC50" s="195"/>
      <c r="PHD50" s="195"/>
      <c r="PHE50" s="195"/>
      <c r="PHF50" s="195"/>
      <c r="PHG50" s="195"/>
      <c r="PHH50" s="195"/>
      <c r="PHI50" s="195"/>
      <c r="PHJ50" s="195"/>
      <c r="PHK50" s="195"/>
      <c r="PHL50" s="195"/>
      <c r="PHM50" s="195"/>
      <c r="PHN50" s="195"/>
      <c r="PHO50" s="195"/>
      <c r="PHP50" s="195"/>
      <c r="PHQ50" s="195"/>
      <c r="PHR50" s="195"/>
      <c r="PHS50" s="195"/>
      <c r="PHT50" s="195"/>
      <c r="PHU50" s="195"/>
      <c r="PHV50" s="195"/>
      <c r="PHW50" s="195"/>
      <c r="PHX50" s="195"/>
      <c r="PHY50" s="195"/>
      <c r="PHZ50" s="195"/>
      <c r="PIA50" s="195"/>
      <c r="PIB50" s="195"/>
      <c r="PIC50" s="195"/>
      <c r="PID50" s="195"/>
      <c r="PIE50" s="195"/>
      <c r="PIF50" s="195"/>
      <c r="PIG50" s="195"/>
      <c r="PIH50" s="195"/>
      <c r="PII50" s="195"/>
      <c r="PIJ50" s="195"/>
      <c r="PIK50" s="195"/>
      <c r="PIL50" s="195"/>
      <c r="PIM50" s="195"/>
      <c r="PIN50" s="195"/>
      <c r="PIO50" s="195"/>
      <c r="PIP50" s="195"/>
      <c r="PIQ50" s="195"/>
      <c r="PIR50" s="195"/>
      <c r="PIS50" s="195"/>
      <c r="PIT50" s="195"/>
      <c r="PIU50" s="195"/>
      <c r="PIV50" s="195"/>
      <c r="PIW50" s="195"/>
      <c r="PIX50" s="195"/>
      <c r="PIY50" s="195"/>
      <c r="PIZ50" s="195"/>
      <c r="PJA50" s="195"/>
      <c r="PJB50" s="195"/>
      <c r="PJC50" s="195"/>
      <c r="PJD50" s="195"/>
      <c r="PJE50" s="195"/>
      <c r="PJF50" s="195"/>
      <c r="PJG50" s="195"/>
      <c r="PJH50" s="195"/>
      <c r="PJI50" s="195"/>
      <c r="PJJ50" s="195"/>
      <c r="PJK50" s="195"/>
      <c r="PJL50" s="195"/>
      <c r="PJM50" s="195"/>
      <c r="PJN50" s="195"/>
      <c r="PJO50" s="195"/>
      <c r="PJP50" s="195"/>
      <c r="PJQ50" s="195"/>
      <c r="PJR50" s="195"/>
      <c r="PJS50" s="195"/>
      <c r="PJT50" s="195"/>
      <c r="PJU50" s="195"/>
      <c r="PJV50" s="195"/>
      <c r="PJW50" s="195"/>
      <c r="PJX50" s="195"/>
      <c r="PJY50" s="195"/>
      <c r="PJZ50" s="195"/>
      <c r="PKA50" s="195"/>
      <c r="PKB50" s="195"/>
      <c r="PKC50" s="195"/>
      <c r="PKD50" s="195"/>
      <c r="PKE50" s="195"/>
      <c r="PKF50" s="195"/>
      <c r="PKG50" s="195"/>
      <c r="PKH50" s="195"/>
      <c r="PKI50" s="195"/>
      <c r="PKJ50" s="195"/>
      <c r="PKK50" s="195"/>
      <c r="PKL50" s="195"/>
      <c r="PKM50" s="195"/>
      <c r="PKN50" s="195"/>
      <c r="PKO50" s="195"/>
      <c r="PKP50" s="195"/>
      <c r="PKQ50" s="195"/>
      <c r="PKR50" s="195"/>
      <c r="PKS50" s="195"/>
      <c r="PKT50" s="195"/>
      <c r="PKU50" s="195"/>
      <c r="PKV50" s="195"/>
      <c r="PKW50" s="195"/>
      <c r="PKX50" s="195"/>
      <c r="PKY50" s="195"/>
      <c r="PKZ50" s="195"/>
      <c r="PLA50" s="195"/>
      <c r="PLB50" s="195"/>
      <c r="PLC50" s="195"/>
      <c r="PLD50" s="195"/>
      <c r="PLE50" s="195"/>
      <c r="PLF50" s="195"/>
      <c r="PLG50" s="195"/>
      <c r="PLH50" s="195"/>
      <c r="PLI50" s="195"/>
      <c r="PLJ50" s="195"/>
      <c r="PLK50" s="195"/>
      <c r="PLL50" s="195"/>
      <c r="PLM50" s="195"/>
      <c r="PLN50" s="195"/>
      <c r="PLO50" s="195"/>
      <c r="PLP50" s="195"/>
      <c r="PLQ50" s="195"/>
      <c r="PLR50" s="195"/>
      <c r="PLS50" s="195"/>
      <c r="PLT50" s="195"/>
      <c r="PLU50" s="195"/>
      <c r="PLV50" s="195"/>
      <c r="PLW50" s="195"/>
      <c r="PLX50" s="195"/>
      <c r="PLY50" s="195"/>
      <c r="PLZ50" s="195"/>
      <c r="PMA50" s="195"/>
      <c r="PMB50" s="195"/>
      <c r="PMC50" s="195"/>
      <c r="PMD50" s="195"/>
      <c r="PME50" s="195"/>
      <c r="PMF50" s="195"/>
      <c r="PMG50" s="195"/>
      <c r="PMH50" s="195"/>
      <c r="PMI50" s="195"/>
      <c r="PMJ50" s="195"/>
      <c r="PMK50" s="195"/>
      <c r="PML50" s="195"/>
      <c r="PMM50" s="195"/>
      <c r="PMN50" s="195"/>
      <c r="PMO50" s="195"/>
      <c r="PMP50" s="195"/>
      <c r="PMQ50" s="195"/>
      <c r="PMR50" s="195"/>
      <c r="PMS50" s="195"/>
      <c r="PMT50" s="195"/>
      <c r="PMU50" s="195"/>
      <c r="PMV50" s="195"/>
      <c r="PMW50" s="195"/>
      <c r="PMX50" s="195"/>
      <c r="PMY50" s="195"/>
      <c r="PMZ50" s="195"/>
      <c r="PNA50" s="195"/>
      <c r="PNB50" s="195"/>
      <c r="PNC50" s="195"/>
      <c r="PND50" s="195"/>
      <c r="PNE50" s="195"/>
      <c r="PNF50" s="195"/>
      <c r="PNG50" s="195"/>
      <c r="PNH50" s="195"/>
      <c r="PNI50" s="195"/>
      <c r="PNJ50" s="195"/>
      <c r="PNK50" s="195"/>
      <c r="PNL50" s="195"/>
      <c r="PNM50" s="195"/>
      <c r="PNN50" s="195"/>
      <c r="PNO50" s="195"/>
      <c r="PNP50" s="195"/>
      <c r="PNQ50" s="195"/>
      <c r="PNR50" s="195"/>
      <c r="PNS50" s="195"/>
      <c r="PNT50" s="195"/>
      <c r="PNU50" s="195"/>
      <c r="PNV50" s="195"/>
      <c r="PNW50" s="195"/>
      <c r="PNX50" s="195"/>
      <c r="PNY50" s="195"/>
      <c r="PNZ50" s="195"/>
      <c r="POA50" s="195"/>
      <c r="POB50" s="195"/>
      <c r="POC50" s="195"/>
      <c r="POD50" s="195"/>
      <c r="POE50" s="195"/>
      <c r="POF50" s="195"/>
      <c r="POG50" s="195"/>
      <c r="POH50" s="195"/>
      <c r="POI50" s="195"/>
      <c r="POJ50" s="195"/>
      <c r="POK50" s="195"/>
      <c r="POL50" s="195"/>
      <c r="POM50" s="195"/>
      <c r="PON50" s="195"/>
      <c r="POO50" s="195"/>
      <c r="POP50" s="195"/>
      <c r="POQ50" s="195"/>
      <c r="POR50" s="195"/>
      <c r="POS50" s="195"/>
      <c r="POT50" s="195"/>
      <c r="POU50" s="195"/>
      <c r="POV50" s="195"/>
      <c r="POW50" s="195"/>
      <c r="POX50" s="195"/>
      <c r="POY50" s="195"/>
      <c r="POZ50" s="195"/>
      <c r="PPA50" s="195"/>
      <c r="PPB50" s="195"/>
      <c r="PPC50" s="195"/>
      <c r="PPD50" s="195"/>
      <c r="PPE50" s="195"/>
      <c r="PPF50" s="195"/>
      <c r="PPG50" s="195"/>
      <c r="PPH50" s="195"/>
      <c r="PPI50" s="195"/>
      <c r="PPJ50" s="195"/>
      <c r="PPK50" s="195"/>
      <c r="PPL50" s="195"/>
      <c r="PPM50" s="195"/>
      <c r="PPN50" s="195"/>
      <c r="PPO50" s="195"/>
      <c r="PPP50" s="195"/>
      <c r="PPQ50" s="195"/>
      <c r="PPR50" s="195"/>
      <c r="PPS50" s="195"/>
      <c r="PPT50" s="195"/>
      <c r="PPU50" s="195"/>
      <c r="PPV50" s="195"/>
      <c r="PPW50" s="195"/>
      <c r="PPX50" s="195"/>
      <c r="PPY50" s="195"/>
      <c r="PPZ50" s="195"/>
      <c r="PQA50" s="195"/>
      <c r="PQB50" s="195"/>
      <c r="PQC50" s="195"/>
      <c r="PQD50" s="195"/>
      <c r="PQE50" s="195"/>
      <c r="PQF50" s="195"/>
      <c r="PQG50" s="195"/>
      <c r="PQH50" s="195"/>
      <c r="PQI50" s="195"/>
      <c r="PQJ50" s="195"/>
      <c r="PQK50" s="195"/>
      <c r="PQL50" s="195"/>
      <c r="PQM50" s="195"/>
      <c r="PQN50" s="195"/>
      <c r="PQO50" s="195"/>
      <c r="PQP50" s="195"/>
      <c r="PQQ50" s="195"/>
      <c r="PQR50" s="195"/>
      <c r="PQS50" s="195"/>
      <c r="PQT50" s="195"/>
      <c r="PQU50" s="195"/>
      <c r="PQV50" s="195"/>
      <c r="PQW50" s="195"/>
      <c r="PQX50" s="195"/>
      <c r="PQY50" s="195"/>
      <c r="PQZ50" s="195"/>
      <c r="PRA50" s="195"/>
      <c r="PRB50" s="195"/>
      <c r="PRC50" s="195"/>
      <c r="PRD50" s="195"/>
      <c r="PRE50" s="195"/>
      <c r="PRF50" s="195"/>
      <c r="PRG50" s="195"/>
      <c r="PRH50" s="195"/>
      <c r="PRI50" s="195"/>
      <c r="PRJ50" s="195"/>
      <c r="PRK50" s="195"/>
      <c r="PRL50" s="195"/>
      <c r="PRM50" s="195"/>
      <c r="PRN50" s="195"/>
      <c r="PRO50" s="195"/>
      <c r="PRP50" s="195"/>
      <c r="PRQ50" s="195"/>
      <c r="PRR50" s="195"/>
      <c r="PRS50" s="195"/>
      <c r="PRT50" s="195"/>
      <c r="PRU50" s="195"/>
      <c r="PRV50" s="195"/>
      <c r="PRW50" s="195"/>
      <c r="PRX50" s="195"/>
      <c r="PRY50" s="195"/>
      <c r="PRZ50" s="195"/>
      <c r="PSA50" s="195"/>
      <c r="PSB50" s="195"/>
      <c r="PSC50" s="195"/>
      <c r="PSD50" s="195"/>
      <c r="PSE50" s="195"/>
      <c r="PSF50" s="195"/>
      <c r="PSG50" s="195"/>
      <c r="PSH50" s="195"/>
      <c r="PSI50" s="195"/>
      <c r="PSJ50" s="195"/>
      <c r="PSK50" s="195"/>
      <c r="PSL50" s="195"/>
      <c r="PSM50" s="195"/>
      <c r="PSN50" s="195"/>
      <c r="PSO50" s="195"/>
      <c r="PSP50" s="195"/>
      <c r="PSQ50" s="195"/>
      <c r="PSR50" s="195"/>
      <c r="PSS50" s="195"/>
      <c r="PST50" s="195"/>
      <c r="PSU50" s="195"/>
      <c r="PSV50" s="195"/>
      <c r="PSW50" s="195"/>
      <c r="PSX50" s="195"/>
      <c r="PSY50" s="195"/>
      <c r="PSZ50" s="195"/>
      <c r="PTA50" s="195"/>
      <c r="PTB50" s="195"/>
      <c r="PTC50" s="195"/>
      <c r="PTD50" s="195"/>
      <c r="PTE50" s="195"/>
      <c r="PTF50" s="195"/>
      <c r="PTG50" s="195"/>
      <c r="PTH50" s="195"/>
      <c r="PTI50" s="195"/>
      <c r="PTJ50" s="195"/>
      <c r="PTK50" s="195"/>
      <c r="PTL50" s="195"/>
      <c r="PTM50" s="195"/>
      <c r="PTN50" s="195"/>
      <c r="PTO50" s="195"/>
      <c r="PTP50" s="195"/>
      <c r="PTQ50" s="195"/>
      <c r="PTR50" s="195"/>
      <c r="PTS50" s="195"/>
      <c r="PTT50" s="195"/>
      <c r="PTU50" s="195"/>
      <c r="PTV50" s="195"/>
      <c r="PTW50" s="195"/>
      <c r="PTX50" s="195"/>
      <c r="PTY50" s="195"/>
      <c r="PTZ50" s="195"/>
      <c r="PUA50" s="195"/>
      <c r="PUB50" s="195"/>
      <c r="PUC50" s="195"/>
      <c r="PUD50" s="195"/>
      <c r="PUE50" s="195"/>
      <c r="PUF50" s="195"/>
      <c r="PUG50" s="195"/>
      <c r="PUH50" s="195"/>
      <c r="PUI50" s="195"/>
      <c r="PUJ50" s="195"/>
      <c r="PUK50" s="195"/>
      <c r="PUL50" s="195"/>
      <c r="PUM50" s="195"/>
      <c r="PUN50" s="195"/>
      <c r="PUO50" s="195"/>
      <c r="PUP50" s="195"/>
      <c r="PUQ50" s="195"/>
      <c r="PUR50" s="195"/>
      <c r="PUS50" s="195"/>
      <c r="PUT50" s="195"/>
      <c r="PUU50" s="195"/>
      <c r="PUV50" s="195"/>
      <c r="PUW50" s="195"/>
      <c r="PUX50" s="195"/>
      <c r="PUY50" s="195"/>
      <c r="PUZ50" s="195"/>
      <c r="PVA50" s="195"/>
      <c r="PVB50" s="195"/>
      <c r="PVC50" s="195"/>
      <c r="PVD50" s="195"/>
      <c r="PVE50" s="195"/>
      <c r="PVF50" s="195"/>
      <c r="PVG50" s="195"/>
      <c r="PVH50" s="195"/>
      <c r="PVI50" s="195"/>
      <c r="PVJ50" s="195"/>
      <c r="PVK50" s="195"/>
      <c r="PVL50" s="195"/>
      <c r="PVM50" s="195"/>
      <c r="PVN50" s="195"/>
      <c r="PVO50" s="195"/>
      <c r="PVP50" s="195"/>
      <c r="PVQ50" s="195"/>
      <c r="PVR50" s="195"/>
      <c r="PVS50" s="195"/>
      <c r="PVT50" s="195"/>
      <c r="PVU50" s="195"/>
      <c r="PVV50" s="195"/>
      <c r="PVW50" s="195"/>
      <c r="PVX50" s="195"/>
      <c r="PVY50" s="195"/>
      <c r="PVZ50" s="195"/>
      <c r="PWA50" s="195"/>
      <c r="PWB50" s="195"/>
      <c r="PWC50" s="195"/>
      <c r="PWD50" s="195"/>
      <c r="PWE50" s="195"/>
      <c r="PWF50" s="195"/>
      <c r="PWG50" s="195"/>
      <c r="PWH50" s="195"/>
      <c r="PWI50" s="195"/>
      <c r="PWJ50" s="195"/>
      <c r="PWK50" s="195"/>
      <c r="PWL50" s="195"/>
      <c r="PWM50" s="195"/>
      <c r="PWN50" s="195"/>
      <c r="PWO50" s="195"/>
      <c r="PWP50" s="195"/>
      <c r="PWQ50" s="195"/>
      <c r="PWR50" s="195"/>
      <c r="PWS50" s="195"/>
      <c r="PWT50" s="195"/>
      <c r="PWU50" s="195"/>
      <c r="PWV50" s="195"/>
      <c r="PWW50" s="195"/>
      <c r="PWX50" s="195"/>
      <c r="PWY50" s="195"/>
      <c r="PWZ50" s="195"/>
      <c r="PXA50" s="195"/>
      <c r="PXB50" s="195"/>
      <c r="PXC50" s="195"/>
      <c r="PXD50" s="195"/>
      <c r="PXE50" s="195"/>
      <c r="PXF50" s="195"/>
      <c r="PXG50" s="195"/>
      <c r="PXH50" s="195"/>
      <c r="PXI50" s="195"/>
      <c r="PXJ50" s="195"/>
      <c r="PXK50" s="195"/>
      <c r="PXL50" s="195"/>
      <c r="PXM50" s="195"/>
      <c r="PXN50" s="195"/>
      <c r="PXO50" s="195"/>
      <c r="PXP50" s="195"/>
      <c r="PXQ50" s="195"/>
      <c r="PXR50" s="195"/>
      <c r="PXS50" s="195"/>
      <c r="PXT50" s="195"/>
      <c r="PXU50" s="195"/>
      <c r="PXV50" s="195"/>
      <c r="PXW50" s="195"/>
      <c r="PXX50" s="195"/>
      <c r="PXY50" s="195"/>
      <c r="PXZ50" s="195"/>
      <c r="PYA50" s="195"/>
      <c r="PYB50" s="195"/>
      <c r="PYC50" s="195"/>
      <c r="PYD50" s="195"/>
      <c r="PYE50" s="195"/>
      <c r="PYF50" s="195"/>
      <c r="PYG50" s="195"/>
      <c r="PYH50" s="195"/>
      <c r="PYI50" s="195"/>
      <c r="PYJ50" s="195"/>
      <c r="PYK50" s="195"/>
      <c r="PYL50" s="195"/>
      <c r="PYM50" s="195"/>
      <c r="PYN50" s="195"/>
      <c r="PYO50" s="195"/>
      <c r="PYP50" s="195"/>
      <c r="PYQ50" s="195"/>
      <c r="PYR50" s="195"/>
      <c r="PYS50" s="195"/>
      <c r="PYT50" s="195"/>
      <c r="PYU50" s="195"/>
      <c r="PYV50" s="195"/>
      <c r="PYW50" s="195"/>
      <c r="PYX50" s="195"/>
      <c r="PYY50" s="195"/>
      <c r="PYZ50" s="195"/>
      <c r="PZA50" s="195"/>
      <c r="PZB50" s="195"/>
      <c r="PZC50" s="195"/>
      <c r="PZD50" s="195"/>
      <c r="PZE50" s="195"/>
      <c r="PZF50" s="195"/>
      <c r="PZG50" s="195"/>
      <c r="PZH50" s="195"/>
      <c r="PZI50" s="195"/>
      <c r="PZJ50" s="195"/>
      <c r="PZK50" s="195"/>
      <c r="PZL50" s="195"/>
      <c r="PZM50" s="195"/>
      <c r="PZN50" s="195"/>
      <c r="PZO50" s="195"/>
      <c r="PZP50" s="195"/>
      <c r="PZQ50" s="195"/>
      <c r="PZR50" s="195"/>
      <c r="PZS50" s="195"/>
      <c r="PZT50" s="195"/>
      <c r="PZU50" s="195"/>
      <c r="PZV50" s="195"/>
      <c r="PZW50" s="195"/>
      <c r="PZX50" s="195"/>
      <c r="PZY50" s="195"/>
      <c r="PZZ50" s="195"/>
      <c r="QAA50" s="195"/>
      <c r="QAB50" s="195"/>
      <c r="QAC50" s="195"/>
      <c r="QAD50" s="195"/>
      <c r="QAE50" s="195"/>
      <c r="QAF50" s="195"/>
      <c r="QAG50" s="195"/>
      <c r="QAH50" s="195"/>
      <c r="QAI50" s="195"/>
      <c r="QAJ50" s="195"/>
      <c r="QAK50" s="195"/>
      <c r="QAL50" s="195"/>
      <c r="QAM50" s="195"/>
      <c r="QAN50" s="195"/>
      <c r="QAO50" s="195"/>
      <c r="QAP50" s="195"/>
      <c r="QAQ50" s="195"/>
      <c r="QAR50" s="195"/>
      <c r="QAS50" s="195"/>
      <c r="QAT50" s="195"/>
      <c r="QAU50" s="195"/>
      <c r="QAV50" s="195"/>
      <c r="QAW50" s="195"/>
      <c r="QAX50" s="195"/>
      <c r="QAY50" s="195"/>
      <c r="QAZ50" s="195"/>
      <c r="QBA50" s="195"/>
      <c r="QBB50" s="195"/>
      <c r="QBC50" s="195"/>
      <c r="QBD50" s="195"/>
      <c r="QBE50" s="195"/>
      <c r="QBF50" s="195"/>
      <c r="QBG50" s="195"/>
      <c r="QBH50" s="195"/>
      <c r="QBI50" s="195"/>
      <c r="QBJ50" s="195"/>
      <c r="QBK50" s="195"/>
      <c r="QBL50" s="195"/>
      <c r="QBM50" s="195"/>
      <c r="QBN50" s="195"/>
      <c r="QBO50" s="195"/>
      <c r="QBP50" s="195"/>
      <c r="QBQ50" s="195"/>
      <c r="QBR50" s="195"/>
      <c r="QBS50" s="195"/>
      <c r="QBT50" s="195"/>
      <c r="QBU50" s="195"/>
      <c r="QBV50" s="195"/>
      <c r="QBW50" s="195"/>
      <c r="QBX50" s="195"/>
      <c r="QBY50" s="195"/>
      <c r="QBZ50" s="195"/>
      <c r="QCA50" s="195"/>
      <c r="QCB50" s="195"/>
      <c r="QCC50" s="195"/>
      <c r="QCD50" s="195"/>
      <c r="QCE50" s="195"/>
      <c r="QCF50" s="195"/>
      <c r="QCG50" s="195"/>
      <c r="QCH50" s="195"/>
      <c r="QCI50" s="195"/>
      <c r="QCJ50" s="195"/>
      <c r="QCK50" s="195"/>
      <c r="QCL50" s="195"/>
      <c r="QCM50" s="195"/>
      <c r="QCN50" s="195"/>
      <c r="QCO50" s="195"/>
      <c r="QCP50" s="195"/>
      <c r="QCQ50" s="195"/>
      <c r="QCR50" s="195"/>
      <c r="QCS50" s="195"/>
      <c r="QCT50" s="195"/>
      <c r="QCU50" s="195"/>
      <c r="QCV50" s="195"/>
      <c r="QCW50" s="195"/>
      <c r="QCX50" s="195"/>
      <c r="QCY50" s="195"/>
      <c r="QCZ50" s="195"/>
      <c r="QDA50" s="195"/>
      <c r="QDB50" s="195"/>
      <c r="QDC50" s="195"/>
      <c r="QDD50" s="195"/>
      <c r="QDE50" s="195"/>
      <c r="QDF50" s="195"/>
      <c r="QDG50" s="195"/>
      <c r="QDH50" s="195"/>
      <c r="QDI50" s="195"/>
      <c r="QDJ50" s="195"/>
      <c r="QDK50" s="195"/>
      <c r="QDL50" s="195"/>
      <c r="QDM50" s="195"/>
      <c r="QDN50" s="195"/>
      <c r="QDO50" s="195"/>
      <c r="QDP50" s="195"/>
      <c r="QDQ50" s="195"/>
      <c r="QDR50" s="195"/>
      <c r="QDS50" s="195"/>
      <c r="QDT50" s="195"/>
      <c r="QDU50" s="195"/>
      <c r="QDV50" s="195"/>
      <c r="QDW50" s="195"/>
      <c r="QDX50" s="195"/>
      <c r="QDY50" s="195"/>
      <c r="QDZ50" s="195"/>
      <c r="QEA50" s="195"/>
      <c r="QEB50" s="195"/>
      <c r="QEC50" s="195"/>
      <c r="QED50" s="195"/>
      <c r="QEE50" s="195"/>
      <c r="QEF50" s="195"/>
      <c r="QEG50" s="195"/>
      <c r="QEH50" s="195"/>
      <c r="QEI50" s="195"/>
      <c r="QEJ50" s="195"/>
      <c r="QEK50" s="195"/>
      <c r="QEL50" s="195"/>
      <c r="QEM50" s="195"/>
      <c r="QEN50" s="195"/>
      <c r="QEO50" s="195"/>
      <c r="QEP50" s="195"/>
      <c r="QEQ50" s="195"/>
      <c r="QER50" s="195"/>
      <c r="QES50" s="195"/>
      <c r="QET50" s="195"/>
      <c r="QEU50" s="195"/>
      <c r="QEV50" s="195"/>
      <c r="QEW50" s="195"/>
      <c r="QEX50" s="195"/>
      <c r="QEY50" s="195"/>
      <c r="QEZ50" s="195"/>
      <c r="QFA50" s="195"/>
      <c r="QFB50" s="195"/>
      <c r="QFC50" s="195"/>
      <c r="QFD50" s="195"/>
      <c r="QFE50" s="195"/>
      <c r="QFF50" s="195"/>
      <c r="QFG50" s="195"/>
      <c r="QFH50" s="195"/>
      <c r="QFI50" s="195"/>
      <c r="QFJ50" s="195"/>
      <c r="QFK50" s="195"/>
      <c r="QFL50" s="195"/>
      <c r="QFM50" s="195"/>
      <c r="QFN50" s="195"/>
      <c r="QFO50" s="195"/>
      <c r="QFP50" s="195"/>
      <c r="QFQ50" s="195"/>
      <c r="QFR50" s="195"/>
      <c r="QFS50" s="195"/>
      <c r="QFT50" s="195"/>
      <c r="QFU50" s="195"/>
      <c r="QFV50" s="195"/>
      <c r="QFW50" s="195"/>
      <c r="QFX50" s="195"/>
      <c r="QFY50" s="195"/>
      <c r="QFZ50" s="195"/>
      <c r="QGA50" s="195"/>
      <c r="QGB50" s="195"/>
      <c r="QGC50" s="195"/>
      <c r="QGD50" s="195"/>
      <c r="QGE50" s="195"/>
      <c r="QGF50" s="195"/>
      <c r="QGG50" s="195"/>
      <c r="QGH50" s="195"/>
      <c r="QGI50" s="195"/>
      <c r="QGJ50" s="195"/>
      <c r="QGK50" s="195"/>
      <c r="QGL50" s="195"/>
      <c r="QGM50" s="195"/>
      <c r="QGN50" s="195"/>
      <c r="QGO50" s="195"/>
      <c r="QGP50" s="195"/>
      <c r="QGQ50" s="195"/>
      <c r="QGR50" s="195"/>
      <c r="QGS50" s="195"/>
      <c r="QGT50" s="195"/>
      <c r="QGU50" s="195"/>
      <c r="QGV50" s="195"/>
      <c r="QGW50" s="195"/>
      <c r="QGX50" s="195"/>
      <c r="QGY50" s="195"/>
      <c r="QGZ50" s="195"/>
      <c r="QHA50" s="195"/>
      <c r="QHB50" s="195"/>
      <c r="QHC50" s="195"/>
      <c r="QHD50" s="195"/>
      <c r="QHE50" s="195"/>
      <c r="QHF50" s="195"/>
      <c r="QHG50" s="195"/>
      <c r="QHH50" s="195"/>
      <c r="QHI50" s="195"/>
      <c r="QHJ50" s="195"/>
      <c r="QHK50" s="195"/>
      <c r="QHL50" s="195"/>
      <c r="QHM50" s="195"/>
      <c r="QHN50" s="195"/>
      <c r="QHO50" s="195"/>
      <c r="QHP50" s="195"/>
      <c r="QHQ50" s="195"/>
      <c r="QHR50" s="195"/>
      <c r="QHS50" s="195"/>
      <c r="QHT50" s="195"/>
      <c r="QHU50" s="195"/>
      <c r="QHV50" s="195"/>
      <c r="QHW50" s="195"/>
      <c r="QHX50" s="195"/>
      <c r="QHY50" s="195"/>
      <c r="QHZ50" s="195"/>
      <c r="QIA50" s="195"/>
      <c r="QIB50" s="195"/>
      <c r="QIC50" s="195"/>
      <c r="QID50" s="195"/>
      <c r="QIE50" s="195"/>
      <c r="QIF50" s="195"/>
      <c r="QIG50" s="195"/>
      <c r="QIH50" s="195"/>
      <c r="QII50" s="195"/>
      <c r="QIJ50" s="195"/>
      <c r="QIK50" s="195"/>
      <c r="QIL50" s="195"/>
      <c r="QIM50" s="195"/>
      <c r="QIN50" s="195"/>
      <c r="QIO50" s="195"/>
      <c r="QIP50" s="195"/>
      <c r="QIQ50" s="195"/>
      <c r="QIR50" s="195"/>
      <c r="QIS50" s="195"/>
      <c r="QIT50" s="195"/>
      <c r="QIU50" s="195"/>
      <c r="QIV50" s="195"/>
      <c r="QIW50" s="195"/>
      <c r="QIX50" s="195"/>
      <c r="QIY50" s="195"/>
      <c r="QIZ50" s="195"/>
      <c r="QJA50" s="195"/>
      <c r="QJB50" s="195"/>
      <c r="QJC50" s="195"/>
      <c r="QJD50" s="195"/>
      <c r="QJE50" s="195"/>
      <c r="QJF50" s="195"/>
      <c r="QJG50" s="195"/>
      <c r="QJH50" s="195"/>
      <c r="QJI50" s="195"/>
      <c r="QJJ50" s="195"/>
      <c r="QJK50" s="195"/>
      <c r="QJL50" s="195"/>
      <c r="QJM50" s="195"/>
      <c r="QJN50" s="195"/>
      <c r="QJO50" s="195"/>
      <c r="QJP50" s="195"/>
      <c r="QJQ50" s="195"/>
      <c r="QJR50" s="195"/>
      <c r="QJS50" s="195"/>
      <c r="QJT50" s="195"/>
      <c r="QJU50" s="195"/>
      <c r="QJV50" s="195"/>
      <c r="QJW50" s="195"/>
      <c r="QJX50" s="195"/>
      <c r="QJY50" s="195"/>
      <c r="QJZ50" s="195"/>
      <c r="QKA50" s="195"/>
      <c r="QKB50" s="195"/>
      <c r="QKC50" s="195"/>
      <c r="QKD50" s="195"/>
      <c r="QKE50" s="195"/>
      <c r="QKF50" s="195"/>
      <c r="QKG50" s="195"/>
      <c r="QKH50" s="195"/>
      <c r="QKI50" s="195"/>
      <c r="QKJ50" s="195"/>
      <c r="QKK50" s="195"/>
      <c r="QKL50" s="195"/>
      <c r="QKM50" s="195"/>
      <c r="QKN50" s="195"/>
      <c r="QKO50" s="195"/>
      <c r="QKP50" s="195"/>
      <c r="QKQ50" s="195"/>
      <c r="QKR50" s="195"/>
      <c r="QKS50" s="195"/>
      <c r="QKT50" s="195"/>
      <c r="QKU50" s="195"/>
      <c r="QKV50" s="195"/>
      <c r="QKW50" s="195"/>
      <c r="QKX50" s="195"/>
      <c r="QKY50" s="195"/>
      <c r="QKZ50" s="195"/>
      <c r="QLA50" s="195"/>
      <c r="QLB50" s="195"/>
      <c r="QLC50" s="195"/>
      <c r="QLD50" s="195"/>
      <c r="QLE50" s="195"/>
      <c r="QLF50" s="195"/>
      <c r="QLG50" s="195"/>
      <c r="QLH50" s="195"/>
      <c r="QLI50" s="195"/>
      <c r="QLJ50" s="195"/>
      <c r="QLK50" s="195"/>
      <c r="QLL50" s="195"/>
      <c r="QLM50" s="195"/>
      <c r="QLN50" s="195"/>
      <c r="QLO50" s="195"/>
      <c r="QLP50" s="195"/>
      <c r="QLQ50" s="195"/>
      <c r="QLR50" s="195"/>
      <c r="QLS50" s="195"/>
      <c r="QLT50" s="195"/>
      <c r="QLU50" s="195"/>
      <c r="QLV50" s="195"/>
      <c r="QLW50" s="195"/>
      <c r="QLX50" s="195"/>
      <c r="QLY50" s="195"/>
      <c r="QLZ50" s="195"/>
      <c r="QMA50" s="195"/>
      <c r="QMB50" s="195"/>
      <c r="QMC50" s="195"/>
      <c r="QMD50" s="195"/>
      <c r="QME50" s="195"/>
      <c r="QMF50" s="195"/>
      <c r="QMG50" s="195"/>
      <c r="QMH50" s="195"/>
      <c r="QMI50" s="195"/>
      <c r="QMJ50" s="195"/>
      <c r="QMK50" s="195"/>
      <c r="QML50" s="195"/>
      <c r="QMM50" s="195"/>
      <c r="QMN50" s="195"/>
      <c r="QMO50" s="195"/>
      <c r="QMP50" s="195"/>
      <c r="QMQ50" s="195"/>
      <c r="QMR50" s="195"/>
      <c r="QMS50" s="195"/>
      <c r="QMT50" s="195"/>
      <c r="QMU50" s="195"/>
      <c r="QMV50" s="195"/>
      <c r="QMW50" s="195"/>
      <c r="QMX50" s="195"/>
      <c r="QMY50" s="195"/>
      <c r="QMZ50" s="195"/>
      <c r="QNA50" s="195"/>
      <c r="QNB50" s="195"/>
      <c r="QNC50" s="195"/>
      <c r="QND50" s="195"/>
      <c r="QNE50" s="195"/>
      <c r="QNF50" s="195"/>
      <c r="QNG50" s="195"/>
      <c r="QNH50" s="195"/>
      <c r="QNI50" s="195"/>
      <c r="QNJ50" s="195"/>
      <c r="QNK50" s="195"/>
      <c r="QNL50" s="195"/>
      <c r="QNM50" s="195"/>
      <c r="QNN50" s="195"/>
      <c r="QNO50" s="195"/>
      <c r="QNP50" s="195"/>
      <c r="QNQ50" s="195"/>
      <c r="QNR50" s="195"/>
      <c r="QNS50" s="195"/>
      <c r="QNT50" s="195"/>
      <c r="QNU50" s="195"/>
      <c r="QNV50" s="195"/>
      <c r="QNW50" s="195"/>
      <c r="QNX50" s="195"/>
      <c r="QNY50" s="195"/>
      <c r="QNZ50" s="195"/>
      <c r="QOA50" s="195"/>
      <c r="QOB50" s="195"/>
      <c r="QOC50" s="195"/>
      <c r="QOD50" s="195"/>
      <c r="QOE50" s="195"/>
      <c r="QOF50" s="195"/>
      <c r="QOG50" s="195"/>
      <c r="QOH50" s="195"/>
      <c r="QOI50" s="195"/>
      <c r="QOJ50" s="195"/>
      <c r="QOK50" s="195"/>
      <c r="QOL50" s="195"/>
      <c r="QOM50" s="195"/>
      <c r="QON50" s="195"/>
      <c r="QOO50" s="195"/>
      <c r="QOP50" s="195"/>
      <c r="QOQ50" s="195"/>
      <c r="QOR50" s="195"/>
      <c r="QOS50" s="195"/>
      <c r="QOT50" s="195"/>
      <c r="QOU50" s="195"/>
      <c r="QOV50" s="195"/>
      <c r="QOW50" s="195"/>
      <c r="QOX50" s="195"/>
      <c r="QOY50" s="195"/>
      <c r="QOZ50" s="195"/>
      <c r="QPA50" s="195"/>
      <c r="QPB50" s="195"/>
      <c r="QPC50" s="195"/>
      <c r="QPD50" s="195"/>
      <c r="QPE50" s="195"/>
      <c r="QPF50" s="195"/>
      <c r="QPG50" s="195"/>
      <c r="QPH50" s="195"/>
      <c r="QPI50" s="195"/>
      <c r="QPJ50" s="195"/>
      <c r="QPK50" s="195"/>
      <c r="QPL50" s="195"/>
      <c r="QPM50" s="195"/>
      <c r="QPN50" s="195"/>
      <c r="QPO50" s="195"/>
      <c r="QPP50" s="195"/>
      <c r="QPQ50" s="195"/>
      <c r="QPR50" s="195"/>
      <c r="QPS50" s="195"/>
      <c r="QPT50" s="195"/>
      <c r="QPU50" s="195"/>
      <c r="QPV50" s="195"/>
      <c r="QPW50" s="195"/>
      <c r="QPX50" s="195"/>
      <c r="QPY50" s="195"/>
      <c r="QPZ50" s="195"/>
      <c r="QQA50" s="195"/>
      <c r="QQB50" s="195"/>
      <c r="QQC50" s="195"/>
      <c r="QQD50" s="195"/>
      <c r="QQE50" s="195"/>
      <c r="QQF50" s="195"/>
      <c r="QQG50" s="195"/>
      <c r="QQH50" s="195"/>
      <c r="QQI50" s="195"/>
      <c r="QQJ50" s="195"/>
      <c r="QQK50" s="195"/>
      <c r="QQL50" s="195"/>
      <c r="QQM50" s="195"/>
      <c r="QQN50" s="195"/>
      <c r="QQO50" s="195"/>
      <c r="QQP50" s="195"/>
      <c r="QQQ50" s="195"/>
      <c r="QQR50" s="195"/>
      <c r="QQS50" s="195"/>
      <c r="QQT50" s="195"/>
      <c r="QQU50" s="195"/>
      <c r="QQV50" s="195"/>
      <c r="QQW50" s="195"/>
      <c r="QQX50" s="195"/>
      <c r="QQY50" s="195"/>
      <c r="QQZ50" s="195"/>
      <c r="QRA50" s="195"/>
      <c r="QRB50" s="195"/>
      <c r="QRC50" s="195"/>
      <c r="QRD50" s="195"/>
      <c r="QRE50" s="195"/>
      <c r="QRF50" s="195"/>
      <c r="QRG50" s="195"/>
      <c r="QRH50" s="195"/>
      <c r="QRI50" s="195"/>
      <c r="QRJ50" s="195"/>
      <c r="QRK50" s="195"/>
      <c r="QRL50" s="195"/>
      <c r="QRM50" s="195"/>
      <c r="QRN50" s="195"/>
      <c r="QRO50" s="195"/>
      <c r="QRP50" s="195"/>
      <c r="QRQ50" s="195"/>
      <c r="QRR50" s="195"/>
      <c r="QRS50" s="195"/>
      <c r="QRT50" s="195"/>
      <c r="QRU50" s="195"/>
      <c r="QRV50" s="195"/>
      <c r="QRW50" s="195"/>
      <c r="QRX50" s="195"/>
      <c r="QRY50" s="195"/>
      <c r="QRZ50" s="195"/>
      <c r="QSA50" s="195"/>
      <c r="QSB50" s="195"/>
      <c r="QSC50" s="195"/>
      <c r="QSD50" s="195"/>
      <c r="QSE50" s="195"/>
      <c r="QSF50" s="195"/>
      <c r="QSG50" s="195"/>
      <c r="QSH50" s="195"/>
      <c r="QSI50" s="195"/>
      <c r="QSJ50" s="195"/>
      <c r="QSK50" s="195"/>
      <c r="QSL50" s="195"/>
      <c r="QSM50" s="195"/>
      <c r="QSN50" s="195"/>
      <c r="QSO50" s="195"/>
      <c r="QSP50" s="195"/>
      <c r="QSQ50" s="195"/>
      <c r="QSR50" s="195"/>
      <c r="QSS50" s="195"/>
      <c r="QST50" s="195"/>
      <c r="QSU50" s="195"/>
      <c r="QSV50" s="195"/>
      <c r="QSW50" s="195"/>
      <c r="QSX50" s="195"/>
      <c r="QSY50" s="195"/>
      <c r="QSZ50" s="195"/>
      <c r="QTA50" s="195"/>
      <c r="QTB50" s="195"/>
      <c r="QTC50" s="195"/>
      <c r="QTD50" s="195"/>
      <c r="QTE50" s="195"/>
      <c r="QTF50" s="195"/>
      <c r="QTG50" s="195"/>
      <c r="QTH50" s="195"/>
      <c r="QTI50" s="195"/>
      <c r="QTJ50" s="195"/>
      <c r="QTK50" s="195"/>
      <c r="QTL50" s="195"/>
      <c r="QTM50" s="195"/>
      <c r="QTN50" s="195"/>
      <c r="QTO50" s="195"/>
      <c r="QTP50" s="195"/>
      <c r="QTQ50" s="195"/>
      <c r="QTR50" s="195"/>
      <c r="QTS50" s="195"/>
      <c r="QTT50" s="195"/>
      <c r="QTU50" s="195"/>
      <c r="QTV50" s="195"/>
      <c r="QTW50" s="195"/>
      <c r="QTX50" s="195"/>
      <c r="QTY50" s="195"/>
      <c r="QTZ50" s="195"/>
      <c r="QUA50" s="195"/>
      <c r="QUB50" s="195"/>
      <c r="QUC50" s="195"/>
      <c r="QUD50" s="195"/>
      <c r="QUE50" s="195"/>
      <c r="QUF50" s="195"/>
      <c r="QUG50" s="195"/>
      <c r="QUH50" s="195"/>
      <c r="QUI50" s="195"/>
      <c r="QUJ50" s="195"/>
      <c r="QUK50" s="195"/>
      <c r="QUL50" s="195"/>
      <c r="QUM50" s="195"/>
      <c r="QUN50" s="195"/>
      <c r="QUO50" s="195"/>
      <c r="QUP50" s="195"/>
      <c r="QUQ50" s="195"/>
      <c r="QUR50" s="195"/>
      <c r="QUS50" s="195"/>
      <c r="QUT50" s="195"/>
      <c r="QUU50" s="195"/>
      <c r="QUV50" s="195"/>
      <c r="QUW50" s="195"/>
      <c r="QUX50" s="195"/>
      <c r="QUY50" s="195"/>
      <c r="QUZ50" s="195"/>
      <c r="QVA50" s="195"/>
      <c r="QVB50" s="195"/>
      <c r="QVC50" s="195"/>
      <c r="QVD50" s="195"/>
      <c r="QVE50" s="195"/>
      <c r="QVF50" s="195"/>
      <c r="QVG50" s="195"/>
      <c r="QVH50" s="195"/>
      <c r="QVI50" s="195"/>
      <c r="QVJ50" s="195"/>
      <c r="QVK50" s="195"/>
      <c r="QVL50" s="195"/>
      <c r="QVM50" s="195"/>
      <c r="QVN50" s="195"/>
      <c r="QVO50" s="195"/>
      <c r="QVP50" s="195"/>
      <c r="QVQ50" s="195"/>
      <c r="QVR50" s="195"/>
      <c r="QVS50" s="195"/>
      <c r="QVT50" s="195"/>
      <c r="QVU50" s="195"/>
      <c r="QVV50" s="195"/>
      <c r="QVW50" s="195"/>
      <c r="QVX50" s="195"/>
      <c r="QVY50" s="195"/>
      <c r="QVZ50" s="195"/>
      <c r="QWA50" s="195"/>
      <c r="QWB50" s="195"/>
      <c r="QWC50" s="195"/>
      <c r="QWD50" s="195"/>
      <c r="QWE50" s="195"/>
      <c r="QWF50" s="195"/>
      <c r="QWG50" s="195"/>
      <c r="QWH50" s="195"/>
      <c r="QWI50" s="195"/>
      <c r="QWJ50" s="195"/>
      <c r="QWK50" s="195"/>
      <c r="QWL50" s="195"/>
      <c r="QWM50" s="195"/>
      <c r="QWN50" s="195"/>
      <c r="QWO50" s="195"/>
      <c r="QWP50" s="195"/>
      <c r="QWQ50" s="195"/>
      <c r="QWR50" s="195"/>
      <c r="QWS50" s="195"/>
      <c r="QWT50" s="195"/>
      <c r="QWU50" s="195"/>
      <c r="QWV50" s="195"/>
      <c r="QWW50" s="195"/>
      <c r="QWX50" s="195"/>
      <c r="QWY50" s="195"/>
      <c r="QWZ50" s="195"/>
      <c r="QXA50" s="195"/>
      <c r="QXB50" s="195"/>
      <c r="QXC50" s="195"/>
      <c r="QXD50" s="195"/>
      <c r="QXE50" s="195"/>
      <c r="QXF50" s="195"/>
      <c r="QXG50" s="195"/>
      <c r="QXH50" s="195"/>
      <c r="QXI50" s="195"/>
      <c r="QXJ50" s="195"/>
      <c r="QXK50" s="195"/>
      <c r="QXL50" s="195"/>
      <c r="QXM50" s="195"/>
      <c r="QXN50" s="195"/>
      <c r="QXO50" s="195"/>
      <c r="QXP50" s="195"/>
      <c r="QXQ50" s="195"/>
      <c r="QXR50" s="195"/>
      <c r="QXS50" s="195"/>
      <c r="QXT50" s="195"/>
      <c r="QXU50" s="195"/>
      <c r="QXV50" s="195"/>
      <c r="QXW50" s="195"/>
      <c r="QXX50" s="195"/>
      <c r="QXY50" s="195"/>
      <c r="QXZ50" s="195"/>
      <c r="QYA50" s="195"/>
      <c r="QYB50" s="195"/>
      <c r="QYC50" s="195"/>
      <c r="QYD50" s="195"/>
      <c r="QYE50" s="195"/>
      <c r="QYF50" s="195"/>
      <c r="QYG50" s="195"/>
      <c r="QYH50" s="195"/>
      <c r="QYI50" s="195"/>
      <c r="QYJ50" s="195"/>
      <c r="QYK50" s="195"/>
      <c r="QYL50" s="195"/>
      <c r="QYM50" s="195"/>
      <c r="QYN50" s="195"/>
      <c r="QYO50" s="195"/>
      <c r="QYP50" s="195"/>
      <c r="QYQ50" s="195"/>
      <c r="QYR50" s="195"/>
      <c r="QYS50" s="195"/>
      <c r="QYT50" s="195"/>
      <c r="QYU50" s="195"/>
      <c r="QYV50" s="195"/>
      <c r="QYW50" s="195"/>
      <c r="QYX50" s="195"/>
      <c r="QYY50" s="195"/>
      <c r="QYZ50" s="195"/>
      <c r="QZA50" s="195"/>
      <c r="QZB50" s="195"/>
      <c r="QZC50" s="195"/>
      <c r="QZD50" s="195"/>
      <c r="QZE50" s="195"/>
      <c r="QZF50" s="195"/>
      <c r="QZG50" s="195"/>
      <c r="QZH50" s="195"/>
      <c r="QZI50" s="195"/>
      <c r="QZJ50" s="195"/>
      <c r="QZK50" s="195"/>
      <c r="QZL50" s="195"/>
      <c r="QZM50" s="195"/>
      <c r="QZN50" s="195"/>
      <c r="QZO50" s="195"/>
      <c r="QZP50" s="195"/>
      <c r="QZQ50" s="195"/>
      <c r="QZR50" s="195"/>
      <c r="QZS50" s="195"/>
      <c r="QZT50" s="195"/>
      <c r="QZU50" s="195"/>
      <c r="QZV50" s="195"/>
      <c r="QZW50" s="195"/>
      <c r="QZX50" s="195"/>
      <c r="QZY50" s="195"/>
      <c r="QZZ50" s="195"/>
      <c r="RAA50" s="195"/>
      <c r="RAB50" s="195"/>
      <c r="RAC50" s="195"/>
      <c r="RAD50" s="195"/>
      <c r="RAE50" s="195"/>
      <c r="RAF50" s="195"/>
      <c r="RAG50" s="195"/>
      <c r="RAH50" s="195"/>
      <c r="RAI50" s="195"/>
      <c r="RAJ50" s="195"/>
      <c r="RAK50" s="195"/>
      <c r="RAL50" s="195"/>
      <c r="RAM50" s="195"/>
      <c r="RAN50" s="195"/>
      <c r="RAO50" s="195"/>
      <c r="RAP50" s="195"/>
      <c r="RAQ50" s="195"/>
      <c r="RAR50" s="195"/>
      <c r="RAS50" s="195"/>
      <c r="RAT50" s="195"/>
      <c r="RAU50" s="195"/>
      <c r="RAV50" s="195"/>
      <c r="RAW50" s="195"/>
      <c r="RAX50" s="195"/>
      <c r="RAY50" s="195"/>
      <c r="RAZ50" s="195"/>
      <c r="RBA50" s="195"/>
      <c r="RBB50" s="195"/>
      <c r="RBC50" s="195"/>
      <c r="RBD50" s="195"/>
      <c r="RBE50" s="195"/>
      <c r="RBF50" s="195"/>
      <c r="RBG50" s="195"/>
      <c r="RBH50" s="195"/>
      <c r="RBI50" s="195"/>
      <c r="RBJ50" s="195"/>
      <c r="RBK50" s="195"/>
      <c r="RBL50" s="195"/>
      <c r="RBM50" s="195"/>
      <c r="RBN50" s="195"/>
      <c r="RBO50" s="195"/>
      <c r="RBP50" s="195"/>
      <c r="RBQ50" s="195"/>
      <c r="RBR50" s="195"/>
      <c r="RBS50" s="195"/>
      <c r="RBT50" s="195"/>
      <c r="RBU50" s="195"/>
      <c r="RBV50" s="195"/>
      <c r="RBW50" s="195"/>
      <c r="RBX50" s="195"/>
      <c r="RBY50" s="195"/>
      <c r="RBZ50" s="195"/>
      <c r="RCA50" s="195"/>
      <c r="RCB50" s="195"/>
      <c r="RCC50" s="195"/>
      <c r="RCD50" s="195"/>
      <c r="RCE50" s="195"/>
      <c r="RCF50" s="195"/>
      <c r="RCG50" s="195"/>
      <c r="RCH50" s="195"/>
      <c r="RCI50" s="195"/>
      <c r="RCJ50" s="195"/>
      <c r="RCK50" s="195"/>
      <c r="RCL50" s="195"/>
      <c r="RCM50" s="195"/>
      <c r="RCN50" s="195"/>
      <c r="RCO50" s="195"/>
      <c r="RCP50" s="195"/>
      <c r="RCQ50" s="195"/>
      <c r="RCR50" s="195"/>
      <c r="RCS50" s="195"/>
      <c r="RCT50" s="195"/>
      <c r="RCU50" s="195"/>
      <c r="RCV50" s="195"/>
      <c r="RCW50" s="195"/>
      <c r="RCX50" s="195"/>
      <c r="RCY50" s="195"/>
      <c r="RCZ50" s="195"/>
      <c r="RDA50" s="195"/>
      <c r="RDB50" s="195"/>
      <c r="RDC50" s="195"/>
      <c r="RDD50" s="195"/>
      <c r="RDE50" s="195"/>
      <c r="RDF50" s="195"/>
      <c r="RDG50" s="195"/>
      <c r="RDH50" s="195"/>
      <c r="RDI50" s="195"/>
      <c r="RDJ50" s="195"/>
      <c r="RDK50" s="195"/>
      <c r="RDL50" s="195"/>
      <c r="RDM50" s="195"/>
      <c r="RDN50" s="195"/>
      <c r="RDO50" s="195"/>
      <c r="RDP50" s="195"/>
      <c r="RDQ50" s="195"/>
      <c r="RDR50" s="195"/>
      <c r="RDS50" s="195"/>
      <c r="RDT50" s="195"/>
      <c r="RDU50" s="195"/>
      <c r="RDV50" s="195"/>
      <c r="RDW50" s="195"/>
      <c r="RDX50" s="195"/>
      <c r="RDY50" s="195"/>
      <c r="RDZ50" s="195"/>
      <c r="REA50" s="195"/>
      <c r="REB50" s="195"/>
      <c r="REC50" s="195"/>
      <c r="RED50" s="195"/>
      <c r="REE50" s="195"/>
      <c r="REF50" s="195"/>
      <c r="REG50" s="195"/>
      <c r="REH50" s="195"/>
      <c r="REI50" s="195"/>
      <c r="REJ50" s="195"/>
      <c r="REK50" s="195"/>
      <c r="REL50" s="195"/>
      <c r="REM50" s="195"/>
      <c r="REN50" s="195"/>
      <c r="REO50" s="195"/>
      <c r="REP50" s="195"/>
      <c r="REQ50" s="195"/>
      <c r="RER50" s="195"/>
      <c r="RES50" s="195"/>
      <c r="RET50" s="195"/>
      <c r="REU50" s="195"/>
      <c r="REV50" s="195"/>
      <c r="REW50" s="195"/>
      <c r="REX50" s="195"/>
      <c r="REY50" s="195"/>
      <c r="REZ50" s="195"/>
      <c r="RFA50" s="195"/>
      <c r="RFB50" s="195"/>
      <c r="RFC50" s="195"/>
      <c r="RFD50" s="195"/>
      <c r="RFE50" s="195"/>
      <c r="RFF50" s="195"/>
      <c r="RFG50" s="195"/>
      <c r="RFH50" s="195"/>
      <c r="RFI50" s="195"/>
      <c r="RFJ50" s="195"/>
      <c r="RFK50" s="195"/>
      <c r="RFL50" s="195"/>
      <c r="RFM50" s="195"/>
      <c r="RFN50" s="195"/>
      <c r="RFO50" s="195"/>
      <c r="RFP50" s="195"/>
      <c r="RFQ50" s="195"/>
      <c r="RFR50" s="195"/>
      <c r="RFS50" s="195"/>
      <c r="RFT50" s="195"/>
      <c r="RFU50" s="195"/>
      <c r="RFV50" s="195"/>
      <c r="RFW50" s="195"/>
      <c r="RFX50" s="195"/>
      <c r="RFY50" s="195"/>
      <c r="RFZ50" s="195"/>
      <c r="RGA50" s="195"/>
      <c r="RGB50" s="195"/>
      <c r="RGC50" s="195"/>
      <c r="RGD50" s="195"/>
      <c r="RGE50" s="195"/>
      <c r="RGF50" s="195"/>
      <c r="RGG50" s="195"/>
      <c r="RGH50" s="195"/>
      <c r="RGI50" s="195"/>
      <c r="RGJ50" s="195"/>
      <c r="RGK50" s="195"/>
      <c r="RGL50" s="195"/>
      <c r="RGM50" s="195"/>
      <c r="RGN50" s="195"/>
      <c r="RGO50" s="195"/>
      <c r="RGP50" s="195"/>
      <c r="RGQ50" s="195"/>
      <c r="RGR50" s="195"/>
      <c r="RGS50" s="195"/>
      <c r="RGT50" s="195"/>
      <c r="RGU50" s="195"/>
      <c r="RGV50" s="195"/>
      <c r="RGW50" s="195"/>
      <c r="RGX50" s="195"/>
      <c r="RGY50" s="195"/>
      <c r="RGZ50" s="195"/>
      <c r="RHA50" s="195"/>
      <c r="RHB50" s="195"/>
      <c r="RHC50" s="195"/>
      <c r="RHD50" s="195"/>
      <c r="RHE50" s="195"/>
      <c r="RHF50" s="195"/>
      <c r="RHG50" s="195"/>
      <c r="RHH50" s="195"/>
      <c r="RHI50" s="195"/>
      <c r="RHJ50" s="195"/>
      <c r="RHK50" s="195"/>
      <c r="RHL50" s="195"/>
      <c r="RHM50" s="195"/>
      <c r="RHN50" s="195"/>
      <c r="RHO50" s="195"/>
      <c r="RHP50" s="195"/>
      <c r="RHQ50" s="195"/>
      <c r="RHR50" s="195"/>
      <c r="RHS50" s="195"/>
      <c r="RHT50" s="195"/>
      <c r="RHU50" s="195"/>
      <c r="RHV50" s="195"/>
      <c r="RHW50" s="195"/>
      <c r="RHX50" s="195"/>
      <c r="RHY50" s="195"/>
      <c r="RHZ50" s="195"/>
      <c r="RIA50" s="195"/>
      <c r="RIB50" s="195"/>
      <c r="RIC50" s="195"/>
      <c r="RID50" s="195"/>
      <c r="RIE50" s="195"/>
      <c r="RIF50" s="195"/>
      <c r="RIG50" s="195"/>
      <c r="RIH50" s="195"/>
      <c r="RII50" s="195"/>
      <c r="RIJ50" s="195"/>
      <c r="RIK50" s="195"/>
      <c r="RIL50" s="195"/>
      <c r="RIM50" s="195"/>
      <c r="RIN50" s="195"/>
      <c r="RIO50" s="195"/>
      <c r="RIP50" s="195"/>
      <c r="RIQ50" s="195"/>
      <c r="RIR50" s="195"/>
      <c r="RIS50" s="195"/>
      <c r="RIT50" s="195"/>
      <c r="RIU50" s="195"/>
      <c r="RIV50" s="195"/>
      <c r="RIW50" s="195"/>
      <c r="RIX50" s="195"/>
      <c r="RIY50" s="195"/>
      <c r="RIZ50" s="195"/>
      <c r="RJA50" s="195"/>
      <c r="RJB50" s="195"/>
      <c r="RJC50" s="195"/>
      <c r="RJD50" s="195"/>
      <c r="RJE50" s="195"/>
      <c r="RJF50" s="195"/>
      <c r="RJG50" s="195"/>
      <c r="RJH50" s="195"/>
      <c r="RJI50" s="195"/>
      <c r="RJJ50" s="195"/>
      <c r="RJK50" s="195"/>
      <c r="RJL50" s="195"/>
      <c r="RJM50" s="195"/>
      <c r="RJN50" s="195"/>
      <c r="RJO50" s="195"/>
      <c r="RJP50" s="195"/>
      <c r="RJQ50" s="195"/>
      <c r="RJR50" s="195"/>
      <c r="RJS50" s="195"/>
      <c r="RJT50" s="195"/>
      <c r="RJU50" s="195"/>
      <c r="RJV50" s="195"/>
      <c r="RJW50" s="195"/>
      <c r="RJX50" s="195"/>
      <c r="RJY50" s="195"/>
      <c r="RJZ50" s="195"/>
      <c r="RKA50" s="195"/>
      <c r="RKB50" s="195"/>
      <c r="RKC50" s="195"/>
      <c r="RKD50" s="195"/>
      <c r="RKE50" s="195"/>
      <c r="RKF50" s="195"/>
      <c r="RKG50" s="195"/>
      <c r="RKH50" s="195"/>
      <c r="RKI50" s="195"/>
      <c r="RKJ50" s="195"/>
      <c r="RKK50" s="195"/>
      <c r="RKL50" s="195"/>
      <c r="RKM50" s="195"/>
      <c r="RKN50" s="195"/>
      <c r="RKO50" s="195"/>
      <c r="RKP50" s="195"/>
      <c r="RKQ50" s="195"/>
      <c r="RKR50" s="195"/>
      <c r="RKS50" s="195"/>
      <c r="RKT50" s="195"/>
      <c r="RKU50" s="195"/>
      <c r="RKV50" s="195"/>
      <c r="RKW50" s="195"/>
      <c r="RKX50" s="195"/>
      <c r="RKY50" s="195"/>
      <c r="RKZ50" s="195"/>
      <c r="RLA50" s="195"/>
      <c r="RLB50" s="195"/>
      <c r="RLC50" s="195"/>
      <c r="RLD50" s="195"/>
      <c r="RLE50" s="195"/>
      <c r="RLF50" s="195"/>
      <c r="RLG50" s="195"/>
      <c r="RLH50" s="195"/>
      <c r="RLI50" s="195"/>
      <c r="RLJ50" s="195"/>
      <c r="RLK50" s="195"/>
      <c r="RLL50" s="195"/>
      <c r="RLM50" s="195"/>
      <c r="RLN50" s="195"/>
      <c r="RLO50" s="195"/>
      <c r="RLP50" s="195"/>
      <c r="RLQ50" s="195"/>
      <c r="RLR50" s="195"/>
      <c r="RLS50" s="195"/>
      <c r="RLT50" s="195"/>
      <c r="RLU50" s="195"/>
      <c r="RLV50" s="195"/>
      <c r="RLW50" s="195"/>
      <c r="RLX50" s="195"/>
      <c r="RLY50" s="195"/>
      <c r="RLZ50" s="195"/>
      <c r="RMA50" s="195"/>
      <c r="RMB50" s="195"/>
      <c r="RMC50" s="195"/>
      <c r="RMD50" s="195"/>
      <c r="RME50" s="195"/>
      <c r="RMF50" s="195"/>
      <c r="RMG50" s="195"/>
      <c r="RMH50" s="195"/>
      <c r="RMI50" s="195"/>
      <c r="RMJ50" s="195"/>
      <c r="RMK50" s="195"/>
      <c r="RML50" s="195"/>
      <c r="RMM50" s="195"/>
      <c r="RMN50" s="195"/>
      <c r="RMO50" s="195"/>
      <c r="RMP50" s="195"/>
      <c r="RMQ50" s="195"/>
      <c r="RMR50" s="195"/>
      <c r="RMS50" s="195"/>
      <c r="RMT50" s="195"/>
      <c r="RMU50" s="195"/>
      <c r="RMV50" s="195"/>
      <c r="RMW50" s="195"/>
      <c r="RMX50" s="195"/>
      <c r="RMY50" s="195"/>
      <c r="RMZ50" s="195"/>
      <c r="RNA50" s="195"/>
      <c r="RNB50" s="195"/>
      <c r="RNC50" s="195"/>
      <c r="RND50" s="195"/>
      <c r="RNE50" s="195"/>
      <c r="RNF50" s="195"/>
      <c r="RNG50" s="195"/>
      <c r="RNH50" s="195"/>
      <c r="RNI50" s="195"/>
      <c r="RNJ50" s="195"/>
      <c r="RNK50" s="195"/>
      <c r="RNL50" s="195"/>
      <c r="RNM50" s="195"/>
      <c r="RNN50" s="195"/>
      <c r="RNO50" s="195"/>
      <c r="RNP50" s="195"/>
      <c r="RNQ50" s="195"/>
      <c r="RNR50" s="195"/>
      <c r="RNS50" s="195"/>
      <c r="RNT50" s="195"/>
      <c r="RNU50" s="195"/>
      <c r="RNV50" s="195"/>
      <c r="RNW50" s="195"/>
      <c r="RNX50" s="195"/>
      <c r="RNY50" s="195"/>
      <c r="RNZ50" s="195"/>
      <c r="ROA50" s="195"/>
      <c r="ROB50" s="195"/>
      <c r="ROC50" s="195"/>
      <c r="ROD50" s="195"/>
      <c r="ROE50" s="195"/>
      <c r="ROF50" s="195"/>
      <c r="ROG50" s="195"/>
      <c r="ROH50" s="195"/>
      <c r="ROI50" s="195"/>
      <c r="ROJ50" s="195"/>
      <c r="ROK50" s="195"/>
      <c r="ROL50" s="195"/>
      <c r="ROM50" s="195"/>
      <c r="RON50" s="195"/>
      <c r="ROO50" s="195"/>
      <c r="ROP50" s="195"/>
      <c r="ROQ50" s="195"/>
      <c r="ROR50" s="195"/>
      <c r="ROS50" s="195"/>
      <c r="ROT50" s="195"/>
      <c r="ROU50" s="195"/>
      <c r="ROV50" s="195"/>
      <c r="ROW50" s="195"/>
      <c r="ROX50" s="195"/>
      <c r="ROY50" s="195"/>
      <c r="ROZ50" s="195"/>
      <c r="RPA50" s="195"/>
      <c r="RPB50" s="195"/>
      <c r="RPC50" s="195"/>
      <c r="RPD50" s="195"/>
      <c r="RPE50" s="195"/>
      <c r="RPF50" s="195"/>
      <c r="RPG50" s="195"/>
      <c r="RPH50" s="195"/>
      <c r="RPI50" s="195"/>
      <c r="RPJ50" s="195"/>
      <c r="RPK50" s="195"/>
      <c r="RPL50" s="195"/>
      <c r="RPM50" s="195"/>
      <c r="RPN50" s="195"/>
      <c r="RPO50" s="195"/>
      <c r="RPP50" s="195"/>
      <c r="RPQ50" s="195"/>
      <c r="RPR50" s="195"/>
      <c r="RPS50" s="195"/>
      <c r="RPT50" s="195"/>
      <c r="RPU50" s="195"/>
      <c r="RPV50" s="195"/>
      <c r="RPW50" s="195"/>
      <c r="RPX50" s="195"/>
      <c r="RPY50" s="195"/>
      <c r="RPZ50" s="195"/>
      <c r="RQA50" s="195"/>
      <c r="RQB50" s="195"/>
      <c r="RQC50" s="195"/>
      <c r="RQD50" s="195"/>
      <c r="RQE50" s="195"/>
      <c r="RQF50" s="195"/>
      <c r="RQG50" s="195"/>
      <c r="RQH50" s="195"/>
      <c r="RQI50" s="195"/>
      <c r="RQJ50" s="195"/>
      <c r="RQK50" s="195"/>
      <c r="RQL50" s="195"/>
      <c r="RQM50" s="195"/>
      <c r="RQN50" s="195"/>
      <c r="RQO50" s="195"/>
      <c r="RQP50" s="195"/>
      <c r="RQQ50" s="195"/>
      <c r="RQR50" s="195"/>
      <c r="RQS50" s="195"/>
      <c r="RQT50" s="195"/>
      <c r="RQU50" s="195"/>
      <c r="RQV50" s="195"/>
      <c r="RQW50" s="195"/>
      <c r="RQX50" s="195"/>
      <c r="RQY50" s="195"/>
      <c r="RQZ50" s="195"/>
      <c r="RRA50" s="195"/>
      <c r="RRB50" s="195"/>
      <c r="RRC50" s="195"/>
      <c r="RRD50" s="195"/>
      <c r="RRE50" s="195"/>
      <c r="RRF50" s="195"/>
      <c r="RRG50" s="195"/>
      <c r="RRH50" s="195"/>
      <c r="RRI50" s="195"/>
      <c r="RRJ50" s="195"/>
      <c r="RRK50" s="195"/>
      <c r="RRL50" s="195"/>
      <c r="RRM50" s="195"/>
      <c r="RRN50" s="195"/>
      <c r="RRO50" s="195"/>
      <c r="RRP50" s="195"/>
      <c r="RRQ50" s="195"/>
      <c r="RRR50" s="195"/>
      <c r="RRS50" s="195"/>
      <c r="RRT50" s="195"/>
      <c r="RRU50" s="195"/>
      <c r="RRV50" s="195"/>
      <c r="RRW50" s="195"/>
      <c r="RRX50" s="195"/>
      <c r="RRY50" s="195"/>
      <c r="RRZ50" s="195"/>
      <c r="RSA50" s="195"/>
      <c r="RSB50" s="195"/>
      <c r="RSC50" s="195"/>
      <c r="RSD50" s="195"/>
      <c r="RSE50" s="195"/>
      <c r="RSF50" s="195"/>
      <c r="RSG50" s="195"/>
      <c r="RSH50" s="195"/>
      <c r="RSI50" s="195"/>
      <c r="RSJ50" s="195"/>
      <c r="RSK50" s="195"/>
      <c r="RSL50" s="195"/>
      <c r="RSM50" s="195"/>
      <c r="RSN50" s="195"/>
      <c r="RSO50" s="195"/>
      <c r="RSP50" s="195"/>
      <c r="RSQ50" s="195"/>
      <c r="RSR50" s="195"/>
      <c r="RSS50" s="195"/>
      <c r="RST50" s="195"/>
      <c r="RSU50" s="195"/>
      <c r="RSV50" s="195"/>
      <c r="RSW50" s="195"/>
      <c r="RSX50" s="195"/>
      <c r="RSY50" s="195"/>
      <c r="RSZ50" s="195"/>
      <c r="RTA50" s="195"/>
      <c r="RTB50" s="195"/>
      <c r="RTC50" s="195"/>
      <c r="RTD50" s="195"/>
      <c r="RTE50" s="195"/>
      <c r="RTF50" s="195"/>
      <c r="RTG50" s="195"/>
      <c r="RTH50" s="195"/>
      <c r="RTI50" s="195"/>
      <c r="RTJ50" s="195"/>
      <c r="RTK50" s="195"/>
      <c r="RTL50" s="195"/>
      <c r="RTM50" s="195"/>
      <c r="RTN50" s="195"/>
      <c r="RTO50" s="195"/>
      <c r="RTP50" s="195"/>
      <c r="RTQ50" s="195"/>
      <c r="RTR50" s="195"/>
      <c r="RTS50" s="195"/>
      <c r="RTT50" s="195"/>
      <c r="RTU50" s="195"/>
      <c r="RTV50" s="195"/>
      <c r="RTW50" s="195"/>
      <c r="RTX50" s="195"/>
      <c r="RTY50" s="195"/>
      <c r="RTZ50" s="195"/>
      <c r="RUA50" s="195"/>
      <c r="RUB50" s="195"/>
      <c r="RUC50" s="195"/>
      <c r="RUD50" s="195"/>
      <c r="RUE50" s="195"/>
      <c r="RUF50" s="195"/>
      <c r="RUG50" s="195"/>
      <c r="RUH50" s="195"/>
      <c r="RUI50" s="195"/>
      <c r="RUJ50" s="195"/>
      <c r="RUK50" s="195"/>
      <c r="RUL50" s="195"/>
      <c r="RUM50" s="195"/>
      <c r="RUN50" s="195"/>
      <c r="RUO50" s="195"/>
      <c r="RUP50" s="195"/>
      <c r="RUQ50" s="195"/>
      <c r="RUR50" s="195"/>
      <c r="RUS50" s="195"/>
      <c r="RUT50" s="195"/>
      <c r="RUU50" s="195"/>
      <c r="RUV50" s="195"/>
      <c r="RUW50" s="195"/>
      <c r="RUX50" s="195"/>
      <c r="RUY50" s="195"/>
      <c r="RUZ50" s="195"/>
      <c r="RVA50" s="195"/>
      <c r="RVB50" s="195"/>
      <c r="RVC50" s="195"/>
      <c r="RVD50" s="195"/>
      <c r="RVE50" s="195"/>
      <c r="RVF50" s="195"/>
      <c r="RVG50" s="195"/>
      <c r="RVH50" s="195"/>
      <c r="RVI50" s="195"/>
      <c r="RVJ50" s="195"/>
      <c r="RVK50" s="195"/>
      <c r="RVL50" s="195"/>
      <c r="RVM50" s="195"/>
      <c r="RVN50" s="195"/>
      <c r="RVO50" s="195"/>
      <c r="RVP50" s="195"/>
      <c r="RVQ50" s="195"/>
      <c r="RVR50" s="195"/>
      <c r="RVS50" s="195"/>
      <c r="RVT50" s="195"/>
      <c r="RVU50" s="195"/>
      <c r="RVV50" s="195"/>
      <c r="RVW50" s="195"/>
      <c r="RVX50" s="195"/>
      <c r="RVY50" s="195"/>
      <c r="RVZ50" s="195"/>
      <c r="RWA50" s="195"/>
      <c r="RWB50" s="195"/>
      <c r="RWC50" s="195"/>
      <c r="RWD50" s="195"/>
      <c r="RWE50" s="195"/>
      <c r="RWF50" s="195"/>
      <c r="RWG50" s="195"/>
      <c r="RWH50" s="195"/>
      <c r="RWI50" s="195"/>
      <c r="RWJ50" s="195"/>
      <c r="RWK50" s="195"/>
      <c r="RWL50" s="195"/>
      <c r="RWM50" s="195"/>
      <c r="RWN50" s="195"/>
      <c r="RWO50" s="195"/>
      <c r="RWP50" s="195"/>
      <c r="RWQ50" s="195"/>
      <c r="RWR50" s="195"/>
      <c r="RWS50" s="195"/>
      <c r="RWT50" s="195"/>
      <c r="RWU50" s="195"/>
      <c r="RWV50" s="195"/>
      <c r="RWW50" s="195"/>
      <c r="RWX50" s="195"/>
      <c r="RWY50" s="195"/>
      <c r="RWZ50" s="195"/>
      <c r="RXA50" s="195"/>
      <c r="RXB50" s="195"/>
      <c r="RXC50" s="195"/>
      <c r="RXD50" s="195"/>
      <c r="RXE50" s="195"/>
      <c r="RXF50" s="195"/>
      <c r="RXG50" s="195"/>
      <c r="RXH50" s="195"/>
      <c r="RXI50" s="195"/>
      <c r="RXJ50" s="195"/>
      <c r="RXK50" s="195"/>
      <c r="RXL50" s="195"/>
      <c r="RXM50" s="195"/>
      <c r="RXN50" s="195"/>
      <c r="RXO50" s="195"/>
      <c r="RXP50" s="195"/>
      <c r="RXQ50" s="195"/>
      <c r="RXR50" s="195"/>
      <c r="RXS50" s="195"/>
      <c r="RXT50" s="195"/>
      <c r="RXU50" s="195"/>
      <c r="RXV50" s="195"/>
      <c r="RXW50" s="195"/>
      <c r="RXX50" s="195"/>
      <c r="RXY50" s="195"/>
      <c r="RXZ50" s="195"/>
      <c r="RYA50" s="195"/>
      <c r="RYB50" s="195"/>
      <c r="RYC50" s="195"/>
      <c r="RYD50" s="195"/>
      <c r="RYE50" s="195"/>
      <c r="RYF50" s="195"/>
      <c r="RYG50" s="195"/>
      <c r="RYH50" s="195"/>
      <c r="RYI50" s="195"/>
      <c r="RYJ50" s="195"/>
      <c r="RYK50" s="195"/>
      <c r="RYL50" s="195"/>
      <c r="RYM50" s="195"/>
      <c r="RYN50" s="195"/>
      <c r="RYO50" s="195"/>
      <c r="RYP50" s="195"/>
      <c r="RYQ50" s="195"/>
      <c r="RYR50" s="195"/>
      <c r="RYS50" s="195"/>
      <c r="RYT50" s="195"/>
      <c r="RYU50" s="195"/>
      <c r="RYV50" s="195"/>
      <c r="RYW50" s="195"/>
      <c r="RYX50" s="195"/>
      <c r="RYY50" s="195"/>
      <c r="RYZ50" s="195"/>
      <c r="RZA50" s="195"/>
      <c r="RZB50" s="195"/>
      <c r="RZC50" s="195"/>
      <c r="RZD50" s="195"/>
      <c r="RZE50" s="195"/>
      <c r="RZF50" s="195"/>
      <c r="RZG50" s="195"/>
      <c r="RZH50" s="195"/>
      <c r="RZI50" s="195"/>
      <c r="RZJ50" s="195"/>
      <c r="RZK50" s="195"/>
      <c r="RZL50" s="195"/>
      <c r="RZM50" s="195"/>
      <c r="RZN50" s="195"/>
      <c r="RZO50" s="195"/>
      <c r="RZP50" s="195"/>
      <c r="RZQ50" s="195"/>
      <c r="RZR50" s="195"/>
      <c r="RZS50" s="195"/>
      <c r="RZT50" s="195"/>
      <c r="RZU50" s="195"/>
      <c r="RZV50" s="195"/>
      <c r="RZW50" s="195"/>
      <c r="RZX50" s="195"/>
      <c r="RZY50" s="195"/>
      <c r="RZZ50" s="195"/>
      <c r="SAA50" s="195"/>
      <c r="SAB50" s="195"/>
      <c r="SAC50" s="195"/>
      <c r="SAD50" s="195"/>
      <c r="SAE50" s="195"/>
      <c r="SAF50" s="195"/>
      <c r="SAG50" s="195"/>
      <c r="SAH50" s="195"/>
      <c r="SAI50" s="195"/>
      <c r="SAJ50" s="195"/>
      <c r="SAK50" s="195"/>
      <c r="SAL50" s="195"/>
      <c r="SAM50" s="195"/>
      <c r="SAN50" s="195"/>
      <c r="SAO50" s="195"/>
      <c r="SAP50" s="195"/>
      <c r="SAQ50" s="195"/>
      <c r="SAR50" s="195"/>
      <c r="SAS50" s="195"/>
      <c r="SAT50" s="195"/>
      <c r="SAU50" s="195"/>
      <c r="SAV50" s="195"/>
      <c r="SAW50" s="195"/>
      <c r="SAX50" s="195"/>
      <c r="SAY50" s="195"/>
      <c r="SAZ50" s="195"/>
      <c r="SBA50" s="195"/>
      <c r="SBB50" s="195"/>
      <c r="SBC50" s="195"/>
      <c r="SBD50" s="195"/>
      <c r="SBE50" s="195"/>
      <c r="SBF50" s="195"/>
      <c r="SBG50" s="195"/>
      <c r="SBH50" s="195"/>
      <c r="SBI50" s="195"/>
      <c r="SBJ50" s="195"/>
      <c r="SBK50" s="195"/>
      <c r="SBL50" s="195"/>
      <c r="SBM50" s="195"/>
      <c r="SBN50" s="195"/>
      <c r="SBO50" s="195"/>
      <c r="SBP50" s="195"/>
      <c r="SBQ50" s="195"/>
      <c r="SBR50" s="195"/>
      <c r="SBS50" s="195"/>
      <c r="SBT50" s="195"/>
      <c r="SBU50" s="195"/>
      <c r="SBV50" s="195"/>
      <c r="SBW50" s="195"/>
      <c r="SBX50" s="195"/>
      <c r="SBY50" s="195"/>
      <c r="SBZ50" s="195"/>
      <c r="SCA50" s="195"/>
      <c r="SCB50" s="195"/>
      <c r="SCC50" s="195"/>
      <c r="SCD50" s="195"/>
      <c r="SCE50" s="195"/>
      <c r="SCF50" s="195"/>
      <c r="SCG50" s="195"/>
      <c r="SCH50" s="195"/>
      <c r="SCI50" s="195"/>
      <c r="SCJ50" s="195"/>
      <c r="SCK50" s="195"/>
      <c r="SCL50" s="195"/>
      <c r="SCM50" s="195"/>
      <c r="SCN50" s="195"/>
      <c r="SCO50" s="195"/>
      <c r="SCP50" s="195"/>
      <c r="SCQ50" s="195"/>
      <c r="SCR50" s="195"/>
      <c r="SCS50" s="195"/>
      <c r="SCT50" s="195"/>
      <c r="SCU50" s="195"/>
      <c r="SCV50" s="195"/>
      <c r="SCW50" s="195"/>
      <c r="SCX50" s="195"/>
      <c r="SCY50" s="195"/>
      <c r="SCZ50" s="195"/>
      <c r="SDA50" s="195"/>
      <c r="SDB50" s="195"/>
      <c r="SDC50" s="195"/>
      <c r="SDD50" s="195"/>
      <c r="SDE50" s="195"/>
      <c r="SDF50" s="195"/>
      <c r="SDG50" s="195"/>
      <c r="SDH50" s="195"/>
      <c r="SDI50" s="195"/>
      <c r="SDJ50" s="195"/>
      <c r="SDK50" s="195"/>
      <c r="SDL50" s="195"/>
      <c r="SDM50" s="195"/>
      <c r="SDN50" s="195"/>
      <c r="SDO50" s="195"/>
      <c r="SDP50" s="195"/>
      <c r="SDQ50" s="195"/>
      <c r="SDR50" s="195"/>
      <c r="SDS50" s="195"/>
      <c r="SDT50" s="195"/>
      <c r="SDU50" s="195"/>
      <c r="SDV50" s="195"/>
      <c r="SDW50" s="195"/>
      <c r="SDX50" s="195"/>
      <c r="SDY50" s="195"/>
      <c r="SDZ50" s="195"/>
      <c r="SEA50" s="195"/>
      <c r="SEB50" s="195"/>
      <c r="SEC50" s="195"/>
      <c r="SED50" s="195"/>
      <c r="SEE50" s="195"/>
      <c r="SEF50" s="195"/>
      <c r="SEG50" s="195"/>
      <c r="SEH50" s="195"/>
      <c r="SEI50" s="195"/>
      <c r="SEJ50" s="195"/>
      <c r="SEK50" s="195"/>
      <c r="SEL50" s="195"/>
      <c r="SEM50" s="195"/>
      <c r="SEN50" s="195"/>
      <c r="SEO50" s="195"/>
      <c r="SEP50" s="195"/>
      <c r="SEQ50" s="195"/>
      <c r="SER50" s="195"/>
      <c r="SES50" s="195"/>
      <c r="SET50" s="195"/>
      <c r="SEU50" s="195"/>
      <c r="SEV50" s="195"/>
      <c r="SEW50" s="195"/>
      <c r="SEX50" s="195"/>
      <c r="SEY50" s="195"/>
      <c r="SEZ50" s="195"/>
      <c r="SFA50" s="195"/>
      <c r="SFB50" s="195"/>
      <c r="SFC50" s="195"/>
      <c r="SFD50" s="195"/>
      <c r="SFE50" s="195"/>
      <c r="SFF50" s="195"/>
      <c r="SFG50" s="195"/>
      <c r="SFH50" s="195"/>
      <c r="SFI50" s="195"/>
      <c r="SFJ50" s="195"/>
      <c r="SFK50" s="195"/>
      <c r="SFL50" s="195"/>
      <c r="SFM50" s="195"/>
      <c r="SFN50" s="195"/>
      <c r="SFO50" s="195"/>
      <c r="SFP50" s="195"/>
      <c r="SFQ50" s="195"/>
      <c r="SFR50" s="195"/>
      <c r="SFS50" s="195"/>
      <c r="SFT50" s="195"/>
      <c r="SFU50" s="195"/>
      <c r="SFV50" s="195"/>
      <c r="SFW50" s="195"/>
      <c r="SFX50" s="195"/>
      <c r="SFY50" s="195"/>
      <c r="SFZ50" s="195"/>
      <c r="SGA50" s="195"/>
      <c r="SGB50" s="195"/>
      <c r="SGC50" s="195"/>
      <c r="SGD50" s="195"/>
      <c r="SGE50" s="195"/>
      <c r="SGF50" s="195"/>
      <c r="SGG50" s="195"/>
      <c r="SGH50" s="195"/>
      <c r="SGI50" s="195"/>
      <c r="SGJ50" s="195"/>
      <c r="SGK50" s="195"/>
      <c r="SGL50" s="195"/>
      <c r="SGM50" s="195"/>
      <c r="SGN50" s="195"/>
      <c r="SGO50" s="195"/>
      <c r="SGP50" s="195"/>
      <c r="SGQ50" s="195"/>
      <c r="SGR50" s="195"/>
      <c r="SGS50" s="195"/>
      <c r="SGT50" s="195"/>
      <c r="SGU50" s="195"/>
      <c r="SGV50" s="195"/>
      <c r="SGW50" s="195"/>
      <c r="SGX50" s="195"/>
      <c r="SGY50" s="195"/>
      <c r="SGZ50" s="195"/>
      <c r="SHA50" s="195"/>
      <c r="SHB50" s="195"/>
      <c r="SHC50" s="195"/>
      <c r="SHD50" s="195"/>
      <c r="SHE50" s="195"/>
      <c r="SHF50" s="195"/>
      <c r="SHG50" s="195"/>
      <c r="SHH50" s="195"/>
      <c r="SHI50" s="195"/>
      <c r="SHJ50" s="195"/>
      <c r="SHK50" s="195"/>
      <c r="SHL50" s="195"/>
      <c r="SHM50" s="195"/>
      <c r="SHN50" s="195"/>
      <c r="SHO50" s="195"/>
      <c r="SHP50" s="195"/>
      <c r="SHQ50" s="195"/>
      <c r="SHR50" s="195"/>
      <c r="SHS50" s="195"/>
      <c r="SHT50" s="195"/>
      <c r="SHU50" s="195"/>
      <c r="SHV50" s="195"/>
      <c r="SHW50" s="195"/>
      <c r="SHX50" s="195"/>
      <c r="SHY50" s="195"/>
      <c r="SHZ50" s="195"/>
      <c r="SIA50" s="195"/>
      <c r="SIB50" s="195"/>
      <c r="SIC50" s="195"/>
      <c r="SID50" s="195"/>
      <c r="SIE50" s="195"/>
      <c r="SIF50" s="195"/>
      <c r="SIG50" s="195"/>
      <c r="SIH50" s="195"/>
      <c r="SII50" s="195"/>
      <c r="SIJ50" s="195"/>
      <c r="SIK50" s="195"/>
      <c r="SIL50" s="195"/>
      <c r="SIM50" s="195"/>
      <c r="SIN50" s="195"/>
      <c r="SIO50" s="195"/>
      <c r="SIP50" s="195"/>
      <c r="SIQ50" s="195"/>
      <c r="SIR50" s="195"/>
      <c r="SIS50" s="195"/>
      <c r="SIT50" s="195"/>
      <c r="SIU50" s="195"/>
      <c r="SIV50" s="195"/>
      <c r="SIW50" s="195"/>
      <c r="SIX50" s="195"/>
      <c r="SIY50" s="195"/>
      <c r="SIZ50" s="195"/>
      <c r="SJA50" s="195"/>
      <c r="SJB50" s="195"/>
      <c r="SJC50" s="195"/>
      <c r="SJD50" s="195"/>
      <c r="SJE50" s="195"/>
      <c r="SJF50" s="195"/>
      <c r="SJG50" s="195"/>
      <c r="SJH50" s="195"/>
      <c r="SJI50" s="195"/>
      <c r="SJJ50" s="195"/>
      <c r="SJK50" s="195"/>
      <c r="SJL50" s="195"/>
      <c r="SJM50" s="195"/>
      <c r="SJN50" s="195"/>
      <c r="SJO50" s="195"/>
      <c r="SJP50" s="195"/>
      <c r="SJQ50" s="195"/>
      <c r="SJR50" s="195"/>
      <c r="SJS50" s="195"/>
      <c r="SJT50" s="195"/>
      <c r="SJU50" s="195"/>
      <c r="SJV50" s="195"/>
      <c r="SJW50" s="195"/>
      <c r="SJX50" s="195"/>
      <c r="SJY50" s="195"/>
      <c r="SJZ50" s="195"/>
      <c r="SKA50" s="195"/>
      <c r="SKB50" s="195"/>
      <c r="SKC50" s="195"/>
      <c r="SKD50" s="195"/>
      <c r="SKE50" s="195"/>
      <c r="SKF50" s="195"/>
      <c r="SKG50" s="195"/>
      <c r="SKH50" s="195"/>
      <c r="SKI50" s="195"/>
      <c r="SKJ50" s="195"/>
      <c r="SKK50" s="195"/>
      <c r="SKL50" s="195"/>
      <c r="SKM50" s="195"/>
      <c r="SKN50" s="195"/>
      <c r="SKO50" s="195"/>
      <c r="SKP50" s="195"/>
      <c r="SKQ50" s="195"/>
      <c r="SKR50" s="195"/>
      <c r="SKS50" s="195"/>
      <c r="SKT50" s="195"/>
      <c r="SKU50" s="195"/>
      <c r="SKV50" s="195"/>
      <c r="SKW50" s="195"/>
      <c r="SKX50" s="195"/>
      <c r="SKY50" s="195"/>
      <c r="SKZ50" s="195"/>
      <c r="SLA50" s="195"/>
      <c r="SLB50" s="195"/>
      <c r="SLC50" s="195"/>
      <c r="SLD50" s="195"/>
      <c r="SLE50" s="195"/>
      <c r="SLF50" s="195"/>
      <c r="SLG50" s="195"/>
      <c r="SLH50" s="195"/>
      <c r="SLI50" s="195"/>
      <c r="SLJ50" s="195"/>
      <c r="SLK50" s="195"/>
      <c r="SLL50" s="195"/>
      <c r="SLM50" s="195"/>
      <c r="SLN50" s="195"/>
      <c r="SLO50" s="195"/>
      <c r="SLP50" s="195"/>
      <c r="SLQ50" s="195"/>
      <c r="SLR50" s="195"/>
      <c r="SLS50" s="195"/>
      <c r="SLT50" s="195"/>
      <c r="SLU50" s="195"/>
      <c r="SLV50" s="195"/>
      <c r="SLW50" s="195"/>
      <c r="SLX50" s="195"/>
      <c r="SLY50" s="195"/>
      <c r="SLZ50" s="195"/>
      <c r="SMA50" s="195"/>
      <c r="SMB50" s="195"/>
      <c r="SMC50" s="195"/>
      <c r="SMD50" s="195"/>
      <c r="SME50" s="195"/>
      <c r="SMF50" s="195"/>
      <c r="SMG50" s="195"/>
      <c r="SMH50" s="195"/>
      <c r="SMI50" s="195"/>
      <c r="SMJ50" s="195"/>
      <c r="SMK50" s="195"/>
      <c r="SML50" s="195"/>
      <c r="SMM50" s="195"/>
      <c r="SMN50" s="195"/>
      <c r="SMO50" s="195"/>
      <c r="SMP50" s="195"/>
      <c r="SMQ50" s="195"/>
      <c r="SMR50" s="195"/>
      <c r="SMS50" s="195"/>
      <c r="SMT50" s="195"/>
      <c r="SMU50" s="195"/>
      <c r="SMV50" s="195"/>
      <c r="SMW50" s="195"/>
      <c r="SMX50" s="195"/>
      <c r="SMY50" s="195"/>
      <c r="SMZ50" s="195"/>
      <c r="SNA50" s="195"/>
      <c r="SNB50" s="195"/>
      <c r="SNC50" s="195"/>
      <c r="SND50" s="195"/>
      <c r="SNE50" s="195"/>
      <c r="SNF50" s="195"/>
      <c r="SNG50" s="195"/>
      <c r="SNH50" s="195"/>
      <c r="SNI50" s="195"/>
      <c r="SNJ50" s="195"/>
      <c r="SNK50" s="195"/>
      <c r="SNL50" s="195"/>
      <c r="SNM50" s="195"/>
      <c r="SNN50" s="195"/>
      <c r="SNO50" s="195"/>
      <c r="SNP50" s="195"/>
      <c r="SNQ50" s="195"/>
      <c r="SNR50" s="195"/>
      <c r="SNS50" s="195"/>
      <c r="SNT50" s="195"/>
      <c r="SNU50" s="195"/>
      <c r="SNV50" s="195"/>
      <c r="SNW50" s="195"/>
      <c r="SNX50" s="195"/>
      <c r="SNY50" s="195"/>
      <c r="SNZ50" s="195"/>
      <c r="SOA50" s="195"/>
      <c r="SOB50" s="195"/>
      <c r="SOC50" s="195"/>
      <c r="SOD50" s="195"/>
      <c r="SOE50" s="195"/>
      <c r="SOF50" s="195"/>
      <c r="SOG50" s="195"/>
      <c r="SOH50" s="195"/>
      <c r="SOI50" s="195"/>
      <c r="SOJ50" s="195"/>
      <c r="SOK50" s="195"/>
      <c r="SOL50" s="195"/>
      <c r="SOM50" s="195"/>
      <c r="SON50" s="195"/>
      <c r="SOO50" s="195"/>
      <c r="SOP50" s="195"/>
      <c r="SOQ50" s="195"/>
      <c r="SOR50" s="195"/>
      <c r="SOS50" s="195"/>
      <c r="SOT50" s="195"/>
      <c r="SOU50" s="195"/>
      <c r="SOV50" s="195"/>
      <c r="SOW50" s="195"/>
      <c r="SOX50" s="195"/>
      <c r="SOY50" s="195"/>
      <c r="SOZ50" s="195"/>
      <c r="SPA50" s="195"/>
      <c r="SPB50" s="195"/>
      <c r="SPC50" s="195"/>
      <c r="SPD50" s="195"/>
      <c r="SPE50" s="195"/>
      <c r="SPF50" s="195"/>
      <c r="SPG50" s="195"/>
      <c r="SPH50" s="195"/>
      <c r="SPI50" s="195"/>
      <c r="SPJ50" s="195"/>
      <c r="SPK50" s="195"/>
      <c r="SPL50" s="195"/>
      <c r="SPM50" s="195"/>
      <c r="SPN50" s="195"/>
      <c r="SPO50" s="195"/>
      <c r="SPP50" s="195"/>
      <c r="SPQ50" s="195"/>
      <c r="SPR50" s="195"/>
      <c r="SPS50" s="195"/>
      <c r="SPT50" s="195"/>
      <c r="SPU50" s="195"/>
      <c r="SPV50" s="195"/>
      <c r="SPW50" s="195"/>
      <c r="SPX50" s="195"/>
      <c r="SPY50" s="195"/>
      <c r="SPZ50" s="195"/>
      <c r="SQA50" s="195"/>
      <c r="SQB50" s="195"/>
      <c r="SQC50" s="195"/>
      <c r="SQD50" s="195"/>
      <c r="SQE50" s="195"/>
      <c r="SQF50" s="195"/>
      <c r="SQG50" s="195"/>
      <c r="SQH50" s="195"/>
      <c r="SQI50" s="195"/>
      <c r="SQJ50" s="195"/>
      <c r="SQK50" s="195"/>
      <c r="SQL50" s="195"/>
      <c r="SQM50" s="195"/>
      <c r="SQN50" s="195"/>
      <c r="SQO50" s="195"/>
      <c r="SQP50" s="195"/>
      <c r="SQQ50" s="195"/>
      <c r="SQR50" s="195"/>
      <c r="SQS50" s="195"/>
      <c r="SQT50" s="195"/>
      <c r="SQU50" s="195"/>
      <c r="SQV50" s="195"/>
      <c r="SQW50" s="195"/>
      <c r="SQX50" s="195"/>
      <c r="SQY50" s="195"/>
      <c r="SQZ50" s="195"/>
      <c r="SRA50" s="195"/>
      <c r="SRB50" s="195"/>
      <c r="SRC50" s="195"/>
      <c r="SRD50" s="195"/>
      <c r="SRE50" s="195"/>
      <c r="SRF50" s="195"/>
      <c r="SRG50" s="195"/>
      <c r="SRH50" s="195"/>
      <c r="SRI50" s="195"/>
      <c r="SRJ50" s="195"/>
      <c r="SRK50" s="195"/>
      <c r="SRL50" s="195"/>
      <c r="SRM50" s="195"/>
      <c r="SRN50" s="195"/>
      <c r="SRO50" s="195"/>
      <c r="SRP50" s="195"/>
      <c r="SRQ50" s="195"/>
      <c r="SRR50" s="195"/>
      <c r="SRS50" s="195"/>
      <c r="SRT50" s="195"/>
      <c r="SRU50" s="195"/>
      <c r="SRV50" s="195"/>
      <c r="SRW50" s="195"/>
      <c r="SRX50" s="195"/>
      <c r="SRY50" s="195"/>
      <c r="SRZ50" s="195"/>
      <c r="SSA50" s="195"/>
      <c r="SSB50" s="195"/>
      <c r="SSC50" s="195"/>
      <c r="SSD50" s="195"/>
      <c r="SSE50" s="195"/>
      <c r="SSF50" s="195"/>
      <c r="SSG50" s="195"/>
      <c r="SSH50" s="195"/>
      <c r="SSI50" s="195"/>
      <c r="SSJ50" s="195"/>
      <c r="SSK50" s="195"/>
      <c r="SSL50" s="195"/>
      <c r="SSM50" s="195"/>
      <c r="SSN50" s="195"/>
      <c r="SSO50" s="195"/>
      <c r="SSP50" s="195"/>
      <c r="SSQ50" s="195"/>
      <c r="SSR50" s="195"/>
      <c r="SSS50" s="195"/>
      <c r="SST50" s="195"/>
      <c r="SSU50" s="195"/>
      <c r="SSV50" s="195"/>
      <c r="SSW50" s="195"/>
      <c r="SSX50" s="195"/>
      <c r="SSY50" s="195"/>
      <c r="SSZ50" s="195"/>
      <c r="STA50" s="195"/>
      <c r="STB50" s="195"/>
      <c r="STC50" s="195"/>
      <c r="STD50" s="195"/>
      <c r="STE50" s="195"/>
      <c r="STF50" s="195"/>
      <c r="STG50" s="195"/>
      <c r="STH50" s="195"/>
      <c r="STI50" s="195"/>
      <c r="STJ50" s="195"/>
      <c r="STK50" s="195"/>
      <c r="STL50" s="195"/>
      <c r="STM50" s="195"/>
      <c r="STN50" s="195"/>
      <c r="STO50" s="195"/>
      <c r="STP50" s="195"/>
      <c r="STQ50" s="195"/>
      <c r="STR50" s="195"/>
      <c r="STS50" s="195"/>
      <c r="STT50" s="195"/>
      <c r="STU50" s="195"/>
      <c r="STV50" s="195"/>
      <c r="STW50" s="195"/>
      <c r="STX50" s="195"/>
      <c r="STY50" s="195"/>
      <c r="STZ50" s="195"/>
      <c r="SUA50" s="195"/>
      <c r="SUB50" s="195"/>
      <c r="SUC50" s="195"/>
      <c r="SUD50" s="195"/>
      <c r="SUE50" s="195"/>
      <c r="SUF50" s="195"/>
      <c r="SUG50" s="195"/>
      <c r="SUH50" s="195"/>
      <c r="SUI50" s="195"/>
      <c r="SUJ50" s="195"/>
      <c r="SUK50" s="195"/>
      <c r="SUL50" s="195"/>
      <c r="SUM50" s="195"/>
      <c r="SUN50" s="195"/>
      <c r="SUO50" s="195"/>
      <c r="SUP50" s="195"/>
      <c r="SUQ50" s="195"/>
      <c r="SUR50" s="195"/>
      <c r="SUS50" s="195"/>
      <c r="SUT50" s="195"/>
      <c r="SUU50" s="195"/>
      <c r="SUV50" s="195"/>
      <c r="SUW50" s="195"/>
      <c r="SUX50" s="195"/>
      <c r="SUY50" s="195"/>
      <c r="SUZ50" s="195"/>
      <c r="SVA50" s="195"/>
      <c r="SVB50" s="195"/>
      <c r="SVC50" s="195"/>
      <c r="SVD50" s="195"/>
      <c r="SVE50" s="195"/>
      <c r="SVF50" s="195"/>
      <c r="SVG50" s="195"/>
      <c r="SVH50" s="195"/>
      <c r="SVI50" s="195"/>
      <c r="SVJ50" s="195"/>
      <c r="SVK50" s="195"/>
      <c r="SVL50" s="195"/>
      <c r="SVM50" s="195"/>
      <c r="SVN50" s="195"/>
      <c r="SVO50" s="195"/>
      <c r="SVP50" s="195"/>
      <c r="SVQ50" s="195"/>
      <c r="SVR50" s="195"/>
      <c r="SVS50" s="195"/>
      <c r="SVT50" s="195"/>
      <c r="SVU50" s="195"/>
      <c r="SVV50" s="195"/>
      <c r="SVW50" s="195"/>
      <c r="SVX50" s="195"/>
      <c r="SVY50" s="195"/>
      <c r="SVZ50" s="195"/>
      <c r="SWA50" s="195"/>
      <c r="SWB50" s="195"/>
      <c r="SWC50" s="195"/>
      <c r="SWD50" s="195"/>
      <c r="SWE50" s="195"/>
      <c r="SWF50" s="195"/>
      <c r="SWG50" s="195"/>
      <c r="SWH50" s="195"/>
      <c r="SWI50" s="195"/>
      <c r="SWJ50" s="195"/>
      <c r="SWK50" s="195"/>
      <c r="SWL50" s="195"/>
      <c r="SWM50" s="195"/>
      <c r="SWN50" s="195"/>
      <c r="SWO50" s="195"/>
      <c r="SWP50" s="195"/>
      <c r="SWQ50" s="195"/>
      <c r="SWR50" s="195"/>
      <c r="SWS50" s="195"/>
      <c r="SWT50" s="195"/>
      <c r="SWU50" s="195"/>
      <c r="SWV50" s="195"/>
      <c r="SWW50" s="195"/>
      <c r="SWX50" s="195"/>
      <c r="SWY50" s="195"/>
      <c r="SWZ50" s="195"/>
      <c r="SXA50" s="195"/>
      <c r="SXB50" s="195"/>
      <c r="SXC50" s="195"/>
      <c r="SXD50" s="195"/>
      <c r="SXE50" s="195"/>
      <c r="SXF50" s="195"/>
      <c r="SXG50" s="195"/>
      <c r="SXH50" s="195"/>
      <c r="SXI50" s="195"/>
      <c r="SXJ50" s="195"/>
      <c r="SXK50" s="195"/>
      <c r="SXL50" s="195"/>
      <c r="SXM50" s="195"/>
      <c r="SXN50" s="195"/>
      <c r="SXO50" s="195"/>
      <c r="SXP50" s="195"/>
      <c r="SXQ50" s="195"/>
      <c r="SXR50" s="195"/>
      <c r="SXS50" s="195"/>
      <c r="SXT50" s="195"/>
      <c r="SXU50" s="195"/>
      <c r="SXV50" s="195"/>
      <c r="SXW50" s="195"/>
      <c r="SXX50" s="195"/>
      <c r="SXY50" s="195"/>
      <c r="SXZ50" s="195"/>
      <c r="SYA50" s="195"/>
      <c r="SYB50" s="195"/>
      <c r="SYC50" s="195"/>
      <c r="SYD50" s="195"/>
      <c r="SYE50" s="195"/>
      <c r="SYF50" s="195"/>
      <c r="SYG50" s="195"/>
      <c r="SYH50" s="195"/>
      <c r="SYI50" s="195"/>
      <c r="SYJ50" s="195"/>
      <c r="SYK50" s="195"/>
      <c r="SYL50" s="195"/>
      <c r="SYM50" s="195"/>
      <c r="SYN50" s="195"/>
      <c r="SYO50" s="195"/>
      <c r="SYP50" s="195"/>
      <c r="SYQ50" s="195"/>
      <c r="SYR50" s="195"/>
      <c r="SYS50" s="195"/>
      <c r="SYT50" s="195"/>
      <c r="SYU50" s="195"/>
      <c r="SYV50" s="195"/>
      <c r="SYW50" s="195"/>
      <c r="SYX50" s="195"/>
      <c r="SYY50" s="195"/>
      <c r="SYZ50" s="195"/>
      <c r="SZA50" s="195"/>
      <c r="SZB50" s="195"/>
      <c r="SZC50" s="195"/>
      <c r="SZD50" s="195"/>
      <c r="SZE50" s="195"/>
      <c r="SZF50" s="195"/>
      <c r="SZG50" s="195"/>
      <c r="SZH50" s="195"/>
      <c r="SZI50" s="195"/>
      <c r="SZJ50" s="195"/>
      <c r="SZK50" s="195"/>
      <c r="SZL50" s="195"/>
      <c r="SZM50" s="195"/>
      <c r="SZN50" s="195"/>
      <c r="SZO50" s="195"/>
      <c r="SZP50" s="195"/>
      <c r="SZQ50" s="195"/>
      <c r="SZR50" s="195"/>
      <c r="SZS50" s="195"/>
      <c r="SZT50" s="195"/>
      <c r="SZU50" s="195"/>
      <c r="SZV50" s="195"/>
      <c r="SZW50" s="195"/>
      <c r="SZX50" s="195"/>
      <c r="SZY50" s="195"/>
      <c r="SZZ50" s="195"/>
      <c r="TAA50" s="195"/>
      <c r="TAB50" s="195"/>
      <c r="TAC50" s="195"/>
      <c r="TAD50" s="195"/>
      <c r="TAE50" s="195"/>
      <c r="TAF50" s="195"/>
      <c r="TAG50" s="195"/>
      <c r="TAH50" s="195"/>
      <c r="TAI50" s="195"/>
      <c r="TAJ50" s="195"/>
      <c r="TAK50" s="195"/>
      <c r="TAL50" s="195"/>
      <c r="TAM50" s="195"/>
      <c r="TAN50" s="195"/>
      <c r="TAO50" s="195"/>
      <c r="TAP50" s="195"/>
      <c r="TAQ50" s="195"/>
      <c r="TAR50" s="195"/>
      <c r="TAS50" s="195"/>
      <c r="TAT50" s="195"/>
      <c r="TAU50" s="195"/>
      <c r="TAV50" s="195"/>
      <c r="TAW50" s="195"/>
      <c r="TAX50" s="195"/>
      <c r="TAY50" s="195"/>
      <c r="TAZ50" s="195"/>
      <c r="TBA50" s="195"/>
      <c r="TBB50" s="195"/>
      <c r="TBC50" s="195"/>
      <c r="TBD50" s="195"/>
      <c r="TBE50" s="195"/>
      <c r="TBF50" s="195"/>
      <c r="TBG50" s="195"/>
      <c r="TBH50" s="195"/>
      <c r="TBI50" s="195"/>
      <c r="TBJ50" s="195"/>
      <c r="TBK50" s="195"/>
      <c r="TBL50" s="195"/>
      <c r="TBM50" s="195"/>
      <c r="TBN50" s="195"/>
      <c r="TBO50" s="195"/>
      <c r="TBP50" s="195"/>
      <c r="TBQ50" s="195"/>
      <c r="TBR50" s="195"/>
      <c r="TBS50" s="195"/>
      <c r="TBT50" s="195"/>
      <c r="TBU50" s="195"/>
      <c r="TBV50" s="195"/>
      <c r="TBW50" s="195"/>
      <c r="TBX50" s="195"/>
      <c r="TBY50" s="195"/>
      <c r="TBZ50" s="195"/>
      <c r="TCA50" s="195"/>
      <c r="TCB50" s="195"/>
      <c r="TCC50" s="195"/>
      <c r="TCD50" s="195"/>
      <c r="TCE50" s="195"/>
      <c r="TCF50" s="195"/>
      <c r="TCG50" s="195"/>
      <c r="TCH50" s="195"/>
      <c r="TCI50" s="195"/>
      <c r="TCJ50" s="195"/>
      <c r="TCK50" s="195"/>
      <c r="TCL50" s="195"/>
      <c r="TCM50" s="195"/>
      <c r="TCN50" s="195"/>
      <c r="TCO50" s="195"/>
      <c r="TCP50" s="195"/>
      <c r="TCQ50" s="195"/>
      <c r="TCR50" s="195"/>
      <c r="TCS50" s="195"/>
      <c r="TCT50" s="195"/>
      <c r="TCU50" s="195"/>
      <c r="TCV50" s="195"/>
      <c r="TCW50" s="195"/>
      <c r="TCX50" s="195"/>
      <c r="TCY50" s="195"/>
      <c r="TCZ50" s="195"/>
      <c r="TDA50" s="195"/>
      <c r="TDB50" s="195"/>
      <c r="TDC50" s="195"/>
      <c r="TDD50" s="195"/>
      <c r="TDE50" s="195"/>
      <c r="TDF50" s="195"/>
      <c r="TDG50" s="195"/>
      <c r="TDH50" s="195"/>
      <c r="TDI50" s="195"/>
      <c r="TDJ50" s="195"/>
      <c r="TDK50" s="195"/>
      <c r="TDL50" s="195"/>
      <c r="TDM50" s="195"/>
      <c r="TDN50" s="195"/>
      <c r="TDO50" s="195"/>
      <c r="TDP50" s="195"/>
      <c r="TDQ50" s="195"/>
      <c r="TDR50" s="195"/>
      <c r="TDS50" s="195"/>
      <c r="TDT50" s="195"/>
      <c r="TDU50" s="195"/>
      <c r="TDV50" s="195"/>
      <c r="TDW50" s="195"/>
      <c r="TDX50" s="195"/>
      <c r="TDY50" s="195"/>
      <c r="TDZ50" s="195"/>
      <c r="TEA50" s="195"/>
      <c r="TEB50" s="195"/>
      <c r="TEC50" s="195"/>
      <c r="TED50" s="195"/>
      <c r="TEE50" s="195"/>
      <c r="TEF50" s="195"/>
      <c r="TEG50" s="195"/>
      <c r="TEH50" s="195"/>
      <c r="TEI50" s="195"/>
      <c r="TEJ50" s="195"/>
      <c r="TEK50" s="195"/>
      <c r="TEL50" s="195"/>
      <c r="TEM50" s="195"/>
      <c r="TEN50" s="195"/>
      <c r="TEO50" s="195"/>
      <c r="TEP50" s="195"/>
      <c r="TEQ50" s="195"/>
      <c r="TER50" s="195"/>
      <c r="TES50" s="195"/>
      <c r="TET50" s="195"/>
      <c r="TEU50" s="195"/>
      <c r="TEV50" s="195"/>
      <c r="TEW50" s="195"/>
      <c r="TEX50" s="195"/>
      <c r="TEY50" s="195"/>
      <c r="TEZ50" s="195"/>
      <c r="TFA50" s="195"/>
      <c r="TFB50" s="195"/>
      <c r="TFC50" s="195"/>
      <c r="TFD50" s="195"/>
      <c r="TFE50" s="195"/>
      <c r="TFF50" s="195"/>
      <c r="TFG50" s="195"/>
      <c r="TFH50" s="195"/>
      <c r="TFI50" s="195"/>
      <c r="TFJ50" s="195"/>
      <c r="TFK50" s="195"/>
      <c r="TFL50" s="195"/>
      <c r="TFM50" s="195"/>
      <c r="TFN50" s="195"/>
      <c r="TFO50" s="195"/>
      <c r="TFP50" s="195"/>
      <c r="TFQ50" s="195"/>
      <c r="TFR50" s="195"/>
      <c r="TFS50" s="195"/>
      <c r="TFT50" s="195"/>
      <c r="TFU50" s="195"/>
      <c r="TFV50" s="195"/>
      <c r="TFW50" s="195"/>
      <c r="TFX50" s="195"/>
      <c r="TFY50" s="195"/>
      <c r="TFZ50" s="195"/>
      <c r="TGA50" s="195"/>
      <c r="TGB50" s="195"/>
      <c r="TGC50" s="195"/>
      <c r="TGD50" s="195"/>
      <c r="TGE50" s="195"/>
      <c r="TGF50" s="195"/>
      <c r="TGG50" s="195"/>
      <c r="TGH50" s="195"/>
      <c r="TGI50" s="195"/>
      <c r="TGJ50" s="195"/>
      <c r="TGK50" s="195"/>
      <c r="TGL50" s="195"/>
      <c r="TGM50" s="195"/>
      <c r="TGN50" s="195"/>
      <c r="TGO50" s="195"/>
      <c r="TGP50" s="195"/>
      <c r="TGQ50" s="195"/>
      <c r="TGR50" s="195"/>
      <c r="TGS50" s="195"/>
      <c r="TGT50" s="195"/>
      <c r="TGU50" s="195"/>
      <c r="TGV50" s="195"/>
      <c r="TGW50" s="195"/>
      <c r="TGX50" s="195"/>
      <c r="TGY50" s="195"/>
      <c r="TGZ50" s="195"/>
      <c r="THA50" s="195"/>
      <c r="THB50" s="195"/>
      <c r="THC50" s="195"/>
      <c r="THD50" s="195"/>
      <c r="THE50" s="195"/>
      <c r="THF50" s="195"/>
      <c r="THG50" s="195"/>
      <c r="THH50" s="195"/>
      <c r="THI50" s="195"/>
      <c r="THJ50" s="195"/>
      <c r="THK50" s="195"/>
      <c r="THL50" s="195"/>
      <c r="THM50" s="195"/>
      <c r="THN50" s="195"/>
      <c r="THO50" s="195"/>
      <c r="THP50" s="195"/>
      <c r="THQ50" s="195"/>
      <c r="THR50" s="195"/>
      <c r="THS50" s="195"/>
      <c r="THT50" s="195"/>
      <c r="THU50" s="195"/>
      <c r="THV50" s="195"/>
      <c r="THW50" s="195"/>
      <c r="THX50" s="195"/>
      <c r="THY50" s="195"/>
      <c r="THZ50" s="195"/>
      <c r="TIA50" s="195"/>
      <c r="TIB50" s="195"/>
      <c r="TIC50" s="195"/>
      <c r="TID50" s="195"/>
      <c r="TIE50" s="195"/>
      <c r="TIF50" s="195"/>
      <c r="TIG50" s="195"/>
      <c r="TIH50" s="195"/>
      <c r="TII50" s="195"/>
      <c r="TIJ50" s="195"/>
      <c r="TIK50" s="195"/>
      <c r="TIL50" s="195"/>
      <c r="TIM50" s="195"/>
      <c r="TIN50" s="195"/>
      <c r="TIO50" s="195"/>
      <c r="TIP50" s="195"/>
      <c r="TIQ50" s="195"/>
      <c r="TIR50" s="195"/>
      <c r="TIS50" s="195"/>
      <c r="TIT50" s="195"/>
      <c r="TIU50" s="195"/>
      <c r="TIV50" s="195"/>
      <c r="TIW50" s="195"/>
      <c r="TIX50" s="195"/>
      <c r="TIY50" s="195"/>
      <c r="TIZ50" s="195"/>
      <c r="TJA50" s="195"/>
      <c r="TJB50" s="195"/>
      <c r="TJC50" s="195"/>
      <c r="TJD50" s="195"/>
      <c r="TJE50" s="195"/>
      <c r="TJF50" s="195"/>
      <c r="TJG50" s="195"/>
      <c r="TJH50" s="195"/>
      <c r="TJI50" s="195"/>
      <c r="TJJ50" s="195"/>
      <c r="TJK50" s="195"/>
      <c r="TJL50" s="195"/>
      <c r="TJM50" s="195"/>
      <c r="TJN50" s="195"/>
      <c r="TJO50" s="195"/>
      <c r="TJP50" s="195"/>
      <c r="TJQ50" s="195"/>
      <c r="TJR50" s="195"/>
      <c r="TJS50" s="195"/>
      <c r="TJT50" s="195"/>
      <c r="TJU50" s="195"/>
      <c r="TJV50" s="195"/>
      <c r="TJW50" s="195"/>
      <c r="TJX50" s="195"/>
      <c r="TJY50" s="195"/>
      <c r="TJZ50" s="195"/>
      <c r="TKA50" s="195"/>
      <c r="TKB50" s="195"/>
      <c r="TKC50" s="195"/>
      <c r="TKD50" s="195"/>
      <c r="TKE50" s="195"/>
      <c r="TKF50" s="195"/>
      <c r="TKG50" s="195"/>
      <c r="TKH50" s="195"/>
      <c r="TKI50" s="195"/>
      <c r="TKJ50" s="195"/>
      <c r="TKK50" s="195"/>
      <c r="TKL50" s="195"/>
      <c r="TKM50" s="195"/>
      <c r="TKN50" s="195"/>
      <c r="TKO50" s="195"/>
      <c r="TKP50" s="195"/>
      <c r="TKQ50" s="195"/>
      <c r="TKR50" s="195"/>
      <c r="TKS50" s="195"/>
      <c r="TKT50" s="195"/>
      <c r="TKU50" s="195"/>
      <c r="TKV50" s="195"/>
      <c r="TKW50" s="195"/>
      <c r="TKX50" s="195"/>
      <c r="TKY50" s="195"/>
      <c r="TKZ50" s="195"/>
      <c r="TLA50" s="195"/>
      <c r="TLB50" s="195"/>
      <c r="TLC50" s="195"/>
      <c r="TLD50" s="195"/>
      <c r="TLE50" s="195"/>
      <c r="TLF50" s="195"/>
      <c r="TLG50" s="195"/>
      <c r="TLH50" s="195"/>
      <c r="TLI50" s="195"/>
      <c r="TLJ50" s="195"/>
      <c r="TLK50" s="195"/>
      <c r="TLL50" s="195"/>
      <c r="TLM50" s="195"/>
      <c r="TLN50" s="195"/>
      <c r="TLO50" s="195"/>
      <c r="TLP50" s="195"/>
      <c r="TLQ50" s="195"/>
      <c r="TLR50" s="195"/>
      <c r="TLS50" s="195"/>
      <c r="TLT50" s="195"/>
      <c r="TLU50" s="195"/>
      <c r="TLV50" s="195"/>
      <c r="TLW50" s="195"/>
      <c r="TLX50" s="195"/>
      <c r="TLY50" s="195"/>
      <c r="TLZ50" s="195"/>
      <c r="TMA50" s="195"/>
      <c r="TMB50" s="195"/>
      <c r="TMC50" s="195"/>
      <c r="TMD50" s="195"/>
      <c r="TME50" s="195"/>
      <c r="TMF50" s="195"/>
      <c r="TMG50" s="195"/>
      <c r="TMH50" s="195"/>
      <c r="TMI50" s="195"/>
      <c r="TMJ50" s="195"/>
      <c r="TMK50" s="195"/>
      <c r="TML50" s="195"/>
      <c r="TMM50" s="195"/>
      <c r="TMN50" s="195"/>
      <c r="TMO50" s="195"/>
      <c r="TMP50" s="195"/>
      <c r="TMQ50" s="195"/>
      <c r="TMR50" s="195"/>
      <c r="TMS50" s="195"/>
      <c r="TMT50" s="195"/>
      <c r="TMU50" s="195"/>
      <c r="TMV50" s="195"/>
      <c r="TMW50" s="195"/>
      <c r="TMX50" s="195"/>
      <c r="TMY50" s="195"/>
      <c r="TMZ50" s="195"/>
      <c r="TNA50" s="195"/>
      <c r="TNB50" s="195"/>
      <c r="TNC50" s="195"/>
      <c r="TND50" s="195"/>
      <c r="TNE50" s="195"/>
      <c r="TNF50" s="195"/>
      <c r="TNG50" s="195"/>
      <c r="TNH50" s="195"/>
      <c r="TNI50" s="195"/>
      <c r="TNJ50" s="195"/>
      <c r="TNK50" s="195"/>
      <c r="TNL50" s="195"/>
      <c r="TNM50" s="195"/>
      <c r="TNN50" s="195"/>
      <c r="TNO50" s="195"/>
      <c r="TNP50" s="195"/>
      <c r="TNQ50" s="195"/>
      <c r="TNR50" s="195"/>
      <c r="TNS50" s="195"/>
      <c r="TNT50" s="195"/>
      <c r="TNU50" s="195"/>
      <c r="TNV50" s="195"/>
      <c r="TNW50" s="195"/>
      <c r="TNX50" s="195"/>
      <c r="TNY50" s="195"/>
      <c r="TNZ50" s="195"/>
      <c r="TOA50" s="195"/>
      <c r="TOB50" s="195"/>
      <c r="TOC50" s="195"/>
      <c r="TOD50" s="195"/>
      <c r="TOE50" s="195"/>
      <c r="TOF50" s="195"/>
      <c r="TOG50" s="195"/>
      <c r="TOH50" s="195"/>
      <c r="TOI50" s="195"/>
      <c r="TOJ50" s="195"/>
      <c r="TOK50" s="195"/>
      <c r="TOL50" s="195"/>
      <c r="TOM50" s="195"/>
      <c r="TON50" s="195"/>
      <c r="TOO50" s="195"/>
      <c r="TOP50" s="195"/>
      <c r="TOQ50" s="195"/>
      <c r="TOR50" s="195"/>
      <c r="TOS50" s="195"/>
      <c r="TOT50" s="195"/>
      <c r="TOU50" s="195"/>
      <c r="TOV50" s="195"/>
      <c r="TOW50" s="195"/>
      <c r="TOX50" s="195"/>
      <c r="TOY50" s="195"/>
      <c r="TOZ50" s="195"/>
      <c r="TPA50" s="195"/>
      <c r="TPB50" s="195"/>
      <c r="TPC50" s="195"/>
      <c r="TPD50" s="195"/>
      <c r="TPE50" s="195"/>
      <c r="TPF50" s="195"/>
      <c r="TPG50" s="195"/>
      <c r="TPH50" s="195"/>
      <c r="TPI50" s="195"/>
      <c r="TPJ50" s="195"/>
      <c r="TPK50" s="195"/>
      <c r="TPL50" s="195"/>
      <c r="TPM50" s="195"/>
      <c r="TPN50" s="195"/>
      <c r="TPO50" s="195"/>
      <c r="TPP50" s="195"/>
      <c r="TPQ50" s="195"/>
      <c r="TPR50" s="195"/>
      <c r="TPS50" s="195"/>
      <c r="TPT50" s="195"/>
      <c r="TPU50" s="195"/>
      <c r="TPV50" s="195"/>
      <c r="TPW50" s="195"/>
      <c r="TPX50" s="195"/>
      <c r="TPY50" s="195"/>
      <c r="TPZ50" s="195"/>
      <c r="TQA50" s="195"/>
      <c r="TQB50" s="195"/>
      <c r="TQC50" s="195"/>
      <c r="TQD50" s="195"/>
      <c r="TQE50" s="195"/>
      <c r="TQF50" s="195"/>
      <c r="TQG50" s="195"/>
      <c r="TQH50" s="195"/>
      <c r="TQI50" s="195"/>
      <c r="TQJ50" s="195"/>
      <c r="TQK50" s="195"/>
      <c r="TQL50" s="195"/>
      <c r="TQM50" s="195"/>
      <c r="TQN50" s="195"/>
      <c r="TQO50" s="195"/>
      <c r="TQP50" s="195"/>
      <c r="TQQ50" s="195"/>
      <c r="TQR50" s="195"/>
      <c r="TQS50" s="195"/>
      <c r="TQT50" s="195"/>
      <c r="TQU50" s="195"/>
      <c r="TQV50" s="195"/>
      <c r="TQW50" s="195"/>
      <c r="TQX50" s="195"/>
      <c r="TQY50" s="195"/>
      <c r="TQZ50" s="195"/>
      <c r="TRA50" s="195"/>
      <c r="TRB50" s="195"/>
      <c r="TRC50" s="195"/>
      <c r="TRD50" s="195"/>
      <c r="TRE50" s="195"/>
      <c r="TRF50" s="195"/>
      <c r="TRG50" s="195"/>
      <c r="TRH50" s="195"/>
      <c r="TRI50" s="195"/>
      <c r="TRJ50" s="195"/>
      <c r="TRK50" s="195"/>
      <c r="TRL50" s="195"/>
      <c r="TRM50" s="195"/>
      <c r="TRN50" s="195"/>
      <c r="TRO50" s="195"/>
      <c r="TRP50" s="195"/>
      <c r="TRQ50" s="195"/>
      <c r="TRR50" s="195"/>
      <c r="TRS50" s="195"/>
      <c r="TRT50" s="195"/>
      <c r="TRU50" s="195"/>
      <c r="TRV50" s="195"/>
      <c r="TRW50" s="195"/>
      <c r="TRX50" s="195"/>
      <c r="TRY50" s="195"/>
      <c r="TRZ50" s="195"/>
      <c r="TSA50" s="195"/>
      <c r="TSB50" s="195"/>
      <c r="TSC50" s="195"/>
      <c r="TSD50" s="195"/>
      <c r="TSE50" s="195"/>
      <c r="TSF50" s="195"/>
      <c r="TSG50" s="195"/>
      <c r="TSH50" s="195"/>
      <c r="TSI50" s="195"/>
      <c r="TSJ50" s="195"/>
      <c r="TSK50" s="195"/>
      <c r="TSL50" s="195"/>
      <c r="TSM50" s="195"/>
      <c r="TSN50" s="195"/>
      <c r="TSO50" s="195"/>
      <c r="TSP50" s="195"/>
      <c r="TSQ50" s="195"/>
      <c r="TSR50" s="195"/>
      <c r="TSS50" s="195"/>
      <c r="TST50" s="195"/>
      <c r="TSU50" s="195"/>
      <c r="TSV50" s="195"/>
      <c r="TSW50" s="195"/>
      <c r="TSX50" s="195"/>
      <c r="TSY50" s="195"/>
      <c r="TSZ50" s="195"/>
      <c r="TTA50" s="195"/>
      <c r="TTB50" s="195"/>
      <c r="TTC50" s="195"/>
      <c r="TTD50" s="195"/>
      <c r="TTE50" s="195"/>
      <c r="TTF50" s="195"/>
      <c r="TTG50" s="195"/>
      <c r="TTH50" s="195"/>
      <c r="TTI50" s="195"/>
      <c r="TTJ50" s="195"/>
      <c r="TTK50" s="195"/>
      <c r="TTL50" s="195"/>
      <c r="TTM50" s="195"/>
      <c r="TTN50" s="195"/>
      <c r="TTO50" s="195"/>
      <c r="TTP50" s="195"/>
      <c r="TTQ50" s="195"/>
      <c r="TTR50" s="195"/>
      <c r="TTS50" s="195"/>
      <c r="TTT50" s="195"/>
      <c r="TTU50" s="195"/>
      <c r="TTV50" s="195"/>
      <c r="TTW50" s="195"/>
      <c r="TTX50" s="195"/>
      <c r="TTY50" s="195"/>
      <c r="TTZ50" s="195"/>
      <c r="TUA50" s="195"/>
      <c r="TUB50" s="195"/>
      <c r="TUC50" s="195"/>
      <c r="TUD50" s="195"/>
      <c r="TUE50" s="195"/>
      <c r="TUF50" s="195"/>
      <c r="TUG50" s="195"/>
      <c r="TUH50" s="195"/>
      <c r="TUI50" s="195"/>
      <c r="TUJ50" s="195"/>
      <c r="TUK50" s="195"/>
      <c r="TUL50" s="195"/>
      <c r="TUM50" s="195"/>
      <c r="TUN50" s="195"/>
      <c r="TUO50" s="195"/>
      <c r="TUP50" s="195"/>
      <c r="TUQ50" s="195"/>
      <c r="TUR50" s="195"/>
      <c r="TUS50" s="195"/>
      <c r="TUT50" s="195"/>
      <c r="TUU50" s="195"/>
      <c r="TUV50" s="195"/>
      <c r="TUW50" s="195"/>
      <c r="TUX50" s="195"/>
      <c r="TUY50" s="195"/>
      <c r="TUZ50" s="195"/>
      <c r="TVA50" s="195"/>
      <c r="TVB50" s="195"/>
      <c r="TVC50" s="195"/>
      <c r="TVD50" s="195"/>
      <c r="TVE50" s="195"/>
      <c r="TVF50" s="195"/>
      <c r="TVG50" s="195"/>
      <c r="TVH50" s="195"/>
      <c r="TVI50" s="195"/>
      <c r="TVJ50" s="195"/>
      <c r="TVK50" s="195"/>
      <c r="TVL50" s="195"/>
      <c r="TVM50" s="195"/>
      <c r="TVN50" s="195"/>
      <c r="TVO50" s="195"/>
      <c r="TVP50" s="195"/>
      <c r="TVQ50" s="195"/>
      <c r="TVR50" s="195"/>
      <c r="TVS50" s="195"/>
      <c r="TVT50" s="195"/>
      <c r="TVU50" s="195"/>
      <c r="TVV50" s="195"/>
      <c r="TVW50" s="195"/>
      <c r="TVX50" s="195"/>
      <c r="TVY50" s="195"/>
      <c r="TVZ50" s="195"/>
      <c r="TWA50" s="195"/>
      <c r="TWB50" s="195"/>
      <c r="TWC50" s="195"/>
      <c r="TWD50" s="195"/>
      <c r="TWE50" s="195"/>
      <c r="TWF50" s="195"/>
      <c r="TWG50" s="195"/>
      <c r="TWH50" s="195"/>
      <c r="TWI50" s="195"/>
      <c r="TWJ50" s="195"/>
      <c r="TWK50" s="195"/>
      <c r="TWL50" s="195"/>
      <c r="TWM50" s="195"/>
      <c r="TWN50" s="195"/>
      <c r="TWO50" s="195"/>
      <c r="TWP50" s="195"/>
      <c r="TWQ50" s="195"/>
      <c r="TWR50" s="195"/>
      <c r="TWS50" s="195"/>
      <c r="TWT50" s="195"/>
      <c r="TWU50" s="195"/>
      <c r="TWV50" s="195"/>
      <c r="TWW50" s="195"/>
      <c r="TWX50" s="195"/>
      <c r="TWY50" s="195"/>
      <c r="TWZ50" s="195"/>
      <c r="TXA50" s="195"/>
      <c r="TXB50" s="195"/>
      <c r="TXC50" s="195"/>
      <c r="TXD50" s="195"/>
      <c r="TXE50" s="195"/>
      <c r="TXF50" s="195"/>
      <c r="TXG50" s="195"/>
      <c r="TXH50" s="195"/>
      <c r="TXI50" s="195"/>
      <c r="TXJ50" s="195"/>
      <c r="TXK50" s="195"/>
      <c r="TXL50" s="195"/>
      <c r="TXM50" s="195"/>
      <c r="TXN50" s="195"/>
      <c r="TXO50" s="195"/>
      <c r="TXP50" s="195"/>
      <c r="TXQ50" s="195"/>
      <c r="TXR50" s="195"/>
      <c r="TXS50" s="195"/>
      <c r="TXT50" s="195"/>
      <c r="TXU50" s="195"/>
      <c r="TXV50" s="195"/>
      <c r="TXW50" s="195"/>
      <c r="TXX50" s="195"/>
      <c r="TXY50" s="195"/>
      <c r="TXZ50" s="195"/>
      <c r="TYA50" s="195"/>
      <c r="TYB50" s="195"/>
      <c r="TYC50" s="195"/>
      <c r="TYD50" s="195"/>
      <c r="TYE50" s="195"/>
      <c r="TYF50" s="195"/>
      <c r="TYG50" s="195"/>
      <c r="TYH50" s="195"/>
      <c r="TYI50" s="195"/>
      <c r="TYJ50" s="195"/>
      <c r="TYK50" s="195"/>
      <c r="TYL50" s="195"/>
      <c r="TYM50" s="195"/>
      <c r="TYN50" s="195"/>
      <c r="TYO50" s="195"/>
      <c r="TYP50" s="195"/>
      <c r="TYQ50" s="195"/>
      <c r="TYR50" s="195"/>
      <c r="TYS50" s="195"/>
      <c r="TYT50" s="195"/>
      <c r="TYU50" s="195"/>
      <c r="TYV50" s="195"/>
      <c r="TYW50" s="195"/>
      <c r="TYX50" s="195"/>
      <c r="TYY50" s="195"/>
      <c r="TYZ50" s="195"/>
      <c r="TZA50" s="195"/>
      <c r="TZB50" s="195"/>
      <c r="TZC50" s="195"/>
      <c r="TZD50" s="195"/>
      <c r="TZE50" s="195"/>
      <c r="TZF50" s="195"/>
      <c r="TZG50" s="195"/>
      <c r="TZH50" s="195"/>
      <c r="TZI50" s="195"/>
      <c r="TZJ50" s="195"/>
      <c r="TZK50" s="195"/>
      <c r="TZL50" s="195"/>
      <c r="TZM50" s="195"/>
      <c r="TZN50" s="195"/>
      <c r="TZO50" s="195"/>
      <c r="TZP50" s="195"/>
      <c r="TZQ50" s="195"/>
      <c r="TZR50" s="195"/>
      <c r="TZS50" s="195"/>
      <c r="TZT50" s="195"/>
      <c r="TZU50" s="195"/>
      <c r="TZV50" s="195"/>
      <c r="TZW50" s="195"/>
      <c r="TZX50" s="195"/>
      <c r="TZY50" s="195"/>
      <c r="TZZ50" s="195"/>
      <c r="UAA50" s="195"/>
      <c r="UAB50" s="195"/>
      <c r="UAC50" s="195"/>
      <c r="UAD50" s="195"/>
      <c r="UAE50" s="195"/>
      <c r="UAF50" s="195"/>
      <c r="UAG50" s="195"/>
      <c r="UAH50" s="195"/>
      <c r="UAI50" s="195"/>
      <c r="UAJ50" s="195"/>
      <c r="UAK50" s="195"/>
      <c r="UAL50" s="195"/>
      <c r="UAM50" s="195"/>
      <c r="UAN50" s="195"/>
      <c r="UAO50" s="195"/>
      <c r="UAP50" s="195"/>
      <c r="UAQ50" s="195"/>
      <c r="UAR50" s="195"/>
      <c r="UAS50" s="195"/>
      <c r="UAT50" s="195"/>
      <c r="UAU50" s="195"/>
      <c r="UAV50" s="195"/>
      <c r="UAW50" s="195"/>
      <c r="UAX50" s="195"/>
      <c r="UAY50" s="195"/>
      <c r="UAZ50" s="195"/>
      <c r="UBA50" s="195"/>
      <c r="UBB50" s="195"/>
      <c r="UBC50" s="195"/>
      <c r="UBD50" s="195"/>
      <c r="UBE50" s="195"/>
      <c r="UBF50" s="195"/>
      <c r="UBG50" s="195"/>
      <c r="UBH50" s="195"/>
      <c r="UBI50" s="195"/>
      <c r="UBJ50" s="195"/>
      <c r="UBK50" s="195"/>
      <c r="UBL50" s="195"/>
      <c r="UBM50" s="195"/>
      <c r="UBN50" s="195"/>
      <c r="UBO50" s="195"/>
      <c r="UBP50" s="195"/>
      <c r="UBQ50" s="195"/>
      <c r="UBR50" s="195"/>
      <c r="UBS50" s="195"/>
      <c r="UBT50" s="195"/>
      <c r="UBU50" s="195"/>
      <c r="UBV50" s="195"/>
      <c r="UBW50" s="195"/>
      <c r="UBX50" s="195"/>
      <c r="UBY50" s="195"/>
      <c r="UBZ50" s="195"/>
      <c r="UCA50" s="195"/>
      <c r="UCB50" s="195"/>
      <c r="UCC50" s="195"/>
      <c r="UCD50" s="195"/>
      <c r="UCE50" s="195"/>
      <c r="UCF50" s="195"/>
      <c r="UCG50" s="195"/>
      <c r="UCH50" s="195"/>
      <c r="UCI50" s="195"/>
      <c r="UCJ50" s="195"/>
      <c r="UCK50" s="195"/>
      <c r="UCL50" s="195"/>
      <c r="UCM50" s="195"/>
      <c r="UCN50" s="195"/>
      <c r="UCO50" s="195"/>
      <c r="UCP50" s="195"/>
      <c r="UCQ50" s="195"/>
      <c r="UCR50" s="195"/>
      <c r="UCS50" s="195"/>
      <c r="UCT50" s="195"/>
      <c r="UCU50" s="195"/>
      <c r="UCV50" s="195"/>
      <c r="UCW50" s="195"/>
      <c r="UCX50" s="195"/>
      <c r="UCY50" s="195"/>
      <c r="UCZ50" s="195"/>
      <c r="UDA50" s="195"/>
      <c r="UDB50" s="195"/>
      <c r="UDC50" s="195"/>
      <c r="UDD50" s="195"/>
      <c r="UDE50" s="195"/>
      <c r="UDF50" s="195"/>
      <c r="UDG50" s="195"/>
      <c r="UDH50" s="195"/>
      <c r="UDI50" s="195"/>
      <c r="UDJ50" s="195"/>
      <c r="UDK50" s="195"/>
      <c r="UDL50" s="195"/>
      <c r="UDM50" s="195"/>
      <c r="UDN50" s="195"/>
      <c r="UDO50" s="195"/>
      <c r="UDP50" s="195"/>
      <c r="UDQ50" s="195"/>
      <c r="UDR50" s="195"/>
      <c r="UDS50" s="195"/>
      <c r="UDT50" s="195"/>
      <c r="UDU50" s="195"/>
      <c r="UDV50" s="195"/>
      <c r="UDW50" s="195"/>
      <c r="UDX50" s="195"/>
      <c r="UDY50" s="195"/>
      <c r="UDZ50" s="195"/>
      <c r="UEA50" s="195"/>
      <c r="UEB50" s="195"/>
      <c r="UEC50" s="195"/>
      <c r="UED50" s="195"/>
      <c r="UEE50" s="195"/>
      <c r="UEF50" s="195"/>
      <c r="UEG50" s="195"/>
      <c r="UEH50" s="195"/>
      <c r="UEI50" s="195"/>
      <c r="UEJ50" s="195"/>
      <c r="UEK50" s="195"/>
      <c r="UEL50" s="195"/>
      <c r="UEM50" s="195"/>
      <c r="UEN50" s="195"/>
      <c r="UEO50" s="195"/>
      <c r="UEP50" s="195"/>
      <c r="UEQ50" s="195"/>
      <c r="UER50" s="195"/>
      <c r="UES50" s="195"/>
      <c r="UET50" s="195"/>
      <c r="UEU50" s="195"/>
      <c r="UEV50" s="195"/>
      <c r="UEW50" s="195"/>
      <c r="UEX50" s="195"/>
      <c r="UEY50" s="195"/>
      <c r="UEZ50" s="195"/>
      <c r="UFA50" s="195"/>
      <c r="UFB50" s="195"/>
      <c r="UFC50" s="195"/>
      <c r="UFD50" s="195"/>
      <c r="UFE50" s="195"/>
      <c r="UFF50" s="195"/>
      <c r="UFG50" s="195"/>
      <c r="UFH50" s="195"/>
      <c r="UFI50" s="195"/>
      <c r="UFJ50" s="195"/>
      <c r="UFK50" s="195"/>
      <c r="UFL50" s="195"/>
      <c r="UFM50" s="195"/>
      <c r="UFN50" s="195"/>
      <c r="UFO50" s="195"/>
      <c r="UFP50" s="195"/>
      <c r="UFQ50" s="195"/>
      <c r="UFR50" s="195"/>
      <c r="UFS50" s="195"/>
      <c r="UFT50" s="195"/>
      <c r="UFU50" s="195"/>
      <c r="UFV50" s="195"/>
      <c r="UFW50" s="195"/>
      <c r="UFX50" s="195"/>
      <c r="UFY50" s="195"/>
      <c r="UFZ50" s="195"/>
      <c r="UGA50" s="195"/>
      <c r="UGB50" s="195"/>
      <c r="UGC50" s="195"/>
      <c r="UGD50" s="195"/>
      <c r="UGE50" s="195"/>
      <c r="UGF50" s="195"/>
      <c r="UGG50" s="195"/>
      <c r="UGH50" s="195"/>
      <c r="UGI50" s="195"/>
      <c r="UGJ50" s="195"/>
      <c r="UGK50" s="195"/>
      <c r="UGL50" s="195"/>
      <c r="UGM50" s="195"/>
      <c r="UGN50" s="195"/>
      <c r="UGO50" s="195"/>
      <c r="UGP50" s="195"/>
      <c r="UGQ50" s="195"/>
      <c r="UGR50" s="195"/>
      <c r="UGS50" s="195"/>
      <c r="UGT50" s="195"/>
      <c r="UGU50" s="195"/>
      <c r="UGV50" s="195"/>
      <c r="UGW50" s="195"/>
      <c r="UGX50" s="195"/>
      <c r="UGY50" s="195"/>
      <c r="UGZ50" s="195"/>
      <c r="UHA50" s="195"/>
      <c r="UHB50" s="195"/>
      <c r="UHC50" s="195"/>
      <c r="UHD50" s="195"/>
      <c r="UHE50" s="195"/>
      <c r="UHF50" s="195"/>
      <c r="UHG50" s="195"/>
      <c r="UHH50" s="195"/>
      <c r="UHI50" s="195"/>
      <c r="UHJ50" s="195"/>
      <c r="UHK50" s="195"/>
      <c r="UHL50" s="195"/>
      <c r="UHM50" s="195"/>
      <c r="UHN50" s="195"/>
      <c r="UHO50" s="195"/>
      <c r="UHP50" s="195"/>
      <c r="UHQ50" s="195"/>
      <c r="UHR50" s="195"/>
      <c r="UHS50" s="195"/>
      <c r="UHT50" s="195"/>
      <c r="UHU50" s="195"/>
      <c r="UHV50" s="195"/>
      <c r="UHW50" s="195"/>
      <c r="UHX50" s="195"/>
      <c r="UHY50" s="195"/>
      <c r="UHZ50" s="195"/>
      <c r="UIA50" s="195"/>
      <c r="UIB50" s="195"/>
      <c r="UIC50" s="195"/>
      <c r="UID50" s="195"/>
      <c r="UIE50" s="195"/>
      <c r="UIF50" s="195"/>
      <c r="UIG50" s="195"/>
      <c r="UIH50" s="195"/>
      <c r="UII50" s="195"/>
      <c r="UIJ50" s="195"/>
      <c r="UIK50" s="195"/>
      <c r="UIL50" s="195"/>
      <c r="UIM50" s="195"/>
      <c r="UIN50" s="195"/>
      <c r="UIO50" s="195"/>
      <c r="UIP50" s="195"/>
      <c r="UIQ50" s="195"/>
      <c r="UIR50" s="195"/>
      <c r="UIS50" s="195"/>
      <c r="UIT50" s="195"/>
      <c r="UIU50" s="195"/>
      <c r="UIV50" s="195"/>
      <c r="UIW50" s="195"/>
      <c r="UIX50" s="195"/>
      <c r="UIY50" s="195"/>
      <c r="UIZ50" s="195"/>
      <c r="UJA50" s="195"/>
      <c r="UJB50" s="195"/>
      <c r="UJC50" s="195"/>
      <c r="UJD50" s="195"/>
      <c r="UJE50" s="195"/>
      <c r="UJF50" s="195"/>
      <c r="UJG50" s="195"/>
      <c r="UJH50" s="195"/>
      <c r="UJI50" s="195"/>
      <c r="UJJ50" s="195"/>
      <c r="UJK50" s="195"/>
      <c r="UJL50" s="195"/>
      <c r="UJM50" s="195"/>
      <c r="UJN50" s="195"/>
      <c r="UJO50" s="195"/>
      <c r="UJP50" s="195"/>
      <c r="UJQ50" s="195"/>
      <c r="UJR50" s="195"/>
      <c r="UJS50" s="195"/>
      <c r="UJT50" s="195"/>
      <c r="UJU50" s="195"/>
      <c r="UJV50" s="195"/>
      <c r="UJW50" s="195"/>
      <c r="UJX50" s="195"/>
      <c r="UJY50" s="195"/>
      <c r="UJZ50" s="195"/>
      <c r="UKA50" s="195"/>
      <c r="UKB50" s="195"/>
      <c r="UKC50" s="195"/>
      <c r="UKD50" s="195"/>
      <c r="UKE50" s="195"/>
      <c r="UKF50" s="195"/>
      <c r="UKG50" s="195"/>
      <c r="UKH50" s="195"/>
      <c r="UKI50" s="195"/>
      <c r="UKJ50" s="195"/>
      <c r="UKK50" s="195"/>
      <c r="UKL50" s="195"/>
      <c r="UKM50" s="195"/>
      <c r="UKN50" s="195"/>
      <c r="UKO50" s="195"/>
      <c r="UKP50" s="195"/>
      <c r="UKQ50" s="195"/>
      <c r="UKR50" s="195"/>
      <c r="UKS50" s="195"/>
      <c r="UKT50" s="195"/>
      <c r="UKU50" s="195"/>
      <c r="UKV50" s="195"/>
      <c r="UKW50" s="195"/>
      <c r="UKX50" s="195"/>
      <c r="UKY50" s="195"/>
      <c r="UKZ50" s="195"/>
      <c r="ULA50" s="195"/>
      <c r="ULB50" s="195"/>
      <c r="ULC50" s="195"/>
      <c r="ULD50" s="195"/>
      <c r="ULE50" s="195"/>
      <c r="ULF50" s="195"/>
      <c r="ULG50" s="195"/>
      <c r="ULH50" s="195"/>
      <c r="ULI50" s="195"/>
      <c r="ULJ50" s="195"/>
      <c r="ULK50" s="195"/>
      <c r="ULL50" s="195"/>
      <c r="ULM50" s="195"/>
      <c r="ULN50" s="195"/>
      <c r="ULO50" s="195"/>
      <c r="ULP50" s="195"/>
      <c r="ULQ50" s="195"/>
      <c r="ULR50" s="195"/>
      <c r="ULS50" s="195"/>
      <c r="ULT50" s="195"/>
      <c r="ULU50" s="195"/>
      <c r="ULV50" s="195"/>
      <c r="ULW50" s="195"/>
      <c r="ULX50" s="195"/>
      <c r="ULY50" s="195"/>
      <c r="ULZ50" s="195"/>
      <c r="UMA50" s="195"/>
      <c r="UMB50" s="195"/>
      <c r="UMC50" s="195"/>
      <c r="UMD50" s="195"/>
      <c r="UME50" s="195"/>
      <c r="UMF50" s="195"/>
      <c r="UMG50" s="195"/>
      <c r="UMH50" s="195"/>
      <c r="UMI50" s="195"/>
      <c r="UMJ50" s="195"/>
      <c r="UMK50" s="195"/>
      <c r="UML50" s="195"/>
      <c r="UMM50" s="195"/>
      <c r="UMN50" s="195"/>
      <c r="UMO50" s="195"/>
      <c r="UMP50" s="195"/>
      <c r="UMQ50" s="195"/>
      <c r="UMR50" s="195"/>
      <c r="UMS50" s="195"/>
      <c r="UMT50" s="195"/>
      <c r="UMU50" s="195"/>
      <c r="UMV50" s="195"/>
      <c r="UMW50" s="195"/>
      <c r="UMX50" s="195"/>
      <c r="UMY50" s="195"/>
      <c r="UMZ50" s="195"/>
      <c r="UNA50" s="195"/>
      <c r="UNB50" s="195"/>
      <c r="UNC50" s="195"/>
      <c r="UND50" s="195"/>
      <c r="UNE50" s="195"/>
      <c r="UNF50" s="195"/>
      <c r="UNG50" s="195"/>
      <c r="UNH50" s="195"/>
      <c r="UNI50" s="195"/>
      <c r="UNJ50" s="195"/>
      <c r="UNK50" s="195"/>
      <c r="UNL50" s="195"/>
      <c r="UNM50" s="195"/>
      <c r="UNN50" s="195"/>
      <c r="UNO50" s="195"/>
      <c r="UNP50" s="195"/>
      <c r="UNQ50" s="195"/>
      <c r="UNR50" s="195"/>
      <c r="UNS50" s="195"/>
      <c r="UNT50" s="195"/>
      <c r="UNU50" s="195"/>
      <c r="UNV50" s="195"/>
      <c r="UNW50" s="195"/>
      <c r="UNX50" s="195"/>
      <c r="UNY50" s="195"/>
      <c r="UNZ50" s="195"/>
      <c r="UOA50" s="195"/>
      <c r="UOB50" s="195"/>
      <c r="UOC50" s="195"/>
      <c r="UOD50" s="195"/>
      <c r="UOE50" s="195"/>
      <c r="UOF50" s="195"/>
      <c r="UOG50" s="195"/>
      <c r="UOH50" s="195"/>
      <c r="UOI50" s="195"/>
      <c r="UOJ50" s="195"/>
      <c r="UOK50" s="195"/>
      <c r="UOL50" s="195"/>
      <c r="UOM50" s="195"/>
      <c r="UON50" s="195"/>
      <c r="UOO50" s="195"/>
      <c r="UOP50" s="195"/>
      <c r="UOQ50" s="195"/>
      <c r="UOR50" s="195"/>
      <c r="UOS50" s="195"/>
      <c r="UOT50" s="195"/>
      <c r="UOU50" s="195"/>
      <c r="UOV50" s="195"/>
      <c r="UOW50" s="195"/>
      <c r="UOX50" s="195"/>
      <c r="UOY50" s="195"/>
      <c r="UOZ50" s="195"/>
      <c r="UPA50" s="195"/>
      <c r="UPB50" s="195"/>
      <c r="UPC50" s="195"/>
      <c r="UPD50" s="195"/>
      <c r="UPE50" s="195"/>
      <c r="UPF50" s="195"/>
      <c r="UPG50" s="195"/>
      <c r="UPH50" s="195"/>
      <c r="UPI50" s="195"/>
      <c r="UPJ50" s="195"/>
      <c r="UPK50" s="195"/>
      <c r="UPL50" s="195"/>
      <c r="UPM50" s="195"/>
      <c r="UPN50" s="195"/>
      <c r="UPO50" s="195"/>
      <c r="UPP50" s="195"/>
      <c r="UPQ50" s="195"/>
      <c r="UPR50" s="195"/>
      <c r="UPS50" s="195"/>
      <c r="UPT50" s="195"/>
      <c r="UPU50" s="195"/>
      <c r="UPV50" s="195"/>
      <c r="UPW50" s="195"/>
      <c r="UPX50" s="195"/>
      <c r="UPY50" s="195"/>
      <c r="UPZ50" s="195"/>
      <c r="UQA50" s="195"/>
      <c r="UQB50" s="195"/>
      <c r="UQC50" s="195"/>
      <c r="UQD50" s="195"/>
      <c r="UQE50" s="195"/>
      <c r="UQF50" s="195"/>
      <c r="UQG50" s="195"/>
      <c r="UQH50" s="195"/>
      <c r="UQI50" s="195"/>
      <c r="UQJ50" s="195"/>
      <c r="UQK50" s="195"/>
      <c r="UQL50" s="195"/>
      <c r="UQM50" s="195"/>
      <c r="UQN50" s="195"/>
      <c r="UQO50" s="195"/>
      <c r="UQP50" s="195"/>
      <c r="UQQ50" s="195"/>
      <c r="UQR50" s="195"/>
      <c r="UQS50" s="195"/>
      <c r="UQT50" s="195"/>
      <c r="UQU50" s="195"/>
      <c r="UQV50" s="195"/>
      <c r="UQW50" s="195"/>
      <c r="UQX50" s="195"/>
      <c r="UQY50" s="195"/>
      <c r="UQZ50" s="195"/>
      <c r="URA50" s="195"/>
      <c r="URB50" s="195"/>
      <c r="URC50" s="195"/>
      <c r="URD50" s="195"/>
      <c r="URE50" s="195"/>
      <c r="URF50" s="195"/>
      <c r="URG50" s="195"/>
      <c r="URH50" s="195"/>
      <c r="URI50" s="195"/>
      <c r="URJ50" s="195"/>
      <c r="URK50" s="195"/>
      <c r="URL50" s="195"/>
      <c r="URM50" s="195"/>
      <c r="URN50" s="195"/>
      <c r="URO50" s="195"/>
      <c r="URP50" s="195"/>
      <c r="URQ50" s="195"/>
      <c r="URR50" s="195"/>
      <c r="URS50" s="195"/>
      <c r="URT50" s="195"/>
      <c r="URU50" s="195"/>
      <c r="URV50" s="195"/>
      <c r="URW50" s="195"/>
      <c r="URX50" s="195"/>
      <c r="URY50" s="195"/>
      <c r="URZ50" s="195"/>
      <c r="USA50" s="195"/>
      <c r="USB50" s="195"/>
      <c r="USC50" s="195"/>
      <c r="USD50" s="195"/>
      <c r="USE50" s="195"/>
      <c r="USF50" s="195"/>
      <c r="USG50" s="195"/>
      <c r="USH50" s="195"/>
      <c r="USI50" s="195"/>
      <c r="USJ50" s="195"/>
      <c r="USK50" s="195"/>
      <c r="USL50" s="195"/>
      <c r="USM50" s="195"/>
      <c r="USN50" s="195"/>
      <c r="USO50" s="195"/>
      <c r="USP50" s="195"/>
      <c r="USQ50" s="195"/>
      <c r="USR50" s="195"/>
      <c r="USS50" s="195"/>
      <c r="UST50" s="195"/>
      <c r="USU50" s="195"/>
      <c r="USV50" s="195"/>
      <c r="USW50" s="195"/>
      <c r="USX50" s="195"/>
      <c r="USY50" s="195"/>
      <c r="USZ50" s="195"/>
      <c r="UTA50" s="195"/>
      <c r="UTB50" s="195"/>
      <c r="UTC50" s="195"/>
      <c r="UTD50" s="195"/>
      <c r="UTE50" s="195"/>
      <c r="UTF50" s="195"/>
      <c r="UTG50" s="195"/>
      <c r="UTH50" s="195"/>
      <c r="UTI50" s="195"/>
      <c r="UTJ50" s="195"/>
      <c r="UTK50" s="195"/>
      <c r="UTL50" s="195"/>
      <c r="UTM50" s="195"/>
      <c r="UTN50" s="195"/>
      <c r="UTO50" s="195"/>
      <c r="UTP50" s="195"/>
      <c r="UTQ50" s="195"/>
      <c r="UTR50" s="195"/>
      <c r="UTS50" s="195"/>
      <c r="UTT50" s="195"/>
      <c r="UTU50" s="195"/>
      <c r="UTV50" s="195"/>
      <c r="UTW50" s="195"/>
      <c r="UTX50" s="195"/>
      <c r="UTY50" s="195"/>
      <c r="UTZ50" s="195"/>
      <c r="UUA50" s="195"/>
      <c r="UUB50" s="195"/>
      <c r="UUC50" s="195"/>
      <c r="UUD50" s="195"/>
      <c r="UUE50" s="195"/>
      <c r="UUF50" s="195"/>
      <c r="UUG50" s="195"/>
      <c r="UUH50" s="195"/>
      <c r="UUI50" s="195"/>
      <c r="UUJ50" s="195"/>
      <c r="UUK50" s="195"/>
      <c r="UUL50" s="195"/>
      <c r="UUM50" s="195"/>
      <c r="UUN50" s="195"/>
      <c r="UUO50" s="195"/>
      <c r="UUP50" s="195"/>
      <c r="UUQ50" s="195"/>
      <c r="UUR50" s="195"/>
      <c r="UUS50" s="195"/>
      <c r="UUT50" s="195"/>
      <c r="UUU50" s="195"/>
      <c r="UUV50" s="195"/>
      <c r="UUW50" s="195"/>
      <c r="UUX50" s="195"/>
      <c r="UUY50" s="195"/>
      <c r="UUZ50" s="195"/>
      <c r="UVA50" s="195"/>
      <c r="UVB50" s="195"/>
      <c r="UVC50" s="195"/>
      <c r="UVD50" s="195"/>
      <c r="UVE50" s="195"/>
      <c r="UVF50" s="195"/>
      <c r="UVG50" s="195"/>
      <c r="UVH50" s="195"/>
      <c r="UVI50" s="195"/>
      <c r="UVJ50" s="195"/>
      <c r="UVK50" s="195"/>
      <c r="UVL50" s="195"/>
      <c r="UVM50" s="195"/>
      <c r="UVN50" s="195"/>
      <c r="UVO50" s="195"/>
      <c r="UVP50" s="195"/>
      <c r="UVQ50" s="195"/>
      <c r="UVR50" s="195"/>
      <c r="UVS50" s="195"/>
      <c r="UVT50" s="195"/>
      <c r="UVU50" s="195"/>
      <c r="UVV50" s="195"/>
      <c r="UVW50" s="195"/>
      <c r="UVX50" s="195"/>
      <c r="UVY50" s="195"/>
      <c r="UVZ50" s="195"/>
      <c r="UWA50" s="195"/>
      <c r="UWB50" s="195"/>
      <c r="UWC50" s="195"/>
      <c r="UWD50" s="195"/>
      <c r="UWE50" s="195"/>
      <c r="UWF50" s="195"/>
      <c r="UWG50" s="195"/>
      <c r="UWH50" s="195"/>
      <c r="UWI50" s="195"/>
      <c r="UWJ50" s="195"/>
      <c r="UWK50" s="195"/>
      <c r="UWL50" s="195"/>
      <c r="UWM50" s="195"/>
      <c r="UWN50" s="195"/>
      <c r="UWO50" s="195"/>
      <c r="UWP50" s="195"/>
      <c r="UWQ50" s="195"/>
      <c r="UWR50" s="195"/>
      <c r="UWS50" s="195"/>
      <c r="UWT50" s="195"/>
      <c r="UWU50" s="195"/>
      <c r="UWV50" s="195"/>
      <c r="UWW50" s="195"/>
      <c r="UWX50" s="195"/>
      <c r="UWY50" s="195"/>
      <c r="UWZ50" s="195"/>
      <c r="UXA50" s="195"/>
      <c r="UXB50" s="195"/>
      <c r="UXC50" s="195"/>
      <c r="UXD50" s="195"/>
      <c r="UXE50" s="195"/>
      <c r="UXF50" s="195"/>
      <c r="UXG50" s="195"/>
      <c r="UXH50" s="195"/>
      <c r="UXI50" s="195"/>
      <c r="UXJ50" s="195"/>
      <c r="UXK50" s="195"/>
      <c r="UXL50" s="195"/>
      <c r="UXM50" s="195"/>
      <c r="UXN50" s="195"/>
      <c r="UXO50" s="195"/>
      <c r="UXP50" s="195"/>
      <c r="UXQ50" s="195"/>
      <c r="UXR50" s="195"/>
      <c r="UXS50" s="195"/>
      <c r="UXT50" s="195"/>
      <c r="UXU50" s="195"/>
      <c r="UXV50" s="195"/>
      <c r="UXW50" s="195"/>
      <c r="UXX50" s="195"/>
      <c r="UXY50" s="195"/>
      <c r="UXZ50" s="195"/>
      <c r="UYA50" s="195"/>
      <c r="UYB50" s="195"/>
      <c r="UYC50" s="195"/>
      <c r="UYD50" s="195"/>
      <c r="UYE50" s="195"/>
      <c r="UYF50" s="195"/>
      <c r="UYG50" s="195"/>
      <c r="UYH50" s="195"/>
      <c r="UYI50" s="195"/>
      <c r="UYJ50" s="195"/>
      <c r="UYK50" s="195"/>
      <c r="UYL50" s="195"/>
      <c r="UYM50" s="195"/>
      <c r="UYN50" s="195"/>
      <c r="UYO50" s="195"/>
      <c r="UYP50" s="195"/>
      <c r="UYQ50" s="195"/>
      <c r="UYR50" s="195"/>
      <c r="UYS50" s="195"/>
      <c r="UYT50" s="195"/>
      <c r="UYU50" s="195"/>
      <c r="UYV50" s="195"/>
      <c r="UYW50" s="195"/>
      <c r="UYX50" s="195"/>
      <c r="UYY50" s="195"/>
      <c r="UYZ50" s="195"/>
      <c r="UZA50" s="195"/>
      <c r="UZB50" s="195"/>
      <c r="UZC50" s="195"/>
      <c r="UZD50" s="195"/>
      <c r="UZE50" s="195"/>
      <c r="UZF50" s="195"/>
      <c r="UZG50" s="195"/>
      <c r="UZH50" s="195"/>
      <c r="UZI50" s="195"/>
      <c r="UZJ50" s="195"/>
      <c r="UZK50" s="195"/>
      <c r="UZL50" s="195"/>
      <c r="UZM50" s="195"/>
      <c r="UZN50" s="195"/>
      <c r="UZO50" s="195"/>
      <c r="UZP50" s="195"/>
      <c r="UZQ50" s="195"/>
      <c r="UZR50" s="195"/>
      <c r="UZS50" s="195"/>
      <c r="UZT50" s="195"/>
      <c r="UZU50" s="195"/>
      <c r="UZV50" s="195"/>
      <c r="UZW50" s="195"/>
      <c r="UZX50" s="195"/>
      <c r="UZY50" s="195"/>
      <c r="UZZ50" s="195"/>
      <c r="VAA50" s="195"/>
      <c r="VAB50" s="195"/>
      <c r="VAC50" s="195"/>
      <c r="VAD50" s="195"/>
      <c r="VAE50" s="195"/>
      <c r="VAF50" s="195"/>
      <c r="VAG50" s="195"/>
      <c r="VAH50" s="195"/>
      <c r="VAI50" s="195"/>
      <c r="VAJ50" s="195"/>
      <c r="VAK50" s="195"/>
      <c r="VAL50" s="195"/>
      <c r="VAM50" s="195"/>
      <c r="VAN50" s="195"/>
      <c r="VAO50" s="195"/>
      <c r="VAP50" s="195"/>
      <c r="VAQ50" s="195"/>
      <c r="VAR50" s="195"/>
      <c r="VAS50" s="195"/>
      <c r="VAT50" s="195"/>
      <c r="VAU50" s="195"/>
      <c r="VAV50" s="195"/>
      <c r="VAW50" s="195"/>
      <c r="VAX50" s="195"/>
      <c r="VAY50" s="195"/>
      <c r="VAZ50" s="195"/>
      <c r="VBA50" s="195"/>
      <c r="VBB50" s="195"/>
      <c r="VBC50" s="195"/>
      <c r="VBD50" s="195"/>
      <c r="VBE50" s="195"/>
      <c r="VBF50" s="195"/>
      <c r="VBG50" s="195"/>
      <c r="VBH50" s="195"/>
      <c r="VBI50" s="195"/>
      <c r="VBJ50" s="195"/>
      <c r="VBK50" s="195"/>
      <c r="VBL50" s="195"/>
      <c r="VBM50" s="195"/>
      <c r="VBN50" s="195"/>
      <c r="VBO50" s="195"/>
      <c r="VBP50" s="195"/>
      <c r="VBQ50" s="195"/>
      <c r="VBR50" s="195"/>
      <c r="VBS50" s="195"/>
      <c r="VBT50" s="195"/>
      <c r="VBU50" s="195"/>
      <c r="VBV50" s="195"/>
      <c r="VBW50" s="195"/>
      <c r="VBX50" s="195"/>
      <c r="VBY50" s="195"/>
      <c r="VBZ50" s="195"/>
      <c r="VCA50" s="195"/>
      <c r="VCB50" s="195"/>
      <c r="VCC50" s="195"/>
      <c r="VCD50" s="195"/>
      <c r="VCE50" s="195"/>
      <c r="VCF50" s="195"/>
      <c r="VCG50" s="195"/>
      <c r="VCH50" s="195"/>
      <c r="VCI50" s="195"/>
      <c r="VCJ50" s="195"/>
      <c r="VCK50" s="195"/>
      <c r="VCL50" s="195"/>
      <c r="VCM50" s="195"/>
      <c r="VCN50" s="195"/>
      <c r="VCO50" s="195"/>
      <c r="VCP50" s="195"/>
      <c r="VCQ50" s="195"/>
      <c r="VCR50" s="195"/>
      <c r="VCS50" s="195"/>
      <c r="VCT50" s="195"/>
      <c r="VCU50" s="195"/>
      <c r="VCV50" s="195"/>
      <c r="VCW50" s="195"/>
      <c r="VCX50" s="195"/>
      <c r="VCY50" s="195"/>
      <c r="VCZ50" s="195"/>
      <c r="VDA50" s="195"/>
      <c r="VDB50" s="195"/>
      <c r="VDC50" s="195"/>
      <c r="VDD50" s="195"/>
      <c r="VDE50" s="195"/>
      <c r="VDF50" s="195"/>
      <c r="VDG50" s="195"/>
      <c r="VDH50" s="195"/>
      <c r="VDI50" s="195"/>
      <c r="VDJ50" s="195"/>
      <c r="VDK50" s="195"/>
      <c r="VDL50" s="195"/>
      <c r="VDM50" s="195"/>
      <c r="VDN50" s="195"/>
      <c r="VDO50" s="195"/>
      <c r="VDP50" s="195"/>
      <c r="VDQ50" s="195"/>
      <c r="VDR50" s="195"/>
      <c r="VDS50" s="195"/>
      <c r="VDT50" s="195"/>
      <c r="VDU50" s="195"/>
      <c r="VDV50" s="195"/>
      <c r="VDW50" s="195"/>
      <c r="VDX50" s="195"/>
      <c r="VDY50" s="195"/>
      <c r="VDZ50" s="195"/>
      <c r="VEA50" s="195"/>
      <c r="VEB50" s="195"/>
      <c r="VEC50" s="195"/>
      <c r="VED50" s="195"/>
      <c r="VEE50" s="195"/>
      <c r="VEF50" s="195"/>
      <c r="VEG50" s="195"/>
      <c r="VEH50" s="195"/>
      <c r="VEI50" s="195"/>
      <c r="VEJ50" s="195"/>
      <c r="VEK50" s="195"/>
      <c r="VEL50" s="195"/>
      <c r="VEM50" s="195"/>
      <c r="VEN50" s="195"/>
      <c r="VEO50" s="195"/>
      <c r="VEP50" s="195"/>
      <c r="VEQ50" s="195"/>
      <c r="VER50" s="195"/>
      <c r="VES50" s="195"/>
      <c r="VET50" s="195"/>
      <c r="VEU50" s="195"/>
      <c r="VEV50" s="195"/>
      <c r="VEW50" s="195"/>
      <c r="VEX50" s="195"/>
      <c r="VEY50" s="195"/>
      <c r="VEZ50" s="195"/>
      <c r="VFA50" s="195"/>
      <c r="VFB50" s="195"/>
      <c r="VFC50" s="195"/>
      <c r="VFD50" s="195"/>
      <c r="VFE50" s="195"/>
      <c r="VFF50" s="195"/>
      <c r="VFG50" s="195"/>
      <c r="VFH50" s="195"/>
      <c r="VFI50" s="195"/>
      <c r="VFJ50" s="195"/>
      <c r="VFK50" s="195"/>
      <c r="VFL50" s="195"/>
      <c r="VFM50" s="195"/>
      <c r="VFN50" s="195"/>
      <c r="VFO50" s="195"/>
      <c r="VFP50" s="195"/>
      <c r="VFQ50" s="195"/>
      <c r="VFR50" s="195"/>
      <c r="VFS50" s="195"/>
      <c r="VFT50" s="195"/>
      <c r="VFU50" s="195"/>
      <c r="VFV50" s="195"/>
      <c r="VFW50" s="195"/>
      <c r="VFX50" s="195"/>
      <c r="VFY50" s="195"/>
      <c r="VFZ50" s="195"/>
      <c r="VGA50" s="195"/>
      <c r="VGB50" s="195"/>
      <c r="VGC50" s="195"/>
      <c r="VGD50" s="195"/>
      <c r="VGE50" s="195"/>
      <c r="VGF50" s="195"/>
      <c r="VGG50" s="195"/>
      <c r="VGH50" s="195"/>
      <c r="VGI50" s="195"/>
      <c r="VGJ50" s="195"/>
      <c r="VGK50" s="195"/>
      <c r="VGL50" s="195"/>
      <c r="VGM50" s="195"/>
      <c r="VGN50" s="195"/>
      <c r="VGO50" s="195"/>
      <c r="VGP50" s="195"/>
      <c r="VGQ50" s="195"/>
      <c r="VGR50" s="195"/>
      <c r="VGS50" s="195"/>
      <c r="VGT50" s="195"/>
      <c r="VGU50" s="195"/>
      <c r="VGV50" s="195"/>
      <c r="VGW50" s="195"/>
      <c r="VGX50" s="195"/>
      <c r="VGY50" s="195"/>
      <c r="VGZ50" s="195"/>
      <c r="VHA50" s="195"/>
      <c r="VHB50" s="195"/>
      <c r="VHC50" s="195"/>
      <c r="VHD50" s="195"/>
      <c r="VHE50" s="195"/>
      <c r="VHF50" s="195"/>
      <c r="VHG50" s="195"/>
      <c r="VHH50" s="195"/>
      <c r="VHI50" s="195"/>
      <c r="VHJ50" s="195"/>
      <c r="VHK50" s="195"/>
      <c r="VHL50" s="195"/>
      <c r="VHM50" s="195"/>
      <c r="VHN50" s="195"/>
      <c r="VHO50" s="195"/>
      <c r="VHP50" s="195"/>
      <c r="VHQ50" s="195"/>
      <c r="VHR50" s="195"/>
      <c r="VHS50" s="195"/>
      <c r="VHT50" s="195"/>
      <c r="VHU50" s="195"/>
      <c r="VHV50" s="195"/>
      <c r="VHW50" s="195"/>
      <c r="VHX50" s="195"/>
      <c r="VHY50" s="195"/>
      <c r="VHZ50" s="195"/>
      <c r="VIA50" s="195"/>
      <c r="VIB50" s="195"/>
      <c r="VIC50" s="195"/>
      <c r="VID50" s="195"/>
      <c r="VIE50" s="195"/>
      <c r="VIF50" s="195"/>
      <c r="VIG50" s="195"/>
      <c r="VIH50" s="195"/>
      <c r="VII50" s="195"/>
      <c r="VIJ50" s="195"/>
      <c r="VIK50" s="195"/>
      <c r="VIL50" s="195"/>
      <c r="VIM50" s="195"/>
      <c r="VIN50" s="195"/>
      <c r="VIO50" s="195"/>
      <c r="VIP50" s="195"/>
      <c r="VIQ50" s="195"/>
      <c r="VIR50" s="195"/>
      <c r="VIS50" s="195"/>
      <c r="VIT50" s="195"/>
      <c r="VIU50" s="195"/>
      <c r="VIV50" s="195"/>
      <c r="VIW50" s="195"/>
      <c r="VIX50" s="195"/>
      <c r="VIY50" s="195"/>
      <c r="VIZ50" s="195"/>
      <c r="VJA50" s="195"/>
      <c r="VJB50" s="195"/>
      <c r="VJC50" s="195"/>
      <c r="VJD50" s="195"/>
      <c r="VJE50" s="195"/>
      <c r="VJF50" s="195"/>
      <c r="VJG50" s="195"/>
      <c r="VJH50" s="195"/>
      <c r="VJI50" s="195"/>
      <c r="VJJ50" s="195"/>
      <c r="VJK50" s="195"/>
      <c r="VJL50" s="195"/>
      <c r="VJM50" s="195"/>
      <c r="VJN50" s="195"/>
      <c r="VJO50" s="195"/>
      <c r="VJP50" s="195"/>
      <c r="VJQ50" s="195"/>
      <c r="VJR50" s="195"/>
      <c r="VJS50" s="195"/>
      <c r="VJT50" s="195"/>
      <c r="VJU50" s="195"/>
      <c r="VJV50" s="195"/>
      <c r="VJW50" s="195"/>
      <c r="VJX50" s="195"/>
      <c r="VJY50" s="195"/>
      <c r="VJZ50" s="195"/>
      <c r="VKA50" s="195"/>
      <c r="VKB50" s="195"/>
      <c r="VKC50" s="195"/>
      <c r="VKD50" s="195"/>
      <c r="VKE50" s="195"/>
      <c r="VKF50" s="195"/>
      <c r="VKG50" s="195"/>
      <c r="VKH50" s="195"/>
      <c r="VKI50" s="195"/>
      <c r="VKJ50" s="195"/>
      <c r="VKK50" s="195"/>
      <c r="VKL50" s="195"/>
      <c r="VKM50" s="195"/>
      <c r="VKN50" s="195"/>
      <c r="VKO50" s="195"/>
      <c r="VKP50" s="195"/>
      <c r="VKQ50" s="195"/>
      <c r="VKR50" s="195"/>
      <c r="VKS50" s="195"/>
      <c r="VKT50" s="195"/>
      <c r="VKU50" s="195"/>
      <c r="VKV50" s="195"/>
      <c r="VKW50" s="195"/>
      <c r="VKX50" s="195"/>
      <c r="VKY50" s="195"/>
      <c r="VKZ50" s="195"/>
      <c r="VLA50" s="195"/>
      <c r="VLB50" s="195"/>
      <c r="VLC50" s="195"/>
      <c r="VLD50" s="195"/>
      <c r="VLE50" s="195"/>
      <c r="VLF50" s="195"/>
      <c r="VLG50" s="195"/>
      <c r="VLH50" s="195"/>
      <c r="VLI50" s="195"/>
      <c r="VLJ50" s="195"/>
      <c r="VLK50" s="195"/>
      <c r="VLL50" s="195"/>
      <c r="VLM50" s="195"/>
      <c r="VLN50" s="195"/>
      <c r="VLO50" s="195"/>
      <c r="VLP50" s="195"/>
      <c r="VLQ50" s="195"/>
      <c r="VLR50" s="195"/>
      <c r="VLS50" s="195"/>
      <c r="VLT50" s="195"/>
      <c r="VLU50" s="195"/>
      <c r="VLV50" s="195"/>
      <c r="VLW50" s="195"/>
      <c r="VLX50" s="195"/>
      <c r="VLY50" s="195"/>
      <c r="VLZ50" s="195"/>
      <c r="VMA50" s="195"/>
      <c r="VMB50" s="195"/>
      <c r="VMC50" s="195"/>
      <c r="VMD50" s="195"/>
      <c r="VME50" s="195"/>
      <c r="VMF50" s="195"/>
      <c r="VMG50" s="195"/>
      <c r="VMH50" s="195"/>
      <c r="VMI50" s="195"/>
      <c r="VMJ50" s="195"/>
      <c r="VMK50" s="195"/>
      <c r="VML50" s="195"/>
      <c r="VMM50" s="195"/>
      <c r="VMN50" s="195"/>
      <c r="VMO50" s="195"/>
      <c r="VMP50" s="195"/>
      <c r="VMQ50" s="195"/>
      <c r="VMR50" s="195"/>
      <c r="VMS50" s="195"/>
      <c r="VMT50" s="195"/>
      <c r="VMU50" s="195"/>
      <c r="VMV50" s="195"/>
      <c r="VMW50" s="195"/>
      <c r="VMX50" s="195"/>
      <c r="VMY50" s="195"/>
      <c r="VMZ50" s="195"/>
      <c r="VNA50" s="195"/>
      <c r="VNB50" s="195"/>
      <c r="VNC50" s="195"/>
      <c r="VND50" s="195"/>
      <c r="VNE50" s="195"/>
      <c r="VNF50" s="195"/>
      <c r="VNG50" s="195"/>
      <c r="VNH50" s="195"/>
      <c r="VNI50" s="195"/>
      <c r="VNJ50" s="195"/>
      <c r="VNK50" s="195"/>
      <c r="VNL50" s="195"/>
      <c r="VNM50" s="195"/>
      <c r="VNN50" s="195"/>
      <c r="VNO50" s="195"/>
      <c r="VNP50" s="195"/>
      <c r="VNQ50" s="195"/>
      <c r="VNR50" s="195"/>
      <c r="VNS50" s="195"/>
      <c r="VNT50" s="195"/>
      <c r="VNU50" s="195"/>
      <c r="VNV50" s="195"/>
      <c r="VNW50" s="195"/>
      <c r="VNX50" s="195"/>
      <c r="VNY50" s="195"/>
      <c r="VNZ50" s="195"/>
      <c r="VOA50" s="195"/>
      <c r="VOB50" s="195"/>
      <c r="VOC50" s="195"/>
      <c r="VOD50" s="195"/>
      <c r="VOE50" s="195"/>
      <c r="VOF50" s="195"/>
      <c r="VOG50" s="195"/>
      <c r="VOH50" s="195"/>
      <c r="VOI50" s="195"/>
      <c r="VOJ50" s="195"/>
      <c r="VOK50" s="195"/>
      <c r="VOL50" s="195"/>
      <c r="VOM50" s="195"/>
      <c r="VON50" s="195"/>
      <c r="VOO50" s="195"/>
      <c r="VOP50" s="195"/>
      <c r="VOQ50" s="195"/>
      <c r="VOR50" s="195"/>
      <c r="VOS50" s="195"/>
      <c r="VOT50" s="195"/>
      <c r="VOU50" s="195"/>
      <c r="VOV50" s="195"/>
      <c r="VOW50" s="195"/>
      <c r="VOX50" s="195"/>
      <c r="VOY50" s="195"/>
      <c r="VOZ50" s="195"/>
      <c r="VPA50" s="195"/>
      <c r="VPB50" s="195"/>
      <c r="VPC50" s="195"/>
      <c r="VPD50" s="195"/>
      <c r="VPE50" s="195"/>
      <c r="VPF50" s="195"/>
      <c r="VPG50" s="195"/>
      <c r="VPH50" s="195"/>
      <c r="VPI50" s="195"/>
      <c r="VPJ50" s="195"/>
      <c r="VPK50" s="195"/>
      <c r="VPL50" s="195"/>
      <c r="VPM50" s="195"/>
      <c r="VPN50" s="195"/>
      <c r="VPO50" s="195"/>
      <c r="VPP50" s="195"/>
      <c r="VPQ50" s="195"/>
      <c r="VPR50" s="195"/>
      <c r="VPS50" s="195"/>
      <c r="VPT50" s="195"/>
      <c r="VPU50" s="195"/>
      <c r="VPV50" s="195"/>
      <c r="VPW50" s="195"/>
      <c r="VPX50" s="195"/>
      <c r="VPY50" s="195"/>
      <c r="VPZ50" s="195"/>
      <c r="VQA50" s="195"/>
      <c r="VQB50" s="195"/>
      <c r="VQC50" s="195"/>
      <c r="VQD50" s="195"/>
      <c r="VQE50" s="195"/>
      <c r="VQF50" s="195"/>
      <c r="VQG50" s="195"/>
      <c r="VQH50" s="195"/>
      <c r="VQI50" s="195"/>
      <c r="VQJ50" s="195"/>
      <c r="VQK50" s="195"/>
      <c r="VQL50" s="195"/>
      <c r="VQM50" s="195"/>
      <c r="VQN50" s="195"/>
      <c r="VQO50" s="195"/>
      <c r="VQP50" s="195"/>
      <c r="VQQ50" s="195"/>
      <c r="VQR50" s="195"/>
      <c r="VQS50" s="195"/>
      <c r="VQT50" s="195"/>
      <c r="VQU50" s="195"/>
      <c r="VQV50" s="195"/>
      <c r="VQW50" s="195"/>
      <c r="VQX50" s="195"/>
      <c r="VQY50" s="195"/>
      <c r="VQZ50" s="195"/>
      <c r="VRA50" s="195"/>
      <c r="VRB50" s="195"/>
      <c r="VRC50" s="195"/>
      <c r="VRD50" s="195"/>
      <c r="VRE50" s="195"/>
      <c r="VRF50" s="195"/>
      <c r="VRG50" s="195"/>
      <c r="VRH50" s="195"/>
      <c r="VRI50" s="195"/>
      <c r="VRJ50" s="195"/>
      <c r="VRK50" s="195"/>
      <c r="VRL50" s="195"/>
      <c r="VRM50" s="195"/>
      <c r="VRN50" s="195"/>
      <c r="VRO50" s="195"/>
      <c r="VRP50" s="195"/>
      <c r="VRQ50" s="195"/>
      <c r="VRR50" s="195"/>
      <c r="VRS50" s="195"/>
      <c r="VRT50" s="195"/>
      <c r="VRU50" s="195"/>
      <c r="VRV50" s="195"/>
      <c r="VRW50" s="195"/>
      <c r="VRX50" s="195"/>
      <c r="VRY50" s="195"/>
      <c r="VRZ50" s="195"/>
      <c r="VSA50" s="195"/>
      <c r="VSB50" s="195"/>
      <c r="VSC50" s="195"/>
      <c r="VSD50" s="195"/>
      <c r="VSE50" s="195"/>
      <c r="VSF50" s="195"/>
      <c r="VSG50" s="195"/>
      <c r="VSH50" s="195"/>
      <c r="VSI50" s="195"/>
      <c r="VSJ50" s="195"/>
      <c r="VSK50" s="195"/>
      <c r="VSL50" s="195"/>
      <c r="VSM50" s="195"/>
      <c r="VSN50" s="195"/>
      <c r="VSO50" s="195"/>
      <c r="VSP50" s="195"/>
      <c r="VSQ50" s="195"/>
      <c r="VSR50" s="195"/>
      <c r="VSS50" s="195"/>
      <c r="VST50" s="195"/>
      <c r="VSU50" s="195"/>
      <c r="VSV50" s="195"/>
      <c r="VSW50" s="195"/>
      <c r="VSX50" s="195"/>
      <c r="VSY50" s="195"/>
      <c r="VSZ50" s="195"/>
      <c r="VTA50" s="195"/>
      <c r="VTB50" s="195"/>
      <c r="VTC50" s="195"/>
      <c r="VTD50" s="195"/>
      <c r="VTE50" s="195"/>
      <c r="VTF50" s="195"/>
      <c r="VTG50" s="195"/>
      <c r="VTH50" s="195"/>
      <c r="VTI50" s="195"/>
      <c r="VTJ50" s="195"/>
      <c r="VTK50" s="195"/>
      <c r="VTL50" s="195"/>
      <c r="VTM50" s="195"/>
      <c r="VTN50" s="195"/>
      <c r="VTO50" s="195"/>
      <c r="VTP50" s="195"/>
      <c r="VTQ50" s="195"/>
      <c r="VTR50" s="195"/>
      <c r="VTS50" s="195"/>
      <c r="VTT50" s="195"/>
      <c r="VTU50" s="195"/>
      <c r="VTV50" s="195"/>
      <c r="VTW50" s="195"/>
      <c r="VTX50" s="195"/>
      <c r="VTY50" s="195"/>
      <c r="VTZ50" s="195"/>
      <c r="VUA50" s="195"/>
      <c r="VUB50" s="195"/>
      <c r="VUC50" s="195"/>
      <c r="VUD50" s="195"/>
      <c r="VUE50" s="195"/>
      <c r="VUF50" s="195"/>
      <c r="VUG50" s="195"/>
      <c r="VUH50" s="195"/>
      <c r="VUI50" s="195"/>
      <c r="VUJ50" s="195"/>
      <c r="VUK50" s="195"/>
      <c r="VUL50" s="195"/>
      <c r="VUM50" s="195"/>
      <c r="VUN50" s="195"/>
      <c r="VUO50" s="195"/>
      <c r="VUP50" s="195"/>
      <c r="VUQ50" s="195"/>
      <c r="VUR50" s="195"/>
      <c r="VUS50" s="195"/>
      <c r="VUT50" s="195"/>
      <c r="VUU50" s="195"/>
      <c r="VUV50" s="195"/>
      <c r="VUW50" s="195"/>
      <c r="VUX50" s="195"/>
      <c r="VUY50" s="195"/>
      <c r="VUZ50" s="195"/>
      <c r="VVA50" s="195"/>
      <c r="VVB50" s="195"/>
      <c r="VVC50" s="195"/>
      <c r="VVD50" s="195"/>
      <c r="VVE50" s="195"/>
      <c r="VVF50" s="195"/>
      <c r="VVG50" s="195"/>
      <c r="VVH50" s="195"/>
      <c r="VVI50" s="195"/>
      <c r="VVJ50" s="195"/>
      <c r="VVK50" s="195"/>
      <c r="VVL50" s="195"/>
      <c r="VVM50" s="195"/>
      <c r="VVN50" s="195"/>
      <c r="VVO50" s="195"/>
      <c r="VVP50" s="195"/>
      <c r="VVQ50" s="195"/>
      <c r="VVR50" s="195"/>
      <c r="VVS50" s="195"/>
      <c r="VVT50" s="195"/>
      <c r="VVU50" s="195"/>
      <c r="VVV50" s="195"/>
      <c r="VVW50" s="195"/>
      <c r="VVX50" s="195"/>
      <c r="VVY50" s="195"/>
      <c r="VVZ50" s="195"/>
      <c r="VWA50" s="195"/>
      <c r="VWB50" s="195"/>
      <c r="VWC50" s="195"/>
      <c r="VWD50" s="195"/>
      <c r="VWE50" s="195"/>
      <c r="VWF50" s="195"/>
      <c r="VWG50" s="195"/>
      <c r="VWH50" s="195"/>
      <c r="VWI50" s="195"/>
      <c r="VWJ50" s="195"/>
      <c r="VWK50" s="195"/>
      <c r="VWL50" s="195"/>
      <c r="VWM50" s="195"/>
      <c r="VWN50" s="195"/>
      <c r="VWO50" s="195"/>
      <c r="VWP50" s="195"/>
      <c r="VWQ50" s="195"/>
      <c r="VWR50" s="195"/>
      <c r="VWS50" s="195"/>
      <c r="VWT50" s="195"/>
      <c r="VWU50" s="195"/>
      <c r="VWV50" s="195"/>
      <c r="VWW50" s="195"/>
      <c r="VWX50" s="195"/>
      <c r="VWY50" s="195"/>
      <c r="VWZ50" s="195"/>
      <c r="VXA50" s="195"/>
      <c r="VXB50" s="195"/>
      <c r="VXC50" s="195"/>
      <c r="VXD50" s="195"/>
      <c r="VXE50" s="195"/>
      <c r="VXF50" s="195"/>
      <c r="VXG50" s="195"/>
      <c r="VXH50" s="195"/>
      <c r="VXI50" s="195"/>
      <c r="VXJ50" s="195"/>
      <c r="VXK50" s="195"/>
      <c r="VXL50" s="195"/>
      <c r="VXM50" s="195"/>
      <c r="VXN50" s="195"/>
      <c r="VXO50" s="195"/>
      <c r="VXP50" s="195"/>
      <c r="VXQ50" s="195"/>
      <c r="VXR50" s="195"/>
      <c r="VXS50" s="195"/>
      <c r="VXT50" s="195"/>
      <c r="VXU50" s="195"/>
      <c r="VXV50" s="195"/>
      <c r="VXW50" s="195"/>
      <c r="VXX50" s="195"/>
      <c r="VXY50" s="195"/>
      <c r="VXZ50" s="195"/>
      <c r="VYA50" s="195"/>
      <c r="VYB50" s="195"/>
      <c r="VYC50" s="195"/>
      <c r="VYD50" s="195"/>
      <c r="VYE50" s="195"/>
      <c r="VYF50" s="195"/>
      <c r="VYG50" s="195"/>
      <c r="VYH50" s="195"/>
      <c r="VYI50" s="195"/>
      <c r="VYJ50" s="195"/>
      <c r="VYK50" s="195"/>
      <c r="VYL50" s="195"/>
      <c r="VYM50" s="195"/>
      <c r="VYN50" s="195"/>
      <c r="VYO50" s="195"/>
      <c r="VYP50" s="195"/>
      <c r="VYQ50" s="195"/>
      <c r="VYR50" s="195"/>
      <c r="VYS50" s="195"/>
      <c r="VYT50" s="195"/>
      <c r="VYU50" s="195"/>
      <c r="VYV50" s="195"/>
      <c r="VYW50" s="195"/>
      <c r="VYX50" s="195"/>
      <c r="VYY50" s="195"/>
      <c r="VYZ50" s="195"/>
      <c r="VZA50" s="195"/>
      <c r="VZB50" s="195"/>
      <c r="VZC50" s="195"/>
      <c r="VZD50" s="195"/>
      <c r="VZE50" s="195"/>
      <c r="VZF50" s="195"/>
      <c r="VZG50" s="195"/>
      <c r="VZH50" s="195"/>
      <c r="VZI50" s="195"/>
      <c r="VZJ50" s="195"/>
      <c r="VZK50" s="195"/>
      <c r="VZL50" s="195"/>
      <c r="VZM50" s="195"/>
      <c r="VZN50" s="195"/>
      <c r="VZO50" s="195"/>
      <c r="VZP50" s="195"/>
      <c r="VZQ50" s="195"/>
      <c r="VZR50" s="195"/>
      <c r="VZS50" s="195"/>
      <c r="VZT50" s="195"/>
      <c r="VZU50" s="195"/>
      <c r="VZV50" s="195"/>
      <c r="VZW50" s="195"/>
      <c r="VZX50" s="195"/>
      <c r="VZY50" s="195"/>
      <c r="VZZ50" s="195"/>
      <c r="WAA50" s="195"/>
      <c r="WAB50" s="195"/>
      <c r="WAC50" s="195"/>
      <c r="WAD50" s="195"/>
      <c r="WAE50" s="195"/>
      <c r="WAF50" s="195"/>
      <c r="WAG50" s="195"/>
      <c r="WAH50" s="195"/>
      <c r="WAI50" s="195"/>
      <c r="WAJ50" s="195"/>
      <c r="WAK50" s="195"/>
      <c r="WAL50" s="195"/>
      <c r="WAM50" s="195"/>
      <c r="WAN50" s="195"/>
      <c r="WAO50" s="195"/>
      <c r="WAP50" s="195"/>
      <c r="WAQ50" s="195"/>
      <c r="WAR50" s="195"/>
      <c r="WAS50" s="195"/>
      <c r="WAT50" s="195"/>
      <c r="WAU50" s="195"/>
      <c r="WAV50" s="195"/>
      <c r="WAW50" s="195"/>
      <c r="WAX50" s="195"/>
      <c r="WAY50" s="195"/>
      <c r="WAZ50" s="195"/>
      <c r="WBA50" s="195"/>
      <c r="WBB50" s="195"/>
      <c r="WBC50" s="195"/>
      <c r="WBD50" s="195"/>
      <c r="WBE50" s="195"/>
      <c r="WBF50" s="195"/>
      <c r="WBG50" s="195"/>
      <c r="WBH50" s="195"/>
      <c r="WBI50" s="195"/>
      <c r="WBJ50" s="195"/>
      <c r="WBK50" s="195"/>
      <c r="WBL50" s="195"/>
      <c r="WBM50" s="195"/>
      <c r="WBN50" s="195"/>
      <c r="WBO50" s="195"/>
      <c r="WBP50" s="195"/>
      <c r="WBQ50" s="195"/>
      <c r="WBR50" s="195"/>
      <c r="WBS50" s="195"/>
      <c r="WBT50" s="195"/>
      <c r="WBU50" s="195"/>
      <c r="WBV50" s="195"/>
      <c r="WBW50" s="195"/>
      <c r="WBX50" s="195"/>
      <c r="WBY50" s="195"/>
      <c r="WBZ50" s="195"/>
      <c r="WCA50" s="195"/>
      <c r="WCB50" s="195"/>
      <c r="WCC50" s="195"/>
      <c r="WCD50" s="195"/>
      <c r="WCE50" s="195"/>
      <c r="WCF50" s="195"/>
      <c r="WCG50" s="195"/>
      <c r="WCH50" s="195"/>
      <c r="WCI50" s="195"/>
      <c r="WCJ50" s="195"/>
      <c r="WCK50" s="195"/>
      <c r="WCL50" s="195"/>
      <c r="WCM50" s="195"/>
      <c r="WCN50" s="195"/>
      <c r="WCO50" s="195"/>
      <c r="WCP50" s="195"/>
      <c r="WCQ50" s="195"/>
      <c r="WCR50" s="195"/>
      <c r="WCS50" s="195"/>
      <c r="WCT50" s="195"/>
      <c r="WCU50" s="195"/>
      <c r="WCV50" s="195"/>
      <c r="WCW50" s="195"/>
      <c r="WCX50" s="195"/>
      <c r="WCY50" s="195"/>
      <c r="WCZ50" s="195"/>
      <c r="WDA50" s="195"/>
      <c r="WDB50" s="195"/>
      <c r="WDC50" s="195"/>
      <c r="WDD50" s="195"/>
      <c r="WDE50" s="195"/>
      <c r="WDF50" s="195"/>
      <c r="WDG50" s="195"/>
      <c r="WDH50" s="195"/>
      <c r="WDI50" s="195"/>
      <c r="WDJ50" s="195"/>
      <c r="WDK50" s="195"/>
      <c r="WDL50" s="195"/>
      <c r="WDM50" s="195"/>
      <c r="WDN50" s="195"/>
      <c r="WDO50" s="195"/>
      <c r="WDP50" s="195"/>
      <c r="WDQ50" s="195"/>
      <c r="WDR50" s="195"/>
      <c r="WDS50" s="195"/>
      <c r="WDT50" s="195"/>
      <c r="WDU50" s="195"/>
      <c r="WDV50" s="195"/>
      <c r="WDW50" s="195"/>
      <c r="WDX50" s="195"/>
      <c r="WDY50" s="195"/>
      <c r="WDZ50" s="195"/>
      <c r="WEA50" s="195"/>
      <c r="WEB50" s="195"/>
      <c r="WEC50" s="195"/>
      <c r="WED50" s="195"/>
      <c r="WEE50" s="195"/>
      <c r="WEF50" s="195"/>
      <c r="WEG50" s="195"/>
      <c r="WEH50" s="195"/>
      <c r="WEI50" s="195"/>
      <c r="WEJ50" s="195"/>
      <c r="WEK50" s="195"/>
      <c r="WEL50" s="195"/>
      <c r="WEM50" s="195"/>
      <c r="WEN50" s="195"/>
      <c r="WEO50" s="195"/>
      <c r="WEP50" s="195"/>
      <c r="WEQ50" s="195"/>
      <c r="WER50" s="195"/>
      <c r="WES50" s="195"/>
      <c r="WET50" s="195"/>
      <c r="WEU50" s="195"/>
      <c r="WEV50" s="195"/>
      <c r="WEW50" s="195"/>
      <c r="WEX50" s="195"/>
      <c r="WEY50" s="195"/>
      <c r="WEZ50" s="195"/>
      <c r="WFA50" s="195"/>
      <c r="WFB50" s="195"/>
      <c r="WFC50" s="195"/>
      <c r="WFD50" s="195"/>
      <c r="WFE50" s="195"/>
      <c r="WFF50" s="195"/>
      <c r="WFG50" s="195"/>
      <c r="WFH50" s="195"/>
      <c r="WFI50" s="195"/>
      <c r="WFJ50" s="195"/>
      <c r="WFK50" s="195"/>
      <c r="WFL50" s="195"/>
      <c r="WFM50" s="195"/>
      <c r="WFN50" s="195"/>
      <c r="WFO50" s="195"/>
      <c r="WFP50" s="195"/>
      <c r="WFQ50" s="195"/>
      <c r="WFR50" s="195"/>
      <c r="WFS50" s="195"/>
      <c r="WFT50" s="195"/>
      <c r="WFU50" s="195"/>
      <c r="WFV50" s="195"/>
      <c r="WFW50" s="195"/>
      <c r="WFX50" s="195"/>
      <c r="WFY50" s="195"/>
      <c r="WFZ50" s="195"/>
      <c r="WGA50" s="195"/>
      <c r="WGB50" s="195"/>
      <c r="WGC50" s="195"/>
      <c r="WGD50" s="195"/>
      <c r="WGE50" s="195"/>
      <c r="WGF50" s="195"/>
      <c r="WGG50" s="195"/>
      <c r="WGH50" s="195"/>
      <c r="WGI50" s="195"/>
      <c r="WGJ50" s="195"/>
      <c r="WGK50" s="195"/>
      <c r="WGL50" s="195"/>
      <c r="WGM50" s="195"/>
      <c r="WGN50" s="195"/>
      <c r="WGO50" s="195"/>
      <c r="WGP50" s="195"/>
      <c r="WGQ50" s="195"/>
      <c r="WGR50" s="195"/>
      <c r="WGS50" s="195"/>
      <c r="WGT50" s="195"/>
      <c r="WGU50" s="195"/>
      <c r="WGV50" s="195"/>
      <c r="WGW50" s="195"/>
      <c r="WGX50" s="195"/>
      <c r="WGY50" s="195"/>
      <c r="WGZ50" s="195"/>
      <c r="WHA50" s="195"/>
      <c r="WHB50" s="195"/>
      <c r="WHC50" s="195"/>
      <c r="WHD50" s="195"/>
      <c r="WHE50" s="195"/>
      <c r="WHF50" s="195"/>
      <c r="WHG50" s="195"/>
      <c r="WHH50" s="195"/>
      <c r="WHI50" s="195"/>
      <c r="WHJ50" s="195"/>
      <c r="WHK50" s="195"/>
      <c r="WHL50" s="195"/>
      <c r="WHM50" s="195"/>
      <c r="WHN50" s="195"/>
      <c r="WHO50" s="195"/>
      <c r="WHP50" s="195"/>
      <c r="WHQ50" s="195"/>
      <c r="WHR50" s="195"/>
      <c r="WHS50" s="195"/>
      <c r="WHT50" s="195"/>
      <c r="WHU50" s="195"/>
      <c r="WHV50" s="195"/>
      <c r="WHW50" s="195"/>
      <c r="WHX50" s="195"/>
      <c r="WHY50" s="195"/>
      <c r="WHZ50" s="195"/>
      <c r="WIA50" s="195"/>
      <c r="WIB50" s="195"/>
      <c r="WIC50" s="195"/>
      <c r="WID50" s="195"/>
      <c r="WIE50" s="195"/>
      <c r="WIF50" s="195"/>
      <c r="WIG50" s="195"/>
      <c r="WIH50" s="195"/>
      <c r="WII50" s="195"/>
      <c r="WIJ50" s="195"/>
      <c r="WIK50" s="195"/>
      <c r="WIL50" s="195"/>
      <c r="WIM50" s="195"/>
      <c r="WIN50" s="195"/>
      <c r="WIO50" s="195"/>
      <c r="WIP50" s="195"/>
      <c r="WIQ50" s="195"/>
      <c r="WIR50" s="195"/>
      <c r="WIS50" s="195"/>
      <c r="WIT50" s="195"/>
      <c r="WIU50" s="195"/>
      <c r="WIV50" s="195"/>
      <c r="WIW50" s="195"/>
      <c r="WIX50" s="195"/>
      <c r="WIY50" s="195"/>
      <c r="WIZ50" s="195"/>
      <c r="WJA50" s="195"/>
      <c r="WJB50" s="195"/>
      <c r="WJC50" s="195"/>
      <c r="WJD50" s="195"/>
      <c r="WJE50" s="195"/>
      <c r="WJF50" s="195"/>
      <c r="WJG50" s="195"/>
      <c r="WJH50" s="195"/>
      <c r="WJI50" s="195"/>
      <c r="WJJ50" s="195"/>
      <c r="WJK50" s="195"/>
      <c r="WJL50" s="195"/>
      <c r="WJM50" s="195"/>
      <c r="WJN50" s="195"/>
      <c r="WJO50" s="195"/>
      <c r="WJP50" s="195"/>
      <c r="WJQ50" s="195"/>
      <c r="WJR50" s="195"/>
      <c r="WJS50" s="195"/>
      <c r="WJT50" s="195"/>
      <c r="WJU50" s="195"/>
      <c r="WJV50" s="195"/>
      <c r="WJW50" s="195"/>
      <c r="WJX50" s="195"/>
      <c r="WJY50" s="195"/>
      <c r="WJZ50" s="195"/>
      <c r="WKA50" s="195"/>
      <c r="WKB50" s="195"/>
      <c r="WKC50" s="195"/>
      <c r="WKD50" s="195"/>
      <c r="WKE50" s="195"/>
      <c r="WKF50" s="195"/>
      <c r="WKG50" s="195"/>
      <c r="WKH50" s="195"/>
      <c r="WKI50" s="195"/>
      <c r="WKJ50" s="195"/>
      <c r="WKK50" s="195"/>
      <c r="WKL50" s="195"/>
      <c r="WKM50" s="195"/>
      <c r="WKN50" s="195"/>
      <c r="WKO50" s="195"/>
      <c r="WKP50" s="195"/>
      <c r="WKQ50" s="195"/>
      <c r="WKR50" s="195"/>
      <c r="WKS50" s="195"/>
      <c r="WKT50" s="195"/>
      <c r="WKU50" s="195"/>
      <c r="WKV50" s="195"/>
      <c r="WKW50" s="195"/>
      <c r="WKX50" s="195"/>
      <c r="WKY50" s="195"/>
      <c r="WKZ50" s="195"/>
      <c r="WLA50" s="195"/>
      <c r="WLB50" s="195"/>
      <c r="WLC50" s="195"/>
      <c r="WLD50" s="195"/>
      <c r="WLE50" s="195"/>
      <c r="WLF50" s="195"/>
      <c r="WLG50" s="195"/>
      <c r="WLH50" s="195"/>
      <c r="WLI50" s="195"/>
      <c r="WLJ50" s="195"/>
      <c r="WLK50" s="195"/>
      <c r="WLL50" s="195"/>
      <c r="WLM50" s="195"/>
      <c r="WLN50" s="195"/>
      <c r="WLO50" s="195"/>
      <c r="WLP50" s="195"/>
      <c r="WLQ50" s="195"/>
      <c r="WLR50" s="195"/>
      <c r="WLS50" s="195"/>
      <c r="WLT50" s="195"/>
      <c r="WLU50" s="195"/>
      <c r="WLV50" s="195"/>
      <c r="WLW50" s="195"/>
      <c r="WLX50" s="195"/>
      <c r="WLY50" s="195"/>
      <c r="WLZ50" s="195"/>
      <c r="WMA50" s="195"/>
      <c r="WMB50" s="195"/>
      <c r="WMC50" s="195"/>
      <c r="WMD50" s="195"/>
      <c r="WME50" s="195"/>
      <c r="WMF50" s="195"/>
      <c r="WMG50" s="195"/>
      <c r="WMH50" s="195"/>
      <c r="WMI50" s="195"/>
      <c r="WMJ50" s="195"/>
      <c r="WMK50" s="195"/>
      <c r="WML50" s="195"/>
      <c r="WMM50" s="195"/>
      <c r="WMN50" s="195"/>
      <c r="WMO50" s="195"/>
      <c r="WMP50" s="195"/>
      <c r="WMQ50" s="195"/>
      <c r="WMR50" s="195"/>
      <c r="WMS50" s="195"/>
      <c r="WMT50" s="195"/>
      <c r="WMU50" s="195"/>
      <c r="WMV50" s="195"/>
      <c r="WMW50" s="195"/>
      <c r="WMX50" s="195"/>
      <c r="WMY50" s="195"/>
      <c r="WMZ50" s="195"/>
      <c r="WNA50" s="195"/>
      <c r="WNB50" s="195"/>
      <c r="WNC50" s="195"/>
      <c r="WND50" s="195"/>
      <c r="WNE50" s="195"/>
      <c r="WNF50" s="195"/>
      <c r="WNG50" s="195"/>
      <c r="WNH50" s="195"/>
      <c r="WNI50" s="195"/>
      <c r="WNJ50" s="195"/>
      <c r="WNK50" s="195"/>
      <c r="WNL50" s="195"/>
      <c r="WNM50" s="195"/>
      <c r="WNN50" s="195"/>
      <c r="WNO50" s="195"/>
      <c r="WNP50" s="195"/>
      <c r="WNQ50" s="195"/>
      <c r="WNR50" s="195"/>
      <c r="WNS50" s="195"/>
      <c r="WNT50" s="195"/>
      <c r="WNU50" s="195"/>
      <c r="WNV50" s="195"/>
      <c r="WNW50" s="195"/>
      <c r="WNX50" s="195"/>
      <c r="WNY50" s="195"/>
      <c r="WNZ50" s="195"/>
      <c r="WOA50" s="195"/>
      <c r="WOB50" s="195"/>
      <c r="WOC50" s="195"/>
      <c r="WOD50" s="195"/>
      <c r="WOE50" s="195"/>
      <c r="WOF50" s="195"/>
      <c r="WOG50" s="195"/>
      <c r="WOH50" s="195"/>
      <c r="WOI50" s="195"/>
      <c r="WOJ50" s="195"/>
      <c r="WOK50" s="195"/>
      <c r="WOL50" s="195"/>
      <c r="WOM50" s="195"/>
      <c r="WON50" s="195"/>
      <c r="WOO50" s="195"/>
      <c r="WOP50" s="195"/>
      <c r="WOQ50" s="195"/>
      <c r="WOR50" s="195"/>
      <c r="WOS50" s="195"/>
      <c r="WOT50" s="195"/>
      <c r="WOU50" s="195"/>
      <c r="WOV50" s="195"/>
      <c r="WOW50" s="195"/>
      <c r="WOX50" s="195"/>
      <c r="WOY50" s="195"/>
      <c r="WOZ50" s="195"/>
      <c r="WPA50" s="195"/>
      <c r="WPB50" s="195"/>
      <c r="WPC50" s="195"/>
      <c r="WPD50" s="195"/>
      <c r="WPE50" s="195"/>
      <c r="WPF50" s="195"/>
      <c r="WPG50" s="195"/>
      <c r="WPH50" s="195"/>
      <c r="WPI50" s="195"/>
      <c r="WPJ50" s="195"/>
      <c r="WPK50" s="195"/>
      <c r="WPL50" s="195"/>
      <c r="WPM50" s="195"/>
      <c r="WPN50" s="195"/>
      <c r="WPO50" s="195"/>
      <c r="WPP50" s="195"/>
      <c r="WPQ50" s="195"/>
      <c r="WPR50" s="195"/>
      <c r="WPS50" s="195"/>
      <c r="WPT50" s="195"/>
      <c r="WPU50" s="195"/>
      <c r="WPV50" s="195"/>
      <c r="WPW50" s="195"/>
      <c r="WPX50" s="195"/>
      <c r="WPY50" s="195"/>
      <c r="WPZ50" s="195"/>
      <c r="WQA50" s="195"/>
      <c r="WQB50" s="195"/>
      <c r="WQC50" s="195"/>
      <c r="WQD50" s="195"/>
      <c r="WQE50" s="195"/>
      <c r="WQF50" s="195"/>
      <c r="WQG50" s="195"/>
      <c r="WQH50" s="195"/>
      <c r="WQI50" s="195"/>
      <c r="WQJ50" s="195"/>
      <c r="WQK50" s="195"/>
      <c r="WQL50" s="195"/>
      <c r="WQM50" s="195"/>
      <c r="WQN50" s="195"/>
      <c r="WQO50" s="195"/>
      <c r="WQP50" s="195"/>
      <c r="WQQ50" s="195"/>
      <c r="WQR50" s="195"/>
      <c r="WQS50" s="195"/>
      <c r="WQT50" s="195"/>
      <c r="WQU50" s="195"/>
      <c r="WQV50" s="195"/>
      <c r="WQW50" s="195"/>
      <c r="WQX50" s="195"/>
      <c r="WQY50" s="195"/>
      <c r="WQZ50" s="195"/>
      <c r="WRA50" s="195"/>
      <c r="WRB50" s="195"/>
      <c r="WRC50" s="195"/>
      <c r="WRD50" s="195"/>
      <c r="WRE50" s="195"/>
      <c r="WRF50" s="195"/>
      <c r="WRG50" s="195"/>
      <c r="WRH50" s="195"/>
      <c r="WRI50" s="195"/>
      <c r="WRJ50" s="195"/>
      <c r="WRK50" s="195"/>
      <c r="WRL50" s="195"/>
      <c r="WRM50" s="195"/>
      <c r="WRN50" s="195"/>
      <c r="WRO50" s="195"/>
      <c r="WRP50" s="195"/>
      <c r="WRQ50" s="195"/>
      <c r="WRR50" s="195"/>
      <c r="WRS50" s="195"/>
      <c r="WRT50" s="195"/>
      <c r="WRU50" s="195"/>
      <c r="WRV50" s="195"/>
      <c r="WRW50" s="195"/>
      <c r="WRX50" s="195"/>
      <c r="WRY50" s="195"/>
      <c r="WRZ50" s="195"/>
      <c r="WSA50" s="195"/>
      <c r="WSB50" s="195"/>
      <c r="WSC50" s="195"/>
      <c r="WSD50" s="195"/>
      <c r="WSE50" s="195"/>
      <c r="WSF50" s="195"/>
      <c r="WSG50" s="195"/>
      <c r="WSH50" s="195"/>
      <c r="WSI50" s="195"/>
      <c r="WSJ50" s="195"/>
      <c r="WSK50" s="195"/>
      <c r="WSL50" s="195"/>
      <c r="WSM50" s="195"/>
      <c r="WSN50" s="195"/>
      <c r="WSO50" s="195"/>
      <c r="WSP50" s="195"/>
      <c r="WSQ50" s="195"/>
      <c r="WSR50" s="195"/>
      <c r="WSS50" s="195"/>
      <c r="WST50" s="195"/>
      <c r="WSU50" s="195"/>
      <c r="WSV50" s="195"/>
      <c r="WSW50" s="195"/>
      <c r="WSX50" s="195"/>
      <c r="WSY50" s="195"/>
      <c r="WSZ50" s="195"/>
      <c r="WTA50" s="195"/>
      <c r="WTB50" s="195"/>
      <c r="WTC50" s="195"/>
      <c r="WTD50" s="195"/>
      <c r="WTE50" s="195"/>
      <c r="WTF50" s="195"/>
      <c r="WTG50" s="195"/>
      <c r="WTH50" s="195"/>
      <c r="WTI50" s="195"/>
      <c r="WTJ50" s="195"/>
      <c r="WTK50" s="195"/>
      <c r="WTL50" s="195"/>
      <c r="WTM50" s="195"/>
      <c r="WTN50" s="195"/>
      <c r="WTO50" s="195"/>
      <c r="WTP50" s="195"/>
      <c r="WTQ50" s="195"/>
      <c r="WTR50" s="195"/>
      <c r="WTS50" s="195"/>
      <c r="WTT50" s="195"/>
      <c r="WTU50" s="195"/>
      <c r="WTV50" s="195"/>
      <c r="WTW50" s="195"/>
      <c r="WTX50" s="195"/>
      <c r="WTY50" s="195"/>
      <c r="WTZ50" s="195"/>
      <c r="WUA50" s="195"/>
      <c r="WUB50" s="195"/>
      <c r="WUC50" s="195"/>
      <c r="WUD50" s="195"/>
      <c r="WUE50" s="195"/>
      <c r="WUF50" s="195"/>
      <c r="WUG50" s="195"/>
      <c r="WUH50" s="195"/>
      <c r="WUI50" s="195"/>
      <c r="WUJ50" s="195"/>
      <c r="WUK50" s="195"/>
      <c r="WUL50" s="195"/>
      <c r="WUM50" s="195"/>
      <c r="WUN50" s="195"/>
      <c r="WUO50" s="195"/>
      <c r="WUP50" s="195"/>
      <c r="WUQ50" s="195"/>
      <c r="WUR50" s="195"/>
      <c r="WUS50" s="195"/>
      <c r="WUT50" s="195"/>
      <c r="WUU50" s="195"/>
      <c r="WUV50" s="195"/>
      <c r="WUW50" s="195"/>
      <c r="WUX50" s="195"/>
      <c r="WUY50" s="195"/>
      <c r="WUZ50" s="195"/>
      <c r="WVA50" s="195"/>
      <c r="WVB50" s="195"/>
      <c r="WVC50" s="195"/>
      <c r="WVD50" s="195"/>
      <c r="WVE50" s="195"/>
      <c r="WVF50" s="195"/>
      <c r="WVG50" s="195"/>
      <c r="WVH50" s="195"/>
      <c r="WVI50" s="195"/>
      <c r="WVJ50" s="195"/>
      <c r="WVK50" s="195"/>
      <c r="WVL50" s="195"/>
      <c r="WVM50" s="195"/>
      <c r="WVN50" s="195"/>
      <c r="WVO50" s="195"/>
      <c r="WVP50" s="195"/>
      <c r="WVQ50" s="195"/>
      <c r="WVR50" s="195"/>
      <c r="WVS50" s="195"/>
      <c r="WVT50" s="195"/>
      <c r="WVU50" s="195"/>
      <c r="WVV50" s="195"/>
      <c r="WVW50" s="195"/>
      <c r="WVX50" s="195"/>
      <c r="WVY50" s="195"/>
      <c r="WVZ50" s="195"/>
      <c r="WWA50" s="195"/>
      <c r="WWB50" s="195"/>
      <c r="WWC50" s="195"/>
      <c r="WWD50" s="195"/>
      <c r="WWE50" s="195"/>
      <c r="WWF50" s="195"/>
      <c r="WWG50" s="195"/>
      <c r="WWH50" s="195"/>
      <c r="WWI50" s="195"/>
      <c r="WWJ50" s="195"/>
      <c r="WWK50" s="195"/>
      <c r="WWL50" s="195"/>
      <c r="WWM50" s="195"/>
      <c r="WWN50" s="195"/>
      <c r="WWO50" s="195"/>
      <c r="WWP50" s="195"/>
      <c r="WWQ50" s="195"/>
      <c r="WWR50" s="195"/>
      <c r="WWS50" s="195"/>
      <c r="WWT50" s="195"/>
      <c r="WWU50" s="195"/>
      <c r="WWV50" s="195"/>
      <c r="WWW50" s="195"/>
      <c r="WWX50" s="195"/>
      <c r="WWY50" s="195"/>
      <c r="WWZ50" s="195"/>
      <c r="WXA50" s="195"/>
      <c r="WXB50" s="195"/>
      <c r="WXC50" s="195"/>
      <c r="WXD50" s="195"/>
      <c r="WXE50" s="195"/>
      <c r="WXF50" s="195"/>
      <c r="WXG50" s="195"/>
      <c r="WXH50" s="195"/>
      <c r="WXI50" s="195"/>
    </row>
    <row r="51" spans="1:16181" s="195" customFormat="1">
      <c r="A51" s="233"/>
      <c r="E51" s="280"/>
      <c r="F51" s="314"/>
      <c r="G51" s="314"/>
      <c r="H51" s="314"/>
    </row>
    <row r="52" spans="1:16181" s="316" customFormat="1">
      <c r="A52" s="315"/>
      <c r="E52" s="317"/>
      <c r="F52" s="317"/>
      <c r="G52" s="317"/>
      <c r="H52" s="235"/>
      <c r="I52" s="318"/>
      <c r="J52" s="318"/>
      <c r="K52" s="318">
        <v>0</v>
      </c>
      <c r="L52" s="319"/>
      <c r="M52" s="319">
        <v>0</v>
      </c>
      <c r="N52" s="319">
        <v>0</v>
      </c>
      <c r="O52" s="319">
        <v>0</v>
      </c>
      <c r="P52" s="319">
        <v>0</v>
      </c>
      <c r="Q52" s="319"/>
      <c r="R52" s="319"/>
      <c r="S52" s="319"/>
      <c r="T52" s="319"/>
      <c r="U52" s="319"/>
      <c r="V52" s="319"/>
      <c r="W52" s="319"/>
      <c r="X52" s="319"/>
      <c r="Y52" s="319"/>
      <c r="Z52" s="319"/>
      <c r="AA52" s="319"/>
      <c r="AB52" s="319"/>
      <c r="AC52" s="319"/>
      <c r="AD52" s="319"/>
      <c r="AE52" s="319"/>
      <c r="AF52" s="319"/>
      <c r="AG52" s="319"/>
      <c r="AH52" s="319"/>
      <c r="AI52" s="319"/>
      <c r="AJ52" s="319"/>
      <c r="AK52" s="319"/>
      <c r="AL52" s="319">
        <v>0</v>
      </c>
      <c r="AM52" s="319">
        <v>0</v>
      </c>
      <c r="AN52" s="319">
        <v>0</v>
      </c>
      <c r="AO52" s="319">
        <v>0</v>
      </c>
      <c r="AP52" s="319"/>
      <c r="AQ52" s="319"/>
      <c r="AR52" s="319"/>
      <c r="AS52" s="319"/>
      <c r="AT52" s="319"/>
      <c r="AU52" s="319"/>
      <c r="AV52" s="319"/>
      <c r="AW52" s="319"/>
      <c r="AX52" s="319"/>
      <c r="AY52" s="319"/>
      <c r="AZ52" s="319"/>
      <c r="BA52" s="319"/>
      <c r="BB52" s="320"/>
    </row>
    <row r="53" spans="1:16181" s="195" customFormat="1" ht="13.5">
      <c r="A53" s="233"/>
      <c r="E53" s="260"/>
      <c r="F53" s="261"/>
      <c r="G53" s="261"/>
      <c r="H53" s="321" t="s">
        <v>646</v>
      </c>
      <c r="I53" s="263"/>
      <c r="J53" s="263"/>
      <c r="K53" s="263"/>
      <c r="L53" s="302"/>
      <c r="M53" s="302"/>
      <c r="N53" s="302"/>
      <c r="O53" s="302"/>
      <c r="P53" s="302"/>
      <c r="Q53" s="302"/>
      <c r="R53" s="302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</row>
    <row r="54" spans="1:16181" s="195" customFormat="1" ht="19.5" customHeight="1">
      <c r="A54" s="233"/>
      <c r="E54" s="192"/>
      <c r="F54" s="193"/>
      <c r="G54" s="193"/>
      <c r="H54" s="234" t="s">
        <v>230</v>
      </c>
      <c r="I54" s="235"/>
      <c r="J54" s="192"/>
      <c r="K54" s="236">
        <f>'SPM Skenario Bank'!K86+'SPM Skenario Bank'!K87+'SPM Skenario Bank'!K88+'SPM Skenario Bank'!K92+'SPM Skenario Bank'!K95</f>
        <v>0</v>
      </c>
      <c r="L54" s="237">
        <f t="shared" ref="L54:BA54" si="8">$K54</f>
        <v>0</v>
      </c>
      <c r="M54" s="237">
        <f t="shared" si="8"/>
        <v>0</v>
      </c>
      <c r="N54" s="237">
        <f t="shared" si="8"/>
        <v>0</v>
      </c>
      <c r="O54" s="237">
        <f t="shared" si="8"/>
        <v>0</v>
      </c>
      <c r="P54" s="237">
        <f t="shared" si="8"/>
        <v>0</v>
      </c>
      <c r="Q54" s="237">
        <f t="shared" si="8"/>
        <v>0</v>
      </c>
      <c r="R54" s="237">
        <f t="shared" si="8"/>
        <v>0</v>
      </c>
      <c r="S54" s="237">
        <f t="shared" si="8"/>
        <v>0</v>
      </c>
      <c r="T54" s="237">
        <f t="shared" si="8"/>
        <v>0</v>
      </c>
      <c r="U54" s="237">
        <f t="shared" si="8"/>
        <v>0</v>
      </c>
      <c r="V54" s="237">
        <f t="shared" si="8"/>
        <v>0</v>
      </c>
      <c r="W54" s="237">
        <f t="shared" si="8"/>
        <v>0</v>
      </c>
      <c r="X54" s="237">
        <f t="shared" si="8"/>
        <v>0</v>
      </c>
      <c r="Y54" s="237">
        <f t="shared" si="8"/>
        <v>0</v>
      </c>
      <c r="Z54" s="237">
        <f t="shared" si="8"/>
        <v>0</v>
      </c>
      <c r="AA54" s="237">
        <f t="shared" si="8"/>
        <v>0</v>
      </c>
      <c r="AB54" s="237">
        <f t="shared" si="8"/>
        <v>0</v>
      </c>
      <c r="AC54" s="237">
        <f t="shared" si="8"/>
        <v>0</v>
      </c>
      <c r="AD54" s="237">
        <f t="shared" si="8"/>
        <v>0</v>
      </c>
      <c r="AE54" s="237">
        <f t="shared" si="8"/>
        <v>0</v>
      </c>
      <c r="AF54" s="237">
        <f t="shared" si="8"/>
        <v>0</v>
      </c>
      <c r="AG54" s="237">
        <f t="shared" si="8"/>
        <v>0</v>
      </c>
      <c r="AH54" s="237">
        <f t="shared" si="8"/>
        <v>0</v>
      </c>
      <c r="AI54" s="237">
        <f t="shared" si="8"/>
        <v>0</v>
      </c>
      <c r="AJ54" s="237">
        <f t="shared" si="8"/>
        <v>0</v>
      </c>
      <c r="AK54" s="237">
        <f t="shared" si="8"/>
        <v>0</v>
      </c>
      <c r="AL54" s="237">
        <f t="shared" si="8"/>
        <v>0</v>
      </c>
      <c r="AM54" s="237">
        <f t="shared" si="8"/>
        <v>0</v>
      </c>
      <c r="AN54" s="237">
        <f t="shared" si="8"/>
        <v>0</v>
      </c>
      <c r="AO54" s="237">
        <f t="shared" si="8"/>
        <v>0</v>
      </c>
      <c r="AP54" s="238">
        <f t="shared" si="8"/>
        <v>0</v>
      </c>
      <c r="AQ54" s="237">
        <f t="shared" si="8"/>
        <v>0</v>
      </c>
      <c r="AR54" s="237">
        <f t="shared" si="8"/>
        <v>0</v>
      </c>
      <c r="AS54" s="237">
        <f t="shared" si="8"/>
        <v>0</v>
      </c>
      <c r="AT54" s="237">
        <f t="shared" si="8"/>
        <v>0</v>
      </c>
      <c r="AU54" s="237">
        <f t="shared" si="8"/>
        <v>0</v>
      </c>
      <c r="AV54" s="237">
        <f t="shared" si="8"/>
        <v>0</v>
      </c>
      <c r="AW54" s="237">
        <f t="shared" si="8"/>
        <v>0</v>
      </c>
      <c r="AX54" s="237">
        <f t="shared" si="8"/>
        <v>0</v>
      </c>
      <c r="AY54" s="237">
        <f t="shared" si="8"/>
        <v>0</v>
      </c>
      <c r="AZ54" s="237">
        <f t="shared" si="8"/>
        <v>0</v>
      </c>
      <c r="BA54" s="237">
        <f t="shared" si="8"/>
        <v>0</v>
      </c>
    </row>
    <row r="55" spans="1:16181" s="195" customFormat="1" ht="5.5" customHeight="1">
      <c r="A55" s="233"/>
      <c r="E55" s="192"/>
      <c r="F55" s="193"/>
      <c r="G55" s="193"/>
      <c r="H55" s="239"/>
      <c r="I55" s="240"/>
      <c r="J55" s="241"/>
      <c r="K55" s="242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39"/>
      <c r="AI55" s="239"/>
      <c r="AJ55" s="239"/>
      <c r="AK55" s="239"/>
      <c r="AL55" s="239"/>
      <c r="AM55" s="239"/>
      <c r="AN55" s="239"/>
      <c r="AO55" s="239"/>
      <c r="AP55" s="243"/>
      <c r="AQ55" s="239"/>
      <c r="AR55" s="239"/>
      <c r="AS55" s="239"/>
      <c r="AT55" s="239"/>
      <c r="AU55" s="244"/>
      <c r="AV55" s="244"/>
      <c r="AW55" s="244"/>
      <c r="AX55" s="244"/>
      <c r="AY55" s="244"/>
      <c r="AZ55" s="244"/>
      <c r="BA55" s="244"/>
    </row>
    <row r="56" spans="1:16181" s="195" customFormat="1" ht="13">
      <c r="A56" s="233"/>
      <c r="E56" s="192"/>
      <c r="F56" s="193"/>
      <c r="G56" s="193"/>
      <c r="H56" s="234" t="s">
        <v>304</v>
      </c>
      <c r="I56" s="240"/>
      <c r="J56" s="241"/>
      <c r="K56" s="239"/>
      <c r="L56" s="191">
        <f>'SPM Skenario Bank'!L82</f>
        <v>0</v>
      </c>
      <c r="M56" s="191">
        <f>'SPM Skenario Bank'!M82</f>
        <v>0</v>
      </c>
      <c r="N56" s="191">
        <f>'SPM Skenario Bank'!N82</f>
        <v>0</v>
      </c>
      <c r="O56" s="191">
        <f>'SPM Skenario Bank'!O82</f>
        <v>0</v>
      </c>
      <c r="P56" s="191">
        <f>'SPM Skenario Bank'!P82</f>
        <v>0</v>
      </c>
      <c r="Q56" s="191">
        <f>'SPM Skenario Bank'!Q82</f>
        <v>0</v>
      </c>
      <c r="R56" s="191">
        <f>'SPM Skenario Bank'!R82</f>
        <v>0</v>
      </c>
      <c r="S56" s="191">
        <f>'SPM Skenario Bank'!S82</f>
        <v>0</v>
      </c>
      <c r="T56" s="191">
        <f>'SPM Skenario Bank'!T82</f>
        <v>0</v>
      </c>
      <c r="U56" s="191">
        <f>'SPM Skenario Bank'!U82</f>
        <v>0</v>
      </c>
      <c r="V56" s="191">
        <f>'SPM Skenario Bank'!V82</f>
        <v>0</v>
      </c>
      <c r="W56" s="191">
        <f>'SPM Skenario Bank'!W82</f>
        <v>0</v>
      </c>
      <c r="X56" s="191">
        <f>'SPM Skenario Bank'!X82</f>
        <v>0</v>
      </c>
      <c r="Y56" s="191">
        <f>'SPM Skenario Bank'!Y82</f>
        <v>0</v>
      </c>
      <c r="Z56" s="191">
        <f>'SPM Skenario Bank'!Z82</f>
        <v>0</v>
      </c>
      <c r="AA56" s="191">
        <f>'SPM Skenario Bank'!AA82</f>
        <v>0</v>
      </c>
      <c r="AB56" s="191">
        <f>'SPM Skenario Bank'!AB82</f>
        <v>0</v>
      </c>
      <c r="AC56" s="191">
        <f>'SPM Skenario Bank'!AC82</f>
        <v>0</v>
      </c>
      <c r="AD56" s="191">
        <f>'SPM Skenario Bank'!AD82</f>
        <v>0</v>
      </c>
      <c r="AE56" s="191">
        <f>'SPM Skenario Bank'!AE82</f>
        <v>0</v>
      </c>
      <c r="AF56" s="191">
        <f>'SPM Skenario Bank'!AF82</f>
        <v>0</v>
      </c>
      <c r="AG56" s="191">
        <f>'SPM Skenario Bank'!AG82</f>
        <v>0</v>
      </c>
      <c r="AH56" s="191">
        <f>'SPM Skenario Bank'!AH82</f>
        <v>0</v>
      </c>
      <c r="AI56" s="191">
        <f>'SPM Skenario Bank'!AI82</f>
        <v>0</v>
      </c>
      <c r="AJ56" s="191">
        <f>'SPM Skenario Bank'!AJ82</f>
        <v>0</v>
      </c>
      <c r="AK56" s="191">
        <f>'SPM Skenario Bank'!AK82</f>
        <v>0</v>
      </c>
      <c r="AL56" s="191">
        <f>'SPM Skenario Bank'!AL82</f>
        <v>0</v>
      </c>
      <c r="AM56" s="191">
        <f>'SPM Skenario Bank'!AM82</f>
        <v>0</v>
      </c>
      <c r="AN56" s="191">
        <f>'SPM Skenario Bank'!AN82</f>
        <v>0</v>
      </c>
      <c r="AO56" s="191">
        <f>'SPM Skenario Bank'!AO82</f>
        <v>0</v>
      </c>
      <c r="AP56" s="249">
        <f>'SPM Skenario Bank'!AP82</f>
        <v>0</v>
      </c>
      <c r="AQ56" s="191">
        <f>'SPM Skenario Bank'!AQ82</f>
        <v>0</v>
      </c>
      <c r="AR56" s="191">
        <f>'SPM Skenario Bank'!AR82</f>
        <v>0</v>
      </c>
      <c r="AS56" s="191">
        <f>'SPM Skenario Bank'!AS82</f>
        <v>0</v>
      </c>
      <c r="AT56" s="191">
        <f>'SPM Skenario Bank'!AT82</f>
        <v>0</v>
      </c>
      <c r="AU56" s="191">
        <f>'SPM Skenario Bank'!AU82</f>
        <v>0</v>
      </c>
      <c r="AV56" s="191">
        <f>'SPM Skenario Bank'!AV82</f>
        <v>0</v>
      </c>
      <c r="AW56" s="191">
        <f>'SPM Skenario Bank'!AW82</f>
        <v>0</v>
      </c>
      <c r="AX56" s="191">
        <f>'SPM Skenario Bank'!AX82</f>
        <v>0</v>
      </c>
      <c r="AY56" s="191">
        <f>'SPM Skenario Bank'!AY82</f>
        <v>0</v>
      </c>
      <c r="AZ56" s="191">
        <f>'SPM Skenario Bank'!AZ82</f>
        <v>0</v>
      </c>
      <c r="BA56" s="191">
        <f>'SPM Skenario Bank'!BA82</f>
        <v>0</v>
      </c>
      <c r="BB56" s="248"/>
    </row>
    <row r="57" spans="1:16181" s="195" customFormat="1">
      <c r="A57" s="233"/>
      <c r="E57" s="192"/>
      <c r="F57" s="193"/>
      <c r="G57" s="193"/>
      <c r="H57" s="234" t="s">
        <v>305</v>
      </c>
      <c r="I57" s="240"/>
      <c r="J57" s="241"/>
      <c r="K57" s="239"/>
      <c r="L57" s="191">
        <f>SUM('SPM Skenario Bank'!L51,'SPM Skenario Bank'!L108,'SPM Skenario Bank'!L115,'SPM Skenario Bank'!L118,'SPM Skenario Bank'!L123,'SPM Skenario Bank'!L128,'SPM Skenario Bank'!L132)</f>
        <v>0</v>
      </c>
      <c r="M57" s="191">
        <f>SUM('SPM Skenario Bank'!M51,'SPM Skenario Bank'!M108,'SPM Skenario Bank'!M115,'SPM Skenario Bank'!M118,'SPM Skenario Bank'!M123,'SPM Skenario Bank'!M128,'SPM Skenario Bank'!M132)</f>
        <v>0</v>
      </c>
      <c r="N57" s="191">
        <f>SUM('SPM Skenario Bank'!N51,'SPM Skenario Bank'!N108,'SPM Skenario Bank'!N115,'SPM Skenario Bank'!N118,'SPM Skenario Bank'!N123,'SPM Skenario Bank'!N128,'SPM Skenario Bank'!N132)</f>
        <v>0</v>
      </c>
      <c r="O57" s="191">
        <f>SUM('SPM Skenario Bank'!O51,'SPM Skenario Bank'!O108,'SPM Skenario Bank'!O115,'SPM Skenario Bank'!O118,'SPM Skenario Bank'!O123,'SPM Skenario Bank'!O128,'SPM Skenario Bank'!O132)</f>
        <v>0</v>
      </c>
      <c r="P57" s="191">
        <f>SUM('SPM Skenario Bank'!P51,'SPM Skenario Bank'!P108,'SPM Skenario Bank'!P115,'SPM Skenario Bank'!P118,'SPM Skenario Bank'!P123,'SPM Skenario Bank'!P128,'SPM Skenario Bank'!P132)</f>
        <v>0</v>
      </c>
      <c r="Q57" s="191">
        <f>SUM('SPM Skenario Bank'!Q51,'SPM Skenario Bank'!Q108,'SPM Skenario Bank'!Q115,'SPM Skenario Bank'!Q118,'SPM Skenario Bank'!Q123,'SPM Skenario Bank'!Q128,'SPM Skenario Bank'!Q132)</f>
        <v>0</v>
      </c>
      <c r="R57" s="191">
        <f>SUM('SPM Skenario Bank'!R51,'SPM Skenario Bank'!R108,'SPM Skenario Bank'!R115,'SPM Skenario Bank'!R118,'SPM Skenario Bank'!R123,'SPM Skenario Bank'!R128,'SPM Skenario Bank'!R132)</f>
        <v>0</v>
      </c>
      <c r="S57" s="191">
        <f>SUM('SPM Skenario Bank'!S51,'SPM Skenario Bank'!S108,'SPM Skenario Bank'!S115,'SPM Skenario Bank'!S118,'SPM Skenario Bank'!S123,'SPM Skenario Bank'!S128,'SPM Skenario Bank'!S132)</f>
        <v>0</v>
      </c>
      <c r="T57" s="191">
        <f>SUM('SPM Skenario Bank'!T51,'SPM Skenario Bank'!T108,'SPM Skenario Bank'!T115,'SPM Skenario Bank'!T118,'SPM Skenario Bank'!T123,'SPM Skenario Bank'!T128,'SPM Skenario Bank'!T132)</f>
        <v>0</v>
      </c>
      <c r="U57" s="191">
        <f>SUM('SPM Skenario Bank'!U51,'SPM Skenario Bank'!U108,'SPM Skenario Bank'!U115,'SPM Skenario Bank'!U118,'SPM Skenario Bank'!U123,'SPM Skenario Bank'!U128,'SPM Skenario Bank'!U132)</f>
        <v>0</v>
      </c>
      <c r="V57" s="191">
        <f>SUM('SPM Skenario Bank'!V51,'SPM Skenario Bank'!V108,'SPM Skenario Bank'!V115,'SPM Skenario Bank'!V118,'SPM Skenario Bank'!V123,'SPM Skenario Bank'!V128,'SPM Skenario Bank'!V132)</f>
        <v>0</v>
      </c>
      <c r="W57" s="191">
        <f>SUM('SPM Skenario Bank'!W51,'SPM Skenario Bank'!W108,'SPM Skenario Bank'!W115,'SPM Skenario Bank'!W118,'SPM Skenario Bank'!W123,'SPM Skenario Bank'!W128,'SPM Skenario Bank'!W132)</f>
        <v>0</v>
      </c>
      <c r="X57" s="191">
        <f>SUM('SPM Skenario Bank'!X51,'SPM Skenario Bank'!X108,'SPM Skenario Bank'!X115,'SPM Skenario Bank'!X118,'SPM Skenario Bank'!X123,'SPM Skenario Bank'!X128,'SPM Skenario Bank'!X132)</f>
        <v>0</v>
      </c>
      <c r="Y57" s="191">
        <f>SUM('SPM Skenario Bank'!Y51,'SPM Skenario Bank'!Y108,'SPM Skenario Bank'!Y115,'SPM Skenario Bank'!Y118,'SPM Skenario Bank'!Y123,'SPM Skenario Bank'!Y128,'SPM Skenario Bank'!Y132)</f>
        <v>0</v>
      </c>
      <c r="Z57" s="191">
        <f>SUM('SPM Skenario Bank'!Z51,'SPM Skenario Bank'!Z108,'SPM Skenario Bank'!Z115,'SPM Skenario Bank'!Z118,'SPM Skenario Bank'!Z123,'SPM Skenario Bank'!Z128,'SPM Skenario Bank'!Z132)</f>
        <v>0</v>
      </c>
      <c r="AA57" s="191">
        <f>SUM('SPM Skenario Bank'!AA51,'SPM Skenario Bank'!AA108,'SPM Skenario Bank'!AA115,'SPM Skenario Bank'!AA118,'SPM Skenario Bank'!AA123,'SPM Skenario Bank'!AA128,'SPM Skenario Bank'!AA132)</f>
        <v>0</v>
      </c>
      <c r="AB57" s="191">
        <f>SUM('SPM Skenario Bank'!AB51,'SPM Skenario Bank'!AB108,'SPM Skenario Bank'!AB115,'SPM Skenario Bank'!AB118,'SPM Skenario Bank'!AB123,'SPM Skenario Bank'!AB128,'SPM Skenario Bank'!AB132)</f>
        <v>0</v>
      </c>
      <c r="AC57" s="191">
        <f>SUM('SPM Skenario Bank'!AC51,'SPM Skenario Bank'!AC108,'SPM Skenario Bank'!AC115,'SPM Skenario Bank'!AC118,'SPM Skenario Bank'!AC123,'SPM Skenario Bank'!AC128,'SPM Skenario Bank'!AC132)</f>
        <v>0</v>
      </c>
      <c r="AD57" s="191">
        <f>SUM('SPM Skenario Bank'!AD51,'SPM Skenario Bank'!AD108,'SPM Skenario Bank'!AD115,'SPM Skenario Bank'!AD118,'SPM Skenario Bank'!AD123,'SPM Skenario Bank'!AD128,'SPM Skenario Bank'!AD132)</f>
        <v>0</v>
      </c>
      <c r="AE57" s="191">
        <f>SUM('SPM Skenario Bank'!AE51,'SPM Skenario Bank'!AE108,'SPM Skenario Bank'!AE115,'SPM Skenario Bank'!AE118,'SPM Skenario Bank'!AE123,'SPM Skenario Bank'!AE128,'SPM Skenario Bank'!AE132)</f>
        <v>0</v>
      </c>
      <c r="AF57" s="191">
        <f>SUM('SPM Skenario Bank'!AF51,'SPM Skenario Bank'!AF108,'SPM Skenario Bank'!AF115,'SPM Skenario Bank'!AF118,'SPM Skenario Bank'!AF123,'SPM Skenario Bank'!AF128,'SPM Skenario Bank'!AF132)</f>
        <v>0</v>
      </c>
      <c r="AG57" s="191">
        <f>SUM('SPM Skenario Bank'!AG51,'SPM Skenario Bank'!AG108,'SPM Skenario Bank'!AG115,'SPM Skenario Bank'!AG118,'SPM Skenario Bank'!AG123,'SPM Skenario Bank'!AG128,'SPM Skenario Bank'!AG132)</f>
        <v>0</v>
      </c>
      <c r="AH57" s="191">
        <f>SUM('SPM Skenario Bank'!AH51,'SPM Skenario Bank'!AH108,'SPM Skenario Bank'!AH115,'SPM Skenario Bank'!AH118,'SPM Skenario Bank'!AH123,'SPM Skenario Bank'!AH128,'SPM Skenario Bank'!AH132)</f>
        <v>0</v>
      </c>
      <c r="AI57" s="191">
        <f>SUM('SPM Skenario Bank'!AI51,'SPM Skenario Bank'!AI108,'SPM Skenario Bank'!AI115,'SPM Skenario Bank'!AI118,'SPM Skenario Bank'!AI123,'SPM Skenario Bank'!AI128,'SPM Skenario Bank'!AI132)</f>
        <v>0</v>
      </c>
      <c r="AJ57" s="191">
        <f>SUM('SPM Skenario Bank'!AJ51,'SPM Skenario Bank'!AJ108,'SPM Skenario Bank'!AJ115,'SPM Skenario Bank'!AJ118,'SPM Skenario Bank'!AJ123,'SPM Skenario Bank'!AJ128,'SPM Skenario Bank'!AJ132)</f>
        <v>0</v>
      </c>
      <c r="AK57" s="191">
        <f>SUM('SPM Skenario Bank'!AK51,'SPM Skenario Bank'!AK108,'SPM Skenario Bank'!AK115,'SPM Skenario Bank'!AK118,'SPM Skenario Bank'!AK123,'SPM Skenario Bank'!AK128,'SPM Skenario Bank'!AK132)</f>
        <v>0</v>
      </c>
      <c r="AL57" s="191">
        <f>SUM('SPM Skenario Bank'!AL51,'SPM Skenario Bank'!AL108,'SPM Skenario Bank'!AL115,'SPM Skenario Bank'!AL118,'SPM Skenario Bank'!AL123,'SPM Skenario Bank'!AL128,'SPM Skenario Bank'!AL132)</f>
        <v>0</v>
      </c>
      <c r="AM57" s="191">
        <f>SUM('SPM Skenario Bank'!AM51,'SPM Skenario Bank'!AM108,'SPM Skenario Bank'!AM115,'SPM Skenario Bank'!AM118,'SPM Skenario Bank'!AM123,'SPM Skenario Bank'!AM128,'SPM Skenario Bank'!AM132)</f>
        <v>0</v>
      </c>
      <c r="AN57" s="191">
        <f>SUM('SPM Skenario Bank'!AN51,'SPM Skenario Bank'!AN108,'SPM Skenario Bank'!AN115,'SPM Skenario Bank'!AN118,'SPM Skenario Bank'!AN123,'SPM Skenario Bank'!AN128,'SPM Skenario Bank'!AN132)</f>
        <v>0</v>
      </c>
      <c r="AO57" s="191">
        <f>SUM('SPM Skenario Bank'!AO51,'SPM Skenario Bank'!AO108,'SPM Skenario Bank'!AO115,'SPM Skenario Bank'!AO118,'SPM Skenario Bank'!AO123,'SPM Skenario Bank'!AO128,'SPM Skenario Bank'!AO132)</f>
        <v>0</v>
      </c>
      <c r="AP57" s="191">
        <f>SUM('SPM Skenario Bank'!AP51,'SPM Skenario Bank'!AP108,'SPM Skenario Bank'!AP115,'SPM Skenario Bank'!AP118,'SPM Skenario Bank'!AP123,'SPM Skenario Bank'!AP128,'SPM Skenario Bank'!AP132)</f>
        <v>0</v>
      </c>
      <c r="AQ57" s="191">
        <f>SUM('SPM Skenario Bank'!AQ51,'SPM Skenario Bank'!AQ108,'SPM Skenario Bank'!AQ115,'SPM Skenario Bank'!AQ118,'SPM Skenario Bank'!AQ123,'SPM Skenario Bank'!AQ128,'SPM Skenario Bank'!AQ132)</f>
        <v>0</v>
      </c>
      <c r="AR57" s="191">
        <f>SUM('SPM Skenario Bank'!AR51,'SPM Skenario Bank'!AR108,'SPM Skenario Bank'!AR115,'SPM Skenario Bank'!AR118,'SPM Skenario Bank'!AR123,'SPM Skenario Bank'!AR128,'SPM Skenario Bank'!AR132)</f>
        <v>0</v>
      </c>
      <c r="AS57" s="191">
        <f>SUM('SPM Skenario Bank'!AS51,'SPM Skenario Bank'!AS108,'SPM Skenario Bank'!AS115,'SPM Skenario Bank'!AS118,'SPM Skenario Bank'!AS123,'SPM Skenario Bank'!AS128,'SPM Skenario Bank'!AS132)</f>
        <v>0</v>
      </c>
      <c r="AT57" s="191">
        <f>SUM('SPM Skenario Bank'!AT51,'SPM Skenario Bank'!AT108,'SPM Skenario Bank'!AT115,'SPM Skenario Bank'!AT118,'SPM Skenario Bank'!AT123,'SPM Skenario Bank'!AT128,'SPM Skenario Bank'!AT132)</f>
        <v>0</v>
      </c>
      <c r="AU57" s="191">
        <f>SUM('SPM Skenario Bank'!AU51,'SPM Skenario Bank'!AU108,'SPM Skenario Bank'!AU115,'SPM Skenario Bank'!AU118,'SPM Skenario Bank'!AU123,'SPM Skenario Bank'!AU128,'SPM Skenario Bank'!AU132)</f>
        <v>0</v>
      </c>
      <c r="AV57" s="191">
        <f>SUM('SPM Skenario Bank'!AV51,'SPM Skenario Bank'!AV108,'SPM Skenario Bank'!AV115,'SPM Skenario Bank'!AV118,'SPM Skenario Bank'!AV123,'SPM Skenario Bank'!AV128,'SPM Skenario Bank'!AV132)</f>
        <v>0</v>
      </c>
      <c r="AW57" s="191">
        <f>SUM('SPM Skenario Bank'!AW51,'SPM Skenario Bank'!AW108,'SPM Skenario Bank'!AW115,'SPM Skenario Bank'!AW118,'SPM Skenario Bank'!AW123,'SPM Skenario Bank'!AW128,'SPM Skenario Bank'!AW132)</f>
        <v>0</v>
      </c>
      <c r="AX57" s="191">
        <f>SUM('SPM Skenario Bank'!AX51,'SPM Skenario Bank'!AX108,'SPM Skenario Bank'!AX115,'SPM Skenario Bank'!AX118,'SPM Skenario Bank'!AX123,'SPM Skenario Bank'!AX128,'SPM Skenario Bank'!AX132)</f>
        <v>0</v>
      </c>
      <c r="AY57" s="191">
        <f>SUM('SPM Skenario Bank'!AY51,'SPM Skenario Bank'!AY108,'SPM Skenario Bank'!AY115,'SPM Skenario Bank'!AY118,'SPM Skenario Bank'!AY123,'SPM Skenario Bank'!AY128,'SPM Skenario Bank'!AY132)</f>
        <v>0</v>
      </c>
      <c r="AZ57" s="191">
        <f>SUM('SPM Skenario Bank'!AZ51,'SPM Skenario Bank'!AZ108,'SPM Skenario Bank'!AZ115,'SPM Skenario Bank'!AZ118,'SPM Skenario Bank'!AZ123,'SPM Skenario Bank'!AZ128,'SPM Skenario Bank'!AZ132)</f>
        <v>0</v>
      </c>
      <c r="BA57" s="191">
        <f>SUM('SPM Skenario Bank'!BA51,'SPM Skenario Bank'!BA108,'SPM Skenario Bank'!BA115,'SPM Skenario Bank'!BA118,'SPM Skenario Bank'!BA123,'SPM Skenario Bank'!BA128,'SPM Skenario Bank'!BA132)</f>
        <v>0</v>
      </c>
      <c r="BB57" s="248"/>
    </row>
    <row r="58" spans="1:16181" s="195" customFormat="1" ht="13">
      <c r="A58" s="233"/>
      <c r="E58" s="192"/>
      <c r="F58" s="193"/>
      <c r="G58" s="193"/>
      <c r="H58" s="234" t="s">
        <v>232</v>
      </c>
      <c r="I58" s="240"/>
      <c r="J58" s="241"/>
      <c r="K58" s="239"/>
      <c r="L58" s="191">
        <f>L56</f>
        <v>0</v>
      </c>
      <c r="M58" s="191">
        <f>M56+L58</f>
        <v>0</v>
      </c>
      <c r="N58" s="191">
        <f t="shared" ref="N58:BA59" si="9">N56+M58</f>
        <v>0</v>
      </c>
      <c r="O58" s="191">
        <f t="shared" si="9"/>
        <v>0</v>
      </c>
      <c r="P58" s="191">
        <f t="shared" si="9"/>
        <v>0</v>
      </c>
      <c r="Q58" s="191">
        <f t="shared" si="9"/>
        <v>0</v>
      </c>
      <c r="R58" s="191">
        <f t="shared" si="9"/>
        <v>0</v>
      </c>
      <c r="S58" s="191">
        <f t="shared" si="9"/>
        <v>0</v>
      </c>
      <c r="T58" s="191">
        <f t="shared" si="9"/>
        <v>0</v>
      </c>
      <c r="U58" s="191">
        <f t="shared" si="9"/>
        <v>0</v>
      </c>
      <c r="V58" s="191">
        <f t="shared" si="9"/>
        <v>0</v>
      </c>
      <c r="W58" s="191">
        <f t="shared" si="9"/>
        <v>0</v>
      </c>
      <c r="X58" s="191">
        <f t="shared" si="9"/>
        <v>0</v>
      </c>
      <c r="Y58" s="191">
        <f t="shared" si="9"/>
        <v>0</v>
      </c>
      <c r="Z58" s="191">
        <f t="shared" si="9"/>
        <v>0</v>
      </c>
      <c r="AA58" s="191">
        <f t="shared" si="9"/>
        <v>0</v>
      </c>
      <c r="AB58" s="191">
        <f t="shared" si="9"/>
        <v>0</v>
      </c>
      <c r="AC58" s="191">
        <f t="shared" si="9"/>
        <v>0</v>
      </c>
      <c r="AD58" s="191">
        <f t="shared" si="9"/>
        <v>0</v>
      </c>
      <c r="AE58" s="191">
        <f t="shared" si="9"/>
        <v>0</v>
      </c>
      <c r="AF58" s="191">
        <f t="shared" si="9"/>
        <v>0</v>
      </c>
      <c r="AG58" s="191">
        <f t="shared" si="9"/>
        <v>0</v>
      </c>
      <c r="AH58" s="191">
        <f t="shared" si="9"/>
        <v>0</v>
      </c>
      <c r="AI58" s="191">
        <f t="shared" si="9"/>
        <v>0</v>
      </c>
      <c r="AJ58" s="191">
        <f t="shared" si="9"/>
        <v>0</v>
      </c>
      <c r="AK58" s="191">
        <f t="shared" si="9"/>
        <v>0</v>
      </c>
      <c r="AL58" s="191">
        <f t="shared" si="9"/>
        <v>0</v>
      </c>
      <c r="AM58" s="191">
        <f t="shared" si="9"/>
        <v>0</v>
      </c>
      <c r="AN58" s="191">
        <f t="shared" si="9"/>
        <v>0</v>
      </c>
      <c r="AO58" s="191">
        <f t="shared" si="9"/>
        <v>0</v>
      </c>
      <c r="AP58" s="249">
        <f t="shared" si="9"/>
        <v>0</v>
      </c>
      <c r="AQ58" s="191">
        <f t="shared" si="9"/>
        <v>0</v>
      </c>
      <c r="AR58" s="191">
        <f t="shared" si="9"/>
        <v>0</v>
      </c>
      <c r="AS58" s="191">
        <f t="shared" si="9"/>
        <v>0</v>
      </c>
      <c r="AT58" s="191">
        <f t="shared" si="9"/>
        <v>0</v>
      </c>
      <c r="AU58" s="191">
        <f t="shared" si="9"/>
        <v>0</v>
      </c>
      <c r="AV58" s="191">
        <f t="shared" si="9"/>
        <v>0</v>
      </c>
      <c r="AW58" s="191">
        <f t="shared" si="9"/>
        <v>0</v>
      </c>
      <c r="AX58" s="191">
        <f t="shared" si="9"/>
        <v>0</v>
      </c>
      <c r="AY58" s="191">
        <f t="shared" si="9"/>
        <v>0</v>
      </c>
      <c r="AZ58" s="191">
        <f t="shared" si="9"/>
        <v>0</v>
      </c>
      <c r="BA58" s="191">
        <f t="shared" si="9"/>
        <v>0</v>
      </c>
      <c r="BB58" s="248"/>
    </row>
    <row r="59" spans="1:16181" s="195" customFormat="1" ht="13">
      <c r="A59" s="233"/>
      <c r="E59" s="192"/>
      <c r="F59" s="193"/>
      <c r="G59" s="193"/>
      <c r="H59" s="234" t="s">
        <v>233</v>
      </c>
      <c r="I59" s="240"/>
      <c r="J59" s="241"/>
      <c r="K59" s="239"/>
      <c r="L59" s="191">
        <f>L57</f>
        <v>0</v>
      </c>
      <c r="M59" s="191">
        <f>M57+L59</f>
        <v>0</v>
      </c>
      <c r="N59" s="191">
        <f t="shared" si="9"/>
        <v>0</v>
      </c>
      <c r="O59" s="191">
        <f t="shared" si="9"/>
        <v>0</v>
      </c>
      <c r="P59" s="191">
        <f t="shared" si="9"/>
        <v>0</v>
      </c>
      <c r="Q59" s="191">
        <f t="shared" si="9"/>
        <v>0</v>
      </c>
      <c r="R59" s="191">
        <f t="shared" si="9"/>
        <v>0</v>
      </c>
      <c r="S59" s="191">
        <f t="shared" si="9"/>
        <v>0</v>
      </c>
      <c r="T59" s="191">
        <f t="shared" si="9"/>
        <v>0</v>
      </c>
      <c r="U59" s="191">
        <f t="shared" si="9"/>
        <v>0</v>
      </c>
      <c r="V59" s="191">
        <f t="shared" si="9"/>
        <v>0</v>
      </c>
      <c r="W59" s="191">
        <f t="shared" si="9"/>
        <v>0</v>
      </c>
      <c r="X59" s="191">
        <f t="shared" si="9"/>
        <v>0</v>
      </c>
      <c r="Y59" s="191">
        <f t="shared" si="9"/>
        <v>0</v>
      </c>
      <c r="Z59" s="191">
        <f t="shared" si="9"/>
        <v>0</v>
      </c>
      <c r="AA59" s="191">
        <f t="shared" si="9"/>
        <v>0</v>
      </c>
      <c r="AB59" s="191">
        <f t="shared" si="9"/>
        <v>0</v>
      </c>
      <c r="AC59" s="191">
        <f t="shared" si="9"/>
        <v>0</v>
      </c>
      <c r="AD59" s="191">
        <f t="shared" si="9"/>
        <v>0</v>
      </c>
      <c r="AE59" s="191">
        <f t="shared" si="9"/>
        <v>0</v>
      </c>
      <c r="AF59" s="191">
        <f t="shared" si="9"/>
        <v>0</v>
      </c>
      <c r="AG59" s="191">
        <f t="shared" si="9"/>
        <v>0</v>
      </c>
      <c r="AH59" s="191">
        <f t="shared" si="9"/>
        <v>0</v>
      </c>
      <c r="AI59" s="191">
        <f t="shared" si="9"/>
        <v>0</v>
      </c>
      <c r="AJ59" s="191">
        <f t="shared" si="9"/>
        <v>0</v>
      </c>
      <c r="AK59" s="191">
        <f t="shared" si="9"/>
        <v>0</v>
      </c>
      <c r="AL59" s="191">
        <f t="shared" si="9"/>
        <v>0</v>
      </c>
      <c r="AM59" s="191">
        <f t="shared" si="9"/>
        <v>0</v>
      </c>
      <c r="AN59" s="191">
        <f t="shared" si="9"/>
        <v>0</v>
      </c>
      <c r="AO59" s="191">
        <f t="shared" si="9"/>
        <v>0</v>
      </c>
      <c r="AP59" s="249">
        <f t="shared" si="9"/>
        <v>0</v>
      </c>
      <c r="AQ59" s="191">
        <f t="shared" si="9"/>
        <v>0</v>
      </c>
      <c r="AR59" s="191">
        <f t="shared" si="9"/>
        <v>0</v>
      </c>
      <c r="AS59" s="191">
        <f t="shared" si="9"/>
        <v>0</v>
      </c>
      <c r="AT59" s="191">
        <f t="shared" si="9"/>
        <v>0</v>
      </c>
      <c r="AU59" s="191">
        <f t="shared" si="9"/>
        <v>0</v>
      </c>
      <c r="AV59" s="191">
        <f t="shared" si="9"/>
        <v>0</v>
      </c>
      <c r="AW59" s="191">
        <f t="shared" si="9"/>
        <v>0</v>
      </c>
      <c r="AX59" s="191">
        <f t="shared" si="9"/>
        <v>0</v>
      </c>
      <c r="AY59" s="191">
        <f t="shared" si="9"/>
        <v>0</v>
      </c>
      <c r="AZ59" s="191">
        <f t="shared" si="9"/>
        <v>0</v>
      </c>
      <c r="BA59" s="191">
        <f t="shared" si="9"/>
        <v>0</v>
      </c>
      <c r="BB59" s="248"/>
    </row>
    <row r="60" spans="1:16181" s="195" customFormat="1" ht="13">
      <c r="A60" s="233"/>
      <c r="E60" s="192"/>
      <c r="F60" s="193"/>
      <c r="G60" s="193"/>
      <c r="H60" s="250" t="s">
        <v>317</v>
      </c>
      <c r="I60" s="240"/>
      <c r="J60" s="241"/>
      <c r="K60" s="239"/>
      <c r="L60" s="191">
        <f>'SPM Skenario Bank'!L76</f>
        <v>0</v>
      </c>
      <c r="M60" s="191">
        <f>'SPM Skenario Bank'!M76</f>
        <v>0</v>
      </c>
      <c r="N60" s="191">
        <f>'SPM Skenario Bank'!N76</f>
        <v>0</v>
      </c>
      <c r="O60" s="191">
        <f>'SPM Skenario Bank'!O76</f>
        <v>0</v>
      </c>
      <c r="P60" s="191">
        <f>'SPM Skenario Bank'!P76</f>
        <v>0</v>
      </c>
      <c r="Q60" s="191">
        <f>'SPM Skenario Bank'!Q76</f>
        <v>0</v>
      </c>
      <c r="R60" s="191">
        <f>'SPM Skenario Bank'!R76</f>
        <v>0</v>
      </c>
      <c r="S60" s="191">
        <f>'SPM Skenario Bank'!S76</f>
        <v>0</v>
      </c>
      <c r="T60" s="191">
        <f>'SPM Skenario Bank'!T76</f>
        <v>0</v>
      </c>
      <c r="U60" s="191">
        <f>'SPM Skenario Bank'!U76</f>
        <v>0</v>
      </c>
      <c r="V60" s="191">
        <f>'SPM Skenario Bank'!V76</f>
        <v>0</v>
      </c>
      <c r="W60" s="191">
        <f>'SPM Skenario Bank'!W76</f>
        <v>0</v>
      </c>
      <c r="X60" s="191">
        <f>'SPM Skenario Bank'!X76</f>
        <v>0</v>
      </c>
      <c r="Y60" s="191">
        <f>'SPM Skenario Bank'!Y76</f>
        <v>0</v>
      </c>
      <c r="Z60" s="191">
        <f>'SPM Skenario Bank'!Z76</f>
        <v>0</v>
      </c>
      <c r="AA60" s="191">
        <f>'SPM Skenario Bank'!AA76</f>
        <v>0</v>
      </c>
      <c r="AB60" s="191">
        <f>'SPM Skenario Bank'!AB76</f>
        <v>0</v>
      </c>
      <c r="AC60" s="191">
        <f>'SPM Skenario Bank'!AC76</f>
        <v>0</v>
      </c>
      <c r="AD60" s="191">
        <f>'SPM Skenario Bank'!AD76</f>
        <v>0</v>
      </c>
      <c r="AE60" s="191">
        <f>'SPM Skenario Bank'!AE76</f>
        <v>0</v>
      </c>
      <c r="AF60" s="191">
        <f>'SPM Skenario Bank'!AF76</f>
        <v>0</v>
      </c>
      <c r="AG60" s="191">
        <f>'SPM Skenario Bank'!AG76</f>
        <v>0</v>
      </c>
      <c r="AH60" s="191">
        <f>'SPM Skenario Bank'!AH76</f>
        <v>0</v>
      </c>
      <c r="AI60" s="191">
        <f>'SPM Skenario Bank'!AI76</f>
        <v>0</v>
      </c>
      <c r="AJ60" s="191">
        <f>'SPM Skenario Bank'!AJ76</f>
        <v>0</v>
      </c>
      <c r="AK60" s="191">
        <f>'SPM Skenario Bank'!AK76</f>
        <v>0</v>
      </c>
      <c r="AL60" s="191">
        <f>'SPM Skenario Bank'!AL76</f>
        <v>0</v>
      </c>
      <c r="AM60" s="191">
        <f>'SPM Skenario Bank'!AM76</f>
        <v>0</v>
      </c>
      <c r="AN60" s="191">
        <f>'SPM Skenario Bank'!AN76</f>
        <v>0</v>
      </c>
      <c r="AO60" s="191">
        <f>'SPM Skenario Bank'!AO76</f>
        <v>0</v>
      </c>
      <c r="AP60" s="249">
        <f>'SPM Skenario Bank'!AP76</f>
        <v>0</v>
      </c>
      <c r="AQ60" s="191">
        <f>'SPM Skenario Bank'!AQ76</f>
        <v>0</v>
      </c>
      <c r="AR60" s="191">
        <f>'SPM Skenario Bank'!AR76</f>
        <v>0</v>
      </c>
      <c r="AS60" s="191">
        <f>'SPM Skenario Bank'!AS76</f>
        <v>0</v>
      </c>
      <c r="AT60" s="191">
        <f>'SPM Skenario Bank'!AT76</f>
        <v>0</v>
      </c>
      <c r="AU60" s="191">
        <f>'SPM Skenario Bank'!AU76</f>
        <v>0</v>
      </c>
      <c r="AV60" s="191">
        <f>'SPM Skenario Bank'!AV76</f>
        <v>0</v>
      </c>
      <c r="AW60" s="191">
        <f>'SPM Skenario Bank'!AW76</f>
        <v>0</v>
      </c>
      <c r="AX60" s="191">
        <f>'SPM Skenario Bank'!AX76</f>
        <v>0</v>
      </c>
      <c r="AY60" s="191">
        <f>'SPM Skenario Bank'!AY76</f>
        <v>0</v>
      </c>
      <c r="AZ60" s="191">
        <f>'SPM Skenario Bank'!AZ76</f>
        <v>0</v>
      </c>
      <c r="BA60" s="191">
        <f>'SPM Skenario Bank'!BA76</f>
        <v>0</v>
      </c>
      <c r="BB60" s="248"/>
    </row>
    <row r="61" spans="1:16181" s="195" customFormat="1" ht="13">
      <c r="A61" s="233"/>
      <c r="E61" s="192"/>
      <c r="F61" s="193"/>
      <c r="G61" s="193"/>
      <c r="H61" s="250" t="s">
        <v>306</v>
      </c>
      <c r="I61" s="240"/>
      <c r="J61" s="241"/>
      <c r="K61" s="239"/>
      <c r="L61" s="191">
        <f>'SPM Skenario Bank'!L48</f>
        <v>0</v>
      </c>
      <c r="M61" s="191">
        <f>'SPM Skenario Bank'!M48</f>
        <v>0</v>
      </c>
      <c r="N61" s="191">
        <f>'SPM Skenario Bank'!N48</f>
        <v>0</v>
      </c>
      <c r="O61" s="191">
        <f>'SPM Skenario Bank'!O48</f>
        <v>0</v>
      </c>
      <c r="P61" s="191">
        <f>'SPM Skenario Bank'!P48</f>
        <v>0</v>
      </c>
      <c r="Q61" s="191">
        <f>'SPM Skenario Bank'!Q48</f>
        <v>0</v>
      </c>
      <c r="R61" s="191">
        <f>'SPM Skenario Bank'!R48</f>
        <v>0</v>
      </c>
      <c r="S61" s="191">
        <f>'SPM Skenario Bank'!S48</f>
        <v>0</v>
      </c>
      <c r="T61" s="191">
        <f>'SPM Skenario Bank'!T48</f>
        <v>0</v>
      </c>
      <c r="U61" s="191">
        <f>'SPM Skenario Bank'!U48</f>
        <v>0</v>
      </c>
      <c r="V61" s="191">
        <f>'SPM Skenario Bank'!V48</f>
        <v>0</v>
      </c>
      <c r="W61" s="191">
        <f>'SPM Skenario Bank'!W48</f>
        <v>0</v>
      </c>
      <c r="X61" s="191">
        <f>'SPM Skenario Bank'!X48</f>
        <v>0</v>
      </c>
      <c r="Y61" s="191">
        <f>'SPM Skenario Bank'!Y48</f>
        <v>0</v>
      </c>
      <c r="Z61" s="191">
        <f>'SPM Skenario Bank'!Z48</f>
        <v>0</v>
      </c>
      <c r="AA61" s="191">
        <f>'SPM Skenario Bank'!AA48</f>
        <v>0</v>
      </c>
      <c r="AB61" s="191">
        <f>'SPM Skenario Bank'!AB48</f>
        <v>0</v>
      </c>
      <c r="AC61" s="191">
        <f>'SPM Skenario Bank'!AC48</f>
        <v>0</v>
      </c>
      <c r="AD61" s="191">
        <f>'SPM Skenario Bank'!AD48</f>
        <v>0</v>
      </c>
      <c r="AE61" s="191">
        <f>'SPM Skenario Bank'!AE48</f>
        <v>0</v>
      </c>
      <c r="AF61" s="191">
        <f>'SPM Skenario Bank'!AF48</f>
        <v>0</v>
      </c>
      <c r="AG61" s="191">
        <f>'SPM Skenario Bank'!AG48</f>
        <v>0</v>
      </c>
      <c r="AH61" s="191">
        <f>'SPM Skenario Bank'!AH48</f>
        <v>0</v>
      </c>
      <c r="AI61" s="191">
        <f>'SPM Skenario Bank'!AI48</f>
        <v>0</v>
      </c>
      <c r="AJ61" s="191">
        <f>'SPM Skenario Bank'!AJ48</f>
        <v>0</v>
      </c>
      <c r="AK61" s="191">
        <f>'SPM Skenario Bank'!AK48</f>
        <v>0</v>
      </c>
      <c r="AL61" s="191">
        <f>'SPM Skenario Bank'!AL48</f>
        <v>0</v>
      </c>
      <c r="AM61" s="191">
        <f>'SPM Skenario Bank'!AM48</f>
        <v>0</v>
      </c>
      <c r="AN61" s="191">
        <f>'SPM Skenario Bank'!AN48</f>
        <v>0</v>
      </c>
      <c r="AO61" s="191">
        <f>'SPM Skenario Bank'!AO48</f>
        <v>0</v>
      </c>
      <c r="AP61" s="249">
        <f>'SPM Skenario Bank'!AP48</f>
        <v>0</v>
      </c>
      <c r="AQ61" s="191">
        <f>'SPM Skenario Bank'!AQ48</f>
        <v>0</v>
      </c>
      <c r="AR61" s="191">
        <f>'SPM Skenario Bank'!AR48</f>
        <v>0</v>
      </c>
      <c r="AS61" s="191">
        <f>'SPM Skenario Bank'!AS48</f>
        <v>0</v>
      </c>
      <c r="AT61" s="191">
        <f>'SPM Skenario Bank'!AT48</f>
        <v>0</v>
      </c>
      <c r="AU61" s="191">
        <f>'SPM Skenario Bank'!AU48</f>
        <v>0</v>
      </c>
      <c r="AV61" s="191">
        <f>'SPM Skenario Bank'!AV48</f>
        <v>0</v>
      </c>
      <c r="AW61" s="191">
        <f>'SPM Skenario Bank'!AW48</f>
        <v>0</v>
      </c>
      <c r="AX61" s="191">
        <f>'SPM Skenario Bank'!AX48</f>
        <v>0</v>
      </c>
      <c r="AY61" s="191">
        <f>'SPM Skenario Bank'!AY48</f>
        <v>0</v>
      </c>
      <c r="AZ61" s="191">
        <f>'SPM Skenario Bank'!AZ48</f>
        <v>0</v>
      </c>
      <c r="BA61" s="191">
        <f>'SPM Skenario Bank'!BA48</f>
        <v>0</v>
      </c>
      <c r="BB61" s="248"/>
    </row>
    <row r="62" spans="1:16181" s="195" customFormat="1" ht="13">
      <c r="A62" s="233"/>
      <c r="E62" s="192"/>
      <c r="F62" s="193"/>
      <c r="G62" s="193"/>
      <c r="H62" s="234" t="s">
        <v>231</v>
      </c>
      <c r="I62" s="240"/>
      <c r="J62" s="241"/>
      <c r="K62" s="239"/>
      <c r="L62" s="191">
        <f>('SPM Skenario Bank'!L180)</f>
        <v>0</v>
      </c>
      <c r="M62" s="191">
        <f>('SPM Skenario Bank'!M180)</f>
        <v>0</v>
      </c>
      <c r="N62" s="191">
        <f>('SPM Skenario Bank'!N180)</f>
        <v>0</v>
      </c>
      <c r="O62" s="191">
        <f>('SPM Skenario Bank'!O180)</f>
        <v>0</v>
      </c>
      <c r="P62" s="191">
        <f>('SPM Skenario Bank'!P180)</f>
        <v>0</v>
      </c>
      <c r="Q62" s="191">
        <f>('SPM Skenario Bank'!Q180)</f>
        <v>0</v>
      </c>
      <c r="R62" s="191">
        <f>('SPM Skenario Bank'!R180)</f>
        <v>0</v>
      </c>
      <c r="S62" s="191">
        <f>('SPM Skenario Bank'!S180)</f>
        <v>0</v>
      </c>
      <c r="T62" s="191">
        <f>('SPM Skenario Bank'!T180)</f>
        <v>0</v>
      </c>
      <c r="U62" s="191">
        <f>('SPM Skenario Bank'!U180)</f>
        <v>0</v>
      </c>
      <c r="V62" s="191">
        <f>('SPM Skenario Bank'!V180)</f>
        <v>0</v>
      </c>
      <c r="W62" s="191">
        <f>('SPM Skenario Bank'!W180)</f>
        <v>0</v>
      </c>
      <c r="X62" s="191">
        <f>('SPM Skenario Bank'!X180)</f>
        <v>0</v>
      </c>
      <c r="Y62" s="191">
        <f>('SPM Skenario Bank'!Y180)</f>
        <v>0</v>
      </c>
      <c r="Z62" s="191">
        <f>('SPM Skenario Bank'!Z180)</f>
        <v>0</v>
      </c>
      <c r="AA62" s="191">
        <f>('SPM Skenario Bank'!AA180)</f>
        <v>0</v>
      </c>
      <c r="AB62" s="191">
        <f>('SPM Skenario Bank'!AB180)</f>
        <v>0</v>
      </c>
      <c r="AC62" s="191">
        <f>('SPM Skenario Bank'!AC180)</f>
        <v>0</v>
      </c>
      <c r="AD62" s="191">
        <f>('SPM Skenario Bank'!AD180)</f>
        <v>0</v>
      </c>
      <c r="AE62" s="191">
        <f>('SPM Skenario Bank'!AE180)</f>
        <v>0</v>
      </c>
      <c r="AF62" s="191">
        <f>('SPM Skenario Bank'!AF180)</f>
        <v>0</v>
      </c>
      <c r="AG62" s="191">
        <f>('SPM Skenario Bank'!AG180)</f>
        <v>0</v>
      </c>
      <c r="AH62" s="191">
        <f>('SPM Skenario Bank'!AH180)</f>
        <v>0</v>
      </c>
      <c r="AI62" s="191">
        <f>('SPM Skenario Bank'!AI180)</f>
        <v>0</v>
      </c>
      <c r="AJ62" s="191">
        <f>('SPM Skenario Bank'!AJ180)</f>
        <v>0</v>
      </c>
      <c r="AK62" s="191">
        <f>('SPM Skenario Bank'!AK180)</f>
        <v>0</v>
      </c>
      <c r="AL62" s="191">
        <f>('SPM Skenario Bank'!AL180)</f>
        <v>0</v>
      </c>
      <c r="AM62" s="191">
        <f>('SPM Skenario Bank'!AM180)</f>
        <v>0</v>
      </c>
      <c r="AN62" s="191">
        <f>('SPM Skenario Bank'!AN180)</f>
        <v>0</v>
      </c>
      <c r="AO62" s="191">
        <f>('SPM Skenario Bank'!AO180)</f>
        <v>0</v>
      </c>
      <c r="AP62" s="249">
        <f>('SPM Skenario Bank'!AP180)</f>
        <v>0</v>
      </c>
      <c r="AQ62" s="191">
        <f>('SPM Skenario Bank'!AQ180)</f>
        <v>0</v>
      </c>
      <c r="AR62" s="191">
        <f>('SPM Skenario Bank'!AR180)</f>
        <v>0</v>
      </c>
      <c r="AS62" s="191">
        <f>('SPM Skenario Bank'!AS180)</f>
        <v>0</v>
      </c>
      <c r="AT62" s="191">
        <f>('SPM Skenario Bank'!AT180)</f>
        <v>0</v>
      </c>
      <c r="AU62" s="191">
        <f>('SPM Skenario Bank'!AU180)</f>
        <v>0</v>
      </c>
      <c r="AV62" s="191">
        <f>('SPM Skenario Bank'!AV180)</f>
        <v>0</v>
      </c>
      <c r="AW62" s="191">
        <f>('SPM Skenario Bank'!AW180)</f>
        <v>0</v>
      </c>
      <c r="AX62" s="191">
        <f>('SPM Skenario Bank'!AX180)</f>
        <v>0</v>
      </c>
      <c r="AY62" s="191">
        <f>('SPM Skenario Bank'!AY180)</f>
        <v>0</v>
      </c>
      <c r="AZ62" s="191">
        <f>('SPM Skenario Bank'!AZ180)</f>
        <v>0</v>
      </c>
      <c r="BA62" s="191">
        <f>('SPM Skenario Bank'!BA180)</f>
        <v>0</v>
      </c>
      <c r="BB62" s="248"/>
    </row>
    <row r="63" spans="1:16181" s="195" customFormat="1" ht="13">
      <c r="A63" s="233"/>
      <c r="E63" s="192"/>
      <c r="F63" s="193"/>
      <c r="G63" s="193"/>
      <c r="H63" s="234" t="s">
        <v>307</v>
      </c>
      <c r="I63" s="240"/>
      <c r="J63" s="241"/>
      <c r="K63" s="239"/>
      <c r="L63" s="191">
        <f>L59+L62</f>
        <v>0</v>
      </c>
      <c r="M63" s="191">
        <f>M59+SUM($L62:M62)</f>
        <v>0</v>
      </c>
      <c r="N63" s="191">
        <f>N59+SUM($L62:N62)</f>
        <v>0</v>
      </c>
      <c r="O63" s="191">
        <f>O59+SUM($L62:O62)</f>
        <v>0</v>
      </c>
      <c r="P63" s="191">
        <f>P59+SUM($L62:P62)</f>
        <v>0</v>
      </c>
      <c r="Q63" s="191">
        <f>Q59+SUM($L62:Q62)</f>
        <v>0</v>
      </c>
      <c r="R63" s="191">
        <f>R59+SUM($L62:R62)</f>
        <v>0</v>
      </c>
      <c r="S63" s="191">
        <f>S59+SUM($L62:S62)</f>
        <v>0</v>
      </c>
      <c r="T63" s="191">
        <f>T59+SUM($L62:T62)</f>
        <v>0</v>
      </c>
      <c r="U63" s="191">
        <f>U59+SUM($L62:U62)</f>
        <v>0</v>
      </c>
      <c r="V63" s="191">
        <f>V59+SUM($L62:V62)</f>
        <v>0</v>
      </c>
      <c r="W63" s="191">
        <f>W59+SUM($L62:W62)</f>
        <v>0</v>
      </c>
      <c r="X63" s="191">
        <f>X59+SUM($L62:X62)</f>
        <v>0</v>
      </c>
      <c r="Y63" s="191">
        <f>Y59+SUM($L62:Y62)</f>
        <v>0</v>
      </c>
      <c r="Z63" s="191">
        <f>Z59+SUM($L62:Z62)</f>
        <v>0</v>
      </c>
      <c r="AA63" s="191">
        <f>AA59+SUM($L62:AA62)</f>
        <v>0</v>
      </c>
      <c r="AB63" s="191">
        <f>AB59+SUM($L62:AB62)</f>
        <v>0</v>
      </c>
      <c r="AC63" s="191">
        <f>AC59+SUM($L62:AC62)</f>
        <v>0</v>
      </c>
      <c r="AD63" s="191">
        <f>AD59+SUM($L62:AD62)</f>
        <v>0</v>
      </c>
      <c r="AE63" s="191">
        <f>AE59+SUM($L62:AE62)</f>
        <v>0</v>
      </c>
      <c r="AF63" s="191">
        <f>AF59+SUM($L62:AF62)</f>
        <v>0</v>
      </c>
      <c r="AG63" s="191">
        <f>AG59+SUM($L62:AG62)</f>
        <v>0</v>
      </c>
      <c r="AH63" s="191">
        <f>AH59+SUM($L62:AH62)</f>
        <v>0</v>
      </c>
      <c r="AI63" s="191">
        <f>AI59+SUM($L62:AI62)</f>
        <v>0</v>
      </c>
      <c r="AJ63" s="191">
        <f>AJ59+SUM($L62:AJ62)</f>
        <v>0</v>
      </c>
      <c r="AK63" s="191">
        <f>AK59+SUM($L62:AK62)</f>
        <v>0</v>
      </c>
      <c r="AL63" s="191">
        <f>AL59+SUM($L62:AL62)</f>
        <v>0</v>
      </c>
      <c r="AM63" s="191">
        <f>AM59+SUM($L62:AM62)</f>
        <v>0</v>
      </c>
      <c r="AN63" s="191">
        <f>AN59+SUM($L62:AN62)</f>
        <v>0</v>
      </c>
      <c r="AO63" s="191">
        <f>AO59+SUM($L62:AO62)</f>
        <v>0</v>
      </c>
      <c r="AP63" s="249">
        <f>AP59+SUM($L62:AP62)</f>
        <v>0</v>
      </c>
      <c r="AQ63" s="191">
        <f>AQ59+SUM($L62:AQ62)</f>
        <v>0</v>
      </c>
      <c r="AR63" s="191">
        <f>AR59+SUM($L62:AR62)</f>
        <v>0</v>
      </c>
      <c r="AS63" s="191">
        <f>AS59+SUM($L62:AS62)</f>
        <v>0</v>
      </c>
      <c r="AT63" s="191">
        <f>AT59+SUM($L62:AT62)</f>
        <v>0</v>
      </c>
      <c r="AU63" s="191">
        <f>AU59+SUM($L62:AU62)</f>
        <v>0</v>
      </c>
      <c r="AV63" s="191">
        <f>AV59+SUM($L62:AV62)</f>
        <v>0</v>
      </c>
      <c r="AW63" s="191">
        <f>AW59+SUM($L62:AW62)</f>
        <v>0</v>
      </c>
      <c r="AX63" s="191">
        <f>AX59+SUM($L62:AX62)</f>
        <v>0</v>
      </c>
      <c r="AY63" s="191">
        <f>AY59+SUM($L62:AY62)</f>
        <v>0</v>
      </c>
      <c r="AZ63" s="191">
        <f>AZ59+SUM($L62:AZ62)</f>
        <v>0</v>
      </c>
      <c r="BA63" s="191">
        <f>BA59+SUM($L62:BA62)</f>
        <v>0</v>
      </c>
      <c r="BB63" s="248"/>
    </row>
    <row r="64" spans="1:16181" s="195" customFormat="1" ht="13">
      <c r="A64" s="233"/>
      <c r="E64" s="192"/>
      <c r="F64" s="193"/>
      <c r="G64" s="193"/>
      <c r="H64" s="234" t="s">
        <v>639</v>
      </c>
      <c r="I64" s="240"/>
      <c r="J64" s="241"/>
      <c r="K64" s="239"/>
      <c r="L64" s="251">
        <f>L58+L63</f>
        <v>0</v>
      </c>
      <c r="M64" s="251">
        <f>M58+M63</f>
        <v>0</v>
      </c>
      <c r="N64" s="251">
        <f>N58+N63</f>
        <v>0</v>
      </c>
      <c r="O64" s="251">
        <f t="shared" ref="O64:BA64" si="10">O58+O63</f>
        <v>0</v>
      </c>
      <c r="P64" s="251">
        <f t="shared" si="10"/>
        <v>0</v>
      </c>
      <c r="Q64" s="251">
        <f t="shared" si="10"/>
        <v>0</v>
      </c>
      <c r="R64" s="251">
        <f t="shared" si="10"/>
        <v>0</v>
      </c>
      <c r="S64" s="251">
        <f t="shared" si="10"/>
        <v>0</v>
      </c>
      <c r="T64" s="251">
        <f t="shared" si="10"/>
        <v>0</v>
      </c>
      <c r="U64" s="251">
        <f t="shared" si="10"/>
        <v>0</v>
      </c>
      <c r="V64" s="251">
        <f t="shared" si="10"/>
        <v>0</v>
      </c>
      <c r="W64" s="251">
        <f t="shared" si="10"/>
        <v>0</v>
      </c>
      <c r="X64" s="251">
        <f t="shared" si="10"/>
        <v>0</v>
      </c>
      <c r="Y64" s="251">
        <f t="shared" si="10"/>
        <v>0</v>
      </c>
      <c r="Z64" s="251">
        <f t="shared" si="10"/>
        <v>0</v>
      </c>
      <c r="AA64" s="251">
        <f t="shared" si="10"/>
        <v>0</v>
      </c>
      <c r="AB64" s="251">
        <f t="shared" si="10"/>
        <v>0</v>
      </c>
      <c r="AC64" s="251">
        <f t="shared" si="10"/>
        <v>0</v>
      </c>
      <c r="AD64" s="251">
        <f t="shared" si="10"/>
        <v>0</v>
      </c>
      <c r="AE64" s="251">
        <f t="shared" si="10"/>
        <v>0</v>
      </c>
      <c r="AF64" s="251">
        <f t="shared" si="10"/>
        <v>0</v>
      </c>
      <c r="AG64" s="251">
        <f t="shared" si="10"/>
        <v>0</v>
      </c>
      <c r="AH64" s="251">
        <f t="shared" si="10"/>
        <v>0</v>
      </c>
      <c r="AI64" s="251">
        <f t="shared" si="10"/>
        <v>0</v>
      </c>
      <c r="AJ64" s="251">
        <f t="shared" si="10"/>
        <v>0</v>
      </c>
      <c r="AK64" s="251">
        <f t="shared" si="10"/>
        <v>0</v>
      </c>
      <c r="AL64" s="251">
        <f t="shared" si="10"/>
        <v>0</v>
      </c>
      <c r="AM64" s="251">
        <f t="shared" si="10"/>
        <v>0</v>
      </c>
      <c r="AN64" s="251">
        <f t="shared" si="10"/>
        <v>0</v>
      </c>
      <c r="AO64" s="251">
        <f t="shared" si="10"/>
        <v>0</v>
      </c>
      <c r="AP64" s="252">
        <f t="shared" si="10"/>
        <v>0</v>
      </c>
      <c r="AQ64" s="251">
        <f t="shared" si="10"/>
        <v>0</v>
      </c>
      <c r="AR64" s="251">
        <f t="shared" si="10"/>
        <v>0</v>
      </c>
      <c r="AS64" s="251">
        <f t="shared" si="10"/>
        <v>0</v>
      </c>
      <c r="AT64" s="251">
        <f t="shared" si="10"/>
        <v>0</v>
      </c>
      <c r="AU64" s="251">
        <f t="shared" si="10"/>
        <v>0</v>
      </c>
      <c r="AV64" s="251">
        <f t="shared" si="10"/>
        <v>0</v>
      </c>
      <c r="AW64" s="251">
        <f t="shared" si="10"/>
        <v>0</v>
      </c>
      <c r="AX64" s="251">
        <f t="shared" si="10"/>
        <v>0</v>
      </c>
      <c r="AY64" s="251">
        <f t="shared" si="10"/>
        <v>0</v>
      </c>
      <c r="AZ64" s="251">
        <f t="shared" si="10"/>
        <v>0</v>
      </c>
      <c r="BA64" s="251">
        <f t="shared" si="10"/>
        <v>0</v>
      </c>
      <c r="BB64" s="248"/>
    </row>
    <row r="65" spans="1:16181" s="195" customFormat="1" ht="13">
      <c r="A65" s="233"/>
      <c r="E65" s="192"/>
      <c r="F65" s="193"/>
      <c r="G65" s="193"/>
      <c r="H65" s="234" t="s">
        <v>640</v>
      </c>
      <c r="I65" s="240"/>
      <c r="J65" s="241"/>
      <c r="K65" s="239"/>
      <c r="L65" s="251">
        <f t="shared" ref="L65:BA65" si="11">L59+L58</f>
        <v>0</v>
      </c>
      <c r="M65" s="251">
        <f t="shared" si="11"/>
        <v>0</v>
      </c>
      <c r="N65" s="251">
        <f t="shared" si="11"/>
        <v>0</v>
      </c>
      <c r="O65" s="251">
        <f t="shared" si="11"/>
        <v>0</v>
      </c>
      <c r="P65" s="251">
        <f t="shared" si="11"/>
        <v>0</v>
      </c>
      <c r="Q65" s="251">
        <f t="shared" si="11"/>
        <v>0</v>
      </c>
      <c r="R65" s="251">
        <f t="shared" si="11"/>
        <v>0</v>
      </c>
      <c r="S65" s="251">
        <f t="shared" si="11"/>
        <v>0</v>
      </c>
      <c r="T65" s="251">
        <f t="shared" si="11"/>
        <v>0</v>
      </c>
      <c r="U65" s="251">
        <f t="shared" si="11"/>
        <v>0</v>
      </c>
      <c r="V65" s="251">
        <f t="shared" si="11"/>
        <v>0</v>
      </c>
      <c r="W65" s="251">
        <f t="shared" si="11"/>
        <v>0</v>
      </c>
      <c r="X65" s="251">
        <f t="shared" si="11"/>
        <v>0</v>
      </c>
      <c r="Y65" s="251">
        <f t="shared" si="11"/>
        <v>0</v>
      </c>
      <c r="Z65" s="251">
        <f t="shared" si="11"/>
        <v>0</v>
      </c>
      <c r="AA65" s="251">
        <f t="shared" si="11"/>
        <v>0</v>
      </c>
      <c r="AB65" s="251">
        <f t="shared" si="11"/>
        <v>0</v>
      </c>
      <c r="AC65" s="251">
        <f t="shared" si="11"/>
        <v>0</v>
      </c>
      <c r="AD65" s="251">
        <f t="shared" si="11"/>
        <v>0</v>
      </c>
      <c r="AE65" s="251">
        <f t="shared" si="11"/>
        <v>0</v>
      </c>
      <c r="AF65" s="251">
        <f t="shared" si="11"/>
        <v>0</v>
      </c>
      <c r="AG65" s="251">
        <f t="shared" si="11"/>
        <v>0</v>
      </c>
      <c r="AH65" s="251">
        <f t="shared" si="11"/>
        <v>0</v>
      </c>
      <c r="AI65" s="251">
        <f t="shared" si="11"/>
        <v>0</v>
      </c>
      <c r="AJ65" s="251">
        <f t="shared" si="11"/>
        <v>0</v>
      </c>
      <c r="AK65" s="251">
        <f t="shared" si="11"/>
        <v>0</v>
      </c>
      <c r="AL65" s="251">
        <f t="shared" si="11"/>
        <v>0</v>
      </c>
      <c r="AM65" s="251">
        <f t="shared" si="11"/>
        <v>0</v>
      </c>
      <c r="AN65" s="251">
        <f t="shared" si="11"/>
        <v>0</v>
      </c>
      <c r="AO65" s="251">
        <f t="shared" si="11"/>
        <v>0</v>
      </c>
      <c r="AP65" s="252">
        <f t="shared" si="11"/>
        <v>0</v>
      </c>
      <c r="AQ65" s="251">
        <f t="shared" si="11"/>
        <v>0</v>
      </c>
      <c r="AR65" s="251">
        <f t="shared" si="11"/>
        <v>0</v>
      </c>
      <c r="AS65" s="251">
        <f t="shared" si="11"/>
        <v>0</v>
      </c>
      <c r="AT65" s="251">
        <f t="shared" si="11"/>
        <v>0</v>
      </c>
      <c r="AU65" s="251">
        <f t="shared" si="11"/>
        <v>0</v>
      </c>
      <c r="AV65" s="251">
        <f t="shared" si="11"/>
        <v>0</v>
      </c>
      <c r="AW65" s="251">
        <f t="shared" si="11"/>
        <v>0</v>
      </c>
      <c r="AX65" s="251">
        <f t="shared" si="11"/>
        <v>0</v>
      </c>
      <c r="AY65" s="251">
        <f t="shared" si="11"/>
        <v>0</v>
      </c>
      <c r="AZ65" s="251">
        <f t="shared" si="11"/>
        <v>0</v>
      </c>
      <c r="BA65" s="251">
        <f t="shared" si="11"/>
        <v>0</v>
      </c>
      <c r="BB65" s="248"/>
    </row>
    <row r="66" spans="1:16181" s="195" customFormat="1" ht="13">
      <c r="A66" s="233"/>
      <c r="E66" s="192"/>
      <c r="F66" s="193"/>
      <c r="G66" s="193"/>
      <c r="H66" s="234" t="s">
        <v>641</v>
      </c>
      <c r="I66" s="240"/>
      <c r="J66" s="241"/>
      <c r="K66" s="239"/>
      <c r="L66" s="251">
        <f>L54+L64</f>
        <v>0</v>
      </c>
      <c r="M66" s="251">
        <f>M54+M64</f>
        <v>0</v>
      </c>
      <c r="N66" s="251">
        <f>N54+N64</f>
        <v>0</v>
      </c>
      <c r="O66" s="251">
        <f t="shared" ref="O66:BA66" si="12">O54+O64</f>
        <v>0</v>
      </c>
      <c r="P66" s="251">
        <f t="shared" si="12"/>
        <v>0</v>
      </c>
      <c r="Q66" s="251">
        <f t="shared" si="12"/>
        <v>0</v>
      </c>
      <c r="R66" s="251">
        <f t="shared" si="12"/>
        <v>0</v>
      </c>
      <c r="S66" s="251">
        <f t="shared" si="12"/>
        <v>0</v>
      </c>
      <c r="T66" s="251">
        <f t="shared" si="12"/>
        <v>0</v>
      </c>
      <c r="U66" s="251">
        <f t="shared" si="12"/>
        <v>0</v>
      </c>
      <c r="V66" s="251">
        <f t="shared" si="12"/>
        <v>0</v>
      </c>
      <c r="W66" s="251">
        <f t="shared" si="12"/>
        <v>0</v>
      </c>
      <c r="X66" s="251">
        <f t="shared" si="12"/>
        <v>0</v>
      </c>
      <c r="Y66" s="251">
        <f t="shared" si="12"/>
        <v>0</v>
      </c>
      <c r="Z66" s="251">
        <f t="shared" si="12"/>
        <v>0</v>
      </c>
      <c r="AA66" s="251">
        <f t="shared" si="12"/>
        <v>0</v>
      </c>
      <c r="AB66" s="251">
        <f t="shared" si="12"/>
        <v>0</v>
      </c>
      <c r="AC66" s="251">
        <f t="shared" si="12"/>
        <v>0</v>
      </c>
      <c r="AD66" s="251">
        <f t="shared" si="12"/>
        <v>0</v>
      </c>
      <c r="AE66" s="251">
        <f t="shared" si="12"/>
        <v>0</v>
      </c>
      <c r="AF66" s="251">
        <f t="shared" si="12"/>
        <v>0</v>
      </c>
      <c r="AG66" s="251">
        <f t="shared" si="12"/>
        <v>0</v>
      </c>
      <c r="AH66" s="251">
        <f t="shared" si="12"/>
        <v>0</v>
      </c>
      <c r="AI66" s="251">
        <f t="shared" si="12"/>
        <v>0</v>
      </c>
      <c r="AJ66" s="251">
        <f t="shared" si="12"/>
        <v>0</v>
      </c>
      <c r="AK66" s="251">
        <f t="shared" si="12"/>
        <v>0</v>
      </c>
      <c r="AL66" s="251">
        <f t="shared" si="12"/>
        <v>0</v>
      </c>
      <c r="AM66" s="251">
        <f t="shared" si="12"/>
        <v>0</v>
      </c>
      <c r="AN66" s="251">
        <f t="shared" si="12"/>
        <v>0</v>
      </c>
      <c r="AO66" s="251">
        <f t="shared" si="12"/>
        <v>0</v>
      </c>
      <c r="AP66" s="252">
        <f t="shared" si="12"/>
        <v>0</v>
      </c>
      <c r="AQ66" s="251">
        <f t="shared" si="12"/>
        <v>0</v>
      </c>
      <c r="AR66" s="251">
        <f t="shared" si="12"/>
        <v>0</v>
      </c>
      <c r="AS66" s="251">
        <f t="shared" si="12"/>
        <v>0</v>
      </c>
      <c r="AT66" s="251">
        <f t="shared" si="12"/>
        <v>0</v>
      </c>
      <c r="AU66" s="251">
        <f t="shared" si="12"/>
        <v>0</v>
      </c>
      <c r="AV66" s="251">
        <f t="shared" si="12"/>
        <v>0</v>
      </c>
      <c r="AW66" s="251">
        <f t="shared" si="12"/>
        <v>0</v>
      </c>
      <c r="AX66" s="251">
        <f t="shared" si="12"/>
        <v>0</v>
      </c>
      <c r="AY66" s="251">
        <f t="shared" si="12"/>
        <v>0</v>
      </c>
      <c r="AZ66" s="251">
        <f t="shared" si="12"/>
        <v>0</v>
      </c>
      <c r="BA66" s="251">
        <f t="shared" si="12"/>
        <v>0</v>
      </c>
    </row>
    <row r="67" spans="1:16181" s="195" customFormat="1">
      <c r="A67" s="233"/>
      <c r="E67" s="192"/>
      <c r="F67" s="193"/>
      <c r="G67" s="193"/>
      <c r="H67" s="234" t="s">
        <v>647</v>
      </c>
      <c r="I67" s="240"/>
      <c r="J67" s="241"/>
      <c r="K67" s="239"/>
      <c r="L67" s="253" t="e">
        <f>K54/(ABS(AP59)-MIN(AP58,ABS(AP59)*75%))</f>
        <v>#DIV/0!</v>
      </c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254"/>
      <c r="AR67" s="254"/>
      <c r="AS67" s="254"/>
      <c r="AT67" s="254"/>
      <c r="AU67" s="255"/>
      <c r="AV67" s="255"/>
      <c r="AW67" s="255"/>
      <c r="AX67" s="255"/>
      <c r="AY67" s="255"/>
      <c r="AZ67" s="255"/>
      <c r="BA67" s="255"/>
    </row>
    <row r="68" spans="1:16181" s="195" customFormat="1">
      <c r="A68" s="233"/>
      <c r="E68" s="192"/>
      <c r="F68" s="193"/>
      <c r="G68" s="193"/>
      <c r="H68" s="234"/>
      <c r="I68" s="234"/>
      <c r="J68" s="234"/>
      <c r="K68" s="234"/>
      <c r="L68" s="253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254"/>
      <c r="AR68" s="254"/>
      <c r="AS68" s="254"/>
      <c r="AT68" s="254"/>
      <c r="AU68" s="255"/>
      <c r="AV68" s="255"/>
      <c r="AW68" s="255"/>
      <c r="AX68" s="255"/>
      <c r="AY68" s="255"/>
      <c r="AZ68" s="255"/>
      <c r="BA68" s="255"/>
    </row>
    <row r="69" spans="1:16181" s="195" customFormat="1">
      <c r="A69" s="233"/>
      <c r="E69" s="192"/>
      <c r="F69" s="193"/>
      <c r="G69" s="193"/>
      <c r="H69" s="234"/>
      <c r="I69" s="234"/>
      <c r="J69" s="234"/>
      <c r="K69" s="234"/>
      <c r="L69" s="257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  <c r="AL69" s="191"/>
      <c r="AM69" s="191"/>
      <c r="AN69" s="191"/>
      <c r="AO69" s="191"/>
      <c r="AP69" s="191"/>
      <c r="AQ69" s="254"/>
      <c r="AR69" s="254"/>
      <c r="AS69" s="254"/>
      <c r="AT69" s="254"/>
      <c r="AU69" s="255"/>
      <c r="AV69" s="255"/>
      <c r="AW69" s="255"/>
      <c r="AX69" s="255"/>
      <c r="AY69" s="255"/>
      <c r="AZ69" s="255"/>
      <c r="BA69" s="255"/>
    </row>
    <row r="70" spans="1:16181" s="195" customFormat="1">
      <c r="A70" s="233"/>
      <c r="E70" s="192"/>
      <c r="F70" s="193"/>
      <c r="G70" s="193"/>
      <c r="H70" s="258"/>
      <c r="I70" s="258"/>
      <c r="J70" s="258"/>
      <c r="K70" s="258"/>
      <c r="L70" s="258"/>
      <c r="M70" s="259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254"/>
      <c r="AR70" s="254"/>
      <c r="AS70" s="254"/>
      <c r="AT70" s="254"/>
      <c r="AU70" s="255"/>
      <c r="AV70" s="255"/>
      <c r="AW70" s="255"/>
      <c r="AX70" s="255"/>
      <c r="AY70" s="255"/>
      <c r="AZ70" s="255"/>
      <c r="BA70" s="255"/>
    </row>
    <row r="71" spans="1:16181" s="195" customFormat="1" ht="13">
      <c r="A71" s="233"/>
      <c r="E71" s="260"/>
      <c r="F71" s="261"/>
      <c r="G71" s="261"/>
      <c r="H71" s="262" t="s">
        <v>648</v>
      </c>
      <c r="I71" s="263"/>
      <c r="J71" s="263"/>
      <c r="K71" s="263"/>
      <c r="L71" s="263"/>
      <c r="M71" s="264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  <c r="Z71" s="264"/>
      <c r="AA71" s="264"/>
      <c r="AB71" s="264"/>
      <c r="AC71" s="264"/>
      <c r="AD71" s="264"/>
      <c r="AE71" s="264"/>
      <c r="AF71" s="264"/>
      <c r="AG71" s="264"/>
      <c r="AH71" s="264"/>
      <c r="AI71" s="264"/>
      <c r="AJ71" s="264"/>
      <c r="AK71" s="264"/>
      <c r="AL71" s="264"/>
      <c r="AM71" s="264"/>
      <c r="AN71" s="264"/>
      <c r="AO71" s="264"/>
      <c r="AP71" s="264"/>
      <c r="AQ71" s="265"/>
      <c r="AR71" s="265"/>
      <c r="AS71" s="265"/>
      <c r="AT71" s="265"/>
      <c r="AU71" s="266"/>
      <c r="AV71" s="266"/>
      <c r="AW71" s="266"/>
      <c r="AX71" s="266"/>
      <c r="AY71" s="266"/>
      <c r="AZ71" s="266"/>
      <c r="BA71" s="266"/>
    </row>
    <row r="72" spans="1:16181" s="195" customFormat="1">
      <c r="A72" s="233"/>
      <c r="E72" s="192"/>
      <c r="F72" s="193"/>
      <c r="G72" s="193"/>
      <c r="H72" s="267" t="s">
        <v>213</v>
      </c>
      <c r="I72" s="268"/>
      <c r="J72" s="241"/>
      <c r="K72" s="191">
        <f>MIN(Dashboard!M$66:AP$66)</f>
        <v>0</v>
      </c>
      <c r="L72" s="239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  <c r="AA72" s="239"/>
      <c r="AB72" s="239"/>
      <c r="AC72" s="239"/>
      <c r="AD72" s="239"/>
      <c r="AE72" s="239"/>
      <c r="AF72" s="239"/>
      <c r="AG72" s="239"/>
      <c r="AH72" s="239"/>
      <c r="AI72" s="239"/>
      <c r="AJ72" s="239"/>
      <c r="AK72" s="239"/>
      <c r="AL72" s="239"/>
      <c r="AM72" s="239"/>
      <c r="AN72" s="239"/>
      <c r="AO72" s="239"/>
      <c r="AP72" s="239"/>
      <c r="AQ72" s="269"/>
      <c r="AR72" s="269"/>
      <c r="AS72" s="269"/>
      <c r="AT72" s="270"/>
      <c r="AU72" s="271"/>
      <c r="AV72" s="271"/>
      <c r="AW72" s="271"/>
      <c r="AX72" s="271"/>
      <c r="AY72" s="271"/>
      <c r="AZ72" s="271"/>
      <c r="BA72" s="271"/>
    </row>
    <row r="73" spans="1:16181" s="195" customFormat="1">
      <c r="A73" s="233"/>
      <c r="E73" s="192"/>
      <c r="F73" s="193"/>
      <c r="G73" s="193"/>
      <c r="H73" s="272" t="s">
        <v>214</v>
      </c>
      <c r="I73" s="273"/>
      <c r="J73" s="274"/>
      <c r="K73" s="275" t="str">
        <f>INDEX(Dashboard!$M$13:$AP$13,1,MATCH(K72,Dashboard!M66:AP66,0))</f>
        <v>O/N</v>
      </c>
      <c r="L73" s="239"/>
      <c r="M73" s="239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39"/>
      <c r="AI73" s="239"/>
      <c r="AJ73" s="239"/>
      <c r="AK73" s="239"/>
      <c r="AL73" s="239"/>
      <c r="AM73" s="239"/>
      <c r="AN73" s="239"/>
      <c r="AO73" s="239"/>
      <c r="AP73" s="239"/>
      <c r="AQ73" s="269"/>
      <c r="AR73" s="269"/>
      <c r="AS73" s="269"/>
      <c r="AT73" s="270"/>
      <c r="AU73" s="270"/>
      <c r="AV73" s="270"/>
      <c r="AW73" s="270"/>
      <c r="AX73" s="270"/>
      <c r="AY73" s="270"/>
      <c r="AZ73" s="270"/>
      <c r="BA73" s="270"/>
    </row>
    <row r="74" spans="1:16181" s="195" customFormat="1" ht="25">
      <c r="A74" s="233"/>
      <c r="E74" s="276"/>
      <c r="F74" s="277"/>
      <c r="G74" s="277"/>
      <c r="H74" s="278" t="s">
        <v>209</v>
      </c>
      <c r="I74" s="273"/>
      <c r="J74" s="274"/>
      <c r="K74" s="275">
        <f>MIN(M$63:AP$63)</f>
        <v>0</v>
      </c>
      <c r="L74" s="239"/>
      <c r="M74" s="239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  <c r="AA74" s="239"/>
      <c r="AB74" s="239"/>
      <c r="AC74" s="239"/>
      <c r="AD74" s="239"/>
      <c r="AE74" s="239"/>
      <c r="AF74" s="239"/>
      <c r="AG74" s="239"/>
      <c r="AH74" s="239"/>
      <c r="AI74" s="239"/>
      <c r="AJ74" s="239"/>
      <c r="AK74" s="239"/>
      <c r="AL74" s="239"/>
      <c r="AM74" s="239"/>
      <c r="AN74" s="239"/>
      <c r="AO74" s="239"/>
      <c r="AP74" s="239"/>
      <c r="AQ74" s="269"/>
      <c r="AR74" s="269"/>
      <c r="AS74" s="269"/>
      <c r="AT74" s="270"/>
      <c r="AU74" s="270"/>
      <c r="AV74" s="270"/>
      <c r="AW74" s="270"/>
      <c r="AX74" s="270"/>
      <c r="AY74" s="270"/>
      <c r="AZ74" s="270"/>
      <c r="BA74" s="270"/>
    </row>
    <row r="75" spans="1:16181" s="195" customFormat="1">
      <c r="A75" s="233"/>
      <c r="E75" s="276"/>
      <c r="F75" s="277"/>
      <c r="G75" s="277"/>
      <c r="H75" s="267" t="s">
        <v>643</v>
      </c>
      <c r="I75" s="273"/>
      <c r="J75" s="274"/>
      <c r="K75" s="275">
        <f>MIN(M$66:AA$66)</f>
        <v>0</v>
      </c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39"/>
      <c r="AI75" s="239"/>
      <c r="AJ75" s="239"/>
      <c r="AK75" s="239"/>
      <c r="AL75" s="239"/>
      <c r="AM75" s="239"/>
      <c r="AN75" s="239"/>
      <c r="AO75" s="239"/>
      <c r="AP75" s="239"/>
      <c r="AQ75" s="269"/>
      <c r="AR75" s="269"/>
      <c r="AS75" s="269"/>
      <c r="AT75" s="270"/>
      <c r="AU75" s="270"/>
      <c r="AV75" s="270"/>
      <c r="AW75" s="270"/>
      <c r="AX75" s="270"/>
      <c r="AY75" s="270"/>
      <c r="AZ75" s="270"/>
      <c r="BA75" s="270"/>
    </row>
    <row r="76" spans="1:16181" s="280" customFormat="1">
      <c r="A76" s="279"/>
      <c r="E76" s="192"/>
      <c r="F76" s="193"/>
      <c r="G76" s="193"/>
      <c r="H76" s="272" t="s">
        <v>210</v>
      </c>
      <c r="I76" s="281"/>
      <c r="J76" s="282"/>
      <c r="K76" s="283" t="str">
        <f>IF(SUM(M$76:AP$76)&gt;0,INDEX(Dashboard!M$12:AP$12,1,MATCH(1,M$76:AP$76,0)),"Di luar zona 30h")</f>
        <v>Di luar zona 30h</v>
      </c>
      <c r="L76" s="284">
        <f>IF(Dashboard!L66&gt;=0,0,1)</f>
        <v>0</v>
      </c>
      <c r="M76" s="284">
        <f>IF(Dashboard!M66&gt;=0,0,1)</f>
        <v>0</v>
      </c>
      <c r="N76" s="284">
        <f>IF(Dashboard!N66&gt;=0,0,1)</f>
        <v>0</v>
      </c>
      <c r="O76" s="284">
        <f>IF(Dashboard!O66&gt;=0,0,1)</f>
        <v>0</v>
      </c>
      <c r="P76" s="284">
        <f>IF(Dashboard!P66&gt;=0,0,1)</f>
        <v>0</v>
      </c>
      <c r="Q76" s="284">
        <f>IF(Dashboard!Q66&gt;=0,0,1)</f>
        <v>0</v>
      </c>
      <c r="R76" s="284">
        <f>IF(Dashboard!R66&gt;=0,0,1)</f>
        <v>0</v>
      </c>
      <c r="S76" s="284">
        <f>IF(Dashboard!S66&gt;=0,0,1)</f>
        <v>0</v>
      </c>
      <c r="T76" s="284">
        <f>IF(Dashboard!T66&gt;=0,0,1)</f>
        <v>0</v>
      </c>
      <c r="U76" s="284">
        <f>IF(Dashboard!U66&gt;=0,0,1)</f>
        <v>0</v>
      </c>
      <c r="V76" s="284">
        <f>IF(Dashboard!V66&gt;=0,0,1)</f>
        <v>0</v>
      </c>
      <c r="W76" s="284">
        <f>IF(Dashboard!W66&gt;=0,0,1)</f>
        <v>0</v>
      </c>
      <c r="X76" s="284">
        <f>IF(Dashboard!X66&gt;=0,0,1)</f>
        <v>0</v>
      </c>
      <c r="Y76" s="284">
        <f>IF(Dashboard!Y66&gt;=0,0,1)</f>
        <v>0</v>
      </c>
      <c r="Z76" s="284">
        <f>IF(Dashboard!Z66&gt;=0,0,1)</f>
        <v>0</v>
      </c>
      <c r="AA76" s="284">
        <f>IF(Dashboard!AA66&gt;=0,0,1)</f>
        <v>0</v>
      </c>
      <c r="AB76" s="284">
        <f>IF(Dashboard!AB66&gt;=0,0,1)</f>
        <v>0</v>
      </c>
      <c r="AC76" s="284">
        <f>IF(Dashboard!AC66&gt;=0,0,1)</f>
        <v>0</v>
      </c>
      <c r="AD76" s="284">
        <f>IF(Dashboard!AD66&gt;=0,0,1)</f>
        <v>0</v>
      </c>
      <c r="AE76" s="284">
        <f>IF(Dashboard!AE66&gt;=0,0,1)</f>
        <v>0</v>
      </c>
      <c r="AF76" s="284">
        <f>IF(Dashboard!AF66&gt;=0,0,1)</f>
        <v>0</v>
      </c>
      <c r="AG76" s="284">
        <f>IF(Dashboard!AG66&gt;=0,0,1)</f>
        <v>0</v>
      </c>
      <c r="AH76" s="284">
        <f>IF(Dashboard!AH66&gt;=0,0,1)</f>
        <v>0</v>
      </c>
      <c r="AI76" s="284">
        <f>IF(Dashboard!AI66&gt;=0,0,1)</f>
        <v>0</v>
      </c>
      <c r="AJ76" s="284">
        <f>IF(Dashboard!AJ66&gt;=0,0,1)</f>
        <v>0</v>
      </c>
      <c r="AK76" s="284">
        <f>IF(Dashboard!AK66&gt;=0,0,1)</f>
        <v>0</v>
      </c>
      <c r="AL76" s="284">
        <f>IF(Dashboard!AL66&gt;=0,0,1)</f>
        <v>0</v>
      </c>
      <c r="AM76" s="284">
        <f>IF(Dashboard!AM66&gt;=0,0,1)</f>
        <v>0</v>
      </c>
      <c r="AN76" s="284">
        <f>IF(Dashboard!AN66&gt;=0,0,1)</f>
        <v>0</v>
      </c>
      <c r="AO76" s="284">
        <f>IF(Dashboard!AO66&gt;=0,0,1)</f>
        <v>0</v>
      </c>
      <c r="AP76" s="284">
        <f>IF(Dashboard!AP66&gt;=0,0,1)</f>
        <v>0</v>
      </c>
      <c r="AQ76" s="285">
        <f>IF(Dashboard!AQ66&gt;=0,0,1)</f>
        <v>0</v>
      </c>
      <c r="AR76" s="285">
        <f>IF(Dashboard!AR66&gt;=0,0,1)</f>
        <v>0</v>
      </c>
      <c r="AS76" s="285">
        <f>IF(Dashboard!AS66&gt;=0,0,1)</f>
        <v>0</v>
      </c>
      <c r="AT76" s="286">
        <f>IF(Dashboard!AT66&gt;=0,0,1)</f>
        <v>0</v>
      </c>
      <c r="AU76" s="286">
        <f>IF(Dashboard!AU66&gt;=0,0,1)</f>
        <v>0</v>
      </c>
      <c r="AV76" s="286">
        <f>IF(Dashboard!AV66&gt;=0,0,1)</f>
        <v>0</v>
      </c>
      <c r="AW76" s="286">
        <f>IF(Dashboard!AW66&gt;=0,0,1)</f>
        <v>0</v>
      </c>
      <c r="AX76" s="286">
        <f>IF(Dashboard!AX66&gt;=0,0,1)</f>
        <v>0</v>
      </c>
      <c r="AY76" s="286">
        <f>IF(Dashboard!AY66&gt;=0,0,1)</f>
        <v>0</v>
      </c>
      <c r="AZ76" s="286">
        <f>IF(Dashboard!AZ66&gt;=0,0,1)</f>
        <v>0</v>
      </c>
      <c r="BA76" s="286">
        <f>IF(Dashboard!BA66&gt;=0,0,1)</f>
        <v>0</v>
      </c>
      <c r="BB76" s="195"/>
      <c r="BC76" s="195"/>
      <c r="BD76" s="195"/>
      <c r="BE76" s="195"/>
      <c r="BF76" s="195"/>
      <c r="BG76" s="195"/>
      <c r="BH76" s="195"/>
      <c r="BI76" s="195"/>
      <c r="BJ76" s="195"/>
      <c r="BK76" s="195"/>
      <c r="BL76" s="195"/>
      <c r="BM76" s="195"/>
      <c r="BN76" s="195"/>
      <c r="BO76" s="195"/>
      <c r="BP76" s="195"/>
      <c r="BQ76" s="195"/>
      <c r="BR76" s="195"/>
      <c r="BS76" s="195"/>
      <c r="BT76" s="195"/>
      <c r="BU76" s="195"/>
      <c r="BV76" s="195"/>
      <c r="BW76" s="195"/>
      <c r="BX76" s="195"/>
      <c r="BY76" s="195"/>
      <c r="BZ76" s="195"/>
      <c r="CA76" s="195"/>
      <c r="CB76" s="195"/>
      <c r="CC76" s="195"/>
      <c r="CD76" s="195"/>
      <c r="CE76" s="195"/>
      <c r="CF76" s="195"/>
      <c r="CG76" s="195"/>
      <c r="CH76" s="195"/>
      <c r="CI76" s="195"/>
      <c r="CJ76" s="195"/>
      <c r="CK76" s="195"/>
      <c r="CL76" s="195"/>
      <c r="CM76" s="195"/>
      <c r="CN76" s="195"/>
      <c r="CO76" s="195"/>
      <c r="CP76" s="195"/>
      <c r="CQ76" s="195"/>
      <c r="CR76" s="195"/>
      <c r="CS76" s="195"/>
      <c r="CT76" s="195"/>
      <c r="CU76" s="195"/>
      <c r="CV76" s="195"/>
      <c r="CW76" s="195"/>
      <c r="CX76" s="195"/>
      <c r="CY76" s="195"/>
      <c r="CZ76" s="195"/>
      <c r="DA76" s="195"/>
      <c r="DB76" s="195"/>
      <c r="DC76" s="195"/>
      <c r="DD76" s="195"/>
      <c r="DE76" s="195"/>
      <c r="DF76" s="195"/>
      <c r="DG76" s="195"/>
      <c r="DH76" s="195"/>
      <c r="DI76" s="195"/>
      <c r="DJ76" s="195"/>
      <c r="DK76" s="195"/>
      <c r="DL76" s="195"/>
      <c r="DM76" s="195"/>
      <c r="DN76" s="195"/>
      <c r="DO76" s="195"/>
      <c r="DP76" s="195"/>
      <c r="DQ76" s="195"/>
      <c r="DR76" s="195"/>
      <c r="DS76" s="195"/>
      <c r="DT76" s="195"/>
      <c r="DU76" s="195"/>
      <c r="DV76" s="195"/>
      <c r="DW76" s="195"/>
      <c r="DX76" s="195"/>
      <c r="DY76" s="195"/>
      <c r="DZ76" s="195"/>
      <c r="EA76" s="195"/>
      <c r="EB76" s="195"/>
      <c r="EC76" s="195"/>
      <c r="ED76" s="195"/>
      <c r="EE76" s="195"/>
      <c r="EF76" s="195"/>
      <c r="EG76" s="195"/>
      <c r="EH76" s="195"/>
      <c r="EI76" s="195"/>
      <c r="EJ76" s="195"/>
      <c r="EK76" s="195"/>
      <c r="EL76" s="195"/>
      <c r="EM76" s="195"/>
      <c r="EN76" s="195"/>
      <c r="EO76" s="195"/>
      <c r="EP76" s="195"/>
      <c r="EQ76" s="195"/>
      <c r="ER76" s="195"/>
      <c r="ES76" s="195"/>
      <c r="ET76" s="195"/>
      <c r="EU76" s="195"/>
      <c r="EV76" s="195"/>
      <c r="EW76" s="195"/>
      <c r="EX76" s="195"/>
      <c r="EY76" s="195"/>
      <c r="EZ76" s="195"/>
      <c r="FA76" s="195"/>
      <c r="FB76" s="195"/>
      <c r="FC76" s="195"/>
      <c r="FD76" s="195"/>
      <c r="FE76" s="195"/>
      <c r="FF76" s="195"/>
      <c r="FG76" s="195"/>
      <c r="FH76" s="195"/>
      <c r="FI76" s="195"/>
      <c r="FJ76" s="195"/>
      <c r="FK76" s="195"/>
      <c r="FL76" s="195"/>
      <c r="FM76" s="195"/>
      <c r="FN76" s="195"/>
      <c r="FO76" s="195"/>
      <c r="FP76" s="195"/>
      <c r="FQ76" s="195"/>
      <c r="FR76" s="195"/>
      <c r="FS76" s="195"/>
      <c r="FT76" s="195"/>
      <c r="FU76" s="195"/>
      <c r="FV76" s="195"/>
      <c r="FW76" s="195"/>
      <c r="FX76" s="195"/>
      <c r="FY76" s="195"/>
      <c r="FZ76" s="195"/>
      <c r="GA76" s="195"/>
      <c r="GB76" s="195"/>
      <c r="GC76" s="195"/>
      <c r="GD76" s="195"/>
      <c r="GE76" s="195"/>
      <c r="GF76" s="195"/>
      <c r="GG76" s="195"/>
      <c r="GH76" s="195"/>
      <c r="GI76" s="195"/>
      <c r="GJ76" s="195"/>
      <c r="GK76" s="195"/>
      <c r="GL76" s="195"/>
      <c r="GM76" s="195"/>
      <c r="GN76" s="195"/>
      <c r="GO76" s="195"/>
      <c r="GP76" s="195"/>
      <c r="GQ76" s="195"/>
      <c r="GR76" s="195"/>
      <c r="GS76" s="195"/>
      <c r="GT76" s="195"/>
      <c r="GU76" s="195"/>
      <c r="GV76" s="195"/>
      <c r="GW76" s="195"/>
      <c r="GX76" s="195"/>
      <c r="GY76" s="195"/>
      <c r="GZ76" s="195"/>
      <c r="HA76" s="195"/>
      <c r="HB76" s="195"/>
      <c r="HC76" s="195"/>
      <c r="HD76" s="195"/>
      <c r="HE76" s="195"/>
      <c r="HF76" s="195"/>
      <c r="HG76" s="195"/>
      <c r="HH76" s="195"/>
      <c r="HI76" s="195"/>
      <c r="HJ76" s="195"/>
      <c r="HK76" s="195"/>
      <c r="HL76" s="195"/>
      <c r="HM76" s="195"/>
      <c r="HN76" s="195"/>
      <c r="HO76" s="195"/>
      <c r="HP76" s="195"/>
      <c r="HQ76" s="195"/>
      <c r="HR76" s="195"/>
      <c r="HS76" s="195"/>
      <c r="HT76" s="195"/>
      <c r="HU76" s="195"/>
      <c r="HV76" s="195"/>
      <c r="HW76" s="195"/>
      <c r="HX76" s="195"/>
      <c r="HY76" s="195"/>
      <c r="HZ76" s="195"/>
      <c r="IA76" s="195"/>
      <c r="IB76" s="195"/>
      <c r="IC76" s="195"/>
      <c r="ID76" s="195"/>
      <c r="IE76" s="195"/>
      <c r="IF76" s="195"/>
      <c r="IG76" s="195"/>
      <c r="IH76" s="195"/>
      <c r="II76" s="195"/>
      <c r="IJ76" s="195"/>
      <c r="IK76" s="195"/>
      <c r="IL76" s="195"/>
      <c r="IM76" s="195"/>
      <c r="IN76" s="195"/>
      <c r="IO76" s="195"/>
      <c r="IP76" s="195"/>
      <c r="IQ76" s="195"/>
      <c r="IR76" s="195"/>
      <c r="IS76" s="195"/>
      <c r="IT76" s="195"/>
      <c r="IU76" s="195"/>
      <c r="IV76" s="195"/>
      <c r="IW76" s="195"/>
      <c r="IX76" s="195"/>
      <c r="IY76" s="195"/>
      <c r="IZ76" s="195"/>
      <c r="JA76" s="195"/>
      <c r="JB76" s="195"/>
      <c r="JC76" s="195"/>
      <c r="JD76" s="195"/>
      <c r="JE76" s="195"/>
      <c r="JF76" s="195"/>
      <c r="JG76" s="195"/>
      <c r="JH76" s="195"/>
      <c r="JI76" s="195"/>
      <c r="JJ76" s="195"/>
      <c r="JK76" s="195"/>
      <c r="JL76" s="195"/>
      <c r="JM76" s="195"/>
      <c r="JN76" s="195"/>
      <c r="JO76" s="195"/>
      <c r="JP76" s="195"/>
      <c r="JQ76" s="195"/>
      <c r="JR76" s="195"/>
      <c r="JS76" s="195"/>
      <c r="JT76" s="195"/>
      <c r="JU76" s="195"/>
      <c r="JV76" s="195"/>
      <c r="JW76" s="195"/>
      <c r="JX76" s="195"/>
      <c r="JY76" s="195"/>
      <c r="JZ76" s="195"/>
      <c r="KA76" s="195"/>
      <c r="KB76" s="195"/>
      <c r="KC76" s="195"/>
      <c r="KD76" s="195"/>
      <c r="KE76" s="195"/>
      <c r="KF76" s="195"/>
      <c r="KG76" s="195"/>
      <c r="KH76" s="195"/>
      <c r="KI76" s="195"/>
      <c r="KJ76" s="195"/>
      <c r="KK76" s="195"/>
      <c r="KL76" s="195"/>
      <c r="KM76" s="195"/>
      <c r="KN76" s="195"/>
      <c r="KO76" s="195"/>
      <c r="KP76" s="195"/>
      <c r="KQ76" s="195"/>
      <c r="KR76" s="195"/>
      <c r="KS76" s="195"/>
      <c r="KT76" s="195"/>
      <c r="KU76" s="195"/>
      <c r="KV76" s="195"/>
      <c r="KW76" s="195"/>
      <c r="KX76" s="195"/>
      <c r="KY76" s="195"/>
      <c r="KZ76" s="195"/>
      <c r="LA76" s="195"/>
      <c r="LB76" s="195"/>
      <c r="LC76" s="195"/>
      <c r="LD76" s="195"/>
      <c r="LE76" s="195"/>
      <c r="LF76" s="195"/>
      <c r="LG76" s="195"/>
      <c r="LH76" s="195"/>
      <c r="LI76" s="195"/>
      <c r="LJ76" s="195"/>
      <c r="LK76" s="195"/>
      <c r="LL76" s="195"/>
      <c r="LM76" s="195"/>
      <c r="LN76" s="195"/>
      <c r="LO76" s="195"/>
      <c r="LP76" s="195"/>
      <c r="LQ76" s="195"/>
      <c r="LR76" s="195"/>
      <c r="LS76" s="195"/>
      <c r="LT76" s="195"/>
      <c r="LU76" s="195"/>
      <c r="LV76" s="195"/>
      <c r="LW76" s="195"/>
      <c r="LX76" s="195"/>
      <c r="LY76" s="195"/>
      <c r="LZ76" s="195"/>
      <c r="MA76" s="195"/>
      <c r="MB76" s="195"/>
      <c r="MC76" s="195"/>
      <c r="MD76" s="195"/>
      <c r="ME76" s="195"/>
      <c r="MF76" s="195"/>
      <c r="MG76" s="195"/>
      <c r="MH76" s="195"/>
      <c r="MI76" s="195"/>
      <c r="MJ76" s="195"/>
      <c r="MK76" s="195"/>
      <c r="ML76" s="195"/>
      <c r="MM76" s="195"/>
      <c r="MN76" s="195"/>
      <c r="MO76" s="195"/>
      <c r="MP76" s="195"/>
      <c r="MQ76" s="195"/>
      <c r="MR76" s="195"/>
      <c r="MS76" s="195"/>
      <c r="MT76" s="195"/>
      <c r="MU76" s="195"/>
      <c r="MV76" s="195"/>
      <c r="MW76" s="195"/>
      <c r="MX76" s="195"/>
      <c r="MY76" s="195"/>
      <c r="MZ76" s="195"/>
      <c r="NA76" s="195"/>
      <c r="NB76" s="195"/>
      <c r="NC76" s="195"/>
      <c r="ND76" s="195"/>
      <c r="NE76" s="195"/>
      <c r="NF76" s="195"/>
      <c r="NG76" s="195"/>
      <c r="NH76" s="195"/>
      <c r="NI76" s="195"/>
      <c r="NJ76" s="195"/>
      <c r="NK76" s="195"/>
      <c r="NL76" s="195"/>
      <c r="NM76" s="195"/>
      <c r="NN76" s="195"/>
      <c r="NO76" s="195"/>
      <c r="NP76" s="195"/>
      <c r="NQ76" s="195"/>
      <c r="NR76" s="195"/>
      <c r="NS76" s="195"/>
      <c r="NT76" s="195"/>
      <c r="NU76" s="195"/>
      <c r="NV76" s="195"/>
      <c r="NW76" s="195"/>
      <c r="NX76" s="195"/>
      <c r="NY76" s="195"/>
      <c r="NZ76" s="195"/>
      <c r="OA76" s="195"/>
      <c r="OB76" s="195"/>
      <c r="OC76" s="195"/>
      <c r="OD76" s="195"/>
      <c r="OE76" s="195"/>
      <c r="OF76" s="195"/>
      <c r="OG76" s="195"/>
      <c r="OH76" s="195"/>
      <c r="OI76" s="195"/>
      <c r="OJ76" s="195"/>
      <c r="OK76" s="195"/>
      <c r="OL76" s="195"/>
      <c r="OM76" s="195"/>
      <c r="ON76" s="195"/>
      <c r="OO76" s="195"/>
      <c r="OP76" s="195"/>
      <c r="OQ76" s="195"/>
      <c r="OR76" s="195"/>
      <c r="OS76" s="195"/>
      <c r="OT76" s="195"/>
      <c r="OU76" s="195"/>
      <c r="OV76" s="195"/>
      <c r="OW76" s="195"/>
      <c r="OX76" s="195"/>
      <c r="OY76" s="195"/>
      <c r="OZ76" s="195"/>
      <c r="PA76" s="195"/>
      <c r="PB76" s="195"/>
      <c r="PC76" s="195"/>
      <c r="PD76" s="195"/>
      <c r="PE76" s="195"/>
      <c r="PF76" s="195"/>
      <c r="PG76" s="195"/>
      <c r="PH76" s="195"/>
      <c r="PI76" s="195"/>
      <c r="PJ76" s="195"/>
      <c r="PK76" s="195"/>
      <c r="PL76" s="195"/>
      <c r="PM76" s="195"/>
      <c r="PN76" s="195"/>
      <c r="PO76" s="195"/>
      <c r="PP76" s="195"/>
      <c r="PQ76" s="195"/>
      <c r="PR76" s="195"/>
      <c r="PS76" s="195"/>
      <c r="PT76" s="195"/>
      <c r="PU76" s="195"/>
      <c r="PV76" s="195"/>
      <c r="PW76" s="195"/>
      <c r="PX76" s="195"/>
      <c r="PY76" s="195"/>
      <c r="PZ76" s="195"/>
      <c r="QA76" s="195"/>
      <c r="QB76" s="195"/>
      <c r="QC76" s="195"/>
      <c r="QD76" s="195"/>
      <c r="QE76" s="195"/>
      <c r="QF76" s="195"/>
      <c r="QG76" s="195"/>
      <c r="QH76" s="195"/>
      <c r="QI76" s="195"/>
      <c r="QJ76" s="195"/>
      <c r="QK76" s="195"/>
      <c r="QL76" s="195"/>
      <c r="QM76" s="195"/>
      <c r="QN76" s="195"/>
      <c r="QO76" s="195"/>
      <c r="QP76" s="195"/>
      <c r="QQ76" s="195"/>
      <c r="QR76" s="195"/>
      <c r="QS76" s="195"/>
      <c r="QT76" s="195"/>
      <c r="QU76" s="195"/>
      <c r="QV76" s="195"/>
      <c r="QW76" s="195"/>
      <c r="QX76" s="195"/>
      <c r="QY76" s="195"/>
      <c r="QZ76" s="195"/>
      <c r="RA76" s="195"/>
      <c r="RB76" s="195"/>
      <c r="RC76" s="195"/>
      <c r="RD76" s="195"/>
      <c r="RE76" s="195"/>
      <c r="RF76" s="195"/>
      <c r="RG76" s="195"/>
      <c r="RH76" s="195"/>
      <c r="RI76" s="195"/>
      <c r="RJ76" s="195"/>
      <c r="RK76" s="195"/>
      <c r="RL76" s="195"/>
      <c r="RM76" s="195"/>
      <c r="RN76" s="195"/>
      <c r="RO76" s="195"/>
      <c r="RP76" s="195"/>
      <c r="RQ76" s="195"/>
      <c r="RR76" s="195"/>
      <c r="RS76" s="195"/>
      <c r="RT76" s="195"/>
      <c r="RU76" s="195"/>
      <c r="RV76" s="195"/>
      <c r="RW76" s="195"/>
      <c r="RX76" s="195"/>
      <c r="RY76" s="195"/>
      <c r="RZ76" s="195"/>
      <c r="SA76" s="195"/>
      <c r="SB76" s="195"/>
      <c r="SC76" s="195"/>
      <c r="SD76" s="195"/>
      <c r="SE76" s="195"/>
      <c r="SF76" s="195"/>
      <c r="SG76" s="195"/>
      <c r="SH76" s="195"/>
      <c r="SI76" s="195"/>
      <c r="SJ76" s="195"/>
      <c r="SK76" s="195"/>
      <c r="SL76" s="195"/>
      <c r="SM76" s="195"/>
      <c r="SN76" s="195"/>
      <c r="SO76" s="195"/>
      <c r="SP76" s="195"/>
      <c r="SQ76" s="195"/>
      <c r="SR76" s="195"/>
      <c r="SS76" s="195"/>
      <c r="ST76" s="195"/>
      <c r="SU76" s="195"/>
      <c r="SV76" s="195"/>
      <c r="SW76" s="195"/>
      <c r="SX76" s="195"/>
      <c r="SY76" s="195"/>
      <c r="SZ76" s="195"/>
      <c r="TA76" s="195"/>
      <c r="TB76" s="195"/>
      <c r="TC76" s="195"/>
      <c r="TD76" s="195"/>
      <c r="TE76" s="195"/>
      <c r="TF76" s="195"/>
      <c r="TG76" s="195"/>
      <c r="TH76" s="195"/>
      <c r="TI76" s="195"/>
      <c r="TJ76" s="195"/>
      <c r="TK76" s="195"/>
      <c r="TL76" s="195"/>
      <c r="TM76" s="195"/>
      <c r="TN76" s="195"/>
      <c r="TO76" s="195"/>
      <c r="TP76" s="195"/>
      <c r="TQ76" s="195"/>
      <c r="TR76" s="195"/>
      <c r="TS76" s="195"/>
      <c r="TT76" s="195"/>
      <c r="TU76" s="195"/>
      <c r="TV76" s="195"/>
      <c r="TW76" s="195"/>
      <c r="TX76" s="195"/>
      <c r="TY76" s="195"/>
      <c r="TZ76" s="195"/>
      <c r="UA76" s="195"/>
      <c r="UB76" s="195"/>
      <c r="UC76" s="195"/>
      <c r="UD76" s="195"/>
      <c r="UE76" s="195"/>
      <c r="UF76" s="195"/>
      <c r="UG76" s="195"/>
      <c r="UH76" s="195"/>
      <c r="UI76" s="195"/>
      <c r="UJ76" s="195"/>
      <c r="UK76" s="195"/>
      <c r="UL76" s="195"/>
      <c r="UM76" s="195"/>
      <c r="UN76" s="195"/>
      <c r="UO76" s="195"/>
      <c r="UP76" s="195"/>
      <c r="UQ76" s="195"/>
      <c r="UR76" s="195"/>
      <c r="US76" s="195"/>
      <c r="UT76" s="195"/>
      <c r="UU76" s="195"/>
      <c r="UV76" s="195"/>
      <c r="UW76" s="195"/>
      <c r="UX76" s="195"/>
      <c r="UY76" s="195"/>
      <c r="UZ76" s="195"/>
      <c r="VA76" s="195"/>
      <c r="VB76" s="195"/>
      <c r="VC76" s="195"/>
      <c r="VD76" s="195"/>
      <c r="VE76" s="195"/>
      <c r="VF76" s="195"/>
      <c r="VG76" s="195"/>
      <c r="VH76" s="195"/>
      <c r="VI76" s="195"/>
      <c r="VJ76" s="195"/>
      <c r="VK76" s="195"/>
      <c r="VL76" s="195"/>
      <c r="VM76" s="195"/>
      <c r="VN76" s="195"/>
      <c r="VO76" s="195"/>
      <c r="VP76" s="195"/>
      <c r="VQ76" s="195"/>
      <c r="VR76" s="195"/>
      <c r="VS76" s="195"/>
      <c r="VT76" s="195"/>
      <c r="VU76" s="195"/>
      <c r="VV76" s="195"/>
      <c r="VW76" s="195"/>
      <c r="VX76" s="195"/>
      <c r="VY76" s="195"/>
      <c r="VZ76" s="195"/>
      <c r="WA76" s="195"/>
      <c r="WB76" s="195"/>
      <c r="WC76" s="195"/>
      <c r="WD76" s="195"/>
      <c r="WE76" s="195"/>
      <c r="WF76" s="195"/>
      <c r="WG76" s="195"/>
      <c r="WH76" s="195"/>
      <c r="WI76" s="195"/>
      <c r="WJ76" s="195"/>
      <c r="WK76" s="195"/>
      <c r="WL76" s="195"/>
      <c r="WM76" s="195"/>
      <c r="WN76" s="195"/>
      <c r="WO76" s="195"/>
      <c r="WP76" s="195"/>
      <c r="WQ76" s="195"/>
      <c r="WR76" s="195"/>
      <c r="WS76" s="195"/>
      <c r="WT76" s="195"/>
      <c r="WU76" s="195"/>
      <c r="WV76" s="195"/>
      <c r="WW76" s="195"/>
      <c r="WX76" s="195"/>
      <c r="WY76" s="195"/>
      <c r="WZ76" s="195"/>
      <c r="XA76" s="195"/>
      <c r="XB76" s="195"/>
      <c r="XC76" s="195"/>
      <c r="XD76" s="195"/>
      <c r="XE76" s="195"/>
      <c r="XF76" s="195"/>
      <c r="XG76" s="195"/>
      <c r="XH76" s="195"/>
      <c r="XI76" s="195"/>
      <c r="XJ76" s="195"/>
      <c r="XK76" s="195"/>
      <c r="XL76" s="195"/>
      <c r="XM76" s="195"/>
      <c r="XN76" s="195"/>
      <c r="XO76" s="195"/>
      <c r="XP76" s="195"/>
      <c r="XQ76" s="195"/>
      <c r="XR76" s="195"/>
      <c r="XS76" s="195"/>
      <c r="XT76" s="195"/>
      <c r="XU76" s="195"/>
      <c r="XV76" s="195"/>
      <c r="XW76" s="195"/>
      <c r="XX76" s="195"/>
      <c r="XY76" s="195"/>
      <c r="XZ76" s="195"/>
      <c r="YA76" s="195"/>
      <c r="YB76" s="195"/>
      <c r="YC76" s="195"/>
      <c r="YD76" s="195"/>
      <c r="YE76" s="195"/>
      <c r="YF76" s="195"/>
      <c r="YG76" s="195"/>
      <c r="YH76" s="195"/>
      <c r="YI76" s="195"/>
      <c r="YJ76" s="195"/>
      <c r="YK76" s="195"/>
      <c r="YL76" s="195"/>
      <c r="YM76" s="195"/>
      <c r="YN76" s="195"/>
      <c r="YO76" s="195"/>
      <c r="YP76" s="195"/>
      <c r="YQ76" s="195"/>
      <c r="YR76" s="195"/>
      <c r="YS76" s="195"/>
      <c r="YT76" s="195"/>
      <c r="YU76" s="195"/>
      <c r="YV76" s="195"/>
      <c r="YW76" s="195"/>
      <c r="YX76" s="195"/>
      <c r="YY76" s="195"/>
      <c r="YZ76" s="195"/>
      <c r="ZA76" s="195"/>
      <c r="ZB76" s="195"/>
      <c r="ZC76" s="195"/>
      <c r="ZD76" s="195"/>
      <c r="ZE76" s="195"/>
      <c r="ZF76" s="195"/>
      <c r="ZG76" s="195"/>
      <c r="ZH76" s="195"/>
      <c r="ZI76" s="195"/>
      <c r="ZJ76" s="195"/>
      <c r="ZK76" s="195"/>
      <c r="ZL76" s="195"/>
      <c r="ZM76" s="195"/>
      <c r="ZN76" s="195"/>
      <c r="ZO76" s="195"/>
      <c r="ZP76" s="195"/>
      <c r="ZQ76" s="195"/>
      <c r="ZR76" s="195"/>
      <c r="ZS76" s="195"/>
      <c r="ZT76" s="195"/>
      <c r="ZU76" s="195"/>
      <c r="ZV76" s="195"/>
      <c r="ZW76" s="195"/>
      <c r="ZX76" s="195"/>
      <c r="ZY76" s="195"/>
      <c r="ZZ76" s="195"/>
      <c r="AAA76" s="195"/>
      <c r="AAB76" s="195"/>
      <c r="AAC76" s="195"/>
      <c r="AAD76" s="195"/>
      <c r="AAE76" s="195"/>
      <c r="AAF76" s="195"/>
      <c r="AAG76" s="195"/>
      <c r="AAH76" s="195"/>
      <c r="AAI76" s="195"/>
      <c r="AAJ76" s="195"/>
      <c r="AAK76" s="195"/>
      <c r="AAL76" s="195"/>
      <c r="AAM76" s="195"/>
      <c r="AAN76" s="195"/>
      <c r="AAO76" s="195"/>
      <c r="AAP76" s="195"/>
      <c r="AAQ76" s="195"/>
      <c r="AAR76" s="195"/>
      <c r="AAS76" s="195"/>
      <c r="AAT76" s="195"/>
      <c r="AAU76" s="195"/>
      <c r="AAV76" s="195"/>
      <c r="AAW76" s="195"/>
      <c r="AAX76" s="195"/>
      <c r="AAY76" s="195"/>
      <c r="AAZ76" s="195"/>
      <c r="ABA76" s="195"/>
      <c r="ABB76" s="195"/>
      <c r="ABC76" s="195"/>
      <c r="ABD76" s="195"/>
      <c r="ABE76" s="195"/>
      <c r="ABF76" s="195"/>
      <c r="ABG76" s="195"/>
      <c r="ABH76" s="195"/>
      <c r="ABI76" s="195"/>
      <c r="ABJ76" s="195"/>
      <c r="ABK76" s="195"/>
      <c r="ABL76" s="195"/>
      <c r="ABM76" s="195"/>
      <c r="ABN76" s="195"/>
      <c r="ABO76" s="195"/>
      <c r="ABP76" s="195"/>
      <c r="ABQ76" s="195"/>
      <c r="ABR76" s="195"/>
      <c r="ABS76" s="195"/>
      <c r="ABT76" s="195"/>
      <c r="ABU76" s="195"/>
      <c r="ABV76" s="195"/>
      <c r="ABW76" s="195"/>
      <c r="ABX76" s="195"/>
      <c r="ABY76" s="195"/>
      <c r="ABZ76" s="195"/>
      <c r="ACA76" s="195"/>
      <c r="ACB76" s="195"/>
      <c r="ACC76" s="195"/>
      <c r="ACD76" s="195"/>
      <c r="ACE76" s="195"/>
      <c r="ACF76" s="195"/>
      <c r="ACG76" s="195"/>
      <c r="ACH76" s="195"/>
      <c r="ACI76" s="195"/>
      <c r="ACJ76" s="195"/>
      <c r="ACK76" s="195"/>
      <c r="ACL76" s="195"/>
      <c r="ACM76" s="195"/>
      <c r="ACN76" s="195"/>
      <c r="ACO76" s="195"/>
      <c r="ACP76" s="195"/>
      <c r="ACQ76" s="195"/>
      <c r="ACR76" s="195"/>
      <c r="ACS76" s="195"/>
      <c r="ACT76" s="195"/>
      <c r="ACU76" s="195"/>
      <c r="ACV76" s="195"/>
      <c r="ACW76" s="195"/>
      <c r="ACX76" s="195"/>
      <c r="ACY76" s="195"/>
      <c r="ACZ76" s="195"/>
      <c r="ADA76" s="195"/>
      <c r="ADB76" s="195"/>
      <c r="ADC76" s="195"/>
      <c r="ADD76" s="195"/>
      <c r="ADE76" s="195"/>
      <c r="ADF76" s="195"/>
      <c r="ADG76" s="195"/>
      <c r="ADH76" s="195"/>
      <c r="ADI76" s="195"/>
      <c r="ADJ76" s="195"/>
      <c r="ADK76" s="195"/>
      <c r="ADL76" s="195"/>
      <c r="ADM76" s="195"/>
      <c r="ADN76" s="195"/>
      <c r="ADO76" s="195"/>
      <c r="ADP76" s="195"/>
      <c r="ADQ76" s="195"/>
      <c r="ADR76" s="195"/>
      <c r="ADS76" s="195"/>
      <c r="ADT76" s="195"/>
      <c r="ADU76" s="195"/>
      <c r="ADV76" s="195"/>
      <c r="ADW76" s="195"/>
      <c r="ADX76" s="195"/>
      <c r="ADY76" s="195"/>
      <c r="ADZ76" s="195"/>
      <c r="AEA76" s="195"/>
      <c r="AEB76" s="195"/>
      <c r="AEC76" s="195"/>
      <c r="AED76" s="195"/>
      <c r="AEE76" s="195"/>
      <c r="AEF76" s="195"/>
      <c r="AEG76" s="195"/>
      <c r="AEH76" s="195"/>
      <c r="AEI76" s="195"/>
      <c r="AEJ76" s="195"/>
      <c r="AEK76" s="195"/>
      <c r="AEL76" s="195"/>
      <c r="AEM76" s="195"/>
      <c r="AEN76" s="195"/>
      <c r="AEO76" s="195"/>
      <c r="AEP76" s="195"/>
      <c r="AEQ76" s="195"/>
      <c r="AER76" s="195"/>
      <c r="AES76" s="195"/>
      <c r="AET76" s="195"/>
      <c r="AEU76" s="195"/>
      <c r="AEV76" s="195"/>
      <c r="AEW76" s="195"/>
      <c r="AEX76" s="195"/>
      <c r="AEY76" s="195"/>
      <c r="AEZ76" s="195"/>
      <c r="AFA76" s="195"/>
      <c r="AFB76" s="195"/>
      <c r="AFC76" s="195"/>
      <c r="AFD76" s="195"/>
      <c r="AFE76" s="195"/>
      <c r="AFF76" s="195"/>
      <c r="AFG76" s="195"/>
      <c r="AFH76" s="195"/>
      <c r="AFI76" s="195"/>
      <c r="AFJ76" s="195"/>
      <c r="AFK76" s="195"/>
      <c r="AFL76" s="195"/>
      <c r="AFM76" s="195"/>
      <c r="AFN76" s="195"/>
      <c r="AFO76" s="195"/>
      <c r="AFP76" s="195"/>
      <c r="AFQ76" s="195"/>
      <c r="AFR76" s="195"/>
      <c r="AFS76" s="195"/>
      <c r="AFT76" s="195"/>
      <c r="AFU76" s="195"/>
      <c r="AFV76" s="195"/>
      <c r="AFW76" s="195"/>
      <c r="AFX76" s="195"/>
      <c r="AFY76" s="195"/>
      <c r="AFZ76" s="195"/>
      <c r="AGA76" s="195"/>
      <c r="AGB76" s="195"/>
      <c r="AGC76" s="195"/>
      <c r="AGD76" s="195"/>
      <c r="AGE76" s="195"/>
      <c r="AGF76" s="195"/>
      <c r="AGG76" s="195"/>
      <c r="AGH76" s="195"/>
      <c r="AGI76" s="195"/>
      <c r="AGJ76" s="195"/>
      <c r="AGK76" s="195"/>
      <c r="AGL76" s="195"/>
      <c r="AGM76" s="195"/>
      <c r="AGN76" s="195"/>
      <c r="AGO76" s="195"/>
      <c r="AGP76" s="195"/>
      <c r="AGQ76" s="195"/>
      <c r="AGR76" s="195"/>
      <c r="AGS76" s="195"/>
      <c r="AGT76" s="195"/>
      <c r="AGU76" s="195"/>
      <c r="AGV76" s="195"/>
      <c r="AGW76" s="195"/>
      <c r="AGX76" s="195"/>
      <c r="AGY76" s="195"/>
      <c r="AGZ76" s="195"/>
      <c r="AHA76" s="195"/>
      <c r="AHB76" s="195"/>
      <c r="AHC76" s="195"/>
      <c r="AHD76" s="195"/>
      <c r="AHE76" s="195"/>
      <c r="AHF76" s="195"/>
      <c r="AHG76" s="195"/>
      <c r="AHH76" s="195"/>
      <c r="AHI76" s="195"/>
      <c r="AHJ76" s="195"/>
      <c r="AHK76" s="195"/>
      <c r="AHL76" s="195"/>
      <c r="AHM76" s="195"/>
      <c r="AHN76" s="195"/>
      <c r="AHO76" s="195"/>
      <c r="AHP76" s="195"/>
      <c r="AHQ76" s="195"/>
      <c r="AHR76" s="195"/>
      <c r="AHS76" s="195"/>
      <c r="AHT76" s="195"/>
      <c r="AHU76" s="195"/>
      <c r="AHV76" s="195"/>
      <c r="AHW76" s="195"/>
      <c r="AHX76" s="195"/>
      <c r="AHY76" s="195"/>
      <c r="AHZ76" s="195"/>
      <c r="AIA76" s="195"/>
      <c r="AIB76" s="195"/>
      <c r="AIC76" s="195"/>
      <c r="AID76" s="195"/>
      <c r="AIE76" s="195"/>
      <c r="AIF76" s="195"/>
      <c r="AIG76" s="195"/>
      <c r="AIH76" s="195"/>
      <c r="AII76" s="195"/>
      <c r="AIJ76" s="195"/>
      <c r="AIK76" s="195"/>
      <c r="AIL76" s="195"/>
      <c r="AIM76" s="195"/>
      <c r="AIN76" s="195"/>
      <c r="AIO76" s="195"/>
      <c r="AIP76" s="195"/>
      <c r="AIQ76" s="195"/>
      <c r="AIR76" s="195"/>
      <c r="AIS76" s="195"/>
      <c r="AIT76" s="195"/>
      <c r="AIU76" s="195"/>
      <c r="AIV76" s="195"/>
      <c r="AIW76" s="195"/>
      <c r="AIX76" s="195"/>
      <c r="AIY76" s="195"/>
      <c r="AIZ76" s="195"/>
      <c r="AJA76" s="195"/>
      <c r="AJB76" s="195"/>
      <c r="AJC76" s="195"/>
      <c r="AJD76" s="195"/>
      <c r="AJE76" s="195"/>
      <c r="AJF76" s="195"/>
      <c r="AJG76" s="195"/>
      <c r="AJH76" s="195"/>
      <c r="AJI76" s="195"/>
      <c r="AJJ76" s="195"/>
      <c r="AJK76" s="195"/>
      <c r="AJL76" s="195"/>
      <c r="AJM76" s="195"/>
      <c r="AJN76" s="195"/>
      <c r="AJO76" s="195"/>
      <c r="AJP76" s="195"/>
      <c r="AJQ76" s="195"/>
      <c r="AJR76" s="195"/>
      <c r="AJS76" s="195"/>
      <c r="AJT76" s="195"/>
      <c r="AJU76" s="195"/>
      <c r="AJV76" s="195"/>
      <c r="AJW76" s="195"/>
      <c r="AJX76" s="195"/>
      <c r="AJY76" s="195"/>
      <c r="AJZ76" s="195"/>
      <c r="AKA76" s="195"/>
      <c r="AKB76" s="195"/>
      <c r="AKC76" s="195"/>
      <c r="AKD76" s="195"/>
      <c r="AKE76" s="195"/>
      <c r="AKF76" s="195"/>
      <c r="AKG76" s="195"/>
      <c r="AKH76" s="195"/>
      <c r="AKI76" s="195"/>
      <c r="AKJ76" s="195"/>
      <c r="AKK76" s="195"/>
      <c r="AKL76" s="195"/>
      <c r="AKM76" s="195"/>
      <c r="AKN76" s="195"/>
      <c r="AKO76" s="195"/>
      <c r="AKP76" s="195"/>
      <c r="AKQ76" s="195"/>
      <c r="AKR76" s="195"/>
      <c r="AKS76" s="195"/>
      <c r="AKT76" s="195"/>
      <c r="AKU76" s="195"/>
      <c r="AKV76" s="195"/>
      <c r="AKW76" s="195"/>
      <c r="AKX76" s="195"/>
      <c r="AKY76" s="195"/>
      <c r="AKZ76" s="195"/>
      <c r="ALA76" s="195"/>
      <c r="ALB76" s="195"/>
      <c r="ALC76" s="195"/>
      <c r="ALD76" s="195"/>
      <c r="ALE76" s="195"/>
      <c r="ALF76" s="195"/>
      <c r="ALG76" s="195"/>
      <c r="ALH76" s="195"/>
      <c r="ALI76" s="195"/>
      <c r="ALJ76" s="195"/>
      <c r="ALK76" s="195"/>
      <c r="ALL76" s="195"/>
      <c r="ALM76" s="195"/>
      <c r="ALN76" s="195"/>
      <c r="ALO76" s="195"/>
      <c r="ALP76" s="195"/>
      <c r="ALQ76" s="195"/>
      <c r="ALR76" s="195"/>
      <c r="ALS76" s="195"/>
      <c r="ALT76" s="195"/>
      <c r="ALU76" s="195"/>
      <c r="ALV76" s="195"/>
      <c r="ALW76" s="195"/>
      <c r="ALX76" s="195"/>
      <c r="ALY76" s="195"/>
      <c r="ALZ76" s="195"/>
      <c r="AMA76" s="195"/>
      <c r="AMB76" s="195"/>
      <c r="AMC76" s="195"/>
      <c r="AMD76" s="195"/>
      <c r="AME76" s="195"/>
      <c r="AMF76" s="195"/>
      <c r="AMG76" s="195"/>
      <c r="AMH76" s="195"/>
      <c r="AMI76" s="195"/>
      <c r="AMJ76" s="195"/>
      <c r="AMK76" s="195"/>
      <c r="AML76" s="195"/>
      <c r="AMM76" s="195"/>
      <c r="AMN76" s="195"/>
      <c r="AMO76" s="195"/>
      <c r="AMP76" s="195"/>
      <c r="AMQ76" s="195"/>
      <c r="AMR76" s="195"/>
      <c r="AMS76" s="195"/>
      <c r="AMT76" s="195"/>
      <c r="AMU76" s="195"/>
      <c r="AMV76" s="195"/>
      <c r="AMW76" s="195"/>
      <c r="AMX76" s="195"/>
      <c r="AMY76" s="195"/>
      <c r="AMZ76" s="195"/>
      <c r="ANA76" s="195"/>
      <c r="ANB76" s="195"/>
      <c r="ANC76" s="195"/>
      <c r="AND76" s="195"/>
      <c r="ANE76" s="195"/>
      <c r="ANF76" s="195"/>
      <c r="ANG76" s="195"/>
      <c r="ANH76" s="195"/>
      <c r="ANI76" s="195"/>
      <c r="ANJ76" s="195"/>
      <c r="ANK76" s="195"/>
      <c r="ANL76" s="195"/>
      <c r="ANM76" s="195"/>
      <c r="ANN76" s="195"/>
      <c r="ANO76" s="195"/>
      <c r="ANP76" s="195"/>
      <c r="ANQ76" s="195"/>
      <c r="ANR76" s="195"/>
      <c r="ANS76" s="195"/>
      <c r="ANT76" s="195"/>
      <c r="ANU76" s="195"/>
      <c r="ANV76" s="195"/>
      <c r="ANW76" s="195"/>
      <c r="ANX76" s="195"/>
      <c r="ANY76" s="195"/>
      <c r="ANZ76" s="195"/>
      <c r="AOA76" s="195"/>
      <c r="AOB76" s="195"/>
      <c r="AOC76" s="195"/>
      <c r="AOD76" s="195"/>
      <c r="AOE76" s="195"/>
      <c r="AOF76" s="195"/>
      <c r="AOG76" s="195"/>
      <c r="AOH76" s="195"/>
      <c r="AOI76" s="195"/>
      <c r="AOJ76" s="195"/>
      <c r="AOK76" s="195"/>
      <c r="AOL76" s="195"/>
      <c r="AOM76" s="195"/>
      <c r="AON76" s="195"/>
      <c r="AOO76" s="195"/>
      <c r="AOP76" s="195"/>
      <c r="AOQ76" s="195"/>
      <c r="AOR76" s="195"/>
      <c r="AOS76" s="195"/>
      <c r="AOT76" s="195"/>
      <c r="AOU76" s="195"/>
      <c r="AOV76" s="195"/>
      <c r="AOW76" s="195"/>
      <c r="AOX76" s="195"/>
      <c r="AOY76" s="195"/>
      <c r="AOZ76" s="195"/>
      <c r="APA76" s="195"/>
      <c r="APB76" s="195"/>
      <c r="APC76" s="195"/>
      <c r="APD76" s="195"/>
      <c r="APE76" s="195"/>
      <c r="APF76" s="195"/>
      <c r="APG76" s="195"/>
      <c r="APH76" s="195"/>
      <c r="API76" s="195"/>
      <c r="APJ76" s="195"/>
      <c r="APK76" s="195"/>
      <c r="APL76" s="195"/>
      <c r="APM76" s="195"/>
      <c r="APN76" s="195"/>
      <c r="APO76" s="195"/>
      <c r="APP76" s="195"/>
      <c r="APQ76" s="195"/>
      <c r="APR76" s="195"/>
      <c r="APS76" s="195"/>
      <c r="APT76" s="195"/>
      <c r="APU76" s="195"/>
      <c r="APV76" s="195"/>
      <c r="APW76" s="195"/>
      <c r="APX76" s="195"/>
      <c r="APY76" s="195"/>
      <c r="APZ76" s="195"/>
      <c r="AQA76" s="195"/>
      <c r="AQB76" s="195"/>
      <c r="AQC76" s="195"/>
      <c r="AQD76" s="195"/>
      <c r="AQE76" s="195"/>
      <c r="AQF76" s="195"/>
      <c r="AQG76" s="195"/>
      <c r="AQH76" s="195"/>
      <c r="AQI76" s="195"/>
      <c r="AQJ76" s="195"/>
      <c r="AQK76" s="195"/>
      <c r="AQL76" s="195"/>
      <c r="AQM76" s="195"/>
      <c r="AQN76" s="195"/>
      <c r="AQO76" s="195"/>
      <c r="AQP76" s="195"/>
      <c r="AQQ76" s="195"/>
      <c r="AQR76" s="195"/>
      <c r="AQS76" s="195"/>
      <c r="AQT76" s="195"/>
      <c r="AQU76" s="195"/>
      <c r="AQV76" s="195"/>
      <c r="AQW76" s="195"/>
      <c r="AQX76" s="195"/>
      <c r="AQY76" s="195"/>
      <c r="AQZ76" s="195"/>
      <c r="ARA76" s="195"/>
      <c r="ARB76" s="195"/>
      <c r="ARC76" s="195"/>
      <c r="ARD76" s="195"/>
      <c r="ARE76" s="195"/>
      <c r="ARF76" s="195"/>
      <c r="ARG76" s="195"/>
      <c r="ARH76" s="195"/>
      <c r="ARI76" s="195"/>
      <c r="ARJ76" s="195"/>
      <c r="ARK76" s="195"/>
      <c r="ARL76" s="195"/>
      <c r="ARM76" s="195"/>
      <c r="ARN76" s="195"/>
      <c r="ARO76" s="195"/>
      <c r="ARP76" s="195"/>
      <c r="ARQ76" s="195"/>
      <c r="ARR76" s="195"/>
      <c r="ARS76" s="195"/>
      <c r="ART76" s="195"/>
      <c r="ARU76" s="195"/>
      <c r="ARV76" s="195"/>
      <c r="ARW76" s="195"/>
      <c r="ARX76" s="195"/>
      <c r="ARY76" s="195"/>
      <c r="ARZ76" s="195"/>
      <c r="ASA76" s="195"/>
      <c r="ASB76" s="195"/>
      <c r="ASC76" s="195"/>
      <c r="ASD76" s="195"/>
      <c r="ASE76" s="195"/>
      <c r="ASF76" s="195"/>
      <c r="ASG76" s="195"/>
      <c r="ASH76" s="195"/>
      <c r="ASI76" s="195"/>
      <c r="ASJ76" s="195"/>
      <c r="ASK76" s="195"/>
      <c r="ASL76" s="195"/>
      <c r="ASM76" s="195"/>
      <c r="ASN76" s="195"/>
      <c r="ASO76" s="195"/>
      <c r="ASP76" s="195"/>
      <c r="ASQ76" s="195"/>
      <c r="ASR76" s="195"/>
      <c r="ASS76" s="195"/>
      <c r="AST76" s="195"/>
      <c r="ASU76" s="195"/>
      <c r="ASV76" s="195"/>
      <c r="ASW76" s="195"/>
      <c r="ASX76" s="195"/>
      <c r="ASY76" s="195"/>
      <c r="ASZ76" s="195"/>
      <c r="ATA76" s="195"/>
      <c r="ATB76" s="195"/>
      <c r="ATC76" s="195"/>
      <c r="ATD76" s="195"/>
      <c r="ATE76" s="195"/>
      <c r="ATF76" s="195"/>
      <c r="ATG76" s="195"/>
      <c r="ATH76" s="195"/>
      <c r="ATI76" s="195"/>
      <c r="ATJ76" s="195"/>
      <c r="ATK76" s="195"/>
      <c r="ATL76" s="195"/>
      <c r="ATM76" s="195"/>
      <c r="ATN76" s="195"/>
      <c r="ATO76" s="195"/>
      <c r="ATP76" s="195"/>
      <c r="ATQ76" s="195"/>
      <c r="ATR76" s="195"/>
      <c r="ATS76" s="195"/>
      <c r="ATT76" s="195"/>
      <c r="ATU76" s="195"/>
      <c r="ATV76" s="195"/>
      <c r="ATW76" s="195"/>
      <c r="ATX76" s="195"/>
      <c r="ATY76" s="195"/>
      <c r="ATZ76" s="195"/>
      <c r="AUA76" s="195"/>
      <c r="AUB76" s="195"/>
      <c r="AUC76" s="195"/>
      <c r="AUD76" s="195"/>
      <c r="AUE76" s="195"/>
      <c r="AUF76" s="195"/>
      <c r="AUG76" s="195"/>
      <c r="AUH76" s="195"/>
      <c r="AUI76" s="195"/>
      <c r="AUJ76" s="195"/>
      <c r="AUK76" s="195"/>
      <c r="AUL76" s="195"/>
      <c r="AUM76" s="195"/>
      <c r="AUN76" s="195"/>
      <c r="AUO76" s="195"/>
      <c r="AUP76" s="195"/>
      <c r="AUQ76" s="195"/>
      <c r="AUR76" s="195"/>
      <c r="AUS76" s="195"/>
      <c r="AUT76" s="195"/>
      <c r="AUU76" s="195"/>
      <c r="AUV76" s="195"/>
      <c r="AUW76" s="195"/>
      <c r="AUX76" s="195"/>
      <c r="AUY76" s="195"/>
      <c r="AUZ76" s="195"/>
      <c r="AVA76" s="195"/>
      <c r="AVB76" s="195"/>
      <c r="AVC76" s="195"/>
      <c r="AVD76" s="195"/>
      <c r="AVE76" s="195"/>
      <c r="AVF76" s="195"/>
      <c r="AVG76" s="195"/>
      <c r="AVH76" s="195"/>
      <c r="AVI76" s="195"/>
      <c r="AVJ76" s="195"/>
      <c r="AVK76" s="195"/>
      <c r="AVL76" s="195"/>
      <c r="AVM76" s="195"/>
      <c r="AVN76" s="195"/>
      <c r="AVO76" s="195"/>
      <c r="AVP76" s="195"/>
      <c r="AVQ76" s="195"/>
      <c r="AVR76" s="195"/>
      <c r="AVS76" s="195"/>
      <c r="AVT76" s="195"/>
      <c r="AVU76" s="195"/>
      <c r="AVV76" s="195"/>
      <c r="AVW76" s="195"/>
      <c r="AVX76" s="195"/>
      <c r="AVY76" s="195"/>
      <c r="AVZ76" s="195"/>
      <c r="AWA76" s="195"/>
      <c r="AWB76" s="195"/>
      <c r="AWC76" s="195"/>
      <c r="AWD76" s="195"/>
      <c r="AWE76" s="195"/>
      <c r="AWF76" s="195"/>
      <c r="AWG76" s="195"/>
      <c r="AWH76" s="195"/>
      <c r="AWI76" s="195"/>
      <c r="AWJ76" s="195"/>
      <c r="AWK76" s="195"/>
      <c r="AWL76" s="195"/>
      <c r="AWM76" s="195"/>
      <c r="AWN76" s="195"/>
      <c r="AWO76" s="195"/>
      <c r="AWP76" s="195"/>
      <c r="AWQ76" s="195"/>
      <c r="AWR76" s="195"/>
      <c r="AWS76" s="195"/>
      <c r="AWT76" s="195"/>
      <c r="AWU76" s="195"/>
      <c r="AWV76" s="195"/>
      <c r="AWW76" s="195"/>
      <c r="AWX76" s="195"/>
      <c r="AWY76" s="195"/>
      <c r="AWZ76" s="195"/>
      <c r="AXA76" s="195"/>
      <c r="AXB76" s="195"/>
      <c r="AXC76" s="195"/>
      <c r="AXD76" s="195"/>
      <c r="AXE76" s="195"/>
      <c r="AXF76" s="195"/>
      <c r="AXG76" s="195"/>
      <c r="AXH76" s="195"/>
      <c r="AXI76" s="195"/>
      <c r="AXJ76" s="195"/>
      <c r="AXK76" s="195"/>
      <c r="AXL76" s="195"/>
      <c r="AXM76" s="195"/>
      <c r="AXN76" s="195"/>
      <c r="AXO76" s="195"/>
      <c r="AXP76" s="195"/>
      <c r="AXQ76" s="195"/>
      <c r="AXR76" s="195"/>
      <c r="AXS76" s="195"/>
      <c r="AXT76" s="195"/>
      <c r="AXU76" s="195"/>
      <c r="AXV76" s="195"/>
      <c r="AXW76" s="195"/>
      <c r="AXX76" s="195"/>
      <c r="AXY76" s="195"/>
      <c r="AXZ76" s="195"/>
      <c r="AYA76" s="195"/>
      <c r="AYB76" s="195"/>
      <c r="AYC76" s="195"/>
      <c r="AYD76" s="195"/>
      <c r="AYE76" s="195"/>
      <c r="AYF76" s="195"/>
      <c r="AYG76" s="195"/>
      <c r="AYH76" s="195"/>
      <c r="AYI76" s="195"/>
      <c r="AYJ76" s="195"/>
      <c r="AYK76" s="195"/>
      <c r="AYL76" s="195"/>
      <c r="AYM76" s="195"/>
      <c r="AYN76" s="195"/>
      <c r="AYO76" s="195"/>
      <c r="AYP76" s="195"/>
      <c r="AYQ76" s="195"/>
      <c r="AYR76" s="195"/>
      <c r="AYS76" s="195"/>
      <c r="AYT76" s="195"/>
      <c r="AYU76" s="195"/>
      <c r="AYV76" s="195"/>
      <c r="AYW76" s="195"/>
      <c r="AYX76" s="195"/>
      <c r="AYY76" s="195"/>
      <c r="AYZ76" s="195"/>
      <c r="AZA76" s="195"/>
      <c r="AZB76" s="195"/>
      <c r="AZC76" s="195"/>
      <c r="AZD76" s="195"/>
      <c r="AZE76" s="195"/>
      <c r="AZF76" s="195"/>
      <c r="AZG76" s="195"/>
      <c r="AZH76" s="195"/>
      <c r="AZI76" s="195"/>
      <c r="AZJ76" s="195"/>
      <c r="AZK76" s="195"/>
      <c r="AZL76" s="195"/>
      <c r="AZM76" s="195"/>
      <c r="AZN76" s="195"/>
      <c r="AZO76" s="195"/>
      <c r="AZP76" s="195"/>
      <c r="AZQ76" s="195"/>
      <c r="AZR76" s="195"/>
      <c r="AZS76" s="195"/>
      <c r="AZT76" s="195"/>
      <c r="AZU76" s="195"/>
      <c r="AZV76" s="195"/>
      <c r="AZW76" s="195"/>
      <c r="AZX76" s="195"/>
      <c r="AZY76" s="195"/>
      <c r="AZZ76" s="195"/>
      <c r="BAA76" s="195"/>
      <c r="BAB76" s="195"/>
      <c r="BAC76" s="195"/>
      <c r="BAD76" s="195"/>
      <c r="BAE76" s="195"/>
      <c r="BAF76" s="195"/>
      <c r="BAG76" s="195"/>
      <c r="BAH76" s="195"/>
      <c r="BAI76" s="195"/>
      <c r="BAJ76" s="195"/>
      <c r="BAK76" s="195"/>
      <c r="BAL76" s="195"/>
      <c r="BAM76" s="195"/>
      <c r="BAN76" s="195"/>
      <c r="BAO76" s="195"/>
      <c r="BAP76" s="195"/>
      <c r="BAQ76" s="195"/>
      <c r="BAR76" s="195"/>
      <c r="BAS76" s="195"/>
      <c r="BAT76" s="195"/>
      <c r="BAU76" s="195"/>
      <c r="BAV76" s="195"/>
      <c r="BAW76" s="195"/>
      <c r="BAX76" s="195"/>
      <c r="BAY76" s="195"/>
      <c r="BAZ76" s="195"/>
      <c r="BBA76" s="195"/>
      <c r="BBB76" s="195"/>
      <c r="BBC76" s="195"/>
      <c r="BBD76" s="195"/>
      <c r="BBE76" s="195"/>
      <c r="BBF76" s="195"/>
      <c r="BBG76" s="195"/>
      <c r="BBH76" s="195"/>
      <c r="BBI76" s="195"/>
      <c r="BBJ76" s="195"/>
      <c r="BBK76" s="195"/>
      <c r="BBL76" s="195"/>
      <c r="BBM76" s="195"/>
      <c r="BBN76" s="195"/>
      <c r="BBO76" s="195"/>
      <c r="BBP76" s="195"/>
      <c r="BBQ76" s="195"/>
      <c r="BBR76" s="195"/>
      <c r="BBS76" s="195"/>
      <c r="BBT76" s="195"/>
      <c r="BBU76" s="195"/>
      <c r="BBV76" s="195"/>
      <c r="BBW76" s="195"/>
      <c r="BBX76" s="195"/>
      <c r="BBY76" s="195"/>
      <c r="BBZ76" s="195"/>
      <c r="BCA76" s="195"/>
      <c r="BCB76" s="195"/>
      <c r="BCC76" s="195"/>
      <c r="BCD76" s="195"/>
      <c r="BCE76" s="195"/>
      <c r="BCF76" s="195"/>
      <c r="BCG76" s="195"/>
      <c r="BCH76" s="195"/>
      <c r="BCI76" s="195"/>
      <c r="BCJ76" s="195"/>
      <c r="BCK76" s="195"/>
      <c r="BCL76" s="195"/>
      <c r="BCM76" s="195"/>
      <c r="BCN76" s="195"/>
      <c r="BCO76" s="195"/>
      <c r="BCP76" s="195"/>
      <c r="BCQ76" s="195"/>
      <c r="BCR76" s="195"/>
      <c r="BCS76" s="195"/>
      <c r="BCT76" s="195"/>
      <c r="BCU76" s="195"/>
      <c r="BCV76" s="195"/>
      <c r="BCW76" s="195"/>
      <c r="BCX76" s="195"/>
      <c r="BCY76" s="195"/>
      <c r="BCZ76" s="195"/>
      <c r="BDA76" s="195"/>
      <c r="BDB76" s="195"/>
      <c r="BDC76" s="195"/>
      <c r="BDD76" s="195"/>
      <c r="BDE76" s="195"/>
      <c r="BDF76" s="195"/>
      <c r="BDG76" s="195"/>
      <c r="BDH76" s="195"/>
      <c r="BDI76" s="195"/>
      <c r="BDJ76" s="195"/>
      <c r="BDK76" s="195"/>
      <c r="BDL76" s="195"/>
      <c r="BDM76" s="195"/>
      <c r="BDN76" s="195"/>
      <c r="BDO76" s="195"/>
      <c r="BDP76" s="195"/>
      <c r="BDQ76" s="195"/>
      <c r="BDR76" s="195"/>
      <c r="BDS76" s="195"/>
      <c r="BDT76" s="195"/>
      <c r="BDU76" s="195"/>
      <c r="BDV76" s="195"/>
      <c r="BDW76" s="195"/>
      <c r="BDX76" s="195"/>
      <c r="BDY76" s="195"/>
      <c r="BDZ76" s="195"/>
      <c r="BEA76" s="195"/>
      <c r="BEB76" s="195"/>
      <c r="BEC76" s="195"/>
      <c r="BED76" s="195"/>
      <c r="BEE76" s="195"/>
      <c r="BEF76" s="195"/>
      <c r="BEG76" s="195"/>
      <c r="BEH76" s="195"/>
      <c r="BEI76" s="195"/>
      <c r="BEJ76" s="195"/>
      <c r="BEK76" s="195"/>
      <c r="BEL76" s="195"/>
      <c r="BEM76" s="195"/>
      <c r="BEN76" s="195"/>
      <c r="BEO76" s="195"/>
      <c r="BEP76" s="195"/>
      <c r="BEQ76" s="195"/>
      <c r="BER76" s="195"/>
      <c r="BES76" s="195"/>
      <c r="BET76" s="195"/>
      <c r="BEU76" s="195"/>
      <c r="BEV76" s="195"/>
      <c r="BEW76" s="195"/>
      <c r="BEX76" s="195"/>
      <c r="BEY76" s="195"/>
      <c r="BEZ76" s="195"/>
      <c r="BFA76" s="195"/>
      <c r="BFB76" s="195"/>
      <c r="BFC76" s="195"/>
      <c r="BFD76" s="195"/>
      <c r="BFE76" s="195"/>
      <c r="BFF76" s="195"/>
      <c r="BFG76" s="195"/>
      <c r="BFH76" s="195"/>
      <c r="BFI76" s="195"/>
      <c r="BFJ76" s="195"/>
      <c r="BFK76" s="195"/>
      <c r="BFL76" s="195"/>
      <c r="BFM76" s="195"/>
      <c r="BFN76" s="195"/>
      <c r="BFO76" s="195"/>
      <c r="BFP76" s="195"/>
      <c r="BFQ76" s="195"/>
      <c r="BFR76" s="195"/>
      <c r="BFS76" s="195"/>
      <c r="BFT76" s="195"/>
      <c r="BFU76" s="195"/>
      <c r="BFV76" s="195"/>
      <c r="BFW76" s="195"/>
      <c r="BFX76" s="195"/>
      <c r="BFY76" s="195"/>
      <c r="BFZ76" s="195"/>
      <c r="BGA76" s="195"/>
      <c r="BGB76" s="195"/>
      <c r="BGC76" s="195"/>
      <c r="BGD76" s="195"/>
      <c r="BGE76" s="195"/>
      <c r="BGF76" s="195"/>
      <c r="BGG76" s="195"/>
      <c r="BGH76" s="195"/>
      <c r="BGI76" s="195"/>
      <c r="BGJ76" s="195"/>
      <c r="BGK76" s="195"/>
      <c r="BGL76" s="195"/>
      <c r="BGM76" s="195"/>
      <c r="BGN76" s="195"/>
      <c r="BGO76" s="195"/>
      <c r="BGP76" s="195"/>
      <c r="BGQ76" s="195"/>
      <c r="BGR76" s="195"/>
      <c r="BGS76" s="195"/>
      <c r="BGT76" s="195"/>
      <c r="BGU76" s="195"/>
      <c r="BGV76" s="195"/>
      <c r="BGW76" s="195"/>
      <c r="BGX76" s="195"/>
      <c r="BGY76" s="195"/>
      <c r="BGZ76" s="195"/>
      <c r="BHA76" s="195"/>
      <c r="BHB76" s="195"/>
      <c r="BHC76" s="195"/>
      <c r="BHD76" s="195"/>
      <c r="BHE76" s="195"/>
      <c r="BHF76" s="195"/>
      <c r="BHG76" s="195"/>
      <c r="BHH76" s="195"/>
      <c r="BHI76" s="195"/>
      <c r="BHJ76" s="195"/>
      <c r="BHK76" s="195"/>
      <c r="BHL76" s="195"/>
      <c r="BHM76" s="195"/>
      <c r="BHN76" s="195"/>
      <c r="BHO76" s="195"/>
      <c r="BHP76" s="195"/>
      <c r="BHQ76" s="195"/>
      <c r="BHR76" s="195"/>
      <c r="BHS76" s="195"/>
      <c r="BHT76" s="195"/>
      <c r="BHU76" s="195"/>
      <c r="BHV76" s="195"/>
      <c r="BHW76" s="195"/>
      <c r="BHX76" s="195"/>
      <c r="BHY76" s="195"/>
      <c r="BHZ76" s="195"/>
      <c r="BIA76" s="195"/>
      <c r="BIB76" s="195"/>
      <c r="BIC76" s="195"/>
      <c r="BID76" s="195"/>
      <c r="BIE76" s="195"/>
      <c r="BIF76" s="195"/>
      <c r="BIG76" s="195"/>
      <c r="BIH76" s="195"/>
      <c r="BII76" s="195"/>
      <c r="BIJ76" s="195"/>
      <c r="BIK76" s="195"/>
      <c r="BIL76" s="195"/>
      <c r="BIM76" s="195"/>
      <c r="BIN76" s="195"/>
      <c r="BIO76" s="195"/>
      <c r="BIP76" s="195"/>
      <c r="BIQ76" s="195"/>
      <c r="BIR76" s="195"/>
      <c r="BIS76" s="195"/>
      <c r="BIT76" s="195"/>
      <c r="BIU76" s="195"/>
      <c r="BIV76" s="195"/>
      <c r="BIW76" s="195"/>
      <c r="BIX76" s="195"/>
      <c r="BIY76" s="195"/>
      <c r="BIZ76" s="195"/>
      <c r="BJA76" s="195"/>
      <c r="BJB76" s="195"/>
      <c r="BJC76" s="195"/>
      <c r="BJD76" s="195"/>
      <c r="BJE76" s="195"/>
      <c r="BJF76" s="195"/>
      <c r="BJG76" s="195"/>
      <c r="BJH76" s="195"/>
      <c r="BJI76" s="195"/>
      <c r="BJJ76" s="195"/>
      <c r="BJK76" s="195"/>
      <c r="BJL76" s="195"/>
      <c r="BJM76" s="195"/>
      <c r="BJN76" s="195"/>
      <c r="BJO76" s="195"/>
      <c r="BJP76" s="195"/>
      <c r="BJQ76" s="195"/>
      <c r="BJR76" s="195"/>
      <c r="BJS76" s="195"/>
      <c r="BJT76" s="195"/>
      <c r="BJU76" s="195"/>
      <c r="BJV76" s="195"/>
      <c r="BJW76" s="195"/>
      <c r="BJX76" s="195"/>
      <c r="BJY76" s="195"/>
      <c r="BJZ76" s="195"/>
      <c r="BKA76" s="195"/>
      <c r="BKB76" s="195"/>
      <c r="BKC76" s="195"/>
      <c r="BKD76" s="195"/>
      <c r="BKE76" s="195"/>
      <c r="BKF76" s="195"/>
      <c r="BKG76" s="195"/>
      <c r="BKH76" s="195"/>
      <c r="BKI76" s="195"/>
      <c r="BKJ76" s="195"/>
      <c r="BKK76" s="195"/>
      <c r="BKL76" s="195"/>
      <c r="BKM76" s="195"/>
      <c r="BKN76" s="195"/>
      <c r="BKO76" s="195"/>
      <c r="BKP76" s="195"/>
      <c r="BKQ76" s="195"/>
      <c r="BKR76" s="195"/>
      <c r="BKS76" s="195"/>
      <c r="BKT76" s="195"/>
      <c r="BKU76" s="195"/>
      <c r="BKV76" s="195"/>
      <c r="BKW76" s="195"/>
      <c r="BKX76" s="195"/>
      <c r="BKY76" s="195"/>
      <c r="BKZ76" s="195"/>
      <c r="BLA76" s="195"/>
      <c r="BLB76" s="195"/>
      <c r="BLC76" s="195"/>
      <c r="BLD76" s="195"/>
      <c r="BLE76" s="195"/>
      <c r="BLF76" s="195"/>
      <c r="BLG76" s="195"/>
      <c r="BLH76" s="195"/>
      <c r="BLI76" s="195"/>
      <c r="BLJ76" s="195"/>
      <c r="BLK76" s="195"/>
      <c r="BLL76" s="195"/>
      <c r="BLM76" s="195"/>
      <c r="BLN76" s="195"/>
      <c r="BLO76" s="195"/>
      <c r="BLP76" s="195"/>
      <c r="BLQ76" s="195"/>
      <c r="BLR76" s="195"/>
      <c r="BLS76" s="195"/>
      <c r="BLT76" s="195"/>
      <c r="BLU76" s="195"/>
      <c r="BLV76" s="195"/>
      <c r="BLW76" s="195"/>
      <c r="BLX76" s="195"/>
      <c r="BLY76" s="195"/>
      <c r="BLZ76" s="195"/>
      <c r="BMA76" s="195"/>
      <c r="BMB76" s="195"/>
      <c r="BMC76" s="195"/>
      <c r="BMD76" s="195"/>
      <c r="BME76" s="195"/>
      <c r="BMF76" s="195"/>
      <c r="BMG76" s="195"/>
      <c r="BMH76" s="195"/>
      <c r="BMI76" s="195"/>
      <c r="BMJ76" s="195"/>
      <c r="BMK76" s="195"/>
      <c r="BML76" s="195"/>
      <c r="BMM76" s="195"/>
      <c r="BMN76" s="195"/>
      <c r="BMO76" s="195"/>
      <c r="BMP76" s="195"/>
      <c r="BMQ76" s="195"/>
      <c r="BMR76" s="195"/>
      <c r="BMS76" s="195"/>
      <c r="BMT76" s="195"/>
      <c r="BMU76" s="195"/>
      <c r="BMV76" s="195"/>
      <c r="BMW76" s="195"/>
      <c r="BMX76" s="195"/>
      <c r="BMY76" s="195"/>
      <c r="BMZ76" s="195"/>
      <c r="BNA76" s="195"/>
      <c r="BNB76" s="195"/>
      <c r="BNC76" s="195"/>
      <c r="BND76" s="195"/>
      <c r="BNE76" s="195"/>
      <c r="BNF76" s="195"/>
      <c r="BNG76" s="195"/>
      <c r="BNH76" s="195"/>
      <c r="BNI76" s="195"/>
      <c r="BNJ76" s="195"/>
      <c r="BNK76" s="195"/>
      <c r="BNL76" s="195"/>
      <c r="BNM76" s="195"/>
      <c r="BNN76" s="195"/>
      <c r="BNO76" s="195"/>
      <c r="BNP76" s="195"/>
      <c r="BNQ76" s="195"/>
      <c r="BNR76" s="195"/>
      <c r="BNS76" s="195"/>
      <c r="BNT76" s="195"/>
      <c r="BNU76" s="195"/>
      <c r="BNV76" s="195"/>
      <c r="BNW76" s="195"/>
      <c r="BNX76" s="195"/>
      <c r="BNY76" s="195"/>
      <c r="BNZ76" s="195"/>
      <c r="BOA76" s="195"/>
      <c r="BOB76" s="195"/>
      <c r="BOC76" s="195"/>
      <c r="BOD76" s="195"/>
      <c r="BOE76" s="195"/>
      <c r="BOF76" s="195"/>
      <c r="BOG76" s="195"/>
      <c r="BOH76" s="195"/>
      <c r="BOI76" s="195"/>
      <c r="BOJ76" s="195"/>
      <c r="BOK76" s="195"/>
      <c r="BOL76" s="195"/>
      <c r="BOM76" s="195"/>
      <c r="BON76" s="195"/>
      <c r="BOO76" s="195"/>
      <c r="BOP76" s="195"/>
      <c r="BOQ76" s="195"/>
      <c r="BOR76" s="195"/>
      <c r="BOS76" s="195"/>
      <c r="BOT76" s="195"/>
      <c r="BOU76" s="195"/>
      <c r="BOV76" s="195"/>
      <c r="BOW76" s="195"/>
      <c r="BOX76" s="195"/>
      <c r="BOY76" s="195"/>
      <c r="BOZ76" s="195"/>
      <c r="BPA76" s="195"/>
      <c r="BPB76" s="195"/>
      <c r="BPC76" s="195"/>
      <c r="BPD76" s="195"/>
      <c r="BPE76" s="195"/>
      <c r="BPF76" s="195"/>
      <c r="BPG76" s="195"/>
      <c r="BPH76" s="195"/>
      <c r="BPI76" s="195"/>
      <c r="BPJ76" s="195"/>
      <c r="BPK76" s="195"/>
      <c r="BPL76" s="195"/>
      <c r="BPM76" s="195"/>
      <c r="BPN76" s="195"/>
      <c r="BPO76" s="195"/>
      <c r="BPP76" s="195"/>
      <c r="BPQ76" s="195"/>
      <c r="BPR76" s="195"/>
      <c r="BPS76" s="195"/>
      <c r="BPT76" s="195"/>
      <c r="BPU76" s="195"/>
      <c r="BPV76" s="195"/>
      <c r="BPW76" s="195"/>
      <c r="BPX76" s="195"/>
      <c r="BPY76" s="195"/>
      <c r="BPZ76" s="195"/>
      <c r="BQA76" s="195"/>
      <c r="BQB76" s="195"/>
      <c r="BQC76" s="195"/>
      <c r="BQD76" s="195"/>
      <c r="BQE76" s="195"/>
      <c r="BQF76" s="195"/>
      <c r="BQG76" s="195"/>
      <c r="BQH76" s="195"/>
      <c r="BQI76" s="195"/>
      <c r="BQJ76" s="195"/>
      <c r="BQK76" s="195"/>
      <c r="BQL76" s="195"/>
      <c r="BQM76" s="195"/>
      <c r="BQN76" s="195"/>
      <c r="BQO76" s="195"/>
      <c r="BQP76" s="195"/>
      <c r="BQQ76" s="195"/>
      <c r="BQR76" s="195"/>
      <c r="BQS76" s="195"/>
      <c r="BQT76" s="195"/>
      <c r="BQU76" s="195"/>
      <c r="BQV76" s="195"/>
      <c r="BQW76" s="195"/>
      <c r="BQX76" s="195"/>
      <c r="BQY76" s="195"/>
      <c r="BQZ76" s="195"/>
      <c r="BRA76" s="195"/>
      <c r="BRB76" s="195"/>
      <c r="BRC76" s="195"/>
      <c r="BRD76" s="195"/>
      <c r="BRE76" s="195"/>
      <c r="BRF76" s="195"/>
      <c r="BRG76" s="195"/>
      <c r="BRH76" s="195"/>
      <c r="BRI76" s="195"/>
      <c r="BRJ76" s="195"/>
      <c r="BRK76" s="195"/>
      <c r="BRL76" s="195"/>
      <c r="BRM76" s="195"/>
      <c r="BRN76" s="195"/>
      <c r="BRO76" s="195"/>
      <c r="BRP76" s="195"/>
      <c r="BRQ76" s="195"/>
      <c r="BRR76" s="195"/>
      <c r="BRS76" s="195"/>
      <c r="BRT76" s="195"/>
      <c r="BRU76" s="195"/>
      <c r="BRV76" s="195"/>
      <c r="BRW76" s="195"/>
      <c r="BRX76" s="195"/>
      <c r="BRY76" s="195"/>
      <c r="BRZ76" s="195"/>
      <c r="BSA76" s="195"/>
      <c r="BSB76" s="195"/>
      <c r="BSC76" s="195"/>
      <c r="BSD76" s="195"/>
      <c r="BSE76" s="195"/>
      <c r="BSF76" s="195"/>
      <c r="BSG76" s="195"/>
      <c r="BSH76" s="195"/>
      <c r="BSI76" s="195"/>
      <c r="BSJ76" s="195"/>
      <c r="BSK76" s="195"/>
      <c r="BSL76" s="195"/>
      <c r="BSM76" s="195"/>
      <c r="BSN76" s="195"/>
      <c r="BSO76" s="195"/>
      <c r="BSP76" s="195"/>
      <c r="BSQ76" s="195"/>
      <c r="BSR76" s="195"/>
      <c r="BSS76" s="195"/>
      <c r="BST76" s="195"/>
      <c r="BSU76" s="195"/>
      <c r="BSV76" s="195"/>
      <c r="BSW76" s="195"/>
      <c r="BSX76" s="195"/>
      <c r="BSY76" s="195"/>
      <c r="BSZ76" s="195"/>
      <c r="BTA76" s="195"/>
      <c r="BTB76" s="195"/>
      <c r="BTC76" s="195"/>
      <c r="BTD76" s="195"/>
      <c r="BTE76" s="195"/>
      <c r="BTF76" s="195"/>
      <c r="BTG76" s="195"/>
      <c r="BTH76" s="195"/>
      <c r="BTI76" s="195"/>
      <c r="BTJ76" s="195"/>
      <c r="BTK76" s="195"/>
      <c r="BTL76" s="195"/>
      <c r="BTM76" s="195"/>
      <c r="BTN76" s="195"/>
      <c r="BTO76" s="195"/>
      <c r="BTP76" s="195"/>
      <c r="BTQ76" s="195"/>
      <c r="BTR76" s="195"/>
      <c r="BTS76" s="195"/>
      <c r="BTT76" s="195"/>
      <c r="BTU76" s="195"/>
      <c r="BTV76" s="195"/>
      <c r="BTW76" s="195"/>
      <c r="BTX76" s="195"/>
      <c r="BTY76" s="195"/>
      <c r="BTZ76" s="195"/>
      <c r="BUA76" s="195"/>
      <c r="BUB76" s="195"/>
      <c r="BUC76" s="195"/>
      <c r="BUD76" s="195"/>
      <c r="BUE76" s="195"/>
      <c r="BUF76" s="195"/>
      <c r="BUG76" s="195"/>
      <c r="BUH76" s="195"/>
      <c r="BUI76" s="195"/>
      <c r="BUJ76" s="195"/>
      <c r="BUK76" s="195"/>
      <c r="BUL76" s="195"/>
      <c r="BUM76" s="195"/>
      <c r="BUN76" s="195"/>
      <c r="BUO76" s="195"/>
      <c r="BUP76" s="195"/>
      <c r="BUQ76" s="195"/>
      <c r="BUR76" s="195"/>
      <c r="BUS76" s="195"/>
      <c r="BUT76" s="195"/>
      <c r="BUU76" s="195"/>
      <c r="BUV76" s="195"/>
      <c r="BUW76" s="195"/>
      <c r="BUX76" s="195"/>
      <c r="BUY76" s="195"/>
      <c r="BUZ76" s="195"/>
      <c r="BVA76" s="195"/>
      <c r="BVB76" s="195"/>
      <c r="BVC76" s="195"/>
      <c r="BVD76" s="195"/>
      <c r="BVE76" s="195"/>
      <c r="BVF76" s="195"/>
      <c r="BVG76" s="195"/>
      <c r="BVH76" s="195"/>
      <c r="BVI76" s="195"/>
      <c r="BVJ76" s="195"/>
      <c r="BVK76" s="195"/>
      <c r="BVL76" s="195"/>
      <c r="BVM76" s="195"/>
      <c r="BVN76" s="195"/>
      <c r="BVO76" s="195"/>
      <c r="BVP76" s="195"/>
      <c r="BVQ76" s="195"/>
      <c r="BVR76" s="195"/>
      <c r="BVS76" s="195"/>
      <c r="BVT76" s="195"/>
      <c r="BVU76" s="195"/>
      <c r="BVV76" s="195"/>
      <c r="BVW76" s="195"/>
      <c r="BVX76" s="195"/>
      <c r="BVY76" s="195"/>
      <c r="BVZ76" s="195"/>
      <c r="BWA76" s="195"/>
      <c r="BWB76" s="195"/>
      <c r="BWC76" s="195"/>
      <c r="BWD76" s="195"/>
      <c r="BWE76" s="195"/>
      <c r="BWF76" s="195"/>
      <c r="BWG76" s="195"/>
      <c r="BWH76" s="195"/>
      <c r="BWI76" s="195"/>
      <c r="BWJ76" s="195"/>
      <c r="BWK76" s="195"/>
      <c r="BWL76" s="195"/>
      <c r="BWM76" s="195"/>
      <c r="BWN76" s="195"/>
      <c r="BWO76" s="195"/>
      <c r="BWP76" s="195"/>
      <c r="BWQ76" s="195"/>
      <c r="BWR76" s="195"/>
      <c r="BWS76" s="195"/>
      <c r="BWT76" s="195"/>
      <c r="BWU76" s="195"/>
      <c r="BWV76" s="195"/>
      <c r="BWW76" s="195"/>
      <c r="BWX76" s="195"/>
      <c r="BWY76" s="195"/>
      <c r="BWZ76" s="195"/>
      <c r="BXA76" s="195"/>
      <c r="BXB76" s="195"/>
      <c r="BXC76" s="195"/>
      <c r="BXD76" s="195"/>
      <c r="BXE76" s="195"/>
      <c r="BXF76" s="195"/>
      <c r="BXG76" s="195"/>
      <c r="BXH76" s="195"/>
      <c r="BXI76" s="195"/>
      <c r="BXJ76" s="195"/>
      <c r="BXK76" s="195"/>
      <c r="BXL76" s="195"/>
      <c r="BXM76" s="195"/>
      <c r="BXN76" s="195"/>
      <c r="BXO76" s="195"/>
      <c r="BXP76" s="195"/>
      <c r="BXQ76" s="195"/>
      <c r="BXR76" s="195"/>
      <c r="BXS76" s="195"/>
      <c r="BXT76" s="195"/>
      <c r="BXU76" s="195"/>
      <c r="BXV76" s="195"/>
      <c r="BXW76" s="195"/>
      <c r="BXX76" s="195"/>
      <c r="BXY76" s="195"/>
      <c r="BXZ76" s="195"/>
      <c r="BYA76" s="195"/>
      <c r="BYB76" s="195"/>
      <c r="BYC76" s="195"/>
      <c r="BYD76" s="195"/>
      <c r="BYE76" s="195"/>
      <c r="BYF76" s="195"/>
      <c r="BYG76" s="195"/>
      <c r="BYH76" s="195"/>
      <c r="BYI76" s="195"/>
      <c r="BYJ76" s="195"/>
      <c r="BYK76" s="195"/>
      <c r="BYL76" s="195"/>
      <c r="BYM76" s="195"/>
      <c r="BYN76" s="195"/>
      <c r="BYO76" s="195"/>
      <c r="BYP76" s="195"/>
      <c r="BYQ76" s="195"/>
      <c r="BYR76" s="195"/>
      <c r="BYS76" s="195"/>
      <c r="BYT76" s="195"/>
      <c r="BYU76" s="195"/>
      <c r="BYV76" s="195"/>
      <c r="BYW76" s="195"/>
      <c r="BYX76" s="195"/>
      <c r="BYY76" s="195"/>
      <c r="BYZ76" s="195"/>
      <c r="BZA76" s="195"/>
      <c r="BZB76" s="195"/>
      <c r="BZC76" s="195"/>
      <c r="BZD76" s="195"/>
      <c r="BZE76" s="195"/>
      <c r="BZF76" s="195"/>
      <c r="BZG76" s="195"/>
      <c r="BZH76" s="195"/>
      <c r="BZI76" s="195"/>
      <c r="BZJ76" s="195"/>
      <c r="BZK76" s="195"/>
      <c r="BZL76" s="195"/>
      <c r="BZM76" s="195"/>
      <c r="BZN76" s="195"/>
      <c r="BZO76" s="195"/>
      <c r="BZP76" s="195"/>
      <c r="BZQ76" s="195"/>
      <c r="BZR76" s="195"/>
      <c r="BZS76" s="195"/>
      <c r="BZT76" s="195"/>
      <c r="BZU76" s="195"/>
      <c r="BZV76" s="195"/>
      <c r="BZW76" s="195"/>
      <c r="BZX76" s="195"/>
      <c r="BZY76" s="195"/>
      <c r="BZZ76" s="195"/>
      <c r="CAA76" s="195"/>
      <c r="CAB76" s="195"/>
      <c r="CAC76" s="195"/>
      <c r="CAD76" s="195"/>
      <c r="CAE76" s="195"/>
      <c r="CAF76" s="195"/>
      <c r="CAG76" s="195"/>
      <c r="CAH76" s="195"/>
      <c r="CAI76" s="195"/>
      <c r="CAJ76" s="195"/>
      <c r="CAK76" s="195"/>
      <c r="CAL76" s="195"/>
      <c r="CAM76" s="195"/>
      <c r="CAN76" s="195"/>
      <c r="CAO76" s="195"/>
      <c r="CAP76" s="195"/>
      <c r="CAQ76" s="195"/>
      <c r="CAR76" s="195"/>
      <c r="CAS76" s="195"/>
      <c r="CAT76" s="195"/>
      <c r="CAU76" s="195"/>
      <c r="CAV76" s="195"/>
      <c r="CAW76" s="195"/>
      <c r="CAX76" s="195"/>
      <c r="CAY76" s="195"/>
      <c r="CAZ76" s="195"/>
      <c r="CBA76" s="195"/>
      <c r="CBB76" s="195"/>
      <c r="CBC76" s="195"/>
      <c r="CBD76" s="195"/>
      <c r="CBE76" s="195"/>
      <c r="CBF76" s="195"/>
      <c r="CBG76" s="195"/>
      <c r="CBH76" s="195"/>
      <c r="CBI76" s="195"/>
      <c r="CBJ76" s="195"/>
      <c r="CBK76" s="195"/>
      <c r="CBL76" s="195"/>
      <c r="CBM76" s="195"/>
      <c r="CBN76" s="195"/>
      <c r="CBO76" s="195"/>
      <c r="CBP76" s="195"/>
      <c r="CBQ76" s="195"/>
      <c r="CBR76" s="195"/>
      <c r="CBS76" s="195"/>
      <c r="CBT76" s="195"/>
      <c r="CBU76" s="195"/>
      <c r="CBV76" s="195"/>
      <c r="CBW76" s="195"/>
      <c r="CBX76" s="195"/>
      <c r="CBY76" s="195"/>
      <c r="CBZ76" s="195"/>
      <c r="CCA76" s="195"/>
      <c r="CCB76" s="195"/>
      <c r="CCC76" s="195"/>
      <c r="CCD76" s="195"/>
      <c r="CCE76" s="195"/>
      <c r="CCF76" s="195"/>
      <c r="CCG76" s="195"/>
      <c r="CCH76" s="195"/>
      <c r="CCI76" s="195"/>
      <c r="CCJ76" s="195"/>
      <c r="CCK76" s="195"/>
      <c r="CCL76" s="195"/>
      <c r="CCM76" s="195"/>
      <c r="CCN76" s="195"/>
      <c r="CCO76" s="195"/>
      <c r="CCP76" s="195"/>
      <c r="CCQ76" s="195"/>
      <c r="CCR76" s="195"/>
      <c r="CCS76" s="195"/>
      <c r="CCT76" s="195"/>
      <c r="CCU76" s="195"/>
      <c r="CCV76" s="195"/>
      <c r="CCW76" s="195"/>
      <c r="CCX76" s="195"/>
      <c r="CCY76" s="195"/>
      <c r="CCZ76" s="195"/>
      <c r="CDA76" s="195"/>
      <c r="CDB76" s="195"/>
      <c r="CDC76" s="195"/>
      <c r="CDD76" s="195"/>
      <c r="CDE76" s="195"/>
      <c r="CDF76" s="195"/>
      <c r="CDG76" s="195"/>
      <c r="CDH76" s="195"/>
      <c r="CDI76" s="195"/>
      <c r="CDJ76" s="195"/>
      <c r="CDK76" s="195"/>
      <c r="CDL76" s="195"/>
      <c r="CDM76" s="195"/>
      <c r="CDN76" s="195"/>
      <c r="CDO76" s="195"/>
      <c r="CDP76" s="195"/>
      <c r="CDQ76" s="195"/>
      <c r="CDR76" s="195"/>
      <c r="CDS76" s="195"/>
      <c r="CDT76" s="195"/>
      <c r="CDU76" s="195"/>
      <c r="CDV76" s="195"/>
      <c r="CDW76" s="195"/>
      <c r="CDX76" s="195"/>
      <c r="CDY76" s="195"/>
      <c r="CDZ76" s="195"/>
      <c r="CEA76" s="195"/>
      <c r="CEB76" s="195"/>
      <c r="CEC76" s="195"/>
      <c r="CED76" s="195"/>
      <c r="CEE76" s="195"/>
      <c r="CEF76" s="195"/>
      <c r="CEG76" s="195"/>
      <c r="CEH76" s="195"/>
      <c r="CEI76" s="195"/>
      <c r="CEJ76" s="195"/>
      <c r="CEK76" s="195"/>
      <c r="CEL76" s="195"/>
      <c r="CEM76" s="195"/>
      <c r="CEN76" s="195"/>
      <c r="CEO76" s="195"/>
      <c r="CEP76" s="195"/>
      <c r="CEQ76" s="195"/>
      <c r="CER76" s="195"/>
      <c r="CES76" s="195"/>
      <c r="CET76" s="195"/>
      <c r="CEU76" s="195"/>
      <c r="CEV76" s="195"/>
      <c r="CEW76" s="195"/>
      <c r="CEX76" s="195"/>
      <c r="CEY76" s="195"/>
      <c r="CEZ76" s="195"/>
      <c r="CFA76" s="195"/>
      <c r="CFB76" s="195"/>
      <c r="CFC76" s="195"/>
      <c r="CFD76" s="195"/>
      <c r="CFE76" s="195"/>
      <c r="CFF76" s="195"/>
      <c r="CFG76" s="195"/>
      <c r="CFH76" s="195"/>
      <c r="CFI76" s="195"/>
      <c r="CFJ76" s="195"/>
      <c r="CFK76" s="195"/>
      <c r="CFL76" s="195"/>
      <c r="CFM76" s="195"/>
      <c r="CFN76" s="195"/>
      <c r="CFO76" s="195"/>
      <c r="CFP76" s="195"/>
      <c r="CFQ76" s="195"/>
      <c r="CFR76" s="195"/>
      <c r="CFS76" s="195"/>
      <c r="CFT76" s="195"/>
      <c r="CFU76" s="195"/>
      <c r="CFV76" s="195"/>
      <c r="CFW76" s="195"/>
      <c r="CFX76" s="195"/>
      <c r="CFY76" s="195"/>
      <c r="CFZ76" s="195"/>
      <c r="CGA76" s="195"/>
      <c r="CGB76" s="195"/>
      <c r="CGC76" s="195"/>
      <c r="CGD76" s="195"/>
      <c r="CGE76" s="195"/>
      <c r="CGF76" s="195"/>
      <c r="CGG76" s="195"/>
      <c r="CGH76" s="195"/>
      <c r="CGI76" s="195"/>
      <c r="CGJ76" s="195"/>
      <c r="CGK76" s="195"/>
      <c r="CGL76" s="195"/>
      <c r="CGM76" s="195"/>
      <c r="CGN76" s="195"/>
      <c r="CGO76" s="195"/>
      <c r="CGP76" s="195"/>
      <c r="CGQ76" s="195"/>
      <c r="CGR76" s="195"/>
      <c r="CGS76" s="195"/>
      <c r="CGT76" s="195"/>
      <c r="CGU76" s="195"/>
      <c r="CGV76" s="195"/>
      <c r="CGW76" s="195"/>
      <c r="CGX76" s="195"/>
      <c r="CGY76" s="195"/>
      <c r="CGZ76" s="195"/>
      <c r="CHA76" s="195"/>
      <c r="CHB76" s="195"/>
      <c r="CHC76" s="195"/>
      <c r="CHD76" s="195"/>
      <c r="CHE76" s="195"/>
      <c r="CHF76" s="195"/>
      <c r="CHG76" s="195"/>
      <c r="CHH76" s="195"/>
      <c r="CHI76" s="195"/>
      <c r="CHJ76" s="195"/>
      <c r="CHK76" s="195"/>
      <c r="CHL76" s="195"/>
      <c r="CHM76" s="195"/>
      <c r="CHN76" s="195"/>
      <c r="CHO76" s="195"/>
      <c r="CHP76" s="195"/>
      <c r="CHQ76" s="195"/>
      <c r="CHR76" s="195"/>
      <c r="CHS76" s="195"/>
      <c r="CHT76" s="195"/>
      <c r="CHU76" s="195"/>
      <c r="CHV76" s="195"/>
      <c r="CHW76" s="195"/>
      <c r="CHX76" s="195"/>
      <c r="CHY76" s="195"/>
      <c r="CHZ76" s="195"/>
      <c r="CIA76" s="195"/>
      <c r="CIB76" s="195"/>
      <c r="CIC76" s="195"/>
      <c r="CID76" s="195"/>
      <c r="CIE76" s="195"/>
      <c r="CIF76" s="195"/>
      <c r="CIG76" s="195"/>
      <c r="CIH76" s="195"/>
      <c r="CII76" s="195"/>
      <c r="CIJ76" s="195"/>
      <c r="CIK76" s="195"/>
      <c r="CIL76" s="195"/>
      <c r="CIM76" s="195"/>
      <c r="CIN76" s="195"/>
      <c r="CIO76" s="195"/>
      <c r="CIP76" s="195"/>
      <c r="CIQ76" s="195"/>
      <c r="CIR76" s="195"/>
      <c r="CIS76" s="195"/>
      <c r="CIT76" s="195"/>
      <c r="CIU76" s="195"/>
      <c r="CIV76" s="195"/>
      <c r="CIW76" s="195"/>
      <c r="CIX76" s="195"/>
      <c r="CIY76" s="195"/>
      <c r="CIZ76" s="195"/>
      <c r="CJA76" s="195"/>
      <c r="CJB76" s="195"/>
      <c r="CJC76" s="195"/>
      <c r="CJD76" s="195"/>
      <c r="CJE76" s="195"/>
      <c r="CJF76" s="195"/>
      <c r="CJG76" s="195"/>
      <c r="CJH76" s="195"/>
      <c r="CJI76" s="195"/>
      <c r="CJJ76" s="195"/>
      <c r="CJK76" s="195"/>
      <c r="CJL76" s="195"/>
      <c r="CJM76" s="195"/>
      <c r="CJN76" s="195"/>
      <c r="CJO76" s="195"/>
      <c r="CJP76" s="195"/>
      <c r="CJQ76" s="195"/>
      <c r="CJR76" s="195"/>
      <c r="CJS76" s="195"/>
      <c r="CJT76" s="195"/>
      <c r="CJU76" s="195"/>
      <c r="CJV76" s="195"/>
      <c r="CJW76" s="195"/>
      <c r="CJX76" s="195"/>
      <c r="CJY76" s="195"/>
      <c r="CJZ76" s="195"/>
      <c r="CKA76" s="195"/>
      <c r="CKB76" s="195"/>
      <c r="CKC76" s="195"/>
      <c r="CKD76" s="195"/>
      <c r="CKE76" s="195"/>
      <c r="CKF76" s="195"/>
      <c r="CKG76" s="195"/>
      <c r="CKH76" s="195"/>
      <c r="CKI76" s="195"/>
      <c r="CKJ76" s="195"/>
      <c r="CKK76" s="195"/>
      <c r="CKL76" s="195"/>
      <c r="CKM76" s="195"/>
      <c r="CKN76" s="195"/>
      <c r="CKO76" s="195"/>
      <c r="CKP76" s="195"/>
      <c r="CKQ76" s="195"/>
      <c r="CKR76" s="195"/>
      <c r="CKS76" s="195"/>
      <c r="CKT76" s="195"/>
      <c r="CKU76" s="195"/>
      <c r="CKV76" s="195"/>
      <c r="CKW76" s="195"/>
      <c r="CKX76" s="195"/>
      <c r="CKY76" s="195"/>
      <c r="CKZ76" s="195"/>
      <c r="CLA76" s="195"/>
      <c r="CLB76" s="195"/>
      <c r="CLC76" s="195"/>
      <c r="CLD76" s="195"/>
      <c r="CLE76" s="195"/>
      <c r="CLF76" s="195"/>
      <c r="CLG76" s="195"/>
      <c r="CLH76" s="195"/>
      <c r="CLI76" s="195"/>
      <c r="CLJ76" s="195"/>
      <c r="CLK76" s="195"/>
      <c r="CLL76" s="195"/>
      <c r="CLM76" s="195"/>
      <c r="CLN76" s="195"/>
      <c r="CLO76" s="195"/>
      <c r="CLP76" s="195"/>
      <c r="CLQ76" s="195"/>
      <c r="CLR76" s="195"/>
      <c r="CLS76" s="195"/>
      <c r="CLT76" s="195"/>
      <c r="CLU76" s="195"/>
      <c r="CLV76" s="195"/>
      <c r="CLW76" s="195"/>
      <c r="CLX76" s="195"/>
      <c r="CLY76" s="195"/>
      <c r="CLZ76" s="195"/>
      <c r="CMA76" s="195"/>
      <c r="CMB76" s="195"/>
      <c r="CMC76" s="195"/>
      <c r="CMD76" s="195"/>
      <c r="CME76" s="195"/>
      <c r="CMF76" s="195"/>
      <c r="CMG76" s="195"/>
      <c r="CMH76" s="195"/>
      <c r="CMI76" s="195"/>
      <c r="CMJ76" s="195"/>
      <c r="CMK76" s="195"/>
      <c r="CML76" s="195"/>
      <c r="CMM76" s="195"/>
      <c r="CMN76" s="195"/>
      <c r="CMO76" s="195"/>
      <c r="CMP76" s="195"/>
      <c r="CMQ76" s="195"/>
      <c r="CMR76" s="195"/>
      <c r="CMS76" s="195"/>
      <c r="CMT76" s="195"/>
      <c r="CMU76" s="195"/>
      <c r="CMV76" s="195"/>
      <c r="CMW76" s="195"/>
      <c r="CMX76" s="195"/>
      <c r="CMY76" s="195"/>
      <c r="CMZ76" s="195"/>
      <c r="CNA76" s="195"/>
      <c r="CNB76" s="195"/>
      <c r="CNC76" s="195"/>
      <c r="CND76" s="195"/>
      <c r="CNE76" s="195"/>
      <c r="CNF76" s="195"/>
      <c r="CNG76" s="195"/>
      <c r="CNH76" s="195"/>
      <c r="CNI76" s="195"/>
      <c r="CNJ76" s="195"/>
      <c r="CNK76" s="195"/>
      <c r="CNL76" s="195"/>
      <c r="CNM76" s="195"/>
      <c r="CNN76" s="195"/>
      <c r="CNO76" s="195"/>
      <c r="CNP76" s="195"/>
      <c r="CNQ76" s="195"/>
      <c r="CNR76" s="195"/>
      <c r="CNS76" s="195"/>
      <c r="CNT76" s="195"/>
      <c r="CNU76" s="195"/>
      <c r="CNV76" s="195"/>
      <c r="CNW76" s="195"/>
      <c r="CNX76" s="195"/>
      <c r="CNY76" s="195"/>
      <c r="CNZ76" s="195"/>
      <c r="COA76" s="195"/>
      <c r="COB76" s="195"/>
      <c r="COC76" s="195"/>
      <c r="COD76" s="195"/>
      <c r="COE76" s="195"/>
      <c r="COF76" s="195"/>
      <c r="COG76" s="195"/>
      <c r="COH76" s="195"/>
      <c r="COI76" s="195"/>
      <c r="COJ76" s="195"/>
      <c r="COK76" s="195"/>
      <c r="COL76" s="195"/>
      <c r="COM76" s="195"/>
      <c r="CON76" s="195"/>
      <c r="COO76" s="195"/>
      <c r="COP76" s="195"/>
      <c r="COQ76" s="195"/>
      <c r="COR76" s="195"/>
      <c r="COS76" s="195"/>
      <c r="COT76" s="195"/>
      <c r="COU76" s="195"/>
      <c r="COV76" s="195"/>
      <c r="COW76" s="195"/>
      <c r="COX76" s="195"/>
      <c r="COY76" s="195"/>
      <c r="COZ76" s="195"/>
      <c r="CPA76" s="195"/>
      <c r="CPB76" s="195"/>
      <c r="CPC76" s="195"/>
      <c r="CPD76" s="195"/>
      <c r="CPE76" s="195"/>
      <c r="CPF76" s="195"/>
      <c r="CPG76" s="195"/>
      <c r="CPH76" s="195"/>
      <c r="CPI76" s="195"/>
      <c r="CPJ76" s="195"/>
      <c r="CPK76" s="195"/>
      <c r="CPL76" s="195"/>
      <c r="CPM76" s="195"/>
      <c r="CPN76" s="195"/>
      <c r="CPO76" s="195"/>
      <c r="CPP76" s="195"/>
      <c r="CPQ76" s="195"/>
      <c r="CPR76" s="195"/>
      <c r="CPS76" s="195"/>
      <c r="CPT76" s="195"/>
      <c r="CPU76" s="195"/>
      <c r="CPV76" s="195"/>
      <c r="CPW76" s="195"/>
      <c r="CPX76" s="195"/>
      <c r="CPY76" s="195"/>
      <c r="CPZ76" s="195"/>
      <c r="CQA76" s="195"/>
      <c r="CQB76" s="195"/>
      <c r="CQC76" s="195"/>
      <c r="CQD76" s="195"/>
      <c r="CQE76" s="195"/>
      <c r="CQF76" s="195"/>
      <c r="CQG76" s="195"/>
      <c r="CQH76" s="195"/>
      <c r="CQI76" s="195"/>
      <c r="CQJ76" s="195"/>
      <c r="CQK76" s="195"/>
      <c r="CQL76" s="195"/>
      <c r="CQM76" s="195"/>
      <c r="CQN76" s="195"/>
      <c r="CQO76" s="195"/>
      <c r="CQP76" s="195"/>
      <c r="CQQ76" s="195"/>
      <c r="CQR76" s="195"/>
      <c r="CQS76" s="195"/>
      <c r="CQT76" s="195"/>
      <c r="CQU76" s="195"/>
      <c r="CQV76" s="195"/>
      <c r="CQW76" s="195"/>
      <c r="CQX76" s="195"/>
      <c r="CQY76" s="195"/>
      <c r="CQZ76" s="195"/>
      <c r="CRA76" s="195"/>
      <c r="CRB76" s="195"/>
      <c r="CRC76" s="195"/>
      <c r="CRD76" s="195"/>
      <c r="CRE76" s="195"/>
      <c r="CRF76" s="195"/>
      <c r="CRG76" s="195"/>
      <c r="CRH76" s="195"/>
      <c r="CRI76" s="195"/>
      <c r="CRJ76" s="195"/>
      <c r="CRK76" s="195"/>
      <c r="CRL76" s="195"/>
      <c r="CRM76" s="195"/>
      <c r="CRN76" s="195"/>
      <c r="CRO76" s="195"/>
      <c r="CRP76" s="195"/>
      <c r="CRQ76" s="195"/>
      <c r="CRR76" s="195"/>
      <c r="CRS76" s="195"/>
      <c r="CRT76" s="195"/>
      <c r="CRU76" s="195"/>
      <c r="CRV76" s="195"/>
      <c r="CRW76" s="195"/>
      <c r="CRX76" s="195"/>
      <c r="CRY76" s="195"/>
      <c r="CRZ76" s="195"/>
      <c r="CSA76" s="195"/>
      <c r="CSB76" s="195"/>
      <c r="CSC76" s="195"/>
      <c r="CSD76" s="195"/>
      <c r="CSE76" s="195"/>
      <c r="CSF76" s="195"/>
      <c r="CSG76" s="195"/>
      <c r="CSH76" s="195"/>
      <c r="CSI76" s="195"/>
      <c r="CSJ76" s="195"/>
      <c r="CSK76" s="195"/>
      <c r="CSL76" s="195"/>
      <c r="CSM76" s="195"/>
      <c r="CSN76" s="195"/>
      <c r="CSO76" s="195"/>
      <c r="CSP76" s="195"/>
      <c r="CSQ76" s="195"/>
      <c r="CSR76" s="195"/>
      <c r="CSS76" s="195"/>
      <c r="CST76" s="195"/>
      <c r="CSU76" s="195"/>
      <c r="CSV76" s="195"/>
      <c r="CSW76" s="195"/>
      <c r="CSX76" s="195"/>
      <c r="CSY76" s="195"/>
      <c r="CSZ76" s="195"/>
      <c r="CTA76" s="195"/>
      <c r="CTB76" s="195"/>
      <c r="CTC76" s="195"/>
      <c r="CTD76" s="195"/>
      <c r="CTE76" s="195"/>
      <c r="CTF76" s="195"/>
      <c r="CTG76" s="195"/>
      <c r="CTH76" s="195"/>
      <c r="CTI76" s="195"/>
      <c r="CTJ76" s="195"/>
      <c r="CTK76" s="195"/>
      <c r="CTL76" s="195"/>
      <c r="CTM76" s="195"/>
      <c r="CTN76" s="195"/>
      <c r="CTO76" s="195"/>
      <c r="CTP76" s="195"/>
      <c r="CTQ76" s="195"/>
      <c r="CTR76" s="195"/>
      <c r="CTS76" s="195"/>
      <c r="CTT76" s="195"/>
      <c r="CTU76" s="195"/>
      <c r="CTV76" s="195"/>
      <c r="CTW76" s="195"/>
      <c r="CTX76" s="195"/>
      <c r="CTY76" s="195"/>
      <c r="CTZ76" s="195"/>
      <c r="CUA76" s="195"/>
      <c r="CUB76" s="195"/>
      <c r="CUC76" s="195"/>
      <c r="CUD76" s="195"/>
      <c r="CUE76" s="195"/>
      <c r="CUF76" s="195"/>
      <c r="CUG76" s="195"/>
      <c r="CUH76" s="195"/>
      <c r="CUI76" s="195"/>
      <c r="CUJ76" s="195"/>
      <c r="CUK76" s="195"/>
      <c r="CUL76" s="195"/>
      <c r="CUM76" s="195"/>
      <c r="CUN76" s="195"/>
      <c r="CUO76" s="195"/>
      <c r="CUP76" s="195"/>
      <c r="CUQ76" s="195"/>
      <c r="CUR76" s="195"/>
      <c r="CUS76" s="195"/>
      <c r="CUT76" s="195"/>
      <c r="CUU76" s="195"/>
      <c r="CUV76" s="195"/>
      <c r="CUW76" s="195"/>
      <c r="CUX76" s="195"/>
      <c r="CUY76" s="195"/>
      <c r="CUZ76" s="195"/>
      <c r="CVA76" s="195"/>
      <c r="CVB76" s="195"/>
      <c r="CVC76" s="195"/>
      <c r="CVD76" s="195"/>
      <c r="CVE76" s="195"/>
      <c r="CVF76" s="195"/>
      <c r="CVG76" s="195"/>
      <c r="CVH76" s="195"/>
      <c r="CVI76" s="195"/>
      <c r="CVJ76" s="195"/>
      <c r="CVK76" s="195"/>
      <c r="CVL76" s="195"/>
      <c r="CVM76" s="195"/>
      <c r="CVN76" s="195"/>
      <c r="CVO76" s="195"/>
      <c r="CVP76" s="195"/>
      <c r="CVQ76" s="195"/>
      <c r="CVR76" s="195"/>
      <c r="CVS76" s="195"/>
      <c r="CVT76" s="195"/>
      <c r="CVU76" s="195"/>
      <c r="CVV76" s="195"/>
      <c r="CVW76" s="195"/>
      <c r="CVX76" s="195"/>
      <c r="CVY76" s="195"/>
      <c r="CVZ76" s="195"/>
      <c r="CWA76" s="195"/>
      <c r="CWB76" s="195"/>
      <c r="CWC76" s="195"/>
      <c r="CWD76" s="195"/>
      <c r="CWE76" s="195"/>
      <c r="CWF76" s="195"/>
      <c r="CWG76" s="195"/>
      <c r="CWH76" s="195"/>
      <c r="CWI76" s="195"/>
      <c r="CWJ76" s="195"/>
      <c r="CWK76" s="195"/>
      <c r="CWL76" s="195"/>
      <c r="CWM76" s="195"/>
      <c r="CWN76" s="195"/>
      <c r="CWO76" s="195"/>
      <c r="CWP76" s="195"/>
      <c r="CWQ76" s="195"/>
      <c r="CWR76" s="195"/>
      <c r="CWS76" s="195"/>
      <c r="CWT76" s="195"/>
      <c r="CWU76" s="195"/>
      <c r="CWV76" s="195"/>
      <c r="CWW76" s="195"/>
      <c r="CWX76" s="195"/>
      <c r="CWY76" s="195"/>
      <c r="CWZ76" s="195"/>
      <c r="CXA76" s="195"/>
      <c r="CXB76" s="195"/>
      <c r="CXC76" s="195"/>
      <c r="CXD76" s="195"/>
      <c r="CXE76" s="195"/>
      <c r="CXF76" s="195"/>
      <c r="CXG76" s="195"/>
      <c r="CXH76" s="195"/>
      <c r="CXI76" s="195"/>
      <c r="CXJ76" s="195"/>
      <c r="CXK76" s="195"/>
      <c r="CXL76" s="195"/>
      <c r="CXM76" s="195"/>
      <c r="CXN76" s="195"/>
      <c r="CXO76" s="195"/>
      <c r="CXP76" s="195"/>
      <c r="CXQ76" s="195"/>
      <c r="CXR76" s="195"/>
      <c r="CXS76" s="195"/>
      <c r="CXT76" s="195"/>
      <c r="CXU76" s="195"/>
      <c r="CXV76" s="195"/>
      <c r="CXW76" s="195"/>
      <c r="CXX76" s="195"/>
      <c r="CXY76" s="195"/>
      <c r="CXZ76" s="195"/>
      <c r="CYA76" s="195"/>
      <c r="CYB76" s="195"/>
      <c r="CYC76" s="195"/>
      <c r="CYD76" s="195"/>
      <c r="CYE76" s="195"/>
      <c r="CYF76" s="195"/>
      <c r="CYG76" s="195"/>
      <c r="CYH76" s="195"/>
      <c r="CYI76" s="195"/>
      <c r="CYJ76" s="195"/>
      <c r="CYK76" s="195"/>
      <c r="CYL76" s="195"/>
      <c r="CYM76" s="195"/>
      <c r="CYN76" s="195"/>
      <c r="CYO76" s="195"/>
      <c r="CYP76" s="195"/>
      <c r="CYQ76" s="195"/>
      <c r="CYR76" s="195"/>
      <c r="CYS76" s="195"/>
      <c r="CYT76" s="195"/>
      <c r="CYU76" s="195"/>
      <c r="CYV76" s="195"/>
      <c r="CYW76" s="195"/>
      <c r="CYX76" s="195"/>
      <c r="CYY76" s="195"/>
      <c r="CYZ76" s="195"/>
      <c r="CZA76" s="195"/>
      <c r="CZB76" s="195"/>
      <c r="CZC76" s="195"/>
      <c r="CZD76" s="195"/>
      <c r="CZE76" s="195"/>
      <c r="CZF76" s="195"/>
      <c r="CZG76" s="195"/>
      <c r="CZH76" s="195"/>
      <c r="CZI76" s="195"/>
      <c r="CZJ76" s="195"/>
      <c r="CZK76" s="195"/>
      <c r="CZL76" s="195"/>
      <c r="CZM76" s="195"/>
      <c r="CZN76" s="195"/>
      <c r="CZO76" s="195"/>
      <c r="CZP76" s="195"/>
      <c r="CZQ76" s="195"/>
      <c r="CZR76" s="195"/>
      <c r="CZS76" s="195"/>
      <c r="CZT76" s="195"/>
      <c r="CZU76" s="195"/>
      <c r="CZV76" s="195"/>
      <c r="CZW76" s="195"/>
      <c r="CZX76" s="195"/>
      <c r="CZY76" s="195"/>
      <c r="CZZ76" s="195"/>
      <c r="DAA76" s="195"/>
      <c r="DAB76" s="195"/>
      <c r="DAC76" s="195"/>
      <c r="DAD76" s="195"/>
      <c r="DAE76" s="195"/>
      <c r="DAF76" s="195"/>
      <c r="DAG76" s="195"/>
      <c r="DAH76" s="195"/>
      <c r="DAI76" s="195"/>
      <c r="DAJ76" s="195"/>
      <c r="DAK76" s="195"/>
      <c r="DAL76" s="195"/>
      <c r="DAM76" s="195"/>
      <c r="DAN76" s="195"/>
      <c r="DAO76" s="195"/>
      <c r="DAP76" s="195"/>
      <c r="DAQ76" s="195"/>
      <c r="DAR76" s="195"/>
      <c r="DAS76" s="195"/>
      <c r="DAT76" s="195"/>
      <c r="DAU76" s="195"/>
      <c r="DAV76" s="195"/>
      <c r="DAW76" s="195"/>
      <c r="DAX76" s="195"/>
      <c r="DAY76" s="195"/>
      <c r="DAZ76" s="195"/>
      <c r="DBA76" s="195"/>
      <c r="DBB76" s="195"/>
      <c r="DBC76" s="195"/>
      <c r="DBD76" s="195"/>
      <c r="DBE76" s="195"/>
      <c r="DBF76" s="195"/>
      <c r="DBG76" s="195"/>
      <c r="DBH76" s="195"/>
      <c r="DBI76" s="195"/>
      <c r="DBJ76" s="195"/>
      <c r="DBK76" s="195"/>
      <c r="DBL76" s="195"/>
      <c r="DBM76" s="195"/>
      <c r="DBN76" s="195"/>
      <c r="DBO76" s="195"/>
      <c r="DBP76" s="195"/>
      <c r="DBQ76" s="195"/>
      <c r="DBR76" s="195"/>
      <c r="DBS76" s="195"/>
      <c r="DBT76" s="195"/>
      <c r="DBU76" s="195"/>
      <c r="DBV76" s="195"/>
      <c r="DBW76" s="195"/>
      <c r="DBX76" s="195"/>
      <c r="DBY76" s="195"/>
      <c r="DBZ76" s="195"/>
      <c r="DCA76" s="195"/>
      <c r="DCB76" s="195"/>
      <c r="DCC76" s="195"/>
      <c r="DCD76" s="195"/>
      <c r="DCE76" s="195"/>
      <c r="DCF76" s="195"/>
      <c r="DCG76" s="195"/>
      <c r="DCH76" s="195"/>
      <c r="DCI76" s="195"/>
      <c r="DCJ76" s="195"/>
      <c r="DCK76" s="195"/>
      <c r="DCL76" s="195"/>
      <c r="DCM76" s="195"/>
      <c r="DCN76" s="195"/>
      <c r="DCO76" s="195"/>
      <c r="DCP76" s="195"/>
      <c r="DCQ76" s="195"/>
      <c r="DCR76" s="195"/>
      <c r="DCS76" s="195"/>
      <c r="DCT76" s="195"/>
      <c r="DCU76" s="195"/>
      <c r="DCV76" s="195"/>
      <c r="DCW76" s="195"/>
      <c r="DCX76" s="195"/>
      <c r="DCY76" s="195"/>
      <c r="DCZ76" s="195"/>
      <c r="DDA76" s="195"/>
      <c r="DDB76" s="195"/>
      <c r="DDC76" s="195"/>
      <c r="DDD76" s="195"/>
      <c r="DDE76" s="195"/>
      <c r="DDF76" s="195"/>
      <c r="DDG76" s="195"/>
      <c r="DDH76" s="195"/>
      <c r="DDI76" s="195"/>
      <c r="DDJ76" s="195"/>
      <c r="DDK76" s="195"/>
      <c r="DDL76" s="195"/>
      <c r="DDM76" s="195"/>
      <c r="DDN76" s="195"/>
      <c r="DDO76" s="195"/>
      <c r="DDP76" s="195"/>
      <c r="DDQ76" s="195"/>
      <c r="DDR76" s="195"/>
      <c r="DDS76" s="195"/>
      <c r="DDT76" s="195"/>
      <c r="DDU76" s="195"/>
      <c r="DDV76" s="195"/>
      <c r="DDW76" s="195"/>
      <c r="DDX76" s="195"/>
      <c r="DDY76" s="195"/>
      <c r="DDZ76" s="195"/>
      <c r="DEA76" s="195"/>
      <c r="DEB76" s="195"/>
      <c r="DEC76" s="195"/>
      <c r="DED76" s="195"/>
      <c r="DEE76" s="195"/>
      <c r="DEF76" s="195"/>
      <c r="DEG76" s="195"/>
      <c r="DEH76" s="195"/>
      <c r="DEI76" s="195"/>
      <c r="DEJ76" s="195"/>
      <c r="DEK76" s="195"/>
      <c r="DEL76" s="195"/>
      <c r="DEM76" s="195"/>
      <c r="DEN76" s="195"/>
      <c r="DEO76" s="195"/>
      <c r="DEP76" s="195"/>
      <c r="DEQ76" s="195"/>
      <c r="DER76" s="195"/>
      <c r="DES76" s="195"/>
      <c r="DET76" s="195"/>
      <c r="DEU76" s="195"/>
      <c r="DEV76" s="195"/>
      <c r="DEW76" s="195"/>
      <c r="DEX76" s="195"/>
      <c r="DEY76" s="195"/>
      <c r="DEZ76" s="195"/>
      <c r="DFA76" s="195"/>
      <c r="DFB76" s="195"/>
      <c r="DFC76" s="195"/>
      <c r="DFD76" s="195"/>
      <c r="DFE76" s="195"/>
      <c r="DFF76" s="195"/>
      <c r="DFG76" s="195"/>
      <c r="DFH76" s="195"/>
      <c r="DFI76" s="195"/>
      <c r="DFJ76" s="195"/>
      <c r="DFK76" s="195"/>
      <c r="DFL76" s="195"/>
      <c r="DFM76" s="195"/>
      <c r="DFN76" s="195"/>
      <c r="DFO76" s="195"/>
      <c r="DFP76" s="195"/>
      <c r="DFQ76" s="195"/>
      <c r="DFR76" s="195"/>
      <c r="DFS76" s="195"/>
      <c r="DFT76" s="195"/>
      <c r="DFU76" s="195"/>
      <c r="DFV76" s="195"/>
      <c r="DFW76" s="195"/>
      <c r="DFX76" s="195"/>
      <c r="DFY76" s="195"/>
      <c r="DFZ76" s="195"/>
      <c r="DGA76" s="195"/>
      <c r="DGB76" s="195"/>
      <c r="DGC76" s="195"/>
      <c r="DGD76" s="195"/>
      <c r="DGE76" s="195"/>
      <c r="DGF76" s="195"/>
      <c r="DGG76" s="195"/>
      <c r="DGH76" s="195"/>
      <c r="DGI76" s="195"/>
      <c r="DGJ76" s="195"/>
      <c r="DGK76" s="195"/>
      <c r="DGL76" s="195"/>
      <c r="DGM76" s="195"/>
      <c r="DGN76" s="195"/>
      <c r="DGO76" s="195"/>
      <c r="DGP76" s="195"/>
      <c r="DGQ76" s="195"/>
      <c r="DGR76" s="195"/>
      <c r="DGS76" s="195"/>
      <c r="DGT76" s="195"/>
      <c r="DGU76" s="195"/>
      <c r="DGV76" s="195"/>
      <c r="DGW76" s="195"/>
      <c r="DGX76" s="195"/>
      <c r="DGY76" s="195"/>
      <c r="DGZ76" s="195"/>
      <c r="DHA76" s="195"/>
      <c r="DHB76" s="195"/>
      <c r="DHC76" s="195"/>
      <c r="DHD76" s="195"/>
      <c r="DHE76" s="195"/>
      <c r="DHF76" s="195"/>
      <c r="DHG76" s="195"/>
      <c r="DHH76" s="195"/>
      <c r="DHI76" s="195"/>
      <c r="DHJ76" s="195"/>
      <c r="DHK76" s="195"/>
      <c r="DHL76" s="195"/>
      <c r="DHM76" s="195"/>
      <c r="DHN76" s="195"/>
      <c r="DHO76" s="195"/>
      <c r="DHP76" s="195"/>
      <c r="DHQ76" s="195"/>
      <c r="DHR76" s="195"/>
      <c r="DHS76" s="195"/>
      <c r="DHT76" s="195"/>
      <c r="DHU76" s="195"/>
      <c r="DHV76" s="195"/>
      <c r="DHW76" s="195"/>
      <c r="DHX76" s="195"/>
      <c r="DHY76" s="195"/>
      <c r="DHZ76" s="195"/>
      <c r="DIA76" s="195"/>
      <c r="DIB76" s="195"/>
      <c r="DIC76" s="195"/>
      <c r="DID76" s="195"/>
      <c r="DIE76" s="195"/>
      <c r="DIF76" s="195"/>
      <c r="DIG76" s="195"/>
      <c r="DIH76" s="195"/>
      <c r="DII76" s="195"/>
      <c r="DIJ76" s="195"/>
      <c r="DIK76" s="195"/>
      <c r="DIL76" s="195"/>
      <c r="DIM76" s="195"/>
      <c r="DIN76" s="195"/>
      <c r="DIO76" s="195"/>
      <c r="DIP76" s="195"/>
      <c r="DIQ76" s="195"/>
      <c r="DIR76" s="195"/>
      <c r="DIS76" s="195"/>
      <c r="DIT76" s="195"/>
      <c r="DIU76" s="195"/>
      <c r="DIV76" s="195"/>
      <c r="DIW76" s="195"/>
      <c r="DIX76" s="195"/>
      <c r="DIY76" s="195"/>
      <c r="DIZ76" s="195"/>
      <c r="DJA76" s="195"/>
      <c r="DJB76" s="195"/>
      <c r="DJC76" s="195"/>
      <c r="DJD76" s="195"/>
      <c r="DJE76" s="195"/>
      <c r="DJF76" s="195"/>
      <c r="DJG76" s="195"/>
      <c r="DJH76" s="195"/>
      <c r="DJI76" s="195"/>
      <c r="DJJ76" s="195"/>
      <c r="DJK76" s="195"/>
      <c r="DJL76" s="195"/>
      <c r="DJM76" s="195"/>
      <c r="DJN76" s="195"/>
      <c r="DJO76" s="195"/>
      <c r="DJP76" s="195"/>
      <c r="DJQ76" s="195"/>
      <c r="DJR76" s="195"/>
      <c r="DJS76" s="195"/>
      <c r="DJT76" s="195"/>
      <c r="DJU76" s="195"/>
      <c r="DJV76" s="195"/>
      <c r="DJW76" s="195"/>
      <c r="DJX76" s="195"/>
      <c r="DJY76" s="195"/>
      <c r="DJZ76" s="195"/>
      <c r="DKA76" s="195"/>
      <c r="DKB76" s="195"/>
      <c r="DKC76" s="195"/>
      <c r="DKD76" s="195"/>
      <c r="DKE76" s="195"/>
      <c r="DKF76" s="195"/>
      <c r="DKG76" s="195"/>
      <c r="DKH76" s="195"/>
      <c r="DKI76" s="195"/>
      <c r="DKJ76" s="195"/>
      <c r="DKK76" s="195"/>
      <c r="DKL76" s="195"/>
      <c r="DKM76" s="195"/>
      <c r="DKN76" s="195"/>
      <c r="DKO76" s="195"/>
      <c r="DKP76" s="195"/>
      <c r="DKQ76" s="195"/>
      <c r="DKR76" s="195"/>
      <c r="DKS76" s="195"/>
      <c r="DKT76" s="195"/>
      <c r="DKU76" s="195"/>
      <c r="DKV76" s="195"/>
      <c r="DKW76" s="195"/>
      <c r="DKX76" s="195"/>
      <c r="DKY76" s="195"/>
      <c r="DKZ76" s="195"/>
      <c r="DLA76" s="195"/>
      <c r="DLB76" s="195"/>
      <c r="DLC76" s="195"/>
      <c r="DLD76" s="195"/>
      <c r="DLE76" s="195"/>
      <c r="DLF76" s="195"/>
      <c r="DLG76" s="195"/>
      <c r="DLH76" s="195"/>
      <c r="DLI76" s="195"/>
      <c r="DLJ76" s="195"/>
      <c r="DLK76" s="195"/>
      <c r="DLL76" s="195"/>
      <c r="DLM76" s="195"/>
      <c r="DLN76" s="195"/>
      <c r="DLO76" s="195"/>
      <c r="DLP76" s="195"/>
      <c r="DLQ76" s="195"/>
      <c r="DLR76" s="195"/>
      <c r="DLS76" s="195"/>
      <c r="DLT76" s="195"/>
      <c r="DLU76" s="195"/>
      <c r="DLV76" s="195"/>
      <c r="DLW76" s="195"/>
      <c r="DLX76" s="195"/>
      <c r="DLY76" s="195"/>
      <c r="DLZ76" s="195"/>
      <c r="DMA76" s="195"/>
      <c r="DMB76" s="195"/>
      <c r="DMC76" s="195"/>
      <c r="DMD76" s="195"/>
      <c r="DME76" s="195"/>
      <c r="DMF76" s="195"/>
      <c r="DMG76" s="195"/>
      <c r="DMH76" s="195"/>
      <c r="DMI76" s="195"/>
      <c r="DMJ76" s="195"/>
      <c r="DMK76" s="195"/>
      <c r="DML76" s="195"/>
      <c r="DMM76" s="195"/>
      <c r="DMN76" s="195"/>
      <c r="DMO76" s="195"/>
      <c r="DMP76" s="195"/>
      <c r="DMQ76" s="195"/>
      <c r="DMR76" s="195"/>
      <c r="DMS76" s="195"/>
      <c r="DMT76" s="195"/>
      <c r="DMU76" s="195"/>
      <c r="DMV76" s="195"/>
      <c r="DMW76" s="195"/>
      <c r="DMX76" s="195"/>
      <c r="DMY76" s="195"/>
      <c r="DMZ76" s="195"/>
      <c r="DNA76" s="195"/>
      <c r="DNB76" s="195"/>
      <c r="DNC76" s="195"/>
      <c r="DND76" s="195"/>
      <c r="DNE76" s="195"/>
      <c r="DNF76" s="195"/>
      <c r="DNG76" s="195"/>
      <c r="DNH76" s="195"/>
      <c r="DNI76" s="195"/>
      <c r="DNJ76" s="195"/>
      <c r="DNK76" s="195"/>
      <c r="DNL76" s="195"/>
      <c r="DNM76" s="195"/>
      <c r="DNN76" s="195"/>
      <c r="DNO76" s="195"/>
      <c r="DNP76" s="195"/>
      <c r="DNQ76" s="195"/>
      <c r="DNR76" s="195"/>
      <c r="DNS76" s="195"/>
      <c r="DNT76" s="195"/>
      <c r="DNU76" s="195"/>
      <c r="DNV76" s="195"/>
      <c r="DNW76" s="195"/>
      <c r="DNX76" s="195"/>
      <c r="DNY76" s="195"/>
      <c r="DNZ76" s="195"/>
      <c r="DOA76" s="195"/>
      <c r="DOB76" s="195"/>
      <c r="DOC76" s="195"/>
      <c r="DOD76" s="195"/>
      <c r="DOE76" s="195"/>
      <c r="DOF76" s="195"/>
      <c r="DOG76" s="195"/>
      <c r="DOH76" s="195"/>
      <c r="DOI76" s="195"/>
      <c r="DOJ76" s="195"/>
      <c r="DOK76" s="195"/>
      <c r="DOL76" s="195"/>
      <c r="DOM76" s="195"/>
      <c r="DON76" s="195"/>
      <c r="DOO76" s="195"/>
      <c r="DOP76" s="195"/>
      <c r="DOQ76" s="195"/>
      <c r="DOR76" s="195"/>
      <c r="DOS76" s="195"/>
      <c r="DOT76" s="195"/>
      <c r="DOU76" s="195"/>
      <c r="DOV76" s="195"/>
      <c r="DOW76" s="195"/>
      <c r="DOX76" s="195"/>
      <c r="DOY76" s="195"/>
      <c r="DOZ76" s="195"/>
      <c r="DPA76" s="195"/>
      <c r="DPB76" s="195"/>
      <c r="DPC76" s="195"/>
      <c r="DPD76" s="195"/>
      <c r="DPE76" s="195"/>
      <c r="DPF76" s="195"/>
      <c r="DPG76" s="195"/>
      <c r="DPH76" s="195"/>
      <c r="DPI76" s="195"/>
      <c r="DPJ76" s="195"/>
      <c r="DPK76" s="195"/>
      <c r="DPL76" s="195"/>
      <c r="DPM76" s="195"/>
      <c r="DPN76" s="195"/>
      <c r="DPO76" s="195"/>
      <c r="DPP76" s="195"/>
      <c r="DPQ76" s="195"/>
      <c r="DPR76" s="195"/>
      <c r="DPS76" s="195"/>
      <c r="DPT76" s="195"/>
      <c r="DPU76" s="195"/>
      <c r="DPV76" s="195"/>
      <c r="DPW76" s="195"/>
      <c r="DPX76" s="195"/>
      <c r="DPY76" s="195"/>
      <c r="DPZ76" s="195"/>
      <c r="DQA76" s="195"/>
      <c r="DQB76" s="195"/>
      <c r="DQC76" s="195"/>
      <c r="DQD76" s="195"/>
      <c r="DQE76" s="195"/>
      <c r="DQF76" s="195"/>
      <c r="DQG76" s="195"/>
      <c r="DQH76" s="195"/>
      <c r="DQI76" s="195"/>
      <c r="DQJ76" s="195"/>
      <c r="DQK76" s="195"/>
      <c r="DQL76" s="195"/>
      <c r="DQM76" s="195"/>
      <c r="DQN76" s="195"/>
      <c r="DQO76" s="195"/>
      <c r="DQP76" s="195"/>
      <c r="DQQ76" s="195"/>
      <c r="DQR76" s="195"/>
      <c r="DQS76" s="195"/>
      <c r="DQT76" s="195"/>
      <c r="DQU76" s="195"/>
      <c r="DQV76" s="195"/>
      <c r="DQW76" s="195"/>
      <c r="DQX76" s="195"/>
      <c r="DQY76" s="195"/>
      <c r="DQZ76" s="195"/>
      <c r="DRA76" s="195"/>
      <c r="DRB76" s="195"/>
      <c r="DRC76" s="195"/>
      <c r="DRD76" s="195"/>
      <c r="DRE76" s="195"/>
      <c r="DRF76" s="195"/>
      <c r="DRG76" s="195"/>
      <c r="DRH76" s="195"/>
      <c r="DRI76" s="195"/>
      <c r="DRJ76" s="195"/>
      <c r="DRK76" s="195"/>
      <c r="DRL76" s="195"/>
      <c r="DRM76" s="195"/>
      <c r="DRN76" s="195"/>
      <c r="DRO76" s="195"/>
      <c r="DRP76" s="195"/>
      <c r="DRQ76" s="195"/>
      <c r="DRR76" s="195"/>
      <c r="DRS76" s="195"/>
      <c r="DRT76" s="195"/>
      <c r="DRU76" s="195"/>
      <c r="DRV76" s="195"/>
      <c r="DRW76" s="195"/>
      <c r="DRX76" s="195"/>
      <c r="DRY76" s="195"/>
      <c r="DRZ76" s="195"/>
      <c r="DSA76" s="195"/>
      <c r="DSB76" s="195"/>
      <c r="DSC76" s="195"/>
      <c r="DSD76" s="195"/>
      <c r="DSE76" s="195"/>
      <c r="DSF76" s="195"/>
      <c r="DSG76" s="195"/>
      <c r="DSH76" s="195"/>
      <c r="DSI76" s="195"/>
      <c r="DSJ76" s="195"/>
      <c r="DSK76" s="195"/>
      <c r="DSL76" s="195"/>
      <c r="DSM76" s="195"/>
      <c r="DSN76" s="195"/>
      <c r="DSO76" s="195"/>
      <c r="DSP76" s="195"/>
      <c r="DSQ76" s="195"/>
      <c r="DSR76" s="195"/>
      <c r="DSS76" s="195"/>
      <c r="DST76" s="195"/>
      <c r="DSU76" s="195"/>
      <c r="DSV76" s="195"/>
      <c r="DSW76" s="195"/>
      <c r="DSX76" s="195"/>
      <c r="DSY76" s="195"/>
      <c r="DSZ76" s="195"/>
      <c r="DTA76" s="195"/>
      <c r="DTB76" s="195"/>
      <c r="DTC76" s="195"/>
      <c r="DTD76" s="195"/>
      <c r="DTE76" s="195"/>
      <c r="DTF76" s="195"/>
      <c r="DTG76" s="195"/>
      <c r="DTH76" s="195"/>
      <c r="DTI76" s="195"/>
      <c r="DTJ76" s="195"/>
      <c r="DTK76" s="195"/>
      <c r="DTL76" s="195"/>
      <c r="DTM76" s="195"/>
      <c r="DTN76" s="195"/>
      <c r="DTO76" s="195"/>
      <c r="DTP76" s="195"/>
      <c r="DTQ76" s="195"/>
      <c r="DTR76" s="195"/>
      <c r="DTS76" s="195"/>
      <c r="DTT76" s="195"/>
      <c r="DTU76" s="195"/>
      <c r="DTV76" s="195"/>
      <c r="DTW76" s="195"/>
      <c r="DTX76" s="195"/>
      <c r="DTY76" s="195"/>
      <c r="DTZ76" s="195"/>
      <c r="DUA76" s="195"/>
      <c r="DUB76" s="195"/>
      <c r="DUC76" s="195"/>
      <c r="DUD76" s="195"/>
      <c r="DUE76" s="195"/>
      <c r="DUF76" s="195"/>
      <c r="DUG76" s="195"/>
      <c r="DUH76" s="195"/>
      <c r="DUI76" s="195"/>
      <c r="DUJ76" s="195"/>
      <c r="DUK76" s="195"/>
      <c r="DUL76" s="195"/>
      <c r="DUM76" s="195"/>
      <c r="DUN76" s="195"/>
      <c r="DUO76" s="195"/>
      <c r="DUP76" s="195"/>
      <c r="DUQ76" s="195"/>
      <c r="DUR76" s="195"/>
      <c r="DUS76" s="195"/>
      <c r="DUT76" s="195"/>
      <c r="DUU76" s="195"/>
      <c r="DUV76" s="195"/>
      <c r="DUW76" s="195"/>
      <c r="DUX76" s="195"/>
      <c r="DUY76" s="195"/>
      <c r="DUZ76" s="195"/>
      <c r="DVA76" s="195"/>
      <c r="DVB76" s="195"/>
      <c r="DVC76" s="195"/>
      <c r="DVD76" s="195"/>
      <c r="DVE76" s="195"/>
      <c r="DVF76" s="195"/>
      <c r="DVG76" s="195"/>
      <c r="DVH76" s="195"/>
      <c r="DVI76" s="195"/>
      <c r="DVJ76" s="195"/>
      <c r="DVK76" s="195"/>
      <c r="DVL76" s="195"/>
      <c r="DVM76" s="195"/>
      <c r="DVN76" s="195"/>
      <c r="DVO76" s="195"/>
      <c r="DVP76" s="195"/>
      <c r="DVQ76" s="195"/>
      <c r="DVR76" s="195"/>
      <c r="DVS76" s="195"/>
      <c r="DVT76" s="195"/>
      <c r="DVU76" s="195"/>
      <c r="DVV76" s="195"/>
      <c r="DVW76" s="195"/>
      <c r="DVX76" s="195"/>
      <c r="DVY76" s="195"/>
      <c r="DVZ76" s="195"/>
      <c r="DWA76" s="195"/>
      <c r="DWB76" s="195"/>
      <c r="DWC76" s="195"/>
      <c r="DWD76" s="195"/>
      <c r="DWE76" s="195"/>
      <c r="DWF76" s="195"/>
      <c r="DWG76" s="195"/>
      <c r="DWH76" s="195"/>
      <c r="DWI76" s="195"/>
      <c r="DWJ76" s="195"/>
      <c r="DWK76" s="195"/>
      <c r="DWL76" s="195"/>
      <c r="DWM76" s="195"/>
      <c r="DWN76" s="195"/>
      <c r="DWO76" s="195"/>
      <c r="DWP76" s="195"/>
      <c r="DWQ76" s="195"/>
      <c r="DWR76" s="195"/>
      <c r="DWS76" s="195"/>
      <c r="DWT76" s="195"/>
      <c r="DWU76" s="195"/>
      <c r="DWV76" s="195"/>
      <c r="DWW76" s="195"/>
      <c r="DWX76" s="195"/>
      <c r="DWY76" s="195"/>
      <c r="DWZ76" s="195"/>
      <c r="DXA76" s="195"/>
      <c r="DXB76" s="195"/>
      <c r="DXC76" s="195"/>
      <c r="DXD76" s="195"/>
      <c r="DXE76" s="195"/>
      <c r="DXF76" s="195"/>
      <c r="DXG76" s="195"/>
      <c r="DXH76" s="195"/>
      <c r="DXI76" s="195"/>
      <c r="DXJ76" s="195"/>
      <c r="DXK76" s="195"/>
      <c r="DXL76" s="195"/>
      <c r="DXM76" s="195"/>
      <c r="DXN76" s="195"/>
      <c r="DXO76" s="195"/>
      <c r="DXP76" s="195"/>
      <c r="DXQ76" s="195"/>
      <c r="DXR76" s="195"/>
      <c r="DXS76" s="195"/>
      <c r="DXT76" s="195"/>
      <c r="DXU76" s="195"/>
      <c r="DXV76" s="195"/>
      <c r="DXW76" s="195"/>
      <c r="DXX76" s="195"/>
      <c r="DXY76" s="195"/>
      <c r="DXZ76" s="195"/>
      <c r="DYA76" s="195"/>
      <c r="DYB76" s="195"/>
      <c r="DYC76" s="195"/>
      <c r="DYD76" s="195"/>
      <c r="DYE76" s="195"/>
      <c r="DYF76" s="195"/>
      <c r="DYG76" s="195"/>
      <c r="DYH76" s="195"/>
      <c r="DYI76" s="195"/>
      <c r="DYJ76" s="195"/>
      <c r="DYK76" s="195"/>
      <c r="DYL76" s="195"/>
      <c r="DYM76" s="195"/>
      <c r="DYN76" s="195"/>
      <c r="DYO76" s="195"/>
      <c r="DYP76" s="195"/>
      <c r="DYQ76" s="195"/>
      <c r="DYR76" s="195"/>
      <c r="DYS76" s="195"/>
      <c r="DYT76" s="195"/>
      <c r="DYU76" s="195"/>
      <c r="DYV76" s="195"/>
      <c r="DYW76" s="195"/>
      <c r="DYX76" s="195"/>
      <c r="DYY76" s="195"/>
      <c r="DYZ76" s="195"/>
      <c r="DZA76" s="195"/>
      <c r="DZB76" s="195"/>
      <c r="DZC76" s="195"/>
      <c r="DZD76" s="195"/>
      <c r="DZE76" s="195"/>
      <c r="DZF76" s="195"/>
      <c r="DZG76" s="195"/>
      <c r="DZH76" s="195"/>
      <c r="DZI76" s="195"/>
      <c r="DZJ76" s="195"/>
      <c r="DZK76" s="195"/>
      <c r="DZL76" s="195"/>
      <c r="DZM76" s="195"/>
      <c r="DZN76" s="195"/>
      <c r="DZO76" s="195"/>
      <c r="DZP76" s="195"/>
      <c r="DZQ76" s="195"/>
      <c r="DZR76" s="195"/>
      <c r="DZS76" s="195"/>
      <c r="DZT76" s="195"/>
      <c r="DZU76" s="195"/>
      <c r="DZV76" s="195"/>
      <c r="DZW76" s="195"/>
      <c r="DZX76" s="195"/>
      <c r="DZY76" s="195"/>
      <c r="DZZ76" s="195"/>
      <c r="EAA76" s="195"/>
      <c r="EAB76" s="195"/>
      <c r="EAC76" s="195"/>
      <c r="EAD76" s="195"/>
      <c r="EAE76" s="195"/>
      <c r="EAF76" s="195"/>
      <c r="EAG76" s="195"/>
      <c r="EAH76" s="195"/>
      <c r="EAI76" s="195"/>
      <c r="EAJ76" s="195"/>
      <c r="EAK76" s="195"/>
      <c r="EAL76" s="195"/>
      <c r="EAM76" s="195"/>
      <c r="EAN76" s="195"/>
      <c r="EAO76" s="195"/>
      <c r="EAP76" s="195"/>
      <c r="EAQ76" s="195"/>
      <c r="EAR76" s="195"/>
      <c r="EAS76" s="195"/>
      <c r="EAT76" s="195"/>
      <c r="EAU76" s="195"/>
      <c r="EAV76" s="195"/>
      <c r="EAW76" s="195"/>
      <c r="EAX76" s="195"/>
      <c r="EAY76" s="195"/>
      <c r="EAZ76" s="195"/>
      <c r="EBA76" s="195"/>
      <c r="EBB76" s="195"/>
      <c r="EBC76" s="195"/>
      <c r="EBD76" s="195"/>
      <c r="EBE76" s="195"/>
      <c r="EBF76" s="195"/>
      <c r="EBG76" s="195"/>
      <c r="EBH76" s="195"/>
      <c r="EBI76" s="195"/>
      <c r="EBJ76" s="195"/>
      <c r="EBK76" s="195"/>
      <c r="EBL76" s="195"/>
      <c r="EBM76" s="195"/>
      <c r="EBN76" s="195"/>
      <c r="EBO76" s="195"/>
      <c r="EBP76" s="195"/>
      <c r="EBQ76" s="195"/>
      <c r="EBR76" s="195"/>
      <c r="EBS76" s="195"/>
      <c r="EBT76" s="195"/>
      <c r="EBU76" s="195"/>
      <c r="EBV76" s="195"/>
      <c r="EBW76" s="195"/>
      <c r="EBX76" s="195"/>
      <c r="EBY76" s="195"/>
      <c r="EBZ76" s="195"/>
      <c r="ECA76" s="195"/>
      <c r="ECB76" s="195"/>
      <c r="ECC76" s="195"/>
      <c r="ECD76" s="195"/>
      <c r="ECE76" s="195"/>
      <c r="ECF76" s="195"/>
      <c r="ECG76" s="195"/>
      <c r="ECH76" s="195"/>
      <c r="ECI76" s="195"/>
      <c r="ECJ76" s="195"/>
      <c r="ECK76" s="195"/>
      <c r="ECL76" s="195"/>
      <c r="ECM76" s="195"/>
      <c r="ECN76" s="195"/>
      <c r="ECO76" s="195"/>
      <c r="ECP76" s="195"/>
      <c r="ECQ76" s="195"/>
      <c r="ECR76" s="195"/>
      <c r="ECS76" s="195"/>
      <c r="ECT76" s="195"/>
      <c r="ECU76" s="195"/>
      <c r="ECV76" s="195"/>
      <c r="ECW76" s="195"/>
      <c r="ECX76" s="195"/>
      <c r="ECY76" s="195"/>
      <c r="ECZ76" s="195"/>
      <c r="EDA76" s="195"/>
      <c r="EDB76" s="195"/>
      <c r="EDC76" s="195"/>
      <c r="EDD76" s="195"/>
      <c r="EDE76" s="195"/>
      <c r="EDF76" s="195"/>
      <c r="EDG76" s="195"/>
      <c r="EDH76" s="195"/>
      <c r="EDI76" s="195"/>
      <c r="EDJ76" s="195"/>
      <c r="EDK76" s="195"/>
      <c r="EDL76" s="195"/>
      <c r="EDM76" s="195"/>
      <c r="EDN76" s="195"/>
      <c r="EDO76" s="195"/>
      <c r="EDP76" s="195"/>
      <c r="EDQ76" s="195"/>
      <c r="EDR76" s="195"/>
      <c r="EDS76" s="195"/>
      <c r="EDT76" s="195"/>
      <c r="EDU76" s="195"/>
      <c r="EDV76" s="195"/>
      <c r="EDW76" s="195"/>
      <c r="EDX76" s="195"/>
      <c r="EDY76" s="195"/>
      <c r="EDZ76" s="195"/>
      <c r="EEA76" s="195"/>
      <c r="EEB76" s="195"/>
      <c r="EEC76" s="195"/>
      <c r="EED76" s="195"/>
      <c r="EEE76" s="195"/>
      <c r="EEF76" s="195"/>
      <c r="EEG76" s="195"/>
      <c r="EEH76" s="195"/>
      <c r="EEI76" s="195"/>
      <c r="EEJ76" s="195"/>
      <c r="EEK76" s="195"/>
      <c r="EEL76" s="195"/>
      <c r="EEM76" s="195"/>
      <c r="EEN76" s="195"/>
      <c r="EEO76" s="195"/>
      <c r="EEP76" s="195"/>
      <c r="EEQ76" s="195"/>
      <c r="EER76" s="195"/>
      <c r="EES76" s="195"/>
      <c r="EET76" s="195"/>
      <c r="EEU76" s="195"/>
      <c r="EEV76" s="195"/>
      <c r="EEW76" s="195"/>
      <c r="EEX76" s="195"/>
      <c r="EEY76" s="195"/>
      <c r="EEZ76" s="195"/>
      <c r="EFA76" s="195"/>
      <c r="EFB76" s="195"/>
      <c r="EFC76" s="195"/>
      <c r="EFD76" s="195"/>
      <c r="EFE76" s="195"/>
      <c r="EFF76" s="195"/>
      <c r="EFG76" s="195"/>
      <c r="EFH76" s="195"/>
      <c r="EFI76" s="195"/>
      <c r="EFJ76" s="195"/>
      <c r="EFK76" s="195"/>
      <c r="EFL76" s="195"/>
      <c r="EFM76" s="195"/>
      <c r="EFN76" s="195"/>
      <c r="EFO76" s="195"/>
      <c r="EFP76" s="195"/>
      <c r="EFQ76" s="195"/>
      <c r="EFR76" s="195"/>
      <c r="EFS76" s="195"/>
      <c r="EFT76" s="195"/>
      <c r="EFU76" s="195"/>
      <c r="EFV76" s="195"/>
      <c r="EFW76" s="195"/>
      <c r="EFX76" s="195"/>
      <c r="EFY76" s="195"/>
      <c r="EFZ76" s="195"/>
      <c r="EGA76" s="195"/>
      <c r="EGB76" s="195"/>
      <c r="EGC76" s="195"/>
      <c r="EGD76" s="195"/>
      <c r="EGE76" s="195"/>
      <c r="EGF76" s="195"/>
      <c r="EGG76" s="195"/>
      <c r="EGH76" s="195"/>
      <c r="EGI76" s="195"/>
      <c r="EGJ76" s="195"/>
      <c r="EGK76" s="195"/>
      <c r="EGL76" s="195"/>
      <c r="EGM76" s="195"/>
      <c r="EGN76" s="195"/>
      <c r="EGO76" s="195"/>
      <c r="EGP76" s="195"/>
      <c r="EGQ76" s="195"/>
      <c r="EGR76" s="195"/>
      <c r="EGS76" s="195"/>
      <c r="EGT76" s="195"/>
      <c r="EGU76" s="195"/>
      <c r="EGV76" s="195"/>
      <c r="EGW76" s="195"/>
      <c r="EGX76" s="195"/>
      <c r="EGY76" s="195"/>
      <c r="EGZ76" s="195"/>
      <c r="EHA76" s="195"/>
      <c r="EHB76" s="195"/>
      <c r="EHC76" s="195"/>
      <c r="EHD76" s="195"/>
      <c r="EHE76" s="195"/>
      <c r="EHF76" s="195"/>
      <c r="EHG76" s="195"/>
      <c r="EHH76" s="195"/>
      <c r="EHI76" s="195"/>
      <c r="EHJ76" s="195"/>
      <c r="EHK76" s="195"/>
      <c r="EHL76" s="195"/>
      <c r="EHM76" s="195"/>
      <c r="EHN76" s="195"/>
      <c r="EHO76" s="195"/>
      <c r="EHP76" s="195"/>
      <c r="EHQ76" s="195"/>
      <c r="EHR76" s="195"/>
      <c r="EHS76" s="195"/>
      <c r="EHT76" s="195"/>
      <c r="EHU76" s="195"/>
      <c r="EHV76" s="195"/>
      <c r="EHW76" s="195"/>
      <c r="EHX76" s="195"/>
      <c r="EHY76" s="195"/>
      <c r="EHZ76" s="195"/>
      <c r="EIA76" s="195"/>
      <c r="EIB76" s="195"/>
      <c r="EIC76" s="195"/>
      <c r="EID76" s="195"/>
      <c r="EIE76" s="195"/>
      <c r="EIF76" s="195"/>
      <c r="EIG76" s="195"/>
      <c r="EIH76" s="195"/>
      <c r="EII76" s="195"/>
      <c r="EIJ76" s="195"/>
      <c r="EIK76" s="195"/>
      <c r="EIL76" s="195"/>
      <c r="EIM76" s="195"/>
      <c r="EIN76" s="195"/>
      <c r="EIO76" s="195"/>
      <c r="EIP76" s="195"/>
      <c r="EIQ76" s="195"/>
      <c r="EIR76" s="195"/>
      <c r="EIS76" s="195"/>
      <c r="EIT76" s="195"/>
      <c r="EIU76" s="195"/>
      <c r="EIV76" s="195"/>
      <c r="EIW76" s="195"/>
      <c r="EIX76" s="195"/>
      <c r="EIY76" s="195"/>
      <c r="EIZ76" s="195"/>
      <c r="EJA76" s="195"/>
      <c r="EJB76" s="195"/>
      <c r="EJC76" s="195"/>
      <c r="EJD76" s="195"/>
      <c r="EJE76" s="195"/>
      <c r="EJF76" s="195"/>
      <c r="EJG76" s="195"/>
      <c r="EJH76" s="195"/>
      <c r="EJI76" s="195"/>
      <c r="EJJ76" s="195"/>
      <c r="EJK76" s="195"/>
      <c r="EJL76" s="195"/>
      <c r="EJM76" s="195"/>
      <c r="EJN76" s="195"/>
      <c r="EJO76" s="195"/>
      <c r="EJP76" s="195"/>
      <c r="EJQ76" s="195"/>
      <c r="EJR76" s="195"/>
      <c r="EJS76" s="195"/>
      <c r="EJT76" s="195"/>
      <c r="EJU76" s="195"/>
      <c r="EJV76" s="195"/>
      <c r="EJW76" s="195"/>
      <c r="EJX76" s="195"/>
      <c r="EJY76" s="195"/>
      <c r="EJZ76" s="195"/>
      <c r="EKA76" s="195"/>
      <c r="EKB76" s="195"/>
      <c r="EKC76" s="195"/>
      <c r="EKD76" s="195"/>
      <c r="EKE76" s="195"/>
      <c r="EKF76" s="195"/>
      <c r="EKG76" s="195"/>
      <c r="EKH76" s="195"/>
      <c r="EKI76" s="195"/>
      <c r="EKJ76" s="195"/>
      <c r="EKK76" s="195"/>
      <c r="EKL76" s="195"/>
      <c r="EKM76" s="195"/>
      <c r="EKN76" s="195"/>
      <c r="EKO76" s="195"/>
      <c r="EKP76" s="195"/>
      <c r="EKQ76" s="195"/>
      <c r="EKR76" s="195"/>
      <c r="EKS76" s="195"/>
      <c r="EKT76" s="195"/>
      <c r="EKU76" s="195"/>
      <c r="EKV76" s="195"/>
      <c r="EKW76" s="195"/>
      <c r="EKX76" s="195"/>
      <c r="EKY76" s="195"/>
      <c r="EKZ76" s="195"/>
      <c r="ELA76" s="195"/>
      <c r="ELB76" s="195"/>
      <c r="ELC76" s="195"/>
      <c r="ELD76" s="195"/>
      <c r="ELE76" s="195"/>
      <c r="ELF76" s="195"/>
      <c r="ELG76" s="195"/>
      <c r="ELH76" s="195"/>
      <c r="ELI76" s="195"/>
      <c r="ELJ76" s="195"/>
      <c r="ELK76" s="195"/>
      <c r="ELL76" s="195"/>
      <c r="ELM76" s="195"/>
      <c r="ELN76" s="195"/>
      <c r="ELO76" s="195"/>
      <c r="ELP76" s="195"/>
      <c r="ELQ76" s="195"/>
      <c r="ELR76" s="195"/>
      <c r="ELS76" s="195"/>
      <c r="ELT76" s="195"/>
      <c r="ELU76" s="195"/>
      <c r="ELV76" s="195"/>
      <c r="ELW76" s="195"/>
      <c r="ELX76" s="195"/>
      <c r="ELY76" s="195"/>
      <c r="ELZ76" s="195"/>
      <c r="EMA76" s="195"/>
      <c r="EMB76" s="195"/>
      <c r="EMC76" s="195"/>
      <c r="EMD76" s="195"/>
      <c r="EME76" s="195"/>
      <c r="EMF76" s="195"/>
      <c r="EMG76" s="195"/>
      <c r="EMH76" s="195"/>
      <c r="EMI76" s="195"/>
      <c r="EMJ76" s="195"/>
      <c r="EMK76" s="195"/>
      <c r="EML76" s="195"/>
      <c r="EMM76" s="195"/>
      <c r="EMN76" s="195"/>
      <c r="EMO76" s="195"/>
      <c r="EMP76" s="195"/>
      <c r="EMQ76" s="195"/>
      <c r="EMR76" s="195"/>
      <c r="EMS76" s="195"/>
      <c r="EMT76" s="195"/>
      <c r="EMU76" s="195"/>
      <c r="EMV76" s="195"/>
      <c r="EMW76" s="195"/>
      <c r="EMX76" s="195"/>
      <c r="EMY76" s="195"/>
      <c r="EMZ76" s="195"/>
      <c r="ENA76" s="195"/>
      <c r="ENB76" s="195"/>
      <c r="ENC76" s="195"/>
      <c r="END76" s="195"/>
      <c r="ENE76" s="195"/>
      <c r="ENF76" s="195"/>
      <c r="ENG76" s="195"/>
      <c r="ENH76" s="195"/>
      <c r="ENI76" s="195"/>
      <c r="ENJ76" s="195"/>
      <c r="ENK76" s="195"/>
      <c r="ENL76" s="195"/>
      <c r="ENM76" s="195"/>
      <c r="ENN76" s="195"/>
      <c r="ENO76" s="195"/>
      <c r="ENP76" s="195"/>
      <c r="ENQ76" s="195"/>
      <c r="ENR76" s="195"/>
      <c r="ENS76" s="195"/>
      <c r="ENT76" s="195"/>
      <c r="ENU76" s="195"/>
      <c r="ENV76" s="195"/>
      <c r="ENW76" s="195"/>
      <c r="ENX76" s="195"/>
      <c r="ENY76" s="195"/>
      <c r="ENZ76" s="195"/>
      <c r="EOA76" s="195"/>
      <c r="EOB76" s="195"/>
      <c r="EOC76" s="195"/>
      <c r="EOD76" s="195"/>
      <c r="EOE76" s="195"/>
      <c r="EOF76" s="195"/>
      <c r="EOG76" s="195"/>
      <c r="EOH76" s="195"/>
      <c r="EOI76" s="195"/>
      <c r="EOJ76" s="195"/>
      <c r="EOK76" s="195"/>
      <c r="EOL76" s="195"/>
      <c r="EOM76" s="195"/>
      <c r="EON76" s="195"/>
      <c r="EOO76" s="195"/>
      <c r="EOP76" s="195"/>
      <c r="EOQ76" s="195"/>
      <c r="EOR76" s="195"/>
      <c r="EOS76" s="195"/>
      <c r="EOT76" s="195"/>
      <c r="EOU76" s="195"/>
      <c r="EOV76" s="195"/>
      <c r="EOW76" s="195"/>
      <c r="EOX76" s="195"/>
      <c r="EOY76" s="195"/>
      <c r="EOZ76" s="195"/>
      <c r="EPA76" s="195"/>
      <c r="EPB76" s="195"/>
      <c r="EPC76" s="195"/>
      <c r="EPD76" s="195"/>
      <c r="EPE76" s="195"/>
      <c r="EPF76" s="195"/>
      <c r="EPG76" s="195"/>
      <c r="EPH76" s="195"/>
      <c r="EPI76" s="195"/>
      <c r="EPJ76" s="195"/>
      <c r="EPK76" s="195"/>
      <c r="EPL76" s="195"/>
      <c r="EPM76" s="195"/>
      <c r="EPN76" s="195"/>
      <c r="EPO76" s="195"/>
      <c r="EPP76" s="195"/>
      <c r="EPQ76" s="195"/>
      <c r="EPR76" s="195"/>
      <c r="EPS76" s="195"/>
      <c r="EPT76" s="195"/>
      <c r="EPU76" s="195"/>
      <c r="EPV76" s="195"/>
      <c r="EPW76" s="195"/>
      <c r="EPX76" s="195"/>
      <c r="EPY76" s="195"/>
      <c r="EPZ76" s="195"/>
      <c r="EQA76" s="195"/>
      <c r="EQB76" s="195"/>
      <c r="EQC76" s="195"/>
      <c r="EQD76" s="195"/>
      <c r="EQE76" s="195"/>
      <c r="EQF76" s="195"/>
      <c r="EQG76" s="195"/>
      <c r="EQH76" s="195"/>
      <c r="EQI76" s="195"/>
      <c r="EQJ76" s="195"/>
      <c r="EQK76" s="195"/>
      <c r="EQL76" s="195"/>
      <c r="EQM76" s="195"/>
      <c r="EQN76" s="195"/>
      <c r="EQO76" s="195"/>
      <c r="EQP76" s="195"/>
      <c r="EQQ76" s="195"/>
      <c r="EQR76" s="195"/>
      <c r="EQS76" s="195"/>
      <c r="EQT76" s="195"/>
      <c r="EQU76" s="195"/>
      <c r="EQV76" s="195"/>
      <c r="EQW76" s="195"/>
      <c r="EQX76" s="195"/>
      <c r="EQY76" s="195"/>
      <c r="EQZ76" s="195"/>
      <c r="ERA76" s="195"/>
      <c r="ERB76" s="195"/>
      <c r="ERC76" s="195"/>
      <c r="ERD76" s="195"/>
      <c r="ERE76" s="195"/>
      <c r="ERF76" s="195"/>
      <c r="ERG76" s="195"/>
      <c r="ERH76" s="195"/>
      <c r="ERI76" s="195"/>
      <c r="ERJ76" s="195"/>
      <c r="ERK76" s="195"/>
      <c r="ERL76" s="195"/>
      <c r="ERM76" s="195"/>
      <c r="ERN76" s="195"/>
      <c r="ERO76" s="195"/>
      <c r="ERP76" s="195"/>
      <c r="ERQ76" s="195"/>
      <c r="ERR76" s="195"/>
      <c r="ERS76" s="195"/>
      <c r="ERT76" s="195"/>
      <c r="ERU76" s="195"/>
      <c r="ERV76" s="195"/>
      <c r="ERW76" s="195"/>
      <c r="ERX76" s="195"/>
      <c r="ERY76" s="195"/>
      <c r="ERZ76" s="195"/>
      <c r="ESA76" s="195"/>
      <c r="ESB76" s="195"/>
      <c r="ESC76" s="195"/>
      <c r="ESD76" s="195"/>
      <c r="ESE76" s="195"/>
      <c r="ESF76" s="195"/>
      <c r="ESG76" s="195"/>
      <c r="ESH76" s="195"/>
      <c r="ESI76" s="195"/>
      <c r="ESJ76" s="195"/>
      <c r="ESK76" s="195"/>
      <c r="ESL76" s="195"/>
      <c r="ESM76" s="195"/>
      <c r="ESN76" s="195"/>
      <c r="ESO76" s="195"/>
      <c r="ESP76" s="195"/>
      <c r="ESQ76" s="195"/>
      <c r="ESR76" s="195"/>
      <c r="ESS76" s="195"/>
      <c r="EST76" s="195"/>
      <c r="ESU76" s="195"/>
      <c r="ESV76" s="195"/>
      <c r="ESW76" s="195"/>
      <c r="ESX76" s="195"/>
      <c r="ESY76" s="195"/>
      <c r="ESZ76" s="195"/>
      <c r="ETA76" s="195"/>
      <c r="ETB76" s="195"/>
      <c r="ETC76" s="195"/>
      <c r="ETD76" s="195"/>
      <c r="ETE76" s="195"/>
      <c r="ETF76" s="195"/>
      <c r="ETG76" s="195"/>
      <c r="ETH76" s="195"/>
      <c r="ETI76" s="195"/>
      <c r="ETJ76" s="195"/>
      <c r="ETK76" s="195"/>
      <c r="ETL76" s="195"/>
      <c r="ETM76" s="195"/>
      <c r="ETN76" s="195"/>
      <c r="ETO76" s="195"/>
      <c r="ETP76" s="195"/>
      <c r="ETQ76" s="195"/>
      <c r="ETR76" s="195"/>
      <c r="ETS76" s="195"/>
      <c r="ETT76" s="195"/>
      <c r="ETU76" s="195"/>
      <c r="ETV76" s="195"/>
      <c r="ETW76" s="195"/>
      <c r="ETX76" s="195"/>
      <c r="ETY76" s="195"/>
      <c r="ETZ76" s="195"/>
      <c r="EUA76" s="195"/>
      <c r="EUB76" s="195"/>
      <c r="EUC76" s="195"/>
      <c r="EUD76" s="195"/>
      <c r="EUE76" s="195"/>
      <c r="EUF76" s="195"/>
      <c r="EUG76" s="195"/>
      <c r="EUH76" s="195"/>
      <c r="EUI76" s="195"/>
      <c r="EUJ76" s="195"/>
      <c r="EUK76" s="195"/>
      <c r="EUL76" s="195"/>
      <c r="EUM76" s="195"/>
      <c r="EUN76" s="195"/>
      <c r="EUO76" s="195"/>
      <c r="EUP76" s="195"/>
      <c r="EUQ76" s="195"/>
      <c r="EUR76" s="195"/>
      <c r="EUS76" s="195"/>
      <c r="EUT76" s="195"/>
      <c r="EUU76" s="195"/>
      <c r="EUV76" s="195"/>
      <c r="EUW76" s="195"/>
      <c r="EUX76" s="195"/>
      <c r="EUY76" s="195"/>
      <c r="EUZ76" s="195"/>
      <c r="EVA76" s="195"/>
      <c r="EVB76" s="195"/>
      <c r="EVC76" s="195"/>
      <c r="EVD76" s="195"/>
      <c r="EVE76" s="195"/>
      <c r="EVF76" s="195"/>
      <c r="EVG76" s="195"/>
      <c r="EVH76" s="195"/>
      <c r="EVI76" s="195"/>
      <c r="EVJ76" s="195"/>
      <c r="EVK76" s="195"/>
      <c r="EVL76" s="195"/>
      <c r="EVM76" s="195"/>
      <c r="EVN76" s="195"/>
      <c r="EVO76" s="195"/>
      <c r="EVP76" s="195"/>
      <c r="EVQ76" s="195"/>
      <c r="EVR76" s="195"/>
      <c r="EVS76" s="195"/>
      <c r="EVT76" s="195"/>
      <c r="EVU76" s="195"/>
      <c r="EVV76" s="195"/>
      <c r="EVW76" s="195"/>
      <c r="EVX76" s="195"/>
      <c r="EVY76" s="195"/>
      <c r="EVZ76" s="195"/>
      <c r="EWA76" s="195"/>
      <c r="EWB76" s="195"/>
      <c r="EWC76" s="195"/>
      <c r="EWD76" s="195"/>
      <c r="EWE76" s="195"/>
      <c r="EWF76" s="195"/>
      <c r="EWG76" s="195"/>
      <c r="EWH76" s="195"/>
      <c r="EWI76" s="195"/>
      <c r="EWJ76" s="195"/>
      <c r="EWK76" s="195"/>
      <c r="EWL76" s="195"/>
      <c r="EWM76" s="195"/>
      <c r="EWN76" s="195"/>
      <c r="EWO76" s="195"/>
      <c r="EWP76" s="195"/>
      <c r="EWQ76" s="195"/>
      <c r="EWR76" s="195"/>
      <c r="EWS76" s="195"/>
      <c r="EWT76" s="195"/>
      <c r="EWU76" s="195"/>
      <c r="EWV76" s="195"/>
      <c r="EWW76" s="195"/>
      <c r="EWX76" s="195"/>
      <c r="EWY76" s="195"/>
      <c r="EWZ76" s="195"/>
      <c r="EXA76" s="195"/>
      <c r="EXB76" s="195"/>
      <c r="EXC76" s="195"/>
      <c r="EXD76" s="195"/>
      <c r="EXE76" s="195"/>
      <c r="EXF76" s="195"/>
      <c r="EXG76" s="195"/>
      <c r="EXH76" s="195"/>
      <c r="EXI76" s="195"/>
      <c r="EXJ76" s="195"/>
      <c r="EXK76" s="195"/>
      <c r="EXL76" s="195"/>
      <c r="EXM76" s="195"/>
      <c r="EXN76" s="195"/>
      <c r="EXO76" s="195"/>
      <c r="EXP76" s="195"/>
      <c r="EXQ76" s="195"/>
      <c r="EXR76" s="195"/>
      <c r="EXS76" s="195"/>
      <c r="EXT76" s="195"/>
      <c r="EXU76" s="195"/>
      <c r="EXV76" s="195"/>
      <c r="EXW76" s="195"/>
      <c r="EXX76" s="195"/>
      <c r="EXY76" s="195"/>
      <c r="EXZ76" s="195"/>
      <c r="EYA76" s="195"/>
      <c r="EYB76" s="195"/>
      <c r="EYC76" s="195"/>
      <c r="EYD76" s="195"/>
      <c r="EYE76" s="195"/>
      <c r="EYF76" s="195"/>
      <c r="EYG76" s="195"/>
      <c r="EYH76" s="195"/>
      <c r="EYI76" s="195"/>
      <c r="EYJ76" s="195"/>
      <c r="EYK76" s="195"/>
      <c r="EYL76" s="195"/>
      <c r="EYM76" s="195"/>
      <c r="EYN76" s="195"/>
      <c r="EYO76" s="195"/>
      <c r="EYP76" s="195"/>
      <c r="EYQ76" s="195"/>
      <c r="EYR76" s="195"/>
      <c r="EYS76" s="195"/>
      <c r="EYT76" s="195"/>
      <c r="EYU76" s="195"/>
      <c r="EYV76" s="195"/>
      <c r="EYW76" s="195"/>
      <c r="EYX76" s="195"/>
      <c r="EYY76" s="195"/>
      <c r="EYZ76" s="195"/>
      <c r="EZA76" s="195"/>
      <c r="EZB76" s="195"/>
      <c r="EZC76" s="195"/>
      <c r="EZD76" s="195"/>
      <c r="EZE76" s="195"/>
      <c r="EZF76" s="195"/>
      <c r="EZG76" s="195"/>
      <c r="EZH76" s="195"/>
      <c r="EZI76" s="195"/>
      <c r="EZJ76" s="195"/>
      <c r="EZK76" s="195"/>
      <c r="EZL76" s="195"/>
      <c r="EZM76" s="195"/>
      <c r="EZN76" s="195"/>
      <c r="EZO76" s="195"/>
      <c r="EZP76" s="195"/>
      <c r="EZQ76" s="195"/>
      <c r="EZR76" s="195"/>
      <c r="EZS76" s="195"/>
      <c r="EZT76" s="195"/>
      <c r="EZU76" s="195"/>
      <c r="EZV76" s="195"/>
      <c r="EZW76" s="195"/>
      <c r="EZX76" s="195"/>
      <c r="EZY76" s="195"/>
      <c r="EZZ76" s="195"/>
      <c r="FAA76" s="195"/>
      <c r="FAB76" s="195"/>
      <c r="FAC76" s="195"/>
      <c r="FAD76" s="195"/>
      <c r="FAE76" s="195"/>
      <c r="FAF76" s="195"/>
      <c r="FAG76" s="195"/>
      <c r="FAH76" s="195"/>
      <c r="FAI76" s="195"/>
      <c r="FAJ76" s="195"/>
      <c r="FAK76" s="195"/>
      <c r="FAL76" s="195"/>
      <c r="FAM76" s="195"/>
      <c r="FAN76" s="195"/>
      <c r="FAO76" s="195"/>
      <c r="FAP76" s="195"/>
      <c r="FAQ76" s="195"/>
      <c r="FAR76" s="195"/>
      <c r="FAS76" s="195"/>
      <c r="FAT76" s="195"/>
      <c r="FAU76" s="195"/>
      <c r="FAV76" s="195"/>
      <c r="FAW76" s="195"/>
      <c r="FAX76" s="195"/>
      <c r="FAY76" s="195"/>
      <c r="FAZ76" s="195"/>
      <c r="FBA76" s="195"/>
      <c r="FBB76" s="195"/>
      <c r="FBC76" s="195"/>
      <c r="FBD76" s="195"/>
      <c r="FBE76" s="195"/>
      <c r="FBF76" s="195"/>
      <c r="FBG76" s="195"/>
      <c r="FBH76" s="195"/>
      <c r="FBI76" s="195"/>
      <c r="FBJ76" s="195"/>
      <c r="FBK76" s="195"/>
      <c r="FBL76" s="195"/>
      <c r="FBM76" s="195"/>
      <c r="FBN76" s="195"/>
      <c r="FBO76" s="195"/>
      <c r="FBP76" s="195"/>
      <c r="FBQ76" s="195"/>
      <c r="FBR76" s="195"/>
      <c r="FBS76" s="195"/>
      <c r="FBT76" s="195"/>
      <c r="FBU76" s="195"/>
      <c r="FBV76" s="195"/>
      <c r="FBW76" s="195"/>
      <c r="FBX76" s="195"/>
      <c r="FBY76" s="195"/>
      <c r="FBZ76" s="195"/>
      <c r="FCA76" s="195"/>
      <c r="FCB76" s="195"/>
      <c r="FCC76" s="195"/>
      <c r="FCD76" s="195"/>
      <c r="FCE76" s="195"/>
      <c r="FCF76" s="195"/>
      <c r="FCG76" s="195"/>
      <c r="FCH76" s="195"/>
      <c r="FCI76" s="195"/>
      <c r="FCJ76" s="195"/>
      <c r="FCK76" s="195"/>
      <c r="FCL76" s="195"/>
      <c r="FCM76" s="195"/>
      <c r="FCN76" s="195"/>
      <c r="FCO76" s="195"/>
      <c r="FCP76" s="195"/>
      <c r="FCQ76" s="195"/>
      <c r="FCR76" s="195"/>
      <c r="FCS76" s="195"/>
      <c r="FCT76" s="195"/>
      <c r="FCU76" s="195"/>
      <c r="FCV76" s="195"/>
      <c r="FCW76" s="195"/>
      <c r="FCX76" s="195"/>
      <c r="FCY76" s="195"/>
      <c r="FCZ76" s="195"/>
      <c r="FDA76" s="195"/>
      <c r="FDB76" s="195"/>
      <c r="FDC76" s="195"/>
      <c r="FDD76" s="195"/>
      <c r="FDE76" s="195"/>
      <c r="FDF76" s="195"/>
      <c r="FDG76" s="195"/>
      <c r="FDH76" s="195"/>
      <c r="FDI76" s="195"/>
      <c r="FDJ76" s="195"/>
      <c r="FDK76" s="195"/>
      <c r="FDL76" s="195"/>
      <c r="FDM76" s="195"/>
      <c r="FDN76" s="195"/>
      <c r="FDO76" s="195"/>
      <c r="FDP76" s="195"/>
      <c r="FDQ76" s="195"/>
      <c r="FDR76" s="195"/>
      <c r="FDS76" s="195"/>
      <c r="FDT76" s="195"/>
      <c r="FDU76" s="195"/>
      <c r="FDV76" s="195"/>
      <c r="FDW76" s="195"/>
      <c r="FDX76" s="195"/>
      <c r="FDY76" s="195"/>
      <c r="FDZ76" s="195"/>
      <c r="FEA76" s="195"/>
      <c r="FEB76" s="195"/>
      <c r="FEC76" s="195"/>
      <c r="FED76" s="195"/>
      <c r="FEE76" s="195"/>
      <c r="FEF76" s="195"/>
      <c r="FEG76" s="195"/>
      <c r="FEH76" s="195"/>
      <c r="FEI76" s="195"/>
      <c r="FEJ76" s="195"/>
      <c r="FEK76" s="195"/>
      <c r="FEL76" s="195"/>
      <c r="FEM76" s="195"/>
      <c r="FEN76" s="195"/>
      <c r="FEO76" s="195"/>
      <c r="FEP76" s="195"/>
      <c r="FEQ76" s="195"/>
      <c r="FER76" s="195"/>
      <c r="FES76" s="195"/>
      <c r="FET76" s="195"/>
      <c r="FEU76" s="195"/>
      <c r="FEV76" s="195"/>
      <c r="FEW76" s="195"/>
      <c r="FEX76" s="195"/>
      <c r="FEY76" s="195"/>
      <c r="FEZ76" s="195"/>
      <c r="FFA76" s="195"/>
      <c r="FFB76" s="195"/>
      <c r="FFC76" s="195"/>
      <c r="FFD76" s="195"/>
      <c r="FFE76" s="195"/>
      <c r="FFF76" s="195"/>
      <c r="FFG76" s="195"/>
      <c r="FFH76" s="195"/>
      <c r="FFI76" s="195"/>
      <c r="FFJ76" s="195"/>
      <c r="FFK76" s="195"/>
      <c r="FFL76" s="195"/>
      <c r="FFM76" s="195"/>
      <c r="FFN76" s="195"/>
      <c r="FFO76" s="195"/>
      <c r="FFP76" s="195"/>
      <c r="FFQ76" s="195"/>
      <c r="FFR76" s="195"/>
      <c r="FFS76" s="195"/>
      <c r="FFT76" s="195"/>
      <c r="FFU76" s="195"/>
      <c r="FFV76" s="195"/>
      <c r="FFW76" s="195"/>
      <c r="FFX76" s="195"/>
      <c r="FFY76" s="195"/>
      <c r="FFZ76" s="195"/>
      <c r="FGA76" s="195"/>
      <c r="FGB76" s="195"/>
      <c r="FGC76" s="195"/>
      <c r="FGD76" s="195"/>
      <c r="FGE76" s="195"/>
      <c r="FGF76" s="195"/>
      <c r="FGG76" s="195"/>
      <c r="FGH76" s="195"/>
      <c r="FGI76" s="195"/>
      <c r="FGJ76" s="195"/>
      <c r="FGK76" s="195"/>
      <c r="FGL76" s="195"/>
      <c r="FGM76" s="195"/>
      <c r="FGN76" s="195"/>
      <c r="FGO76" s="195"/>
      <c r="FGP76" s="195"/>
      <c r="FGQ76" s="195"/>
      <c r="FGR76" s="195"/>
      <c r="FGS76" s="195"/>
      <c r="FGT76" s="195"/>
      <c r="FGU76" s="195"/>
      <c r="FGV76" s="195"/>
      <c r="FGW76" s="195"/>
      <c r="FGX76" s="195"/>
      <c r="FGY76" s="195"/>
      <c r="FGZ76" s="195"/>
      <c r="FHA76" s="195"/>
      <c r="FHB76" s="195"/>
      <c r="FHC76" s="195"/>
      <c r="FHD76" s="195"/>
      <c r="FHE76" s="195"/>
      <c r="FHF76" s="195"/>
      <c r="FHG76" s="195"/>
      <c r="FHH76" s="195"/>
      <c r="FHI76" s="195"/>
      <c r="FHJ76" s="195"/>
      <c r="FHK76" s="195"/>
      <c r="FHL76" s="195"/>
      <c r="FHM76" s="195"/>
      <c r="FHN76" s="195"/>
      <c r="FHO76" s="195"/>
      <c r="FHP76" s="195"/>
      <c r="FHQ76" s="195"/>
      <c r="FHR76" s="195"/>
      <c r="FHS76" s="195"/>
      <c r="FHT76" s="195"/>
      <c r="FHU76" s="195"/>
      <c r="FHV76" s="195"/>
      <c r="FHW76" s="195"/>
      <c r="FHX76" s="195"/>
      <c r="FHY76" s="195"/>
      <c r="FHZ76" s="195"/>
      <c r="FIA76" s="195"/>
      <c r="FIB76" s="195"/>
      <c r="FIC76" s="195"/>
      <c r="FID76" s="195"/>
      <c r="FIE76" s="195"/>
      <c r="FIF76" s="195"/>
      <c r="FIG76" s="195"/>
      <c r="FIH76" s="195"/>
      <c r="FII76" s="195"/>
      <c r="FIJ76" s="195"/>
      <c r="FIK76" s="195"/>
      <c r="FIL76" s="195"/>
      <c r="FIM76" s="195"/>
      <c r="FIN76" s="195"/>
      <c r="FIO76" s="195"/>
      <c r="FIP76" s="195"/>
      <c r="FIQ76" s="195"/>
      <c r="FIR76" s="195"/>
      <c r="FIS76" s="195"/>
      <c r="FIT76" s="195"/>
      <c r="FIU76" s="195"/>
      <c r="FIV76" s="195"/>
      <c r="FIW76" s="195"/>
      <c r="FIX76" s="195"/>
      <c r="FIY76" s="195"/>
      <c r="FIZ76" s="195"/>
      <c r="FJA76" s="195"/>
      <c r="FJB76" s="195"/>
      <c r="FJC76" s="195"/>
      <c r="FJD76" s="195"/>
      <c r="FJE76" s="195"/>
      <c r="FJF76" s="195"/>
      <c r="FJG76" s="195"/>
      <c r="FJH76" s="195"/>
      <c r="FJI76" s="195"/>
      <c r="FJJ76" s="195"/>
      <c r="FJK76" s="195"/>
      <c r="FJL76" s="195"/>
      <c r="FJM76" s="195"/>
      <c r="FJN76" s="195"/>
      <c r="FJO76" s="195"/>
      <c r="FJP76" s="195"/>
      <c r="FJQ76" s="195"/>
      <c r="FJR76" s="195"/>
      <c r="FJS76" s="195"/>
      <c r="FJT76" s="195"/>
      <c r="FJU76" s="195"/>
      <c r="FJV76" s="195"/>
      <c r="FJW76" s="195"/>
      <c r="FJX76" s="195"/>
      <c r="FJY76" s="195"/>
      <c r="FJZ76" s="195"/>
      <c r="FKA76" s="195"/>
      <c r="FKB76" s="195"/>
      <c r="FKC76" s="195"/>
      <c r="FKD76" s="195"/>
      <c r="FKE76" s="195"/>
      <c r="FKF76" s="195"/>
      <c r="FKG76" s="195"/>
      <c r="FKH76" s="195"/>
      <c r="FKI76" s="195"/>
      <c r="FKJ76" s="195"/>
      <c r="FKK76" s="195"/>
      <c r="FKL76" s="195"/>
      <c r="FKM76" s="195"/>
      <c r="FKN76" s="195"/>
      <c r="FKO76" s="195"/>
      <c r="FKP76" s="195"/>
      <c r="FKQ76" s="195"/>
      <c r="FKR76" s="195"/>
      <c r="FKS76" s="195"/>
      <c r="FKT76" s="195"/>
      <c r="FKU76" s="195"/>
      <c r="FKV76" s="195"/>
      <c r="FKW76" s="195"/>
      <c r="FKX76" s="195"/>
      <c r="FKY76" s="195"/>
      <c r="FKZ76" s="195"/>
      <c r="FLA76" s="195"/>
      <c r="FLB76" s="195"/>
      <c r="FLC76" s="195"/>
      <c r="FLD76" s="195"/>
      <c r="FLE76" s="195"/>
      <c r="FLF76" s="195"/>
      <c r="FLG76" s="195"/>
      <c r="FLH76" s="195"/>
      <c r="FLI76" s="195"/>
      <c r="FLJ76" s="195"/>
      <c r="FLK76" s="195"/>
      <c r="FLL76" s="195"/>
      <c r="FLM76" s="195"/>
      <c r="FLN76" s="195"/>
      <c r="FLO76" s="195"/>
      <c r="FLP76" s="195"/>
      <c r="FLQ76" s="195"/>
      <c r="FLR76" s="195"/>
      <c r="FLS76" s="195"/>
      <c r="FLT76" s="195"/>
      <c r="FLU76" s="195"/>
      <c r="FLV76" s="195"/>
      <c r="FLW76" s="195"/>
      <c r="FLX76" s="195"/>
      <c r="FLY76" s="195"/>
      <c r="FLZ76" s="195"/>
      <c r="FMA76" s="195"/>
      <c r="FMB76" s="195"/>
      <c r="FMC76" s="195"/>
      <c r="FMD76" s="195"/>
      <c r="FME76" s="195"/>
      <c r="FMF76" s="195"/>
      <c r="FMG76" s="195"/>
      <c r="FMH76" s="195"/>
      <c r="FMI76" s="195"/>
      <c r="FMJ76" s="195"/>
      <c r="FMK76" s="195"/>
      <c r="FML76" s="195"/>
      <c r="FMM76" s="195"/>
      <c r="FMN76" s="195"/>
      <c r="FMO76" s="195"/>
      <c r="FMP76" s="195"/>
      <c r="FMQ76" s="195"/>
      <c r="FMR76" s="195"/>
      <c r="FMS76" s="195"/>
      <c r="FMT76" s="195"/>
      <c r="FMU76" s="195"/>
      <c r="FMV76" s="195"/>
      <c r="FMW76" s="195"/>
      <c r="FMX76" s="195"/>
      <c r="FMY76" s="195"/>
      <c r="FMZ76" s="195"/>
      <c r="FNA76" s="195"/>
      <c r="FNB76" s="195"/>
      <c r="FNC76" s="195"/>
      <c r="FND76" s="195"/>
      <c r="FNE76" s="195"/>
      <c r="FNF76" s="195"/>
      <c r="FNG76" s="195"/>
      <c r="FNH76" s="195"/>
      <c r="FNI76" s="195"/>
      <c r="FNJ76" s="195"/>
      <c r="FNK76" s="195"/>
      <c r="FNL76" s="195"/>
      <c r="FNM76" s="195"/>
      <c r="FNN76" s="195"/>
      <c r="FNO76" s="195"/>
      <c r="FNP76" s="195"/>
      <c r="FNQ76" s="195"/>
      <c r="FNR76" s="195"/>
      <c r="FNS76" s="195"/>
      <c r="FNT76" s="195"/>
      <c r="FNU76" s="195"/>
      <c r="FNV76" s="195"/>
      <c r="FNW76" s="195"/>
      <c r="FNX76" s="195"/>
      <c r="FNY76" s="195"/>
      <c r="FNZ76" s="195"/>
      <c r="FOA76" s="195"/>
      <c r="FOB76" s="195"/>
      <c r="FOC76" s="195"/>
      <c r="FOD76" s="195"/>
      <c r="FOE76" s="195"/>
      <c r="FOF76" s="195"/>
      <c r="FOG76" s="195"/>
      <c r="FOH76" s="195"/>
      <c r="FOI76" s="195"/>
      <c r="FOJ76" s="195"/>
      <c r="FOK76" s="195"/>
      <c r="FOL76" s="195"/>
      <c r="FOM76" s="195"/>
      <c r="FON76" s="195"/>
      <c r="FOO76" s="195"/>
      <c r="FOP76" s="195"/>
      <c r="FOQ76" s="195"/>
      <c r="FOR76" s="195"/>
      <c r="FOS76" s="195"/>
      <c r="FOT76" s="195"/>
      <c r="FOU76" s="195"/>
      <c r="FOV76" s="195"/>
      <c r="FOW76" s="195"/>
      <c r="FOX76" s="195"/>
      <c r="FOY76" s="195"/>
      <c r="FOZ76" s="195"/>
      <c r="FPA76" s="195"/>
      <c r="FPB76" s="195"/>
      <c r="FPC76" s="195"/>
      <c r="FPD76" s="195"/>
      <c r="FPE76" s="195"/>
      <c r="FPF76" s="195"/>
      <c r="FPG76" s="195"/>
      <c r="FPH76" s="195"/>
      <c r="FPI76" s="195"/>
      <c r="FPJ76" s="195"/>
      <c r="FPK76" s="195"/>
      <c r="FPL76" s="195"/>
      <c r="FPM76" s="195"/>
      <c r="FPN76" s="195"/>
      <c r="FPO76" s="195"/>
      <c r="FPP76" s="195"/>
      <c r="FPQ76" s="195"/>
      <c r="FPR76" s="195"/>
      <c r="FPS76" s="195"/>
      <c r="FPT76" s="195"/>
      <c r="FPU76" s="195"/>
      <c r="FPV76" s="195"/>
      <c r="FPW76" s="195"/>
      <c r="FPX76" s="195"/>
      <c r="FPY76" s="195"/>
      <c r="FPZ76" s="195"/>
      <c r="FQA76" s="195"/>
      <c r="FQB76" s="195"/>
      <c r="FQC76" s="195"/>
      <c r="FQD76" s="195"/>
      <c r="FQE76" s="195"/>
      <c r="FQF76" s="195"/>
      <c r="FQG76" s="195"/>
      <c r="FQH76" s="195"/>
      <c r="FQI76" s="195"/>
      <c r="FQJ76" s="195"/>
      <c r="FQK76" s="195"/>
      <c r="FQL76" s="195"/>
      <c r="FQM76" s="195"/>
      <c r="FQN76" s="195"/>
      <c r="FQO76" s="195"/>
      <c r="FQP76" s="195"/>
      <c r="FQQ76" s="195"/>
      <c r="FQR76" s="195"/>
      <c r="FQS76" s="195"/>
      <c r="FQT76" s="195"/>
      <c r="FQU76" s="195"/>
      <c r="FQV76" s="195"/>
      <c r="FQW76" s="195"/>
      <c r="FQX76" s="195"/>
      <c r="FQY76" s="195"/>
      <c r="FQZ76" s="195"/>
      <c r="FRA76" s="195"/>
      <c r="FRB76" s="195"/>
      <c r="FRC76" s="195"/>
      <c r="FRD76" s="195"/>
      <c r="FRE76" s="195"/>
      <c r="FRF76" s="195"/>
      <c r="FRG76" s="195"/>
      <c r="FRH76" s="195"/>
      <c r="FRI76" s="195"/>
      <c r="FRJ76" s="195"/>
      <c r="FRK76" s="195"/>
      <c r="FRL76" s="195"/>
      <c r="FRM76" s="195"/>
      <c r="FRN76" s="195"/>
      <c r="FRO76" s="195"/>
      <c r="FRP76" s="195"/>
      <c r="FRQ76" s="195"/>
      <c r="FRR76" s="195"/>
      <c r="FRS76" s="195"/>
      <c r="FRT76" s="195"/>
      <c r="FRU76" s="195"/>
      <c r="FRV76" s="195"/>
      <c r="FRW76" s="195"/>
      <c r="FRX76" s="195"/>
      <c r="FRY76" s="195"/>
      <c r="FRZ76" s="195"/>
      <c r="FSA76" s="195"/>
      <c r="FSB76" s="195"/>
      <c r="FSC76" s="195"/>
      <c r="FSD76" s="195"/>
      <c r="FSE76" s="195"/>
      <c r="FSF76" s="195"/>
      <c r="FSG76" s="195"/>
      <c r="FSH76" s="195"/>
      <c r="FSI76" s="195"/>
      <c r="FSJ76" s="195"/>
      <c r="FSK76" s="195"/>
      <c r="FSL76" s="195"/>
      <c r="FSM76" s="195"/>
      <c r="FSN76" s="195"/>
      <c r="FSO76" s="195"/>
      <c r="FSP76" s="195"/>
      <c r="FSQ76" s="195"/>
      <c r="FSR76" s="195"/>
      <c r="FSS76" s="195"/>
      <c r="FST76" s="195"/>
      <c r="FSU76" s="195"/>
      <c r="FSV76" s="195"/>
      <c r="FSW76" s="195"/>
      <c r="FSX76" s="195"/>
      <c r="FSY76" s="195"/>
      <c r="FSZ76" s="195"/>
      <c r="FTA76" s="195"/>
      <c r="FTB76" s="195"/>
      <c r="FTC76" s="195"/>
      <c r="FTD76" s="195"/>
      <c r="FTE76" s="195"/>
      <c r="FTF76" s="195"/>
      <c r="FTG76" s="195"/>
      <c r="FTH76" s="195"/>
      <c r="FTI76" s="195"/>
      <c r="FTJ76" s="195"/>
      <c r="FTK76" s="195"/>
      <c r="FTL76" s="195"/>
      <c r="FTM76" s="195"/>
      <c r="FTN76" s="195"/>
      <c r="FTO76" s="195"/>
      <c r="FTP76" s="195"/>
      <c r="FTQ76" s="195"/>
      <c r="FTR76" s="195"/>
      <c r="FTS76" s="195"/>
      <c r="FTT76" s="195"/>
      <c r="FTU76" s="195"/>
      <c r="FTV76" s="195"/>
      <c r="FTW76" s="195"/>
      <c r="FTX76" s="195"/>
      <c r="FTY76" s="195"/>
      <c r="FTZ76" s="195"/>
      <c r="FUA76" s="195"/>
      <c r="FUB76" s="195"/>
      <c r="FUC76" s="195"/>
      <c r="FUD76" s="195"/>
      <c r="FUE76" s="195"/>
      <c r="FUF76" s="195"/>
      <c r="FUG76" s="195"/>
      <c r="FUH76" s="195"/>
      <c r="FUI76" s="195"/>
      <c r="FUJ76" s="195"/>
      <c r="FUK76" s="195"/>
      <c r="FUL76" s="195"/>
      <c r="FUM76" s="195"/>
      <c r="FUN76" s="195"/>
      <c r="FUO76" s="195"/>
      <c r="FUP76" s="195"/>
      <c r="FUQ76" s="195"/>
      <c r="FUR76" s="195"/>
      <c r="FUS76" s="195"/>
      <c r="FUT76" s="195"/>
      <c r="FUU76" s="195"/>
      <c r="FUV76" s="195"/>
      <c r="FUW76" s="195"/>
      <c r="FUX76" s="195"/>
      <c r="FUY76" s="195"/>
      <c r="FUZ76" s="195"/>
      <c r="FVA76" s="195"/>
      <c r="FVB76" s="195"/>
      <c r="FVC76" s="195"/>
      <c r="FVD76" s="195"/>
      <c r="FVE76" s="195"/>
      <c r="FVF76" s="195"/>
      <c r="FVG76" s="195"/>
      <c r="FVH76" s="195"/>
      <c r="FVI76" s="195"/>
      <c r="FVJ76" s="195"/>
      <c r="FVK76" s="195"/>
      <c r="FVL76" s="195"/>
      <c r="FVM76" s="195"/>
      <c r="FVN76" s="195"/>
      <c r="FVO76" s="195"/>
      <c r="FVP76" s="195"/>
      <c r="FVQ76" s="195"/>
      <c r="FVR76" s="195"/>
      <c r="FVS76" s="195"/>
      <c r="FVT76" s="195"/>
      <c r="FVU76" s="195"/>
      <c r="FVV76" s="195"/>
      <c r="FVW76" s="195"/>
      <c r="FVX76" s="195"/>
      <c r="FVY76" s="195"/>
      <c r="FVZ76" s="195"/>
      <c r="FWA76" s="195"/>
      <c r="FWB76" s="195"/>
      <c r="FWC76" s="195"/>
      <c r="FWD76" s="195"/>
      <c r="FWE76" s="195"/>
      <c r="FWF76" s="195"/>
      <c r="FWG76" s="195"/>
      <c r="FWH76" s="195"/>
      <c r="FWI76" s="195"/>
      <c r="FWJ76" s="195"/>
      <c r="FWK76" s="195"/>
      <c r="FWL76" s="195"/>
      <c r="FWM76" s="195"/>
      <c r="FWN76" s="195"/>
      <c r="FWO76" s="195"/>
      <c r="FWP76" s="195"/>
      <c r="FWQ76" s="195"/>
      <c r="FWR76" s="195"/>
      <c r="FWS76" s="195"/>
      <c r="FWT76" s="195"/>
      <c r="FWU76" s="195"/>
      <c r="FWV76" s="195"/>
      <c r="FWW76" s="195"/>
      <c r="FWX76" s="195"/>
      <c r="FWY76" s="195"/>
      <c r="FWZ76" s="195"/>
      <c r="FXA76" s="195"/>
      <c r="FXB76" s="195"/>
      <c r="FXC76" s="195"/>
      <c r="FXD76" s="195"/>
      <c r="FXE76" s="195"/>
      <c r="FXF76" s="195"/>
      <c r="FXG76" s="195"/>
      <c r="FXH76" s="195"/>
      <c r="FXI76" s="195"/>
      <c r="FXJ76" s="195"/>
      <c r="FXK76" s="195"/>
      <c r="FXL76" s="195"/>
      <c r="FXM76" s="195"/>
      <c r="FXN76" s="195"/>
      <c r="FXO76" s="195"/>
      <c r="FXP76" s="195"/>
      <c r="FXQ76" s="195"/>
      <c r="FXR76" s="195"/>
      <c r="FXS76" s="195"/>
      <c r="FXT76" s="195"/>
      <c r="FXU76" s="195"/>
      <c r="FXV76" s="195"/>
      <c r="FXW76" s="195"/>
      <c r="FXX76" s="195"/>
      <c r="FXY76" s="195"/>
      <c r="FXZ76" s="195"/>
      <c r="FYA76" s="195"/>
      <c r="FYB76" s="195"/>
      <c r="FYC76" s="195"/>
      <c r="FYD76" s="195"/>
      <c r="FYE76" s="195"/>
      <c r="FYF76" s="195"/>
      <c r="FYG76" s="195"/>
      <c r="FYH76" s="195"/>
      <c r="FYI76" s="195"/>
      <c r="FYJ76" s="195"/>
      <c r="FYK76" s="195"/>
      <c r="FYL76" s="195"/>
      <c r="FYM76" s="195"/>
      <c r="FYN76" s="195"/>
      <c r="FYO76" s="195"/>
      <c r="FYP76" s="195"/>
      <c r="FYQ76" s="195"/>
      <c r="FYR76" s="195"/>
      <c r="FYS76" s="195"/>
      <c r="FYT76" s="195"/>
      <c r="FYU76" s="195"/>
      <c r="FYV76" s="195"/>
      <c r="FYW76" s="195"/>
      <c r="FYX76" s="195"/>
      <c r="FYY76" s="195"/>
      <c r="FYZ76" s="195"/>
      <c r="FZA76" s="195"/>
      <c r="FZB76" s="195"/>
      <c r="FZC76" s="195"/>
      <c r="FZD76" s="195"/>
      <c r="FZE76" s="195"/>
      <c r="FZF76" s="195"/>
      <c r="FZG76" s="195"/>
      <c r="FZH76" s="195"/>
      <c r="FZI76" s="195"/>
      <c r="FZJ76" s="195"/>
      <c r="FZK76" s="195"/>
      <c r="FZL76" s="195"/>
      <c r="FZM76" s="195"/>
      <c r="FZN76" s="195"/>
      <c r="FZO76" s="195"/>
      <c r="FZP76" s="195"/>
      <c r="FZQ76" s="195"/>
      <c r="FZR76" s="195"/>
      <c r="FZS76" s="195"/>
      <c r="FZT76" s="195"/>
      <c r="FZU76" s="195"/>
      <c r="FZV76" s="195"/>
      <c r="FZW76" s="195"/>
      <c r="FZX76" s="195"/>
      <c r="FZY76" s="195"/>
      <c r="FZZ76" s="195"/>
      <c r="GAA76" s="195"/>
      <c r="GAB76" s="195"/>
      <c r="GAC76" s="195"/>
      <c r="GAD76" s="195"/>
      <c r="GAE76" s="195"/>
      <c r="GAF76" s="195"/>
      <c r="GAG76" s="195"/>
      <c r="GAH76" s="195"/>
      <c r="GAI76" s="195"/>
      <c r="GAJ76" s="195"/>
      <c r="GAK76" s="195"/>
      <c r="GAL76" s="195"/>
      <c r="GAM76" s="195"/>
      <c r="GAN76" s="195"/>
      <c r="GAO76" s="195"/>
      <c r="GAP76" s="195"/>
      <c r="GAQ76" s="195"/>
      <c r="GAR76" s="195"/>
      <c r="GAS76" s="195"/>
      <c r="GAT76" s="195"/>
      <c r="GAU76" s="195"/>
      <c r="GAV76" s="195"/>
      <c r="GAW76" s="195"/>
      <c r="GAX76" s="195"/>
      <c r="GAY76" s="195"/>
      <c r="GAZ76" s="195"/>
      <c r="GBA76" s="195"/>
      <c r="GBB76" s="195"/>
      <c r="GBC76" s="195"/>
      <c r="GBD76" s="195"/>
      <c r="GBE76" s="195"/>
      <c r="GBF76" s="195"/>
      <c r="GBG76" s="195"/>
      <c r="GBH76" s="195"/>
      <c r="GBI76" s="195"/>
      <c r="GBJ76" s="195"/>
      <c r="GBK76" s="195"/>
      <c r="GBL76" s="195"/>
      <c r="GBM76" s="195"/>
      <c r="GBN76" s="195"/>
      <c r="GBO76" s="195"/>
      <c r="GBP76" s="195"/>
      <c r="GBQ76" s="195"/>
      <c r="GBR76" s="195"/>
      <c r="GBS76" s="195"/>
      <c r="GBT76" s="195"/>
      <c r="GBU76" s="195"/>
      <c r="GBV76" s="195"/>
      <c r="GBW76" s="195"/>
      <c r="GBX76" s="195"/>
      <c r="GBY76" s="195"/>
      <c r="GBZ76" s="195"/>
      <c r="GCA76" s="195"/>
      <c r="GCB76" s="195"/>
      <c r="GCC76" s="195"/>
      <c r="GCD76" s="195"/>
      <c r="GCE76" s="195"/>
      <c r="GCF76" s="195"/>
      <c r="GCG76" s="195"/>
      <c r="GCH76" s="195"/>
      <c r="GCI76" s="195"/>
      <c r="GCJ76" s="195"/>
      <c r="GCK76" s="195"/>
      <c r="GCL76" s="195"/>
      <c r="GCM76" s="195"/>
      <c r="GCN76" s="195"/>
      <c r="GCO76" s="195"/>
      <c r="GCP76" s="195"/>
      <c r="GCQ76" s="195"/>
      <c r="GCR76" s="195"/>
      <c r="GCS76" s="195"/>
      <c r="GCT76" s="195"/>
      <c r="GCU76" s="195"/>
      <c r="GCV76" s="195"/>
      <c r="GCW76" s="195"/>
      <c r="GCX76" s="195"/>
      <c r="GCY76" s="195"/>
      <c r="GCZ76" s="195"/>
      <c r="GDA76" s="195"/>
      <c r="GDB76" s="195"/>
      <c r="GDC76" s="195"/>
      <c r="GDD76" s="195"/>
      <c r="GDE76" s="195"/>
      <c r="GDF76" s="195"/>
      <c r="GDG76" s="195"/>
      <c r="GDH76" s="195"/>
      <c r="GDI76" s="195"/>
      <c r="GDJ76" s="195"/>
      <c r="GDK76" s="195"/>
      <c r="GDL76" s="195"/>
      <c r="GDM76" s="195"/>
      <c r="GDN76" s="195"/>
      <c r="GDO76" s="195"/>
      <c r="GDP76" s="195"/>
      <c r="GDQ76" s="195"/>
      <c r="GDR76" s="195"/>
      <c r="GDS76" s="195"/>
      <c r="GDT76" s="195"/>
      <c r="GDU76" s="195"/>
      <c r="GDV76" s="195"/>
      <c r="GDW76" s="195"/>
      <c r="GDX76" s="195"/>
      <c r="GDY76" s="195"/>
      <c r="GDZ76" s="195"/>
      <c r="GEA76" s="195"/>
      <c r="GEB76" s="195"/>
      <c r="GEC76" s="195"/>
      <c r="GED76" s="195"/>
      <c r="GEE76" s="195"/>
      <c r="GEF76" s="195"/>
      <c r="GEG76" s="195"/>
      <c r="GEH76" s="195"/>
      <c r="GEI76" s="195"/>
      <c r="GEJ76" s="195"/>
      <c r="GEK76" s="195"/>
      <c r="GEL76" s="195"/>
      <c r="GEM76" s="195"/>
      <c r="GEN76" s="195"/>
      <c r="GEO76" s="195"/>
      <c r="GEP76" s="195"/>
      <c r="GEQ76" s="195"/>
      <c r="GER76" s="195"/>
      <c r="GES76" s="195"/>
      <c r="GET76" s="195"/>
      <c r="GEU76" s="195"/>
      <c r="GEV76" s="195"/>
      <c r="GEW76" s="195"/>
      <c r="GEX76" s="195"/>
      <c r="GEY76" s="195"/>
      <c r="GEZ76" s="195"/>
      <c r="GFA76" s="195"/>
      <c r="GFB76" s="195"/>
      <c r="GFC76" s="195"/>
      <c r="GFD76" s="195"/>
      <c r="GFE76" s="195"/>
      <c r="GFF76" s="195"/>
      <c r="GFG76" s="195"/>
      <c r="GFH76" s="195"/>
      <c r="GFI76" s="195"/>
      <c r="GFJ76" s="195"/>
      <c r="GFK76" s="195"/>
      <c r="GFL76" s="195"/>
      <c r="GFM76" s="195"/>
      <c r="GFN76" s="195"/>
      <c r="GFO76" s="195"/>
      <c r="GFP76" s="195"/>
      <c r="GFQ76" s="195"/>
      <c r="GFR76" s="195"/>
      <c r="GFS76" s="195"/>
      <c r="GFT76" s="195"/>
      <c r="GFU76" s="195"/>
      <c r="GFV76" s="195"/>
      <c r="GFW76" s="195"/>
      <c r="GFX76" s="195"/>
      <c r="GFY76" s="195"/>
      <c r="GFZ76" s="195"/>
      <c r="GGA76" s="195"/>
      <c r="GGB76" s="195"/>
      <c r="GGC76" s="195"/>
      <c r="GGD76" s="195"/>
      <c r="GGE76" s="195"/>
      <c r="GGF76" s="195"/>
      <c r="GGG76" s="195"/>
      <c r="GGH76" s="195"/>
      <c r="GGI76" s="195"/>
      <c r="GGJ76" s="195"/>
      <c r="GGK76" s="195"/>
      <c r="GGL76" s="195"/>
      <c r="GGM76" s="195"/>
      <c r="GGN76" s="195"/>
      <c r="GGO76" s="195"/>
      <c r="GGP76" s="195"/>
      <c r="GGQ76" s="195"/>
      <c r="GGR76" s="195"/>
      <c r="GGS76" s="195"/>
      <c r="GGT76" s="195"/>
      <c r="GGU76" s="195"/>
      <c r="GGV76" s="195"/>
      <c r="GGW76" s="195"/>
      <c r="GGX76" s="195"/>
      <c r="GGY76" s="195"/>
      <c r="GGZ76" s="195"/>
      <c r="GHA76" s="195"/>
      <c r="GHB76" s="195"/>
      <c r="GHC76" s="195"/>
      <c r="GHD76" s="195"/>
      <c r="GHE76" s="195"/>
      <c r="GHF76" s="195"/>
      <c r="GHG76" s="195"/>
      <c r="GHH76" s="195"/>
      <c r="GHI76" s="195"/>
      <c r="GHJ76" s="195"/>
      <c r="GHK76" s="195"/>
      <c r="GHL76" s="195"/>
      <c r="GHM76" s="195"/>
      <c r="GHN76" s="195"/>
      <c r="GHO76" s="195"/>
      <c r="GHP76" s="195"/>
      <c r="GHQ76" s="195"/>
      <c r="GHR76" s="195"/>
      <c r="GHS76" s="195"/>
      <c r="GHT76" s="195"/>
      <c r="GHU76" s="195"/>
      <c r="GHV76" s="195"/>
      <c r="GHW76" s="195"/>
      <c r="GHX76" s="195"/>
      <c r="GHY76" s="195"/>
      <c r="GHZ76" s="195"/>
      <c r="GIA76" s="195"/>
      <c r="GIB76" s="195"/>
      <c r="GIC76" s="195"/>
      <c r="GID76" s="195"/>
      <c r="GIE76" s="195"/>
      <c r="GIF76" s="195"/>
      <c r="GIG76" s="195"/>
      <c r="GIH76" s="195"/>
      <c r="GII76" s="195"/>
      <c r="GIJ76" s="195"/>
      <c r="GIK76" s="195"/>
      <c r="GIL76" s="195"/>
      <c r="GIM76" s="195"/>
      <c r="GIN76" s="195"/>
      <c r="GIO76" s="195"/>
      <c r="GIP76" s="195"/>
      <c r="GIQ76" s="195"/>
      <c r="GIR76" s="195"/>
      <c r="GIS76" s="195"/>
      <c r="GIT76" s="195"/>
      <c r="GIU76" s="195"/>
      <c r="GIV76" s="195"/>
      <c r="GIW76" s="195"/>
      <c r="GIX76" s="195"/>
      <c r="GIY76" s="195"/>
      <c r="GIZ76" s="195"/>
      <c r="GJA76" s="195"/>
      <c r="GJB76" s="195"/>
      <c r="GJC76" s="195"/>
      <c r="GJD76" s="195"/>
      <c r="GJE76" s="195"/>
      <c r="GJF76" s="195"/>
      <c r="GJG76" s="195"/>
      <c r="GJH76" s="195"/>
      <c r="GJI76" s="195"/>
      <c r="GJJ76" s="195"/>
      <c r="GJK76" s="195"/>
      <c r="GJL76" s="195"/>
      <c r="GJM76" s="195"/>
      <c r="GJN76" s="195"/>
      <c r="GJO76" s="195"/>
      <c r="GJP76" s="195"/>
      <c r="GJQ76" s="195"/>
      <c r="GJR76" s="195"/>
      <c r="GJS76" s="195"/>
      <c r="GJT76" s="195"/>
      <c r="GJU76" s="195"/>
      <c r="GJV76" s="195"/>
      <c r="GJW76" s="195"/>
      <c r="GJX76" s="195"/>
      <c r="GJY76" s="195"/>
      <c r="GJZ76" s="195"/>
      <c r="GKA76" s="195"/>
      <c r="GKB76" s="195"/>
      <c r="GKC76" s="195"/>
      <c r="GKD76" s="195"/>
      <c r="GKE76" s="195"/>
      <c r="GKF76" s="195"/>
      <c r="GKG76" s="195"/>
      <c r="GKH76" s="195"/>
      <c r="GKI76" s="195"/>
      <c r="GKJ76" s="195"/>
      <c r="GKK76" s="195"/>
      <c r="GKL76" s="195"/>
      <c r="GKM76" s="195"/>
      <c r="GKN76" s="195"/>
      <c r="GKO76" s="195"/>
      <c r="GKP76" s="195"/>
      <c r="GKQ76" s="195"/>
      <c r="GKR76" s="195"/>
      <c r="GKS76" s="195"/>
      <c r="GKT76" s="195"/>
      <c r="GKU76" s="195"/>
      <c r="GKV76" s="195"/>
      <c r="GKW76" s="195"/>
      <c r="GKX76" s="195"/>
      <c r="GKY76" s="195"/>
      <c r="GKZ76" s="195"/>
      <c r="GLA76" s="195"/>
      <c r="GLB76" s="195"/>
      <c r="GLC76" s="195"/>
      <c r="GLD76" s="195"/>
      <c r="GLE76" s="195"/>
      <c r="GLF76" s="195"/>
      <c r="GLG76" s="195"/>
      <c r="GLH76" s="195"/>
      <c r="GLI76" s="195"/>
      <c r="GLJ76" s="195"/>
      <c r="GLK76" s="195"/>
      <c r="GLL76" s="195"/>
      <c r="GLM76" s="195"/>
      <c r="GLN76" s="195"/>
      <c r="GLO76" s="195"/>
      <c r="GLP76" s="195"/>
      <c r="GLQ76" s="195"/>
      <c r="GLR76" s="195"/>
      <c r="GLS76" s="195"/>
      <c r="GLT76" s="195"/>
      <c r="GLU76" s="195"/>
      <c r="GLV76" s="195"/>
      <c r="GLW76" s="195"/>
      <c r="GLX76" s="195"/>
      <c r="GLY76" s="195"/>
      <c r="GLZ76" s="195"/>
      <c r="GMA76" s="195"/>
      <c r="GMB76" s="195"/>
      <c r="GMC76" s="195"/>
      <c r="GMD76" s="195"/>
      <c r="GME76" s="195"/>
      <c r="GMF76" s="195"/>
      <c r="GMG76" s="195"/>
      <c r="GMH76" s="195"/>
      <c r="GMI76" s="195"/>
      <c r="GMJ76" s="195"/>
      <c r="GMK76" s="195"/>
      <c r="GML76" s="195"/>
      <c r="GMM76" s="195"/>
      <c r="GMN76" s="195"/>
      <c r="GMO76" s="195"/>
      <c r="GMP76" s="195"/>
      <c r="GMQ76" s="195"/>
      <c r="GMR76" s="195"/>
      <c r="GMS76" s="195"/>
      <c r="GMT76" s="195"/>
      <c r="GMU76" s="195"/>
      <c r="GMV76" s="195"/>
      <c r="GMW76" s="195"/>
      <c r="GMX76" s="195"/>
      <c r="GMY76" s="195"/>
      <c r="GMZ76" s="195"/>
      <c r="GNA76" s="195"/>
      <c r="GNB76" s="195"/>
      <c r="GNC76" s="195"/>
      <c r="GND76" s="195"/>
      <c r="GNE76" s="195"/>
      <c r="GNF76" s="195"/>
      <c r="GNG76" s="195"/>
      <c r="GNH76" s="195"/>
      <c r="GNI76" s="195"/>
      <c r="GNJ76" s="195"/>
      <c r="GNK76" s="195"/>
      <c r="GNL76" s="195"/>
      <c r="GNM76" s="195"/>
      <c r="GNN76" s="195"/>
      <c r="GNO76" s="195"/>
      <c r="GNP76" s="195"/>
      <c r="GNQ76" s="195"/>
      <c r="GNR76" s="195"/>
      <c r="GNS76" s="195"/>
      <c r="GNT76" s="195"/>
      <c r="GNU76" s="195"/>
      <c r="GNV76" s="195"/>
      <c r="GNW76" s="195"/>
      <c r="GNX76" s="195"/>
      <c r="GNY76" s="195"/>
      <c r="GNZ76" s="195"/>
      <c r="GOA76" s="195"/>
      <c r="GOB76" s="195"/>
      <c r="GOC76" s="195"/>
      <c r="GOD76" s="195"/>
      <c r="GOE76" s="195"/>
      <c r="GOF76" s="195"/>
      <c r="GOG76" s="195"/>
      <c r="GOH76" s="195"/>
      <c r="GOI76" s="195"/>
      <c r="GOJ76" s="195"/>
      <c r="GOK76" s="195"/>
      <c r="GOL76" s="195"/>
      <c r="GOM76" s="195"/>
      <c r="GON76" s="195"/>
      <c r="GOO76" s="195"/>
      <c r="GOP76" s="195"/>
      <c r="GOQ76" s="195"/>
      <c r="GOR76" s="195"/>
      <c r="GOS76" s="195"/>
      <c r="GOT76" s="195"/>
      <c r="GOU76" s="195"/>
      <c r="GOV76" s="195"/>
      <c r="GOW76" s="195"/>
      <c r="GOX76" s="195"/>
      <c r="GOY76" s="195"/>
      <c r="GOZ76" s="195"/>
      <c r="GPA76" s="195"/>
      <c r="GPB76" s="195"/>
      <c r="GPC76" s="195"/>
      <c r="GPD76" s="195"/>
      <c r="GPE76" s="195"/>
      <c r="GPF76" s="195"/>
      <c r="GPG76" s="195"/>
      <c r="GPH76" s="195"/>
      <c r="GPI76" s="195"/>
      <c r="GPJ76" s="195"/>
      <c r="GPK76" s="195"/>
      <c r="GPL76" s="195"/>
      <c r="GPM76" s="195"/>
      <c r="GPN76" s="195"/>
      <c r="GPO76" s="195"/>
      <c r="GPP76" s="195"/>
      <c r="GPQ76" s="195"/>
      <c r="GPR76" s="195"/>
      <c r="GPS76" s="195"/>
      <c r="GPT76" s="195"/>
      <c r="GPU76" s="195"/>
      <c r="GPV76" s="195"/>
      <c r="GPW76" s="195"/>
      <c r="GPX76" s="195"/>
      <c r="GPY76" s="195"/>
      <c r="GPZ76" s="195"/>
      <c r="GQA76" s="195"/>
      <c r="GQB76" s="195"/>
      <c r="GQC76" s="195"/>
      <c r="GQD76" s="195"/>
      <c r="GQE76" s="195"/>
      <c r="GQF76" s="195"/>
      <c r="GQG76" s="195"/>
      <c r="GQH76" s="195"/>
      <c r="GQI76" s="195"/>
      <c r="GQJ76" s="195"/>
      <c r="GQK76" s="195"/>
      <c r="GQL76" s="195"/>
      <c r="GQM76" s="195"/>
      <c r="GQN76" s="195"/>
      <c r="GQO76" s="195"/>
      <c r="GQP76" s="195"/>
      <c r="GQQ76" s="195"/>
      <c r="GQR76" s="195"/>
      <c r="GQS76" s="195"/>
      <c r="GQT76" s="195"/>
      <c r="GQU76" s="195"/>
      <c r="GQV76" s="195"/>
      <c r="GQW76" s="195"/>
      <c r="GQX76" s="195"/>
      <c r="GQY76" s="195"/>
      <c r="GQZ76" s="195"/>
      <c r="GRA76" s="195"/>
      <c r="GRB76" s="195"/>
      <c r="GRC76" s="195"/>
      <c r="GRD76" s="195"/>
      <c r="GRE76" s="195"/>
      <c r="GRF76" s="195"/>
      <c r="GRG76" s="195"/>
      <c r="GRH76" s="195"/>
      <c r="GRI76" s="195"/>
      <c r="GRJ76" s="195"/>
      <c r="GRK76" s="195"/>
      <c r="GRL76" s="195"/>
      <c r="GRM76" s="195"/>
      <c r="GRN76" s="195"/>
      <c r="GRO76" s="195"/>
      <c r="GRP76" s="195"/>
      <c r="GRQ76" s="195"/>
      <c r="GRR76" s="195"/>
      <c r="GRS76" s="195"/>
      <c r="GRT76" s="195"/>
      <c r="GRU76" s="195"/>
      <c r="GRV76" s="195"/>
      <c r="GRW76" s="195"/>
      <c r="GRX76" s="195"/>
      <c r="GRY76" s="195"/>
      <c r="GRZ76" s="195"/>
      <c r="GSA76" s="195"/>
      <c r="GSB76" s="195"/>
      <c r="GSC76" s="195"/>
      <c r="GSD76" s="195"/>
      <c r="GSE76" s="195"/>
      <c r="GSF76" s="195"/>
      <c r="GSG76" s="195"/>
      <c r="GSH76" s="195"/>
      <c r="GSI76" s="195"/>
      <c r="GSJ76" s="195"/>
      <c r="GSK76" s="195"/>
      <c r="GSL76" s="195"/>
      <c r="GSM76" s="195"/>
      <c r="GSN76" s="195"/>
      <c r="GSO76" s="195"/>
      <c r="GSP76" s="195"/>
      <c r="GSQ76" s="195"/>
      <c r="GSR76" s="195"/>
      <c r="GSS76" s="195"/>
      <c r="GST76" s="195"/>
      <c r="GSU76" s="195"/>
      <c r="GSV76" s="195"/>
      <c r="GSW76" s="195"/>
      <c r="GSX76" s="195"/>
      <c r="GSY76" s="195"/>
      <c r="GSZ76" s="195"/>
      <c r="GTA76" s="195"/>
      <c r="GTB76" s="195"/>
      <c r="GTC76" s="195"/>
      <c r="GTD76" s="195"/>
      <c r="GTE76" s="195"/>
      <c r="GTF76" s="195"/>
      <c r="GTG76" s="195"/>
      <c r="GTH76" s="195"/>
      <c r="GTI76" s="195"/>
      <c r="GTJ76" s="195"/>
      <c r="GTK76" s="195"/>
      <c r="GTL76" s="195"/>
      <c r="GTM76" s="195"/>
      <c r="GTN76" s="195"/>
      <c r="GTO76" s="195"/>
      <c r="GTP76" s="195"/>
      <c r="GTQ76" s="195"/>
      <c r="GTR76" s="195"/>
      <c r="GTS76" s="195"/>
      <c r="GTT76" s="195"/>
      <c r="GTU76" s="195"/>
      <c r="GTV76" s="195"/>
      <c r="GTW76" s="195"/>
      <c r="GTX76" s="195"/>
      <c r="GTY76" s="195"/>
      <c r="GTZ76" s="195"/>
      <c r="GUA76" s="195"/>
      <c r="GUB76" s="195"/>
      <c r="GUC76" s="195"/>
      <c r="GUD76" s="195"/>
      <c r="GUE76" s="195"/>
      <c r="GUF76" s="195"/>
      <c r="GUG76" s="195"/>
      <c r="GUH76" s="195"/>
      <c r="GUI76" s="195"/>
      <c r="GUJ76" s="195"/>
      <c r="GUK76" s="195"/>
      <c r="GUL76" s="195"/>
      <c r="GUM76" s="195"/>
      <c r="GUN76" s="195"/>
      <c r="GUO76" s="195"/>
      <c r="GUP76" s="195"/>
      <c r="GUQ76" s="195"/>
      <c r="GUR76" s="195"/>
      <c r="GUS76" s="195"/>
      <c r="GUT76" s="195"/>
      <c r="GUU76" s="195"/>
      <c r="GUV76" s="195"/>
      <c r="GUW76" s="195"/>
      <c r="GUX76" s="195"/>
      <c r="GUY76" s="195"/>
      <c r="GUZ76" s="195"/>
      <c r="GVA76" s="195"/>
      <c r="GVB76" s="195"/>
      <c r="GVC76" s="195"/>
      <c r="GVD76" s="195"/>
      <c r="GVE76" s="195"/>
      <c r="GVF76" s="195"/>
      <c r="GVG76" s="195"/>
      <c r="GVH76" s="195"/>
      <c r="GVI76" s="195"/>
      <c r="GVJ76" s="195"/>
      <c r="GVK76" s="195"/>
      <c r="GVL76" s="195"/>
      <c r="GVM76" s="195"/>
      <c r="GVN76" s="195"/>
      <c r="GVO76" s="195"/>
      <c r="GVP76" s="195"/>
      <c r="GVQ76" s="195"/>
      <c r="GVR76" s="195"/>
      <c r="GVS76" s="195"/>
      <c r="GVT76" s="195"/>
      <c r="GVU76" s="195"/>
      <c r="GVV76" s="195"/>
      <c r="GVW76" s="195"/>
      <c r="GVX76" s="195"/>
      <c r="GVY76" s="195"/>
      <c r="GVZ76" s="195"/>
      <c r="GWA76" s="195"/>
      <c r="GWB76" s="195"/>
      <c r="GWC76" s="195"/>
      <c r="GWD76" s="195"/>
      <c r="GWE76" s="195"/>
      <c r="GWF76" s="195"/>
      <c r="GWG76" s="195"/>
      <c r="GWH76" s="195"/>
      <c r="GWI76" s="195"/>
      <c r="GWJ76" s="195"/>
      <c r="GWK76" s="195"/>
      <c r="GWL76" s="195"/>
      <c r="GWM76" s="195"/>
      <c r="GWN76" s="195"/>
      <c r="GWO76" s="195"/>
      <c r="GWP76" s="195"/>
      <c r="GWQ76" s="195"/>
      <c r="GWR76" s="195"/>
      <c r="GWS76" s="195"/>
      <c r="GWT76" s="195"/>
      <c r="GWU76" s="195"/>
      <c r="GWV76" s="195"/>
      <c r="GWW76" s="195"/>
      <c r="GWX76" s="195"/>
      <c r="GWY76" s="195"/>
      <c r="GWZ76" s="195"/>
      <c r="GXA76" s="195"/>
      <c r="GXB76" s="195"/>
      <c r="GXC76" s="195"/>
      <c r="GXD76" s="195"/>
      <c r="GXE76" s="195"/>
      <c r="GXF76" s="195"/>
      <c r="GXG76" s="195"/>
      <c r="GXH76" s="195"/>
      <c r="GXI76" s="195"/>
      <c r="GXJ76" s="195"/>
      <c r="GXK76" s="195"/>
      <c r="GXL76" s="195"/>
      <c r="GXM76" s="195"/>
      <c r="GXN76" s="195"/>
      <c r="GXO76" s="195"/>
      <c r="GXP76" s="195"/>
      <c r="GXQ76" s="195"/>
      <c r="GXR76" s="195"/>
      <c r="GXS76" s="195"/>
      <c r="GXT76" s="195"/>
      <c r="GXU76" s="195"/>
      <c r="GXV76" s="195"/>
      <c r="GXW76" s="195"/>
      <c r="GXX76" s="195"/>
      <c r="GXY76" s="195"/>
      <c r="GXZ76" s="195"/>
      <c r="GYA76" s="195"/>
      <c r="GYB76" s="195"/>
      <c r="GYC76" s="195"/>
      <c r="GYD76" s="195"/>
      <c r="GYE76" s="195"/>
      <c r="GYF76" s="195"/>
      <c r="GYG76" s="195"/>
      <c r="GYH76" s="195"/>
      <c r="GYI76" s="195"/>
      <c r="GYJ76" s="195"/>
      <c r="GYK76" s="195"/>
      <c r="GYL76" s="195"/>
      <c r="GYM76" s="195"/>
      <c r="GYN76" s="195"/>
      <c r="GYO76" s="195"/>
      <c r="GYP76" s="195"/>
      <c r="GYQ76" s="195"/>
      <c r="GYR76" s="195"/>
      <c r="GYS76" s="195"/>
      <c r="GYT76" s="195"/>
      <c r="GYU76" s="195"/>
      <c r="GYV76" s="195"/>
      <c r="GYW76" s="195"/>
      <c r="GYX76" s="195"/>
      <c r="GYY76" s="195"/>
      <c r="GYZ76" s="195"/>
      <c r="GZA76" s="195"/>
      <c r="GZB76" s="195"/>
      <c r="GZC76" s="195"/>
      <c r="GZD76" s="195"/>
      <c r="GZE76" s="195"/>
      <c r="GZF76" s="195"/>
      <c r="GZG76" s="195"/>
      <c r="GZH76" s="195"/>
      <c r="GZI76" s="195"/>
      <c r="GZJ76" s="195"/>
      <c r="GZK76" s="195"/>
      <c r="GZL76" s="195"/>
      <c r="GZM76" s="195"/>
      <c r="GZN76" s="195"/>
      <c r="GZO76" s="195"/>
      <c r="GZP76" s="195"/>
      <c r="GZQ76" s="195"/>
      <c r="GZR76" s="195"/>
      <c r="GZS76" s="195"/>
      <c r="GZT76" s="195"/>
      <c r="GZU76" s="195"/>
      <c r="GZV76" s="195"/>
      <c r="GZW76" s="195"/>
      <c r="GZX76" s="195"/>
      <c r="GZY76" s="195"/>
      <c r="GZZ76" s="195"/>
      <c r="HAA76" s="195"/>
      <c r="HAB76" s="195"/>
      <c r="HAC76" s="195"/>
      <c r="HAD76" s="195"/>
      <c r="HAE76" s="195"/>
      <c r="HAF76" s="195"/>
      <c r="HAG76" s="195"/>
      <c r="HAH76" s="195"/>
      <c r="HAI76" s="195"/>
      <c r="HAJ76" s="195"/>
      <c r="HAK76" s="195"/>
      <c r="HAL76" s="195"/>
      <c r="HAM76" s="195"/>
      <c r="HAN76" s="195"/>
      <c r="HAO76" s="195"/>
      <c r="HAP76" s="195"/>
      <c r="HAQ76" s="195"/>
      <c r="HAR76" s="195"/>
      <c r="HAS76" s="195"/>
      <c r="HAT76" s="195"/>
      <c r="HAU76" s="195"/>
      <c r="HAV76" s="195"/>
      <c r="HAW76" s="195"/>
      <c r="HAX76" s="195"/>
      <c r="HAY76" s="195"/>
      <c r="HAZ76" s="195"/>
      <c r="HBA76" s="195"/>
      <c r="HBB76" s="195"/>
      <c r="HBC76" s="195"/>
      <c r="HBD76" s="195"/>
      <c r="HBE76" s="195"/>
      <c r="HBF76" s="195"/>
      <c r="HBG76" s="195"/>
      <c r="HBH76" s="195"/>
      <c r="HBI76" s="195"/>
      <c r="HBJ76" s="195"/>
      <c r="HBK76" s="195"/>
      <c r="HBL76" s="195"/>
      <c r="HBM76" s="195"/>
      <c r="HBN76" s="195"/>
      <c r="HBO76" s="195"/>
      <c r="HBP76" s="195"/>
      <c r="HBQ76" s="195"/>
      <c r="HBR76" s="195"/>
      <c r="HBS76" s="195"/>
      <c r="HBT76" s="195"/>
      <c r="HBU76" s="195"/>
      <c r="HBV76" s="195"/>
      <c r="HBW76" s="195"/>
      <c r="HBX76" s="195"/>
      <c r="HBY76" s="195"/>
      <c r="HBZ76" s="195"/>
      <c r="HCA76" s="195"/>
      <c r="HCB76" s="195"/>
      <c r="HCC76" s="195"/>
      <c r="HCD76" s="195"/>
      <c r="HCE76" s="195"/>
      <c r="HCF76" s="195"/>
      <c r="HCG76" s="195"/>
      <c r="HCH76" s="195"/>
      <c r="HCI76" s="195"/>
      <c r="HCJ76" s="195"/>
      <c r="HCK76" s="195"/>
      <c r="HCL76" s="195"/>
      <c r="HCM76" s="195"/>
      <c r="HCN76" s="195"/>
      <c r="HCO76" s="195"/>
      <c r="HCP76" s="195"/>
      <c r="HCQ76" s="195"/>
      <c r="HCR76" s="195"/>
      <c r="HCS76" s="195"/>
      <c r="HCT76" s="195"/>
      <c r="HCU76" s="195"/>
      <c r="HCV76" s="195"/>
      <c r="HCW76" s="195"/>
      <c r="HCX76" s="195"/>
      <c r="HCY76" s="195"/>
      <c r="HCZ76" s="195"/>
      <c r="HDA76" s="195"/>
      <c r="HDB76" s="195"/>
      <c r="HDC76" s="195"/>
      <c r="HDD76" s="195"/>
      <c r="HDE76" s="195"/>
      <c r="HDF76" s="195"/>
      <c r="HDG76" s="195"/>
      <c r="HDH76" s="195"/>
      <c r="HDI76" s="195"/>
      <c r="HDJ76" s="195"/>
      <c r="HDK76" s="195"/>
      <c r="HDL76" s="195"/>
      <c r="HDM76" s="195"/>
      <c r="HDN76" s="195"/>
      <c r="HDO76" s="195"/>
      <c r="HDP76" s="195"/>
      <c r="HDQ76" s="195"/>
      <c r="HDR76" s="195"/>
      <c r="HDS76" s="195"/>
      <c r="HDT76" s="195"/>
      <c r="HDU76" s="195"/>
      <c r="HDV76" s="195"/>
      <c r="HDW76" s="195"/>
      <c r="HDX76" s="195"/>
      <c r="HDY76" s="195"/>
      <c r="HDZ76" s="195"/>
      <c r="HEA76" s="195"/>
      <c r="HEB76" s="195"/>
      <c r="HEC76" s="195"/>
      <c r="HED76" s="195"/>
      <c r="HEE76" s="195"/>
      <c r="HEF76" s="195"/>
      <c r="HEG76" s="195"/>
      <c r="HEH76" s="195"/>
      <c r="HEI76" s="195"/>
      <c r="HEJ76" s="195"/>
      <c r="HEK76" s="195"/>
      <c r="HEL76" s="195"/>
      <c r="HEM76" s="195"/>
      <c r="HEN76" s="195"/>
      <c r="HEO76" s="195"/>
      <c r="HEP76" s="195"/>
      <c r="HEQ76" s="195"/>
      <c r="HER76" s="195"/>
      <c r="HES76" s="195"/>
      <c r="HET76" s="195"/>
      <c r="HEU76" s="195"/>
      <c r="HEV76" s="195"/>
      <c r="HEW76" s="195"/>
      <c r="HEX76" s="195"/>
      <c r="HEY76" s="195"/>
      <c r="HEZ76" s="195"/>
      <c r="HFA76" s="195"/>
      <c r="HFB76" s="195"/>
      <c r="HFC76" s="195"/>
      <c r="HFD76" s="195"/>
      <c r="HFE76" s="195"/>
      <c r="HFF76" s="195"/>
      <c r="HFG76" s="195"/>
      <c r="HFH76" s="195"/>
      <c r="HFI76" s="195"/>
      <c r="HFJ76" s="195"/>
      <c r="HFK76" s="195"/>
      <c r="HFL76" s="195"/>
      <c r="HFM76" s="195"/>
      <c r="HFN76" s="195"/>
      <c r="HFO76" s="195"/>
      <c r="HFP76" s="195"/>
      <c r="HFQ76" s="195"/>
      <c r="HFR76" s="195"/>
      <c r="HFS76" s="195"/>
      <c r="HFT76" s="195"/>
      <c r="HFU76" s="195"/>
      <c r="HFV76" s="195"/>
      <c r="HFW76" s="195"/>
      <c r="HFX76" s="195"/>
      <c r="HFY76" s="195"/>
      <c r="HFZ76" s="195"/>
      <c r="HGA76" s="195"/>
      <c r="HGB76" s="195"/>
      <c r="HGC76" s="195"/>
      <c r="HGD76" s="195"/>
      <c r="HGE76" s="195"/>
      <c r="HGF76" s="195"/>
      <c r="HGG76" s="195"/>
      <c r="HGH76" s="195"/>
      <c r="HGI76" s="195"/>
      <c r="HGJ76" s="195"/>
      <c r="HGK76" s="195"/>
      <c r="HGL76" s="195"/>
      <c r="HGM76" s="195"/>
      <c r="HGN76" s="195"/>
      <c r="HGO76" s="195"/>
      <c r="HGP76" s="195"/>
      <c r="HGQ76" s="195"/>
      <c r="HGR76" s="195"/>
      <c r="HGS76" s="195"/>
      <c r="HGT76" s="195"/>
      <c r="HGU76" s="195"/>
      <c r="HGV76" s="195"/>
      <c r="HGW76" s="195"/>
      <c r="HGX76" s="195"/>
      <c r="HGY76" s="195"/>
      <c r="HGZ76" s="195"/>
      <c r="HHA76" s="195"/>
      <c r="HHB76" s="195"/>
      <c r="HHC76" s="195"/>
      <c r="HHD76" s="195"/>
      <c r="HHE76" s="195"/>
      <c r="HHF76" s="195"/>
      <c r="HHG76" s="195"/>
      <c r="HHH76" s="195"/>
      <c r="HHI76" s="195"/>
      <c r="HHJ76" s="195"/>
      <c r="HHK76" s="195"/>
      <c r="HHL76" s="195"/>
      <c r="HHM76" s="195"/>
      <c r="HHN76" s="195"/>
      <c r="HHO76" s="195"/>
      <c r="HHP76" s="195"/>
      <c r="HHQ76" s="195"/>
      <c r="HHR76" s="195"/>
      <c r="HHS76" s="195"/>
      <c r="HHT76" s="195"/>
      <c r="HHU76" s="195"/>
      <c r="HHV76" s="195"/>
      <c r="HHW76" s="195"/>
      <c r="HHX76" s="195"/>
      <c r="HHY76" s="195"/>
      <c r="HHZ76" s="195"/>
      <c r="HIA76" s="195"/>
      <c r="HIB76" s="195"/>
      <c r="HIC76" s="195"/>
      <c r="HID76" s="195"/>
      <c r="HIE76" s="195"/>
      <c r="HIF76" s="195"/>
      <c r="HIG76" s="195"/>
      <c r="HIH76" s="195"/>
      <c r="HII76" s="195"/>
      <c r="HIJ76" s="195"/>
      <c r="HIK76" s="195"/>
      <c r="HIL76" s="195"/>
      <c r="HIM76" s="195"/>
      <c r="HIN76" s="195"/>
      <c r="HIO76" s="195"/>
      <c r="HIP76" s="195"/>
      <c r="HIQ76" s="195"/>
      <c r="HIR76" s="195"/>
      <c r="HIS76" s="195"/>
      <c r="HIT76" s="195"/>
      <c r="HIU76" s="195"/>
      <c r="HIV76" s="195"/>
      <c r="HIW76" s="195"/>
      <c r="HIX76" s="195"/>
      <c r="HIY76" s="195"/>
      <c r="HIZ76" s="195"/>
      <c r="HJA76" s="195"/>
      <c r="HJB76" s="195"/>
      <c r="HJC76" s="195"/>
      <c r="HJD76" s="195"/>
      <c r="HJE76" s="195"/>
      <c r="HJF76" s="195"/>
      <c r="HJG76" s="195"/>
      <c r="HJH76" s="195"/>
      <c r="HJI76" s="195"/>
      <c r="HJJ76" s="195"/>
      <c r="HJK76" s="195"/>
      <c r="HJL76" s="195"/>
      <c r="HJM76" s="195"/>
      <c r="HJN76" s="195"/>
      <c r="HJO76" s="195"/>
      <c r="HJP76" s="195"/>
      <c r="HJQ76" s="195"/>
      <c r="HJR76" s="195"/>
      <c r="HJS76" s="195"/>
      <c r="HJT76" s="195"/>
      <c r="HJU76" s="195"/>
      <c r="HJV76" s="195"/>
      <c r="HJW76" s="195"/>
      <c r="HJX76" s="195"/>
      <c r="HJY76" s="195"/>
      <c r="HJZ76" s="195"/>
      <c r="HKA76" s="195"/>
      <c r="HKB76" s="195"/>
      <c r="HKC76" s="195"/>
      <c r="HKD76" s="195"/>
      <c r="HKE76" s="195"/>
      <c r="HKF76" s="195"/>
      <c r="HKG76" s="195"/>
      <c r="HKH76" s="195"/>
      <c r="HKI76" s="195"/>
      <c r="HKJ76" s="195"/>
      <c r="HKK76" s="195"/>
      <c r="HKL76" s="195"/>
      <c r="HKM76" s="195"/>
      <c r="HKN76" s="195"/>
      <c r="HKO76" s="195"/>
      <c r="HKP76" s="195"/>
      <c r="HKQ76" s="195"/>
      <c r="HKR76" s="195"/>
      <c r="HKS76" s="195"/>
      <c r="HKT76" s="195"/>
      <c r="HKU76" s="195"/>
      <c r="HKV76" s="195"/>
      <c r="HKW76" s="195"/>
      <c r="HKX76" s="195"/>
      <c r="HKY76" s="195"/>
      <c r="HKZ76" s="195"/>
      <c r="HLA76" s="195"/>
      <c r="HLB76" s="195"/>
      <c r="HLC76" s="195"/>
      <c r="HLD76" s="195"/>
      <c r="HLE76" s="195"/>
      <c r="HLF76" s="195"/>
      <c r="HLG76" s="195"/>
      <c r="HLH76" s="195"/>
      <c r="HLI76" s="195"/>
      <c r="HLJ76" s="195"/>
      <c r="HLK76" s="195"/>
      <c r="HLL76" s="195"/>
      <c r="HLM76" s="195"/>
      <c r="HLN76" s="195"/>
      <c r="HLO76" s="195"/>
      <c r="HLP76" s="195"/>
      <c r="HLQ76" s="195"/>
      <c r="HLR76" s="195"/>
      <c r="HLS76" s="195"/>
      <c r="HLT76" s="195"/>
      <c r="HLU76" s="195"/>
      <c r="HLV76" s="195"/>
      <c r="HLW76" s="195"/>
      <c r="HLX76" s="195"/>
      <c r="HLY76" s="195"/>
      <c r="HLZ76" s="195"/>
      <c r="HMA76" s="195"/>
      <c r="HMB76" s="195"/>
      <c r="HMC76" s="195"/>
      <c r="HMD76" s="195"/>
      <c r="HME76" s="195"/>
      <c r="HMF76" s="195"/>
      <c r="HMG76" s="195"/>
      <c r="HMH76" s="195"/>
      <c r="HMI76" s="195"/>
      <c r="HMJ76" s="195"/>
      <c r="HMK76" s="195"/>
      <c r="HML76" s="195"/>
      <c r="HMM76" s="195"/>
      <c r="HMN76" s="195"/>
      <c r="HMO76" s="195"/>
      <c r="HMP76" s="195"/>
      <c r="HMQ76" s="195"/>
      <c r="HMR76" s="195"/>
      <c r="HMS76" s="195"/>
      <c r="HMT76" s="195"/>
      <c r="HMU76" s="195"/>
      <c r="HMV76" s="195"/>
      <c r="HMW76" s="195"/>
      <c r="HMX76" s="195"/>
      <c r="HMY76" s="195"/>
      <c r="HMZ76" s="195"/>
      <c r="HNA76" s="195"/>
      <c r="HNB76" s="195"/>
      <c r="HNC76" s="195"/>
      <c r="HND76" s="195"/>
      <c r="HNE76" s="195"/>
      <c r="HNF76" s="195"/>
      <c r="HNG76" s="195"/>
      <c r="HNH76" s="195"/>
      <c r="HNI76" s="195"/>
      <c r="HNJ76" s="195"/>
      <c r="HNK76" s="195"/>
      <c r="HNL76" s="195"/>
      <c r="HNM76" s="195"/>
      <c r="HNN76" s="195"/>
      <c r="HNO76" s="195"/>
      <c r="HNP76" s="195"/>
      <c r="HNQ76" s="195"/>
      <c r="HNR76" s="195"/>
      <c r="HNS76" s="195"/>
      <c r="HNT76" s="195"/>
      <c r="HNU76" s="195"/>
      <c r="HNV76" s="195"/>
      <c r="HNW76" s="195"/>
      <c r="HNX76" s="195"/>
      <c r="HNY76" s="195"/>
      <c r="HNZ76" s="195"/>
      <c r="HOA76" s="195"/>
      <c r="HOB76" s="195"/>
      <c r="HOC76" s="195"/>
      <c r="HOD76" s="195"/>
      <c r="HOE76" s="195"/>
      <c r="HOF76" s="195"/>
      <c r="HOG76" s="195"/>
      <c r="HOH76" s="195"/>
      <c r="HOI76" s="195"/>
      <c r="HOJ76" s="195"/>
      <c r="HOK76" s="195"/>
      <c r="HOL76" s="195"/>
      <c r="HOM76" s="195"/>
      <c r="HON76" s="195"/>
      <c r="HOO76" s="195"/>
      <c r="HOP76" s="195"/>
      <c r="HOQ76" s="195"/>
      <c r="HOR76" s="195"/>
      <c r="HOS76" s="195"/>
      <c r="HOT76" s="195"/>
      <c r="HOU76" s="195"/>
      <c r="HOV76" s="195"/>
      <c r="HOW76" s="195"/>
      <c r="HOX76" s="195"/>
      <c r="HOY76" s="195"/>
      <c r="HOZ76" s="195"/>
      <c r="HPA76" s="195"/>
      <c r="HPB76" s="195"/>
      <c r="HPC76" s="195"/>
      <c r="HPD76" s="195"/>
      <c r="HPE76" s="195"/>
      <c r="HPF76" s="195"/>
      <c r="HPG76" s="195"/>
      <c r="HPH76" s="195"/>
      <c r="HPI76" s="195"/>
      <c r="HPJ76" s="195"/>
      <c r="HPK76" s="195"/>
      <c r="HPL76" s="195"/>
      <c r="HPM76" s="195"/>
      <c r="HPN76" s="195"/>
      <c r="HPO76" s="195"/>
      <c r="HPP76" s="195"/>
      <c r="HPQ76" s="195"/>
      <c r="HPR76" s="195"/>
      <c r="HPS76" s="195"/>
      <c r="HPT76" s="195"/>
      <c r="HPU76" s="195"/>
      <c r="HPV76" s="195"/>
      <c r="HPW76" s="195"/>
      <c r="HPX76" s="195"/>
      <c r="HPY76" s="195"/>
      <c r="HPZ76" s="195"/>
      <c r="HQA76" s="195"/>
      <c r="HQB76" s="195"/>
      <c r="HQC76" s="195"/>
      <c r="HQD76" s="195"/>
      <c r="HQE76" s="195"/>
      <c r="HQF76" s="195"/>
      <c r="HQG76" s="195"/>
      <c r="HQH76" s="195"/>
      <c r="HQI76" s="195"/>
      <c r="HQJ76" s="195"/>
      <c r="HQK76" s="195"/>
      <c r="HQL76" s="195"/>
      <c r="HQM76" s="195"/>
      <c r="HQN76" s="195"/>
      <c r="HQO76" s="195"/>
      <c r="HQP76" s="195"/>
      <c r="HQQ76" s="195"/>
      <c r="HQR76" s="195"/>
      <c r="HQS76" s="195"/>
      <c r="HQT76" s="195"/>
      <c r="HQU76" s="195"/>
      <c r="HQV76" s="195"/>
      <c r="HQW76" s="195"/>
      <c r="HQX76" s="195"/>
      <c r="HQY76" s="195"/>
      <c r="HQZ76" s="195"/>
      <c r="HRA76" s="195"/>
      <c r="HRB76" s="195"/>
      <c r="HRC76" s="195"/>
      <c r="HRD76" s="195"/>
      <c r="HRE76" s="195"/>
      <c r="HRF76" s="195"/>
      <c r="HRG76" s="195"/>
      <c r="HRH76" s="195"/>
      <c r="HRI76" s="195"/>
      <c r="HRJ76" s="195"/>
      <c r="HRK76" s="195"/>
      <c r="HRL76" s="195"/>
      <c r="HRM76" s="195"/>
      <c r="HRN76" s="195"/>
      <c r="HRO76" s="195"/>
      <c r="HRP76" s="195"/>
      <c r="HRQ76" s="195"/>
      <c r="HRR76" s="195"/>
      <c r="HRS76" s="195"/>
      <c r="HRT76" s="195"/>
      <c r="HRU76" s="195"/>
      <c r="HRV76" s="195"/>
      <c r="HRW76" s="195"/>
      <c r="HRX76" s="195"/>
      <c r="HRY76" s="195"/>
      <c r="HRZ76" s="195"/>
      <c r="HSA76" s="195"/>
      <c r="HSB76" s="195"/>
      <c r="HSC76" s="195"/>
      <c r="HSD76" s="195"/>
      <c r="HSE76" s="195"/>
      <c r="HSF76" s="195"/>
      <c r="HSG76" s="195"/>
      <c r="HSH76" s="195"/>
      <c r="HSI76" s="195"/>
      <c r="HSJ76" s="195"/>
      <c r="HSK76" s="195"/>
      <c r="HSL76" s="195"/>
      <c r="HSM76" s="195"/>
      <c r="HSN76" s="195"/>
      <c r="HSO76" s="195"/>
      <c r="HSP76" s="195"/>
      <c r="HSQ76" s="195"/>
      <c r="HSR76" s="195"/>
      <c r="HSS76" s="195"/>
      <c r="HST76" s="195"/>
      <c r="HSU76" s="195"/>
      <c r="HSV76" s="195"/>
      <c r="HSW76" s="195"/>
      <c r="HSX76" s="195"/>
      <c r="HSY76" s="195"/>
      <c r="HSZ76" s="195"/>
      <c r="HTA76" s="195"/>
      <c r="HTB76" s="195"/>
      <c r="HTC76" s="195"/>
      <c r="HTD76" s="195"/>
      <c r="HTE76" s="195"/>
      <c r="HTF76" s="195"/>
      <c r="HTG76" s="195"/>
      <c r="HTH76" s="195"/>
      <c r="HTI76" s="195"/>
      <c r="HTJ76" s="195"/>
      <c r="HTK76" s="195"/>
      <c r="HTL76" s="195"/>
      <c r="HTM76" s="195"/>
      <c r="HTN76" s="195"/>
      <c r="HTO76" s="195"/>
      <c r="HTP76" s="195"/>
      <c r="HTQ76" s="195"/>
      <c r="HTR76" s="195"/>
      <c r="HTS76" s="195"/>
      <c r="HTT76" s="195"/>
      <c r="HTU76" s="195"/>
      <c r="HTV76" s="195"/>
      <c r="HTW76" s="195"/>
      <c r="HTX76" s="195"/>
      <c r="HTY76" s="195"/>
      <c r="HTZ76" s="195"/>
      <c r="HUA76" s="195"/>
      <c r="HUB76" s="195"/>
      <c r="HUC76" s="195"/>
      <c r="HUD76" s="195"/>
      <c r="HUE76" s="195"/>
      <c r="HUF76" s="195"/>
      <c r="HUG76" s="195"/>
      <c r="HUH76" s="195"/>
      <c r="HUI76" s="195"/>
      <c r="HUJ76" s="195"/>
      <c r="HUK76" s="195"/>
      <c r="HUL76" s="195"/>
      <c r="HUM76" s="195"/>
      <c r="HUN76" s="195"/>
      <c r="HUO76" s="195"/>
      <c r="HUP76" s="195"/>
      <c r="HUQ76" s="195"/>
      <c r="HUR76" s="195"/>
      <c r="HUS76" s="195"/>
      <c r="HUT76" s="195"/>
      <c r="HUU76" s="195"/>
      <c r="HUV76" s="195"/>
      <c r="HUW76" s="195"/>
      <c r="HUX76" s="195"/>
      <c r="HUY76" s="195"/>
      <c r="HUZ76" s="195"/>
      <c r="HVA76" s="195"/>
      <c r="HVB76" s="195"/>
      <c r="HVC76" s="195"/>
      <c r="HVD76" s="195"/>
      <c r="HVE76" s="195"/>
      <c r="HVF76" s="195"/>
      <c r="HVG76" s="195"/>
      <c r="HVH76" s="195"/>
      <c r="HVI76" s="195"/>
      <c r="HVJ76" s="195"/>
      <c r="HVK76" s="195"/>
      <c r="HVL76" s="195"/>
      <c r="HVM76" s="195"/>
      <c r="HVN76" s="195"/>
      <c r="HVO76" s="195"/>
      <c r="HVP76" s="195"/>
      <c r="HVQ76" s="195"/>
      <c r="HVR76" s="195"/>
      <c r="HVS76" s="195"/>
      <c r="HVT76" s="195"/>
      <c r="HVU76" s="195"/>
      <c r="HVV76" s="195"/>
      <c r="HVW76" s="195"/>
      <c r="HVX76" s="195"/>
      <c r="HVY76" s="195"/>
      <c r="HVZ76" s="195"/>
      <c r="HWA76" s="195"/>
      <c r="HWB76" s="195"/>
      <c r="HWC76" s="195"/>
      <c r="HWD76" s="195"/>
      <c r="HWE76" s="195"/>
      <c r="HWF76" s="195"/>
      <c r="HWG76" s="195"/>
      <c r="HWH76" s="195"/>
      <c r="HWI76" s="195"/>
      <c r="HWJ76" s="195"/>
      <c r="HWK76" s="195"/>
      <c r="HWL76" s="195"/>
      <c r="HWM76" s="195"/>
      <c r="HWN76" s="195"/>
      <c r="HWO76" s="195"/>
      <c r="HWP76" s="195"/>
      <c r="HWQ76" s="195"/>
      <c r="HWR76" s="195"/>
      <c r="HWS76" s="195"/>
      <c r="HWT76" s="195"/>
      <c r="HWU76" s="195"/>
      <c r="HWV76" s="195"/>
      <c r="HWW76" s="195"/>
      <c r="HWX76" s="195"/>
      <c r="HWY76" s="195"/>
      <c r="HWZ76" s="195"/>
      <c r="HXA76" s="195"/>
      <c r="HXB76" s="195"/>
      <c r="HXC76" s="195"/>
      <c r="HXD76" s="195"/>
      <c r="HXE76" s="195"/>
      <c r="HXF76" s="195"/>
      <c r="HXG76" s="195"/>
      <c r="HXH76" s="195"/>
      <c r="HXI76" s="195"/>
      <c r="HXJ76" s="195"/>
      <c r="HXK76" s="195"/>
      <c r="HXL76" s="195"/>
      <c r="HXM76" s="195"/>
      <c r="HXN76" s="195"/>
      <c r="HXO76" s="195"/>
      <c r="HXP76" s="195"/>
      <c r="HXQ76" s="195"/>
      <c r="HXR76" s="195"/>
      <c r="HXS76" s="195"/>
      <c r="HXT76" s="195"/>
      <c r="HXU76" s="195"/>
      <c r="HXV76" s="195"/>
      <c r="HXW76" s="195"/>
      <c r="HXX76" s="195"/>
      <c r="HXY76" s="195"/>
      <c r="HXZ76" s="195"/>
      <c r="HYA76" s="195"/>
      <c r="HYB76" s="195"/>
      <c r="HYC76" s="195"/>
      <c r="HYD76" s="195"/>
      <c r="HYE76" s="195"/>
      <c r="HYF76" s="195"/>
      <c r="HYG76" s="195"/>
      <c r="HYH76" s="195"/>
      <c r="HYI76" s="195"/>
      <c r="HYJ76" s="195"/>
      <c r="HYK76" s="195"/>
      <c r="HYL76" s="195"/>
      <c r="HYM76" s="195"/>
      <c r="HYN76" s="195"/>
      <c r="HYO76" s="195"/>
      <c r="HYP76" s="195"/>
      <c r="HYQ76" s="195"/>
      <c r="HYR76" s="195"/>
      <c r="HYS76" s="195"/>
      <c r="HYT76" s="195"/>
      <c r="HYU76" s="195"/>
      <c r="HYV76" s="195"/>
      <c r="HYW76" s="195"/>
      <c r="HYX76" s="195"/>
      <c r="HYY76" s="195"/>
      <c r="HYZ76" s="195"/>
      <c r="HZA76" s="195"/>
      <c r="HZB76" s="195"/>
      <c r="HZC76" s="195"/>
      <c r="HZD76" s="195"/>
      <c r="HZE76" s="195"/>
      <c r="HZF76" s="195"/>
      <c r="HZG76" s="195"/>
      <c r="HZH76" s="195"/>
      <c r="HZI76" s="195"/>
      <c r="HZJ76" s="195"/>
      <c r="HZK76" s="195"/>
      <c r="HZL76" s="195"/>
      <c r="HZM76" s="195"/>
      <c r="HZN76" s="195"/>
      <c r="HZO76" s="195"/>
      <c r="HZP76" s="195"/>
      <c r="HZQ76" s="195"/>
      <c r="HZR76" s="195"/>
      <c r="HZS76" s="195"/>
      <c r="HZT76" s="195"/>
      <c r="HZU76" s="195"/>
      <c r="HZV76" s="195"/>
      <c r="HZW76" s="195"/>
      <c r="HZX76" s="195"/>
      <c r="HZY76" s="195"/>
      <c r="HZZ76" s="195"/>
      <c r="IAA76" s="195"/>
      <c r="IAB76" s="195"/>
      <c r="IAC76" s="195"/>
      <c r="IAD76" s="195"/>
      <c r="IAE76" s="195"/>
      <c r="IAF76" s="195"/>
      <c r="IAG76" s="195"/>
      <c r="IAH76" s="195"/>
      <c r="IAI76" s="195"/>
      <c r="IAJ76" s="195"/>
      <c r="IAK76" s="195"/>
      <c r="IAL76" s="195"/>
      <c r="IAM76" s="195"/>
      <c r="IAN76" s="195"/>
      <c r="IAO76" s="195"/>
      <c r="IAP76" s="195"/>
      <c r="IAQ76" s="195"/>
      <c r="IAR76" s="195"/>
      <c r="IAS76" s="195"/>
      <c r="IAT76" s="195"/>
      <c r="IAU76" s="195"/>
      <c r="IAV76" s="195"/>
      <c r="IAW76" s="195"/>
      <c r="IAX76" s="195"/>
      <c r="IAY76" s="195"/>
      <c r="IAZ76" s="195"/>
      <c r="IBA76" s="195"/>
      <c r="IBB76" s="195"/>
      <c r="IBC76" s="195"/>
      <c r="IBD76" s="195"/>
      <c r="IBE76" s="195"/>
      <c r="IBF76" s="195"/>
      <c r="IBG76" s="195"/>
      <c r="IBH76" s="195"/>
      <c r="IBI76" s="195"/>
      <c r="IBJ76" s="195"/>
      <c r="IBK76" s="195"/>
      <c r="IBL76" s="195"/>
      <c r="IBM76" s="195"/>
      <c r="IBN76" s="195"/>
      <c r="IBO76" s="195"/>
      <c r="IBP76" s="195"/>
      <c r="IBQ76" s="195"/>
      <c r="IBR76" s="195"/>
      <c r="IBS76" s="195"/>
      <c r="IBT76" s="195"/>
      <c r="IBU76" s="195"/>
      <c r="IBV76" s="195"/>
      <c r="IBW76" s="195"/>
      <c r="IBX76" s="195"/>
      <c r="IBY76" s="195"/>
      <c r="IBZ76" s="195"/>
      <c r="ICA76" s="195"/>
      <c r="ICB76" s="195"/>
      <c r="ICC76" s="195"/>
      <c r="ICD76" s="195"/>
      <c r="ICE76" s="195"/>
      <c r="ICF76" s="195"/>
      <c r="ICG76" s="195"/>
      <c r="ICH76" s="195"/>
      <c r="ICI76" s="195"/>
      <c r="ICJ76" s="195"/>
      <c r="ICK76" s="195"/>
      <c r="ICL76" s="195"/>
      <c r="ICM76" s="195"/>
      <c r="ICN76" s="195"/>
      <c r="ICO76" s="195"/>
      <c r="ICP76" s="195"/>
      <c r="ICQ76" s="195"/>
      <c r="ICR76" s="195"/>
      <c r="ICS76" s="195"/>
      <c r="ICT76" s="195"/>
      <c r="ICU76" s="195"/>
      <c r="ICV76" s="195"/>
      <c r="ICW76" s="195"/>
      <c r="ICX76" s="195"/>
      <c r="ICY76" s="195"/>
      <c r="ICZ76" s="195"/>
      <c r="IDA76" s="195"/>
      <c r="IDB76" s="195"/>
      <c r="IDC76" s="195"/>
      <c r="IDD76" s="195"/>
      <c r="IDE76" s="195"/>
      <c r="IDF76" s="195"/>
      <c r="IDG76" s="195"/>
      <c r="IDH76" s="195"/>
      <c r="IDI76" s="195"/>
      <c r="IDJ76" s="195"/>
      <c r="IDK76" s="195"/>
      <c r="IDL76" s="195"/>
      <c r="IDM76" s="195"/>
      <c r="IDN76" s="195"/>
      <c r="IDO76" s="195"/>
      <c r="IDP76" s="195"/>
      <c r="IDQ76" s="195"/>
      <c r="IDR76" s="195"/>
      <c r="IDS76" s="195"/>
      <c r="IDT76" s="195"/>
      <c r="IDU76" s="195"/>
      <c r="IDV76" s="195"/>
      <c r="IDW76" s="195"/>
      <c r="IDX76" s="195"/>
      <c r="IDY76" s="195"/>
      <c r="IDZ76" s="195"/>
      <c r="IEA76" s="195"/>
      <c r="IEB76" s="195"/>
      <c r="IEC76" s="195"/>
      <c r="IED76" s="195"/>
      <c r="IEE76" s="195"/>
      <c r="IEF76" s="195"/>
      <c r="IEG76" s="195"/>
      <c r="IEH76" s="195"/>
      <c r="IEI76" s="195"/>
      <c r="IEJ76" s="195"/>
      <c r="IEK76" s="195"/>
      <c r="IEL76" s="195"/>
      <c r="IEM76" s="195"/>
      <c r="IEN76" s="195"/>
      <c r="IEO76" s="195"/>
      <c r="IEP76" s="195"/>
      <c r="IEQ76" s="195"/>
      <c r="IER76" s="195"/>
      <c r="IES76" s="195"/>
      <c r="IET76" s="195"/>
      <c r="IEU76" s="195"/>
      <c r="IEV76" s="195"/>
      <c r="IEW76" s="195"/>
      <c r="IEX76" s="195"/>
      <c r="IEY76" s="195"/>
      <c r="IEZ76" s="195"/>
      <c r="IFA76" s="195"/>
      <c r="IFB76" s="195"/>
      <c r="IFC76" s="195"/>
      <c r="IFD76" s="195"/>
      <c r="IFE76" s="195"/>
      <c r="IFF76" s="195"/>
      <c r="IFG76" s="195"/>
      <c r="IFH76" s="195"/>
      <c r="IFI76" s="195"/>
      <c r="IFJ76" s="195"/>
      <c r="IFK76" s="195"/>
      <c r="IFL76" s="195"/>
      <c r="IFM76" s="195"/>
      <c r="IFN76" s="195"/>
      <c r="IFO76" s="195"/>
      <c r="IFP76" s="195"/>
      <c r="IFQ76" s="195"/>
      <c r="IFR76" s="195"/>
      <c r="IFS76" s="195"/>
      <c r="IFT76" s="195"/>
      <c r="IFU76" s="195"/>
      <c r="IFV76" s="195"/>
      <c r="IFW76" s="195"/>
      <c r="IFX76" s="195"/>
      <c r="IFY76" s="195"/>
      <c r="IFZ76" s="195"/>
      <c r="IGA76" s="195"/>
      <c r="IGB76" s="195"/>
      <c r="IGC76" s="195"/>
      <c r="IGD76" s="195"/>
      <c r="IGE76" s="195"/>
      <c r="IGF76" s="195"/>
      <c r="IGG76" s="195"/>
      <c r="IGH76" s="195"/>
      <c r="IGI76" s="195"/>
      <c r="IGJ76" s="195"/>
      <c r="IGK76" s="195"/>
      <c r="IGL76" s="195"/>
      <c r="IGM76" s="195"/>
      <c r="IGN76" s="195"/>
      <c r="IGO76" s="195"/>
      <c r="IGP76" s="195"/>
      <c r="IGQ76" s="195"/>
      <c r="IGR76" s="195"/>
      <c r="IGS76" s="195"/>
      <c r="IGT76" s="195"/>
      <c r="IGU76" s="195"/>
      <c r="IGV76" s="195"/>
      <c r="IGW76" s="195"/>
      <c r="IGX76" s="195"/>
      <c r="IGY76" s="195"/>
      <c r="IGZ76" s="195"/>
      <c r="IHA76" s="195"/>
      <c r="IHB76" s="195"/>
      <c r="IHC76" s="195"/>
      <c r="IHD76" s="195"/>
      <c r="IHE76" s="195"/>
      <c r="IHF76" s="195"/>
      <c r="IHG76" s="195"/>
      <c r="IHH76" s="195"/>
      <c r="IHI76" s="195"/>
      <c r="IHJ76" s="195"/>
      <c r="IHK76" s="195"/>
      <c r="IHL76" s="195"/>
      <c r="IHM76" s="195"/>
      <c r="IHN76" s="195"/>
      <c r="IHO76" s="195"/>
      <c r="IHP76" s="195"/>
      <c r="IHQ76" s="195"/>
      <c r="IHR76" s="195"/>
      <c r="IHS76" s="195"/>
      <c r="IHT76" s="195"/>
      <c r="IHU76" s="195"/>
      <c r="IHV76" s="195"/>
      <c r="IHW76" s="195"/>
      <c r="IHX76" s="195"/>
      <c r="IHY76" s="195"/>
      <c r="IHZ76" s="195"/>
      <c r="IIA76" s="195"/>
      <c r="IIB76" s="195"/>
      <c r="IIC76" s="195"/>
      <c r="IID76" s="195"/>
      <c r="IIE76" s="195"/>
      <c r="IIF76" s="195"/>
      <c r="IIG76" s="195"/>
      <c r="IIH76" s="195"/>
      <c r="III76" s="195"/>
      <c r="IIJ76" s="195"/>
      <c r="IIK76" s="195"/>
      <c r="IIL76" s="195"/>
      <c r="IIM76" s="195"/>
      <c r="IIN76" s="195"/>
      <c r="IIO76" s="195"/>
      <c r="IIP76" s="195"/>
      <c r="IIQ76" s="195"/>
      <c r="IIR76" s="195"/>
      <c r="IIS76" s="195"/>
      <c r="IIT76" s="195"/>
      <c r="IIU76" s="195"/>
      <c r="IIV76" s="195"/>
      <c r="IIW76" s="195"/>
      <c r="IIX76" s="195"/>
      <c r="IIY76" s="195"/>
      <c r="IIZ76" s="195"/>
      <c r="IJA76" s="195"/>
      <c r="IJB76" s="195"/>
      <c r="IJC76" s="195"/>
      <c r="IJD76" s="195"/>
      <c r="IJE76" s="195"/>
      <c r="IJF76" s="195"/>
      <c r="IJG76" s="195"/>
      <c r="IJH76" s="195"/>
      <c r="IJI76" s="195"/>
      <c r="IJJ76" s="195"/>
      <c r="IJK76" s="195"/>
      <c r="IJL76" s="195"/>
      <c r="IJM76" s="195"/>
      <c r="IJN76" s="195"/>
      <c r="IJO76" s="195"/>
      <c r="IJP76" s="195"/>
      <c r="IJQ76" s="195"/>
      <c r="IJR76" s="195"/>
      <c r="IJS76" s="195"/>
      <c r="IJT76" s="195"/>
      <c r="IJU76" s="195"/>
      <c r="IJV76" s="195"/>
      <c r="IJW76" s="195"/>
      <c r="IJX76" s="195"/>
      <c r="IJY76" s="195"/>
      <c r="IJZ76" s="195"/>
      <c r="IKA76" s="195"/>
      <c r="IKB76" s="195"/>
      <c r="IKC76" s="195"/>
      <c r="IKD76" s="195"/>
      <c r="IKE76" s="195"/>
      <c r="IKF76" s="195"/>
      <c r="IKG76" s="195"/>
      <c r="IKH76" s="195"/>
      <c r="IKI76" s="195"/>
      <c r="IKJ76" s="195"/>
      <c r="IKK76" s="195"/>
      <c r="IKL76" s="195"/>
      <c r="IKM76" s="195"/>
      <c r="IKN76" s="195"/>
      <c r="IKO76" s="195"/>
      <c r="IKP76" s="195"/>
      <c r="IKQ76" s="195"/>
      <c r="IKR76" s="195"/>
      <c r="IKS76" s="195"/>
      <c r="IKT76" s="195"/>
      <c r="IKU76" s="195"/>
      <c r="IKV76" s="195"/>
      <c r="IKW76" s="195"/>
      <c r="IKX76" s="195"/>
      <c r="IKY76" s="195"/>
      <c r="IKZ76" s="195"/>
      <c r="ILA76" s="195"/>
      <c r="ILB76" s="195"/>
      <c r="ILC76" s="195"/>
      <c r="ILD76" s="195"/>
      <c r="ILE76" s="195"/>
      <c r="ILF76" s="195"/>
      <c r="ILG76" s="195"/>
      <c r="ILH76" s="195"/>
      <c r="ILI76" s="195"/>
      <c r="ILJ76" s="195"/>
      <c r="ILK76" s="195"/>
      <c r="ILL76" s="195"/>
      <c r="ILM76" s="195"/>
      <c r="ILN76" s="195"/>
      <c r="ILO76" s="195"/>
      <c r="ILP76" s="195"/>
      <c r="ILQ76" s="195"/>
      <c r="ILR76" s="195"/>
      <c r="ILS76" s="195"/>
      <c r="ILT76" s="195"/>
      <c r="ILU76" s="195"/>
      <c r="ILV76" s="195"/>
      <c r="ILW76" s="195"/>
      <c r="ILX76" s="195"/>
      <c r="ILY76" s="195"/>
      <c r="ILZ76" s="195"/>
      <c r="IMA76" s="195"/>
      <c r="IMB76" s="195"/>
      <c r="IMC76" s="195"/>
      <c r="IMD76" s="195"/>
      <c r="IME76" s="195"/>
      <c r="IMF76" s="195"/>
      <c r="IMG76" s="195"/>
      <c r="IMH76" s="195"/>
      <c r="IMI76" s="195"/>
      <c r="IMJ76" s="195"/>
      <c r="IMK76" s="195"/>
      <c r="IML76" s="195"/>
      <c r="IMM76" s="195"/>
      <c r="IMN76" s="195"/>
      <c r="IMO76" s="195"/>
      <c r="IMP76" s="195"/>
      <c r="IMQ76" s="195"/>
      <c r="IMR76" s="195"/>
      <c r="IMS76" s="195"/>
      <c r="IMT76" s="195"/>
      <c r="IMU76" s="195"/>
      <c r="IMV76" s="195"/>
      <c r="IMW76" s="195"/>
      <c r="IMX76" s="195"/>
      <c r="IMY76" s="195"/>
      <c r="IMZ76" s="195"/>
      <c r="INA76" s="195"/>
      <c r="INB76" s="195"/>
      <c r="INC76" s="195"/>
      <c r="IND76" s="195"/>
      <c r="INE76" s="195"/>
      <c r="INF76" s="195"/>
      <c r="ING76" s="195"/>
      <c r="INH76" s="195"/>
      <c r="INI76" s="195"/>
      <c r="INJ76" s="195"/>
      <c r="INK76" s="195"/>
      <c r="INL76" s="195"/>
      <c r="INM76" s="195"/>
      <c r="INN76" s="195"/>
      <c r="INO76" s="195"/>
      <c r="INP76" s="195"/>
      <c r="INQ76" s="195"/>
      <c r="INR76" s="195"/>
      <c r="INS76" s="195"/>
      <c r="INT76" s="195"/>
      <c r="INU76" s="195"/>
      <c r="INV76" s="195"/>
      <c r="INW76" s="195"/>
      <c r="INX76" s="195"/>
      <c r="INY76" s="195"/>
      <c r="INZ76" s="195"/>
      <c r="IOA76" s="195"/>
      <c r="IOB76" s="195"/>
      <c r="IOC76" s="195"/>
      <c r="IOD76" s="195"/>
      <c r="IOE76" s="195"/>
      <c r="IOF76" s="195"/>
      <c r="IOG76" s="195"/>
      <c r="IOH76" s="195"/>
      <c r="IOI76" s="195"/>
      <c r="IOJ76" s="195"/>
      <c r="IOK76" s="195"/>
      <c r="IOL76" s="195"/>
      <c r="IOM76" s="195"/>
      <c r="ION76" s="195"/>
      <c r="IOO76" s="195"/>
      <c r="IOP76" s="195"/>
      <c r="IOQ76" s="195"/>
      <c r="IOR76" s="195"/>
      <c r="IOS76" s="195"/>
      <c r="IOT76" s="195"/>
      <c r="IOU76" s="195"/>
      <c r="IOV76" s="195"/>
      <c r="IOW76" s="195"/>
      <c r="IOX76" s="195"/>
      <c r="IOY76" s="195"/>
      <c r="IOZ76" s="195"/>
      <c r="IPA76" s="195"/>
      <c r="IPB76" s="195"/>
      <c r="IPC76" s="195"/>
      <c r="IPD76" s="195"/>
      <c r="IPE76" s="195"/>
      <c r="IPF76" s="195"/>
      <c r="IPG76" s="195"/>
      <c r="IPH76" s="195"/>
      <c r="IPI76" s="195"/>
      <c r="IPJ76" s="195"/>
      <c r="IPK76" s="195"/>
      <c r="IPL76" s="195"/>
      <c r="IPM76" s="195"/>
      <c r="IPN76" s="195"/>
      <c r="IPO76" s="195"/>
      <c r="IPP76" s="195"/>
      <c r="IPQ76" s="195"/>
      <c r="IPR76" s="195"/>
      <c r="IPS76" s="195"/>
      <c r="IPT76" s="195"/>
      <c r="IPU76" s="195"/>
      <c r="IPV76" s="195"/>
      <c r="IPW76" s="195"/>
      <c r="IPX76" s="195"/>
      <c r="IPY76" s="195"/>
      <c r="IPZ76" s="195"/>
      <c r="IQA76" s="195"/>
      <c r="IQB76" s="195"/>
      <c r="IQC76" s="195"/>
      <c r="IQD76" s="195"/>
      <c r="IQE76" s="195"/>
      <c r="IQF76" s="195"/>
      <c r="IQG76" s="195"/>
      <c r="IQH76" s="195"/>
      <c r="IQI76" s="195"/>
      <c r="IQJ76" s="195"/>
      <c r="IQK76" s="195"/>
      <c r="IQL76" s="195"/>
      <c r="IQM76" s="195"/>
      <c r="IQN76" s="195"/>
      <c r="IQO76" s="195"/>
      <c r="IQP76" s="195"/>
      <c r="IQQ76" s="195"/>
      <c r="IQR76" s="195"/>
      <c r="IQS76" s="195"/>
      <c r="IQT76" s="195"/>
      <c r="IQU76" s="195"/>
      <c r="IQV76" s="195"/>
      <c r="IQW76" s="195"/>
      <c r="IQX76" s="195"/>
      <c r="IQY76" s="195"/>
      <c r="IQZ76" s="195"/>
      <c r="IRA76" s="195"/>
      <c r="IRB76" s="195"/>
      <c r="IRC76" s="195"/>
      <c r="IRD76" s="195"/>
      <c r="IRE76" s="195"/>
      <c r="IRF76" s="195"/>
      <c r="IRG76" s="195"/>
      <c r="IRH76" s="195"/>
      <c r="IRI76" s="195"/>
      <c r="IRJ76" s="195"/>
      <c r="IRK76" s="195"/>
      <c r="IRL76" s="195"/>
      <c r="IRM76" s="195"/>
      <c r="IRN76" s="195"/>
      <c r="IRO76" s="195"/>
      <c r="IRP76" s="195"/>
      <c r="IRQ76" s="195"/>
      <c r="IRR76" s="195"/>
      <c r="IRS76" s="195"/>
      <c r="IRT76" s="195"/>
      <c r="IRU76" s="195"/>
      <c r="IRV76" s="195"/>
      <c r="IRW76" s="195"/>
      <c r="IRX76" s="195"/>
      <c r="IRY76" s="195"/>
      <c r="IRZ76" s="195"/>
      <c r="ISA76" s="195"/>
      <c r="ISB76" s="195"/>
      <c r="ISC76" s="195"/>
      <c r="ISD76" s="195"/>
      <c r="ISE76" s="195"/>
      <c r="ISF76" s="195"/>
      <c r="ISG76" s="195"/>
      <c r="ISH76" s="195"/>
      <c r="ISI76" s="195"/>
      <c r="ISJ76" s="195"/>
      <c r="ISK76" s="195"/>
      <c r="ISL76" s="195"/>
      <c r="ISM76" s="195"/>
      <c r="ISN76" s="195"/>
      <c r="ISO76" s="195"/>
      <c r="ISP76" s="195"/>
      <c r="ISQ76" s="195"/>
      <c r="ISR76" s="195"/>
      <c r="ISS76" s="195"/>
      <c r="IST76" s="195"/>
      <c r="ISU76" s="195"/>
      <c r="ISV76" s="195"/>
      <c r="ISW76" s="195"/>
      <c r="ISX76" s="195"/>
      <c r="ISY76" s="195"/>
      <c r="ISZ76" s="195"/>
      <c r="ITA76" s="195"/>
      <c r="ITB76" s="195"/>
      <c r="ITC76" s="195"/>
      <c r="ITD76" s="195"/>
      <c r="ITE76" s="195"/>
      <c r="ITF76" s="195"/>
      <c r="ITG76" s="195"/>
      <c r="ITH76" s="195"/>
      <c r="ITI76" s="195"/>
      <c r="ITJ76" s="195"/>
      <c r="ITK76" s="195"/>
      <c r="ITL76" s="195"/>
      <c r="ITM76" s="195"/>
      <c r="ITN76" s="195"/>
      <c r="ITO76" s="195"/>
      <c r="ITP76" s="195"/>
      <c r="ITQ76" s="195"/>
      <c r="ITR76" s="195"/>
      <c r="ITS76" s="195"/>
      <c r="ITT76" s="195"/>
      <c r="ITU76" s="195"/>
      <c r="ITV76" s="195"/>
      <c r="ITW76" s="195"/>
      <c r="ITX76" s="195"/>
      <c r="ITY76" s="195"/>
      <c r="ITZ76" s="195"/>
      <c r="IUA76" s="195"/>
      <c r="IUB76" s="195"/>
      <c r="IUC76" s="195"/>
      <c r="IUD76" s="195"/>
      <c r="IUE76" s="195"/>
      <c r="IUF76" s="195"/>
      <c r="IUG76" s="195"/>
      <c r="IUH76" s="195"/>
      <c r="IUI76" s="195"/>
      <c r="IUJ76" s="195"/>
      <c r="IUK76" s="195"/>
      <c r="IUL76" s="195"/>
      <c r="IUM76" s="195"/>
      <c r="IUN76" s="195"/>
      <c r="IUO76" s="195"/>
      <c r="IUP76" s="195"/>
      <c r="IUQ76" s="195"/>
      <c r="IUR76" s="195"/>
      <c r="IUS76" s="195"/>
      <c r="IUT76" s="195"/>
      <c r="IUU76" s="195"/>
      <c r="IUV76" s="195"/>
      <c r="IUW76" s="195"/>
      <c r="IUX76" s="195"/>
      <c r="IUY76" s="195"/>
      <c r="IUZ76" s="195"/>
      <c r="IVA76" s="195"/>
      <c r="IVB76" s="195"/>
      <c r="IVC76" s="195"/>
      <c r="IVD76" s="195"/>
      <c r="IVE76" s="195"/>
      <c r="IVF76" s="195"/>
      <c r="IVG76" s="195"/>
      <c r="IVH76" s="195"/>
      <c r="IVI76" s="195"/>
      <c r="IVJ76" s="195"/>
      <c r="IVK76" s="195"/>
      <c r="IVL76" s="195"/>
      <c r="IVM76" s="195"/>
      <c r="IVN76" s="195"/>
      <c r="IVO76" s="195"/>
      <c r="IVP76" s="195"/>
      <c r="IVQ76" s="195"/>
      <c r="IVR76" s="195"/>
      <c r="IVS76" s="195"/>
      <c r="IVT76" s="195"/>
      <c r="IVU76" s="195"/>
      <c r="IVV76" s="195"/>
      <c r="IVW76" s="195"/>
      <c r="IVX76" s="195"/>
      <c r="IVY76" s="195"/>
      <c r="IVZ76" s="195"/>
      <c r="IWA76" s="195"/>
      <c r="IWB76" s="195"/>
      <c r="IWC76" s="195"/>
      <c r="IWD76" s="195"/>
      <c r="IWE76" s="195"/>
      <c r="IWF76" s="195"/>
      <c r="IWG76" s="195"/>
      <c r="IWH76" s="195"/>
      <c r="IWI76" s="195"/>
      <c r="IWJ76" s="195"/>
      <c r="IWK76" s="195"/>
      <c r="IWL76" s="195"/>
      <c r="IWM76" s="195"/>
      <c r="IWN76" s="195"/>
      <c r="IWO76" s="195"/>
      <c r="IWP76" s="195"/>
      <c r="IWQ76" s="195"/>
      <c r="IWR76" s="195"/>
      <c r="IWS76" s="195"/>
      <c r="IWT76" s="195"/>
      <c r="IWU76" s="195"/>
      <c r="IWV76" s="195"/>
      <c r="IWW76" s="195"/>
      <c r="IWX76" s="195"/>
      <c r="IWY76" s="195"/>
      <c r="IWZ76" s="195"/>
      <c r="IXA76" s="195"/>
      <c r="IXB76" s="195"/>
      <c r="IXC76" s="195"/>
      <c r="IXD76" s="195"/>
      <c r="IXE76" s="195"/>
      <c r="IXF76" s="195"/>
      <c r="IXG76" s="195"/>
      <c r="IXH76" s="195"/>
      <c r="IXI76" s="195"/>
      <c r="IXJ76" s="195"/>
      <c r="IXK76" s="195"/>
      <c r="IXL76" s="195"/>
      <c r="IXM76" s="195"/>
      <c r="IXN76" s="195"/>
      <c r="IXO76" s="195"/>
      <c r="IXP76" s="195"/>
      <c r="IXQ76" s="195"/>
      <c r="IXR76" s="195"/>
      <c r="IXS76" s="195"/>
      <c r="IXT76" s="195"/>
      <c r="IXU76" s="195"/>
      <c r="IXV76" s="195"/>
      <c r="IXW76" s="195"/>
      <c r="IXX76" s="195"/>
      <c r="IXY76" s="195"/>
      <c r="IXZ76" s="195"/>
      <c r="IYA76" s="195"/>
      <c r="IYB76" s="195"/>
      <c r="IYC76" s="195"/>
      <c r="IYD76" s="195"/>
      <c r="IYE76" s="195"/>
      <c r="IYF76" s="195"/>
      <c r="IYG76" s="195"/>
      <c r="IYH76" s="195"/>
      <c r="IYI76" s="195"/>
      <c r="IYJ76" s="195"/>
      <c r="IYK76" s="195"/>
      <c r="IYL76" s="195"/>
      <c r="IYM76" s="195"/>
      <c r="IYN76" s="195"/>
      <c r="IYO76" s="195"/>
      <c r="IYP76" s="195"/>
      <c r="IYQ76" s="195"/>
      <c r="IYR76" s="195"/>
      <c r="IYS76" s="195"/>
      <c r="IYT76" s="195"/>
      <c r="IYU76" s="195"/>
      <c r="IYV76" s="195"/>
      <c r="IYW76" s="195"/>
      <c r="IYX76" s="195"/>
      <c r="IYY76" s="195"/>
      <c r="IYZ76" s="195"/>
      <c r="IZA76" s="195"/>
      <c r="IZB76" s="195"/>
      <c r="IZC76" s="195"/>
      <c r="IZD76" s="195"/>
      <c r="IZE76" s="195"/>
      <c r="IZF76" s="195"/>
      <c r="IZG76" s="195"/>
      <c r="IZH76" s="195"/>
      <c r="IZI76" s="195"/>
      <c r="IZJ76" s="195"/>
      <c r="IZK76" s="195"/>
      <c r="IZL76" s="195"/>
      <c r="IZM76" s="195"/>
      <c r="IZN76" s="195"/>
      <c r="IZO76" s="195"/>
      <c r="IZP76" s="195"/>
      <c r="IZQ76" s="195"/>
      <c r="IZR76" s="195"/>
      <c r="IZS76" s="195"/>
      <c r="IZT76" s="195"/>
      <c r="IZU76" s="195"/>
      <c r="IZV76" s="195"/>
      <c r="IZW76" s="195"/>
      <c r="IZX76" s="195"/>
      <c r="IZY76" s="195"/>
      <c r="IZZ76" s="195"/>
      <c r="JAA76" s="195"/>
      <c r="JAB76" s="195"/>
      <c r="JAC76" s="195"/>
      <c r="JAD76" s="195"/>
      <c r="JAE76" s="195"/>
      <c r="JAF76" s="195"/>
      <c r="JAG76" s="195"/>
      <c r="JAH76" s="195"/>
      <c r="JAI76" s="195"/>
      <c r="JAJ76" s="195"/>
      <c r="JAK76" s="195"/>
      <c r="JAL76" s="195"/>
      <c r="JAM76" s="195"/>
      <c r="JAN76" s="195"/>
      <c r="JAO76" s="195"/>
      <c r="JAP76" s="195"/>
      <c r="JAQ76" s="195"/>
      <c r="JAR76" s="195"/>
      <c r="JAS76" s="195"/>
      <c r="JAT76" s="195"/>
      <c r="JAU76" s="195"/>
      <c r="JAV76" s="195"/>
      <c r="JAW76" s="195"/>
      <c r="JAX76" s="195"/>
      <c r="JAY76" s="195"/>
      <c r="JAZ76" s="195"/>
      <c r="JBA76" s="195"/>
      <c r="JBB76" s="195"/>
      <c r="JBC76" s="195"/>
      <c r="JBD76" s="195"/>
      <c r="JBE76" s="195"/>
      <c r="JBF76" s="195"/>
      <c r="JBG76" s="195"/>
      <c r="JBH76" s="195"/>
      <c r="JBI76" s="195"/>
      <c r="JBJ76" s="195"/>
      <c r="JBK76" s="195"/>
      <c r="JBL76" s="195"/>
      <c r="JBM76" s="195"/>
      <c r="JBN76" s="195"/>
      <c r="JBO76" s="195"/>
      <c r="JBP76" s="195"/>
      <c r="JBQ76" s="195"/>
      <c r="JBR76" s="195"/>
      <c r="JBS76" s="195"/>
      <c r="JBT76" s="195"/>
      <c r="JBU76" s="195"/>
      <c r="JBV76" s="195"/>
      <c r="JBW76" s="195"/>
      <c r="JBX76" s="195"/>
      <c r="JBY76" s="195"/>
      <c r="JBZ76" s="195"/>
      <c r="JCA76" s="195"/>
      <c r="JCB76" s="195"/>
      <c r="JCC76" s="195"/>
      <c r="JCD76" s="195"/>
      <c r="JCE76" s="195"/>
      <c r="JCF76" s="195"/>
      <c r="JCG76" s="195"/>
      <c r="JCH76" s="195"/>
      <c r="JCI76" s="195"/>
      <c r="JCJ76" s="195"/>
      <c r="JCK76" s="195"/>
      <c r="JCL76" s="195"/>
      <c r="JCM76" s="195"/>
      <c r="JCN76" s="195"/>
      <c r="JCO76" s="195"/>
      <c r="JCP76" s="195"/>
      <c r="JCQ76" s="195"/>
      <c r="JCR76" s="195"/>
      <c r="JCS76" s="195"/>
      <c r="JCT76" s="195"/>
      <c r="JCU76" s="195"/>
      <c r="JCV76" s="195"/>
      <c r="JCW76" s="195"/>
      <c r="JCX76" s="195"/>
      <c r="JCY76" s="195"/>
      <c r="JCZ76" s="195"/>
      <c r="JDA76" s="195"/>
      <c r="JDB76" s="195"/>
      <c r="JDC76" s="195"/>
      <c r="JDD76" s="195"/>
      <c r="JDE76" s="195"/>
      <c r="JDF76" s="195"/>
      <c r="JDG76" s="195"/>
      <c r="JDH76" s="195"/>
      <c r="JDI76" s="195"/>
      <c r="JDJ76" s="195"/>
      <c r="JDK76" s="195"/>
      <c r="JDL76" s="195"/>
      <c r="JDM76" s="195"/>
      <c r="JDN76" s="195"/>
      <c r="JDO76" s="195"/>
      <c r="JDP76" s="195"/>
      <c r="JDQ76" s="195"/>
      <c r="JDR76" s="195"/>
      <c r="JDS76" s="195"/>
      <c r="JDT76" s="195"/>
      <c r="JDU76" s="195"/>
      <c r="JDV76" s="195"/>
      <c r="JDW76" s="195"/>
      <c r="JDX76" s="195"/>
      <c r="JDY76" s="195"/>
      <c r="JDZ76" s="195"/>
      <c r="JEA76" s="195"/>
      <c r="JEB76" s="195"/>
      <c r="JEC76" s="195"/>
      <c r="JED76" s="195"/>
      <c r="JEE76" s="195"/>
      <c r="JEF76" s="195"/>
      <c r="JEG76" s="195"/>
      <c r="JEH76" s="195"/>
      <c r="JEI76" s="195"/>
      <c r="JEJ76" s="195"/>
      <c r="JEK76" s="195"/>
      <c r="JEL76" s="195"/>
      <c r="JEM76" s="195"/>
      <c r="JEN76" s="195"/>
      <c r="JEO76" s="195"/>
      <c r="JEP76" s="195"/>
      <c r="JEQ76" s="195"/>
      <c r="JER76" s="195"/>
      <c r="JES76" s="195"/>
      <c r="JET76" s="195"/>
      <c r="JEU76" s="195"/>
      <c r="JEV76" s="195"/>
      <c r="JEW76" s="195"/>
      <c r="JEX76" s="195"/>
      <c r="JEY76" s="195"/>
      <c r="JEZ76" s="195"/>
      <c r="JFA76" s="195"/>
      <c r="JFB76" s="195"/>
      <c r="JFC76" s="195"/>
      <c r="JFD76" s="195"/>
      <c r="JFE76" s="195"/>
      <c r="JFF76" s="195"/>
      <c r="JFG76" s="195"/>
      <c r="JFH76" s="195"/>
      <c r="JFI76" s="195"/>
      <c r="JFJ76" s="195"/>
      <c r="JFK76" s="195"/>
      <c r="JFL76" s="195"/>
      <c r="JFM76" s="195"/>
      <c r="JFN76" s="195"/>
      <c r="JFO76" s="195"/>
      <c r="JFP76" s="195"/>
      <c r="JFQ76" s="195"/>
      <c r="JFR76" s="195"/>
      <c r="JFS76" s="195"/>
      <c r="JFT76" s="195"/>
      <c r="JFU76" s="195"/>
      <c r="JFV76" s="195"/>
      <c r="JFW76" s="195"/>
      <c r="JFX76" s="195"/>
      <c r="JFY76" s="195"/>
      <c r="JFZ76" s="195"/>
      <c r="JGA76" s="195"/>
      <c r="JGB76" s="195"/>
      <c r="JGC76" s="195"/>
      <c r="JGD76" s="195"/>
      <c r="JGE76" s="195"/>
      <c r="JGF76" s="195"/>
      <c r="JGG76" s="195"/>
      <c r="JGH76" s="195"/>
      <c r="JGI76" s="195"/>
      <c r="JGJ76" s="195"/>
      <c r="JGK76" s="195"/>
      <c r="JGL76" s="195"/>
      <c r="JGM76" s="195"/>
      <c r="JGN76" s="195"/>
      <c r="JGO76" s="195"/>
      <c r="JGP76" s="195"/>
      <c r="JGQ76" s="195"/>
      <c r="JGR76" s="195"/>
      <c r="JGS76" s="195"/>
      <c r="JGT76" s="195"/>
      <c r="JGU76" s="195"/>
      <c r="JGV76" s="195"/>
      <c r="JGW76" s="195"/>
      <c r="JGX76" s="195"/>
      <c r="JGY76" s="195"/>
      <c r="JGZ76" s="195"/>
      <c r="JHA76" s="195"/>
      <c r="JHB76" s="195"/>
      <c r="JHC76" s="195"/>
      <c r="JHD76" s="195"/>
      <c r="JHE76" s="195"/>
      <c r="JHF76" s="195"/>
      <c r="JHG76" s="195"/>
      <c r="JHH76" s="195"/>
      <c r="JHI76" s="195"/>
      <c r="JHJ76" s="195"/>
      <c r="JHK76" s="195"/>
      <c r="JHL76" s="195"/>
      <c r="JHM76" s="195"/>
      <c r="JHN76" s="195"/>
      <c r="JHO76" s="195"/>
      <c r="JHP76" s="195"/>
      <c r="JHQ76" s="195"/>
      <c r="JHR76" s="195"/>
      <c r="JHS76" s="195"/>
      <c r="JHT76" s="195"/>
      <c r="JHU76" s="195"/>
      <c r="JHV76" s="195"/>
      <c r="JHW76" s="195"/>
      <c r="JHX76" s="195"/>
      <c r="JHY76" s="195"/>
      <c r="JHZ76" s="195"/>
      <c r="JIA76" s="195"/>
      <c r="JIB76" s="195"/>
      <c r="JIC76" s="195"/>
      <c r="JID76" s="195"/>
      <c r="JIE76" s="195"/>
      <c r="JIF76" s="195"/>
      <c r="JIG76" s="195"/>
      <c r="JIH76" s="195"/>
      <c r="JII76" s="195"/>
      <c r="JIJ76" s="195"/>
      <c r="JIK76" s="195"/>
      <c r="JIL76" s="195"/>
      <c r="JIM76" s="195"/>
      <c r="JIN76" s="195"/>
      <c r="JIO76" s="195"/>
      <c r="JIP76" s="195"/>
      <c r="JIQ76" s="195"/>
      <c r="JIR76" s="195"/>
      <c r="JIS76" s="195"/>
      <c r="JIT76" s="195"/>
      <c r="JIU76" s="195"/>
      <c r="JIV76" s="195"/>
      <c r="JIW76" s="195"/>
      <c r="JIX76" s="195"/>
      <c r="JIY76" s="195"/>
      <c r="JIZ76" s="195"/>
      <c r="JJA76" s="195"/>
      <c r="JJB76" s="195"/>
      <c r="JJC76" s="195"/>
      <c r="JJD76" s="195"/>
      <c r="JJE76" s="195"/>
      <c r="JJF76" s="195"/>
      <c r="JJG76" s="195"/>
      <c r="JJH76" s="195"/>
      <c r="JJI76" s="195"/>
      <c r="JJJ76" s="195"/>
      <c r="JJK76" s="195"/>
      <c r="JJL76" s="195"/>
      <c r="JJM76" s="195"/>
      <c r="JJN76" s="195"/>
      <c r="JJO76" s="195"/>
      <c r="JJP76" s="195"/>
      <c r="JJQ76" s="195"/>
      <c r="JJR76" s="195"/>
      <c r="JJS76" s="195"/>
      <c r="JJT76" s="195"/>
      <c r="JJU76" s="195"/>
      <c r="JJV76" s="195"/>
      <c r="JJW76" s="195"/>
      <c r="JJX76" s="195"/>
      <c r="JJY76" s="195"/>
      <c r="JJZ76" s="195"/>
      <c r="JKA76" s="195"/>
      <c r="JKB76" s="195"/>
      <c r="JKC76" s="195"/>
      <c r="JKD76" s="195"/>
      <c r="JKE76" s="195"/>
      <c r="JKF76" s="195"/>
      <c r="JKG76" s="195"/>
      <c r="JKH76" s="195"/>
      <c r="JKI76" s="195"/>
      <c r="JKJ76" s="195"/>
      <c r="JKK76" s="195"/>
      <c r="JKL76" s="195"/>
      <c r="JKM76" s="195"/>
      <c r="JKN76" s="195"/>
      <c r="JKO76" s="195"/>
      <c r="JKP76" s="195"/>
      <c r="JKQ76" s="195"/>
      <c r="JKR76" s="195"/>
      <c r="JKS76" s="195"/>
      <c r="JKT76" s="195"/>
      <c r="JKU76" s="195"/>
      <c r="JKV76" s="195"/>
      <c r="JKW76" s="195"/>
      <c r="JKX76" s="195"/>
      <c r="JKY76" s="195"/>
      <c r="JKZ76" s="195"/>
      <c r="JLA76" s="195"/>
      <c r="JLB76" s="195"/>
      <c r="JLC76" s="195"/>
      <c r="JLD76" s="195"/>
      <c r="JLE76" s="195"/>
      <c r="JLF76" s="195"/>
      <c r="JLG76" s="195"/>
      <c r="JLH76" s="195"/>
      <c r="JLI76" s="195"/>
      <c r="JLJ76" s="195"/>
      <c r="JLK76" s="195"/>
      <c r="JLL76" s="195"/>
      <c r="JLM76" s="195"/>
      <c r="JLN76" s="195"/>
      <c r="JLO76" s="195"/>
      <c r="JLP76" s="195"/>
      <c r="JLQ76" s="195"/>
      <c r="JLR76" s="195"/>
      <c r="JLS76" s="195"/>
      <c r="JLT76" s="195"/>
      <c r="JLU76" s="195"/>
      <c r="JLV76" s="195"/>
      <c r="JLW76" s="195"/>
      <c r="JLX76" s="195"/>
      <c r="JLY76" s="195"/>
      <c r="JLZ76" s="195"/>
      <c r="JMA76" s="195"/>
      <c r="JMB76" s="195"/>
      <c r="JMC76" s="195"/>
      <c r="JMD76" s="195"/>
      <c r="JME76" s="195"/>
      <c r="JMF76" s="195"/>
      <c r="JMG76" s="195"/>
      <c r="JMH76" s="195"/>
      <c r="JMI76" s="195"/>
      <c r="JMJ76" s="195"/>
      <c r="JMK76" s="195"/>
      <c r="JML76" s="195"/>
      <c r="JMM76" s="195"/>
      <c r="JMN76" s="195"/>
      <c r="JMO76" s="195"/>
      <c r="JMP76" s="195"/>
      <c r="JMQ76" s="195"/>
      <c r="JMR76" s="195"/>
      <c r="JMS76" s="195"/>
      <c r="JMT76" s="195"/>
      <c r="JMU76" s="195"/>
      <c r="JMV76" s="195"/>
      <c r="JMW76" s="195"/>
      <c r="JMX76" s="195"/>
      <c r="JMY76" s="195"/>
      <c r="JMZ76" s="195"/>
      <c r="JNA76" s="195"/>
      <c r="JNB76" s="195"/>
      <c r="JNC76" s="195"/>
      <c r="JND76" s="195"/>
      <c r="JNE76" s="195"/>
      <c r="JNF76" s="195"/>
      <c r="JNG76" s="195"/>
      <c r="JNH76" s="195"/>
      <c r="JNI76" s="195"/>
      <c r="JNJ76" s="195"/>
      <c r="JNK76" s="195"/>
      <c r="JNL76" s="195"/>
      <c r="JNM76" s="195"/>
      <c r="JNN76" s="195"/>
      <c r="JNO76" s="195"/>
      <c r="JNP76" s="195"/>
      <c r="JNQ76" s="195"/>
      <c r="JNR76" s="195"/>
      <c r="JNS76" s="195"/>
      <c r="JNT76" s="195"/>
      <c r="JNU76" s="195"/>
      <c r="JNV76" s="195"/>
      <c r="JNW76" s="195"/>
      <c r="JNX76" s="195"/>
      <c r="JNY76" s="195"/>
      <c r="JNZ76" s="195"/>
      <c r="JOA76" s="195"/>
      <c r="JOB76" s="195"/>
      <c r="JOC76" s="195"/>
      <c r="JOD76" s="195"/>
      <c r="JOE76" s="195"/>
      <c r="JOF76" s="195"/>
      <c r="JOG76" s="195"/>
      <c r="JOH76" s="195"/>
      <c r="JOI76" s="195"/>
      <c r="JOJ76" s="195"/>
      <c r="JOK76" s="195"/>
      <c r="JOL76" s="195"/>
      <c r="JOM76" s="195"/>
      <c r="JON76" s="195"/>
      <c r="JOO76" s="195"/>
      <c r="JOP76" s="195"/>
      <c r="JOQ76" s="195"/>
      <c r="JOR76" s="195"/>
      <c r="JOS76" s="195"/>
      <c r="JOT76" s="195"/>
      <c r="JOU76" s="195"/>
      <c r="JOV76" s="195"/>
      <c r="JOW76" s="195"/>
      <c r="JOX76" s="195"/>
      <c r="JOY76" s="195"/>
      <c r="JOZ76" s="195"/>
      <c r="JPA76" s="195"/>
      <c r="JPB76" s="195"/>
      <c r="JPC76" s="195"/>
      <c r="JPD76" s="195"/>
      <c r="JPE76" s="195"/>
      <c r="JPF76" s="195"/>
      <c r="JPG76" s="195"/>
      <c r="JPH76" s="195"/>
      <c r="JPI76" s="195"/>
      <c r="JPJ76" s="195"/>
      <c r="JPK76" s="195"/>
      <c r="JPL76" s="195"/>
      <c r="JPM76" s="195"/>
      <c r="JPN76" s="195"/>
      <c r="JPO76" s="195"/>
      <c r="JPP76" s="195"/>
      <c r="JPQ76" s="195"/>
      <c r="JPR76" s="195"/>
      <c r="JPS76" s="195"/>
      <c r="JPT76" s="195"/>
      <c r="JPU76" s="195"/>
      <c r="JPV76" s="195"/>
      <c r="JPW76" s="195"/>
      <c r="JPX76" s="195"/>
      <c r="JPY76" s="195"/>
      <c r="JPZ76" s="195"/>
      <c r="JQA76" s="195"/>
      <c r="JQB76" s="195"/>
      <c r="JQC76" s="195"/>
      <c r="JQD76" s="195"/>
      <c r="JQE76" s="195"/>
      <c r="JQF76" s="195"/>
      <c r="JQG76" s="195"/>
      <c r="JQH76" s="195"/>
      <c r="JQI76" s="195"/>
      <c r="JQJ76" s="195"/>
      <c r="JQK76" s="195"/>
      <c r="JQL76" s="195"/>
      <c r="JQM76" s="195"/>
      <c r="JQN76" s="195"/>
      <c r="JQO76" s="195"/>
      <c r="JQP76" s="195"/>
      <c r="JQQ76" s="195"/>
      <c r="JQR76" s="195"/>
      <c r="JQS76" s="195"/>
      <c r="JQT76" s="195"/>
      <c r="JQU76" s="195"/>
      <c r="JQV76" s="195"/>
      <c r="JQW76" s="195"/>
      <c r="JQX76" s="195"/>
      <c r="JQY76" s="195"/>
      <c r="JQZ76" s="195"/>
      <c r="JRA76" s="195"/>
      <c r="JRB76" s="195"/>
      <c r="JRC76" s="195"/>
      <c r="JRD76" s="195"/>
      <c r="JRE76" s="195"/>
      <c r="JRF76" s="195"/>
      <c r="JRG76" s="195"/>
      <c r="JRH76" s="195"/>
      <c r="JRI76" s="195"/>
      <c r="JRJ76" s="195"/>
      <c r="JRK76" s="195"/>
      <c r="JRL76" s="195"/>
      <c r="JRM76" s="195"/>
      <c r="JRN76" s="195"/>
      <c r="JRO76" s="195"/>
      <c r="JRP76" s="195"/>
      <c r="JRQ76" s="195"/>
      <c r="JRR76" s="195"/>
      <c r="JRS76" s="195"/>
      <c r="JRT76" s="195"/>
      <c r="JRU76" s="195"/>
      <c r="JRV76" s="195"/>
      <c r="JRW76" s="195"/>
      <c r="JRX76" s="195"/>
      <c r="JRY76" s="195"/>
      <c r="JRZ76" s="195"/>
      <c r="JSA76" s="195"/>
      <c r="JSB76" s="195"/>
      <c r="JSC76" s="195"/>
      <c r="JSD76" s="195"/>
      <c r="JSE76" s="195"/>
      <c r="JSF76" s="195"/>
      <c r="JSG76" s="195"/>
      <c r="JSH76" s="195"/>
      <c r="JSI76" s="195"/>
      <c r="JSJ76" s="195"/>
      <c r="JSK76" s="195"/>
      <c r="JSL76" s="195"/>
      <c r="JSM76" s="195"/>
      <c r="JSN76" s="195"/>
      <c r="JSO76" s="195"/>
      <c r="JSP76" s="195"/>
      <c r="JSQ76" s="195"/>
      <c r="JSR76" s="195"/>
      <c r="JSS76" s="195"/>
      <c r="JST76" s="195"/>
      <c r="JSU76" s="195"/>
      <c r="JSV76" s="195"/>
      <c r="JSW76" s="195"/>
      <c r="JSX76" s="195"/>
      <c r="JSY76" s="195"/>
      <c r="JSZ76" s="195"/>
      <c r="JTA76" s="195"/>
      <c r="JTB76" s="195"/>
      <c r="JTC76" s="195"/>
      <c r="JTD76" s="195"/>
      <c r="JTE76" s="195"/>
      <c r="JTF76" s="195"/>
      <c r="JTG76" s="195"/>
      <c r="JTH76" s="195"/>
      <c r="JTI76" s="195"/>
      <c r="JTJ76" s="195"/>
      <c r="JTK76" s="195"/>
      <c r="JTL76" s="195"/>
      <c r="JTM76" s="195"/>
      <c r="JTN76" s="195"/>
      <c r="JTO76" s="195"/>
      <c r="JTP76" s="195"/>
      <c r="JTQ76" s="195"/>
      <c r="JTR76" s="195"/>
      <c r="JTS76" s="195"/>
      <c r="JTT76" s="195"/>
      <c r="JTU76" s="195"/>
      <c r="JTV76" s="195"/>
      <c r="JTW76" s="195"/>
      <c r="JTX76" s="195"/>
      <c r="JTY76" s="195"/>
      <c r="JTZ76" s="195"/>
      <c r="JUA76" s="195"/>
      <c r="JUB76" s="195"/>
      <c r="JUC76" s="195"/>
      <c r="JUD76" s="195"/>
      <c r="JUE76" s="195"/>
      <c r="JUF76" s="195"/>
      <c r="JUG76" s="195"/>
      <c r="JUH76" s="195"/>
      <c r="JUI76" s="195"/>
      <c r="JUJ76" s="195"/>
      <c r="JUK76" s="195"/>
      <c r="JUL76" s="195"/>
      <c r="JUM76" s="195"/>
      <c r="JUN76" s="195"/>
      <c r="JUO76" s="195"/>
      <c r="JUP76" s="195"/>
      <c r="JUQ76" s="195"/>
      <c r="JUR76" s="195"/>
      <c r="JUS76" s="195"/>
      <c r="JUT76" s="195"/>
      <c r="JUU76" s="195"/>
      <c r="JUV76" s="195"/>
      <c r="JUW76" s="195"/>
      <c r="JUX76" s="195"/>
      <c r="JUY76" s="195"/>
      <c r="JUZ76" s="195"/>
      <c r="JVA76" s="195"/>
      <c r="JVB76" s="195"/>
      <c r="JVC76" s="195"/>
      <c r="JVD76" s="195"/>
      <c r="JVE76" s="195"/>
      <c r="JVF76" s="195"/>
      <c r="JVG76" s="195"/>
      <c r="JVH76" s="195"/>
      <c r="JVI76" s="195"/>
      <c r="JVJ76" s="195"/>
      <c r="JVK76" s="195"/>
      <c r="JVL76" s="195"/>
      <c r="JVM76" s="195"/>
      <c r="JVN76" s="195"/>
      <c r="JVO76" s="195"/>
      <c r="JVP76" s="195"/>
      <c r="JVQ76" s="195"/>
      <c r="JVR76" s="195"/>
      <c r="JVS76" s="195"/>
      <c r="JVT76" s="195"/>
      <c r="JVU76" s="195"/>
      <c r="JVV76" s="195"/>
      <c r="JVW76" s="195"/>
      <c r="JVX76" s="195"/>
      <c r="JVY76" s="195"/>
      <c r="JVZ76" s="195"/>
      <c r="JWA76" s="195"/>
      <c r="JWB76" s="195"/>
      <c r="JWC76" s="195"/>
      <c r="JWD76" s="195"/>
      <c r="JWE76" s="195"/>
      <c r="JWF76" s="195"/>
      <c r="JWG76" s="195"/>
      <c r="JWH76" s="195"/>
      <c r="JWI76" s="195"/>
      <c r="JWJ76" s="195"/>
      <c r="JWK76" s="195"/>
      <c r="JWL76" s="195"/>
      <c r="JWM76" s="195"/>
      <c r="JWN76" s="195"/>
      <c r="JWO76" s="195"/>
      <c r="JWP76" s="195"/>
      <c r="JWQ76" s="195"/>
      <c r="JWR76" s="195"/>
      <c r="JWS76" s="195"/>
      <c r="JWT76" s="195"/>
      <c r="JWU76" s="195"/>
      <c r="JWV76" s="195"/>
      <c r="JWW76" s="195"/>
      <c r="JWX76" s="195"/>
      <c r="JWY76" s="195"/>
      <c r="JWZ76" s="195"/>
      <c r="JXA76" s="195"/>
      <c r="JXB76" s="195"/>
      <c r="JXC76" s="195"/>
      <c r="JXD76" s="195"/>
      <c r="JXE76" s="195"/>
      <c r="JXF76" s="195"/>
      <c r="JXG76" s="195"/>
      <c r="JXH76" s="195"/>
      <c r="JXI76" s="195"/>
      <c r="JXJ76" s="195"/>
      <c r="JXK76" s="195"/>
      <c r="JXL76" s="195"/>
      <c r="JXM76" s="195"/>
      <c r="JXN76" s="195"/>
      <c r="JXO76" s="195"/>
      <c r="JXP76" s="195"/>
      <c r="JXQ76" s="195"/>
      <c r="JXR76" s="195"/>
      <c r="JXS76" s="195"/>
      <c r="JXT76" s="195"/>
      <c r="JXU76" s="195"/>
      <c r="JXV76" s="195"/>
      <c r="JXW76" s="195"/>
      <c r="JXX76" s="195"/>
      <c r="JXY76" s="195"/>
      <c r="JXZ76" s="195"/>
      <c r="JYA76" s="195"/>
      <c r="JYB76" s="195"/>
      <c r="JYC76" s="195"/>
      <c r="JYD76" s="195"/>
      <c r="JYE76" s="195"/>
      <c r="JYF76" s="195"/>
      <c r="JYG76" s="195"/>
      <c r="JYH76" s="195"/>
      <c r="JYI76" s="195"/>
      <c r="JYJ76" s="195"/>
      <c r="JYK76" s="195"/>
      <c r="JYL76" s="195"/>
      <c r="JYM76" s="195"/>
      <c r="JYN76" s="195"/>
      <c r="JYO76" s="195"/>
      <c r="JYP76" s="195"/>
      <c r="JYQ76" s="195"/>
      <c r="JYR76" s="195"/>
      <c r="JYS76" s="195"/>
      <c r="JYT76" s="195"/>
      <c r="JYU76" s="195"/>
      <c r="JYV76" s="195"/>
      <c r="JYW76" s="195"/>
      <c r="JYX76" s="195"/>
      <c r="JYY76" s="195"/>
      <c r="JYZ76" s="195"/>
      <c r="JZA76" s="195"/>
      <c r="JZB76" s="195"/>
      <c r="JZC76" s="195"/>
      <c r="JZD76" s="195"/>
      <c r="JZE76" s="195"/>
      <c r="JZF76" s="195"/>
      <c r="JZG76" s="195"/>
      <c r="JZH76" s="195"/>
      <c r="JZI76" s="195"/>
      <c r="JZJ76" s="195"/>
      <c r="JZK76" s="195"/>
      <c r="JZL76" s="195"/>
      <c r="JZM76" s="195"/>
      <c r="JZN76" s="195"/>
      <c r="JZO76" s="195"/>
      <c r="JZP76" s="195"/>
      <c r="JZQ76" s="195"/>
      <c r="JZR76" s="195"/>
      <c r="JZS76" s="195"/>
      <c r="JZT76" s="195"/>
      <c r="JZU76" s="195"/>
      <c r="JZV76" s="195"/>
      <c r="JZW76" s="195"/>
      <c r="JZX76" s="195"/>
      <c r="JZY76" s="195"/>
      <c r="JZZ76" s="195"/>
      <c r="KAA76" s="195"/>
      <c r="KAB76" s="195"/>
      <c r="KAC76" s="195"/>
      <c r="KAD76" s="195"/>
      <c r="KAE76" s="195"/>
      <c r="KAF76" s="195"/>
      <c r="KAG76" s="195"/>
      <c r="KAH76" s="195"/>
      <c r="KAI76" s="195"/>
      <c r="KAJ76" s="195"/>
      <c r="KAK76" s="195"/>
      <c r="KAL76" s="195"/>
      <c r="KAM76" s="195"/>
      <c r="KAN76" s="195"/>
      <c r="KAO76" s="195"/>
      <c r="KAP76" s="195"/>
      <c r="KAQ76" s="195"/>
      <c r="KAR76" s="195"/>
      <c r="KAS76" s="195"/>
      <c r="KAT76" s="195"/>
      <c r="KAU76" s="195"/>
      <c r="KAV76" s="195"/>
      <c r="KAW76" s="195"/>
      <c r="KAX76" s="195"/>
      <c r="KAY76" s="195"/>
      <c r="KAZ76" s="195"/>
      <c r="KBA76" s="195"/>
      <c r="KBB76" s="195"/>
      <c r="KBC76" s="195"/>
      <c r="KBD76" s="195"/>
      <c r="KBE76" s="195"/>
      <c r="KBF76" s="195"/>
      <c r="KBG76" s="195"/>
      <c r="KBH76" s="195"/>
      <c r="KBI76" s="195"/>
      <c r="KBJ76" s="195"/>
      <c r="KBK76" s="195"/>
      <c r="KBL76" s="195"/>
      <c r="KBM76" s="195"/>
      <c r="KBN76" s="195"/>
      <c r="KBO76" s="195"/>
      <c r="KBP76" s="195"/>
      <c r="KBQ76" s="195"/>
      <c r="KBR76" s="195"/>
      <c r="KBS76" s="195"/>
      <c r="KBT76" s="195"/>
      <c r="KBU76" s="195"/>
      <c r="KBV76" s="195"/>
      <c r="KBW76" s="195"/>
      <c r="KBX76" s="195"/>
      <c r="KBY76" s="195"/>
      <c r="KBZ76" s="195"/>
      <c r="KCA76" s="195"/>
      <c r="KCB76" s="195"/>
      <c r="KCC76" s="195"/>
      <c r="KCD76" s="195"/>
      <c r="KCE76" s="195"/>
      <c r="KCF76" s="195"/>
      <c r="KCG76" s="195"/>
      <c r="KCH76" s="195"/>
      <c r="KCI76" s="195"/>
      <c r="KCJ76" s="195"/>
      <c r="KCK76" s="195"/>
      <c r="KCL76" s="195"/>
      <c r="KCM76" s="195"/>
      <c r="KCN76" s="195"/>
      <c r="KCO76" s="195"/>
      <c r="KCP76" s="195"/>
      <c r="KCQ76" s="195"/>
      <c r="KCR76" s="195"/>
      <c r="KCS76" s="195"/>
      <c r="KCT76" s="195"/>
      <c r="KCU76" s="195"/>
      <c r="KCV76" s="195"/>
      <c r="KCW76" s="195"/>
      <c r="KCX76" s="195"/>
      <c r="KCY76" s="195"/>
      <c r="KCZ76" s="195"/>
      <c r="KDA76" s="195"/>
      <c r="KDB76" s="195"/>
      <c r="KDC76" s="195"/>
      <c r="KDD76" s="195"/>
      <c r="KDE76" s="195"/>
      <c r="KDF76" s="195"/>
      <c r="KDG76" s="195"/>
      <c r="KDH76" s="195"/>
      <c r="KDI76" s="195"/>
      <c r="KDJ76" s="195"/>
      <c r="KDK76" s="195"/>
      <c r="KDL76" s="195"/>
      <c r="KDM76" s="195"/>
      <c r="KDN76" s="195"/>
      <c r="KDO76" s="195"/>
      <c r="KDP76" s="195"/>
      <c r="KDQ76" s="195"/>
      <c r="KDR76" s="195"/>
      <c r="KDS76" s="195"/>
      <c r="KDT76" s="195"/>
      <c r="KDU76" s="195"/>
      <c r="KDV76" s="195"/>
      <c r="KDW76" s="195"/>
      <c r="KDX76" s="195"/>
      <c r="KDY76" s="195"/>
      <c r="KDZ76" s="195"/>
      <c r="KEA76" s="195"/>
      <c r="KEB76" s="195"/>
      <c r="KEC76" s="195"/>
      <c r="KED76" s="195"/>
      <c r="KEE76" s="195"/>
      <c r="KEF76" s="195"/>
      <c r="KEG76" s="195"/>
      <c r="KEH76" s="195"/>
      <c r="KEI76" s="195"/>
      <c r="KEJ76" s="195"/>
      <c r="KEK76" s="195"/>
      <c r="KEL76" s="195"/>
      <c r="KEM76" s="195"/>
      <c r="KEN76" s="195"/>
      <c r="KEO76" s="195"/>
      <c r="KEP76" s="195"/>
      <c r="KEQ76" s="195"/>
      <c r="KER76" s="195"/>
      <c r="KES76" s="195"/>
      <c r="KET76" s="195"/>
      <c r="KEU76" s="195"/>
      <c r="KEV76" s="195"/>
      <c r="KEW76" s="195"/>
      <c r="KEX76" s="195"/>
      <c r="KEY76" s="195"/>
      <c r="KEZ76" s="195"/>
      <c r="KFA76" s="195"/>
      <c r="KFB76" s="195"/>
      <c r="KFC76" s="195"/>
      <c r="KFD76" s="195"/>
      <c r="KFE76" s="195"/>
      <c r="KFF76" s="195"/>
      <c r="KFG76" s="195"/>
      <c r="KFH76" s="195"/>
      <c r="KFI76" s="195"/>
      <c r="KFJ76" s="195"/>
      <c r="KFK76" s="195"/>
      <c r="KFL76" s="195"/>
      <c r="KFM76" s="195"/>
      <c r="KFN76" s="195"/>
      <c r="KFO76" s="195"/>
      <c r="KFP76" s="195"/>
      <c r="KFQ76" s="195"/>
      <c r="KFR76" s="195"/>
      <c r="KFS76" s="195"/>
      <c r="KFT76" s="195"/>
      <c r="KFU76" s="195"/>
      <c r="KFV76" s="195"/>
      <c r="KFW76" s="195"/>
      <c r="KFX76" s="195"/>
      <c r="KFY76" s="195"/>
      <c r="KFZ76" s="195"/>
      <c r="KGA76" s="195"/>
      <c r="KGB76" s="195"/>
      <c r="KGC76" s="195"/>
      <c r="KGD76" s="195"/>
      <c r="KGE76" s="195"/>
      <c r="KGF76" s="195"/>
      <c r="KGG76" s="195"/>
      <c r="KGH76" s="195"/>
      <c r="KGI76" s="195"/>
      <c r="KGJ76" s="195"/>
      <c r="KGK76" s="195"/>
      <c r="KGL76" s="195"/>
      <c r="KGM76" s="195"/>
      <c r="KGN76" s="195"/>
      <c r="KGO76" s="195"/>
      <c r="KGP76" s="195"/>
      <c r="KGQ76" s="195"/>
      <c r="KGR76" s="195"/>
      <c r="KGS76" s="195"/>
      <c r="KGT76" s="195"/>
      <c r="KGU76" s="195"/>
      <c r="KGV76" s="195"/>
      <c r="KGW76" s="195"/>
      <c r="KGX76" s="195"/>
      <c r="KGY76" s="195"/>
      <c r="KGZ76" s="195"/>
      <c r="KHA76" s="195"/>
      <c r="KHB76" s="195"/>
      <c r="KHC76" s="195"/>
      <c r="KHD76" s="195"/>
      <c r="KHE76" s="195"/>
      <c r="KHF76" s="195"/>
      <c r="KHG76" s="195"/>
      <c r="KHH76" s="195"/>
      <c r="KHI76" s="195"/>
      <c r="KHJ76" s="195"/>
      <c r="KHK76" s="195"/>
      <c r="KHL76" s="195"/>
      <c r="KHM76" s="195"/>
      <c r="KHN76" s="195"/>
      <c r="KHO76" s="195"/>
      <c r="KHP76" s="195"/>
      <c r="KHQ76" s="195"/>
      <c r="KHR76" s="195"/>
      <c r="KHS76" s="195"/>
      <c r="KHT76" s="195"/>
      <c r="KHU76" s="195"/>
      <c r="KHV76" s="195"/>
      <c r="KHW76" s="195"/>
      <c r="KHX76" s="195"/>
      <c r="KHY76" s="195"/>
      <c r="KHZ76" s="195"/>
      <c r="KIA76" s="195"/>
      <c r="KIB76" s="195"/>
      <c r="KIC76" s="195"/>
      <c r="KID76" s="195"/>
      <c r="KIE76" s="195"/>
      <c r="KIF76" s="195"/>
      <c r="KIG76" s="195"/>
      <c r="KIH76" s="195"/>
      <c r="KII76" s="195"/>
      <c r="KIJ76" s="195"/>
      <c r="KIK76" s="195"/>
      <c r="KIL76" s="195"/>
      <c r="KIM76" s="195"/>
      <c r="KIN76" s="195"/>
      <c r="KIO76" s="195"/>
      <c r="KIP76" s="195"/>
      <c r="KIQ76" s="195"/>
      <c r="KIR76" s="195"/>
      <c r="KIS76" s="195"/>
      <c r="KIT76" s="195"/>
      <c r="KIU76" s="195"/>
      <c r="KIV76" s="195"/>
      <c r="KIW76" s="195"/>
      <c r="KIX76" s="195"/>
      <c r="KIY76" s="195"/>
      <c r="KIZ76" s="195"/>
      <c r="KJA76" s="195"/>
      <c r="KJB76" s="195"/>
      <c r="KJC76" s="195"/>
      <c r="KJD76" s="195"/>
      <c r="KJE76" s="195"/>
      <c r="KJF76" s="195"/>
      <c r="KJG76" s="195"/>
      <c r="KJH76" s="195"/>
      <c r="KJI76" s="195"/>
      <c r="KJJ76" s="195"/>
      <c r="KJK76" s="195"/>
      <c r="KJL76" s="195"/>
      <c r="KJM76" s="195"/>
      <c r="KJN76" s="195"/>
      <c r="KJO76" s="195"/>
      <c r="KJP76" s="195"/>
      <c r="KJQ76" s="195"/>
      <c r="KJR76" s="195"/>
      <c r="KJS76" s="195"/>
      <c r="KJT76" s="195"/>
      <c r="KJU76" s="195"/>
      <c r="KJV76" s="195"/>
      <c r="KJW76" s="195"/>
      <c r="KJX76" s="195"/>
      <c r="KJY76" s="195"/>
      <c r="KJZ76" s="195"/>
      <c r="KKA76" s="195"/>
      <c r="KKB76" s="195"/>
      <c r="KKC76" s="195"/>
      <c r="KKD76" s="195"/>
      <c r="KKE76" s="195"/>
      <c r="KKF76" s="195"/>
      <c r="KKG76" s="195"/>
      <c r="KKH76" s="195"/>
      <c r="KKI76" s="195"/>
      <c r="KKJ76" s="195"/>
      <c r="KKK76" s="195"/>
      <c r="KKL76" s="195"/>
      <c r="KKM76" s="195"/>
      <c r="KKN76" s="195"/>
      <c r="KKO76" s="195"/>
      <c r="KKP76" s="195"/>
      <c r="KKQ76" s="195"/>
      <c r="KKR76" s="195"/>
      <c r="KKS76" s="195"/>
      <c r="KKT76" s="195"/>
      <c r="KKU76" s="195"/>
      <c r="KKV76" s="195"/>
      <c r="KKW76" s="195"/>
      <c r="KKX76" s="195"/>
      <c r="KKY76" s="195"/>
      <c r="KKZ76" s="195"/>
      <c r="KLA76" s="195"/>
      <c r="KLB76" s="195"/>
      <c r="KLC76" s="195"/>
      <c r="KLD76" s="195"/>
      <c r="KLE76" s="195"/>
      <c r="KLF76" s="195"/>
      <c r="KLG76" s="195"/>
      <c r="KLH76" s="195"/>
      <c r="KLI76" s="195"/>
      <c r="KLJ76" s="195"/>
      <c r="KLK76" s="195"/>
      <c r="KLL76" s="195"/>
      <c r="KLM76" s="195"/>
      <c r="KLN76" s="195"/>
      <c r="KLO76" s="195"/>
      <c r="KLP76" s="195"/>
      <c r="KLQ76" s="195"/>
      <c r="KLR76" s="195"/>
      <c r="KLS76" s="195"/>
      <c r="KLT76" s="195"/>
      <c r="KLU76" s="195"/>
      <c r="KLV76" s="195"/>
      <c r="KLW76" s="195"/>
      <c r="KLX76" s="195"/>
      <c r="KLY76" s="195"/>
      <c r="KLZ76" s="195"/>
      <c r="KMA76" s="195"/>
      <c r="KMB76" s="195"/>
      <c r="KMC76" s="195"/>
      <c r="KMD76" s="195"/>
      <c r="KME76" s="195"/>
      <c r="KMF76" s="195"/>
      <c r="KMG76" s="195"/>
      <c r="KMH76" s="195"/>
      <c r="KMI76" s="195"/>
      <c r="KMJ76" s="195"/>
      <c r="KMK76" s="195"/>
      <c r="KML76" s="195"/>
      <c r="KMM76" s="195"/>
      <c r="KMN76" s="195"/>
      <c r="KMO76" s="195"/>
      <c r="KMP76" s="195"/>
      <c r="KMQ76" s="195"/>
      <c r="KMR76" s="195"/>
      <c r="KMS76" s="195"/>
      <c r="KMT76" s="195"/>
      <c r="KMU76" s="195"/>
      <c r="KMV76" s="195"/>
      <c r="KMW76" s="195"/>
      <c r="KMX76" s="195"/>
      <c r="KMY76" s="195"/>
      <c r="KMZ76" s="195"/>
      <c r="KNA76" s="195"/>
      <c r="KNB76" s="195"/>
      <c r="KNC76" s="195"/>
      <c r="KND76" s="195"/>
      <c r="KNE76" s="195"/>
      <c r="KNF76" s="195"/>
      <c r="KNG76" s="195"/>
      <c r="KNH76" s="195"/>
      <c r="KNI76" s="195"/>
      <c r="KNJ76" s="195"/>
      <c r="KNK76" s="195"/>
      <c r="KNL76" s="195"/>
      <c r="KNM76" s="195"/>
      <c r="KNN76" s="195"/>
      <c r="KNO76" s="195"/>
      <c r="KNP76" s="195"/>
      <c r="KNQ76" s="195"/>
      <c r="KNR76" s="195"/>
      <c r="KNS76" s="195"/>
      <c r="KNT76" s="195"/>
      <c r="KNU76" s="195"/>
      <c r="KNV76" s="195"/>
      <c r="KNW76" s="195"/>
      <c r="KNX76" s="195"/>
      <c r="KNY76" s="195"/>
      <c r="KNZ76" s="195"/>
      <c r="KOA76" s="195"/>
      <c r="KOB76" s="195"/>
      <c r="KOC76" s="195"/>
      <c r="KOD76" s="195"/>
      <c r="KOE76" s="195"/>
      <c r="KOF76" s="195"/>
      <c r="KOG76" s="195"/>
      <c r="KOH76" s="195"/>
      <c r="KOI76" s="195"/>
      <c r="KOJ76" s="195"/>
      <c r="KOK76" s="195"/>
      <c r="KOL76" s="195"/>
      <c r="KOM76" s="195"/>
      <c r="KON76" s="195"/>
      <c r="KOO76" s="195"/>
      <c r="KOP76" s="195"/>
      <c r="KOQ76" s="195"/>
      <c r="KOR76" s="195"/>
      <c r="KOS76" s="195"/>
      <c r="KOT76" s="195"/>
      <c r="KOU76" s="195"/>
      <c r="KOV76" s="195"/>
      <c r="KOW76" s="195"/>
      <c r="KOX76" s="195"/>
      <c r="KOY76" s="195"/>
      <c r="KOZ76" s="195"/>
      <c r="KPA76" s="195"/>
      <c r="KPB76" s="195"/>
      <c r="KPC76" s="195"/>
      <c r="KPD76" s="195"/>
      <c r="KPE76" s="195"/>
      <c r="KPF76" s="195"/>
      <c r="KPG76" s="195"/>
      <c r="KPH76" s="195"/>
      <c r="KPI76" s="195"/>
      <c r="KPJ76" s="195"/>
      <c r="KPK76" s="195"/>
      <c r="KPL76" s="195"/>
      <c r="KPM76" s="195"/>
      <c r="KPN76" s="195"/>
      <c r="KPO76" s="195"/>
      <c r="KPP76" s="195"/>
      <c r="KPQ76" s="195"/>
      <c r="KPR76" s="195"/>
      <c r="KPS76" s="195"/>
      <c r="KPT76" s="195"/>
      <c r="KPU76" s="195"/>
      <c r="KPV76" s="195"/>
      <c r="KPW76" s="195"/>
      <c r="KPX76" s="195"/>
      <c r="KPY76" s="195"/>
      <c r="KPZ76" s="195"/>
      <c r="KQA76" s="195"/>
      <c r="KQB76" s="195"/>
      <c r="KQC76" s="195"/>
      <c r="KQD76" s="195"/>
      <c r="KQE76" s="195"/>
      <c r="KQF76" s="195"/>
      <c r="KQG76" s="195"/>
      <c r="KQH76" s="195"/>
      <c r="KQI76" s="195"/>
      <c r="KQJ76" s="195"/>
      <c r="KQK76" s="195"/>
      <c r="KQL76" s="195"/>
      <c r="KQM76" s="195"/>
      <c r="KQN76" s="195"/>
      <c r="KQO76" s="195"/>
      <c r="KQP76" s="195"/>
      <c r="KQQ76" s="195"/>
      <c r="KQR76" s="195"/>
      <c r="KQS76" s="195"/>
      <c r="KQT76" s="195"/>
      <c r="KQU76" s="195"/>
      <c r="KQV76" s="195"/>
      <c r="KQW76" s="195"/>
      <c r="KQX76" s="195"/>
      <c r="KQY76" s="195"/>
      <c r="KQZ76" s="195"/>
      <c r="KRA76" s="195"/>
      <c r="KRB76" s="195"/>
      <c r="KRC76" s="195"/>
      <c r="KRD76" s="195"/>
      <c r="KRE76" s="195"/>
      <c r="KRF76" s="195"/>
      <c r="KRG76" s="195"/>
      <c r="KRH76" s="195"/>
      <c r="KRI76" s="195"/>
      <c r="KRJ76" s="195"/>
      <c r="KRK76" s="195"/>
      <c r="KRL76" s="195"/>
      <c r="KRM76" s="195"/>
      <c r="KRN76" s="195"/>
      <c r="KRO76" s="195"/>
      <c r="KRP76" s="195"/>
      <c r="KRQ76" s="195"/>
      <c r="KRR76" s="195"/>
      <c r="KRS76" s="195"/>
      <c r="KRT76" s="195"/>
      <c r="KRU76" s="195"/>
      <c r="KRV76" s="195"/>
      <c r="KRW76" s="195"/>
      <c r="KRX76" s="195"/>
      <c r="KRY76" s="195"/>
      <c r="KRZ76" s="195"/>
      <c r="KSA76" s="195"/>
      <c r="KSB76" s="195"/>
      <c r="KSC76" s="195"/>
      <c r="KSD76" s="195"/>
      <c r="KSE76" s="195"/>
      <c r="KSF76" s="195"/>
      <c r="KSG76" s="195"/>
      <c r="KSH76" s="195"/>
      <c r="KSI76" s="195"/>
      <c r="KSJ76" s="195"/>
      <c r="KSK76" s="195"/>
      <c r="KSL76" s="195"/>
      <c r="KSM76" s="195"/>
      <c r="KSN76" s="195"/>
      <c r="KSO76" s="195"/>
      <c r="KSP76" s="195"/>
      <c r="KSQ76" s="195"/>
      <c r="KSR76" s="195"/>
      <c r="KSS76" s="195"/>
      <c r="KST76" s="195"/>
      <c r="KSU76" s="195"/>
      <c r="KSV76" s="195"/>
      <c r="KSW76" s="195"/>
      <c r="KSX76" s="195"/>
      <c r="KSY76" s="195"/>
      <c r="KSZ76" s="195"/>
      <c r="KTA76" s="195"/>
      <c r="KTB76" s="195"/>
      <c r="KTC76" s="195"/>
      <c r="KTD76" s="195"/>
      <c r="KTE76" s="195"/>
      <c r="KTF76" s="195"/>
      <c r="KTG76" s="195"/>
      <c r="KTH76" s="195"/>
      <c r="KTI76" s="195"/>
      <c r="KTJ76" s="195"/>
      <c r="KTK76" s="195"/>
      <c r="KTL76" s="195"/>
      <c r="KTM76" s="195"/>
      <c r="KTN76" s="195"/>
      <c r="KTO76" s="195"/>
      <c r="KTP76" s="195"/>
      <c r="KTQ76" s="195"/>
      <c r="KTR76" s="195"/>
      <c r="KTS76" s="195"/>
      <c r="KTT76" s="195"/>
      <c r="KTU76" s="195"/>
      <c r="KTV76" s="195"/>
      <c r="KTW76" s="195"/>
      <c r="KTX76" s="195"/>
      <c r="KTY76" s="195"/>
      <c r="KTZ76" s="195"/>
      <c r="KUA76" s="195"/>
      <c r="KUB76" s="195"/>
      <c r="KUC76" s="195"/>
      <c r="KUD76" s="195"/>
      <c r="KUE76" s="195"/>
      <c r="KUF76" s="195"/>
      <c r="KUG76" s="195"/>
      <c r="KUH76" s="195"/>
      <c r="KUI76" s="195"/>
      <c r="KUJ76" s="195"/>
      <c r="KUK76" s="195"/>
      <c r="KUL76" s="195"/>
      <c r="KUM76" s="195"/>
      <c r="KUN76" s="195"/>
      <c r="KUO76" s="195"/>
      <c r="KUP76" s="195"/>
      <c r="KUQ76" s="195"/>
      <c r="KUR76" s="195"/>
      <c r="KUS76" s="195"/>
      <c r="KUT76" s="195"/>
      <c r="KUU76" s="195"/>
      <c r="KUV76" s="195"/>
      <c r="KUW76" s="195"/>
      <c r="KUX76" s="195"/>
      <c r="KUY76" s="195"/>
      <c r="KUZ76" s="195"/>
      <c r="KVA76" s="195"/>
      <c r="KVB76" s="195"/>
      <c r="KVC76" s="195"/>
      <c r="KVD76" s="195"/>
      <c r="KVE76" s="195"/>
      <c r="KVF76" s="195"/>
      <c r="KVG76" s="195"/>
      <c r="KVH76" s="195"/>
      <c r="KVI76" s="195"/>
      <c r="KVJ76" s="195"/>
      <c r="KVK76" s="195"/>
      <c r="KVL76" s="195"/>
      <c r="KVM76" s="195"/>
      <c r="KVN76" s="195"/>
      <c r="KVO76" s="195"/>
      <c r="KVP76" s="195"/>
      <c r="KVQ76" s="195"/>
      <c r="KVR76" s="195"/>
      <c r="KVS76" s="195"/>
      <c r="KVT76" s="195"/>
      <c r="KVU76" s="195"/>
      <c r="KVV76" s="195"/>
      <c r="KVW76" s="195"/>
      <c r="KVX76" s="195"/>
      <c r="KVY76" s="195"/>
      <c r="KVZ76" s="195"/>
      <c r="KWA76" s="195"/>
      <c r="KWB76" s="195"/>
      <c r="KWC76" s="195"/>
      <c r="KWD76" s="195"/>
      <c r="KWE76" s="195"/>
      <c r="KWF76" s="195"/>
      <c r="KWG76" s="195"/>
      <c r="KWH76" s="195"/>
      <c r="KWI76" s="195"/>
      <c r="KWJ76" s="195"/>
      <c r="KWK76" s="195"/>
      <c r="KWL76" s="195"/>
      <c r="KWM76" s="195"/>
      <c r="KWN76" s="195"/>
      <c r="KWO76" s="195"/>
      <c r="KWP76" s="195"/>
      <c r="KWQ76" s="195"/>
      <c r="KWR76" s="195"/>
      <c r="KWS76" s="195"/>
      <c r="KWT76" s="195"/>
      <c r="KWU76" s="195"/>
      <c r="KWV76" s="195"/>
      <c r="KWW76" s="195"/>
      <c r="KWX76" s="195"/>
      <c r="KWY76" s="195"/>
      <c r="KWZ76" s="195"/>
      <c r="KXA76" s="195"/>
      <c r="KXB76" s="195"/>
      <c r="KXC76" s="195"/>
      <c r="KXD76" s="195"/>
      <c r="KXE76" s="195"/>
      <c r="KXF76" s="195"/>
      <c r="KXG76" s="195"/>
      <c r="KXH76" s="195"/>
      <c r="KXI76" s="195"/>
      <c r="KXJ76" s="195"/>
      <c r="KXK76" s="195"/>
      <c r="KXL76" s="195"/>
      <c r="KXM76" s="195"/>
      <c r="KXN76" s="195"/>
      <c r="KXO76" s="195"/>
      <c r="KXP76" s="195"/>
      <c r="KXQ76" s="195"/>
      <c r="KXR76" s="195"/>
      <c r="KXS76" s="195"/>
      <c r="KXT76" s="195"/>
      <c r="KXU76" s="195"/>
      <c r="KXV76" s="195"/>
      <c r="KXW76" s="195"/>
      <c r="KXX76" s="195"/>
      <c r="KXY76" s="195"/>
      <c r="KXZ76" s="195"/>
      <c r="KYA76" s="195"/>
      <c r="KYB76" s="195"/>
      <c r="KYC76" s="195"/>
      <c r="KYD76" s="195"/>
      <c r="KYE76" s="195"/>
      <c r="KYF76" s="195"/>
      <c r="KYG76" s="195"/>
      <c r="KYH76" s="195"/>
      <c r="KYI76" s="195"/>
      <c r="KYJ76" s="195"/>
      <c r="KYK76" s="195"/>
      <c r="KYL76" s="195"/>
      <c r="KYM76" s="195"/>
      <c r="KYN76" s="195"/>
      <c r="KYO76" s="195"/>
      <c r="KYP76" s="195"/>
      <c r="KYQ76" s="195"/>
      <c r="KYR76" s="195"/>
      <c r="KYS76" s="195"/>
      <c r="KYT76" s="195"/>
      <c r="KYU76" s="195"/>
      <c r="KYV76" s="195"/>
      <c r="KYW76" s="195"/>
      <c r="KYX76" s="195"/>
      <c r="KYY76" s="195"/>
      <c r="KYZ76" s="195"/>
      <c r="KZA76" s="195"/>
      <c r="KZB76" s="195"/>
      <c r="KZC76" s="195"/>
      <c r="KZD76" s="195"/>
      <c r="KZE76" s="195"/>
      <c r="KZF76" s="195"/>
      <c r="KZG76" s="195"/>
      <c r="KZH76" s="195"/>
      <c r="KZI76" s="195"/>
      <c r="KZJ76" s="195"/>
      <c r="KZK76" s="195"/>
      <c r="KZL76" s="195"/>
      <c r="KZM76" s="195"/>
      <c r="KZN76" s="195"/>
      <c r="KZO76" s="195"/>
      <c r="KZP76" s="195"/>
      <c r="KZQ76" s="195"/>
      <c r="KZR76" s="195"/>
      <c r="KZS76" s="195"/>
      <c r="KZT76" s="195"/>
      <c r="KZU76" s="195"/>
      <c r="KZV76" s="195"/>
      <c r="KZW76" s="195"/>
      <c r="KZX76" s="195"/>
      <c r="KZY76" s="195"/>
      <c r="KZZ76" s="195"/>
      <c r="LAA76" s="195"/>
      <c r="LAB76" s="195"/>
      <c r="LAC76" s="195"/>
      <c r="LAD76" s="195"/>
      <c r="LAE76" s="195"/>
      <c r="LAF76" s="195"/>
      <c r="LAG76" s="195"/>
      <c r="LAH76" s="195"/>
      <c r="LAI76" s="195"/>
      <c r="LAJ76" s="195"/>
      <c r="LAK76" s="195"/>
      <c r="LAL76" s="195"/>
      <c r="LAM76" s="195"/>
      <c r="LAN76" s="195"/>
      <c r="LAO76" s="195"/>
      <c r="LAP76" s="195"/>
      <c r="LAQ76" s="195"/>
      <c r="LAR76" s="195"/>
      <c r="LAS76" s="195"/>
      <c r="LAT76" s="195"/>
      <c r="LAU76" s="195"/>
      <c r="LAV76" s="195"/>
      <c r="LAW76" s="195"/>
      <c r="LAX76" s="195"/>
      <c r="LAY76" s="195"/>
      <c r="LAZ76" s="195"/>
      <c r="LBA76" s="195"/>
      <c r="LBB76" s="195"/>
      <c r="LBC76" s="195"/>
      <c r="LBD76" s="195"/>
      <c r="LBE76" s="195"/>
      <c r="LBF76" s="195"/>
      <c r="LBG76" s="195"/>
      <c r="LBH76" s="195"/>
      <c r="LBI76" s="195"/>
      <c r="LBJ76" s="195"/>
      <c r="LBK76" s="195"/>
      <c r="LBL76" s="195"/>
      <c r="LBM76" s="195"/>
      <c r="LBN76" s="195"/>
      <c r="LBO76" s="195"/>
      <c r="LBP76" s="195"/>
      <c r="LBQ76" s="195"/>
      <c r="LBR76" s="195"/>
      <c r="LBS76" s="195"/>
      <c r="LBT76" s="195"/>
      <c r="LBU76" s="195"/>
      <c r="LBV76" s="195"/>
      <c r="LBW76" s="195"/>
      <c r="LBX76" s="195"/>
      <c r="LBY76" s="195"/>
      <c r="LBZ76" s="195"/>
      <c r="LCA76" s="195"/>
      <c r="LCB76" s="195"/>
      <c r="LCC76" s="195"/>
      <c r="LCD76" s="195"/>
      <c r="LCE76" s="195"/>
      <c r="LCF76" s="195"/>
      <c r="LCG76" s="195"/>
      <c r="LCH76" s="195"/>
      <c r="LCI76" s="195"/>
      <c r="LCJ76" s="195"/>
      <c r="LCK76" s="195"/>
      <c r="LCL76" s="195"/>
      <c r="LCM76" s="195"/>
      <c r="LCN76" s="195"/>
      <c r="LCO76" s="195"/>
      <c r="LCP76" s="195"/>
      <c r="LCQ76" s="195"/>
      <c r="LCR76" s="195"/>
      <c r="LCS76" s="195"/>
      <c r="LCT76" s="195"/>
      <c r="LCU76" s="195"/>
      <c r="LCV76" s="195"/>
      <c r="LCW76" s="195"/>
      <c r="LCX76" s="195"/>
      <c r="LCY76" s="195"/>
      <c r="LCZ76" s="195"/>
      <c r="LDA76" s="195"/>
      <c r="LDB76" s="195"/>
      <c r="LDC76" s="195"/>
      <c r="LDD76" s="195"/>
      <c r="LDE76" s="195"/>
      <c r="LDF76" s="195"/>
      <c r="LDG76" s="195"/>
      <c r="LDH76" s="195"/>
      <c r="LDI76" s="195"/>
      <c r="LDJ76" s="195"/>
      <c r="LDK76" s="195"/>
      <c r="LDL76" s="195"/>
      <c r="LDM76" s="195"/>
      <c r="LDN76" s="195"/>
      <c r="LDO76" s="195"/>
      <c r="LDP76" s="195"/>
      <c r="LDQ76" s="195"/>
      <c r="LDR76" s="195"/>
      <c r="LDS76" s="195"/>
      <c r="LDT76" s="195"/>
      <c r="LDU76" s="195"/>
      <c r="LDV76" s="195"/>
      <c r="LDW76" s="195"/>
      <c r="LDX76" s="195"/>
      <c r="LDY76" s="195"/>
      <c r="LDZ76" s="195"/>
      <c r="LEA76" s="195"/>
      <c r="LEB76" s="195"/>
      <c r="LEC76" s="195"/>
      <c r="LED76" s="195"/>
      <c r="LEE76" s="195"/>
      <c r="LEF76" s="195"/>
      <c r="LEG76" s="195"/>
      <c r="LEH76" s="195"/>
      <c r="LEI76" s="195"/>
      <c r="LEJ76" s="195"/>
      <c r="LEK76" s="195"/>
      <c r="LEL76" s="195"/>
      <c r="LEM76" s="195"/>
      <c r="LEN76" s="195"/>
      <c r="LEO76" s="195"/>
      <c r="LEP76" s="195"/>
      <c r="LEQ76" s="195"/>
      <c r="LER76" s="195"/>
      <c r="LES76" s="195"/>
      <c r="LET76" s="195"/>
      <c r="LEU76" s="195"/>
      <c r="LEV76" s="195"/>
      <c r="LEW76" s="195"/>
      <c r="LEX76" s="195"/>
      <c r="LEY76" s="195"/>
      <c r="LEZ76" s="195"/>
      <c r="LFA76" s="195"/>
      <c r="LFB76" s="195"/>
      <c r="LFC76" s="195"/>
      <c r="LFD76" s="195"/>
      <c r="LFE76" s="195"/>
      <c r="LFF76" s="195"/>
      <c r="LFG76" s="195"/>
      <c r="LFH76" s="195"/>
      <c r="LFI76" s="195"/>
      <c r="LFJ76" s="195"/>
      <c r="LFK76" s="195"/>
      <c r="LFL76" s="195"/>
      <c r="LFM76" s="195"/>
      <c r="LFN76" s="195"/>
      <c r="LFO76" s="195"/>
      <c r="LFP76" s="195"/>
      <c r="LFQ76" s="195"/>
      <c r="LFR76" s="195"/>
      <c r="LFS76" s="195"/>
      <c r="LFT76" s="195"/>
      <c r="LFU76" s="195"/>
      <c r="LFV76" s="195"/>
      <c r="LFW76" s="195"/>
      <c r="LFX76" s="195"/>
      <c r="LFY76" s="195"/>
      <c r="LFZ76" s="195"/>
      <c r="LGA76" s="195"/>
      <c r="LGB76" s="195"/>
      <c r="LGC76" s="195"/>
      <c r="LGD76" s="195"/>
      <c r="LGE76" s="195"/>
      <c r="LGF76" s="195"/>
      <c r="LGG76" s="195"/>
      <c r="LGH76" s="195"/>
      <c r="LGI76" s="195"/>
      <c r="LGJ76" s="195"/>
      <c r="LGK76" s="195"/>
      <c r="LGL76" s="195"/>
      <c r="LGM76" s="195"/>
      <c r="LGN76" s="195"/>
      <c r="LGO76" s="195"/>
      <c r="LGP76" s="195"/>
      <c r="LGQ76" s="195"/>
      <c r="LGR76" s="195"/>
      <c r="LGS76" s="195"/>
      <c r="LGT76" s="195"/>
      <c r="LGU76" s="195"/>
      <c r="LGV76" s="195"/>
      <c r="LGW76" s="195"/>
      <c r="LGX76" s="195"/>
      <c r="LGY76" s="195"/>
      <c r="LGZ76" s="195"/>
      <c r="LHA76" s="195"/>
      <c r="LHB76" s="195"/>
      <c r="LHC76" s="195"/>
      <c r="LHD76" s="195"/>
      <c r="LHE76" s="195"/>
      <c r="LHF76" s="195"/>
      <c r="LHG76" s="195"/>
      <c r="LHH76" s="195"/>
      <c r="LHI76" s="195"/>
      <c r="LHJ76" s="195"/>
      <c r="LHK76" s="195"/>
      <c r="LHL76" s="195"/>
      <c r="LHM76" s="195"/>
      <c r="LHN76" s="195"/>
      <c r="LHO76" s="195"/>
      <c r="LHP76" s="195"/>
      <c r="LHQ76" s="195"/>
      <c r="LHR76" s="195"/>
      <c r="LHS76" s="195"/>
      <c r="LHT76" s="195"/>
      <c r="LHU76" s="195"/>
      <c r="LHV76" s="195"/>
      <c r="LHW76" s="195"/>
      <c r="LHX76" s="195"/>
      <c r="LHY76" s="195"/>
      <c r="LHZ76" s="195"/>
      <c r="LIA76" s="195"/>
      <c r="LIB76" s="195"/>
      <c r="LIC76" s="195"/>
      <c r="LID76" s="195"/>
      <c r="LIE76" s="195"/>
      <c r="LIF76" s="195"/>
      <c r="LIG76" s="195"/>
      <c r="LIH76" s="195"/>
      <c r="LII76" s="195"/>
      <c r="LIJ76" s="195"/>
      <c r="LIK76" s="195"/>
      <c r="LIL76" s="195"/>
      <c r="LIM76" s="195"/>
      <c r="LIN76" s="195"/>
      <c r="LIO76" s="195"/>
      <c r="LIP76" s="195"/>
      <c r="LIQ76" s="195"/>
      <c r="LIR76" s="195"/>
      <c r="LIS76" s="195"/>
      <c r="LIT76" s="195"/>
      <c r="LIU76" s="195"/>
      <c r="LIV76" s="195"/>
      <c r="LIW76" s="195"/>
      <c r="LIX76" s="195"/>
      <c r="LIY76" s="195"/>
      <c r="LIZ76" s="195"/>
      <c r="LJA76" s="195"/>
      <c r="LJB76" s="195"/>
      <c r="LJC76" s="195"/>
      <c r="LJD76" s="195"/>
      <c r="LJE76" s="195"/>
      <c r="LJF76" s="195"/>
      <c r="LJG76" s="195"/>
      <c r="LJH76" s="195"/>
      <c r="LJI76" s="195"/>
      <c r="LJJ76" s="195"/>
      <c r="LJK76" s="195"/>
      <c r="LJL76" s="195"/>
      <c r="LJM76" s="195"/>
      <c r="LJN76" s="195"/>
      <c r="LJO76" s="195"/>
      <c r="LJP76" s="195"/>
      <c r="LJQ76" s="195"/>
      <c r="LJR76" s="195"/>
      <c r="LJS76" s="195"/>
      <c r="LJT76" s="195"/>
      <c r="LJU76" s="195"/>
      <c r="LJV76" s="195"/>
      <c r="LJW76" s="195"/>
      <c r="LJX76" s="195"/>
      <c r="LJY76" s="195"/>
      <c r="LJZ76" s="195"/>
      <c r="LKA76" s="195"/>
      <c r="LKB76" s="195"/>
      <c r="LKC76" s="195"/>
      <c r="LKD76" s="195"/>
      <c r="LKE76" s="195"/>
      <c r="LKF76" s="195"/>
      <c r="LKG76" s="195"/>
      <c r="LKH76" s="195"/>
      <c r="LKI76" s="195"/>
      <c r="LKJ76" s="195"/>
      <c r="LKK76" s="195"/>
      <c r="LKL76" s="195"/>
      <c r="LKM76" s="195"/>
      <c r="LKN76" s="195"/>
      <c r="LKO76" s="195"/>
      <c r="LKP76" s="195"/>
      <c r="LKQ76" s="195"/>
      <c r="LKR76" s="195"/>
      <c r="LKS76" s="195"/>
      <c r="LKT76" s="195"/>
      <c r="LKU76" s="195"/>
      <c r="LKV76" s="195"/>
      <c r="LKW76" s="195"/>
      <c r="LKX76" s="195"/>
      <c r="LKY76" s="195"/>
      <c r="LKZ76" s="195"/>
      <c r="LLA76" s="195"/>
      <c r="LLB76" s="195"/>
      <c r="LLC76" s="195"/>
      <c r="LLD76" s="195"/>
      <c r="LLE76" s="195"/>
      <c r="LLF76" s="195"/>
      <c r="LLG76" s="195"/>
      <c r="LLH76" s="195"/>
      <c r="LLI76" s="195"/>
      <c r="LLJ76" s="195"/>
      <c r="LLK76" s="195"/>
      <c r="LLL76" s="195"/>
      <c r="LLM76" s="195"/>
      <c r="LLN76" s="195"/>
      <c r="LLO76" s="195"/>
      <c r="LLP76" s="195"/>
      <c r="LLQ76" s="195"/>
      <c r="LLR76" s="195"/>
      <c r="LLS76" s="195"/>
      <c r="LLT76" s="195"/>
      <c r="LLU76" s="195"/>
      <c r="LLV76" s="195"/>
      <c r="LLW76" s="195"/>
      <c r="LLX76" s="195"/>
      <c r="LLY76" s="195"/>
      <c r="LLZ76" s="195"/>
      <c r="LMA76" s="195"/>
      <c r="LMB76" s="195"/>
      <c r="LMC76" s="195"/>
      <c r="LMD76" s="195"/>
      <c r="LME76" s="195"/>
      <c r="LMF76" s="195"/>
      <c r="LMG76" s="195"/>
      <c r="LMH76" s="195"/>
      <c r="LMI76" s="195"/>
      <c r="LMJ76" s="195"/>
      <c r="LMK76" s="195"/>
      <c r="LML76" s="195"/>
      <c r="LMM76" s="195"/>
      <c r="LMN76" s="195"/>
      <c r="LMO76" s="195"/>
      <c r="LMP76" s="195"/>
      <c r="LMQ76" s="195"/>
      <c r="LMR76" s="195"/>
      <c r="LMS76" s="195"/>
      <c r="LMT76" s="195"/>
      <c r="LMU76" s="195"/>
      <c r="LMV76" s="195"/>
      <c r="LMW76" s="195"/>
      <c r="LMX76" s="195"/>
      <c r="LMY76" s="195"/>
      <c r="LMZ76" s="195"/>
      <c r="LNA76" s="195"/>
      <c r="LNB76" s="195"/>
      <c r="LNC76" s="195"/>
      <c r="LND76" s="195"/>
      <c r="LNE76" s="195"/>
      <c r="LNF76" s="195"/>
      <c r="LNG76" s="195"/>
      <c r="LNH76" s="195"/>
      <c r="LNI76" s="195"/>
      <c r="LNJ76" s="195"/>
      <c r="LNK76" s="195"/>
      <c r="LNL76" s="195"/>
      <c r="LNM76" s="195"/>
      <c r="LNN76" s="195"/>
      <c r="LNO76" s="195"/>
      <c r="LNP76" s="195"/>
      <c r="LNQ76" s="195"/>
      <c r="LNR76" s="195"/>
      <c r="LNS76" s="195"/>
      <c r="LNT76" s="195"/>
      <c r="LNU76" s="195"/>
      <c r="LNV76" s="195"/>
      <c r="LNW76" s="195"/>
      <c r="LNX76" s="195"/>
      <c r="LNY76" s="195"/>
      <c r="LNZ76" s="195"/>
      <c r="LOA76" s="195"/>
      <c r="LOB76" s="195"/>
      <c r="LOC76" s="195"/>
      <c r="LOD76" s="195"/>
      <c r="LOE76" s="195"/>
      <c r="LOF76" s="195"/>
      <c r="LOG76" s="195"/>
      <c r="LOH76" s="195"/>
      <c r="LOI76" s="195"/>
      <c r="LOJ76" s="195"/>
      <c r="LOK76" s="195"/>
      <c r="LOL76" s="195"/>
      <c r="LOM76" s="195"/>
      <c r="LON76" s="195"/>
      <c r="LOO76" s="195"/>
      <c r="LOP76" s="195"/>
      <c r="LOQ76" s="195"/>
      <c r="LOR76" s="195"/>
      <c r="LOS76" s="195"/>
      <c r="LOT76" s="195"/>
      <c r="LOU76" s="195"/>
      <c r="LOV76" s="195"/>
      <c r="LOW76" s="195"/>
      <c r="LOX76" s="195"/>
      <c r="LOY76" s="195"/>
      <c r="LOZ76" s="195"/>
      <c r="LPA76" s="195"/>
      <c r="LPB76" s="195"/>
      <c r="LPC76" s="195"/>
      <c r="LPD76" s="195"/>
      <c r="LPE76" s="195"/>
      <c r="LPF76" s="195"/>
      <c r="LPG76" s="195"/>
      <c r="LPH76" s="195"/>
      <c r="LPI76" s="195"/>
      <c r="LPJ76" s="195"/>
      <c r="LPK76" s="195"/>
      <c r="LPL76" s="195"/>
      <c r="LPM76" s="195"/>
      <c r="LPN76" s="195"/>
      <c r="LPO76" s="195"/>
      <c r="LPP76" s="195"/>
      <c r="LPQ76" s="195"/>
      <c r="LPR76" s="195"/>
      <c r="LPS76" s="195"/>
      <c r="LPT76" s="195"/>
      <c r="LPU76" s="195"/>
      <c r="LPV76" s="195"/>
      <c r="LPW76" s="195"/>
      <c r="LPX76" s="195"/>
      <c r="LPY76" s="195"/>
      <c r="LPZ76" s="195"/>
      <c r="LQA76" s="195"/>
      <c r="LQB76" s="195"/>
      <c r="LQC76" s="195"/>
      <c r="LQD76" s="195"/>
      <c r="LQE76" s="195"/>
      <c r="LQF76" s="195"/>
      <c r="LQG76" s="195"/>
      <c r="LQH76" s="195"/>
      <c r="LQI76" s="195"/>
      <c r="LQJ76" s="195"/>
      <c r="LQK76" s="195"/>
      <c r="LQL76" s="195"/>
      <c r="LQM76" s="195"/>
      <c r="LQN76" s="195"/>
      <c r="LQO76" s="195"/>
      <c r="LQP76" s="195"/>
      <c r="LQQ76" s="195"/>
      <c r="LQR76" s="195"/>
      <c r="LQS76" s="195"/>
      <c r="LQT76" s="195"/>
      <c r="LQU76" s="195"/>
      <c r="LQV76" s="195"/>
      <c r="LQW76" s="195"/>
      <c r="LQX76" s="195"/>
      <c r="LQY76" s="195"/>
      <c r="LQZ76" s="195"/>
      <c r="LRA76" s="195"/>
      <c r="LRB76" s="195"/>
      <c r="LRC76" s="195"/>
      <c r="LRD76" s="195"/>
      <c r="LRE76" s="195"/>
      <c r="LRF76" s="195"/>
      <c r="LRG76" s="195"/>
      <c r="LRH76" s="195"/>
      <c r="LRI76" s="195"/>
      <c r="LRJ76" s="195"/>
      <c r="LRK76" s="195"/>
      <c r="LRL76" s="195"/>
      <c r="LRM76" s="195"/>
      <c r="LRN76" s="195"/>
      <c r="LRO76" s="195"/>
      <c r="LRP76" s="195"/>
      <c r="LRQ76" s="195"/>
      <c r="LRR76" s="195"/>
      <c r="LRS76" s="195"/>
      <c r="LRT76" s="195"/>
      <c r="LRU76" s="195"/>
      <c r="LRV76" s="195"/>
      <c r="LRW76" s="195"/>
      <c r="LRX76" s="195"/>
      <c r="LRY76" s="195"/>
      <c r="LRZ76" s="195"/>
      <c r="LSA76" s="195"/>
      <c r="LSB76" s="195"/>
      <c r="LSC76" s="195"/>
      <c r="LSD76" s="195"/>
      <c r="LSE76" s="195"/>
      <c r="LSF76" s="195"/>
      <c r="LSG76" s="195"/>
      <c r="LSH76" s="195"/>
      <c r="LSI76" s="195"/>
      <c r="LSJ76" s="195"/>
      <c r="LSK76" s="195"/>
      <c r="LSL76" s="195"/>
      <c r="LSM76" s="195"/>
      <c r="LSN76" s="195"/>
      <c r="LSO76" s="195"/>
      <c r="LSP76" s="195"/>
      <c r="LSQ76" s="195"/>
      <c r="LSR76" s="195"/>
      <c r="LSS76" s="195"/>
      <c r="LST76" s="195"/>
      <c r="LSU76" s="195"/>
      <c r="LSV76" s="195"/>
      <c r="LSW76" s="195"/>
      <c r="LSX76" s="195"/>
      <c r="LSY76" s="195"/>
      <c r="LSZ76" s="195"/>
      <c r="LTA76" s="195"/>
      <c r="LTB76" s="195"/>
      <c r="LTC76" s="195"/>
      <c r="LTD76" s="195"/>
      <c r="LTE76" s="195"/>
      <c r="LTF76" s="195"/>
      <c r="LTG76" s="195"/>
      <c r="LTH76" s="195"/>
      <c r="LTI76" s="195"/>
      <c r="LTJ76" s="195"/>
      <c r="LTK76" s="195"/>
      <c r="LTL76" s="195"/>
      <c r="LTM76" s="195"/>
      <c r="LTN76" s="195"/>
      <c r="LTO76" s="195"/>
      <c r="LTP76" s="195"/>
      <c r="LTQ76" s="195"/>
      <c r="LTR76" s="195"/>
      <c r="LTS76" s="195"/>
      <c r="LTT76" s="195"/>
      <c r="LTU76" s="195"/>
      <c r="LTV76" s="195"/>
      <c r="LTW76" s="195"/>
      <c r="LTX76" s="195"/>
      <c r="LTY76" s="195"/>
      <c r="LTZ76" s="195"/>
      <c r="LUA76" s="195"/>
      <c r="LUB76" s="195"/>
      <c r="LUC76" s="195"/>
      <c r="LUD76" s="195"/>
      <c r="LUE76" s="195"/>
      <c r="LUF76" s="195"/>
      <c r="LUG76" s="195"/>
      <c r="LUH76" s="195"/>
      <c r="LUI76" s="195"/>
      <c r="LUJ76" s="195"/>
      <c r="LUK76" s="195"/>
      <c r="LUL76" s="195"/>
      <c r="LUM76" s="195"/>
      <c r="LUN76" s="195"/>
      <c r="LUO76" s="195"/>
      <c r="LUP76" s="195"/>
      <c r="LUQ76" s="195"/>
      <c r="LUR76" s="195"/>
      <c r="LUS76" s="195"/>
      <c r="LUT76" s="195"/>
      <c r="LUU76" s="195"/>
      <c r="LUV76" s="195"/>
      <c r="LUW76" s="195"/>
      <c r="LUX76" s="195"/>
      <c r="LUY76" s="195"/>
      <c r="LUZ76" s="195"/>
      <c r="LVA76" s="195"/>
      <c r="LVB76" s="195"/>
      <c r="LVC76" s="195"/>
      <c r="LVD76" s="195"/>
      <c r="LVE76" s="195"/>
      <c r="LVF76" s="195"/>
      <c r="LVG76" s="195"/>
      <c r="LVH76" s="195"/>
      <c r="LVI76" s="195"/>
      <c r="LVJ76" s="195"/>
      <c r="LVK76" s="195"/>
      <c r="LVL76" s="195"/>
      <c r="LVM76" s="195"/>
      <c r="LVN76" s="195"/>
      <c r="LVO76" s="195"/>
      <c r="LVP76" s="195"/>
      <c r="LVQ76" s="195"/>
      <c r="LVR76" s="195"/>
      <c r="LVS76" s="195"/>
      <c r="LVT76" s="195"/>
      <c r="LVU76" s="195"/>
      <c r="LVV76" s="195"/>
      <c r="LVW76" s="195"/>
      <c r="LVX76" s="195"/>
      <c r="LVY76" s="195"/>
      <c r="LVZ76" s="195"/>
      <c r="LWA76" s="195"/>
      <c r="LWB76" s="195"/>
      <c r="LWC76" s="195"/>
      <c r="LWD76" s="195"/>
      <c r="LWE76" s="195"/>
      <c r="LWF76" s="195"/>
      <c r="LWG76" s="195"/>
      <c r="LWH76" s="195"/>
      <c r="LWI76" s="195"/>
      <c r="LWJ76" s="195"/>
      <c r="LWK76" s="195"/>
      <c r="LWL76" s="195"/>
      <c r="LWM76" s="195"/>
      <c r="LWN76" s="195"/>
      <c r="LWO76" s="195"/>
      <c r="LWP76" s="195"/>
      <c r="LWQ76" s="195"/>
      <c r="LWR76" s="195"/>
      <c r="LWS76" s="195"/>
      <c r="LWT76" s="195"/>
      <c r="LWU76" s="195"/>
      <c r="LWV76" s="195"/>
      <c r="LWW76" s="195"/>
      <c r="LWX76" s="195"/>
      <c r="LWY76" s="195"/>
      <c r="LWZ76" s="195"/>
      <c r="LXA76" s="195"/>
      <c r="LXB76" s="195"/>
      <c r="LXC76" s="195"/>
      <c r="LXD76" s="195"/>
      <c r="LXE76" s="195"/>
      <c r="LXF76" s="195"/>
      <c r="LXG76" s="195"/>
      <c r="LXH76" s="195"/>
      <c r="LXI76" s="195"/>
      <c r="LXJ76" s="195"/>
      <c r="LXK76" s="195"/>
      <c r="LXL76" s="195"/>
      <c r="LXM76" s="195"/>
      <c r="LXN76" s="195"/>
      <c r="LXO76" s="195"/>
      <c r="LXP76" s="195"/>
      <c r="LXQ76" s="195"/>
      <c r="LXR76" s="195"/>
      <c r="LXS76" s="195"/>
      <c r="LXT76" s="195"/>
      <c r="LXU76" s="195"/>
      <c r="LXV76" s="195"/>
      <c r="LXW76" s="195"/>
      <c r="LXX76" s="195"/>
      <c r="LXY76" s="195"/>
      <c r="LXZ76" s="195"/>
      <c r="LYA76" s="195"/>
      <c r="LYB76" s="195"/>
      <c r="LYC76" s="195"/>
      <c r="LYD76" s="195"/>
      <c r="LYE76" s="195"/>
      <c r="LYF76" s="195"/>
      <c r="LYG76" s="195"/>
      <c r="LYH76" s="195"/>
      <c r="LYI76" s="195"/>
      <c r="LYJ76" s="195"/>
      <c r="LYK76" s="195"/>
      <c r="LYL76" s="195"/>
      <c r="LYM76" s="195"/>
      <c r="LYN76" s="195"/>
      <c r="LYO76" s="195"/>
      <c r="LYP76" s="195"/>
      <c r="LYQ76" s="195"/>
      <c r="LYR76" s="195"/>
      <c r="LYS76" s="195"/>
      <c r="LYT76" s="195"/>
      <c r="LYU76" s="195"/>
      <c r="LYV76" s="195"/>
      <c r="LYW76" s="195"/>
      <c r="LYX76" s="195"/>
      <c r="LYY76" s="195"/>
      <c r="LYZ76" s="195"/>
      <c r="LZA76" s="195"/>
      <c r="LZB76" s="195"/>
      <c r="LZC76" s="195"/>
      <c r="LZD76" s="195"/>
      <c r="LZE76" s="195"/>
      <c r="LZF76" s="195"/>
      <c r="LZG76" s="195"/>
      <c r="LZH76" s="195"/>
      <c r="LZI76" s="195"/>
      <c r="LZJ76" s="195"/>
      <c r="LZK76" s="195"/>
      <c r="LZL76" s="195"/>
      <c r="LZM76" s="195"/>
      <c r="LZN76" s="195"/>
      <c r="LZO76" s="195"/>
      <c r="LZP76" s="195"/>
      <c r="LZQ76" s="195"/>
      <c r="LZR76" s="195"/>
      <c r="LZS76" s="195"/>
      <c r="LZT76" s="195"/>
      <c r="LZU76" s="195"/>
      <c r="LZV76" s="195"/>
      <c r="LZW76" s="195"/>
      <c r="LZX76" s="195"/>
      <c r="LZY76" s="195"/>
      <c r="LZZ76" s="195"/>
      <c r="MAA76" s="195"/>
      <c r="MAB76" s="195"/>
      <c r="MAC76" s="195"/>
      <c r="MAD76" s="195"/>
      <c r="MAE76" s="195"/>
      <c r="MAF76" s="195"/>
      <c r="MAG76" s="195"/>
      <c r="MAH76" s="195"/>
      <c r="MAI76" s="195"/>
      <c r="MAJ76" s="195"/>
      <c r="MAK76" s="195"/>
      <c r="MAL76" s="195"/>
      <c r="MAM76" s="195"/>
      <c r="MAN76" s="195"/>
      <c r="MAO76" s="195"/>
      <c r="MAP76" s="195"/>
      <c r="MAQ76" s="195"/>
      <c r="MAR76" s="195"/>
      <c r="MAS76" s="195"/>
      <c r="MAT76" s="195"/>
      <c r="MAU76" s="195"/>
      <c r="MAV76" s="195"/>
      <c r="MAW76" s="195"/>
      <c r="MAX76" s="195"/>
      <c r="MAY76" s="195"/>
      <c r="MAZ76" s="195"/>
      <c r="MBA76" s="195"/>
      <c r="MBB76" s="195"/>
      <c r="MBC76" s="195"/>
      <c r="MBD76" s="195"/>
      <c r="MBE76" s="195"/>
      <c r="MBF76" s="195"/>
      <c r="MBG76" s="195"/>
      <c r="MBH76" s="195"/>
      <c r="MBI76" s="195"/>
      <c r="MBJ76" s="195"/>
      <c r="MBK76" s="195"/>
      <c r="MBL76" s="195"/>
      <c r="MBM76" s="195"/>
      <c r="MBN76" s="195"/>
      <c r="MBO76" s="195"/>
      <c r="MBP76" s="195"/>
      <c r="MBQ76" s="195"/>
      <c r="MBR76" s="195"/>
      <c r="MBS76" s="195"/>
      <c r="MBT76" s="195"/>
      <c r="MBU76" s="195"/>
      <c r="MBV76" s="195"/>
      <c r="MBW76" s="195"/>
      <c r="MBX76" s="195"/>
      <c r="MBY76" s="195"/>
      <c r="MBZ76" s="195"/>
      <c r="MCA76" s="195"/>
      <c r="MCB76" s="195"/>
      <c r="MCC76" s="195"/>
      <c r="MCD76" s="195"/>
      <c r="MCE76" s="195"/>
      <c r="MCF76" s="195"/>
      <c r="MCG76" s="195"/>
      <c r="MCH76" s="195"/>
      <c r="MCI76" s="195"/>
      <c r="MCJ76" s="195"/>
      <c r="MCK76" s="195"/>
      <c r="MCL76" s="195"/>
      <c r="MCM76" s="195"/>
      <c r="MCN76" s="195"/>
      <c r="MCO76" s="195"/>
      <c r="MCP76" s="195"/>
      <c r="MCQ76" s="195"/>
      <c r="MCR76" s="195"/>
      <c r="MCS76" s="195"/>
      <c r="MCT76" s="195"/>
      <c r="MCU76" s="195"/>
      <c r="MCV76" s="195"/>
      <c r="MCW76" s="195"/>
      <c r="MCX76" s="195"/>
      <c r="MCY76" s="195"/>
      <c r="MCZ76" s="195"/>
      <c r="MDA76" s="195"/>
      <c r="MDB76" s="195"/>
      <c r="MDC76" s="195"/>
      <c r="MDD76" s="195"/>
      <c r="MDE76" s="195"/>
      <c r="MDF76" s="195"/>
      <c r="MDG76" s="195"/>
      <c r="MDH76" s="195"/>
      <c r="MDI76" s="195"/>
      <c r="MDJ76" s="195"/>
      <c r="MDK76" s="195"/>
      <c r="MDL76" s="195"/>
      <c r="MDM76" s="195"/>
      <c r="MDN76" s="195"/>
      <c r="MDO76" s="195"/>
      <c r="MDP76" s="195"/>
      <c r="MDQ76" s="195"/>
      <c r="MDR76" s="195"/>
      <c r="MDS76" s="195"/>
      <c r="MDT76" s="195"/>
      <c r="MDU76" s="195"/>
      <c r="MDV76" s="195"/>
      <c r="MDW76" s="195"/>
      <c r="MDX76" s="195"/>
      <c r="MDY76" s="195"/>
      <c r="MDZ76" s="195"/>
      <c r="MEA76" s="195"/>
      <c r="MEB76" s="195"/>
      <c r="MEC76" s="195"/>
      <c r="MED76" s="195"/>
      <c r="MEE76" s="195"/>
      <c r="MEF76" s="195"/>
      <c r="MEG76" s="195"/>
      <c r="MEH76" s="195"/>
      <c r="MEI76" s="195"/>
      <c r="MEJ76" s="195"/>
      <c r="MEK76" s="195"/>
      <c r="MEL76" s="195"/>
      <c r="MEM76" s="195"/>
      <c r="MEN76" s="195"/>
      <c r="MEO76" s="195"/>
      <c r="MEP76" s="195"/>
      <c r="MEQ76" s="195"/>
      <c r="MER76" s="195"/>
      <c r="MES76" s="195"/>
      <c r="MET76" s="195"/>
      <c r="MEU76" s="195"/>
      <c r="MEV76" s="195"/>
      <c r="MEW76" s="195"/>
      <c r="MEX76" s="195"/>
      <c r="MEY76" s="195"/>
      <c r="MEZ76" s="195"/>
      <c r="MFA76" s="195"/>
      <c r="MFB76" s="195"/>
      <c r="MFC76" s="195"/>
      <c r="MFD76" s="195"/>
      <c r="MFE76" s="195"/>
      <c r="MFF76" s="195"/>
      <c r="MFG76" s="195"/>
      <c r="MFH76" s="195"/>
      <c r="MFI76" s="195"/>
      <c r="MFJ76" s="195"/>
      <c r="MFK76" s="195"/>
      <c r="MFL76" s="195"/>
      <c r="MFM76" s="195"/>
      <c r="MFN76" s="195"/>
      <c r="MFO76" s="195"/>
      <c r="MFP76" s="195"/>
      <c r="MFQ76" s="195"/>
      <c r="MFR76" s="195"/>
      <c r="MFS76" s="195"/>
      <c r="MFT76" s="195"/>
      <c r="MFU76" s="195"/>
      <c r="MFV76" s="195"/>
      <c r="MFW76" s="195"/>
      <c r="MFX76" s="195"/>
      <c r="MFY76" s="195"/>
      <c r="MFZ76" s="195"/>
      <c r="MGA76" s="195"/>
      <c r="MGB76" s="195"/>
      <c r="MGC76" s="195"/>
      <c r="MGD76" s="195"/>
      <c r="MGE76" s="195"/>
      <c r="MGF76" s="195"/>
      <c r="MGG76" s="195"/>
      <c r="MGH76" s="195"/>
      <c r="MGI76" s="195"/>
      <c r="MGJ76" s="195"/>
      <c r="MGK76" s="195"/>
      <c r="MGL76" s="195"/>
      <c r="MGM76" s="195"/>
      <c r="MGN76" s="195"/>
      <c r="MGO76" s="195"/>
      <c r="MGP76" s="195"/>
      <c r="MGQ76" s="195"/>
      <c r="MGR76" s="195"/>
      <c r="MGS76" s="195"/>
      <c r="MGT76" s="195"/>
      <c r="MGU76" s="195"/>
      <c r="MGV76" s="195"/>
      <c r="MGW76" s="195"/>
      <c r="MGX76" s="195"/>
      <c r="MGY76" s="195"/>
      <c r="MGZ76" s="195"/>
      <c r="MHA76" s="195"/>
      <c r="MHB76" s="195"/>
      <c r="MHC76" s="195"/>
      <c r="MHD76" s="195"/>
      <c r="MHE76" s="195"/>
      <c r="MHF76" s="195"/>
      <c r="MHG76" s="195"/>
      <c r="MHH76" s="195"/>
      <c r="MHI76" s="195"/>
      <c r="MHJ76" s="195"/>
      <c r="MHK76" s="195"/>
      <c r="MHL76" s="195"/>
      <c r="MHM76" s="195"/>
      <c r="MHN76" s="195"/>
      <c r="MHO76" s="195"/>
      <c r="MHP76" s="195"/>
      <c r="MHQ76" s="195"/>
      <c r="MHR76" s="195"/>
      <c r="MHS76" s="195"/>
      <c r="MHT76" s="195"/>
      <c r="MHU76" s="195"/>
      <c r="MHV76" s="195"/>
      <c r="MHW76" s="195"/>
      <c r="MHX76" s="195"/>
      <c r="MHY76" s="195"/>
      <c r="MHZ76" s="195"/>
      <c r="MIA76" s="195"/>
      <c r="MIB76" s="195"/>
      <c r="MIC76" s="195"/>
      <c r="MID76" s="195"/>
      <c r="MIE76" s="195"/>
      <c r="MIF76" s="195"/>
      <c r="MIG76" s="195"/>
      <c r="MIH76" s="195"/>
      <c r="MII76" s="195"/>
      <c r="MIJ76" s="195"/>
      <c r="MIK76" s="195"/>
      <c r="MIL76" s="195"/>
      <c r="MIM76" s="195"/>
      <c r="MIN76" s="195"/>
      <c r="MIO76" s="195"/>
      <c r="MIP76" s="195"/>
      <c r="MIQ76" s="195"/>
      <c r="MIR76" s="195"/>
      <c r="MIS76" s="195"/>
      <c r="MIT76" s="195"/>
      <c r="MIU76" s="195"/>
      <c r="MIV76" s="195"/>
      <c r="MIW76" s="195"/>
      <c r="MIX76" s="195"/>
      <c r="MIY76" s="195"/>
      <c r="MIZ76" s="195"/>
      <c r="MJA76" s="195"/>
      <c r="MJB76" s="195"/>
      <c r="MJC76" s="195"/>
      <c r="MJD76" s="195"/>
      <c r="MJE76" s="195"/>
      <c r="MJF76" s="195"/>
      <c r="MJG76" s="195"/>
      <c r="MJH76" s="195"/>
      <c r="MJI76" s="195"/>
      <c r="MJJ76" s="195"/>
      <c r="MJK76" s="195"/>
      <c r="MJL76" s="195"/>
      <c r="MJM76" s="195"/>
      <c r="MJN76" s="195"/>
      <c r="MJO76" s="195"/>
      <c r="MJP76" s="195"/>
      <c r="MJQ76" s="195"/>
      <c r="MJR76" s="195"/>
      <c r="MJS76" s="195"/>
      <c r="MJT76" s="195"/>
      <c r="MJU76" s="195"/>
      <c r="MJV76" s="195"/>
      <c r="MJW76" s="195"/>
      <c r="MJX76" s="195"/>
      <c r="MJY76" s="195"/>
      <c r="MJZ76" s="195"/>
      <c r="MKA76" s="195"/>
      <c r="MKB76" s="195"/>
      <c r="MKC76" s="195"/>
      <c r="MKD76" s="195"/>
      <c r="MKE76" s="195"/>
      <c r="MKF76" s="195"/>
      <c r="MKG76" s="195"/>
      <c r="MKH76" s="195"/>
      <c r="MKI76" s="195"/>
      <c r="MKJ76" s="195"/>
      <c r="MKK76" s="195"/>
      <c r="MKL76" s="195"/>
      <c r="MKM76" s="195"/>
      <c r="MKN76" s="195"/>
      <c r="MKO76" s="195"/>
      <c r="MKP76" s="195"/>
      <c r="MKQ76" s="195"/>
      <c r="MKR76" s="195"/>
      <c r="MKS76" s="195"/>
      <c r="MKT76" s="195"/>
      <c r="MKU76" s="195"/>
      <c r="MKV76" s="195"/>
      <c r="MKW76" s="195"/>
      <c r="MKX76" s="195"/>
      <c r="MKY76" s="195"/>
      <c r="MKZ76" s="195"/>
      <c r="MLA76" s="195"/>
      <c r="MLB76" s="195"/>
      <c r="MLC76" s="195"/>
      <c r="MLD76" s="195"/>
      <c r="MLE76" s="195"/>
      <c r="MLF76" s="195"/>
      <c r="MLG76" s="195"/>
      <c r="MLH76" s="195"/>
      <c r="MLI76" s="195"/>
      <c r="MLJ76" s="195"/>
      <c r="MLK76" s="195"/>
      <c r="MLL76" s="195"/>
      <c r="MLM76" s="195"/>
      <c r="MLN76" s="195"/>
      <c r="MLO76" s="195"/>
      <c r="MLP76" s="195"/>
      <c r="MLQ76" s="195"/>
      <c r="MLR76" s="195"/>
      <c r="MLS76" s="195"/>
      <c r="MLT76" s="195"/>
      <c r="MLU76" s="195"/>
      <c r="MLV76" s="195"/>
      <c r="MLW76" s="195"/>
      <c r="MLX76" s="195"/>
      <c r="MLY76" s="195"/>
      <c r="MLZ76" s="195"/>
      <c r="MMA76" s="195"/>
      <c r="MMB76" s="195"/>
      <c r="MMC76" s="195"/>
      <c r="MMD76" s="195"/>
      <c r="MME76" s="195"/>
      <c r="MMF76" s="195"/>
      <c r="MMG76" s="195"/>
      <c r="MMH76" s="195"/>
      <c r="MMI76" s="195"/>
      <c r="MMJ76" s="195"/>
      <c r="MMK76" s="195"/>
      <c r="MML76" s="195"/>
      <c r="MMM76" s="195"/>
      <c r="MMN76" s="195"/>
      <c r="MMO76" s="195"/>
      <c r="MMP76" s="195"/>
      <c r="MMQ76" s="195"/>
      <c r="MMR76" s="195"/>
      <c r="MMS76" s="195"/>
      <c r="MMT76" s="195"/>
      <c r="MMU76" s="195"/>
      <c r="MMV76" s="195"/>
      <c r="MMW76" s="195"/>
      <c r="MMX76" s="195"/>
      <c r="MMY76" s="195"/>
      <c r="MMZ76" s="195"/>
      <c r="MNA76" s="195"/>
      <c r="MNB76" s="195"/>
      <c r="MNC76" s="195"/>
      <c r="MND76" s="195"/>
      <c r="MNE76" s="195"/>
      <c r="MNF76" s="195"/>
      <c r="MNG76" s="195"/>
      <c r="MNH76" s="195"/>
      <c r="MNI76" s="195"/>
      <c r="MNJ76" s="195"/>
      <c r="MNK76" s="195"/>
      <c r="MNL76" s="195"/>
      <c r="MNM76" s="195"/>
      <c r="MNN76" s="195"/>
      <c r="MNO76" s="195"/>
      <c r="MNP76" s="195"/>
      <c r="MNQ76" s="195"/>
      <c r="MNR76" s="195"/>
      <c r="MNS76" s="195"/>
      <c r="MNT76" s="195"/>
      <c r="MNU76" s="195"/>
      <c r="MNV76" s="195"/>
      <c r="MNW76" s="195"/>
      <c r="MNX76" s="195"/>
      <c r="MNY76" s="195"/>
      <c r="MNZ76" s="195"/>
      <c r="MOA76" s="195"/>
      <c r="MOB76" s="195"/>
      <c r="MOC76" s="195"/>
      <c r="MOD76" s="195"/>
      <c r="MOE76" s="195"/>
      <c r="MOF76" s="195"/>
      <c r="MOG76" s="195"/>
      <c r="MOH76" s="195"/>
      <c r="MOI76" s="195"/>
      <c r="MOJ76" s="195"/>
      <c r="MOK76" s="195"/>
      <c r="MOL76" s="195"/>
      <c r="MOM76" s="195"/>
      <c r="MON76" s="195"/>
      <c r="MOO76" s="195"/>
      <c r="MOP76" s="195"/>
      <c r="MOQ76" s="195"/>
      <c r="MOR76" s="195"/>
      <c r="MOS76" s="195"/>
      <c r="MOT76" s="195"/>
      <c r="MOU76" s="195"/>
      <c r="MOV76" s="195"/>
      <c r="MOW76" s="195"/>
      <c r="MOX76" s="195"/>
      <c r="MOY76" s="195"/>
      <c r="MOZ76" s="195"/>
      <c r="MPA76" s="195"/>
      <c r="MPB76" s="195"/>
      <c r="MPC76" s="195"/>
      <c r="MPD76" s="195"/>
      <c r="MPE76" s="195"/>
      <c r="MPF76" s="195"/>
      <c r="MPG76" s="195"/>
      <c r="MPH76" s="195"/>
      <c r="MPI76" s="195"/>
      <c r="MPJ76" s="195"/>
      <c r="MPK76" s="195"/>
      <c r="MPL76" s="195"/>
      <c r="MPM76" s="195"/>
      <c r="MPN76" s="195"/>
      <c r="MPO76" s="195"/>
      <c r="MPP76" s="195"/>
      <c r="MPQ76" s="195"/>
      <c r="MPR76" s="195"/>
      <c r="MPS76" s="195"/>
      <c r="MPT76" s="195"/>
      <c r="MPU76" s="195"/>
      <c r="MPV76" s="195"/>
      <c r="MPW76" s="195"/>
      <c r="MPX76" s="195"/>
      <c r="MPY76" s="195"/>
      <c r="MPZ76" s="195"/>
      <c r="MQA76" s="195"/>
      <c r="MQB76" s="195"/>
      <c r="MQC76" s="195"/>
      <c r="MQD76" s="195"/>
      <c r="MQE76" s="195"/>
      <c r="MQF76" s="195"/>
      <c r="MQG76" s="195"/>
      <c r="MQH76" s="195"/>
      <c r="MQI76" s="195"/>
      <c r="MQJ76" s="195"/>
      <c r="MQK76" s="195"/>
      <c r="MQL76" s="195"/>
      <c r="MQM76" s="195"/>
      <c r="MQN76" s="195"/>
      <c r="MQO76" s="195"/>
      <c r="MQP76" s="195"/>
      <c r="MQQ76" s="195"/>
      <c r="MQR76" s="195"/>
      <c r="MQS76" s="195"/>
      <c r="MQT76" s="195"/>
      <c r="MQU76" s="195"/>
      <c r="MQV76" s="195"/>
      <c r="MQW76" s="195"/>
      <c r="MQX76" s="195"/>
      <c r="MQY76" s="195"/>
      <c r="MQZ76" s="195"/>
      <c r="MRA76" s="195"/>
      <c r="MRB76" s="195"/>
      <c r="MRC76" s="195"/>
      <c r="MRD76" s="195"/>
      <c r="MRE76" s="195"/>
      <c r="MRF76" s="195"/>
      <c r="MRG76" s="195"/>
      <c r="MRH76" s="195"/>
      <c r="MRI76" s="195"/>
      <c r="MRJ76" s="195"/>
      <c r="MRK76" s="195"/>
      <c r="MRL76" s="195"/>
      <c r="MRM76" s="195"/>
      <c r="MRN76" s="195"/>
      <c r="MRO76" s="195"/>
      <c r="MRP76" s="195"/>
      <c r="MRQ76" s="195"/>
      <c r="MRR76" s="195"/>
      <c r="MRS76" s="195"/>
      <c r="MRT76" s="195"/>
      <c r="MRU76" s="195"/>
      <c r="MRV76" s="195"/>
      <c r="MRW76" s="195"/>
      <c r="MRX76" s="195"/>
      <c r="MRY76" s="195"/>
      <c r="MRZ76" s="195"/>
      <c r="MSA76" s="195"/>
      <c r="MSB76" s="195"/>
      <c r="MSC76" s="195"/>
      <c r="MSD76" s="195"/>
      <c r="MSE76" s="195"/>
      <c r="MSF76" s="195"/>
      <c r="MSG76" s="195"/>
      <c r="MSH76" s="195"/>
      <c r="MSI76" s="195"/>
      <c r="MSJ76" s="195"/>
      <c r="MSK76" s="195"/>
      <c r="MSL76" s="195"/>
      <c r="MSM76" s="195"/>
      <c r="MSN76" s="195"/>
      <c r="MSO76" s="195"/>
      <c r="MSP76" s="195"/>
      <c r="MSQ76" s="195"/>
      <c r="MSR76" s="195"/>
      <c r="MSS76" s="195"/>
      <c r="MST76" s="195"/>
      <c r="MSU76" s="195"/>
      <c r="MSV76" s="195"/>
      <c r="MSW76" s="195"/>
      <c r="MSX76" s="195"/>
      <c r="MSY76" s="195"/>
      <c r="MSZ76" s="195"/>
      <c r="MTA76" s="195"/>
      <c r="MTB76" s="195"/>
      <c r="MTC76" s="195"/>
      <c r="MTD76" s="195"/>
      <c r="MTE76" s="195"/>
      <c r="MTF76" s="195"/>
      <c r="MTG76" s="195"/>
      <c r="MTH76" s="195"/>
      <c r="MTI76" s="195"/>
      <c r="MTJ76" s="195"/>
      <c r="MTK76" s="195"/>
      <c r="MTL76" s="195"/>
      <c r="MTM76" s="195"/>
      <c r="MTN76" s="195"/>
      <c r="MTO76" s="195"/>
      <c r="MTP76" s="195"/>
      <c r="MTQ76" s="195"/>
      <c r="MTR76" s="195"/>
      <c r="MTS76" s="195"/>
      <c r="MTT76" s="195"/>
      <c r="MTU76" s="195"/>
      <c r="MTV76" s="195"/>
      <c r="MTW76" s="195"/>
      <c r="MTX76" s="195"/>
      <c r="MTY76" s="195"/>
      <c r="MTZ76" s="195"/>
      <c r="MUA76" s="195"/>
      <c r="MUB76" s="195"/>
      <c r="MUC76" s="195"/>
      <c r="MUD76" s="195"/>
      <c r="MUE76" s="195"/>
      <c r="MUF76" s="195"/>
      <c r="MUG76" s="195"/>
      <c r="MUH76" s="195"/>
      <c r="MUI76" s="195"/>
      <c r="MUJ76" s="195"/>
      <c r="MUK76" s="195"/>
      <c r="MUL76" s="195"/>
      <c r="MUM76" s="195"/>
      <c r="MUN76" s="195"/>
      <c r="MUO76" s="195"/>
      <c r="MUP76" s="195"/>
      <c r="MUQ76" s="195"/>
      <c r="MUR76" s="195"/>
      <c r="MUS76" s="195"/>
      <c r="MUT76" s="195"/>
      <c r="MUU76" s="195"/>
      <c r="MUV76" s="195"/>
      <c r="MUW76" s="195"/>
      <c r="MUX76" s="195"/>
      <c r="MUY76" s="195"/>
      <c r="MUZ76" s="195"/>
      <c r="MVA76" s="195"/>
      <c r="MVB76" s="195"/>
      <c r="MVC76" s="195"/>
      <c r="MVD76" s="195"/>
      <c r="MVE76" s="195"/>
      <c r="MVF76" s="195"/>
      <c r="MVG76" s="195"/>
      <c r="MVH76" s="195"/>
      <c r="MVI76" s="195"/>
      <c r="MVJ76" s="195"/>
      <c r="MVK76" s="195"/>
      <c r="MVL76" s="195"/>
      <c r="MVM76" s="195"/>
      <c r="MVN76" s="195"/>
      <c r="MVO76" s="195"/>
      <c r="MVP76" s="195"/>
      <c r="MVQ76" s="195"/>
      <c r="MVR76" s="195"/>
      <c r="MVS76" s="195"/>
      <c r="MVT76" s="195"/>
      <c r="MVU76" s="195"/>
      <c r="MVV76" s="195"/>
      <c r="MVW76" s="195"/>
      <c r="MVX76" s="195"/>
      <c r="MVY76" s="195"/>
      <c r="MVZ76" s="195"/>
      <c r="MWA76" s="195"/>
      <c r="MWB76" s="195"/>
      <c r="MWC76" s="195"/>
      <c r="MWD76" s="195"/>
      <c r="MWE76" s="195"/>
      <c r="MWF76" s="195"/>
      <c r="MWG76" s="195"/>
      <c r="MWH76" s="195"/>
      <c r="MWI76" s="195"/>
      <c r="MWJ76" s="195"/>
      <c r="MWK76" s="195"/>
      <c r="MWL76" s="195"/>
      <c r="MWM76" s="195"/>
      <c r="MWN76" s="195"/>
      <c r="MWO76" s="195"/>
      <c r="MWP76" s="195"/>
      <c r="MWQ76" s="195"/>
      <c r="MWR76" s="195"/>
      <c r="MWS76" s="195"/>
      <c r="MWT76" s="195"/>
      <c r="MWU76" s="195"/>
      <c r="MWV76" s="195"/>
      <c r="MWW76" s="195"/>
      <c r="MWX76" s="195"/>
      <c r="MWY76" s="195"/>
      <c r="MWZ76" s="195"/>
      <c r="MXA76" s="195"/>
      <c r="MXB76" s="195"/>
      <c r="MXC76" s="195"/>
      <c r="MXD76" s="195"/>
      <c r="MXE76" s="195"/>
      <c r="MXF76" s="195"/>
      <c r="MXG76" s="195"/>
      <c r="MXH76" s="195"/>
      <c r="MXI76" s="195"/>
      <c r="MXJ76" s="195"/>
      <c r="MXK76" s="195"/>
      <c r="MXL76" s="195"/>
      <c r="MXM76" s="195"/>
      <c r="MXN76" s="195"/>
      <c r="MXO76" s="195"/>
      <c r="MXP76" s="195"/>
      <c r="MXQ76" s="195"/>
      <c r="MXR76" s="195"/>
      <c r="MXS76" s="195"/>
      <c r="MXT76" s="195"/>
      <c r="MXU76" s="195"/>
      <c r="MXV76" s="195"/>
      <c r="MXW76" s="195"/>
      <c r="MXX76" s="195"/>
      <c r="MXY76" s="195"/>
      <c r="MXZ76" s="195"/>
      <c r="MYA76" s="195"/>
      <c r="MYB76" s="195"/>
      <c r="MYC76" s="195"/>
      <c r="MYD76" s="195"/>
      <c r="MYE76" s="195"/>
      <c r="MYF76" s="195"/>
      <c r="MYG76" s="195"/>
      <c r="MYH76" s="195"/>
      <c r="MYI76" s="195"/>
      <c r="MYJ76" s="195"/>
      <c r="MYK76" s="195"/>
      <c r="MYL76" s="195"/>
      <c r="MYM76" s="195"/>
      <c r="MYN76" s="195"/>
      <c r="MYO76" s="195"/>
      <c r="MYP76" s="195"/>
      <c r="MYQ76" s="195"/>
      <c r="MYR76" s="195"/>
      <c r="MYS76" s="195"/>
      <c r="MYT76" s="195"/>
      <c r="MYU76" s="195"/>
      <c r="MYV76" s="195"/>
      <c r="MYW76" s="195"/>
      <c r="MYX76" s="195"/>
      <c r="MYY76" s="195"/>
      <c r="MYZ76" s="195"/>
      <c r="MZA76" s="195"/>
      <c r="MZB76" s="195"/>
      <c r="MZC76" s="195"/>
      <c r="MZD76" s="195"/>
      <c r="MZE76" s="195"/>
      <c r="MZF76" s="195"/>
      <c r="MZG76" s="195"/>
      <c r="MZH76" s="195"/>
      <c r="MZI76" s="195"/>
      <c r="MZJ76" s="195"/>
      <c r="MZK76" s="195"/>
      <c r="MZL76" s="195"/>
      <c r="MZM76" s="195"/>
      <c r="MZN76" s="195"/>
      <c r="MZO76" s="195"/>
      <c r="MZP76" s="195"/>
      <c r="MZQ76" s="195"/>
      <c r="MZR76" s="195"/>
      <c r="MZS76" s="195"/>
      <c r="MZT76" s="195"/>
      <c r="MZU76" s="195"/>
      <c r="MZV76" s="195"/>
      <c r="MZW76" s="195"/>
      <c r="MZX76" s="195"/>
      <c r="MZY76" s="195"/>
      <c r="MZZ76" s="195"/>
      <c r="NAA76" s="195"/>
      <c r="NAB76" s="195"/>
      <c r="NAC76" s="195"/>
      <c r="NAD76" s="195"/>
      <c r="NAE76" s="195"/>
      <c r="NAF76" s="195"/>
      <c r="NAG76" s="195"/>
      <c r="NAH76" s="195"/>
      <c r="NAI76" s="195"/>
      <c r="NAJ76" s="195"/>
      <c r="NAK76" s="195"/>
      <c r="NAL76" s="195"/>
      <c r="NAM76" s="195"/>
      <c r="NAN76" s="195"/>
      <c r="NAO76" s="195"/>
      <c r="NAP76" s="195"/>
      <c r="NAQ76" s="195"/>
      <c r="NAR76" s="195"/>
      <c r="NAS76" s="195"/>
      <c r="NAT76" s="195"/>
      <c r="NAU76" s="195"/>
      <c r="NAV76" s="195"/>
      <c r="NAW76" s="195"/>
      <c r="NAX76" s="195"/>
      <c r="NAY76" s="195"/>
      <c r="NAZ76" s="195"/>
      <c r="NBA76" s="195"/>
      <c r="NBB76" s="195"/>
      <c r="NBC76" s="195"/>
      <c r="NBD76" s="195"/>
      <c r="NBE76" s="195"/>
      <c r="NBF76" s="195"/>
      <c r="NBG76" s="195"/>
      <c r="NBH76" s="195"/>
      <c r="NBI76" s="195"/>
      <c r="NBJ76" s="195"/>
      <c r="NBK76" s="195"/>
      <c r="NBL76" s="195"/>
      <c r="NBM76" s="195"/>
      <c r="NBN76" s="195"/>
      <c r="NBO76" s="195"/>
      <c r="NBP76" s="195"/>
      <c r="NBQ76" s="195"/>
      <c r="NBR76" s="195"/>
      <c r="NBS76" s="195"/>
      <c r="NBT76" s="195"/>
      <c r="NBU76" s="195"/>
      <c r="NBV76" s="195"/>
      <c r="NBW76" s="195"/>
      <c r="NBX76" s="195"/>
      <c r="NBY76" s="195"/>
      <c r="NBZ76" s="195"/>
      <c r="NCA76" s="195"/>
      <c r="NCB76" s="195"/>
      <c r="NCC76" s="195"/>
      <c r="NCD76" s="195"/>
      <c r="NCE76" s="195"/>
      <c r="NCF76" s="195"/>
      <c r="NCG76" s="195"/>
      <c r="NCH76" s="195"/>
      <c r="NCI76" s="195"/>
      <c r="NCJ76" s="195"/>
      <c r="NCK76" s="195"/>
      <c r="NCL76" s="195"/>
      <c r="NCM76" s="195"/>
      <c r="NCN76" s="195"/>
      <c r="NCO76" s="195"/>
      <c r="NCP76" s="195"/>
      <c r="NCQ76" s="195"/>
      <c r="NCR76" s="195"/>
      <c r="NCS76" s="195"/>
      <c r="NCT76" s="195"/>
      <c r="NCU76" s="195"/>
      <c r="NCV76" s="195"/>
      <c r="NCW76" s="195"/>
      <c r="NCX76" s="195"/>
      <c r="NCY76" s="195"/>
      <c r="NCZ76" s="195"/>
      <c r="NDA76" s="195"/>
      <c r="NDB76" s="195"/>
      <c r="NDC76" s="195"/>
      <c r="NDD76" s="195"/>
      <c r="NDE76" s="195"/>
      <c r="NDF76" s="195"/>
      <c r="NDG76" s="195"/>
      <c r="NDH76" s="195"/>
      <c r="NDI76" s="195"/>
      <c r="NDJ76" s="195"/>
      <c r="NDK76" s="195"/>
      <c r="NDL76" s="195"/>
      <c r="NDM76" s="195"/>
      <c r="NDN76" s="195"/>
      <c r="NDO76" s="195"/>
      <c r="NDP76" s="195"/>
      <c r="NDQ76" s="195"/>
      <c r="NDR76" s="195"/>
      <c r="NDS76" s="195"/>
      <c r="NDT76" s="195"/>
      <c r="NDU76" s="195"/>
      <c r="NDV76" s="195"/>
      <c r="NDW76" s="195"/>
      <c r="NDX76" s="195"/>
      <c r="NDY76" s="195"/>
      <c r="NDZ76" s="195"/>
      <c r="NEA76" s="195"/>
      <c r="NEB76" s="195"/>
      <c r="NEC76" s="195"/>
      <c r="NED76" s="195"/>
      <c r="NEE76" s="195"/>
      <c r="NEF76" s="195"/>
      <c r="NEG76" s="195"/>
      <c r="NEH76" s="195"/>
      <c r="NEI76" s="195"/>
      <c r="NEJ76" s="195"/>
      <c r="NEK76" s="195"/>
      <c r="NEL76" s="195"/>
      <c r="NEM76" s="195"/>
      <c r="NEN76" s="195"/>
      <c r="NEO76" s="195"/>
      <c r="NEP76" s="195"/>
      <c r="NEQ76" s="195"/>
      <c r="NER76" s="195"/>
      <c r="NES76" s="195"/>
      <c r="NET76" s="195"/>
      <c r="NEU76" s="195"/>
      <c r="NEV76" s="195"/>
      <c r="NEW76" s="195"/>
      <c r="NEX76" s="195"/>
      <c r="NEY76" s="195"/>
      <c r="NEZ76" s="195"/>
      <c r="NFA76" s="195"/>
      <c r="NFB76" s="195"/>
      <c r="NFC76" s="195"/>
      <c r="NFD76" s="195"/>
      <c r="NFE76" s="195"/>
      <c r="NFF76" s="195"/>
      <c r="NFG76" s="195"/>
      <c r="NFH76" s="195"/>
      <c r="NFI76" s="195"/>
      <c r="NFJ76" s="195"/>
      <c r="NFK76" s="195"/>
      <c r="NFL76" s="195"/>
      <c r="NFM76" s="195"/>
      <c r="NFN76" s="195"/>
      <c r="NFO76" s="195"/>
      <c r="NFP76" s="195"/>
      <c r="NFQ76" s="195"/>
      <c r="NFR76" s="195"/>
      <c r="NFS76" s="195"/>
      <c r="NFT76" s="195"/>
      <c r="NFU76" s="195"/>
      <c r="NFV76" s="195"/>
      <c r="NFW76" s="195"/>
      <c r="NFX76" s="195"/>
      <c r="NFY76" s="195"/>
      <c r="NFZ76" s="195"/>
      <c r="NGA76" s="195"/>
      <c r="NGB76" s="195"/>
      <c r="NGC76" s="195"/>
      <c r="NGD76" s="195"/>
      <c r="NGE76" s="195"/>
      <c r="NGF76" s="195"/>
      <c r="NGG76" s="195"/>
      <c r="NGH76" s="195"/>
      <c r="NGI76" s="195"/>
      <c r="NGJ76" s="195"/>
      <c r="NGK76" s="195"/>
      <c r="NGL76" s="195"/>
      <c r="NGM76" s="195"/>
      <c r="NGN76" s="195"/>
      <c r="NGO76" s="195"/>
      <c r="NGP76" s="195"/>
      <c r="NGQ76" s="195"/>
      <c r="NGR76" s="195"/>
      <c r="NGS76" s="195"/>
      <c r="NGT76" s="195"/>
      <c r="NGU76" s="195"/>
      <c r="NGV76" s="195"/>
      <c r="NGW76" s="195"/>
      <c r="NGX76" s="195"/>
      <c r="NGY76" s="195"/>
      <c r="NGZ76" s="195"/>
      <c r="NHA76" s="195"/>
      <c r="NHB76" s="195"/>
      <c r="NHC76" s="195"/>
      <c r="NHD76" s="195"/>
      <c r="NHE76" s="195"/>
      <c r="NHF76" s="195"/>
      <c r="NHG76" s="195"/>
      <c r="NHH76" s="195"/>
      <c r="NHI76" s="195"/>
      <c r="NHJ76" s="195"/>
      <c r="NHK76" s="195"/>
      <c r="NHL76" s="195"/>
      <c r="NHM76" s="195"/>
      <c r="NHN76" s="195"/>
      <c r="NHO76" s="195"/>
      <c r="NHP76" s="195"/>
      <c r="NHQ76" s="195"/>
      <c r="NHR76" s="195"/>
      <c r="NHS76" s="195"/>
      <c r="NHT76" s="195"/>
      <c r="NHU76" s="195"/>
      <c r="NHV76" s="195"/>
      <c r="NHW76" s="195"/>
      <c r="NHX76" s="195"/>
      <c r="NHY76" s="195"/>
      <c r="NHZ76" s="195"/>
      <c r="NIA76" s="195"/>
      <c r="NIB76" s="195"/>
      <c r="NIC76" s="195"/>
      <c r="NID76" s="195"/>
      <c r="NIE76" s="195"/>
      <c r="NIF76" s="195"/>
      <c r="NIG76" s="195"/>
      <c r="NIH76" s="195"/>
      <c r="NII76" s="195"/>
      <c r="NIJ76" s="195"/>
      <c r="NIK76" s="195"/>
      <c r="NIL76" s="195"/>
      <c r="NIM76" s="195"/>
      <c r="NIN76" s="195"/>
      <c r="NIO76" s="195"/>
      <c r="NIP76" s="195"/>
      <c r="NIQ76" s="195"/>
      <c r="NIR76" s="195"/>
      <c r="NIS76" s="195"/>
      <c r="NIT76" s="195"/>
      <c r="NIU76" s="195"/>
      <c r="NIV76" s="195"/>
      <c r="NIW76" s="195"/>
      <c r="NIX76" s="195"/>
      <c r="NIY76" s="195"/>
      <c r="NIZ76" s="195"/>
      <c r="NJA76" s="195"/>
      <c r="NJB76" s="195"/>
      <c r="NJC76" s="195"/>
      <c r="NJD76" s="195"/>
      <c r="NJE76" s="195"/>
      <c r="NJF76" s="195"/>
      <c r="NJG76" s="195"/>
      <c r="NJH76" s="195"/>
      <c r="NJI76" s="195"/>
      <c r="NJJ76" s="195"/>
      <c r="NJK76" s="195"/>
      <c r="NJL76" s="195"/>
      <c r="NJM76" s="195"/>
      <c r="NJN76" s="195"/>
      <c r="NJO76" s="195"/>
      <c r="NJP76" s="195"/>
      <c r="NJQ76" s="195"/>
      <c r="NJR76" s="195"/>
      <c r="NJS76" s="195"/>
      <c r="NJT76" s="195"/>
      <c r="NJU76" s="195"/>
      <c r="NJV76" s="195"/>
      <c r="NJW76" s="195"/>
      <c r="NJX76" s="195"/>
      <c r="NJY76" s="195"/>
      <c r="NJZ76" s="195"/>
      <c r="NKA76" s="195"/>
      <c r="NKB76" s="195"/>
      <c r="NKC76" s="195"/>
      <c r="NKD76" s="195"/>
      <c r="NKE76" s="195"/>
      <c r="NKF76" s="195"/>
      <c r="NKG76" s="195"/>
      <c r="NKH76" s="195"/>
      <c r="NKI76" s="195"/>
      <c r="NKJ76" s="195"/>
      <c r="NKK76" s="195"/>
      <c r="NKL76" s="195"/>
      <c r="NKM76" s="195"/>
      <c r="NKN76" s="195"/>
      <c r="NKO76" s="195"/>
      <c r="NKP76" s="195"/>
      <c r="NKQ76" s="195"/>
      <c r="NKR76" s="195"/>
      <c r="NKS76" s="195"/>
      <c r="NKT76" s="195"/>
      <c r="NKU76" s="195"/>
      <c r="NKV76" s="195"/>
      <c r="NKW76" s="195"/>
      <c r="NKX76" s="195"/>
      <c r="NKY76" s="195"/>
      <c r="NKZ76" s="195"/>
      <c r="NLA76" s="195"/>
      <c r="NLB76" s="195"/>
      <c r="NLC76" s="195"/>
      <c r="NLD76" s="195"/>
      <c r="NLE76" s="195"/>
      <c r="NLF76" s="195"/>
      <c r="NLG76" s="195"/>
      <c r="NLH76" s="195"/>
      <c r="NLI76" s="195"/>
      <c r="NLJ76" s="195"/>
      <c r="NLK76" s="195"/>
      <c r="NLL76" s="195"/>
      <c r="NLM76" s="195"/>
      <c r="NLN76" s="195"/>
      <c r="NLO76" s="195"/>
      <c r="NLP76" s="195"/>
      <c r="NLQ76" s="195"/>
      <c r="NLR76" s="195"/>
      <c r="NLS76" s="195"/>
      <c r="NLT76" s="195"/>
      <c r="NLU76" s="195"/>
      <c r="NLV76" s="195"/>
      <c r="NLW76" s="195"/>
      <c r="NLX76" s="195"/>
      <c r="NLY76" s="195"/>
      <c r="NLZ76" s="195"/>
      <c r="NMA76" s="195"/>
      <c r="NMB76" s="195"/>
      <c r="NMC76" s="195"/>
      <c r="NMD76" s="195"/>
      <c r="NME76" s="195"/>
      <c r="NMF76" s="195"/>
      <c r="NMG76" s="195"/>
      <c r="NMH76" s="195"/>
      <c r="NMI76" s="195"/>
      <c r="NMJ76" s="195"/>
      <c r="NMK76" s="195"/>
      <c r="NML76" s="195"/>
      <c r="NMM76" s="195"/>
      <c r="NMN76" s="195"/>
      <c r="NMO76" s="195"/>
      <c r="NMP76" s="195"/>
      <c r="NMQ76" s="195"/>
      <c r="NMR76" s="195"/>
      <c r="NMS76" s="195"/>
      <c r="NMT76" s="195"/>
      <c r="NMU76" s="195"/>
      <c r="NMV76" s="195"/>
      <c r="NMW76" s="195"/>
      <c r="NMX76" s="195"/>
      <c r="NMY76" s="195"/>
      <c r="NMZ76" s="195"/>
      <c r="NNA76" s="195"/>
      <c r="NNB76" s="195"/>
      <c r="NNC76" s="195"/>
      <c r="NND76" s="195"/>
      <c r="NNE76" s="195"/>
      <c r="NNF76" s="195"/>
      <c r="NNG76" s="195"/>
      <c r="NNH76" s="195"/>
      <c r="NNI76" s="195"/>
      <c r="NNJ76" s="195"/>
      <c r="NNK76" s="195"/>
      <c r="NNL76" s="195"/>
      <c r="NNM76" s="195"/>
      <c r="NNN76" s="195"/>
      <c r="NNO76" s="195"/>
      <c r="NNP76" s="195"/>
      <c r="NNQ76" s="195"/>
      <c r="NNR76" s="195"/>
      <c r="NNS76" s="195"/>
      <c r="NNT76" s="195"/>
      <c r="NNU76" s="195"/>
      <c r="NNV76" s="195"/>
      <c r="NNW76" s="195"/>
      <c r="NNX76" s="195"/>
      <c r="NNY76" s="195"/>
      <c r="NNZ76" s="195"/>
      <c r="NOA76" s="195"/>
      <c r="NOB76" s="195"/>
      <c r="NOC76" s="195"/>
      <c r="NOD76" s="195"/>
      <c r="NOE76" s="195"/>
      <c r="NOF76" s="195"/>
      <c r="NOG76" s="195"/>
      <c r="NOH76" s="195"/>
      <c r="NOI76" s="195"/>
      <c r="NOJ76" s="195"/>
      <c r="NOK76" s="195"/>
      <c r="NOL76" s="195"/>
      <c r="NOM76" s="195"/>
      <c r="NON76" s="195"/>
      <c r="NOO76" s="195"/>
      <c r="NOP76" s="195"/>
      <c r="NOQ76" s="195"/>
      <c r="NOR76" s="195"/>
      <c r="NOS76" s="195"/>
      <c r="NOT76" s="195"/>
      <c r="NOU76" s="195"/>
      <c r="NOV76" s="195"/>
      <c r="NOW76" s="195"/>
      <c r="NOX76" s="195"/>
      <c r="NOY76" s="195"/>
      <c r="NOZ76" s="195"/>
      <c r="NPA76" s="195"/>
      <c r="NPB76" s="195"/>
      <c r="NPC76" s="195"/>
      <c r="NPD76" s="195"/>
      <c r="NPE76" s="195"/>
      <c r="NPF76" s="195"/>
      <c r="NPG76" s="195"/>
      <c r="NPH76" s="195"/>
      <c r="NPI76" s="195"/>
      <c r="NPJ76" s="195"/>
      <c r="NPK76" s="195"/>
      <c r="NPL76" s="195"/>
      <c r="NPM76" s="195"/>
      <c r="NPN76" s="195"/>
      <c r="NPO76" s="195"/>
      <c r="NPP76" s="195"/>
      <c r="NPQ76" s="195"/>
      <c r="NPR76" s="195"/>
      <c r="NPS76" s="195"/>
      <c r="NPT76" s="195"/>
      <c r="NPU76" s="195"/>
      <c r="NPV76" s="195"/>
      <c r="NPW76" s="195"/>
      <c r="NPX76" s="195"/>
      <c r="NPY76" s="195"/>
      <c r="NPZ76" s="195"/>
      <c r="NQA76" s="195"/>
      <c r="NQB76" s="195"/>
      <c r="NQC76" s="195"/>
      <c r="NQD76" s="195"/>
      <c r="NQE76" s="195"/>
      <c r="NQF76" s="195"/>
      <c r="NQG76" s="195"/>
      <c r="NQH76" s="195"/>
      <c r="NQI76" s="195"/>
      <c r="NQJ76" s="195"/>
      <c r="NQK76" s="195"/>
      <c r="NQL76" s="195"/>
      <c r="NQM76" s="195"/>
      <c r="NQN76" s="195"/>
      <c r="NQO76" s="195"/>
      <c r="NQP76" s="195"/>
      <c r="NQQ76" s="195"/>
      <c r="NQR76" s="195"/>
      <c r="NQS76" s="195"/>
      <c r="NQT76" s="195"/>
      <c r="NQU76" s="195"/>
      <c r="NQV76" s="195"/>
      <c r="NQW76" s="195"/>
      <c r="NQX76" s="195"/>
      <c r="NQY76" s="195"/>
      <c r="NQZ76" s="195"/>
      <c r="NRA76" s="195"/>
      <c r="NRB76" s="195"/>
      <c r="NRC76" s="195"/>
      <c r="NRD76" s="195"/>
      <c r="NRE76" s="195"/>
      <c r="NRF76" s="195"/>
      <c r="NRG76" s="195"/>
      <c r="NRH76" s="195"/>
      <c r="NRI76" s="195"/>
      <c r="NRJ76" s="195"/>
      <c r="NRK76" s="195"/>
      <c r="NRL76" s="195"/>
      <c r="NRM76" s="195"/>
      <c r="NRN76" s="195"/>
      <c r="NRO76" s="195"/>
      <c r="NRP76" s="195"/>
      <c r="NRQ76" s="195"/>
      <c r="NRR76" s="195"/>
      <c r="NRS76" s="195"/>
      <c r="NRT76" s="195"/>
      <c r="NRU76" s="195"/>
      <c r="NRV76" s="195"/>
      <c r="NRW76" s="195"/>
      <c r="NRX76" s="195"/>
      <c r="NRY76" s="195"/>
      <c r="NRZ76" s="195"/>
      <c r="NSA76" s="195"/>
      <c r="NSB76" s="195"/>
      <c r="NSC76" s="195"/>
      <c r="NSD76" s="195"/>
      <c r="NSE76" s="195"/>
      <c r="NSF76" s="195"/>
      <c r="NSG76" s="195"/>
      <c r="NSH76" s="195"/>
      <c r="NSI76" s="195"/>
      <c r="NSJ76" s="195"/>
      <c r="NSK76" s="195"/>
      <c r="NSL76" s="195"/>
      <c r="NSM76" s="195"/>
      <c r="NSN76" s="195"/>
      <c r="NSO76" s="195"/>
      <c r="NSP76" s="195"/>
      <c r="NSQ76" s="195"/>
      <c r="NSR76" s="195"/>
      <c r="NSS76" s="195"/>
      <c r="NST76" s="195"/>
      <c r="NSU76" s="195"/>
      <c r="NSV76" s="195"/>
      <c r="NSW76" s="195"/>
      <c r="NSX76" s="195"/>
      <c r="NSY76" s="195"/>
      <c r="NSZ76" s="195"/>
      <c r="NTA76" s="195"/>
      <c r="NTB76" s="195"/>
      <c r="NTC76" s="195"/>
      <c r="NTD76" s="195"/>
      <c r="NTE76" s="195"/>
      <c r="NTF76" s="195"/>
      <c r="NTG76" s="195"/>
      <c r="NTH76" s="195"/>
      <c r="NTI76" s="195"/>
      <c r="NTJ76" s="195"/>
      <c r="NTK76" s="195"/>
      <c r="NTL76" s="195"/>
      <c r="NTM76" s="195"/>
      <c r="NTN76" s="195"/>
      <c r="NTO76" s="195"/>
      <c r="NTP76" s="195"/>
      <c r="NTQ76" s="195"/>
      <c r="NTR76" s="195"/>
      <c r="NTS76" s="195"/>
      <c r="NTT76" s="195"/>
      <c r="NTU76" s="195"/>
      <c r="NTV76" s="195"/>
      <c r="NTW76" s="195"/>
      <c r="NTX76" s="195"/>
      <c r="NTY76" s="195"/>
      <c r="NTZ76" s="195"/>
      <c r="NUA76" s="195"/>
      <c r="NUB76" s="195"/>
      <c r="NUC76" s="195"/>
      <c r="NUD76" s="195"/>
      <c r="NUE76" s="195"/>
      <c r="NUF76" s="195"/>
      <c r="NUG76" s="195"/>
      <c r="NUH76" s="195"/>
      <c r="NUI76" s="195"/>
      <c r="NUJ76" s="195"/>
      <c r="NUK76" s="195"/>
      <c r="NUL76" s="195"/>
      <c r="NUM76" s="195"/>
      <c r="NUN76" s="195"/>
      <c r="NUO76" s="195"/>
      <c r="NUP76" s="195"/>
      <c r="NUQ76" s="195"/>
      <c r="NUR76" s="195"/>
      <c r="NUS76" s="195"/>
      <c r="NUT76" s="195"/>
      <c r="NUU76" s="195"/>
      <c r="NUV76" s="195"/>
      <c r="NUW76" s="195"/>
      <c r="NUX76" s="195"/>
      <c r="NUY76" s="195"/>
      <c r="NUZ76" s="195"/>
      <c r="NVA76" s="195"/>
      <c r="NVB76" s="195"/>
      <c r="NVC76" s="195"/>
      <c r="NVD76" s="195"/>
      <c r="NVE76" s="195"/>
      <c r="NVF76" s="195"/>
      <c r="NVG76" s="195"/>
      <c r="NVH76" s="195"/>
      <c r="NVI76" s="195"/>
      <c r="NVJ76" s="195"/>
      <c r="NVK76" s="195"/>
      <c r="NVL76" s="195"/>
      <c r="NVM76" s="195"/>
      <c r="NVN76" s="195"/>
      <c r="NVO76" s="195"/>
      <c r="NVP76" s="195"/>
      <c r="NVQ76" s="195"/>
      <c r="NVR76" s="195"/>
      <c r="NVS76" s="195"/>
      <c r="NVT76" s="195"/>
      <c r="NVU76" s="195"/>
      <c r="NVV76" s="195"/>
      <c r="NVW76" s="195"/>
      <c r="NVX76" s="195"/>
      <c r="NVY76" s="195"/>
      <c r="NVZ76" s="195"/>
      <c r="NWA76" s="195"/>
      <c r="NWB76" s="195"/>
      <c r="NWC76" s="195"/>
      <c r="NWD76" s="195"/>
      <c r="NWE76" s="195"/>
      <c r="NWF76" s="195"/>
      <c r="NWG76" s="195"/>
      <c r="NWH76" s="195"/>
      <c r="NWI76" s="195"/>
      <c r="NWJ76" s="195"/>
      <c r="NWK76" s="195"/>
      <c r="NWL76" s="195"/>
      <c r="NWM76" s="195"/>
      <c r="NWN76" s="195"/>
      <c r="NWO76" s="195"/>
      <c r="NWP76" s="195"/>
      <c r="NWQ76" s="195"/>
      <c r="NWR76" s="195"/>
      <c r="NWS76" s="195"/>
      <c r="NWT76" s="195"/>
      <c r="NWU76" s="195"/>
      <c r="NWV76" s="195"/>
      <c r="NWW76" s="195"/>
      <c r="NWX76" s="195"/>
      <c r="NWY76" s="195"/>
      <c r="NWZ76" s="195"/>
      <c r="NXA76" s="195"/>
      <c r="NXB76" s="195"/>
      <c r="NXC76" s="195"/>
      <c r="NXD76" s="195"/>
      <c r="NXE76" s="195"/>
      <c r="NXF76" s="195"/>
      <c r="NXG76" s="195"/>
      <c r="NXH76" s="195"/>
      <c r="NXI76" s="195"/>
      <c r="NXJ76" s="195"/>
      <c r="NXK76" s="195"/>
      <c r="NXL76" s="195"/>
      <c r="NXM76" s="195"/>
      <c r="NXN76" s="195"/>
      <c r="NXO76" s="195"/>
      <c r="NXP76" s="195"/>
      <c r="NXQ76" s="195"/>
      <c r="NXR76" s="195"/>
      <c r="NXS76" s="195"/>
      <c r="NXT76" s="195"/>
      <c r="NXU76" s="195"/>
      <c r="NXV76" s="195"/>
      <c r="NXW76" s="195"/>
      <c r="NXX76" s="195"/>
      <c r="NXY76" s="195"/>
      <c r="NXZ76" s="195"/>
      <c r="NYA76" s="195"/>
      <c r="NYB76" s="195"/>
      <c r="NYC76" s="195"/>
      <c r="NYD76" s="195"/>
      <c r="NYE76" s="195"/>
      <c r="NYF76" s="195"/>
      <c r="NYG76" s="195"/>
      <c r="NYH76" s="195"/>
      <c r="NYI76" s="195"/>
      <c r="NYJ76" s="195"/>
      <c r="NYK76" s="195"/>
      <c r="NYL76" s="195"/>
      <c r="NYM76" s="195"/>
      <c r="NYN76" s="195"/>
      <c r="NYO76" s="195"/>
      <c r="NYP76" s="195"/>
      <c r="NYQ76" s="195"/>
      <c r="NYR76" s="195"/>
      <c r="NYS76" s="195"/>
      <c r="NYT76" s="195"/>
      <c r="NYU76" s="195"/>
      <c r="NYV76" s="195"/>
      <c r="NYW76" s="195"/>
      <c r="NYX76" s="195"/>
      <c r="NYY76" s="195"/>
      <c r="NYZ76" s="195"/>
      <c r="NZA76" s="195"/>
      <c r="NZB76" s="195"/>
      <c r="NZC76" s="195"/>
      <c r="NZD76" s="195"/>
      <c r="NZE76" s="195"/>
      <c r="NZF76" s="195"/>
      <c r="NZG76" s="195"/>
      <c r="NZH76" s="195"/>
      <c r="NZI76" s="195"/>
      <c r="NZJ76" s="195"/>
      <c r="NZK76" s="195"/>
      <c r="NZL76" s="195"/>
      <c r="NZM76" s="195"/>
      <c r="NZN76" s="195"/>
      <c r="NZO76" s="195"/>
      <c r="NZP76" s="195"/>
      <c r="NZQ76" s="195"/>
      <c r="NZR76" s="195"/>
      <c r="NZS76" s="195"/>
      <c r="NZT76" s="195"/>
      <c r="NZU76" s="195"/>
      <c r="NZV76" s="195"/>
      <c r="NZW76" s="195"/>
      <c r="NZX76" s="195"/>
      <c r="NZY76" s="195"/>
      <c r="NZZ76" s="195"/>
      <c r="OAA76" s="195"/>
      <c r="OAB76" s="195"/>
      <c r="OAC76" s="195"/>
      <c r="OAD76" s="195"/>
      <c r="OAE76" s="195"/>
      <c r="OAF76" s="195"/>
      <c r="OAG76" s="195"/>
      <c r="OAH76" s="195"/>
      <c r="OAI76" s="195"/>
      <c r="OAJ76" s="195"/>
      <c r="OAK76" s="195"/>
      <c r="OAL76" s="195"/>
      <c r="OAM76" s="195"/>
      <c r="OAN76" s="195"/>
      <c r="OAO76" s="195"/>
      <c r="OAP76" s="195"/>
      <c r="OAQ76" s="195"/>
      <c r="OAR76" s="195"/>
      <c r="OAS76" s="195"/>
      <c r="OAT76" s="195"/>
      <c r="OAU76" s="195"/>
      <c r="OAV76" s="195"/>
      <c r="OAW76" s="195"/>
      <c r="OAX76" s="195"/>
      <c r="OAY76" s="195"/>
      <c r="OAZ76" s="195"/>
      <c r="OBA76" s="195"/>
      <c r="OBB76" s="195"/>
      <c r="OBC76" s="195"/>
      <c r="OBD76" s="195"/>
      <c r="OBE76" s="195"/>
      <c r="OBF76" s="195"/>
      <c r="OBG76" s="195"/>
      <c r="OBH76" s="195"/>
      <c r="OBI76" s="195"/>
      <c r="OBJ76" s="195"/>
      <c r="OBK76" s="195"/>
      <c r="OBL76" s="195"/>
      <c r="OBM76" s="195"/>
      <c r="OBN76" s="195"/>
      <c r="OBO76" s="195"/>
      <c r="OBP76" s="195"/>
      <c r="OBQ76" s="195"/>
      <c r="OBR76" s="195"/>
      <c r="OBS76" s="195"/>
      <c r="OBT76" s="195"/>
      <c r="OBU76" s="195"/>
      <c r="OBV76" s="195"/>
      <c r="OBW76" s="195"/>
      <c r="OBX76" s="195"/>
      <c r="OBY76" s="195"/>
      <c r="OBZ76" s="195"/>
      <c r="OCA76" s="195"/>
      <c r="OCB76" s="195"/>
      <c r="OCC76" s="195"/>
      <c r="OCD76" s="195"/>
      <c r="OCE76" s="195"/>
      <c r="OCF76" s="195"/>
      <c r="OCG76" s="195"/>
      <c r="OCH76" s="195"/>
      <c r="OCI76" s="195"/>
      <c r="OCJ76" s="195"/>
      <c r="OCK76" s="195"/>
      <c r="OCL76" s="195"/>
      <c r="OCM76" s="195"/>
      <c r="OCN76" s="195"/>
      <c r="OCO76" s="195"/>
      <c r="OCP76" s="195"/>
      <c r="OCQ76" s="195"/>
      <c r="OCR76" s="195"/>
      <c r="OCS76" s="195"/>
      <c r="OCT76" s="195"/>
      <c r="OCU76" s="195"/>
      <c r="OCV76" s="195"/>
      <c r="OCW76" s="195"/>
      <c r="OCX76" s="195"/>
      <c r="OCY76" s="195"/>
      <c r="OCZ76" s="195"/>
      <c r="ODA76" s="195"/>
      <c r="ODB76" s="195"/>
      <c r="ODC76" s="195"/>
      <c r="ODD76" s="195"/>
      <c r="ODE76" s="195"/>
      <c r="ODF76" s="195"/>
      <c r="ODG76" s="195"/>
      <c r="ODH76" s="195"/>
      <c r="ODI76" s="195"/>
      <c r="ODJ76" s="195"/>
      <c r="ODK76" s="195"/>
      <c r="ODL76" s="195"/>
      <c r="ODM76" s="195"/>
      <c r="ODN76" s="195"/>
      <c r="ODO76" s="195"/>
      <c r="ODP76" s="195"/>
      <c r="ODQ76" s="195"/>
      <c r="ODR76" s="195"/>
      <c r="ODS76" s="195"/>
      <c r="ODT76" s="195"/>
      <c r="ODU76" s="195"/>
      <c r="ODV76" s="195"/>
      <c r="ODW76" s="195"/>
      <c r="ODX76" s="195"/>
      <c r="ODY76" s="195"/>
      <c r="ODZ76" s="195"/>
      <c r="OEA76" s="195"/>
      <c r="OEB76" s="195"/>
      <c r="OEC76" s="195"/>
      <c r="OED76" s="195"/>
      <c r="OEE76" s="195"/>
      <c r="OEF76" s="195"/>
      <c r="OEG76" s="195"/>
      <c r="OEH76" s="195"/>
      <c r="OEI76" s="195"/>
      <c r="OEJ76" s="195"/>
      <c r="OEK76" s="195"/>
      <c r="OEL76" s="195"/>
      <c r="OEM76" s="195"/>
      <c r="OEN76" s="195"/>
      <c r="OEO76" s="195"/>
      <c r="OEP76" s="195"/>
      <c r="OEQ76" s="195"/>
      <c r="OER76" s="195"/>
      <c r="OES76" s="195"/>
      <c r="OET76" s="195"/>
      <c r="OEU76" s="195"/>
      <c r="OEV76" s="195"/>
      <c r="OEW76" s="195"/>
      <c r="OEX76" s="195"/>
      <c r="OEY76" s="195"/>
      <c r="OEZ76" s="195"/>
      <c r="OFA76" s="195"/>
      <c r="OFB76" s="195"/>
      <c r="OFC76" s="195"/>
      <c r="OFD76" s="195"/>
      <c r="OFE76" s="195"/>
      <c r="OFF76" s="195"/>
      <c r="OFG76" s="195"/>
      <c r="OFH76" s="195"/>
      <c r="OFI76" s="195"/>
      <c r="OFJ76" s="195"/>
      <c r="OFK76" s="195"/>
      <c r="OFL76" s="195"/>
      <c r="OFM76" s="195"/>
      <c r="OFN76" s="195"/>
      <c r="OFO76" s="195"/>
      <c r="OFP76" s="195"/>
      <c r="OFQ76" s="195"/>
      <c r="OFR76" s="195"/>
      <c r="OFS76" s="195"/>
      <c r="OFT76" s="195"/>
      <c r="OFU76" s="195"/>
      <c r="OFV76" s="195"/>
      <c r="OFW76" s="195"/>
      <c r="OFX76" s="195"/>
      <c r="OFY76" s="195"/>
      <c r="OFZ76" s="195"/>
      <c r="OGA76" s="195"/>
      <c r="OGB76" s="195"/>
      <c r="OGC76" s="195"/>
      <c r="OGD76" s="195"/>
      <c r="OGE76" s="195"/>
      <c r="OGF76" s="195"/>
      <c r="OGG76" s="195"/>
      <c r="OGH76" s="195"/>
      <c r="OGI76" s="195"/>
      <c r="OGJ76" s="195"/>
      <c r="OGK76" s="195"/>
      <c r="OGL76" s="195"/>
      <c r="OGM76" s="195"/>
      <c r="OGN76" s="195"/>
      <c r="OGO76" s="195"/>
      <c r="OGP76" s="195"/>
      <c r="OGQ76" s="195"/>
      <c r="OGR76" s="195"/>
      <c r="OGS76" s="195"/>
      <c r="OGT76" s="195"/>
      <c r="OGU76" s="195"/>
      <c r="OGV76" s="195"/>
      <c r="OGW76" s="195"/>
      <c r="OGX76" s="195"/>
      <c r="OGY76" s="195"/>
      <c r="OGZ76" s="195"/>
      <c r="OHA76" s="195"/>
      <c r="OHB76" s="195"/>
      <c r="OHC76" s="195"/>
      <c r="OHD76" s="195"/>
      <c r="OHE76" s="195"/>
      <c r="OHF76" s="195"/>
      <c r="OHG76" s="195"/>
      <c r="OHH76" s="195"/>
      <c r="OHI76" s="195"/>
      <c r="OHJ76" s="195"/>
      <c r="OHK76" s="195"/>
      <c r="OHL76" s="195"/>
      <c r="OHM76" s="195"/>
      <c r="OHN76" s="195"/>
      <c r="OHO76" s="195"/>
      <c r="OHP76" s="195"/>
      <c r="OHQ76" s="195"/>
      <c r="OHR76" s="195"/>
      <c r="OHS76" s="195"/>
      <c r="OHT76" s="195"/>
      <c r="OHU76" s="195"/>
      <c r="OHV76" s="195"/>
      <c r="OHW76" s="195"/>
      <c r="OHX76" s="195"/>
      <c r="OHY76" s="195"/>
      <c r="OHZ76" s="195"/>
      <c r="OIA76" s="195"/>
      <c r="OIB76" s="195"/>
      <c r="OIC76" s="195"/>
      <c r="OID76" s="195"/>
      <c r="OIE76" s="195"/>
      <c r="OIF76" s="195"/>
      <c r="OIG76" s="195"/>
      <c r="OIH76" s="195"/>
      <c r="OII76" s="195"/>
      <c r="OIJ76" s="195"/>
      <c r="OIK76" s="195"/>
      <c r="OIL76" s="195"/>
      <c r="OIM76" s="195"/>
      <c r="OIN76" s="195"/>
      <c r="OIO76" s="195"/>
      <c r="OIP76" s="195"/>
      <c r="OIQ76" s="195"/>
      <c r="OIR76" s="195"/>
      <c r="OIS76" s="195"/>
      <c r="OIT76" s="195"/>
      <c r="OIU76" s="195"/>
      <c r="OIV76" s="195"/>
      <c r="OIW76" s="195"/>
      <c r="OIX76" s="195"/>
      <c r="OIY76" s="195"/>
      <c r="OIZ76" s="195"/>
      <c r="OJA76" s="195"/>
      <c r="OJB76" s="195"/>
      <c r="OJC76" s="195"/>
      <c r="OJD76" s="195"/>
      <c r="OJE76" s="195"/>
      <c r="OJF76" s="195"/>
      <c r="OJG76" s="195"/>
      <c r="OJH76" s="195"/>
      <c r="OJI76" s="195"/>
      <c r="OJJ76" s="195"/>
      <c r="OJK76" s="195"/>
      <c r="OJL76" s="195"/>
      <c r="OJM76" s="195"/>
      <c r="OJN76" s="195"/>
      <c r="OJO76" s="195"/>
      <c r="OJP76" s="195"/>
      <c r="OJQ76" s="195"/>
      <c r="OJR76" s="195"/>
      <c r="OJS76" s="195"/>
      <c r="OJT76" s="195"/>
      <c r="OJU76" s="195"/>
      <c r="OJV76" s="195"/>
      <c r="OJW76" s="195"/>
      <c r="OJX76" s="195"/>
      <c r="OJY76" s="195"/>
      <c r="OJZ76" s="195"/>
      <c r="OKA76" s="195"/>
      <c r="OKB76" s="195"/>
      <c r="OKC76" s="195"/>
      <c r="OKD76" s="195"/>
      <c r="OKE76" s="195"/>
      <c r="OKF76" s="195"/>
      <c r="OKG76" s="195"/>
      <c r="OKH76" s="195"/>
      <c r="OKI76" s="195"/>
      <c r="OKJ76" s="195"/>
      <c r="OKK76" s="195"/>
      <c r="OKL76" s="195"/>
      <c r="OKM76" s="195"/>
      <c r="OKN76" s="195"/>
      <c r="OKO76" s="195"/>
      <c r="OKP76" s="195"/>
      <c r="OKQ76" s="195"/>
      <c r="OKR76" s="195"/>
      <c r="OKS76" s="195"/>
      <c r="OKT76" s="195"/>
      <c r="OKU76" s="195"/>
      <c r="OKV76" s="195"/>
      <c r="OKW76" s="195"/>
      <c r="OKX76" s="195"/>
      <c r="OKY76" s="195"/>
      <c r="OKZ76" s="195"/>
      <c r="OLA76" s="195"/>
      <c r="OLB76" s="195"/>
      <c r="OLC76" s="195"/>
      <c r="OLD76" s="195"/>
      <c r="OLE76" s="195"/>
      <c r="OLF76" s="195"/>
      <c r="OLG76" s="195"/>
      <c r="OLH76" s="195"/>
      <c r="OLI76" s="195"/>
      <c r="OLJ76" s="195"/>
      <c r="OLK76" s="195"/>
      <c r="OLL76" s="195"/>
      <c r="OLM76" s="195"/>
      <c r="OLN76" s="195"/>
      <c r="OLO76" s="195"/>
      <c r="OLP76" s="195"/>
      <c r="OLQ76" s="195"/>
      <c r="OLR76" s="195"/>
      <c r="OLS76" s="195"/>
      <c r="OLT76" s="195"/>
      <c r="OLU76" s="195"/>
      <c r="OLV76" s="195"/>
      <c r="OLW76" s="195"/>
      <c r="OLX76" s="195"/>
      <c r="OLY76" s="195"/>
      <c r="OLZ76" s="195"/>
      <c r="OMA76" s="195"/>
      <c r="OMB76" s="195"/>
      <c r="OMC76" s="195"/>
      <c r="OMD76" s="195"/>
      <c r="OME76" s="195"/>
      <c r="OMF76" s="195"/>
      <c r="OMG76" s="195"/>
      <c r="OMH76" s="195"/>
      <c r="OMI76" s="195"/>
      <c r="OMJ76" s="195"/>
      <c r="OMK76" s="195"/>
      <c r="OML76" s="195"/>
      <c r="OMM76" s="195"/>
      <c r="OMN76" s="195"/>
      <c r="OMO76" s="195"/>
      <c r="OMP76" s="195"/>
      <c r="OMQ76" s="195"/>
      <c r="OMR76" s="195"/>
      <c r="OMS76" s="195"/>
      <c r="OMT76" s="195"/>
      <c r="OMU76" s="195"/>
      <c r="OMV76" s="195"/>
      <c r="OMW76" s="195"/>
      <c r="OMX76" s="195"/>
      <c r="OMY76" s="195"/>
      <c r="OMZ76" s="195"/>
      <c r="ONA76" s="195"/>
      <c r="ONB76" s="195"/>
      <c r="ONC76" s="195"/>
      <c r="OND76" s="195"/>
      <c r="ONE76" s="195"/>
      <c r="ONF76" s="195"/>
      <c r="ONG76" s="195"/>
      <c r="ONH76" s="195"/>
      <c r="ONI76" s="195"/>
      <c r="ONJ76" s="195"/>
      <c r="ONK76" s="195"/>
      <c r="ONL76" s="195"/>
      <c r="ONM76" s="195"/>
      <c r="ONN76" s="195"/>
      <c r="ONO76" s="195"/>
      <c r="ONP76" s="195"/>
      <c r="ONQ76" s="195"/>
      <c r="ONR76" s="195"/>
      <c r="ONS76" s="195"/>
      <c r="ONT76" s="195"/>
      <c r="ONU76" s="195"/>
      <c r="ONV76" s="195"/>
      <c r="ONW76" s="195"/>
      <c r="ONX76" s="195"/>
      <c r="ONY76" s="195"/>
      <c r="ONZ76" s="195"/>
      <c r="OOA76" s="195"/>
      <c r="OOB76" s="195"/>
      <c r="OOC76" s="195"/>
      <c r="OOD76" s="195"/>
      <c r="OOE76" s="195"/>
      <c r="OOF76" s="195"/>
      <c r="OOG76" s="195"/>
      <c r="OOH76" s="195"/>
      <c r="OOI76" s="195"/>
      <c r="OOJ76" s="195"/>
      <c r="OOK76" s="195"/>
      <c r="OOL76" s="195"/>
      <c r="OOM76" s="195"/>
      <c r="OON76" s="195"/>
      <c r="OOO76" s="195"/>
      <c r="OOP76" s="195"/>
      <c r="OOQ76" s="195"/>
      <c r="OOR76" s="195"/>
      <c r="OOS76" s="195"/>
      <c r="OOT76" s="195"/>
      <c r="OOU76" s="195"/>
      <c r="OOV76" s="195"/>
      <c r="OOW76" s="195"/>
      <c r="OOX76" s="195"/>
      <c r="OOY76" s="195"/>
      <c r="OOZ76" s="195"/>
      <c r="OPA76" s="195"/>
      <c r="OPB76" s="195"/>
      <c r="OPC76" s="195"/>
      <c r="OPD76" s="195"/>
      <c r="OPE76" s="195"/>
      <c r="OPF76" s="195"/>
      <c r="OPG76" s="195"/>
      <c r="OPH76" s="195"/>
      <c r="OPI76" s="195"/>
      <c r="OPJ76" s="195"/>
      <c r="OPK76" s="195"/>
      <c r="OPL76" s="195"/>
      <c r="OPM76" s="195"/>
      <c r="OPN76" s="195"/>
      <c r="OPO76" s="195"/>
      <c r="OPP76" s="195"/>
      <c r="OPQ76" s="195"/>
      <c r="OPR76" s="195"/>
      <c r="OPS76" s="195"/>
      <c r="OPT76" s="195"/>
      <c r="OPU76" s="195"/>
      <c r="OPV76" s="195"/>
      <c r="OPW76" s="195"/>
      <c r="OPX76" s="195"/>
      <c r="OPY76" s="195"/>
      <c r="OPZ76" s="195"/>
      <c r="OQA76" s="195"/>
      <c r="OQB76" s="195"/>
      <c r="OQC76" s="195"/>
      <c r="OQD76" s="195"/>
      <c r="OQE76" s="195"/>
      <c r="OQF76" s="195"/>
      <c r="OQG76" s="195"/>
      <c r="OQH76" s="195"/>
      <c r="OQI76" s="195"/>
      <c r="OQJ76" s="195"/>
      <c r="OQK76" s="195"/>
      <c r="OQL76" s="195"/>
      <c r="OQM76" s="195"/>
      <c r="OQN76" s="195"/>
      <c r="OQO76" s="195"/>
      <c r="OQP76" s="195"/>
      <c r="OQQ76" s="195"/>
      <c r="OQR76" s="195"/>
      <c r="OQS76" s="195"/>
      <c r="OQT76" s="195"/>
      <c r="OQU76" s="195"/>
      <c r="OQV76" s="195"/>
      <c r="OQW76" s="195"/>
      <c r="OQX76" s="195"/>
      <c r="OQY76" s="195"/>
      <c r="OQZ76" s="195"/>
      <c r="ORA76" s="195"/>
      <c r="ORB76" s="195"/>
      <c r="ORC76" s="195"/>
      <c r="ORD76" s="195"/>
      <c r="ORE76" s="195"/>
      <c r="ORF76" s="195"/>
      <c r="ORG76" s="195"/>
      <c r="ORH76" s="195"/>
      <c r="ORI76" s="195"/>
      <c r="ORJ76" s="195"/>
      <c r="ORK76" s="195"/>
      <c r="ORL76" s="195"/>
      <c r="ORM76" s="195"/>
      <c r="ORN76" s="195"/>
      <c r="ORO76" s="195"/>
      <c r="ORP76" s="195"/>
      <c r="ORQ76" s="195"/>
      <c r="ORR76" s="195"/>
      <c r="ORS76" s="195"/>
      <c r="ORT76" s="195"/>
      <c r="ORU76" s="195"/>
      <c r="ORV76" s="195"/>
      <c r="ORW76" s="195"/>
      <c r="ORX76" s="195"/>
      <c r="ORY76" s="195"/>
      <c r="ORZ76" s="195"/>
      <c r="OSA76" s="195"/>
      <c r="OSB76" s="195"/>
      <c r="OSC76" s="195"/>
      <c r="OSD76" s="195"/>
      <c r="OSE76" s="195"/>
      <c r="OSF76" s="195"/>
      <c r="OSG76" s="195"/>
      <c r="OSH76" s="195"/>
      <c r="OSI76" s="195"/>
      <c r="OSJ76" s="195"/>
      <c r="OSK76" s="195"/>
      <c r="OSL76" s="195"/>
      <c r="OSM76" s="195"/>
      <c r="OSN76" s="195"/>
      <c r="OSO76" s="195"/>
      <c r="OSP76" s="195"/>
      <c r="OSQ76" s="195"/>
      <c r="OSR76" s="195"/>
      <c r="OSS76" s="195"/>
      <c r="OST76" s="195"/>
      <c r="OSU76" s="195"/>
      <c r="OSV76" s="195"/>
      <c r="OSW76" s="195"/>
      <c r="OSX76" s="195"/>
      <c r="OSY76" s="195"/>
      <c r="OSZ76" s="195"/>
      <c r="OTA76" s="195"/>
      <c r="OTB76" s="195"/>
      <c r="OTC76" s="195"/>
      <c r="OTD76" s="195"/>
      <c r="OTE76" s="195"/>
      <c r="OTF76" s="195"/>
      <c r="OTG76" s="195"/>
      <c r="OTH76" s="195"/>
      <c r="OTI76" s="195"/>
      <c r="OTJ76" s="195"/>
      <c r="OTK76" s="195"/>
      <c r="OTL76" s="195"/>
      <c r="OTM76" s="195"/>
      <c r="OTN76" s="195"/>
      <c r="OTO76" s="195"/>
      <c r="OTP76" s="195"/>
      <c r="OTQ76" s="195"/>
      <c r="OTR76" s="195"/>
      <c r="OTS76" s="195"/>
      <c r="OTT76" s="195"/>
      <c r="OTU76" s="195"/>
      <c r="OTV76" s="195"/>
      <c r="OTW76" s="195"/>
      <c r="OTX76" s="195"/>
      <c r="OTY76" s="195"/>
      <c r="OTZ76" s="195"/>
      <c r="OUA76" s="195"/>
      <c r="OUB76" s="195"/>
      <c r="OUC76" s="195"/>
      <c r="OUD76" s="195"/>
      <c r="OUE76" s="195"/>
      <c r="OUF76" s="195"/>
      <c r="OUG76" s="195"/>
      <c r="OUH76" s="195"/>
      <c r="OUI76" s="195"/>
      <c r="OUJ76" s="195"/>
      <c r="OUK76" s="195"/>
      <c r="OUL76" s="195"/>
      <c r="OUM76" s="195"/>
      <c r="OUN76" s="195"/>
      <c r="OUO76" s="195"/>
      <c r="OUP76" s="195"/>
      <c r="OUQ76" s="195"/>
      <c r="OUR76" s="195"/>
      <c r="OUS76" s="195"/>
      <c r="OUT76" s="195"/>
      <c r="OUU76" s="195"/>
      <c r="OUV76" s="195"/>
      <c r="OUW76" s="195"/>
      <c r="OUX76" s="195"/>
      <c r="OUY76" s="195"/>
      <c r="OUZ76" s="195"/>
      <c r="OVA76" s="195"/>
      <c r="OVB76" s="195"/>
      <c r="OVC76" s="195"/>
      <c r="OVD76" s="195"/>
      <c r="OVE76" s="195"/>
      <c r="OVF76" s="195"/>
      <c r="OVG76" s="195"/>
      <c r="OVH76" s="195"/>
      <c r="OVI76" s="195"/>
      <c r="OVJ76" s="195"/>
      <c r="OVK76" s="195"/>
      <c r="OVL76" s="195"/>
      <c r="OVM76" s="195"/>
      <c r="OVN76" s="195"/>
      <c r="OVO76" s="195"/>
      <c r="OVP76" s="195"/>
      <c r="OVQ76" s="195"/>
      <c r="OVR76" s="195"/>
      <c r="OVS76" s="195"/>
      <c r="OVT76" s="195"/>
      <c r="OVU76" s="195"/>
      <c r="OVV76" s="195"/>
      <c r="OVW76" s="195"/>
      <c r="OVX76" s="195"/>
      <c r="OVY76" s="195"/>
      <c r="OVZ76" s="195"/>
      <c r="OWA76" s="195"/>
      <c r="OWB76" s="195"/>
      <c r="OWC76" s="195"/>
      <c r="OWD76" s="195"/>
      <c r="OWE76" s="195"/>
      <c r="OWF76" s="195"/>
      <c r="OWG76" s="195"/>
      <c r="OWH76" s="195"/>
      <c r="OWI76" s="195"/>
      <c r="OWJ76" s="195"/>
      <c r="OWK76" s="195"/>
      <c r="OWL76" s="195"/>
      <c r="OWM76" s="195"/>
      <c r="OWN76" s="195"/>
      <c r="OWO76" s="195"/>
      <c r="OWP76" s="195"/>
      <c r="OWQ76" s="195"/>
      <c r="OWR76" s="195"/>
      <c r="OWS76" s="195"/>
      <c r="OWT76" s="195"/>
      <c r="OWU76" s="195"/>
      <c r="OWV76" s="195"/>
      <c r="OWW76" s="195"/>
      <c r="OWX76" s="195"/>
      <c r="OWY76" s="195"/>
      <c r="OWZ76" s="195"/>
      <c r="OXA76" s="195"/>
      <c r="OXB76" s="195"/>
      <c r="OXC76" s="195"/>
      <c r="OXD76" s="195"/>
      <c r="OXE76" s="195"/>
      <c r="OXF76" s="195"/>
      <c r="OXG76" s="195"/>
      <c r="OXH76" s="195"/>
      <c r="OXI76" s="195"/>
      <c r="OXJ76" s="195"/>
      <c r="OXK76" s="195"/>
      <c r="OXL76" s="195"/>
      <c r="OXM76" s="195"/>
      <c r="OXN76" s="195"/>
      <c r="OXO76" s="195"/>
      <c r="OXP76" s="195"/>
      <c r="OXQ76" s="195"/>
      <c r="OXR76" s="195"/>
      <c r="OXS76" s="195"/>
      <c r="OXT76" s="195"/>
      <c r="OXU76" s="195"/>
      <c r="OXV76" s="195"/>
      <c r="OXW76" s="195"/>
      <c r="OXX76" s="195"/>
      <c r="OXY76" s="195"/>
      <c r="OXZ76" s="195"/>
      <c r="OYA76" s="195"/>
      <c r="OYB76" s="195"/>
      <c r="OYC76" s="195"/>
      <c r="OYD76" s="195"/>
      <c r="OYE76" s="195"/>
      <c r="OYF76" s="195"/>
      <c r="OYG76" s="195"/>
      <c r="OYH76" s="195"/>
      <c r="OYI76" s="195"/>
      <c r="OYJ76" s="195"/>
      <c r="OYK76" s="195"/>
      <c r="OYL76" s="195"/>
      <c r="OYM76" s="195"/>
      <c r="OYN76" s="195"/>
      <c r="OYO76" s="195"/>
      <c r="OYP76" s="195"/>
      <c r="OYQ76" s="195"/>
      <c r="OYR76" s="195"/>
      <c r="OYS76" s="195"/>
      <c r="OYT76" s="195"/>
      <c r="OYU76" s="195"/>
      <c r="OYV76" s="195"/>
      <c r="OYW76" s="195"/>
      <c r="OYX76" s="195"/>
      <c r="OYY76" s="195"/>
      <c r="OYZ76" s="195"/>
      <c r="OZA76" s="195"/>
      <c r="OZB76" s="195"/>
      <c r="OZC76" s="195"/>
      <c r="OZD76" s="195"/>
      <c r="OZE76" s="195"/>
      <c r="OZF76" s="195"/>
      <c r="OZG76" s="195"/>
      <c r="OZH76" s="195"/>
      <c r="OZI76" s="195"/>
      <c r="OZJ76" s="195"/>
      <c r="OZK76" s="195"/>
      <c r="OZL76" s="195"/>
      <c r="OZM76" s="195"/>
      <c r="OZN76" s="195"/>
      <c r="OZO76" s="195"/>
      <c r="OZP76" s="195"/>
      <c r="OZQ76" s="195"/>
      <c r="OZR76" s="195"/>
      <c r="OZS76" s="195"/>
      <c r="OZT76" s="195"/>
      <c r="OZU76" s="195"/>
      <c r="OZV76" s="195"/>
      <c r="OZW76" s="195"/>
      <c r="OZX76" s="195"/>
      <c r="OZY76" s="195"/>
      <c r="OZZ76" s="195"/>
      <c r="PAA76" s="195"/>
      <c r="PAB76" s="195"/>
      <c r="PAC76" s="195"/>
      <c r="PAD76" s="195"/>
      <c r="PAE76" s="195"/>
      <c r="PAF76" s="195"/>
      <c r="PAG76" s="195"/>
      <c r="PAH76" s="195"/>
      <c r="PAI76" s="195"/>
      <c r="PAJ76" s="195"/>
      <c r="PAK76" s="195"/>
      <c r="PAL76" s="195"/>
      <c r="PAM76" s="195"/>
      <c r="PAN76" s="195"/>
      <c r="PAO76" s="195"/>
      <c r="PAP76" s="195"/>
      <c r="PAQ76" s="195"/>
      <c r="PAR76" s="195"/>
      <c r="PAS76" s="195"/>
      <c r="PAT76" s="195"/>
      <c r="PAU76" s="195"/>
      <c r="PAV76" s="195"/>
      <c r="PAW76" s="195"/>
      <c r="PAX76" s="195"/>
      <c r="PAY76" s="195"/>
      <c r="PAZ76" s="195"/>
      <c r="PBA76" s="195"/>
      <c r="PBB76" s="195"/>
      <c r="PBC76" s="195"/>
      <c r="PBD76" s="195"/>
      <c r="PBE76" s="195"/>
      <c r="PBF76" s="195"/>
      <c r="PBG76" s="195"/>
      <c r="PBH76" s="195"/>
      <c r="PBI76" s="195"/>
      <c r="PBJ76" s="195"/>
      <c r="PBK76" s="195"/>
      <c r="PBL76" s="195"/>
      <c r="PBM76" s="195"/>
      <c r="PBN76" s="195"/>
      <c r="PBO76" s="195"/>
      <c r="PBP76" s="195"/>
      <c r="PBQ76" s="195"/>
      <c r="PBR76" s="195"/>
      <c r="PBS76" s="195"/>
      <c r="PBT76" s="195"/>
      <c r="PBU76" s="195"/>
      <c r="PBV76" s="195"/>
      <c r="PBW76" s="195"/>
      <c r="PBX76" s="195"/>
      <c r="PBY76" s="195"/>
      <c r="PBZ76" s="195"/>
      <c r="PCA76" s="195"/>
      <c r="PCB76" s="195"/>
      <c r="PCC76" s="195"/>
      <c r="PCD76" s="195"/>
      <c r="PCE76" s="195"/>
      <c r="PCF76" s="195"/>
      <c r="PCG76" s="195"/>
      <c r="PCH76" s="195"/>
      <c r="PCI76" s="195"/>
      <c r="PCJ76" s="195"/>
      <c r="PCK76" s="195"/>
      <c r="PCL76" s="195"/>
      <c r="PCM76" s="195"/>
      <c r="PCN76" s="195"/>
      <c r="PCO76" s="195"/>
      <c r="PCP76" s="195"/>
      <c r="PCQ76" s="195"/>
      <c r="PCR76" s="195"/>
      <c r="PCS76" s="195"/>
      <c r="PCT76" s="195"/>
      <c r="PCU76" s="195"/>
      <c r="PCV76" s="195"/>
      <c r="PCW76" s="195"/>
      <c r="PCX76" s="195"/>
      <c r="PCY76" s="195"/>
      <c r="PCZ76" s="195"/>
      <c r="PDA76" s="195"/>
      <c r="PDB76" s="195"/>
      <c r="PDC76" s="195"/>
      <c r="PDD76" s="195"/>
      <c r="PDE76" s="195"/>
      <c r="PDF76" s="195"/>
      <c r="PDG76" s="195"/>
      <c r="PDH76" s="195"/>
      <c r="PDI76" s="195"/>
      <c r="PDJ76" s="195"/>
      <c r="PDK76" s="195"/>
      <c r="PDL76" s="195"/>
      <c r="PDM76" s="195"/>
      <c r="PDN76" s="195"/>
      <c r="PDO76" s="195"/>
      <c r="PDP76" s="195"/>
      <c r="PDQ76" s="195"/>
      <c r="PDR76" s="195"/>
      <c r="PDS76" s="195"/>
      <c r="PDT76" s="195"/>
      <c r="PDU76" s="195"/>
      <c r="PDV76" s="195"/>
      <c r="PDW76" s="195"/>
      <c r="PDX76" s="195"/>
      <c r="PDY76" s="195"/>
      <c r="PDZ76" s="195"/>
      <c r="PEA76" s="195"/>
      <c r="PEB76" s="195"/>
      <c r="PEC76" s="195"/>
      <c r="PED76" s="195"/>
      <c r="PEE76" s="195"/>
      <c r="PEF76" s="195"/>
      <c r="PEG76" s="195"/>
      <c r="PEH76" s="195"/>
      <c r="PEI76" s="195"/>
      <c r="PEJ76" s="195"/>
      <c r="PEK76" s="195"/>
      <c r="PEL76" s="195"/>
      <c r="PEM76" s="195"/>
      <c r="PEN76" s="195"/>
      <c r="PEO76" s="195"/>
      <c r="PEP76" s="195"/>
      <c r="PEQ76" s="195"/>
      <c r="PER76" s="195"/>
      <c r="PES76" s="195"/>
      <c r="PET76" s="195"/>
      <c r="PEU76" s="195"/>
      <c r="PEV76" s="195"/>
      <c r="PEW76" s="195"/>
      <c r="PEX76" s="195"/>
      <c r="PEY76" s="195"/>
      <c r="PEZ76" s="195"/>
      <c r="PFA76" s="195"/>
      <c r="PFB76" s="195"/>
      <c r="PFC76" s="195"/>
      <c r="PFD76" s="195"/>
      <c r="PFE76" s="195"/>
      <c r="PFF76" s="195"/>
      <c r="PFG76" s="195"/>
      <c r="PFH76" s="195"/>
      <c r="PFI76" s="195"/>
      <c r="PFJ76" s="195"/>
      <c r="PFK76" s="195"/>
      <c r="PFL76" s="195"/>
      <c r="PFM76" s="195"/>
      <c r="PFN76" s="195"/>
      <c r="PFO76" s="195"/>
      <c r="PFP76" s="195"/>
      <c r="PFQ76" s="195"/>
      <c r="PFR76" s="195"/>
      <c r="PFS76" s="195"/>
      <c r="PFT76" s="195"/>
      <c r="PFU76" s="195"/>
      <c r="PFV76" s="195"/>
      <c r="PFW76" s="195"/>
      <c r="PFX76" s="195"/>
      <c r="PFY76" s="195"/>
      <c r="PFZ76" s="195"/>
      <c r="PGA76" s="195"/>
      <c r="PGB76" s="195"/>
      <c r="PGC76" s="195"/>
      <c r="PGD76" s="195"/>
      <c r="PGE76" s="195"/>
      <c r="PGF76" s="195"/>
      <c r="PGG76" s="195"/>
      <c r="PGH76" s="195"/>
      <c r="PGI76" s="195"/>
      <c r="PGJ76" s="195"/>
      <c r="PGK76" s="195"/>
      <c r="PGL76" s="195"/>
      <c r="PGM76" s="195"/>
      <c r="PGN76" s="195"/>
      <c r="PGO76" s="195"/>
      <c r="PGP76" s="195"/>
      <c r="PGQ76" s="195"/>
      <c r="PGR76" s="195"/>
      <c r="PGS76" s="195"/>
      <c r="PGT76" s="195"/>
      <c r="PGU76" s="195"/>
      <c r="PGV76" s="195"/>
      <c r="PGW76" s="195"/>
      <c r="PGX76" s="195"/>
      <c r="PGY76" s="195"/>
      <c r="PGZ76" s="195"/>
      <c r="PHA76" s="195"/>
      <c r="PHB76" s="195"/>
      <c r="PHC76" s="195"/>
      <c r="PHD76" s="195"/>
      <c r="PHE76" s="195"/>
      <c r="PHF76" s="195"/>
      <c r="PHG76" s="195"/>
      <c r="PHH76" s="195"/>
      <c r="PHI76" s="195"/>
      <c r="PHJ76" s="195"/>
      <c r="PHK76" s="195"/>
      <c r="PHL76" s="195"/>
      <c r="PHM76" s="195"/>
      <c r="PHN76" s="195"/>
      <c r="PHO76" s="195"/>
      <c r="PHP76" s="195"/>
      <c r="PHQ76" s="195"/>
      <c r="PHR76" s="195"/>
      <c r="PHS76" s="195"/>
      <c r="PHT76" s="195"/>
      <c r="PHU76" s="195"/>
      <c r="PHV76" s="195"/>
      <c r="PHW76" s="195"/>
      <c r="PHX76" s="195"/>
      <c r="PHY76" s="195"/>
      <c r="PHZ76" s="195"/>
      <c r="PIA76" s="195"/>
      <c r="PIB76" s="195"/>
      <c r="PIC76" s="195"/>
      <c r="PID76" s="195"/>
      <c r="PIE76" s="195"/>
      <c r="PIF76" s="195"/>
      <c r="PIG76" s="195"/>
      <c r="PIH76" s="195"/>
      <c r="PII76" s="195"/>
      <c r="PIJ76" s="195"/>
      <c r="PIK76" s="195"/>
      <c r="PIL76" s="195"/>
      <c r="PIM76" s="195"/>
      <c r="PIN76" s="195"/>
      <c r="PIO76" s="195"/>
      <c r="PIP76" s="195"/>
      <c r="PIQ76" s="195"/>
      <c r="PIR76" s="195"/>
      <c r="PIS76" s="195"/>
      <c r="PIT76" s="195"/>
      <c r="PIU76" s="195"/>
      <c r="PIV76" s="195"/>
      <c r="PIW76" s="195"/>
      <c r="PIX76" s="195"/>
      <c r="PIY76" s="195"/>
      <c r="PIZ76" s="195"/>
      <c r="PJA76" s="195"/>
      <c r="PJB76" s="195"/>
      <c r="PJC76" s="195"/>
      <c r="PJD76" s="195"/>
      <c r="PJE76" s="195"/>
      <c r="PJF76" s="195"/>
      <c r="PJG76" s="195"/>
      <c r="PJH76" s="195"/>
      <c r="PJI76" s="195"/>
      <c r="PJJ76" s="195"/>
      <c r="PJK76" s="195"/>
      <c r="PJL76" s="195"/>
      <c r="PJM76" s="195"/>
      <c r="PJN76" s="195"/>
      <c r="PJO76" s="195"/>
      <c r="PJP76" s="195"/>
      <c r="PJQ76" s="195"/>
      <c r="PJR76" s="195"/>
      <c r="PJS76" s="195"/>
      <c r="PJT76" s="195"/>
      <c r="PJU76" s="195"/>
      <c r="PJV76" s="195"/>
      <c r="PJW76" s="195"/>
      <c r="PJX76" s="195"/>
      <c r="PJY76" s="195"/>
      <c r="PJZ76" s="195"/>
      <c r="PKA76" s="195"/>
      <c r="PKB76" s="195"/>
      <c r="PKC76" s="195"/>
      <c r="PKD76" s="195"/>
      <c r="PKE76" s="195"/>
      <c r="PKF76" s="195"/>
      <c r="PKG76" s="195"/>
      <c r="PKH76" s="195"/>
      <c r="PKI76" s="195"/>
      <c r="PKJ76" s="195"/>
      <c r="PKK76" s="195"/>
      <c r="PKL76" s="195"/>
      <c r="PKM76" s="195"/>
      <c r="PKN76" s="195"/>
      <c r="PKO76" s="195"/>
      <c r="PKP76" s="195"/>
      <c r="PKQ76" s="195"/>
      <c r="PKR76" s="195"/>
      <c r="PKS76" s="195"/>
      <c r="PKT76" s="195"/>
      <c r="PKU76" s="195"/>
      <c r="PKV76" s="195"/>
      <c r="PKW76" s="195"/>
      <c r="PKX76" s="195"/>
      <c r="PKY76" s="195"/>
      <c r="PKZ76" s="195"/>
      <c r="PLA76" s="195"/>
      <c r="PLB76" s="195"/>
      <c r="PLC76" s="195"/>
      <c r="PLD76" s="195"/>
      <c r="PLE76" s="195"/>
      <c r="PLF76" s="195"/>
      <c r="PLG76" s="195"/>
      <c r="PLH76" s="195"/>
      <c r="PLI76" s="195"/>
      <c r="PLJ76" s="195"/>
      <c r="PLK76" s="195"/>
      <c r="PLL76" s="195"/>
      <c r="PLM76" s="195"/>
      <c r="PLN76" s="195"/>
      <c r="PLO76" s="195"/>
      <c r="PLP76" s="195"/>
      <c r="PLQ76" s="195"/>
      <c r="PLR76" s="195"/>
      <c r="PLS76" s="195"/>
      <c r="PLT76" s="195"/>
      <c r="PLU76" s="195"/>
      <c r="PLV76" s="195"/>
      <c r="PLW76" s="195"/>
      <c r="PLX76" s="195"/>
      <c r="PLY76" s="195"/>
      <c r="PLZ76" s="195"/>
      <c r="PMA76" s="195"/>
      <c r="PMB76" s="195"/>
      <c r="PMC76" s="195"/>
      <c r="PMD76" s="195"/>
      <c r="PME76" s="195"/>
      <c r="PMF76" s="195"/>
      <c r="PMG76" s="195"/>
      <c r="PMH76" s="195"/>
      <c r="PMI76" s="195"/>
      <c r="PMJ76" s="195"/>
      <c r="PMK76" s="195"/>
      <c r="PML76" s="195"/>
      <c r="PMM76" s="195"/>
      <c r="PMN76" s="195"/>
      <c r="PMO76" s="195"/>
      <c r="PMP76" s="195"/>
      <c r="PMQ76" s="195"/>
      <c r="PMR76" s="195"/>
      <c r="PMS76" s="195"/>
      <c r="PMT76" s="195"/>
      <c r="PMU76" s="195"/>
      <c r="PMV76" s="195"/>
      <c r="PMW76" s="195"/>
      <c r="PMX76" s="195"/>
      <c r="PMY76" s="195"/>
      <c r="PMZ76" s="195"/>
      <c r="PNA76" s="195"/>
      <c r="PNB76" s="195"/>
      <c r="PNC76" s="195"/>
      <c r="PND76" s="195"/>
      <c r="PNE76" s="195"/>
      <c r="PNF76" s="195"/>
      <c r="PNG76" s="195"/>
      <c r="PNH76" s="195"/>
      <c r="PNI76" s="195"/>
      <c r="PNJ76" s="195"/>
      <c r="PNK76" s="195"/>
      <c r="PNL76" s="195"/>
      <c r="PNM76" s="195"/>
      <c r="PNN76" s="195"/>
      <c r="PNO76" s="195"/>
      <c r="PNP76" s="195"/>
      <c r="PNQ76" s="195"/>
      <c r="PNR76" s="195"/>
      <c r="PNS76" s="195"/>
      <c r="PNT76" s="195"/>
      <c r="PNU76" s="195"/>
      <c r="PNV76" s="195"/>
      <c r="PNW76" s="195"/>
      <c r="PNX76" s="195"/>
      <c r="PNY76" s="195"/>
      <c r="PNZ76" s="195"/>
      <c r="POA76" s="195"/>
      <c r="POB76" s="195"/>
      <c r="POC76" s="195"/>
      <c r="POD76" s="195"/>
      <c r="POE76" s="195"/>
      <c r="POF76" s="195"/>
      <c r="POG76" s="195"/>
      <c r="POH76" s="195"/>
      <c r="POI76" s="195"/>
      <c r="POJ76" s="195"/>
      <c r="POK76" s="195"/>
      <c r="POL76" s="195"/>
      <c r="POM76" s="195"/>
      <c r="PON76" s="195"/>
      <c r="POO76" s="195"/>
      <c r="POP76" s="195"/>
      <c r="POQ76" s="195"/>
      <c r="POR76" s="195"/>
      <c r="POS76" s="195"/>
      <c r="POT76" s="195"/>
      <c r="POU76" s="195"/>
      <c r="POV76" s="195"/>
      <c r="POW76" s="195"/>
      <c r="POX76" s="195"/>
      <c r="POY76" s="195"/>
      <c r="POZ76" s="195"/>
      <c r="PPA76" s="195"/>
      <c r="PPB76" s="195"/>
      <c r="PPC76" s="195"/>
      <c r="PPD76" s="195"/>
      <c r="PPE76" s="195"/>
      <c r="PPF76" s="195"/>
      <c r="PPG76" s="195"/>
      <c r="PPH76" s="195"/>
      <c r="PPI76" s="195"/>
      <c r="PPJ76" s="195"/>
      <c r="PPK76" s="195"/>
      <c r="PPL76" s="195"/>
      <c r="PPM76" s="195"/>
      <c r="PPN76" s="195"/>
      <c r="PPO76" s="195"/>
      <c r="PPP76" s="195"/>
      <c r="PPQ76" s="195"/>
      <c r="PPR76" s="195"/>
      <c r="PPS76" s="195"/>
      <c r="PPT76" s="195"/>
      <c r="PPU76" s="195"/>
      <c r="PPV76" s="195"/>
      <c r="PPW76" s="195"/>
      <c r="PPX76" s="195"/>
      <c r="PPY76" s="195"/>
      <c r="PPZ76" s="195"/>
      <c r="PQA76" s="195"/>
      <c r="PQB76" s="195"/>
      <c r="PQC76" s="195"/>
      <c r="PQD76" s="195"/>
      <c r="PQE76" s="195"/>
      <c r="PQF76" s="195"/>
      <c r="PQG76" s="195"/>
      <c r="PQH76" s="195"/>
      <c r="PQI76" s="195"/>
      <c r="PQJ76" s="195"/>
      <c r="PQK76" s="195"/>
      <c r="PQL76" s="195"/>
      <c r="PQM76" s="195"/>
      <c r="PQN76" s="195"/>
      <c r="PQO76" s="195"/>
      <c r="PQP76" s="195"/>
      <c r="PQQ76" s="195"/>
      <c r="PQR76" s="195"/>
      <c r="PQS76" s="195"/>
      <c r="PQT76" s="195"/>
      <c r="PQU76" s="195"/>
      <c r="PQV76" s="195"/>
      <c r="PQW76" s="195"/>
      <c r="PQX76" s="195"/>
      <c r="PQY76" s="195"/>
      <c r="PQZ76" s="195"/>
      <c r="PRA76" s="195"/>
      <c r="PRB76" s="195"/>
      <c r="PRC76" s="195"/>
      <c r="PRD76" s="195"/>
      <c r="PRE76" s="195"/>
      <c r="PRF76" s="195"/>
      <c r="PRG76" s="195"/>
      <c r="PRH76" s="195"/>
      <c r="PRI76" s="195"/>
      <c r="PRJ76" s="195"/>
      <c r="PRK76" s="195"/>
      <c r="PRL76" s="195"/>
      <c r="PRM76" s="195"/>
      <c r="PRN76" s="195"/>
      <c r="PRO76" s="195"/>
      <c r="PRP76" s="195"/>
      <c r="PRQ76" s="195"/>
      <c r="PRR76" s="195"/>
      <c r="PRS76" s="195"/>
      <c r="PRT76" s="195"/>
      <c r="PRU76" s="195"/>
      <c r="PRV76" s="195"/>
      <c r="PRW76" s="195"/>
      <c r="PRX76" s="195"/>
      <c r="PRY76" s="195"/>
      <c r="PRZ76" s="195"/>
      <c r="PSA76" s="195"/>
      <c r="PSB76" s="195"/>
      <c r="PSC76" s="195"/>
      <c r="PSD76" s="195"/>
      <c r="PSE76" s="195"/>
      <c r="PSF76" s="195"/>
      <c r="PSG76" s="195"/>
      <c r="PSH76" s="195"/>
      <c r="PSI76" s="195"/>
      <c r="PSJ76" s="195"/>
      <c r="PSK76" s="195"/>
      <c r="PSL76" s="195"/>
      <c r="PSM76" s="195"/>
      <c r="PSN76" s="195"/>
      <c r="PSO76" s="195"/>
      <c r="PSP76" s="195"/>
      <c r="PSQ76" s="195"/>
      <c r="PSR76" s="195"/>
      <c r="PSS76" s="195"/>
      <c r="PST76" s="195"/>
      <c r="PSU76" s="195"/>
      <c r="PSV76" s="195"/>
      <c r="PSW76" s="195"/>
      <c r="PSX76" s="195"/>
      <c r="PSY76" s="195"/>
      <c r="PSZ76" s="195"/>
      <c r="PTA76" s="195"/>
      <c r="PTB76" s="195"/>
      <c r="PTC76" s="195"/>
      <c r="PTD76" s="195"/>
      <c r="PTE76" s="195"/>
      <c r="PTF76" s="195"/>
      <c r="PTG76" s="195"/>
      <c r="PTH76" s="195"/>
      <c r="PTI76" s="195"/>
      <c r="PTJ76" s="195"/>
      <c r="PTK76" s="195"/>
      <c r="PTL76" s="195"/>
      <c r="PTM76" s="195"/>
      <c r="PTN76" s="195"/>
      <c r="PTO76" s="195"/>
      <c r="PTP76" s="195"/>
      <c r="PTQ76" s="195"/>
      <c r="PTR76" s="195"/>
      <c r="PTS76" s="195"/>
      <c r="PTT76" s="195"/>
      <c r="PTU76" s="195"/>
      <c r="PTV76" s="195"/>
      <c r="PTW76" s="195"/>
      <c r="PTX76" s="195"/>
      <c r="PTY76" s="195"/>
      <c r="PTZ76" s="195"/>
      <c r="PUA76" s="195"/>
      <c r="PUB76" s="195"/>
      <c r="PUC76" s="195"/>
      <c r="PUD76" s="195"/>
      <c r="PUE76" s="195"/>
      <c r="PUF76" s="195"/>
      <c r="PUG76" s="195"/>
      <c r="PUH76" s="195"/>
      <c r="PUI76" s="195"/>
      <c r="PUJ76" s="195"/>
      <c r="PUK76" s="195"/>
      <c r="PUL76" s="195"/>
      <c r="PUM76" s="195"/>
      <c r="PUN76" s="195"/>
      <c r="PUO76" s="195"/>
      <c r="PUP76" s="195"/>
      <c r="PUQ76" s="195"/>
      <c r="PUR76" s="195"/>
      <c r="PUS76" s="195"/>
      <c r="PUT76" s="195"/>
      <c r="PUU76" s="195"/>
      <c r="PUV76" s="195"/>
      <c r="PUW76" s="195"/>
      <c r="PUX76" s="195"/>
      <c r="PUY76" s="195"/>
      <c r="PUZ76" s="195"/>
      <c r="PVA76" s="195"/>
      <c r="PVB76" s="195"/>
      <c r="PVC76" s="195"/>
      <c r="PVD76" s="195"/>
      <c r="PVE76" s="195"/>
      <c r="PVF76" s="195"/>
      <c r="PVG76" s="195"/>
      <c r="PVH76" s="195"/>
      <c r="PVI76" s="195"/>
      <c r="PVJ76" s="195"/>
      <c r="PVK76" s="195"/>
      <c r="PVL76" s="195"/>
      <c r="PVM76" s="195"/>
      <c r="PVN76" s="195"/>
      <c r="PVO76" s="195"/>
      <c r="PVP76" s="195"/>
      <c r="PVQ76" s="195"/>
      <c r="PVR76" s="195"/>
      <c r="PVS76" s="195"/>
      <c r="PVT76" s="195"/>
      <c r="PVU76" s="195"/>
      <c r="PVV76" s="195"/>
      <c r="PVW76" s="195"/>
      <c r="PVX76" s="195"/>
      <c r="PVY76" s="195"/>
      <c r="PVZ76" s="195"/>
      <c r="PWA76" s="195"/>
      <c r="PWB76" s="195"/>
      <c r="PWC76" s="195"/>
      <c r="PWD76" s="195"/>
      <c r="PWE76" s="195"/>
      <c r="PWF76" s="195"/>
      <c r="PWG76" s="195"/>
      <c r="PWH76" s="195"/>
      <c r="PWI76" s="195"/>
      <c r="PWJ76" s="195"/>
      <c r="PWK76" s="195"/>
      <c r="PWL76" s="195"/>
      <c r="PWM76" s="195"/>
      <c r="PWN76" s="195"/>
      <c r="PWO76" s="195"/>
      <c r="PWP76" s="195"/>
      <c r="PWQ76" s="195"/>
      <c r="PWR76" s="195"/>
      <c r="PWS76" s="195"/>
      <c r="PWT76" s="195"/>
      <c r="PWU76" s="195"/>
      <c r="PWV76" s="195"/>
      <c r="PWW76" s="195"/>
      <c r="PWX76" s="195"/>
      <c r="PWY76" s="195"/>
      <c r="PWZ76" s="195"/>
      <c r="PXA76" s="195"/>
      <c r="PXB76" s="195"/>
      <c r="PXC76" s="195"/>
      <c r="PXD76" s="195"/>
      <c r="PXE76" s="195"/>
      <c r="PXF76" s="195"/>
      <c r="PXG76" s="195"/>
      <c r="PXH76" s="195"/>
      <c r="PXI76" s="195"/>
      <c r="PXJ76" s="195"/>
      <c r="PXK76" s="195"/>
      <c r="PXL76" s="195"/>
      <c r="PXM76" s="195"/>
      <c r="PXN76" s="195"/>
      <c r="PXO76" s="195"/>
      <c r="PXP76" s="195"/>
      <c r="PXQ76" s="195"/>
      <c r="PXR76" s="195"/>
      <c r="PXS76" s="195"/>
      <c r="PXT76" s="195"/>
      <c r="PXU76" s="195"/>
      <c r="PXV76" s="195"/>
      <c r="PXW76" s="195"/>
      <c r="PXX76" s="195"/>
      <c r="PXY76" s="195"/>
      <c r="PXZ76" s="195"/>
      <c r="PYA76" s="195"/>
      <c r="PYB76" s="195"/>
      <c r="PYC76" s="195"/>
      <c r="PYD76" s="195"/>
      <c r="PYE76" s="195"/>
      <c r="PYF76" s="195"/>
      <c r="PYG76" s="195"/>
      <c r="PYH76" s="195"/>
      <c r="PYI76" s="195"/>
      <c r="PYJ76" s="195"/>
      <c r="PYK76" s="195"/>
      <c r="PYL76" s="195"/>
      <c r="PYM76" s="195"/>
      <c r="PYN76" s="195"/>
      <c r="PYO76" s="195"/>
      <c r="PYP76" s="195"/>
      <c r="PYQ76" s="195"/>
      <c r="PYR76" s="195"/>
      <c r="PYS76" s="195"/>
      <c r="PYT76" s="195"/>
      <c r="PYU76" s="195"/>
      <c r="PYV76" s="195"/>
      <c r="PYW76" s="195"/>
      <c r="PYX76" s="195"/>
      <c r="PYY76" s="195"/>
      <c r="PYZ76" s="195"/>
      <c r="PZA76" s="195"/>
      <c r="PZB76" s="195"/>
      <c r="PZC76" s="195"/>
      <c r="PZD76" s="195"/>
      <c r="PZE76" s="195"/>
      <c r="PZF76" s="195"/>
      <c r="PZG76" s="195"/>
      <c r="PZH76" s="195"/>
      <c r="PZI76" s="195"/>
      <c r="PZJ76" s="195"/>
      <c r="PZK76" s="195"/>
      <c r="PZL76" s="195"/>
      <c r="PZM76" s="195"/>
      <c r="PZN76" s="195"/>
      <c r="PZO76" s="195"/>
      <c r="PZP76" s="195"/>
      <c r="PZQ76" s="195"/>
      <c r="PZR76" s="195"/>
      <c r="PZS76" s="195"/>
      <c r="PZT76" s="195"/>
      <c r="PZU76" s="195"/>
      <c r="PZV76" s="195"/>
      <c r="PZW76" s="195"/>
      <c r="PZX76" s="195"/>
      <c r="PZY76" s="195"/>
      <c r="PZZ76" s="195"/>
      <c r="QAA76" s="195"/>
      <c r="QAB76" s="195"/>
      <c r="QAC76" s="195"/>
      <c r="QAD76" s="195"/>
      <c r="QAE76" s="195"/>
      <c r="QAF76" s="195"/>
      <c r="QAG76" s="195"/>
      <c r="QAH76" s="195"/>
      <c r="QAI76" s="195"/>
      <c r="QAJ76" s="195"/>
      <c r="QAK76" s="195"/>
      <c r="QAL76" s="195"/>
      <c r="QAM76" s="195"/>
      <c r="QAN76" s="195"/>
      <c r="QAO76" s="195"/>
      <c r="QAP76" s="195"/>
      <c r="QAQ76" s="195"/>
      <c r="QAR76" s="195"/>
      <c r="QAS76" s="195"/>
      <c r="QAT76" s="195"/>
      <c r="QAU76" s="195"/>
      <c r="QAV76" s="195"/>
      <c r="QAW76" s="195"/>
      <c r="QAX76" s="195"/>
      <c r="QAY76" s="195"/>
      <c r="QAZ76" s="195"/>
      <c r="QBA76" s="195"/>
      <c r="QBB76" s="195"/>
      <c r="QBC76" s="195"/>
      <c r="QBD76" s="195"/>
      <c r="QBE76" s="195"/>
      <c r="QBF76" s="195"/>
      <c r="QBG76" s="195"/>
      <c r="QBH76" s="195"/>
      <c r="QBI76" s="195"/>
      <c r="QBJ76" s="195"/>
      <c r="QBK76" s="195"/>
      <c r="QBL76" s="195"/>
      <c r="QBM76" s="195"/>
      <c r="QBN76" s="195"/>
      <c r="QBO76" s="195"/>
      <c r="QBP76" s="195"/>
      <c r="QBQ76" s="195"/>
      <c r="QBR76" s="195"/>
      <c r="QBS76" s="195"/>
      <c r="QBT76" s="195"/>
      <c r="QBU76" s="195"/>
      <c r="QBV76" s="195"/>
      <c r="QBW76" s="195"/>
      <c r="QBX76" s="195"/>
      <c r="QBY76" s="195"/>
      <c r="QBZ76" s="195"/>
      <c r="QCA76" s="195"/>
      <c r="QCB76" s="195"/>
      <c r="QCC76" s="195"/>
      <c r="QCD76" s="195"/>
      <c r="QCE76" s="195"/>
      <c r="QCF76" s="195"/>
      <c r="QCG76" s="195"/>
      <c r="QCH76" s="195"/>
      <c r="QCI76" s="195"/>
      <c r="QCJ76" s="195"/>
      <c r="QCK76" s="195"/>
      <c r="QCL76" s="195"/>
      <c r="QCM76" s="195"/>
      <c r="QCN76" s="195"/>
      <c r="QCO76" s="195"/>
      <c r="QCP76" s="195"/>
      <c r="QCQ76" s="195"/>
      <c r="QCR76" s="195"/>
      <c r="QCS76" s="195"/>
      <c r="QCT76" s="195"/>
      <c r="QCU76" s="195"/>
      <c r="QCV76" s="195"/>
      <c r="QCW76" s="195"/>
      <c r="QCX76" s="195"/>
      <c r="QCY76" s="195"/>
      <c r="QCZ76" s="195"/>
      <c r="QDA76" s="195"/>
      <c r="QDB76" s="195"/>
      <c r="QDC76" s="195"/>
      <c r="QDD76" s="195"/>
      <c r="QDE76" s="195"/>
      <c r="QDF76" s="195"/>
      <c r="QDG76" s="195"/>
      <c r="QDH76" s="195"/>
      <c r="QDI76" s="195"/>
      <c r="QDJ76" s="195"/>
      <c r="QDK76" s="195"/>
      <c r="QDL76" s="195"/>
      <c r="QDM76" s="195"/>
      <c r="QDN76" s="195"/>
      <c r="QDO76" s="195"/>
      <c r="QDP76" s="195"/>
      <c r="QDQ76" s="195"/>
      <c r="QDR76" s="195"/>
      <c r="QDS76" s="195"/>
      <c r="QDT76" s="195"/>
      <c r="QDU76" s="195"/>
      <c r="QDV76" s="195"/>
      <c r="QDW76" s="195"/>
      <c r="QDX76" s="195"/>
      <c r="QDY76" s="195"/>
      <c r="QDZ76" s="195"/>
      <c r="QEA76" s="195"/>
      <c r="QEB76" s="195"/>
      <c r="QEC76" s="195"/>
      <c r="QED76" s="195"/>
      <c r="QEE76" s="195"/>
      <c r="QEF76" s="195"/>
      <c r="QEG76" s="195"/>
      <c r="QEH76" s="195"/>
      <c r="QEI76" s="195"/>
      <c r="QEJ76" s="195"/>
      <c r="QEK76" s="195"/>
      <c r="QEL76" s="195"/>
      <c r="QEM76" s="195"/>
      <c r="QEN76" s="195"/>
      <c r="QEO76" s="195"/>
      <c r="QEP76" s="195"/>
      <c r="QEQ76" s="195"/>
      <c r="QER76" s="195"/>
      <c r="QES76" s="195"/>
      <c r="QET76" s="195"/>
      <c r="QEU76" s="195"/>
      <c r="QEV76" s="195"/>
      <c r="QEW76" s="195"/>
      <c r="QEX76" s="195"/>
      <c r="QEY76" s="195"/>
      <c r="QEZ76" s="195"/>
      <c r="QFA76" s="195"/>
      <c r="QFB76" s="195"/>
      <c r="QFC76" s="195"/>
      <c r="QFD76" s="195"/>
      <c r="QFE76" s="195"/>
      <c r="QFF76" s="195"/>
      <c r="QFG76" s="195"/>
      <c r="QFH76" s="195"/>
      <c r="QFI76" s="195"/>
      <c r="QFJ76" s="195"/>
      <c r="QFK76" s="195"/>
      <c r="QFL76" s="195"/>
      <c r="QFM76" s="195"/>
      <c r="QFN76" s="195"/>
      <c r="QFO76" s="195"/>
      <c r="QFP76" s="195"/>
      <c r="QFQ76" s="195"/>
      <c r="QFR76" s="195"/>
      <c r="QFS76" s="195"/>
      <c r="QFT76" s="195"/>
      <c r="QFU76" s="195"/>
      <c r="QFV76" s="195"/>
      <c r="QFW76" s="195"/>
      <c r="QFX76" s="195"/>
      <c r="QFY76" s="195"/>
      <c r="QFZ76" s="195"/>
      <c r="QGA76" s="195"/>
      <c r="QGB76" s="195"/>
      <c r="QGC76" s="195"/>
      <c r="QGD76" s="195"/>
      <c r="QGE76" s="195"/>
      <c r="QGF76" s="195"/>
      <c r="QGG76" s="195"/>
      <c r="QGH76" s="195"/>
      <c r="QGI76" s="195"/>
      <c r="QGJ76" s="195"/>
      <c r="QGK76" s="195"/>
      <c r="QGL76" s="195"/>
      <c r="QGM76" s="195"/>
      <c r="QGN76" s="195"/>
      <c r="QGO76" s="195"/>
      <c r="QGP76" s="195"/>
      <c r="QGQ76" s="195"/>
      <c r="QGR76" s="195"/>
      <c r="QGS76" s="195"/>
      <c r="QGT76" s="195"/>
      <c r="QGU76" s="195"/>
      <c r="QGV76" s="195"/>
      <c r="QGW76" s="195"/>
      <c r="QGX76" s="195"/>
      <c r="QGY76" s="195"/>
      <c r="QGZ76" s="195"/>
      <c r="QHA76" s="195"/>
      <c r="QHB76" s="195"/>
      <c r="QHC76" s="195"/>
      <c r="QHD76" s="195"/>
      <c r="QHE76" s="195"/>
      <c r="QHF76" s="195"/>
      <c r="QHG76" s="195"/>
      <c r="QHH76" s="195"/>
      <c r="QHI76" s="195"/>
      <c r="QHJ76" s="195"/>
      <c r="QHK76" s="195"/>
      <c r="QHL76" s="195"/>
      <c r="QHM76" s="195"/>
      <c r="QHN76" s="195"/>
      <c r="QHO76" s="195"/>
      <c r="QHP76" s="195"/>
      <c r="QHQ76" s="195"/>
      <c r="QHR76" s="195"/>
      <c r="QHS76" s="195"/>
      <c r="QHT76" s="195"/>
      <c r="QHU76" s="195"/>
      <c r="QHV76" s="195"/>
      <c r="QHW76" s="195"/>
      <c r="QHX76" s="195"/>
      <c r="QHY76" s="195"/>
      <c r="QHZ76" s="195"/>
      <c r="QIA76" s="195"/>
      <c r="QIB76" s="195"/>
      <c r="QIC76" s="195"/>
      <c r="QID76" s="195"/>
      <c r="QIE76" s="195"/>
      <c r="QIF76" s="195"/>
      <c r="QIG76" s="195"/>
      <c r="QIH76" s="195"/>
      <c r="QII76" s="195"/>
      <c r="QIJ76" s="195"/>
      <c r="QIK76" s="195"/>
      <c r="QIL76" s="195"/>
      <c r="QIM76" s="195"/>
      <c r="QIN76" s="195"/>
      <c r="QIO76" s="195"/>
      <c r="QIP76" s="195"/>
      <c r="QIQ76" s="195"/>
      <c r="QIR76" s="195"/>
      <c r="QIS76" s="195"/>
      <c r="QIT76" s="195"/>
      <c r="QIU76" s="195"/>
      <c r="QIV76" s="195"/>
      <c r="QIW76" s="195"/>
      <c r="QIX76" s="195"/>
      <c r="QIY76" s="195"/>
      <c r="QIZ76" s="195"/>
      <c r="QJA76" s="195"/>
      <c r="QJB76" s="195"/>
      <c r="QJC76" s="195"/>
      <c r="QJD76" s="195"/>
      <c r="QJE76" s="195"/>
      <c r="QJF76" s="195"/>
      <c r="QJG76" s="195"/>
      <c r="QJH76" s="195"/>
      <c r="QJI76" s="195"/>
      <c r="QJJ76" s="195"/>
      <c r="QJK76" s="195"/>
      <c r="QJL76" s="195"/>
      <c r="QJM76" s="195"/>
      <c r="QJN76" s="195"/>
      <c r="QJO76" s="195"/>
      <c r="QJP76" s="195"/>
      <c r="QJQ76" s="195"/>
      <c r="QJR76" s="195"/>
      <c r="QJS76" s="195"/>
      <c r="QJT76" s="195"/>
      <c r="QJU76" s="195"/>
      <c r="QJV76" s="195"/>
      <c r="QJW76" s="195"/>
      <c r="QJX76" s="195"/>
      <c r="QJY76" s="195"/>
      <c r="QJZ76" s="195"/>
      <c r="QKA76" s="195"/>
      <c r="QKB76" s="195"/>
      <c r="QKC76" s="195"/>
      <c r="QKD76" s="195"/>
      <c r="QKE76" s="195"/>
      <c r="QKF76" s="195"/>
      <c r="QKG76" s="195"/>
      <c r="QKH76" s="195"/>
      <c r="QKI76" s="195"/>
      <c r="QKJ76" s="195"/>
      <c r="QKK76" s="195"/>
      <c r="QKL76" s="195"/>
      <c r="QKM76" s="195"/>
      <c r="QKN76" s="195"/>
      <c r="QKO76" s="195"/>
      <c r="QKP76" s="195"/>
      <c r="QKQ76" s="195"/>
      <c r="QKR76" s="195"/>
      <c r="QKS76" s="195"/>
      <c r="QKT76" s="195"/>
      <c r="QKU76" s="195"/>
      <c r="QKV76" s="195"/>
      <c r="QKW76" s="195"/>
      <c r="QKX76" s="195"/>
      <c r="QKY76" s="195"/>
      <c r="QKZ76" s="195"/>
      <c r="QLA76" s="195"/>
      <c r="QLB76" s="195"/>
      <c r="QLC76" s="195"/>
      <c r="QLD76" s="195"/>
      <c r="QLE76" s="195"/>
      <c r="QLF76" s="195"/>
      <c r="QLG76" s="195"/>
      <c r="QLH76" s="195"/>
      <c r="QLI76" s="195"/>
      <c r="QLJ76" s="195"/>
      <c r="QLK76" s="195"/>
      <c r="QLL76" s="195"/>
      <c r="QLM76" s="195"/>
      <c r="QLN76" s="195"/>
      <c r="QLO76" s="195"/>
      <c r="QLP76" s="195"/>
      <c r="QLQ76" s="195"/>
      <c r="QLR76" s="195"/>
      <c r="QLS76" s="195"/>
      <c r="QLT76" s="195"/>
      <c r="QLU76" s="195"/>
      <c r="QLV76" s="195"/>
      <c r="QLW76" s="195"/>
      <c r="QLX76" s="195"/>
      <c r="QLY76" s="195"/>
      <c r="QLZ76" s="195"/>
      <c r="QMA76" s="195"/>
      <c r="QMB76" s="195"/>
      <c r="QMC76" s="195"/>
      <c r="QMD76" s="195"/>
      <c r="QME76" s="195"/>
      <c r="QMF76" s="195"/>
      <c r="QMG76" s="195"/>
      <c r="QMH76" s="195"/>
      <c r="QMI76" s="195"/>
      <c r="QMJ76" s="195"/>
      <c r="QMK76" s="195"/>
      <c r="QML76" s="195"/>
      <c r="QMM76" s="195"/>
      <c r="QMN76" s="195"/>
      <c r="QMO76" s="195"/>
      <c r="QMP76" s="195"/>
      <c r="QMQ76" s="195"/>
      <c r="QMR76" s="195"/>
      <c r="QMS76" s="195"/>
      <c r="QMT76" s="195"/>
      <c r="QMU76" s="195"/>
      <c r="QMV76" s="195"/>
      <c r="QMW76" s="195"/>
      <c r="QMX76" s="195"/>
      <c r="QMY76" s="195"/>
      <c r="QMZ76" s="195"/>
      <c r="QNA76" s="195"/>
      <c r="QNB76" s="195"/>
      <c r="QNC76" s="195"/>
      <c r="QND76" s="195"/>
      <c r="QNE76" s="195"/>
      <c r="QNF76" s="195"/>
      <c r="QNG76" s="195"/>
      <c r="QNH76" s="195"/>
      <c r="QNI76" s="195"/>
      <c r="QNJ76" s="195"/>
      <c r="QNK76" s="195"/>
      <c r="QNL76" s="195"/>
      <c r="QNM76" s="195"/>
      <c r="QNN76" s="195"/>
      <c r="QNO76" s="195"/>
      <c r="QNP76" s="195"/>
      <c r="QNQ76" s="195"/>
      <c r="QNR76" s="195"/>
      <c r="QNS76" s="195"/>
      <c r="QNT76" s="195"/>
      <c r="QNU76" s="195"/>
      <c r="QNV76" s="195"/>
      <c r="QNW76" s="195"/>
      <c r="QNX76" s="195"/>
      <c r="QNY76" s="195"/>
      <c r="QNZ76" s="195"/>
      <c r="QOA76" s="195"/>
      <c r="QOB76" s="195"/>
      <c r="QOC76" s="195"/>
      <c r="QOD76" s="195"/>
      <c r="QOE76" s="195"/>
      <c r="QOF76" s="195"/>
      <c r="QOG76" s="195"/>
      <c r="QOH76" s="195"/>
      <c r="QOI76" s="195"/>
      <c r="QOJ76" s="195"/>
      <c r="QOK76" s="195"/>
      <c r="QOL76" s="195"/>
      <c r="QOM76" s="195"/>
      <c r="QON76" s="195"/>
      <c r="QOO76" s="195"/>
      <c r="QOP76" s="195"/>
      <c r="QOQ76" s="195"/>
      <c r="QOR76" s="195"/>
      <c r="QOS76" s="195"/>
      <c r="QOT76" s="195"/>
      <c r="QOU76" s="195"/>
      <c r="QOV76" s="195"/>
      <c r="QOW76" s="195"/>
      <c r="QOX76" s="195"/>
      <c r="QOY76" s="195"/>
      <c r="QOZ76" s="195"/>
      <c r="QPA76" s="195"/>
      <c r="QPB76" s="195"/>
      <c r="QPC76" s="195"/>
      <c r="QPD76" s="195"/>
      <c r="QPE76" s="195"/>
      <c r="QPF76" s="195"/>
      <c r="QPG76" s="195"/>
      <c r="QPH76" s="195"/>
      <c r="QPI76" s="195"/>
      <c r="QPJ76" s="195"/>
      <c r="QPK76" s="195"/>
      <c r="QPL76" s="195"/>
      <c r="QPM76" s="195"/>
      <c r="QPN76" s="195"/>
      <c r="QPO76" s="195"/>
      <c r="QPP76" s="195"/>
      <c r="QPQ76" s="195"/>
      <c r="QPR76" s="195"/>
      <c r="QPS76" s="195"/>
      <c r="QPT76" s="195"/>
      <c r="QPU76" s="195"/>
      <c r="QPV76" s="195"/>
      <c r="QPW76" s="195"/>
      <c r="QPX76" s="195"/>
      <c r="QPY76" s="195"/>
      <c r="QPZ76" s="195"/>
      <c r="QQA76" s="195"/>
      <c r="QQB76" s="195"/>
      <c r="QQC76" s="195"/>
      <c r="QQD76" s="195"/>
      <c r="QQE76" s="195"/>
      <c r="QQF76" s="195"/>
      <c r="QQG76" s="195"/>
      <c r="QQH76" s="195"/>
      <c r="QQI76" s="195"/>
      <c r="QQJ76" s="195"/>
      <c r="QQK76" s="195"/>
      <c r="QQL76" s="195"/>
      <c r="QQM76" s="195"/>
      <c r="QQN76" s="195"/>
      <c r="QQO76" s="195"/>
      <c r="QQP76" s="195"/>
      <c r="QQQ76" s="195"/>
      <c r="QQR76" s="195"/>
      <c r="QQS76" s="195"/>
      <c r="QQT76" s="195"/>
      <c r="QQU76" s="195"/>
      <c r="QQV76" s="195"/>
      <c r="QQW76" s="195"/>
      <c r="QQX76" s="195"/>
      <c r="QQY76" s="195"/>
      <c r="QQZ76" s="195"/>
      <c r="QRA76" s="195"/>
      <c r="QRB76" s="195"/>
      <c r="QRC76" s="195"/>
      <c r="QRD76" s="195"/>
      <c r="QRE76" s="195"/>
      <c r="QRF76" s="195"/>
      <c r="QRG76" s="195"/>
      <c r="QRH76" s="195"/>
      <c r="QRI76" s="195"/>
      <c r="QRJ76" s="195"/>
      <c r="QRK76" s="195"/>
      <c r="QRL76" s="195"/>
      <c r="QRM76" s="195"/>
      <c r="QRN76" s="195"/>
      <c r="QRO76" s="195"/>
      <c r="QRP76" s="195"/>
      <c r="QRQ76" s="195"/>
      <c r="QRR76" s="195"/>
      <c r="QRS76" s="195"/>
      <c r="QRT76" s="195"/>
      <c r="QRU76" s="195"/>
      <c r="QRV76" s="195"/>
      <c r="QRW76" s="195"/>
      <c r="QRX76" s="195"/>
      <c r="QRY76" s="195"/>
      <c r="QRZ76" s="195"/>
      <c r="QSA76" s="195"/>
      <c r="QSB76" s="195"/>
      <c r="QSC76" s="195"/>
      <c r="QSD76" s="195"/>
      <c r="QSE76" s="195"/>
      <c r="QSF76" s="195"/>
      <c r="QSG76" s="195"/>
      <c r="QSH76" s="195"/>
      <c r="QSI76" s="195"/>
      <c r="QSJ76" s="195"/>
      <c r="QSK76" s="195"/>
      <c r="QSL76" s="195"/>
      <c r="QSM76" s="195"/>
      <c r="QSN76" s="195"/>
      <c r="QSO76" s="195"/>
      <c r="QSP76" s="195"/>
      <c r="QSQ76" s="195"/>
      <c r="QSR76" s="195"/>
      <c r="QSS76" s="195"/>
      <c r="QST76" s="195"/>
      <c r="QSU76" s="195"/>
      <c r="QSV76" s="195"/>
      <c r="QSW76" s="195"/>
      <c r="QSX76" s="195"/>
      <c r="QSY76" s="195"/>
      <c r="QSZ76" s="195"/>
      <c r="QTA76" s="195"/>
      <c r="QTB76" s="195"/>
      <c r="QTC76" s="195"/>
      <c r="QTD76" s="195"/>
      <c r="QTE76" s="195"/>
      <c r="QTF76" s="195"/>
      <c r="QTG76" s="195"/>
      <c r="QTH76" s="195"/>
      <c r="QTI76" s="195"/>
      <c r="QTJ76" s="195"/>
      <c r="QTK76" s="195"/>
      <c r="QTL76" s="195"/>
      <c r="QTM76" s="195"/>
      <c r="QTN76" s="195"/>
      <c r="QTO76" s="195"/>
      <c r="QTP76" s="195"/>
      <c r="QTQ76" s="195"/>
      <c r="QTR76" s="195"/>
      <c r="QTS76" s="195"/>
      <c r="QTT76" s="195"/>
      <c r="QTU76" s="195"/>
      <c r="QTV76" s="195"/>
      <c r="QTW76" s="195"/>
      <c r="QTX76" s="195"/>
      <c r="QTY76" s="195"/>
      <c r="QTZ76" s="195"/>
      <c r="QUA76" s="195"/>
      <c r="QUB76" s="195"/>
      <c r="QUC76" s="195"/>
      <c r="QUD76" s="195"/>
      <c r="QUE76" s="195"/>
      <c r="QUF76" s="195"/>
      <c r="QUG76" s="195"/>
      <c r="QUH76" s="195"/>
      <c r="QUI76" s="195"/>
      <c r="QUJ76" s="195"/>
      <c r="QUK76" s="195"/>
      <c r="QUL76" s="195"/>
      <c r="QUM76" s="195"/>
      <c r="QUN76" s="195"/>
      <c r="QUO76" s="195"/>
      <c r="QUP76" s="195"/>
      <c r="QUQ76" s="195"/>
      <c r="QUR76" s="195"/>
      <c r="QUS76" s="195"/>
      <c r="QUT76" s="195"/>
      <c r="QUU76" s="195"/>
      <c r="QUV76" s="195"/>
      <c r="QUW76" s="195"/>
      <c r="QUX76" s="195"/>
      <c r="QUY76" s="195"/>
      <c r="QUZ76" s="195"/>
      <c r="QVA76" s="195"/>
      <c r="QVB76" s="195"/>
      <c r="QVC76" s="195"/>
      <c r="QVD76" s="195"/>
      <c r="QVE76" s="195"/>
      <c r="QVF76" s="195"/>
      <c r="QVG76" s="195"/>
      <c r="QVH76" s="195"/>
      <c r="QVI76" s="195"/>
      <c r="QVJ76" s="195"/>
      <c r="QVK76" s="195"/>
      <c r="QVL76" s="195"/>
      <c r="QVM76" s="195"/>
      <c r="QVN76" s="195"/>
      <c r="QVO76" s="195"/>
      <c r="QVP76" s="195"/>
      <c r="QVQ76" s="195"/>
      <c r="QVR76" s="195"/>
      <c r="QVS76" s="195"/>
      <c r="QVT76" s="195"/>
      <c r="QVU76" s="195"/>
      <c r="QVV76" s="195"/>
      <c r="QVW76" s="195"/>
      <c r="QVX76" s="195"/>
      <c r="QVY76" s="195"/>
      <c r="QVZ76" s="195"/>
      <c r="QWA76" s="195"/>
      <c r="QWB76" s="195"/>
      <c r="QWC76" s="195"/>
      <c r="QWD76" s="195"/>
      <c r="QWE76" s="195"/>
      <c r="QWF76" s="195"/>
      <c r="QWG76" s="195"/>
      <c r="QWH76" s="195"/>
      <c r="QWI76" s="195"/>
      <c r="QWJ76" s="195"/>
      <c r="QWK76" s="195"/>
      <c r="QWL76" s="195"/>
      <c r="QWM76" s="195"/>
      <c r="QWN76" s="195"/>
      <c r="QWO76" s="195"/>
      <c r="QWP76" s="195"/>
      <c r="QWQ76" s="195"/>
      <c r="QWR76" s="195"/>
      <c r="QWS76" s="195"/>
      <c r="QWT76" s="195"/>
      <c r="QWU76" s="195"/>
      <c r="QWV76" s="195"/>
      <c r="QWW76" s="195"/>
      <c r="QWX76" s="195"/>
      <c r="QWY76" s="195"/>
      <c r="QWZ76" s="195"/>
      <c r="QXA76" s="195"/>
      <c r="QXB76" s="195"/>
      <c r="QXC76" s="195"/>
      <c r="QXD76" s="195"/>
      <c r="QXE76" s="195"/>
      <c r="QXF76" s="195"/>
      <c r="QXG76" s="195"/>
      <c r="QXH76" s="195"/>
      <c r="QXI76" s="195"/>
      <c r="QXJ76" s="195"/>
      <c r="QXK76" s="195"/>
      <c r="QXL76" s="195"/>
      <c r="QXM76" s="195"/>
      <c r="QXN76" s="195"/>
      <c r="QXO76" s="195"/>
      <c r="QXP76" s="195"/>
      <c r="QXQ76" s="195"/>
      <c r="QXR76" s="195"/>
      <c r="QXS76" s="195"/>
      <c r="QXT76" s="195"/>
      <c r="QXU76" s="195"/>
      <c r="QXV76" s="195"/>
      <c r="QXW76" s="195"/>
      <c r="QXX76" s="195"/>
      <c r="QXY76" s="195"/>
      <c r="QXZ76" s="195"/>
      <c r="QYA76" s="195"/>
      <c r="QYB76" s="195"/>
      <c r="QYC76" s="195"/>
      <c r="QYD76" s="195"/>
      <c r="QYE76" s="195"/>
      <c r="QYF76" s="195"/>
      <c r="QYG76" s="195"/>
      <c r="QYH76" s="195"/>
      <c r="QYI76" s="195"/>
      <c r="QYJ76" s="195"/>
      <c r="QYK76" s="195"/>
      <c r="QYL76" s="195"/>
      <c r="QYM76" s="195"/>
      <c r="QYN76" s="195"/>
      <c r="QYO76" s="195"/>
      <c r="QYP76" s="195"/>
      <c r="QYQ76" s="195"/>
      <c r="QYR76" s="195"/>
      <c r="QYS76" s="195"/>
      <c r="QYT76" s="195"/>
      <c r="QYU76" s="195"/>
      <c r="QYV76" s="195"/>
      <c r="QYW76" s="195"/>
      <c r="QYX76" s="195"/>
      <c r="QYY76" s="195"/>
      <c r="QYZ76" s="195"/>
      <c r="QZA76" s="195"/>
      <c r="QZB76" s="195"/>
      <c r="QZC76" s="195"/>
      <c r="QZD76" s="195"/>
      <c r="QZE76" s="195"/>
      <c r="QZF76" s="195"/>
      <c r="QZG76" s="195"/>
      <c r="QZH76" s="195"/>
      <c r="QZI76" s="195"/>
      <c r="QZJ76" s="195"/>
      <c r="QZK76" s="195"/>
      <c r="QZL76" s="195"/>
      <c r="QZM76" s="195"/>
      <c r="QZN76" s="195"/>
      <c r="QZO76" s="195"/>
      <c r="QZP76" s="195"/>
      <c r="QZQ76" s="195"/>
      <c r="QZR76" s="195"/>
      <c r="QZS76" s="195"/>
      <c r="QZT76" s="195"/>
      <c r="QZU76" s="195"/>
      <c r="QZV76" s="195"/>
      <c r="QZW76" s="195"/>
      <c r="QZX76" s="195"/>
      <c r="QZY76" s="195"/>
      <c r="QZZ76" s="195"/>
      <c r="RAA76" s="195"/>
      <c r="RAB76" s="195"/>
      <c r="RAC76" s="195"/>
      <c r="RAD76" s="195"/>
      <c r="RAE76" s="195"/>
      <c r="RAF76" s="195"/>
      <c r="RAG76" s="195"/>
      <c r="RAH76" s="195"/>
      <c r="RAI76" s="195"/>
      <c r="RAJ76" s="195"/>
      <c r="RAK76" s="195"/>
      <c r="RAL76" s="195"/>
      <c r="RAM76" s="195"/>
      <c r="RAN76" s="195"/>
      <c r="RAO76" s="195"/>
      <c r="RAP76" s="195"/>
      <c r="RAQ76" s="195"/>
      <c r="RAR76" s="195"/>
      <c r="RAS76" s="195"/>
      <c r="RAT76" s="195"/>
      <c r="RAU76" s="195"/>
      <c r="RAV76" s="195"/>
      <c r="RAW76" s="195"/>
      <c r="RAX76" s="195"/>
      <c r="RAY76" s="195"/>
      <c r="RAZ76" s="195"/>
      <c r="RBA76" s="195"/>
      <c r="RBB76" s="195"/>
      <c r="RBC76" s="195"/>
      <c r="RBD76" s="195"/>
      <c r="RBE76" s="195"/>
      <c r="RBF76" s="195"/>
      <c r="RBG76" s="195"/>
      <c r="RBH76" s="195"/>
      <c r="RBI76" s="195"/>
      <c r="RBJ76" s="195"/>
      <c r="RBK76" s="195"/>
      <c r="RBL76" s="195"/>
      <c r="RBM76" s="195"/>
      <c r="RBN76" s="195"/>
      <c r="RBO76" s="195"/>
      <c r="RBP76" s="195"/>
      <c r="RBQ76" s="195"/>
      <c r="RBR76" s="195"/>
      <c r="RBS76" s="195"/>
      <c r="RBT76" s="195"/>
      <c r="RBU76" s="195"/>
      <c r="RBV76" s="195"/>
      <c r="RBW76" s="195"/>
      <c r="RBX76" s="195"/>
      <c r="RBY76" s="195"/>
      <c r="RBZ76" s="195"/>
      <c r="RCA76" s="195"/>
      <c r="RCB76" s="195"/>
      <c r="RCC76" s="195"/>
      <c r="RCD76" s="195"/>
      <c r="RCE76" s="195"/>
      <c r="RCF76" s="195"/>
      <c r="RCG76" s="195"/>
      <c r="RCH76" s="195"/>
      <c r="RCI76" s="195"/>
      <c r="RCJ76" s="195"/>
      <c r="RCK76" s="195"/>
      <c r="RCL76" s="195"/>
      <c r="RCM76" s="195"/>
      <c r="RCN76" s="195"/>
      <c r="RCO76" s="195"/>
      <c r="RCP76" s="195"/>
      <c r="RCQ76" s="195"/>
      <c r="RCR76" s="195"/>
      <c r="RCS76" s="195"/>
      <c r="RCT76" s="195"/>
      <c r="RCU76" s="195"/>
      <c r="RCV76" s="195"/>
      <c r="RCW76" s="195"/>
      <c r="RCX76" s="195"/>
      <c r="RCY76" s="195"/>
      <c r="RCZ76" s="195"/>
      <c r="RDA76" s="195"/>
      <c r="RDB76" s="195"/>
      <c r="RDC76" s="195"/>
      <c r="RDD76" s="195"/>
      <c r="RDE76" s="195"/>
      <c r="RDF76" s="195"/>
      <c r="RDG76" s="195"/>
      <c r="RDH76" s="195"/>
      <c r="RDI76" s="195"/>
      <c r="RDJ76" s="195"/>
      <c r="RDK76" s="195"/>
      <c r="RDL76" s="195"/>
      <c r="RDM76" s="195"/>
      <c r="RDN76" s="195"/>
      <c r="RDO76" s="195"/>
      <c r="RDP76" s="195"/>
      <c r="RDQ76" s="195"/>
      <c r="RDR76" s="195"/>
      <c r="RDS76" s="195"/>
      <c r="RDT76" s="195"/>
      <c r="RDU76" s="195"/>
      <c r="RDV76" s="195"/>
      <c r="RDW76" s="195"/>
      <c r="RDX76" s="195"/>
      <c r="RDY76" s="195"/>
      <c r="RDZ76" s="195"/>
      <c r="REA76" s="195"/>
      <c r="REB76" s="195"/>
      <c r="REC76" s="195"/>
      <c r="RED76" s="195"/>
      <c r="REE76" s="195"/>
      <c r="REF76" s="195"/>
      <c r="REG76" s="195"/>
      <c r="REH76" s="195"/>
      <c r="REI76" s="195"/>
      <c r="REJ76" s="195"/>
      <c r="REK76" s="195"/>
      <c r="REL76" s="195"/>
      <c r="REM76" s="195"/>
      <c r="REN76" s="195"/>
      <c r="REO76" s="195"/>
      <c r="REP76" s="195"/>
      <c r="REQ76" s="195"/>
      <c r="RER76" s="195"/>
      <c r="RES76" s="195"/>
      <c r="RET76" s="195"/>
      <c r="REU76" s="195"/>
      <c r="REV76" s="195"/>
      <c r="REW76" s="195"/>
      <c r="REX76" s="195"/>
      <c r="REY76" s="195"/>
      <c r="REZ76" s="195"/>
      <c r="RFA76" s="195"/>
      <c r="RFB76" s="195"/>
      <c r="RFC76" s="195"/>
      <c r="RFD76" s="195"/>
      <c r="RFE76" s="195"/>
      <c r="RFF76" s="195"/>
      <c r="RFG76" s="195"/>
      <c r="RFH76" s="195"/>
      <c r="RFI76" s="195"/>
      <c r="RFJ76" s="195"/>
      <c r="RFK76" s="195"/>
      <c r="RFL76" s="195"/>
      <c r="RFM76" s="195"/>
      <c r="RFN76" s="195"/>
      <c r="RFO76" s="195"/>
      <c r="RFP76" s="195"/>
      <c r="RFQ76" s="195"/>
      <c r="RFR76" s="195"/>
      <c r="RFS76" s="195"/>
      <c r="RFT76" s="195"/>
      <c r="RFU76" s="195"/>
      <c r="RFV76" s="195"/>
      <c r="RFW76" s="195"/>
      <c r="RFX76" s="195"/>
      <c r="RFY76" s="195"/>
      <c r="RFZ76" s="195"/>
      <c r="RGA76" s="195"/>
      <c r="RGB76" s="195"/>
      <c r="RGC76" s="195"/>
      <c r="RGD76" s="195"/>
      <c r="RGE76" s="195"/>
      <c r="RGF76" s="195"/>
      <c r="RGG76" s="195"/>
      <c r="RGH76" s="195"/>
      <c r="RGI76" s="195"/>
      <c r="RGJ76" s="195"/>
      <c r="RGK76" s="195"/>
      <c r="RGL76" s="195"/>
      <c r="RGM76" s="195"/>
      <c r="RGN76" s="195"/>
      <c r="RGO76" s="195"/>
      <c r="RGP76" s="195"/>
      <c r="RGQ76" s="195"/>
      <c r="RGR76" s="195"/>
      <c r="RGS76" s="195"/>
      <c r="RGT76" s="195"/>
      <c r="RGU76" s="195"/>
      <c r="RGV76" s="195"/>
      <c r="RGW76" s="195"/>
      <c r="RGX76" s="195"/>
      <c r="RGY76" s="195"/>
      <c r="RGZ76" s="195"/>
      <c r="RHA76" s="195"/>
      <c r="RHB76" s="195"/>
      <c r="RHC76" s="195"/>
      <c r="RHD76" s="195"/>
      <c r="RHE76" s="195"/>
      <c r="RHF76" s="195"/>
      <c r="RHG76" s="195"/>
      <c r="RHH76" s="195"/>
      <c r="RHI76" s="195"/>
      <c r="RHJ76" s="195"/>
      <c r="RHK76" s="195"/>
      <c r="RHL76" s="195"/>
      <c r="RHM76" s="195"/>
      <c r="RHN76" s="195"/>
      <c r="RHO76" s="195"/>
      <c r="RHP76" s="195"/>
      <c r="RHQ76" s="195"/>
      <c r="RHR76" s="195"/>
      <c r="RHS76" s="195"/>
      <c r="RHT76" s="195"/>
      <c r="RHU76" s="195"/>
      <c r="RHV76" s="195"/>
      <c r="RHW76" s="195"/>
      <c r="RHX76" s="195"/>
      <c r="RHY76" s="195"/>
      <c r="RHZ76" s="195"/>
      <c r="RIA76" s="195"/>
      <c r="RIB76" s="195"/>
      <c r="RIC76" s="195"/>
      <c r="RID76" s="195"/>
      <c r="RIE76" s="195"/>
      <c r="RIF76" s="195"/>
      <c r="RIG76" s="195"/>
      <c r="RIH76" s="195"/>
      <c r="RII76" s="195"/>
      <c r="RIJ76" s="195"/>
      <c r="RIK76" s="195"/>
      <c r="RIL76" s="195"/>
      <c r="RIM76" s="195"/>
      <c r="RIN76" s="195"/>
      <c r="RIO76" s="195"/>
      <c r="RIP76" s="195"/>
      <c r="RIQ76" s="195"/>
      <c r="RIR76" s="195"/>
      <c r="RIS76" s="195"/>
      <c r="RIT76" s="195"/>
      <c r="RIU76" s="195"/>
      <c r="RIV76" s="195"/>
      <c r="RIW76" s="195"/>
      <c r="RIX76" s="195"/>
      <c r="RIY76" s="195"/>
      <c r="RIZ76" s="195"/>
      <c r="RJA76" s="195"/>
      <c r="RJB76" s="195"/>
      <c r="RJC76" s="195"/>
      <c r="RJD76" s="195"/>
      <c r="RJE76" s="195"/>
      <c r="RJF76" s="195"/>
      <c r="RJG76" s="195"/>
      <c r="RJH76" s="195"/>
      <c r="RJI76" s="195"/>
      <c r="RJJ76" s="195"/>
      <c r="RJK76" s="195"/>
      <c r="RJL76" s="195"/>
      <c r="RJM76" s="195"/>
      <c r="RJN76" s="195"/>
      <c r="RJO76" s="195"/>
      <c r="RJP76" s="195"/>
      <c r="RJQ76" s="195"/>
      <c r="RJR76" s="195"/>
      <c r="RJS76" s="195"/>
      <c r="RJT76" s="195"/>
      <c r="RJU76" s="195"/>
      <c r="RJV76" s="195"/>
      <c r="RJW76" s="195"/>
      <c r="RJX76" s="195"/>
      <c r="RJY76" s="195"/>
      <c r="RJZ76" s="195"/>
      <c r="RKA76" s="195"/>
      <c r="RKB76" s="195"/>
      <c r="RKC76" s="195"/>
      <c r="RKD76" s="195"/>
      <c r="RKE76" s="195"/>
      <c r="RKF76" s="195"/>
      <c r="RKG76" s="195"/>
      <c r="RKH76" s="195"/>
      <c r="RKI76" s="195"/>
      <c r="RKJ76" s="195"/>
      <c r="RKK76" s="195"/>
      <c r="RKL76" s="195"/>
      <c r="RKM76" s="195"/>
      <c r="RKN76" s="195"/>
      <c r="RKO76" s="195"/>
      <c r="RKP76" s="195"/>
      <c r="RKQ76" s="195"/>
      <c r="RKR76" s="195"/>
      <c r="RKS76" s="195"/>
      <c r="RKT76" s="195"/>
      <c r="RKU76" s="195"/>
      <c r="RKV76" s="195"/>
      <c r="RKW76" s="195"/>
      <c r="RKX76" s="195"/>
      <c r="RKY76" s="195"/>
      <c r="RKZ76" s="195"/>
      <c r="RLA76" s="195"/>
      <c r="RLB76" s="195"/>
      <c r="RLC76" s="195"/>
      <c r="RLD76" s="195"/>
      <c r="RLE76" s="195"/>
      <c r="RLF76" s="195"/>
      <c r="RLG76" s="195"/>
      <c r="RLH76" s="195"/>
      <c r="RLI76" s="195"/>
      <c r="RLJ76" s="195"/>
      <c r="RLK76" s="195"/>
      <c r="RLL76" s="195"/>
      <c r="RLM76" s="195"/>
      <c r="RLN76" s="195"/>
      <c r="RLO76" s="195"/>
      <c r="RLP76" s="195"/>
      <c r="RLQ76" s="195"/>
      <c r="RLR76" s="195"/>
      <c r="RLS76" s="195"/>
      <c r="RLT76" s="195"/>
      <c r="RLU76" s="195"/>
      <c r="RLV76" s="195"/>
      <c r="RLW76" s="195"/>
      <c r="RLX76" s="195"/>
      <c r="RLY76" s="195"/>
      <c r="RLZ76" s="195"/>
      <c r="RMA76" s="195"/>
      <c r="RMB76" s="195"/>
      <c r="RMC76" s="195"/>
      <c r="RMD76" s="195"/>
      <c r="RME76" s="195"/>
      <c r="RMF76" s="195"/>
      <c r="RMG76" s="195"/>
      <c r="RMH76" s="195"/>
      <c r="RMI76" s="195"/>
      <c r="RMJ76" s="195"/>
      <c r="RMK76" s="195"/>
      <c r="RML76" s="195"/>
      <c r="RMM76" s="195"/>
      <c r="RMN76" s="195"/>
      <c r="RMO76" s="195"/>
      <c r="RMP76" s="195"/>
      <c r="RMQ76" s="195"/>
      <c r="RMR76" s="195"/>
      <c r="RMS76" s="195"/>
      <c r="RMT76" s="195"/>
      <c r="RMU76" s="195"/>
      <c r="RMV76" s="195"/>
      <c r="RMW76" s="195"/>
      <c r="RMX76" s="195"/>
      <c r="RMY76" s="195"/>
      <c r="RMZ76" s="195"/>
      <c r="RNA76" s="195"/>
      <c r="RNB76" s="195"/>
      <c r="RNC76" s="195"/>
      <c r="RND76" s="195"/>
      <c r="RNE76" s="195"/>
      <c r="RNF76" s="195"/>
      <c r="RNG76" s="195"/>
      <c r="RNH76" s="195"/>
      <c r="RNI76" s="195"/>
      <c r="RNJ76" s="195"/>
      <c r="RNK76" s="195"/>
      <c r="RNL76" s="195"/>
      <c r="RNM76" s="195"/>
      <c r="RNN76" s="195"/>
      <c r="RNO76" s="195"/>
      <c r="RNP76" s="195"/>
      <c r="RNQ76" s="195"/>
      <c r="RNR76" s="195"/>
      <c r="RNS76" s="195"/>
      <c r="RNT76" s="195"/>
      <c r="RNU76" s="195"/>
      <c r="RNV76" s="195"/>
      <c r="RNW76" s="195"/>
      <c r="RNX76" s="195"/>
      <c r="RNY76" s="195"/>
      <c r="RNZ76" s="195"/>
      <c r="ROA76" s="195"/>
      <c r="ROB76" s="195"/>
      <c r="ROC76" s="195"/>
      <c r="ROD76" s="195"/>
      <c r="ROE76" s="195"/>
      <c r="ROF76" s="195"/>
      <c r="ROG76" s="195"/>
      <c r="ROH76" s="195"/>
      <c r="ROI76" s="195"/>
      <c r="ROJ76" s="195"/>
      <c r="ROK76" s="195"/>
      <c r="ROL76" s="195"/>
      <c r="ROM76" s="195"/>
      <c r="RON76" s="195"/>
      <c r="ROO76" s="195"/>
      <c r="ROP76" s="195"/>
      <c r="ROQ76" s="195"/>
      <c r="ROR76" s="195"/>
      <c r="ROS76" s="195"/>
      <c r="ROT76" s="195"/>
      <c r="ROU76" s="195"/>
      <c r="ROV76" s="195"/>
      <c r="ROW76" s="195"/>
      <c r="ROX76" s="195"/>
      <c r="ROY76" s="195"/>
      <c r="ROZ76" s="195"/>
      <c r="RPA76" s="195"/>
      <c r="RPB76" s="195"/>
      <c r="RPC76" s="195"/>
      <c r="RPD76" s="195"/>
      <c r="RPE76" s="195"/>
      <c r="RPF76" s="195"/>
      <c r="RPG76" s="195"/>
      <c r="RPH76" s="195"/>
      <c r="RPI76" s="195"/>
      <c r="RPJ76" s="195"/>
      <c r="RPK76" s="195"/>
      <c r="RPL76" s="195"/>
      <c r="RPM76" s="195"/>
      <c r="RPN76" s="195"/>
      <c r="RPO76" s="195"/>
      <c r="RPP76" s="195"/>
      <c r="RPQ76" s="195"/>
      <c r="RPR76" s="195"/>
      <c r="RPS76" s="195"/>
      <c r="RPT76" s="195"/>
      <c r="RPU76" s="195"/>
      <c r="RPV76" s="195"/>
      <c r="RPW76" s="195"/>
      <c r="RPX76" s="195"/>
      <c r="RPY76" s="195"/>
      <c r="RPZ76" s="195"/>
      <c r="RQA76" s="195"/>
      <c r="RQB76" s="195"/>
      <c r="RQC76" s="195"/>
      <c r="RQD76" s="195"/>
      <c r="RQE76" s="195"/>
      <c r="RQF76" s="195"/>
      <c r="RQG76" s="195"/>
      <c r="RQH76" s="195"/>
      <c r="RQI76" s="195"/>
      <c r="RQJ76" s="195"/>
      <c r="RQK76" s="195"/>
      <c r="RQL76" s="195"/>
      <c r="RQM76" s="195"/>
      <c r="RQN76" s="195"/>
      <c r="RQO76" s="195"/>
      <c r="RQP76" s="195"/>
      <c r="RQQ76" s="195"/>
      <c r="RQR76" s="195"/>
      <c r="RQS76" s="195"/>
      <c r="RQT76" s="195"/>
      <c r="RQU76" s="195"/>
      <c r="RQV76" s="195"/>
      <c r="RQW76" s="195"/>
      <c r="RQX76" s="195"/>
      <c r="RQY76" s="195"/>
      <c r="RQZ76" s="195"/>
      <c r="RRA76" s="195"/>
      <c r="RRB76" s="195"/>
      <c r="RRC76" s="195"/>
      <c r="RRD76" s="195"/>
      <c r="RRE76" s="195"/>
      <c r="RRF76" s="195"/>
      <c r="RRG76" s="195"/>
      <c r="RRH76" s="195"/>
      <c r="RRI76" s="195"/>
      <c r="RRJ76" s="195"/>
      <c r="RRK76" s="195"/>
      <c r="RRL76" s="195"/>
      <c r="RRM76" s="195"/>
      <c r="RRN76" s="195"/>
      <c r="RRO76" s="195"/>
      <c r="RRP76" s="195"/>
      <c r="RRQ76" s="195"/>
      <c r="RRR76" s="195"/>
      <c r="RRS76" s="195"/>
      <c r="RRT76" s="195"/>
      <c r="RRU76" s="195"/>
      <c r="RRV76" s="195"/>
      <c r="RRW76" s="195"/>
      <c r="RRX76" s="195"/>
      <c r="RRY76" s="195"/>
      <c r="RRZ76" s="195"/>
      <c r="RSA76" s="195"/>
      <c r="RSB76" s="195"/>
      <c r="RSC76" s="195"/>
      <c r="RSD76" s="195"/>
      <c r="RSE76" s="195"/>
      <c r="RSF76" s="195"/>
      <c r="RSG76" s="195"/>
      <c r="RSH76" s="195"/>
      <c r="RSI76" s="195"/>
      <c r="RSJ76" s="195"/>
      <c r="RSK76" s="195"/>
      <c r="RSL76" s="195"/>
      <c r="RSM76" s="195"/>
      <c r="RSN76" s="195"/>
      <c r="RSO76" s="195"/>
      <c r="RSP76" s="195"/>
      <c r="RSQ76" s="195"/>
      <c r="RSR76" s="195"/>
      <c r="RSS76" s="195"/>
      <c r="RST76" s="195"/>
      <c r="RSU76" s="195"/>
      <c r="RSV76" s="195"/>
      <c r="RSW76" s="195"/>
      <c r="RSX76" s="195"/>
      <c r="RSY76" s="195"/>
      <c r="RSZ76" s="195"/>
      <c r="RTA76" s="195"/>
      <c r="RTB76" s="195"/>
      <c r="RTC76" s="195"/>
      <c r="RTD76" s="195"/>
      <c r="RTE76" s="195"/>
      <c r="RTF76" s="195"/>
      <c r="RTG76" s="195"/>
      <c r="RTH76" s="195"/>
      <c r="RTI76" s="195"/>
      <c r="RTJ76" s="195"/>
      <c r="RTK76" s="195"/>
      <c r="RTL76" s="195"/>
      <c r="RTM76" s="195"/>
      <c r="RTN76" s="195"/>
      <c r="RTO76" s="195"/>
      <c r="RTP76" s="195"/>
      <c r="RTQ76" s="195"/>
      <c r="RTR76" s="195"/>
      <c r="RTS76" s="195"/>
      <c r="RTT76" s="195"/>
      <c r="RTU76" s="195"/>
      <c r="RTV76" s="195"/>
      <c r="RTW76" s="195"/>
      <c r="RTX76" s="195"/>
      <c r="RTY76" s="195"/>
      <c r="RTZ76" s="195"/>
      <c r="RUA76" s="195"/>
      <c r="RUB76" s="195"/>
      <c r="RUC76" s="195"/>
      <c r="RUD76" s="195"/>
      <c r="RUE76" s="195"/>
      <c r="RUF76" s="195"/>
      <c r="RUG76" s="195"/>
      <c r="RUH76" s="195"/>
      <c r="RUI76" s="195"/>
      <c r="RUJ76" s="195"/>
      <c r="RUK76" s="195"/>
      <c r="RUL76" s="195"/>
      <c r="RUM76" s="195"/>
      <c r="RUN76" s="195"/>
      <c r="RUO76" s="195"/>
      <c r="RUP76" s="195"/>
      <c r="RUQ76" s="195"/>
      <c r="RUR76" s="195"/>
      <c r="RUS76" s="195"/>
      <c r="RUT76" s="195"/>
      <c r="RUU76" s="195"/>
      <c r="RUV76" s="195"/>
      <c r="RUW76" s="195"/>
      <c r="RUX76" s="195"/>
      <c r="RUY76" s="195"/>
      <c r="RUZ76" s="195"/>
      <c r="RVA76" s="195"/>
      <c r="RVB76" s="195"/>
      <c r="RVC76" s="195"/>
      <c r="RVD76" s="195"/>
      <c r="RVE76" s="195"/>
      <c r="RVF76" s="195"/>
      <c r="RVG76" s="195"/>
      <c r="RVH76" s="195"/>
      <c r="RVI76" s="195"/>
      <c r="RVJ76" s="195"/>
      <c r="RVK76" s="195"/>
      <c r="RVL76" s="195"/>
      <c r="RVM76" s="195"/>
      <c r="RVN76" s="195"/>
      <c r="RVO76" s="195"/>
      <c r="RVP76" s="195"/>
      <c r="RVQ76" s="195"/>
      <c r="RVR76" s="195"/>
      <c r="RVS76" s="195"/>
      <c r="RVT76" s="195"/>
      <c r="RVU76" s="195"/>
      <c r="RVV76" s="195"/>
      <c r="RVW76" s="195"/>
      <c r="RVX76" s="195"/>
      <c r="RVY76" s="195"/>
      <c r="RVZ76" s="195"/>
      <c r="RWA76" s="195"/>
      <c r="RWB76" s="195"/>
      <c r="RWC76" s="195"/>
      <c r="RWD76" s="195"/>
      <c r="RWE76" s="195"/>
      <c r="RWF76" s="195"/>
      <c r="RWG76" s="195"/>
      <c r="RWH76" s="195"/>
      <c r="RWI76" s="195"/>
      <c r="RWJ76" s="195"/>
      <c r="RWK76" s="195"/>
      <c r="RWL76" s="195"/>
      <c r="RWM76" s="195"/>
      <c r="RWN76" s="195"/>
      <c r="RWO76" s="195"/>
      <c r="RWP76" s="195"/>
      <c r="RWQ76" s="195"/>
      <c r="RWR76" s="195"/>
      <c r="RWS76" s="195"/>
      <c r="RWT76" s="195"/>
      <c r="RWU76" s="195"/>
      <c r="RWV76" s="195"/>
      <c r="RWW76" s="195"/>
      <c r="RWX76" s="195"/>
      <c r="RWY76" s="195"/>
      <c r="RWZ76" s="195"/>
      <c r="RXA76" s="195"/>
      <c r="RXB76" s="195"/>
      <c r="RXC76" s="195"/>
      <c r="RXD76" s="195"/>
      <c r="RXE76" s="195"/>
      <c r="RXF76" s="195"/>
      <c r="RXG76" s="195"/>
      <c r="RXH76" s="195"/>
      <c r="RXI76" s="195"/>
      <c r="RXJ76" s="195"/>
      <c r="RXK76" s="195"/>
      <c r="RXL76" s="195"/>
      <c r="RXM76" s="195"/>
      <c r="RXN76" s="195"/>
      <c r="RXO76" s="195"/>
      <c r="RXP76" s="195"/>
      <c r="RXQ76" s="195"/>
      <c r="RXR76" s="195"/>
      <c r="RXS76" s="195"/>
      <c r="RXT76" s="195"/>
      <c r="RXU76" s="195"/>
      <c r="RXV76" s="195"/>
      <c r="RXW76" s="195"/>
      <c r="RXX76" s="195"/>
      <c r="RXY76" s="195"/>
      <c r="RXZ76" s="195"/>
      <c r="RYA76" s="195"/>
      <c r="RYB76" s="195"/>
      <c r="RYC76" s="195"/>
      <c r="RYD76" s="195"/>
      <c r="RYE76" s="195"/>
      <c r="RYF76" s="195"/>
      <c r="RYG76" s="195"/>
      <c r="RYH76" s="195"/>
      <c r="RYI76" s="195"/>
      <c r="RYJ76" s="195"/>
      <c r="RYK76" s="195"/>
      <c r="RYL76" s="195"/>
      <c r="RYM76" s="195"/>
      <c r="RYN76" s="195"/>
      <c r="RYO76" s="195"/>
      <c r="RYP76" s="195"/>
      <c r="RYQ76" s="195"/>
      <c r="RYR76" s="195"/>
      <c r="RYS76" s="195"/>
      <c r="RYT76" s="195"/>
      <c r="RYU76" s="195"/>
      <c r="RYV76" s="195"/>
      <c r="RYW76" s="195"/>
      <c r="RYX76" s="195"/>
      <c r="RYY76" s="195"/>
      <c r="RYZ76" s="195"/>
      <c r="RZA76" s="195"/>
      <c r="RZB76" s="195"/>
      <c r="RZC76" s="195"/>
      <c r="RZD76" s="195"/>
      <c r="RZE76" s="195"/>
      <c r="RZF76" s="195"/>
      <c r="RZG76" s="195"/>
      <c r="RZH76" s="195"/>
      <c r="RZI76" s="195"/>
      <c r="RZJ76" s="195"/>
      <c r="RZK76" s="195"/>
      <c r="RZL76" s="195"/>
      <c r="RZM76" s="195"/>
      <c r="RZN76" s="195"/>
      <c r="RZO76" s="195"/>
      <c r="RZP76" s="195"/>
      <c r="RZQ76" s="195"/>
      <c r="RZR76" s="195"/>
      <c r="RZS76" s="195"/>
      <c r="RZT76" s="195"/>
      <c r="RZU76" s="195"/>
      <c r="RZV76" s="195"/>
      <c r="RZW76" s="195"/>
      <c r="RZX76" s="195"/>
      <c r="RZY76" s="195"/>
      <c r="RZZ76" s="195"/>
      <c r="SAA76" s="195"/>
      <c r="SAB76" s="195"/>
      <c r="SAC76" s="195"/>
      <c r="SAD76" s="195"/>
      <c r="SAE76" s="195"/>
      <c r="SAF76" s="195"/>
      <c r="SAG76" s="195"/>
      <c r="SAH76" s="195"/>
      <c r="SAI76" s="195"/>
      <c r="SAJ76" s="195"/>
      <c r="SAK76" s="195"/>
      <c r="SAL76" s="195"/>
      <c r="SAM76" s="195"/>
      <c r="SAN76" s="195"/>
      <c r="SAO76" s="195"/>
      <c r="SAP76" s="195"/>
      <c r="SAQ76" s="195"/>
      <c r="SAR76" s="195"/>
      <c r="SAS76" s="195"/>
      <c r="SAT76" s="195"/>
      <c r="SAU76" s="195"/>
      <c r="SAV76" s="195"/>
      <c r="SAW76" s="195"/>
      <c r="SAX76" s="195"/>
      <c r="SAY76" s="195"/>
      <c r="SAZ76" s="195"/>
      <c r="SBA76" s="195"/>
      <c r="SBB76" s="195"/>
      <c r="SBC76" s="195"/>
      <c r="SBD76" s="195"/>
      <c r="SBE76" s="195"/>
      <c r="SBF76" s="195"/>
      <c r="SBG76" s="195"/>
      <c r="SBH76" s="195"/>
      <c r="SBI76" s="195"/>
      <c r="SBJ76" s="195"/>
      <c r="SBK76" s="195"/>
      <c r="SBL76" s="195"/>
      <c r="SBM76" s="195"/>
      <c r="SBN76" s="195"/>
      <c r="SBO76" s="195"/>
      <c r="SBP76" s="195"/>
      <c r="SBQ76" s="195"/>
      <c r="SBR76" s="195"/>
      <c r="SBS76" s="195"/>
      <c r="SBT76" s="195"/>
      <c r="SBU76" s="195"/>
      <c r="SBV76" s="195"/>
      <c r="SBW76" s="195"/>
      <c r="SBX76" s="195"/>
      <c r="SBY76" s="195"/>
      <c r="SBZ76" s="195"/>
      <c r="SCA76" s="195"/>
      <c r="SCB76" s="195"/>
      <c r="SCC76" s="195"/>
      <c r="SCD76" s="195"/>
      <c r="SCE76" s="195"/>
      <c r="SCF76" s="195"/>
      <c r="SCG76" s="195"/>
      <c r="SCH76" s="195"/>
      <c r="SCI76" s="195"/>
      <c r="SCJ76" s="195"/>
      <c r="SCK76" s="195"/>
      <c r="SCL76" s="195"/>
      <c r="SCM76" s="195"/>
      <c r="SCN76" s="195"/>
      <c r="SCO76" s="195"/>
      <c r="SCP76" s="195"/>
      <c r="SCQ76" s="195"/>
      <c r="SCR76" s="195"/>
      <c r="SCS76" s="195"/>
      <c r="SCT76" s="195"/>
      <c r="SCU76" s="195"/>
      <c r="SCV76" s="195"/>
      <c r="SCW76" s="195"/>
      <c r="SCX76" s="195"/>
      <c r="SCY76" s="195"/>
      <c r="SCZ76" s="195"/>
      <c r="SDA76" s="195"/>
      <c r="SDB76" s="195"/>
      <c r="SDC76" s="195"/>
      <c r="SDD76" s="195"/>
      <c r="SDE76" s="195"/>
      <c r="SDF76" s="195"/>
      <c r="SDG76" s="195"/>
      <c r="SDH76" s="195"/>
      <c r="SDI76" s="195"/>
      <c r="SDJ76" s="195"/>
      <c r="SDK76" s="195"/>
      <c r="SDL76" s="195"/>
      <c r="SDM76" s="195"/>
      <c r="SDN76" s="195"/>
      <c r="SDO76" s="195"/>
      <c r="SDP76" s="195"/>
      <c r="SDQ76" s="195"/>
      <c r="SDR76" s="195"/>
      <c r="SDS76" s="195"/>
      <c r="SDT76" s="195"/>
      <c r="SDU76" s="195"/>
      <c r="SDV76" s="195"/>
      <c r="SDW76" s="195"/>
      <c r="SDX76" s="195"/>
      <c r="SDY76" s="195"/>
      <c r="SDZ76" s="195"/>
      <c r="SEA76" s="195"/>
      <c r="SEB76" s="195"/>
      <c r="SEC76" s="195"/>
      <c r="SED76" s="195"/>
      <c r="SEE76" s="195"/>
      <c r="SEF76" s="195"/>
      <c r="SEG76" s="195"/>
      <c r="SEH76" s="195"/>
      <c r="SEI76" s="195"/>
      <c r="SEJ76" s="195"/>
      <c r="SEK76" s="195"/>
      <c r="SEL76" s="195"/>
      <c r="SEM76" s="195"/>
      <c r="SEN76" s="195"/>
      <c r="SEO76" s="195"/>
      <c r="SEP76" s="195"/>
      <c r="SEQ76" s="195"/>
      <c r="SER76" s="195"/>
      <c r="SES76" s="195"/>
      <c r="SET76" s="195"/>
      <c r="SEU76" s="195"/>
      <c r="SEV76" s="195"/>
      <c r="SEW76" s="195"/>
      <c r="SEX76" s="195"/>
      <c r="SEY76" s="195"/>
      <c r="SEZ76" s="195"/>
      <c r="SFA76" s="195"/>
      <c r="SFB76" s="195"/>
      <c r="SFC76" s="195"/>
      <c r="SFD76" s="195"/>
      <c r="SFE76" s="195"/>
      <c r="SFF76" s="195"/>
      <c r="SFG76" s="195"/>
      <c r="SFH76" s="195"/>
      <c r="SFI76" s="195"/>
      <c r="SFJ76" s="195"/>
      <c r="SFK76" s="195"/>
      <c r="SFL76" s="195"/>
      <c r="SFM76" s="195"/>
      <c r="SFN76" s="195"/>
      <c r="SFO76" s="195"/>
      <c r="SFP76" s="195"/>
      <c r="SFQ76" s="195"/>
      <c r="SFR76" s="195"/>
      <c r="SFS76" s="195"/>
      <c r="SFT76" s="195"/>
      <c r="SFU76" s="195"/>
      <c r="SFV76" s="195"/>
      <c r="SFW76" s="195"/>
      <c r="SFX76" s="195"/>
      <c r="SFY76" s="195"/>
      <c r="SFZ76" s="195"/>
      <c r="SGA76" s="195"/>
      <c r="SGB76" s="195"/>
      <c r="SGC76" s="195"/>
      <c r="SGD76" s="195"/>
      <c r="SGE76" s="195"/>
      <c r="SGF76" s="195"/>
      <c r="SGG76" s="195"/>
      <c r="SGH76" s="195"/>
      <c r="SGI76" s="195"/>
      <c r="SGJ76" s="195"/>
      <c r="SGK76" s="195"/>
      <c r="SGL76" s="195"/>
      <c r="SGM76" s="195"/>
      <c r="SGN76" s="195"/>
      <c r="SGO76" s="195"/>
      <c r="SGP76" s="195"/>
      <c r="SGQ76" s="195"/>
      <c r="SGR76" s="195"/>
      <c r="SGS76" s="195"/>
      <c r="SGT76" s="195"/>
      <c r="SGU76" s="195"/>
      <c r="SGV76" s="195"/>
      <c r="SGW76" s="195"/>
      <c r="SGX76" s="195"/>
      <c r="SGY76" s="195"/>
      <c r="SGZ76" s="195"/>
      <c r="SHA76" s="195"/>
      <c r="SHB76" s="195"/>
      <c r="SHC76" s="195"/>
      <c r="SHD76" s="195"/>
      <c r="SHE76" s="195"/>
      <c r="SHF76" s="195"/>
      <c r="SHG76" s="195"/>
      <c r="SHH76" s="195"/>
      <c r="SHI76" s="195"/>
      <c r="SHJ76" s="195"/>
      <c r="SHK76" s="195"/>
      <c r="SHL76" s="195"/>
      <c r="SHM76" s="195"/>
      <c r="SHN76" s="195"/>
      <c r="SHO76" s="195"/>
      <c r="SHP76" s="195"/>
      <c r="SHQ76" s="195"/>
      <c r="SHR76" s="195"/>
      <c r="SHS76" s="195"/>
      <c r="SHT76" s="195"/>
      <c r="SHU76" s="195"/>
      <c r="SHV76" s="195"/>
      <c r="SHW76" s="195"/>
      <c r="SHX76" s="195"/>
      <c r="SHY76" s="195"/>
      <c r="SHZ76" s="195"/>
      <c r="SIA76" s="195"/>
      <c r="SIB76" s="195"/>
      <c r="SIC76" s="195"/>
      <c r="SID76" s="195"/>
      <c r="SIE76" s="195"/>
      <c r="SIF76" s="195"/>
      <c r="SIG76" s="195"/>
      <c r="SIH76" s="195"/>
      <c r="SII76" s="195"/>
      <c r="SIJ76" s="195"/>
      <c r="SIK76" s="195"/>
      <c r="SIL76" s="195"/>
      <c r="SIM76" s="195"/>
      <c r="SIN76" s="195"/>
      <c r="SIO76" s="195"/>
      <c r="SIP76" s="195"/>
      <c r="SIQ76" s="195"/>
      <c r="SIR76" s="195"/>
      <c r="SIS76" s="195"/>
      <c r="SIT76" s="195"/>
      <c r="SIU76" s="195"/>
      <c r="SIV76" s="195"/>
      <c r="SIW76" s="195"/>
      <c r="SIX76" s="195"/>
      <c r="SIY76" s="195"/>
      <c r="SIZ76" s="195"/>
      <c r="SJA76" s="195"/>
      <c r="SJB76" s="195"/>
      <c r="SJC76" s="195"/>
      <c r="SJD76" s="195"/>
      <c r="SJE76" s="195"/>
      <c r="SJF76" s="195"/>
      <c r="SJG76" s="195"/>
      <c r="SJH76" s="195"/>
      <c r="SJI76" s="195"/>
      <c r="SJJ76" s="195"/>
      <c r="SJK76" s="195"/>
      <c r="SJL76" s="195"/>
      <c r="SJM76" s="195"/>
      <c r="SJN76" s="195"/>
      <c r="SJO76" s="195"/>
      <c r="SJP76" s="195"/>
      <c r="SJQ76" s="195"/>
      <c r="SJR76" s="195"/>
      <c r="SJS76" s="195"/>
      <c r="SJT76" s="195"/>
      <c r="SJU76" s="195"/>
      <c r="SJV76" s="195"/>
      <c r="SJW76" s="195"/>
      <c r="SJX76" s="195"/>
      <c r="SJY76" s="195"/>
      <c r="SJZ76" s="195"/>
      <c r="SKA76" s="195"/>
      <c r="SKB76" s="195"/>
      <c r="SKC76" s="195"/>
      <c r="SKD76" s="195"/>
      <c r="SKE76" s="195"/>
      <c r="SKF76" s="195"/>
      <c r="SKG76" s="195"/>
      <c r="SKH76" s="195"/>
      <c r="SKI76" s="195"/>
      <c r="SKJ76" s="195"/>
      <c r="SKK76" s="195"/>
      <c r="SKL76" s="195"/>
      <c r="SKM76" s="195"/>
      <c r="SKN76" s="195"/>
      <c r="SKO76" s="195"/>
      <c r="SKP76" s="195"/>
      <c r="SKQ76" s="195"/>
      <c r="SKR76" s="195"/>
      <c r="SKS76" s="195"/>
      <c r="SKT76" s="195"/>
      <c r="SKU76" s="195"/>
      <c r="SKV76" s="195"/>
      <c r="SKW76" s="195"/>
      <c r="SKX76" s="195"/>
      <c r="SKY76" s="195"/>
      <c r="SKZ76" s="195"/>
      <c r="SLA76" s="195"/>
      <c r="SLB76" s="195"/>
      <c r="SLC76" s="195"/>
      <c r="SLD76" s="195"/>
      <c r="SLE76" s="195"/>
      <c r="SLF76" s="195"/>
      <c r="SLG76" s="195"/>
      <c r="SLH76" s="195"/>
      <c r="SLI76" s="195"/>
      <c r="SLJ76" s="195"/>
      <c r="SLK76" s="195"/>
      <c r="SLL76" s="195"/>
      <c r="SLM76" s="195"/>
      <c r="SLN76" s="195"/>
      <c r="SLO76" s="195"/>
      <c r="SLP76" s="195"/>
      <c r="SLQ76" s="195"/>
      <c r="SLR76" s="195"/>
      <c r="SLS76" s="195"/>
      <c r="SLT76" s="195"/>
      <c r="SLU76" s="195"/>
      <c r="SLV76" s="195"/>
      <c r="SLW76" s="195"/>
      <c r="SLX76" s="195"/>
      <c r="SLY76" s="195"/>
      <c r="SLZ76" s="195"/>
      <c r="SMA76" s="195"/>
      <c r="SMB76" s="195"/>
      <c r="SMC76" s="195"/>
      <c r="SMD76" s="195"/>
      <c r="SME76" s="195"/>
      <c r="SMF76" s="195"/>
      <c r="SMG76" s="195"/>
      <c r="SMH76" s="195"/>
      <c r="SMI76" s="195"/>
      <c r="SMJ76" s="195"/>
      <c r="SMK76" s="195"/>
      <c r="SML76" s="195"/>
      <c r="SMM76" s="195"/>
      <c r="SMN76" s="195"/>
      <c r="SMO76" s="195"/>
      <c r="SMP76" s="195"/>
      <c r="SMQ76" s="195"/>
      <c r="SMR76" s="195"/>
      <c r="SMS76" s="195"/>
      <c r="SMT76" s="195"/>
      <c r="SMU76" s="195"/>
      <c r="SMV76" s="195"/>
      <c r="SMW76" s="195"/>
      <c r="SMX76" s="195"/>
      <c r="SMY76" s="195"/>
      <c r="SMZ76" s="195"/>
      <c r="SNA76" s="195"/>
      <c r="SNB76" s="195"/>
      <c r="SNC76" s="195"/>
      <c r="SND76" s="195"/>
      <c r="SNE76" s="195"/>
      <c r="SNF76" s="195"/>
      <c r="SNG76" s="195"/>
      <c r="SNH76" s="195"/>
      <c r="SNI76" s="195"/>
      <c r="SNJ76" s="195"/>
      <c r="SNK76" s="195"/>
      <c r="SNL76" s="195"/>
      <c r="SNM76" s="195"/>
      <c r="SNN76" s="195"/>
      <c r="SNO76" s="195"/>
      <c r="SNP76" s="195"/>
      <c r="SNQ76" s="195"/>
      <c r="SNR76" s="195"/>
      <c r="SNS76" s="195"/>
      <c r="SNT76" s="195"/>
      <c r="SNU76" s="195"/>
      <c r="SNV76" s="195"/>
      <c r="SNW76" s="195"/>
      <c r="SNX76" s="195"/>
      <c r="SNY76" s="195"/>
      <c r="SNZ76" s="195"/>
      <c r="SOA76" s="195"/>
      <c r="SOB76" s="195"/>
      <c r="SOC76" s="195"/>
      <c r="SOD76" s="195"/>
      <c r="SOE76" s="195"/>
      <c r="SOF76" s="195"/>
      <c r="SOG76" s="195"/>
      <c r="SOH76" s="195"/>
      <c r="SOI76" s="195"/>
      <c r="SOJ76" s="195"/>
      <c r="SOK76" s="195"/>
      <c r="SOL76" s="195"/>
      <c r="SOM76" s="195"/>
      <c r="SON76" s="195"/>
      <c r="SOO76" s="195"/>
      <c r="SOP76" s="195"/>
      <c r="SOQ76" s="195"/>
      <c r="SOR76" s="195"/>
      <c r="SOS76" s="195"/>
      <c r="SOT76" s="195"/>
      <c r="SOU76" s="195"/>
      <c r="SOV76" s="195"/>
      <c r="SOW76" s="195"/>
      <c r="SOX76" s="195"/>
      <c r="SOY76" s="195"/>
      <c r="SOZ76" s="195"/>
      <c r="SPA76" s="195"/>
      <c r="SPB76" s="195"/>
      <c r="SPC76" s="195"/>
      <c r="SPD76" s="195"/>
      <c r="SPE76" s="195"/>
      <c r="SPF76" s="195"/>
      <c r="SPG76" s="195"/>
      <c r="SPH76" s="195"/>
      <c r="SPI76" s="195"/>
      <c r="SPJ76" s="195"/>
      <c r="SPK76" s="195"/>
      <c r="SPL76" s="195"/>
      <c r="SPM76" s="195"/>
      <c r="SPN76" s="195"/>
      <c r="SPO76" s="195"/>
      <c r="SPP76" s="195"/>
      <c r="SPQ76" s="195"/>
      <c r="SPR76" s="195"/>
      <c r="SPS76" s="195"/>
      <c r="SPT76" s="195"/>
      <c r="SPU76" s="195"/>
      <c r="SPV76" s="195"/>
      <c r="SPW76" s="195"/>
      <c r="SPX76" s="195"/>
      <c r="SPY76" s="195"/>
      <c r="SPZ76" s="195"/>
      <c r="SQA76" s="195"/>
      <c r="SQB76" s="195"/>
      <c r="SQC76" s="195"/>
      <c r="SQD76" s="195"/>
      <c r="SQE76" s="195"/>
      <c r="SQF76" s="195"/>
      <c r="SQG76" s="195"/>
      <c r="SQH76" s="195"/>
      <c r="SQI76" s="195"/>
      <c r="SQJ76" s="195"/>
      <c r="SQK76" s="195"/>
      <c r="SQL76" s="195"/>
      <c r="SQM76" s="195"/>
      <c r="SQN76" s="195"/>
      <c r="SQO76" s="195"/>
      <c r="SQP76" s="195"/>
      <c r="SQQ76" s="195"/>
      <c r="SQR76" s="195"/>
      <c r="SQS76" s="195"/>
      <c r="SQT76" s="195"/>
      <c r="SQU76" s="195"/>
      <c r="SQV76" s="195"/>
      <c r="SQW76" s="195"/>
      <c r="SQX76" s="195"/>
      <c r="SQY76" s="195"/>
      <c r="SQZ76" s="195"/>
      <c r="SRA76" s="195"/>
      <c r="SRB76" s="195"/>
      <c r="SRC76" s="195"/>
      <c r="SRD76" s="195"/>
      <c r="SRE76" s="195"/>
      <c r="SRF76" s="195"/>
      <c r="SRG76" s="195"/>
      <c r="SRH76" s="195"/>
      <c r="SRI76" s="195"/>
      <c r="SRJ76" s="195"/>
      <c r="SRK76" s="195"/>
      <c r="SRL76" s="195"/>
      <c r="SRM76" s="195"/>
      <c r="SRN76" s="195"/>
      <c r="SRO76" s="195"/>
      <c r="SRP76" s="195"/>
      <c r="SRQ76" s="195"/>
      <c r="SRR76" s="195"/>
      <c r="SRS76" s="195"/>
      <c r="SRT76" s="195"/>
      <c r="SRU76" s="195"/>
      <c r="SRV76" s="195"/>
      <c r="SRW76" s="195"/>
      <c r="SRX76" s="195"/>
      <c r="SRY76" s="195"/>
      <c r="SRZ76" s="195"/>
      <c r="SSA76" s="195"/>
      <c r="SSB76" s="195"/>
      <c r="SSC76" s="195"/>
      <c r="SSD76" s="195"/>
      <c r="SSE76" s="195"/>
      <c r="SSF76" s="195"/>
      <c r="SSG76" s="195"/>
      <c r="SSH76" s="195"/>
      <c r="SSI76" s="195"/>
      <c r="SSJ76" s="195"/>
      <c r="SSK76" s="195"/>
      <c r="SSL76" s="195"/>
      <c r="SSM76" s="195"/>
      <c r="SSN76" s="195"/>
      <c r="SSO76" s="195"/>
      <c r="SSP76" s="195"/>
      <c r="SSQ76" s="195"/>
      <c r="SSR76" s="195"/>
      <c r="SSS76" s="195"/>
      <c r="SST76" s="195"/>
      <c r="SSU76" s="195"/>
      <c r="SSV76" s="195"/>
      <c r="SSW76" s="195"/>
      <c r="SSX76" s="195"/>
      <c r="SSY76" s="195"/>
      <c r="SSZ76" s="195"/>
      <c r="STA76" s="195"/>
      <c r="STB76" s="195"/>
      <c r="STC76" s="195"/>
      <c r="STD76" s="195"/>
      <c r="STE76" s="195"/>
      <c r="STF76" s="195"/>
      <c r="STG76" s="195"/>
      <c r="STH76" s="195"/>
      <c r="STI76" s="195"/>
      <c r="STJ76" s="195"/>
      <c r="STK76" s="195"/>
      <c r="STL76" s="195"/>
      <c r="STM76" s="195"/>
      <c r="STN76" s="195"/>
      <c r="STO76" s="195"/>
      <c r="STP76" s="195"/>
      <c r="STQ76" s="195"/>
      <c r="STR76" s="195"/>
      <c r="STS76" s="195"/>
      <c r="STT76" s="195"/>
      <c r="STU76" s="195"/>
      <c r="STV76" s="195"/>
      <c r="STW76" s="195"/>
      <c r="STX76" s="195"/>
      <c r="STY76" s="195"/>
      <c r="STZ76" s="195"/>
      <c r="SUA76" s="195"/>
      <c r="SUB76" s="195"/>
      <c r="SUC76" s="195"/>
      <c r="SUD76" s="195"/>
      <c r="SUE76" s="195"/>
      <c r="SUF76" s="195"/>
      <c r="SUG76" s="195"/>
      <c r="SUH76" s="195"/>
      <c r="SUI76" s="195"/>
      <c r="SUJ76" s="195"/>
      <c r="SUK76" s="195"/>
      <c r="SUL76" s="195"/>
      <c r="SUM76" s="195"/>
      <c r="SUN76" s="195"/>
      <c r="SUO76" s="195"/>
      <c r="SUP76" s="195"/>
      <c r="SUQ76" s="195"/>
      <c r="SUR76" s="195"/>
      <c r="SUS76" s="195"/>
      <c r="SUT76" s="195"/>
      <c r="SUU76" s="195"/>
      <c r="SUV76" s="195"/>
      <c r="SUW76" s="195"/>
      <c r="SUX76" s="195"/>
      <c r="SUY76" s="195"/>
      <c r="SUZ76" s="195"/>
      <c r="SVA76" s="195"/>
      <c r="SVB76" s="195"/>
      <c r="SVC76" s="195"/>
      <c r="SVD76" s="195"/>
      <c r="SVE76" s="195"/>
      <c r="SVF76" s="195"/>
      <c r="SVG76" s="195"/>
      <c r="SVH76" s="195"/>
      <c r="SVI76" s="195"/>
      <c r="SVJ76" s="195"/>
      <c r="SVK76" s="195"/>
      <c r="SVL76" s="195"/>
      <c r="SVM76" s="195"/>
      <c r="SVN76" s="195"/>
      <c r="SVO76" s="195"/>
      <c r="SVP76" s="195"/>
      <c r="SVQ76" s="195"/>
      <c r="SVR76" s="195"/>
      <c r="SVS76" s="195"/>
      <c r="SVT76" s="195"/>
      <c r="SVU76" s="195"/>
      <c r="SVV76" s="195"/>
      <c r="SVW76" s="195"/>
      <c r="SVX76" s="195"/>
      <c r="SVY76" s="195"/>
      <c r="SVZ76" s="195"/>
      <c r="SWA76" s="195"/>
      <c r="SWB76" s="195"/>
      <c r="SWC76" s="195"/>
      <c r="SWD76" s="195"/>
      <c r="SWE76" s="195"/>
      <c r="SWF76" s="195"/>
      <c r="SWG76" s="195"/>
      <c r="SWH76" s="195"/>
      <c r="SWI76" s="195"/>
      <c r="SWJ76" s="195"/>
      <c r="SWK76" s="195"/>
      <c r="SWL76" s="195"/>
      <c r="SWM76" s="195"/>
      <c r="SWN76" s="195"/>
      <c r="SWO76" s="195"/>
      <c r="SWP76" s="195"/>
      <c r="SWQ76" s="195"/>
      <c r="SWR76" s="195"/>
      <c r="SWS76" s="195"/>
      <c r="SWT76" s="195"/>
      <c r="SWU76" s="195"/>
      <c r="SWV76" s="195"/>
      <c r="SWW76" s="195"/>
      <c r="SWX76" s="195"/>
      <c r="SWY76" s="195"/>
      <c r="SWZ76" s="195"/>
      <c r="SXA76" s="195"/>
      <c r="SXB76" s="195"/>
      <c r="SXC76" s="195"/>
      <c r="SXD76" s="195"/>
      <c r="SXE76" s="195"/>
      <c r="SXF76" s="195"/>
      <c r="SXG76" s="195"/>
      <c r="SXH76" s="195"/>
      <c r="SXI76" s="195"/>
      <c r="SXJ76" s="195"/>
      <c r="SXK76" s="195"/>
      <c r="SXL76" s="195"/>
      <c r="SXM76" s="195"/>
      <c r="SXN76" s="195"/>
      <c r="SXO76" s="195"/>
      <c r="SXP76" s="195"/>
      <c r="SXQ76" s="195"/>
      <c r="SXR76" s="195"/>
      <c r="SXS76" s="195"/>
      <c r="SXT76" s="195"/>
      <c r="SXU76" s="195"/>
      <c r="SXV76" s="195"/>
      <c r="SXW76" s="195"/>
      <c r="SXX76" s="195"/>
      <c r="SXY76" s="195"/>
      <c r="SXZ76" s="195"/>
      <c r="SYA76" s="195"/>
      <c r="SYB76" s="195"/>
      <c r="SYC76" s="195"/>
      <c r="SYD76" s="195"/>
      <c r="SYE76" s="195"/>
      <c r="SYF76" s="195"/>
      <c r="SYG76" s="195"/>
      <c r="SYH76" s="195"/>
      <c r="SYI76" s="195"/>
      <c r="SYJ76" s="195"/>
      <c r="SYK76" s="195"/>
      <c r="SYL76" s="195"/>
      <c r="SYM76" s="195"/>
      <c r="SYN76" s="195"/>
      <c r="SYO76" s="195"/>
      <c r="SYP76" s="195"/>
      <c r="SYQ76" s="195"/>
      <c r="SYR76" s="195"/>
      <c r="SYS76" s="195"/>
      <c r="SYT76" s="195"/>
      <c r="SYU76" s="195"/>
      <c r="SYV76" s="195"/>
      <c r="SYW76" s="195"/>
      <c r="SYX76" s="195"/>
      <c r="SYY76" s="195"/>
      <c r="SYZ76" s="195"/>
      <c r="SZA76" s="195"/>
      <c r="SZB76" s="195"/>
      <c r="SZC76" s="195"/>
      <c r="SZD76" s="195"/>
      <c r="SZE76" s="195"/>
      <c r="SZF76" s="195"/>
      <c r="SZG76" s="195"/>
      <c r="SZH76" s="195"/>
      <c r="SZI76" s="195"/>
      <c r="SZJ76" s="195"/>
      <c r="SZK76" s="195"/>
      <c r="SZL76" s="195"/>
      <c r="SZM76" s="195"/>
      <c r="SZN76" s="195"/>
      <c r="SZO76" s="195"/>
      <c r="SZP76" s="195"/>
      <c r="SZQ76" s="195"/>
      <c r="SZR76" s="195"/>
      <c r="SZS76" s="195"/>
      <c r="SZT76" s="195"/>
      <c r="SZU76" s="195"/>
      <c r="SZV76" s="195"/>
      <c r="SZW76" s="195"/>
      <c r="SZX76" s="195"/>
      <c r="SZY76" s="195"/>
      <c r="SZZ76" s="195"/>
      <c r="TAA76" s="195"/>
      <c r="TAB76" s="195"/>
      <c r="TAC76" s="195"/>
      <c r="TAD76" s="195"/>
      <c r="TAE76" s="195"/>
      <c r="TAF76" s="195"/>
      <c r="TAG76" s="195"/>
      <c r="TAH76" s="195"/>
      <c r="TAI76" s="195"/>
      <c r="TAJ76" s="195"/>
      <c r="TAK76" s="195"/>
      <c r="TAL76" s="195"/>
      <c r="TAM76" s="195"/>
      <c r="TAN76" s="195"/>
      <c r="TAO76" s="195"/>
      <c r="TAP76" s="195"/>
      <c r="TAQ76" s="195"/>
      <c r="TAR76" s="195"/>
      <c r="TAS76" s="195"/>
      <c r="TAT76" s="195"/>
      <c r="TAU76" s="195"/>
      <c r="TAV76" s="195"/>
      <c r="TAW76" s="195"/>
      <c r="TAX76" s="195"/>
      <c r="TAY76" s="195"/>
      <c r="TAZ76" s="195"/>
      <c r="TBA76" s="195"/>
      <c r="TBB76" s="195"/>
      <c r="TBC76" s="195"/>
      <c r="TBD76" s="195"/>
      <c r="TBE76" s="195"/>
      <c r="TBF76" s="195"/>
      <c r="TBG76" s="195"/>
      <c r="TBH76" s="195"/>
      <c r="TBI76" s="195"/>
      <c r="TBJ76" s="195"/>
      <c r="TBK76" s="195"/>
      <c r="TBL76" s="195"/>
      <c r="TBM76" s="195"/>
      <c r="TBN76" s="195"/>
      <c r="TBO76" s="195"/>
      <c r="TBP76" s="195"/>
      <c r="TBQ76" s="195"/>
      <c r="TBR76" s="195"/>
      <c r="TBS76" s="195"/>
      <c r="TBT76" s="195"/>
      <c r="TBU76" s="195"/>
      <c r="TBV76" s="195"/>
      <c r="TBW76" s="195"/>
      <c r="TBX76" s="195"/>
      <c r="TBY76" s="195"/>
      <c r="TBZ76" s="195"/>
      <c r="TCA76" s="195"/>
      <c r="TCB76" s="195"/>
      <c r="TCC76" s="195"/>
      <c r="TCD76" s="195"/>
      <c r="TCE76" s="195"/>
      <c r="TCF76" s="195"/>
      <c r="TCG76" s="195"/>
      <c r="TCH76" s="195"/>
      <c r="TCI76" s="195"/>
      <c r="TCJ76" s="195"/>
      <c r="TCK76" s="195"/>
      <c r="TCL76" s="195"/>
      <c r="TCM76" s="195"/>
      <c r="TCN76" s="195"/>
      <c r="TCO76" s="195"/>
      <c r="TCP76" s="195"/>
      <c r="TCQ76" s="195"/>
      <c r="TCR76" s="195"/>
      <c r="TCS76" s="195"/>
      <c r="TCT76" s="195"/>
      <c r="TCU76" s="195"/>
      <c r="TCV76" s="195"/>
      <c r="TCW76" s="195"/>
      <c r="TCX76" s="195"/>
      <c r="TCY76" s="195"/>
      <c r="TCZ76" s="195"/>
      <c r="TDA76" s="195"/>
      <c r="TDB76" s="195"/>
      <c r="TDC76" s="195"/>
      <c r="TDD76" s="195"/>
      <c r="TDE76" s="195"/>
      <c r="TDF76" s="195"/>
      <c r="TDG76" s="195"/>
      <c r="TDH76" s="195"/>
      <c r="TDI76" s="195"/>
      <c r="TDJ76" s="195"/>
      <c r="TDK76" s="195"/>
      <c r="TDL76" s="195"/>
      <c r="TDM76" s="195"/>
      <c r="TDN76" s="195"/>
      <c r="TDO76" s="195"/>
      <c r="TDP76" s="195"/>
      <c r="TDQ76" s="195"/>
      <c r="TDR76" s="195"/>
      <c r="TDS76" s="195"/>
      <c r="TDT76" s="195"/>
      <c r="TDU76" s="195"/>
      <c r="TDV76" s="195"/>
      <c r="TDW76" s="195"/>
      <c r="TDX76" s="195"/>
      <c r="TDY76" s="195"/>
      <c r="TDZ76" s="195"/>
      <c r="TEA76" s="195"/>
      <c r="TEB76" s="195"/>
      <c r="TEC76" s="195"/>
      <c r="TED76" s="195"/>
      <c r="TEE76" s="195"/>
      <c r="TEF76" s="195"/>
      <c r="TEG76" s="195"/>
      <c r="TEH76" s="195"/>
      <c r="TEI76" s="195"/>
      <c r="TEJ76" s="195"/>
      <c r="TEK76" s="195"/>
      <c r="TEL76" s="195"/>
      <c r="TEM76" s="195"/>
      <c r="TEN76" s="195"/>
      <c r="TEO76" s="195"/>
      <c r="TEP76" s="195"/>
      <c r="TEQ76" s="195"/>
      <c r="TER76" s="195"/>
      <c r="TES76" s="195"/>
      <c r="TET76" s="195"/>
      <c r="TEU76" s="195"/>
      <c r="TEV76" s="195"/>
      <c r="TEW76" s="195"/>
      <c r="TEX76" s="195"/>
      <c r="TEY76" s="195"/>
      <c r="TEZ76" s="195"/>
      <c r="TFA76" s="195"/>
      <c r="TFB76" s="195"/>
      <c r="TFC76" s="195"/>
      <c r="TFD76" s="195"/>
      <c r="TFE76" s="195"/>
      <c r="TFF76" s="195"/>
      <c r="TFG76" s="195"/>
      <c r="TFH76" s="195"/>
      <c r="TFI76" s="195"/>
      <c r="TFJ76" s="195"/>
      <c r="TFK76" s="195"/>
      <c r="TFL76" s="195"/>
      <c r="TFM76" s="195"/>
      <c r="TFN76" s="195"/>
      <c r="TFO76" s="195"/>
      <c r="TFP76" s="195"/>
      <c r="TFQ76" s="195"/>
      <c r="TFR76" s="195"/>
      <c r="TFS76" s="195"/>
      <c r="TFT76" s="195"/>
      <c r="TFU76" s="195"/>
      <c r="TFV76" s="195"/>
      <c r="TFW76" s="195"/>
      <c r="TFX76" s="195"/>
      <c r="TFY76" s="195"/>
      <c r="TFZ76" s="195"/>
      <c r="TGA76" s="195"/>
      <c r="TGB76" s="195"/>
      <c r="TGC76" s="195"/>
      <c r="TGD76" s="195"/>
      <c r="TGE76" s="195"/>
      <c r="TGF76" s="195"/>
      <c r="TGG76" s="195"/>
      <c r="TGH76" s="195"/>
      <c r="TGI76" s="195"/>
      <c r="TGJ76" s="195"/>
      <c r="TGK76" s="195"/>
      <c r="TGL76" s="195"/>
      <c r="TGM76" s="195"/>
      <c r="TGN76" s="195"/>
      <c r="TGO76" s="195"/>
      <c r="TGP76" s="195"/>
      <c r="TGQ76" s="195"/>
      <c r="TGR76" s="195"/>
      <c r="TGS76" s="195"/>
      <c r="TGT76" s="195"/>
      <c r="TGU76" s="195"/>
      <c r="TGV76" s="195"/>
      <c r="TGW76" s="195"/>
      <c r="TGX76" s="195"/>
      <c r="TGY76" s="195"/>
      <c r="TGZ76" s="195"/>
      <c r="THA76" s="195"/>
      <c r="THB76" s="195"/>
      <c r="THC76" s="195"/>
      <c r="THD76" s="195"/>
      <c r="THE76" s="195"/>
      <c r="THF76" s="195"/>
      <c r="THG76" s="195"/>
      <c r="THH76" s="195"/>
      <c r="THI76" s="195"/>
      <c r="THJ76" s="195"/>
      <c r="THK76" s="195"/>
      <c r="THL76" s="195"/>
      <c r="THM76" s="195"/>
      <c r="THN76" s="195"/>
      <c r="THO76" s="195"/>
      <c r="THP76" s="195"/>
      <c r="THQ76" s="195"/>
      <c r="THR76" s="195"/>
      <c r="THS76" s="195"/>
      <c r="THT76" s="195"/>
      <c r="THU76" s="195"/>
      <c r="THV76" s="195"/>
      <c r="THW76" s="195"/>
      <c r="THX76" s="195"/>
      <c r="THY76" s="195"/>
      <c r="THZ76" s="195"/>
      <c r="TIA76" s="195"/>
      <c r="TIB76" s="195"/>
      <c r="TIC76" s="195"/>
      <c r="TID76" s="195"/>
      <c r="TIE76" s="195"/>
      <c r="TIF76" s="195"/>
      <c r="TIG76" s="195"/>
      <c r="TIH76" s="195"/>
      <c r="TII76" s="195"/>
      <c r="TIJ76" s="195"/>
      <c r="TIK76" s="195"/>
      <c r="TIL76" s="195"/>
      <c r="TIM76" s="195"/>
      <c r="TIN76" s="195"/>
      <c r="TIO76" s="195"/>
      <c r="TIP76" s="195"/>
      <c r="TIQ76" s="195"/>
      <c r="TIR76" s="195"/>
      <c r="TIS76" s="195"/>
      <c r="TIT76" s="195"/>
      <c r="TIU76" s="195"/>
      <c r="TIV76" s="195"/>
      <c r="TIW76" s="195"/>
      <c r="TIX76" s="195"/>
      <c r="TIY76" s="195"/>
      <c r="TIZ76" s="195"/>
      <c r="TJA76" s="195"/>
      <c r="TJB76" s="195"/>
      <c r="TJC76" s="195"/>
      <c r="TJD76" s="195"/>
      <c r="TJE76" s="195"/>
      <c r="TJF76" s="195"/>
      <c r="TJG76" s="195"/>
      <c r="TJH76" s="195"/>
      <c r="TJI76" s="195"/>
      <c r="TJJ76" s="195"/>
      <c r="TJK76" s="195"/>
      <c r="TJL76" s="195"/>
      <c r="TJM76" s="195"/>
      <c r="TJN76" s="195"/>
      <c r="TJO76" s="195"/>
      <c r="TJP76" s="195"/>
      <c r="TJQ76" s="195"/>
      <c r="TJR76" s="195"/>
      <c r="TJS76" s="195"/>
      <c r="TJT76" s="195"/>
      <c r="TJU76" s="195"/>
      <c r="TJV76" s="195"/>
      <c r="TJW76" s="195"/>
      <c r="TJX76" s="195"/>
      <c r="TJY76" s="195"/>
      <c r="TJZ76" s="195"/>
      <c r="TKA76" s="195"/>
      <c r="TKB76" s="195"/>
      <c r="TKC76" s="195"/>
      <c r="TKD76" s="195"/>
      <c r="TKE76" s="195"/>
      <c r="TKF76" s="195"/>
      <c r="TKG76" s="195"/>
      <c r="TKH76" s="195"/>
      <c r="TKI76" s="195"/>
      <c r="TKJ76" s="195"/>
      <c r="TKK76" s="195"/>
      <c r="TKL76" s="195"/>
      <c r="TKM76" s="195"/>
      <c r="TKN76" s="195"/>
      <c r="TKO76" s="195"/>
      <c r="TKP76" s="195"/>
      <c r="TKQ76" s="195"/>
      <c r="TKR76" s="195"/>
      <c r="TKS76" s="195"/>
      <c r="TKT76" s="195"/>
      <c r="TKU76" s="195"/>
      <c r="TKV76" s="195"/>
      <c r="TKW76" s="195"/>
      <c r="TKX76" s="195"/>
      <c r="TKY76" s="195"/>
      <c r="TKZ76" s="195"/>
      <c r="TLA76" s="195"/>
      <c r="TLB76" s="195"/>
      <c r="TLC76" s="195"/>
      <c r="TLD76" s="195"/>
      <c r="TLE76" s="195"/>
      <c r="TLF76" s="195"/>
      <c r="TLG76" s="195"/>
      <c r="TLH76" s="195"/>
      <c r="TLI76" s="195"/>
      <c r="TLJ76" s="195"/>
      <c r="TLK76" s="195"/>
      <c r="TLL76" s="195"/>
      <c r="TLM76" s="195"/>
      <c r="TLN76" s="195"/>
      <c r="TLO76" s="195"/>
      <c r="TLP76" s="195"/>
      <c r="TLQ76" s="195"/>
      <c r="TLR76" s="195"/>
      <c r="TLS76" s="195"/>
      <c r="TLT76" s="195"/>
      <c r="TLU76" s="195"/>
      <c r="TLV76" s="195"/>
      <c r="TLW76" s="195"/>
      <c r="TLX76" s="195"/>
      <c r="TLY76" s="195"/>
      <c r="TLZ76" s="195"/>
      <c r="TMA76" s="195"/>
      <c r="TMB76" s="195"/>
      <c r="TMC76" s="195"/>
      <c r="TMD76" s="195"/>
      <c r="TME76" s="195"/>
      <c r="TMF76" s="195"/>
      <c r="TMG76" s="195"/>
      <c r="TMH76" s="195"/>
      <c r="TMI76" s="195"/>
      <c r="TMJ76" s="195"/>
      <c r="TMK76" s="195"/>
      <c r="TML76" s="195"/>
      <c r="TMM76" s="195"/>
      <c r="TMN76" s="195"/>
      <c r="TMO76" s="195"/>
      <c r="TMP76" s="195"/>
      <c r="TMQ76" s="195"/>
      <c r="TMR76" s="195"/>
      <c r="TMS76" s="195"/>
      <c r="TMT76" s="195"/>
      <c r="TMU76" s="195"/>
      <c r="TMV76" s="195"/>
      <c r="TMW76" s="195"/>
      <c r="TMX76" s="195"/>
      <c r="TMY76" s="195"/>
      <c r="TMZ76" s="195"/>
      <c r="TNA76" s="195"/>
      <c r="TNB76" s="195"/>
      <c r="TNC76" s="195"/>
      <c r="TND76" s="195"/>
      <c r="TNE76" s="195"/>
      <c r="TNF76" s="195"/>
      <c r="TNG76" s="195"/>
      <c r="TNH76" s="195"/>
      <c r="TNI76" s="195"/>
      <c r="TNJ76" s="195"/>
      <c r="TNK76" s="195"/>
      <c r="TNL76" s="195"/>
      <c r="TNM76" s="195"/>
      <c r="TNN76" s="195"/>
      <c r="TNO76" s="195"/>
      <c r="TNP76" s="195"/>
      <c r="TNQ76" s="195"/>
      <c r="TNR76" s="195"/>
      <c r="TNS76" s="195"/>
      <c r="TNT76" s="195"/>
      <c r="TNU76" s="195"/>
      <c r="TNV76" s="195"/>
      <c r="TNW76" s="195"/>
      <c r="TNX76" s="195"/>
      <c r="TNY76" s="195"/>
      <c r="TNZ76" s="195"/>
      <c r="TOA76" s="195"/>
      <c r="TOB76" s="195"/>
      <c r="TOC76" s="195"/>
      <c r="TOD76" s="195"/>
      <c r="TOE76" s="195"/>
      <c r="TOF76" s="195"/>
      <c r="TOG76" s="195"/>
      <c r="TOH76" s="195"/>
      <c r="TOI76" s="195"/>
      <c r="TOJ76" s="195"/>
      <c r="TOK76" s="195"/>
      <c r="TOL76" s="195"/>
      <c r="TOM76" s="195"/>
      <c r="TON76" s="195"/>
      <c r="TOO76" s="195"/>
      <c r="TOP76" s="195"/>
      <c r="TOQ76" s="195"/>
      <c r="TOR76" s="195"/>
      <c r="TOS76" s="195"/>
      <c r="TOT76" s="195"/>
      <c r="TOU76" s="195"/>
      <c r="TOV76" s="195"/>
      <c r="TOW76" s="195"/>
      <c r="TOX76" s="195"/>
      <c r="TOY76" s="195"/>
      <c r="TOZ76" s="195"/>
      <c r="TPA76" s="195"/>
      <c r="TPB76" s="195"/>
      <c r="TPC76" s="195"/>
      <c r="TPD76" s="195"/>
      <c r="TPE76" s="195"/>
      <c r="TPF76" s="195"/>
      <c r="TPG76" s="195"/>
      <c r="TPH76" s="195"/>
      <c r="TPI76" s="195"/>
      <c r="TPJ76" s="195"/>
      <c r="TPK76" s="195"/>
      <c r="TPL76" s="195"/>
      <c r="TPM76" s="195"/>
      <c r="TPN76" s="195"/>
      <c r="TPO76" s="195"/>
      <c r="TPP76" s="195"/>
      <c r="TPQ76" s="195"/>
      <c r="TPR76" s="195"/>
      <c r="TPS76" s="195"/>
      <c r="TPT76" s="195"/>
      <c r="TPU76" s="195"/>
      <c r="TPV76" s="195"/>
      <c r="TPW76" s="195"/>
      <c r="TPX76" s="195"/>
      <c r="TPY76" s="195"/>
      <c r="TPZ76" s="195"/>
      <c r="TQA76" s="195"/>
      <c r="TQB76" s="195"/>
      <c r="TQC76" s="195"/>
      <c r="TQD76" s="195"/>
      <c r="TQE76" s="195"/>
      <c r="TQF76" s="195"/>
      <c r="TQG76" s="195"/>
      <c r="TQH76" s="195"/>
      <c r="TQI76" s="195"/>
      <c r="TQJ76" s="195"/>
      <c r="TQK76" s="195"/>
      <c r="TQL76" s="195"/>
      <c r="TQM76" s="195"/>
      <c r="TQN76" s="195"/>
      <c r="TQO76" s="195"/>
      <c r="TQP76" s="195"/>
      <c r="TQQ76" s="195"/>
      <c r="TQR76" s="195"/>
      <c r="TQS76" s="195"/>
      <c r="TQT76" s="195"/>
      <c r="TQU76" s="195"/>
      <c r="TQV76" s="195"/>
      <c r="TQW76" s="195"/>
      <c r="TQX76" s="195"/>
      <c r="TQY76" s="195"/>
      <c r="TQZ76" s="195"/>
      <c r="TRA76" s="195"/>
      <c r="TRB76" s="195"/>
      <c r="TRC76" s="195"/>
      <c r="TRD76" s="195"/>
      <c r="TRE76" s="195"/>
      <c r="TRF76" s="195"/>
      <c r="TRG76" s="195"/>
      <c r="TRH76" s="195"/>
      <c r="TRI76" s="195"/>
      <c r="TRJ76" s="195"/>
      <c r="TRK76" s="195"/>
      <c r="TRL76" s="195"/>
      <c r="TRM76" s="195"/>
      <c r="TRN76" s="195"/>
      <c r="TRO76" s="195"/>
      <c r="TRP76" s="195"/>
      <c r="TRQ76" s="195"/>
      <c r="TRR76" s="195"/>
      <c r="TRS76" s="195"/>
      <c r="TRT76" s="195"/>
      <c r="TRU76" s="195"/>
      <c r="TRV76" s="195"/>
      <c r="TRW76" s="195"/>
      <c r="TRX76" s="195"/>
      <c r="TRY76" s="195"/>
      <c r="TRZ76" s="195"/>
      <c r="TSA76" s="195"/>
      <c r="TSB76" s="195"/>
      <c r="TSC76" s="195"/>
      <c r="TSD76" s="195"/>
      <c r="TSE76" s="195"/>
      <c r="TSF76" s="195"/>
      <c r="TSG76" s="195"/>
      <c r="TSH76" s="195"/>
      <c r="TSI76" s="195"/>
      <c r="TSJ76" s="195"/>
      <c r="TSK76" s="195"/>
      <c r="TSL76" s="195"/>
      <c r="TSM76" s="195"/>
      <c r="TSN76" s="195"/>
      <c r="TSO76" s="195"/>
      <c r="TSP76" s="195"/>
      <c r="TSQ76" s="195"/>
      <c r="TSR76" s="195"/>
      <c r="TSS76" s="195"/>
      <c r="TST76" s="195"/>
      <c r="TSU76" s="195"/>
      <c r="TSV76" s="195"/>
      <c r="TSW76" s="195"/>
      <c r="TSX76" s="195"/>
      <c r="TSY76" s="195"/>
      <c r="TSZ76" s="195"/>
      <c r="TTA76" s="195"/>
      <c r="TTB76" s="195"/>
      <c r="TTC76" s="195"/>
      <c r="TTD76" s="195"/>
      <c r="TTE76" s="195"/>
      <c r="TTF76" s="195"/>
      <c r="TTG76" s="195"/>
      <c r="TTH76" s="195"/>
      <c r="TTI76" s="195"/>
      <c r="TTJ76" s="195"/>
      <c r="TTK76" s="195"/>
      <c r="TTL76" s="195"/>
      <c r="TTM76" s="195"/>
      <c r="TTN76" s="195"/>
      <c r="TTO76" s="195"/>
      <c r="TTP76" s="195"/>
      <c r="TTQ76" s="195"/>
      <c r="TTR76" s="195"/>
      <c r="TTS76" s="195"/>
      <c r="TTT76" s="195"/>
      <c r="TTU76" s="195"/>
      <c r="TTV76" s="195"/>
      <c r="TTW76" s="195"/>
      <c r="TTX76" s="195"/>
      <c r="TTY76" s="195"/>
      <c r="TTZ76" s="195"/>
      <c r="TUA76" s="195"/>
      <c r="TUB76" s="195"/>
      <c r="TUC76" s="195"/>
      <c r="TUD76" s="195"/>
      <c r="TUE76" s="195"/>
      <c r="TUF76" s="195"/>
      <c r="TUG76" s="195"/>
      <c r="TUH76" s="195"/>
      <c r="TUI76" s="195"/>
      <c r="TUJ76" s="195"/>
      <c r="TUK76" s="195"/>
      <c r="TUL76" s="195"/>
      <c r="TUM76" s="195"/>
      <c r="TUN76" s="195"/>
      <c r="TUO76" s="195"/>
      <c r="TUP76" s="195"/>
      <c r="TUQ76" s="195"/>
      <c r="TUR76" s="195"/>
      <c r="TUS76" s="195"/>
      <c r="TUT76" s="195"/>
      <c r="TUU76" s="195"/>
      <c r="TUV76" s="195"/>
      <c r="TUW76" s="195"/>
      <c r="TUX76" s="195"/>
      <c r="TUY76" s="195"/>
      <c r="TUZ76" s="195"/>
      <c r="TVA76" s="195"/>
      <c r="TVB76" s="195"/>
      <c r="TVC76" s="195"/>
      <c r="TVD76" s="195"/>
      <c r="TVE76" s="195"/>
      <c r="TVF76" s="195"/>
      <c r="TVG76" s="195"/>
      <c r="TVH76" s="195"/>
      <c r="TVI76" s="195"/>
      <c r="TVJ76" s="195"/>
      <c r="TVK76" s="195"/>
      <c r="TVL76" s="195"/>
      <c r="TVM76" s="195"/>
      <c r="TVN76" s="195"/>
      <c r="TVO76" s="195"/>
      <c r="TVP76" s="195"/>
      <c r="TVQ76" s="195"/>
      <c r="TVR76" s="195"/>
      <c r="TVS76" s="195"/>
      <c r="TVT76" s="195"/>
      <c r="TVU76" s="195"/>
      <c r="TVV76" s="195"/>
      <c r="TVW76" s="195"/>
      <c r="TVX76" s="195"/>
      <c r="TVY76" s="195"/>
      <c r="TVZ76" s="195"/>
      <c r="TWA76" s="195"/>
      <c r="TWB76" s="195"/>
      <c r="TWC76" s="195"/>
      <c r="TWD76" s="195"/>
      <c r="TWE76" s="195"/>
      <c r="TWF76" s="195"/>
      <c r="TWG76" s="195"/>
      <c r="TWH76" s="195"/>
      <c r="TWI76" s="195"/>
      <c r="TWJ76" s="195"/>
      <c r="TWK76" s="195"/>
      <c r="TWL76" s="195"/>
      <c r="TWM76" s="195"/>
      <c r="TWN76" s="195"/>
      <c r="TWO76" s="195"/>
      <c r="TWP76" s="195"/>
      <c r="TWQ76" s="195"/>
      <c r="TWR76" s="195"/>
      <c r="TWS76" s="195"/>
      <c r="TWT76" s="195"/>
      <c r="TWU76" s="195"/>
      <c r="TWV76" s="195"/>
      <c r="TWW76" s="195"/>
      <c r="TWX76" s="195"/>
      <c r="TWY76" s="195"/>
      <c r="TWZ76" s="195"/>
      <c r="TXA76" s="195"/>
      <c r="TXB76" s="195"/>
      <c r="TXC76" s="195"/>
      <c r="TXD76" s="195"/>
      <c r="TXE76" s="195"/>
      <c r="TXF76" s="195"/>
      <c r="TXG76" s="195"/>
      <c r="TXH76" s="195"/>
      <c r="TXI76" s="195"/>
      <c r="TXJ76" s="195"/>
      <c r="TXK76" s="195"/>
      <c r="TXL76" s="195"/>
      <c r="TXM76" s="195"/>
      <c r="TXN76" s="195"/>
      <c r="TXO76" s="195"/>
      <c r="TXP76" s="195"/>
      <c r="TXQ76" s="195"/>
      <c r="TXR76" s="195"/>
      <c r="TXS76" s="195"/>
      <c r="TXT76" s="195"/>
      <c r="TXU76" s="195"/>
      <c r="TXV76" s="195"/>
      <c r="TXW76" s="195"/>
      <c r="TXX76" s="195"/>
      <c r="TXY76" s="195"/>
      <c r="TXZ76" s="195"/>
      <c r="TYA76" s="195"/>
      <c r="TYB76" s="195"/>
      <c r="TYC76" s="195"/>
      <c r="TYD76" s="195"/>
      <c r="TYE76" s="195"/>
      <c r="TYF76" s="195"/>
      <c r="TYG76" s="195"/>
      <c r="TYH76" s="195"/>
      <c r="TYI76" s="195"/>
      <c r="TYJ76" s="195"/>
      <c r="TYK76" s="195"/>
      <c r="TYL76" s="195"/>
      <c r="TYM76" s="195"/>
      <c r="TYN76" s="195"/>
      <c r="TYO76" s="195"/>
      <c r="TYP76" s="195"/>
      <c r="TYQ76" s="195"/>
      <c r="TYR76" s="195"/>
      <c r="TYS76" s="195"/>
      <c r="TYT76" s="195"/>
      <c r="TYU76" s="195"/>
      <c r="TYV76" s="195"/>
      <c r="TYW76" s="195"/>
      <c r="TYX76" s="195"/>
      <c r="TYY76" s="195"/>
      <c r="TYZ76" s="195"/>
      <c r="TZA76" s="195"/>
      <c r="TZB76" s="195"/>
      <c r="TZC76" s="195"/>
      <c r="TZD76" s="195"/>
      <c r="TZE76" s="195"/>
      <c r="TZF76" s="195"/>
      <c r="TZG76" s="195"/>
      <c r="TZH76" s="195"/>
      <c r="TZI76" s="195"/>
      <c r="TZJ76" s="195"/>
      <c r="TZK76" s="195"/>
      <c r="TZL76" s="195"/>
      <c r="TZM76" s="195"/>
      <c r="TZN76" s="195"/>
      <c r="TZO76" s="195"/>
      <c r="TZP76" s="195"/>
      <c r="TZQ76" s="195"/>
      <c r="TZR76" s="195"/>
      <c r="TZS76" s="195"/>
      <c r="TZT76" s="195"/>
      <c r="TZU76" s="195"/>
      <c r="TZV76" s="195"/>
      <c r="TZW76" s="195"/>
      <c r="TZX76" s="195"/>
      <c r="TZY76" s="195"/>
      <c r="TZZ76" s="195"/>
      <c r="UAA76" s="195"/>
      <c r="UAB76" s="195"/>
      <c r="UAC76" s="195"/>
      <c r="UAD76" s="195"/>
      <c r="UAE76" s="195"/>
      <c r="UAF76" s="195"/>
      <c r="UAG76" s="195"/>
      <c r="UAH76" s="195"/>
      <c r="UAI76" s="195"/>
      <c r="UAJ76" s="195"/>
      <c r="UAK76" s="195"/>
      <c r="UAL76" s="195"/>
      <c r="UAM76" s="195"/>
      <c r="UAN76" s="195"/>
      <c r="UAO76" s="195"/>
      <c r="UAP76" s="195"/>
      <c r="UAQ76" s="195"/>
      <c r="UAR76" s="195"/>
      <c r="UAS76" s="195"/>
      <c r="UAT76" s="195"/>
      <c r="UAU76" s="195"/>
      <c r="UAV76" s="195"/>
      <c r="UAW76" s="195"/>
      <c r="UAX76" s="195"/>
      <c r="UAY76" s="195"/>
      <c r="UAZ76" s="195"/>
      <c r="UBA76" s="195"/>
      <c r="UBB76" s="195"/>
      <c r="UBC76" s="195"/>
      <c r="UBD76" s="195"/>
      <c r="UBE76" s="195"/>
      <c r="UBF76" s="195"/>
      <c r="UBG76" s="195"/>
      <c r="UBH76" s="195"/>
      <c r="UBI76" s="195"/>
      <c r="UBJ76" s="195"/>
      <c r="UBK76" s="195"/>
      <c r="UBL76" s="195"/>
      <c r="UBM76" s="195"/>
      <c r="UBN76" s="195"/>
      <c r="UBO76" s="195"/>
      <c r="UBP76" s="195"/>
      <c r="UBQ76" s="195"/>
      <c r="UBR76" s="195"/>
      <c r="UBS76" s="195"/>
      <c r="UBT76" s="195"/>
      <c r="UBU76" s="195"/>
      <c r="UBV76" s="195"/>
      <c r="UBW76" s="195"/>
      <c r="UBX76" s="195"/>
      <c r="UBY76" s="195"/>
      <c r="UBZ76" s="195"/>
      <c r="UCA76" s="195"/>
      <c r="UCB76" s="195"/>
      <c r="UCC76" s="195"/>
      <c r="UCD76" s="195"/>
      <c r="UCE76" s="195"/>
      <c r="UCF76" s="195"/>
      <c r="UCG76" s="195"/>
      <c r="UCH76" s="195"/>
      <c r="UCI76" s="195"/>
      <c r="UCJ76" s="195"/>
      <c r="UCK76" s="195"/>
      <c r="UCL76" s="195"/>
      <c r="UCM76" s="195"/>
      <c r="UCN76" s="195"/>
      <c r="UCO76" s="195"/>
      <c r="UCP76" s="195"/>
      <c r="UCQ76" s="195"/>
      <c r="UCR76" s="195"/>
      <c r="UCS76" s="195"/>
      <c r="UCT76" s="195"/>
      <c r="UCU76" s="195"/>
      <c r="UCV76" s="195"/>
      <c r="UCW76" s="195"/>
      <c r="UCX76" s="195"/>
      <c r="UCY76" s="195"/>
      <c r="UCZ76" s="195"/>
      <c r="UDA76" s="195"/>
      <c r="UDB76" s="195"/>
      <c r="UDC76" s="195"/>
      <c r="UDD76" s="195"/>
      <c r="UDE76" s="195"/>
      <c r="UDF76" s="195"/>
      <c r="UDG76" s="195"/>
      <c r="UDH76" s="195"/>
      <c r="UDI76" s="195"/>
      <c r="UDJ76" s="195"/>
      <c r="UDK76" s="195"/>
      <c r="UDL76" s="195"/>
      <c r="UDM76" s="195"/>
      <c r="UDN76" s="195"/>
      <c r="UDO76" s="195"/>
      <c r="UDP76" s="195"/>
      <c r="UDQ76" s="195"/>
      <c r="UDR76" s="195"/>
      <c r="UDS76" s="195"/>
      <c r="UDT76" s="195"/>
      <c r="UDU76" s="195"/>
      <c r="UDV76" s="195"/>
      <c r="UDW76" s="195"/>
      <c r="UDX76" s="195"/>
      <c r="UDY76" s="195"/>
      <c r="UDZ76" s="195"/>
      <c r="UEA76" s="195"/>
      <c r="UEB76" s="195"/>
      <c r="UEC76" s="195"/>
      <c r="UED76" s="195"/>
      <c r="UEE76" s="195"/>
      <c r="UEF76" s="195"/>
      <c r="UEG76" s="195"/>
      <c r="UEH76" s="195"/>
      <c r="UEI76" s="195"/>
      <c r="UEJ76" s="195"/>
      <c r="UEK76" s="195"/>
      <c r="UEL76" s="195"/>
      <c r="UEM76" s="195"/>
      <c r="UEN76" s="195"/>
      <c r="UEO76" s="195"/>
      <c r="UEP76" s="195"/>
      <c r="UEQ76" s="195"/>
      <c r="UER76" s="195"/>
      <c r="UES76" s="195"/>
      <c r="UET76" s="195"/>
      <c r="UEU76" s="195"/>
      <c r="UEV76" s="195"/>
      <c r="UEW76" s="195"/>
      <c r="UEX76" s="195"/>
      <c r="UEY76" s="195"/>
      <c r="UEZ76" s="195"/>
      <c r="UFA76" s="195"/>
      <c r="UFB76" s="195"/>
      <c r="UFC76" s="195"/>
      <c r="UFD76" s="195"/>
      <c r="UFE76" s="195"/>
      <c r="UFF76" s="195"/>
      <c r="UFG76" s="195"/>
      <c r="UFH76" s="195"/>
      <c r="UFI76" s="195"/>
      <c r="UFJ76" s="195"/>
      <c r="UFK76" s="195"/>
      <c r="UFL76" s="195"/>
      <c r="UFM76" s="195"/>
      <c r="UFN76" s="195"/>
      <c r="UFO76" s="195"/>
      <c r="UFP76" s="195"/>
      <c r="UFQ76" s="195"/>
      <c r="UFR76" s="195"/>
      <c r="UFS76" s="195"/>
      <c r="UFT76" s="195"/>
      <c r="UFU76" s="195"/>
      <c r="UFV76" s="195"/>
      <c r="UFW76" s="195"/>
      <c r="UFX76" s="195"/>
      <c r="UFY76" s="195"/>
      <c r="UFZ76" s="195"/>
      <c r="UGA76" s="195"/>
      <c r="UGB76" s="195"/>
      <c r="UGC76" s="195"/>
      <c r="UGD76" s="195"/>
      <c r="UGE76" s="195"/>
      <c r="UGF76" s="195"/>
      <c r="UGG76" s="195"/>
      <c r="UGH76" s="195"/>
      <c r="UGI76" s="195"/>
      <c r="UGJ76" s="195"/>
      <c r="UGK76" s="195"/>
      <c r="UGL76" s="195"/>
      <c r="UGM76" s="195"/>
      <c r="UGN76" s="195"/>
      <c r="UGO76" s="195"/>
      <c r="UGP76" s="195"/>
      <c r="UGQ76" s="195"/>
      <c r="UGR76" s="195"/>
      <c r="UGS76" s="195"/>
      <c r="UGT76" s="195"/>
      <c r="UGU76" s="195"/>
      <c r="UGV76" s="195"/>
      <c r="UGW76" s="195"/>
      <c r="UGX76" s="195"/>
      <c r="UGY76" s="195"/>
      <c r="UGZ76" s="195"/>
      <c r="UHA76" s="195"/>
      <c r="UHB76" s="195"/>
      <c r="UHC76" s="195"/>
      <c r="UHD76" s="195"/>
      <c r="UHE76" s="195"/>
      <c r="UHF76" s="195"/>
      <c r="UHG76" s="195"/>
      <c r="UHH76" s="195"/>
      <c r="UHI76" s="195"/>
      <c r="UHJ76" s="195"/>
      <c r="UHK76" s="195"/>
      <c r="UHL76" s="195"/>
      <c r="UHM76" s="195"/>
      <c r="UHN76" s="195"/>
      <c r="UHO76" s="195"/>
      <c r="UHP76" s="195"/>
      <c r="UHQ76" s="195"/>
      <c r="UHR76" s="195"/>
      <c r="UHS76" s="195"/>
      <c r="UHT76" s="195"/>
      <c r="UHU76" s="195"/>
      <c r="UHV76" s="195"/>
      <c r="UHW76" s="195"/>
      <c r="UHX76" s="195"/>
      <c r="UHY76" s="195"/>
      <c r="UHZ76" s="195"/>
      <c r="UIA76" s="195"/>
      <c r="UIB76" s="195"/>
      <c r="UIC76" s="195"/>
      <c r="UID76" s="195"/>
      <c r="UIE76" s="195"/>
      <c r="UIF76" s="195"/>
      <c r="UIG76" s="195"/>
      <c r="UIH76" s="195"/>
      <c r="UII76" s="195"/>
      <c r="UIJ76" s="195"/>
      <c r="UIK76" s="195"/>
      <c r="UIL76" s="195"/>
      <c r="UIM76" s="195"/>
      <c r="UIN76" s="195"/>
      <c r="UIO76" s="195"/>
      <c r="UIP76" s="195"/>
      <c r="UIQ76" s="195"/>
      <c r="UIR76" s="195"/>
      <c r="UIS76" s="195"/>
      <c r="UIT76" s="195"/>
      <c r="UIU76" s="195"/>
      <c r="UIV76" s="195"/>
      <c r="UIW76" s="195"/>
      <c r="UIX76" s="195"/>
      <c r="UIY76" s="195"/>
      <c r="UIZ76" s="195"/>
      <c r="UJA76" s="195"/>
      <c r="UJB76" s="195"/>
      <c r="UJC76" s="195"/>
      <c r="UJD76" s="195"/>
      <c r="UJE76" s="195"/>
      <c r="UJF76" s="195"/>
      <c r="UJG76" s="195"/>
      <c r="UJH76" s="195"/>
      <c r="UJI76" s="195"/>
      <c r="UJJ76" s="195"/>
      <c r="UJK76" s="195"/>
      <c r="UJL76" s="195"/>
      <c r="UJM76" s="195"/>
      <c r="UJN76" s="195"/>
      <c r="UJO76" s="195"/>
      <c r="UJP76" s="195"/>
      <c r="UJQ76" s="195"/>
      <c r="UJR76" s="195"/>
      <c r="UJS76" s="195"/>
      <c r="UJT76" s="195"/>
      <c r="UJU76" s="195"/>
      <c r="UJV76" s="195"/>
      <c r="UJW76" s="195"/>
      <c r="UJX76" s="195"/>
      <c r="UJY76" s="195"/>
      <c r="UJZ76" s="195"/>
      <c r="UKA76" s="195"/>
      <c r="UKB76" s="195"/>
      <c r="UKC76" s="195"/>
      <c r="UKD76" s="195"/>
      <c r="UKE76" s="195"/>
      <c r="UKF76" s="195"/>
      <c r="UKG76" s="195"/>
      <c r="UKH76" s="195"/>
      <c r="UKI76" s="195"/>
      <c r="UKJ76" s="195"/>
      <c r="UKK76" s="195"/>
      <c r="UKL76" s="195"/>
      <c r="UKM76" s="195"/>
      <c r="UKN76" s="195"/>
      <c r="UKO76" s="195"/>
      <c r="UKP76" s="195"/>
      <c r="UKQ76" s="195"/>
      <c r="UKR76" s="195"/>
      <c r="UKS76" s="195"/>
      <c r="UKT76" s="195"/>
      <c r="UKU76" s="195"/>
      <c r="UKV76" s="195"/>
      <c r="UKW76" s="195"/>
      <c r="UKX76" s="195"/>
      <c r="UKY76" s="195"/>
      <c r="UKZ76" s="195"/>
      <c r="ULA76" s="195"/>
      <c r="ULB76" s="195"/>
      <c r="ULC76" s="195"/>
      <c r="ULD76" s="195"/>
      <c r="ULE76" s="195"/>
      <c r="ULF76" s="195"/>
      <c r="ULG76" s="195"/>
      <c r="ULH76" s="195"/>
      <c r="ULI76" s="195"/>
      <c r="ULJ76" s="195"/>
      <c r="ULK76" s="195"/>
      <c r="ULL76" s="195"/>
      <c r="ULM76" s="195"/>
      <c r="ULN76" s="195"/>
      <c r="ULO76" s="195"/>
      <c r="ULP76" s="195"/>
      <c r="ULQ76" s="195"/>
      <c r="ULR76" s="195"/>
      <c r="ULS76" s="195"/>
      <c r="ULT76" s="195"/>
      <c r="ULU76" s="195"/>
      <c r="ULV76" s="195"/>
      <c r="ULW76" s="195"/>
      <c r="ULX76" s="195"/>
      <c r="ULY76" s="195"/>
      <c r="ULZ76" s="195"/>
      <c r="UMA76" s="195"/>
      <c r="UMB76" s="195"/>
      <c r="UMC76" s="195"/>
      <c r="UMD76" s="195"/>
      <c r="UME76" s="195"/>
      <c r="UMF76" s="195"/>
      <c r="UMG76" s="195"/>
      <c r="UMH76" s="195"/>
      <c r="UMI76" s="195"/>
      <c r="UMJ76" s="195"/>
      <c r="UMK76" s="195"/>
      <c r="UML76" s="195"/>
      <c r="UMM76" s="195"/>
      <c r="UMN76" s="195"/>
      <c r="UMO76" s="195"/>
      <c r="UMP76" s="195"/>
      <c r="UMQ76" s="195"/>
      <c r="UMR76" s="195"/>
      <c r="UMS76" s="195"/>
      <c r="UMT76" s="195"/>
      <c r="UMU76" s="195"/>
      <c r="UMV76" s="195"/>
      <c r="UMW76" s="195"/>
      <c r="UMX76" s="195"/>
      <c r="UMY76" s="195"/>
      <c r="UMZ76" s="195"/>
      <c r="UNA76" s="195"/>
      <c r="UNB76" s="195"/>
      <c r="UNC76" s="195"/>
      <c r="UND76" s="195"/>
      <c r="UNE76" s="195"/>
      <c r="UNF76" s="195"/>
      <c r="UNG76" s="195"/>
      <c r="UNH76" s="195"/>
      <c r="UNI76" s="195"/>
      <c r="UNJ76" s="195"/>
      <c r="UNK76" s="195"/>
      <c r="UNL76" s="195"/>
      <c r="UNM76" s="195"/>
      <c r="UNN76" s="195"/>
      <c r="UNO76" s="195"/>
      <c r="UNP76" s="195"/>
      <c r="UNQ76" s="195"/>
      <c r="UNR76" s="195"/>
      <c r="UNS76" s="195"/>
      <c r="UNT76" s="195"/>
      <c r="UNU76" s="195"/>
      <c r="UNV76" s="195"/>
      <c r="UNW76" s="195"/>
      <c r="UNX76" s="195"/>
      <c r="UNY76" s="195"/>
      <c r="UNZ76" s="195"/>
      <c r="UOA76" s="195"/>
      <c r="UOB76" s="195"/>
      <c r="UOC76" s="195"/>
      <c r="UOD76" s="195"/>
      <c r="UOE76" s="195"/>
      <c r="UOF76" s="195"/>
      <c r="UOG76" s="195"/>
      <c r="UOH76" s="195"/>
      <c r="UOI76" s="195"/>
      <c r="UOJ76" s="195"/>
      <c r="UOK76" s="195"/>
      <c r="UOL76" s="195"/>
      <c r="UOM76" s="195"/>
      <c r="UON76" s="195"/>
      <c r="UOO76" s="195"/>
      <c r="UOP76" s="195"/>
      <c r="UOQ76" s="195"/>
      <c r="UOR76" s="195"/>
      <c r="UOS76" s="195"/>
      <c r="UOT76" s="195"/>
      <c r="UOU76" s="195"/>
      <c r="UOV76" s="195"/>
      <c r="UOW76" s="195"/>
      <c r="UOX76" s="195"/>
      <c r="UOY76" s="195"/>
      <c r="UOZ76" s="195"/>
      <c r="UPA76" s="195"/>
      <c r="UPB76" s="195"/>
      <c r="UPC76" s="195"/>
      <c r="UPD76" s="195"/>
      <c r="UPE76" s="195"/>
      <c r="UPF76" s="195"/>
      <c r="UPG76" s="195"/>
      <c r="UPH76" s="195"/>
      <c r="UPI76" s="195"/>
      <c r="UPJ76" s="195"/>
      <c r="UPK76" s="195"/>
      <c r="UPL76" s="195"/>
      <c r="UPM76" s="195"/>
      <c r="UPN76" s="195"/>
      <c r="UPO76" s="195"/>
      <c r="UPP76" s="195"/>
      <c r="UPQ76" s="195"/>
      <c r="UPR76" s="195"/>
      <c r="UPS76" s="195"/>
      <c r="UPT76" s="195"/>
      <c r="UPU76" s="195"/>
      <c r="UPV76" s="195"/>
      <c r="UPW76" s="195"/>
      <c r="UPX76" s="195"/>
      <c r="UPY76" s="195"/>
      <c r="UPZ76" s="195"/>
      <c r="UQA76" s="195"/>
      <c r="UQB76" s="195"/>
      <c r="UQC76" s="195"/>
      <c r="UQD76" s="195"/>
      <c r="UQE76" s="195"/>
      <c r="UQF76" s="195"/>
      <c r="UQG76" s="195"/>
      <c r="UQH76" s="195"/>
      <c r="UQI76" s="195"/>
      <c r="UQJ76" s="195"/>
      <c r="UQK76" s="195"/>
      <c r="UQL76" s="195"/>
      <c r="UQM76" s="195"/>
      <c r="UQN76" s="195"/>
      <c r="UQO76" s="195"/>
      <c r="UQP76" s="195"/>
      <c r="UQQ76" s="195"/>
      <c r="UQR76" s="195"/>
      <c r="UQS76" s="195"/>
      <c r="UQT76" s="195"/>
      <c r="UQU76" s="195"/>
      <c r="UQV76" s="195"/>
      <c r="UQW76" s="195"/>
      <c r="UQX76" s="195"/>
      <c r="UQY76" s="195"/>
      <c r="UQZ76" s="195"/>
      <c r="URA76" s="195"/>
      <c r="URB76" s="195"/>
      <c r="URC76" s="195"/>
      <c r="URD76" s="195"/>
      <c r="URE76" s="195"/>
      <c r="URF76" s="195"/>
      <c r="URG76" s="195"/>
      <c r="URH76" s="195"/>
      <c r="URI76" s="195"/>
      <c r="URJ76" s="195"/>
      <c r="URK76" s="195"/>
      <c r="URL76" s="195"/>
      <c r="URM76" s="195"/>
      <c r="URN76" s="195"/>
      <c r="URO76" s="195"/>
      <c r="URP76" s="195"/>
      <c r="URQ76" s="195"/>
      <c r="URR76" s="195"/>
      <c r="URS76" s="195"/>
      <c r="URT76" s="195"/>
      <c r="URU76" s="195"/>
      <c r="URV76" s="195"/>
      <c r="URW76" s="195"/>
      <c r="URX76" s="195"/>
      <c r="URY76" s="195"/>
      <c r="URZ76" s="195"/>
      <c r="USA76" s="195"/>
      <c r="USB76" s="195"/>
      <c r="USC76" s="195"/>
      <c r="USD76" s="195"/>
      <c r="USE76" s="195"/>
      <c r="USF76" s="195"/>
      <c r="USG76" s="195"/>
      <c r="USH76" s="195"/>
      <c r="USI76" s="195"/>
      <c r="USJ76" s="195"/>
      <c r="USK76" s="195"/>
      <c r="USL76" s="195"/>
      <c r="USM76" s="195"/>
      <c r="USN76" s="195"/>
      <c r="USO76" s="195"/>
      <c r="USP76" s="195"/>
      <c r="USQ76" s="195"/>
      <c r="USR76" s="195"/>
      <c r="USS76" s="195"/>
      <c r="UST76" s="195"/>
      <c r="USU76" s="195"/>
      <c r="USV76" s="195"/>
      <c r="USW76" s="195"/>
      <c r="USX76" s="195"/>
      <c r="USY76" s="195"/>
      <c r="USZ76" s="195"/>
      <c r="UTA76" s="195"/>
      <c r="UTB76" s="195"/>
      <c r="UTC76" s="195"/>
      <c r="UTD76" s="195"/>
      <c r="UTE76" s="195"/>
      <c r="UTF76" s="195"/>
      <c r="UTG76" s="195"/>
      <c r="UTH76" s="195"/>
      <c r="UTI76" s="195"/>
      <c r="UTJ76" s="195"/>
      <c r="UTK76" s="195"/>
      <c r="UTL76" s="195"/>
      <c r="UTM76" s="195"/>
      <c r="UTN76" s="195"/>
      <c r="UTO76" s="195"/>
      <c r="UTP76" s="195"/>
      <c r="UTQ76" s="195"/>
      <c r="UTR76" s="195"/>
      <c r="UTS76" s="195"/>
      <c r="UTT76" s="195"/>
      <c r="UTU76" s="195"/>
      <c r="UTV76" s="195"/>
      <c r="UTW76" s="195"/>
      <c r="UTX76" s="195"/>
      <c r="UTY76" s="195"/>
      <c r="UTZ76" s="195"/>
      <c r="UUA76" s="195"/>
      <c r="UUB76" s="195"/>
      <c r="UUC76" s="195"/>
      <c r="UUD76" s="195"/>
      <c r="UUE76" s="195"/>
      <c r="UUF76" s="195"/>
      <c r="UUG76" s="195"/>
      <c r="UUH76" s="195"/>
      <c r="UUI76" s="195"/>
      <c r="UUJ76" s="195"/>
      <c r="UUK76" s="195"/>
      <c r="UUL76" s="195"/>
      <c r="UUM76" s="195"/>
      <c r="UUN76" s="195"/>
      <c r="UUO76" s="195"/>
      <c r="UUP76" s="195"/>
      <c r="UUQ76" s="195"/>
      <c r="UUR76" s="195"/>
      <c r="UUS76" s="195"/>
      <c r="UUT76" s="195"/>
      <c r="UUU76" s="195"/>
      <c r="UUV76" s="195"/>
      <c r="UUW76" s="195"/>
      <c r="UUX76" s="195"/>
      <c r="UUY76" s="195"/>
      <c r="UUZ76" s="195"/>
      <c r="UVA76" s="195"/>
      <c r="UVB76" s="195"/>
      <c r="UVC76" s="195"/>
      <c r="UVD76" s="195"/>
      <c r="UVE76" s="195"/>
      <c r="UVF76" s="195"/>
      <c r="UVG76" s="195"/>
      <c r="UVH76" s="195"/>
      <c r="UVI76" s="195"/>
      <c r="UVJ76" s="195"/>
      <c r="UVK76" s="195"/>
      <c r="UVL76" s="195"/>
      <c r="UVM76" s="195"/>
      <c r="UVN76" s="195"/>
      <c r="UVO76" s="195"/>
      <c r="UVP76" s="195"/>
      <c r="UVQ76" s="195"/>
      <c r="UVR76" s="195"/>
      <c r="UVS76" s="195"/>
      <c r="UVT76" s="195"/>
      <c r="UVU76" s="195"/>
      <c r="UVV76" s="195"/>
      <c r="UVW76" s="195"/>
      <c r="UVX76" s="195"/>
      <c r="UVY76" s="195"/>
      <c r="UVZ76" s="195"/>
      <c r="UWA76" s="195"/>
      <c r="UWB76" s="195"/>
      <c r="UWC76" s="195"/>
      <c r="UWD76" s="195"/>
      <c r="UWE76" s="195"/>
      <c r="UWF76" s="195"/>
      <c r="UWG76" s="195"/>
      <c r="UWH76" s="195"/>
      <c r="UWI76" s="195"/>
      <c r="UWJ76" s="195"/>
      <c r="UWK76" s="195"/>
      <c r="UWL76" s="195"/>
      <c r="UWM76" s="195"/>
      <c r="UWN76" s="195"/>
      <c r="UWO76" s="195"/>
      <c r="UWP76" s="195"/>
      <c r="UWQ76" s="195"/>
      <c r="UWR76" s="195"/>
      <c r="UWS76" s="195"/>
      <c r="UWT76" s="195"/>
      <c r="UWU76" s="195"/>
      <c r="UWV76" s="195"/>
      <c r="UWW76" s="195"/>
      <c r="UWX76" s="195"/>
      <c r="UWY76" s="195"/>
      <c r="UWZ76" s="195"/>
      <c r="UXA76" s="195"/>
      <c r="UXB76" s="195"/>
      <c r="UXC76" s="195"/>
      <c r="UXD76" s="195"/>
      <c r="UXE76" s="195"/>
      <c r="UXF76" s="195"/>
      <c r="UXG76" s="195"/>
      <c r="UXH76" s="195"/>
      <c r="UXI76" s="195"/>
      <c r="UXJ76" s="195"/>
      <c r="UXK76" s="195"/>
      <c r="UXL76" s="195"/>
      <c r="UXM76" s="195"/>
      <c r="UXN76" s="195"/>
      <c r="UXO76" s="195"/>
      <c r="UXP76" s="195"/>
      <c r="UXQ76" s="195"/>
      <c r="UXR76" s="195"/>
      <c r="UXS76" s="195"/>
      <c r="UXT76" s="195"/>
      <c r="UXU76" s="195"/>
      <c r="UXV76" s="195"/>
      <c r="UXW76" s="195"/>
      <c r="UXX76" s="195"/>
      <c r="UXY76" s="195"/>
      <c r="UXZ76" s="195"/>
      <c r="UYA76" s="195"/>
      <c r="UYB76" s="195"/>
      <c r="UYC76" s="195"/>
      <c r="UYD76" s="195"/>
      <c r="UYE76" s="195"/>
      <c r="UYF76" s="195"/>
      <c r="UYG76" s="195"/>
      <c r="UYH76" s="195"/>
      <c r="UYI76" s="195"/>
      <c r="UYJ76" s="195"/>
      <c r="UYK76" s="195"/>
      <c r="UYL76" s="195"/>
      <c r="UYM76" s="195"/>
      <c r="UYN76" s="195"/>
      <c r="UYO76" s="195"/>
      <c r="UYP76" s="195"/>
      <c r="UYQ76" s="195"/>
      <c r="UYR76" s="195"/>
      <c r="UYS76" s="195"/>
      <c r="UYT76" s="195"/>
      <c r="UYU76" s="195"/>
      <c r="UYV76" s="195"/>
      <c r="UYW76" s="195"/>
      <c r="UYX76" s="195"/>
      <c r="UYY76" s="195"/>
      <c r="UYZ76" s="195"/>
      <c r="UZA76" s="195"/>
      <c r="UZB76" s="195"/>
      <c r="UZC76" s="195"/>
      <c r="UZD76" s="195"/>
      <c r="UZE76" s="195"/>
      <c r="UZF76" s="195"/>
      <c r="UZG76" s="195"/>
      <c r="UZH76" s="195"/>
      <c r="UZI76" s="195"/>
      <c r="UZJ76" s="195"/>
      <c r="UZK76" s="195"/>
      <c r="UZL76" s="195"/>
      <c r="UZM76" s="195"/>
      <c r="UZN76" s="195"/>
      <c r="UZO76" s="195"/>
      <c r="UZP76" s="195"/>
      <c r="UZQ76" s="195"/>
      <c r="UZR76" s="195"/>
      <c r="UZS76" s="195"/>
      <c r="UZT76" s="195"/>
      <c r="UZU76" s="195"/>
      <c r="UZV76" s="195"/>
      <c r="UZW76" s="195"/>
      <c r="UZX76" s="195"/>
      <c r="UZY76" s="195"/>
      <c r="UZZ76" s="195"/>
      <c r="VAA76" s="195"/>
      <c r="VAB76" s="195"/>
      <c r="VAC76" s="195"/>
      <c r="VAD76" s="195"/>
      <c r="VAE76" s="195"/>
      <c r="VAF76" s="195"/>
      <c r="VAG76" s="195"/>
      <c r="VAH76" s="195"/>
      <c r="VAI76" s="195"/>
      <c r="VAJ76" s="195"/>
      <c r="VAK76" s="195"/>
      <c r="VAL76" s="195"/>
      <c r="VAM76" s="195"/>
      <c r="VAN76" s="195"/>
      <c r="VAO76" s="195"/>
      <c r="VAP76" s="195"/>
      <c r="VAQ76" s="195"/>
      <c r="VAR76" s="195"/>
      <c r="VAS76" s="195"/>
      <c r="VAT76" s="195"/>
      <c r="VAU76" s="195"/>
      <c r="VAV76" s="195"/>
      <c r="VAW76" s="195"/>
      <c r="VAX76" s="195"/>
      <c r="VAY76" s="195"/>
      <c r="VAZ76" s="195"/>
      <c r="VBA76" s="195"/>
      <c r="VBB76" s="195"/>
      <c r="VBC76" s="195"/>
      <c r="VBD76" s="195"/>
      <c r="VBE76" s="195"/>
      <c r="VBF76" s="195"/>
      <c r="VBG76" s="195"/>
      <c r="VBH76" s="195"/>
      <c r="VBI76" s="195"/>
      <c r="VBJ76" s="195"/>
      <c r="VBK76" s="195"/>
      <c r="VBL76" s="195"/>
      <c r="VBM76" s="195"/>
      <c r="VBN76" s="195"/>
      <c r="VBO76" s="195"/>
      <c r="VBP76" s="195"/>
      <c r="VBQ76" s="195"/>
      <c r="VBR76" s="195"/>
      <c r="VBS76" s="195"/>
      <c r="VBT76" s="195"/>
      <c r="VBU76" s="195"/>
      <c r="VBV76" s="195"/>
      <c r="VBW76" s="195"/>
      <c r="VBX76" s="195"/>
      <c r="VBY76" s="195"/>
      <c r="VBZ76" s="195"/>
      <c r="VCA76" s="195"/>
      <c r="VCB76" s="195"/>
      <c r="VCC76" s="195"/>
      <c r="VCD76" s="195"/>
      <c r="VCE76" s="195"/>
      <c r="VCF76" s="195"/>
      <c r="VCG76" s="195"/>
      <c r="VCH76" s="195"/>
      <c r="VCI76" s="195"/>
      <c r="VCJ76" s="195"/>
      <c r="VCK76" s="195"/>
      <c r="VCL76" s="195"/>
      <c r="VCM76" s="195"/>
      <c r="VCN76" s="195"/>
      <c r="VCO76" s="195"/>
      <c r="VCP76" s="195"/>
      <c r="VCQ76" s="195"/>
      <c r="VCR76" s="195"/>
      <c r="VCS76" s="195"/>
      <c r="VCT76" s="195"/>
      <c r="VCU76" s="195"/>
      <c r="VCV76" s="195"/>
      <c r="VCW76" s="195"/>
      <c r="VCX76" s="195"/>
      <c r="VCY76" s="195"/>
      <c r="VCZ76" s="195"/>
      <c r="VDA76" s="195"/>
      <c r="VDB76" s="195"/>
      <c r="VDC76" s="195"/>
      <c r="VDD76" s="195"/>
      <c r="VDE76" s="195"/>
      <c r="VDF76" s="195"/>
      <c r="VDG76" s="195"/>
      <c r="VDH76" s="195"/>
      <c r="VDI76" s="195"/>
      <c r="VDJ76" s="195"/>
      <c r="VDK76" s="195"/>
      <c r="VDL76" s="195"/>
      <c r="VDM76" s="195"/>
      <c r="VDN76" s="195"/>
      <c r="VDO76" s="195"/>
      <c r="VDP76" s="195"/>
      <c r="VDQ76" s="195"/>
      <c r="VDR76" s="195"/>
      <c r="VDS76" s="195"/>
      <c r="VDT76" s="195"/>
      <c r="VDU76" s="195"/>
      <c r="VDV76" s="195"/>
      <c r="VDW76" s="195"/>
      <c r="VDX76" s="195"/>
      <c r="VDY76" s="195"/>
      <c r="VDZ76" s="195"/>
      <c r="VEA76" s="195"/>
      <c r="VEB76" s="195"/>
      <c r="VEC76" s="195"/>
      <c r="VED76" s="195"/>
      <c r="VEE76" s="195"/>
      <c r="VEF76" s="195"/>
      <c r="VEG76" s="195"/>
      <c r="VEH76" s="195"/>
      <c r="VEI76" s="195"/>
      <c r="VEJ76" s="195"/>
      <c r="VEK76" s="195"/>
      <c r="VEL76" s="195"/>
      <c r="VEM76" s="195"/>
      <c r="VEN76" s="195"/>
      <c r="VEO76" s="195"/>
      <c r="VEP76" s="195"/>
      <c r="VEQ76" s="195"/>
      <c r="VER76" s="195"/>
      <c r="VES76" s="195"/>
      <c r="VET76" s="195"/>
      <c r="VEU76" s="195"/>
      <c r="VEV76" s="195"/>
      <c r="VEW76" s="195"/>
      <c r="VEX76" s="195"/>
      <c r="VEY76" s="195"/>
      <c r="VEZ76" s="195"/>
      <c r="VFA76" s="195"/>
      <c r="VFB76" s="195"/>
      <c r="VFC76" s="195"/>
      <c r="VFD76" s="195"/>
      <c r="VFE76" s="195"/>
      <c r="VFF76" s="195"/>
      <c r="VFG76" s="195"/>
      <c r="VFH76" s="195"/>
      <c r="VFI76" s="195"/>
      <c r="VFJ76" s="195"/>
      <c r="VFK76" s="195"/>
      <c r="VFL76" s="195"/>
      <c r="VFM76" s="195"/>
      <c r="VFN76" s="195"/>
      <c r="VFO76" s="195"/>
      <c r="VFP76" s="195"/>
      <c r="VFQ76" s="195"/>
      <c r="VFR76" s="195"/>
      <c r="VFS76" s="195"/>
      <c r="VFT76" s="195"/>
      <c r="VFU76" s="195"/>
      <c r="VFV76" s="195"/>
      <c r="VFW76" s="195"/>
      <c r="VFX76" s="195"/>
      <c r="VFY76" s="195"/>
      <c r="VFZ76" s="195"/>
      <c r="VGA76" s="195"/>
      <c r="VGB76" s="195"/>
      <c r="VGC76" s="195"/>
      <c r="VGD76" s="195"/>
      <c r="VGE76" s="195"/>
      <c r="VGF76" s="195"/>
      <c r="VGG76" s="195"/>
      <c r="VGH76" s="195"/>
      <c r="VGI76" s="195"/>
      <c r="VGJ76" s="195"/>
      <c r="VGK76" s="195"/>
      <c r="VGL76" s="195"/>
      <c r="VGM76" s="195"/>
      <c r="VGN76" s="195"/>
      <c r="VGO76" s="195"/>
      <c r="VGP76" s="195"/>
      <c r="VGQ76" s="195"/>
      <c r="VGR76" s="195"/>
      <c r="VGS76" s="195"/>
      <c r="VGT76" s="195"/>
      <c r="VGU76" s="195"/>
      <c r="VGV76" s="195"/>
      <c r="VGW76" s="195"/>
      <c r="VGX76" s="195"/>
      <c r="VGY76" s="195"/>
      <c r="VGZ76" s="195"/>
      <c r="VHA76" s="195"/>
      <c r="VHB76" s="195"/>
      <c r="VHC76" s="195"/>
      <c r="VHD76" s="195"/>
      <c r="VHE76" s="195"/>
      <c r="VHF76" s="195"/>
      <c r="VHG76" s="195"/>
      <c r="VHH76" s="195"/>
      <c r="VHI76" s="195"/>
      <c r="VHJ76" s="195"/>
      <c r="VHK76" s="195"/>
      <c r="VHL76" s="195"/>
      <c r="VHM76" s="195"/>
      <c r="VHN76" s="195"/>
      <c r="VHO76" s="195"/>
      <c r="VHP76" s="195"/>
      <c r="VHQ76" s="195"/>
      <c r="VHR76" s="195"/>
      <c r="VHS76" s="195"/>
      <c r="VHT76" s="195"/>
      <c r="VHU76" s="195"/>
      <c r="VHV76" s="195"/>
      <c r="VHW76" s="195"/>
      <c r="VHX76" s="195"/>
      <c r="VHY76" s="195"/>
      <c r="VHZ76" s="195"/>
      <c r="VIA76" s="195"/>
      <c r="VIB76" s="195"/>
      <c r="VIC76" s="195"/>
      <c r="VID76" s="195"/>
      <c r="VIE76" s="195"/>
      <c r="VIF76" s="195"/>
      <c r="VIG76" s="195"/>
      <c r="VIH76" s="195"/>
      <c r="VII76" s="195"/>
      <c r="VIJ76" s="195"/>
      <c r="VIK76" s="195"/>
      <c r="VIL76" s="195"/>
      <c r="VIM76" s="195"/>
      <c r="VIN76" s="195"/>
      <c r="VIO76" s="195"/>
      <c r="VIP76" s="195"/>
      <c r="VIQ76" s="195"/>
      <c r="VIR76" s="195"/>
      <c r="VIS76" s="195"/>
      <c r="VIT76" s="195"/>
      <c r="VIU76" s="195"/>
      <c r="VIV76" s="195"/>
      <c r="VIW76" s="195"/>
      <c r="VIX76" s="195"/>
      <c r="VIY76" s="195"/>
      <c r="VIZ76" s="195"/>
      <c r="VJA76" s="195"/>
      <c r="VJB76" s="195"/>
      <c r="VJC76" s="195"/>
      <c r="VJD76" s="195"/>
      <c r="VJE76" s="195"/>
      <c r="VJF76" s="195"/>
      <c r="VJG76" s="195"/>
      <c r="VJH76" s="195"/>
      <c r="VJI76" s="195"/>
      <c r="VJJ76" s="195"/>
      <c r="VJK76" s="195"/>
      <c r="VJL76" s="195"/>
      <c r="VJM76" s="195"/>
      <c r="VJN76" s="195"/>
      <c r="VJO76" s="195"/>
      <c r="VJP76" s="195"/>
      <c r="VJQ76" s="195"/>
      <c r="VJR76" s="195"/>
      <c r="VJS76" s="195"/>
      <c r="VJT76" s="195"/>
      <c r="VJU76" s="195"/>
      <c r="VJV76" s="195"/>
      <c r="VJW76" s="195"/>
      <c r="VJX76" s="195"/>
      <c r="VJY76" s="195"/>
      <c r="VJZ76" s="195"/>
      <c r="VKA76" s="195"/>
      <c r="VKB76" s="195"/>
      <c r="VKC76" s="195"/>
      <c r="VKD76" s="195"/>
      <c r="VKE76" s="195"/>
      <c r="VKF76" s="195"/>
      <c r="VKG76" s="195"/>
      <c r="VKH76" s="195"/>
      <c r="VKI76" s="195"/>
      <c r="VKJ76" s="195"/>
      <c r="VKK76" s="195"/>
      <c r="VKL76" s="195"/>
      <c r="VKM76" s="195"/>
      <c r="VKN76" s="195"/>
      <c r="VKO76" s="195"/>
      <c r="VKP76" s="195"/>
      <c r="VKQ76" s="195"/>
      <c r="VKR76" s="195"/>
      <c r="VKS76" s="195"/>
      <c r="VKT76" s="195"/>
      <c r="VKU76" s="195"/>
      <c r="VKV76" s="195"/>
      <c r="VKW76" s="195"/>
      <c r="VKX76" s="195"/>
      <c r="VKY76" s="195"/>
      <c r="VKZ76" s="195"/>
      <c r="VLA76" s="195"/>
      <c r="VLB76" s="195"/>
      <c r="VLC76" s="195"/>
      <c r="VLD76" s="195"/>
      <c r="VLE76" s="195"/>
      <c r="VLF76" s="195"/>
      <c r="VLG76" s="195"/>
      <c r="VLH76" s="195"/>
      <c r="VLI76" s="195"/>
      <c r="VLJ76" s="195"/>
      <c r="VLK76" s="195"/>
      <c r="VLL76" s="195"/>
      <c r="VLM76" s="195"/>
      <c r="VLN76" s="195"/>
      <c r="VLO76" s="195"/>
      <c r="VLP76" s="195"/>
      <c r="VLQ76" s="195"/>
      <c r="VLR76" s="195"/>
      <c r="VLS76" s="195"/>
      <c r="VLT76" s="195"/>
      <c r="VLU76" s="195"/>
      <c r="VLV76" s="195"/>
      <c r="VLW76" s="195"/>
      <c r="VLX76" s="195"/>
      <c r="VLY76" s="195"/>
      <c r="VLZ76" s="195"/>
      <c r="VMA76" s="195"/>
      <c r="VMB76" s="195"/>
      <c r="VMC76" s="195"/>
      <c r="VMD76" s="195"/>
      <c r="VME76" s="195"/>
      <c r="VMF76" s="195"/>
      <c r="VMG76" s="195"/>
      <c r="VMH76" s="195"/>
      <c r="VMI76" s="195"/>
      <c r="VMJ76" s="195"/>
      <c r="VMK76" s="195"/>
      <c r="VML76" s="195"/>
      <c r="VMM76" s="195"/>
      <c r="VMN76" s="195"/>
      <c r="VMO76" s="195"/>
      <c r="VMP76" s="195"/>
      <c r="VMQ76" s="195"/>
      <c r="VMR76" s="195"/>
      <c r="VMS76" s="195"/>
      <c r="VMT76" s="195"/>
      <c r="VMU76" s="195"/>
      <c r="VMV76" s="195"/>
      <c r="VMW76" s="195"/>
      <c r="VMX76" s="195"/>
      <c r="VMY76" s="195"/>
      <c r="VMZ76" s="195"/>
      <c r="VNA76" s="195"/>
      <c r="VNB76" s="195"/>
      <c r="VNC76" s="195"/>
      <c r="VND76" s="195"/>
      <c r="VNE76" s="195"/>
      <c r="VNF76" s="195"/>
      <c r="VNG76" s="195"/>
      <c r="VNH76" s="195"/>
      <c r="VNI76" s="195"/>
      <c r="VNJ76" s="195"/>
      <c r="VNK76" s="195"/>
      <c r="VNL76" s="195"/>
      <c r="VNM76" s="195"/>
      <c r="VNN76" s="195"/>
      <c r="VNO76" s="195"/>
      <c r="VNP76" s="195"/>
      <c r="VNQ76" s="195"/>
      <c r="VNR76" s="195"/>
      <c r="VNS76" s="195"/>
      <c r="VNT76" s="195"/>
      <c r="VNU76" s="195"/>
      <c r="VNV76" s="195"/>
      <c r="VNW76" s="195"/>
      <c r="VNX76" s="195"/>
      <c r="VNY76" s="195"/>
      <c r="VNZ76" s="195"/>
      <c r="VOA76" s="195"/>
      <c r="VOB76" s="195"/>
      <c r="VOC76" s="195"/>
      <c r="VOD76" s="195"/>
      <c r="VOE76" s="195"/>
      <c r="VOF76" s="195"/>
      <c r="VOG76" s="195"/>
      <c r="VOH76" s="195"/>
      <c r="VOI76" s="195"/>
      <c r="VOJ76" s="195"/>
      <c r="VOK76" s="195"/>
      <c r="VOL76" s="195"/>
      <c r="VOM76" s="195"/>
      <c r="VON76" s="195"/>
      <c r="VOO76" s="195"/>
      <c r="VOP76" s="195"/>
      <c r="VOQ76" s="195"/>
      <c r="VOR76" s="195"/>
      <c r="VOS76" s="195"/>
      <c r="VOT76" s="195"/>
      <c r="VOU76" s="195"/>
      <c r="VOV76" s="195"/>
      <c r="VOW76" s="195"/>
      <c r="VOX76" s="195"/>
      <c r="VOY76" s="195"/>
      <c r="VOZ76" s="195"/>
      <c r="VPA76" s="195"/>
      <c r="VPB76" s="195"/>
      <c r="VPC76" s="195"/>
      <c r="VPD76" s="195"/>
      <c r="VPE76" s="195"/>
      <c r="VPF76" s="195"/>
      <c r="VPG76" s="195"/>
      <c r="VPH76" s="195"/>
      <c r="VPI76" s="195"/>
      <c r="VPJ76" s="195"/>
      <c r="VPK76" s="195"/>
      <c r="VPL76" s="195"/>
      <c r="VPM76" s="195"/>
      <c r="VPN76" s="195"/>
      <c r="VPO76" s="195"/>
      <c r="VPP76" s="195"/>
      <c r="VPQ76" s="195"/>
      <c r="VPR76" s="195"/>
      <c r="VPS76" s="195"/>
      <c r="VPT76" s="195"/>
      <c r="VPU76" s="195"/>
      <c r="VPV76" s="195"/>
      <c r="VPW76" s="195"/>
      <c r="VPX76" s="195"/>
      <c r="VPY76" s="195"/>
      <c r="VPZ76" s="195"/>
      <c r="VQA76" s="195"/>
      <c r="VQB76" s="195"/>
      <c r="VQC76" s="195"/>
      <c r="VQD76" s="195"/>
      <c r="VQE76" s="195"/>
      <c r="VQF76" s="195"/>
      <c r="VQG76" s="195"/>
      <c r="VQH76" s="195"/>
      <c r="VQI76" s="195"/>
      <c r="VQJ76" s="195"/>
      <c r="VQK76" s="195"/>
      <c r="VQL76" s="195"/>
      <c r="VQM76" s="195"/>
      <c r="VQN76" s="195"/>
      <c r="VQO76" s="195"/>
      <c r="VQP76" s="195"/>
      <c r="VQQ76" s="195"/>
      <c r="VQR76" s="195"/>
      <c r="VQS76" s="195"/>
      <c r="VQT76" s="195"/>
      <c r="VQU76" s="195"/>
      <c r="VQV76" s="195"/>
      <c r="VQW76" s="195"/>
      <c r="VQX76" s="195"/>
      <c r="VQY76" s="195"/>
      <c r="VQZ76" s="195"/>
      <c r="VRA76" s="195"/>
      <c r="VRB76" s="195"/>
      <c r="VRC76" s="195"/>
      <c r="VRD76" s="195"/>
      <c r="VRE76" s="195"/>
      <c r="VRF76" s="195"/>
      <c r="VRG76" s="195"/>
      <c r="VRH76" s="195"/>
      <c r="VRI76" s="195"/>
      <c r="VRJ76" s="195"/>
      <c r="VRK76" s="195"/>
      <c r="VRL76" s="195"/>
      <c r="VRM76" s="195"/>
      <c r="VRN76" s="195"/>
      <c r="VRO76" s="195"/>
      <c r="VRP76" s="195"/>
      <c r="VRQ76" s="195"/>
      <c r="VRR76" s="195"/>
      <c r="VRS76" s="195"/>
      <c r="VRT76" s="195"/>
      <c r="VRU76" s="195"/>
      <c r="VRV76" s="195"/>
      <c r="VRW76" s="195"/>
      <c r="VRX76" s="195"/>
      <c r="VRY76" s="195"/>
      <c r="VRZ76" s="195"/>
      <c r="VSA76" s="195"/>
      <c r="VSB76" s="195"/>
      <c r="VSC76" s="195"/>
      <c r="VSD76" s="195"/>
      <c r="VSE76" s="195"/>
      <c r="VSF76" s="195"/>
      <c r="VSG76" s="195"/>
      <c r="VSH76" s="195"/>
      <c r="VSI76" s="195"/>
      <c r="VSJ76" s="195"/>
      <c r="VSK76" s="195"/>
      <c r="VSL76" s="195"/>
      <c r="VSM76" s="195"/>
      <c r="VSN76" s="195"/>
      <c r="VSO76" s="195"/>
      <c r="VSP76" s="195"/>
      <c r="VSQ76" s="195"/>
      <c r="VSR76" s="195"/>
      <c r="VSS76" s="195"/>
      <c r="VST76" s="195"/>
      <c r="VSU76" s="195"/>
      <c r="VSV76" s="195"/>
      <c r="VSW76" s="195"/>
      <c r="VSX76" s="195"/>
      <c r="VSY76" s="195"/>
      <c r="VSZ76" s="195"/>
      <c r="VTA76" s="195"/>
      <c r="VTB76" s="195"/>
      <c r="VTC76" s="195"/>
      <c r="VTD76" s="195"/>
      <c r="VTE76" s="195"/>
      <c r="VTF76" s="195"/>
      <c r="VTG76" s="195"/>
      <c r="VTH76" s="195"/>
      <c r="VTI76" s="195"/>
      <c r="VTJ76" s="195"/>
      <c r="VTK76" s="195"/>
      <c r="VTL76" s="195"/>
      <c r="VTM76" s="195"/>
      <c r="VTN76" s="195"/>
      <c r="VTO76" s="195"/>
      <c r="VTP76" s="195"/>
      <c r="VTQ76" s="195"/>
      <c r="VTR76" s="195"/>
      <c r="VTS76" s="195"/>
      <c r="VTT76" s="195"/>
      <c r="VTU76" s="195"/>
      <c r="VTV76" s="195"/>
      <c r="VTW76" s="195"/>
      <c r="VTX76" s="195"/>
      <c r="VTY76" s="195"/>
      <c r="VTZ76" s="195"/>
      <c r="VUA76" s="195"/>
      <c r="VUB76" s="195"/>
      <c r="VUC76" s="195"/>
      <c r="VUD76" s="195"/>
      <c r="VUE76" s="195"/>
      <c r="VUF76" s="195"/>
      <c r="VUG76" s="195"/>
      <c r="VUH76" s="195"/>
      <c r="VUI76" s="195"/>
      <c r="VUJ76" s="195"/>
      <c r="VUK76" s="195"/>
      <c r="VUL76" s="195"/>
      <c r="VUM76" s="195"/>
      <c r="VUN76" s="195"/>
      <c r="VUO76" s="195"/>
      <c r="VUP76" s="195"/>
      <c r="VUQ76" s="195"/>
      <c r="VUR76" s="195"/>
      <c r="VUS76" s="195"/>
      <c r="VUT76" s="195"/>
      <c r="VUU76" s="195"/>
      <c r="VUV76" s="195"/>
      <c r="VUW76" s="195"/>
      <c r="VUX76" s="195"/>
      <c r="VUY76" s="195"/>
      <c r="VUZ76" s="195"/>
      <c r="VVA76" s="195"/>
      <c r="VVB76" s="195"/>
      <c r="VVC76" s="195"/>
      <c r="VVD76" s="195"/>
      <c r="VVE76" s="195"/>
      <c r="VVF76" s="195"/>
      <c r="VVG76" s="195"/>
      <c r="VVH76" s="195"/>
      <c r="VVI76" s="195"/>
      <c r="VVJ76" s="195"/>
      <c r="VVK76" s="195"/>
      <c r="VVL76" s="195"/>
      <c r="VVM76" s="195"/>
      <c r="VVN76" s="195"/>
      <c r="VVO76" s="195"/>
      <c r="VVP76" s="195"/>
      <c r="VVQ76" s="195"/>
      <c r="VVR76" s="195"/>
      <c r="VVS76" s="195"/>
      <c r="VVT76" s="195"/>
      <c r="VVU76" s="195"/>
      <c r="VVV76" s="195"/>
      <c r="VVW76" s="195"/>
      <c r="VVX76" s="195"/>
      <c r="VVY76" s="195"/>
      <c r="VVZ76" s="195"/>
      <c r="VWA76" s="195"/>
      <c r="VWB76" s="195"/>
      <c r="VWC76" s="195"/>
      <c r="VWD76" s="195"/>
      <c r="VWE76" s="195"/>
      <c r="VWF76" s="195"/>
      <c r="VWG76" s="195"/>
      <c r="VWH76" s="195"/>
      <c r="VWI76" s="195"/>
      <c r="VWJ76" s="195"/>
      <c r="VWK76" s="195"/>
      <c r="VWL76" s="195"/>
      <c r="VWM76" s="195"/>
      <c r="VWN76" s="195"/>
      <c r="VWO76" s="195"/>
      <c r="VWP76" s="195"/>
      <c r="VWQ76" s="195"/>
      <c r="VWR76" s="195"/>
      <c r="VWS76" s="195"/>
      <c r="VWT76" s="195"/>
      <c r="VWU76" s="195"/>
      <c r="VWV76" s="195"/>
      <c r="VWW76" s="195"/>
      <c r="VWX76" s="195"/>
      <c r="VWY76" s="195"/>
      <c r="VWZ76" s="195"/>
      <c r="VXA76" s="195"/>
      <c r="VXB76" s="195"/>
      <c r="VXC76" s="195"/>
      <c r="VXD76" s="195"/>
      <c r="VXE76" s="195"/>
      <c r="VXF76" s="195"/>
      <c r="VXG76" s="195"/>
      <c r="VXH76" s="195"/>
      <c r="VXI76" s="195"/>
      <c r="VXJ76" s="195"/>
      <c r="VXK76" s="195"/>
      <c r="VXL76" s="195"/>
      <c r="VXM76" s="195"/>
      <c r="VXN76" s="195"/>
      <c r="VXO76" s="195"/>
      <c r="VXP76" s="195"/>
      <c r="VXQ76" s="195"/>
      <c r="VXR76" s="195"/>
      <c r="VXS76" s="195"/>
      <c r="VXT76" s="195"/>
      <c r="VXU76" s="195"/>
      <c r="VXV76" s="195"/>
      <c r="VXW76" s="195"/>
      <c r="VXX76" s="195"/>
      <c r="VXY76" s="195"/>
      <c r="VXZ76" s="195"/>
      <c r="VYA76" s="195"/>
      <c r="VYB76" s="195"/>
      <c r="VYC76" s="195"/>
      <c r="VYD76" s="195"/>
      <c r="VYE76" s="195"/>
      <c r="VYF76" s="195"/>
      <c r="VYG76" s="195"/>
      <c r="VYH76" s="195"/>
      <c r="VYI76" s="195"/>
      <c r="VYJ76" s="195"/>
      <c r="VYK76" s="195"/>
      <c r="VYL76" s="195"/>
      <c r="VYM76" s="195"/>
      <c r="VYN76" s="195"/>
      <c r="VYO76" s="195"/>
      <c r="VYP76" s="195"/>
      <c r="VYQ76" s="195"/>
      <c r="VYR76" s="195"/>
      <c r="VYS76" s="195"/>
      <c r="VYT76" s="195"/>
      <c r="VYU76" s="195"/>
      <c r="VYV76" s="195"/>
      <c r="VYW76" s="195"/>
      <c r="VYX76" s="195"/>
      <c r="VYY76" s="195"/>
      <c r="VYZ76" s="195"/>
      <c r="VZA76" s="195"/>
      <c r="VZB76" s="195"/>
      <c r="VZC76" s="195"/>
      <c r="VZD76" s="195"/>
      <c r="VZE76" s="195"/>
      <c r="VZF76" s="195"/>
      <c r="VZG76" s="195"/>
      <c r="VZH76" s="195"/>
      <c r="VZI76" s="195"/>
      <c r="VZJ76" s="195"/>
      <c r="VZK76" s="195"/>
      <c r="VZL76" s="195"/>
      <c r="VZM76" s="195"/>
      <c r="VZN76" s="195"/>
      <c r="VZO76" s="195"/>
      <c r="VZP76" s="195"/>
      <c r="VZQ76" s="195"/>
      <c r="VZR76" s="195"/>
      <c r="VZS76" s="195"/>
      <c r="VZT76" s="195"/>
      <c r="VZU76" s="195"/>
      <c r="VZV76" s="195"/>
      <c r="VZW76" s="195"/>
      <c r="VZX76" s="195"/>
      <c r="VZY76" s="195"/>
      <c r="VZZ76" s="195"/>
      <c r="WAA76" s="195"/>
      <c r="WAB76" s="195"/>
      <c r="WAC76" s="195"/>
      <c r="WAD76" s="195"/>
      <c r="WAE76" s="195"/>
      <c r="WAF76" s="195"/>
      <c r="WAG76" s="195"/>
      <c r="WAH76" s="195"/>
      <c r="WAI76" s="195"/>
      <c r="WAJ76" s="195"/>
      <c r="WAK76" s="195"/>
      <c r="WAL76" s="195"/>
      <c r="WAM76" s="195"/>
      <c r="WAN76" s="195"/>
      <c r="WAO76" s="195"/>
      <c r="WAP76" s="195"/>
      <c r="WAQ76" s="195"/>
      <c r="WAR76" s="195"/>
      <c r="WAS76" s="195"/>
      <c r="WAT76" s="195"/>
      <c r="WAU76" s="195"/>
      <c r="WAV76" s="195"/>
      <c r="WAW76" s="195"/>
      <c r="WAX76" s="195"/>
      <c r="WAY76" s="195"/>
      <c r="WAZ76" s="195"/>
      <c r="WBA76" s="195"/>
      <c r="WBB76" s="195"/>
      <c r="WBC76" s="195"/>
      <c r="WBD76" s="195"/>
      <c r="WBE76" s="195"/>
      <c r="WBF76" s="195"/>
      <c r="WBG76" s="195"/>
      <c r="WBH76" s="195"/>
      <c r="WBI76" s="195"/>
      <c r="WBJ76" s="195"/>
      <c r="WBK76" s="195"/>
      <c r="WBL76" s="195"/>
      <c r="WBM76" s="195"/>
      <c r="WBN76" s="195"/>
      <c r="WBO76" s="195"/>
      <c r="WBP76" s="195"/>
      <c r="WBQ76" s="195"/>
      <c r="WBR76" s="195"/>
      <c r="WBS76" s="195"/>
      <c r="WBT76" s="195"/>
      <c r="WBU76" s="195"/>
      <c r="WBV76" s="195"/>
      <c r="WBW76" s="195"/>
      <c r="WBX76" s="195"/>
      <c r="WBY76" s="195"/>
      <c r="WBZ76" s="195"/>
      <c r="WCA76" s="195"/>
      <c r="WCB76" s="195"/>
      <c r="WCC76" s="195"/>
      <c r="WCD76" s="195"/>
      <c r="WCE76" s="195"/>
      <c r="WCF76" s="195"/>
      <c r="WCG76" s="195"/>
      <c r="WCH76" s="195"/>
      <c r="WCI76" s="195"/>
      <c r="WCJ76" s="195"/>
      <c r="WCK76" s="195"/>
      <c r="WCL76" s="195"/>
      <c r="WCM76" s="195"/>
      <c r="WCN76" s="195"/>
      <c r="WCO76" s="195"/>
      <c r="WCP76" s="195"/>
      <c r="WCQ76" s="195"/>
      <c r="WCR76" s="195"/>
      <c r="WCS76" s="195"/>
      <c r="WCT76" s="195"/>
      <c r="WCU76" s="195"/>
      <c r="WCV76" s="195"/>
      <c r="WCW76" s="195"/>
      <c r="WCX76" s="195"/>
      <c r="WCY76" s="195"/>
      <c r="WCZ76" s="195"/>
      <c r="WDA76" s="195"/>
      <c r="WDB76" s="195"/>
      <c r="WDC76" s="195"/>
      <c r="WDD76" s="195"/>
      <c r="WDE76" s="195"/>
      <c r="WDF76" s="195"/>
      <c r="WDG76" s="195"/>
      <c r="WDH76" s="195"/>
      <c r="WDI76" s="195"/>
      <c r="WDJ76" s="195"/>
      <c r="WDK76" s="195"/>
      <c r="WDL76" s="195"/>
      <c r="WDM76" s="195"/>
      <c r="WDN76" s="195"/>
      <c r="WDO76" s="195"/>
      <c r="WDP76" s="195"/>
      <c r="WDQ76" s="195"/>
      <c r="WDR76" s="195"/>
      <c r="WDS76" s="195"/>
      <c r="WDT76" s="195"/>
      <c r="WDU76" s="195"/>
      <c r="WDV76" s="195"/>
      <c r="WDW76" s="195"/>
      <c r="WDX76" s="195"/>
      <c r="WDY76" s="195"/>
      <c r="WDZ76" s="195"/>
      <c r="WEA76" s="195"/>
      <c r="WEB76" s="195"/>
      <c r="WEC76" s="195"/>
      <c r="WED76" s="195"/>
      <c r="WEE76" s="195"/>
      <c r="WEF76" s="195"/>
      <c r="WEG76" s="195"/>
      <c r="WEH76" s="195"/>
      <c r="WEI76" s="195"/>
      <c r="WEJ76" s="195"/>
      <c r="WEK76" s="195"/>
      <c r="WEL76" s="195"/>
      <c r="WEM76" s="195"/>
      <c r="WEN76" s="195"/>
      <c r="WEO76" s="195"/>
      <c r="WEP76" s="195"/>
      <c r="WEQ76" s="195"/>
      <c r="WER76" s="195"/>
      <c r="WES76" s="195"/>
      <c r="WET76" s="195"/>
      <c r="WEU76" s="195"/>
      <c r="WEV76" s="195"/>
      <c r="WEW76" s="195"/>
      <c r="WEX76" s="195"/>
      <c r="WEY76" s="195"/>
      <c r="WEZ76" s="195"/>
      <c r="WFA76" s="195"/>
      <c r="WFB76" s="195"/>
      <c r="WFC76" s="195"/>
      <c r="WFD76" s="195"/>
      <c r="WFE76" s="195"/>
      <c r="WFF76" s="195"/>
      <c r="WFG76" s="195"/>
      <c r="WFH76" s="195"/>
      <c r="WFI76" s="195"/>
      <c r="WFJ76" s="195"/>
      <c r="WFK76" s="195"/>
      <c r="WFL76" s="195"/>
      <c r="WFM76" s="195"/>
      <c r="WFN76" s="195"/>
      <c r="WFO76" s="195"/>
      <c r="WFP76" s="195"/>
      <c r="WFQ76" s="195"/>
      <c r="WFR76" s="195"/>
      <c r="WFS76" s="195"/>
      <c r="WFT76" s="195"/>
      <c r="WFU76" s="195"/>
      <c r="WFV76" s="195"/>
      <c r="WFW76" s="195"/>
      <c r="WFX76" s="195"/>
      <c r="WFY76" s="195"/>
      <c r="WFZ76" s="195"/>
      <c r="WGA76" s="195"/>
      <c r="WGB76" s="195"/>
      <c r="WGC76" s="195"/>
      <c r="WGD76" s="195"/>
      <c r="WGE76" s="195"/>
      <c r="WGF76" s="195"/>
      <c r="WGG76" s="195"/>
      <c r="WGH76" s="195"/>
      <c r="WGI76" s="195"/>
      <c r="WGJ76" s="195"/>
      <c r="WGK76" s="195"/>
      <c r="WGL76" s="195"/>
      <c r="WGM76" s="195"/>
      <c r="WGN76" s="195"/>
      <c r="WGO76" s="195"/>
      <c r="WGP76" s="195"/>
      <c r="WGQ76" s="195"/>
      <c r="WGR76" s="195"/>
      <c r="WGS76" s="195"/>
      <c r="WGT76" s="195"/>
      <c r="WGU76" s="195"/>
      <c r="WGV76" s="195"/>
      <c r="WGW76" s="195"/>
      <c r="WGX76" s="195"/>
      <c r="WGY76" s="195"/>
      <c r="WGZ76" s="195"/>
      <c r="WHA76" s="195"/>
      <c r="WHB76" s="195"/>
      <c r="WHC76" s="195"/>
      <c r="WHD76" s="195"/>
      <c r="WHE76" s="195"/>
      <c r="WHF76" s="195"/>
      <c r="WHG76" s="195"/>
      <c r="WHH76" s="195"/>
      <c r="WHI76" s="195"/>
      <c r="WHJ76" s="195"/>
      <c r="WHK76" s="195"/>
      <c r="WHL76" s="195"/>
      <c r="WHM76" s="195"/>
      <c r="WHN76" s="195"/>
      <c r="WHO76" s="195"/>
      <c r="WHP76" s="195"/>
      <c r="WHQ76" s="195"/>
      <c r="WHR76" s="195"/>
      <c r="WHS76" s="195"/>
      <c r="WHT76" s="195"/>
      <c r="WHU76" s="195"/>
      <c r="WHV76" s="195"/>
      <c r="WHW76" s="195"/>
      <c r="WHX76" s="195"/>
      <c r="WHY76" s="195"/>
      <c r="WHZ76" s="195"/>
      <c r="WIA76" s="195"/>
      <c r="WIB76" s="195"/>
      <c r="WIC76" s="195"/>
      <c r="WID76" s="195"/>
      <c r="WIE76" s="195"/>
      <c r="WIF76" s="195"/>
      <c r="WIG76" s="195"/>
      <c r="WIH76" s="195"/>
      <c r="WII76" s="195"/>
      <c r="WIJ76" s="195"/>
      <c r="WIK76" s="195"/>
      <c r="WIL76" s="195"/>
      <c r="WIM76" s="195"/>
      <c r="WIN76" s="195"/>
      <c r="WIO76" s="195"/>
      <c r="WIP76" s="195"/>
      <c r="WIQ76" s="195"/>
      <c r="WIR76" s="195"/>
      <c r="WIS76" s="195"/>
      <c r="WIT76" s="195"/>
      <c r="WIU76" s="195"/>
      <c r="WIV76" s="195"/>
      <c r="WIW76" s="195"/>
      <c r="WIX76" s="195"/>
      <c r="WIY76" s="195"/>
      <c r="WIZ76" s="195"/>
      <c r="WJA76" s="195"/>
      <c r="WJB76" s="195"/>
      <c r="WJC76" s="195"/>
      <c r="WJD76" s="195"/>
      <c r="WJE76" s="195"/>
      <c r="WJF76" s="195"/>
      <c r="WJG76" s="195"/>
      <c r="WJH76" s="195"/>
      <c r="WJI76" s="195"/>
      <c r="WJJ76" s="195"/>
      <c r="WJK76" s="195"/>
      <c r="WJL76" s="195"/>
      <c r="WJM76" s="195"/>
      <c r="WJN76" s="195"/>
      <c r="WJO76" s="195"/>
      <c r="WJP76" s="195"/>
      <c r="WJQ76" s="195"/>
      <c r="WJR76" s="195"/>
      <c r="WJS76" s="195"/>
      <c r="WJT76" s="195"/>
      <c r="WJU76" s="195"/>
      <c r="WJV76" s="195"/>
      <c r="WJW76" s="195"/>
      <c r="WJX76" s="195"/>
      <c r="WJY76" s="195"/>
      <c r="WJZ76" s="195"/>
      <c r="WKA76" s="195"/>
      <c r="WKB76" s="195"/>
      <c r="WKC76" s="195"/>
      <c r="WKD76" s="195"/>
      <c r="WKE76" s="195"/>
      <c r="WKF76" s="195"/>
      <c r="WKG76" s="195"/>
      <c r="WKH76" s="195"/>
      <c r="WKI76" s="195"/>
      <c r="WKJ76" s="195"/>
      <c r="WKK76" s="195"/>
      <c r="WKL76" s="195"/>
      <c r="WKM76" s="195"/>
      <c r="WKN76" s="195"/>
      <c r="WKO76" s="195"/>
      <c r="WKP76" s="195"/>
      <c r="WKQ76" s="195"/>
      <c r="WKR76" s="195"/>
      <c r="WKS76" s="195"/>
      <c r="WKT76" s="195"/>
      <c r="WKU76" s="195"/>
      <c r="WKV76" s="195"/>
      <c r="WKW76" s="195"/>
      <c r="WKX76" s="195"/>
      <c r="WKY76" s="195"/>
      <c r="WKZ76" s="195"/>
      <c r="WLA76" s="195"/>
      <c r="WLB76" s="195"/>
      <c r="WLC76" s="195"/>
      <c r="WLD76" s="195"/>
      <c r="WLE76" s="195"/>
      <c r="WLF76" s="195"/>
      <c r="WLG76" s="195"/>
      <c r="WLH76" s="195"/>
      <c r="WLI76" s="195"/>
      <c r="WLJ76" s="195"/>
      <c r="WLK76" s="195"/>
      <c r="WLL76" s="195"/>
      <c r="WLM76" s="195"/>
      <c r="WLN76" s="195"/>
      <c r="WLO76" s="195"/>
      <c r="WLP76" s="195"/>
      <c r="WLQ76" s="195"/>
      <c r="WLR76" s="195"/>
      <c r="WLS76" s="195"/>
      <c r="WLT76" s="195"/>
      <c r="WLU76" s="195"/>
      <c r="WLV76" s="195"/>
      <c r="WLW76" s="195"/>
      <c r="WLX76" s="195"/>
      <c r="WLY76" s="195"/>
      <c r="WLZ76" s="195"/>
      <c r="WMA76" s="195"/>
      <c r="WMB76" s="195"/>
      <c r="WMC76" s="195"/>
      <c r="WMD76" s="195"/>
      <c r="WME76" s="195"/>
      <c r="WMF76" s="195"/>
      <c r="WMG76" s="195"/>
      <c r="WMH76" s="195"/>
      <c r="WMI76" s="195"/>
      <c r="WMJ76" s="195"/>
      <c r="WMK76" s="195"/>
      <c r="WML76" s="195"/>
      <c r="WMM76" s="195"/>
      <c r="WMN76" s="195"/>
      <c r="WMO76" s="195"/>
      <c r="WMP76" s="195"/>
      <c r="WMQ76" s="195"/>
      <c r="WMR76" s="195"/>
      <c r="WMS76" s="195"/>
      <c r="WMT76" s="195"/>
      <c r="WMU76" s="195"/>
      <c r="WMV76" s="195"/>
      <c r="WMW76" s="195"/>
      <c r="WMX76" s="195"/>
      <c r="WMY76" s="195"/>
      <c r="WMZ76" s="195"/>
      <c r="WNA76" s="195"/>
      <c r="WNB76" s="195"/>
      <c r="WNC76" s="195"/>
      <c r="WND76" s="195"/>
      <c r="WNE76" s="195"/>
      <c r="WNF76" s="195"/>
      <c r="WNG76" s="195"/>
      <c r="WNH76" s="195"/>
      <c r="WNI76" s="195"/>
      <c r="WNJ76" s="195"/>
      <c r="WNK76" s="195"/>
      <c r="WNL76" s="195"/>
      <c r="WNM76" s="195"/>
      <c r="WNN76" s="195"/>
      <c r="WNO76" s="195"/>
      <c r="WNP76" s="195"/>
      <c r="WNQ76" s="195"/>
      <c r="WNR76" s="195"/>
      <c r="WNS76" s="195"/>
      <c r="WNT76" s="195"/>
      <c r="WNU76" s="195"/>
      <c r="WNV76" s="195"/>
      <c r="WNW76" s="195"/>
      <c r="WNX76" s="195"/>
      <c r="WNY76" s="195"/>
      <c r="WNZ76" s="195"/>
      <c r="WOA76" s="195"/>
      <c r="WOB76" s="195"/>
      <c r="WOC76" s="195"/>
      <c r="WOD76" s="195"/>
      <c r="WOE76" s="195"/>
      <c r="WOF76" s="195"/>
      <c r="WOG76" s="195"/>
      <c r="WOH76" s="195"/>
      <c r="WOI76" s="195"/>
      <c r="WOJ76" s="195"/>
      <c r="WOK76" s="195"/>
      <c r="WOL76" s="195"/>
      <c r="WOM76" s="195"/>
      <c r="WON76" s="195"/>
      <c r="WOO76" s="195"/>
      <c r="WOP76" s="195"/>
      <c r="WOQ76" s="195"/>
      <c r="WOR76" s="195"/>
      <c r="WOS76" s="195"/>
      <c r="WOT76" s="195"/>
      <c r="WOU76" s="195"/>
      <c r="WOV76" s="195"/>
      <c r="WOW76" s="195"/>
      <c r="WOX76" s="195"/>
      <c r="WOY76" s="195"/>
      <c r="WOZ76" s="195"/>
      <c r="WPA76" s="195"/>
      <c r="WPB76" s="195"/>
      <c r="WPC76" s="195"/>
      <c r="WPD76" s="195"/>
      <c r="WPE76" s="195"/>
      <c r="WPF76" s="195"/>
      <c r="WPG76" s="195"/>
      <c r="WPH76" s="195"/>
      <c r="WPI76" s="195"/>
      <c r="WPJ76" s="195"/>
      <c r="WPK76" s="195"/>
      <c r="WPL76" s="195"/>
      <c r="WPM76" s="195"/>
      <c r="WPN76" s="195"/>
      <c r="WPO76" s="195"/>
      <c r="WPP76" s="195"/>
      <c r="WPQ76" s="195"/>
      <c r="WPR76" s="195"/>
      <c r="WPS76" s="195"/>
      <c r="WPT76" s="195"/>
      <c r="WPU76" s="195"/>
      <c r="WPV76" s="195"/>
      <c r="WPW76" s="195"/>
      <c r="WPX76" s="195"/>
      <c r="WPY76" s="195"/>
      <c r="WPZ76" s="195"/>
      <c r="WQA76" s="195"/>
      <c r="WQB76" s="195"/>
      <c r="WQC76" s="195"/>
      <c r="WQD76" s="195"/>
      <c r="WQE76" s="195"/>
      <c r="WQF76" s="195"/>
      <c r="WQG76" s="195"/>
      <c r="WQH76" s="195"/>
      <c r="WQI76" s="195"/>
      <c r="WQJ76" s="195"/>
      <c r="WQK76" s="195"/>
      <c r="WQL76" s="195"/>
      <c r="WQM76" s="195"/>
      <c r="WQN76" s="195"/>
      <c r="WQO76" s="195"/>
      <c r="WQP76" s="195"/>
      <c r="WQQ76" s="195"/>
      <c r="WQR76" s="195"/>
      <c r="WQS76" s="195"/>
      <c r="WQT76" s="195"/>
      <c r="WQU76" s="195"/>
      <c r="WQV76" s="195"/>
      <c r="WQW76" s="195"/>
      <c r="WQX76" s="195"/>
      <c r="WQY76" s="195"/>
      <c r="WQZ76" s="195"/>
      <c r="WRA76" s="195"/>
      <c r="WRB76" s="195"/>
      <c r="WRC76" s="195"/>
      <c r="WRD76" s="195"/>
      <c r="WRE76" s="195"/>
      <c r="WRF76" s="195"/>
      <c r="WRG76" s="195"/>
      <c r="WRH76" s="195"/>
      <c r="WRI76" s="195"/>
      <c r="WRJ76" s="195"/>
      <c r="WRK76" s="195"/>
      <c r="WRL76" s="195"/>
      <c r="WRM76" s="195"/>
      <c r="WRN76" s="195"/>
      <c r="WRO76" s="195"/>
      <c r="WRP76" s="195"/>
      <c r="WRQ76" s="195"/>
      <c r="WRR76" s="195"/>
      <c r="WRS76" s="195"/>
      <c r="WRT76" s="195"/>
      <c r="WRU76" s="195"/>
      <c r="WRV76" s="195"/>
      <c r="WRW76" s="195"/>
      <c r="WRX76" s="195"/>
      <c r="WRY76" s="195"/>
      <c r="WRZ76" s="195"/>
      <c r="WSA76" s="195"/>
      <c r="WSB76" s="195"/>
      <c r="WSC76" s="195"/>
      <c r="WSD76" s="195"/>
      <c r="WSE76" s="195"/>
      <c r="WSF76" s="195"/>
      <c r="WSG76" s="195"/>
      <c r="WSH76" s="195"/>
      <c r="WSI76" s="195"/>
      <c r="WSJ76" s="195"/>
      <c r="WSK76" s="195"/>
      <c r="WSL76" s="195"/>
      <c r="WSM76" s="195"/>
      <c r="WSN76" s="195"/>
      <c r="WSO76" s="195"/>
      <c r="WSP76" s="195"/>
      <c r="WSQ76" s="195"/>
      <c r="WSR76" s="195"/>
      <c r="WSS76" s="195"/>
      <c r="WST76" s="195"/>
      <c r="WSU76" s="195"/>
      <c r="WSV76" s="195"/>
      <c r="WSW76" s="195"/>
      <c r="WSX76" s="195"/>
      <c r="WSY76" s="195"/>
      <c r="WSZ76" s="195"/>
      <c r="WTA76" s="195"/>
      <c r="WTB76" s="195"/>
      <c r="WTC76" s="195"/>
      <c r="WTD76" s="195"/>
      <c r="WTE76" s="195"/>
      <c r="WTF76" s="195"/>
      <c r="WTG76" s="195"/>
      <c r="WTH76" s="195"/>
      <c r="WTI76" s="195"/>
      <c r="WTJ76" s="195"/>
      <c r="WTK76" s="195"/>
      <c r="WTL76" s="195"/>
      <c r="WTM76" s="195"/>
      <c r="WTN76" s="195"/>
      <c r="WTO76" s="195"/>
      <c r="WTP76" s="195"/>
      <c r="WTQ76" s="195"/>
      <c r="WTR76" s="195"/>
      <c r="WTS76" s="195"/>
      <c r="WTT76" s="195"/>
      <c r="WTU76" s="195"/>
      <c r="WTV76" s="195"/>
      <c r="WTW76" s="195"/>
      <c r="WTX76" s="195"/>
      <c r="WTY76" s="195"/>
      <c r="WTZ76" s="195"/>
      <c r="WUA76" s="195"/>
      <c r="WUB76" s="195"/>
      <c r="WUC76" s="195"/>
      <c r="WUD76" s="195"/>
      <c r="WUE76" s="195"/>
      <c r="WUF76" s="195"/>
      <c r="WUG76" s="195"/>
      <c r="WUH76" s="195"/>
      <c r="WUI76" s="195"/>
      <c r="WUJ76" s="195"/>
      <c r="WUK76" s="195"/>
      <c r="WUL76" s="195"/>
      <c r="WUM76" s="195"/>
      <c r="WUN76" s="195"/>
      <c r="WUO76" s="195"/>
      <c r="WUP76" s="195"/>
      <c r="WUQ76" s="195"/>
      <c r="WUR76" s="195"/>
      <c r="WUS76" s="195"/>
      <c r="WUT76" s="195"/>
      <c r="WUU76" s="195"/>
      <c r="WUV76" s="195"/>
      <c r="WUW76" s="195"/>
      <c r="WUX76" s="195"/>
      <c r="WUY76" s="195"/>
      <c r="WUZ76" s="195"/>
      <c r="WVA76" s="195"/>
      <c r="WVB76" s="195"/>
      <c r="WVC76" s="195"/>
      <c r="WVD76" s="195"/>
      <c r="WVE76" s="195"/>
      <c r="WVF76" s="195"/>
      <c r="WVG76" s="195"/>
      <c r="WVH76" s="195"/>
      <c r="WVI76" s="195"/>
      <c r="WVJ76" s="195"/>
      <c r="WVK76" s="195"/>
      <c r="WVL76" s="195"/>
      <c r="WVM76" s="195"/>
      <c r="WVN76" s="195"/>
      <c r="WVO76" s="195"/>
      <c r="WVP76" s="195"/>
      <c r="WVQ76" s="195"/>
      <c r="WVR76" s="195"/>
      <c r="WVS76" s="195"/>
      <c r="WVT76" s="195"/>
      <c r="WVU76" s="195"/>
      <c r="WVV76" s="195"/>
      <c r="WVW76" s="195"/>
      <c r="WVX76" s="195"/>
      <c r="WVY76" s="195"/>
      <c r="WVZ76" s="195"/>
      <c r="WWA76" s="195"/>
      <c r="WWB76" s="195"/>
      <c r="WWC76" s="195"/>
      <c r="WWD76" s="195"/>
      <c r="WWE76" s="195"/>
      <c r="WWF76" s="195"/>
      <c r="WWG76" s="195"/>
      <c r="WWH76" s="195"/>
      <c r="WWI76" s="195"/>
      <c r="WWJ76" s="195"/>
      <c r="WWK76" s="195"/>
      <c r="WWL76" s="195"/>
      <c r="WWM76" s="195"/>
      <c r="WWN76" s="195"/>
      <c r="WWO76" s="195"/>
      <c r="WWP76" s="195"/>
      <c r="WWQ76" s="195"/>
      <c r="WWR76" s="195"/>
      <c r="WWS76" s="195"/>
      <c r="WWT76" s="195"/>
      <c r="WWU76" s="195"/>
      <c r="WWV76" s="195"/>
      <c r="WWW76" s="195"/>
      <c r="WWX76" s="195"/>
      <c r="WWY76" s="195"/>
      <c r="WWZ76" s="195"/>
      <c r="WXA76" s="195"/>
      <c r="WXB76" s="195"/>
      <c r="WXC76" s="195"/>
      <c r="WXD76" s="195"/>
      <c r="WXE76" s="195"/>
      <c r="WXF76" s="195"/>
      <c r="WXG76" s="195"/>
      <c r="WXH76" s="195"/>
      <c r="WXI76" s="195"/>
    </row>
    <row r="77" spans="1:16181" s="280" customFormat="1">
      <c r="A77" s="279"/>
      <c r="E77" s="192"/>
      <c r="F77" s="193"/>
      <c r="G77" s="193"/>
      <c r="H77" s="287" t="s">
        <v>211</v>
      </c>
      <c r="I77" s="288"/>
      <c r="J77" s="274"/>
      <c r="K77" s="275" t="str">
        <f>IF(K76="Di luar zona 30h","&gt;30 hari",K76-Dashboard!K$12-1 &amp; " hari")</f>
        <v>&gt;30 hari</v>
      </c>
      <c r="L77" s="289"/>
      <c r="M77" s="289"/>
      <c r="N77" s="290"/>
      <c r="O77" s="290"/>
      <c r="P77" s="290"/>
      <c r="Q77" s="290"/>
      <c r="R77" s="290"/>
      <c r="S77" s="290"/>
      <c r="T77" s="290"/>
      <c r="U77" s="290"/>
      <c r="V77" s="290"/>
      <c r="W77" s="290"/>
      <c r="X77" s="290"/>
      <c r="Y77" s="290"/>
      <c r="Z77" s="290"/>
      <c r="AA77" s="290"/>
      <c r="AB77" s="290"/>
      <c r="AC77" s="290"/>
      <c r="AD77" s="290"/>
      <c r="AE77" s="290"/>
      <c r="AF77" s="290"/>
      <c r="AG77" s="290"/>
      <c r="AH77" s="290"/>
      <c r="AI77" s="290"/>
      <c r="AJ77" s="290"/>
      <c r="AK77" s="290"/>
      <c r="AL77" s="290"/>
      <c r="AM77" s="290"/>
      <c r="AN77" s="290"/>
      <c r="AO77" s="290"/>
      <c r="AP77" s="290"/>
      <c r="AQ77" s="291"/>
      <c r="AR77" s="291"/>
      <c r="AS77" s="291"/>
      <c r="AT77" s="292"/>
      <c r="AU77" s="292"/>
      <c r="AV77" s="292"/>
      <c r="AW77" s="292"/>
      <c r="AX77" s="292"/>
      <c r="AY77" s="292"/>
      <c r="AZ77" s="292"/>
      <c r="BA77" s="292"/>
      <c r="BB77" s="195"/>
      <c r="BC77" s="195"/>
      <c r="BD77" s="195"/>
      <c r="BE77" s="195"/>
      <c r="BF77" s="195"/>
      <c r="BG77" s="195"/>
      <c r="BH77" s="195"/>
      <c r="BI77" s="195"/>
      <c r="BJ77" s="195"/>
      <c r="BK77" s="195"/>
      <c r="BL77" s="195"/>
      <c r="BM77" s="195"/>
      <c r="BN77" s="195"/>
      <c r="BO77" s="195"/>
      <c r="BP77" s="195"/>
      <c r="BQ77" s="195"/>
      <c r="BR77" s="195"/>
      <c r="BS77" s="195"/>
      <c r="BT77" s="195"/>
      <c r="BU77" s="195"/>
      <c r="BV77" s="195"/>
      <c r="BW77" s="195"/>
      <c r="BX77" s="195"/>
      <c r="BY77" s="195"/>
      <c r="BZ77" s="195"/>
      <c r="CA77" s="195"/>
      <c r="CB77" s="195"/>
      <c r="CC77" s="195"/>
      <c r="CD77" s="195"/>
      <c r="CE77" s="195"/>
      <c r="CF77" s="195"/>
      <c r="CG77" s="195"/>
      <c r="CH77" s="195"/>
      <c r="CI77" s="195"/>
      <c r="CJ77" s="195"/>
      <c r="CK77" s="195"/>
      <c r="CL77" s="195"/>
      <c r="CM77" s="195"/>
      <c r="CN77" s="195"/>
      <c r="CO77" s="195"/>
      <c r="CP77" s="195"/>
      <c r="CQ77" s="195"/>
      <c r="CR77" s="195"/>
      <c r="CS77" s="195"/>
      <c r="CT77" s="195"/>
      <c r="CU77" s="195"/>
      <c r="CV77" s="195"/>
      <c r="CW77" s="195"/>
      <c r="CX77" s="195"/>
      <c r="CY77" s="195"/>
      <c r="CZ77" s="195"/>
      <c r="DA77" s="195"/>
      <c r="DB77" s="195"/>
      <c r="DC77" s="195"/>
      <c r="DD77" s="195"/>
      <c r="DE77" s="195"/>
      <c r="DF77" s="195"/>
      <c r="DG77" s="195"/>
      <c r="DH77" s="195"/>
      <c r="DI77" s="195"/>
      <c r="DJ77" s="195"/>
      <c r="DK77" s="195"/>
      <c r="DL77" s="195"/>
      <c r="DM77" s="195"/>
      <c r="DN77" s="195"/>
      <c r="DO77" s="195"/>
      <c r="DP77" s="195"/>
      <c r="DQ77" s="195"/>
      <c r="DR77" s="195"/>
      <c r="DS77" s="195"/>
      <c r="DT77" s="195"/>
      <c r="DU77" s="195"/>
      <c r="DV77" s="195"/>
      <c r="DW77" s="195"/>
      <c r="DX77" s="195"/>
      <c r="DY77" s="195"/>
      <c r="DZ77" s="195"/>
      <c r="EA77" s="195"/>
      <c r="EB77" s="195"/>
      <c r="EC77" s="195"/>
      <c r="ED77" s="195"/>
      <c r="EE77" s="195"/>
      <c r="EF77" s="195"/>
      <c r="EG77" s="195"/>
      <c r="EH77" s="195"/>
      <c r="EI77" s="195"/>
      <c r="EJ77" s="195"/>
      <c r="EK77" s="195"/>
      <c r="EL77" s="195"/>
      <c r="EM77" s="195"/>
      <c r="EN77" s="195"/>
      <c r="EO77" s="195"/>
      <c r="EP77" s="195"/>
      <c r="EQ77" s="195"/>
      <c r="ER77" s="195"/>
      <c r="ES77" s="195"/>
      <c r="ET77" s="195"/>
      <c r="EU77" s="195"/>
      <c r="EV77" s="195"/>
      <c r="EW77" s="195"/>
      <c r="EX77" s="195"/>
      <c r="EY77" s="195"/>
      <c r="EZ77" s="195"/>
      <c r="FA77" s="195"/>
      <c r="FB77" s="195"/>
      <c r="FC77" s="195"/>
      <c r="FD77" s="195"/>
      <c r="FE77" s="195"/>
      <c r="FF77" s="195"/>
      <c r="FG77" s="195"/>
      <c r="FH77" s="195"/>
      <c r="FI77" s="195"/>
      <c r="FJ77" s="195"/>
      <c r="FK77" s="195"/>
      <c r="FL77" s="195"/>
      <c r="FM77" s="195"/>
      <c r="FN77" s="195"/>
      <c r="FO77" s="195"/>
      <c r="FP77" s="195"/>
      <c r="FQ77" s="195"/>
      <c r="FR77" s="195"/>
      <c r="FS77" s="195"/>
      <c r="FT77" s="195"/>
      <c r="FU77" s="195"/>
      <c r="FV77" s="195"/>
      <c r="FW77" s="195"/>
      <c r="FX77" s="195"/>
      <c r="FY77" s="195"/>
      <c r="FZ77" s="195"/>
      <c r="GA77" s="195"/>
      <c r="GB77" s="195"/>
      <c r="GC77" s="195"/>
      <c r="GD77" s="195"/>
      <c r="GE77" s="195"/>
      <c r="GF77" s="195"/>
      <c r="GG77" s="195"/>
      <c r="GH77" s="195"/>
      <c r="GI77" s="195"/>
      <c r="GJ77" s="195"/>
      <c r="GK77" s="195"/>
      <c r="GL77" s="195"/>
      <c r="GM77" s="195"/>
      <c r="GN77" s="195"/>
      <c r="GO77" s="195"/>
      <c r="GP77" s="195"/>
      <c r="GQ77" s="195"/>
      <c r="GR77" s="195"/>
      <c r="GS77" s="195"/>
      <c r="GT77" s="195"/>
      <c r="GU77" s="195"/>
      <c r="GV77" s="195"/>
      <c r="GW77" s="195"/>
      <c r="GX77" s="195"/>
      <c r="GY77" s="195"/>
      <c r="GZ77" s="195"/>
      <c r="HA77" s="195"/>
      <c r="HB77" s="195"/>
      <c r="HC77" s="195"/>
      <c r="HD77" s="195"/>
      <c r="HE77" s="195"/>
      <c r="HF77" s="195"/>
      <c r="HG77" s="195"/>
      <c r="HH77" s="195"/>
      <c r="HI77" s="195"/>
      <c r="HJ77" s="195"/>
      <c r="HK77" s="195"/>
      <c r="HL77" s="195"/>
      <c r="HM77" s="195"/>
      <c r="HN77" s="195"/>
      <c r="HO77" s="195"/>
      <c r="HP77" s="195"/>
      <c r="HQ77" s="195"/>
      <c r="HR77" s="195"/>
      <c r="HS77" s="195"/>
      <c r="HT77" s="195"/>
      <c r="HU77" s="195"/>
      <c r="HV77" s="195"/>
      <c r="HW77" s="195"/>
      <c r="HX77" s="195"/>
      <c r="HY77" s="195"/>
      <c r="HZ77" s="195"/>
      <c r="IA77" s="195"/>
      <c r="IB77" s="195"/>
      <c r="IC77" s="195"/>
      <c r="ID77" s="195"/>
      <c r="IE77" s="195"/>
      <c r="IF77" s="195"/>
      <c r="IG77" s="195"/>
      <c r="IH77" s="195"/>
      <c r="II77" s="195"/>
      <c r="IJ77" s="195"/>
      <c r="IK77" s="195"/>
      <c r="IL77" s="195"/>
      <c r="IM77" s="195"/>
      <c r="IN77" s="195"/>
      <c r="IO77" s="195"/>
      <c r="IP77" s="195"/>
      <c r="IQ77" s="195"/>
      <c r="IR77" s="195"/>
      <c r="IS77" s="195"/>
      <c r="IT77" s="195"/>
      <c r="IU77" s="195"/>
      <c r="IV77" s="195"/>
      <c r="IW77" s="195"/>
      <c r="IX77" s="195"/>
      <c r="IY77" s="195"/>
      <c r="IZ77" s="195"/>
      <c r="JA77" s="195"/>
      <c r="JB77" s="195"/>
      <c r="JC77" s="195"/>
      <c r="JD77" s="195"/>
      <c r="JE77" s="195"/>
      <c r="JF77" s="195"/>
      <c r="JG77" s="195"/>
      <c r="JH77" s="195"/>
      <c r="JI77" s="195"/>
      <c r="JJ77" s="195"/>
      <c r="JK77" s="195"/>
      <c r="JL77" s="195"/>
      <c r="JM77" s="195"/>
      <c r="JN77" s="195"/>
      <c r="JO77" s="195"/>
      <c r="JP77" s="195"/>
      <c r="JQ77" s="195"/>
      <c r="JR77" s="195"/>
      <c r="JS77" s="195"/>
      <c r="JT77" s="195"/>
      <c r="JU77" s="195"/>
      <c r="JV77" s="195"/>
      <c r="JW77" s="195"/>
      <c r="JX77" s="195"/>
      <c r="JY77" s="195"/>
      <c r="JZ77" s="195"/>
      <c r="KA77" s="195"/>
      <c r="KB77" s="195"/>
      <c r="KC77" s="195"/>
      <c r="KD77" s="195"/>
      <c r="KE77" s="195"/>
      <c r="KF77" s="195"/>
      <c r="KG77" s="195"/>
      <c r="KH77" s="195"/>
      <c r="KI77" s="195"/>
      <c r="KJ77" s="195"/>
      <c r="KK77" s="195"/>
      <c r="KL77" s="195"/>
      <c r="KM77" s="195"/>
      <c r="KN77" s="195"/>
      <c r="KO77" s="195"/>
      <c r="KP77" s="195"/>
      <c r="KQ77" s="195"/>
      <c r="KR77" s="195"/>
      <c r="KS77" s="195"/>
      <c r="KT77" s="195"/>
      <c r="KU77" s="195"/>
      <c r="KV77" s="195"/>
      <c r="KW77" s="195"/>
      <c r="KX77" s="195"/>
      <c r="KY77" s="195"/>
      <c r="KZ77" s="195"/>
      <c r="LA77" s="195"/>
      <c r="LB77" s="195"/>
      <c r="LC77" s="195"/>
      <c r="LD77" s="195"/>
      <c r="LE77" s="195"/>
      <c r="LF77" s="195"/>
      <c r="LG77" s="195"/>
      <c r="LH77" s="195"/>
      <c r="LI77" s="195"/>
      <c r="LJ77" s="195"/>
      <c r="LK77" s="195"/>
      <c r="LL77" s="195"/>
      <c r="LM77" s="195"/>
      <c r="LN77" s="195"/>
      <c r="LO77" s="195"/>
      <c r="LP77" s="195"/>
      <c r="LQ77" s="195"/>
      <c r="LR77" s="195"/>
      <c r="LS77" s="195"/>
      <c r="LT77" s="195"/>
      <c r="LU77" s="195"/>
      <c r="LV77" s="195"/>
      <c r="LW77" s="195"/>
      <c r="LX77" s="195"/>
      <c r="LY77" s="195"/>
      <c r="LZ77" s="195"/>
      <c r="MA77" s="195"/>
      <c r="MB77" s="195"/>
      <c r="MC77" s="195"/>
      <c r="MD77" s="195"/>
      <c r="ME77" s="195"/>
      <c r="MF77" s="195"/>
      <c r="MG77" s="195"/>
      <c r="MH77" s="195"/>
      <c r="MI77" s="195"/>
      <c r="MJ77" s="195"/>
      <c r="MK77" s="195"/>
      <c r="ML77" s="195"/>
      <c r="MM77" s="195"/>
      <c r="MN77" s="195"/>
      <c r="MO77" s="195"/>
      <c r="MP77" s="195"/>
      <c r="MQ77" s="195"/>
      <c r="MR77" s="195"/>
      <c r="MS77" s="195"/>
      <c r="MT77" s="195"/>
      <c r="MU77" s="195"/>
      <c r="MV77" s="195"/>
      <c r="MW77" s="195"/>
      <c r="MX77" s="195"/>
      <c r="MY77" s="195"/>
      <c r="MZ77" s="195"/>
      <c r="NA77" s="195"/>
      <c r="NB77" s="195"/>
      <c r="NC77" s="195"/>
      <c r="ND77" s="195"/>
      <c r="NE77" s="195"/>
      <c r="NF77" s="195"/>
      <c r="NG77" s="195"/>
      <c r="NH77" s="195"/>
      <c r="NI77" s="195"/>
      <c r="NJ77" s="195"/>
      <c r="NK77" s="195"/>
      <c r="NL77" s="195"/>
      <c r="NM77" s="195"/>
      <c r="NN77" s="195"/>
      <c r="NO77" s="195"/>
      <c r="NP77" s="195"/>
      <c r="NQ77" s="195"/>
      <c r="NR77" s="195"/>
      <c r="NS77" s="195"/>
      <c r="NT77" s="195"/>
      <c r="NU77" s="195"/>
      <c r="NV77" s="195"/>
      <c r="NW77" s="195"/>
      <c r="NX77" s="195"/>
      <c r="NY77" s="195"/>
      <c r="NZ77" s="195"/>
      <c r="OA77" s="195"/>
      <c r="OB77" s="195"/>
      <c r="OC77" s="195"/>
      <c r="OD77" s="195"/>
      <c r="OE77" s="195"/>
      <c r="OF77" s="195"/>
      <c r="OG77" s="195"/>
      <c r="OH77" s="195"/>
      <c r="OI77" s="195"/>
      <c r="OJ77" s="195"/>
      <c r="OK77" s="195"/>
      <c r="OL77" s="195"/>
      <c r="OM77" s="195"/>
      <c r="ON77" s="195"/>
      <c r="OO77" s="195"/>
      <c r="OP77" s="195"/>
      <c r="OQ77" s="195"/>
      <c r="OR77" s="195"/>
      <c r="OS77" s="195"/>
      <c r="OT77" s="195"/>
      <c r="OU77" s="195"/>
      <c r="OV77" s="195"/>
      <c r="OW77" s="195"/>
      <c r="OX77" s="195"/>
      <c r="OY77" s="195"/>
      <c r="OZ77" s="195"/>
      <c r="PA77" s="195"/>
      <c r="PB77" s="195"/>
      <c r="PC77" s="195"/>
      <c r="PD77" s="195"/>
      <c r="PE77" s="195"/>
      <c r="PF77" s="195"/>
      <c r="PG77" s="195"/>
      <c r="PH77" s="195"/>
      <c r="PI77" s="195"/>
      <c r="PJ77" s="195"/>
      <c r="PK77" s="195"/>
      <c r="PL77" s="195"/>
      <c r="PM77" s="195"/>
      <c r="PN77" s="195"/>
      <c r="PO77" s="195"/>
      <c r="PP77" s="195"/>
      <c r="PQ77" s="195"/>
      <c r="PR77" s="195"/>
      <c r="PS77" s="195"/>
      <c r="PT77" s="195"/>
      <c r="PU77" s="195"/>
      <c r="PV77" s="195"/>
      <c r="PW77" s="195"/>
      <c r="PX77" s="195"/>
      <c r="PY77" s="195"/>
      <c r="PZ77" s="195"/>
      <c r="QA77" s="195"/>
      <c r="QB77" s="195"/>
      <c r="QC77" s="195"/>
      <c r="QD77" s="195"/>
      <c r="QE77" s="195"/>
      <c r="QF77" s="195"/>
      <c r="QG77" s="195"/>
      <c r="QH77" s="195"/>
      <c r="QI77" s="195"/>
      <c r="QJ77" s="195"/>
      <c r="QK77" s="195"/>
      <c r="QL77" s="195"/>
      <c r="QM77" s="195"/>
      <c r="QN77" s="195"/>
      <c r="QO77" s="195"/>
      <c r="QP77" s="195"/>
      <c r="QQ77" s="195"/>
      <c r="QR77" s="195"/>
      <c r="QS77" s="195"/>
      <c r="QT77" s="195"/>
      <c r="QU77" s="195"/>
      <c r="QV77" s="195"/>
      <c r="QW77" s="195"/>
      <c r="QX77" s="195"/>
      <c r="QY77" s="195"/>
      <c r="QZ77" s="195"/>
      <c r="RA77" s="195"/>
      <c r="RB77" s="195"/>
      <c r="RC77" s="195"/>
      <c r="RD77" s="195"/>
      <c r="RE77" s="195"/>
      <c r="RF77" s="195"/>
      <c r="RG77" s="195"/>
      <c r="RH77" s="195"/>
      <c r="RI77" s="195"/>
      <c r="RJ77" s="195"/>
      <c r="RK77" s="195"/>
      <c r="RL77" s="195"/>
      <c r="RM77" s="195"/>
      <c r="RN77" s="195"/>
      <c r="RO77" s="195"/>
      <c r="RP77" s="195"/>
      <c r="RQ77" s="195"/>
      <c r="RR77" s="195"/>
      <c r="RS77" s="195"/>
      <c r="RT77" s="195"/>
      <c r="RU77" s="195"/>
      <c r="RV77" s="195"/>
      <c r="RW77" s="195"/>
      <c r="RX77" s="195"/>
      <c r="RY77" s="195"/>
      <c r="RZ77" s="195"/>
      <c r="SA77" s="195"/>
      <c r="SB77" s="195"/>
      <c r="SC77" s="195"/>
      <c r="SD77" s="195"/>
      <c r="SE77" s="195"/>
      <c r="SF77" s="195"/>
      <c r="SG77" s="195"/>
      <c r="SH77" s="195"/>
      <c r="SI77" s="195"/>
      <c r="SJ77" s="195"/>
      <c r="SK77" s="195"/>
      <c r="SL77" s="195"/>
      <c r="SM77" s="195"/>
      <c r="SN77" s="195"/>
      <c r="SO77" s="195"/>
      <c r="SP77" s="195"/>
      <c r="SQ77" s="195"/>
      <c r="SR77" s="195"/>
      <c r="SS77" s="195"/>
      <c r="ST77" s="195"/>
      <c r="SU77" s="195"/>
      <c r="SV77" s="195"/>
      <c r="SW77" s="195"/>
      <c r="SX77" s="195"/>
      <c r="SY77" s="195"/>
      <c r="SZ77" s="195"/>
      <c r="TA77" s="195"/>
      <c r="TB77" s="195"/>
      <c r="TC77" s="195"/>
      <c r="TD77" s="195"/>
      <c r="TE77" s="195"/>
      <c r="TF77" s="195"/>
      <c r="TG77" s="195"/>
      <c r="TH77" s="195"/>
      <c r="TI77" s="195"/>
      <c r="TJ77" s="195"/>
      <c r="TK77" s="195"/>
      <c r="TL77" s="195"/>
      <c r="TM77" s="195"/>
      <c r="TN77" s="195"/>
      <c r="TO77" s="195"/>
      <c r="TP77" s="195"/>
      <c r="TQ77" s="195"/>
      <c r="TR77" s="195"/>
      <c r="TS77" s="195"/>
      <c r="TT77" s="195"/>
      <c r="TU77" s="195"/>
      <c r="TV77" s="195"/>
      <c r="TW77" s="195"/>
      <c r="TX77" s="195"/>
      <c r="TY77" s="195"/>
      <c r="TZ77" s="195"/>
      <c r="UA77" s="195"/>
      <c r="UB77" s="195"/>
      <c r="UC77" s="195"/>
      <c r="UD77" s="195"/>
      <c r="UE77" s="195"/>
      <c r="UF77" s="195"/>
      <c r="UG77" s="195"/>
      <c r="UH77" s="195"/>
      <c r="UI77" s="195"/>
      <c r="UJ77" s="195"/>
      <c r="UK77" s="195"/>
      <c r="UL77" s="195"/>
      <c r="UM77" s="195"/>
      <c r="UN77" s="195"/>
      <c r="UO77" s="195"/>
      <c r="UP77" s="195"/>
      <c r="UQ77" s="195"/>
      <c r="UR77" s="195"/>
      <c r="US77" s="195"/>
      <c r="UT77" s="195"/>
      <c r="UU77" s="195"/>
      <c r="UV77" s="195"/>
      <c r="UW77" s="195"/>
      <c r="UX77" s="195"/>
      <c r="UY77" s="195"/>
      <c r="UZ77" s="195"/>
      <c r="VA77" s="195"/>
      <c r="VB77" s="195"/>
      <c r="VC77" s="195"/>
      <c r="VD77" s="195"/>
      <c r="VE77" s="195"/>
      <c r="VF77" s="195"/>
      <c r="VG77" s="195"/>
      <c r="VH77" s="195"/>
      <c r="VI77" s="195"/>
      <c r="VJ77" s="195"/>
      <c r="VK77" s="195"/>
      <c r="VL77" s="195"/>
      <c r="VM77" s="195"/>
      <c r="VN77" s="195"/>
      <c r="VO77" s="195"/>
      <c r="VP77" s="195"/>
      <c r="VQ77" s="195"/>
      <c r="VR77" s="195"/>
      <c r="VS77" s="195"/>
      <c r="VT77" s="195"/>
      <c r="VU77" s="195"/>
      <c r="VV77" s="195"/>
      <c r="VW77" s="195"/>
      <c r="VX77" s="195"/>
      <c r="VY77" s="195"/>
      <c r="VZ77" s="195"/>
      <c r="WA77" s="195"/>
      <c r="WB77" s="195"/>
      <c r="WC77" s="195"/>
      <c r="WD77" s="195"/>
      <c r="WE77" s="195"/>
      <c r="WF77" s="195"/>
      <c r="WG77" s="195"/>
      <c r="WH77" s="195"/>
      <c r="WI77" s="195"/>
      <c r="WJ77" s="195"/>
      <c r="WK77" s="195"/>
      <c r="WL77" s="195"/>
      <c r="WM77" s="195"/>
      <c r="WN77" s="195"/>
      <c r="WO77" s="195"/>
      <c r="WP77" s="195"/>
      <c r="WQ77" s="195"/>
      <c r="WR77" s="195"/>
      <c r="WS77" s="195"/>
      <c r="WT77" s="195"/>
      <c r="WU77" s="195"/>
      <c r="WV77" s="195"/>
      <c r="WW77" s="195"/>
      <c r="WX77" s="195"/>
      <c r="WY77" s="195"/>
      <c r="WZ77" s="195"/>
      <c r="XA77" s="195"/>
      <c r="XB77" s="195"/>
      <c r="XC77" s="195"/>
      <c r="XD77" s="195"/>
      <c r="XE77" s="195"/>
      <c r="XF77" s="195"/>
      <c r="XG77" s="195"/>
      <c r="XH77" s="195"/>
      <c r="XI77" s="195"/>
      <c r="XJ77" s="195"/>
      <c r="XK77" s="195"/>
      <c r="XL77" s="195"/>
      <c r="XM77" s="195"/>
      <c r="XN77" s="195"/>
      <c r="XO77" s="195"/>
      <c r="XP77" s="195"/>
      <c r="XQ77" s="195"/>
      <c r="XR77" s="195"/>
      <c r="XS77" s="195"/>
      <c r="XT77" s="195"/>
      <c r="XU77" s="195"/>
      <c r="XV77" s="195"/>
      <c r="XW77" s="195"/>
      <c r="XX77" s="195"/>
      <c r="XY77" s="195"/>
      <c r="XZ77" s="195"/>
      <c r="YA77" s="195"/>
      <c r="YB77" s="195"/>
      <c r="YC77" s="195"/>
      <c r="YD77" s="195"/>
      <c r="YE77" s="195"/>
      <c r="YF77" s="195"/>
      <c r="YG77" s="195"/>
      <c r="YH77" s="195"/>
      <c r="YI77" s="195"/>
      <c r="YJ77" s="195"/>
      <c r="YK77" s="195"/>
      <c r="YL77" s="195"/>
      <c r="YM77" s="195"/>
      <c r="YN77" s="195"/>
      <c r="YO77" s="195"/>
      <c r="YP77" s="195"/>
      <c r="YQ77" s="195"/>
      <c r="YR77" s="195"/>
      <c r="YS77" s="195"/>
      <c r="YT77" s="195"/>
      <c r="YU77" s="195"/>
      <c r="YV77" s="195"/>
      <c r="YW77" s="195"/>
      <c r="YX77" s="195"/>
      <c r="YY77" s="195"/>
      <c r="YZ77" s="195"/>
      <c r="ZA77" s="195"/>
      <c r="ZB77" s="195"/>
      <c r="ZC77" s="195"/>
      <c r="ZD77" s="195"/>
      <c r="ZE77" s="195"/>
      <c r="ZF77" s="195"/>
      <c r="ZG77" s="195"/>
      <c r="ZH77" s="195"/>
      <c r="ZI77" s="195"/>
      <c r="ZJ77" s="195"/>
      <c r="ZK77" s="195"/>
      <c r="ZL77" s="195"/>
      <c r="ZM77" s="195"/>
      <c r="ZN77" s="195"/>
      <c r="ZO77" s="195"/>
      <c r="ZP77" s="195"/>
      <c r="ZQ77" s="195"/>
      <c r="ZR77" s="195"/>
      <c r="ZS77" s="195"/>
      <c r="ZT77" s="195"/>
      <c r="ZU77" s="195"/>
      <c r="ZV77" s="195"/>
      <c r="ZW77" s="195"/>
      <c r="ZX77" s="195"/>
      <c r="ZY77" s="195"/>
      <c r="ZZ77" s="195"/>
      <c r="AAA77" s="195"/>
      <c r="AAB77" s="195"/>
      <c r="AAC77" s="195"/>
      <c r="AAD77" s="195"/>
      <c r="AAE77" s="195"/>
      <c r="AAF77" s="195"/>
      <c r="AAG77" s="195"/>
      <c r="AAH77" s="195"/>
      <c r="AAI77" s="195"/>
      <c r="AAJ77" s="195"/>
      <c r="AAK77" s="195"/>
      <c r="AAL77" s="195"/>
      <c r="AAM77" s="195"/>
      <c r="AAN77" s="195"/>
      <c r="AAO77" s="195"/>
      <c r="AAP77" s="195"/>
      <c r="AAQ77" s="195"/>
      <c r="AAR77" s="195"/>
      <c r="AAS77" s="195"/>
      <c r="AAT77" s="195"/>
      <c r="AAU77" s="195"/>
      <c r="AAV77" s="195"/>
      <c r="AAW77" s="195"/>
      <c r="AAX77" s="195"/>
      <c r="AAY77" s="195"/>
      <c r="AAZ77" s="195"/>
      <c r="ABA77" s="195"/>
      <c r="ABB77" s="195"/>
      <c r="ABC77" s="195"/>
      <c r="ABD77" s="195"/>
      <c r="ABE77" s="195"/>
      <c r="ABF77" s="195"/>
      <c r="ABG77" s="195"/>
      <c r="ABH77" s="195"/>
      <c r="ABI77" s="195"/>
      <c r="ABJ77" s="195"/>
      <c r="ABK77" s="195"/>
      <c r="ABL77" s="195"/>
      <c r="ABM77" s="195"/>
      <c r="ABN77" s="195"/>
      <c r="ABO77" s="195"/>
      <c r="ABP77" s="195"/>
      <c r="ABQ77" s="195"/>
      <c r="ABR77" s="195"/>
      <c r="ABS77" s="195"/>
      <c r="ABT77" s="195"/>
      <c r="ABU77" s="195"/>
      <c r="ABV77" s="195"/>
      <c r="ABW77" s="195"/>
      <c r="ABX77" s="195"/>
      <c r="ABY77" s="195"/>
      <c r="ABZ77" s="195"/>
      <c r="ACA77" s="195"/>
      <c r="ACB77" s="195"/>
      <c r="ACC77" s="195"/>
      <c r="ACD77" s="195"/>
      <c r="ACE77" s="195"/>
      <c r="ACF77" s="195"/>
      <c r="ACG77" s="195"/>
      <c r="ACH77" s="195"/>
      <c r="ACI77" s="195"/>
      <c r="ACJ77" s="195"/>
      <c r="ACK77" s="195"/>
      <c r="ACL77" s="195"/>
      <c r="ACM77" s="195"/>
      <c r="ACN77" s="195"/>
      <c r="ACO77" s="195"/>
      <c r="ACP77" s="195"/>
      <c r="ACQ77" s="195"/>
      <c r="ACR77" s="195"/>
      <c r="ACS77" s="195"/>
      <c r="ACT77" s="195"/>
      <c r="ACU77" s="195"/>
      <c r="ACV77" s="195"/>
      <c r="ACW77" s="195"/>
      <c r="ACX77" s="195"/>
      <c r="ACY77" s="195"/>
      <c r="ACZ77" s="195"/>
      <c r="ADA77" s="195"/>
      <c r="ADB77" s="195"/>
      <c r="ADC77" s="195"/>
      <c r="ADD77" s="195"/>
      <c r="ADE77" s="195"/>
      <c r="ADF77" s="195"/>
      <c r="ADG77" s="195"/>
      <c r="ADH77" s="195"/>
      <c r="ADI77" s="195"/>
      <c r="ADJ77" s="195"/>
      <c r="ADK77" s="195"/>
      <c r="ADL77" s="195"/>
      <c r="ADM77" s="195"/>
      <c r="ADN77" s="195"/>
      <c r="ADO77" s="195"/>
      <c r="ADP77" s="195"/>
      <c r="ADQ77" s="195"/>
      <c r="ADR77" s="195"/>
      <c r="ADS77" s="195"/>
      <c r="ADT77" s="195"/>
      <c r="ADU77" s="195"/>
      <c r="ADV77" s="195"/>
      <c r="ADW77" s="195"/>
      <c r="ADX77" s="195"/>
      <c r="ADY77" s="195"/>
      <c r="ADZ77" s="195"/>
      <c r="AEA77" s="195"/>
      <c r="AEB77" s="195"/>
      <c r="AEC77" s="195"/>
      <c r="AED77" s="195"/>
      <c r="AEE77" s="195"/>
      <c r="AEF77" s="195"/>
      <c r="AEG77" s="195"/>
      <c r="AEH77" s="195"/>
      <c r="AEI77" s="195"/>
      <c r="AEJ77" s="195"/>
      <c r="AEK77" s="195"/>
      <c r="AEL77" s="195"/>
      <c r="AEM77" s="195"/>
      <c r="AEN77" s="195"/>
      <c r="AEO77" s="195"/>
      <c r="AEP77" s="195"/>
      <c r="AEQ77" s="195"/>
      <c r="AER77" s="195"/>
      <c r="AES77" s="195"/>
      <c r="AET77" s="195"/>
      <c r="AEU77" s="195"/>
      <c r="AEV77" s="195"/>
      <c r="AEW77" s="195"/>
      <c r="AEX77" s="195"/>
      <c r="AEY77" s="195"/>
      <c r="AEZ77" s="195"/>
      <c r="AFA77" s="195"/>
      <c r="AFB77" s="195"/>
      <c r="AFC77" s="195"/>
      <c r="AFD77" s="195"/>
      <c r="AFE77" s="195"/>
      <c r="AFF77" s="195"/>
      <c r="AFG77" s="195"/>
      <c r="AFH77" s="195"/>
      <c r="AFI77" s="195"/>
      <c r="AFJ77" s="195"/>
      <c r="AFK77" s="195"/>
      <c r="AFL77" s="195"/>
      <c r="AFM77" s="195"/>
      <c r="AFN77" s="195"/>
      <c r="AFO77" s="195"/>
      <c r="AFP77" s="195"/>
      <c r="AFQ77" s="195"/>
      <c r="AFR77" s="195"/>
      <c r="AFS77" s="195"/>
      <c r="AFT77" s="195"/>
      <c r="AFU77" s="195"/>
      <c r="AFV77" s="195"/>
      <c r="AFW77" s="195"/>
      <c r="AFX77" s="195"/>
      <c r="AFY77" s="195"/>
      <c r="AFZ77" s="195"/>
      <c r="AGA77" s="195"/>
      <c r="AGB77" s="195"/>
      <c r="AGC77" s="195"/>
      <c r="AGD77" s="195"/>
      <c r="AGE77" s="195"/>
      <c r="AGF77" s="195"/>
      <c r="AGG77" s="195"/>
      <c r="AGH77" s="195"/>
      <c r="AGI77" s="195"/>
      <c r="AGJ77" s="195"/>
      <c r="AGK77" s="195"/>
      <c r="AGL77" s="195"/>
      <c r="AGM77" s="195"/>
      <c r="AGN77" s="195"/>
      <c r="AGO77" s="195"/>
      <c r="AGP77" s="195"/>
      <c r="AGQ77" s="195"/>
      <c r="AGR77" s="195"/>
      <c r="AGS77" s="195"/>
      <c r="AGT77" s="195"/>
      <c r="AGU77" s="195"/>
      <c r="AGV77" s="195"/>
      <c r="AGW77" s="195"/>
      <c r="AGX77" s="195"/>
      <c r="AGY77" s="195"/>
      <c r="AGZ77" s="195"/>
      <c r="AHA77" s="195"/>
      <c r="AHB77" s="195"/>
      <c r="AHC77" s="195"/>
      <c r="AHD77" s="195"/>
      <c r="AHE77" s="195"/>
      <c r="AHF77" s="195"/>
      <c r="AHG77" s="195"/>
      <c r="AHH77" s="195"/>
      <c r="AHI77" s="195"/>
      <c r="AHJ77" s="195"/>
      <c r="AHK77" s="195"/>
      <c r="AHL77" s="195"/>
      <c r="AHM77" s="195"/>
      <c r="AHN77" s="195"/>
      <c r="AHO77" s="195"/>
      <c r="AHP77" s="195"/>
      <c r="AHQ77" s="195"/>
      <c r="AHR77" s="195"/>
      <c r="AHS77" s="195"/>
      <c r="AHT77" s="195"/>
      <c r="AHU77" s="195"/>
      <c r="AHV77" s="195"/>
      <c r="AHW77" s="195"/>
      <c r="AHX77" s="195"/>
      <c r="AHY77" s="195"/>
      <c r="AHZ77" s="195"/>
      <c r="AIA77" s="195"/>
      <c r="AIB77" s="195"/>
      <c r="AIC77" s="195"/>
      <c r="AID77" s="195"/>
      <c r="AIE77" s="195"/>
      <c r="AIF77" s="195"/>
      <c r="AIG77" s="195"/>
      <c r="AIH77" s="195"/>
      <c r="AII77" s="195"/>
      <c r="AIJ77" s="195"/>
      <c r="AIK77" s="195"/>
      <c r="AIL77" s="195"/>
      <c r="AIM77" s="195"/>
      <c r="AIN77" s="195"/>
      <c r="AIO77" s="195"/>
      <c r="AIP77" s="195"/>
      <c r="AIQ77" s="195"/>
      <c r="AIR77" s="195"/>
      <c r="AIS77" s="195"/>
      <c r="AIT77" s="195"/>
      <c r="AIU77" s="195"/>
      <c r="AIV77" s="195"/>
      <c r="AIW77" s="195"/>
      <c r="AIX77" s="195"/>
      <c r="AIY77" s="195"/>
      <c r="AIZ77" s="195"/>
      <c r="AJA77" s="195"/>
      <c r="AJB77" s="195"/>
      <c r="AJC77" s="195"/>
      <c r="AJD77" s="195"/>
      <c r="AJE77" s="195"/>
      <c r="AJF77" s="195"/>
      <c r="AJG77" s="195"/>
      <c r="AJH77" s="195"/>
      <c r="AJI77" s="195"/>
      <c r="AJJ77" s="195"/>
      <c r="AJK77" s="195"/>
      <c r="AJL77" s="195"/>
      <c r="AJM77" s="195"/>
      <c r="AJN77" s="195"/>
      <c r="AJO77" s="195"/>
      <c r="AJP77" s="195"/>
      <c r="AJQ77" s="195"/>
      <c r="AJR77" s="195"/>
      <c r="AJS77" s="195"/>
      <c r="AJT77" s="195"/>
      <c r="AJU77" s="195"/>
      <c r="AJV77" s="195"/>
      <c r="AJW77" s="195"/>
      <c r="AJX77" s="195"/>
      <c r="AJY77" s="195"/>
      <c r="AJZ77" s="195"/>
      <c r="AKA77" s="195"/>
      <c r="AKB77" s="195"/>
      <c r="AKC77" s="195"/>
      <c r="AKD77" s="195"/>
      <c r="AKE77" s="195"/>
      <c r="AKF77" s="195"/>
      <c r="AKG77" s="195"/>
      <c r="AKH77" s="195"/>
      <c r="AKI77" s="195"/>
      <c r="AKJ77" s="195"/>
      <c r="AKK77" s="195"/>
      <c r="AKL77" s="195"/>
      <c r="AKM77" s="195"/>
      <c r="AKN77" s="195"/>
      <c r="AKO77" s="195"/>
      <c r="AKP77" s="195"/>
      <c r="AKQ77" s="195"/>
      <c r="AKR77" s="195"/>
      <c r="AKS77" s="195"/>
      <c r="AKT77" s="195"/>
      <c r="AKU77" s="195"/>
      <c r="AKV77" s="195"/>
      <c r="AKW77" s="195"/>
      <c r="AKX77" s="195"/>
      <c r="AKY77" s="195"/>
      <c r="AKZ77" s="195"/>
      <c r="ALA77" s="195"/>
      <c r="ALB77" s="195"/>
      <c r="ALC77" s="195"/>
      <c r="ALD77" s="195"/>
      <c r="ALE77" s="195"/>
      <c r="ALF77" s="195"/>
      <c r="ALG77" s="195"/>
      <c r="ALH77" s="195"/>
      <c r="ALI77" s="195"/>
      <c r="ALJ77" s="195"/>
      <c r="ALK77" s="195"/>
      <c r="ALL77" s="195"/>
      <c r="ALM77" s="195"/>
      <c r="ALN77" s="195"/>
      <c r="ALO77" s="195"/>
      <c r="ALP77" s="195"/>
      <c r="ALQ77" s="195"/>
      <c r="ALR77" s="195"/>
      <c r="ALS77" s="195"/>
      <c r="ALT77" s="195"/>
      <c r="ALU77" s="195"/>
      <c r="ALV77" s="195"/>
      <c r="ALW77" s="195"/>
      <c r="ALX77" s="195"/>
      <c r="ALY77" s="195"/>
      <c r="ALZ77" s="195"/>
      <c r="AMA77" s="195"/>
      <c r="AMB77" s="195"/>
      <c r="AMC77" s="195"/>
      <c r="AMD77" s="195"/>
      <c r="AME77" s="195"/>
      <c r="AMF77" s="195"/>
      <c r="AMG77" s="195"/>
      <c r="AMH77" s="195"/>
      <c r="AMI77" s="195"/>
      <c r="AMJ77" s="195"/>
      <c r="AMK77" s="195"/>
      <c r="AML77" s="195"/>
      <c r="AMM77" s="195"/>
      <c r="AMN77" s="195"/>
      <c r="AMO77" s="195"/>
      <c r="AMP77" s="195"/>
      <c r="AMQ77" s="195"/>
      <c r="AMR77" s="195"/>
      <c r="AMS77" s="195"/>
      <c r="AMT77" s="195"/>
      <c r="AMU77" s="195"/>
      <c r="AMV77" s="195"/>
      <c r="AMW77" s="195"/>
      <c r="AMX77" s="195"/>
      <c r="AMY77" s="195"/>
      <c r="AMZ77" s="195"/>
      <c r="ANA77" s="195"/>
      <c r="ANB77" s="195"/>
      <c r="ANC77" s="195"/>
      <c r="AND77" s="195"/>
      <c r="ANE77" s="195"/>
      <c r="ANF77" s="195"/>
      <c r="ANG77" s="195"/>
      <c r="ANH77" s="195"/>
      <c r="ANI77" s="195"/>
      <c r="ANJ77" s="195"/>
      <c r="ANK77" s="195"/>
      <c r="ANL77" s="195"/>
      <c r="ANM77" s="195"/>
      <c r="ANN77" s="195"/>
      <c r="ANO77" s="195"/>
      <c r="ANP77" s="195"/>
      <c r="ANQ77" s="195"/>
      <c r="ANR77" s="195"/>
      <c r="ANS77" s="195"/>
      <c r="ANT77" s="195"/>
      <c r="ANU77" s="195"/>
      <c r="ANV77" s="195"/>
      <c r="ANW77" s="195"/>
      <c r="ANX77" s="195"/>
      <c r="ANY77" s="195"/>
      <c r="ANZ77" s="195"/>
      <c r="AOA77" s="195"/>
      <c r="AOB77" s="195"/>
      <c r="AOC77" s="195"/>
      <c r="AOD77" s="195"/>
      <c r="AOE77" s="195"/>
      <c r="AOF77" s="195"/>
      <c r="AOG77" s="195"/>
      <c r="AOH77" s="195"/>
      <c r="AOI77" s="195"/>
      <c r="AOJ77" s="195"/>
      <c r="AOK77" s="195"/>
      <c r="AOL77" s="195"/>
      <c r="AOM77" s="195"/>
      <c r="AON77" s="195"/>
      <c r="AOO77" s="195"/>
      <c r="AOP77" s="195"/>
      <c r="AOQ77" s="195"/>
      <c r="AOR77" s="195"/>
      <c r="AOS77" s="195"/>
      <c r="AOT77" s="195"/>
      <c r="AOU77" s="195"/>
      <c r="AOV77" s="195"/>
      <c r="AOW77" s="195"/>
      <c r="AOX77" s="195"/>
      <c r="AOY77" s="195"/>
      <c r="AOZ77" s="195"/>
      <c r="APA77" s="195"/>
      <c r="APB77" s="195"/>
      <c r="APC77" s="195"/>
      <c r="APD77" s="195"/>
      <c r="APE77" s="195"/>
      <c r="APF77" s="195"/>
      <c r="APG77" s="195"/>
      <c r="APH77" s="195"/>
      <c r="API77" s="195"/>
      <c r="APJ77" s="195"/>
      <c r="APK77" s="195"/>
      <c r="APL77" s="195"/>
      <c r="APM77" s="195"/>
      <c r="APN77" s="195"/>
      <c r="APO77" s="195"/>
      <c r="APP77" s="195"/>
      <c r="APQ77" s="195"/>
      <c r="APR77" s="195"/>
      <c r="APS77" s="195"/>
      <c r="APT77" s="195"/>
      <c r="APU77" s="195"/>
      <c r="APV77" s="195"/>
      <c r="APW77" s="195"/>
      <c r="APX77" s="195"/>
      <c r="APY77" s="195"/>
      <c r="APZ77" s="195"/>
      <c r="AQA77" s="195"/>
      <c r="AQB77" s="195"/>
      <c r="AQC77" s="195"/>
      <c r="AQD77" s="195"/>
      <c r="AQE77" s="195"/>
      <c r="AQF77" s="195"/>
      <c r="AQG77" s="195"/>
      <c r="AQH77" s="195"/>
      <c r="AQI77" s="195"/>
      <c r="AQJ77" s="195"/>
      <c r="AQK77" s="195"/>
      <c r="AQL77" s="195"/>
      <c r="AQM77" s="195"/>
      <c r="AQN77" s="195"/>
      <c r="AQO77" s="195"/>
      <c r="AQP77" s="195"/>
      <c r="AQQ77" s="195"/>
      <c r="AQR77" s="195"/>
      <c r="AQS77" s="195"/>
      <c r="AQT77" s="195"/>
      <c r="AQU77" s="195"/>
      <c r="AQV77" s="195"/>
      <c r="AQW77" s="195"/>
      <c r="AQX77" s="195"/>
      <c r="AQY77" s="195"/>
      <c r="AQZ77" s="195"/>
      <c r="ARA77" s="195"/>
      <c r="ARB77" s="195"/>
      <c r="ARC77" s="195"/>
      <c r="ARD77" s="195"/>
      <c r="ARE77" s="195"/>
      <c r="ARF77" s="195"/>
      <c r="ARG77" s="195"/>
      <c r="ARH77" s="195"/>
      <c r="ARI77" s="195"/>
      <c r="ARJ77" s="195"/>
      <c r="ARK77" s="195"/>
      <c r="ARL77" s="195"/>
      <c r="ARM77" s="195"/>
      <c r="ARN77" s="195"/>
      <c r="ARO77" s="195"/>
      <c r="ARP77" s="195"/>
      <c r="ARQ77" s="195"/>
      <c r="ARR77" s="195"/>
      <c r="ARS77" s="195"/>
      <c r="ART77" s="195"/>
      <c r="ARU77" s="195"/>
      <c r="ARV77" s="195"/>
      <c r="ARW77" s="195"/>
      <c r="ARX77" s="195"/>
      <c r="ARY77" s="195"/>
      <c r="ARZ77" s="195"/>
      <c r="ASA77" s="195"/>
      <c r="ASB77" s="195"/>
      <c r="ASC77" s="195"/>
      <c r="ASD77" s="195"/>
      <c r="ASE77" s="195"/>
      <c r="ASF77" s="195"/>
      <c r="ASG77" s="195"/>
      <c r="ASH77" s="195"/>
      <c r="ASI77" s="195"/>
      <c r="ASJ77" s="195"/>
      <c r="ASK77" s="195"/>
      <c r="ASL77" s="195"/>
      <c r="ASM77" s="195"/>
      <c r="ASN77" s="195"/>
      <c r="ASO77" s="195"/>
      <c r="ASP77" s="195"/>
      <c r="ASQ77" s="195"/>
      <c r="ASR77" s="195"/>
      <c r="ASS77" s="195"/>
      <c r="AST77" s="195"/>
      <c r="ASU77" s="195"/>
      <c r="ASV77" s="195"/>
      <c r="ASW77" s="195"/>
      <c r="ASX77" s="195"/>
      <c r="ASY77" s="195"/>
      <c r="ASZ77" s="195"/>
      <c r="ATA77" s="195"/>
      <c r="ATB77" s="195"/>
      <c r="ATC77" s="195"/>
      <c r="ATD77" s="195"/>
      <c r="ATE77" s="195"/>
      <c r="ATF77" s="195"/>
      <c r="ATG77" s="195"/>
      <c r="ATH77" s="195"/>
      <c r="ATI77" s="195"/>
      <c r="ATJ77" s="195"/>
      <c r="ATK77" s="195"/>
      <c r="ATL77" s="195"/>
      <c r="ATM77" s="195"/>
      <c r="ATN77" s="195"/>
      <c r="ATO77" s="195"/>
      <c r="ATP77" s="195"/>
      <c r="ATQ77" s="195"/>
      <c r="ATR77" s="195"/>
      <c r="ATS77" s="195"/>
      <c r="ATT77" s="195"/>
      <c r="ATU77" s="195"/>
      <c r="ATV77" s="195"/>
      <c r="ATW77" s="195"/>
      <c r="ATX77" s="195"/>
      <c r="ATY77" s="195"/>
      <c r="ATZ77" s="195"/>
      <c r="AUA77" s="195"/>
      <c r="AUB77" s="195"/>
      <c r="AUC77" s="195"/>
      <c r="AUD77" s="195"/>
      <c r="AUE77" s="195"/>
      <c r="AUF77" s="195"/>
      <c r="AUG77" s="195"/>
      <c r="AUH77" s="195"/>
      <c r="AUI77" s="195"/>
      <c r="AUJ77" s="195"/>
      <c r="AUK77" s="195"/>
      <c r="AUL77" s="195"/>
      <c r="AUM77" s="195"/>
      <c r="AUN77" s="195"/>
      <c r="AUO77" s="195"/>
      <c r="AUP77" s="195"/>
      <c r="AUQ77" s="195"/>
      <c r="AUR77" s="195"/>
      <c r="AUS77" s="195"/>
      <c r="AUT77" s="195"/>
      <c r="AUU77" s="195"/>
      <c r="AUV77" s="195"/>
      <c r="AUW77" s="195"/>
      <c r="AUX77" s="195"/>
      <c r="AUY77" s="195"/>
      <c r="AUZ77" s="195"/>
      <c r="AVA77" s="195"/>
      <c r="AVB77" s="195"/>
      <c r="AVC77" s="195"/>
      <c r="AVD77" s="195"/>
      <c r="AVE77" s="195"/>
      <c r="AVF77" s="195"/>
      <c r="AVG77" s="195"/>
      <c r="AVH77" s="195"/>
      <c r="AVI77" s="195"/>
      <c r="AVJ77" s="195"/>
      <c r="AVK77" s="195"/>
      <c r="AVL77" s="195"/>
      <c r="AVM77" s="195"/>
      <c r="AVN77" s="195"/>
      <c r="AVO77" s="195"/>
      <c r="AVP77" s="195"/>
      <c r="AVQ77" s="195"/>
      <c r="AVR77" s="195"/>
      <c r="AVS77" s="195"/>
      <c r="AVT77" s="195"/>
      <c r="AVU77" s="195"/>
      <c r="AVV77" s="195"/>
      <c r="AVW77" s="195"/>
      <c r="AVX77" s="195"/>
      <c r="AVY77" s="195"/>
      <c r="AVZ77" s="195"/>
      <c r="AWA77" s="195"/>
      <c r="AWB77" s="195"/>
      <c r="AWC77" s="195"/>
      <c r="AWD77" s="195"/>
      <c r="AWE77" s="195"/>
      <c r="AWF77" s="195"/>
      <c r="AWG77" s="195"/>
      <c r="AWH77" s="195"/>
      <c r="AWI77" s="195"/>
      <c r="AWJ77" s="195"/>
      <c r="AWK77" s="195"/>
      <c r="AWL77" s="195"/>
      <c r="AWM77" s="195"/>
      <c r="AWN77" s="195"/>
      <c r="AWO77" s="195"/>
      <c r="AWP77" s="195"/>
      <c r="AWQ77" s="195"/>
      <c r="AWR77" s="195"/>
      <c r="AWS77" s="195"/>
      <c r="AWT77" s="195"/>
      <c r="AWU77" s="195"/>
      <c r="AWV77" s="195"/>
      <c r="AWW77" s="195"/>
      <c r="AWX77" s="195"/>
      <c r="AWY77" s="195"/>
      <c r="AWZ77" s="195"/>
      <c r="AXA77" s="195"/>
      <c r="AXB77" s="195"/>
      <c r="AXC77" s="195"/>
      <c r="AXD77" s="195"/>
      <c r="AXE77" s="195"/>
      <c r="AXF77" s="195"/>
      <c r="AXG77" s="195"/>
      <c r="AXH77" s="195"/>
      <c r="AXI77" s="195"/>
      <c r="AXJ77" s="195"/>
      <c r="AXK77" s="195"/>
      <c r="AXL77" s="195"/>
      <c r="AXM77" s="195"/>
      <c r="AXN77" s="195"/>
      <c r="AXO77" s="195"/>
      <c r="AXP77" s="195"/>
      <c r="AXQ77" s="195"/>
      <c r="AXR77" s="195"/>
      <c r="AXS77" s="195"/>
      <c r="AXT77" s="195"/>
      <c r="AXU77" s="195"/>
      <c r="AXV77" s="195"/>
      <c r="AXW77" s="195"/>
      <c r="AXX77" s="195"/>
      <c r="AXY77" s="195"/>
      <c r="AXZ77" s="195"/>
      <c r="AYA77" s="195"/>
      <c r="AYB77" s="195"/>
      <c r="AYC77" s="195"/>
      <c r="AYD77" s="195"/>
      <c r="AYE77" s="195"/>
      <c r="AYF77" s="195"/>
      <c r="AYG77" s="195"/>
      <c r="AYH77" s="195"/>
      <c r="AYI77" s="195"/>
      <c r="AYJ77" s="195"/>
      <c r="AYK77" s="195"/>
      <c r="AYL77" s="195"/>
      <c r="AYM77" s="195"/>
      <c r="AYN77" s="195"/>
      <c r="AYO77" s="195"/>
      <c r="AYP77" s="195"/>
      <c r="AYQ77" s="195"/>
      <c r="AYR77" s="195"/>
      <c r="AYS77" s="195"/>
      <c r="AYT77" s="195"/>
      <c r="AYU77" s="195"/>
      <c r="AYV77" s="195"/>
      <c r="AYW77" s="195"/>
      <c r="AYX77" s="195"/>
      <c r="AYY77" s="195"/>
      <c r="AYZ77" s="195"/>
      <c r="AZA77" s="195"/>
      <c r="AZB77" s="195"/>
      <c r="AZC77" s="195"/>
      <c r="AZD77" s="195"/>
      <c r="AZE77" s="195"/>
      <c r="AZF77" s="195"/>
      <c r="AZG77" s="195"/>
      <c r="AZH77" s="195"/>
      <c r="AZI77" s="195"/>
      <c r="AZJ77" s="195"/>
      <c r="AZK77" s="195"/>
      <c r="AZL77" s="195"/>
      <c r="AZM77" s="195"/>
      <c r="AZN77" s="195"/>
      <c r="AZO77" s="195"/>
      <c r="AZP77" s="195"/>
      <c r="AZQ77" s="195"/>
      <c r="AZR77" s="195"/>
      <c r="AZS77" s="195"/>
      <c r="AZT77" s="195"/>
      <c r="AZU77" s="195"/>
      <c r="AZV77" s="195"/>
      <c r="AZW77" s="195"/>
      <c r="AZX77" s="195"/>
      <c r="AZY77" s="195"/>
      <c r="AZZ77" s="195"/>
      <c r="BAA77" s="195"/>
      <c r="BAB77" s="195"/>
      <c r="BAC77" s="195"/>
      <c r="BAD77" s="195"/>
      <c r="BAE77" s="195"/>
      <c r="BAF77" s="195"/>
      <c r="BAG77" s="195"/>
      <c r="BAH77" s="195"/>
      <c r="BAI77" s="195"/>
      <c r="BAJ77" s="195"/>
      <c r="BAK77" s="195"/>
      <c r="BAL77" s="195"/>
      <c r="BAM77" s="195"/>
      <c r="BAN77" s="195"/>
      <c r="BAO77" s="195"/>
      <c r="BAP77" s="195"/>
      <c r="BAQ77" s="195"/>
      <c r="BAR77" s="195"/>
      <c r="BAS77" s="195"/>
      <c r="BAT77" s="195"/>
      <c r="BAU77" s="195"/>
      <c r="BAV77" s="195"/>
      <c r="BAW77" s="195"/>
      <c r="BAX77" s="195"/>
      <c r="BAY77" s="195"/>
      <c r="BAZ77" s="195"/>
      <c r="BBA77" s="195"/>
      <c r="BBB77" s="195"/>
      <c r="BBC77" s="195"/>
      <c r="BBD77" s="195"/>
      <c r="BBE77" s="195"/>
      <c r="BBF77" s="195"/>
      <c r="BBG77" s="195"/>
      <c r="BBH77" s="195"/>
      <c r="BBI77" s="195"/>
      <c r="BBJ77" s="195"/>
      <c r="BBK77" s="195"/>
      <c r="BBL77" s="195"/>
      <c r="BBM77" s="195"/>
      <c r="BBN77" s="195"/>
      <c r="BBO77" s="195"/>
      <c r="BBP77" s="195"/>
      <c r="BBQ77" s="195"/>
      <c r="BBR77" s="195"/>
      <c r="BBS77" s="195"/>
      <c r="BBT77" s="195"/>
      <c r="BBU77" s="195"/>
      <c r="BBV77" s="195"/>
      <c r="BBW77" s="195"/>
      <c r="BBX77" s="195"/>
      <c r="BBY77" s="195"/>
      <c r="BBZ77" s="195"/>
      <c r="BCA77" s="195"/>
      <c r="BCB77" s="195"/>
      <c r="BCC77" s="195"/>
      <c r="BCD77" s="195"/>
      <c r="BCE77" s="195"/>
      <c r="BCF77" s="195"/>
      <c r="BCG77" s="195"/>
      <c r="BCH77" s="195"/>
      <c r="BCI77" s="195"/>
      <c r="BCJ77" s="195"/>
      <c r="BCK77" s="195"/>
      <c r="BCL77" s="195"/>
      <c r="BCM77" s="195"/>
      <c r="BCN77" s="195"/>
      <c r="BCO77" s="195"/>
      <c r="BCP77" s="195"/>
      <c r="BCQ77" s="195"/>
      <c r="BCR77" s="195"/>
      <c r="BCS77" s="195"/>
      <c r="BCT77" s="195"/>
      <c r="BCU77" s="195"/>
      <c r="BCV77" s="195"/>
      <c r="BCW77" s="195"/>
      <c r="BCX77" s="195"/>
      <c r="BCY77" s="195"/>
      <c r="BCZ77" s="195"/>
      <c r="BDA77" s="195"/>
      <c r="BDB77" s="195"/>
      <c r="BDC77" s="195"/>
      <c r="BDD77" s="195"/>
      <c r="BDE77" s="195"/>
      <c r="BDF77" s="195"/>
      <c r="BDG77" s="195"/>
      <c r="BDH77" s="195"/>
      <c r="BDI77" s="195"/>
      <c r="BDJ77" s="195"/>
      <c r="BDK77" s="195"/>
      <c r="BDL77" s="195"/>
      <c r="BDM77" s="195"/>
      <c r="BDN77" s="195"/>
      <c r="BDO77" s="195"/>
      <c r="BDP77" s="195"/>
      <c r="BDQ77" s="195"/>
      <c r="BDR77" s="195"/>
      <c r="BDS77" s="195"/>
      <c r="BDT77" s="195"/>
      <c r="BDU77" s="195"/>
      <c r="BDV77" s="195"/>
      <c r="BDW77" s="195"/>
      <c r="BDX77" s="195"/>
      <c r="BDY77" s="195"/>
      <c r="BDZ77" s="195"/>
      <c r="BEA77" s="195"/>
      <c r="BEB77" s="195"/>
      <c r="BEC77" s="195"/>
      <c r="BED77" s="195"/>
      <c r="BEE77" s="195"/>
      <c r="BEF77" s="195"/>
      <c r="BEG77" s="195"/>
      <c r="BEH77" s="195"/>
      <c r="BEI77" s="195"/>
      <c r="BEJ77" s="195"/>
      <c r="BEK77" s="195"/>
      <c r="BEL77" s="195"/>
      <c r="BEM77" s="195"/>
      <c r="BEN77" s="195"/>
      <c r="BEO77" s="195"/>
      <c r="BEP77" s="195"/>
      <c r="BEQ77" s="195"/>
      <c r="BER77" s="195"/>
      <c r="BES77" s="195"/>
      <c r="BET77" s="195"/>
      <c r="BEU77" s="195"/>
      <c r="BEV77" s="195"/>
      <c r="BEW77" s="195"/>
      <c r="BEX77" s="195"/>
      <c r="BEY77" s="195"/>
      <c r="BEZ77" s="195"/>
      <c r="BFA77" s="195"/>
      <c r="BFB77" s="195"/>
      <c r="BFC77" s="195"/>
      <c r="BFD77" s="195"/>
      <c r="BFE77" s="195"/>
      <c r="BFF77" s="195"/>
      <c r="BFG77" s="195"/>
      <c r="BFH77" s="195"/>
      <c r="BFI77" s="195"/>
      <c r="BFJ77" s="195"/>
      <c r="BFK77" s="195"/>
      <c r="BFL77" s="195"/>
      <c r="BFM77" s="195"/>
      <c r="BFN77" s="195"/>
      <c r="BFO77" s="195"/>
      <c r="BFP77" s="195"/>
      <c r="BFQ77" s="195"/>
      <c r="BFR77" s="195"/>
      <c r="BFS77" s="195"/>
      <c r="BFT77" s="195"/>
      <c r="BFU77" s="195"/>
      <c r="BFV77" s="195"/>
      <c r="BFW77" s="195"/>
      <c r="BFX77" s="195"/>
      <c r="BFY77" s="195"/>
      <c r="BFZ77" s="195"/>
      <c r="BGA77" s="195"/>
      <c r="BGB77" s="195"/>
      <c r="BGC77" s="195"/>
      <c r="BGD77" s="195"/>
      <c r="BGE77" s="195"/>
      <c r="BGF77" s="195"/>
      <c r="BGG77" s="195"/>
      <c r="BGH77" s="195"/>
      <c r="BGI77" s="195"/>
      <c r="BGJ77" s="195"/>
      <c r="BGK77" s="195"/>
      <c r="BGL77" s="195"/>
      <c r="BGM77" s="195"/>
      <c r="BGN77" s="195"/>
      <c r="BGO77" s="195"/>
      <c r="BGP77" s="195"/>
      <c r="BGQ77" s="195"/>
      <c r="BGR77" s="195"/>
      <c r="BGS77" s="195"/>
      <c r="BGT77" s="195"/>
      <c r="BGU77" s="195"/>
      <c r="BGV77" s="195"/>
      <c r="BGW77" s="195"/>
      <c r="BGX77" s="195"/>
      <c r="BGY77" s="195"/>
      <c r="BGZ77" s="195"/>
      <c r="BHA77" s="195"/>
      <c r="BHB77" s="195"/>
      <c r="BHC77" s="195"/>
      <c r="BHD77" s="195"/>
      <c r="BHE77" s="195"/>
      <c r="BHF77" s="195"/>
      <c r="BHG77" s="195"/>
      <c r="BHH77" s="195"/>
      <c r="BHI77" s="195"/>
      <c r="BHJ77" s="195"/>
      <c r="BHK77" s="195"/>
      <c r="BHL77" s="195"/>
      <c r="BHM77" s="195"/>
      <c r="BHN77" s="195"/>
      <c r="BHO77" s="195"/>
      <c r="BHP77" s="195"/>
      <c r="BHQ77" s="195"/>
      <c r="BHR77" s="195"/>
      <c r="BHS77" s="195"/>
      <c r="BHT77" s="195"/>
      <c r="BHU77" s="195"/>
      <c r="BHV77" s="195"/>
      <c r="BHW77" s="195"/>
      <c r="BHX77" s="195"/>
      <c r="BHY77" s="195"/>
      <c r="BHZ77" s="195"/>
      <c r="BIA77" s="195"/>
      <c r="BIB77" s="195"/>
      <c r="BIC77" s="195"/>
      <c r="BID77" s="195"/>
      <c r="BIE77" s="195"/>
      <c r="BIF77" s="195"/>
      <c r="BIG77" s="195"/>
      <c r="BIH77" s="195"/>
      <c r="BII77" s="195"/>
      <c r="BIJ77" s="195"/>
      <c r="BIK77" s="195"/>
      <c r="BIL77" s="195"/>
      <c r="BIM77" s="195"/>
      <c r="BIN77" s="195"/>
      <c r="BIO77" s="195"/>
      <c r="BIP77" s="195"/>
      <c r="BIQ77" s="195"/>
      <c r="BIR77" s="195"/>
      <c r="BIS77" s="195"/>
      <c r="BIT77" s="195"/>
      <c r="BIU77" s="195"/>
      <c r="BIV77" s="195"/>
      <c r="BIW77" s="195"/>
      <c r="BIX77" s="195"/>
      <c r="BIY77" s="195"/>
      <c r="BIZ77" s="195"/>
      <c r="BJA77" s="195"/>
      <c r="BJB77" s="195"/>
      <c r="BJC77" s="195"/>
      <c r="BJD77" s="195"/>
      <c r="BJE77" s="195"/>
      <c r="BJF77" s="195"/>
      <c r="BJG77" s="195"/>
      <c r="BJH77" s="195"/>
      <c r="BJI77" s="195"/>
      <c r="BJJ77" s="195"/>
      <c r="BJK77" s="195"/>
      <c r="BJL77" s="195"/>
      <c r="BJM77" s="195"/>
      <c r="BJN77" s="195"/>
      <c r="BJO77" s="195"/>
      <c r="BJP77" s="195"/>
      <c r="BJQ77" s="195"/>
      <c r="BJR77" s="195"/>
      <c r="BJS77" s="195"/>
      <c r="BJT77" s="195"/>
      <c r="BJU77" s="195"/>
      <c r="BJV77" s="195"/>
      <c r="BJW77" s="195"/>
      <c r="BJX77" s="195"/>
      <c r="BJY77" s="195"/>
      <c r="BJZ77" s="195"/>
      <c r="BKA77" s="195"/>
      <c r="BKB77" s="195"/>
      <c r="BKC77" s="195"/>
      <c r="BKD77" s="195"/>
      <c r="BKE77" s="195"/>
      <c r="BKF77" s="195"/>
      <c r="BKG77" s="195"/>
      <c r="BKH77" s="195"/>
      <c r="BKI77" s="195"/>
      <c r="BKJ77" s="195"/>
      <c r="BKK77" s="195"/>
      <c r="BKL77" s="195"/>
      <c r="BKM77" s="195"/>
      <c r="BKN77" s="195"/>
      <c r="BKO77" s="195"/>
      <c r="BKP77" s="195"/>
      <c r="BKQ77" s="195"/>
      <c r="BKR77" s="195"/>
      <c r="BKS77" s="195"/>
      <c r="BKT77" s="195"/>
      <c r="BKU77" s="195"/>
      <c r="BKV77" s="195"/>
      <c r="BKW77" s="195"/>
      <c r="BKX77" s="195"/>
      <c r="BKY77" s="195"/>
      <c r="BKZ77" s="195"/>
      <c r="BLA77" s="195"/>
      <c r="BLB77" s="195"/>
      <c r="BLC77" s="195"/>
      <c r="BLD77" s="195"/>
      <c r="BLE77" s="195"/>
      <c r="BLF77" s="195"/>
      <c r="BLG77" s="195"/>
      <c r="BLH77" s="195"/>
      <c r="BLI77" s="195"/>
      <c r="BLJ77" s="195"/>
      <c r="BLK77" s="195"/>
      <c r="BLL77" s="195"/>
      <c r="BLM77" s="195"/>
      <c r="BLN77" s="195"/>
      <c r="BLO77" s="195"/>
      <c r="BLP77" s="195"/>
      <c r="BLQ77" s="195"/>
      <c r="BLR77" s="195"/>
      <c r="BLS77" s="195"/>
      <c r="BLT77" s="195"/>
      <c r="BLU77" s="195"/>
      <c r="BLV77" s="195"/>
      <c r="BLW77" s="195"/>
      <c r="BLX77" s="195"/>
      <c r="BLY77" s="195"/>
      <c r="BLZ77" s="195"/>
      <c r="BMA77" s="195"/>
      <c r="BMB77" s="195"/>
      <c r="BMC77" s="195"/>
      <c r="BMD77" s="195"/>
      <c r="BME77" s="195"/>
      <c r="BMF77" s="195"/>
      <c r="BMG77" s="195"/>
      <c r="BMH77" s="195"/>
      <c r="BMI77" s="195"/>
      <c r="BMJ77" s="195"/>
      <c r="BMK77" s="195"/>
      <c r="BML77" s="195"/>
      <c r="BMM77" s="195"/>
      <c r="BMN77" s="195"/>
      <c r="BMO77" s="195"/>
      <c r="BMP77" s="195"/>
      <c r="BMQ77" s="195"/>
      <c r="BMR77" s="195"/>
      <c r="BMS77" s="195"/>
      <c r="BMT77" s="195"/>
      <c r="BMU77" s="195"/>
      <c r="BMV77" s="195"/>
      <c r="BMW77" s="195"/>
      <c r="BMX77" s="195"/>
      <c r="BMY77" s="195"/>
      <c r="BMZ77" s="195"/>
      <c r="BNA77" s="195"/>
      <c r="BNB77" s="195"/>
      <c r="BNC77" s="195"/>
      <c r="BND77" s="195"/>
      <c r="BNE77" s="195"/>
      <c r="BNF77" s="195"/>
      <c r="BNG77" s="195"/>
      <c r="BNH77" s="195"/>
      <c r="BNI77" s="195"/>
      <c r="BNJ77" s="195"/>
      <c r="BNK77" s="195"/>
      <c r="BNL77" s="195"/>
      <c r="BNM77" s="195"/>
      <c r="BNN77" s="195"/>
      <c r="BNO77" s="195"/>
      <c r="BNP77" s="195"/>
      <c r="BNQ77" s="195"/>
      <c r="BNR77" s="195"/>
      <c r="BNS77" s="195"/>
      <c r="BNT77" s="195"/>
      <c r="BNU77" s="195"/>
      <c r="BNV77" s="195"/>
      <c r="BNW77" s="195"/>
      <c r="BNX77" s="195"/>
      <c r="BNY77" s="195"/>
      <c r="BNZ77" s="195"/>
      <c r="BOA77" s="195"/>
      <c r="BOB77" s="195"/>
      <c r="BOC77" s="195"/>
      <c r="BOD77" s="195"/>
      <c r="BOE77" s="195"/>
      <c r="BOF77" s="195"/>
      <c r="BOG77" s="195"/>
      <c r="BOH77" s="195"/>
      <c r="BOI77" s="195"/>
      <c r="BOJ77" s="195"/>
      <c r="BOK77" s="195"/>
      <c r="BOL77" s="195"/>
      <c r="BOM77" s="195"/>
      <c r="BON77" s="195"/>
      <c r="BOO77" s="195"/>
      <c r="BOP77" s="195"/>
      <c r="BOQ77" s="195"/>
      <c r="BOR77" s="195"/>
      <c r="BOS77" s="195"/>
      <c r="BOT77" s="195"/>
      <c r="BOU77" s="195"/>
      <c r="BOV77" s="195"/>
      <c r="BOW77" s="195"/>
      <c r="BOX77" s="195"/>
      <c r="BOY77" s="195"/>
      <c r="BOZ77" s="195"/>
      <c r="BPA77" s="195"/>
      <c r="BPB77" s="195"/>
      <c r="BPC77" s="195"/>
      <c r="BPD77" s="195"/>
      <c r="BPE77" s="195"/>
      <c r="BPF77" s="195"/>
      <c r="BPG77" s="195"/>
      <c r="BPH77" s="195"/>
      <c r="BPI77" s="195"/>
      <c r="BPJ77" s="195"/>
      <c r="BPK77" s="195"/>
      <c r="BPL77" s="195"/>
      <c r="BPM77" s="195"/>
      <c r="BPN77" s="195"/>
      <c r="BPO77" s="195"/>
      <c r="BPP77" s="195"/>
      <c r="BPQ77" s="195"/>
      <c r="BPR77" s="195"/>
      <c r="BPS77" s="195"/>
      <c r="BPT77" s="195"/>
      <c r="BPU77" s="195"/>
      <c r="BPV77" s="195"/>
      <c r="BPW77" s="195"/>
      <c r="BPX77" s="195"/>
      <c r="BPY77" s="195"/>
      <c r="BPZ77" s="195"/>
      <c r="BQA77" s="195"/>
      <c r="BQB77" s="195"/>
      <c r="BQC77" s="195"/>
      <c r="BQD77" s="195"/>
      <c r="BQE77" s="195"/>
      <c r="BQF77" s="195"/>
      <c r="BQG77" s="195"/>
      <c r="BQH77" s="195"/>
      <c r="BQI77" s="195"/>
      <c r="BQJ77" s="195"/>
      <c r="BQK77" s="195"/>
      <c r="BQL77" s="195"/>
      <c r="BQM77" s="195"/>
      <c r="BQN77" s="195"/>
      <c r="BQO77" s="195"/>
      <c r="BQP77" s="195"/>
      <c r="BQQ77" s="195"/>
      <c r="BQR77" s="195"/>
      <c r="BQS77" s="195"/>
      <c r="BQT77" s="195"/>
      <c r="BQU77" s="195"/>
      <c r="BQV77" s="195"/>
      <c r="BQW77" s="195"/>
      <c r="BQX77" s="195"/>
      <c r="BQY77" s="195"/>
      <c r="BQZ77" s="195"/>
      <c r="BRA77" s="195"/>
      <c r="BRB77" s="195"/>
      <c r="BRC77" s="195"/>
      <c r="BRD77" s="195"/>
      <c r="BRE77" s="195"/>
      <c r="BRF77" s="195"/>
      <c r="BRG77" s="195"/>
      <c r="BRH77" s="195"/>
      <c r="BRI77" s="195"/>
      <c r="BRJ77" s="195"/>
      <c r="BRK77" s="195"/>
      <c r="BRL77" s="195"/>
      <c r="BRM77" s="195"/>
      <c r="BRN77" s="195"/>
      <c r="BRO77" s="195"/>
      <c r="BRP77" s="195"/>
      <c r="BRQ77" s="195"/>
      <c r="BRR77" s="195"/>
      <c r="BRS77" s="195"/>
      <c r="BRT77" s="195"/>
      <c r="BRU77" s="195"/>
      <c r="BRV77" s="195"/>
      <c r="BRW77" s="195"/>
      <c r="BRX77" s="195"/>
      <c r="BRY77" s="195"/>
      <c r="BRZ77" s="195"/>
      <c r="BSA77" s="195"/>
      <c r="BSB77" s="195"/>
      <c r="BSC77" s="195"/>
      <c r="BSD77" s="195"/>
      <c r="BSE77" s="195"/>
      <c r="BSF77" s="195"/>
      <c r="BSG77" s="195"/>
      <c r="BSH77" s="195"/>
      <c r="BSI77" s="195"/>
      <c r="BSJ77" s="195"/>
      <c r="BSK77" s="195"/>
      <c r="BSL77" s="195"/>
      <c r="BSM77" s="195"/>
      <c r="BSN77" s="195"/>
      <c r="BSO77" s="195"/>
      <c r="BSP77" s="195"/>
      <c r="BSQ77" s="195"/>
      <c r="BSR77" s="195"/>
      <c r="BSS77" s="195"/>
      <c r="BST77" s="195"/>
      <c r="BSU77" s="195"/>
      <c r="BSV77" s="195"/>
      <c r="BSW77" s="195"/>
      <c r="BSX77" s="195"/>
      <c r="BSY77" s="195"/>
      <c r="BSZ77" s="195"/>
      <c r="BTA77" s="195"/>
      <c r="BTB77" s="195"/>
      <c r="BTC77" s="195"/>
      <c r="BTD77" s="195"/>
      <c r="BTE77" s="195"/>
      <c r="BTF77" s="195"/>
      <c r="BTG77" s="195"/>
      <c r="BTH77" s="195"/>
      <c r="BTI77" s="195"/>
      <c r="BTJ77" s="195"/>
      <c r="BTK77" s="195"/>
      <c r="BTL77" s="195"/>
      <c r="BTM77" s="195"/>
      <c r="BTN77" s="195"/>
      <c r="BTO77" s="195"/>
      <c r="BTP77" s="195"/>
      <c r="BTQ77" s="195"/>
      <c r="BTR77" s="195"/>
      <c r="BTS77" s="195"/>
      <c r="BTT77" s="195"/>
      <c r="BTU77" s="195"/>
      <c r="BTV77" s="195"/>
      <c r="BTW77" s="195"/>
      <c r="BTX77" s="195"/>
      <c r="BTY77" s="195"/>
      <c r="BTZ77" s="195"/>
      <c r="BUA77" s="195"/>
      <c r="BUB77" s="195"/>
      <c r="BUC77" s="195"/>
      <c r="BUD77" s="195"/>
      <c r="BUE77" s="195"/>
      <c r="BUF77" s="195"/>
      <c r="BUG77" s="195"/>
      <c r="BUH77" s="195"/>
      <c r="BUI77" s="195"/>
      <c r="BUJ77" s="195"/>
      <c r="BUK77" s="195"/>
      <c r="BUL77" s="195"/>
      <c r="BUM77" s="195"/>
      <c r="BUN77" s="195"/>
      <c r="BUO77" s="195"/>
      <c r="BUP77" s="195"/>
      <c r="BUQ77" s="195"/>
      <c r="BUR77" s="195"/>
      <c r="BUS77" s="195"/>
      <c r="BUT77" s="195"/>
      <c r="BUU77" s="195"/>
      <c r="BUV77" s="195"/>
      <c r="BUW77" s="195"/>
      <c r="BUX77" s="195"/>
      <c r="BUY77" s="195"/>
      <c r="BUZ77" s="195"/>
      <c r="BVA77" s="195"/>
      <c r="BVB77" s="195"/>
      <c r="BVC77" s="195"/>
      <c r="BVD77" s="195"/>
      <c r="BVE77" s="195"/>
      <c r="BVF77" s="195"/>
      <c r="BVG77" s="195"/>
      <c r="BVH77" s="195"/>
      <c r="BVI77" s="195"/>
      <c r="BVJ77" s="195"/>
      <c r="BVK77" s="195"/>
      <c r="BVL77" s="195"/>
      <c r="BVM77" s="195"/>
      <c r="BVN77" s="195"/>
      <c r="BVO77" s="195"/>
      <c r="BVP77" s="195"/>
      <c r="BVQ77" s="195"/>
      <c r="BVR77" s="195"/>
      <c r="BVS77" s="195"/>
      <c r="BVT77" s="195"/>
      <c r="BVU77" s="195"/>
      <c r="BVV77" s="195"/>
      <c r="BVW77" s="195"/>
      <c r="BVX77" s="195"/>
      <c r="BVY77" s="195"/>
      <c r="BVZ77" s="195"/>
      <c r="BWA77" s="195"/>
      <c r="BWB77" s="195"/>
      <c r="BWC77" s="195"/>
      <c r="BWD77" s="195"/>
      <c r="BWE77" s="195"/>
      <c r="BWF77" s="195"/>
      <c r="BWG77" s="195"/>
      <c r="BWH77" s="195"/>
      <c r="BWI77" s="195"/>
      <c r="BWJ77" s="195"/>
      <c r="BWK77" s="195"/>
      <c r="BWL77" s="195"/>
      <c r="BWM77" s="195"/>
      <c r="BWN77" s="195"/>
      <c r="BWO77" s="195"/>
      <c r="BWP77" s="195"/>
      <c r="BWQ77" s="195"/>
      <c r="BWR77" s="195"/>
      <c r="BWS77" s="195"/>
      <c r="BWT77" s="195"/>
      <c r="BWU77" s="195"/>
      <c r="BWV77" s="195"/>
      <c r="BWW77" s="195"/>
      <c r="BWX77" s="195"/>
      <c r="BWY77" s="195"/>
      <c r="BWZ77" s="195"/>
      <c r="BXA77" s="195"/>
      <c r="BXB77" s="195"/>
      <c r="BXC77" s="195"/>
      <c r="BXD77" s="195"/>
      <c r="BXE77" s="195"/>
      <c r="BXF77" s="195"/>
      <c r="BXG77" s="195"/>
      <c r="BXH77" s="195"/>
      <c r="BXI77" s="195"/>
      <c r="BXJ77" s="195"/>
      <c r="BXK77" s="195"/>
      <c r="BXL77" s="195"/>
      <c r="BXM77" s="195"/>
      <c r="BXN77" s="195"/>
      <c r="BXO77" s="195"/>
      <c r="BXP77" s="195"/>
      <c r="BXQ77" s="195"/>
      <c r="BXR77" s="195"/>
      <c r="BXS77" s="195"/>
      <c r="BXT77" s="195"/>
      <c r="BXU77" s="195"/>
      <c r="BXV77" s="195"/>
      <c r="BXW77" s="195"/>
      <c r="BXX77" s="195"/>
      <c r="BXY77" s="195"/>
      <c r="BXZ77" s="195"/>
      <c r="BYA77" s="195"/>
      <c r="BYB77" s="195"/>
      <c r="BYC77" s="195"/>
      <c r="BYD77" s="195"/>
      <c r="BYE77" s="195"/>
      <c r="BYF77" s="195"/>
      <c r="BYG77" s="195"/>
      <c r="BYH77" s="195"/>
      <c r="BYI77" s="195"/>
      <c r="BYJ77" s="195"/>
      <c r="BYK77" s="195"/>
      <c r="BYL77" s="195"/>
      <c r="BYM77" s="195"/>
      <c r="BYN77" s="195"/>
      <c r="BYO77" s="195"/>
      <c r="BYP77" s="195"/>
      <c r="BYQ77" s="195"/>
      <c r="BYR77" s="195"/>
      <c r="BYS77" s="195"/>
      <c r="BYT77" s="195"/>
      <c r="BYU77" s="195"/>
      <c r="BYV77" s="195"/>
      <c r="BYW77" s="195"/>
      <c r="BYX77" s="195"/>
      <c r="BYY77" s="195"/>
      <c r="BYZ77" s="195"/>
      <c r="BZA77" s="195"/>
      <c r="BZB77" s="195"/>
      <c r="BZC77" s="195"/>
      <c r="BZD77" s="195"/>
      <c r="BZE77" s="195"/>
      <c r="BZF77" s="195"/>
      <c r="BZG77" s="195"/>
      <c r="BZH77" s="195"/>
      <c r="BZI77" s="195"/>
      <c r="BZJ77" s="195"/>
      <c r="BZK77" s="195"/>
      <c r="BZL77" s="195"/>
      <c r="BZM77" s="195"/>
      <c r="BZN77" s="195"/>
      <c r="BZO77" s="195"/>
      <c r="BZP77" s="195"/>
      <c r="BZQ77" s="195"/>
      <c r="BZR77" s="195"/>
      <c r="BZS77" s="195"/>
      <c r="BZT77" s="195"/>
      <c r="BZU77" s="195"/>
      <c r="BZV77" s="195"/>
      <c r="BZW77" s="195"/>
      <c r="BZX77" s="195"/>
      <c r="BZY77" s="195"/>
      <c r="BZZ77" s="195"/>
      <c r="CAA77" s="195"/>
      <c r="CAB77" s="195"/>
      <c r="CAC77" s="195"/>
      <c r="CAD77" s="195"/>
      <c r="CAE77" s="195"/>
      <c r="CAF77" s="195"/>
      <c r="CAG77" s="195"/>
      <c r="CAH77" s="195"/>
      <c r="CAI77" s="195"/>
      <c r="CAJ77" s="195"/>
      <c r="CAK77" s="195"/>
      <c r="CAL77" s="195"/>
      <c r="CAM77" s="195"/>
      <c r="CAN77" s="195"/>
      <c r="CAO77" s="195"/>
      <c r="CAP77" s="195"/>
      <c r="CAQ77" s="195"/>
      <c r="CAR77" s="195"/>
      <c r="CAS77" s="195"/>
      <c r="CAT77" s="195"/>
      <c r="CAU77" s="195"/>
      <c r="CAV77" s="195"/>
      <c r="CAW77" s="195"/>
      <c r="CAX77" s="195"/>
      <c r="CAY77" s="195"/>
      <c r="CAZ77" s="195"/>
      <c r="CBA77" s="195"/>
      <c r="CBB77" s="195"/>
      <c r="CBC77" s="195"/>
      <c r="CBD77" s="195"/>
      <c r="CBE77" s="195"/>
      <c r="CBF77" s="195"/>
      <c r="CBG77" s="195"/>
      <c r="CBH77" s="195"/>
      <c r="CBI77" s="195"/>
      <c r="CBJ77" s="195"/>
      <c r="CBK77" s="195"/>
      <c r="CBL77" s="195"/>
      <c r="CBM77" s="195"/>
      <c r="CBN77" s="195"/>
      <c r="CBO77" s="195"/>
      <c r="CBP77" s="195"/>
      <c r="CBQ77" s="195"/>
      <c r="CBR77" s="195"/>
      <c r="CBS77" s="195"/>
      <c r="CBT77" s="195"/>
      <c r="CBU77" s="195"/>
      <c r="CBV77" s="195"/>
      <c r="CBW77" s="195"/>
      <c r="CBX77" s="195"/>
      <c r="CBY77" s="195"/>
      <c r="CBZ77" s="195"/>
      <c r="CCA77" s="195"/>
      <c r="CCB77" s="195"/>
      <c r="CCC77" s="195"/>
      <c r="CCD77" s="195"/>
      <c r="CCE77" s="195"/>
      <c r="CCF77" s="195"/>
      <c r="CCG77" s="195"/>
      <c r="CCH77" s="195"/>
      <c r="CCI77" s="195"/>
      <c r="CCJ77" s="195"/>
      <c r="CCK77" s="195"/>
      <c r="CCL77" s="195"/>
      <c r="CCM77" s="195"/>
      <c r="CCN77" s="195"/>
      <c r="CCO77" s="195"/>
      <c r="CCP77" s="195"/>
      <c r="CCQ77" s="195"/>
      <c r="CCR77" s="195"/>
      <c r="CCS77" s="195"/>
      <c r="CCT77" s="195"/>
      <c r="CCU77" s="195"/>
      <c r="CCV77" s="195"/>
      <c r="CCW77" s="195"/>
      <c r="CCX77" s="195"/>
      <c r="CCY77" s="195"/>
      <c r="CCZ77" s="195"/>
      <c r="CDA77" s="195"/>
      <c r="CDB77" s="195"/>
      <c r="CDC77" s="195"/>
      <c r="CDD77" s="195"/>
      <c r="CDE77" s="195"/>
      <c r="CDF77" s="195"/>
      <c r="CDG77" s="195"/>
      <c r="CDH77" s="195"/>
      <c r="CDI77" s="195"/>
      <c r="CDJ77" s="195"/>
      <c r="CDK77" s="195"/>
      <c r="CDL77" s="195"/>
      <c r="CDM77" s="195"/>
      <c r="CDN77" s="195"/>
      <c r="CDO77" s="195"/>
      <c r="CDP77" s="195"/>
      <c r="CDQ77" s="195"/>
      <c r="CDR77" s="195"/>
      <c r="CDS77" s="195"/>
      <c r="CDT77" s="195"/>
      <c r="CDU77" s="195"/>
      <c r="CDV77" s="195"/>
      <c r="CDW77" s="195"/>
      <c r="CDX77" s="195"/>
      <c r="CDY77" s="195"/>
      <c r="CDZ77" s="195"/>
      <c r="CEA77" s="195"/>
      <c r="CEB77" s="195"/>
      <c r="CEC77" s="195"/>
      <c r="CED77" s="195"/>
      <c r="CEE77" s="195"/>
      <c r="CEF77" s="195"/>
      <c r="CEG77" s="195"/>
      <c r="CEH77" s="195"/>
      <c r="CEI77" s="195"/>
      <c r="CEJ77" s="195"/>
      <c r="CEK77" s="195"/>
      <c r="CEL77" s="195"/>
      <c r="CEM77" s="195"/>
      <c r="CEN77" s="195"/>
      <c r="CEO77" s="195"/>
      <c r="CEP77" s="195"/>
      <c r="CEQ77" s="195"/>
      <c r="CER77" s="195"/>
      <c r="CES77" s="195"/>
      <c r="CET77" s="195"/>
      <c r="CEU77" s="195"/>
      <c r="CEV77" s="195"/>
      <c r="CEW77" s="195"/>
      <c r="CEX77" s="195"/>
      <c r="CEY77" s="195"/>
      <c r="CEZ77" s="195"/>
      <c r="CFA77" s="195"/>
      <c r="CFB77" s="195"/>
      <c r="CFC77" s="195"/>
      <c r="CFD77" s="195"/>
      <c r="CFE77" s="195"/>
      <c r="CFF77" s="195"/>
      <c r="CFG77" s="195"/>
      <c r="CFH77" s="195"/>
      <c r="CFI77" s="195"/>
      <c r="CFJ77" s="195"/>
      <c r="CFK77" s="195"/>
      <c r="CFL77" s="195"/>
      <c r="CFM77" s="195"/>
      <c r="CFN77" s="195"/>
      <c r="CFO77" s="195"/>
      <c r="CFP77" s="195"/>
      <c r="CFQ77" s="195"/>
      <c r="CFR77" s="195"/>
      <c r="CFS77" s="195"/>
      <c r="CFT77" s="195"/>
      <c r="CFU77" s="195"/>
      <c r="CFV77" s="195"/>
      <c r="CFW77" s="195"/>
      <c r="CFX77" s="195"/>
      <c r="CFY77" s="195"/>
      <c r="CFZ77" s="195"/>
      <c r="CGA77" s="195"/>
      <c r="CGB77" s="195"/>
      <c r="CGC77" s="195"/>
      <c r="CGD77" s="195"/>
      <c r="CGE77" s="195"/>
      <c r="CGF77" s="195"/>
      <c r="CGG77" s="195"/>
      <c r="CGH77" s="195"/>
      <c r="CGI77" s="195"/>
      <c r="CGJ77" s="195"/>
      <c r="CGK77" s="195"/>
      <c r="CGL77" s="195"/>
      <c r="CGM77" s="195"/>
      <c r="CGN77" s="195"/>
      <c r="CGO77" s="195"/>
      <c r="CGP77" s="195"/>
      <c r="CGQ77" s="195"/>
      <c r="CGR77" s="195"/>
      <c r="CGS77" s="195"/>
      <c r="CGT77" s="195"/>
      <c r="CGU77" s="195"/>
      <c r="CGV77" s="195"/>
      <c r="CGW77" s="195"/>
      <c r="CGX77" s="195"/>
      <c r="CGY77" s="195"/>
      <c r="CGZ77" s="195"/>
      <c r="CHA77" s="195"/>
      <c r="CHB77" s="195"/>
      <c r="CHC77" s="195"/>
      <c r="CHD77" s="195"/>
      <c r="CHE77" s="195"/>
      <c r="CHF77" s="195"/>
      <c r="CHG77" s="195"/>
      <c r="CHH77" s="195"/>
      <c r="CHI77" s="195"/>
      <c r="CHJ77" s="195"/>
      <c r="CHK77" s="195"/>
      <c r="CHL77" s="195"/>
      <c r="CHM77" s="195"/>
      <c r="CHN77" s="195"/>
      <c r="CHO77" s="195"/>
      <c r="CHP77" s="195"/>
      <c r="CHQ77" s="195"/>
      <c r="CHR77" s="195"/>
      <c r="CHS77" s="195"/>
      <c r="CHT77" s="195"/>
      <c r="CHU77" s="195"/>
      <c r="CHV77" s="195"/>
      <c r="CHW77" s="195"/>
      <c r="CHX77" s="195"/>
      <c r="CHY77" s="195"/>
      <c r="CHZ77" s="195"/>
      <c r="CIA77" s="195"/>
      <c r="CIB77" s="195"/>
      <c r="CIC77" s="195"/>
      <c r="CID77" s="195"/>
      <c r="CIE77" s="195"/>
      <c r="CIF77" s="195"/>
      <c r="CIG77" s="195"/>
      <c r="CIH77" s="195"/>
      <c r="CII77" s="195"/>
      <c r="CIJ77" s="195"/>
      <c r="CIK77" s="195"/>
      <c r="CIL77" s="195"/>
      <c r="CIM77" s="195"/>
      <c r="CIN77" s="195"/>
      <c r="CIO77" s="195"/>
      <c r="CIP77" s="195"/>
      <c r="CIQ77" s="195"/>
      <c r="CIR77" s="195"/>
      <c r="CIS77" s="195"/>
      <c r="CIT77" s="195"/>
      <c r="CIU77" s="195"/>
      <c r="CIV77" s="195"/>
      <c r="CIW77" s="195"/>
      <c r="CIX77" s="195"/>
      <c r="CIY77" s="195"/>
      <c r="CIZ77" s="195"/>
      <c r="CJA77" s="195"/>
      <c r="CJB77" s="195"/>
      <c r="CJC77" s="195"/>
      <c r="CJD77" s="195"/>
      <c r="CJE77" s="195"/>
      <c r="CJF77" s="195"/>
      <c r="CJG77" s="195"/>
      <c r="CJH77" s="195"/>
      <c r="CJI77" s="195"/>
      <c r="CJJ77" s="195"/>
      <c r="CJK77" s="195"/>
      <c r="CJL77" s="195"/>
      <c r="CJM77" s="195"/>
      <c r="CJN77" s="195"/>
      <c r="CJO77" s="195"/>
      <c r="CJP77" s="195"/>
      <c r="CJQ77" s="195"/>
      <c r="CJR77" s="195"/>
      <c r="CJS77" s="195"/>
      <c r="CJT77" s="195"/>
      <c r="CJU77" s="195"/>
      <c r="CJV77" s="195"/>
      <c r="CJW77" s="195"/>
      <c r="CJX77" s="195"/>
      <c r="CJY77" s="195"/>
      <c r="CJZ77" s="195"/>
      <c r="CKA77" s="195"/>
      <c r="CKB77" s="195"/>
      <c r="CKC77" s="195"/>
      <c r="CKD77" s="195"/>
      <c r="CKE77" s="195"/>
      <c r="CKF77" s="195"/>
      <c r="CKG77" s="195"/>
      <c r="CKH77" s="195"/>
      <c r="CKI77" s="195"/>
      <c r="CKJ77" s="195"/>
      <c r="CKK77" s="195"/>
      <c r="CKL77" s="195"/>
      <c r="CKM77" s="195"/>
      <c r="CKN77" s="195"/>
      <c r="CKO77" s="195"/>
      <c r="CKP77" s="195"/>
      <c r="CKQ77" s="195"/>
      <c r="CKR77" s="195"/>
      <c r="CKS77" s="195"/>
      <c r="CKT77" s="195"/>
      <c r="CKU77" s="195"/>
      <c r="CKV77" s="195"/>
      <c r="CKW77" s="195"/>
      <c r="CKX77" s="195"/>
      <c r="CKY77" s="195"/>
      <c r="CKZ77" s="195"/>
      <c r="CLA77" s="195"/>
      <c r="CLB77" s="195"/>
      <c r="CLC77" s="195"/>
      <c r="CLD77" s="195"/>
      <c r="CLE77" s="195"/>
      <c r="CLF77" s="195"/>
      <c r="CLG77" s="195"/>
      <c r="CLH77" s="195"/>
      <c r="CLI77" s="195"/>
      <c r="CLJ77" s="195"/>
      <c r="CLK77" s="195"/>
      <c r="CLL77" s="195"/>
      <c r="CLM77" s="195"/>
      <c r="CLN77" s="195"/>
      <c r="CLO77" s="195"/>
      <c r="CLP77" s="195"/>
      <c r="CLQ77" s="195"/>
      <c r="CLR77" s="195"/>
      <c r="CLS77" s="195"/>
      <c r="CLT77" s="195"/>
      <c r="CLU77" s="195"/>
      <c r="CLV77" s="195"/>
      <c r="CLW77" s="195"/>
      <c r="CLX77" s="195"/>
      <c r="CLY77" s="195"/>
      <c r="CLZ77" s="195"/>
      <c r="CMA77" s="195"/>
      <c r="CMB77" s="195"/>
      <c r="CMC77" s="195"/>
      <c r="CMD77" s="195"/>
      <c r="CME77" s="195"/>
      <c r="CMF77" s="195"/>
      <c r="CMG77" s="195"/>
      <c r="CMH77" s="195"/>
      <c r="CMI77" s="195"/>
      <c r="CMJ77" s="195"/>
      <c r="CMK77" s="195"/>
      <c r="CML77" s="195"/>
      <c r="CMM77" s="195"/>
      <c r="CMN77" s="195"/>
      <c r="CMO77" s="195"/>
      <c r="CMP77" s="195"/>
      <c r="CMQ77" s="195"/>
      <c r="CMR77" s="195"/>
      <c r="CMS77" s="195"/>
      <c r="CMT77" s="195"/>
      <c r="CMU77" s="195"/>
      <c r="CMV77" s="195"/>
      <c r="CMW77" s="195"/>
      <c r="CMX77" s="195"/>
      <c r="CMY77" s="195"/>
      <c r="CMZ77" s="195"/>
      <c r="CNA77" s="195"/>
      <c r="CNB77" s="195"/>
      <c r="CNC77" s="195"/>
      <c r="CND77" s="195"/>
      <c r="CNE77" s="195"/>
      <c r="CNF77" s="195"/>
      <c r="CNG77" s="195"/>
      <c r="CNH77" s="195"/>
      <c r="CNI77" s="195"/>
      <c r="CNJ77" s="195"/>
      <c r="CNK77" s="195"/>
      <c r="CNL77" s="195"/>
      <c r="CNM77" s="195"/>
      <c r="CNN77" s="195"/>
      <c r="CNO77" s="195"/>
      <c r="CNP77" s="195"/>
      <c r="CNQ77" s="195"/>
      <c r="CNR77" s="195"/>
      <c r="CNS77" s="195"/>
      <c r="CNT77" s="195"/>
      <c r="CNU77" s="195"/>
      <c r="CNV77" s="195"/>
      <c r="CNW77" s="195"/>
      <c r="CNX77" s="195"/>
      <c r="CNY77" s="195"/>
      <c r="CNZ77" s="195"/>
      <c r="COA77" s="195"/>
      <c r="COB77" s="195"/>
      <c r="COC77" s="195"/>
      <c r="COD77" s="195"/>
      <c r="COE77" s="195"/>
      <c r="COF77" s="195"/>
      <c r="COG77" s="195"/>
      <c r="COH77" s="195"/>
      <c r="COI77" s="195"/>
      <c r="COJ77" s="195"/>
      <c r="COK77" s="195"/>
      <c r="COL77" s="195"/>
      <c r="COM77" s="195"/>
      <c r="CON77" s="195"/>
      <c r="COO77" s="195"/>
      <c r="COP77" s="195"/>
      <c r="COQ77" s="195"/>
      <c r="COR77" s="195"/>
      <c r="COS77" s="195"/>
      <c r="COT77" s="195"/>
      <c r="COU77" s="195"/>
      <c r="COV77" s="195"/>
      <c r="COW77" s="195"/>
      <c r="COX77" s="195"/>
      <c r="COY77" s="195"/>
      <c r="COZ77" s="195"/>
      <c r="CPA77" s="195"/>
      <c r="CPB77" s="195"/>
      <c r="CPC77" s="195"/>
      <c r="CPD77" s="195"/>
      <c r="CPE77" s="195"/>
      <c r="CPF77" s="195"/>
      <c r="CPG77" s="195"/>
      <c r="CPH77" s="195"/>
      <c r="CPI77" s="195"/>
      <c r="CPJ77" s="195"/>
      <c r="CPK77" s="195"/>
      <c r="CPL77" s="195"/>
      <c r="CPM77" s="195"/>
      <c r="CPN77" s="195"/>
      <c r="CPO77" s="195"/>
      <c r="CPP77" s="195"/>
      <c r="CPQ77" s="195"/>
      <c r="CPR77" s="195"/>
      <c r="CPS77" s="195"/>
      <c r="CPT77" s="195"/>
      <c r="CPU77" s="195"/>
      <c r="CPV77" s="195"/>
      <c r="CPW77" s="195"/>
      <c r="CPX77" s="195"/>
      <c r="CPY77" s="195"/>
      <c r="CPZ77" s="195"/>
      <c r="CQA77" s="195"/>
      <c r="CQB77" s="195"/>
      <c r="CQC77" s="195"/>
      <c r="CQD77" s="195"/>
      <c r="CQE77" s="195"/>
      <c r="CQF77" s="195"/>
      <c r="CQG77" s="195"/>
      <c r="CQH77" s="195"/>
      <c r="CQI77" s="195"/>
      <c r="CQJ77" s="195"/>
      <c r="CQK77" s="195"/>
      <c r="CQL77" s="195"/>
      <c r="CQM77" s="195"/>
      <c r="CQN77" s="195"/>
      <c r="CQO77" s="195"/>
      <c r="CQP77" s="195"/>
      <c r="CQQ77" s="195"/>
      <c r="CQR77" s="195"/>
      <c r="CQS77" s="195"/>
      <c r="CQT77" s="195"/>
      <c r="CQU77" s="195"/>
      <c r="CQV77" s="195"/>
      <c r="CQW77" s="195"/>
      <c r="CQX77" s="195"/>
      <c r="CQY77" s="195"/>
      <c r="CQZ77" s="195"/>
      <c r="CRA77" s="195"/>
      <c r="CRB77" s="195"/>
      <c r="CRC77" s="195"/>
      <c r="CRD77" s="195"/>
      <c r="CRE77" s="195"/>
      <c r="CRF77" s="195"/>
      <c r="CRG77" s="195"/>
      <c r="CRH77" s="195"/>
      <c r="CRI77" s="195"/>
      <c r="CRJ77" s="195"/>
      <c r="CRK77" s="195"/>
      <c r="CRL77" s="195"/>
      <c r="CRM77" s="195"/>
      <c r="CRN77" s="195"/>
      <c r="CRO77" s="195"/>
      <c r="CRP77" s="195"/>
      <c r="CRQ77" s="195"/>
      <c r="CRR77" s="195"/>
      <c r="CRS77" s="195"/>
      <c r="CRT77" s="195"/>
      <c r="CRU77" s="195"/>
      <c r="CRV77" s="195"/>
      <c r="CRW77" s="195"/>
      <c r="CRX77" s="195"/>
      <c r="CRY77" s="195"/>
      <c r="CRZ77" s="195"/>
      <c r="CSA77" s="195"/>
      <c r="CSB77" s="195"/>
      <c r="CSC77" s="195"/>
      <c r="CSD77" s="195"/>
      <c r="CSE77" s="195"/>
      <c r="CSF77" s="195"/>
      <c r="CSG77" s="195"/>
      <c r="CSH77" s="195"/>
      <c r="CSI77" s="195"/>
      <c r="CSJ77" s="195"/>
      <c r="CSK77" s="195"/>
      <c r="CSL77" s="195"/>
      <c r="CSM77" s="195"/>
      <c r="CSN77" s="195"/>
      <c r="CSO77" s="195"/>
      <c r="CSP77" s="195"/>
      <c r="CSQ77" s="195"/>
      <c r="CSR77" s="195"/>
      <c r="CSS77" s="195"/>
      <c r="CST77" s="195"/>
      <c r="CSU77" s="195"/>
      <c r="CSV77" s="195"/>
      <c r="CSW77" s="195"/>
      <c r="CSX77" s="195"/>
      <c r="CSY77" s="195"/>
      <c r="CSZ77" s="195"/>
      <c r="CTA77" s="195"/>
      <c r="CTB77" s="195"/>
      <c r="CTC77" s="195"/>
      <c r="CTD77" s="195"/>
      <c r="CTE77" s="195"/>
      <c r="CTF77" s="195"/>
      <c r="CTG77" s="195"/>
      <c r="CTH77" s="195"/>
      <c r="CTI77" s="195"/>
      <c r="CTJ77" s="195"/>
      <c r="CTK77" s="195"/>
      <c r="CTL77" s="195"/>
      <c r="CTM77" s="195"/>
      <c r="CTN77" s="195"/>
      <c r="CTO77" s="195"/>
      <c r="CTP77" s="195"/>
      <c r="CTQ77" s="195"/>
      <c r="CTR77" s="195"/>
      <c r="CTS77" s="195"/>
      <c r="CTT77" s="195"/>
      <c r="CTU77" s="195"/>
      <c r="CTV77" s="195"/>
      <c r="CTW77" s="195"/>
      <c r="CTX77" s="195"/>
      <c r="CTY77" s="195"/>
      <c r="CTZ77" s="195"/>
      <c r="CUA77" s="195"/>
      <c r="CUB77" s="195"/>
      <c r="CUC77" s="195"/>
      <c r="CUD77" s="195"/>
      <c r="CUE77" s="195"/>
      <c r="CUF77" s="195"/>
      <c r="CUG77" s="195"/>
      <c r="CUH77" s="195"/>
      <c r="CUI77" s="195"/>
      <c r="CUJ77" s="195"/>
      <c r="CUK77" s="195"/>
      <c r="CUL77" s="195"/>
      <c r="CUM77" s="195"/>
      <c r="CUN77" s="195"/>
      <c r="CUO77" s="195"/>
      <c r="CUP77" s="195"/>
      <c r="CUQ77" s="195"/>
      <c r="CUR77" s="195"/>
      <c r="CUS77" s="195"/>
      <c r="CUT77" s="195"/>
      <c r="CUU77" s="195"/>
      <c r="CUV77" s="195"/>
      <c r="CUW77" s="195"/>
      <c r="CUX77" s="195"/>
      <c r="CUY77" s="195"/>
      <c r="CUZ77" s="195"/>
      <c r="CVA77" s="195"/>
      <c r="CVB77" s="195"/>
      <c r="CVC77" s="195"/>
      <c r="CVD77" s="195"/>
      <c r="CVE77" s="195"/>
      <c r="CVF77" s="195"/>
      <c r="CVG77" s="195"/>
      <c r="CVH77" s="195"/>
      <c r="CVI77" s="195"/>
      <c r="CVJ77" s="195"/>
      <c r="CVK77" s="195"/>
      <c r="CVL77" s="195"/>
      <c r="CVM77" s="195"/>
      <c r="CVN77" s="195"/>
      <c r="CVO77" s="195"/>
      <c r="CVP77" s="195"/>
      <c r="CVQ77" s="195"/>
      <c r="CVR77" s="195"/>
      <c r="CVS77" s="195"/>
      <c r="CVT77" s="195"/>
      <c r="CVU77" s="195"/>
      <c r="CVV77" s="195"/>
      <c r="CVW77" s="195"/>
      <c r="CVX77" s="195"/>
      <c r="CVY77" s="195"/>
      <c r="CVZ77" s="195"/>
      <c r="CWA77" s="195"/>
      <c r="CWB77" s="195"/>
      <c r="CWC77" s="195"/>
      <c r="CWD77" s="195"/>
      <c r="CWE77" s="195"/>
      <c r="CWF77" s="195"/>
      <c r="CWG77" s="195"/>
      <c r="CWH77" s="195"/>
      <c r="CWI77" s="195"/>
      <c r="CWJ77" s="195"/>
      <c r="CWK77" s="195"/>
      <c r="CWL77" s="195"/>
      <c r="CWM77" s="195"/>
      <c r="CWN77" s="195"/>
      <c r="CWO77" s="195"/>
      <c r="CWP77" s="195"/>
      <c r="CWQ77" s="195"/>
      <c r="CWR77" s="195"/>
      <c r="CWS77" s="195"/>
      <c r="CWT77" s="195"/>
      <c r="CWU77" s="195"/>
      <c r="CWV77" s="195"/>
      <c r="CWW77" s="195"/>
      <c r="CWX77" s="195"/>
      <c r="CWY77" s="195"/>
      <c r="CWZ77" s="195"/>
      <c r="CXA77" s="195"/>
      <c r="CXB77" s="195"/>
      <c r="CXC77" s="195"/>
      <c r="CXD77" s="195"/>
      <c r="CXE77" s="195"/>
      <c r="CXF77" s="195"/>
      <c r="CXG77" s="195"/>
      <c r="CXH77" s="195"/>
      <c r="CXI77" s="195"/>
      <c r="CXJ77" s="195"/>
      <c r="CXK77" s="195"/>
      <c r="CXL77" s="195"/>
      <c r="CXM77" s="195"/>
      <c r="CXN77" s="195"/>
      <c r="CXO77" s="195"/>
      <c r="CXP77" s="195"/>
      <c r="CXQ77" s="195"/>
      <c r="CXR77" s="195"/>
      <c r="CXS77" s="195"/>
      <c r="CXT77" s="195"/>
      <c r="CXU77" s="195"/>
      <c r="CXV77" s="195"/>
      <c r="CXW77" s="195"/>
      <c r="CXX77" s="195"/>
      <c r="CXY77" s="195"/>
      <c r="CXZ77" s="195"/>
      <c r="CYA77" s="195"/>
      <c r="CYB77" s="195"/>
      <c r="CYC77" s="195"/>
      <c r="CYD77" s="195"/>
      <c r="CYE77" s="195"/>
      <c r="CYF77" s="195"/>
      <c r="CYG77" s="195"/>
      <c r="CYH77" s="195"/>
      <c r="CYI77" s="195"/>
      <c r="CYJ77" s="195"/>
      <c r="CYK77" s="195"/>
      <c r="CYL77" s="195"/>
      <c r="CYM77" s="195"/>
      <c r="CYN77" s="195"/>
      <c r="CYO77" s="195"/>
      <c r="CYP77" s="195"/>
      <c r="CYQ77" s="195"/>
      <c r="CYR77" s="195"/>
      <c r="CYS77" s="195"/>
      <c r="CYT77" s="195"/>
      <c r="CYU77" s="195"/>
      <c r="CYV77" s="195"/>
      <c r="CYW77" s="195"/>
      <c r="CYX77" s="195"/>
      <c r="CYY77" s="195"/>
      <c r="CYZ77" s="195"/>
      <c r="CZA77" s="195"/>
      <c r="CZB77" s="195"/>
      <c r="CZC77" s="195"/>
      <c r="CZD77" s="195"/>
      <c r="CZE77" s="195"/>
      <c r="CZF77" s="195"/>
      <c r="CZG77" s="195"/>
      <c r="CZH77" s="195"/>
      <c r="CZI77" s="195"/>
      <c r="CZJ77" s="195"/>
      <c r="CZK77" s="195"/>
      <c r="CZL77" s="195"/>
      <c r="CZM77" s="195"/>
      <c r="CZN77" s="195"/>
      <c r="CZO77" s="195"/>
      <c r="CZP77" s="195"/>
      <c r="CZQ77" s="195"/>
      <c r="CZR77" s="195"/>
      <c r="CZS77" s="195"/>
      <c r="CZT77" s="195"/>
      <c r="CZU77" s="195"/>
      <c r="CZV77" s="195"/>
      <c r="CZW77" s="195"/>
      <c r="CZX77" s="195"/>
      <c r="CZY77" s="195"/>
      <c r="CZZ77" s="195"/>
      <c r="DAA77" s="195"/>
      <c r="DAB77" s="195"/>
      <c r="DAC77" s="195"/>
      <c r="DAD77" s="195"/>
      <c r="DAE77" s="195"/>
      <c r="DAF77" s="195"/>
      <c r="DAG77" s="195"/>
      <c r="DAH77" s="195"/>
      <c r="DAI77" s="195"/>
      <c r="DAJ77" s="195"/>
      <c r="DAK77" s="195"/>
      <c r="DAL77" s="195"/>
      <c r="DAM77" s="195"/>
      <c r="DAN77" s="195"/>
      <c r="DAO77" s="195"/>
      <c r="DAP77" s="195"/>
      <c r="DAQ77" s="195"/>
      <c r="DAR77" s="195"/>
      <c r="DAS77" s="195"/>
      <c r="DAT77" s="195"/>
      <c r="DAU77" s="195"/>
      <c r="DAV77" s="195"/>
      <c r="DAW77" s="195"/>
      <c r="DAX77" s="195"/>
      <c r="DAY77" s="195"/>
      <c r="DAZ77" s="195"/>
      <c r="DBA77" s="195"/>
      <c r="DBB77" s="195"/>
      <c r="DBC77" s="195"/>
      <c r="DBD77" s="195"/>
      <c r="DBE77" s="195"/>
      <c r="DBF77" s="195"/>
      <c r="DBG77" s="195"/>
      <c r="DBH77" s="195"/>
      <c r="DBI77" s="195"/>
      <c r="DBJ77" s="195"/>
      <c r="DBK77" s="195"/>
      <c r="DBL77" s="195"/>
      <c r="DBM77" s="195"/>
      <c r="DBN77" s="195"/>
      <c r="DBO77" s="195"/>
      <c r="DBP77" s="195"/>
      <c r="DBQ77" s="195"/>
      <c r="DBR77" s="195"/>
      <c r="DBS77" s="195"/>
      <c r="DBT77" s="195"/>
      <c r="DBU77" s="195"/>
      <c r="DBV77" s="195"/>
      <c r="DBW77" s="195"/>
      <c r="DBX77" s="195"/>
      <c r="DBY77" s="195"/>
      <c r="DBZ77" s="195"/>
      <c r="DCA77" s="195"/>
      <c r="DCB77" s="195"/>
      <c r="DCC77" s="195"/>
      <c r="DCD77" s="195"/>
      <c r="DCE77" s="195"/>
      <c r="DCF77" s="195"/>
      <c r="DCG77" s="195"/>
      <c r="DCH77" s="195"/>
      <c r="DCI77" s="195"/>
      <c r="DCJ77" s="195"/>
      <c r="DCK77" s="195"/>
      <c r="DCL77" s="195"/>
      <c r="DCM77" s="195"/>
      <c r="DCN77" s="195"/>
      <c r="DCO77" s="195"/>
      <c r="DCP77" s="195"/>
      <c r="DCQ77" s="195"/>
      <c r="DCR77" s="195"/>
      <c r="DCS77" s="195"/>
      <c r="DCT77" s="195"/>
      <c r="DCU77" s="195"/>
      <c r="DCV77" s="195"/>
      <c r="DCW77" s="195"/>
      <c r="DCX77" s="195"/>
      <c r="DCY77" s="195"/>
      <c r="DCZ77" s="195"/>
      <c r="DDA77" s="195"/>
      <c r="DDB77" s="195"/>
      <c r="DDC77" s="195"/>
      <c r="DDD77" s="195"/>
      <c r="DDE77" s="195"/>
      <c r="DDF77" s="195"/>
      <c r="DDG77" s="195"/>
      <c r="DDH77" s="195"/>
      <c r="DDI77" s="195"/>
      <c r="DDJ77" s="195"/>
      <c r="DDK77" s="195"/>
      <c r="DDL77" s="195"/>
      <c r="DDM77" s="195"/>
      <c r="DDN77" s="195"/>
      <c r="DDO77" s="195"/>
      <c r="DDP77" s="195"/>
      <c r="DDQ77" s="195"/>
      <c r="DDR77" s="195"/>
      <c r="DDS77" s="195"/>
      <c r="DDT77" s="195"/>
      <c r="DDU77" s="195"/>
      <c r="DDV77" s="195"/>
      <c r="DDW77" s="195"/>
      <c r="DDX77" s="195"/>
      <c r="DDY77" s="195"/>
      <c r="DDZ77" s="195"/>
      <c r="DEA77" s="195"/>
      <c r="DEB77" s="195"/>
      <c r="DEC77" s="195"/>
      <c r="DED77" s="195"/>
      <c r="DEE77" s="195"/>
      <c r="DEF77" s="195"/>
      <c r="DEG77" s="195"/>
      <c r="DEH77" s="195"/>
      <c r="DEI77" s="195"/>
      <c r="DEJ77" s="195"/>
      <c r="DEK77" s="195"/>
      <c r="DEL77" s="195"/>
      <c r="DEM77" s="195"/>
      <c r="DEN77" s="195"/>
      <c r="DEO77" s="195"/>
      <c r="DEP77" s="195"/>
      <c r="DEQ77" s="195"/>
      <c r="DER77" s="195"/>
      <c r="DES77" s="195"/>
      <c r="DET77" s="195"/>
      <c r="DEU77" s="195"/>
      <c r="DEV77" s="195"/>
      <c r="DEW77" s="195"/>
      <c r="DEX77" s="195"/>
      <c r="DEY77" s="195"/>
      <c r="DEZ77" s="195"/>
      <c r="DFA77" s="195"/>
      <c r="DFB77" s="195"/>
      <c r="DFC77" s="195"/>
      <c r="DFD77" s="195"/>
      <c r="DFE77" s="195"/>
      <c r="DFF77" s="195"/>
      <c r="DFG77" s="195"/>
      <c r="DFH77" s="195"/>
      <c r="DFI77" s="195"/>
      <c r="DFJ77" s="195"/>
      <c r="DFK77" s="195"/>
      <c r="DFL77" s="195"/>
      <c r="DFM77" s="195"/>
      <c r="DFN77" s="195"/>
      <c r="DFO77" s="195"/>
      <c r="DFP77" s="195"/>
      <c r="DFQ77" s="195"/>
      <c r="DFR77" s="195"/>
      <c r="DFS77" s="195"/>
      <c r="DFT77" s="195"/>
      <c r="DFU77" s="195"/>
      <c r="DFV77" s="195"/>
      <c r="DFW77" s="195"/>
      <c r="DFX77" s="195"/>
      <c r="DFY77" s="195"/>
      <c r="DFZ77" s="195"/>
      <c r="DGA77" s="195"/>
      <c r="DGB77" s="195"/>
      <c r="DGC77" s="195"/>
      <c r="DGD77" s="195"/>
      <c r="DGE77" s="195"/>
      <c r="DGF77" s="195"/>
      <c r="DGG77" s="195"/>
      <c r="DGH77" s="195"/>
      <c r="DGI77" s="195"/>
      <c r="DGJ77" s="195"/>
      <c r="DGK77" s="195"/>
      <c r="DGL77" s="195"/>
      <c r="DGM77" s="195"/>
      <c r="DGN77" s="195"/>
      <c r="DGO77" s="195"/>
      <c r="DGP77" s="195"/>
      <c r="DGQ77" s="195"/>
      <c r="DGR77" s="195"/>
      <c r="DGS77" s="195"/>
      <c r="DGT77" s="195"/>
      <c r="DGU77" s="195"/>
      <c r="DGV77" s="195"/>
      <c r="DGW77" s="195"/>
      <c r="DGX77" s="195"/>
      <c r="DGY77" s="195"/>
      <c r="DGZ77" s="195"/>
      <c r="DHA77" s="195"/>
      <c r="DHB77" s="195"/>
      <c r="DHC77" s="195"/>
      <c r="DHD77" s="195"/>
      <c r="DHE77" s="195"/>
      <c r="DHF77" s="195"/>
      <c r="DHG77" s="195"/>
      <c r="DHH77" s="195"/>
      <c r="DHI77" s="195"/>
      <c r="DHJ77" s="195"/>
      <c r="DHK77" s="195"/>
      <c r="DHL77" s="195"/>
      <c r="DHM77" s="195"/>
      <c r="DHN77" s="195"/>
      <c r="DHO77" s="195"/>
      <c r="DHP77" s="195"/>
      <c r="DHQ77" s="195"/>
      <c r="DHR77" s="195"/>
      <c r="DHS77" s="195"/>
      <c r="DHT77" s="195"/>
      <c r="DHU77" s="195"/>
      <c r="DHV77" s="195"/>
      <c r="DHW77" s="195"/>
      <c r="DHX77" s="195"/>
      <c r="DHY77" s="195"/>
      <c r="DHZ77" s="195"/>
      <c r="DIA77" s="195"/>
      <c r="DIB77" s="195"/>
      <c r="DIC77" s="195"/>
      <c r="DID77" s="195"/>
      <c r="DIE77" s="195"/>
      <c r="DIF77" s="195"/>
      <c r="DIG77" s="195"/>
      <c r="DIH77" s="195"/>
      <c r="DII77" s="195"/>
      <c r="DIJ77" s="195"/>
      <c r="DIK77" s="195"/>
      <c r="DIL77" s="195"/>
      <c r="DIM77" s="195"/>
      <c r="DIN77" s="195"/>
      <c r="DIO77" s="195"/>
      <c r="DIP77" s="195"/>
      <c r="DIQ77" s="195"/>
      <c r="DIR77" s="195"/>
      <c r="DIS77" s="195"/>
      <c r="DIT77" s="195"/>
      <c r="DIU77" s="195"/>
      <c r="DIV77" s="195"/>
      <c r="DIW77" s="195"/>
      <c r="DIX77" s="195"/>
      <c r="DIY77" s="195"/>
      <c r="DIZ77" s="195"/>
      <c r="DJA77" s="195"/>
      <c r="DJB77" s="195"/>
      <c r="DJC77" s="195"/>
      <c r="DJD77" s="195"/>
      <c r="DJE77" s="195"/>
      <c r="DJF77" s="195"/>
      <c r="DJG77" s="195"/>
      <c r="DJH77" s="195"/>
      <c r="DJI77" s="195"/>
      <c r="DJJ77" s="195"/>
      <c r="DJK77" s="195"/>
      <c r="DJL77" s="195"/>
      <c r="DJM77" s="195"/>
      <c r="DJN77" s="195"/>
      <c r="DJO77" s="195"/>
      <c r="DJP77" s="195"/>
      <c r="DJQ77" s="195"/>
      <c r="DJR77" s="195"/>
      <c r="DJS77" s="195"/>
      <c r="DJT77" s="195"/>
      <c r="DJU77" s="195"/>
      <c r="DJV77" s="195"/>
      <c r="DJW77" s="195"/>
      <c r="DJX77" s="195"/>
      <c r="DJY77" s="195"/>
      <c r="DJZ77" s="195"/>
      <c r="DKA77" s="195"/>
      <c r="DKB77" s="195"/>
      <c r="DKC77" s="195"/>
      <c r="DKD77" s="195"/>
      <c r="DKE77" s="195"/>
      <c r="DKF77" s="195"/>
      <c r="DKG77" s="195"/>
      <c r="DKH77" s="195"/>
      <c r="DKI77" s="195"/>
      <c r="DKJ77" s="195"/>
      <c r="DKK77" s="195"/>
      <c r="DKL77" s="195"/>
      <c r="DKM77" s="195"/>
      <c r="DKN77" s="195"/>
      <c r="DKO77" s="195"/>
      <c r="DKP77" s="195"/>
      <c r="DKQ77" s="195"/>
      <c r="DKR77" s="195"/>
      <c r="DKS77" s="195"/>
      <c r="DKT77" s="195"/>
      <c r="DKU77" s="195"/>
      <c r="DKV77" s="195"/>
      <c r="DKW77" s="195"/>
      <c r="DKX77" s="195"/>
      <c r="DKY77" s="195"/>
      <c r="DKZ77" s="195"/>
      <c r="DLA77" s="195"/>
      <c r="DLB77" s="195"/>
      <c r="DLC77" s="195"/>
      <c r="DLD77" s="195"/>
      <c r="DLE77" s="195"/>
      <c r="DLF77" s="195"/>
      <c r="DLG77" s="195"/>
      <c r="DLH77" s="195"/>
      <c r="DLI77" s="195"/>
      <c r="DLJ77" s="195"/>
      <c r="DLK77" s="195"/>
      <c r="DLL77" s="195"/>
      <c r="DLM77" s="195"/>
      <c r="DLN77" s="195"/>
      <c r="DLO77" s="195"/>
      <c r="DLP77" s="195"/>
      <c r="DLQ77" s="195"/>
      <c r="DLR77" s="195"/>
      <c r="DLS77" s="195"/>
      <c r="DLT77" s="195"/>
      <c r="DLU77" s="195"/>
      <c r="DLV77" s="195"/>
      <c r="DLW77" s="195"/>
      <c r="DLX77" s="195"/>
      <c r="DLY77" s="195"/>
      <c r="DLZ77" s="195"/>
      <c r="DMA77" s="195"/>
      <c r="DMB77" s="195"/>
      <c r="DMC77" s="195"/>
      <c r="DMD77" s="195"/>
      <c r="DME77" s="195"/>
      <c r="DMF77" s="195"/>
      <c r="DMG77" s="195"/>
      <c r="DMH77" s="195"/>
      <c r="DMI77" s="195"/>
      <c r="DMJ77" s="195"/>
      <c r="DMK77" s="195"/>
      <c r="DML77" s="195"/>
      <c r="DMM77" s="195"/>
      <c r="DMN77" s="195"/>
      <c r="DMO77" s="195"/>
      <c r="DMP77" s="195"/>
      <c r="DMQ77" s="195"/>
      <c r="DMR77" s="195"/>
      <c r="DMS77" s="195"/>
      <c r="DMT77" s="195"/>
      <c r="DMU77" s="195"/>
      <c r="DMV77" s="195"/>
      <c r="DMW77" s="195"/>
      <c r="DMX77" s="195"/>
      <c r="DMY77" s="195"/>
      <c r="DMZ77" s="195"/>
      <c r="DNA77" s="195"/>
      <c r="DNB77" s="195"/>
      <c r="DNC77" s="195"/>
      <c r="DND77" s="195"/>
      <c r="DNE77" s="195"/>
      <c r="DNF77" s="195"/>
      <c r="DNG77" s="195"/>
      <c r="DNH77" s="195"/>
      <c r="DNI77" s="195"/>
      <c r="DNJ77" s="195"/>
      <c r="DNK77" s="195"/>
      <c r="DNL77" s="195"/>
      <c r="DNM77" s="195"/>
      <c r="DNN77" s="195"/>
      <c r="DNO77" s="195"/>
      <c r="DNP77" s="195"/>
      <c r="DNQ77" s="195"/>
      <c r="DNR77" s="195"/>
      <c r="DNS77" s="195"/>
      <c r="DNT77" s="195"/>
      <c r="DNU77" s="195"/>
      <c r="DNV77" s="195"/>
      <c r="DNW77" s="195"/>
      <c r="DNX77" s="195"/>
      <c r="DNY77" s="195"/>
      <c r="DNZ77" s="195"/>
      <c r="DOA77" s="195"/>
      <c r="DOB77" s="195"/>
      <c r="DOC77" s="195"/>
      <c r="DOD77" s="195"/>
      <c r="DOE77" s="195"/>
      <c r="DOF77" s="195"/>
      <c r="DOG77" s="195"/>
      <c r="DOH77" s="195"/>
      <c r="DOI77" s="195"/>
      <c r="DOJ77" s="195"/>
      <c r="DOK77" s="195"/>
      <c r="DOL77" s="195"/>
      <c r="DOM77" s="195"/>
      <c r="DON77" s="195"/>
      <c r="DOO77" s="195"/>
      <c r="DOP77" s="195"/>
      <c r="DOQ77" s="195"/>
      <c r="DOR77" s="195"/>
      <c r="DOS77" s="195"/>
      <c r="DOT77" s="195"/>
      <c r="DOU77" s="195"/>
      <c r="DOV77" s="195"/>
      <c r="DOW77" s="195"/>
      <c r="DOX77" s="195"/>
      <c r="DOY77" s="195"/>
      <c r="DOZ77" s="195"/>
      <c r="DPA77" s="195"/>
      <c r="DPB77" s="195"/>
      <c r="DPC77" s="195"/>
      <c r="DPD77" s="195"/>
      <c r="DPE77" s="195"/>
      <c r="DPF77" s="195"/>
      <c r="DPG77" s="195"/>
      <c r="DPH77" s="195"/>
      <c r="DPI77" s="195"/>
      <c r="DPJ77" s="195"/>
      <c r="DPK77" s="195"/>
      <c r="DPL77" s="195"/>
      <c r="DPM77" s="195"/>
      <c r="DPN77" s="195"/>
      <c r="DPO77" s="195"/>
      <c r="DPP77" s="195"/>
      <c r="DPQ77" s="195"/>
      <c r="DPR77" s="195"/>
      <c r="DPS77" s="195"/>
      <c r="DPT77" s="195"/>
      <c r="DPU77" s="195"/>
      <c r="DPV77" s="195"/>
      <c r="DPW77" s="195"/>
      <c r="DPX77" s="195"/>
      <c r="DPY77" s="195"/>
      <c r="DPZ77" s="195"/>
      <c r="DQA77" s="195"/>
      <c r="DQB77" s="195"/>
      <c r="DQC77" s="195"/>
      <c r="DQD77" s="195"/>
      <c r="DQE77" s="195"/>
      <c r="DQF77" s="195"/>
      <c r="DQG77" s="195"/>
      <c r="DQH77" s="195"/>
      <c r="DQI77" s="195"/>
      <c r="DQJ77" s="195"/>
      <c r="DQK77" s="195"/>
      <c r="DQL77" s="195"/>
      <c r="DQM77" s="195"/>
      <c r="DQN77" s="195"/>
      <c r="DQO77" s="195"/>
      <c r="DQP77" s="195"/>
      <c r="DQQ77" s="195"/>
      <c r="DQR77" s="195"/>
      <c r="DQS77" s="195"/>
      <c r="DQT77" s="195"/>
      <c r="DQU77" s="195"/>
      <c r="DQV77" s="195"/>
      <c r="DQW77" s="195"/>
      <c r="DQX77" s="195"/>
      <c r="DQY77" s="195"/>
      <c r="DQZ77" s="195"/>
      <c r="DRA77" s="195"/>
      <c r="DRB77" s="195"/>
      <c r="DRC77" s="195"/>
      <c r="DRD77" s="195"/>
      <c r="DRE77" s="195"/>
      <c r="DRF77" s="195"/>
      <c r="DRG77" s="195"/>
      <c r="DRH77" s="195"/>
      <c r="DRI77" s="195"/>
      <c r="DRJ77" s="195"/>
      <c r="DRK77" s="195"/>
      <c r="DRL77" s="195"/>
      <c r="DRM77" s="195"/>
      <c r="DRN77" s="195"/>
      <c r="DRO77" s="195"/>
      <c r="DRP77" s="195"/>
      <c r="DRQ77" s="195"/>
      <c r="DRR77" s="195"/>
      <c r="DRS77" s="195"/>
      <c r="DRT77" s="195"/>
      <c r="DRU77" s="195"/>
      <c r="DRV77" s="195"/>
      <c r="DRW77" s="195"/>
      <c r="DRX77" s="195"/>
      <c r="DRY77" s="195"/>
      <c r="DRZ77" s="195"/>
      <c r="DSA77" s="195"/>
      <c r="DSB77" s="195"/>
      <c r="DSC77" s="195"/>
      <c r="DSD77" s="195"/>
      <c r="DSE77" s="195"/>
      <c r="DSF77" s="195"/>
      <c r="DSG77" s="195"/>
      <c r="DSH77" s="195"/>
      <c r="DSI77" s="195"/>
      <c r="DSJ77" s="195"/>
      <c r="DSK77" s="195"/>
      <c r="DSL77" s="195"/>
      <c r="DSM77" s="195"/>
      <c r="DSN77" s="195"/>
      <c r="DSO77" s="195"/>
      <c r="DSP77" s="195"/>
      <c r="DSQ77" s="195"/>
      <c r="DSR77" s="195"/>
      <c r="DSS77" s="195"/>
      <c r="DST77" s="195"/>
      <c r="DSU77" s="195"/>
      <c r="DSV77" s="195"/>
      <c r="DSW77" s="195"/>
      <c r="DSX77" s="195"/>
      <c r="DSY77" s="195"/>
      <c r="DSZ77" s="195"/>
      <c r="DTA77" s="195"/>
      <c r="DTB77" s="195"/>
      <c r="DTC77" s="195"/>
      <c r="DTD77" s="195"/>
      <c r="DTE77" s="195"/>
      <c r="DTF77" s="195"/>
      <c r="DTG77" s="195"/>
      <c r="DTH77" s="195"/>
      <c r="DTI77" s="195"/>
      <c r="DTJ77" s="195"/>
      <c r="DTK77" s="195"/>
      <c r="DTL77" s="195"/>
      <c r="DTM77" s="195"/>
      <c r="DTN77" s="195"/>
      <c r="DTO77" s="195"/>
      <c r="DTP77" s="195"/>
      <c r="DTQ77" s="195"/>
      <c r="DTR77" s="195"/>
      <c r="DTS77" s="195"/>
      <c r="DTT77" s="195"/>
      <c r="DTU77" s="195"/>
      <c r="DTV77" s="195"/>
      <c r="DTW77" s="195"/>
      <c r="DTX77" s="195"/>
      <c r="DTY77" s="195"/>
      <c r="DTZ77" s="195"/>
      <c r="DUA77" s="195"/>
      <c r="DUB77" s="195"/>
      <c r="DUC77" s="195"/>
      <c r="DUD77" s="195"/>
      <c r="DUE77" s="195"/>
      <c r="DUF77" s="195"/>
      <c r="DUG77" s="195"/>
      <c r="DUH77" s="195"/>
      <c r="DUI77" s="195"/>
      <c r="DUJ77" s="195"/>
      <c r="DUK77" s="195"/>
      <c r="DUL77" s="195"/>
      <c r="DUM77" s="195"/>
      <c r="DUN77" s="195"/>
      <c r="DUO77" s="195"/>
      <c r="DUP77" s="195"/>
      <c r="DUQ77" s="195"/>
      <c r="DUR77" s="195"/>
      <c r="DUS77" s="195"/>
      <c r="DUT77" s="195"/>
      <c r="DUU77" s="195"/>
      <c r="DUV77" s="195"/>
      <c r="DUW77" s="195"/>
      <c r="DUX77" s="195"/>
      <c r="DUY77" s="195"/>
      <c r="DUZ77" s="195"/>
      <c r="DVA77" s="195"/>
      <c r="DVB77" s="195"/>
      <c r="DVC77" s="195"/>
      <c r="DVD77" s="195"/>
      <c r="DVE77" s="195"/>
      <c r="DVF77" s="195"/>
      <c r="DVG77" s="195"/>
      <c r="DVH77" s="195"/>
      <c r="DVI77" s="195"/>
      <c r="DVJ77" s="195"/>
      <c r="DVK77" s="195"/>
      <c r="DVL77" s="195"/>
      <c r="DVM77" s="195"/>
      <c r="DVN77" s="195"/>
      <c r="DVO77" s="195"/>
      <c r="DVP77" s="195"/>
      <c r="DVQ77" s="195"/>
      <c r="DVR77" s="195"/>
      <c r="DVS77" s="195"/>
      <c r="DVT77" s="195"/>
      <c r="DVU77" s="195"/>
      <c r="DVV77" s="195"/>
      <c r="DVW77" s="195"/>
      <c r="DVX77" s="195"/>
      <c r="DVY77" s="195"/>
      <c r="DVZ77" s="195"/>
      <c r="DWA77" s="195"/>
      <c r="DWB77" s="195"/>
      <c r="DWC77" s="195"/>
      <c r="DWD77" s="195"/>
      <c r="DWE77" s="195"/>
      <c r="DWF77" s="195"/>
      <c r="DWG77" s="195"/>
      <c r="DWH77" s="195"/>
      <c r="DWI77" s="195"/>
      <c r="DWJ77" s="195"/>
      <c r="DWK77" s="195"/>
      <c r="DWL77" s="195"/>
      <c r="DWM77" s="195"/>
      <c r="DWN77" s="195"/>
      <c r="DWO77" s="195"/>
      <c r="DWP77" s="195"/>
      <c r="DWQ77" s="195"/>
      <c r="DWR77" s="195"/>
      <c r="DWS77" s="195"/>
      <c r="DWT77" s="195"/>
      <c r="DWU77" s="195"/>
      <c r="DWV77" s="195"/>
      <c r="DWW77" s="195"/>
      <c r="DWX77" s="195"/>
      <c r="DWY77" s="195"/>
      <c r="DWZ77" s="195"/>
      <c r="DXA77" s="195"/>
      <c r="DXB77" s="195"/>
      <c r="DXC77" s="195"/>
      <c r="DXD77" s="195"/>
      <c r="DXE77" s="195"/>
      <c r="DXF77" s="195"/>
      <c r="DXG77" s="195"/>
      <c r="DXH77" s="195"/>
      <c r="DXI77" s="195"/>
      <c r="DXJ77" s="195"/>
      <c r="DXK77" s="195"/>
      <c r="DXL77" s="195"/>
      <c r="DXM77" s="195"/>
      <c r="DXN77" s="195"/>
      <c r="DXO77" s="195"/>
      <c r="DXP77" s="195"/>
      <c r="DXQ77" s="195"/>
      <c r="DXR77" s="195"/>
      <c r="DXS77" s="195"/>
      <c r="DXT77" s="195"/>
      <c r="DXU77" s="195"/>
      <c r="DXV77" s="195"/>
      <c r="DXW77" s="195"/>
      <c r="DXX77" s="195"/>
      <c r="DXY77" s="195"/>
      <c r="DXZ77" s="195"/>
      <c r="DYA77" s="195"/>
      <c r="DYB77" s="195"/>
      <c r="DYC77" s="195"/>
      <c r="DYD77" s="195"/>
      <c r="DYE77" s="195"/>
      <c r="DYF77" s="195"/>
      <c r="DYG77" s="195"/>
      <c r="DYH77" s="195"/>
      <c r="DYI77" s="195"/>
      <c r="DYJ77" s="195"/>
      <c r="DYK77" s="195"/>
      <c r="DYL77" s="195"/>
      <c r="DYM77" s="195"/>
      <c r="DYN77" s="195"/>
      <c r="DYO77" s="195"/>
      <c r="DYP77" s="195"/>
      <c r="DYQ77" s="195"/>
      <c r="DYR77" s="195"/>
      <c r="DYS77" s="195"/>
      <c r="DYT77" s="195"/>
      <c r="DYU77" s="195"/>
      <c r="DYV77" s="195"/>
      <c r="DYW77" s="195"/>
      <c r="DYX77" s="195"/>
      <c r="DYY77" s="195"/>
      <c r="DYZ77" s="195"/>
      <c r="DZA77" s="195"/>
      <c r="DZB77" s="195"/>
      <c r="DZC77" s="195"/>
      <c r="DZD77" s="195"/>
      <c r="DZE77" s="195"/>
      <c r="DZF77" s="195"/>
      <c r="DZG77" s="195"/>
      <c r="DZH77" s="195"/>
      <c r="DZI77" s="195"/>
      <c r="DZJ77" s="195"/>
      <c r="DZK77" s="195"/>
      <c r="DZL77" s="195"/>
      <c r="DZM77" s="195"/>
      <c r="DZN77" s="195"/>
      <c r="DZO77" s="195"/>
      <c r="DZP77" s="195"/>
      <c r="DZQ77" s="195"/>
      <c r="DZR77" s="195"/>
      <c r="DZS77" s="195"/>
      <c r="DZT77" s="195"/>
      <c r="DZU77" s="195"/>
      <c r="DZV77" s="195"/>
      <c r="DZW77" s="195"/>
      <c r="DZX77" s="195"/>
      <c r="DZY77" s="195"/>
      <c r="DZZ77" s="195"/>
      <c r="EAA77" s="195"/>
      <c r="EAB77" s="195"/>
      <c r="EAC77" s="195"/>
      <c r="EAD77" s="195"/>
      <c r="EAE77" s="195"/>
      <c r="EAF77" s="195"/>
      <c r="EAG77" s="195"/>
      <c r="EAH77" s="195"/>
      <c r="EAI77" s="195"/>
      <c r="EAJ77" s="195"/>
      <c r="EAK77" s="195"/>
      <c r="EAL77" s="195"/>
      <c r="EAM77" s="195"/>
      <c r="EAN77" s="195"/>
      <c r="EAO77" s="195"/>
      <c r="EAP77" s="195"/>
      <c r="EAQ77" s="195"/>
      <c r="EAR77" s="195"/>
      <c r="EAS77" s="195"/>
      <c r="EAT77" s="195"/>
      <c r="EAU77" s="195"/>
      <c r="EAV77" s="195"/>
      <c r="EAW77" s="195"/>
      <c r="EAX77" s="195"/>
      <c r="EAY77" s="195"/>
      <c r="EAZ77" s="195"/>
      <c r="EBA77" s="195"/>
      <c r="EBB77" s="195"/>
      <c r="EBC77" s="195"/>
      <c r="EBD77" s="195"/>
      <c r="EBE77" s="195"/>
      <c r="EBF77" s="195"/>
      <c r="EBG77" s="195"/>
      <c r="EBH77" s="195"/>
      <c r="EBI77" s="195"/>
      <c r="EBJ77" s="195"/>
      <c r="EBK77" s="195"/>
      <c r="EBL77" s="195"/>
      <c r="EBM77" s="195"/>
      <c r="EBN77" s="195"/>
      <c r="EBO77" s="195"/>
      <c r="EBP77" s="195"/>
      <c r="EBQ77" s="195"/>
      <c r="EBR77" s="195"/>
      <c r="EBS77" s="195"/>
      <c r="EBT77" s="195"/>
      <c r="EBU77" s="195"/>
      <c r="EBV77" s="195"/>
      <c r="EBW77" s="195"/>
      <c r="EBX77" s="195"/>
      <c r="EBY77" s="195"/>
      <c r="EBZ77" s="195"/>
      <c r="ECA77" s="195"/>
      <c r="ECB77" s="195"/>
      <c r="ECC77" s="195"/>
      <c r="ECD77" s="195"/>
      <c r="ECE77" s="195"/>
      <c r="ECF77" s="195"/>
      <c r="ECG77" s="195"/>
      <c r="ECH77" s="195"/>
      <c r="ECI77" s="195"/>
      <c r="ECJ77" s="195"/>
      <c r="ECK77" s="195"/>
      <c r="ECL77" s="195"/>
      <c r="ECM77" s="195"/>
      <c r="ECN77" s="195"/>
      <c r="ECO77" s="195"/>
      <c r="ECP77" s="195"/>
      <c r="ECQ77" s="195"/>
      <c r="ECR77" s="195"/>
      <c r="ECS77" s="195"/>
      <c r="ECT77" s="195"/>
      <c r="ECU77" s="195"/>
      <c r="ECV77" s="195"/>
      <c r="ECW77" s="195"/>
      <c r="ECX77" s="195"/>
      <c r="ECY77" s="195"/>
      <c r="ECZ77" s="195"/>
      <c r="EDA77" s="195"/>
      <c r="EDB77" s="195"/>
      <c r="EDC77" s="195"/>
      <c r="EDD77" s="195"/>
      <c r="EDE77" s="195"/>
      <c r="EDF77" s="195"/>
      <c r="EDG77" s="195"/>
      <c r="EDH77" s="195"/>
      <c r="EDI77" s="195"/>
      <c r="EDJ77" s="195"/>
      <c r="EDK77" s="195"/>
      <c r="EDL77" s="195"/>
      <c r="EDM77" s="195"/>
      <c r="EDN77" s="195"/>
      <c r="EDO77" s="195"/>
      <c r="EDP77" s="195"/>
      <c r="EDQ77" s="195"/>
      <c r="EDR77" s="195"/>
      <c r="EDS77" s="195"/>
      <c r="EDT77" s="195"/>
      <c r="EDU77" s="195"/>
      <c r="EDV77" s="195"/>
      <c r="EDW77" s="195"/>
      <c r="EDX77" s="195"/>
      <c r="EDY77" s="195"/>
      <c r="EDZ77" s="195"/>
      <c r="EEA77" s="195"/>
      <c r="EEB77" s="195"/>
      <c r="EEC77" s="195"/>
      <c r="EED77" s="195"/>
      <c r="EEE77" s="195"/>
      <c r="EEF77" s="195"/>
      <c r="EEG77" s="195"/>
      <c r="EEH77" s="195"/>
      <c r="EEI77" s="195"/>
      <c r="EEJ77" s="195"/>
      <c r="EEK77" s="195"/>
      <c r="EEL77" s="195"/>
      <c r="EEM77" s="195"/>
      <c r="EEN77" s="195"/>
      <c r="EEO77" s="195"/>
      <c r="EEP77" s="195"/>
      <c r="EEQ77" s="195"/>
      <c r="EER77" s="195"/>
      <c r="EES77" s="195"/>
      <c r="EET77" s="195"/>
      <c r="EEU77" s="195"/>
      <c r="EEV77" s="195"/>
      <c r="EEW77" s="195"/>
      <c r="EEX77" s="195"/>
      <c r="EEY77" s="195"/>
      <c r="EEZ77" s="195"/>
      <c r="EFA77" s="195"/>
      <c r="EFB77" s="195"/>
      <c r="EFC77" s="195"/>
      <c r="EFD77" s="195"/>
      <c r="EFE77" s="195"/>
      <c r="EFF77" s="195"/>
      <c r="EFG77" s="195"/>
      <c r="EFH77" s="195"/>
      <c r="EFI77" s="195"/>
      <c r="EFJ77" s="195"/>
      <c r="EFK77" s="195"/>
      <c r="EFL77" s="195"/>
      <c r="EFM77" s="195"/>
      <c r="EFN77" s="195"/>
      <c r="EFO77" s="195"/>
      <c r="EFP77" s="195"/>
      <c r="EFQ77" s="195"/>
      <c r="EFR77" s="195"/>
      <c r="EFS77" s="195"/>
      <c r="EFT77" s="195"/>
      <c r="EFU77" s="195"/>
      <c r="EFV77" s="195"/>
      <c r="EFW77" s="195"/>
      <c r="EFX77" s="195"/>
      <c r="EFY77" s="195"/>
      <c r="EFZ77" s="195"/>
      <c r="EGA77" s="195"/>
      <c r="EGB77" s="195"/>
      <c r="EGC77" s="195"/>
      <c r="EGD77" s="195"/>
      <c r="EGE77" s="195"/>
      <c r="EGF77" s="195"/>
      <c r="EGG77" s="195"/>
      <c r="EGH77" s="195"/>
      <c r="EGI77" s="195"/>
      <c r="EGJ77" s="195"/>
      <c r="EGK77" s="195"/>
      <c r="EGL77" s="195"/>
      <c r="EGM77" s="195"/>
      <c r="EGN77" s="195"/>
      <c r="EGO77" s="195"/>
      <c r="EGP77" s="195"/>
      <c r="EGQ77" s="195"/>
      <c r="EGR77" s="195"/>
      <c r="EGS77" s="195"/>
      <c r="EGT77" s="195"/>
      <c r="EGU77" s="195"/>
      <c r="EGV77" s="195"/>
      <c r="EGW77" s="195"/>
      <c r="EGX77" s="195"/>
      <c r="EGY77" s="195"/>
      <c r="EGZ77" s="195"/>
      <c r="EHA77" s="195"/>
      <c r="EHB77" s="195"/>
      <c r="EHC77" s="195"/>
      <c r="EHD77" s="195"/>
      <c r="EHE77" s="195"/>
      <c r="EHF77" s="195"/>
      <c r="EHG77" s="195"/>
      <c r="EHH77" s="195"/>
      <c r="EHI77" s="195"/>
      <c r="EHJ77" s="195"/>
      <c r="EHK77" s="195"/>
      <c r="EHL77" s="195"/>
      <c r="EHM77" s="195"/>
      <c r="EHN77" s="195"/>
      <c r="EHO77" s="195"/>
      <c r="EHP77" s="195"/>
      <c r="EHQ77" s="195"/>
      <c r="EHR77" s="195"/>
      <c r="EHS77" s="195"/>
      <c r="EHT77" s="195"/>
      <c r="EHU77" s="195"/>
      <c r="EHV77" s="195"/>
      <c r="EHW77" s="195"/>
      <c r="EHX77" s="195"/>
      <c r="EHY77" s="195"/>
      <c r="EHZ77" s="195"/>
      <c r="EIA77" s="195"/>
      <c r="EIB77" s="195"/>
      <c r="EIC77" s="195"/>
      <c r="EID77" s="195"/>
      <c r="EIE77" s="195"/>
      <c r="EIF77" s="195"/>
      <c r="EIG77" s="195"/>
      <c r="EIH77" s="195"/>
      <c r="EII77" s="195"/>
      <c r="EIJ77" s="195"/>
      <c r="EIK77" s="195"/>
      <c r="EIL77" s="195"/>
      <c r="EIM77" s="195"/>
      <c r="EIN77" s="195"/>
      <c r="EIO77" s="195"/>
      <c r="EIP77" s="195"/>
      <c r="EIQ77" s="195"/>
      <c r="EIR77" s="195"/>
      <c r="EIS77" s="195"/>
      <c r="EIT77" s="195"/>
      <c r="EIU77" s="195"/>
      <c r="EIV77" s="195"/>
      <c r="EIW77" s="195"/>
      <c r="EIX77" s="195"/>
      <c r="EIY77" s="195"/>
      <c r="EIZ77" s="195"/>
      <c r="EJA77" s="195"/>
      <c r="EJB77" s="195"/>
      <c r="EJC77" s="195"/>
      <c r="EJD77" s="195"/>
      <c r="EJE77" s="195"/>
      <c r="EJF77" s="195"/>
      <c r="EJG77" s="195"/>
      <c r="EJH77" s="195"/>
      <c r="EJI77" s="195"/>
      <c r="EJJ77" s="195"/>
      <c r="EJK77" s="195"/>
      <c r="EJL77" s="195"/>
      <c r="EJM77" s="195"/>
      <c r="EJN77" s="195"/>
      <c r="EJO77" s="195"/>
      <c r="EJP77" s="195"/>
      <c r="EJQ77" s="195"/>
      <c r="EJR77" s="195"/>
      <c r="EJS77" s="195"/>
      <c r="EJT77" s="195"/>
      <c r="EJU77" s="195"/>
      <c r="EJV77" s="195"/>
      <c r="EJW77" s="195"/>
      <c r="EJX77" s="195"/>
      <c r="EJY77" s="195"/>
      <c r="EJZ77" s="195"/>
      <c r="EKA77" s="195"/>
      <c r="EKB77" s="195"/>
      <c r="EKC77" s="195"/>
      <c r="EKD77" s="195"/>
      <c r="EKE77" s="195"/>
      <c r="EKF77" s="195"/>
      <c r="EKG77" s="195"/>
      <c r="EKH77" s="195"/>
      <c r="EKI77" s="195"/>
      <c r="EKJ77" s="195"/>
      <c r="EKK77" s="195"/>
      <c r="EKL77" s="195"/>
      <c r="EKM77" s="195"/>
      <c r="EKN77" s="195"/>
      <c r="EKO77" s="195"/>
      <c r="EKP77" s="195"/>
      <c r="EKQ77" s="195"/>
      <c r="EKR77" s="195"/>
      <c r="EKS77" s="195"/>
      <c r="EKT77" s="195"/>
      <c r="EKU77" s="195"/>
      <c r="EKV77" s="195"/>
      <c r="EKW77" s="195"/>
      <c r="EKX77" s="195"/>
      <c r="EKY77" s="195"/>
      <c r="EKZ77" s="195"/>
      <c r="ELA77" s="195"/>
      <c r="ELB77" s="195"/>
      <c r="ELC77" s="195"/>
      <c r="ELD77" s="195"/>
      <c r="ELE77" s="195"/>
      <c r="ELF77" s="195"/>
      <c r="ELG77" s="195"/>
      <c r="ELH77" s="195"/>
      <c r="ELI77" s="195"/>
      <c r="ELJ77" s="195"/>
      <c r="ELK77" s="195"/>
      <c r="ELL77" s="195"/>
      <c r="ELM77" s="195"/>
      <c r="ELN77" s="195"/>
      <c r="ELO77" s="195"/>
      <c r="ELP77" s="195"/>
      <c r="ELQ77" s="195"/>
      <c r="ELR77" s="195"/>
      <c r="ELS77" s="195"/>
      <c r="ELT77" s="195"/>
      <c r="ELU77" s="195"/>
      <c r="ELV77" s="195"/>
      <c r="ELW77" s="195"/>
      <c r="ELX77" s="195"/>
      <c r="ELY77" s="195"/>
      <c r="ELZ77" s="195"/>
      <c r="EMA77" s="195"/>
      <c r="EMB77" s="195"/>
      <c r="EMC77" s="195"/>
      <c r="EMD77" s="195"/>
      <c r="EME77" s="195"/>
      <c r="EMF77" s="195"/>
      <c r="EMG77" s="195"/>
      <c r="EMH77" s="195"/>
      <c r="EMI77" s="195"/>
      <c r="EMJ77" s="195"/>
      <c r="EMK77" s="195"/>
      <c r="EML77" s="195"/>
      <c r="EMM77" s="195"/>
      <c r="EMN77" s="195"/>
      <c r="EMO77" s="195"/>
      <c r="EMP77" s="195"/>
      <c r="EMQ77" s="195"/>
      <c r="EMR77" s="195"/>
      <c r="EMS77" s="195"/>
      <c r="EMT77" s="195"/>
      <c r="EMU77" s="195"/>
      <c r="EMV77" s="195"/>
      <c r="EMW77" s="195"/>
      <c r="EMX77" s="195"/>
      <c r="EMY77" s="195"/>
      <c r="EMZ77" s="195"/>
      <c r="ENA77" s="195"/>
      <c r="ENB77" s="195"/>
      <c r="ENC77" s="195"/>
      <c r="END77" s="195"/>
      <c r="ENE77" s="195"/>
      <c r="ENF77" s="195"/>
      <c r="ENG77" s="195"/>
      <c r="ENH77" s="195"/>
      <c r="ENI77" s="195"/>
      <c r="ENJ77" s="195"/>
      <c r="ENK77" s="195"/>
      <c r="ENL77" s="195"/>
      <c r="ENM77" s="195"/>
      <c r="ENN77" s="195"/>
      <c r="ENO77" s="195"/>
      <c r="ENP77" s="195"/>
      <c r="ENQ77" s="195"/>
      <c r="ENR77" s="195"/>
      <c r="ENS77" s="195"/>
      <c r="ENT77" s="195"/>
      <c r="ENU77" s="195"/>
      <c r="ENV77" s="195"/>
      <c r="ENW77" s="195"/>
      <c r="ENX77" s="195"/>
      <c r="ENY77" s="195"/>
      <c r="ENZ77" s="195"/>
      <c r="EOA77" s="195"/>
      <c r="EOB77" s="195"/>
      <c r="EOC77" s="195"/>
      <c r="EOD77" s="195"/>
      <c r="EOE77" s="195"/>
      <c r="EOF77" s="195"/>
      <c r="EOG77" s="195"/>
      <c r="EOH77" s="195"/>
      <c r="EOI77" s="195"/>
      <c r="EOJ77" s="195"/>
      <c r="EOK77" s="195"/>
      <c r="EOL77" s="195"/>
      <c r="EOM77" s="195"/>
      <c r="EON77" s="195"/>
      <c r="EOO77" s="195"/>
      <c r="EOP77" s="195"/>
      <c r="EOQ77" s="195"/>
      <c r="EOR77" s="195"/>
      <c r="EOS77" s="195"/>
      <c r="EOT77" s="195"/>
      <c r="EOU77" s="195"/>
      <c r="EOV77" s="195"/>
      <c r="EOW77" s="195"/>
      <c r="EOX77" s="195"/>
      <c r="EOY77" s="195"/>
      <c r="EOZ77" s="195"/>
      <c r="EPA77" s="195"/>
      <c r="EPB77" s="195"/>
      <c r="EPC77" s="195"/>
      <c r="EPD77" s="195"/>
      <c r="EPE77" s="195"/>
      <c r="EPF77" s="195"/>
      <c r="EPG77" s="195"/>
      <c r="EPH77" s="195"/>
      <c r="EPI77" s="195"/>
      <c r="EPJ77" s="195"/>
      <c r="EPK77" s="195"/>
      <c r="EPL77" s="195"/>
      <c r="EPM77" s="195"/>
      <c r="EPN77" s="195"/>
      <c r="EPO77" s="195"/>
      <c r="EPP77" s="195"/>
      <c r="EPQ77" s="195"/>
      <c r="EPR77" s="195"/>
      <c r="EPS77" s="195"/>
      <c r="EPT77" s="195"/>
      <c r="EPU77" s="195"/>
      <c r="EPV77" s="195"/>
      <c r="EPW77" s="195"/>
      <c r="EPX77" s="195"/>
      <c r="EPY77" s="195"/>
      <c r="EPZ77" s="195"/>
      <c r="EQA77" s="195"/>
      <c r="EQB77" s="195"/>
      <c r="EQC77" s="195"/>
      <c r="EQD77" s="195"/>
      <c r="EQE77" s="195"/>
      <c r="EQF77" s="195"/>
      <c r="EQG77" s="195"/>
      <c r="EQH77" s="195"/>
      <c r="EQI77" s="195"/>
      <c r="EQJ77" s="195"/>
      <c r="EQK77" s="195"/>
      <c r="EQL77" s="195"/>
      <c r="EQM77" s="195"/>
      <c r="EQN77" s="195"/>
      <c r="EQO77" s="195"/>
      <c r="EQP77" s="195"/>
      <c r="EQQ77" s="195"/>
      <c r="EQR77" s="195"/>
      <c r="EQS77" s="195"/>
      <c r="EQT77" s="195"/>
      <c r="EQU77" s="195"/>
      <c r="EQV77" s="195"/>
      <c r="EQW77" s="195"/>
      <c r="EQX77" s="195"/>
      <c r="EQY77" s="195"/>
      <c r="EQZ77" s="195"/>
      <c r="ERA77" s="195"/>
      <c r="ERB77" s="195"/>
      <c r="ERC77" s="195"/>
      <c r="ERD77" s="195"/>
      <c r="ERE77" s="195"/>
      <c r="ERF77" s="195"/>
      <c r="ERG77" s="195"/>
      <c r="ERH77" s="195"/>
      <c r="ERI77" s="195"/>
      <c r="ERJ77" s="195"/>
      <c r="ERK77" s="195"/>
      <c r="ERL77" s="195"/>
      <c r="ERM77" s="195"/>
      <c r="ERN77" s="195"/>
      <c r="ERO77" s="195"/>
      <c r="ERP77" s="195"/>
      <c r="ERQ77" s="195"/>
      <c r="ERR77" s="195"/>
      <c r="ERS77" s="195"/>
      <c r="ERT77" s="195"/>
      <c r="ERU77" s="195"/>
      <c r="ERV77" s="195"/>
      <c r="ERW77" s="195"/>
      <c r="ERX77" s="195"/>
      <c r="ERY77" s="195"/>
      <c r="ERZ77" s="195"/>
      <c r="ESA77" s="195"/>
      <c r="ESB77" s="195"/>
      <c r="ESC77" s="195"/>
      <c r="ESD77" s="195"/>
      <c r="ESE77" s="195"/>
      <c r="ESF77" s="195"/>
      <c r="ESG77" s="195"/>
      <c r="ESH77" s="195"/>
      <c r="ESI77" s="195"/>
      <c r="ESJ77" s="195"/>
      <c r="ESK77" s="195"/>
      <c r="ESL77" s="195"/>
      <c r="ESM77" s="195"/>
      <c r="ESN77" s="195"/>
      <c r="ESO77" s="195"/>
      <c r="ESP77" s="195"/>
      <c r="ESQ77" s="195"/>
      <c r="ESR77" s="195"/>
      <c r="ESS77" s="195"/>
      <c r="EST77" s="195"/>
      <c r="ESU77" s="195"/>
      <c r="ESV77" s="195"/>
      <c r="ESW77" s="195"/>
      <c r="ESX77" s="195"/>
      <c r="ESY77" s="195"/>
      <c r="ESZ77" s="195"/>
      <c r="ETA77" s="195"/>
      <c r="ETB77" s="195"/>
      <c r="ETC77" s="195"/>
      <c r="ETD77" s="195"/>
      <c r="ETE77" s="195"/>
      <c r="ETF77" s="195"/>
      <c r="ETG77" s="195"/>
      <c r="ETH77" s="195"/>
      <c r="ETI77" s="195"/>
      <c r="ETJ77" s="195"/>
      <c r="ETK77" s="195"/>
      <c r="ETL77" s="195"/>
      <c r="ETM77" s="195"/>
      <c r="ETN77" s="195"/>
      <c r="ETO77" s="195"/>
      <c r="ETP77" s="195"/>
      <c r="ETQ77" s="195"/>
      <c r="ETR77" s="195"/>
      <c r="ETS77" s="195"/>
      <c r="ETT77" s="195"/>
      <c r="ETU77" s="195"/>
      <c r="ETV77" s="195"/>
      <c r="ETW77" s="195"/>
      <c r="ETX77" s="195"/>
      <c r="ETY77" s="195"/>
      <c r="ETZ77" s="195"/>
      <c r="EUA77" s="195"/>
      <c r="EUB77" s="195"/>
      <c r="EUC77" s="195"/>
      <c r="EUD77" s="195"/>
      <c r="EUE77" s="195"/>
      <c r="EUF77" s="195"/>
      <c r="EUG77" s="195"/>
      <c r="EUH77" s="195"/>
      <c r="EUI77" s="195"/>
      <c r="EUJ77" s="195"/>
      <c r="EUK77" s="195"/>
      <c r="EUL77" s="195"/>
      <c r="EUM77" s="195"/>
      <c r="EUN77" s="195"/>
      <c r="EUO77" s="195"/>
      <c r="EUP77" s="195"/>
      <c r="EUQ77" s="195"/>
      <c r="EUR77" s="195"/>
      <c r="EUS77" s="195"/>
      <c r="EUT77" s="195"/>
      <c r="EUU77" s="195"/>
      <c r="EUV77" s="195"/>
      <c r="EUW77" s="195"/>
      <c r="EUX77" s="195"/>
      <c r="EUY77" s="195"/>
      <c r="EUZ77" s="195"/>
      <c r="EVA77" s="195"/>
      <c r="EVB77" s="195"/>
      <c r="EVC77" s="195"/>
      <c r="EVD77" s="195"/>
      <c r="EVE77" s="195"/>
      <c r="EVF77" s="195"/>
      <c r="EVG77" s="195"/>
      <c r="EVH77" s="195"/>
      <c r="EVI77" s="195"/>
      <c r="EVJ77" s="195"/>
      <c r="EVK77" s="195"/>
      <c r="EVL77" s="195"/>
      <c r="EVM77" s="195"/>
      <c r="EVN77" s="195"/>
      <c r="EVO77" s="195"/>
      <c r="EVP77" s="195"/>
      <c r="EVQ77" s="195"/>
      <c r="EVR77" s="195"/>
      <c r="EVS77" s="195"/>
      <c r="EVT77" s="195"/>
      <c r="EVU77" s="195"/>
      <c r="EVV77" s="195"/>
      <c r="EVW77" s="195"/>
      <c r="EVX77" s="195"/>
      <c r="EVY77" s="195"/>
      <c r="EVZ77" s="195"/>
      <c r="EWA77" s="195"/>
      <c r="EWB77" s="195"/>
      <c r="EWC77" s="195"/>
      <c r="EWD77" s="195"/>
      <c r="EWE77" s="195"/>
      <c r="EWF77" s="195"/>
      <c r="EWG77" s="195"/>
      <c r="EWH77" s="195"/>
      <c r="EWI77" s="195"/>
      <c r="EWJ77" s="195"/>
      <c r="EWK77" s="195"/>
      <c r="EWL77" s="195"/>
      <c r="EWM77" s="195"/>
      <c r="EWN77" s="195"/>
      <c r="EWO77" s="195"/>
      <c r="EWP77" s="195"/>
      <c r="EWQ77" s="195"/>
      <c r="EWR77" s="195"/>
      <c r="EWS77" s="195"/>
      <c r="EWT77" s="195"/>
      <c r="EWU77" s="195"/>
      <c r="EWV77" s="195"/>
      <c r="EWW77" s="195"/>
      <c r="EWX77" s="195"/>
      <c r="EWY77" s="195"/>
      <c r="EWZ77" s="195"/>
      <c r="EXA77" s="195"/>
      <c r="EXB77" s="195"/>
      <c r="EXC77" s="195"/>
      <c r="EXD77" s="195"/>
      <c r="EXE77" s="195"/>
      <c r="EXF77" s="195"/>
      <c r="EXG77" s="195"/>
      <c r="EXH77" s="195"/>
      <c r="EXI77" s="195"/>
      <c r="EXJ77" s="195"/>
      <c r="EXK77" s="195"/>
      <c r="EXL77" s="195"/>
      <c r="EXM77" s="195"/>
      <c r="EXN77" s="195"/>
      <c r="EXO77" s="195"/>
      <c r="EXP77" s="195"/>
      <c r="EXQ77" s="195"/>
      <c r="EXR77" s="195"/>
      <c r="EXS77" s="195"/>
      <c r="EXT77" s="195"/>
      <c r="EXU77" s="195"/>
      <c r="EXV77" s="195"/>
      <c r="EXW77" s="195"/>
      <c r="EXX77" s="195"/>
      <c r="EXY77" s="195"/>
      <c r="EXZ77" s="195"/>
      <c r="EYA77" s="195"/>
      <c r="EYB77" s="195"/>
      <c r="EYC77" s="195"/>
      <c r="EYD77" s="195"/>
      <c r="EYE77" s="195"/>
      <c r="EYF77" s="195"/>
      <c r="EYG77" s="195"/>
      <c r="EYH77" s="195"/>
      <c r="EYI77" s="195"/>
      <c r="EYJ77" s="195"/>
      <c r="EYK77" s="195"/>
      <c r="EYL77" s="195"/>
      <c r="EYM77" s="195"/>
      <c r="EYN77" s="195"/>
      <c r="EYO77" s="195"/>
      <c r="EYP77" s="195"/>
      <c r="EYQ77" s="195"/>
      <c r="EYR77" s="195"/>
      <c r="EYS77" s="195"/>
      <c r="EYT77" s="195"/>
      <c r="EYU77" s="195"/>
      <c r="EYV77" s="195"/>
      <c r="EYW77" s="195"/>
      <c r="EYX77" s="195"/>
      <c r="EYY77" s="195"/>
      <c r="EYZ77" s="195"/>
      <c r="EZA77" s="195"/>
      <c r="EZB77" s="195"/>
      <c r="EZC77" s="195"/>
      <c r="EZD77" s="195"/>
      <c r="EZE77" s="195"/>
      <c r="EZF77" s="195"/>
      <c r="EZG77" s="195"/>
      <c r="EZH77" s="195"/>
      <c r="EZI77" s="195"/>
      <c r="EZJ77" s="195"/>
      <c r="EZK77" s="195"/>
      <c r="EZL77" s="195"/>
      <c r="EZM77" s="195"/>
      <c r="EZN77" s="195"/>
      <c r="EZO77" s="195"/>
      <c r="EZP77" s="195"/>
      <c r="EZQ77" s="195"/>
      <c r="EZR77" s="195"/>
      <c r="EZS77" s="195"/>
      <c r="EZT77" s="195"/>
      <c r="EZU77" s="195"/>
      <c r="EZV77" s="195"/>
      <c r="EZW77" s="195"/>
      <c r="EZX77" s="195"/>
      <c r="EZY77" s="195"/>
      <c r="EZZ77" s="195"/>
      <c r="FAA77" s="195"/>
      <c r="FAB77" s="195"/>
      <c r="FAC77" s="195"/>
      <c r="FAD77" s="195"/>
      <c r="FAE77" s="195"/>
      <c r="FAF77" s="195"/>
      <c r="FAG77" s="195"/>
      <c r="FAH77" s="195"/>
      <c r="FAI77" s="195"/>
      <c r="FAJ77" s="195"/>
      <c r="FAK77" s="195"/>
      <c r="FAL77" s="195"/>
      <c r="FAM77" s="195"/>
      <c r="FAN77" s="195"/>
      <c r="FAO77" s="195"/>
      <c r="FAP77" s="195"/>
      <c r="FAQ77" s="195"/>
      <c r="FAR77" s="195"/>
      <c r="FAS77" s="195"/>
      <c r="FAT77" s="195"/>
      <c r="FAU77" s="195"/>
      <c r="FAV77" s="195"/>
      <c r="FAW77" s="195"/>
      <c r="FAX77" s="195"/>
      <c r="FAY77" s="195"/>
      <c r="FAZ77" s="195"/>
      <c r="FBA77" s="195"/>
      <c r="FBB77" s="195"/>
      <c r="FBC77" s="195"/>
      <c r="FBD77" s="195"/>
      <c r="FBE77" s="195"/>
      <c r="FBF77" s="195"/>
      <c r="FBG77" s="195"/>
      <c r="FBH77" s="195"/>
      <c r="FBI77" s="195"/>
      <c r="FBJ77" s="195"/>
      <c r="FBK77" s="195"/>
      <c r="FBL77" s="195"/>
      <c r="FBM77" s="195"/>
      <c r="FBN77" s="195"/>
      <c r="FBO77" s="195"/>
      <c r="FBP77" s="195"/>
      <c r="FBQ77" s="195"/>
      <c r="FBR77" s="195"/>
      <c r="FBS77" s="195"/>
      <c r="FBT77" s="195"/>
      <c r="FBU77" s="195"/>
      <c r="FBV77" s="195"/>
      <c r="FBW77" s="195"/>
      <c r="FBX77" s="195"/>
      <c r="FBY77" s="195"/>
      <c r="FBZ77" s="195"/>
      <c r="FCA77" s="195"/>
      <c r="FCB77" s="195"/>
      <c r="FCC77" s="195"/>
      <c r="FCD77" s="195"/>
      <c r="FCE77" s="195"/>
      <c r="FCF77" s="195"/>
      <c r="FCG77" s="195"/>
      <c r="FCH77" s="195"/>
      <c r="FCI77" s="195"/>
      <c r="FCJ77" s="195"/>
      <c r="FCK77" s="195"/>
      <c r="FCL77" s="195"/>
      <c r="FCM77" s="195"/>
      <c r="FCN77" s="195"/>
      <c r="FCO77" s="195"/>
      <c r="FCP77" s="195"/>
      <c r="FCQ77" s="195"/>
      <c r="FCR77" s="195"/>
      <c r="FCS77" s="195"/>
      <c r="FCT77" s="195"/>
      <c r="FCU77" s="195"/>
      <c r="FCV77" s="195"/>
      <c r="FCW77" s="195"/>
      <c r="FCX77" s="195"/>
      <c r="FCY77" s="195"/>
      <c r="FCZ77" s="195"/>
      <c r="FDA77" s="195"/>
      <c r="FDB77" s="195"/>
      <c r="FDC77" s="195"/>
      <c r="FDD77" s="195"/>
      <c r="FDE77" s="195"/>
      <c r="FDF77" s="195"/>
      <c r="FDG77" s="195"/>
      <c r="FDH77" s="195"/>
      <c r="FDI77" s="195"/>
      <c r="FDJ77" s="195"/>
      <c r="FDK77" s="195"/>
      <c r="FDL77" s="195"/>
      <c r="FDM77" s="195"/>
      <c r="FDN77" s="195"/>
      <c r="FDO77" s="195"/>
      <c r="FDP77" s="195"/>
      <c r="FDQ77" s="195"/>
      <c r="FDR77" s="195"/>
      <c r="FDS77" s="195"/>
      <c r="FDT77" s="195"/>
      <c r="FDU77" s="195"/>
      <c r="FDV77" s="195"/>
      <c r="FDW77" s="195"/>
      <c r="FDX77" s="195"/>
      <c r="FDY77" s="195"/>
      <c r="FDZ77" s="195"/>
      <c r="FEA77" s="195"/>
      <c r="FEB77" s="195"/>
      <c r="FEC77" s="195"/>
      <c r="FED77" s="195"/>
      <c r="FEE77" s="195"/>
      <c r="FEF77" s="195"/>
      <c r="FEG77" s="195"/>
      <c r="FEH77" s="195"/>
      <c r="FEI77" s="195"/>
      <c r="FEJ77" s="195"/>
      <c r="FEK77" s="195"/>
      <c r="FEL77" s="195"/>
      <c r="FEM77" s="195"/>
      <c r="FEN77" s="195"/>
      <c r="FEO77" s="195"/>
      <c r="FEP77" s="195"/>
      <c r="FEQ77" s="195"/>
      <c r="FER77" s="195"/>
      <c r="FES77" s="195"/>
      <c r="FET77" s="195"/>
      <c r="FEU77" s="195"/>
      <c r="FEV77" s="195"/>
      <c r="FEW77" s="195"/>
      <c r="FEX77" s="195"/>
      <c r="FEY77" s="195"/>
      <c r="FEZ77" s="195"/>
      <c r="FFA77" s="195"/>
      <c r="FFB77" s="195"/>
      <c r="FFC77" s="195"/>
      <c r="FFD77" s="195"/>
      <c r="FFE77" s="195"/>
      <c r="FFF77" s="195"/>
      <c r="FFG77" s="195"/>
      <c r="FFH77" s="195"/>
      <c r="FFI77" s="195"/>
      <c r="FFJ77" s="195"/>
      <c r="FFK77" s="195"/>
      <c r="FFL77" s="195"/>
      <c r="FFM77" s="195"/>
      <c r="FFN77" s="195"/>
      <c r="FFO77" s="195"/>
      <c r="FFP77" s="195"/>
      <c r="FFQ77" s="195"/>
      <c r="FFR77" s="195"/>
      <c r="FFS77" s="195"/>
      <c r="FFT77" s="195"/>
      <c r="FFU77" s="195"/>
      <c r="FFV77" s="195"/>
      <c r="FFW77" s="195"/>
      <c r="FFX77" s="195"/>
      <c r="FFY77" s="195"/>
      <c r="FFZ77" s="195"/>
      <c r="FGA77" s="195"/>
      <c r="FGB77" s="195"/>
      <c r="FGC77" s="195"/>
      <c r="FGD77" s="195"/>
      <c r="FGE77" s="195"/>
      <c r="FGF77" s="195"/>
      <c r="FGG77" s="195"/>
      <c r="FGH77" s="195"/>
      <c r="FGI77" s="195"/>
      <c r="FGJ77" s="195"/>
      <c r="FGK77" s="195"/>
      <c r="FGL77" s="195"/>
      <c r="FGM77" s="195"/>
      <c r="FGN77" s="195"/>
      <c r="FGO77" s="195"/>
      <c r="FGP77" s="195"/>
      <c r="FGQ77" s="195"/>
      <c r="FGR77" s="195"/>
      <c r="FGS77" s="195"/>
      <c r="FGT77" s="195"/>
      <c r="FGU77" s="195"/>
      <c r="FGV77" s="195"/>
      <c r="FGW77" s="195"/>
      <c r="FGX77" s="195"/>
      <c r="FGY77" s="195"/>
      <c r="FGZ77" s="195"/>
      <c r="FHA77" s="195"/>
      <c r="FHB77" s="195"/>
      <c r="FHC77" s="195"/>
      <c r="FHD77" s="195"/>
      <c r="FHE77" s="195"/>
      <c r="FHF77" s="195"/>
      <c r="FHG77" s="195"/>
      <c r="FHH77" s="195"/>
      <c r="FHI77" s="195"/>
      <c r="FHJ77" s="195"/>
      <c r="FHK77" s="195"/>
      <c r="FHL77" s="195"/>
      <c r="FHM77" s="195"/>
      <c r="FHN77" s="195"/>
      <c r="FHO77" s="195"/>
      <c r="FHP77" s="195"/>
      <c r="FHQ77" s="195"/>
      <c r="FHR77" s="195"/>
      <c r="FHS77" s="195"/>
      <c r="FHT77" s="195"/>
      <c r="FHU77" s="195"/>
      <c r="FHV77" s="195"/>
      <c r="FHW77" s="195"/>
      <c r="FHX77" s="195"/>
      <c r="FHY77" s="195"/>
      <c r="FHZ77" s="195"/>
      <c r="FIA77" s="195"/>
      <c r="FIB77" s="195"/>
      <c r="FIC77" s="195"/>
      <c r="FID77" s="195"/>
      <c r="FIE77" s="195"/>
      <c r="FIF77" s="195"/>
      <c r="FIG77" s="195"/>
      <c r="FIH77" s="195"/>
      <c r="FII77" s="195"/>
      <c r="FIJ77" s="195"/>
      <c r="FIK77" s="195"/>
      <c r="FIL77" s="195"/>
      <c r="FIM77" s="195"/>
      <c r="FIN77" s="195"/>
      <c r="FIO77" s="195"/>
      <c r="FIP77" s="195"/>
      <c r="FIQ77" s="195"/>
      <c r="FIR77" s="195"/>
      <c r="FIS77" s="195"/>
      <c r="FIT77" s="195"/>
      <c r="FIU77" s="195"/>
      <c r="FIV77" s="195"/>
      <c r="FIW77" s="195"/>
      <c r="FIX77" s="195"/>
      <c r="FIY77" s="195"/>
      <c r="FIZ77" s="195"/>
      <c r="FJA77" s="195"/>
      <c r="FJB77" s="195"/>
      <c r="FJC77" s="195"/>
      <c r="FJD77" s="195"/>
      <c r="FJE77" s="195"/>
      <c r="FJF77" s="195"/>
      <c r="FJG77" s="195"/>
      <c r="FJH77" s="195"/>
      <c r="FJI77" s="195"/>
      <c r="FJJ77" s="195"/>
      <c r="FJK77" s="195"/>
      <c r="FJL77" s="195"/>
      <c r="FJM77" s="195"/>
      <c r="FJN77" s="195"/>
      <c r="FJO77" s="195"/>
      <c r="FJP77" s="195"/>
      <c r="FJQ77" s="195"/>
      <c r="FJR77" s="195"/>
      <c r="FJS77" s="195"/>
      <c r="FJT77" s="195"/>
      <c r="FJU77" s="195"/>
      <c r="FJV77" s="195"/>
      <c r="FJW77" s="195"/>
      <c r="FJX77" s="195"/>
      <c r="FJY77" s="195"/>
      <c r="FJZ77" s="195"/>
      <c r="FKA77" s="195"/>
      <c r="FKB77" s="195"/>
      <c r="FKC77" s="195"/>
      <c r="FKD77" s="195"/>
      <c r="FKE77" s="195"/>
      <c r="FKF77" s="195"/>
      <c r="FKG77" s="195"/>
      <c r="FKH77" s="195"/>
      <c r="FKI77" s="195"/>
      <c r="FKJ77" s="195"/>
      <c r="FKK77" s="195"/>
      <c r="FKL77" s="195"/>
      <c r="FKM77" s="195"/>
      <c r="FKN77" s="195"/>
      <c r="FKO77" s="195"/>
      <c r="FKP77" s="195"/>
      <c r="FKQ77" s="195"/>
      <c r="FKR77" s="195"/>
      <c r="FKS77" s="195"/>
      <c r="FKT77" s="195"/>
      <c r="FKU77" s="195"/>
      <c r="FKV77" s="195"/>
      <c r="FKW77" s="195"/>
      <c r="FKX77" s="195"/>
      <c r="FKY77" s="195"/>
      <c r="FKZ77" s="195"/>
      <c r="FLA77" s="195"/>
      <c r="FLB77" s="195"/>
      <c r="FLC77" s="195"/>
      <c r="FLD77" s="195"/>
      <c r="FLE77" s="195"/>
      <c r="FLF77" s="195"/>
      <c r="FLG77" s="195"/>
      <c r="FLH77" s="195"/>
      <c r="FLI77" s="195"/>
      <c r="FLJ77" s="195"/>
      <c r="FLK77" s="195"/>
      <c r="FLL77" s="195"/>
      <c r="FLM77" s="195"/>
      <c r="FLN77" s="195"/>
      <c r="FLO77" s="195"/>
      <c r="FLP77" s="195"/>
      <c r="FLQ77" s="195"/>
      <c r="FLR77" s="195"/>
      <c r="FLS77" s="195"/>
      <c r="FLT77" s="195"/>
      <c r="FLU77" s="195"/>
      <c r="FLV77" s="195"/>
      <c r="FLW77" s="195"/>
      <c r="FLX77" s="195"/>
      <c r="FLY77" s="195"/>
      <c r="FLZ77" s="195"/>
      <c r="FMA77" s="195"/>
      <c r="FMB77" s="195"/>
      <c r="FMC77" s="195"/>
      <c r="FMD77" s="195"/>
      <c r="FME77" s="195"/>
      <c r="FMF77" s="195"/>
      <c r="FMG77" s="195"/>
      <c r="FMH77" s="195"/>
      <c r="FMI77" s="195"/>
      <c r="FMJ77" s="195"/>
      <c r="FMK77" s="195"/>
      <c r="FML77" s="195"/>
      <c r="FMM77" s="195"/>
      <c r="FMN77" s="195"/>
      <c r="FMO77" s="195"/>
      <c r="FMP77" s="195"/>
      <c r="FMQ77" s="195"/>
      <c r="FMR77" s="195"/>
      <c r="FMS77" s="195"/>
      <c r="FMT77" s="195"/>
      <c r="FMU77" s="195"/>
      <c r="FMV77" s="195"/>
      <c r="FMW77" s="195"/>
      <c r="FMX77" s="195"/>
      <c r="FMY77" s="195"/>
      <c r="FMZ77" s="195"/>
      <c r="FNA77" s="195"/>
      <c r="FNB77" s="195"/>
      <c r="FNC77" s="195"/>
      <c r="FND77" s="195"/>
      <c r="FNE77" s="195"/>
      <c r="FNF77" s="195"/>
      <c r="FNG77" s="195"/>
      <c r="FNH77" s="195"/>
      <c r="FNI77" s="195"/>
      <c r="FNJ77" s="195"/>
      <c r="FNK77" s="195"/>
      <c r="FNL77" s="195"/>
      <c r="FNM77" s="195"/>
      <c r="FNN77" s="195"/>
      <c r="FNO77" s="195"/>
      <c r="FNP77" s="195"/>
      <c r="FNQ77" s="195"/>
      <c r="FNR77" s="195"/>
      <c r="FNS77" s="195"/>
      <c r="FNT77" s="195"/>
      <c r="FNU77" s="195"/>
      <c r="FNV77" s="195"/>
      <c r="FNW77" s="195"/>
      <c r="FNX77" s="195"/>
      <c r="FNY77" s="195"/>
      <c r="FNZ77" s="195"/>
      <c r="FOA77" s="195"/>
      <c r="FOB77" s="195"/>
      <c r="FOC77" s="195"/>
      <c r="FOD77" s="195"/>
      <c r="FOE77" s="195"/>
      <c r="FOF77" s="195"/>
      <c r="FOG77" s="195"/>
      <c r="FOH77" s="195"/>
      <c r="FOI77" s="195"/>
      <c r="FOJ77" s="195"/>
      <c r="FOK77" s="195"/>
      <c r="FOL77" s="195"/>
      <c r="FOM77" s="195"/>
      <c r="FON77" s="195"/>
      <c r="FOO77" s="195"/>
      <c r="FOP77" s="195"/>
      <c r="FOQ77" s="195"/>
      <c r="FOR77" s="195"/>
      <c r="FOS77" s="195"/>
      <c r="FOT77" s="195"/>
      <c r="FOU77" s="195"/>
      <c r="FOV77" s="195"/>
      <c r="FOW77" s="195"/>
      <c r="FOX77" s="195"/>
      <c r="FOY77" s="195"/>
      <c r="FOZ77" s="195"/>
      <c r="FPA77" s="195"/>
      <c r="FPB77" s="195"/>
      <c r="FPC77" s="195"/>
      <c r="FPD77" s="195"/>
      <c r="FPE77" s="195"/>
      <c r="FPF77" s="195"/>
      <c r="FPG77" s="195"/>
      <c r="FPH77" s="195"/>
      <c r="FPI77" s="195"/>
      <c r="FPJ77" s="195"/>
      <c r="FPK77" s="195"/>
      <c r="FPL77" s="195"/>
      <c r="FPM77" s="195"/>
      <c r="FPN77" s="195"/>
      <c r="FPO77" s="195"/>
      <c r="FPP77" s="195"/>
      <c r="FPQ77" s="195"/>
      <c r="FPR77" s="195"/>
      <c r="FPS77" s="195"/>
      <c r="FPT77" s="195"/>
      <c r="FPU77" s="195"/>
      <c r="FPV77" s="195"/>
      <c r="FPW77" s="195"/>
      <c r="FPX77" s="195"/>
      <c r="FPY77" s="195"/>
      <c r="FPZ77" s="195"/>
      <c r="FQA77" s="195"/>
      <c r="FQB77" s="195"/>
      <c r="FQC77" s="195"/>
      <c r="FQD77" s="195"/>
      <c r="FQE77" s="195"/>
      <c r="FQF77" s="195"/>
      <c r="FQG77" s="195"/>
      <c r="FQH77" s="195"/>
      <c r="FQI77" s="195"/>
      <c r="FQJ77" s="195"/>
      <c r="FQK77" s="195"/>
      <c r="FQL77" s="195"/>
      <c r="FQM77" s="195"/>
      <c r="FQN77" s="195"/>
      <c r="FQO77" s="195"/>
      <c r="FQP77" s="195"/>
      <c r="FQQ77" s="195"/>
      <c r="FQR77" s="195"/>
      <c r="FQS77" s="195"/>
      <c r="FQT77" s="195"/>
      <c r="FQU77" s="195"/>
      <c r="FQV77" s="195"/>
      <c r="FQW77" s="195"/>
      <c r="FQX77" s="195"/>
      <c r="FQY77" s="195"/>
      <c r="FQZ77" s="195"/>
      <c r="FRA77" s="195"/>
      <c r="FRB77" s="195"/>
      <c r="FRC77" s="195"/>
      <c r="FRD77" s="195"/>
      <c r="FRE77" s="195"/>
      <c r="FRF77" s="195"/>
      <c r="FRG77" s="195"/>
      <c r="FRH77" s="195"/>
      <c r="FRI77" s="195"/>
      <c r="FRJ77" s="195"/>
      <c r="FRK77" s="195"/>
      <c r="FRL77" s="195"/>
      <c r="FRM77" s="195"/>
      <c r="FRN77" s="195"/>
      <c r="FRO77" s="195"/>
      <c r="FRP77" s="195"/>
      <c r="FRQ77" s="195"/>
      <c r="FRR77" s="195"/>
      <c r="FRS77" s="195"/>
      <c r="FRT77" s="195"/>
      <c r="FRU77" s="195"/>
      <c r="FRV77" s="195"/>
      <c r="FRW77" s="195"/>
      <c r="FRX77" s="195"/>
      <c r="FRY77" s="195"/>
      <c r="FRZ77" s="195"/>
      <c r="FSA77" s="195"/>
      <c r="FSB77" s="195"/>
      <c r="FSC77" s="195"/>
      <c r="FSD77" s="195"/>
      <c r="FSE77" s="195"/>
      <c r="FSF77" s="195"/>
      <c r="FSG77" s="195"/>
      <c r="FSH77" s="195"/>
      <c r="FSI77" s="195"/>
      <c r="FSJ77" s="195"/>
      <c r="FSK77" s="195"/>
      <c r="FSL77" s="195"/>
      <c r="FSM77" s="195"/>
      <c r="FSN77" s="195"/>
      <c r="FSO77" s="195"/>
      <c r="FSP77" s="195"/>
      <c r="FSQ77" s="195"/>
      <c r="FSR77" s="195"/>
      <c r="FSS77" s="195"/>
      <c r="FST77" s="195"/>
      <c r="FSU77" s="195"/>
      <c r="FSV77" s="195"/>
      <c r="FSW77" s="195"/>
      <c r="FSX77" s="195"/>
      <c r="FSY77" s="195"/>
      <c r="FSZ77" s="195"/>
      <c r="FTA77" s="195"/>
      <c r="FTB77" s="195"/>
      <c r="FTC77" s="195"/>
      <c r="FTD77" s="195"/>
      <c r="FTE77" s="195"/>
      <c r="FTF77" s="195"/>
      <c r="FTG77" s="195"/>
      <c r="FTH77" s="195"/>
      <c r="FTI77" s="195"/>
      <c r="FTJ77" s="195"/>
      <c r="FTK77" s="195"/>
      <c r="FTL77" s="195"/>
      <c r="FTM77" s="195"/>
      <c r="FTN77" s="195"/>
      <c r="FTO77" s="195"/>
      <c r="FTP77" s="195"/>
      <c r="FTQ77" s="195"/>
      <c r="FTR77" s="195"/>
      <c r="FTS77" s="195"/>
      <c r="FTT77" s="195"/>
      <c r="FTU77" s="195"/>
      <c r="FTV77" s="195"/>
      <c r="FTW77" s="195"/>
      <c r="FTX77" s="195"/>
      <c r="FTY77" s="195"/>
      <c r="FTZ77" s="195"/>
      <c r="FUA77" s="195"/>
      <c r="FUB77" s="195"/>
      <c r="FUC77" s="195"/>
      <c r="FUD77" s="195"/>
      <c r="FUE77" s="195"/>
      <c r="FUF77" s="195"/>
      <c r="FUG77" s="195"/>
      <c r="FUH77" s="195"/>
      <c r="FUI77" s="195"/>
      <c r="FUJ77" s="195"/>
      <c r="FUK77" s="195"/>
      <c r="FUL77" s="195"/>
      <c r="FUM77" s="195"/>
      <c r="FUN77" s="195"/>
      <c r="FUO77" s="195"/>
      <c r="FUP77" s="195"/>
      <c r="FUQ77" s="195"/>
      <c r="FUR77" s="195"/>
      <c r="FUS77" s="195"/>
      <c r="FUT77" s="195"/>
      <c r="FUU77" s="195"/>
      <c r="FUV77" s="195"/>
      <c r="FUW77" s="195"/>
      <c r="FUX77" s="195"/>
      <c r="FUY77" s="195"/>
      <c r="FUZ77" s="195"/>
      <c r="FVA77" s="195"/>
      <c r="FVB77" s="195"/>
      <c r="FVC77" s="195"/>
      <c r="FVD77" s="195"/>
      <c r="FVE77" s="195"/>
      <c r="FVF77" s="195"/>
      <c r="FVG77" s="195"/>
      <c r="FVH77" s="195"/>
      <c r="FVI77" s="195"/>
      <c r="FVJ77" s="195"/>
      <c r="FVK77" s="195"/>
      <c r="FVL77" s="195"/>
      <c r="FVM77" s="195"/>
      <c r="FVN77" s="195"/>
      <c r="FVO77" s="195"/>
      <c r="FVP77" s="195"/>
      <c r="FVQ77" s="195"/>
      <c r="FVR77" s="195"/>
      <c r="FVS77" s="195"/>
      <c r="FVT77" s="195"/>
      <c r="FVU77" s="195"/>
      <c r="FVV77" s="195"/>
      <c r="FVW77" s="195"/>
      <c r="FVX77" s="195"/>
      <c r="FVY77" s="195"/>
      <c r="FVZ77" s="195"/>
      <c r="FWA77" s="195"/>
      <c r="FWB77" s="195"/>
      <c r="FWC77" s="195"/>
      <c r="FWD77" s="195"/>
      <c r="FWE77" s="195"/>
      <c r="FWF77" s="195"/>
      <c r="FWG77" s="195"/>
      <c r="FWH77" s="195"/>
      <c r="FWI77" s="195"/>
      <c r="FWJ77" s="195"/>
      <c r="FWK77" s="195"/>
      <c r="FWL77" s="195"/>
      <c r="FWM77" s="195"/>
      <c r="FWN77" s="195"/>
      <c r="FWO77" s="195"/>
      <c r="FWP77" s="195"/>
      <c r="FWQ77" s="195"/>
      <c r="FWR77" s="195"/>
      <c r="FWS77" s="195"/>
      <c r="FWT77" s="195"/>
      <c r="FWU77" s="195"/>
      <c r="FWV77" s="195"/>
      <c r="FWW77" s="195"/>
      <c r="FWX77" s="195"/>
      <c r="FWY77" s="195"/>
      <c r="FWZ77" s="195"/>
      <c r="FXA77" s="195"/>
      <c r="FXB77" s="195"/>
      <c r="FXC77" s="195"/>
      <c r="FXD77" s="195"/>
      <c r="FXE77" s="195"/>
      <c r="FXF77" s="195"/>
      <c r="FXG77" s="195"/>
      <c r="FXH77" s="195"/>
      <c r="FXI77" s="195"/>
      <c r="FXJ77" s="195"/>
      <c r="FXK77" s="195"/>
      <c r="FXL77" s="195"/>
      <c r="FXM77" s="195"/>
      <c r="FXN77" s="195"/>
      <c r="FXO77" s="195"/>
      <c r="FXP77" s="195"/>
      <c r="FXQ77" s="195"/>
      <c r="FXR77" s="195"/>
      <c r="FXS77" s="195"/>
      <c r="FXT77" s="195"/>
      <c r="FXU77" s="195"/>
      <c r="FXV77" s="195"/>
      <c r="FXW77" s="195"/>
      <c r="FXX77" s="195"/>
      <c r="FXY77" s="195"/>
      <c r="FXZ77" s="195"/>
      <c r="FYA77" s="195"/>
      <c r="FYB77" s="195"/>
      <c r="FYC77" s="195"/>
      <c r="FYD77" s="195"/>
      <c r="FYE77" s="195"/>
      <c r="FYF77" s="195"/>
      <c r="FYG77" s="195"/>
      <c r="FYH77" s="195"/>
      <c r="FYI77" s="195"/>
      <c r="FYJ77" s="195"/>
      <c r="FYK77" s="195"/>
      <c r="FYL77" s="195"/>
      <c r="FYM77" s="195"/>
      <c r="FYN77" s="195"/>
      <c r="FYO77" s="195"/>
      <c r="FYP77" s="195"/>
      <c r="FYQ77" s="195"/>
      <c r="FYR77" s="195"/>
      <c r="FYS77" s="195"/>
      <c r="FYT77" s="195"/>
      <c r="FYU77" s="195"/>
      <c r="FYV77" s="195"/>
      <c r="FYW77" s="195"/>
      <c r="FYX77" s="195"/>
      <c r="FYY77" s="195"/>
      <c r="FYZ77" s="195"/>
      <c r="FZA77" s="195"/>
      <c r="FZB77" s="195"/>
      <c r="FZC77" s="195"/>
      <c r="FZD77" s="195"/>
      <c r="FZE77" s="195"/>
      <c r="FZF77" s="195"/>
      <c r="FZG77" s="195"/>
      <c r="FZH77" s="195"/>
      <c r="FZI77" s="195"/>
      <c r="FZJ77" s="195"/>
      <c r="FZK77" s="195"/>
      <c r="FZL77" s="195"/>
      <c r="FZM77" s="195"/>
      <c r="FZN77" s="195"/>
      <c r="FZO77" s="195"/>
      <c r="FZP77" s="195"/>
      <c r="FZQ77" s="195"/>
      <c r="FZR77" s="195"/>
      <c r="FZS77" s="195"/>
      <c r="FZT77" s="195"/>
      <c r="FZU77" s="195"/>
      <c r="FZV77" s="195"/>
      <c r="FZW77" s="195"/>
      <c r="FZX77" s="195"/>
      <c r="FZY77" s="195"/>
      <c r="FZZ77" s="195"/>
      <c r="GAA77" s="195"/>
      <c r="GAB77" s="195"/>
      <c r="GAC77" s="195"/>
      <c r="GAD77" s="195"/>
      <c r="GAE77" s="195"/>
      <c r="GAF77" s="195"/>
      <c r="GAG77" s="195"/>
      <c r="GAH77" s="195"/>
      <c r="GAI77" s="195"/>
      <c r="GAJ77" s="195"/>
      <c r="GAK77" s="195"/>
      <c r="GAL77" s="195"/>
      <c r="GAM77" s="195"/>
      <c r="GAN77" s="195"/>
      <c r="GAO77" s="195"/>
      <c r="GAP77" s="195"/>
      <c r="GAQ77" s="195"/>
      <c r="GAR77" s="195"/>
      <c r="GAS77" s="195"/>
      <c r="GAT77" s="195"/>
      <c r="GAU77" s="195"/>
      <c r="GAV77" s="195"/>
      <c r="GAW77" s="195"/>
      <c r="GAX77" s="195"/>
      <c r="GAY77" s="195"/>
      <c r="GAZ77" s="195"/>
      <c r="GBA77" s="195"/>
      <c r="GBB77" s="195"/>
      <c r="GBC77" s="195"/>
      <c r="GBD77" s="195"/>
      <c r="GBE77" s="195"/>
      <c r="GBF77" s="195"/>
      <c r="GBG77" s="195"/>
      <c r="GBH77" s="195"/>
      <c r="GBI77" s="195"/>
      <c r="GBJ77" s="195"/>
      <c r="GBK77" s="195"/>
      <c r="GBL77" s="195"/>
      <c r="GBM77" s="195"/>
      <c r="GBN77" s="195"/>
      <c r="GBO77" s="195"/>
      <c r="GBP77" s="195"/>
      <c r="GBQ77" s="195"/>
      <c r="GBR77" s="195"/>
      <c r="GBS77" s="195"/>
      <c r="GBT77" s="195"/>
      <c r="GBU77" s="195"/>
      <c r="GBV77" s="195"/>
      <c r="GBW77" s="195"/>
      <c r="GBX77" s="195"/>
      <c r="GBY77" s="195"/>
      <c r="GBZ77" s="195"/>
      <c r="GCA77" s="195"/>
      <c r="GCB77" s="195"/>
      <c r="GCC77" s="195"/>
      <c r="GCD77" s="195"/>
      <c r="GCE77" s="195"/>
      <c r="GCF77" s="195"/>
      <c r="GCG77" s="195"/>
      <c r="GCH77" s="195"/>
      <c r="GCI77" s="195"/>
      <c r="GCJ77" s="195"/>
      <c r="GCK77" s="195"/>
      <c r="GCL77" s="195"/>
      <c r="GCM77" s="195"/>
      <c r="GCN77" s="195"/>
      <c r="GCO77" s="195"/>
      <c r="GCP77" s="195"/>
      <c r="GCQ77" s="195"/>
      <c r="GCR77" s="195"/>
      <c r="GCS77" s="195"/>
      <c r="GCT77" s="195"/>
      <c r="GCU77" s="195"/>
      <c r="GCV77" s="195"/>
      <c r="GCW77" s="195"/>
      <c r="GCX77" s="195"/>
      <c r="GCY77" s="195"/>
      <c r="GCZ77" s="195"/>
      <c r="GDA77" s="195"/>
      <c r="GDB77" s="195"/>
      <c r="GDC77" s="195"/>
      <c r="GDD77" s="195"/>
      <c r="GDE77" s="195"/>
      <c r="GDF77" s="195"/>
      <c r="GDG77" s="195"/>
      <c r="GDH77" s="195"/>
      <c r="GDI77" s="195"/>
      <c r="GDJ77" s="195"/>
      <c r="GDK77" s="195"/>
      <c r="GDL77" s="195"/>
      <c r="GDM77" s="195"/>
      <c r="GDN77" s="195"/>
      <c r="GDO77" s="195"/>
      <c r="GDP77" s="195"/>
      <c r="GDQ77" s="195"/>
      <c r="GDR77" s="195"/>
      <c r="GDS77" s="195"/>
      <c r="GDT77" s="195"/>
      <c r="GDU77" s="195"/>
      <c r="GDV77" s="195"/>
      <c r="GDW77" s="195"/>
      <c r="GDX77" s="195"/>
      <c r="GDY77" s="195"/>
      <c r="GDZ77" s="195"/>
      <c r="GEA77" s="195"/>
      <c r="GEB77" s="195"/>
      <c r="GEC77" s="195"/>
      <c r="GED77" s="195"/>
      <c r="GEE77" s="195"/>
      <c r="GEF77" s="195"/>
      <c r="GEG77" s="195"/>
      <c r="GEH77" s="195"/>
      <c r="GEI77" s="195"/>
      <c r="GEJ77" s="195"/>
      <c r="GEK77" s="195"/>
      <c r="GEL77" s="195"/>
      <c r="GEM77" s="195"/>
      <c r="GEN77" s="195"/>
      <c r="GEO77" s="195"/>
      <c r="GEP77" s="195"/>
      <c r="GEQ77" s="195"/>
      <c r="GER77" s="195"/>
      <c r="GES77" s="195"/>
      <c r="GET77" s="195"/>
      <c r="GEU77" s="195"/>
      <c r="GEV77" s="195"/>
      <c r="GEW77" s="195"/>
      <c r="GEX77" s="195"/>
      <c r="GEY77" s="195"/>
      <c r="GEZ77" s="195"/>
      <c r="GFA77" s="195"/>
      <c r="GFB77" s="195"/>
      <c r="GFC77" s="195"/>
      <c r="GFD77" s="195"/>
      <c r="GFE77" s="195"/>
      <c r="GFF77" s="195"/>
      <c r="GFG77" s="195"/>
      <c r="GFH77" s="195"/>
      <c r="GFI77" s="195"/>
      <c r="GFJ77" s="195"/>
      <c r="GFK77" s="195"/>
      <c r="GFL77" s="195"/>
      <c r="GFM77" s="195"/>
      <c r="GFN77" s="195"/>
      <c r="GFO77" s="195"/>
      <c r="GFP77" s="195"/>
      <c r="GFQ77" s="195"/>
      <c r="GFR77" s="195"/>
      <c r="GFS77" s="195"/>
      <c r="GFT77" s="195"/>
      <c r="GFU77" s="195"/>
      <c r="GFV77" s="195"/>
      <c r="GFW77" s="195"/>
      <c r="GFX77" s="195"/>
      <c r="GFY77" s="195"/>
      <c r="GFZ77" s="195"/>
      <c r="GGA77" s="195"/>
      <c r="GGB77" s="195"/>
      <c r="GGC77" s="195"/>
      <c r="GGD77" s="195"/>
      <c r="GGE77" s="195"/>
      <c r="GGF77" s="195"/>
      <c r="GGG77" s="195"/>
      <c r="GGH77" s="195"/>
      <c r="GGI77" s="195"/>
      <c r="GGJ77" s="195"/>
      <c r="GGK77" s="195"/>
      <c r="GGL77" s="195"/>
      <c r="GGM77" s="195"/>
      <c r="GGN77" s="195"/>
      <c r="GGO77" s="195"/>
      <c r="GGP77" s="195"/>
      <c r="GGQ77" s="195"/>
      <c r="GGR77" s="195"/>
      <c r="GGS77" s="195"/>
      <c r="GGT77" s="195"/>
      <c r="GGU77" s="195"/>
      <c r="GGV77" s="195"/>
      <c r="GGW77" s="195"/>
      <c r="GGX77" s="195"/>
      <c r="GGY77" s="195"/>
      <c r="GGZ77" s="195"/>
      <c r="GHA77" s="195"/>
      <c r="GHB77" s="195"/>
      <c r="GHC77" s="195"/>
      <c r="GHD77" s="195"/>
      <c r="GHE77" s="195"/>
      <c r="GHF77" s="195"/>
      <c r="GHG77" s="195"/>
      <c r="GHH77" s="195"/>
      <c r="GHI77" s="195"/>
      <c r="GHJ77" s="195"/>
      <c r="GHK77" s="195"/>
      <c r="GHL77" s="195"/>
      <c r="GHM77" s="195"/>
      <c r="GHN77" s="195"/>
      <c r="GHO77" s="195"/>
      <c r="GHP77" s="195"/>
      <c r="GHQ77" s="195"/>
      <c r="GHR77" s="195"/>
      <c r="GHS77" s="195"/>
      <c r="GHT77" s="195"/>
      <c r="GHU77" s="195"/>
      <c r="GHV77" s="195"/>
      <c r="GHW77" s="195"/>
      <c r="GHX77" s="195"/>
      <c r="GHY77" s="195"/>
      <c r="GHZ77" s="195"/>
      <c r="GIA77" s="195"/>
      <c r="GIB77" s="195"/>
      <c r="GIC77" s="195"/>
      <c r="GID77" s="195"/>
      <c r="GIE77" s="195"/>
      <c r="GIF77" s="195"/>
      <c r="GIG77" s="195"/>
      <c r="GIH77" s="195"/>
      <c r="GII77" s="195"/>
      <c r="GIJ77" s="195"/>
      <c r="GIK77" s="195"/>
      <c r="GIL77" s="195"/>
      <c r="GIM77" s="195"/>
      <c r="GIN77" s="195"/>
      <c r="GIO77" s="195"/>
      <c r="GIP77" s="195"/>
      <c r="GIQ77" s="195"/>
      <c r="GIR77" s="195"/>
      <c r="GIS77" s="195"/>
      <c r="GIT77" s="195"/>
      <c r="GIU77" s="195"/>
      <c r="GIV77" s="195"/>
      <c r="GIW77" s="195"/>
      <c r="GIX77" s="195"/>
      <c r="GIY77" s="195"/>
      <c r="GIZ77" s="195"/>
      <c r="GJA77" s="195"/>
      <c r="GJB77" s="195"/>
      <c r="GJC77" s="195"/>
      <c r="GJD77" s="195"/>
      <c r="GJE77" s="195"/>
      <c r="GJF77" s="195"/>
      <c r="GJG77" s="195"/>
      <c r="GJH77" s="195"/>
      <c r="GJI77" s="195"/>
      <c r="GJJ77" s="195"/>
      <c r="GJK77" s="195"/>
      <c r="GJL77" s="195"/>
      <c r="GJM77" s="195"/>
      <c r="GJN77" s="195"/>
      <c r="GJO77" s="195"/>
      <c r="GJP77" s="195"/>
      <c r="GJQ77" s="195"/>
      <c r="GJR77" s="195"/>
      <c r="GJS77" s="195"/>
      <c r="GJT77" s="195"/>
      <c r="GJU77" s="195"/>
      <c r="GJV77" s="195"/>
      <c r="GJW77" s="195"/>
      <c r="GJX77" s="195"/>
      <c r="GJY77" s="195"/>
      <c r="GJZ77" s="195"/>
      <c r="GKA77" s="195"/>
      <c r="GKB77" s="195"/>
      <c r="GKC77" s="195"/>
      <c r="GKD77" s="195"/>
      <c r="GKE77" s="195"/>
      <c r="GKF77" s="195"/>
      <c r="GKG77" s="195"/>
      <c r="GKH77" s="195"/>
      <c r="GKI77" s="195"/>
      <c r="GKJ77" s="195"/>
      <c r="GKK77" s="195"/>
      <c r="GKL77" s="195"/>
      <c r="GKM77" s="195"/>
      <c r="GKN77" s="195"/>
      <c r="GKO77" s="195"/>
      <c r="GKP77" s="195"/>
      <c r="GKQ77" s="195"/>
      <c r="GKR77" s="195"/>
      <c r="GKS77" s="195"/>
      <c r="GKT77" s="195"/>
      <c r="GKU77" s="195"/>
      <c r="GKV77" s="195"/>
      <c r="GKW77" s="195"/>
      <c r="GKX77" s="195"/>
      <c r="GKY77" s="195"/>
      <c r="GKZ77" s="195"/>
      <c r="GLA77" s="195"/>
      <c r="GLB77" s="195"/>
      <c r="GLC77" s="195"/>
      <c r="GLD77" s="195"/>
      <c r="GLE77" s="195"/>
      <c r="GLF77" s="195"/>
      <c r="GLG77" s="195"/>
      <c r="GLH77" s="195"/>
      <c r="GLI77" s="195"/>
      <c r="GLJ77" s="195"/>
      <c r="GLK77" s="195"/>
      <c r="GLL77" s="195"/>
      <c r="GLM77" s="195"/>
      <c r="GLN77" s="195"/>
      <c r="GLO77" s="195"/>
      <c r="GLP77" s="195"/>
      <c r="GLQ77" s="195"/>
      <c r="GLR77" s="195"/>
      <c r="GLS77" s="195"/>
      <c r="GLT77" s="195"/>
      <c r="GLU77" s="195"/>
      <c r="GLV77" s="195"/>
      <c r="GLW77" s="195"/>
      <c r="GLX77" s="195"/>
      <c r="GLY77" s="195"/>
      <c r="GLZ77" s="195"/>
      <c r="GMA77" s="195"/>
      <c r="GMB77" s="195"/>
      <c r="GMC77" s="195"/>
      <c r="GMD77" s="195"/>
      <c r="GME77" s="195"/>
      <c r="GMF77" s="195"/>
      <c r="GMG77" s="195"/>
      <c r="GMH77" s="195"/>
      <c r="GMI77" s="195"/>
      <c r="GMJ77" s="195"/>
      <c r="GMK77" s="195"/>
      <c r="GML77" s="195"/>
      <c r="GMM77" s="195"/>
      <c r="GMN77" s="195"/>
      <c r="GMO77" s="195"/>
      <c r="GMP77" s="195"/>
      <c r="GMQ77" s="195"/>
      <c r="GMR77" s="195"/>
      <c r="GMS77" s="195"/>
      <c r="GMT77" s="195"/>
      <c r="GMU77" s="195"/>
      <c r="GMV77" s="195"/>
      <c r="GMW77" s="195"/>
      <c r="GMX77" s="195"/>
      <c r="GMY77" s="195"/>
      <c r="GMZ77" s="195"/>
      <c r="GNA77" s="195"/>
      <c r="GNB77" s="195"/>
      <c r="GNC77" s="195"/>
      <c r="GND77" s="195"/>
      <c r="GNE77" s="195"/>
      <c r="GNF77" s="195"/>
      <c r="GNG77" s="195"/>
      <c r="GNH77" s="195"/>
      <c r="GNI77" s="195"/>
      <c r="GNJ77" s="195"/>
      <c r="GNK77" s="195"/>
      <c r="GNL77" s="195"/>
      <c r="GNM77" s="195"/>
      <c r="GNN77" s="195"/>
      <c r="GNO77" s="195"/>
      <c r="GNP77" s="195"/>
      <c r="GNQ77" s="195"/>
      <c r="GNR77" s="195"/>
      <c r="GNS77" s="195"/>
      <c r="GNT77" s="195"/>
      <c r="GNU77" s="195"/>
      <c r="GNV77" s="195"/>
      <c r="GNW77" s="195"/>
      <c r="GNX77" s="195"/>
      <c r="GNY77" s="195"/>
      <c r="GNZ77" s="195"/>
      <c r="GOA77" s="195"/>
      <c r="GOB77" s="195"/>
      <c r="GOC77" s="195"/>
      <c r="GOD77" s="195"/>
      <c r="GOE77" s="195"/>
      <c r="GOF77" s="195"/>
      <c r="GOG77" s="195"/>
      <c r="GOH77" s="195"/>
      <c r="GOI77" s="195"/>
      <c r="GOJ77" s="195"/>
      <c r="GOK77" s="195"/>
      <c r="GOL77" s="195"/>
      <c r="GOM77" s="195"/>
      <c r="GON77" s="195"/>
      <c r="GOO77" s="195"/>
      <c r="GOP77" s="195"/>
      <c r="GOQ77" s="195"/>
      <c r="GOR77" s="195"/>
      <c r="GOS77" s="195"/>
      <c r="GOT77" s="195"/>
      <c r="GOU77" s="195"/>
      <c r="GOV77" s="195"/>
      <c r="GOW77" s="195"/>
      <c r="GOX77" s="195"/>
      <c r="GOY77" s="195"/>
      <c r="GOZ77" s="195"/>
      <c r="GPA77" s="195"/>
      <c r="GPB77" s="195"/>
      <c r="GPC77" s="195"/>
      <c r="GPD77" s="195"/>
      <c r="GPE77" s="195"/>
      <c r="GPF77" s="195"/>
      <c r="GPG77" s="195"/>
      <c r="GPH77" s="195"/>
      <c r="GPI77" s="195"/>
      <c r="GPJ77" s="195"/>
      <c r="GPK77" s="195"/>
      <c r="GPL77" s="195"/>
      <c r="GPM77" s="195"/>
      <c r="GPN77" s="195"/>
      <c r="GPO77" s="195"/>
      <c r="GPP77" s="195"/>
      <c r="GPQ77" s="195"/>
      <c r="GPR77" s="195"/>
      <c r="GPS77" s="195"/>
      <c r="GPT77" s="195"/>
      <c r="GPU77" s="195"/>
      <c r="GPV77" s="195"/>
      <c r="GPW77" s="195"/>
      <c r="GPX77" s="195"/>
      <c r="GPY77" s="195"/>
      <c r="GPZ77" s="195"/>
      <c r="GQA77" s="195"/>
      <c r="GQB77" s="195"/>
      <c r="GQC77" s="195"/>
      <c r="GQD77" s="195"/>
      <c r="GQE77" s="195"/>
      <c r="GQF77" s="195"/>
      <c r="GQG77" s="195"/>
      <c r="GQH77" s="195"/>
      <c r="GQI77" s="195"/>
      <c r="GQJ77" s="195"/>
      <c r="GQK77" s="195"/>
      <c r="GQL77" s="195"/>
      <c r="GQM77" s="195"/>
      <c r="GQN77" s="195"/>
      <c r="GQO77" s="195"/>
      <c r="GQP77" s="195"/>
      <c r="GQQ77" s="195"/>
      <c r="GQR77" s="195"/>
      <c r="GQS77" s="195"/>
      <c r="GQT77" s="195"/>
      <c r="GQU77" s="195"/>
      <c r="GQV77" s="195"/>
      <c r="GQW77" s="195"/>
      <c r="GQX77" s="195"/>
      <c r="GQY77" s="195"/>
      <c r="GQZ77" s="195"/>
      <c r="GRA77" s="195"/>
      <c r="GRB77" s="195"/>
      <c r="GRC77" s="195"/>
      <c r="GRD77" s="195"/>
      <c r="GRE77" s="195"/>
      <c r="GRF77" s="195"/>
      <c r="GRG77" s="195"/>
      <c r="GRH77" s="195"/>
      <c r="GRI77" s="195"/>
      <c r="GRJ77" s="195"/>
      <c r="GRK77" s="195"/>
      <c r="GRL77" s="195"/>
      <c r="GRM77" s="195"/>
      <c r="GRN77" s="195"/>
      <c r="GRO77" s="195"/>
      <c r="GRP77" s="195"/>
      <c r="GRQ77" s="195"/>
      <c r="GRR77" s="195"/>
      <c r="GRS77" s="195"/>
      <c r="GRT77" s="195"/>
      <c r="GRU77" s="195"/>
      <c r="GRV77" s="195"/>
      <c r="GRW77" s="195"/>
      <c r="GRX77" s="195"/>
      <c r="GRY77" s="195"/>
      <c r="GRZ77" s="195"/>
      <c r="GSA77" s="195"/>
      <c r="GSB77" s="195"/>
      <c r="GSC77" s="195"/>
      <c r="GSD77" s="195"/>
      <c r="GSE77" s="195"/>
      <c r="GSF77" s="195"/>
      <c r="GSG77" s="195"/>
      <c r="GSH77" s="195"/>
      <c r="GSI77" s="195"/>
      <c r="GSJ77" s="195"/>
      <c r="GSK77" s="195"/>
      <c r="GSL77" s="195"/>
      <c r="GSM77" s="195"/>
      <c r="GSN77" s="195"/>
      <c r="GSO77" s="195"/>
      <c r="GSP77" s="195"/>
      <c r="GSQ77" s="195"/>
      <c r="GSR77" s="195"/>
      <c r="GSS77" s="195"/>
      <c r="GST77" s="195"/>
      <c r="GSU77" s="195"/>
      <c r="GSV77" s="195"/>
      <c r="GSW77" s="195"/>
      <c r="GSX77" s="195"/>
      <c r="GSY77" s="195"/>
      <c r="GSZ77" s="195"/>
      <c r="GTA77" s="195"/>
      <c r="GTB77" s="195"/>
      <c r="GTC77" s="195"/>
      <c r="GTD77" s="195"/>
      <c r="GTE77" s="195"/>
      <c r="GTF77" s="195"/>
      <c r="GTG77" s="195"/>
      <c r="GTH77" s="195"/>
      <c r="GTI77" s="195"/>
      <c r="GTJ77" s="195"/>
      <c r="GTK77" s="195"/>
      <c r="GTL77" s="195"/>
      <c r="GTM77" s="195"/>
      <c r="GTN77" s="195"/>
      <c r="GTO77" s="195"/>
      <c r="GTP77" s="195"/>
      <c r="GTQ77" s="195"/>
      <c r="GTR77" s="195"/>
      <c r="GTS77" s="195"/>
      <c r="GTT77" s="195"/>
      <c r="GTU77" s="195"/>
      <c r="GTV77" s="195"/>
      <c r="GTW77" s="195"/>
      <c r="GTX77" s="195"/>
      <c r="GTY77" s="195"/>
      <c r="GTZ77" s="195"/>
      <c r="GUA77" s="195"/>
      <c r="GUB77" s="195"/>
      <c r="GUC77" s="195"/>
      <c r="GUD77" s="195"/>
      <c r="GUE77" s="195"/>
      <c r="GUF77" s="195"/>
      <c r="GUG77" s="195"/>
      <c r="GUH77" s="195"/>
      <c r="GUI77" s="195"/>
      <c r="GUJ77" s="195"/>
      <c r="GUK77" s="195"/>
      <c r="GUL77" s="195"/>
      <c r="GUM77" s="195"/>
      <c r="GUN77" s="195"/>
      <c r="GUO77" s="195"/>
      <c r="GUP77" s="195"/>
      <c r="GUQ77" s="195"/>
      <c r="GUR77" s="195"/>
      <c r="GUS77" s="195"/>
      <c r="GUT77" s="195"/>
      <c r="GUU77" s="195"/>
      <c r="GUV77" s="195"/>
      <c r="GUW77" s="195"/>
      <c r="GUX77" s="195"/>
      <c r="GUY77" s="195"/>
      <c r="GUZ77" s="195"/>
      <c r="GVA77" s="195"/>
      <c r="GVB77" s="195"/>
      <c r="GVC77" s="195"/>
      <c r="GVD77" s="195"/>
      <c r="GVE77" s="195"/>
      <c r="GVF77" s="195"/>
      <c r="GVG77" s="195"/>
      <c r="GVH77" s="195"/>
      <c r="GVI77" s="195"/>
      <c r="GVJ77" s="195"/>
      <c r="GVK77" s="195"/>
      <c r="GVL77" s="195"/>
      <c r="GVM77" s="195"/>
      <c r="GVN77" s="195"/>
      <c r="GVO77" s="195"/>
      <c r="GVP77" s="195"/>
      <c r="GVQ77" s="195"/>
      <c r="GVR77" s="195"/>
      <c r="GVS77" s="195"/>
      <c r="GVT77" s="195"/>
      <c r="GVU77" s="195"/>
      <c r="GVV77" s="195"/>
      <c r="GVW77" s="195"/>
      <c r="GVX77" s="195"/>
      <c r="GVY77" s="195"/>
      <c r="GVZ77" s="195"/>
      <c r="GWA77" s="195"/>
      <c r="GWB77" s="195"/>
      <c r="GWC77" s="195"/>
      <c r="GWD77" s="195"/>
      <c r="GWE77" s="195"/>
      <c r="GWF77" s="195"/>
      <c r="GWG77" s="195"/>
      <c r="GWH77" s="195"/>
      <c r="GWI77" s="195"/>
      <c r="GWJ77" s="195"/>
      <c r="GWK77" s="195"/>
      <c r="GWL77" s="195"/>
      <c r="GWM77" s="195"/>
      <c r="GWN77" s="195"/>
      <c r="GWO77" s="195"/>
      <c r="GWP77" s="195"/>
      <c r="GWQ77" s="195"/>
      <c r="GWR77" s="195"/>
      <c r="GWS77" s="195"/>
      <c r="GWT77" s="195"/>
      <c r="GWU77" s="195"/>
      <c r="GWV77" s="195"/>
      <c r="GWW77" s="195"/>
      <c r="GWX77" s="195"/>
      <c r="GWY77" s="195"/>
      <c r="GWZ77" s="195"/>
      <c r="GXA77" s="195"/>
      <c r="GXB77" s="195"/>
      <c r="GXC77" s="195"/>
      <c r="GXD77" s="195"/>
      <c r="GXE77" s="195"/>
      <c r="GXF77" s="195"/>
      <c r="GXG77" s="195"/>
      <c r="GXH77" s="195"/>
      <c r="GXI77" s="195"/>
      <c r="GXJ77" s="195"/>
      <c r="GXK77" s="195"/>
      <c r="GXL77" s="195"/>
      <c r="GXM77" s="195"/>
      <c r="GXN77" s="195"/>
      <c r="GXO77" s="195"/>
      <c r="GXP77" s="195"/>
      <c r="GXQ77" s="195"/>
      <c r="GXR77" s="195"/>
      <c r="GXS77" s="195"/>
      <c r="GXT77" s="195"/>
      <c r="GXU77" s="195"/>
      <c r="GXV77" s="195"/>
      <c r="GXW77" s="195"/>
      <c r="GXX77" s="195"/>
      <c r="GXY77" s="195"/>
      <c r="GXZ77" s="195"/>
      <c r="GYA77" s="195"/>
      <c r="GYB77" s="195"/>
      <c r="GYC77" s="195"/>
      <c r="GYD77" s="195"/>
      <c r="GYE77" s="195"/>
      <c r="GYF77" s="195"/>
      <c r="GYG77" s="195"/>
      <c r="GYH77" s="195"/>
      <c r="GYI77" s="195"/>
      <c r="GYJ77" s="195"/>
      <c r="GYK77" s="195"/>
      <c r="GYL77" s="195"/>
      <c r="GYM77" s="195"/>
      <c r="GYN77" s="195"/>
      <c r="GYO77" s="195"/>
      <c r="GYP77" s="195"/>
      <c r="GYQ77" s="195"/>
      <c r="GYR77" s="195"/>
      <c r="GYS77" s="195"/>
      <c r="GYT77" s="195"/>
      <c r="GYU77" s="195"/>
      <c r="GYV77" s="195"/>
      <c r="GYW77" s="195"/>
      <c r="GYX77" s="195"/>
      <c r="GYY77" s="195"/>
      <c r="GYZ77" s="195"/>
      <c r="GZA77" s="195"/>
      <c r="GZB77" s="195"/>
      <c r="GZC77" s="195"/>
      <c r="GZD77" s="195"/>
      <c r="GZE77" s="195"/>
      <c r="GZF77" s="195"/>
      <c r="GZG77" s="195"/>
      <c r="GZH77" s="195"/>
      <c r="GZI77" s="195"/>
      <c r="GZJ77" s="195"/>
      <c r="GZK77" s="195"/>
      <c r="GZL77" s="195"/>
      <c r="GZM77" s="195"/>
      <c r="GZN77" s="195"/>
      <c r="GZO77" s="195"/>
      <c r="GZP77" s="195"/>
      <c r="GZQ77" s="195"/>
      <c r="GZR77" s="195"/>
      <c r="GZS77" s="195"/>
      <c r="GZT77" s="195"/>
      <c r="GZU77" s="195"/>
      <c r="GZV77" s="195"/>
      <c r="GZW77" s="195"/>
      <c r="GZX77" s="195"/>
      <c r="GZY77" s="195"/>
      <c r="GZZ77" s="195"/>
      <c r="HAA77" s="195"/>
      <c r="HAB77" s="195"/>
      <c r="HAC77" s="195"/>
      <c r="HAD77" s="195"/>
      <c r="HAE77" s="195"/>
      <c r="HAF77" s="195"/>
      <c r="HAG77" s="195"/>
      <c r="HAH77" s="195"/>
      <c r="HAI77" s="195"/>
      <c r="HAJ77" s="195"/>
      <c r="HAK77" s="195"/>
      <c r="HAL77" s="195"/>
      <c r="HAM77" s="195"/>
      <c r="HAN77" s="195"/>
      <c r="HAO77" s="195"/>
      <c r="HAP77" s="195"/>
      <c r="HAQ77" s="195"/>
      <c r="HAR77" s="195"/>
      <c r="HAS77" s="195"/>
      <c r="HAT77" s="195"/>
      <c r="HAU77" s="195"/>
      <c r="HAV77" s="195"/>
      <c r="HAW77" s="195"/>
      <c r="HAX77" s="195"/>
      <c r="HAY77" s="195"/>
      <c r="HAZ77" s="195"/>
      <c r="HBA77" s="195"/>
      <c r="HBB77" s="195"/>
      <c r="HBC77" s="195"/>
      <c r="HBD77" s="195"/>
      <c r="HBE77" s="195"/>
      <c r="HBF77" s="195"/>
      <c r="HBG77" s="195"/>
      <c r="HBH77" s="195"/>
      <c r="HBI77" s="195"/>
      <c r="HBJ77" s="195"/>
      <c r="HBK77" s="195"/>
      <c r="HBL77" s="195"/>
      <c r="HBM77" s="195"/>
      <c r="HBN77" s="195"/>
      <c r="HBO77" s="195"/>
      <c r="HBP77" s="195"/>
      <c r="HBQ77" s="195"/>
      <c r="HBR77" s="195"/>
      <c r="HBS77" s="195"/>
      <c r="HBT77" s="195"/>
      <c r="HBU77" s="195"/>
      <c r="HBV77" s="195"/>
      <c r="HBW77" s="195"/>
      <c r="HBX77" s="195"/>
      <c r="HBY77" s="195"/>
      <c r="HBZ77" s="195"/>
      <c r="HCA77" s="195"/>
      <c r="HCB77" s="195"/>
      <c r="HCC77" s="195"/>
      <c r="HCD77" s="195"/>
      <c r="HCE77" s="195"/>
      <c r="HCF77" s="195"/>
      <c r="HCG77" s="195"/>
      <c r="HCH77" s="195"/>
      <c r="HCI77" s="195"/>
      <c r="HCJ77" s="195"/>
      <c r="HCK77" s="195"/>
      <c r="HCL77" s="195"/>
      <c r="HCM77" s="195"/>
      <c r="HCN77" s="195"/>
      <c r="HCO77" s="195"/>
      <c r="HCP77" s="195"/>
      <c r="HCQ77" s="195"/>
      <c r="HCR77" s="195"/>
      <c r="HCS77" s="195"/>
      <c r="HCT77" s="195"/>
      <c r="HCU77" s="195"/>
      <c r="HCV77" s="195"/>
      <c r="HCW77" s="195"/>
      <c r="HCX77" s="195"/>
      <c r="HCY77" s="195"/>
      <c r="HCZ77" s="195"/>
      <c r="HDA77" s="195"/>
      <c r="HDB77" s="195"/>
      <c r="HDC77" s="195"/>
      <c r="HDD77" s="195"/>
      <c r="HDE77" s="195"/>
      <c r="HDF77" s="195"/>
      <c r="HDG77" s="195"/>
      <c r="HDH77" s="195"/>
      <c r="HDI77" s="195"/>
      <c r="HDJ77" s="195"/>
      <c r="HDK77" s="195"/>
      <c r="HDL77" s="195"/>
      <c r="HDM77" s="195"/>
      <c r="HDN77" s="195"/>
      <c r="HDO77" s="195"/>
      <c r="HDP77" s="195"/>
      <c r="HDQ77" s="195"/>
      <c r="HDR77" s="195"/>
      <c r="HDS77" s="195"/>
      <c r="HDT77" s="195"/>
      <c r="HDU77" s="195"/>
      <c r="HDV77" s="195"/>
      <c r="HDW77" s="195"/>
      <c r="HDX77" s="195"/>
      <c r="HDY77" s="195"/>
      <c r="HDZ77" s="195"/>
      <c r="HEA77" s="195"/>
      <c r="HEB77" s="195"/>
      <c r="HEC77" s="195"/>
      <c r="HED77" s="195"/>
      <c r="HEE77" s="195"/>
      <c r="HEF77" s="195"/>
      <c r="HEG77" s="195"/>
      <c r="HEH77" s="195"/>
      <c r="HEI77" s="195"/>
      <c r="HEJ77" s="195"/>
      <c r="HEK77" s="195"/>
      <c r="HEL77" s="195"/>
      <c r="HEM77" s="195"/>
      <c r="HEN77" s="195"/>
      <c r="HEO77" s="195"/>
      <c r="HEP77" s="195"/>
      <c r="HEQ77" s="195"/>
      <c r="HER77" s="195"/>
      <c r="HES77" s="195"/>
      <c r="HET77" s="195"/>
      <c r="HEU77" s="195"/>
      <c r="HEV77" s="195"/>
      <c r="HEW77" s="195"/>
      <c r="HEX77" s="195"/>
      <c r="HEY77" s="195"/>
      <c r="HEZ77" s="195"/>
      <c r="HFA77" s="195"/>
      <c r="HFB77" s="195"/>
      <c r="HFC77" s="195"/>
      <c r="HFD77" s="195"/>
      <c r="HFE77" s="195"/>
      <c r="HFF77" s="195"/>
      <c r="HFG77" s="195"/>
      <c r="HFH77" s="195"/>
      <c r="HFI77" s="195"/>
      <c r="HFJ77" s="195"/>
      <c r="HFK77" s="195"/>
      <c r="HFL77" s="195"/>
      <c r="HFM77" s="195"/>
      <c r="HFN77" s="195"/>
      <c r="HFO77" s="195"/>
      <c r="HFP77" s="195"/>
      <c r="HFQ77" s="195"/>
      <c r="HFR77" s="195"/>
      <c r="HFS77" s="195"/>
      <c r="HFT77" s="195"/>
      <c r="HFU77" s="195"/>
      <c r="HFV77" s="195"/>
      <c r="HFW77" s="195"/>
      <c r="HFX77" s="195"/>
      <c r="HFY77" s="195"/>
      <c r="HFZ77" s="195"/>
      <c r="HGA77" s="195"/>
      <c r="HGB77" s="195"/>
      <c r="HGC77" s="195"/>
      <c r="HGD77" s="195"/>
      <c r="HGE77" s="195"/>
      <c r="HGF77" s="195"/>
      <c r="HGG77" s="195"/>
      <c r="HGH77" s="195"/>
      <c r="HGI77" s="195"/>
      <c r="HGJ77" s="195"/>
      <c r="HGK77" s="195"/>
      <c r="HGL77" s="195"/>
      <c r="HGM77" s="195"/>
      <c r="HGN77" s="195"/>
      <c r="HGO77" s="195"/>
      <c r="HGP77" s="195"/>
      <c r="HGQ77" s="195"/>
      <c r="HGR77" s="195"/>
      <c r="HGS77" s="195"/>
      <c r="HGT77" s="195"/>
      <c r="HGU77" s="195"/>
      <c r="HGV77" s="195"/>
      <c r="HGW77" s="195"/>
      <c r="HGX77" s="195"/>
      <c r="HGY77" s="195"/>
      <c r="HGZ77" s="195"/>
      <c r="HHA77" s="195"/>
      <c r="HHB77" s="195"/>
      <c r="HHC77" s="195"/>
      <c r="HHD77" s="195"/>
      <c r="HHE77" s="195"/>
      <c r="HHF77" s="195"/>
      <c r="HHG77" s="195"/>
      <c r="HHH77" s="195"/>
      <c r="HHI77" s="195"/>
      <c r="HHJ77" s="195"/>
      <c r="HHK77" s="195"/>
      <c r="HHL77" s="195"/>
      <c r="HHM77" s="195"/>
      <c r="HHN77" s="195"/>
      <c r="HHO77" s="195"/>
      <c r="HHP77" s="195"/>
      <c r="HHQ77" s="195"/>
      <c r="HHR77" s="195"/>
      <c r="HHS77" s="195"/>
      <c r="HHT77" s="195"/>
      <c r="HHU77" s="195"/>
      <c r="HHV77" s="195"/>
      <c r="HHW77" s="195"/>
      <c r="HHX77" s="195"/>
      <c r="HHY77" s="195"/>
      <c r="HHZ77" s="195"/>
      <c r="HIA77" s="195"/>
      <c r="HIB77" s="195"/>
      <c r="HIC77" s="195"/>
      <c r="HID77" s="195"/>
      <c r="HIE77" s="195"/>
      <c r="HIF77" s="195"/>
      <c r="HIG77" s="195"/>
      <c r="HIH77" s="195"/>
      <c r="HII77" s="195"/>
      <c r="HIJ77" s="195"/>
      <c r="HIK77" s="195"/>
      <c r="HIL77" s="195"/>
      <c r="HIM77" s="195"/>
      <c r="HIN77" s="195"/>
      <c r="HIO77" s="195"/>
      <c r="HIP77" s="195"/>
      <c r="HIQ77" s="195"/>
      <c r="HIR77" s="195"/>
      <c r="HIS77" s="195"/>
      <c r="HIT77" s="195"/>
      <c r="HIU77" s="195"/>
      <c r="HIV77" s="195"/>
      <c r="HIW77" s="195"/>
      <c r="HIX77" s="195"/>
      <c r="HIY77" s="195"/>
      <c r="HIZ77" s="195"/>
      <c r="HJA77" s="195"/>
      <c r="HJB77" s="195"/>
      <c r="HJC77" s="195"/>
      <c r="HJD77" s="195"/>
      <c r="HJE77" s="195"/>
      <c r="HJF77" s="195"/>
      <c r="HJG77" s="195"/>
      <c r="HJH77" s="195"/>
      <c r="HJI77" s="195"/>
      <c r="HJJ77" s="195"/>
      <c r="HJK77" s="195"/>
      <c r="HJL77" s="195"/>
      <c r="HJM77" s="195"/>
      <c r="HJN77" s="195"/>
      <c r="HJO77" s="195"/>
      <c r="HJP77" s="195"/>
      <c r="HJQ77" s="195"/>
      <c r="HJR77" s="195"/>
      <c r="HJS77" s="195"/>
      <c r="HJT77" s="195"/>
      <c r="HJU77" s="195"/>
      <c r="HJV77" s="195"/>
      <c r="HJW77" s="195"/>
      <c r="HJX77" s="195"/>
      <c r="HJY77" s="195"/>
      <c r="HJZ77" s="195"/>
      <c r="HKA77" s="195"/>
      <c r="HKB77" s="195"/>
      <c r="HKC77" s="195"/>
      <c r="HKD77" s="195"/>
      <c r="HKE77" s="195"/>
      <c r="HKF77" s="195"/>
      <c r="HKG77" s="195"/>
      <c r="HKH77" s="195"/>
      <c r="HKI77" s="195"/>
      <c r="HKJ77" s="195"/>
      <c r="HKK77" s="195"/>
      <c r="HKL77" s="195"/>
      <c r="HKM77" s="195"/>
      <c r="HKN77" s="195"/>
      <c r="HKO77" s="195"/>
      <c r="HKP77" s="195"/>
      <c r="HKQ77" s="195"/>
      <c r="HKR77" s="195"/>
      <c r="HKS77" s="195"/>
      <c r="HKT77" s="195"/>
      <c r="HKU77" s="195"/>
      <c r="HKV77" s="195"/>
      <c r="HKW77" s="195"/>
      <c r="HKX77" s="195"/>
      <c r="HKY77" s="195"/>
      <c r="HKZ77" s="195"/>
      <c r="HLA77" s="195"/>
      <c r="HLB77" s="195"/>
      <c r="HLC77" s="195"/>
      <c r="HLD77" s="195"/>
      <c r="HLE77" s="195"/>
      <c r="HLF77" s="195"/>
      <c r="HLG77" s="195"/>
      <c r="HLH77" s="195"/>
      <c r="HLI77" s="195"/>
      <c r="HLJ77" s="195"/>
      <c r="HLK77" s="195"/>
      <c r="HLL77" s="195"/>
      <c r="HLM77" s="195"/>
      <c r="HLN77" s="195"/>
      <c r="HLO77" s="195"/>
      <c r="HLP77" s="195"/>
      <c r="HLQ77" s="195"/>
      <c r="HLR77" s="195"/>
      <c r="HLS77" s="195"/>
      <c r="HLT77" s="195"/>
      <c r="HLU77" s="195"/>
      <c r="HLV77" s="195"/>
      <c r="HLW77" s="195"/>
      <c r="HLX77" s="195"/>
      <c r="HLY77" s="195"/>
      <c r="HLZ77" s="195"/>
      <c r="HMA77" s="195"/>
      <c r="HMB77" s="195"/>
      <c r="HMC77" s="195"/>
      <c r="HMD77" s="195"/>
      <c r="HME77" s="195"/>
      <c r="HMF77" s="195"/>
      <c r="HMG77" s="195"/>
      <c r="HMH77" s="195"/>
      <c r="HMI77" s="195"/>
      <c r="HMJ77" s="195"/>
      <c r="HMK77" s="195"/>
      <c r="HML77" s="195"/>
      <c r="HMM77" s="195"/>
      <c r="HMN77" s="195"/>
      <c r="HMO77" s="195"/>
      <c r="HMP77" s="195"/>
      <c r="HMQ77" s="195"/>
      <c r="HMR77" s="195"/>
      <c r="HMS77" s="195"/>
      <c r="HMT77" s="195"/>
      <c r="HMU77" s="195"/>
      <c r="HMV77" s="195"/>
      <c r="HMW77" s="195"/>
      <c r="HMX77" s="195"/>
      <c r="HMY77" s="195"/>
      <c r="HMZ77" s="195"/>
      <c r="HNA77" s="195"/>
      <c r="HNB77" s="195"/>
      <c r="HNC77" s="195"/>
      <c r="HND77" s="195"/>
      <c r="HNE77" s="195"/>
      <c r="HNF77" s="195"/>
      <c r="HNG77" s="195"/>
      <c r="HNH77" s="195"/>
      <c r="HNI77" s="195"/>
      <c r="HNJ77" s="195"/>
      <c r="HNK77" s="195"/>
      <c r="HNL77" s="195"/>
      <c r="HNM77" s="195"/>
      <c r="HNN77" s="195"/>
      <c r="HNO77" s="195"/>
      <c r="HNP77" s="195"/>
      <c r="HNQ77" s="195"/>
      <c r="HNR77" s="195"/>
      <c r="HNS77" s="195"/>
      <c r="HNT77" s="195"/>
      <c r="HNU77" s="195"/>
      <c r="HNV77" s="195"/>
      <c r="HNW77" s="195"/>
      <c r="HNX77" s="195"/>
      <c r="HNY77" s="195"/>
      <c r="HNZ77" s="195"/>
      <c r="HOA77" s="195"/>
      <c r="HOB77" s="195"/>
      <c r="HOC77" s="195"/>
      <c r="HOD77" s="195"/>
      <c r="HOE77" s="195"/>
      <c r="HOF77" s="195"/>
      <c r="HOG77" s="195"/>
      <c r="HOH77" s="195"/>
      <c r="HOI77" s="195"/>
      <c r="HOJ77" s="195"/>
      <c r="HOK77" s="195"/>
      <c r="HOL77" s="195"/>
      <c r="HOM77" s="195"/>
      <c r="HON77" s="195"/>
      <c r="HOO77" s="195"/>
      <c r="HOP77" s="195"/>
      <c r="HOQ77" s="195"/>
      <c r="HOR77" s="195"/>
      <c r="HOS77" s="195"/>
      <c r="HOT77" s="195"/>
      <c r="HOU77" s="195"/>
      <c r="HOV77" s="195"/>
      <c r="HOW77" s="195"/>
      <c r="HOX77" s="195"/>
      <c r="HOY77" s="195"/>
      <c r="HOZ77" s="195"/>
      <c r="HPA77" s="195"/>
      <c r="HPB77" s="195"/>
      <c r="HPC77" s="195"/>
      <c r="HPD77" s="195"/>
      <c r="HPE77" s="195"/>
      <c r="HPF77" s="195"/>
      <c r="HPG77" s="195"/>
      <c r="HPH77" s="195"/>
      <c r="HPI77" s="195"/>
      <c r="HPJ77" s="195"/>
      <c r="HPK77" s="195"/>
      <c r="HPL77" s="195"/>
      <c r="HPM77" s="195"/>
      <c r="HPN77" s="195"/>
      <c r="HPO77" s="195"/>
      <c r="HPP77" s="195"/>
      <c r="HPQ77" s="195"/>
      <c r="HPR77" s="195"/>
      <c r="HPS77" s="195"/>
      <c r="HPT77" s="195"/>
      <c r="HPU77" s="195"/>
      <c r="HPV77" s="195"/>
      <c r="HPW77" s="195"/>
      <c r="HPX77" s="195"/>
      <c r="HPY77" s="195"/>
      <c r="HPZ77" s="195"/>
      <c r="HQA77" s="195"/>
      <c r="HQB77" s="195"/>
      <c r="HQC77" s="195"/>
      <c r="HQD77" s="195"/>
      <c r="HQE77" s="195"/>
      <c r="HQF77" s="195"/>
      <c r="HQG77" s="195"/>
      <c r="HQH77" s="195"/>
      <c r="HQI77" s="195"/>
      <c r="HQJ77" s="195"/>
      <c r="HQK77" s="195"/>
      <c r="HQL77" s="195"/>
      <c r="HQM77" s="195"/>
      <c r="HQN77" s="195"/>
      <c r="HQO77" s="195"/>
      <c r="HQP77" s="195"/>
      <c r="HQQ77" s="195"/>
      <c r="HQR77" s="195"/>
      <c r="HQS77" s="195"/>
      <c r="HQT77" s="195"/>
      <c r="HQU77" s="195"/>
      <c r="HQV77" s="195"/>
      <c r="HQW77" s="195"/>
      <c r="HQX77" s="195"/>
      <c r="HQY77" s="195"/>
      <c r="HQZ77" s="195"/>
      <c r="HRA77" s="195"/>
      <c r="HRB77" s="195"/>
      <c r="HRC77" s="195"/>
      <c r="HRD77" s="195"/>
      <c r="HRE77" s="195"/>
      <c r="HRF77" s="195"/>
      <c r="HRG77" s="195"/>
      <c r="HRH77" s="195"/>
      <c r="HRI77" s="195"/>
      <c r="HRJ77" s="195"/>
      <c r="HRK77" s="195"/>
      <c r="HRL77" s="195"/>
      <c r="HRM77" s="195"/>
      <c r="HRN77" s="195"/>
      <c r="HRO77" s="195"/>
      <c r="HRP77" s="195"/>
      <c r="HRQ77" s="195"/>
      <c r="HRR77" s="195"/>
      <c r="HRS77" s="195"/>
      <c r="HRT77" s="195"/>
      <c r="HRU77" s="195"/>
      <c r="HRV77" s="195"/>
      <c r="HRW77" s="195"/>
      <c r="HRX77" s="195"/>
      <c r="HRY77" s="195"/>
      <c r="HRZ77" s="195"/>
      <c r="HSA77" s="195"/>
      <c r="HSB77" s="195"/>
      <c r="HSC77" s="195"/>
      <c r="HSD77" s="195"/>
      <c r="HSE77" s="195"/>
      <c r="HSF77" s="195"/>
      <c r="HSG77" s="195"/>
      <c r="HSH77" s="195"/>
      <c r="HSI77" s="195"/>
      <c r="HSJ77" s="195"/>
      <c r="HSK77" s="195"/>
      <c r="HSL77" s="195"/>
      <c r="HSM77" s="195"/>
      <c r="HSN77" s="195"/>
      <c r="HSO77" s="195"/>
      <c r="HSP77" s="195"/>
      <c r="HSQ77" s="195"/>
      <c r="HSR77" s="195"/>
      <c r="HSS77" s="195"/>
      <c r="HST77" s="195"/>
      <c r="HSU77" s="195"/>
      <c r="HSV77" s="195"/>
      <c r="HSW77" s="195"/>
      <c r="HSX77" s="195"/>
      <c r="HSY77" s="195"/>
      <c r="HSZ77" s="195"/>
      <c r="HTA77" s="195"/>
      <c r="HTB77" s="195"/>
      <c r="HTC77" s="195"/>
      <c r="HTD77" s="195"/>
      <c r="HTE77" s="195"/>
      <c r="HTF77" s="195"/>
      <c r="HTG77" s="195"/>
      <c r="HTH77" s="195"/>
      <c r="HTI77" s="195"/>
      <c r="HTJ77" s="195"/>
      <c r="HTK77" s="195"/>
      <c r="HTL77" s="195"/>
      <c r="HTM77" s="195"/>
      <c r="HTN77" s="195"/>
      <c r="HTO77" s="195"/>
      <c r="HTP77" s="195"/>
      <c r="HTQ77" s="195"/>
      <c r="HTR77" s="195"/>
      <c r="HTS77" s="195"/>
      <c r="HTT77" s="195"/>
      <c r="HTU77" s="195"/>
      <c r="HTV77" s="195"/>
      <c r="HTW77" s="195"/>
      <c r="HTX77" s="195"/>
      <c r="HTY77" s="195"/>
      <c r="HTZ77" s="195"/>
      <c r="HUA77" s="195"/>
      <c r="HUB77" s="195"/>
      <c r="HUC77" s="195"/>
      <c r="HUD77" s="195"/>
      <c r="HUE77" s="195"/>
      <c r="HUF77" s="195"/>
      <c r="HUG77" s="195"/>
      <c r="HUH77" s="195"/>
      <c r="HUI77" s="195"/>
      <c r="HUJ77" s="195"/>
      <c r="HUK77" s="195"/>
      <c r="HUL77" s="195"/>
      <c r="HUM77" s="195"/>
      <c r="HUN77" s="195"/>
      <c r="HUO77" s="195"/>
      <c r="HUP77" s="195"/>
      <c r="HUQ77" s="195"/>
      <c r="HUR77" s="195"/>
      <c r="HUS77" s="195"/>
      <c r="HUT77" s="195"/>
      <c r="HUU77" s="195"/>
      <c r="HUV77" s="195"/>
      <c r="HUW77" s="195"/>
      <c r="HUX77" s="195"/>
      <c r="HUY77" s="195"/>
      <c r="HUZ77" s="195"/>
      <c r="HVA77" s="195"/>
      <c r="HVB77" s="195"/>
      <c r="HVC77" s="195"/>
      <c r="HVD77" s="195"/>
      <c r="HVE77" s="195"/>
      <c r="HVF77" s="195"/>
      <c r="HVG77" s="195"/>
      <c r="HVH77" s="195"/>
      <c r="HVI77" s="195"/>
      <c r="HVJ77" s="195"/>
      <c r="HVK77" s="195"/>
      <c r="HVL77" s="195"/>
      <c r="HVM77" s="195"/>
      <c r="HVN77" s="195"/>
      <c r="HVO77" s="195"/>
      <c r="HVP77" s="195"/>
      <c r="HVQ77" s="195"/>
      <c r="HVR77" s="195"/>
      <c r="HVS77" s="195"/>
      <c r="HVT77" s="195"/>
      <c r="HVU77" s="195"/>
      <c r="HVV77" s="195"/>
      <c r="HVW77" s="195"/>
      <c r="HVX77" s="195"/>
      <c r="HVY77" s="195"/>
      <c r="HVZ77" s="195"/>
      <c r="HWA77" s="195"/>
      <c r="HWB77" s="195"/>
      <c r="HWC77" s="195"/>
      <c r="HWD77" s="195"/>
      <c r="HWE77" s="195"/>
      <c r="HWF77" s="195"/>
      <c r="HWG77" s="195"/>
      <c r="HWH77" s="195"/>
      <c r="HWI77" s="195"/>
      <c r="HWJ77" s="195"/>
      <c r="HWK77" s="195"/>
      <c r="HWL77" s="195"/>
      <c r="HWM77" s="195"/>
      <c r="HWN77" s="195"/>
      <c r="HWO77" s="195"/>
      <c r="HWP77" s="195"/>
      <c r="HWQ77" s="195"/>
      <c r="HWR77" s="195"/>
      <c r="HWS77" s="195"/>
      <c r="HWT77" s="195"/>
      <c r="HWU77" s="195"/>
      <c r="HWV77" s="195"/>
      <c r="HWW77" s="195"/>
      <c r="HWX77" s="195"/>
      <c r="HWY77" s="195"/>
      <c r="HWZ77" s="195"/>
      <c r="HXA77" s="195"/>
      <c r="HXB77" s="195"/>
      <c r="HXC77" s="195"/>
      <c r="HXD77" s="195"/>
      <c r="HXE77" s="195"/>
      <c r="HXF77" s="195"/>
      <c r="HXG77" s="195"/>
      <c r="HXH77" s="195"/>
      <c r="HXI77" s="195"/>
      <c r="HXJ77" s="195"/>
      <c r="HXK77" s="195"/>
      <c r="HXL77" s="195"/>
      <c r="HXM77" s="195"/>
      <c r="HXN77" s="195"/>
      <c r="HXO77" s="195"/>
      <c r="HXP77" s="195"/>
      <c r="HXQ77" s="195"/>
      <c r="HXR77" s="195"/>
      <c r="HXS77" s="195"/>
      <c r="HXT77" s="195"/>
      <c r="HXU77" s="195"/>
      <c r="HXV77" s="195"/>
      <c r="HXW77" s="195"/>
      <c r="HXX77" s="195"/>
      <c r="HXY77" s="195"/>
      <c r="HXZ77" s="195"/>
      <c r="HYA77" s="195"/>
      <c r="HYB77" s="195"/>
      <c r="HYC77" s="195"/>
      <c r="HYD77" s="195"/>
      <c r="HYE77" s="195"/>
      <c r="HYF77" s="195"/>
      <c r="HYG77" s="195"/>
      <c r="HYH77" s="195"/>
      <c r="HYI77" s="195"/>
      <c r="HYJ77" s="195"/>
      <c r="HYK77" s="195"/>
      <c r="HYL77" s="195"/>
      <c r="HYM77" s="195"/>
      <c r="HYN77" s="195"/>
      <c r="HYO77" s="195"/>
      <c r="HYP77" s="195"/>
      <c r="HYQ77" s="195"/>
      <c r="HYR77" s="195"/>
      <c r="HYS77" s="195"/>
      <c r="HYT77" s="195"/>
      <c r="HYU77" s="195"/>
      <c r="HYV77" s="195"/>
      <c r="HYW77" s="195"/>
      <c r="HYX77" s="195"/>
      <c r="HYY77" s="195"/>
      <c r="HYZ77" s="195"/>
      <c r="HZA77" s="195"/>
      <c r="HZB77" s="195"/>
      <c r="HZC77" s="195"/>
      <c r="HZD77" s="195"/>
      <c r="HZE77" s="195"/>
      <c r="HZF77" s="195"/>
      <c r="HZG77" s="195"/>
      <c r="HZH77" s="195"/>
      <c r="HZI77" s="195"/>
      <c r="HZJ77" s="195"/>
      <c r="HZK77" s="195"/>
      <c r="HZL77" s="195"/>
      <c r="HZM77" s="195"/>
      <c r="HZN77" s="195"/>
      <c r="HZO77" s="195"/>
      <c r="HZP77" s="195"/>
      <c r="HZQ77" s="195"/>
      <c r="HZR77" s="195"/>
      <c r="HZS77" s="195"/>
      <c r="HZT77" s="195"/>
      <c r="HZU77" s="195"/>
      <c r="HZV77" s="195"/>
      <c r="HZW77" s="195"/>
      <c r="HZX77" s="195"/>
      <c r="HZY77" s="195"/>
      <c r="HZZ77" s="195"/>
      <c r="IAA77" s="195"/>
      <c r="IAB77" s="195"/>
      <c r="IAC77" s="195"/>
      <c r="IAD77" s="195"/>
      <c r="IAE77" s="195"/>
      <c r="IAF77" s="195"/>
      <c r="IAG77" s="195"/>
      <c r="IAH77" s="195"/>
      <c r="IAI77" s="195"/>
      <c r="IAJ77" s="195"/>
      <c r="IAK77" s="195"/>
      <c r="IAL77" s="195"/>
      <c r="IAM77" s="195"/>
      <c r="IAN77" s="195"/>
      <c r="IAO77" s="195"/>
      <c r="IAP77" s="195"/>
      <c r="IAQ77" s="195"/>
      <c r="IAR77" s="195"/>
      <c r="IAS77" s="195"/>
      <c r="IAT77" s="195"/>
      <c r="IAU77" s="195"/>
      <c r="IAV77" s="195"/>
      <c r="IAW77" s="195"/>
      <c r="IAX77" s="195"/>
      <c r="IAY77" s="195"/>
      <c r="IAZ77" s="195"/>
      <c r="IBA77" s="195"/>
      <c r="IBB77" s="195"/>
      <c r="IBC77" s="195"/>
      <c r="IBD77" s="195"/>
      <c r="IBE77" s="195"/>
      <c r="IBF77" s="195"/>
      <c r="IBG77" s="195"/>
      <c r="IBH77" s="195"/>
      <c r="IBI77" s="195"/>
      <c r="IBJ77" s="195"/>
      <c r="IBK77" s="195"/>
      <c r="IBL77" s="195"/>
      <c r="IBM77" s="195"/>
      <c r="IBN77" s="195"/>
      <c r="IBO77" s="195"/>
      <c r="IBP77" s="195"/>
      <c r="IBQ77" s="195"/>
      <c r="IBR77" s="195"/>
      <c r="IBS77" s="195"/>
      <c r="IBT77" s="195"/>
      <c r="IBU77" s="195"/>
      <c r="IBV77" s="195"/>
      <c r="IBW77" s="195"/>
      <c r="IBX77" s="195"/>
      <c r="IBY77" s="195"/>
      <c r="IBZ77" s="195"/>
      <c r="ICA77" s="195"/>
      <c r="ICB77" s="195"/>
      <c r="ICC77" s="195"/>
      <c r="ICD77" s="195"/>
      <c r="ICE77" s="195"/>
      <c r="ICF77" s="195"/>
      <c r="ICG77" s="195"/>
      <c r="ICH77" s="195"/>
      <c r="ICI77" s="195"/>
      <c r="ICJ77" s="195"/>
      <c r="ICK77" s="195"/>
      <c r="ICL77" s="195"/>
      <c r="ICM77" s="195"/>
      <c r="ICN77" s="195"/>
      <c r="ICO77" s="195"/>
      <c r="ICP77" s="195"/>
      <c r="ICQ77" s="195"/>
      <c r="ICR77" s="195"/>
      <c r="ICS77" s="195"/>
      <c r="ICT77" s="195"/>
      <c r="ICU77" s="195"/>
      <c r="ICV77" s="195"/>
      <c r="ICW77" s="195"/>
      <c r="ICX77" s="195"/>
      <c r="ICY77" s="195"/>
      <c r="ICZ77" s="195"/>
      <c r="IDA77" s="195"/>
      <c r="IDB77" s="195"/>
      <c r="IDC77" s="195"/>
      <c r="IDD77" s="195"/>
      <c r="IDE77" s="195"/>
      <c r="IDF77" s="195"/>
      <c r="IDG77" s="195"/>
      <c r="IDH77" s="195"/>
      <c r="IDI77" s="195"/>
      <c r="IDJ77" s="195"/>
      <c r="IDK77" s="195"/>
      <c r="IDL77" s="195"/>
      <c r="IDM77" s="195"/>
      <c r="IDN77" s="195"/>
      <c r="IDO77" s="195"/>
      <c r="IDP77" s="195"/>
      <c r="IDQ77" s="195"/>
      <c r="IDR77" s="195"/>
      <c r="IDS77" s="195"/>
      <c r="IDT77" s="195"/>
      <c r="IDU77" s="195"/>
      <c r="IDV77" s="195"/>
      <c r="IDW77" s="195"/>
      <c r="IDX77" s="195"/>
      <c r="IDY77" s="195"/>
      <c r="IDZ77" s="195"/>
      <c r="IEA77" s="195"/>
      <c r="IEB77" s="195"/>
      <c r="IEC77" s="195"/>
      <c r="IED77" s="195"/>
      <c r="IEE77" s="195"/>
      <c r="IEF77" s="195"/>
      <c r="IEG77" s="195"/>
      <c r="IEH77" s="195"/>
      <c r="IEI77" s="195"/>
      <c r="IEJ77" s="195"/>
      <c r="IEK77" s="195"/>
      <c r="IEL77" s="195"/>
      <c r="IEM77" s="195"/>
      <c r="IEN77" s="195"/>
      <c r="IEO77" s="195"/>
      <c r="IEP77" s="195"/>
      <c r="IEQ77" s="195"/>
      <c r="IER77" s="195"/>
      <c r="IES77" s="195"/>
      <c r="IET77" s="195"/>
      <c r="IEU77" s="195"/>
      <c r="IEV77" s="195"/>
      <c r="IEW77" s="195"/>
      <c r="IEX77" s="195"/>
      <c r="IEY77" s="195"/>
      <c r="IEZ77" s="195"/>
      <c r="IFA77" s="195"/>
      <c r="IFB77" s="195"/>
      <c r="IFC77" s="195"/>
      <c r="IFD77" s="195"/>
      <c r="IFE77" s="195"/>
      <c r="IFF77" s="195"/>
      <c r="IFG77" s="195"/>
      <c r="IFH77" s="195"/>
      <c r="IFI77" s="195"/>
      <c r="IFJ77" s="195"/>
      <c r="IFK77" s="195"/>
      <c r="IFL77" s="195"/>
      <c r="IFM77" s="195"/>
      <c r="IFN77" s="195"/>
      <c r="IFO77" s="195"/>
      <c r="IFP77" s="195"/>
      <c r="IFQ77" s="195"/>
      <c r="IFR77" s="195"/>
      <c r="IFS77" s="195"/>
      <c r="IFT77" s="195"/>
      <c r="IFU77" s="195"/>
      <c r="IFV77" s="195"/>
      <c r="IFW77" s="195"/>
      <c r="IFX77" s="195"/>
      <c r="IFY77" s="195"/>
      <c r="IFZ77" s="195"/>
      <c r="IGA77" s="195"/>
      <c r="IGB77" s="195"/>
      <c r="IGC77" s="195"/>
      <c r="IGD77" s="195"/>
      <c r="IGE77" s="195"/>
      <c r="IGF77" s="195"/>
      <c r="IGG77" s="195"/>
      <c r="IGH77" s="195"/>
      <c r="IGI77" s="195"/>
      <c r="IGJ77" s="195"/>
      <c r="IGK77" s="195"/>
      <c r="IGL77" s="195"/>
      <c r="IGM77" s="195"/>
      <c r="IGN77" s="195"/>
      <c r="IGO77" s="195"/>
      <c r="IGP77" s="195"/>
      <c r="IGQ77" s="195"/>
      <c r="IGR77" s="195"/>
      <c r="IGS77" s="195"/>
      <c r="IGT77" s="195"/>
      <c r="IGU77" s="195"/>
      <c r="IGV77" s="195"/>
      <c r="IGW77" s="195"/>
      <c r="IGX77" s="195"/>
      <c r="IGY77" s="195"/>
      <c r="IGZ77" s="195"/>
      <c r="IHA77" s="195"/>
      <c r="IHB77" s="195"/>
      <c r="IHC77" s="195"/>
      <c r="IHD77" s="195"/>
      <c r="IHE77" s="195"/>
      <c r="IHF77" s="195"/>
      <c r="IHG77" s="195"/>
      <c r="IHH77" s="195"/>
      <c r="IHI77" s="195"/>
      <c r="IHJ77" s="195"/>
      <c r="IHK77" s="195"/>
      <c r="IHL77" s="195"/>
      <c r="IHM77" s="195"/>
      <c r="IHN77" s="195"/>
      <c r="IHO77" s="195"/>
      <c r="IHP77" s="195"/>
      <c r="IHQ77" s="195"/>
      <c r="IHR77" s="195"/>
      <c r="IHS77" s="195"/>
      <c r="IHT77" s="195"/>
      <c r="IHU77" s="195"/>
      <c r="IHV77" s="195"/>
      <c r="IHW77" s="195"/>
      <c r="IHX77" s="195"/>
      <c r="IHY77" s="195"/>
      <c r="IHZ77" s="195"/>
      <c r="IIA77" s="195"/>
      <c r="IIB77" s="195"/>
      <c r="IIC77" s="195"/>
      <c r="IID77" s="195"/>
      <c r="IIE77" s="195"/>
      <c r="IIF77" s="195"/>
      <c r="IIG77" s="195"/>
      <c r="IIH77" s="195"/>
      <c r="III77" s="195"/>
      <c r="IIJ77" s="195"/>
      <c r="IIK77" s="195"/>
      <c r="IIL77" s="195"/>
      <c r="IIM77" s="195"/>
      <c r="IIN77" s="195"/>
      <c r="IIO77" s="195"/>
      <c r="IIP77" s="195"/>
      <c r="IIQ77" s="195"/>
      <c r="IIR77" s="195"/>
      <c r="IIS77" s="195"/>
      <c r="IIT77" s="195"/>
      <c r="IIU77" s="195"/>
      <c r="IIV77" s="195"/>
      <c r="IIW77" s="195"/>
      <c r="IIX77" s="195"/>
      <c r="IIY77" s="195"/>
      <c r="IIZ77" s="195"/>
      <c r="IJA77" s="195"/>
      <c r="IJB77" s="195"/>
      <c r="IJC77" s="195"/>
      <c r="IJD77" s="195"/>
      <c r="IJE77" s="195"/>
      <c r="IJF77" s="195"/>
      <c r="IJG77" s="195"/>
      <c r="IJH77" s="195"/>
      <c r="IJI77" s="195"/>
      <c r="IJJ77" s="195"/>
      <c r="IJK77" s="195"/>
      <c r="IJL77" s="195"/>
      <c r="IJM77" s="195"/>
      <c r="IJN77" s="195"/>
      <c r="IJO77" s="195"/>
      <c r="IJP77" s="195"/>
      <c r="IJQ77" s="195"/>
      <c r="IJR77" s="195"/>
      <c r="IJS77" s="195"/>
      <c r="IJT77" s="195"/>
      <c r="IJU77" s="195"/>
      <c r="IJV77" s="195"/>
      <c r="IJW77" s="195"/>
      <c r="IJX77" s="195"/>
      <c r="IJY77" s="195"/>
      <c r="IJZ77" s="195"/>
      <c r="IKA77" s="195"/>
      <c r="IKB77" s="195"/>
      <c r="IKC77" s="195"/>
      <c r="IKD77" s="195"/>
      <c r="IKE77" s="195"/>
      <c r="IKF77" s="195"/>
      <c r="IKG77" s="195"/>
      <c r="IKH77" s="195"/>
      <c r="IKI77" s="195"/>
      <c r="IKJ77" s="195"/>
      <c r="IKK77" s="195"/>
      <c r="IKL77" s="195"/>
      <c r="IKM77" s="195"/>
      <c r="IKN77" s="195"/>
      <c r="IKO77" s="195"/>
      <c r="IKP77" s="195"/>
      <c r="IKQ77" s="195"/>
      <c r="IKR77" s="195"/>
      <c r="IKS77" s="195"/>
      <c r="IKT77" s="195"/>
      <c r="IKU77" s="195"/>
      <c r="IKV77" s="195"/>
      <c r="IKW77" s="195"/>
      <c r="IKX77" s="195"/>
      <c r="IKY77" s="195"/>
      <c r="IKZ77" s="195"/>
      <c r="ILA77" s="195"/>
      <c r="ILB77" s="195"/>
      <c r="ILC77" s="195"/>
      <c r="ILD77" s="195"/>
      <c r="ILE77" s="195"/>
      <c r="ILF77" s="195"/>
      <c r="ILG77" s="195"/>
      <c r="ILH77" s="195"/>
      <c r="ILI77" s="195"/>
      <c r="ILJ77" s="195"/>
      <c r="ILK77" s="195"/>
      <c r="ILL77" s="195"/>
      <c r="ILM77" s="195"/>
      <c r="ILN77" s="195"/>
      <c r="ILO77" s="195"/>
      <c r="ILP77" s="195"/>
      <c r="ILQ77" s="195"/>
      <c r="ILR77" s="195"/>
      <c r="ILS77" s="195"/>
      <c r="ILT77" s="195"/>
      <c r="ILU77" s="195"/>
      <c r="ILV77" s="195"/>
      <c r="ILW77" s="195"/>
      <c r="ILX77" s="195"/>
      <c r="ILY77" s="195"/>
      <c r="ILZ77" s="195"/>
      <c r="IMA77" s="195"/>
      <c r="IMB77" s="195"/>
      <c r="IMC77" s="195"/>
      <c r="IMD77" s="195"/>
      <c r="IME77" s="195"/>
      <c r="IMF77" s="195"/>
      <c r="IMG77" s="195"/>
      <c r="IMH77" s="195"/>
      <c r="IMI77" s="195"/>
      <c r="IMJ77" s="195"/>
      <c r="IMK77" s="195"/>
      <c r="IML77" s="195"/>
      <c r="IMM77" s="195"/>
      <c r="IMN77" s="195"/>
      <c r="IMO77" s="195"/>
      <c r="IMP77" s="195"/>
      <c r="IMQ77" s="195"/>
      <c r="IMR77" s="195"/>
      <c r="IMS77" s="195"/>
      <c r="IMT77" s="195"/>
      <c r="IMU77" s="195"/>
      <c r="IMV77" s="195"/>
      <c r="IMW77" s="195"/>
      <c r="IMX77" s="195"/>
      <c r="IMY77" s="195"/>
      <c r="IMZ77" s="195"/>
      <c r="INA77" s="195"/>
      <c r="INB77" s="195"/>
      <c r="INC77" s="195"/>
      <c r="IND77" s="195"/>
      <c r="INE77" s="195"/>
      <c r="INF77" s="195"/>
      <c r="ING77" s="195"/>
      <c r="INH77" s="195"/>
      <c r="INI77" s="195"/>
      <c r="INJ77" s="195"/>
      <c r="INK77" s="195"/>
      <c r="INL77" s="195"/>
      <c r="INM77" s="195"/>
      <c r="INN77" s="195"/>
      <c r="INO77" s="195"/>
      <c r="INP77" s="195"/>
      <c r="INQ77" s="195"/>
      <c r="INR77" s="195"/>
      <c r="INS77" s="195"/>
      <c r="INT77" s="195"/>
      <c r="INU77" s="195"/>
      <c r="INV77" s="195"/>
      <c r="INW77" s="195"/>
      <c r="INX77" s="195"/>
      <c r="INY77" s="195"/>
      <c r="INZ77" s="195"/>
      <c r="IOA77" s="195"/>
      <c r="IOB77" s="195"/>
      <c r="IOC77" s="195"/>
      <c r="IOD77" s="195"/>
      <c r="IOE77" s="195"/>
      <c r="IOF77" s="195"/>
      <c r="IOG77" s="195"/>
      <c r="IOH77" s="195"/>
      <c r="IOI77" s="195"/>
      <c r="IOJ77" s="195"/>
      <c r="IOK77" s="195"/>
      <c r="IOL77" s="195"/>
      <c r="IOM77" s="195"/>
      <c r="ION77" s="195"/>
      <c r="IOO77" s="195"/>
      <c r="IOP77" s="195"/>
      <c r="IOQ77" s="195"/>
      <c r="IOR77" s="195"/>
      <c r="IOS77" s="195"/>
      <c r="IOT77" s="195"/>
      <c r="IOU77" s="195"/>
      <c r="IOV77" s="195"/>
      <c r="IOW77" s="195"/>
      <c r="IOX77" s="195"/>
      <c r="IOY77" s="195"/>
      <c r="IOZ77" s="195"/>
      <c r="IPA77" s="195"/>
      <c r="IPB77" s="195"/>
      <c r="IPC77" s="195"/>
      <c r="IPD77" s="195"/>
      <c r="IPE77" s="195"/>
      <c r="IPF77" s="195"/>
      <c r="IPG77" s="195"/>
      <c r="IPH77" s="195"/>
      <c r="IPI77" s="195"/>
      <c r="IPJ77" s="195"/>
      <c r="IPK77" s="195"/>
      <c r="IPL77" s="195"/>
      <c r="IPM77" s="195"/>
      <c r="IPN77" s="195"/>
      <c r="IPO77" s="195"/>
      <c r="IPP77" s="195"/>
      <c r="IPQ77" s="195"/>
      <c r="IPR77" s="195"/>
      <c r="IPS77" s="195"/>
      <c r="IPT77" s="195"/>
      <c r="IPU77" s="195"/>
      <c r="IPV77" s="195"/>
      <c r="IPW77" s="195"/>
      <c r="IPX77" s="195"/>
      <c r="IPY77" s="195"/>
      <c r="IPZ77" s="195"/>
      <c r="IQA77" s="195"/>
      <c r="IQB77" s="195"/>
      <c r="IQC77" s="195"/>
      <c r="IQD77" s="195"/>
      <c r="IQE77" s="195"/>
      <c r="IQF77" s="195"/>
      <c r="IQG77" s="195"/>
      <c r="IQH77" s="195"/>
      <c r="IQI77" s="195"/>
      <c r="IQJ77" s="195"/>
      <c r="IQK77" s="195"/>
      <c r="IQL77" s="195"/>
      <c r="IQM77" s="195"/>
      <c r="IQN77" s="195"/>
      <c r="IQO77" s="195"/>
      <c r="IQP77" s="195"/>
      <c r="IQQ77" s="195"/>
      <c r="IQR77" s="195"/>
      <c r="IQS77" s="195"/>
      <c r="IQT77" s="195"/>
      <c r="IQU77" s="195"/>
      <c r="IQV77" s="195"/>
      <c r="IQW77" s="195"/>
      <c r="IQX77" s="195"/>
      <c r="IQY77" s="195"/>
      <c r="IQZ77" s="195"/>
      <c r="IRA77" s="195"/>
      <c r="IRB77" s="195"/>
      <c r="IRC77" s="195"/>
      <c r="IRD77" s="195"/>
      <c r="IRE77" s="195"/>
      <c r="IRF77" s="195"/>
      <c r="IRG77" s="195"/>
      <c r="IRH77" s="195"/>
      <c r="IRI77" s="195"/>
      <c r="IRJ77" s="195"/>
      <c r="IRK77" s="195"/>
      <c r="IRL77" s="195"/>
      <c r="IRM77" s="195"/>
      <c r="IRN77" s="195"/>
      <c r="IRO77" s="195"/>
      <c r="IRP77" s="195"/>
      <c r="IRQ77" s="195"/>
      <c r="IRR77" s="195"/>
      <c r="IRS77" s="195"/>
      <c r="IRT77" s="195"/>
      <c r="IRU77" s="195"/>
      <c r="IRV77" s="195"/>
      <c r="IRW77" s="195"/>
      <c r="IRX77" s="195"/>
      <c r="IRY77" s="195"/>
      <c r="IRZ77" s="195"/>
      <c r="ISA77" s="195"/>
      <c r="ISB77" s="195"/>
      <c r="ISC77" s="195"/>
      <c r="ISD77" s="195"/>
      <c r="ISE77" s="195"/>
      <c r="ISF77" s="195"/>
      <c r="ISG77" s="195"/>
      <c r="ISH77" s="195"/>
      <c r="ISI77" s="195"/>
      <c r="ISJ77" s="195"/>
      <c r="ISK77" s="195"/>
      <c r="ISL77" s="195"/>
      <c r="ISM77" s="195"/>
      <c r="ISN77" s="195"/>
      <c r="ISO77" s="195"/>
      <c r="ISP77" s="195"/>
      <c r="ISQ77" s="195"/>
      <c r="ISR77" s="195"/>
      <c r="ISS77" s="195"/>
      <c r="IST77" s="195"/>
      <c r="ISU77" s="195"/>
      <c r="ISV77" s="195"/>
      <c r="ISW77" s="195"/>
      <c r="ISX77" s="195"/>
      <c r="ISY77" s="195"/>
      <c r="ISZ77" s="195"/>
      <c r="ITA77" s="195"/>
      <c r="ITB77" s="195"/>
      <c r="ITC77" s="195"/>
      <c r="ITD77" s="195"/>
      <c r="ITE77" s="195"/>
      <c r="ITF77" s="195"/>
      <c r="ITG77" s="195"/>
      <c r="ITH77" s="195"/>
      <c r="ITI77" s="195"/>
      <c r="ITJ77" s="195"/>
      <c r="ITK77" s="195"/>
      <c r="ITL77" s="195"/>
      <c r="ITM77" s="195"/>
      <c r="ITN77" s="195"/>
      <c r="ITO77" s="195"/>
      <c r="ITP77" s="195"/>
      <c r="ITQ77" s="195"/>
      <c r="ITR77" s="195"/>
      <c r="ITS77" s="195"/>
      <c r="ITT77" s="195"/>
      <c r="ITU77" s="195"/>
      <c r="ITV77" s="195"/>
      <c r="ITW77" s="195"/>
      <c r="ITX77" s="195"/>
      <c r="ITY77" s="195"/>
      <c r="ITZ77" s="195"/>
      <c r="IUA77" s="195"/>
      <c r="IUB77" s="195"/>
      <c r="IUC77" s="195"/>
      <c r="IUD77" s="195"/>
      <c r="IUE77" s="195"/>
      <c r="IUF77" s="195"/>
      <c r="IUG77" s="195"/>
      <c r="IUH77" s="195"/>
      <c r="IUI77" s="195"/>
      <c r="IUJ77" s="195"/>
      <c r="IUK77" s="195"/>
      <c r="IUL77" s="195"/>
      <c r="IUM77" s="195"/>
      <c r="IUN77" s="195"/>
      <c r="IUO77" s="195"/>
      <c r="IUP77" s="195"/>
      <c r="IUQ77" s="195"/>
      <c r="IUR77" s="195"/>
      <c r="IUS77" s="195"/>
      <c r="IUT77" s="195"/>
      <c r="IUU77" s="195"/>
      <c r="IUV77" s="195"/>
      <c r="IUW77" s="195"/>
      <c r="IUX77" s="195"/>
      <c r="IUY77" s="195"/>
      <c r="IUZ77" s="195"/>
      <c r="IVA77" s="195"/>
      <c r="IVB77" s="195"/>
      <c r="IVC77" s="195"/>
      <c r="IVD77" s="195"/>
      <c r="IVE77" s="195"/>
      <c r="IVF77" s="195"/>
      <c r="IVG77" s="195"/>
      <c r="IVH77" s="195"/>
      <c r="IVI77" s="195"/>
      <c r="IVJ77" s="195"/>
      <c r="IVK77" s="195"/>
      <c r="IVL77" s="195"/>
      <c r="IVM77" s="195"/>
      <c r="IVN77" s="195"/>
      <c r="IVO77" s="195"/>
      <c r="IVP77" s="195"/>
      <c r="IVQ77" s="195"/>
      <c r="IVR77" s="195"/>
      <c r="IVS77" s="195"/>
      <c r="IVT77" s="195"/>
      <c r="IVU77" s="195"/>
      <c r="IVV77" s="195"/>
      <c r="IVW77" s="195"/>
      <c r="IVX77" s="195"/>
      <c r="IVY77" s="195"/>
      <c r="IVZ77" s="195"/>
      <c r="IWA77" s="195"/>
      <c r="IWB77" s="195"/>
      <c r="IWC77" s="195"/>
      <c r="IWD77" s="195"/>
      <c r="IWE77" s="195"/>
      <c r="IWF77" s="195"/>
      <c r="IWG77" s="195"/>
      <c r="IWH77" s="195"/>
      <c r="IWI77" s="195"/>
      <c r="IWJ77" s="195"/>
      <c r="IWK77" s="195"/>
      <c r="IWL77" s="195"/>
      <c r="IWM77" s="195"/>
      <c r="IWN77" s="195"/>
      <c r="IWO77" s="195"/>
      <c r="IWP77" s="195"/>
      <c r="IWQ77" s="195"/>
      <c r="IWR77" s="195"/>
      <c r="IWS77" s="195"/>
      <c r="IWT77" s="195"/>
      <c r="IWU77" s="195"/>
      <c r="IWV77" s="195"/>
      <c r="IWW77" s="195"/>
      <c r="IWX77" s="195"/>
      <c r="IWY77" s="195"/>
      <c r="IWZ77" s="195"/>
      <c r="IXA77" s="195"/>
      <c r="IXB77" s="195"/>
      <c r="IXC77" s="195"/>
      <c r="IXD77" s="195"/>
      <c r="IXE77" s="195"/>
      <c r="IXF77" s="195"/>
      <c r="IXG77" s="195"/>
      <c r="IXH77" s="195"/>
      <c r="IXI77" s="195"/>
      <c r="IXJ77" s="195"/>
      <c r="IXK77" s="195"/>
      <c r="IXL77" s="195"/>
      <c r="IXM77" s="195"/>
      <c r="IXN77" s="195"/>
      <c r="IXO77" s="195"/>
      <c r="IXP77" s="195"/>
      <c r="IXQ77" s="195"/>
      <c r="IXR77" s="195"/>
      <c r="IXS77" s="195"/>
      <c r="IXT77" s="195"/>
      <c r="IXU77" s="195"/>
      <c r="IXV77" s="195"/>
      <c r="IXW77" s="195"/>
      <c r="IXX77" s="195"/>
      <c r="IXY77" s="195"/>
      <c r="IXZ77" s="195"/>
      <c r="IYA77" s="195"/>
      <c r="IYB77" s="195"/>
      <c r="IYC77" s="195"/>
      <c r="IYD77" s="195"/>
      <c r="IYE77" s="195"/>
      <c r="IYF77" s="195"/>
      <c r="IYG77" s="195"/>
      <c r="IYH77" s="195"/>
      <c r="IYI77" s="195"/>
      <c r="IYJ77" s="195"/>
      <c r="IYK77" s="195"/>
      <c r="IYL77" s="195"/>
      <c r="IYM77" s="195"/>
      <c r="IYN77" s="195"/>
      <c r="IYO77" s="195"/>
      <c r="IYP77" s="195"/>
      <c r="IYQ77" s="195"/>
      <c r="IYR77" s="195"/>
      <c r="IYS77" s="195"/>
      <c r="IYT77" s="195"/>
      <c r="IYU77" s="195"/>
      <c r="IYV77" s="195"/>
      <c r="IYW77" s="195"/>
      <c r="IYX77" s="195"/>
      <c r="IYY77" s="195"/>
      <c r="IYZ77" s="195"/>
      <c r="IZA77" s="195"/>
      <c r="IZB77" s="195"/>
      <c r="IZC77" s="195"/>
      <c r="IZD77" s="195"/>
      <c r="IZE77" s="195"/>
      <c r="IZF77" s="195"/>
      <c r="IZG77" s="195"/>
      <c r="IZH77" s="195"/>
      <c r="IZI77" s="195"/>
      <c r="IZJ77" s="195"/>
      <c r="IZK77" s="195"/>
      <c r="IZL77" s="195"/>
      <c r="IZM77" s="195"/>
      <c r="IZN77" s="195"/>
      <c r="IZO77" s="195"/>
      <c r="IZP77" s="195"/>
      <c r="IZQ77" s="195"/>
      <c r="IZR77" s="195"/>
      <c r="IZS77" s="195"/>
      <c r="IZT77" s="195"/>
      <c r="IZU77" s="195"/>
      <c r="IZV77" s="195"/>
      <c r="IZW77" s="195"/>
      <c r="IZX77" s="195"/>
      <c r="IZY77" s="195"/>
      <c r="IZZ77" s="195"/>
      <c r="JAA77" s="195"/>
      <c r="JAB77" s="195"/>
      <c r="JAC77" s="195"/>
      <c r="JAD77" s="195"/>
      <c r="JAE77" s="195"/>
      <c r="JAF77" s="195"/>
      <c r="JAG77" s="195"/>
      <c r="JAH77" s="195"/>
      <c r="JAI77" s="195"/>
      <c r="JAJ77" s="195"/>
      <c r="JAK77" s="195"/>
      <c r="JAL77" s="195"/>
      <c r="JAM77" s="195"/>
      <c r="JAN77" s="195"/>
      <c r="JAO77" s="195"/>
      <c r="JAP77" s="195"/>
      <c r="JAQ77" s="195"/>
      <c r="JAR77" s="195"/>
      <c r="JAS77" s="195"/>
      <c r="JAT77" s="195"/>
      <c r="JAU77" s="195"/>
      <c r="JAV77" s="195"/>
      <c r="JAW77" s="195"/>
      <c r="JAX77" s="195"/>
      <c r="JAY77" s="195"/>
      <c r="JAZ77" s="195"/>
      <c r="JBA77" s="195"/>
      <c r="JBB77" s="195"/>
      <c r="JBC77" s="195"/>
      <c r="JBD77" s="195"/>
      <c r="JBE77" s="195"/>
      <c r="JBF77" s="195"/>
      <c r="JBG77" s="195"/>
      <c r="JBH77" s="195"/>
      <c r="JBI77" s="195"/>
      <c r="JBJ77" s="195"/>
      <c r="JBK77" s="195"/>
      <c r="JBL77" s="195"/>
      <c r="JBM77" s="195"/>
      <c r="JBN77" s="195"/>
      <c r="JBO77" s="195"/>
      <c r="JBP77" s="195"/>
      <c r="JBQ77" s="195"/>
      <c r="JBR77" s="195"/>
      <c r="JBS77" s="195"/>
      <c r="JBT77" s="195"/>
      <c r="JBU77" s="195"/>
      <c r="JBV77" s="195"/>
      <c r="JBW77" s="195"/>
      <c r="JBX77" s="195"/>
      <c r="JBY77" s="195"/>
      <c r="JBZ77" s="195"/>
      <c r="JCA77" s="195"/>
      <c r="JCB77" s="195"/>
      <c r="JCC77" s="195"/>
      <c r="JCD77" s="195"/>
      <c r="JCE77" s="195"/>
      <c r="JCF77" s="195"/>
      <c r="JCG77" s="195"/>
      <c r="JCH77" s="195"/>
      <c r="JCI77" s="195"/>
      <c r="JCJ77" s="195"/>
      <c r="JCK77" s="195"/>
      <c r="JCL77" s="195"/>
      <c r="JCM77" s="195"/>
      <c r="JCN77" s="195"/>
      <c r="JCO77" s="195"/>
      <c r="JCP77" s="195"/>
      <c r="JCQ77" s="195"/>
      <c r="JCR77" s="195"/>
      <c r="JCS77" s="195"/>
      <c r="JCT77" s="195"/>
      <c r="JCU77" s="195"/>
      <c r="JCV77" s="195"/>
      <c r="JCW77" s="195"/>
      <c r="JCX77" s="195"/>
      <c r="JCY77" s="195"/>
      <c r="JCZ77" s="195"/>
      <c r="JDA77" s="195"/>
      <c r="JDB77" s="195"/>
      <c r="JDC77" s="195"/>
      <c r="JDD77" s="195"/>
      <c r="JDE77" s="195"/>
      <c r="JDF77" s="195"/>
      <c r="JDG77" s="195"/>
      <c r="JDH77" s="195"/>
      <c r="JDI77" s="195"/>
      <c r="JDJ77" s="195"/>
      <c r="JDK77" s="195"/>
      <c r="JDL77" s="195"/>
      <c r="JDM77" s="195"/>
      <c r="JDN77" s="195"/>
      <c r="JDO77" s="195"/>
      <c r="JDP77" s="195"/>
      <c r="JDQ77" s="195"/>
      <c r="JDR77" s="195"/>
      <c r="JDS77" s="195"/>
      <c r="JDT77" s="195"/>
      <c r="JDU77" s="195"/>
      <c r="JDV77" s="195"/>
      <c r="JDW77" s="195"/>
      <c r="JDX77" s="195"/>
      <c r="JDY77" s="195"/>
      <c r="JDZ77" s="195"/>
      <c r="JEA77" s="195"/>
      <c r="JEB77" s="195"/>
      <c r="JEC77" s="195"/>
      <c r="JED77" s="195"/>
      <c r="JEE77" s="195"/>
      <c r="JEF77" s="195"/>
      <c r="JEG77" s="195"/>
      <c r="JEH77" s="195"/>
      <c r="JEI77" s="195"/>
      <c r="JEJ77" s="195"/>
      <c r="JEK77" s="195"/>
      <c r="JEL77" s="195"/>
      <c r="JEM77" s="195"/>
      <c r="JEN77" s="195"/>
      <c r="JEO77" s="195"/>
      <c r="JEP77" s="195"/>
      <c r="JEQ77" s="195"/>
      <c r="JER77" s="195"/>
      <c r="JES77" s="195"/>
      <c r="JET77" s="195"/>
      <c r="JEU77" s="195"/>
      <c r="JEV77" s="195"/>
      <c r="JEW77" s="195"/>
      <c r="JEX77" s="195"/>
      <c r="JEY77" s="195"/>
      <c r="JEZ77" s="195"/>
      <c r="JFA77" s="195"/>
      <c r="JFB77" s="195"/>
      <c r="JFC77" s="195"/>
      <c r="JFD77" s="195"/>
      <c r="JFE77" s="195"/>
      <c r="JFF77" s="195"/>
      <c r="JFG77" s="195"/>
      <c r="JFH77" s="195"/>
      <c r="JFI77" s="195"/>
      <c r="JFJ77" s="195"/>
      <c r="JFK77" s="195"/>
      <c r="JFL77" s="195"/>
      <c r="JFM77" s="195"/>
      <c r="JFN77" s="195"/>
      <c r="JFO77" s="195"/>
      <c r="JFP77" s="195"/>
      <c r="JFQ77" s="195"/>
      <c r="JFR77" s="195"/>
      <c r="JFS77" s="195"/>
      <c r="JFT77" s="195"/>
      <c r="JFU77" s="195"/>
      <c r="JFV77" s="195"/>
      <c r="JFW77" s="195"/>
      <c r="JFX77" s="195"/>
      <c r="JFY77" s="195"/>
      <c r="JFZ77" s="195"/>
      <c r="JGA77" s="195"/>
      <c r="JGB77" s="195"/>
      <c r="JGC77" s="195"/>
      <c r="JGD77" s="195"/>
      <c r="JGE77" s="195"/>
      <c r="JGF77" s="195"/>
      <c r="JGG77" s="195"/>
      <c r="JGH77" s="195"/>
      <c r="JGI77" s="195"/>
      <c r="JGJ77" s="195"/>
      <c r="JGK77" s="195"/>
      <c r="JGL77" s="195"/>
      <c r="JGM77" s="195"/>
      <c r="JGN77" s="195"/>
      <c r="JGO77" s="195"/>
      <c r="JGP77" s="195"/>
      <c r="JGQ77" s="195"/>
      <c r="JGR77" s="195"/>
      <c r="JGS77" s="195"/>
      <c r="JGT77" s="195"/>
      <c r="JGU77" s="195"/>
      <c r="JGV77" s="195"/>
      <c r="JGW77" s="195"/>
      <c r="JGX77" s="195"/>
      <c r="JGY77" s="195"/>
      <c r="JGZ77" s="195"/>
      <c r="JHA77" s="195"/>
      <c r="JHB77" s="195"/>
      <c r="JHC77" s="195"/>
      <c r="JHD77" s="195"/>
      <c r="JHE77" s="195"/>
      <c r="JHF77" s="195"/>
      <c r="JHG77" s="195"/>
      <c r="JHH77" s="195"/>
      <c r="JHI77" s="195"/>
      <c r="JHJ77" s="195"/>
      <c r="JHK77" s="195"/>
      <c r="JHL77" s="195"/>
      <c r="JHM77" s="195"/>
      <c r="JHN77" s="195"/>
      <c r="JHO77" s="195"/>
      <c r="JHP77" s="195"/>
      <c r="JHQ77" s="195"/>
      <c r="JHR77" s="195"/>
      <c r="JHS77" s="195"/>
      <c r="JHT77" s="195"/>
      <c r="JHU77" s="195"/>
      <c r="JHV77" s="195"/>
      <c r="JHW77" s="195"/>
      <c r="JHX77" s="195"/>
      <c r="JHY77" s="195"/>
      <c r="JHZ77" s="195"/>
      <c r="JIA77" s="195"/>
      <c r="JIB77" s="195"/>
      <c r="JIC77" s="195"/>
      <c r="JID77" s="195"/>
      <c r="JIE77" s="195"/>
      <c r="JIF77" s="195"/>
      <c r="JIG77" s="195"/>
      <c r="JIH77" s="195"/>
      <c r="JII77" s="195"/>
      <c r="JIJ77" s="195"/>
      <c r="JIK77" s="195"/>
      <c r="JIL77" s="195"/>
      <c r="JIM77" s="195"/>
      <c r="JIN77" s="195"/>
      <c r="JIO77" s="195"/>
      <c r="JIP77" s="195"/>
      <c r="JIQ77" s="195"/>
      <c r="JIR77" s="195"/>
      <c r="JIS77" s="195"/>
      <c r="JIT77" s="195"/>
      <c r="JIU77" s="195"/>
      <c r="JIV77" s="195"/>
      <c r="JIW77" s="195"/>
      <c r="JIX77" s="195"/>
      <c r="JIY77" s="195"/>
      <c r="JIZ77" s="195"/>
      <c r="JJA77" s="195"/>
      <c r="JJB77" s="195"/>
      <c r="JJC77" s="195"/>
      <c r="JJD77" s="195"/>
      <c r="JJE77" s="195"/>
      <c r="JJF77" s="195"/>
      <c r="JJG77" s="195"/>
      <c r="JJH77" s="195"/>
      <c r="JJI77" s="195"/>
      <c r="JJJ77" s="195"/>
      <c r="JJK77" s="195"/>
      <c r="JJL77" s="195"/>
      <c r="JJM77" s="195"/>
      <c r="JJN77" s="195"/>
      <c r="JJO77" s="195"/>
      <c r="JJP77" s="195"/>
      <c r="JJQ77" s="195"/>
      <c r="JJR77" s="195"/>
      <c r="JJS77" s="195"/>
      <c r="JJT77" s="195"/>
      <c r="JJU77" s="195"/>
      <c r="JJV77" s="195"/>
      <c r="JJW77" s="195"/>
      <c r="JJX77" s="195"/>
      <c r="JJY77" s="195"/>
      <c r="JJZ77" s="195"/>
      <c r="JKA77" s="195"/>
      <c r="JKB77" s="195"/>
      <c r="JKC77" s="195"/>
      <c r="JKD77" s="195"/>
      <c r="JKE77" s="195"/>
      <c r="JKF77" s="195"/>
      <c r="JKG77" s="195"/>
      <c r="JKH77" s="195"/>
      <c r="JKI77" s="195"/>
      <c r="JKJ77" s="195"/>
      <c r="JKK77" s="195"/>
      <c r="JKL77" s="195"/>
      <c r="JKM77" s="195"/>
      <c r="JKN77" s="195"/>
      <c r="JKO77" s="195"/>
      <c r="JKP77" s="195"/>
      <c r="JKQ77" s="195"/>
      <c r="JKR77" s="195"/>
      <c r="JKS77" s="195"/>
      <c r="JKT77" s="195"/>
      <c r="JKU77" s="195"/>
      <c r="JKV77" s="195"/>
      <c r="JKW77" s="195"/>
      <c r="JKX77" s="195"/>
      <c r="JKY77" s="195"/>
      <c r="JKZ77" s="195"/>
      <c r="JLA77" s="195"/>
      <c r="JLB77" s="195"/>
      <c r="JLC77" s="195"/>
      <c r="JLD77" s="195"/>
      <c r="JLE77" s="195"/>
      <c r="JLF77" s="195"/>
      <c r="JLG77" s="195"/>
      <c r="JLH77" s="195"/>
      <c r="JLI77" s="195"/>
      <c r="JLJ77" s="195"/>
      <c r="JLK77" s="195"/>
      <c r="JLL77" s="195"/>
      <c r="JLM77" s="195"/>
      <c r="JLN77" s="195"/>
      <c r="JLO77" s="195"/>
      <c r="JLP77" s="195"/>
      <c r="JLQ77" s="195"/>
      <c r="JLR77" s="195"/>
      <c r="JLS77" s="195"/>
      <c r="JLT77" s="195"/>
      <c r="JLU77" s="195"/>
      <c r="JLV77" s="195"/>
      <c r="JLW77" s="195"/>
      <c r="JLX77" s="195"/>
      <c r="JLY77" s="195"/>
      <c r="JLZ77" s="195"/>
      <c r="JMA77" s="195"/>
      <c r="JMB77" s="195"/>
      <c r="JMC77" s="195"/>
      <c r="JMD77" s="195"/>
      <c r="JME77" s="195"/>
      <c r="JMF77" s="195"/>
      <c r="JMG77" s="195"/>
      <c r="JMH77" s="195"/>
      <c r="JMI77" s="195"/>
      <c r="JMJ77" s="195"/>
      <c r="JMK77" s="195"/>
      <c r="JML77" s="195"/>
      <c r="JMM77" s="195"/>
      <c r="JMN77" s="195"/>
      <c r="JMO77" s="195"/>
      <c r="JMP77" s="195"/>
      <c r="JMQ77" s="195"/>
      <c r="JMR77" s="195"/>
      <c r="JMS77" s="195"/>
      <c r="JMT77" s="195"/>
      <c r="JMU77" s="195"/>
      <c r="JMV77" s="195"/>
      <c r="JMW77" s="195"/>
      <c r="JMX77" s="195"/>
      <c r="JMY77" s="195"/>
      <c r="JMZ77" s="195"/>
      <c r="JNA77" s="195"/>
      <c r="JNB77" s="195"/>
      <c r="JNC77" s="195"/>
      <c r="JND77" s="195"/>
      <c r="JNE77" s="195"/>
      <c r="JNF77" s="195"/>
      <c r="JNG77" s="195"/>
      <c r="JNH77" s="195"/>
      <c r="JNI77" s="195"/>
      <c r="JNJ77" s="195"/>
      <c r="JNK77" s="195"/>
      <c r="JNL77" s="195"/>
      <c r="JNM77" s="195"/>
      <c r="JNN77" s="195"/>
      <c r="JNO77" s="195"/>
      <c r="JNP77" s="195"/>
      <c r="JNQ77" s="195"/>
      <c r="JNR77" s="195"/>
      <c r="JNS77" s="195"/>
      <c r="JNT77" s="195"/>
      <c r="JNU77" s="195"/>
      <c r="JNV77" s="195"/>
      <c r="JNW77" s="195"/>
      <c r="JNX77" s="195"/>
      <c r="JNY77" s="195"/>
      <c r="JNZ77" s="195"/>
      <c r="JOA77" s="195"/>
      <c r="JOB77" s="195"/>
      <c r="JOC77" s="195"/>
      <c r="JOD77" s="195"/>
      <c r="JOE77" s="195"/>
      <c r="JOF77" s="195"/>
      <c r="JOG77" s="195"/>
      <c r="JOH77" s="195"/>
      <c r="JOI77" s="195"/>
      <c r="JOJ77" s="195"/>
      <c r="JOK77" s="195"/>
      <c r="JOL77" s="195"/>
      <c r="JOM77" s="195"/>
      <c r="JON77" s="195"/>
      <c r="JOO77" s="195"/>
      <c r="JOP77" s="195"/>
      <c r="JOQ77" s="195"/>
      <c r="JOR77" s="195"/>
      <c r="JOS77" s="195"/>
      <c r="JOT77" s="195"/>
      <c r="JOU77" s="195"/>
      <c r="JOV77" s="195"/>
      <c r="JOW77" s="195"/>
      <c r="JOX77" s="195"/>
      <c r="JOY77" s="195"/>
      <c r="JOZ77" s="195"/>
      <c r="JPA77" s="195"/>
      <c r="JPB77" s="195"/>
      <c r="JPC77" s="195"/>
      <c r="JPD77" s="195"/>
      <c r="JPE77" s="195"/>
      <c r="JPF77" s="195"/>
      <c r="JPG77" s="195"/>
      <c r="JPH77" s="195"/>
      <c r="JPI77" s="195"/>
      <c r="JPJ77" s="195"/>
      <c r="JPK77" s="195"/>
      <c r="JPL77" s="195"/>
      <c r="JPM77" s="195"/>
      <c r="JPN77" s="195"/>
      <c r="JPO77" s="195"/>
      <c r="JPP77" s="195"/>
      <c r="JPQ77" s="195"/>
      <c r="JPR77" s="195"/>
      <c r="JPS77" s="195"/>
      <c r="JPT77" s="195"/>
      <c r="JPU77" s="195"/>
      <c r="JPV77" s="195"/>
      <c r="JPW77" s="195"/>
      <c r="JPX77" s="195"/>
      <c r="JPY77" s="195"/>
      <c r="JPZ77" s="195"/>
      <c r="JQA77" s="195"/>
      <c r="JQB77" s="195"/>
      <c r="JQC77" s="195"/>
      <c r="JQD77" s="195"/>
      <c r="JQE77" s="195"/>
      <c r="JQF77" s="195"/>
      <c r="JQG77" s="195"/>
      <c r="JQH77" s="195"/>
      <c r="JQI77" s="195"/>
      <c r="JQJ77" s="195"/>
      <c r="JQK77" s="195"/>
      <c r="JQL77" s="195"/>
      <c r="JQM77" s="195"/>
      <c r="JQN77" s="195"/>
      <c r="JQO77" s="195"/>
      <c r="JQP77" s="195"/>
      <c r="JQQ77" s="195"/>
      <c r="JQR77" s="195"/>
      <c r="JQS77" s="195"/>
      <c r="JQT77" s="195"/>
      <c r="JQU77" s="195"/>
      <c r="JQV77" s="195"/>
      <c r="JQW77" s="195"/>
      <c r="JQX77" s="195"/>
      <c r="JQY77" s="195"/>
      <c r="JQZ77" s="195"/>
      <c r="JRA77" s="195"/>
      <c r="JRB77" s="195"/>
      <c r="JRC77" s="195"/>
      <c r="JRD77" s="195"/>
      <c r="JRE77" s="195"/>
      <c r="JRF77" s="195"/>
      <c r="JRG77" s="195"/>
      <c r="JRH77" s="195"/>
      <c r="JRI77" s="195"/>
      <c r="JRJ77" s="195"/>
      <c r="JRK77" s="195"/>
      <c r="JRL77" s="195"/>
      <c r="JRM77" s="195"/>
      <c r="JRN77" s="195"/>
      <c r="JRO77" s="195"/>
      <c r="JRP77" s="195"/>
      <c r="JRQ77" s="195"/>
      <c r="JRR77" s="195"/>
      <c r="JRS77" s="195"/>
      <c r="JRT77" s="195"/>
      <c r="JRU77" s="195"/>
      <c r="JRV77" s="195"/>
      <c r="JRW77" s="195"/>
      <c r="JRX77" s="195"/>
      <c r="JRY77" s="195"/>
      <c r="JRZ77" s="195"/>
      <c r="JSA77" s="195"/>
      <c r="JSB77" s="195"/>
      <c r="JSC77" s="195"/>
      <c r="JSD77" s="195"/>
      <c r="JSE77" s="195"/>
      <c r="JSF77" s="195"/>
      <c r="JSG77" s="195"/>
      <c r="JSH77" s="195"/>
      <c r="JSI77" s="195"/>
      <c r="JSJ77" s="195"/>
      <c r="JSK77" s="195"/>
      <c r="JSL77" s="195"/>
      <c r="JSM77" s="195"/>
      <c r="JSN77" s="195"/>
      <c r="JSO77" s="195"/>
      <c r="JSP77" s="195"/>
      <c r="JSQ77" s="195"/>
      <c r="JSR77" s="195"/>
      <c r="JSS77" s="195"/>
      <c r="JST77" s="195"/>
      <c r="JSU77" s="195"/>
      <c r="JSV77" s="195"/>
      <c r="JSW77" s="195"/>
      <c r="JSX77" s="195"/>
      <c r="JSY77" s="195"/>
      <c r="JSZ77" s="195"/>
      <c r="JTA77" s="195"/>
      <c r="JTB77" s="195"/>
      <c r="JTC77" s="195"/>
      <c r="JTD77" s="195"/>
      <c r="JTE77" s="195"/>
      <c r="JTF77" s="195"/>
      <c r="JTG77" s="195"/>
      <c r="JTH77" s="195"/>
      <c r="JTI77" s="195"/>
      <c r="JTJ77" s="195"/>
      <c r="JTK77" s="195"/>
      <c r="JTL77" s="195"/>
      <c r="JTM77" s="195"/>
      <c r="JTN77" s="195"/>
      <c r="JTO77" s="195"/>
      <c r="JTP77" s="195"/>
      <c r="JTQ77" s="195"/>
      <c r="JTR77" s="195"/>
      <c r="JTS77" s="195"/>
      <c r="JTT77" s="195"/>
      <c r="JTU77" s="195"/>
      <c r="JTV77" s="195"/>
      <c r="JTW77" s="195"/>
      <c r="JTX77" s="195"/>
      <c r="JTY77" s="195"/>
      <c r="JTZ77" s="195"/>
      <c r="JUA77" s="195"/>
      <c r="JUB77" s="195"/>
      <c r="JUC77" s="195"/>
      <c r="JUD77" s="195"/>
      <c r="JUE77" s="195"/>
      <c r="JUF77" s="195"/>
      <c r="JUG77" s="195"/>
      <c r="JUH77" s="195"/>
      <c r="JUI77" s="195"/>
      <c r="JUJ77" s="195"/>
      <c r="JUK77" s="195"/>
      <c r="JUL77" s="195"/>
      <c r="JUM77" s="195"/>
      <c r="JUN77" s="195"/>
      <c r="JUO77" s="195"/>
      <c r="JUP77" s="195"/>
      <c r="JUQ77" s="195"/>
      <c r="JUR77" s="195"/>
      <c r="JUS77" s="195"/>
      <c r="JUT77" s="195"/>
      <c r="JUU77" s="195"/>
      <c r="JUV77" s="195"/>
      <c r="JUW77" s="195"/>
      <c r="JUX77" s="195"/>
      <c r="JUY77" s="195"/>
      <c r="JUZ77" s="195"/>
      <c r="JVA77" s="195"/>
      <c r="JVB77" s="195"/>
      <c r="JVC77" s="195"/>
      <c r="JVD77" s="195"/>
      <c r="JVE77" s="195"/>
      <c r="JVF77" s="195"/>
      <c r="JVG77" s="195"/>
      <c r="JVH77" s="195"/>
      <c r="JVI77" s="195"/>
      <c r="JVJ77" s="195"/>
      <c r="JVK77" s="195"/>
      <c r="JVL77" s="195"/>
      <c r="JVM77" s="195"/>
      <c r="JVN77" s="195"/>
      <c r="JVO77" s="195"/>
      <c r="JVP77" s="195"/>
      <c r="JVQ77" s="195"/>
      <c r="JVR77" s="195"/>
      <c r="JVS77" s="195"/>
      <c r="JVT77" s="195"/>
      <c r="JVU77" s="195"/>
      <c r="JVV77" s="195"/>
      <c r="JVW77" s="195"/>
      <c r="JVX77" s="195"/>
      <c r="JVY77" s="195"/>
      <c r="JVZ77" s="195"/>
      <c r="JWA77" s="195"/>
      <c r="JWB77" s="195"/>
      <c r="JWC77" s="195"/>
      <c r="JWD77" s="195"/>
      <c r="JWE77" s="195"/>
      <c r="JWF77" s="195"/>
      <c r="JWG77" s="195"/>
      <c r="JWH77" s="195"/>
      <c r="JWI77" s="195"/>
      <c r="JWJ77" s="195"/>
      <c r="JWK77" s="195"/>
      <c r="JWL77" s="195"/>
      <c r="JWM77" s="195"/>
      <c r="JWN77" s="195"/>
      <c r="JWO77" s="195"/>
      <c r="JWP77" s="195"/>
      <c r="JWQ77" s="195"/>
      <c r="JWR77" s="195"/>
      <c r="JWS77" s="195"/>
      <c r="JWT77" s="195"/>
      <c r="JWU77" s="195"/>
      <c r="JWV77" s="195"/>
      <c r="JWW77" s="195"/>
      <c r="JWX77" s="195"/>
      <c r="JWY77" s="195"/>
      <c r="JWZ77" s="195"/>
      <c r="JXA77" s="195"/>
      <c r="JXB77" s="195"/>
      <c r="JXC77" s="195"/>
      <c r="JXD77" s="195"/>
      <c r="JXE77" s="195"/>
      <c r="JXF77" s="195"/>
      <c r="JXG77" s="195"/>
      <c r="JXH77" s="195"/>
      <c r="JXI77" s="195"/>
      <c r="JXJ77" s="195"/>
      <c r="JXK77" s="195"/>
      <c r="JXL77" s="195"/>
      <c r="JXM77" s="195"/>
      <c r="JXN77" s="195"/>
      <c r="JXO77" s="195"/>
      <c r="JXP77" s="195"/>
      <c r="JXQ77" s="195"/>
      <c r="JXR77" s="195"/>
      <c r="JXS77" s="195"/>
      <c r="JXT77" s="195"/>
      <c r="JXU77" s="195"/>
      <c r="JXV77" s="195"/>
      <c r="JXW77" s="195"/>
      <c r="JXX77" s="195"/>
      <c r="JXY77" s="195"/>
      <c r="JXZ77" s="195"/>
      <c r="JYA77" s="195"/>
      <c r="JYB77" s="195"/>
      <c r="JYC77" s="195"/>
      <c r="JYD77" s="195"/>
      <c r="JYE77" s="195"/>
      <c r="JYF77" s="195"/>
      <c r="JYG77" s="195"/>
      <c r="JYH77" s="195"/>
      <c r="JYI77" s="195"/>
      <c r="JYJ77" s="195"/>
      <c r="JYK77" s="195"/>
      <c r="JYL77" s="195"/>
      <c r="JYM77" s="195"/>
      <c r="JYN77" s="195"/>
      <c r="JYO77" s="195"/>
      <c r="JYP77" s="195"/>
      <c r="JYQ77" s="195"/>
      <c r="JYR77" s="195"/>
      <c r="JYS77" s="195"/>
      <c r="JYT77" s="195"/>
      <c r="JYU77" s="195"/>
      <c r="JYV77" s="195"/>
      <c r="JYW77" s="195"/>
      <c r="JYX77" s="195"/>
      <c r="JYY77" s="195"/>
      <c r="JYZ77" s="195"/>
      <c r="JZA77" s="195"/>
      <c r="JZB77" s="195"/>
      <c r="JZC77" s="195"/>
      <c r="JZD77" s="195"/>
      <c r="JZE77" s="195"/>
      <c r="JZF77" s="195"/>
      <c r="JZG77" s="195"/>
      <c r="JZH77" s="195"/>
      <c r="JZI77" s="195"/>
      <c r="JZJ77" s="195"/>
      <c r="JZK77" s="195"/>
      <c r="JZL77" s="195"/>
      <c r="JZM77" s="195"/>
      <c r="JZN77" s="195"/>
      <c r="JZO77" s="195"/>
      <c r="JZP77" s="195"/>
      <c r="JZQ77" s="195"/>
      <c r="JZR77" s="195"/>
      <c r="JZS77" s="195"/>
      <c r="JZT77" s="195"/>
      <c r="JZU77" s="195"/>
      <c r="JZV77" s="195"/>
      <c r="JZW77" s="195"/>
      <c r="JZX77" s="195"/>
      <c r="JZY77" s="195"/>
      <c r="JZZ77" s="195"/>
      <c r="KAA77" s="195"/>
      <c r="KAB77" s="195"/>
      <c r="KAC77" s="195"/>
      <c r="KAD77" s="195"/>
      <c r="KAE77" s="195"/>
      <c r="KAF77" s="195"/>
      <c r="KAG77" s="195"/>
      <c r="KAH77" s="195"/>
      <c r="KAI77" s="195"/>
      <c r="KAJ77" s="195"/>
      <c r="KAK77" s="195"/>
      <c r="KAL77" s="195"/>
      <c r="KAM77" s="195"/>
      <c r="KAN77" s="195"/>
      <c r="KAO77" s="195"/>
      <c r="KAP77" s="195"/>
      <c r="KAQ77" s="195"/>
      <c r="KAR77" s="195"/>
      <c r="KAS77" s="195"/>
      <c r="KAT77" s="195"/>
      <c r="KAU77" s="195"/>
      <c r="KAV77" s="195"/>
      <c r="KAW77" s="195"/>
      <c r="KAX77" s="195"/>
      <c r="KAY77" s="195"/>
      <c r="KAZ77" s="195"/>
      <c r="KBA77" s="195"/>
      <c r="KBB77" s="195"/>
      <c r="KBC77" s="195"/>
      <c r="KBD77" s="195"/>
      <c r="KBE77" s="195"/>
      <c r="KBF77" s="195"/>
      <c r="KBG77" s="195"/>
      <c r="KBH77" s="195"/>
      <c r="KBI77" s="195"/>
      <c r="KBJ77" s="195"/>
      <c r="KBK77" s="195"/>
      <c r="KBL77" s="195"/>
      <c r="KBM77" s="195"/>
      <c r="KBN77" s="195"/>
      <c r="KBO77" s="195"/>
      <c r="KBP77" s="195"/>
      <c r="KBQ77" s="195"/>
      <c r="KBR77" s="195"/>
      <c r="KBS77" s="195"/>
      <c r="KBT77" s="195"/>
      <c r="KBU77" s="195"/>
      <c r="KBV77" s="195"/>
      <c r="KBW77" s="195"/>
      <c r="KBX77" s="195"/>
      <c r="KBY77" s="195"/>
      <c r="KBZ77" s="195"/>
      <c r="KCA77" s="195"/>
      <c r="KCB77" s="195"/>
      <c r="KCC77" s="195"/>
      <c r="KCD77" s="195"/>
      <c r="KCE77" s="195"/>
      <c r="KCF77" s="195"/>
      <c r="KCG77" s="195"/>
      <c r="KCH77" s="195"/>
      <c r="KCI77" s="195"/>
      <c r="KCJ77" s="195"/>
      <c r="KCK77" s="195"/>
      <c r="KCL77" s="195"/>
      <c r="KCM77" s="195"/>
      <c r="KCN77" s="195"/>
      <c r="KCO77" s="195"/>
      <c r="KCP77" s="195"/>
      <c r="KCQ77" s="195"/>
      <c r="KCR77" s="195"/>
      <c r="KCS77" s="195"/>
      <c r="KCT77" s="195"/>
      <c r="KCU77" s="195"/>
      <c r="KCV77" s="195"/>
      <c r="KCW77" s="195"/>
      <c r="KCX77" s="195"/>
      <c r="KCY77" s="195"/>
      <c r="KCZ77" s="195"/>
      <c r="KDA77" s="195"/>
      <c r="KDB77" s="195"/>
      <c r="KDC77" s="195"/>
      <c r="KDD77" s="195"/>
      <c r="KDE77" s="195"/>
      <c r="KDF77" s="195"/>
      <c r="KDG77" s="195"/>
      <c r="KDH77" s="195"/>
      <c r="KDI77" s="195"/>
      <c r="KDJ77" s="195"/>
      <c r="KDK77" s="195"/>
      <c r="KDL77" s="195"/>
      <c r="KDM77" s="195"/>
      <c r="KDN77" s="195"/>
      <c r="KDO77" s="195"/>
      <c r="KDP77" s="195"/>
      <c r="KDQ77" s="195"/>
      <c r="KDR77" s="195"/>
      <c r="KDS77" s="195"/>
      <c r="KDT77" s="195"/>
      <c r="KDU77" s="195"/>
      <c r="KDV77" s="195"/>
      <c r="KDW77" s="195"/>
      <c r="KDX77" s="195"/>
      <c r="KDY77" s="195"/>
      <c r="KDZ77" s="195"/>
      <c r="KEA77" s="195"/>
      <c r="KEB77" s="195"/>
      <c r="KEC77" s="195"/>
      <c r="KED77" s="195"/>
      <c r="KEE77" s="195"/>
      <c r="KEF77" s="195"/>
      <c r="KEG77" s="195"/>
      <c r="KEH77" s="195"/>
      <c r="KEI77" s="195"/>
      <c r="KEJ77" s="195"/>
      <c r="KEK77" s="195"/>
      <c r="KEL77" s="195"/>
      <c r="KEM77" s="195"/>
      <c r="KEN77" s="195"/>
      <c r="KEO77" s="195"/>
      <c r="KEP77" s="195"/>
      <c r="KEQ77" s="195"/>
      <c r="KER77" s="195"/>
      <c r="KES77" s="195"/>
      <c r="KET77" s="195"/>
      <c r="KEU77" s="195"/>
      <c r="KEV77" s="195"/>
      <c r="KEW77" s="195"/>
      <c r="KEX77" s="195"/>
      <c r="KEY77" s="195"/>
      <c r="KEZ77" s="195"/>
      <c r="KFA77" s="195"/>
      <c r="KFB77" s="195"/>
      <c r="KFC77" s="195"/>
      <c r="KFD77" s="195"/>
      <c r="KFE77" s="195"/>
      <c r="KFF77" s="195"/>
      <c r="KFG77" s="195"/>
      <c r="KFH77" s="195"/>
      <c r="KFI77" s="195"/>
      <c r="KFJ77" s="195"/>
      <c r="KFK77" s="195"/>
      <c r="KFL77" s="195"/>
      <c r="KFM77" s="195"/>
      <c r="KFN77" s="195"/>
      <c r="KFO77" s="195"/>
      <c r="KFP77" s="195"/>
      <c r="KFQ77" s="195"/>
      <c r="KFR77" s="195"/>
      <c r="KFS77" s="195"/>
      <c r="KFT77" s="195"/>
      <c r="KFU77" s="195"/>
      <c r="KFV77" s="195"/>
      <c r="KFW77" s="195"/>
      <c r="KFX77" s="195"/>
      <c r="KFY77" s="195"/>
      <c r="KFZ77" s="195"/>
      <c r="KGA77" s="195"/>
      <c r="KGB77" s="195"/>
      <c r="KGC77" s="195"/>
      <c r="KGD77" s="195"/>
      <c r="KGE77" s="195"/>
      <c r="KGF77" s="195"/>
      <c r="KGG77" s="195"/>
      <c r="KGH77" s="195"/>
      <c r="KGI77" s="195"/>
      <c r="KGJ77" s="195"/>
      <c r="KGK77" s="195"/>
      <c r="KGL77" s="195"/>
      <c r="KGM77" s="195"/>
      <c r="KGN77" s="195"/>
      <c r="KGO77" s="195"/>
      <c r="KGP77" s="195"/>
      <c r="KGQ77" s="195"/>
      <c r="KGR77" s="195"/>
      <c r="KGS77" s="195"/>
      <c r="KGT77" s="195"/>
      <c r="KGU77" s="195"/>
      <c r="KGV77" s="195"/>
      <c r="KGW77" s="195"/>
      <c r="KGX77" s="195"/>
      <c r="KGY77" s="195"/>
      <c r="KGZ77" s="195"/>
      <c r="KHA77" s="195"/>
      <c r="KHB77" s="195"/>
      <c r="KHC77" s="195"/>
      <c r="KHD77" s="195"/>
      <c r="KHE77" s="195"/>
      <c r="KHF77" s="195"/>
      <c r="KHG77" s="195"/>
      <c r="KHH77" s="195"/>
      <c r="KHI77" s="195"/>
      <c r="KHJ77" s="195"/>
      <c r="KHK77" s="195"/>
      <c r="KHL77" s="195"/>
      <c r="KHM77" s="195"/>
      <c r="KHN77" s="195"/>
      <c r="KHO77" s="195"/>
      <c r="KHP77" s="195"/>
      <c r="KHQ77" s="195"/>
      <c r="KHR77" s="195"/>
      <c r="KHS77" s="195"/>
      <c r="KHT77" s="195"/>
      <c r="KHU77" s="195"/>
      <c r="KHV77" s="195"/>
      <c r="KHW77" s="195"/>
      <c r="KHX77" s="195"/>
      <c r="KHY77" s="195"/>
      <c r="KHZ77" s="195"/>
      <c r="KIA77" s="195"/>
      <c r="KIB77" s="195"/>
      <c r="KIC77" s="195"/>
      <c r="KID77" s="195"/>
      <c r="KIE77" s="195"/>
      <c r="KIF77" s="195"/>
      <c r="KIG77" s="195"/>
      <c r="KIH77" s="195"/>
      <c r="KII77" s="195"/>
      <c r="KIJ77" s="195"/>
      <c r="KIK77" s="195"/>
      <c r="KIL77" s="195"/>
      <c r="KIM77" s="195"/>
      <c r="KIN77" s="195"/>
      <c r="KIO77" s="195"/>
      <c r="KIP77" s="195"/>
      <c r="KIQ77" s="195"/>
      <c r="KIR77" s="195"/>
      <c r="KIS77" s="195"/>
      <c r="KIT77" s="195"/>
      <c r="KIU77" s="195"/>
      <c r="KIV77" s="195"/>
      <c r="KIW77" s="195"/>
      <c r="KIX77" s="195"/>
      <c r="KIY77" s="195"/>
      <c r="KIZ77" s="195"/>
      <c r="KJA77" s="195"/>
      <c r="KJB77" s="195"/>
      <c r="KJC77" s="195"/>
      <c r="KJD77" s="195"/>
      <c r="KJE77" s="195"/>
      <c r="KJF77" s="195"/>
      <c r="KJG77" s="195"/>
      <c r="KJH77" s="195"/>
      <c r="KJI77" s="195"/>
      <c r="KJJ77" s="195"/>
      <c r="KJK77" s="195"/>
      <c r="KJL77" s="195"/>
      <c r="KJM77" s="195"/>
      <c r="KJN77" s="195"/>
      <c r="KJO77" s="195"/>
      <c r="KJP77" s="195"/>
      <c r="KJQ77" s="195"/>
      <c r="KJR77" s="195"/>
      <c r="KJS77" s="195"/>
      <c r="KJT77" s="195"/>
      <c r="KJU77" s="195"/>
      <c r="KJV77" s="195"/>
      <c r="KJW77" s="195"/>
      <c r="KJX77" s="195"/>
      <c r="KJY77" s="195"/>
      <c r="KJZ77" s="195"/>
      <c r="KKA77" s="195"/>
      <c r="KKB77" s="195"/>
      <c r="KKC77" s="195"/>
      <c r="KKD77" s="195"/>
      <c r="KKE77" s="195"/>
      <c r="KKF77" s="195"/>
      <c r="KKG77" s="195"/>
      <c r="KKH77" s="195"/>
      <c r="KKI77" s="195"/>
      <c r="KKJ77" s="195"/>
      <c r="KKK77" s="195"/>
      <c r="KKL77" s="195"/>
      <c r="KKM77" s="195"/>
      <c r="KKN77" s="195"/>
      <c r="KKO77" s="195"/>
      <c r="KKP77" s="195"/>
      <c r="KKQ77" s="195"/>
      <c r="KKR77" s="195"/>
      <c r="KKS77" s="195"/>
      <c r="KKT77" s="195"/>
      <c r="KKU77" s="195"/>
      <c r="KKV77" s="195"/>
      <c r="KKW77" s="195"/>
      <c r="KKX77" s="195"/>
      <c r="KKY77" s="195"/>
      <c r="KKZ77" s="195"/>
      <c r="KLA77" s="195"/>
      <c r="KLB77" s="195"/>
      <c r="KLC77" s="195"/>
      <c r="KLD77" s="195"/>
      <c r="KLE77" s="195"/>
      <c r="KLF77" s="195"/>
      <c r="KLG77" s="195"/>
      <c r="KLH77" s="195"/>
      <c r="KLI77" s="195"/>
      <c r="KLJ77" s="195"/>
      <c r="KLK77" s="195"/>
      <c r="KLL77" s="195"/>
      <c r="KLM77" s="195"/>
      <c r="KLN77" s="195"/>
      <c r="KLO77" s="195"/>
      <c r="KLP77" s="195"/>
      <c r="KLQ77" s="195"/>
      <c r="KLR77" s="195"/>
      <c r="KLS77" s="195"/>
      <c r="KLT77" s="195"/>
      <c r="KLU77" s="195"/>
      <c r="KLV77" s="195"/>
      <c r="KLW77" s="195"/>
      <c r="KLX77" s="195"/>
      <c r="KLY77" s="195"/>
      <c r="KLZ77" s="195"/>
      <c r="KMA77" s="195"/>
      <c r="KMB77" s="195"/>
      <c r="KMC77" s="195"/>
      <c r="KMD77" s="195"/>
      <c r="KME77" s="195"/>
      <c r="KMF77" s="195"/>
      <c r="KMG77" s="195"/>
      <c r="KMH77" s="195"/>
      <c r="KMI77" s="195"/>
      <c r="KMJ77" s="195"/>
      <c r="KMK77" s="195"/>
      <c r="KML77" s="195"/>
      <c r="KMM77" s="195"/>
      <c r="KMN77" s="195"/>
      <c r="KMO77" s="195"/>
      <c r="KMP77" s="195"/>
      <c r="KMQ77" s="195"/>
      <c r="KMR77" s="195"/>
      <c r="KMS77" s="195"/>
      <c r="KMT77" s="195"/>
      <c r="KMU77" s="195"/>
      <c r="KMV77" s="195"/>
      <c r="KMW77" s="195"/>
      <c r="KMX77" s="195"/>
      <c r="KMY77" s="195"/>
      <c r="KMZ77" s="195"/>
      <c r="KNA77" s="195"/>
      <c r="KNB77" s="195"/>
      <c r="KNC77" s="195"/>
      <c r="KND77" s="195"/>
      <c r="KNE77" s="195"/>
      <c r="KNF77" s="195"/>
      <c r="KNG77" s="195"/>
      <c r="KNH77" s="195"/>
      <c r="KNI77" s="195"/>
      <c r="KNJ77" s="195"/>
      <c r="KNK77" s="195"/>
      <c r="KNL77" s="195"/>
      <c r="KNM77" s="195"/>
      <c r="KNN77" s="195"/>
      <c r="KNO77" s="195"/>
      <c r="KNP77" s="195"/>
      <c r="KNQ77" s="195"/>
      <c r="KNR77" s="195"/>
      <c r="KNS77" s="195"/>
      <c r="KNT77" s="195"/>
      <c r="KNU77" s="195"/>
      <c r="KNV77" s="195"/>
      <c r="KNW77" s="195"/>
      <c r="KNX77" s="195"/>
      <c r="KNY77" s="195"/>
      <c r="KNZ77" s="195"/>
      <c r="KOA77" s="195"/>
      <c r="KOB77" s="195"/>
      <c r="KOC77" s="195"/>
      <c r="KOD77" s="195"/>
      <c r="KOE77" s="195"/>
      <c r="KOF77" s="195"/>
      <c r="KOG77" s="195"/>
      <c r="KOH77" s="195"/>
      <c r="KOI77" s="195"/>
      <c r="KOJ77" s="195"/>
      <c r="KOK77" s="195"/>
      <c r="KOL77" s="195"/>
      <c r="KOM77" s="195"/>
      <c r="KON77" s="195"/>
      <c r="KOO77" s="195"/>
      <c r="KOP77" s="195"/>
      <c r="KOQ77" s="195"/>
      <c r="KOR77" s="195"/>
      <c r="KOS77" s="195"/>
      <c r="KOT77" s="195"/>
      <c r="KOU77" s="195"/>
      <c r="KOV77" s="195"/>
      <c r="KOW77" s="195"/>
      <c r="KOX77" s="195"/>
      <c r="KOY77" s="195"/>
      <c r="KOZ77" s="195"/>
      <c r="KPA77" s="195"/>
      <c r="KPB77" s="195"/>
      <c r="KPC77" s="195"/>
      <c r="KPD77" s="195"/>
      <c r="KPE77" s="195"/>
      <c r="KPF77" s="195"/>
      <c r="KPG77" s="195"/>
      <c r="KPH77" s="195"/>
      <c r="KPI77" s="195"/>
      <c r="KPJ77" s="195"/>
      <c r="KPK77" s="195"/>
      <c r="KPL77" s="195"/>
      <c r="KPM77" s="195"/>
      <c r="KPN77" s="195"/>
      <c r="KPO77" s="195"/>
      <c r="KPP77" s="195"/>
      <c r="KPQ77" s="195"/>
      <c r="KPR77" s="195"/>
      <c r="KPS77" s="195"/>
      <c r="KPT77" s="195"/>
      <c r="KPU77" s="195"/>
      <c r="KPV77" s="195"/>
      <c r="KPW77" s="195"/>
      <c r="KPX77" s="195"/>
      <c r="KPY77" s="195"/>
      <c r="KPZ77" s="195"/>
      <c r="KQA77" s="195"/>
      <c r="KQB77" s="195"/>
      <c r="KQC77" s="195"/>
      <c r="KQD77" s="195"/>
      <c r="KQE77" s="195"/>
      <c r="KQF77" s="195"/>
      <c r="KQG77" s="195"/>
      <c r="KQH77" s="195"/>
      <c r="KQI77" s="195"/>
      <c r="KQJ77" s="195"/>
      <c r="KQK77" s="195"/>
      <c r="KQL77" s="195"/>
      <c r="KQM77" s="195"/>
      <c r="KQN77" s="195"/>
      <c r="KQO77" s="195"/>
      <c r="KQP77" s="195"/>
      <c r="KQQ77" s="195"/>
      <c r="KQR77" s="195"/>
      <c r="KQS77" s="195"/>
      <c r="KQT77" s="195"/>
      <c r="KQU77" s="195"/>
      <c r="KQV77" s="195"/>
      <c r="KQW77" s="195"/>
      <c r="KQX77" s="195"/>
      <c r="KQY77" s="195"/>
      <c r="KQZ77" s="195"/>
      <c r="KRA77" s="195"/>
      <c r="KRB77" s="195"/>
      <c r="KRC77" s="195"/>
      <c r="KRD77" s="195"/>
      <c r="KRE77" s="195"/>
      <c r="KRF77" s="195"/>
      <c r="KRG77" s="195"/>
      <c r="KRH77" s="195"/>
      <c r="KRI77" s="195"/>
      <c r="KRJ77" s="195"/>
      <c r="KRK77" s="195"/>
      <c r="KRL77" s="195"/>
      <c r="KRM77" s="195"/>
      <c r="KRN77" s="195"/>
      <c r="KRO77" s="195"/>
      <c r="KRP77" s="195"/>
      <c r="KRQ77" s="195"/>
      <c r="KRR77" s="195"/>
      <c r="KRS77" s="195"/>
      <c r="KRT77" s="195"/>
      <c r="KRU77" s="195"/>
      <c r="KRV77" s="195"/>
      <c r="KRW77" s="195"/>
      <c r="KRX77" s="195"/>
      <c r="KRY77" s="195"/>
      <c r="KRZ77" s="195"/>
      <c r="KSA77" s="195"/>
      <c r="KSB77" s="195"/>
      <c r="KSC77" s="195"/>
      <c r="KSD77" s="195"/>
      <c r="KSE77" s="195"/>
      <c r="KSF77" s="195"/>
      <c r="KSG77" s="195"/>
      <c r="KSH77" s="195"/>
      <c r="KSI77" s="195"/>
      <c r="KSJ77" s="195"/>
      <c r="KSK77" s="195"/>
      <c r="KSL77" s="195"/>
      <c r="KSM77" s="195"/>
      <c r="KSN77" s="195"/>
      <c r="KSO77" s="195"/>
      <c r="KSP77" s="195"/>
      <c r="KSQ77" s="195"/>
      <c r="KSR77" s="195"/>
      <c r="KSS77" s="195"/>
      <c r="KST77" s="195"/>
      <c r="KSU77" s="195"/>
      <c r="KSV77" s="195"/>
      <c r="KSW77" s="195"/>
      <c r="KSX77" s="195"/>
      <c r="KSY77" s="195"/>
      <c r="KSZ77" s="195"/>
      <c r="KTA77" s="195"/>
      <c r="KTB77" s="195"/>
      <c r="KTC77" s="195"/>
      <c r="KTD77" s="195"/>
      <c r="KTE77" s="195"/>
      <c r="KTF77" s="195"/>
      <c r="KTG77" s="195"/>
      <c r="KTH77" s="195"/>
      <c r="KTI77" s="195"/>
      <c r="KTJ77" s="195"/>
      <c r="KTK77" s="195"/>
      <c r="KTL77" s="195"/>
      <c r="KTM77" s="195"/>
      <c r="KTN77" s="195"/>
      <c r="KTO77" s="195"/>
      <c r="KTP77" s="195"/>
      <c r="KTQ77" s="195"/>
      <c r="KTR77" s="195"/>
      <c r="KTS77" s="195"/>
      <c r="KTT77" s="195"/>
      <c r="KTU77" s="195"/>
      <c r="KTV77" s="195"/>
      <c r="KTW77" s="195"/>
      <c r="KTX77" s="195"/>
      <c r="KTY77" s="195"/>
      <c r="KTZ77" s="195"/>
      <c r="KUA77" s="195"/>
      <c r="KUB77" s="195"/>
      <c r="KUC77" s="195"/>
      <c r="KUD77" s="195"/>
      <c r="KUE77" s="195"/>
      <c r="KUF77" s="195"/>
      <c r="KUG77" s="195"/>
      <c r="KUH77" s="195"/>
      <c r="KUI77" s="195"/>
      <c r="KUJ77" s="195"/>
      <c r="KUK77" s="195"/>
      <c r="KUL77" s="195"/>
      <c r="KUM77" s="195"/>
      <c r="KUN77" s="195"/>
      <c r="KUO77" s="195"/>
      <c r="KUP77" s="195"/>
      <c r="KUQ77" s="195"/>
      <c r="KUR77" s="195"/>
      <c r="KUS77" s="195"/>
      <c r="KUT77" s="195"/>
      <c r="KUU77" s="195"/>
      <c r="KUV77" s="195"/>
      <c r="KUW77" s="195"/>
      <c r="KUX77" s="195"/>
      <c r="KUY77" s="195"/>
      <c r="KUZ77" s="195"/>
      <c r="KVA77" s="195"/>
      <c r="KVB77" s="195"/>
      <c r="KVC77" s="195"/>
      <c r="KVD77" s="195"/>
      <c r="KVE77" s="195"/>
      <c r="KVF77" s="195"/>
      <c r="KVG77" s="195"/>
      <c r="KVH77" s="195"/>
      <c r="KVI77" s="195"/>
      <c r="KVJ77" s="195"/>
      <c r="KVK77" s="195"/>
      <c r="KVL77" s="195"/>
      <c r="KVM77" s="195"/>
      <c r="KVN77" s="195"/>
      <c r="KVO77" s="195"/>
      <c r="KVP77" s="195"/>
      <c r="KVQ77" s="195"/>
      <c r="KVR77" s="195"/>
      <c r="KVS77" s="195"/>
      <c r="KVT77" s="195"/>
      <c r="KVU77" s="195"/>
      <c r="KVV77" s="195"/>
      <c r="KVW77" s="195"/>
      <c r="KVX77" s="195"/>
      <c r="KVY77" s="195"/>
      <c r="KVZ77" s="195"/>
      <c r="KWA77" s="195"/>
      <c r="KWB77" s="195"/>
      <c r="KWC77" s="195"/>
      <c r="KWD77" s="195"/>
      <c r="KWE77" s="195"/>
      <c r="KWF77" s="195"/>
      <c r="KWG77" s="195"/>
      <c r="KWH77" s="195"/>
      <c r="KWI77" s="195"/>
      <c r="KWJ77" s="195"/>
      <c r="KWK77" s="195"/>
      <c r="KWL77" s="195"/>
      <c r="KWM77" s="195"/>
      <c r="KWN77" s="195"/>
      <c r="KWO77" s="195"/>
      <c r="KWP77" s="195"/>
      <c r="KWQ77" s="195"/>
      <c r="KWR77" s="195"/>
      <c r="KWS77" s="195"/>
      <c r="KWT77" s="195"/>
      <c r="KWU77" s="195"/>
      <c r="KWV77" s="195"/>
      <c r="KWW77" s="195"/>
      <c r="KWX77" s="195"/>
      <c r="KWY77" s="195"/>
      <c r="KWZ77" s="195"/>
      <c r="KXA77" s="195"/>
      <c r="KXB77" s="195"/>
      <c r="KXC77" s="195"/>
      <c r="KXD77" s="195"/>
      <c r="KXE77" s="195"/>
      <c r="KXF77" s="195"/>
      <c r="KXG77" s="195"/>
      <c r="KXH77" s="195"/>
      <c r="KXI77" s="195"/>
      <c r="KXJ77" s="195"/>
      <c r="KXK77" s="195"/>
      <c r="KXL77" s="195"/>
      <c r="KXM77" s="195"/>
      <c r="KXN77" s="195"/>
      <c r="KXO77" s="195"/>
      <c r="KXP77" s="195"/>
      <c r="KXQ77" s="195"/>
      <c r="KXR77" s="195"/>
      <c r="KXS77" s="195"/>
      <c r="KXT77" s="195"/>
      <c r="KXU77" s="195"/>
      <c r="KXV77" s="195"/>
      <c r="KXW77" s="195"/>
      <c r="KXX77" s="195"/>
      <c r="KXY77" s="195"/>
      <c r="KXZ77" s="195"/>
      <c r="KYA77" s="195"/>
      <c r="KYB77" s="195"/>
      <c r="KYC77" s="195"/>
      <c r="KYD77" s="195"/>
      <c r="KYE77" s="195"/>
      <c r="KYF77" s="195"/>
      <c r="KYG77" s="195"/>
      <c r="KYH77" s="195"/>
      <c r="KYI77" s="195"/>
      <c r="KYJ77" s="195"/>
      <c r="KYK77" s="195"/>
      <c r="KYL77" s="195"/>
      <c r="KYM77" s="195"/>
      <c r="KYN77" s="195"/>
      <c r="KYO77" s="195"/>
      <c r="KYP77" s="195"/>
      <c r="KYQ77" s="195"/>
      <c r="KYR77" s="195"/>
      <c r="KYS77" s="195"/>
      <c r="KYT77" s="195"/>
      <c r="KYU77" s="195"/>
      <c r="KYV77" s="195"/>
      <c r="KYW77" s="195"/>
      <c r="KYX77" s="195"/>
      <c r="KYY77" s="195"/>
      <c r="KYZ77" s="195"/>
      <c r="KZA77" s="195"/>
      <c r="KZB77" s="195"/>
      <c r="KZC77" s="195"/>
      <c r="KZD77" s="195"/>
      <c r="KZE77" s="195"/>
      <c r="KZF77" s="195"/>
      <c r="KZG77" s="195"/>
      <c r="KZH77" s="195"/>
      <c r="KZI77" s="195"/>
      <c r="KZJ77" s="195"/>
      <c r="KZK77" s="195"/>
      <c r="KZL77" s="195"/>
      <c r="KZM77" s="195"/>
      <c r="KZN77" s="195"/>
      <c r="KZO77" s="195"/>
      <c r="KZP77" s="195"/>
      <c r="KZQ77" s="195"/>
      <c r="KZR77" s="195"/>
      <c r="KZS77" s="195"/>
      <c r="KZT77" s="195"/>
      <c r="KZU77" s="195"/>
      <c r="KZV77" s="195"/>
      <c r="KZW77" s="195"/>
      <c r="KZX77" s="195"/>
      <c r="KZY77" s="195"/>
      <c r="KZZ77" s="195"/>
      <c r="LAA77" s="195"/>
      <c r="LAB77" s="195"/>
      <c r="LAC77" s="195"/>
      <c r="LAD77" s="195"/>
      <c r="LAE77" s="195"/>
      <c r="LAF77" s="195"/>
      <c r="LAG77" s="195"/>
      <c r="LAH77" s="195"/>
      <c r="LAI77" s="195"/>
      <c r="LAJ77" s="195"/>
      <c r="LAK77" s="195"/>
      <c r="LAL77" s="195"/>
      <c r="LAM77" s="195"/>
      <c r="LAN77" s="195"/>
      <c r="LAO77" s="195"/>
      <c r="LAP77" s="195"/>
      <c r="LAQ77" s="195"/>
      <c r="LAR77" s="195"/>
      <c r="LAS77" s="195"/>
      <c r="LAT77" s="195"/>
      <c r="LAU77" s="195"/>
      <c r="LAV77" s="195"/>
      <c r="LAW77" s="195"/>
      <c r="LAX77" s="195"/>
      <c r="LAY77" s="195"/>
      <c r="LAZ77" s="195"/>
      <c r="LBA77" s="195"/>
      <c r="LBB77" s="195"/>
      <c r="LBC77" s="195"/>
      <c r="LBD77" s="195"/>
      <c r="LBE77" s="195"/>
      <c r="LBF77" s="195"/>
      <c r="LBG77" s="195"/>
      <c r="LBH77" s="195"/>
      <c r="LBI77" s="195"/>
      <c r="LBJ77" s="195"/>
      <c r="LBK77" s="195"/>
      <c r="LBL77" s="195"/>
      <c r="LBM77" s="195"/>
      <c r="LBN77" s="195"/>
      <c r="LBO77" s="195"/>
      <c r="LBP77" s="195"/>
      <c r="LBQ77" s="195"/>
      <c r="LBR77" s="195"/>
      <c r="LBS77" s="195"/>
      <c r="LBT77" s="195"/>
      <c r="LBU77" s="195"/>
      <c r="LBV77" s="195"/>
      <c r="LBW77" s="195"/>
      <c r="LBX77" s="195"/>
      <c r="LBY77" s="195"/>
      <c r="LBZ77" s="195"/>
      <c r="LCA77" s="195"/>
      <c r="LCB77" s="195"/>
      <c r="LCC77" s="195"/>
      <c r="LCD77" s="195"/>
      <c r="LCE77" s="195"/>
      <c r="LCF77" s="195"/>
      <c r="LCG77" s="195"/>
      <c r="LCH77" s="195"/>
      <c r="LCI77" s="195"/>
      <c r="LCJ77" s="195"/>
      <c r="LCK77" s="195"/>
      <c r="LCL77" s="195"/>
      <c r="LCM77" s="195"/>
      <c r="LCN77" s="195"/>
      <c r="LCO77" s="195"/>
      <c r="LCP77" s="195"/>
      <c r="LCQ77" s="195"/>
      <c r="LCR77" s="195"/>
      <c r="LCS77" s="195"/>
      <c r="LCT77" s="195"/>
      <c r="LCU77" s="195"/>
      <c r="LCV77" s="195"/>
      <c r="LCW77" s="195"/>
      <c r="LCX77" s="195"/>
      <c r="LCY77" s="195"/>
      <c r="LCZ77" s="195"/>
      <c r="LDA77" s="195"/>
      <c r="LDB77" s="195"/>
      <c r="LDC77" s="195"/>
      <c r="LDD77" s="195"/>
      <c r="LDE77" s="195"/>
      <c r="LDF77" s="195"/>
      <c r="LDG77" s="195"/>
      <c r="LDH77" s="195"/>
      <c r="LDI77" s="195"/>
      <c r="LDJ77" s="195"/>
      <c r="LDK77" s="195"/>
      <c r="LDL77" s="195"/>
      <c r="LDM77" s="195"/>
      <c r="LDN77" s="195"/>
      <c r="LDO77" s="195"/>
      <c r="LDP77" s="195"/>
      <c r="LDQ77" s="195"/>
      <c r="LDR77" s="195"/>
      <c r="LDS77" s="195"/>
      <c r="LDT77" s="195"/>
      <c r="LDU77" s="195"/>
      <c r="LDV77" s="195"/>
      <c r="LDW77" s="195"/>
      <c r="LDX77" s="195"/>
      <c r="LDY77" s="195"/>
      <c r="LDZ77" s="195"/>
      <c r="LEA77" s="195"/>
      <c r="LEB77" s="195"/>
      <c r="LEC77" s="195"/>
      <c r="LED77" s="195"/>
      <c r="LEE77" s="195"/>
      <c r="LEF77" s="195"/>
      <c r="LEG77" s="195"/>
      <c r="LEH77" s="195"/>
      <c r="LEI77" s="195"/>
      <c r="LEJ77" s="195"/>
      <c r="LEK77" s="195"/>
      <c r="LEL77" s="195"/>
      <c r="LEM77" s="195"/>
      <c r="LEN77" s="195"/>
      <c r="LEO77" s="195"/>
      <c r="LEP77" s="195"/>
      <c r="LEQ77" s="195"/>
      <c r="LER77" s="195"/>
      <c r="LES77" s="195"/>
      <c r="LET77" s="195"/>
      <c r="LEU77" s="195"/>
      <c r="LEV77" s="195"/>
      <c r="LEW77" s="195"/>
      <c r="LEX77" s="195"/>
      <c r="LEY77" s="195"/>
      <c r="LEZ77" s="195"/>
      <c r="LFA77" s="195"/>
      <c r="LFB77" s="195"/>
      <c r="LFC77" s="195"/>
      <c r="LFD77" s="195"/>
      <c r="LFE77" s="195"/>
      <c r="LFF77" s="195"/>
      <c r="LFG77" s="195"/>
      <c r="LFH77" s="195"/>
      <c r="LFI77" s="195"/>
      <c r="LFJ77" s="195"/>
      <c r="LFK77" s="195"/>
      <c r="LFL77" s="195"/>
      <c r="LFM77" s="195"/>
      <c r="LFN77" s="195"/>
      <c r="LFO77" s="195"/>
      <c r="LFP77" s="195"/>
      <c r="LFQ77" s="195"/>
      <c r="LFR77" s="195"/>
      <c r="LFS77" s="195"/>
      <c r="LFT77" s="195"/>
      <c r="LFU77" s="195"/>
      <c r="LFV77" s="195"/>
      <c r="LFW77" s="195"/>
      <c r="LFX77" s="195"/>
      <c r="LFY77" s="195"/>
      <c r="LFZ77" s="195"/>
      <c r="LGA77" s="195"/>
      <c r="LGB77" s="195"/>
      <c r="LGC77" s="195"/>
      <c r="LGD77" s="195"/>
      <c r="LGE77" s="195"/>
      <c r="LGF77" s="195"/>
      <c r="LGG77" s="195"/>
      <c r="LGH77" s="195"/>
      <c r="LGI77" s="195"/>
      <c r="LGJ77" s="195"/>
      <c r="LGK77" s="195"/>
      <c r="LGL77" s="195"/>
      <c r="LGM77" s="195"/>
      <c r="LGN77" s="195"/>
      <c r="LGO77" s="195"/>
      <c r="LGP77" s="195"/>
      <c r="LGQ77" s="195"/>
      <c r="LGR77" s="195"/>
      <c r="LGS77" s="195"/>
      <c r="LGT77" s="195"/>
      <c r="LGU77" s="195"/>
      <c r="LGV77" s="195"/>
      <c r="LGW77" s="195"/>
      <c r="LGX77" s="195"/>
      <c r="LGY77" s="195"/>
      <c r="LGZ77" s="195"/>
      <c r="LHA77" s="195"/>
      <c r="LHB77" s="195"/>
      <c r="LHC77" s="195"/>
      <c r="LHD77" s="195"/>
      <c r="LHE77" s="195"/>
      <c r="LHF77" s="195"/>
      <c r="LHG77" s="195"/>
      <c r="LHH77" s="195"/>
      <c r="LHI77" s="195"/>
      <c r="LHJ77" s="195"/>
      <c r="LHK77" s="195"/>
      <c r="LHL77" s="195"/>
      <c r="LHM77" s="195"/>
      <c r="LHN77" s="195"/>
      <c r="LHO77" s="195"/>
      <c r="LHP77" s="195"/>
      <c r="LHQ77" s="195"/>
      <c r="LHR77" s="195"/>
      <c r="LHS77" s="195"/>
      <c r="LHT77" s="195"/>
      <c r="LHU77" s="195"/>
      <c r="LHV77" s="195"/>
      <c r="LHW77" s="195"/>
      <c r="LHX77" s="195"/>
      <c r="LHY77" s="195"/>
      <c r="LHZ77" s="195"/>
      <c r="LIA77" s="195"/>
      <c r="LIB77" s="195"/>
      <c r="LIC77" s="195"/>
      <c r="LID77" s="195"/>
      <c r="LIE77" s="195"/>
      <c r="LIF77" s="195"/>
      <c r="LIG77" s="195"/>
      <c r="LIH77" s="195"/>
      <c r="LII77" s="195"/>
      <c r="LIJ77" s="195"/>
      <c r="LIK77" s="195"/>
      <c r="LIL77" s="195"/>
      <c r="LIM77" s="195"/>
      <c r="LIN77" s="195"/>
      <c r="LIO77" s="195"/>
      <c r="LIP77" s="195"/>
      <c r="LIQ77" s="195"/>
      <c r="LIR77" s="195"/>
      <c r="LIS77" s="195"/>
      <c r="LIT77" s="195"/>
      <c r="LIU77" s="195"/>
      <c r="LIV77" s="195"/>
      <c r="LIW77" s="195"/>
      <c r="LIX77" s="195"/>
      <c r="LIY77" s="195"/>
      <c r="LIZ77" s="195"/>
      <c r="LJA77" s="195"/>
      <c r="LJB77" s="195"/>
      <c r="LJC77" s="195"/>
      <c r="LJD77" s="195"/>
      <c r="LJE77" s="195"/>
      <c r="LJF77" s="195"/>
      <c r="LJG77" s="195"/>
      <c r="LJH77" s="195"/>
      <c r="LJI77" s="195"/>
      <c r="LJJ77" s="195"/>
      <c r="LJK77" s="195"/>
      <c r="LJL77" s="195"/>
      <c r="LJM77" s="195"/>
      <c r="LJN77" s="195"/>
      <c r="LJO77" s="195"/>
      <c r="LJP77" s="195"/>
      <c r="LJQ77" s="195"/>
      <c r="LJR77" s="195"/>
      <c r="LJS77" s="195"/>
      <c r="LJT77" s="195"/>
      <c r="LJU77" s="195"/>
      <c r="LJV77" s="195"/>
      <c r="LJW77" s="195"/>
      <c r="LJX77" s="195"/>
      <c r="LJY77" s="195"/>
      <c r="LJZ77" s="195"/>
      <c r="LKA77" s="195"/>
      <c r="LKB77" s="195"/>
      <c r="LKC77" s="195"/>
      <c r="LKD77" s="195"/>
      <c r="LKE77" s="195"/>
      <c r="LKF77" s="195"/>
      <c r="LKG77" s="195"/>
      <c r="LKH77" s="195"/>
      <c r="LKI77" s="195"/>
      <c r="LKJ77" s="195"/>
      <c r="LKK77" s="195"/>
      <c r="LKL77" s="195"/>
      <c r="LKM77" s="195"/>
      <c r="LKN77" s="195"/>
      <c r="LKO77" s="195"/>
      <c r="LKP77" s="195"/>
      <c r="LKQ77" s="195"/>
      <c r="LKR77" s="195"/>
      <c r="LKS77" s="195"/>
      <c r="LKT77" s="195"/>
      <c r="LKU77" s="195"/>
      <c r="LKV77" s="195"/>
      <c r="LKW77" s="195"/>
      <c r="LKX77" s="195"/>
      <c r="LKY77" s="195"/>
      <c r="LKZ77" s="195"/>
      <c r="LLA77" s="195"/>
      <c r="LLB77" s="195"/>
      <c r="LLC77" s="195"/>
      <c r="LLD77" s="195"/>
      <c r="LLE77" s="195"/>
      <c r="LLF77" s="195"/>
      <c r="LLG77" s="195"/>
      <c r="LLH77" s="195"/>
      <c r="LLI77" s="195"/>
      <c r="LLJ77" s="195"/>
      <c r="LLK77" s="195"/>
      <c r="LLL77" s="195"/>
      <c r="LLM77" s="195"/>
      <c r="LLN77" s="195"/>
      <c r="LLO77" s="195"/>
      <c r="LLP77" s="195"/>
      <c r="LLQ77" s="195"/>
      <c r="LLR77" s="195"/>
      <c r="LLS77" s="195"/>
      <c r="LLT77" s="195"/>
      <c r="LLU77" s="195"/>
      <c r="LLV77" s="195"/>
      <c r="LLW77" s="195"/>
      <c r="LLX77" s="195"/>
      <c r="LLY77" s="195"/>
      <c r="LLZ77" s="195"/>
      <c r="LMA77" s="195"/>
      <c r="LMB77" s="195"/>
      <c r="LMC77" s="195"/>
      <c r="LMD77" s="195"/>
      <c r="LME77" s="195"/>
      <c r="LMF77" s="195"/>
      <c r="LMG77" s="195"/>
      <c r="LMH77" s="195"/>
      <c r="LMI77" s="195"/>
      <c r="LMJ77" s="195"/>
      <c r="LMK77" s="195"/>
      <c r="LML77" s="195"/>
      <c r="LMM77" s="195"/>
      <c r="LMN77" s="195"/>
      <c r="LMO77" s="195"/>
      <c r="LMP77" s="195"/>
      <c r="LMQ77" s="195"/>
      <c r="LMR77" s="195"/>
      <c r="LMS77" s="195"/>
      <c r="LMT77" s="195"/>
      <c r="LMU77" s="195"/>
      <c r="LMV77" s="195"/>
      <c r="LMW77" s="195"/>
      <c r="LMX77" s="195"/>
      <c r="LMY77" s="195"/>
      <c r="LMZ77" s="195"/>
      <c r="LNA77" s="195"/>
      <c r="LNB77" s="195"/>
      <c r="LNC77" s="195"/>
      <c r="LND77" s="195"/>
      <c r="LNE77" s="195"/>
      <c r="LNF77" s="195"/>
      <c r="LNG77" s="195"/>
      <c r="LNH77" s="195"/>
      <c r="LNI77" s="195"/>
      <c r="LNJ77" s="195"/>
      <c r="LNK77" s="195"/>
      <c r="LNL77" s="195"/>
      <c r="LNM77" s="195"/>
      <c r="LNN77" s="195"/>
      <c r="LNO77" s="195"/>
      <c r="LNP77" s="195"/>
      <c r="LNQ77" s="195"/>
      <c r="LNR77" s="195"/>
      <c r="LNS77" s="195"/>
      <c r="LNT77" s="195"/>
      <c r="LNU77" s="195"/>
      <c r="LNV77" s="195"/>
      <c r="LNW77" s="195"/>
      <c r="LNX77" s="195"/>
      <c r="LNY77" s="195"/>
      <c r="LNZ77" s="195"/>
      <c r="LOA77" s="195"/>
      <c r="LOB77" s="195"/>
      <c r="LOC77" s="195"/>
      <c r="LOD77" s="195"/>
      <c r="LOE77" s="195"/>
      <c r="LOF77" s="195"/>
      <c r="LOG77" s="195"/>
      <c r="LOH77" s="195"/>
      <c r="LOI77" s="195"/>
      <c r="LOJ77" s="195"/>
      <c r="LOK77" s="195"/>
      <c r="LOL77" s="195"/>
      <c r="LOM77" s="195"/>
      <c r="LON77" s="195"/>
      <c r="LOO77" s="195"/>
      <c r="LOP77" s="195"/>
      <c r="LOQ77" s="195"/>
      <c r="LOR77" s="195"/>
      <c r="LOS77" s="195"/>
      <c r="LOT77" s="195"/>
      <c r="LOU77" s="195"/>
      <c r="LOV77" s="195"/>
      <c r="LOW77" s="195"/>
      <c r="LOX77" s="195"/>
      <c r="LOY77" s="195"/>
      <c r="LOZ77" s="195"/>
      <c r="LPA77" s="195"/>
      <c r="LPB77" s="195"/>
      <c r="LPC77" s="195"/>
      <c r="LPD77" s="195"/>
      <c r="LPE77" s="195"/>
      <c r="LPF77" s="195"/>
      <c r="LPG77" s="195"/>
      <c r="LPH77" s="195"/>
      <c r="LPI77" s="195"/>
      <c r="LPJ77" s="195"/>
      <c r="LPK77" s="195"/>
      <c r="LPL77" s="195"/>
      <c r="LPM77" s="195"/>
      <c r="LPN77" s="195"/>
      <c r="LPO77" s="195"/>
      <c r="LPP77" s="195"/>
      <c r="LPQ77" s="195"/>
      <c r="LPR77" s="195"/>
      <c r="LPS77" s="195"/>
      <c r="LPT77" s="195"/>
      <c r="LPU77" s="195"/>
      <c r="LPV77" s="195"/>
      <c r="LPW77" s="195"/>
      <c r="LPX77" s="195"/>
      <c r="LPY77" s="195"/>
      <c r="LPZ77" s="195"/>
      <c r="LQA77" s="195"/>
      <c r="LQB77" s="195"/>
      <c r="LQC77" s="195"/>
      <c r="LQD77" s="195"/>
      <c r="LQE77" s="195"/>
      <c r="LQF77" s="195"/>
      <c r="LQG77" s="195"/>
      <c r="LQH77" s="195"/>
      <c r="LQI77" s="195"/>
      <c r="LQJ77" s="195"/>
      <c r="LQK77" s="195"/>
      <c r="LQL77" s="195"/>
      <c r="LQM77" s="195"/>
      <c r="LQN77" s="195"/>
      <c r="LQO77" s="195"/>
      <c r="LQP77" s="195"/>
      <c r="LQQ77" s="195"/>
      <c r="LQR77" s="195"/>
      <c r="LQS77" s="195"/>
      <c r="LQT77" s="195"/>
      <c r="LQU77" s="195"/>
      <c r="LQV77" s="195"/>
      <c r="LQW77" s="195"/>
      <c r="LQX77" s="195"/>
      <c r="LQY77" s="195"/>
      <c r="LQZ77" s="195"/>
      <c r="LRA77" s="195"/>
      <c r="LRB77" s="195"/>
      <c r="LRC77" s="195"/>
      <c r="LRD77" s="195"/>
      <c r="LRE77" s="195"/>
      <c r="LRF77" s="195"/>
      <c r="LRG77" s="195"/>
      <c r="LRH77" s="195"/>
      <c r="LRI77" s="195"/>
      <c r="LRJ77" s="195"/>
      <c r="LRK77" s="195"/>
      <c r="LRL77" s="195"/>
      <c r="LRM77" s="195"/>
      <c r="LRN77" s="195"/>
      <c r="LRO77" s="195"/>
      <c r="LRP77" s="195"/>
      <c r="LRQ77" s="195"/>
      <c r="LRR77" s="195"/>
      <c r="LRS77" s="195"/>
      <c r="LRT77" s="195"/>
      <c r="LRU77" s="195"/>
      <c r="LRV77" s="195"/>
      <c r="LRW77" s="195"/>
      <c r="LRX77" s="195"/>
      <c r="LRY77" s="195"/>
      <c r="LRZ77" s="195"/>
      <c r="LSA77" s="195"/>
      <c r="LSB77" s="195"/>
      <c r="LSC77" s="195"/>
      <c r="LSD77" s="195"/>
      <c r="LSE77" s="195"/>
      <c r="LSF77" s="195"/>
      <c r="LSG77" s="195"/>
      <c r="LSH77" s="195"/>
      <c r="LSI77" s="195"/>
      <c r="LSJ77" s="195"/>
      <c r="LSK77" s="195"/>
      <c r="LSL77" s="195"/>
      <c r="LSM77" s="195"/>
      <c r="LSN77" s="195"/>
      <c r="LSO77" s="195"/>
      <c r="LSP77" s="195"/>
      <c r="LSQ77" s="195"/>
      <c r="LSR77" s="195"/>
      <c r="LSS77" s="195"/>
      <c r="LST77" s="195"/>
      <c r="LSU77" s="195"/>
      <c r="LSV77" s="195"/>
      <c r="LSW77" s="195"/>
      <c r="LSX77" s="195"/>
      <c r="LSY77" s="195"/>
      <c r="LSZ77" s="195"/>
      <c r="LTA77" s="195"/>
      <c r="LTB77" s="195"/>
      <c r="LTC77" s="195"/>
      <c r="LTD77" s="195"/>
      <c r="LTE77" s="195"/>
      <c r="LTF77" s="195"/>
      <c r="LTG77" s="195"/>
      <c r="LTH77" s="195"/>
      <c r="LTI77" s="195"/>
      <c r="LTJ77" s="195"/>
      <c r="LTK77" s="195"/>
      <c r="LTL77" s="195"/>
      <c r="LTM77" s="195"/>
      <c r="LTN77" s="195"/>
      <c r="LTO77" s="195"/>
      <c r="LTP77" s="195"/>
      <c r="LTQ77" s="195"/>
      <c r="LTR77" s="195"/>
      <c r="LTS77" s="195"/>
      <c r="LTT77" s="195"/>
      <c r="LTU77" s="195"/>
      <c r="LTV77" s="195"/>
      <c r="LTW77" s="195"/>
      <c r="LTX77" s="195"/>
      <c r="LTY77" s="195"/>
      <c r="LTZ77" s="195"/>
      <c r="LUA77" s="195"/>
      <c r="LUB77" s="195"/>
      <c r="LUC77" s="195"/>
      <c r="LUD77" s="195"/>
      <c r="LUE77" s="195"/>
      <c r="LUF77" s="195"/>
      <c r="LUG77" s="195"/>
      <c r="LUH77" s="195"/>
      <c r="LUI77" s="195"/>
      <c r="LUJ77" s="195"/>
      <c r="LUK77" s="195"/>
      <c r="LUL77" s="195"/>
      <c r="LUM77" s="195"/>
      <c r="LUN77" s="195"/>
      <c r="LUO77" s="195"/>
      <c r="LUP77" s="195"/>
      <c r="LUQ77" s="195"/>
      <c r="LUR77" s="195"/>
      <c r="LUS77" s="195"/>
      <c r="LUT77" s="195"/>
      <c r="LUU77" s="195"/>
      <c r="LUV77" s="195"/>
      <c r="LUW77" s="195"/>
      <c r="LUX77" s="195"/>
      <c r="LUY77" s="195"/>
      <c r="LUZ77" s="195"/>
      <c r="LVA77" s="195"/>
      <c r="LVB77" s="195"/>
      <c r="LVC77" s="195"/>
      <c r="LVD77" s="195"/>
      <c r="LVE77" s="195"/>
      <c r="LVF77" s="195"/>
      <c r="LVG77" s="195"/>
      <c r="LVH77" s="195"/>
      <c r="LVI77" s="195"/>
      <c r="LVJ77" s="195"/>
      <c r="LVK77" s="195"/>
      <c r="LVL77" s="195"/>
      <c r="LVM77" s="195"/>
      <c r="LVN77" s="195"/>
      <c r="LVO77" s="195"/>
      <c r="LVP77" s="195"/>
      <c r="LVQ77" s="195"/>
      <c r="LVR77" s="195"/>
      <c r="LVS77" s="195"/>
      <c r="LVT77" s="195"/>
      <c r="LVU77" s="195"/>
      <c r="LVV77" s="195"/>
      <c r="LVW77" s="195"/>
      <c r="LVX77" s="195"/>
      <c r="LVY77" s="195"/>
      <c r="LVZ77" s="195"/>
      <c r="LWA77" s="195"/>
      <c r="LWB77" s="195"/>
      <c r="LWC77" s="195"/>
      <c r="LWD77" s="195"/>
      <c r="LWE77" s="195"/>
      <c r="LWF77" s="195"/>
      <c r="LWG77" s="195"/>
      <c r="LWH77" s="195"/>
      <c r="LWI77" s="195"/>
      <c r="LWJ77" s="195"/>
      <c r="LWK77" s="195"/>
      <c r="LWL77" s="195"/>
      <c r="LWM77" s="195"/>
      <c r="LWN77" s="195"/>
      <c r="LWO77" s="195"/>
      <c r="LWP77" s="195"/>
      <c r="LWQ77" s="195"/>
      <c r="LWR77" s="195"/>
      <c r="LWS77" s="195"/>
      <c r="LWT77" s="195"/>
      <c r="LWU77" s="195"/>
      <c r="LWV77" s="195"/>
      <c r="LWW77" s="195"/>
      <c r="LWX77" s="195"/>
      <c r="LWY77" s="195"/>
      <c r="LWZ77" s="195"/>
      <c r="LXA77" s="195"/>
      <c r="LXB77" s="195"/>
      <c r="LXC77" s="195"/>
      <c r="LXD77" s="195"/>
      <c r="LXE77" s="195"/>
      <c r="LXF77" s="195"/>
      <c r="LXG77" s="195"/>
      <c r="LXH77" s="195"/>
      <c r="LXI77" s="195"/>
      <c r="LXJ77" s="195"/>
      <c r="LXK77" s="195"/>
      <c r="LXL77" s="195"/>
      <c r="LXM77" s="195"/>
      <c r="LXN77" s="195"/>
      <c r="LXO77" s="195"/>
      <c r="LXP77" s="195"/>
      <c r="LXQ77" s="195"/>
      <c r="LXR77" s="195"/>
      <c r="LXS77" s="195"/>
      <c r="LXT77" s="195"/>
      <c r="LXU77" s="195"/>
      <c r="LXV77" s="195"/>
      <c r="LXW77" s="195"/>
      <c r="LXX77" s="195"/>
      <c r="LXY77" s="195"/>
      <c r="LXZ77" s="195"/>
      <c r="LYA77" s="195"/>
      <c r="LYB77" s="195"/>
      <c r="LYC77" s="195"/>
      <c r="LYD77" s="195"/>
      <c r="LYE77" s="195"/>
      <c r="LYF77" s="195"/>
      <c r="LYG77" s="195"/>
      <c r="LYH77" s="195"/>
      <c r="LYI77" s="195"/>
      <c r="LYJ77" s="195"/>
      <c r="LYK77" s="195"/>
      <c r="LYL77" s="195"/>
      <c r="LYM77" s="195"/>
      <c r="LYN77" s="195"/>
      <c r="LYO77" s="195"/>
      <c r="LYP77" s="195"/>
      <c r="LYQ77" s="195"/>
      <c r="LYR77" s="195"/>
      <c r="LYS77" s="195"/>
      <c r="LYT77" s="195"/>
      <c r="LYU77" s="195"/>
      <c r="LYV77" s="195"/>
      <c r="LYW77" s="195"/>
      <c r="LYX77" s="195"/>
      <c r="LYY77" s="195"/>
      <c r="LYZ77" s="195"/>
      <c r="LZA77" s="195"/>
      <c r="LZB77" s="195"/>
      <c r="LZC77" s="195"/>
      <c r="LZD77" s="195"/>
      <c r="LZE77" s="195"/>
      <c r="LZF77" s="195"/>
      <c r="LZG77" s="195"/>
      <c r="LZH77" s="195"/>
      <c r="LZI77" s="195"/>
      <c r="LZJ77" s="195"/>
      <c r="LZK77" s="195"/>
      <c r="LZL77" s="195"/>
      <c r="LZM77" s="195"/>
      <c r="LZN77" s="195"/>
      <c r="LZO77" s="195"/>
      <c r="LZP77" s="195"/>
      <c r="LZQ77" s="195"/>
      <c r="LZR77" s="195"/>
      <c r="LZS77" s="195"/>
      <c r="LZT77" s="195"/>
      <c r="LZU77" s="195"/>
      <c r="LZV77" s="195"/>
      <c r="LZW77" s="195"/>
      <c r="LZX77" s="195"/>
      <c r="LZY77" s="195"/>
      <c r="LZZ77" s="195"/>
      <c r="MAA77" s="195"/>
      <c r="MAB77" s="195"/>
      <c r="MAC77" s="195"/>
      <c r="MAD77" s="195"/>
      <c r="MAE77" s="195"/>
      <c r="MAF77" s="195"/>
      <c r="MAG77" s="195"/>
      <c r="MAH77" s="195"/>
      <c r="MAI77" s="195"/>
      <c r="MAJ77" s="195"/>
      <c r="MAK77" s="195"/>
      <c r="MAL77" s="195"/>
      <c r="MAM77" s="195"/>
      <c r="MAN77" s="195"/>
      <c r="MAO77" s="195"/>
      <c r="MAP77" s="195"/>
      <c r="MAQ77" s="195"/>
      <c r="MAR77" s="195"/>
      <c r="MAS77" s="195"/>
      <c r="MAT77" s="195"/>
      <c r="MAU77" s="195"/>
      <c r="MAV77" s="195"/>
      <c r="MAW77" s="195"/>
      <c r="MAX77" s="195"/>
      <c r="MAY77" s="195"/>
      <c r="MAZ77" s="195"/>
      <c r="MBA77" s="195"/>
      <c r="MBB77" s="195"/>
      <c r="MBC77" s="195"/>
      <c r="MBD77" s="195"/>
      <c r="MBE77" s="195"/>
      <c r="MBF77" s="195"/>
      <c r="MBG77" s="195"/>
      <c r="MBH77" s="195"/>
      <c r="MBI77" s="195"/>
      <c r="MBJ77" s="195"/>
      <c r="MBK77" s="195"/>
      <c r="MBL77" s="195"/>
      <c r="MBM77" s="195"/>
      <c r="MBN77" s="195"/>
      <c r="MBO77" s="195"/>
      <c r="MBP77" s="195"/>
      <c r="MBQ77" s="195"/>
      <c r="MBR77" s="195"/>
      <c r="MBS77" s="195"/>
      <c r="MBT77" s="195"/>
      <c r="MBU77" s="195"/>
      <c r="MBV77" s="195"/>
      <c r="MBW77" s="195"/>
      <c r="MBX77" s="195"/>
      <c r="MBY77" s="195"/>
      <c r="MBZ77" s="195"/>
      <c r="MCA77" s="195"/>
      <c r="MCB77" s="195"/>
      <c r="MCC77" s="195"/>
      <c r="MCD77" s="195"/>
      <c r="MCE77" s="195"/>
      <c r="MCF77" s="195"/>
      <c r="MCG77" s="195"/>
      <c r="MCH77" s="195"/>
      <c r="MCI77" s="195"/>
      <c r="MCJ77" s="195"/>
      <c r="MCK77" s="195"/>
      <c r="MCL77" s="195"/>
      <c r="MCM77" s="195"/>
      <c r="MCN77" s="195"/>
      <c r="MCO77" s="195"/>
      <c r="MCP77" s="195"/>
      <c r="MCQ77" s="195"/>
      <c r="MCR77" s="195"/>
      <c r="MCS77" s="195"/>
      <c r="MCT77" s="195"/>
      <c r="MCU77" s="195"/>
      <c r="MCV77" s="195"/>
      <c r="MCW77" s="195"/>
      <c r="MCX77" s="195"/>
      <c r="MCY77" s="195"/>
      <c r="MCZ77" s="195"/>
      <c r="MDA77" s="195"/>
      <c r="MDB77" s="195"/>
      <c r="MDC77" s="195"/>
      <c r="MDD77" s="195"/>
      <c r="MDE77" s="195"/>
      <c r="MDF77" s="195"/>
      <c r="MDG77" s="195"/>
      <c r="MDH77" s="195"/>
      <c r="MDI77" s="195"/>
      <c r="MDJ77" s="195"/>
      <c r="MDK77" s="195"/>
      <c r="MDL77" s="195"/>
      <c r="MDM77" s="195"/>
      <c r="MDN77" s="195"/>
      <c r="MDO77" s="195"/>
      <c r="MDP77" s="195"/>
      <c r="MDQ77" s="195"/>
      <c r="MDR77" s="195"/>
      <c r="MDS77" s="195"/>
      <c r="MDT77" s="195"/>
      <c r="MDU77" s="195"/>
      <c r="MDV77" s="195"/>
      <c r="MDW77" s="195"/>
      <c r="MDX77" s="195"/>
      <c r="MDY77" s="195"/>
      <c r="MDZ77" s="195"/>
      <c r="MEA77" s="195"/>
      <c r="MEB77" s="195"/>
      <c r="MEC77" s="195"/>
      <c r="MED77" s="195"/>
      <c r="MEE77" s="195"/>
      <c r="MEF77" s="195"/>
      <c r="MEG77" s="195"/>
      <c r="MEH77" s="195"/>
      <c r="MEI77" s="195"/>
      <c r="MEJ77" s="195"/>
      <c r="MEK77" s="195"/>
      <c r="MEL77" s="195"/>
      <c r="MEM77" s="195"/>
      <c r="MEN77" s="195"/>
      <c r="MEO77" s="195"/>
      <c r="MEP77" s="195"/>
      <c r="MEQ77" s="195"/>
      <c r="MER77" s="195"/>
      <c r="MES77" s="195"/>
      <c r="MET77" s="195"/>
      <c r="MEU77" s="195"/>
      <c r="MEV77" s="195"/>
      <c r="MEW77" s="195"/>
      <c r="MEX77" s="195"/>
      <c r="MEY77" s="195"/>
      <c r="MEZ77" s="195"/>
      <c r="MFA77" s="195"/>
      <c r="MFB77" s="195"/>
      <c r="MFC77" s="195"/>
      <c r="MFD77" s="195"/>
      <c r="MFE77" s="195"/>
      <c r="MFF77" s="195"/>
      <c r="MFG77" s="195"/>
      <c r="MFH77" s="195"/>
      <c r="MFI77" s="195"/>
      <c r="MFJ77" s="195"/>
      <c r="MFK77" s="195"/>
      <c r="MFL77" s="195"/>
      <c r="MFM77" s="195"/>
      <c r="MFN77" s="195"/>
      <c r="MFO77" s="195"/>
      <c r="MFP77" s="195"/>
      <c r="MFQ77" s="195"/>
      <c r="MFR77" s="195"/>
      <c r="MFS77" s="195"/>
      <c r="MFT77" s="195"/>
      <c r="MFU77" s="195"/>
      <c r="MFV77" s="195"/>
      <c r="MFW77" s="195"/>
      <c r="MFX77" s="195"/>
      <c r="MFY77" s="195"/>
      <c r="MFZ77" s="195"/>
      <c r="MGA77" s="195"/>
      <c r="MGB77" s="195"/>
      <c r="MGC77" s="195"/>
      <c r="MGD77" s="195"/>
      <c r="MGE77" s="195"/>
      <c r="MGF77" s="195"/>
      <c r="MGG77" s="195"/>
      <c r="MGH77" s="195"/>
      <c r="MGI77" s="195"/>
      <c r="MGJ77" s="195"/>
      <c r="MGK77" s="195"/>
      <c r="MGL77" s="195"/>
      <c r="MGM77" s="195"/>
      <c r="MGN77" s="195"/>
      <c r="MGO77" s="195"/>
      <c r="MGP77" s="195"/>
      <c r="MGQ77" s="195"/>
      <c r="MGR77" s="195"/>
      <c r="MGS77" s="195"/>
      <c r="MGT77" s="195"/>
      <c r="MGU77" s="195"/>
      <c r="MGV77" s="195"/>
      <c r="MGW77" s="195"/>
      <c r="MGX77" s="195"/>
      <c r="MGY77" s="195"/>
      <c r="MGZ77" s="195"/>
      <c r="MHA77" s="195"/>
      <c r="MHB77" s="195"/>
      <c r="MHC77" s="195"/>
      <c r="MHD77" s="195"/>
      <c r="MHE77" s="195"/>
      <c r="MHF77" s="195"/>
      <c r="MHG77" s="195"/>
      <c r="MHH77" s="195"/>
      <c r="MHI77" s="195"/>
      <c r="MHJ77" s="195"/>
      <c r="MHK77" s="195"/>
      <c r="MHL77" s="195"/>
      <c r="MHM77" s="195"/>
      <c r="MHN77" s="195"/>
      <c r="MHO77" s="195"/>
      <c r="MHP77" s="195"/>
      <c r="MHQ77" s="195"/>
      <c r="MHR77" s="195"/>
      <c r="MHS77" s="195"/>
      <c r="MHT77" s="195"/>
      <c r="MHU77" s="195"/>
      <c r="MHV77" s="195"/>
      <c r="MHW77" s="195"/>
      <c r="MHX77" s="195"/>
      <c r="MHY77" s="195"/>
      <c r="MHZ77" s="195"/>
      <c r="MIA77" s="195"/>
      <c r="MIB77" s="195"/>
      <c r="MIC77" s="195"/>
      <c r="MID77" s="195"/>
      <c r="MIE77" s="195"/>
      <c r="MIF77" s="195"/>
      <c r="MIG77" s="195"/>
      <c r="MIH77" s="195"/>
      <c r="MII77" s="195"/>
      <c r="MIJ77" s="195"/>
      <c r="MIK77" s="195"/>
      <c r="MIL77" s="195"/>
      <c r="MIM77" s="195"/>
      <c r="MIN77" s="195"/>
      <c r="MIO77" s="195"/>
      <c r="MIP77" s="195"/>
      <c r="MIQ77" s="195"/>
      <c r="MIR77" s="195"/>
      <c r="MIS77" s="195"/>
      <c r="MIT77" s="195"/>
      <c r="MIU77" s="195"/>
      <c r="MIV77" s="195"/>
      <c r="MIW77" s="195"/>
      <c r="MIX77" s="195"/>
      <c r="MIY77" s="195"/>
      <c r="MIZ77" s="195"/>
      <c r="MJA77" s="195"/>
      <c r="MJB77" s="195"/>
      <c r="MJC77" s="195"/>
      <c r="MJD77" s="195"/>
      <c r="MJE77" s="195"/>
      <c r="MJF77" s="195"/>
      <c r="MJG77" s="195"/>
      <c r="MJH77" s="195"/>
      <c r="MJI77" s="195"/>
      <c r="MJJ77" s="195"/>
      <c r="MJK77" s="195"/>
      <c r="MJL77" s="195"/>
      <c r="MJM77" s="195"/>
      <c r="MJN77" s="195"/>
      <c r="MJO77" s="195"/>
      <c r="MJP77" s="195"/>
      <c r="MJQ77" s="195"/>
      <c r="MJR77" s="195"/>
      <c r="MJS77" s="195"/>
      <c r="MJT77" s="195"/>
      <c r="MJU77" s="195"/>
      <c r="MJV77" s="195"/>
      <c r="MJW77" s="195"/>
      <c r="MJX77" s="195"/>
      <c r="MJY77" s="195"/>
      <c r="MJZ77" s="195"/>
      <c r="MKA77" s="195"/>
      <c r="MKB77" s="195"/>
      <c r="MKC77" s="195"/>
      <c r="MKD77" s="195"/>
      <c r="MKE77" s="195"/>
      <c r="MKF77" s="195"/>
      <c r="MKG77" s="195"/>
      <c r="MKH77" s="195"/>
      <c r="MKI77" s="195"/>
      <c r="MKJ77" s="195"/>
      <c r="MKK77" s="195"/>
      <c r="MKL77" s="195"/>
      <c r="MKM77" s="195"/>
      <c r="MKN77" s="195"/>
      <c r="MKO77" s="195"/>
      <c r="MKP77" s="195"/>
      <c r="MKQ77" s="195"/>
      <c r="MKR77" s="195"/>
      <c r="MKS77" s="195"/>
      <c r="MKT77" s="195"/>
      <c r="MKU77" s="195"/>
      <c r="MKV77" s="195"/>
      <c r="MKW77" s="195"/>
      <c r="MKX77" s="195"/>
      <c r="MKY77" s="195"/>
      <c r="MKZ77" s="195"/>
      <c r="MLA77" s="195"/>
      <c r="MLB77" s="195"/>
      <c r="MLC77" s="195"/>
      <c r="MLD77" s="195"/>
      <c r="MLE77" s="195"/>
      <c r="MLF77" s="195"/>
      <c r="MLG77" s="195"/>
      <c r="MLH77" s="195"/>
      <c r="MLI77" s="195"/>
      <c r="MLJ77" s="195"/>
      <c r="MLK77" s="195"/>
      <c r="MLL77" s="195"/>
      <c r="MLM77" s="195"/>
      <c r="MLN77" s="195"/>
      <c r="MLO77" s="195"/>
      <c r="MLP77" s="195"/>
      <c r="MLQ77" s="195"/>
      <c r="MLR77" s="195"/>
      <c r="MLS77" s="195"/>
      <c r="MLT77" s="195"/>
      <c r="MLU77" s="195"/>
      <c r="MLV77" s="195"/>
      <c r="MLW77" s="195"/>
      <c r="MLX77" s="195"/>
      <c r="MLY77" s="195"/>
      <c r="MLZ77" s="195"/>
      <c r="MMA77" s="195"/>
      <c r="MMB77" s="195"/>
      <c r="MMC77" s="195"/>
      <c r="MMD77" s="195"/>
      <c r="MME77" s="195"/>
      <c r="MMF77" s="195"/>
      <c r="MMG77" s="195"/>
      <c r="MMH77" s="195"/>
      <c r="MMI77" s="195"/>
      <c r="MMJ77" s="195"/>
      <c r="MMK77" s="195"/>
      <c r="MML77" s="195"/>
      <c r="MMM77" s="195"/>
      <c r="MMN77" s="195"/>
      <c r="MMO77" s="195"/>
      <c r="MMP77" s="195"/>
      <c r="MMQ77" s="195"/>
      <c r="MMR77" s="195"/>
      <c r="MMS77" s="195"/>
      <c r="MMT77" s="195"/>
      <c r="MMU77" s="195"/>
      <c r="MMV77" s="195"/>
      <c r="MMW77" s="195"/>
      <c r="MMX77" s="195"/>
      <c r="MMY77" s="195"/>
      <c r="MMZ77" s="195"/>
      <c r="MNA77" s="195"/>
      <c r="MNB77" s="195"/>
      <c r="MNC77" s="195"/>
      <c r="MND77" s="195"/>
      <c r="MNE77" s="195"/>
      <c r="MNF77" s="195"/>
      <c r="MNG77" s="195"/>
      <c r="MNH77" s="195"/>
      <c r="MNI77" s="195"/>
      <c r="MNJ77" s="195"/>
      <c r="MNK77" s="195"/>
      <c r="MNL77" s="195"/>
      <c r="MNM77" s="195"/>
      <c r="MNN77" s="195"/>
      <c r="MNO77" s="195"/>
      <c r="MNP77" s="195"/>
      <c r="MNQ77" s="195"/>
      <c r="MNR77" s="195"/>
      <c r="MNS77" s="195"/>
      <c r="MNT77" s="195"/>
      <c r="MNU77" s="195"/>
      <c r="MNV77" s="195"/>
      <c r="MNW77" s="195"/>
      <c r="MNX77" s="195"/>
      <c r="MNY77" s="195"/>
      <c r="MNZ77" s="195"/>
      <c r="MOA77" s="195"/>
      <c r="MOB77" s="195"/>
      <c r="MOC77" s="195"/>
      <c r="MOD77" s="195"/>
      <c r="MOE77" s="195"/>
      <c r="MOF77" s="195"/>
      <c r="MOG77" s="195"/>
      <c r="MOH77" s="195"/>
      <c r="MOI77" s="195"/>
      <c r="MOJ77" s="195"/>
      <c r="MOK77" s="195"/>
      <c r="MOL77" s="195"/>
      <c r="MOM77" s="195"/>
      <c r="MON77" s="195"/>
      <c r="MOO77" s="195"/>
      <c r="MOP77" s="195"/>
      <c r="MOQ77" s="195"/>
      <c r="MOR77" s="195"/>
      <c r="MOS77" s="195"/>
      <c r="MOT77" s="195"/>
      <c r="MOU77" s="195"/>
      <c r="MOV77" s="195"/>
      <c r="MOW77" s="195"/>
      <c r="MOX77" s="195"/>
      <c r="MOY77" s="195"/>
      <c r="MOZ77" s="195"/>
      <c r="MPA77" s="195"/>
      <c r="MPB77" s="195"/>
      <c r="MPC77" s="195"/>
      <c r="MPD77" s="195"/>
      <c r="MPE77" s="195"/>
      <c r="MPF77" s="195"/>
      <c r="MPG77" s="195"/>
      <c r="MPH77" s="195"/>
      <c r="MPI77" s="195"/>
      <c r="MPJ77" s="195"/>
      <c r="MPK77" s="195"/>
      <c r="MPL77" s="195"/>
      <c r="MPM77" s="195"/>
      <c r="MPN77" s="195"/>
      <c r="MPO77" s="195"/>
      <c r="MPP77" s="195"/>
      <c r="MPQ77" s="195"/>
      <c r="MPR77" s="195"/>
      <c r="MPS77" s="195"/>
      <c r="MPT77" s="195"/>
      <c r="MPU77" s="195"/>
      <c r="MPV77" s="195"/>
      <c r="MPW77" s="195"/>
      <c r="MPX77" s="195"/>
      <c r="MPY77" s="195"/>
      <c r="MPZ77" s="195"/>
      <c r="MQA77" s="195"/>
      <c r="MQB77" s="195"/>
      <c r="MQC77" s="195"/>
      <c r="MQD77" s="195"/>
      <c r="MQE77" s="195"/>
      <c r="MQF77" s="195"/>
      <c r="MQG77" s="195"/>
      <c r="MQH77" s="195"/>
      <c r="MQI77" s="195"/>
      <c r="MQJ77" s="195"/>
      <c r="MQK77" s="195"/>
      <c r="MQL77" s="195"/>
      <c r="MQM77" s="195"/>
      <c r="MQN77" s="195"/>
      <c r="MQO77" s="195"/>
      <c r="MQP77" s="195"/>
      <c r="MQQ77" s="195"/>
      <c r="MQR77" s="195"/>
      <c r="MQS77" s="195"/>
      <c r="MQT77" s="195"/>
      <c r="MQU77" s="195"/>
      <c r="MQV77" s="195"/>
      <c r="MQW77" s="195"/>
      <c r="MQX77" s="195"/>
      <c r="MQY77" s="195"/>
      <c r="MQZ77" s="195"/>
      <c r="MRA77" s="195"/>
      <c r="MRB77" s="195"/>
      <c r="MRC77" s="195"/>
      <c r="MRD77" s="195"/>
      <c r="MRE77" s="195"/>
      <c r="MRF77" s="195"/>
      <c r="MRG77" s="195"/>
      <c r="MRH77" s="195"/>
      <c r="MRI77" s="195"/>
      <c r="MRJ77" s="195"/>
      <c r="MRK77" s="195"/>
      <c r="MRL77" s="195"/>
      <c r="MRM77" s="195"/>
      <c r="MRN77" s="195"/>
      <c r="MRO77" s="195"/>
      <c r="MRP77" s="195"/>
      <c r="MRQ77" s="195"/>
      <c r="MRR77" s="195"/>
      <c r="MRS77" s="195"/>
      <c r="MRT77" s="195"/>
      <c r="MRU77" s="195"/>
      <c r="MRV77" s="195"/>
      <c r="MRW77" s="195"/>
      <c r="MRX77" s="195"/>
      <c r="MRY77" s="195"/>
      <c r="MRZ77" s="195"/>
      <c r="MSA77" s="195"/>
      <c r="MSB77" s="195"/>
      <c r="MSC77" s="195"/>
      <c r="MSD77" s="195"/>
      <c r="MSE77" s="195"/>
      <c r="MSF77" s="195"/>
      <c r="MSG77" s="195"/>
      <c r="MSH77" s="195"/>
      <c r="MSI77" s="195"/>
      <c r="MSJ77" s="195"/>
      <c r="MSK77" s="195"/>
      <c r="MSL77" s="195"/>
      <c r="MSM77" s="195"/>
      <c r="MSN77" s="195"/>
      <c r="MSO77" s="195"/>
      <c r="MSP77" s="195"/>
      <c r="MSQ77" s="195"/>
      <c r="MSR77" s="195"/>
      <c r="MSS77" s="195"/>
      <c r="MST77" s="195"/>
      <c r="MSU77" s="195"/>
      <c r="MSV77" s="195"/>
      <c r="MSW77" s="195"/>
      <c r="MSX77" s="195"/>
      <c r="MSY77" s="195"/>
      <c r="MSZ77" s="195"/>
      <c r="MTA77" s="195"/>
      <c r="MTB77" s="195"/>
      <c r="MTC77" s="195"/>
      <c r="MTD77" s="195"/>
      <c r="MTE77" s="195"/>
      <c r="MTF77" s="195"/>
      <c r="MTG77" s="195"/>
      <c r="MTH77" s="195"/>
      <c r="MTI77" s="195"/>
      <c r="MTJ77" s="195"/>
      <c r="MTK77" s="195"/>
      <c r="MTL77" s="195"/>
      <c r="MTM77" s="195"/>
      <c r="MTN77" s="195"/>
      <c r="MTO77" s="195"/>
      <c r="MTP77" s="195"/>
      <c r="MTQ77" s="195"/>
      <c r="MTR77" s="195"/>
      <c r="MTS77" s="195"/>
      <c r="MTT77" s="195"/>
      <c r="MTU77" s="195"/>
      <c r="MTV77" s="195"/>
      <c r="MTW77" s="195"/>
      <c r="MTX77" s="195"/>
      <c r="MTY77" s="195"/>
      <c r="MTZ77" s="195"/>
      <c r="MUA77" s="195"/>
      <c r="MUB77" s="195"/>
      <c r="MUC77" s="195"/>
      <c r="MUD77" s="195"/>
      <c r="MUE77" s="195"/>
      <c r="MUF77" s="195"/>
      <c r="MUG77" s="195"/>
      <c r="MUH77" s="195"/>
      <c r="MUI77" s="195"/>
      <c r="MUJ77" s="195"/>
      <c r="MUK77" s="195"/>
      <c r="MUL77" s="195"/>
      <c r="MUM77" s="195"/>
      <c r="MUN77" s="195"/>
      <c r="MUO77" s="195"/>
      <c r="MUP77" s="195"/>
      <c r="MUQ77" s="195"/>
      <c r="MUR77" s="195"/>
      <c r="MUS77" s="195"/>
      <c r="MUT77" s="195"/>
      <c r="MUU77" s="195"/>
      <c r="MUV77" s="195"/>
      <c r="MUW77" s="195"/>
      <c r="MUX77" s="195"/>
      <c r="MUY77" s="195"/>
      <c r="MUZ77" s="195"/>
      <c r="MVA77" s="195"/>
      <c r="MVB77" s="195"/>
      <c r="MVC77" s="195"/>
      <c r="MVD77" s="195"/>
      <c r="MVE77" s="195"/>
      <c r="MVF77" s="195"/>
      <c r="MVG77" s="195"/>
      <c r="MVH77" s="195"/>
      <c r="MVI77" s="195"/>
      <c r="MVJ77" s="195"/>
      <c r="MVK77" s="195"/>
      <c r="MVL77" s="195"/>
      <c r="MVM77" s="195"/>
      <c r="MVN77" s="195"/>
      <c r="MVO77" s="195"/>
      <c r="MVP77" s="195"/>
      <c r="MVQ77" s="195"/>
      <c r="MVR77" s="195"/>
      <c r="MVS77" s="195"/>
      <c r="MVT77" s="195"/>
      <c r="MVU77" s="195"/>
      <c r="MVV77" s="195"/>
      <c r="MVW77" s="195"/>
      <c r="MVX77" s="195"/>
      <c r="MVY77" s="195"/>
      <c r="MVZ77" s="195"/>
      <c r="MWA77" s="195"/>
      <c r="MWB77" s="195"/>
      <c r="MWC77" s="195"/>
      <c r="MWD77" s="195"/>
      <c r="MWE77" s="195"/>
      <c r="MWF77" s="195"/>
      <c r="MWG77" s="195"/>
      <c r="MWH77" s="195"/>
      <c r="MWI77" s="195"/>
      <c r="MWJ77" s="195"/>
      <c r="MWK77" s="195"/>
      <c r="MWL77" s="195"/>
      <c r="MWM77" s="195"/>
      <c r="MWN77" s="195"/>
      <c r="MWO77" s="195"/>
      <c r="MWP77" s="195"/>
      <c r="MWQ77" s="195"/>
      <c r="MWR77" s="195"/>
      <c r="MWS77" s="195"/>
      <c r="MWT77" s="195"/>
      <c r="MWU77" s="195"/>
      <c r="MWV77" s="195"/>
      <c r="MWW77" s="195"/>
      <c r="MWX77" s="195"/>
      <c r="MWY77" s="195"/>
      <c r="MWZ77" s="195"/>
      <c r="MXA77" s="195"/>
      <c r="MXB77" s="195"/>
      <c r="MXC77" s="195"/>
      <c r="MXD77" s="195"/>
      <c r="MXE77" s="195"/>
      <c r="MXF77" s="195"/>
      <c r="MXG77" s="195"/>
      <c r="MXH77" s="195"/>
      <c r="MXI77" s="195"/>
      <c r="MXJ77" s="195"/>
      <c r="MXK77" s="195"/>
      <c r="MXL77" s="195"/>
      <c r="MXM77" s="195"/>
      <c r="MXN77" s="195"/>
      <c r="MXO77" s="195"/>
      <c r="MXP77" s="195"/>
      <c r="MXQ77" s="195"/>
      <c r="MXR77" s="195"/>
      <c r="MXS77" s="195"/>
      <c r="MXT77" s="195"/>
      <c r="MXU77" s="195"/>
      <c r="MXV77" s="195"/>
      <c r="MXW77" s="195"/>
      <c r="MXX77" s="195"/>
      <c r="MXY77" s="195"/>
      <c r="MXZ77" s="195"/>
      <c r="MYA77" s="195"/>
      <c r="MYB77" s="195"/>
      <c r="MYC77" s="195"/>
      <c r="MYD77" s="195"/>
      <c r="MYE77" s="195"/>
      <c r="MYF77" s="195"/>
      <c r="MYG77" s="195"/>
      <c r="MYH77" s="195"/>
      <c r="MYI77" s="195"/>
      <c r="MYJ77" s="195"/>
      <c r="MYK77" s="195"/>
      <c r="MYL77" s="195"/>
      <c r="MYM77" s="195"/>
      <c r="MYN77" s="195"/>
      <c r="MYO77" s="195"/>
      <c r="MYP77" s="195"/>
      <c r="MYQ77" s="195"/>
      <c r="MYR77" s="195"/>
      <c r="MYS77" s="195"/>
      <c r="MYT77" s="195"/>
      <c r="MYU77" s="195"/>
      <c r="MYV77" s="195"/>
      <c r="MYW77" s="195"/>
      <c r="MYX77" s="195"/>
      <c r="MYY77" s="195"/>
      <c r="MYZ77" s="195"/>
      <c r="MZA77" s="195"/>
      <c r="MZB77" s="195"/>
      <c r="MZC77" s="195"/>
      <c r="MZD77" s="195"/>
      <c r="MZE77" s="195"/>
      <c r="MZF77" s="195"/>
      <c r="MZG77" s="195"/>
      <c r="MZH77" s="195"/>
      <c r="MZI77" s="195"/>
      <c r="MZJ77" s="195"/>
      <c r="MZK77" s="195"/>
      <c r="MZL77" s="195"/>
      <c r="MZM77" s="195"/>
      <c r="MZN77" s="195"/>
      <c r="MZO77" s="195"/>
      <c r="MZP77" s="195"/>
      <c r="MZQ77" s="195"/>
      <c r="MZR77" s="195"/>
      <c r="MZS77" s="195"/>
      <c r="MZT77" s="195"/>
      <c r="MZU77" s="195"/>
      <c r="MZV77" s="195"/>
      <c r="MZW77" s="195"/>
      <c r="MZX77" s="195"/>
      <c r="MZY77" s="195"/>
      <c r="MZZ77" s="195"/>
      <c r="NAA77" s="195"/>
      <c r="NAB77" s="195"/>
      <c r="NAC77" s="195"/>
      <c r="NAD77" s="195"/>
      <c r="NAE77" s="195"/>
      <c r="NAF77" s="195"/>
      <c r="NAG77" s="195"/>
      <c r="NAH77" s="195"/>
      <c r="NAI77" s="195"/>
      <c r="NAJ77" s="195"/>
      <c r="NAK77" s="195"/>
      <c r="NAL77" s="195"/>
      <c r="NAM77" s="195"/>
      <c r="NAN77" s="195"/>
      <c r="NAO77" s="195"/>
      <c r="NAP77" s="195"/>
      <c r="NAQ77" s="195"/>
      <c r="NAR77" s="195"/>
      <c r="NAS77" s="195"/>
      <c r="NAT77" s="195"/>
      <c r="NAU77" s="195"/>
      <c r="NAV77" s="195"/>
      <c r="NAW77" s="195"/>
      <c r="NAX77" s="195"/>
      <c r="NAY77" s="195"/>
      <c r="NAZ77" s="195"/>
      <c r="NBA77" s="195"/>
      <c r="NBB77" s="195"/>
      <c r="NBC77" s="195"/>
      <c r="NBD77" s="195"/>
      <c r="NBE77" s="195"/>
      <c r="NBF77" s="195"/>
      <c r="NBG77" s="195"/>
      <c r="NBH77" s="195"/>
      <c r="NBI77" s="195"/>
      <c r="NBJ77" s="195"/>
      <c r="NBK77" s="195"/>
      <c r="NBL77" s="195"/>
      <c r="NBM77" s="195"/>
      <c r="NBN77" s="195"/>
      <c r="NBO77" s="195"/>
      <c r="NBP77" s="195"/>
      <c r="NBQ77" s="195"/>
      <c r="NBR77" s="195"/>
      <c r="NBS77" s="195"/>
      <c r="NBT77" s="195"/>
      <c r="NBU77" s="195"/>
      <c r="NBV77" s="195"/>
      <c r="NBW77" s="195"/>
      <c r="NBX77" s="195"/>
      <c r="NBY77" s="195"/>
      <c r="NBZ77" s="195"/>
      <c r="NCA77" s="195"/>
      <c r="NCB77" s="195"/>
      <c r="NCC77" s="195"/>
      <c r="NCD77" s="195"/>
      <c r="NCE77" s="195"/>
      <c r="NCF77" s="195"/>
      <c r="NCG77" s="195"/>
      <c r="NCH77" s="195"/>
      <c r="NCI77" s="195"/>
      <c r="NCJ77" s="195"/>
      <c r="NCK77" s="195"/>
      <c r="NCL77" s="195"/>
      <c r="NCM77" s="195"/>
      <c r="NCN77" s="195"/>
      <c r="NCO77" s="195"/>
      <c r="NCP77" s="195"/>
      <c r="NCQ77" s="195"/>
      <c r="NCR77" s="195"/>
      <c r="NCS77" s="195"/>
      <c r="NCT77" s="195"/>
      <c r="NCU77" s="195"/>
      <c r="NCV77" s="195"/>
      <c r="NCW77" s="195"/>
      <c r="NCX77" s="195"/>
      <c r="NCY77" s="195"/>
      <c r="NCZ77" s="195"/>
      <c r="NDA77" s="195"/>
      <c r="NDB77" s="195"/>
      <c r="NDC77" s="195"/>
      <c r="NDD77" s="195"/>
      <c r="NDE77" s="195"/>
      <c r="NDF77" s="195"/>
      <c r="NDG77" s="195"/>
      <c r="NDH77" s="195"/>
      <c r="NDI77" s="195"/>
      <c r="NDJ77" s="195"/>
      <c r="NDK77" s="195"/>
      <c r="NDL77" s="195"/>
      <c r="NDM77" s="195"/>
      <c r="NDN77" s="195"/>
      <c r="NDO77" s="195"/>
      <c r="NDP77" s="195"/>
      <c r="NDQ77" s="195"/>
      <c r="NDR77" s="195"/>
      <c r="NDS77" s="195"/>
      <c r="NDT77" s="195"/>
      <c r="NDU77" s="195"/>
      <c r="NDV77" s="195"/>
      <c r="NDW77" s="195"/>
      <c r="NDX77" s="195"/>
      <c r="NDY77" s="195"/>
      <c r="NDZ77" s="195"/>
      <c r="NEA77" s="195"/>
      <c r="NEB77" s="195"/>
      <c r="NEC77" s="195"/>
      <c r="NED77" s="195"/>
      <c r="NEE77" s="195"/>
      <c r="NEF77" s="195"/>
      <c r="NEG77" s="195"/>
      <c r="NEH77" s="195"/>
      <c r="NEI77" s="195"/>
      <c r="NEJ77" s="195"/>
      <c r="NEK77" s="195"/>
      <c r="NEL77" s="195"/>
      <c r="NEM77" s="195"/>
      <c r="NEN77" s="195"/>
      <c r="NEO77" s="195"/>
      <c r="NEP77" s="195"/>
      <c r="NEQ77" s="195"/>
      <c r="NER77" s="195"/>
      <c r="NES77" s="195"/>
      <c r="NET77" s="195"/>
      <c r="NEU77" s="195"/>
      <c r="NEV77" s="195"/>
      <c r="NEW77" s="195"/>
      <c r="NEX77" s="195"/>
      <c r="NEY77" s="195"/>
      <c r="NEZ77" s="195"/>
      <c r="NFA77" s="195"/>
      <c r="NFB77" s="195"/>
      <c r="NFC77" s="195"/>
      <c r="NFD77" s="195"/>
      <c r="NFE77" s="195"/>
      <c r="NFF77" s="195"/>
      <c r="NFG77" s="195"/>
      <c r="NFH77" s="195"/>
      <c r="NFI77" s="195"/>
      <c r="NFJ77" s="195"/>
      <c r="NFK77" s="195"/>
      <c r="NFL77" s="195"/>
      <c r="NFM77" s="195"/>
      <c r="NFN77" s="195"/>
      <c r="NFO77" s="195"/>
      <c r="NFP77" s="195"/>
      <c r="NFQ77" s="195"/>
      <c r="NFR77" s="195"/>
      <c r="NFS77" s="195"/>
      <c r="NFT77" s="195"/>
      <c r="NFU77" s="195"/>
      <c r="NFV77" s="195"/>
      <c r="NFW77" s="195"/>
      <c r="NFX77" s="195"/>
      <c r="NFY77" s="195"/>
      <c r="NFZ77" s="195"/>
      <c r="NGA77" s="195"/>
      <c r="NGB77" s="195"/>
      <c r="NGC77" s="195"/>
      <c r="NGD77" s="195"/>
      <c r="NGE77" s="195"/>
      <c r="NGF77" s="195"/>
      <c r="NGG77" s="195"/>
      <c r="NGH77" s="195"/>
      <c r="NGI77" s="195"/>
      <c r="NGJ77" s="195"/>
      <c r="NGK77" s="195"/>
      <c r="NGL77" s="195"/>
      <c r="NGM77" s="195"/>
      <c r="NGN77" s="195"/>
      <c r="NGO77" s="195"/>
      <c r="NGP77" s="195"/>
      <c r="NGQ77" s="195"/>
      <c r="NGR77" s="195"/>
      <c r="NGS77" s="195"/>
      <c r="NGT77" s="195"/>
      <c r="NGU77" s="195"/>
      <c r="NGV77" s="195"/>
      <c r="NGW77" s="195"/>
      <c r="NGX77" s="195"/>
      <c r="NGY77" s="195"/>
      <c r="NGZ77" s="195"/>
      <c r="NHA77" s="195"/>
      <c r="NHB77" s="195"/>
      <c r="NHC77" s="195"/>
      <c r="NHD77" s="195"/>
      <c r="NHE77" s="195"/>
      <c r="NHF77" s="195"/>
      <c r="NHG77" s="195"/>
      <c r="NHH77" s="195"/>
      <c r="NHI77" s="195"/>
      <c r="NHJ77" s="195"/>
      <c r="NHK77" s="195"/>
      <c r="NHL77" s="195"/>
      <c r="NHM77" s="195"/>
      <c r="NHN77" s="195"/>
      <c r="NHO77" s="195"/>
      <c r="NHP77" s="195"/>
      <c r="NHQ77" s="195"/>
      <c r="NHR77" s="195"/>
      <c r="NHS77" s="195"/>
      <c r="NHT77" s="195"/>
      <c r="NHU77" s="195"/>
      <c r="NHV77" s="195"/>
      <c r="NHW77" s="195"/>
      <c r="NHX77" s="195"/>
      <c r="NHY77" s="195"/>
      <c r="NHZ77" s="195"/>
      <c r="NIA77" s="195"/>
      <c r="NIB77" s="195"/>
      <c r="NIC77" s="195"/>
      <c r="NID77" s="195"/>
      <c r="NIE77" s="195"/>
      <c r="NIF77" s="195"/>
      <c r="NIG77" s="195"/>
      <c r="NIH77" s="195"/>
      <c r="NII77" s="195"/>
      <c r="NIJ77" s="195"/>
      <c r="NIK77" s="195"/>
      <c r="NIL77" s="195"/>
      <c r="NIM77" s="195"/>
      <c r="NIN77" s="195"/>
      <c r="NIO77" s="195"/>
      <c r="NIP77" s="195"/>
      <c r="NIQ77" s="195"/>
      <c r="NIR77" s="195"/>
      <c r="NIS77" s="195"/>
      <c r="NIT77" s="195"/>
      <c r="NIU77" s="195"/>
      <c r="NIV77" s="195"/>
      <c r="NIW77" s="195"/>
      <c r="NIX77" s="195"/>
      <c r="NIY77" s="195"/>
      <c r="NIZ77" s="195"/>
      <c r="NJA77" s="195"/>
      <c r="NJB77" s="195"/>
      <c r="NJC77" s="195"/>
      <c r="NJD77" s="195"/>
      <c r="NJE77" s="195"/>
      <c r="NJF77" s="195"/>
      <c r="NJG77" s="195"/>
      <c r="NJH77" s="195"/>
      <c r="NJI77" s="195"/>
      <c r="NJJ77" s="195"/>
      <c r="NJK77" s="195"/>
      <c r="NJL77" s="195"/>
      <c r="NJM77" s="195"/>
      <c r="NJN77" s="195"/>
      <c r="NJO77" s="195"/>
      <c r="NJP77" s="195"/>
      <c r="NJQ77" s="195"/>
      <c r="NJR77" s="195"/>
      <c r="NJS77" s="195"/>
      <c r="NJT77" s="195"/>
      <c r="NJU77" s="195"/>
      <c r="NJV77" s="195"/>
      <c r="NJW77" s="195"/>
      <c r="NJX77" s="195"/>
      <c r="NJY77" s="195"/>
      <c r="NJZ77" s="195"/>
      <c r="NKA77" s="195"/>
      <c r="NKB77" s="195"/>
      <c r="NKC77" s="195"/>
      <c r="NKD77" s="195"/>
      <c r="NKE77" s="195"/>
      <c r="NKF77" s="195"/>
      <c r="NKG77" s="195"/>
      <c r="NKH77" s="195"/>
      <c r="NKI77" s="195"/>
      <c r="NKJ77" s="195"/>
      <c r="NKK77" s="195"/>
      <c r="NKL77" s="195"/>
      <c r="NKM77" s="195"/>
      <c r="NKN77" s="195"/>
      <c r="NKO77" s="195"/>
      <c r="NKP77" s="195"/>
      <c r="NKQ77" s="195"/>
      <c r="NKR77" s="195"/>
      <c r="NKS77" s="195"/>
      <c r="NKT77" s="195"/>
      <c r="NKU77" s="195"/>
      <c r="NKV77" s="195"/>
      <c r="NKW77" s="195"/>
      <c r="NKX77" s="195"/>
      <c r="NKY77" s="195"/>
      <c r="NKZ77" s="195"/>
      <c r="NLA77" s="195"/>
      <c r="NLB77" s="195"/>
      <c r="NLC77" s="195"/>
      <c r="NLD77" s="195"/>
      <c r="NLE77" s="195"/>
      <c r="NLF77" s="195"/>
      <c r="NLG77" s="195"/>
      <c r="NLH77" s="195"/>
      <c r="NLI77" s="195"/>
      <c r="NLJ77" s="195"/>
      <c r="NLK77" s="195"/>
      <c r="NLL77" s="195"/>
      <c r="NLM77" s="195"/>
      <c r="NLN77" s="195"/>
      <c r="NLO77" s="195"/>
      <c r="NLP77" s="195"/>
      <c r="NLQ77" s="195"/>
      <c r="NLR77" s="195"/>
      <c r="NLS77" s="195"/>
      <c r="NLT77" s="195"/>
      <c r="NLU77" s="195"/>
      <c r="NLV77" s="195"/>
      <c r="NLW77" s="195"/>
      <c r="NLX77" s="195"/>
      <c r="NLY77" s="195"/>
      <c r="NLZ77" s="195"/>
      <c r="NMA77" s="195"/>
      <c r="NMB77" s="195"/>
      <c r="NMC77" s="195"/>
      <c r="NMD77" s="195"/>
      <c r="NME77" s="195"/>
      <c r="NMF77" s="195"/>
      <c r="NMG77" s="195"/>
      <c r="NMH77" s="195"/>
      <c r="NMI77" s="195"/>
      <c r="NMJ77" s="195"/>
      <c r="NMK77" s="195"/>
      <c r="NML77" s="195"/>
      <c r="NMM77" s="195"/>
      <c r="NMN77" s="195"/>
      <c r="NMO77" s="195"/>
      <c r="NMP77" s="195"/>
      <c r="NMQ77" s="195"/>
      <c r="NMR77" s="195"/>
      <c r="NMS77" s="195"/>
      <c r="NMT77" s="195"/>
      <c r="NMU77" s="195"/>
      <c r="NMV77" s="195"/>
      <c r="NMW77" s="195"/>
      <c r="NMX77" s="195"/>
      <c r="NMY77" s="195"/>
      <c r="NMZ77" s="195"/>
      <c r="NNA77" s="195"/>
      <c r="NNB77" s="195"/>
      <c r="NNC77" s="195"/>
      <c r="NND77" s="195"/>
      <c r="NNE77" s="195"/>
      <c r="NNF77" s="195"/>
      <c r="NNG77" s="195"/>
      <c r="NNH77" s="195"/>
      <c r="NNI77" s="195"/>
      <c r="NNJ77" s="195"/>
      <c r="NNK77" s="195"/>
      <c r="NNL77" s="195"/>
      <c r="NNM77" s="195"/>
      <c r="NNN77" s="195"/>
      <c r="NNO77" s="195"/>
      <c r="NNP77" s="195"/>
      <c r="NNQ77" s="195"/>
      <c r="NNR77" s="195"/>
      <c r="NNS77" s="195"/>
      <c r="NNT77" s="195"/>
      <c r="NNU77" s="195"/>
      <c r="NNV77" s="195"/>
      <c r="NNW77" s="195"/>
      <c r="NNX77" s="195"/>
      <c r="NNY77" s="195"/>
      <c r="NNZ77" s="195"/>
      <c r="NOA77" s="195"/>
      <c r="NOB77" s="195"/>
      <c r="NOC77" s="195"/>
      <c r="NOD77" s="195"/>
      <c r="NOE77" s="195"/>
      <c r="NOF77" s="195"/>
      <c r="NOG77" s="195"/>
      <c r="NOH77" s="195"/>
      <c r="NOI77" s="195"/>
      <c r="NOJ77" s="195"/>
      <c r="NOK77" s="195"/>
      <c r="NOL77" s="195"/>
      <c r="NOM77" s="195"/>
      <c r="NON77" s="195"/>
      <c r="NOO77" s="195"/>
      <c r="NOP77" s="195"/>
      <c r="NOQ77" s="195"/>
      <c r="NOR77" s="195"/>
      <c r="NOS77" s="195"/>
      <c r="NOT77" s="195"/>
      <c r="NOU77" s="195"/>
      <c r="NOV77" s="195"/>
      <c r="NOW77" s="195"/>
      <c r="NOX77" s="195"/>
      <c r="NOY77" s="195"/>
      <c r="NOZ77" s="195"/>
      <c r="NPA77" s="195"/>
      <c r="NPB77" s="195"/>
      <c r="NPC77" s="195"/>
      <c r="NPD77" s="195"/>
      <c r="NPE77" s="195"/>
      <c r="NPF77" s="195"/>
      <c r="NPG77" s="195"/>
      <c r="NPH77" s="195"/>
      <c r="NPI77" s="195"/>
      <c r="NPJ77" s="195"/>
      <c r="NPK77" s="195"/>
      <c r="NPL77" s="195"/>
      <c r="NPM77" s="195"/>
      <c r="NPN77" s="195"/>
      <c r="NPO77" s="195"/>
      <c r="NPP77" s="195"/>
      <c r="NPQ77" s="195"/>
      <c r="NPR77" s="195"/>
      <c r="NPS77" s="195"/>
      <c r="NPT77" s="195"/>
      <c r="NPU77" s="195"/>
      <c r="NPV77" s="195"/>
      <c r="NPW77" s="195"/>
      <c r="NPX77" s="195"/>
      <c r="NPY77" s="195"/>
      <c r="NPZ77" s="195"/>
      <c r="NQA77" s="195"/>
      <c r="NQB77" s="195"/>
      <c r="NQC77" s="195"/>
      <c r="NQD77" s="195"/>
      <c r="NQE77" s="195"/>
      <c r="NQF77" s="195"/>
      <c r="NQG77" s="195"/>
      <c r="NQH77" s="195"/>
      <c r="NQI77" s="195"/>
      <c r="NQJ77" s="195"/>
      <c r="NQK77" s="195"/>
      <c r="NQL77" s="195"/>
      <c r="NQM77" s="195"/>
      <c r="NQN77" s="195"/>
      <c r="NQO77" s="195"/>
      <c r="NQP77" s="195"/>
      <c r="NQQ77" s="195"/>
      <c r="NQR77" s="195"/>
      <c r="NQS77" s="195"/>
      <c r="NQT77" s="195"/>
      <c r="NQU77" s="195"/>
      <c r="NQV77" s="195"/>
      <c r="NQW77" s="195"/>
      <c r="NQX77" s="195"/>
      <c r="NQY77" s="195"/>
      <c r="NQZ77" s="195"/>
      <c r="NRA77" s="195"/>
      <c r="NRB77" s="195"/>
      <c r="NRC77" s="195"/>
      <c r="NRD77" s="195"/>
      <c r="NRE77" s="195"/>
      <c r="NRF77" s="195"/>
      <c r="NRG77" s="195"/>
      <c r="NRH77" s="195"/>
      <c r="NRI77" s="195"/>
      <c r="NRJ77" s="195"/>
      <c r="NRK77" s="195"/>
      <c r="NRL77" s="195"/>
      <c r="NRM77" s="195"/>
      <c r="NRN77" s="195"/>
      <c r="NRO77" s="195"/>
      <c r="NRP77" s="195"/>
      <c r="NRQ77" s="195"/>
      <c r="NRR77" s="195"/>
      <c r="NRS77" s="195"/>
      <c r="NRT77" s="195"/>
      <c r="NRU77" s="195"/>
      <c r="NRV77" s="195"/>
      <c r="NRW77" s="195"/>
      <c r="NRX77" s="195"/>
      <c r="NRY77" s="195"/>
      <c r="NRZ77" s="195"/>
      <c r="NSA77" s="195"/>
      <c r="NSB77" s="195"/>
      <c r="NSC77" s="195"/>
      <c r="NSD77" s="195"/>
      <c r="NSE77" s="195"/>
      <c r="NSF77" s="195"/>
      <c r="NSG77" s="195"/>
      <c r="NSH77" s="195"/>
      <c r="NSI77" s="195"/>
      <c r="NSJ77" s="195"/>
      <c r="NSK77" s="195"/>
      <c r="NSL77" s="195"/>
      <c r="NSM77" s="195"/>
      <c r="NSN77" s="195"/>
      <c r="NSO77" s="195"/>
      <c r="NSP77" s="195"/>
      <c r="NSQ77" s="195"/>
      <c r="NSR77" s="195"/>
      <c r="NSS77" s="195"/>
      <c r="NST77" s="195"/>
      <c r="NSU77" s="195"/>
      <c r="NSV77" s="195"/>
      <c r="NSW77" s="195"/>
      <c r="NSX77" s="195"/>
      <c r="NSY77" s="195"/>
      <c r="NSZ77" s="195"/>
      <c r="NTA77" s="195"/>
      <c r="NTB77" s="195"/>
      <c r="NTC77" s="195"/>
      <c r="NTD77" s="195"/>
      <c r="NTE77" s="195"/>
      <c r="NTF77" s="195"/>
      <c r="NTG77" s="195"/>
      <c r="NTH77" s="195"/>
      <c r="NTI77" s="195"/>
      <c r="NTJ77" s="195"/>
      <c r="NTK77" s="195"/>
      <c r="NTL77" s="195"/>
      <c r="NTM77" s="195"/>
      <c r="NTN77" s="195"/>
      <c r="NTO77" s="195"/>
      <c r="NTP77" s="195"/>
      <c r="NTQ77" s="195"/>
      <c r="NTR77" s="195"/>
      <c r="NTS77" s="195"/>
      <c r="NTT77" s="195"/>
      <c r="NTU77" s="195"/>
      <c r="NTV77" s="195"/>
      <c r="NTW77" s="195"/>
      <c r="NTX77" s="195"/>
      <c r="NTY77" s="195"/>
      <c r="NTZ77" s="195"/>
      <c r="NUA77" s="195"/>
      <c r="NUB77" s="195"/>
      <c r="NUC77" s="195"/>
      <c r="NUD77" s="195"/>
      <c r="NUE77" s="195"/>
      <c r="NUF77" s="195"/>
      <c r="NUG77" s="195"/>
      <c r="NUH77" s="195"/>
      <c r="NUI77" s="195"/>
      <c r="NUJ77" s="195"/>
      <c r="NUK77" s="195"/>
      <c r="NUL77" s="195"/>
      <c r="NUM77" s="195"/>
      <c r="NUN77" s="195"/>
      <c r="NUO77" s="195"/>
      <c r="NUP77" s="195"/>
      <c r="NUQ77" s="195"/>
      <c r="NUR77" s="195"/>
      <c r="NUS77" s="195"/>
      <c r="NUT77" s="195"/>
      <c r="NUU77" s="195"/>
      <c r="NUV77" s="195"/>
      <c r="NUW77" s="195"/>
      <c r="NUX77" s="195"/>
      <c r="NUY77" s="195"/>
      <c r="NUZ77" s="195"/>
      <c r="NVA77" s="195"/>
      <c r="NVB77" s="195"/>
      <c r="NVC77" s="195"/>
      <c r="NVD77" s="195"/>
      <c r="NVE77" s="195"/>
      <c r="NVF77" s="195"/>
      <c r="NVG77" s="195"/>
      <c r="NVH77" s="195"/>
      <c r="NVI77" s="195"/>
      <c r="NVJ77" s="195"/>
      <c r="NVK77" s="195"/>
      <c r="NVL77" s="195"/>
      <c r="NVM77" s="195"/>
      <c r="NVN77" s="195"/>
      <c r="NVO77" s="195"/>
      <c r="NVP77" s="195"/>
      <c r="NVQ77" s="195"/>
      <c r="NVR77" s="195"/>
      <c r="NVS77" s="195"/>
      <c r="NVT77" s="195"/>
      <c r="NVU77" s="195"/>
      <c r="NVV77" s="195"/>
      <c r="NVW77" s="195"/>
      <c r="NVX77" s="195"/>
      <c r="NVY77" s="195"/>
      <c r="NVZ77" s="195"/>
      <c r="NWA77" s="195"/>
      <c r="NWB77" s="195"/>
      <c r="NWC77" s="195"/>
      <c r="NWD77" s="195"/>
      <c r="NWE77" s="195"/>
      <c r="NWF77" s="195"/>
      <c r="NWG77" s="195"/>
      <c r="NWH77" s="195"/>
      <c r="NWI77" s="195"/>
      <c r="NWJ77" s="195"/>
      <c r="NWK77" s="195"/>
      <c r="NWL77" s="195"/>
      <c r="NWM77" s="195"/>
      <c r="NWN77" s="195"/>
      <c r="NWO77" s="195"/>
      <c r="NWP77" s="195"/>
      <c r="NWQ77" s="195"/>
      <c r="NWR77" s="195"/>
      <c r="NWS77" s="195"/>
      <c r="NWT77" s="195"/>
      <c r="NWU77" s="195"/>
      <c r="NWV77" s="195"/>
      <c r="NWW77" s="195"/>
      <c r="NWX77" s="195"/>
      <c r="NWY77" s="195"/>
      <c r="NWZ77" s="195"/>
      <c r="NXA77" s="195"/>
      <c r="NXB77" s="195"/>
      <c r="NXC77" s="195"/>
      <c r="NXD77" s="195"/>
      <c r="NXE77" s="195"/>
      <c r="NXF77" s="195"/>
      <c r="NXG77" s="195"/>
      <c r="NXH77" s="195"/>
      <c r="NXI77" s="195"/>
      <c r="NXJ77" s="195"/>
      <c r="NXK77" s="195"/>
      <c r="NXL77" s="195"/>
      <c r="NXM77" s="195"/>
      <c r="NXN77" s="195"/>
      <c r="NXO77" s="195"/>
      <c r="NXP77" s="195"/>
      <c r="NXQ77" s="195"/>
      <c r="NXR77" s="195"/>
      <c r="NXS77" s="195"/>
      <c r="NXT77" s="195"/>
      <c r="NXU77" s="195"/>
      <c r="NXV77" s="195"/>
      <c r="NXW77" s="195"/>
      <c r="NXX77" s="195"/>
      <c r="NXY77" s="195"/>
      <c r="NXZ77" s="195"/>
      <c r="NYA77" s="195"/>
      <c r="NYB77" s="195"/>
      <c r="NYC77" s="195"/>
      <c r="NYD77" s="195"/>
      <c r="NYE77" s="195"/>
      <c r="NYF77" s="195"/>
      <c r="NYG77" s="195"/>
      <c r="NYH77" s="195"/>
      <c r="NYI77" s="195"/>
      <c r="NYJ77" s="195"/>
      <c r="NYK77" s="195"/>
      <c r="NYL77" s="195"/>
      <c r="NYM77" s="195"/>
      <c r="NYN77" s="195"/>
      <c r="NYO77" s="195"/>
      <c r="NYP77" s="195"/>
      <c r="NYQ77" s="195"/>
      <c r="NYR77" s="195"/>
      <c r="NYS77" s="195"/>
      <c r="NYT77" s="195"/>
      <c r="NYU77" s="195"/>
      <c r="NYV77" s="195"/>
      <c r="NYW77" s="195"/>
      <c r="NYX77" s="195"/>
      <c r="NYY77" s="195"/>
      <c r="NYZ77" s="195"/>
      <c r="NZA77" s="195"/>
      <c r="NZB77" s="195"/>
      <c r="NZC77" s="195"/>
      <c r="NZD77" s="195"/>
      <c r="NZE77" s="195"/>
      <c r="NZF77" s="195"/>
      <c r="NZG77" s="195"/>
      <c r="NZH77" s="195"/>
      <c r="NZI77" s="195"/>
      <c r="NZJ77" s="195"/>
      <c r="NZK77" s="195"/>
      <c r="NZL77" s="195"/>
      <c r="NZM77" s="195"/>
      <c r="NZN77" s="195"/>
      <c r="NZO77" s="195"/>
      <c r="NZP77" s="195"/>
      <c r="NZQ77" s="195"/>
      <c r="NZR77" s="195"/>
      <c r="NZS77" s="195"/>
      <c r="NZT77" s="195"/>
      <c r="NZU77" s="195"/>
      <c r="NZV77" s="195"/>
      <c r="NZW77" s="195"/>
      <c r="NZX77" s="195"/>
      <c r="NZY77" s="195"/>
      <c r="NZZ77" s="195"/>
      <c r="OAA77" s="195"/>
      <c r="OAB77" s="195"/>
      <c r="OAC77" s="195"/>
      <c r="OAD77" s="195"/>
      <c r="OAE77" s="195"/>
      <c r="OAF77" s="195"/>
      <c r="OAG77" s="195"/>
      <c r="OAH77" s="195"/>
      <c r="OAI77" s="195"/>
      <c r="OAJ77" s="195"/>
      <c r="OAK77" s="195"/>
      <c r="OAL77" s="195"/>
      <c r="OAM77" s="195"/>
      <c r="OAN77" s="195"/>
      <c r="OAO77" s="195"/>
      <c r="OAP77" s="195"/>
      <c r="OAQ77" s="195"/>
      <c r="OAR77" s="195"/>
      <c r="OAS77" s="195"/>
      <c r="OAT77" s="195"/>
      <c r="OAU77" s="195"/>
      <c r="OAV77" s="195"/>
      <c r="OAW77" s="195"/>
      <c r="OAX77" s="195"/>
      <c r="OAY77" s="195"/>
      <c r="OAZ77" s="195"/>
      <c r="OBA77" s="195"/>
      <c r="OBB77" s="195"/>
      <c r="OBC77" s="195"/>
      <c r="OBD77" s="195"/>
      <c r="OBE77" s="195"/>
      <c r="OBF77" s="195"/>
      <c r="OBG77" s="195"/>
      <c r="OBH77" s="195"/>
      <c r="OBI77" s="195"/>
      <c r="OBJ77" s="195"/>
      <c r="OBK77" s="195"/>
      <c r="OBL77" s="195"/>
      <c r="OBM77" s="195"/>
      <c r="OBN77" s="195"/>
      <c r="OBO77" s="195"/>
      <c r="OBP77" s="195"/>
      <c r="OBQ77" s="195"/>
      <c r="OBR77" s="195"/>
      <c r="OBS77" s="195"/>
      <c r="OBT77" s="195"/>
      <c r="OBU77" s="195"/>
      <c r="OBV77" s="195"/>
      <c r="OBW77" s="195"/>
      <c r="OBX77" s="195"/>
      <c r="OBY77" s="195"/>
      <c r="OBZ77" s="195"/>
      <c r="OCA77" s="195"/>
      <c r="OCB77" s="195"/>
      <c r="OCC77" s="195"/>
      <c r="OCD77" s="195"/>
      <c r="OCE77" s="195"/>
      <c r="OCF77" s="195"/>
      <c r="OCG77" s="195"/>
      <c r="OCH77" s="195"/>
      <c r="OCI77" s="195"/>
      <c r="OCJ77" s="195"/>
      <c r="OCK77" s="195"/>
      <c r="OCL77" s="195"/>
      <c r="OCM77" s="195"/>
      <c r="OCN77" s="195"/>
      <c r="OCO77" s="195"/>
      <c r="OCP77" s="195"/>
      <c r="OCQ77" s="195"/>
      <c r="OCR77" s="195"/>
      <c r="OCS77" s="195"/>
      <c r="OCT77" s="195"/>
      <c r="OCU77" s="195"/>
      <c r="OCV77" s="195"/>
      <c r="OCW77" s="195"/>
      <c r="OCX77" s="195"/>
      <c r="OCY77" s="195"/>
      <c r="OCZ77" s="195"/>
      <c r="ODA77" s="195"/>
      <c r="ODB77" s="195"/>
      <c r="ODC77" s="195"/>
      <c r="ODD77" s="195"/>
      <c r="ODE77" s="195"/>
      <c r="ODF77" s="195"/>
      <c r="ODG77" s="195"/>
      <c r="ODH77" s="195"/>
      <c r="ODI77" s="195"/>
      <c r="ODJ77" s="195"/>
      <c r="ODK77" s="195"/>
      <c r="ODL77" s="195"/>
      <c r="ODM77" s="195"/>
      <c r="ODN77" s="195"/>
      <c r="ODO77" s="195"/>
      <c r="ODP77" s="195"/>
      <c r="ODQ77" s="195"/>
      <c r="ODR77" s="195"/>
      <c r="ODS77" s="195"/>
      <c r="ODT77" s="195"/>
      <c r="ODU77" s="195"/>
      <c r="ODV77" s="195"/>
      <c r="ODW77" s="195"/>
      <c r="ODX77" s="195"/>
      <c r="ODY77" s="195"/>
      <c r="ODZ77" s="195"/>
      <c r="OEA77" s="195"/>
      <c r="OEB77" s="195"/>
      <c r="OEC77" s="195"/>
      <c r="OED77" s="195"/>
      <c r="OEE77" s="195"/>
      <c r="OEF77" s="195"/>
      <c r="OEG77" s="195"/>
      <c r="OEH77" s="195"/>
      <c r="OEI77" s="195"/>
      <c r="OEJ77" s="195"/>
      <c r="OEK77" s="195"/>
      <c r="OEL77" s="195"/>
      <c r="OEM77" s="195"/>
      <c r="OEN77" s="195"/>
      <c r="OEO77" s="195"/>
      <c r="OEP77" s="195"/>
      <c r="OEQ77" s="195"/>
      <c r="OER77" s="195"/>
      <c r="OES77" s="195"/>
      <c r="OET77" s="195"/>
      <c r="OEU77" s="195"/>
      <c r="OEV77" s="195"/>
      <c r="OEW77" s="195"/>
      <c r="OEX77" s="195"/>
      <c r="OEY77" s="195"/>
      <c r="OEZ77" s="195"/>
      <c r="OFA77" s="195"/>
      <c r="OFB77" s="195"/>
      <c r="OFC77" s="195"/>
      <c r="OFD77" s="195"/>
      <c r="OFE77" s="195"/>
      <c r="OFF77" s="195"/>
      <c r="OFG77" s="195"/>
      <c r="OFH77" s="195"/>
      <c r="OFI77" s="195"/>
      <c r="OFJ77" s="195"/>
      <c r="OFK77" s="195"/>
      <c r="OFL77" s="195"/>
      <c r="OFM77" s="195"/>
      <c r="OFN77" s="195"/>
      <c r="OFO77" s="195"/>
      <c r="OFP77" s="195"/>
      <c r="OFQ77" s="195"/>
      <c r="OFR77" s="195"/>
      <c r="OFS77" s="195"/>
      <c r="OFT77" s="195"/>
      <c r="OFU77" s="195"/>
      <c r="OFV77" s="195"/>
      <c r="OFW77" s="195"/>
      <c r="OFX77" s="195"/>
      <c r="OFY77" s="195"/>
      <c r="OFZ77" s="195"/>
      <c r="OGA77" s="195"/>
      <c r="OGB77" s="195"/>
      <c r="OGC77" s="195"/>
      <c r="OGD77" s="195"/>
      <c r="OGE77" s="195"/>
      <c r="OGF77" s="195"/>
      <c r="OGG77" s="195"/>
      <c r="OGH77" s="195"/>
      <c r="OGI77" s="195"/>
      <c r="OGJ77" s="195"/>
      <c r="OGK77" s="195"/>
      <c r="OGL77" s="195"/>
      <c r="OGM77" s="195"/>
      <c r="OGN77" s="195"/>
      <c r="OGO77" s="195"/>
      <c r="OGP77" s="195"/>
      <c r="OGQ77" s="195"/>
      <c r="OGR77" s="195"/>
      <c r="OGS77" s="195"/>
      <c r="OGT77" s="195"/>
      <c r="OGU77" s="195"/>
      <c r="OGV77" s="195"/>
      <c r="OGW77" s="195"/>
      <c r="OGX77" s="195"/>
      <c r="OGY77" s="195"/>
      <c r="OGZ77" s="195"/>
      <c r="OHA77" s="195"/>
      <c r="OHB77" s="195"/>
      <c r="OHC77" s="195"/>
      <c r="OHD77" s="195"/>
      <c r="OHE77" s="195"/>
      <c r="OHF77" s="195"/>
      <c r="OHG77" s="195"/>
      <c r="OHH77" s="195"/>
      <c r="OHI77" s="195"/>
      <c r="OHJ77" s="195"/>
      <c r="OHK77" s="195"/>
      <c r="OHL77" s="195"/>
      <c r="OHM77" s="195"/>
      <c r="OHN77" s="195"/>
      <c r="OHO77" s="195"/>
      <c r="OHP77" s="195"/>
      <c r="OHQ77" s="195"/>
      <c r="OHR77" s="195"/>
      <c r="OHS77" s="195"/>
      <c r="OHT77" s="195"/>
      <c r="OHU77" s="195"/>
      <c r="OHV77" s="195"/>
      <c r="OHW77" s="195"/>
      <c r="OHX77" s="195"/>
      <c r="OHY77" s="195"/>
      <c r="OHZ77" s="195"/>
      <c r="OIA77" s="195"/>
      <c r="OIB77" s="195"/>
      <c r="OIC77" s="195"/>
      <c r="OID77" s="195"/>
      <c r="OIE77" s="195"/>
      <c r="OIF77" s="195"/>
      <c r="OIG77" s="195"/>
      <c r="OIH77" s="195"/>
      <c r="OII77" s="195"/>
      <c r="OIJ77" s="195"/>
      <c r="OIK77" s="195"/>
      <c r="OIL77" s="195"/>
      <c r="OIM77" s="195"/>
      <c r="OIN77" s="195"/>
      <c r="OIO77" s="195"/>
      <c r="OIP77" s="195"/>
      <c r="OIQ77" s="195"/>
      <c r="OIR77" s="195"/>
      <c r="OIS77" s="195"/>
      <c r="OIT77" s="195"/>
      <c r="OIU77" s="195"/>
      <c r="OIV77" s="195"/>
      <c r="OIW77" s="195"/>
      <c r="OIX77" s="195"/>
      <c r="OIY77" s="195"/>
      <c r="OIZ77" s="195"/>
      <c r="OJA77" s="195"/>
      <c r="OJB77" s="195"/>
      <c r="OJC77" s="195"/>
      <c r="OJD77" s="195"/>
      <c r="OJE77" s="195"/>
      <c r="OJF77" s="195"/>
      <c r="OJG77" s="195"/>
      <c r="OJH77" s="195"/>
      <c r="OJI77" s="195"/>
      <c r="OJJ77" s="195"/>
      <c r="OJK77" s="195"/>
      <c r="OJL77" s="195"/>
      <c r="OJM77" s="195"/>
      <c r="OJN77" s="195"/>
      <c r="OJO77" s="195"/>
      <c r="OJP77" s="195"/>
      <c r="OJQ77" s="195"/>
      <c r="OJR77" s="195"/>
      <c r="OJS77" s="195"/>
      <c r="OJT77" s="195"/>
      <c r="OJU77" s="195"/>
      <c r="OJV77" s="195"/>
      <c r="OJW77" s="195"/>
      <c r="OJX77" s="195"/>
      <c r="OJY77" s="195"/>
      <c r="OJZ77" s="195"/>
      <c r="OKA77" s="195"/>
      <c r="OKB77" s="195"/>
      <c r="OKC77" s="195"/>
      <c r="OKD77" s="195"/>
      <c r="OKE77" s="195"/>
      <c r="OKF77" s="195"/>
      <c r="OKG77" s="195"/>
      <c r="OKH77" s="195"/>
      <c r="OKI77" s="195"/>
      <c r="OKJ77" s="195"/>
      <c r="OKK77" s="195"/>
      <c r="OKL77" s="195"/>
      <c r="OKM77" s="195"/>
      <c r="OKN77" s="195"/>
      <c r="OKO77" s="195"/>
      <c r="OKP77" s="195"/>
      <c r="OKQ77" s="195"/>
      <c r="OKR77" s="195"/>
      <c r="OKS77" s="195"/>
      <c r="OKT77" s="195"/>
      <c r="OKU77" s="195"/>
      <c r="OKV77" s="195"/>
      <c r="OKW77" s="195"/>
      <c r="OKX77" s="195"/>
      <c r="OKY77" s="195"/>
      <c r="OKZ77" s="195"/>
      <c r="OLA77" s="195"/>
      <c r="OLB77" s="195"/>
      <c r="OLC77" s="195"/>
      <c r="OLD77" s="195"/>
      <c r="OLE77" s="195"/>
      <c r="OLF77" s="195"/>
      <c r="OLG77" s="195"/>
      <c r="OLH77" s="195"/>
      <c r="OLI77" s="195"/>
      <c r="OLJ77" s="195"/>
      <c r="OLK77" s="195"/>
      <c r="OLL77" s="195"/>
      <c r="OLM77" s="195"/>
      <c r="OLN77" s="195"/>
      <c r="OLO77" s="195"/>
      <c r="OLP77" s="195"/>
      <c r="OLQ77" s="195"/>
      <c r="OLR77" s="195"/>
      <c r="OLS77" s="195"/>
      <c r="OLT77" s="195"/>
      <c r="OLU77" s="195"/>
      <c r="OLV77" s="195"/>
      <c r="OLW77" s="195"/>
      <c r="OLX77" s="195"/>
      <c r="OLY77" s="195"/>
      <c r="OLZ77" s="195"/>
      <c r="OMA77" s="195"/>
      <c r="OMB77" s="195"/>
      <c r="OMC77" s="195"/>
      <c r="OMD77" s="195"/>
      <c r="OME77" s="195"/>
      <c r="OMF77" s="195"/>
      <c r="OMG77" s="195"/>
      <c r="OMH77" s="195"/>
      <c r="OMI77" s="195"/>
      <c r="OMJ77" s="195"/>
      <c r="OMK77" s="195"/>
      <c r="OML77" s="195"/>
      <c r="OMM77" s="195"/>
      <c r="OMN77" s="195"/>
      <c r="OMO77" s="195"/>
      <c r="OMP77" s="195"/>
      <c r="OMQ77" s="195"/>
      <c r="OMR77" s="195"/>
      <c r="OMS77" s="195"/>
      <c r="OMT77" s="195"/>
      <c r="OMU77" s="195"/>
      <c r="OMV77" s="195"/>
      <c r="OMW77" s="195"/>
      <c r="OMX77" s="195"/>
      <c r="OMY77" s="195"/>
      <c r="OMZ77" s="195"/>
      <c r="ONA77" s="195"/>
      <c r="ONB77" s="195"/>
      <c r="ONC77" s="195"/>
      <c r="OND77" s="195"/>
      <c r="ONE77" s="195"/>
      <c r="ONF77" s="195"/>
      <c r="ONG77" s="195"/>
      <c r="ONH77" s="195"/>
      <c r="ONI77" s="195"/>
      <c r="ONJ77" s="195"/>
      <c r="ONK77" s="195"/>
      <c r="ONL77" s="195"/>
      <c r="ONM77" s="195"/>
      <c r="ONN77" s="195"/>
      <c r="ONO77" s="195"/>
      <c r="ONP77" s="195"/>
      <c r="ONQ77" s="195"/>
      <c r="ONR77" s="195"/>
      <c r="ONS77" s="195"/>
      <c r="ONT77" s="195"/>
      <c r="ONU77" s="195"/>
      <c r="ONV77" s="195"/>
      <c r="ONW77" s="195"/>
      <c r="ONX77" s="195"/>
      <c r="ONY77" s="195"/>
      <c r="ONZ77" s="195"/>
      <c r="OOA77" s="195"/>
      <c r="OOB77" s="195"/>
      <c r="OOC77" s="195"/>
      <c r="OOD77" s="195"/>
      <c r="OOE77" s="195"/>
      <c r="OOF77" s="195"/>
      <c r="OOG77" s="195"/>
      <c r="OOH77" s="195"/>
      <c r="OOI77" s="195"/>
      <c r="OOJ77" s="195"/>
      <c r="OOK77" s="195"/>
      <c r="OOL77" s="195"/>
      <c r="OOM77" s="195"/>
      <c r="OON77" s="195"/>
      <c r="OOO77" s="195"/>
      <c r="OOP77" s="195"/>
      <c r="OOQ77" s="195"/>
      <c r="OOR77" s="195"/>
      <c r="OOS77" s="195"/>
      <c r="OOT77" s="195"/>
      <c r="OOU77" s="195"/>
      <c r="OOV77" s="195"/>
      <c r="OOW77" s="195"/>
      <c r="OOX77" s="195"/>
      <c r="OOY77" s="195"/>
      <c r="OOZ77" s="195"/>
      <c r="OPA77" s="195"/>
      <c r="OPB77" s="195"/>
      <c r="OPC77" s="195"/>
      <c r="OPD77" s="195"/>
      <c r="OPE77" s="195"/>
      <c r="OPF77" s="195"/>
      <c r="OPG77" s="195"/>
      <c r="OPH77" s="195"/>
      <c r="OPI77" s="195"/>
      <c r="OPJ77" s="195"/>
      <c r="OPK77" s="195"/>
      <c r="OPL77" s="195"/>
      <c r="OPM77" s="195"/>
      <c r="OPN77" s="195"/>
      <c r="OPO77" s="195"/>
      <c r="OPP77" s="195"/>
      <c r="OPQ77" s="195"/>
      <c r="OPR77" s="195"/>
      <c r="OPS77" s="195"/>
      <c r="OPT77" s="195"/>
      <c r="OPU77" s="195"/>
      <c r="OPV77" s="195"/>
      <c r="OPW77" s="195"/>
      <c r="OPX77" s="195"/>
      <c r="OPY77" s="195"/>
      <c r="OPZ77" s="195"/>
      <c r="OQA77" s="195"/>
      <c r="OQB77" s="195"/>
      <c r="OQC77" s="195"/>
      <c r="OQD77" s="195"/>
      <c r="OQE77" s="195"/>
      <c r="OQF77" s="195"/>
      <c r="OQG77" s="195"/>
      <c r="OQH77" s="195"/>
      <c r="OQI77" s="195"/>
      <c r="OQJ77" s="195"/>
      <c r="OQK77" s="195"/>
      <c r="OQL77" s="195"/>
      <c r="OQM77" s="195"/>
      <c r="OQN77" s="195"/>
      <c r="OQO77" s="195"/>
      <c r="OQP77" s="195"/>
      <c r="OQQ77" s="195"/>
      <c r="OQR77" s="195"/>
      <c r="OQS77" s="195"/>
      <c r="OQT77" s="195"/>
      <c r="OQU77" s="195"/>
      <c r="OQV77" s="195"/>
      <c r="OQW77" s="195"/>
      <c r="OQX77" s="195"/>
      <c r="OQY77" s="195"/>
      <c r="OQZ77" s="195"/>
      <c r="ORA77" s="195"/>
      <c r="ORB77" s="195"/>
      <c r="ORC77" s="195"/>
      <c r="ORD77" s="195"/>
      <c r="ORE77" s="195"/>
      <c r="ORF77" s="195"/>
      <c r="ORG77" s="195"/>
      <c r="ORH77" s="195"/>
      <c r="ORI77" s="195"/>
      <c r="ORJ77" s="195"/>
      <c r="ORK77" s="195"/>
      <c r="ORL77" s="195"/>
      <c r="ORM77" s="195"/>
      <c r="ORN77" s="195"/>
      <c r="ORO77" s="195"/>
      <c r="ORP77" s="195"/>
      <c r="ORQ77" s="195"/>
      <c r="ORR77" s="195"/>
      <c r="ORS77" s="195"/>
      <c r="ORT77" s="195"/>
      <c r="ORU77" s="195"/>
      <c r="ORV77" s="195"/>
      <c r="ORW77" s="195"/>
      <c r="ORX77" s="195"/>
      <c r="ORY77" s="195"/>
      <c r="ORZ77" s="195"/>
      <c r="OSA77" s="195"/>
      <c r="OSB77" s="195"/>
      <c r="OSC77" s="195"/>
      <c r="OSD77" s="195"/>
      <c r="OSE77" s="195"/>
      <c r="OSF77" s="195"/>
      <c r="OSG77" s="195"/>
      <c r="OSH77" s="195"/>
      <c r="OSI77" s="195"/>
      <c r="OSJ77" s="195"/>
      <c r="OSK77" s="195"/>
      <c r="OSL77" s="195"/>
      <c r="OSM77" s="195"/>
      <c r="OSN77" s="195"/>
      <c r="OSO77" s="195"/>
      <c r="OSP77" s="195"/>
      <c r="OSQ77" s="195"/>
      <c r="OSR77" s="195"/>
      <c r="OSS77" s="195"/>
      <c r="OST77" s="195"/>
      <c r="OSU77" s="195"/>
      <c r="OSV77" s="195"/>
      <c r="OSW77" s="195"/>
      <c r="OSX77" s="195"/>
      <c r="OSY77" s="195"/>
      <c r="OSZ77" s="195"/>
      <c r="OTA77" s="195"/>
      <c r="OTB77" s="195"/>
      <c r="OTC77" s="195"/>
      <c r="OTD77" s="195"/>
      <c r="OTE77" s="195"/>
      <c r="OTF77" s="195"/>
      <c r="OTG77" s="195"/>
      <c r="OTH77" s="195"/>
      <c r="OTI77" s="195"/>
      <c r="OTJ77" s="195"/>
      <c r="OTK77" s="195"/>
      <c r="OTL77" s="195"/>
      <c r="OTM77" s="195"/>
      <c r="OTN77" s="195"/>
      <c r="OTO77" s="195"/>
      <c r="OTP77" s="195"/>
      <c r="OTQ77" s="195"/>
      <c r="OTR77" s="195"/>
      <c r="OTS77" s="195"/>
      <c r="OTT77" s="195"/>
      <c r="OTU77" s="195"/>
      <c r="OTV77" s="195"/>
      <c r="OTW77" s="195"/>
      <c r="OTX77" s="195"/>
      <c r="OTY77" s="195"/>
      <c r="OTZ77" s="195"/>
      <c r="OUA77" s="195"/>
      <c r="OUB77" s="195"/>
      <c r="OUC77" s="195"/>
      <c r="OUD77" s="195"/>
      <c r="OUE77" s="195"/>
      <c r="OUF77" s="195"/>
      <c r="OUG77" s="195"/>
      <c r="OUH77" s="195"/>
      <c r="OUI77" s="195"/>
      <c r="OUJ77" s="195"/>
      <c r="OUK77" s="195"/>
      <c r="OUL77" s="195"/>
      <c r="OUM77" s="195"/>
      <c r="OUN77" s="195"/>
      <c r="OUO77" s="195"/>
      <c r="OUP77" s="195"/>
      <c r="OUQ77" s="195"/>
      <c r="OUR77" s="195"/>
      <c r="OUS77" s="195"/>
      <c r="OUT77" s="195"/>
      <c r="OUU77" s="195"/>
      <c r="OUV77" s="195"/>
      <c r="OUW77" s="195"/>
      <c r="OUX77" s="195"/>
      <c r="OUY77" s="195"/>
      <c r="OUZ77" s="195"/>
      <c r="OVA77" s="195"/>
      <c r="OVB77" s="195"/>
      <c r="OVC77" s="195"/>
      <c r="OVD77" s="195"/>
      <c r="OVE77" s="195"/>
      <c r="OVF77" s="195"/>
      <c r="OVG77" s="195"/>
      <c r="OVH77" s="195"/>
      <c r="OVI77" s="195"/>
      <c r="OVJ77" s="195"/>
      <c r="OVK77" s="195"/>
      <c r="OVL77" s="195"/>
      <c r="OVM77" s="195"/>
      <c r="OVN77" s="195"/>
      <c r="OVO77" s="195"/>
      <c r="OVP77" s="195"/>
      <c r="OVQ77" s="195"/>
      <c r="OVR77" s="195"/>
      <c r="OVS77" s="195"/>
      <c r="OVT77" s="195"/>
      <c r="OVU77" s="195"/>
      <c r="OVV77" s="195"/>
      <c r="OVW77" s="195"/>
      <c r="OVX77" s="195"/>
      <c r="OVY77" s="195"/>
      <c r="OVZ77" s="195"/>
      <c r="OWA77" s="195"/>
      <c r="OWB77" s="195"/>
      <c r="OWC77" s="195"/>
      <c r="OWD77" s="195"/>
      <c r="OWE77" s="195"/>
      <c r="OWF77" s="195"/>
      <c r="OWG77" s="195"/>
      <c r="OWH77" s="195"/>
      <c r="OWI77" s="195"/>
      <c r="OWJ77" s="195"/>
      <c r="OWK77" s="195"/>
      <c r="OWL77" s="195"/>
      <c r="OWM77" s="195"/>
      <c r="OWN77" s="195"/>
      <c r="OWO77" s="195"/>
      <c r="OWP77" s="195"/>
      <c r="OWQ77" s="195"/>
      <c r="OWR77" s="195"/>
      <c r="OWS77" s="195"/>
      <c r="OWT77" s="195"/>
      <c r="OWU77" s="195"/>
      <c r="OWV77" s="195"/>
      <c r="OWW77" s="195"/>
      <c r="OWX77" s="195"/>
      <c r="OWY77" s="195"/>
      <c r="OWZ77" s="195"/>
      <c r="OXA77" s="195"/>
      <c r="OXB77" s="195"/>
      <c r="OXC77" s="195"/>
      <c r="OXD77" s="195"/>
      <c r="OXE77" s="195"/>
      <c r="OXF77" s="195"/>
      <c r="OXG77" s="195"/>
      <c r="OXH77" s="195"/>
      <c r="OXI77" s="195"/>
      <c r="OXJ77" s="195"/>
      <c r="OXK77" s="195"/>
      <c r="OXL77" s="195"/>
      <c r="OXM77" s="195"/>
      <c r="OXN77" s="195"/>
      <c r="OXO77" s="195"/>
      <c r="OXP77" s="195"/>
      <c r="OXQ77" s="195"/>
      <c r="OXR77" s="195"/>
      <c r="OXS77" s="195"/>
      <c r="OXT77" s="195"/>
      <c r="OXU77" s="195"/>
      <c r="OXV77" s="195"/>
      <c r="OXW77" s="195"/>
      <c r="OXX77" s="195"/>
      <c r="OXY77" s="195"/>
      <c r="OXZ77" s="195"/>
      <c r="OYA77" s="195"/>
      <c r="OYB77" s="195"/>
      <c r="OYC77" s="195"/>
      <c r="OYD77" s="195"/>
      <c r="OYE77" s="195"/>
      <c r="OYF77" s="195"/>
      <c r="OYG77" s="195"/>
      <c r="OYH77" s="195"/>
      <c r="OYI77" s="195"/>
      <c r="OYJ77" s="195"/>
      <c r="OYK77" s="195"/>
      <c r="OYL77" s="195"/>
      <c r="OYM77" s="195"/>
      <c r="OYN77" s="195"/>
      <c r="OYO77" s="195"/>
      <c r="OYP77" s="195"/>
      <c r="OYQ77" s="195"/>
      <c r="OYR77" s="195"/>
      <c r="OYS77" s="195"/>
      <c r="OYT77" s="195"/>
      <c r="OYU77" s="195"/>
      <c r="OYV77" s="195"/>
      <c r="OYW77" s="195"/>
      <c r="OYX77" s="195"/>
      <c r="OYY77" s="195"/>
      <c r="OYZ77" s="195"/>
      <c r="OZA77" s="195"/>
      <c r="OZB77" s="195"/>
      <c r="OZC77" s="195"/>
      <c r="OZD77" s="195"/>
      <c r="OZE77" s="195"/>
      <c r="OZF77" s="195"/>
      <c r="OZG77" s="195"/>
      <c r="OZH77" s="195"/>
      <c r="OZI77" s="195"/>
      <c r="OZJ77" s="195"/>
      <c r="OZK77" s="195"/>
      <c r="OZL77" s="195"/>
      <c r="OZM77" s="195"/>
      <c r="OZN77" s="195"/>
      <c r="OZO77" s="195"/>
      <c r="OZP77" s="195"/>
      <c r="OZQ77" s="195"/>
      <c r="OZR77" s="195"/>
      <c r="OZS77" s="195"/>
      <c r="OZT77" s="195"/>
      <c r="OZU77" s="195"/>
      <c r="OZV77" s="195"/>
      <c r="OZW77" s="195"/>
      <c r="OZX77" s="195"/>
      <c r="OZY77" s="195"/>
      <c r="OZZ77" s="195"/>
      <c r="PAA77" s="195"/>
      <c r="PAB77" s="195"/>
      <c r="PAC77" s="195"/>
      <c r="PAD77" s="195"/>
      <c r="PAE77" s="195"/>
      <c r="PAF77" s="195"/>
      <c r="PAG77" s="195"/>
      <c r="PAH77" s="195"/>
      <c r="PAI77" s="195"/>
      <c r="PAJ77" s="195"/>
      <c r="PAK77" s="195"/>
      <c r="PAL77" s="195"/>
      <c r="PAM77" s="195"/>
      <c r="PAN77" s="195"/>
      <c r="PAO77" s="195"/>
      <c r="PAP77" s="195"/>
      <c r="PAQ77" s="195"/>
      <c r="PAR77" s="195"/>
      <c r="PAS77" s="195"/>
      <c r="PAT77" s="195"/>
      <c r="PAU77" s="195"/>
      <c r="PAV77" s="195"/>
      <c r="PAW77" s="195"/>
      <c r="PAX77" s="195"/>
      <c r="PAY77" s="195"/>
      <c r="PAZ77" s="195"/>
      <c r="PBA77" s="195"/>
      <c r="PBB77" s="195"/>
      <c r="PBC77" s="195"/>
      <c r="PBD77" s="195"/>
      <c r="PBE77" s="195"/>
      <c r="PBF77" s="195"/>
      <c r="PBG77" s="195"/>
      <c r="PBH77" s="195"/>
      <c r="PBI77" s="195"/>
      <c r="PBJ77" s="195"/>
      <c r="PBK77" s="195"/>
      <c r="PBL77" s="195"/>
      <c r="PBM77" s="195"/>
      <c r="PBN77" s="195"/>
      <c r="PBO77" s="195"/>
      <c r="PBP77" s="195"/>
      <c r="PBQ77" s="195"/>
      <c r="PBR77" s="195"/>
      <c r="PBS77" s="195"/>
      <c r="PBT77" s="195"/>
      <c r="PBU77" s="195"/>
      <c r="PBV77" s="195"/>
      <c r="PBW77" s="195"/>
      <c r="PBX77" s="195"/>
      <c r="PBY77" s="195"/>
      <c r="PBZ77" s="195"/>
      <c r="PCA77" s="195"/>
      <c r="PCB77" s="195"/>
      <c r="PCC77" s="195"/>
      <c r="PCD77" s="195"/>
      <c r="PCE77" s="195"/>
      <c r="PCF77" s="195"/>
      <c r="PCG77" s="195"/>
      <c r="PCH77" s="195"/>
      <c r="PCI77" s="195"/>
      <c r="PCJ77" s="195"/>
      <c r="PCK77" s="195"/>
      <c r="PCL77" s="195"/>
      <c r="PCM77" s="195"/>
      <c r="PCN77" s="195"/>
      <c r="PCO77" s="195"/>
      <c r="PCP77" s="195"/>
      <c r="PCQ77" s="195"/>
      <c r="PCR77" s="195"/>
      <c r="PCS77" s="195"/>
      <c r="PCT77" s="195"/>
      <c r="PCU77" s="195"/>
      <c r="PCV77" s="195"/>
      <c r="PCW77" s="195"/>
      <c r="PCX77" s="195"/>
      <c r="PCY77" s="195"/>
      <c r="PCZ77" s="195"/>
      <c r="PDA77" s="195"/>
      <c r="PDB77" s="195"/>
      <c r="PDC77" s="195"/>
      <c r="PDD77" s="195"/>
      <c r="PDE77" s="195"/>
      <c r="PDF77" s="195"/>
      <c r="PDG77" s="195"/>
      <c r="PDH77" s="195"/>
      <c r="PDI77" s="195"/>
      <c r="PDJ77" s="195"/>
      <c r="PDK77" s="195"/>
      <c r="PDL77" s="195"/>
      <c r="PDM77" s="195"/>
      <c r="PDN77" s="195"/>
      <c r="PDO77" s="195"/>
      <c r="PDP77" s="195"/>
      <c r="PDQ77" s="195"/>
      <c r="PDR77" s="195"/>
      <c r="PDS77" s="195"/>
      <c r="PDT77" s="195"/>
      <c r="PDU77" s="195"/>
      <c r="PDV77" s="195"/>
      <c r="PDW77" s="195"/>
      <c r="PDX77" s="195"/>
      <c r="PDY77" s="195"/>
      <c r="PDZ77" s="195"/>
      <c r="PEA77" s="195"/>
      <c r="PEB77" s="195"/>
      <c r="PEC77" s="195"/>
      <c r="PED77" s="195"/>
      <c r="PEE77" s="195"/>
      <c r="PEF77" s="195"/>
      <c r="PEG77" s="195"/>
      <c r="PEH77" s="195"/>
      <c r="PEI77" s="195"/>
      <c r="PEJ77" s="195"/>
      <c r="PEK77" s="195"/>
      <c r="PEL77" s="195"/>
      <c r="PEM77" s="195"/>
      <c r="PEN77" s="195"/>
      <c r="PEO77" s="195"/>
      <c r="PEP77" s="195"/>
      <c r="PEQ77" s="195"/>
      <c r="PER77" s="195"/>
      <c r="PES77" s="195"/>
      <c r="PET77" s="195"/>
      <c r="PEU77" s="195"/>
      <c r="PEV77" s="195"/>
      <c r="PEW77" s="195"/>
      <c r="PEX77" s="195"/>
      <c r="PEY77" s="195"/>
      <c r="PEZ77" s="195"/>
      <c r="PFA77" s="195"/>
      <c r="PFB77" s="195"/>
      <c r="PFC77" s="195"/>
      <c r="PFD77" s="195"/>
      <c r="PFE77" s="195"/>
      <c r="PFF77" s="195"/>
      <c r="PFG77" s="195"/>
      <c r="PFH77" s="195"/>
      <c r="PFI77" s="195"/>
      <c r="PFJ77" s="195"/>
      <c r="PFK77" s="195"/>
      <c r="PFL77" s="195"/>
      <c r="PFM77" s="195"/>
      <c r="PFN77" s="195"/>
      <c r="PFO77" s="195"/>
      <c r="PFP77" s="195"/>
      <c r="PFQ77" s="195"/>
      <c r="PFR77" s="195"/>
      <c r="PFS77" s="195"/>
      <c r="PFT77" s="195"/>
      <c r="PFU77" s="195"/>
      <c r="PFV77" s="195"/>
      <c r="PFW77" s="195"/>
      <c r="PFX77" s="195"/>
      <c r="PFY77" s="195"/>
      <c r="PFZ77" s="195"/>
      <c r="PGA77" s="195"/>
      <c r="PGB77" s="195"/>
      <c r="PGC77" s="195"/>
      <c r="PGD77" s="195"/>
      <c r="PGE77" s="195"/>
      <c r="PGF77" s="195"/>
      <c r="PGG77" s="195"/>
      <c r="PGH77" s="195"/>
      <c r="PGI77" s="195"/>
      <c r="PGJ77" s="195"/>
      <c r="PGK77" s="195"/>
      <c r="PGL77" s="195"/>
      <c r="PGM77" s="195"/>
      <c r="PGN77" s="195"/>
      <c r="PGO77" s="195"/>
      <c r="PGP77" s="195"/>
      <c r="PGQ77" s="195"/>
      <c r="PGR77" s="195"/>
      <c r="PGS77" s="195"/>
      <c r="PGT77" s="195"/>
      <c r="PGU77" s="195"/>
      <c r="PGV77" s="195"/>
      <c r="PGW77" s="195"/>
      <c r="PGX77" s="195"/>
      <c r="PGY77" s="195"/>
      <c r="PGZ77" s="195"/>
      <c r="PHA77" s="195"/>
      <c r="PHB77" s="195"/>
      <c r="PHC77" s="195"/>
      <c r="PHD77" s="195"/>
      <c r="PHE77" s="195"/>
      <c r="PHF77" s="195"/>
      <c r="PHG77" s="195"/>
      <c r="PHH77" s="195"/>
      <c r="PHI77" s="195"/>
      <c r="PHJ77" s="195"/>
      <c r="PHK77" s="195"/>
      <c r="PHL77" s="195"/>
      <c r="PHM77" s="195"/>
      <c r="PHN77" s="195"/>
      <c r="PHO77" s="195"/>
      <c r="PHP77" s="195"/>
      <c r="PHQ77" s="195"/>
      <c r="PHR77" s="195"/>
      <c r="PHS77" s="195"/>
      <c r="PHT77" s="195"/>
      <c r="PHU77" s="195"/>
      <c r="PHV77" s="195"/>
      <c r="PHW77" s="195"/>
      <c r="PHX77" s="195"/>
      <c r="PHY77" s="195"/>
      <c r="PHZ77" s="195"/>
      <c r="PIA77" s="195"/>
      <c r="PIB77" s="195"/>
      <c r="PIC77" s="195"/>
      <c r="PID77" s="195"/>
      <c r="PIE77" s="195"/>
      <c r="PIF77" s="195"/>
      <c r="PIG77" s="195"/>
      <c r="PIH77" s="195"/>
      <c r="PII77" s="195"/>
      <c r="PIJ77" s="195"/>
      <c r="PIK77" s="195"/>
      <c r="PIL77" s="195"/>
      <c r="PIM77" s="195"/>
      <c r="PIN77" s="195"/>
      <c r="PIO77" s="195"/>
      <c r="PIP77" s="195"/>
      <c r="PIQ77" s="195"/>
      <c r="PIR77" s="195"/>
      <c r="PIS77" s="195"/>
      <c r="PIT77" s="195"/>
      <c r="PIU77" s="195"/>
      <c r="PIV77" s="195"/>
      <c r="PIW77" s="195"/>
      <c r="PIX77" s="195"/>
      <c r="PIY77" s="195"/>
      <c r="PIZ77" s="195"/>
      <c r="PJA77" s="195"/>
      <c r="PJB77" s="195"/>
      <c r="PJC77" s="195"/>
      <c r="PJD77" s="195"/>
      <c r="PJE77" s="195"/>
      <c r="PJF77" s="195"/>
      <c r="PJG77" s="195"/>
      <c r="PJH77" s="195"/>
      <c r="PJI77" s="195"/>
      <c r="PJJ77" s="195"/>
      <c r="PJK77" s="195"/>
      <c r="PJL77" s="195"/>
      <c r="PJM77" s="195"/>
      <c r="PJN77" s="195"/>
      <c r="PJO77" s="195"/>
      <c r="PJP77" s="195"/>
      <c r="PJQ77" s="195"/>
      <c r="PJR77" s="195"/>
      <c r="PJS77" s="195"/>
      <c r="PJT77" s="195"/>
      <c r="PJU77" s="195"/>
      <c r="PJV77" s="195"/>
      <c r="PJW77" s="195"/>
      <c r="PJX77" s="195"/>
      <c r="PJY77" s="195"/>
      <c r="PJZ77" s="195"/>
      <c r="PKA77" s="195"/>
      <c r="PKB77" s="195"/>
      <c r="PKC77" s="195"/>
      <c r="PKD77" s="195"/>
      <c r="PKE77" s="195"/>
      <c r="PKF77" s="195"/>
      <c r="PKG77" s="195"/>
      <c r="PKH77" s="195"/>
      <c r="PKI77" s="195"/>
      <c r="PKJ77" s="195"/>
      <c r="PKK77" s="195"/>
      <c r="PKL77" s="195"/>
      <c r="PKM77" s="195"/>
      <c r="PKN77" s="195"/>
      <c r="PKO77" s="195"/>
      <c r="PKP77" s="195"/>
      <c r="PKQ77" s="195"/>
      <c r="PKR77" s="195"/>
      <c r="PKS77" s="195"/>
      <c r="PKT77" s="195"/>
      <c r="PKU77" s="195"/>
      <c r="PKV77" s="195"/>
      <c r="PKW77" s="195"/>
      <c r="PKX77" s="195"/>
      <c r="PKY77" s="195"/>
      <c r="PKZ77" s="195"/>
      <c r="PLA77" s="195"/>
      <c r="PLB77" s="195"/>
      <c r="PLC77" s="195"/>
      <c r="PLD77" s="195"/>
      <c r="PLE77" s="195"/>
      <c r="PLF77" s="195"/>
      <c r="PLG77" s="195"/>
      <c r="PLH77" s="195"/>
      <c r="PLI77" s="195"/>
      <c r="PLJ77" s="195"/>
      <c r="PLK77" s="195"/>
      <c r="PLL77" s="195"/>
      <c r="PLM77" s="195"/>
      <c r="PLN77" s="195"/>
      <c r="PLO77" s="195"/>
      <c r="PLP77" s="195"/>
      <c r="PLQ77" s="195"/>
      <c r="PLR77" s="195"/>
      <c r="PLS77" s="195"/>
      <c r="PLT77" s="195"/>
      <c r="PLU77" s="195"/>
      <c r="PLV77" s="195"/>
      <c r="PLW77" s="195"/>
      <c r="PLX77" s="195"/>
      <c r="PLY77" s="195"/>
      <c r="PLZ77" s="195"/>
      <c r="PMA77" s="195"/>
      <c r="PMB77" s="195"/>
      <c r="PMC77" s="195"/>
      <c r="PMD77" s="195"/>
      <c r="PME77" s="195"/>
      <c r="PMF77" s="195"/>
      <c r="PMG77" s="195"/>
      <c r="PMH77" s="195"/>
      <c r="PMI77" s="195"/>
      <c r="PMJ77" s="195"/>
      <c r="PMK77" s="195"/>
      <c r="PML77" s="195"/>
      <c r="PMM77" s="195"/>
      <c r="PMN77" s="195"/>
      <c r="PMO77" s="195"/>
      <c r="PMP77" s="195"/>
      <c r="PMQ77" s="195"/>
      <c r="PMR77" s="195"/>
      <c r="PMS77" s="195"/>
      <c r="PMT77" s="195"/>
      <c r="PMU77" s="195"/>
      <c r="PMV77" s="195"/>
      <c r="PMW77" s="195"/>
      <c r="PMX77" s="195"/>
      <c r="PMY77" s="195"/>
      <c r="PMZ77" s="195"/>
      <c r="PNA77" s="195"/>
      <c r="PNB77" s="195"/>
      <c r="PNC77" s="195"/>
      <c r="PND77" s="195"/>
      <c r="PNE77" s="195"/>
      <c r="PNF77" s="195"/>
      <c r="PNG77" s="195"/>
      <c r="PNH77" s="195"/>
      <c r="PNI77" s="195"/>
      <c r="PNJ77" s="195"/>
      <c r="PNK77" s="195"/>
      <c r="PNL77" s="195"/>
      <c r="PNM77" s="195"/>
      <c r="PNN77" s="195"/>
      <c r="PNO77" s="195"/>
      <c r="PNP77" s="195"/>
      <c r="PNQ77" s="195"/>
      <c r="PNR77" s="195"/>
      <c r="PNS77" s="195"/>
      <c r="PNT77" s="195"/>
      <c r="PNU77" s="195"/>
      <c r="PNV77" s="195"/>
      <c r="PNW77" s="195"/>
      <c r="PNX77" s="195"/>
      <c r="PNY77" s="195"/>
      <c r="PNZ77" s="195"/>
      <c r="POA77" s="195"/>
      <c r="POB77" s="195"/>
      <c r="POC77" s="195"/>
      <c r="POD77" s="195"/>
      <c r="POE77" s="195"/>
      <c r="POF77" s="195"/>
      <c r="POG77" s="195"/>
      <c r="POH77" s="195"/>
      <c r="POI77" s="195"/>
      <c r="POJ77" s="195"/>
      <c r="POK77" s="195"/>
      <c r="POL77" s="195"/>
      <c r="POM77" s="195"/>
      <c r="PON77" s="195"/>
      <c r="POO77" s="195"/>
      <c r="POP77" s="195"/>
      <c r="POQ77" s="195"/>
      <c r="POR77" s="195"/>
      <c r="POS77" s="195"/>
      <c r="POT77" s="195"/>
      <c r="POU77" s="195"/>
      <c r="POV77" s="195"/>
      <c r="POW77" s="195"/>
      <c r="POX77" s="195"/>
      <c r="POY77" s="195"/>
      <c r="POZ77" s="195"/>
      <c r="PPA77" s="195"/>
      <c r="PPB77" s="195"/>
      <c r="PPC77" s="195"/>
      <c r="PPD77" s="195"/>
      <c r="PPE77" s="195"/>
      <c r="PPF77" s="195"/>
      <c r="PPG77" s="195"/>
      <c r="PPH77" s="195"/>
      <c r="PPI77" s="195"/>
      <c r="PPJ77" s="195"/>
      <c r="PPK77" s="195"/>
      <c r="PPL77" s="195"/>
      <c r="PPM77" s="195"/>
      <c r="PPN77" s="195"/>
      <c r="PPO77" s="195"/>
      <c r="PPP77" s="195"/>
      <c r="PPQ77" s="195"/>
      <c r="PPR77" s="195"/>
      <c r="PPS77" s="195"/>
      <c r="PPT77" s="195"/>
      <c r="PPU77" s="195"/>
      <c r="PPV77" s="195"/>
      <c r="PPW77" s="195"/>
      <c r="PPX77" s="195"/>
      <c r="PPY77" s="195"/>
      <c r="PPZ77" s="195"/>
      <c r="PQA77" s="195"/>
      <c r="PQB77" s="195"/>
      <c r="PQC77" s="195"/>
      <c r="PQD77" s="195"/>
      <c r="PQE77" s="195"/>
      <c r="PQF77" s="195"/>
      <c r="PQG77" s="195"/>
      <c r="PQH77" s="195"/>
      <c r="PQI77" s="195"/>
      <c r="PQJ77" s="195"/>
      <c r="PQK77" s="195"/>
      <c r="PQL77" s="195"/>
      <c r="PQM77" s="195"/>
      <c r="PQN77" s="195"/>
      <c r="PQO77" s="195"/>
      <c r="PQP77" s="195"/>
      <c r="PQQ77" s="195"/>
      <c r="PQR77" s="195"/>
      <c r="PQS77" s="195"/>
      <c r="PQT77" s="195"/>
      <c r="PQU77" s="195"/>
      <c r="PQV77" s="195"/>
      <c r="PQW77" s="195"/>
      <c r="PQX77" s="195"/>
      <c r="PQY77" s="195"/>
      <c r="PQZ77" s="195"/>
      <c r="PRA77" s="195"/>
      <c r="PRB77" s="195"/>
      <c r="PRC77" s="195"/>
      <c r="PRD77" s="195"/>
      <c r="PRE77" s="195"/>
      <c r="PRF77" s="195"/>
      <c r="PRG77" s="195"/>
      <c r="PRH77" s="195"/>
      <c r="PRI77" s="195"/>
      <c r="PRJ77" s="195"/>
      <c r="PRK77" s="195"/>
      <c r="PRL77" s="195"/>
      <c r="PRM77" s="195"/>
      <c r="PRN77" s="195"/>
      <c r="PRO77" s="195"/>
      <c r="PRP77" s="195"/>
      <c r="PRQ77" s="195"/>
      <c r="PRR77" s="195"/>
      <c r="PRS77" s="195"/>
      <c r="PRT77" s="195"/>
      <c r="PRU77" s="195"/>
      <c r="PRV77" s="195"/>
      <c r="PRW77" s="195"/>
      <c r="PRX77" s="195"/>
      <c r="PRY77" s="195"/>
      <c r="PRZ77" s="195"/>
      <c r="PSA77" s="195"/>
      <c r="PSB77" s="195"/>
      <c r="PSC77" s="195"/>
      <c r="PSD77" s="195"/>
      <c r="PSE77" s="195"/>
      <c r="PSF77" s="195"/>
      <c r="PSG77" s="195"/>
      <c r="PSH77" s="195"/>
      <c r="PSI77" s="195"/>
      <c r="PSJ77" s="195"/>
      <c r="PSK77" s="195"/>
      <c r="PSL77" s="195"/>
      <c r="PSM77" s="195"/>
      <c r="PSN77" s="195"/>
      <c r="PSO77" s="195"/>
      <c r="PSP77" s="195"/>
      <c r="PSQ77" s="195"/>
      <c r="PSR77" s="195"/>
      <c r="PSS77" s="195"/>
      <c r="PST77" s="195"/>
      <c r="PSU77" s="195"/>
      <c r="PSV77" s="195"/>
      <c r="PSW77" s="195"/>
      <c r="PSX77" s="195"/>
      <c r="PSY77" s="195"/>
      <c r="PSZ77" s="195"/>
      <c r="PTA77" s="195"/>
      <c r="PTB77" s="195"/>
      <c r="PTC77" s="195"/>
      <c r="PTD77" s="195"/>
      <c r="PTE77" s="195"/>
      <c r="PTF77" s="195"/>
      <c r="PTG77" s="195"/>
      <c r="PTH77" s="195"/>
      <c r="PTI77" s="195"/>
      <c r="PTJ77" s="195"/>
      <c r="PTK77" s="195"/>
      <c r="PTL77" s="195"/>
      <c r="PTM77" s="195"/>
      <c r="PTN77" s="195"/>
      <c r="PTO77" s="195"/>
      <c r="PTP77" s="195"/>
      <c r="PTQ77" s="195"/>
      <c r="PTR77" s="195"/>
      <c r="PTS77" s="195"/>
      <c r="PTT77" s="195"/>
      <c r="PTU77" s="195"/>
      <c r="PTV77" s="195"/>
      <c r="PTW77" s="195"/>
      <c r="PTX77" s="195"/>
      <c r="PTY77" s="195"/>
      <c r="PTZ77" s="195"/>
      <c r="PUA77" s="195"/>
      <c r="PUB77" s="195"/>
      <c r="PUC77" s="195"/>
      <c r="PUD77" s="195"/>
      <c r="PUE77" s="195"/>
      <c r="PUF77" s="195"/>
      <c r="PUG77" s="195"/>
      <c r="PUH77" s="195"/>
      <c r="PUI77" s="195"/>
      <c r="PUJ77" s="195"/>
      <c r="PUK77" s="195"/>
      <c r="PUL77" s="195"/>
      <c r="PUM77" s="195"/>
      <c r="PUN77" s="195"/>
      <c r="PUO77" s="195"/>
      <c r="PUP77" s="195"/>
      <c r="PUQ77" s="195"/>
      <c r="PUR77" s="195"/>
      <c r="PUS77" s="195"/>
      <c r="PUT77" s="195"/>
      <c r="PUU77" s="195"/>
      <c r="PUV77" s="195"/>
      <c r="PUW77" s="195"/>
      <c r="PUX77" s="195"/>
      <c r="PUY77" s="195"/>
      <c r="PUZ77" s="195"/>
      <c r="PVA77" s="195"/>
      <c r="PVB77" s="195"/>
      <c r="PVC77" s="195"/>
      <c r="PVD77" s="195"/>
      <c r="PVE77" s="195"/>
      <c r="PVF77" s="195"/>
      <c r="PVG77" s="195"/>
      <c r="PVH77" s="195"/>
      <c r="PVI77" s="195"/>
      <c r="PVJ77" s="195"/>
      <c r="PVK77" s="195"/>
      <c r="PVL77" s="195"/>
      <c r="PVM77" s="195"/>
      <c r="PVN77" s="195"/>
      <c r="PVO77" s="195"/>
      <c r="PVP77" s="195"/>
      <c r="PVQ77" s="195"/>
      <c r="PVR77" s="195"/>
      <c r="PVS77" s="195"/>
      <c r="PVT77" s="195"/>
      <c r="PVU77" s="195"/>
      <c r="PVV77" s="195"/>
      <c r="PVW77" s="195"/>
      <c r="PVX77" s="195"/>
      <c r="PVY77" s="195"/>
      <c r="PVZ77" s="195"/>
      <c r="PWA77" s="195"/>
      <c r="PWB77" s="195"/>
      <c r="PWC77" s="195"/>
      <c r="PWD77" s="195"/>
      <c r="PWE77" s="195"/>
      <c r="PWF77" s="195"/>
      <c r="PWG77" s="195"/>
      <c r="PWH77" s="195"/>
      <c r="PWI77" s="195"/>
      <c r="PWJ77" s="195"/>
      <c r="PWK77" s="195"/>
      <c r="PWL77" s="195"/>
      <c r="PWM77" s="195"/>
      <c r="PWN77" s="195"/>
      <c r="PWO77" s="195"/>
      <c r="PWP77" s="195"/>
      <c r="PWQ77" s="195"/>
      <c r="PWR77" s="195"/>
      <c r="PWS77" s="195"/>
      <c r="PWT77" s="195"/>
      <c r="PWU77" s="195"/>
      <c r="PWV77" s="195"/>
      <c r="PWW77" s="195"/>
      <c r="PWX77" s="195"/>
      <c r="PWY77" s="195"/>
      <c r="PWZ77" s="195"/>
      <c r="PXA77" s="195"/>
      <c r="PXB77" s="195"/>
      <c r="PXC77" s="195"/>
      <c r="PXD77" s="195"/>
      <c r="PXE77" s="195"/>
      <c r="PXF77" s="195"/>
      <c r="PXG77" s="195"/>
      <c r="PXH77" s="195"/>
      <c r="PXI77" s="195"/>
      <c r="PXJ77" s="195"/>
      <c r="PXK77" s="195"/>
      <c r="PXL77" s="195"/>
      <c r="PXM77" s="195"/>
      <c r="PXN77" s="195"/>
      <c r="PXO77" s="195"/>
      <c r="PXP77" s="195"/>
      <c r="PXQ77" s="195"/>
      <c r="PXR77" s="195"/>
      <c r="PXS77" s="195"/>
      <c r="PXT77" s="195"/>
      <c r="PXU77" s="195"/>
      <c r="PXV77" s="195"/>
      <c r="PXW77" s="195"/>
      <c r="PXX77" s="195"/>
      <c r="PXY77" s="195"/>
      <c r="PXZ77" s="195"/>
      <c r="PYA77" s="195"/>
      <c r="PYB77" s="195"/>
      <c r="PYC77" s="195"/>
      <c r="PYD77" s="195"/>
      <c r="PYE77" s="195"/>
      <c r="PYF77" s="195"/>
      <c r="PYG77" s="195"/>
      <c r="PYH77" s="195"/>
      <c r="PYI77" s="195"/>
      <c r="PYJ77" s="195"/>
      <c r="PYK77" s="195"/>
      <c r="PYL77" s="195"/>
      <c r="PYM77" s="195"/>
      <c r="PYN77" s="195"/>
      <c r="PYO77" s="195"/>
      <c r="PYP77" s="195"/>
      <c r="PYQ77" s="195"/>
      <c r="PYR77" s="195"/>
      <c r="PYS77" s="195"/>
      <c r="PYT77" s="195"/>
      <c r="PYU77" s="195"/>
      <c r="PYV77" s="195"/>
      <c r="PYW77" s="195"/>
      <c r="PYX77" s="195"/>
      <c r="PYY77" s="195"/>
      <c r="PYZ77" s="195"/>
      <c r="PZA77" s="195"/>
      <c r="PZB77" s="195"/>
      <c r="PZC77" s="195"/>
      <c r="PZD77" s="195"/>
      <c r="PZE77" s="195"/>
      <c r="PZF77" s="195"/>
      <c r="PZG77" s="195"/>
      <c r="PZH77" s="195"/>
      <c r="PZI77" s="195"/>
      <c r="PZJ77" s="195"/>
      <c r="PZK77" s="195"/>
      <c r="PZL77" s="195"/>
      <c r="PZM77" s="195"/>
      <c r="PZN77" s="195"/>
      <c r="PZO77" s="195"/>
      <c r="PZP77" s="195"/>
      <c r="PZQ77" s="195"/>
      <c r="PZR77" s="195"/>
      <c r="PZS77" s="195"/>
      <c r="PZT77" s="195"/>
      <c r="PZU77" s="195"/>
      <c r="PZV77" s="195"/>
      <c r="PZW77" s="195"/>
      <c r="PZX77" s="195"/>
      <c r="PZY77" s="195"/>
      <c r="PZZ77" s="195"/>
      <c r="QAA77" s="195"/>
      <c r="QAB77" s="195"/>
      <c r="QAC77" s="195"/>
      <c r="QAD77" s="195"/>
      <c r="QAE77" s="195"/>
      <c r="QAF77" s="195"/>
      <c r="QAG77" s="195"/>
      <c r="QAH77" s="195"/>
      <c r="QAI77" s="195"/>
      <c r="QAJ77" s="195"/>
      <c r="QAK77" s="195"/>
      <c r="QAL77" s="195"/>
      <c r="QAM77" s="195"/>
      <c r="QAN77" s="195"/>
      <c r="QAO77" s="195"/>
      <c r="QAP77" s="195"/>
      <c r="QAQ77" s="195"/>
      <c r="QAR77" s="195"/>
      <c r="QAS77" s="195"/>
      <c r="QAT77" s="195"/>
      <c r="QAU77" s="195"/>
      <c r="QAV77" s="195"/>
      <c r="QAW77" s="195"/>
      <c r="QAX77" s="195"/>
      <c r="QAY77" s="195"/>
      <c r="QAZ77" s="195"/>
      <c r="QBA77" s="195"/>
      <c r="QBB77" s="195"/>
      <c r="QBC77" s="195"/>
      <c r="QBD77" s="195"/>
      <c r="QBE77" s="195"/>
      <c r="QBF77" s="195"/>
      <c r="QBG77" s="195"/>
      <c r="QBH77" s="195"/>
      <c r="QBI77" s="195"/>
      <c r="QBJ77" s="195"/>
      <c r="QBK77" s="195"/>
      <c r="QBL77" s="195"/>
      <c r="QBM77" s="195"/>
      <c r="QBN77" s="195"/>
      <c r="QBO77" s="195"/>
      <c r="QBP77" s="195"/>
      <c r="QBQ77" s="195"/>
      <c r="QBR77" s="195"/>
      <c r="QBS77" s="195"/>
      <c r="QBT77" s="195"/>
      <c r="QBU77" s="195"/>
      <c r="QBV77" s="195"/>
      <c r="QBW77" s="195"/>
      <c r="QBX77" s="195"/>
      <c r="QBY77" s="195"/>
      <c r="QBZ77" s="195"/>
      <c r="QCA77" s="195"/>
      <c r="QCB77" s="195"/>
      <c r="QCC77" s="195"/>
      <c r="QCD77" s="195"/>
      <c r="QCE77" s="195"/>
      <c r="QCF77" s="195"/>
      <c r="QCG77" s="195"/>
      <c r="QCH77" s="195"/>
      <c r="QCI77" s="195"/>
      <c r="QCJ77" s="195"/>
      <c r="QCK77" s="195"/>
      <c r="QCL77" s="195"/>
      <c r="QCM77" s="195"/>
      <c r="QCN77" s="195"/>
      <c r="QCO77" s="195"/>
      <c r="QCP77" s="195"/>
      <c r="QCQ77" s="195"/>
      <c r="QCR77" s="195"/>
      <c r="QCS77" s="195"/>
      <c r="QCT77" s="195"/>
      <c r="QCU77" s="195"/>
      <c r="QCV77" s="195"/>
      <c r="QCW77" s="195"/>
      <c r="QCX77" s="195"/>
      <c r="QCY77" s="195"/>
      <c r="QCZ77" s="195"/>
      <c r="QDA77" s="195"/>
      <c r="QDB77" s="195"/>
      <c r="QDC77" s="195"/>
      <c r="QDD77" s="195"/>
      <c r="QDE77" s="195"/>
      <c r="QDF77" s="195"/>
      <c r="QDG77" s="195"/>
      <c r="QDH77" s="195"/>
      <c r="QDI77" s="195"/>
      <c r="QDJ77" s="195"/>
      <c r="QDK77" s="195"/>
      <c r="QDL77" s="195"/>
      <c r="QDM77" s="195"/>
      <c r="QDN77" s="195"/>
      <c r="QDO77" s="195"/>
      <c r="QDP77" s="195"/>
      <c r="QDQ77" s="195"/>
      <c r="QDR77" s="195"/>
      <c r="QDS77" s="195"/>
      <c r="QDT77" s="195"/>
      <c r="QDU77" s="195"/>
      <c r="QDV77" s="195"/>
      <c r="QDW77" s="195"/>
      <c r="QDX77" s="195"/>
      <c r="QDY77" s="195"/>
      <c r="QDZ77" s="195"/>
      <c r="QEA77" s="195"/>
      <c r="QEB77" s="195"/>
      <c r="QEC77" s="195"/>
      <c r="QED77" s="195"/>
      <c r="QEE77" s="195"/>
      <c r="QEF77" s="195"/>
      <c r="QEG77" s="195"/>
      <c r="QEH77" s="195"/>
      <c r="QEI77" s="195"/>
      <c r="QEJ77" s="195"/>
      <c r="QEK77" s="195"/>
      <c r="QEL77" s="195"/>
      <c r="QEM77" s="195"/>
      <c r="QEN77" s="195"/>
      <c r="QEO77" s="195"/>
      <c r="QEP77" s="195"/>
      <c r="QEQ77" s="195"/>
      <c r="QER77" s="195"/>
      <c r="QES77" s="195"/>
      <c r="QET77" s="195"/>
      <c r="QEU77" s="195"/>
      <c r="QEV77" s="195"/>
      <c r="QEW77" s="195"/>
      <c r="QEX77" s="195"/>
      <c r="QEY77" s="195"/>
      <c r="QEZ77" s="195"/>
      <c r="QFA77" s="195"/>
      <c r="QFB77" s="195"/>
      <c r="QFC77" s="195"/>
      <c r="QFD77" s="195"/>
      <c r="QFE77" s="195"/>
      <c r="QFF77" s="195"/>
      <c r="QFG77" s="195"/>
      <c r="QFH77" s="195"/>
      <c r="QFI77" s="195"/>
      <c r="QFJ77" s="195"/>
      <c r="QFK77" s="195"/>
      <c r="QFL77" s="195"/>
      <c r="QFM77" s="195"/>
      <c r="QFN77" s="195"/>
      <c r="QFO77" s="195"/>
      <c r="QFP77" s="195"/>
      <c r="QFQ77" s="195"/>
      <c r="QFR77" s="195"/>
      <c r="QFS77" s="195"/>
      <c r="QFT77" s="195"/>
      <c r="QFU77" s="195"/>
      <c r="QFV77" s="195"/>
      <c r="QFW77" s="195"/>
      <c r="QFX77" s="195"/>
      <c r="QFY77" s="195"/>
      <c r="QFZ77" s="195"/>
      <c r="QGA77" s="195"/>
      <c r="QGB77" s="195"/>
      <c r="QGC77" s="195"/>
      <c r="QGD77" s="195"/>
      <c r="QGE77" s="195"/>
      <c r="QGF77" s="195"/>
      <c r="QGG77" s="195"/>
      <c r="QGH77" s="195"/>
      <c r="QGI77" s="195"/>
      <c r="QGJ77" s="195"/>
      <c r="QGK77" s="195"/>
      <c r="QGL77" s="195"/>
      <c r="QGM77" s="195"/>
      <c r="QGN77" s="195"/>
      <c r="QGO77" s="195"/>
      <c r="QGP77" s="195"/>
      <c r="QGQ77" s="195"/>
      <c r="QGR77" s="195"/>
      <c r="QGS77" s="195"/>
      <c r="QGT77" s="195"/>
      <c r="QGU77" s="195"/>
      <c r="QGV77" s="195"/>
      <c r="QGW77" s="195"/>
      <c r="QGX77" s="195"/>
      <c r="QGY77" s="195"/>
      <c r="QGZ77" s="195"/>
      <c r="QHA77" s="195"/>
      <c r="QHB77" s="195"/>
      <c r="QHC77" s="195"/>
      <c r="QHD77" s="195"/>
      <c r="QHE77" s="195"/>
      <c r="QHF77" s="195"/>
      <c r="QHG77" s="195"/>
      <c r="QHH77" s="195"/>
      <c r="QHI77" s="195"/>
      <c r="QHJ77" s="195"/>
      <c r="QHK77" s="195"/>
      <c r="QHL77" s="195"/>
      <c r="QHM77" s="195"/>
      <c r="QHN77" s="195"/>
      <c r="QHO77" s="195"/>
      <c r="QHP77" s="195"/>
      <c r="QHQ77" s="195"/>
      <c r="QHR77" s="195"/>
      <c r="QHS77" s="195"/>
      <c r="QHT77" s="195"/>
      <c r="QHU77" s="195"/>
      <c r="QHV77" s="195"/>
      <c r="QHW77" s="195"/>
      <c r="QHX77" s="195"/>
      <c r="QHY77" s="195"/>
      <c r="QHZ77" s="195"/>
      <c r="QIA77" s="195"/>
      <c r="QIB77" s="195"/>
      <c r="QIC77" s="195"/>
      <c r="QID77" s="195"/>
      <c r="QIE77" s="195"/>
      <c r="QIF77" s="195"/>
      <c r="QIG77" s="195"/>
      <c r="QIH77" s="195"/>
      <c r="QII77" s="195"/>
      <c r="QIJ77" s="195"/>
      <c r="QIK77" s="195"/>
      <c r="QIL77" s="195"/>
      <c r="QIM77" s="195"/>
      <c r="QIN77" s="195"/>
      <c r="QIO77" s="195"/>
      <c r="QIP77" s="195"/>
      <c r="QIQ77" s="195"/>
      <c r="QIR77" s="195"/>
      <c r="QIS77" s="195"/>
      <c r="QIT77" s="195"/>
      <c r="QIU77" s="195"/>
      <c r="QIV77" s="195"/>
      <c r="QIW77" s="195"/>
      <c r="QIX77" s="195"/>
      <c r="QIY77" s="195"/>
      <c r="QIZ77" s="195"/>
      <c r="QJA77" s="195"/>
      <c r="QJB77" s="195"/>
      <c r="QJC77" s="195"/>
      <c r="QJD77" s="195"/>
      <c r="QJE77" s="195"/>
      <c r="QJF77" s="195"/>
      <c r="QJG77" s="195"/>
      <c r="QJH77" s="195"/>
      <c r="QJI77" s="195"/>
      <c r="QJJ77" s="195"/>
      <c r="QJK77" s="195"/>
      <c r="QJL77" s="195"/>
      <c r="QJM77" s="195"/>
      <c r="QJN77" s="195"/>
      <c r="QJO77" s="195"/>
      <c r="QJP77" s="195"/>
      <c r="QJQ77" s="195"/>
      <c r="QJR77" s="195"/>
      <c r="QJS77" s="195"/>
      <c r="QJT77" s="195"/>
      <c r="QJU77" s="195"/>
      <c r="QJV77" s="195"/>
      <c r="QJW77" s="195"/>
      <c r="QJX77" s="195"/>
      <c r="QJY77" s="195"/>
      <c r="QJZ77" s="195"/>
      <c r="QKA77" s="195"/>
      <c r="QKB77" s="195"/>
      <c r="QKC77" s="195"/>
      <c r="QKD77" s="195"/>
      <c r="QKE77" s="195"/>
      <c r="QKF77" s="195"/>
      <c r="QKG77" s="195"/>
      <c r="QKH77" s="195"/>
      <c r="QKI77" s="195"/>
      <c r="QKJ77" s="195"/>
      <c r="QKK77" s="195"/>
      <c r="QKL77" s="195"/>
      <c r="QKM77" s="195"/>
      <c r="QKN77" s="195"/>
      <c r="QKO77" s="195"/>
      <c r="QKP77" s="195"/>
      <c r="QKQ77" s="195"/>
      <c r="QKR77" s="195"/>
      <c r="QKS77" s="195"/>
      <c r="QKT77" s="195"/>
      <c r="QKU77" s="195"/>
      <c r="QKV77" s="195"/>
      <c r="QKW77" s="195"/>
      <c r="QKX77" s="195"/>
      <c r="QKY77" s="195"/>
      <c r="QKZ77" s="195"/>
      <c r="QLA77" s="195"/>
      <c r="QLB77" s="195"/>
      <c r="QLC77" s="195"/>
      <c r="QLD77" s="195"/>
      <c r="QLE77" s="195"/>
      <c r="QLF77" s="195"/>
      <c r="QLG77" s="195"/>
      <c r="QLH77" s="195"/>
      <c r="QLI77" s="195"/>
      <c r="QLJ77" s="195"/>
      <c r="QLK77" s="195"/>
      <c r="QLL77" s="195"/>
      <c r="QLM77" s="195"/>
      <c r="QLN77" s="195"/>
      <c r="QLO77" s="195"/>
      <c r="QLP77" s="195"/>
      <c r="QLQ77" s="195"/>
      <c r="QLR77" s="195"/>
      <c r="QLS77" s="195"/>
      <c r="QLT77" s="195"/>
      <c r="QLU77" s="195"/>
      <c r="QLV77" s="195"/>
      <c r="QLW77" s="195"/>
      <c r="QLX77" s="195"/>
      <c r="QLY77" s="195"/>
      <c r="QLZ77" s="195"/>
      <c r="QMA77" s="195"/>
      <c r="QMB77" s="195"/>
      <c r="QMC77" s="195"/>
      <c r="QMD77" s="195"/>
      <c r="QME77" s="195"/>
      <c r="QMF77" s="195"/>
      <c r="QMG77" s="195"/>
      <c r="QMH77" s="195"/>
      <c r="QMI77" s="195"/>
      <c r="QMJ77" s="195"/>
      <c r="QMK77" s="195"/>
      <c r="QML77" s="195"/>
      <c r="QMM77" s="195"/>
      <c r="QMN77" s="195"/>
      <c r="QMO77" s="195"/>
      <c r="QMP77" s="195"/>
      <c r="QMQ77" s="195"/>
      <c r="QMR77" s="195"/>
      <c r="QMS77" s="195"/>
      <c r="QMT77" s="195"/>
      <c r="QMU77" s="195"/>
      <c r="QMV77" s="195"/>
      <c r="QMW77" s="195"/>
      <c r="QMX77" s="195"/>
      <c r="QMY77" s="195"/>
      <c r="QMZ77" s="195"/>
      <c r="QNA77" s="195"/>
      <c r="QNB77" s="195"/>
      <c r="QNC77" s="195"/>
      <c r="QND77" s="195"/>
      <c r="QNE77" s="195"/>
      <c r="QNF77" s="195"/>
      <c r="QNG77" s="195"/>
      <c r="QNH77" s="195"/>
      <c r="QNI77" s="195"/>
      <c r="QNJ77" s="195"/>
      <c r="QNK77" s="195"/>
      <c r="QNL77" s="195"/>
      <c r="QNM77" s="195"/>
      <c r="QNN77" s="195"/>
      <c r="QNO77" s="195"/>
      <c r="QNP77" s="195"/>
      <c r="QNQ77" s="195"/>
      <c r="QNR77" s="195"/>
      <c r="QNS77" s="195"/>
      <c r="QNT77" s="195"/>
      <c r="QNU77" s="195"/>
      <c r="QNV77" s="195"/>
      <c r="QNW77" s="195"/>
      <c r="QNX77" s="195"/>
      <c r="QNY77" s="195"/>
      <c r="QNZ77" s="195"/>
      <c r="QOA77" s="195"/>
      <c r="QOB77" s="195"/>
      <c r="QOC77" s="195"/>
      <c r="QOD77" s="195"/>
      <c r="QOE77" s="195"/>
      <c r="QOF77" s="195"/>
      <c r="QOG77" s="195"/>
      <c r="QOH77" s="195"/>
      <c r="QOI77" s="195"/>
      <c r="QOJ77" s="195"/>
      <c r="QOK77" s="195"/>
      <c r="QOL77" s="195"/>
      <c r="QOM77" s="195"/>
      <c r="QON77" s="195"/>
      <c r="QOO77" s="195"/>
      <c r="QOP77" s="195"/>
      <c r="QOQ77" s="195"/>
      <c r="QOR77" s="195"/>
      <c r="QOS77" s="195"/>
      <c r="QOT77" s="195"/>
      <c r="QOU77" s="195"/>
      <c r="QOV77" s="195"/>
      <c r="QOW77" s="195"/>
      <c r="QOX77" s="195"/>
      <c r="QOY77" s="195"/>
      <c r="QOZ77" s="195"/>
      <c r="QPA77" s="195"/>
      <c r="QPB77" s="195"/>
      <c r="QPC77" s="195"/>
      <c r="QPD77" s="195"/>
      <c r="QPE77" s="195"/>
      <c r="QPF77" s="195"/>
      <c r="QPG77" s="195"/>
      <c r="QPH77" s="195"/>
      <c r="QPI77" s="195"/>
      <c r="QPJ77" s="195"/>
      <c r="QPK77" s="195"/>
      <c r="QPL77" s="195"/>
      <c r="QPM77" s="195"/>
      <c r="QPN77" s="195"/>
      <c r="QPO77" s="195"/>
      <c r="QPP77" s="195"/>
      <c r="QPQ77" s="195"/>
      <c r="QPR77" s="195"/>
      <c r="QPS77" s="195"/>
      <c r="QPT77" s="195"/>
      <c r="QPU77" s="195"/>
      <c r="QPV77" s="195"/>
      <c r="QPW77" s="195"/>
      <c r="QPX77" s="195"/>
      <c r="QPY77" s="195"/>
      <c r="QPZ77" s="195"/>
      <c r="QQA77" s="195"/>
      <c r="QQB77" s="195"/>
      <c r="QQC77" s="195"/>
      <c r="QQD77" s="195"/>
      <c r="QQE77" s="195"/>
      <c r="QQF77" s="195"/>
      <c r="QQG77" s="195"/>
      <c r="QQH77" s="195"/>
      <c r="QQI77" s="195"/>
      <c r="QQJ77" s="195"/>
      <c r="QQK77" s="195"/>
      <c r="QQL77" s="195"/>
      <c r="QQM77" s="195"/>
      <c r="QQN77" s="195"/>
      <c r="QQO77" s="195"/>
      <c r="QQP77" s="195"/>
      <c r="QQQ77" s="195"/>
      <c r="QQR77" s="195"/>
      <c r="QQS77" s="195"/>
      <c r="QQT77" s="195"/>
      <c r="QQU77" s="195"/>
      <c r="QQV77" s="195"/>
      <c r="QQW77" s="195"/>
      <c r="QQX77" s="195"/>
      <c r="QQY77" s="195"/>
      <c r="QQZ77" s="195"/>
      <c r="QRA77" s="195"/>
      <c r="QRB77" s="195"/>
      <c r="QRC77" s="195"/>
      <c r="QRD77" s="195"/>
      <c r="QRE77" s="195"/>
      <c r="QRF77" s="195"/>
      <c r="QRG77" s="195"/>
      <c r="QRH77" s="195"/>
      <c r="QRI77" s="195"/>
      <c r="QRJ77" s="195"/>
      <c r="QRK77" s="195"/>
      <c r="QRL77" s="195"/>
      <c r="QRM77" s="195"/>
      <c r="QRN77" s="195"/>
      <c r="QRO77" s="195"/>
      <c r="QRP77" s="195"/>
      <c r="QRQ77" s="195"/>
      <c r="QRR77" s="195"/>
      <c r="QRS77" s="195"/>
      <c r="QRT77" s="195"/>
      <c r="QRU77" s="195"/>
      <c r="QRV77" s="195"/>
      <c r="QRW77" s="195"/>
      <c r="QRX77" s="195"/>
      <c r="QRY77" s="195"/>
      <c r="QRZ77" s="195"/>
      <c r="QSA77" s="195"/>
      <c r="QSB77" s="195"/>
      <c r="QSC77" s="195"/>
      <c r="QSD77" s="195"/>
      <c r="QSE77" s="195"/>
      <c r="QSF77" s="195"/>
      <c r="QSG77" s="195"/>
      <c r="QSH77" s="195"/>
      <c r="QSI77" s="195"/>
      <c r="QSJ77" s="195"/>
      <c r="QSK77" s="195"/>
      <c r="QSL77" s="195"/>
      <c r="QSM77" s="195"/>
      <c r="QSN77" s="195"/>
      <c r="QSO77" s="195"/>
      <c r="QSP77" s="195"/>
      <c r="QSQ77" s="195"/>
      <c r="QSR77" s="195"/>
      <c r="QSS77" s="195"/>
      <c r="QST77" s="195"/>
      <c r="QSU77" s="195"/>
      <c r="QSV77" s="195"/>
      <c r="QSW77" s="195"/>
      <c r="QSX77" s="195"/>
      <c r="QSY77" s="195"/>
      <c r="QSZ77" s="195"/>
      <c r="QTA77" s="195"/>
      <c r="QTB77" s="195"/>
      <c r="QTC77" s="195"/>
      <c r="QTD77" s="195"/>
      <c r="QTE77" s="195"/>
      <c r="QTF77" s="195"/>
      <c r="QTG77" s="195"/>
      <c r="QTH77" s="195"/>
      <c r="QTI77" s="195"/>
      <c r="QTJ77" s="195"/>
      <c r="QTK77" s="195"/>
      <c r="QTL77" s="195"/>
      <c r="QTM77" s="195"/>
      <c r="QTN77" s="195"/>
      <c r="QTO77" s="195"/>
      <c r="QTP77" s="195"/>
      <c r="QTQ77" s="195"/>
      <c r="QTR77" s="195"/>
      <c r="QTS77" s="195"/>
      <c r="QTT77" s="195"/>
      <c r="QTU77" s="195"/>
      <c r="QTV77" s="195"/>
      <c r="QTW77" s="195"/>
      <c r="QTX77" s="195"/>
      <c r="QTY77" s="195"/>
      <c r="QTZ77" s="195"/>
      <c r="QUA77" s="195"/>
      <c r="QUB77" s="195"/>
      <c r="QUC77" s="195"/>
      <c r="QUD77" s="195"/>
      <c r="QUE77" s="195"/>
      <c r="QUF77" s="195"/>
      <c r="QUG77" s="195"/>
      <c r="QUH77" s="195"/>
      <c r="QUI77" s="195"/>
      <c r="QUJ77" s="195"/>
      <c r="QUK77" s="195"/>
      <c r="QUL77" s="195"/>
      <c r="QUM77" s="195"/>
      <c r="QUN77" s="195"/>
      <c r="QUO77" s="195"/>
      <c r="QUP77" s="195"/>
      <c r="QUQ77" s="195"/>
      <c r="QUR77" s="195"/>
      <c r="QUS77" s="195"/>
      <c r="QUT77" s="195"/>
      <c r="QUU77" s="195"/>
      <c r="QUV77" s="195"/>
      <c r="QUW77" s="195"/>
      <c r="QUX77" s="195"/>
      <c r="QUY77" s="195"/>
      <c r="QUZ77" s="195"/>
      <c r="QVA77" s="195"/>
      <c r="QVB77" s="195"/>
      <c r="QVC77" s="195"/>
      <c r="QVD77" s="195"/>
      <c r="QVE77" s="195"/>
      <c r="QVF77" s="195"/>
      <c r="QVG77" s="195"/>
      <c r="QVH77" s="195"/>
      <c r="QVI77" s="195"/>
      <c r="QVJ77" s="195"/>
      <c r="QVK77" s="195"/>
      <c r="QVL77" s="195"/>
      <c r="QVM77" s="195"/>
      <c r="QVN77" s="195"/>
      <c r="QVO77" s="195"/>
      <c r="QVP77" s="195"/>
      <c r="QVQ77" s="195"/>
      <c r="QVR77" s="195"/>
      <c r="QVS77" s="195"/>
      <c r="QVT77" s="195"/>
      <c r="QVU77" s="195"/>
      <c r="QVV77" s="195"/>
      <c r="QVW77" s="195"/>
      <c r="QVX77" s="195"/>
      <c r="QVY77" s="195"/>
      <c r="QVZ77" s="195"/>
      <c r="QWA77" s="195"/>
      <c r="QWB77" s="195"/>
      <c r="QWC77" s="195"/>
      <c r="QWD77" s="195"/>
      <c r="QWE77" s="195"/>
      <c r="QWF77" s="195"/>
      <c r="QWG77" s="195"/>
      <c r="QWH77" s="195"/>
      <c r="QWI77" s="195"/>
      <c r="QWJ77" s="195"/>
      <c r="QWK77" s="195"/>
      <c r="QWL77" s="195"/>
      <c r="QWM77" s="195"/>
      <c r="QWN77" s="195"/>
      <c r="QWO77" s="195"/>
      <c r="QWP77" s="195"/>
      <c r="QWQ77" s="195"/>
      <c r="QWR77" s="195"/>
      <c r="QWS77" s="195"/>
      <c r="QWT77" s="195"/>
      <c r="QWU77" s="195"/>
      <c r="QWV77" s="195"/>
      <c r="QWW77" s="195"/>
      <c r="QWX77" s="195"/>
      <c r="QWY77" s="195"/>
      <c r="QWZ77" s="195"/>
      <c r="QXA77" s="195"/>
      <c r="QXB77" s="195"/>
      <c r="QXC77" s="195"/>
      <c r="QXD77" s="195"/>
      <c r="QXE77" s="195"/>
      <c r="QXF77" s="195"/>
      <c r="QXG77" s="195"/>
      <c r="QXH77" s="195"/>
      <c r="QXI77" s="195"/>
      <c r="QXJ77" s="195"/>
      <c r="QXK77" s="195"/>
      <c r="QXL77" s="195"/>
      <c r="QXM77" s="195"/>
      <c r="QXN77" s="195"/>
      <c r="QXO77" s="195"/>
      <c r="QXP77" s="195"/>
      <c r="QXQ77" s="195"/>
      <c r="QXR77" s="195"/>
      <c r="QXS77" s="195"/>
      <c r="QXT77" s="195"/>
      <c r="QXU77" s="195"/>
      <c r="QXV77" s="195"/>
      <c r="QXW77" s="195"/>
      <c r="QXX77" s="195"/>
      <c r="QXY77" s="195"/>
      <c r="QXZ77" s="195"/>
      <c r="QYA77" s="195"/>
      <c r="QYB77" s="195"/>
      <c r="QYC77" s="195"/>
      <c r="QYD77" s="195"/>
      <c r="QYE77" s="195"/>
      <c r="QYF77" s="195"/>
      <c r="QYG77" s="195"/>
      <c r="QYH77" s="195"/>
      <c r="QYI77" s="195"/>
      <c r="QYJ77" s="195"/>
      <c r="QYK77" s="195"/>
      <c r="QYL77" s="195"/>
      <c r="QYM77" s="195"/>
      <c r="QYN77" s="195"/>
      <c r="QYO77" s="195"/>
      <c r="QYP77" s="195"/>
      <c r="QYQ77" s="195"/>
      <c r="QYR77" s="195"/>
      <c r="QYS77" s="195"/>
      <c r="QYT77" s="195"/>
      <c r="QYU77" s="195"/>
      <c r="QYV77" s="195"/>
      <c r="QYW77" s="195"/>
      <c r="QYX77" s="195"/>
      <c r="QYY77" s="195"/>
      <c r="QYZ77" s="195"/>
      <c r="QZA77" s="195"/>
      <c r="QZB77" s="195"/>
      <c r="QZC77" s="195"/>
      <c r="QZD77" s="195"/>
      <c r="QZE77" s="195"/>
      <c r="QZF77" s="195"/>
      <c r="QZG77" s="195"/>
      <c r="QZH77" s="195"/>
      <c r="QZI77" s="195"/>
      <c r="QZJ77" s="195"/>
      <c r="QZK77" s="195"/>
      <c r="QZL77" s="195"/>
      <c r="QZM77" s="195"/>
      <c r="QZN77" s="195"/>
      <c r="QZO77" s="195"/>
      <c r="QZP77" s="195"/>
      <c r="QZQ77" s="195"/>
      <c r="QZR77" s="195"/>
      <c r="QZS77" s="195"/>
      <c r="QZT77" s="195"/>
      <c r="QZU77" s="195"/>
      <c r="QZV77" s="195"/>
      <c r="QZW77" s="195"/>
      <c r="QZX77" s="195"/>
      <c r="QZY77" s="195"/>
      <c r="QZZ77" s="195"/>
      <c r="RAA77" s="195"/>
      <c r="RAB77" s="195"/>
      <c r="RAC77" s="195"/>
      <c r="RAD77" s="195"/>
      <c r="RAE77" s="195"/>
      <c r="RAF77" s="195"/>
      <c r="RAG77" s="195"/>
      <c r="RAH77" s="195"/>
      <c r="RAI77" s="195"/>
      <c r="RAJ77" s="195"/>
      <c r="RAK77" s="195"/>
      <c r="RAL77" s="195"/>
      <c r="RAM77" s="195"/>
      <c r="RAN77" s="195"/>
      <c r="RAO77" s="195"/>
      <c r="RAP77" s="195"/>
      <c r="RAQ77" s="195"/>
      <c r="RAR77" s="195"/>
      <c r="RAS77" s="195"/>
      <c r="RAT77" s="195"/>
      <c r="RAU77" s="195"/>
      <c r="RAV77" s="195"/>
      <c r="RAW77" s="195"/>
      <c r="RAX77" s="195"/>
      <c r="RAY77" s="195"/>
      <c r="RAZ77" s="195"/>
      <c r="RBA77" s="195"/>
      <c r="RBB77" s="195"/>
      <c r="RBC77" s="195"/>
      <c r="RBD77" s="195"/>
      <c r="RBE77" s="195"/>
      <c r="RBF77" s="195"/>
      <c r="RBG77" s="195"/>
      <c r="RBH77" s="195"/>
      <c r="RBI77" s="195"/>
      <c r="RBJ77" s="195"/>
      <c r="RBK77" s="195"/>
      <c r="RBL77" s="195"/>
      <c r="RBM77" s="195"/>
      <c r="RBN77" s="195"/>
      <c r="RBO77" s="195"/>
      <c r="RBP77" s="195"/>
      <c r="RBQ77" s="195"/>
      <c r="RBR77" s="195"/>
      <c r="RBS77" s="195"/>
      <c r="RBT77" s="195"/>
      <c r="RBU77" s="195"/>
      <c r="RBV77" s="195"/>
      <c r="RBW77" s="195"/>
      <c r="RBX77" s="195"/>
      <c r="RBY77" s="195"/>
      <c r="RBZ77" s="195"/>
      <c r="RCA77" s="195"/>
      <c r="RCB77" s="195"/>
      <c r="RCC77" s="195"/>
      <c r="RCD77" s="195"/>
      <c r="RCE77" s="195"/>
      <c r="RCF77" s="195"/>
      <c r="RCG77" s="195"/>
      <c r="RCH77" s="195"/>
      <c r="RCI77" s="195"/>
      <c r="RCJ77" s="195"/>
      <c r="RCK77" s="195"/>
      <c r="RCL77" s="195"/>
      <c r="RCM77" s="195"/>
      <c r="RCN77" s="195"/>
      <c r="RCO77" s="195"/>
      <c r="RCP77" s="195"/>
      <c r="RCQ77" s="195"/>
      <c r="RCR77" s="195"/>
      <c r="RCS77" s="195"/>
      <c r="RCT77" s="195"/>
      <c r="RCU77" s="195"/>
      <c r="RCV77" s="195"/>
      <c r="RCW77" s="195"/>
      <c r="RCX77" s="195"/>
      <c r="RCY77" s="195"/>
      <c r="RCZ77" s="195"/>
      <c r="RDA77" s="195"/>
      <c r="RDB77" s="195"/>
      <c r="RDC77" s="195"/>
      <c r="RDD77" s="195"/>
      <c r="RDE77" s="195"/>
      <c r="RDF77" s="195"/>
      <c r="RDG77" s="195"/>
      <c r="RDH77" s="195"/>
      <c r="RDI77" s="195"/>
      <c r="RDJ77" s="195"/>
      <c r="RDK77" s="195"/>
      <c r="RDL77" s="195"/>
      <c r="RDM77" s="195"/>
      <c r="RDN77" s="195"/>
      <c r="RDO77" s="195"/>
      <c r="RDP77" s="195"/>
      <c r="RDQ77" s="195"/>
      <c r="RDR77" s="195"/>
      <c r="RDS77" s="195"/>
      <c r="RDT77" s="195"/>
      <c r="RDU77" s="195"/>
      <c r="RDV77" s="195"/>
      <c r="RDW77" s="195"/>
      <c r="RDX77" s="195"/>
      <c r="RDY77" s="195"/>
      <c r="RDZ77" s="195"/>
      <c r="REA77" s="195"/>
      <c r="REB77" s="195"/>
      <c r="REC77" s="195"/>
      <c r="RED77" s="195"/>
      <c r="REE77" s="195"/>
      <c r="REF77" s="195"/>
      <c r="REG77" s="195"/>
      <c r="REH77" s="195"/>
      <c r="REI77" s="195"/>
      <c r="REJ77" s="195"/>
      <c r="REK77" s="195"/>
      <c r="REL77" s="195"/>
      <c r="REM77" s="195"/>
      <c r="REN77" s="195"/>
      <c r="REO77" s="195"/>
      <c r="REP77" s="195"/>
      <c r="REQ77" s="195"/>
      <c r="RER77" s="195"/>
      <c r="RES77" s="195"/>
      <c r="RET77" s="195"/>
      <c r="REU77" s="195"/>
      <c r="REV77" s="195"/>
      <c r="REW77" s="195"/>
      <c r="REX77" s="195"/>
      <c r="REY77" s="195"/>
      <c r="REZ77" s="195"/>
      <c r="RFA77" s="195"/>
      <c r="RFB77" s="195"/>
      <c r="RFC77" s="195"/>
      <c r="RFD77" s="195"/>
      <c r="RFE77" s="195"/>
      <c r="RFF77" s="195"/>
      <c r="RFG77" s="195"/>
      <c r="RFH77" s="195"/>
      <c r="RFI77" s="195"/>
      <c r="RFJ77" s="195"/>
      <c r="RFK77" s="195"/>
      <c r="RFL77" s="195"/>
      <c r="RFM77" s="195"/>
      <c r="RFN77" s="195"/>
      <c r="RFO77" s="195"/>
      <c r="RFP77" s="195"/>
      <c r="RFQ77" s="195"/>
      <c r="RFR77" s="195"/>
      <c r="RFS77" s="195"/>
      <c r="RFT77" s="195"/>
      <c r="RFU77" s="195"/>
      <c r="RFV77" s="195"/>
      <c r="RFW77" s="195"/>
      <c r="RFX77" s="195"/>
      <c r="RFY77" s="195"/>
      <c r="RFZ77" s="195"/>
      <c r="RGA77" s="195"/>
      <c r="RGB77" s="195"/>
      <c r="RGC77" s="195"/>
      <c r="RGD77" s="195"/>
      <c r="RGE77" s="195"/>
      <c r="RGF77" s="195"/>
      <c r="RGG77" s="195"/>
      <c r="RGH77" s="195"/>
      <c r="RGI77" s="195"/>
      <c r="RGJ77" s="195"/>
      <c r="RGK77" s="195"/>
      <c r="RGL77" s="195"/>
      <c r="RGM77" s="195"/>
      <c r="RGN77" s="195"/>
      <c r="RGO77" s="195"/>
      <c r="RGP77" s="195"/>
      <c r="RGQ77" s="195"/>
      <c r="RGR77" s="195"/>
      <c r="RGS77" s="195"/>
      <c r="RGT77" s="195"/>
      <c r="RGU77" s="195"/>
      <c r="RGV77" s="195"/>
      <c r="RGW77" s="195"/>
      <c r="RGX77" s="195"/>
      <c r="RGY77" s="195"/>
      <c r="RGZ77" s="195"/>
      <c r="RHA77" s="195"/>
      <c r="RHB77" s="195"/>
      <c r="RHC77" s="195"/>
      <c r="RHD77" s="195"/>
      <c r="RHE77" s="195"/>
      <c r="RHF77" s="195"/>
      <c r="RHG77" s="195"/>
      <c r="RHH77" s="195"/>
      <c r="RHI77" s="195"/>
      <c r="RHJ77" s="195"/>
      <c r="RHK77" s="195"/>
      <c r="RHL77" s="195"/>
      <c r="RHM77" s="195"/>
      <c r="RHN77" s="195"/>
      <c r="RHO77" s="195"/>
      <c r="RHP77" s="195"/>
      <c r="RHQ77" s="195"/>
      <c r="RHR77" s="195"/>
      <c r="RHS77" s="195"/>
      <c r="RHT77" s="195"/>
      <c r="RHU77" s="195"/>
      <c r="RHV77" s="195"/>
      <c r="RHW77" s="195"/>
      <c r="RHX77" s="195"/>
      <c r="RHY77" s="195"/>
      <c r="RHZ77" s="195"/>
      <c r="RIA77" s="195"/>
      <c r="RIB77" s="195"/>
      <c r="RIC77" s="195"/>
      <c r="RID77" s="195"/>
      <c r="RIE77" s="195"/>
      <c r="RIF77" s="195"/>
      <c r="RIG77" s="195"/>
      <c r="RIH77" s="195"/>
      <c r="RII77" s="195"/>
      <c r="RIJ77" s="195"/>
      <c r="RIK77" s="195"/>
      <c r="RIL77" s="195"/>
      <c r="RIM77" s="195"/>
      <c r="RIN77" s="195"/>
      <c r="RIO77" s="195"/>
      <c r="RIP77" s="195"/>
      <c r="RIQ77" s="195"/>
      <c r="RIR77" s="195"/>
      <c r="RIS77" s="195"/>
      <c r="RIT77" s="195"/>
      <c r="RIU77" s="195"/>
      <c r="RIV77" s="195"/>
      <c r="RIW77" s="195"/>
      <c r="RIX77" s="195"/>
      <c r="RIY77" s="195"/>
      <c r="RIZ77" s="195"/>
      <c r="RJA77" s="195"/>
      <c r="RJB77" s="195"/>
      <c r="RJC77" s="195"/>
      <c r="RJD77" s="195"/>
      <c r="RJE77" s="195"/>
      <c r="RJF77" s="195"/>
      <c r="RJG77" s="195"/>
      <c r="RJH77" s="195"/>
      <c r="RJI77" s="195"/>
      <c r="RJJ77" s="195"/>
      <c r="RJK77" s="195"/>
      <c r="RJL77" s="195"/>
      <c r="RJM77" s="195"/>
      <c r="RJN77" s="195"/>
      <c r="RJO77" s="195"/>
      <c r="RJP77" s="195"/>
      <c r="RJQ77" s="195"/>
      <c r="RJR77" s="195"/>
      <c r="RJS77" s="195"/>
      <c r="RJT77" s="195"/>
      <c r="RJU77" s="195"/>
      <c r="RJV77" s="195"/>
      <c r="RJW77" s="195"/>
      <c r="RJX77" s="195"/>
      <c r="RJY77" s="195"/>
      <c r="RJZ77" s="195"/>
      <c r="RKA77" s="195"/>
      <c r="RKB77" s="195"/>
      <c r="RKC77" s="195"/>
      <c r="RKD77" s="195"/>
      <c r="RKE77" s="195"/>
      <c r="RKF77" s="195"/>
      <c r="RKG77" s="195"/>
      <c r="RKH77" s="195"/>
      <c r="RKI77" s="195"/>
      <c r="RKJ77" s="195"/>
      <c r="RKK77" s="195"/>
      <c r="RKL77" s="195"/>
      <c r="RKM77" s="195"/>
      <c r="RKN77" s="195"/>
      <c r="RKO77" s="195"/>
      <c r="RKP77" s="195"/>
      <c r="RKQ77" s="195"/>
      <c r="RKR77" s="195"/>
      <c r="RKS77" s="195"/>
      <c r="RKT77" s="195"/>
      <c r="RKU77" s="195"/>
      <c r="RKV77" s="195"/>
      <c r="RKW77" s="195"/>
      <c r="RKX77" s="195"/>
      <c r="RKY77" s="195"/>
      <c r="RKZ77" s="195"/>
      <c r="RLA77" s="195"/>
      <c r="RLB77" s="195"/>
      <c r="RLC77" s="195"/>
      <c r="RLD77" s="195"/>
      <c r="RLE77" s="195"/>
      <c r="RLF77" s="195"/>
      <c r="RLG77" s="195"/>
      <c r="RLH77" s="195"/>
      <c r="RLI77" s="195"/>
      <c r="RLJ77" s="195"/>
      <c r="RLK77" s="195"/>
      <c r="RLL77" s="195"/>
      <c r="RLM77" s="195"/>
      <c r="RLN77" s="195"/>
      <c r="RLO77" s="195"/>
      <c r="RLP77" s="195"/>
      <c r="RLQ77" s="195"/>
      <c r="RLR77" s="195"/>
      <c r="RLS77" s="195"/>
      <c r="RLT77" s="195"/>
      <c r="RLU77" s="195"/>
      <c r="RLV77" s="195"/>
      <c r="RLW77" s="195"/>
      <c r="RLX77" s="195"/>
      <c r="RLY77" s="195"/>
      <c r="RLZ77" s="195"/>
      <c r="RMA77" s="195"/>
      <c r="RMB77" s="195"/>
      <c r="RMC77" s="195"/>
      <c r="RMD77" s="195"/>
      <c r="RME77" s="195"/>
      <c r="RMF77" s="195"/>
      <c r="RMG77" s="195"/>
      <c r="RMH77" s="195"/>
      <c r="RMI77" s="195"/>
      <c r="RMJ77" s="195"/>
      <c r="RMK77" s="195"/>
      <c r="RML77" s="195"/>
      <c r="RMM77" s="195"/>
      <c r="RMN77" s="195"/>
      <c r="RMO77" s="195"/>
      <c r="RMP77" s="195"/>
      <c r="RMQ77" s="195"/>
      <c r="RMR77" s="195"/>
      <c r="RMS77" s="195"/>
      <c r="RMT77" s="195"/>
      <c r="RMU77" s="195"/>
      <c r="RMV77" s="195"/>
      <c r="RMW77" s="195"/>
      <c r="RMX77" s="195"/>
      <c r="RMY77" s="195"/>
      <c r="RMZ77" s="195"/>
      <c r="RNA77" s="195"/>
      <c r="RNB77" s="195"/>
      <c r="RNC77" s="195"/>
      <c r="RND77" s="195"/>
      <c r="RNE77" s="195"/>
      <c r="RNF77" s="195"/>
      <c r="RNG77" s="195"/>
      <c r="RNH77" s="195"/>
      <c r="RNI77" s="195"/>
      <c r="RNJ77" s="195"/>
      <c r="RNK77" s="195"/>
      <c r="RNL77" s="195"/>
      <c r="RNM77" s="195"/>
      <c r="RNN77" s="195"/>
      <c r="RNO77" s="195"/>
      <c r="RNP77" s="195"/>
      <c r="RNQ77" s="195"/>
      <c r="RNR77" s="195"/>
      <c r="RNS77" s="195"/>
      <c r="RNT77" s="195"/>
      <c r="RNU77" s="195"/>
      <c r="RNV77" s="195"/>
      <c r="RNW77" s="195"/>
      <c r="RNX77" s="195"/>
      <c r="RNY77" s="195"/>
      <c r="RNZ77" s="195"/>
      <c r="ROA77" s="195"/>
      <c r="ROB77" s="195"/>
      <c r="ROC77" s="195"/>
      <c r="ROD77" s="195"/>
      <c r="ROE77" s="195"/>
      <c r="ROF77" s="195"/>
      <c r="ROG77" s="195"/>
      <c r="ROH77" s="195"/>
      <c r="ROI77" s="195"/>
      <c r="ROJ77" s="195"/>
      <c r="ROK77" s="195"/>
      <c r="ROL77" s="195"/>
      <c r="ROM77" s="195"/>
      <c r="RON77" s="195"/>
      <c r="ROO77" s="195"/>
      <c r="ROP77" s="195"/>
      <c r="ROQ77" s="195"/>
      <c r="ROR77" s="195"/>
      <c r="ROS77" s="195"/>
      <c r="ROT77" s="195"/>
      <c r="ROU77" s="195"/>
      <c r="ROV77" s="195"/>
      <c r="ROW77" s="195"/>
      <c r="ROX77" s="195"/>
      <c r="ROY77" s="195"/>
      <c r="ROZ77" s="195"/>
      <c r="RPA77" s="195"/>
      <c r="RPB77" s="195"/>
      <c r="RPC77" s="195"/>
      <c r="RPD77" s="195"/>
      <c r="RPE77" s="195"/>
      <c r="RPF77" s="195"/>
      <c r="RPG77" s="195"/>
      <c r="RPH77" s="195"/>
      <c r="RPI77" s="195"/>
      <c r="RPJ77" s="195"/>
      <c r="RPK77" s="195"/>
      <c r="RPL77" s="195"/>
      <c r="RPM77" s="195"/>
      <c r="RPN77" s="195"/>
      <c r="RPO77" s="195"/>
      <c r="RPP77" s="195"/>
      <c r="RPQ77" s="195"/>
      <c r="RPR77" s="195"/>
      <c r="RPS77" s="195"/>
      <c r="RPT77" s="195"/>
      <c r="RPU77" s="195"/>
      <c r="RPV77" s="195"/>
      <c r="RPW77" s="195"/>
      <c r="RPX77" s="195"/>
      <c r="RPY77" s="195"/>
      <c r="RPZ77" s="195"/>
      <c r="RQA77" s="195"/>
      <c r="RQB77" s="195"/>
      <c r="RQC77" s="195"/>
      <c r="RQD77" s="195"/>
      <c r="RQE77" s="195"/>
      <c r="RQF77" s="195"/>
      <c r="RQG77" s="195"/>
      <c r="RQH77" s="195"/>
      <c r="RQI77" s="195"/>
      <c r="RQJ77" s="195"/>
      <c r="RQK77" s="195"/>
      <c r="RQL77" s="195"/>
      <c r="RQM77" s="195"/>
      <c r="RQN77" s="195"/>
      <c r="RQO77" s="195"/>
      <c r="RQP77" s="195"/>
      <c r="RQQ77" s="195"/>
      <c r="RQR77" s="195"/>
      <c r="RQS77" s="195"/>
      <c r="RQT77" s="195"/>
      <c r="RQU77" s="195"/>
      <c r="RQV77" s="195"/>
      <c r="RQW77" s="195"/>
      <c r="RQX77" s="195"/>
      <c r="RQY77" s="195"/>
      <c r="RQZ77" s="195"/>
      <c r="RRA77" s="195"/>
      <c r="RRB77" s="195"/>
      <c r="RRC77" s="195"/>
      <c r="RRD77" s="195"/>
      <c r="RRE77" s="195"/>
      <c r="RRF77" s="195"/>
      <c r="RRG77" s="195"/>
      <c r="RRH77" s="195"/>
      <c r="RRI77" s="195"/>
      <c r="RRJ77" s="195"/>
      <c r="RRK77" s="195"/>
      <c r="RRL77" s="195"/>
      <c r="RRM77" s="195"/>
      <c r="RRN77" s="195"/>
      <c r="RRO77" s="195"/>
      <c r="RRP77" s="195"/>
      <c r="RRQ77" s="195"/>
      <c r="RRR77" s="195"/>
      <c r="RRS77" s="195"/>
      <c r="RRT77" s="195"/>
      <c r="RRU77" s="195"/>
      <c r="RRV77" s="195"/>
      <c r="RRW77" s="195"/>
      <c r="RRX77" s="195"/>
      <c r="RRY77" s="195"/>
      <c r="RRZ77" s="195"/>
      <c r="RSA77" s="195"/>
      <c r="RSB77" s="195"/>
      <c r="RSC77" s="195"/>
      <c r="RSD77" s="195"/>
      <c r="RSE77" s="195"/>
      <c r="RSF77" s="195"/>
      <c r="RSG77" s="195"/>
      <c r="RSH77" s="195"/>
      <c r="RSI77" s="195"/>
      <c r="RSJ77" s="195"/>
      <c r="RSK77" s="195"/>
      <c r="RSL77" s="195"/>
      <c r="RSM77" s="195"/>
      <c r="RSN77" s="195"/>
      <c r="RSO77" s="195"/>
      <c r="RSP77" s="195"/>
      <c r="RSQ77" s="195"/>
      <c r="RSR77" s="195"/>
      <c r="RSS77" s="195"/>
      <c r="RST77" s="195"/>
      <c r="RSU77" s="195"/>
      <c r="RSV77" s="195"/>
      <c r="RSW77" s="195"/>
      <c r="RSX77" s="195"/>
      <c r="RSY77" s="195"/>
      <c r="RSZ77" s="195"/>
      <c r="RTA77" s="195"/>
      <c r="RTB77" s="195"/>
      <c r="RTC77" s="195"/>
      <c r="RTD77" s="195"/>
      <c r="RTE77" s="195"/>
      <c r="RTF77" s="195"/>
      <c r="RTG77" s="195"/>
      <c r="RTH77" s="195"/>
      <c r="RTI77" s="195"/>
      <c r="RTJ77" s="195"/>
      <c r="RTK77" s="195"/>
      <c r="RTL77" s="195"/>
      <c r="RTM77" s="195"/>
      <c r="RTN77" s="195"/>
      <c r="RTO77" s="195"/>
      <c r="RTP77" s="195"/>
      <c r="RTQ77" s="195"/>
      <c r="RTR77" s="195"/>
      <c r="RTS77" s="195"/>
      <c r="RTT77" s="195"/>
      <c r="RTU77" s="195"/>
      <c r="RTV77" s="195"/>
      <c r="RTW77" s="195"/>
      <c r="RTX77" s="195"/>
      <c r="RTY77" s="195"/>
      <c r="RTZ77" s="195"/>
      <c r="RUA77" s="195"/>
      <c r="RUB77" s="195"/>
      <c r="RUC77" s="195"/>
      <c r="RUD77" s="195"/>
      <c r="RUE77" s="195"/>
      <c r="RUF77" s="195"/>
      <c r="RUG77" s="195"/>
      <c r="RUH77" s="195"/>
      <c r="RUI77" s="195"/>
      <c r="RUJ77" s="195"/>
      <c r="RUK77" s="195"/>
      <c r="RUL77" s="195"/>
      <c r="RUM77" s="195"/>
      <c r="RUN77" s="195"/>
      <c r="RUO77" s="195"/>
      <c r="RUP77" s="195"/>
      <c r="RUQ77" s="195"/>
      <c r="RUR77" s="195"/>
      <c r="RUS77" s="195"/>
      <c r="RUT77" s="195"/>
      <c r="RUU77" s="195"/>
      <c r="RUV77" s="195"/>
      <c r="RUW77" s="195"/>
      <c r="RUX77" s="195"/>
      <c r="RUY77" s="195"/>
      <c r="RUZ77" s="195"/>
      <c r="RVA77" s="195"/>
      <c r="RVB77" s="195"/>
      <c r="RVC77" s="195"/>
      <c r="RVD77" s="195"/>
      <c r="RVE77" s="195"/>
      <c r="RVF77" s="195"/>
      <c r="RVG77" s="195"/>
      <c r="RVH77" s="195"/>
      <c r="RVI77" s="195"/>
      <c r="RVJ77" s="195"/>
      <c r="RVK77" s="195"/>
      <c r="RVL77" s="195"/>
      <c r="RVM77" s="195"/>
      <c r="RVN77" s="195"/>
      <c r="RVO77" s="195"/>
      <c r="RVP77" s="195"/>
      <c r="RVQ77" s="195"/>
      <c r="RVR77" s="195"/>
      <c r="RVS77" s="195"/>
      <c r="RVT77" s="195"/>
      <c r="RVU77" s="195"/>
      <c r="RVV77" s="195"/>
      <c r="RVW77" s="195"/>
      <c r="RVX77" s="195"/>
      <c r="RVY77" s="195"/>
      <c r="RVZ77" s="195"/>
      <c r="RWA77" s="195"/>
      <c r="RWB77" s="195"/>
      <c r="RWC77" s="195"/>
      <c r="RWD77" s="195"/>
      <c r="RWE77" s="195"/>
      <c r="RWF77" s="195"/>
      <c r="RWG77" s="195"/>
      <c r="RWH77" s="195"/>
      <c r="RWI77" s="195"/>
      <c r="RWJ77" s="195"/>
      <c r="RWK77" s="195"/>
      <c r="RWL77" s="195"/>
      <c r="RWM77" s="195"/>
      <c r="RWN77" s="195"/>
      <c r="RWO77" s="195"/>
      <c r="RWP77" s="195"/>
      <c r="RWQ77" s="195"/>
      <c r="RWR77" s="195"/>
      <c r="RWS77" s="195"/>
      <c r="RWT77" s="195"/>
      <c r="RWU77" s="195"/>
      <c r="RWV77" s="195"/>
      <c r="RWW77" s="195"/>
      <c r="RWX77" s="195"/>
      <c r="RWY77" s="195"/>
      <c r="RWZ77" s="195"/>
      <c r="RXA77" s="195"/>
      <c r="RXB77" s="195"/>
      <c r="RXC77" s="195"/>
      <c r="RXD77" s="195"/>
      <c r="RXE77" s="195"/>
      <c r="RXF77" s="195"/>
      <c r="RXG77" s="195"/>
      <c r="RXH77" s="195"/>
      <c r="RXI77" s="195"/>
      <c r="RXJ77" s="195"/>
      <c r="RXK77" s="195"/>
      <c r="RXL77" s="195"/>
      <c r="RXM77" s="195"/>
      <c r="RXN77" s="195"/>
      <c r="RXO77" s="195"/>
      <c r="RXP77" s="195"/>
      <c r="RXQ77" s="195"/>
      <c r="RXR77" s="195"/>
      <c r="RXS77" s="195"/>
      <c r="RXT77" s="195"/>
      <c r="RXU77" s="195"/>
      <c r="RXV77" s="195"/>
      <c r="RXW77" s="195"/>
      <c r="RXX77" s="195"/>
      <c r="RXY77" s="195"/>
      <c r="RXZ77" s="195"/>
      <c r="RYA77" s="195"/>
      <c r="RYB77" s="195"/>
      <c r="RYC77" s="195"/>
      <c r="RYD77" s="195"/>
      <c r="RYE77" s="195"/>
      <c r="RYF77" s="195"/>
      <c r="RYG77" s="195"/>
      <c r="RYH77" s="195"/>
      <c r="RYI77" s="195"/>
      <c r="RYJ77" s="195"/>
      <c r="RYK77" s="195"/>
      <c r="RYL77" s="195"/>
      <c r="RYM77" s="195"/>
      <c r="RYN77" s="195"/>
      <c r="RYO77" s="195"/>
      <c r="RYP77" s="195"/>
      <c r="RYQ77" s="195"/>
      <c r="RYR77" s="195"/>
      <c r="RYS77" s="195"/>
      <c r="RYT77" s="195"/>
      <c r="RYU77" s="195"/>
      <c r="RYV77" s="195"/>
      <c r="RYW77" s="195"/>
      <c r="RYX77" s="195"/>
      <c r="RYY77" s="195"/>
      <c r="RYZ77" s="195"/>
      <c r="RZA77" s="195"/>
      <c r="RZB77" s="195"/>
      <c r="RZC77" s="195"/>
      <c r="RZD77" s="195"/>
      <c r="RZE77" s="195"/>
      <c r="RZF77" s="195"/>
      <c r="RZG77" s="195"/>
      <c r="RZH77" s="195"/>
      <c r="RZI77" s="195"/>
      <c r="RZJ77" s="195"/>
      <c r="RZK77" s="195"/>
      <c r="RZL77" s="195"/>
      <c r="RZM77" s="195"/>
      <c r="RZN77" s="195"/>
      <c r="RZO77" s="195"/>
      <c r="RZP77" s="195"/>
      <c r="RZQ77" s="195"/>
      <c r="RZR77" s="195"/>
      <c r="RZS77" s="195"/>
      <c r="RZT77" s="195"/>
      <c r="RZU77" s="195"/>
      <c r="RZV77" s="195"/>
      <c r="RZW77" s="195"/>
      <c r="RZX77" s="195"/>
      <c r="RZY77" s="195"/>
      <c r="RZZ77" s="195"/>
      <c r="SAA77" s="195"/>
      <c r="SAB77" s="195"/>
      <c r="SAC77" s="195"/>
      <c r="SAD77" s="195"/>
      <c r="SAE77" s="195"/>
      <c r="SAF77" s="195"/>
      <c r="SAG77" s="195"/>
      <c r="SAH77" s="195"/>
      <c r="SAI77" s="195"/>
      <c r="SAJ77" s="195"/>
      <c r="SAK77" s="195"/>
      <c r="SAL77" s="195"/>
      <c r="SAM77" s="195"/>
      <c r="SAN77" s="195"/>
      <c r="SAO77" s="195"/>
      <c r="SAP77" s="195"/>
      <c r="SAQ77" s="195"/>
      <c r="SAR77" s="195"/>
      <c r="SAS77" s="195"/>
      <c r="SAT77" s="195"/>
      <c r="SAU77" s="195"/>
      <c r="SAV77" s="195"/>
      <c r="SAW77" s="195"/>
      <c r="SAX77" s="195"/>
      <c r="SAY77" s="195"/>
      <c r="SAZ77" s="195"/>
      <c r="SBA77" s="195"/>
      <c r="SBB77" s="195"/>
      <c r="SBC77" s="195"/>
      <c r="SBD77" s="195"/>
      <c r="SBE77" s="195"/>
      <c r="SBF77" s="195"/>
      <c r="SBG77" s="195"/>
      <c r="SBH77" s="195"/>
      <c r="SBI77" s="195"/>
      <c r="SBJ77" s="195"/>
      <c r="SBK77" s="195"/>
      <c r="SBL77" s="195"/>
      <c r="SBM77" s="195"/>
      <c r="SBN77" s="195"/>
      <c r="SBO77" s="195"/>
      <c r="SBP77" s="195"/>
      <c r="SBQ77" s="195"/>
      <c r="SBR77" s="195"/>
      <c r="SBS77" s="195"/>
      <c r="SBT77" s="195"/>
      <c r="SBU77" s="195"/>
      <c r="SBV77" s="195"/>
      <c r="SBW77" s="195"/>
      <c r="SBX77" s="195"/>
      <c r="SBY77" s="195"/>
      <c r="SBZ77" s="195"/>
      <c r="SCA77" s="195"/>
      <c r="SCB77" s="195"/>
      <c r="SCC77" s="195"/>
      <c r="SCD77" s="195"/>
      <c r="SCE77" s="195"/>
      <c r="SCF77" s="195"/>
      <c r="SCG77" s="195"/>
      <c r="SCH77" s="195"/>
      <c r="SCI77" s="195"/>
      <c r="SCJ77" s="195"/>
      <c r="SCK77" s="195"/>
      <c r="SCL77" s="195"/>
      <c r="SCM77" s="195"/>
      <c r="SCN77" s="195"/>
      <c r="SCO77" s="195"/>
      <c r="SCP77" s="195"/>
      <c r="SCQ77" s="195"/>
      <c r="SCR77" s="195"/>
      <c r="SCS77" s="195"/>
      <c r="SCT77" s="195"/>
      <c r="SCU77" s="195"/>
      <c r="SCV77" s="195"/>
      <c r="SCW77" s="195"/>
      <c r="SCX77" s="195"/>
      <c r="SCY77" s="195"/>
      <c r="SCZ77" s="195"/>
      <c r="SDA77" s="195"/>
      <c r="SDB77" s="195"/>
      <c r="SDC77" s="195"/>
      <c r="SDD77" s="195"/>
      <c r="SDE77" s="195"/>
      <c r="SDF77" s="195"/>
      <c r="SDG77" s="195"/>
      <c r="SDH77" s="195"/>
      <c r="SDI77" s="195"/>
      <c r="SDJ77" s="195"/>
      <c r="SDK77" s="195"/>
      <c r="SDL77" s="195"/>
      <c r="SDM77" s="195"/>
      <c r="SDN77" s="195"/>
      <c r="SDO77" s="195"/>
      <c r="SDP77" s="195"/>
      <c r="SDQ77" s="195"/>
      <c r="SDR77" s="195"/>
      <c r="SDS77" s="195"/>
      <c r="SDT77" s="195"/>
      <c r="SDU77" s="195"/>
      <c r="SDV77" s="195"/>
      <c r="SDW77" s="195"/>
      <c r="SDX77" s="195"/>
      <c r="SDY77" s="195"/>
      <c r="SDZ77" s="195"/>
      <c r="SEA77" s="195"/>
      <c r="SEB77" s="195"/>
      <c r="SEC77" s="195"/>
      <c r="SED77" s="195"/>
      <c r="SEE77" s="195"/>
      <c r="SEF77" s="195"/>
      <c r="SEG77" s="195"/>
      <c r="SEH77" s="195"/>
      <c r="SEI77" s="195"/>
      <c r="SEJ77" s="195"/>
      <c r="SEK77" s="195"/>
      <c r="SEL77" s="195"/>
      <c r="SEM77" s="195"/>
      <c r="SEN77" s="195"/>
      <c r="SEO77" s="195"/>
      <c r="SEP77" s="195"/>
      <c r="SEQ77" s="195"/>
      <c r="SER77" s="195"/>
      <c r="SES77" s="195"/>
      <c r="SET77" s="195"/>
      <c r="SEU77" s="195"/>
      <c r="SEV77" s="195"/>
      <c r="SEW77" s="195"/>
      <c r="SEX77" s="195"/>
      <c r="SEY77" s="195"/>
      <c r="SEZ77" s="195"/>
      <c r="SFA77" s="195"/>
      <c r="SFB77" s="195"/>
      <c r="SFC77" s="195"/>
      <c r="SFD77" s="195"/>
      <c r="SFE77" s="195"/>
      <c r="SFF77" s="195"/>
      <c r="SFG77" s="195"/>
      <c r="SFH77" s="195"/>
      <c r="SFI77" s="195"/>
      <c r="SFJ77" s="195"/>
      <c r="SFK77" s="195"/>
      <c r="SFL77" s="195"/>
      <c r="SFM77" s="195"/>
      <c r="SFN77" s="195"/>
      <c r="SFO77" s="195"/>
      <c r="SFP77" s="195"/>
      <c r="SFQ77" s="195"/>
      <c r="SFR77" s="195"/>
      <c r="SFS77" s="195"/>
      <c r="SFT77" s="195"/>
      <c r="SFU77" s="195"/>
      <c r="SFV77" s="195"/>
      <c r="SFW77" s="195"/>
      <c r="SFX77" s="195"/>
      <c r="SFY77" s="195"/>
      <c r="SFZ77" s="195"/>
      <c r="SGA77" s="195"/>
      <c r="SGB77" s="195"/>
      <c r="SGC77" s="195"/>
      <c r="SGD77" s="195"/>
      <c r="SGE77" s="195"/>
      <c r="SGF77" s="195"/>
      <c r="SGG77" s="195"/>
      <c r="SGH77" s="195"/>
      <c r="SGI77" s="195"/>
      <c r="SGJ77" s="195"/>
      <c r="SGK77" s="195"/>
      <c r="SGL77" s="195"/>
      <c r="SGM77" s="195"/>
      <c r="SGN77" s="195"/>
      <c r="SGO77" s="195"/>
      <c r="SGP77" s="195"/>
      <c r="SGQ77" s="195"/>
      <c r="SGR77" s="195"/>
      <c r="SGS77" s="195"/>
      <c r="SGT77" s="195"/>
      <c r="SGU77" s="195"/>
      <c r="SGV77" s="195"/>
      <c r="SGW77" s="195"/>
      <c r="SGX77" s="195"/>
      <c r="SGY77" s="195"/>
      <c r="SGZ77" s="195"/>
      <c r="SHA77" s="195"/>
      <c r="SHB77" s="195"/>
      <c r="SHC77" s="195"/>
      <c r="SHD77" s="195"/>
      <c r="SHE77" s="195"/>
      <c r="SHF77" s="195"/>
      <c r="SHG77" s="195"/>
      <c r="SHH77" s="195"/>
      <c r="SHI77" s="195"/>
      <c r="SHJ77" s="195"/>
      <c r="SHK77" s="195"/>
      <c r="SHL77" s="195"/>
      <c r="SHM77" s="195"/>
      <c r="SHN77" s="195"/>
      <c r="SHO77" s="195"/>
      <c r="SHP77" s="195"/>
      <c r="SHQ77" s="195"/>
      <c r="SHR77" s="195"/>
      <c r="SHS77" s="195"/>
      <c r="SHT77" s="195"/>
      <c r="SHU77" s="195"/>
      <c r="SHV77" s="195"/>
      <c r="SHW77" s="195"/>
      <c r="SHX77" s="195"/>
      <c r="SHY77" s="195"/>
      <c r="SHZ77" s="195"/>
      <c r="SIA77" s="195"/>
      <c r="SIB77" s="195"/>
      <c r="SIC77" s="195"/>
      <c r="SID77" s="195"/>
      <c r="SIE77" s="195"/>
      <c r="SIF77" s="195"/>
      <c r="SIG77" s="195"/>
      <c r="SIH77" s="195"/>
      <c r="SII77" s="195"/>
      <c r="SIJ77" s="195"/>
      <c r="SIK77" s="195"/>
      <c r="SIL77" s="195"/>
      <c r="SIM77" s="195"/>
      <c r="SIN77" s="195"/>
      <c r="SIO77" s="195"/>
      <c r="SIP77" s="195"/>
      <c r="SIQ77" s="195"/>
      <c r="SIR77" s="195"/>
      <c r="SIS77" s="195"/>
      <c r="SIT77" s="195"/>
      <c r="SIU77" s="195"/>
      <c r="SIV77" s="195"/>
      <c r="SIW77" s="195"/>
      <c r="SIX77" s="195"/>
      <c r="SIY77" s="195"/>
      <c r="SIZ77" s="195"/>
      <c r="SJA77" s="195"/>
      <c r="SJB77" s="195"/>
      <c r="SJC77" s="195"/>
      <c r="SJD77" s="195"/>
      <c r="SJE77" s="195"/>
      <c r="SJF77" s="195"/>
      <c r="SJG77" s="195"/>
      <c r="SJH77" s="195"/>
      <c r="SJI77" s="195"/>
      <c r="SJJ77" s="195"/>
      <c r="SJK77" s="195"/>
      <c r="SJL77" s="195"/>
      <c r="SJM77" s="195"/>
      <c r="SJN77" s="195"/>
      <c r="SJO77" s="195"/>
      <c r="SJP77" s="195"/>
      <c r="SJQ77" s="195"/>
      <c r="SJR77" s="195"/>
      <c r="SJS77" s="195"/>
      <c r="SJT77" s="195"/>
      <c r="SJU77" s="195"/>
      <c r="SJV77" s="195"/>
      <c r="SJW77" s="195"/>
      <c r="SJX77" s="195"/>
      <c r="SJY77" s="195"/>
      <c r="SJZ77" s="195"/>
      <c r="SKA77" s="195"/>
      <c r="SKB77" s="195"/>
      <c r="SKC77" s="195"/>
      <c r="SKD77" s="195"/>
      <c r="SKE77" s="195"/>
      <c r="SKF77" s="195"/>
      <c r="SKG77" s="195"/>
      <c r="SKH77" s="195"/>
      <c r="SKI77" s="195"/>
      <c r="SKJ77" s="195"/>
      <c r="SKK77" s="195"/>
      <c r="SKL77" s="195"/>
      <c r="SKM77" s="195"/>
      <c r="SKN77" s="195"/>
      <c r="SKO77" s="195"/>
      <c r="SKP77" s="195"/>
      <c r="SKQ77" s="195"/>
      <c r="SKR77" s="195"/>
      <c r="SKS77" s="195"/>
      <c r="SKT77" s="195"/>
      <c r="SKU77" s="195"/>
      <c r="SKV77" s="195"/>
      <c r="SKW77" s="195"/>
      <c r="SKX77" s="195"/>
      <c r="SKY77" s="195"/>
      <c r="SKZ77" s="195"/>
      <c r="SLA77" s="195"/>
      <c r="SLB77" s="195"/>
      <c r="SLC77" s="195"/>
      <c r="SLD77" s="195"/>
      <c r="SLE77" s="195"/>
      <c r="SLF77" s="195"/>
      <c r="SLG77" s="195"/>
      <c r="SLH77" s="195"/>
      <c r="SLI77" s="195"/>
      <c r="SLJ77" s="195"/>
      <c r="SLK77" s="195"/>
      <c r="SLL77" s="195"/>
      <c r="SLM77" s="195"/>
      <c r="SLN77" s="195"/>
      <c r="SLO77" s="195"/>
      <c r="SLP77" s="195"/>
      <c r="SLQ77" s="195"/>
      <c r="SLR77" s="195"/>
      <c r="SLS77" s="195"/>
      <c r="SLT77" s="195"/>
      <c r="SLU77" s="195"/>
      <c r="SLV77" s="195"/>
      <c r="SLW77" s="195"/>
      <c r="SLX77" s="195"/>
      <c r="SLY77" s="195"/>
      <c r="SLZ77" s="195"/>
      <c r="SMA77" s="195"/>
      <c r="SMB77" s="195"/>
      <c r="SMC77" s="195"/>
      <c r="SMD77" s="195"/>
      <c r="SME77" s="195"/>
      <c r="SMF77" s="195"/>
      <c r="SMG77" s="195"/>
      <c r="SMH77" s="195"/>
      <c r="SMI77" s="195"/>
      <c r="SMJ77" s="195"/>
      <c r="SMK77" s="195"/>
      <c r="SML77" s="195"/>
      <c r="SMM77" s="195"/>
      <c r="SMN77" s="195"/>
      <c r="SMO77" s="195"/>
      <c r="SMP77" s="195"/>
      <c r="SMQ77" s="195"/>
      <c r="SMR77" s="195"/>
      <c r="SMS77" s="195"/>
      <c r="SMT77" s="195"/>
      <c r="SMU77" s="195"/>
      <c r="SMV77" s="195"/>
      <c r="SMW77" s="195"/>
      <c r="SMX77" s="195"/>
      <c r="SMY77" s="195"/>
      <c r="SMZ77" s="195"/>
      <c r="SNA77" s="195"/>
      <c r="SNB77" s="195"/>
      <c r="SNC77" s="195"/>
      <c r="SND77" s="195"/>
      <c r="SNE77" s="195"/>
      <c r="SNF77" s="195"/>
      <c r="SNG77" s="195"/>
      <c r="SNH77" s="195"/>
      <c r="SNI77" s="195"/>
      <c r="SNJ77" s="195"/>
      <c r="SNK77" s="195"/>
      <c r="SNL77" s="195"/>
      <c r="SNM77" s="195"/>
      <c r="SNN77" s="195"/>
      <c r="SNO77" s="195"/>
      <c r="SNP77" s="195"/>
      <c r="SNQ77" s="195"/>
      <c r="SNR77" s="195"/>
      <c r="SNS77" s="195"/>
      <c r="SNT77" s="195"/>
      <c r="SNU77" s="195"/>
      <c r="SNV77" s="195"/>
      <c r="SNW77" s="195"/>
      <c r="SNX77" s="195"/>
      <c r="SNY77" s="195"/>
      <c r="SNZ77" s="195"/>
      <c r="SOA77" s="195"/>
      <c r="SOB77" s="195"/>
      <c r="SOC77" s="195"/>
      <c r="SOD77" s="195"/>
      <c r="SOE77" s="195"/>
      <c r="SOF77" s="195"/>
      <c r="SOG77" s="195"/>
      <c r="SOH77" s="195"/>
      <c r="SOI77" s="195"/>
      <c r="SOJ77" s="195"/>
      <c r="SOK77" s="195"/>
      <c r="SOL77" s="195"/>
      <c r="SOM77" s="195"/>
      <c r="SON77" s="195"/>
      <c r="SOO77" s="195"/>
      <c r="SOP77" s="195"/>
      <c r="SOQ77" s="195"/>
      <c r="SOR77" s="195"/>
      <c r="SOS77" s="195"/>
      <c r="SOT77" s="195"/>
      <c r="SOU77" s="195"/>
      <c r="SOV77" s="195"/>
      <c r="SOW77" s="195"/>
      <c r="SOX77" s="195"/>
      <c r="SOY77" s="195"/>
      <c r="SOZ77" s="195"/>
      <c r="SPA77" s="195"/>
      <c r="SPB77" s="195"/>
      <c r="SPC77" s="195"/>
      <c r="SPD77" s="195"/>
      <c r="SPE77" s="195"/>
      <c r="SPF77" s="195"/>
      <c r="SPG77" s="195"/>
      <c r="SPH77" s="195"/>
      <c r="SPI77" s="195"/>
      <c r="SPJ77" s="195"/>
      <c r="SPK77" s="195"/>
      <c r="SPL77" s="195"/>
      <c r="SPM77" s="195"/>
      <c r="SPN77" s="195"/>
      <c r="SPO77" s="195"/>
      <c r="SPP77" s="195"/>
      <c r="SPQ77" s="195"/>
      <c r="SPR77" s="195"/>
      <c r="SPS77" s="195"/>
      <c r="SPT77" s="195"/>
      <c r="SPU77" s="195"/>
      <c r="SPV77" s="195"/>
      <c r="SPW77" s="195"/>
      <c r="SPX77" s="195"/>
      <c r="SPY77" s="195"/>
      <c r="SPZ77" s="195"/>
      <c r="SQA77" s="195"/>
      <c r="SQB77" s="195"/>
      <c r="SQC77" s="195"/>
      <c r="SQD77" s="195"/>
      <c r="SQE77" s="195"/>
      <c r="SQF77" s="195"/>
      <c r="SQG77" s="195"/>
      <c r="SQH77" s="195"/>
      <c r="SQI77" s="195"/>
      <c r="SQJ77" s="195"/>
      <c r="SQK77" s="195"/>
      <c r="SQL77" s="195"/>
      <c r="SQM77" s="195"/>
      <c r="SQN77" s="195"/>
      <c r="SQO77" s="195"/>
      <c r="SQP77" s="195"/>
      <c r="SQQ77" s="195"/>
      <c r="SQR77" s="195"/>
      <c r="SQS77" s="195"/>
      <c r="SQT77" s="195"/>
      <c r="SQU77" s="195"/>
      <c r="SQV77" s="195"/>
      <c r="SQW77" s="195"/>
      <c r="SQX77" s="195"/>
      <c r="SQY77" s="195"/>
      <c r="SQZ77" s="195"/>
      <c r="SRA77" s="195"/>
      <c r="SRB77" s="195"/>
      <c r="SRC77" s="195"/>
      <c r="SRD77" s="195"/>
      <c r="SRE77" s="195"/>
      <c r="SRF77" s="195"/>
      <c r="SRG77" s="195"/>
      <c r="SRH77" s="195"/>
      <c r="SRI77" s="195"/>
      <c r="SRJ77" s="195"/>
      <c r="SRK77" s="195"/>
      <c r="SRL77" s="195"/>
      <c r="SRM77" s="195"/>
      <c r="SRN77" s="195"/>
      <c r="SRO77" s="195"/>
      <c r="SRP77" s="195"/>
      <c r="SRQ77" s="195"/>
      <c r="SRR77" s="195"/>
      <c r="SRS77" s="195"/>
      <c r="SRT77" s="195"/>
      <c r="SRU77" s="195"/>
      <c r="SRV77" s="195"/>
      <c r="SRW77" s="195"/>
      <c r="SRX77" s="195"/>
      <c r="SRY77" s="195"/>
      <c r="SRZ77" s="195"/>
      <c r="SSA77" s="195"/>
      <c r="SSB77" s="195"/>
      <c r="SSC77" s="195"/>
      <c r="SSD77" s="195"/>
      <c r="SSE77" s="195"/>
      <c r="SSF77" s="195"/>
      <c r="SSG77" s="195"/>
      <c r="SSH77" s="195"/>
      <c r="SSI77" s="195"/>
      <c r="SSJ77" s="195"/>
      <c r="SSK77" s="195"/>
      <c r="SSL77" s="195"/>
      <c r="SSM77" s="195"/>
      <c r="SSN77" s="195"/>
      <c r="SSO77" s="195"/>
      <c r="SSP77" s="195"/>
      <c r="SSQ77" s="195"/>
      <c r="SSR77" s="195"/>
      <c r="SSS77" s="195"/>
      <c r="SST77" s="195"/>
      <c r="SSU77" s="195"/>
      <c r="SSV77" s="195"/>
      <c r="SSW77" s="195"/>
      <c r="SSX77" s="195"/>
      <c r="SSY77" s="195"/>
      <c r="SSZ77" s="195"/>
      <c r="STA77" s="195"/>
      <c r="STB77" s="195"/>
      <c r="STC77" s="195"/>
      <c r="STD77" s="195"/>
      <c r="STE77" s="195"/>
      <c r="STF77" s="195"/>
      <c r="STG77" s="195"/>
      <c r="STH77" s="195"/>
      <c r="STI77" s="195"/>
      <c r="STJ77" s="195"/>
      <c r="STK77" s="195"/>
      <c r="STL77" s="195"/>
      <c r="STM77" s="195"/>
      <c r="STN77" s="195"/>
      <c r="STO77" s="195"/>
      <c r="STP77" s="195"/>
      <c r="STQ77" s="195"/>
      <c r="STR77" s="195"/>
      <c r="STS77" s="195"/>
      <c r="STT77" s="195"/>
      <c r="STU77" s="195"/>
      <c r="STV77" s="195"/>
      <c r="STW77" s="195"/>
      <c r="STX77" s="195"/>
      <c r="STY77" s="195"/>
      <c r="STZ77" s="195"/>
      <c r="SUA77" s="195"/>
      <c r="SUB77" s="195"/>
      <c r="SUC77" s="195"/>
      <c r="SUD77" s="195"/>
      <c r="SUE77" s="195"/>
      <c r="SUF77" s="195"/>
      <c r="SUG77" s="195"/>
      <c r="SUH77" s="195"/>
      <c r="SUI77" s="195"/>
      <c r="SUJ77" s="195"/>
      <c r="SUK77" s="195"/>
      <c r="SUL77" s="195"/>
      <c r="SUM77" s="195"/>
      <c r="SUN77" s="195"/>
      <c r="SUO77" s="195"/>
      <c r="SUP77" s="195"/>
      <c r="SUQ77" s="195"/>
      <c r="SUR77" s="195"/>
      <c r="SUS77" s="195"/>
      <c r="SUT77" s="195"/>
      <c r="SUU77" s="195"/>
      <c r="SUV77" s="195"/>
      <c r="SUW77" s="195"/>
      <c r="SUX77" s="195"/>
      <c r="SUY77" s="195"/>
      <c r="SUZ77" s="195"/>
      <c r="SVA77" s="195"/>
      <c r="SVB77" s="195"/>
      <c r="SVC77" s="195"/>
      <c r="SVD77" s="195"/>
      <c r="SVE77" s="195"/>
      <c r="SVF77" s="195"/>
      <c r="SVG77" s="195"/>
      <c r="SVH77" s="195"/>
      <c r="SVI77" s="195"/>
      <c r="SVJ77" s="195"/>
      <c r="SVK77" s="195"/>
      <c r="SVL77" s="195"/>
      <c r="SVM77" s="195"/>
      <c r="SVN77" s="195"/>
      <c r="SVO77" s="195"/>
      <c r="SVP77" s="195"/>
      <c r="SVQ77" s="195"/>
      <c r="SVR77" s="195"/>
      <c r="SVS77" s="195"/>
      <c r="SVT77" s="195"/>
      <c r="SVU77" s="195"/>
      <c r="SVV77" s="195"/>
      <c r="SVW77" s="195"/>
      <c r="SVX77" s="195"/>
      <c r="SVY77" s="195"/>
      <c r="SVZ77" s="195"/>
      <c r="SWA77" s="195"/>
      <c r="SWB77" s="195"/>
      <c r="SWC77" s="195"/>
      <c r="SWD77" s="195"/>
      <c r="SWE77" s="195"/>
      <c r="SWF77" s="195"/>
      <c r="SWG77" s="195"/>
      <c r="SWH77" s="195"/>
      <c r="SWI77" s="195"/>
      <c r="SWJ77" s="195"/>
      <c r="SWK77" s="195"/>
      <c r="SWL77" s="195"/>
      <c r="SWM77" s="195"/>
      <c r="SWN77" s="195"/>
      <c r="SWO77" s="195"/>
      <c r="SWP77" s="195"/>
      <c r="SWQ77" s="195"/>
      <c r="SWR77" s="195"/>
      <c r="SWS77" s="195"/>
      <c r="SWT77" s="195"/>
      <c r="SWU77" s="195"/>
      <c r="SWV77" s="195"/>
      <c r="SWW77" s="195"/>
      <c r="SWX77" s="195"/>
      <c r="SWY77" s="195"/>
      <c r="SWZ77" s="195"/>
      <c r="SXA77" s="195"/>
      <c r="SXB77" s="195"/>
      <c r="SXC77" s="195"/>
      <c r="SXD77" s="195"/>
      <c r="SXE77" s="195"/>
      <c r="SXF77" s="195"/>
      <c r="SXG77" s="195"/>
      <c r="SXH77" s="195"/>
      <c r="SXI77" s="195"/>
      <c r="SXJ77" s="195"/>
      <c r="SXK77" s="195"/>
      <c r="SXL77" s="195"/>
      <c r="SXM77" s="195"/>
      <c r="SXN77" s="195"/>
      <c r="SXO77" s="195"/>
      <c r="SXP77" s="195"/>
      <c r="SXQ77" s="195"/>
      <c r="SXR77" s="195"/>
      <c r="SXS77" s="195"/>
      <c r="SXT77" s="195"/>
      <c r="SXU77" s="195"/>
      <c r="SXV77" s="195"/>
      <c r="SXW77" s="195"/>
      <c r="SXX77" s="195"/>
      <c r="SXY77" s="195"/>
      <c r="SXZ77" s="195"/>
      <c r="SYA77" s="195"/>
      <c r="SYB77" s="195"/>
      <c r="SYC77" s="195"/>
      <c r="SYD77" s="195"/>
      <c r="SYE77" s="195"/>
      <c r="SYF77" s="195"/>
      <c r="SYG77" s="195"/>
      <c r="SYH77" s="195"/>
      <c r="SYI77" s="195"/>
      <c r="SYJ77" s="195"/>
      <c r="SYK77" s="195"/>
      <c r="SYL77" s="195"/>
      <c r="SYM77" s="195"/>
      <c r="SYN77" s="195"/>
      <c r="SYO77" s="195"/>
      <c r="SYP77" s="195"/>
      <c r="SYQ77" s="195"/>
      <c r="SYR77" s="195"/>
      <c r="SYS77" s="195"/>
      <c r="SYT77" s="195"/>
      <c r="SYU77" s="195"/>
      <c r="SYV77" s="195"/>
      <c r="SYW77" s="195"/>
      <c r="SYX77" s="195"/>
      <c r="SYY77" s="195"/>
      <c r="SYZ77" s="195"/>
      <c r="SZA77" s="195"/>
      <c r="SZB77" s="195"/>
      <c r="SZC77" s="195"/>
      <c r="SZD77" s="195"/>
      <c r="SZE77" s="195"/>
      <c r="SZF77" s="195"/>
      <c r="SZG77" s="195"/>
      <c r="SZH77" s="195"/>
      <c r="SZI77" s="195"/>
      <c r="SZJ77" s="195"/>
      <c r="SZK77" s="195"/>
      <c r="SZL77" s="195"/>
      <c r="SZM77" s="195"/>
      <c r="SZN77" s="195"/>
      <c r="SZO77" s="195"/>
      <c r="SZP77" s="195"/>
      <c r="SZQ77" s="195"/>
      <c r="SZR77" s="195"/>
      <c r="SZS77" s="195"/>
      <c r="SZT77" s="195"/>
      <c r="SZU77" s="195"/>
      <c r="SZV77" s="195"/>
      <c r="SZW77" s="195"/>
      <c r="SZX77" s="195"/>
      <c r="SZY77" s="195"/>
      <c r="SZZ77" s="195"/>
      <c r="TAA77" s="195"/>
      <c r="TAB77" s="195"/>
      <c r="TAC77" s="195"/>
      <c r="TAD77" s="195"/>
      <c r="TAE77" s="195"/>
      <c r="TAF77" s="195"/>
      <c r="TAG77" s="195"/>
      <c r="TAH77" s="195"/>
      <c r="TAI77" s="195"/>
      <c r="TAJ77" s="195"/>
      <c r="TAK77" s="195"/>
      <c r="TAL77" s="195"/>
      <c r="TAM77" s="195"/>
      <c r="TAN77" s="195"/>
      <c r="TAO77" s="195"/>
      <c r="TAP77" s="195"/>
      <c r="TAQ77" s="195"/>
      <c r="TAR77" s="195"/>
      <c r="TAS77" s="195"/>
      <c r="TAT77" s="195"/>
      <c r="TAU77" s="195"/>
      <c r="TAV77" s="195"/>
      <c r="TAW77" s="195"/>
      <c r="TAX77" s="195"/>
      <c r="TAY77" s="195"/>
      <c r="TAZ77" s="195"/>
      <c r="TBA77" s="195"/>
      <c r="TBB77" s="195"/>
      <c r="TBC77" s="195"/>
      <c r="TBD77" s="195"/>
      <c r="TBE77" s="195"/>
      <c r="TBF77" s="195"/>
      <c r="TBG77" s="195"/>
      <c r="TBH77" s="195"/>
      <c r="TBI77" s="195"/>
      <c r="TBJ77" s="195"/>
      <c r="TBK77" s="195"/>
      <c r="TBL77" s="195"/>
      <c r="TBM77" s="195"/>
      <c r="TBN77" s="195"/>
      <c r="TBO77" s="195"/>
      <c r="TBP77" s="195"/>
      <c r="TBQ77" s="195"/>
      <c r="TBR77" s="195"/>
      <c r="TBS77" s="195"/>
      <c r="TBT77" s="195"/>
      <c r="TBU77" s="195"/>
      <c r="TBV77" s="195"/>
      <c r="TBW77" s="195"/>
      <c r="TBX77" s="195"/>
      <c r="TBY77" s="195"/>
      <c r="TBZ77" s="195"/>
      <c r="TCA77" s="195"/>
      <c r="TCB77" s="195"/>
      <c r="TCC77" s="195"/>
      <c r="TCD77" s="195"/>
      <c r="TCE77" s="195"/>
      <c r="TCF77" s="195"/>
      <c r="TCG77" s="195"/>
      <c r="TCH77" s="195"/>
      <c r="TCI77" s="195"/>
      <c r="TCJ77" s="195"/>
      <c r="TCK77" s="195"/>
      <c r="TCL77" s="195"/>
      <c r="TCM77" s="195"/>
      <c r="TCN77" s="195"/>
      <c r="TCO77" s="195"/>
      <c r="TCP77" s="195"/>
      <c r="TCQ77" s="195"/>
      <c r="TCR77" s="195"/>
      <c r="TCS77" s="195"/>
      <c r="TCT77" s="195"/>
      <c r="TCU77" s="195"/>
      <c r="TCV77" s="195"/>
      <c r="TCW77" s="195"/>
      <c r="TCX77" s="195"/>
      <c r="TCY77" s="195"/>
      <c r="TCZ77" s="195"/>
      <c r="TDA77" s="195"/>
      <c r="TDB77" s="195"/>
      <c r="TDC77" s="195"/>
      <c r="TDD77" s="195"/>
      <c r="TDE77" s="195"/>
      <c r="TDF77" s="195"/>
      <c r="TDG77" s="195"/>
      <c r="TDH77" s="195"/>
      <c r="TDI77" s="195"/>
      <c r="TDJ77" s="195"/>
      <c r="TDK77" s="195"/>
      <c r="TDL77" s="195"/>
      <c r="TDM77" s="195"/>
      <c r="TDN77" s="195"/>
      <c r="TDO77" s="195"/>
      <c r="TDP77" s="195"/>
      <c r="TDQ77" s="195"/>
      <c r="TDR77" s="195"/>
      <c r="TDS77" s="195"/>
      <c r="TDT77" s="195"/>
      <c r="TDU77" s="195"/>
      <c r="TDV77" s="195"/>
      <c r="TDW77" s="195"/>
      <c r="TDX77" s="195"/>
      <c r="TDY77" s="195"/>
      <c r="TDZ77" s="195"/>
      <c r="TEA77" s="195"/>
      <c r="TEB77" s="195"/>
      <c r="TEC77" s="195"/>
      <c r="TED77" s="195"/>
      <c r="TEE77" s="195"/>
      <c r="TEF77" s="195"/>
      <c r="TEG77" s="195"/>
      <c r="TEH77" s="195"/>
      <c r="TEI77" s="195"/>
      <c r="TEJ77" s="195"/>
      <c r="TEK77" s="195"/>
      <c r="TEL77" s="195"/>
      <c r="TEM77" s="195"/>
      <c r="TEN77" s="195"/>
      <c r="TEO77" s="195"/>
      <c r="TEP77" s="195"/>
      <c r="TEQ77" s="195"/>
      <c r="TER77" s="195"/>
      <c r="TES77" s="195"/>
      <c r="TET77" s="195"/>
      <c r="TEU77" s="195"/>
      <c r="TEV77" s="195"/>
      <c r="TEW77" s="195"/>
      <c r="TEX77" s="195"/>
      <c r="TEY77" s="195"/>
      <c r="TEZ77" s="195"/>
      <c r="TFA77" s="195"/>
      <c r="TFB77" s="195"/>
      <c r="TFC77" s="195"/>
      <c r="TFD77" s="195"/>
      <c r="TFE77" s="195"/>
      <c r="TFF77" s="195"/>
      <c r="TFG77" s="195"/>
      <c r="TFH77" s="195"/>
      <c r="TFI77" s="195"/>
      <c r="TFJ77" s="195"/>
      <c r="TFK77" s="195"/>
      <c r="TFL77" s="195"/>
      <c r="TFM77" s="195"/>
      <c r="TFN77" s="195"/>
      <c r="TFO77" s="195"/>
      <c r="TFP77" s="195"/>
      <c r="TFQ77" s="195"/>
      <c r="TFR77" s="195"/>
      <c r="TFS77" s="195"/>
      <c r="TFT77" s="195"/>
      <c r="TFU77" s="195"/>
      <c r="TFV77" s="195"/>
      <c r="TFW77" s="195"/>
      <c r="TFX77" s="195"/>
      <c r="TFY77" s="195"/>
      <c r="TFZ77" s="195"/>
      <c r="TGA77" s="195"/>
      <c r="TGB77" s="195"/>
      <c r="TGC77" s="195"/>
      <c r="TGD77" s="195"/>
      <c r="TGE77" s="195"/>
      <c r="TGF77" s="195"/>
      <c r="TGG77" s="195"/>
      <c r="TGH77" s="195"/>
      <c r="TGI77" s="195"/>
      <c r="TGJ77" s="195"/>
      <c r="TGK77" s="195"/>
      <c r="TGL77" s="195"/>
      <c r="TGM77" s="195"/>
      <c r="TGN77" s="195"/>
      <c r="TGO77" s="195"/>
      <c r="TGP77" s="195"/>
      <c r="TGQ77" s="195"/>
      <c r="TGR77" s="195"/>
      <c r="TGS77" s="195"/>
      <c r="TGT77" s="195"/>
      <c r="TGU77" s="195"/>
      <c r="TGV77" s="195"/>
      <c r="TGW77" s="195"/>
      <c r="TGX77" s="195"/>
      <c r="TGY77" s="195"/>
      <c r="TGZ77" s="195"/>
      <c r="THA77" s="195"/>
      <c r="THB77" s="195"/>
      <c r="THC77" s="195"/>
      <c r="THD77" s="195"/>
      <c r="THE77" s="195"/>
      <c r="THF77" s="195"/>
      <c r="THG77" s="195"/>
      <c r="THH77" s="195"/>
      <c r="THI77" s="195"/>
      <c r="THJ77" s="195"/>
      <c r="THK77" s="195"/>
      <c r="THL77" s="195"/>
      <c r="THM77" s="195"/>
      <c r="THN77" s="195"/>
      <c r="THO77" s="195"/>
      <c r="THP77" s="195"/>
      <c r="THQ77" s="195"/>
      <c r="THR77" s="195"/>
      <c r="THS77" s="195"/>
      <c r="THT77" s="195"/>
      <c r="THU77" s="195"/>
      <c r="THV77" s="195"/>
      <c r="THW77" s="195"/>
      <c r="THX77" s="195"/>
      <c r="THY77" s="195"/>
      <c r="THZ77" s="195"/>
      <c r="TIA77" s="195"/>
      <c r="TIB77" s="195"/>
      <c r="TIC77" s="195"/>
      <c r="TID77" s="195"/>
      <c r="TIE77" s="195"/>
      <c r="TIF77" s="195"/>
      <c r="TIG77" s="195"/>
      <c r="TIH77" s="195"/>
      <c r="TII77" s="195"/>
      <c r="TIJ77" s="195"/>
      <c r="TIK77" s="195"/>
      <c r="TIL77" s="195"/>
      <c r="TIM77" s="195"/>
      <c r="TIN77" s="195"/>
      <c r="TIO77" s="195"/>
      <c r="TIP77" s="195"/>
      <c r="TIQ77" s="195"/>
      <c r="TIR77" s="195"/>
      <c r="TIS77" s="195"/>
      <c r="TIT77" s="195"/>
      <c r="TIU77" s="195"/>
      <c r="TIV77" s="195"/>
      <c r="TIW77" s="195"/>
      <c r="TIX77" s="195"/>
      <c r="TIY77" s="195"/>
      <c r="TIZ77" s="195"/>
      <c r="TJA77" s="195"/>
      <c r="TJB77" s="195"/>
      <c r="TJC77" s="195"/>
      <c r="TJD77" s="195"/>
      <c r="TJE77" s="195"/>
      <c r="TJF77" s="195"/>
      <c r="TJG77" s="195"/>
      <c r="TJH77" s="195"/>
      <c r="TJI77" s="195"/>
      <c r="TJJ77" s="195"/>
      <c r="TJK77" s="195"/>
      <c r="TJL77" s="195"/>
      <c r="TJM77" s="195"/>
      <c r="TJN77" s="195"/>
      <c r="TJO77" s="195"/>
      <c r="TJP77" s="195"/>
      <c r="TJQ77" s="195"/>
      <c r="TJR77" s="195"/>
      <c r="TJS77" s="195"/>
      <c r="TJT77" s="195"/>
      <c r="TJU77" s="195"/>
      <c r="TJV77" s="195"/>
      <c r="TJW77" s="195"/>
      <c r="TJX77" s="195"/>
      <c r="TJY77" s="195"/>
      <c r="TJZ77" s="195"/>
      <c r="TKA77" s="195"/>
      <c r="TKB77" s="195"/>
      <c r="TKC77" s="195"/>
      <c r="TKD77" s="195"/>
      <c r="TKE77" s="195"/>
      <c r="TKF77" s="195"/>
      <c r="TKG77" s="195"/>
      <c r="TKH77" s="195"/>
      <c r="TKI77" s="195"/>
      <c r="TKJ77" s="195"/>
      <c r="TKK77" s="195"/>
      <c r="TKL77" s="195"/>
      <c r="TKM77" s="195"/>
      <c r="TKN77" s="195"/>
      <c r="TKO77" s="195"/>
      <c r="TKP77" s="195"/>
      <c r="TKQ77" s="195"/>
      <c r="TKR77" s="195"/>
      <c r="TKS77" s="195"/>
      <c r="TKT77" s="195"/>
      <c r="TKU77" s="195"/>
      <c r="TKV77" s="195"/>
      <c r="TKW77" s="195"/>
      <c r="TKX77" s="195"/>
      <c r="TKY77" s="195"/>
      <c r="TKZ77" s="195"/>
      <c r="TLA77" s="195"/>
      <c r="TLB77" s="195"/>
      <c r="TLC77" s="195"/>
      <c r="TLD77" s="195"/>
      <c r="TLE77" s="195"/>
      <c r="TLF77" s="195"/>
      <c r="TLG77" s="195"/>
      <c r="TLH77" s="195"/>
      <c r="TLI77" s="195"/>
      <c r="TLJ77" s="195"/>
      <c r="TLK77" s="195"/>
      <c r="TLL77" s="195"/>
      <c r="TLM77" s="195"/>
      <c r="TLN77" s="195"/>
      <c r="TLO77" s="195"/>
      <c r="TLP77" s="195"/>
      <c r="TLQ77" s="195"/>
      <c r="TLR77" s="195"/>
      <c r="TLS77" s="195"/>
      <c r="TLT77" s="195"/>
      <c r="TLU77" s="195"/>
      <c r="TLV77" s="195"/>
      <c r="TLW77" s="195"/>
      <c r="TLX77" s="195"/>
      <c r="TLY77" s="195"/>
      <c r="TLZ77" s="195"/>
      <c r="TMA77" s="195"/>
      <c r="TMB77" s="195"/>
      <c r="TMC77" s="195"/>
      <c r="TMD77" s="195"/>
      <c r="TME77" s="195"/>
      <c r="TMF77" s="195"/>
      <c r="TMG77" s="195"/>
      <c r="TMH77" s="195"/>
      <c r="TMI77" s="195"/>
      <c r="TMJ77" s="195"/>
      <c r="TMK77" s="195"/>
      <c r="TML77" s="195"/>
      <c r="TMM77" s="195"/>
      <c r="TMN77" s="195"/>
      <c r="TMO77" s="195"/>
      <c r="TMP77" s="195"/>
      <c r="TMQ77" s="195"/>
      <c r="TMR77" s="195"/>
      <c r="TMS77" s="195"/>
      <c r="TMT77" s="195"/>
      <c r="TMU77" s="195"/>
      <c r="TMV77" s="195"/>
      <c r="TMW77" s="195"/>
      <c r="TMX77" s="195"/>
      <c r="TMY77" s="195"/>
      <c r="TMZ77" s="195"/>
      <c r="TNA77" s="195"/>
      <c r="TNB77" s="195"/>
      <c r="TNC77" s="195"/>
      <c r="TND77" s="195"/>
      <c r="TNE77" s="195"/>
      <c r="TNF77" s="195"/>
      <c r="TNG77" s="195"/>
      <c r="TNH77" s="195"/>
      <c r="TNI77" s="195"/>
      <c r="TNJ77" s="195"/>
      <c r="TNK77" s="195"/>
      <c r="TNL77" s="195"/>
      <c r="TNM77" s="195"/>
      <c r="TNN77" s="195"/>
      <c r="TNO77" s="195"/>
      <c r="TNP77" s="195"/>
      <c r="TNQ77" s="195"/>
      <c r="TNR77" s="195"/>
      <c r="TNS77" s="195"/>
      <c r="TNT77" s="195"/>
      <c r="TNU77" s="195"/>
      <c r="TNV77" s="195"/>
      <c r="TNW77" s="195"/>
      <c r="TNX77" s="195"/>
      <c r="TNY77" s="195"/>
      <c r="TNZ77" s="195"/>
      <c r="TOA77" s="195"/>
      <c r="TOB77" s="195"/>
      <c r="TOC77" s="195"/>
      <c r="TOD77" s="195"/>
      <c r="TOE77" s="195"/>
      <c r="TOF77" s="195"/>
      <c r="TOG77" s="195"/>
      <c r="TOH77" s="195"/>
      <c r="TOI77" s="195"/>
      <c r="TOJ77" s="195"/>
      <c r="TOK77" s="195"/>
      <c r="TOL77" s="195"/>
      <c r="TOM77" s="195"/>
      <c r="TON77" s="195"/>
      <c r="TOO77" s="195"/>
      <c r="TOP77" s="195"/>
      <c r="TOQ77" s="195"/>
      <c r="TOR77" s="195"/>
      <c r="TOS77" s="195"/>
      <c r="TOT77" s="195"/>
      <c r="TOU77" s="195"/>
      <c r="TOV77" s="195"/>
      <c r="TOW77" s="195"/>
      <c r="TOX77" s="195"/>
      <c r="TOY77" s="195"/>
      <c r="TOZ77" s="195"/>
      <c r="TPA77" s="195"/>
      <c r="TPB77" s="195"/>
      <c r="TPC77" s="195"/>
      <c r="TPD77" s="195"/>
      <c r="TPE77" s="195"/>
      <c r="TPF77" s="195"/>
      <c r="TPG77" s="195"/>
      <c r="TPH77" s="195"/>
      <c r="TPI77" s="195"/>
      <c r="TPJ77" s="195"/>
      <c r="TPK77" s="195"/>
      <c r="TPL77" s="195"/>
      <c r="TPM77" s="195"/>
      <c r="TPN77" s="195"/>
      <c r="TPO77" s="195"/>
      <c r="TPP77" s="195"/>
      <c r="TPQ77" s="195"/>
      <c r="TPR77" s="195"/>
      <c r="TPS77" s="195"/>
      <c r="TPT77" s="195"/>
      <c r="TPU77" s="195"/>
      <c r="TPV77" s="195"/>
      <c r="TPW77" s="195"/>
      <c r="TPX77" s="195"/>
      <c r="TPY77" s="195"/>
      <c r="TPZ77" s="195"/>
      <c r="TQA77" s="195"/>
      <c r="TQB77" s="195"/>
      <c r="TQC77" s="195"/>
      <c r="TQD77" s="195"/>
      <c r="TQE77" s="195"/>
      <c r="TQF77" s="195"/>
      <c r="TQG77" s="195"/>
      <c r="TQH77" s="195"/>
      <c r="TQI77" s="195"/>
      <c r="TQJ77" s="195"/>
      <c r="TQK77" s="195"/>
      <c r="TQL77" s="195"/>
      <c r="TQM77" s="195"/>
      <c r="TQN77" s="195"/>
      <c r="TQO77" s="195"/>
      <c r="TQP77" s="195"/>
      <c r="TQQ77" s="195"/>
      <c r="TQR77" s="195"/>
      <c r="TQS77" s="195"/>
      <c r="TQT77" s="195"/>
      <c r="TQU77" s="195"/>
      <c r="TQV77" s="195"/>
      <c r="TQW77" s="195"/>
      <c r="TQX77" s="195"/>
      <c r="TQY77" s="195"/>
      <c r="TQZ77" s="195"/>
      <c r="TRA77" s="195"/>
      <c r="TRB77" s="195"/>
      <c r="TRC77" s="195"/>
      <c r="TRD77" s="195"/>
      <c r="TRE77" s="195"/>
      <c r="TRF77" s="195"/>
      <c r="TRG77" s="195"/>
      <c r="TRH77" s="195"/>
      <c r="TRI77" s="195"/>
      <c r="TRJ77" s="195"/>
      <c r="TRK77" s="195"/>
      <c r="TRL77" s="195"/>
      <c r="TRM77" s="195"/>
      <c r="TRN77" s="195"/>
      <c r="TRO77" s="195"/>
      <c r="TRP77" s="195"/>
      <c r="TRQ77" s="195"/>
      <c r="TRR77" s="195"/>
      <c r="TRS77" s="195"/>
      <c r="TRT77" s="195"/>
      <c r="TRU77" s="195"/>
      <c r="TRV77" s="195"/>
      <c r="TRW77" s="195"/>
      <c r="TRX77" s="195"/>
      <c r="TRY77" s="195"/>
      <c r="TRZ77" s="195"/>
      <c r="TSA77" s="195"/>
      <c r="TSB77" s="195"/>
      <c r="TSC77" s="195"/>
      <c r="TSD77" s="195"/>
      <c r="TSE77" s="195"/>
      <c r="TSF77" s="195"/>
      <c r="TSG77" s="195"/>
      <c r="TSH77" s="195"/>
      <c r="TSI77" s="195"/>
      <c r="TSJ77" s="195"/>
      <c r="TSK77" s="195"/>
      <c r="TSL77" s="195"/>
      <c r="TSM77" s="195"/>
      <c r="TSN77" s="195"/>
      <c r="TSO77" s="195"/>
      <c r="TSP77" s="195"/>
      <c r="TSQ77" s="195"/>
      <c r="TSR77" s="195"/>
      <c r="TSS77" s="195"/>
      <c r="TST77" s="195"/>
      <c r="TSU77" s="195"/>
      <c r="TSV77" s="195"/>
      <c r="TSW77" s="195"/>
      <c r="TSX77" s="195"/>
      <c r="TSY77" s="195"/>
      <c r="TSZ77" s="195"/>
      <c r="TTA77" s="195"/>
      <c r="TTB77" s="195"/>
      <c r="TTC77" s="195"/>
      <c r="TTD77" s="195"/>
      <c r="TTE77" s="195"/>
      <c r="TTF77" s="195"/>
      <c r="TTG77" s="195"/>
      <c r="TTH77" s="195"/>
      <c r="TTI77" s="195"/>
      <c r="TTJ77" s="195"/>
      <c r="TTK77" s="195"/>
      <c r="TTL77" s="195"/>
      <c r="TTM77" s="195"/>
      <c r="TTN77" s="195"/>
      <c r="TTO77" s="195"/>
      <c r="TTP77" s="195"/>
      <c r="TTQ77" s="195"/>
      <c r="TTR77" s="195"/>
      <c r="TTS77" s="195"/>
      <c r="TTT77" s="195"/>
      <c r="TTU77" s="195"/>
      <c r="TTV77" s="195"/>
      <c r="TTW77" s="195"/>
      <c r="TTX77" s="195"/>
      <c r="TTY77" s="195"/>
      <c r="TTZ77" s="195"/>
      <c r="TUA77" s="195"/>
      <c r="TUB77" s="195"/>
      <c r="TUC77" s="195"/>
      <c r="TUD77" s="195"/>
      <c r="TUE77" s="195"/>
      <c r="TUF77" s="195"/>
      <c r="TUG77" s="195"/>
      <c r="TUH77" s="195"/>
      <c r="TUI77" s="195"/>
      <c r="TUJ77" s="195"/>
      <c r="TUK77" s="195"/>
      <c r="TUL77" s="195"/>
      <c r="TUM77" s="195"/>
      <c r="TUN77" s="195"/>
      <c r="TUO77" s="195"/>
      <c r="TUP77" s="195"/>
      <c r="TUQ77" s="195"/>
      <c r="TUR77" s="195"/>
      <c r="TUS77" s="195"/>
      <c r="TUT77" s="195"/>
      <c r="TUU77" s="195"/>
      <c r="TUV77" s="195"/>
      <c r="TUW77" s="195"/>
      <c r="TUX77" s="195"/>
      <c r="TUY77" s="195"/>
      <c r="TUZ77" s="195"/>
      <c r="TVA77" s="195"/>
      <c r="TVB77" s="195"/>
      <c r="TVC77" s="195"/>
      <c r="TVD77" s="195"/>
      <c r="TVE77" s="195"/>
      <c r="TVF77" s="195"/>
      <c r="TVG77" s="195"/>
      <c r="TVH77" s="195"/>
      <c r="TVI77" s="195"/>
      <c r="TVJ77" s="195"/>
      <c r="TVK77" s="195"/>
      <c r="TVL77" s="195"/>
      <c r="TVM77" s="195"/>
      <c r="TVN77" s="195"/>
      <c r="TVO77" s="195"/>
      <c r="TVP77" s="195"/>
      <c r="TVQ77" s="195"/>
      <c r="TVR77" s="195"/>
      <c r="TVS77" s="195"/>
      <c r="TVT77" s="195"/>
      <c r="TVU77" s="195"/>
      <c r="TVV77" s="195"/>
      <c r="TVW77" s="195"/>
      <c r="TVX77" s="195"/>
      <c r="TVY77" s="195"/>
      <c r="TVZ77" s="195"/>
      <c r="TWA77" s="195"/>
      <c r="TWB77" s="195"/>
      <c r="TWC77" s="195"/>
      <c r="TWD77" s="195"/>
      <c r="TWE77" s="195"/>
      <c r="TWF77" s="195"/>
      <c r="TWG77" s="195"/>
      <c r="TWH77" s="195"/>
      <c r="TWI77" s="195"/>
      <c r="TWJ77" s="195"/>
      <c r="TWK77" s="195"/>
      <c r="TWL77" s="195"/>
      <c r="TWM77" s="195"/>
      <c r="TWN77" s="195"/>
      <c r="TWO77" s="195"/>
      <c r="TWP77" s="195"/>
      <c r="TWQ77" s="195"/>
      <c r="TWR77" s="195"/>
      <c r="TWS77" s="195"/>
      <c r="TWT77" s="195"/>
      <c r="TWU77" s="195"/>
      <c r="TWV77" s="195"/>
      <c r="TWW77" s="195"/>
      <c r="TWX77" s="195"/>
      <c r="TWY77" s="195"/>
      <c r="TWZ77" s="195"/>
      <c r="TXA77" s="195"/>
      <c r="TXB77" s="195"/>
      <c r="TXC77" s="195"/>
      <c r="TXD77" s="195"/>
      <c r="TXE77" s="195"/>
      <c r="TXF77" s="195"/>
      <c r="TXG77" s="195"/>
      <c r="TXH77" s="195"/>
      <c r="TXI77" s="195"/>
      <c r="TXJ77" s="195"/>
      <c r="TXK77" s="195"/>
      <c r="TXL77" s="195"/>
      <c r="TXM77" s="195"/>
      <c r="TXN77" s="195"/>
      <c r="TXO77" s="195"/>
      <c r="TXP77" s="195"/>
      <c r="TXQ77" s="195"/>
      <c r="TXR77" s="195"/>
      <c r="TXS77" s="195"/>
      <c r="TXT77" s="195"/>
      <c r="TXU77" s="195"/>
      <c r="TXV77" s="195"/>
      <c r="TXW77" s="195"/>
      <c r="TXX77" s="195"/>
      <c r="TXY77" s="195"/>
      <c r="TXZ77" s="195"/>
      <c r="TYA77" s="195"/>
      <c r="TYB77" s="195"/>
      <c r="TYC77" s="195"/>
      <c r="TYD77" s="195"/>
      <c r="TYE77" s="195"/>
      <c r="TYF77" s="195"/>
      <c r="TYG77" s="195"/>
      <c r="TYH77" s="195"/>
      <c r="TYI77" s="195"/>
      <c r="TYJ77" s="195"/>
      <c r="TYK77" s="195"/>
      <c r="TYL77" s="195"/>
      <c r="TYM77" s="195"/>
      <c r="TYN77" s="195"/>
      <c r="TYO77" s="195"/>
      <c r="TYP77" s="195"/>
      <c r="TYQ77" s="195"/>
      <c r="TYR77" s="195"/>
      <c r="TYS77" s="195"/>
      <c r="TYT77" s="195"/>
      <c r="TYU77" s="195"/>
      <c r="TYV77" s="195"/>
      <c r="TYW77" s="195"/>
      <c r="TYX77" s="195"/>
      <c r="TYY77" s="195"/>
      <c r="TYZ77" s="195"/>
      <c r="TZA77" s="195"/>
      <c r="TZB77" s="195"/>
      <c r="TZC77" s="195"/>
      <c r="TZD77" s="195"/>
      <c r="TZE77" s="195"/>
      <c r="TZF77" s="195"/>
      <c r="TZG77" s="195"/>
      <c r="TZH77" s="195"/>
      <c r="TZI77" s="195"/>
      <c r="TZJ77" s="195"/>
      <c r="TZK77" s="195"/>
      <c r="TZL77" s="195"/>
      <c r="TZM77" s="195"/>
      <c r="TZN77" s="195"/>
      <c r="TZO77" s="195"/>
      <c r="TZP77" s="195"/>
      <c r="TZQ77" s="195"/>
      <c r="TZR77" s="195"/>
      <c r="TZS77" s="195"/>
      <c r="TZT77" s="195"/>
      <c r="TZU77" s="195"/>
      <c r="TZV77" s="195"/>
      <c r="TZW77" s="195"/>
      <c r="TZX77" s="195"/>
      <c r="TZY77" s="195"/>
      <c r="TZZ77" s="195"/>
      <c r="UAA77" s="195"/>
      <c r="UAB77" s="195"/>
      <c r="UAC77" s="195"/>
      <c r="UAD77" s="195"/>
      <c r="UAE77" s="195"/>
      <c r="UAF77" s="195"/>
      <c r="UAG77" s="195"/>
      <c r="UAH77" s="195"/>
      <c r="UAI77" s="195"/>
      <c r="UAJ77" s="195"/>
      <c r="UAK77" s="195"/>
      <c r="UAL77" s="195"/>
      <c r="UAM77" s="195"/>
      <c r="UAN77" s="195"/>
      <c r="UAO77" s="195"/>
      <c r="UAP77" s="195"/>
      <c r="UAQ77" s="195"/>
      <c r="UAR77" s="195"/>
      <c r="UAS77" s="195"/>
      <c r="UAT77" s="195"/>
      <c r="UAU77" s="195"/>
      <c r="UAV77" s="195"/>
      <c r="UAW77" s="195"/>
      <c r="UAX77" s="195"/>
      <c r="UAY77" s="195"/>
      <c r="UAZ77" s="195"/>
      <c r="UBA77" s="195"/>
      <c r="UBB77" s="195"/>
      <c r="UBC77" s="195"/>
      <c r="UBD77" s="195"/>
      <c r="UBE77" s="195"/>
      <c r="UBF77" s="195"/>
      <c r="UBG77" s="195"/>
      <c r="UBH77" s="195"/>
      <c r="UBI77" s="195"/>
      <c r="UBJ77" s="195"/>
      <c r="UBK77" s="195"/>
      <c r="UBL77" s="195"/>
      <c r="UBM77" s="195"/>
      <c r="UBN77" s="195"/>
      <c r="UBO77" s="195"/>
      <c r="UBP77" s="195"/>
      <c r="UBQ77" s="195"/>
      <c r="UBR77" s="195"/>
      <c r="UBS77" s="195"/>
      <c r="UBT77" s="195"/>
      <c r="UBU77" s="195"/>
      <c r="UBV77" s="195"/>
      <c r="UBW77" s="195"/>
      <c r="UBX77" s="195"/>
      <c r="UBY77" s="195"/>
      <c r="UBZ77" s="195"/>
      <c r="UCA77" s="195"/>
      <c r="UCB77" s="195"/>
      <c r="UCC77" s="195"/>
      <c r="UCD77" s="195"/>
      <c r="UCE77" s="195"/>
      <c r="UCF77" s="195"/>
      <c r="UCG77" s="195"/>
      <c r="UCH77" s="195"/>
      <c r="UCI77" s="195"/>
      <c r="UCJ77" s="195"/>
      <c r="UCK77" s="195"/>
      <c r="UCL77" s="195"/>
      <c r="UCM77" s="195"/>
      <c r="UCN77" s="195"/>
      <c r="UCO77" s="195"/>
      <c r="UCP77" s="195"/>
      <c r="UCQ77" s="195"/>
      <c r="UCR77" s="195"/>
      <c r="UCS77" s="195"/>
      <c r="UCT77" s="195"/>
      <c r="UCU77" s="195"/>
      <c r="UCV77" s="195"/>
      <c r="UCW77" s="195"/>
      <c r="UCX77" s="195"/>
      <c r="UCY77" s="195"/>
      <c r="UCZ77" s="195"/>
      <c r="UDA77" s="195"/>
      <c r="UDB77" s="195"/>
      <c r="UDC77" s="195"/>
      <c r="UDD77" s="195"/>
      <c r="UDE77" s="195"/>
      <c r="UDF77" s="195"/>
      <c r="UDG77" s="195"/>
      <c r="UDH77" s="195"/>
      <c r="UDI77" s="195"/>
      <c r="UDJ77" s="195"/>
      <c r="UDK77" s="195"/>
      <c r="UDL77" s="195"/>
      <c r="UDM77" s="195"/>
      <c r="UDN77" s="195"/>
      <c r="UDO77" s="195"/>
      <c r="UDP77" s="195"/>
      <c r="UDQ77" s="195"/>
      <c r="UDR77" s="195"/>
      <c r="UDS77" s="195"/>
      <c r="UDT77" s="195"/>
      <c r="UDU77" s="195"/>
      <c r="UDV77" s="195"/>
      <c r="UDW77" s="195"/>
      <c r="UDX77" s="195"/>
      <c r="UDY77" s="195"/>
      <c r="UDZ77" s="195"/>
      <c r="UEA77" s="195"/>
      <c r="UEB77" s="195"/>
      <c r="UEC77" s="195"/>
      <c r="UED77" s="195"/>
      <c r="UEE77" s="195"/>
      <c r="UEF77" s="195"/>
      <c r="UEG77" s="195"/>
      <c r="UEH77" s="195"/>
      <c r="UEI77" s="195"/>
      <c r="UEJ77" s="195"/>
      <c r="UEK77" s="195"/>
      <c r="UEL77" s="195"/>
      <c r="UEM77" s="195"/>
      <c r="UEN77" s="195"/>
      <c r="UEO77" s="195"/>
      <c r="UEP77" s="195"/>
      <c r="UEQ77" s="195"/>
      <c r="UER77" s="195"/>
      <c r="UES77" s="195"/>
      <c r="UET77" s="195"/>
      <c r="UEU77" s="195"/>
      <c r="UEV77" s="195"/>
      <c r="UEW77" s="195"/>
      <c r="UEX77" s="195"/>
      <c r="UEY77" s="195"/>
      <c r="UEZ77" s="195"/>
      <c r="UFA77" s="195"/>
      <c r="UFB77" s="195"/>
      <c r="UFC77" s="195"/>
      <c r="UFD77" s="195"/>
      <c r="UFE77" s="195"/>
      <c r="UFF77" s="195"/>
      <c r="UFG77" s="195"/>
      <c r="UFH77" s="195"/>
      <c r="UFI77" s="195"/>
      <c r="UFJ77" s="195"/>
      <c r="UFK77" s="195"/>
      <c r="UFL77" s="195"/>
      <c r="UFM77" s="195"/>
      <c r="UFN77" s="195"/>
      <c r="UFO77" s="195"/>
      <c r="UFP77" s="195"/>
      <c r="UFQ77" s="195"/>
      <c r="UFR77" s="195"/>
      <c r="UFS77" s="195"/>
      <c r="UFT77" s="195"/>
      <c r="UFU77" s="195"/>
      <c r="UFV77" s="195"/>
      <c r="UFW77" s="195"/>
      <c r="UFX77" s="195"/>
      <c r="UFY77" s="195"/>
      <c r="UFZ77" s="195"/>
      <c r="UGA77" s="195"/>
      <c r="UGB77" s="195"/>
      <c r="UGC77" s="195"/>
      <c r="UGD77" s="195"/>
      <c r="UGE77" s="195"/>
      <c r="UGF77" s="195"/>
      <c r="UGG77" s="195"/>
      <c r="UGH77" s="195"/>
      <c r="UGI77" s="195"/>
      <c r="UGJ77" s="195"/>
      <c r="UGK77" s="195"/>
      <c r="UGL77" s="195"/>
      <c r="UGM77" s="195"/>
      <c r="UGN77" s="195"/>
      <c r="UGO77" s="195"/>
      <c r="UGP77" s="195"/>
      <c r="UGQ77" s="195"/>
      <c r="UGR77" s="195"/>
      <c r="UGS77" s="195"/>
      <c r="UGT77" s="195"/>
      <c r="UGU77" s="195"/>
      <c r="UGV77" s="195"/>
      <c r="UGW77" s="195"/>
      <c r="UGX77" s="195"/>
      <c r="UGY77" s="195"/>
      <c r="UGZ77" s="195"/>
      <c r="UHA77" s="195"/>
      <c r="UHB77" s="195"/>
      <c r="UHC77" s="195"/>
      <c r="UHD77" s="195"/>
      <c r="UHE77" s="195"/>
      <c r="UHF77" s="195"/>
      <c r="UHG77" s="195"/>
      <c r="UHH77" s="195"/>
      <c r="UHI77" s="195"/>
      <c r="UHJ77" s="195"/>
      <c r="UHK77" s="195"/>
      <c r="UHL77" s="195"/>
      <c r="UHM77" s="195"/>
      <c r="UHN77" s="195"/>
      <c r="UHO77" s="195"/>
      <c r="UHP77" s="195"/>
      <c r="UHQ77" s="195"/>
      <c r="UHR77" s="195"/>
      <c r="UHS77" s="195"/>
      <c r="UHT77" s="195"/>
      <c r="UHU77" s="195"/>
      <c r="UHV77" s="195"/>
      <c r="UHW77" s="195"/>
      <c r="UHX77" s="195"/>
      <c r="UHY77" s="195"/>
      <c r="UHZ77" s="195"/>
      <c r="UIA77" s="195"/>
      <c r="UIB77" s="195"/>
      <c r="UIC77" s="195"/>
      <c r="UID77" s="195"/>
      <c r="UIE77" s="195"/>
      <c r="UIF77" s="195"/>
      <c r="UIG77" s="195"/>
      <c r="UIH77" s="195"/>
      <c r="UII77" s="195"/>
      <c r="UIJ77" s="195"/>
      <c r="UIK77" s="195"/>
      <c r="UIL77" s="195"/>
      <c r="UIM77" s="195"/>
      <c r="UIN77" s="195"/>
      <c r="UIO77" s="195"/>
      <c r="UIP77" s="195"/>
      <c r="UIQ77" s="195"/>
      <c r="UIR77" s="195"/>
      <c r="UIS77" s="195"/>
      <c r="UIT77" s="195"/>
      <c r="UIU77" s="195"/>
      <c r="UIV77" s="195"/>
      <c r="UIW77" s="195"/>
      <c r="UIX77" s="195"/>
      <c r="UIY77" s="195"/>
      <c r="UIZ77" s="195"/>
      <c r="UJA77" s="195"/>
      <c r="UJB77" s="195"/>
      <c r="UJC77" s="195"/>
      <c r="UJD77" s="195"/>
      <c r="UJE77" s="195"/>
      <c r="UJF77" s="195"/>
      <c r="UJG77" s="195"/>
      <c r="UJH77" s="195"/>
      <c r="UJI77" s="195"/>
      <c r="UJJ77" s="195"/>
      <c r="UJK77" s="195"/>
      <c r="UJL77" s="195"/>
      <c r="UJM77" s="195"/>
      <c r="UJN77" s="195"/>
      <c r="UJO77" s="195"/>
      <c r="UJP77" s="195"/>
      <c r="UJQ77" s="195"/>
      <c r="UJR77" s="195"/>
      <c r="UJS77" s="195"/>
      <c r="UJT77" s="195"/>
      <c r="UJU77" s="195"/>
      <c r="UJV77" s="195"/>
      <c r="UJW77" s="195"/>
      <c r="UJX77" s="195"/>
      <c r="UJY77" s="195"/>
      <c r="UJZ77" s="195"/>
      <c r="UKA77" s="195"/>
      <c r="UKB77" s="195"/>
      <c r="UKC77" s="195"/>
      <c r="UKD77" s="195"/>
      <c r="UKE77" s="195"/>
      <c r="UKF77" s="195"/>
      <c r="UKG77" s="195"/>
      <c r="UKH77" s="195"/>
      <c r="UKI77" s="195"/>
      <c r="UKJ77" s="195"/>
      <c r="UKK77" s="195"/>
      <c r="UKL77" s="195"/>
      <c r="UKM77" s="195"/>
      <c r="UKN77" s="195"/>
      <c r="UKO77" s="195"/>
      <c r="UKP77" s="195"/>
      <c r="UKQ77" s="195"/>
      <c r="UKR77" s="195"/>
      <c r="UKS77" s="195"/>
      <c r="UKT77" s="195"/>
      <c r="UKU77" s="195"/>
      <c r="UKV77" s="195"/>
      <c r="UKW77" s="195"/>
      <c r="UKX77" s="195"/>
      <c r="UKY77" s="195"/>
      <c r="UKZ77" s="195"/>
      <c r="ULA77" s="195"/>
      <c r="ULB77" s="195"/>
      <c r="ULC77" s="195"/>
      <c r="ULD77" s="195"/>
      <c r="ULE77" s="195"/>
      <c r="ULF77" s="195"/>
      <c r="ULG77" s="195"/>
      <c r="ULH77" s="195"/>
      <c r="ULI77" s="195"/>
      <c r="ULJ77" s="195"/>
      <c r="ULK77" s="195"/>
      <c r="ULL77" s="195"/>
      <c r="ULM77" s="195"/>
      <c r="ULN77" s="195"/>
      <c r="ULO77" s="195"/>
      <c r="ULP77" s="195"/>
      <c r="ULQ77" s="195"/>
      <c r="ULR77" s="195"/>
      <c r="ULS77" s="195"/>
      <c r="ULT77" s="195"/>
      <c r="ULU77" s="195"/>
      <c r="ULV77" s="195"/>
      <c r="ULW77" s="195"/>
      <c r="ULX77" s="195"/>
      <c r="ULY77" s="195"/>
      <c r="ULZ77" s="195"/>
      <c r="UMA77" s="195"/>
      <c r="UMB77" s="195"/>
      <c r="UMC77" s="195"/>
      <c r="UMD77" s="195"/>
      <c r="UME77" s="195"/>
      <c r="UMF77" s="195"/>
      <c r="UMG77" s="195"/>
      <c r="UMH77" s="195"/>
      <c r="UMI77" s="195"/>
      <c r="UMJ77" s="195"/>
      <c r="UMK77" s="195"/>
      <c r="UML77" s="195"/>
      <c r="UMM77" s="195"/>
      <c r="UMN77" s="195"/>
      <c r="UMO77" s="195"/>
      <c r="UMP77" s="195"/>
      <c r="UMQ77" s="195"/>
      <c r="UMR77" s="195"/>
      <c r="UMS77" s="195"/>
      <c r="UMT77" s="195"/>
      <c r="UMU77" s="195"/>
      <c r="UMV77" s="195"/>
      <c r="UMW77" s="195"/>
      <c r="UMX77" s="195"/>
      <c r="UMY77" s="195"/>
      <c r="UMZ77" s="195"/>
      <c r="UNA77" s="195"/>
      <c r="UNB77" s="195"/>
      <c r="UNC77" s="195"/>
      <c r="UND77" s="195"/>
      <c r="UNE77" s="195"/>
      <c r="UNF77" s="195"/>
      <c r="UNG77" s="195"/>
      <c r="UNH77" s="195"/>
      <c r="UNI77" s="195"/>
      <c r="UNJ77" s="195"/>
      <c r="UNK77" s="195"/>
      <c r="UNL77" s="195"/>
      <c r="UNM77" s="195"/>
      <c r="UNN77" s="195"/>
      <c r="UNO77" s="195"/>
      <c r="UNP77" s="195"/>
      <c r="UNQ77" s="195"/>
      <c r="UNR77" s="195"/>
      <c r="UNS77" s="195"/>
      <c r="UNT77" s="195"/>
      <c r="UNU77" s="195"/>
      <c r="UNV77" s="195"/>
      <c r="UNW77" s="195"/>
      <c r="UNX77" s="195"/>
      <c r="UNY77" s="195"/>
      <c r="UNZ77" s="195"/>
      <c r="UOA77" s="195"/>
      <c r="UOB77" s="195"/>
      <c r="UOC77" s="195"/>
      <c r="UOD77" s="195"/>
      <c r="UOE77" s="195"/>
      <c r="UOF77" s="195"/>
      <c r="UOG77" s="195"/>
      <c r="UOH77" s="195"/>
      <c r="UOI77" s="195"/>
      <c r="UOJ77" s="195"/>
      <c r="UOK77" s="195"/>
      <c r="UOL77" s="195"/>
      <c r="UOM77" s="195"/>
      <c r="UON77" s="195"/>
      <c r="UOO77" s="195"/>
      <c r="UOP77" s="195"/>
      <c r="UOQ77" s="195"/>
      <c r="UOR77" s="195"/>
      <c r="UOS77" s="195"/>
      <c r="UOT77" s="195"/>
      <c r="UOU77" s="195"/>
      <c r="UOV77" s="195"/>
      <c r="UOW77" s="195"/>
      <c r="UOX77" s="195"/>
      <c r="UOY77" s="195"/>
      <c r="UOZ77" s="195"/>
      <c r="UPA77" s="195"/>
      <c r="UPB77" s="195"/>
      <c r="UPC77" s="195"/>
      <c r="UPD77" s="195"/>
      <c r="UPE77" s="195"/>
      <c r="UPF77" s="195"/>
      <c r="UPG77" s="195"/>
      <c r="UPH77" s="195"/>
      <c r="UPI77" s="195"/>
      <c r="UPJ77" s="195"/>
      <c r="UPK77" s="195"/>
      <c r="UPL77" s="195"/>
      <c r="UPM77" s="195"/>
      <c r="UPN77" s="195"/>
      <c r="UPO77" s="195"/>
      <c r="UPP77" s="195"/>
      <c r="UPQ77" s="195"/>
      <c r="UPR77" s="195"/>
      <c r="UPS77" s="195"/>
      <c r="UPT77" s="195"/>
      <c r="UPU77" s="195"/>
      <c r="UPV77" s="195"/>
      <c r="UPW77" s="195"/>
      <c r="UPX77" s="195"/>
      <c r="UPY77" s="195"/>
      <c r="UPZ77" s="195"/>
      <c r="UQA77" s="195"/>
      <c r="UQB77" s="195"/>
      <c r="UQC77" s="195"/>
      <c r="UQD77" s="195"/>
      <c r="UQE77" s="195"/>
      <c r="UQF77" s="195"/>
      <c r="UQG77" s="195"/>
      <c r="UQH77" s="195"/>
      <c r="UQI77" s="195"/>
      <c r="UQJ77" s="195"/>
      <c r="UQK77" s="195"/>
      <c r="UQL77" s="195"/>
      <c r="UQM77" s="195"/>
      <c r="UQN77" s="195"/>
      <c r="UQO77" s="195"/>
      <c r="UQP77" s="195"/>
      <c r="UQQ77" s="195"/>
      <c r="UQR77" s="195"/>
      <c r="UQS77" s="195"/>
      <c r="UQT77" s="195"/>
      <c r="UQU77" s="195"/>
      <c r="UQV77" s="195"/>
      <c r="UQW77" s="195"/>
      <c r="UQX77" s="195"/>
      <c r="UQY77" s="195"/>
      <c r="UQZ77" s="195"/>
      <c r="URA77" s="195"/>
      <c r="URB77" s="195"/>
      <c r="URC77" s="195"/>
      <c r="URD77" s="195"/>
      <c r="URE77" s="195"/>
      <c r="URF77" s="195"/>
      <c r="URG77" s="195"/>
      <c r="URH77" s="195"/>
      <c r="URI77" s="195"/>
      <c r="URJ77" s="195"/>
      <c r="URK77" s="195"/>
      <c r="URL77" s="195"/>
      <c r="URM77" s="195"/>
      <c r="URN77" s="195"/>
      <c r="URO77" s="195"/>
      <c r="URP77" s="195"/>
      <c r="URQ77" s="195"/>
      <c r="URR77" s="195"/>
      <c r="URS77" s="195"/>
      <c r="URT77" s="195"/>
      <c r="URU77" s="195"/>
      <c r="URV77" s="195"/>
      <c r="URW77" s="195"/>
      <c r="URX77" s="195"/>
      <c r="URY77" s="195"/>
      <c r="URZ77" s="195"/>
      <c r="USA77" s="195"/>
      <c r="USB77" s="195"/>
      <c r="USC77" s="195"/>
      <c r="USD77" s="195"/>
      <c r="USE77" s="195"/>
      <c r="USF77" s="195"/>
      <c r="USG77" s="195"/>
      <c r="USH77" s="195"/>
      <c r="USI77" s="195"/>
      <c r="USJ77" s="195"/>
      <c r="USK77" s="195"/>
      <c r="USL77" s="195"/>
      <c r="USM77" s="195"/>
      <c r="USN77" s="195"/>
      <c r="USO77" s="195"/>
      <c r="USP77" s="195"/>
      <c r="USQ77" s="195"/>
      <c r="USR77" s="195"/>
      <c r="USS77" s="195"/>
      <c r="UST77" s="195"/>
      <c r="USU77" s="195"/>
      <c r="USV77" s="195"/>
      <c r="USW77" s="195"/>
      <c r="USX77" s="195"/>
      <c r="USY77" s="195"/>
      <c r="USZ77" s="195"/>
      <c r="UTA77" s="195"/>
      <c r="UTB77" s="195"/>
      <c r="UTC77" s="195"/>
      <c r="UTD77" s="195"/>
      <c r="UTE77" s="195"/>
      <c r="UTF77" s="195"/>
      <c r="UTG77" s="195"/>
      <c r="UTH77" s="195"/>
      <c r="UTI77" s="195"/>
      <c r="UTJ77" s="195"/>
      <c r="UTK77" s="195"/>
      <c r="UTL77" s="195"/>
      <c r="UTM77" s="195"/>
      <c r="UTN77" s="195"/>
      <c r="UTO77" s="195"/>
      <c r="UTP77" s="195"/>
      <c r="UTQ77" s="195"/>
      <c r="UTR77" s="195"/>
      <c r="UTS77" s="195"/>
      <c r="UTT77" s="195"/>
      <c r="UTU77" s="195"/>
      <c r="UTV77" s="195"/>
      <c r="UTW77" s="195"/>
      <c r="UTX77" s="195"/>
      <c r="UTY77" s="195"/>
      <c r="UTZ77" s="195"/>
      <c r="UUA77" s="195"/>
      <c r="UUB77" s="195"/>
      <c r="UUC77" s="195"/>
      <c r="UUD77" s="195"/>
      <c r="UUE77" s="195"/>
      <c r="UUF77" s="195"/>
      <c r="UUG77" s="195"/>
      <c r="UUH77" s="195"/>
      <c r="UUI77" s="195"/>
      <c r="UUJ77" s="195"/>
      <c r="UUK77" s="195"/>
      <c r="UUL77" s="195"/>
      <c r="UUM77" s="195"/>
      <c r="UUN77" s="195"/>
      <c r="UUO77" s="195"/>
      <c r="UUP77" s="195"/>
      <c r="UUQ77" s="195"/>
      <c r="UUR77" s="195"/>
      <c r="UUS77" s="195"/>
      <c r="UUT77" s="195"/>
      <c r="UUU77" s="195"/>
      <c r="UUV77" s="195"/>
      <c r="UUW77" s="195"/>
      <c r="UUX77" s="195"/>
      <c r="UUY77" s="195"/>
      <c r="UUZ77" s="195"/>
      <c r="UVA77" s="195"/>
      <c r="UVB77" s="195"/>
      <c r="UVC77" s="195"/>
      <c r="UVD77" s="195"/>
      <c r="UVE77" s="195"/>
      <c r="UVF77" s="195"/>
      <c r="UVG77" s="195"/>
      <c r="UVH77" s="195"/>
      <c r="UVI77" s="195"/>
      <c r="UVJ77" s="195"/>
      <c r="UVK77" s="195"/>
      <c r="UVL77" s="195"/>
      <c r="UVM77" s="195"/>
      <c r="UVN77" s="195"/>
      <c r="UVO77" s="195"/>
      <c r="UVP77" s="195"/>
      <c r="UVQ77" s="195"/>
      <c r="UVR77" s="195"/>
      <c r="UVS77" s="195"/>
      <c r="UVT77" s="195"/>
      <c r="UVU77" s="195"/>
      <c r="UVV77" s="195"/>
      <c r="UVW77" s="195"/>
      <c r="UVX77" s="195"/>
      <c r="UVY77" s="195"/>
      <c r="UVZ77" s="195"/>
      <c r="UWA77" s="195"/>
      <c r="UWB77" s="195"/>
      <c r="UWC77" s="195"/>
      <c r="UWD77" s="195"/>
      <c r="UWE77" s="195"/>
      <c r="UWF77" s="195"/>
      <c r="UWG77" s="195"/>
      <c r="UWH77" s="195"/>
      <c r="UWI77" s="195"/>
      <c r="UWJ77" s="195"/>
      <c r="UWK77" s="195"/>
      <c r="UWL77" s="195"/>
      <c r="UWM77" s="195"/>
      <c r="UWN77" s="195"/>
      <c r="UWO77" s="195"/>
      <c r="UWP77" s="195"/>
      <c r="UWQ77" s="195"/>
      <c r="UWR77" s="195"/>
      <c r="UWS77" s="195"/>
      <c r="UWT77" s="195"/>
      <c r="UWU77" s="195"/>
      <c r="UWV77" s="195"/>
      <c r="UWW77" s="195"/>
      <c r="UWX77" s="195"/>
      <c r="UWY77" s="195"/>
      <c r="UWZ77" s="195"/>
      <c r="UXA77" s="195"/>
      <c r="UXB77" s="195"/>
      <c r="UXC77" s="195"/>
      <c r="UXD77" s="195"/>
      <c r="UXE77" s="195"/>
      <c r="UXF77" s="195"/>
      <c r="UXG77" s="195"/>
      <c r="UXH77" s="195"/>
      <c r="UXI77" s="195"/>
      <c r="UXJ77" s="195"/>
      <c r="UXK77" s="195"/>
      <c r="UXL77" s="195"/>
      <c r="UXM77" s="195"/>
      <c r="UXN77" s="195"/>
      <c r="UXO77" s="195"/>
      <c r="UXP77" s="195"/>
      <c r="UXQ77" s="195"/>
      <c r="UXR77" s="195"/>
      <c r="UXS77" s="195"/>
      <c r="UXT77" s="195"/>
      <c r="UXU77" s="195"/>
      <c r="UXV77" s="195"/>
      <c r="UXW77" s="195"/>
      <c r="UXX77" s="195"/>
      <c r="UXY77" s="195"/>
      <c r="UXZ77" s="195"/>
      <c r="UYA77" s="195"/>
      <c r="UYB77" s="195"/>
      <c r="UYC77" s="195"/>
      <c r="UYD77" s="195"/>
      <c r="UYE77" s="195"/>
      <c r="UYF77" s="195"/>
      <c r="UYG77" s="195"/>
      <c r="UYH77" s="195"/>
      <c r="UYI77" s="195"/>
      <c r="UYJ77" s="195"/>
      <c r="UYK77" s="195"/>
      <c r="UYL77" s="195"/>
      <c r="UYM77" s="195"/>
      <c r="UYN77" s="195"/>
      <c r="UYO77" s="195"/>
      <c r="UYP77" s="195"/>
      <c r="UYQ77" s="195"/>
      <c r="UYR77" s="195"/>
      <c r="UYS77" s="195"/>
      <c r="UYT77" s="195"/>
      <c r="UYU77" s="195"/>
      <c r="UYV77" s="195"/>
      <c r="UYW77" s="195"/>
      <c r="UYX77" s="195"/>
      <c r="UYY77" s="195"/>
      <c r="UYZ77" s="195"/>
      <c r="UZA77" s="195"/>
      <c r="UZB77" s="195"/>
      <c r="UZC77" s="195"/>
      <c r="UZD77" s="195"/>
      <c r="UZE77" s="195"/>
      <c r="UZF77" s="195"/>
      <c r="UZG77" s="195"/>
      <c r="UZH77" s="195"/>
      <c r="UZI77" s="195"/>
      <c r="UZJ77" s="195"/>
      <c r="UZK77" s="195"/>
      <c r="UZL77" s="195"/>
      <c r="UZM77" s="195"/>
      <c r="UZN77" s="195"/>
      <c r="UZO77" s="195"/>
      <c r="UZP77" s="195"/>
      <c r="UZQ77" s="195"/>
      <c r="UZR77" s="195"/>
      <c r="UZS77" s="195"/>
      <c r="UZT77" s="195"/>
      <c r="UZU77" s="195"/>
      <c r="UZV77" s="195"/>
      <c r="UZW77" s="195"/>
      <c r="UZX77" s="195"/>
      <c r="UZY77" s="195"/>
      <c r="UZZ77" s="195"/>
      <c r="VAA77" s="195"/>
      <c r="VAB77" s="195"/>
      <c r="VAC77" s="195"/>
      <c r="VAD77" s="195"/>
      <c r="VAE77" s="195"/>
      <c r="VAF77" s="195"/>
      <c r="VAG77" s="195"/>
      <c r="VAH77" s="195"/>
      <c r="VAI77" s="195"/>
      <c r="VAJ77" s="195"/>
      <c r="VAK77" s="195"/>
      <c r="VAL77" s="195"/>
      <c r="VAM77" s="195"/>
      <c r="VAN77" s="195"/>
      <c r="VAO77" s="195"/>
      <c r="VAP77" s="195"/>
      <c r="VAQ77" s="195"/>
      <c r="VAR77" s="195"/>
      <c r="VAS77" s="195"/>
      <c r="VAT77" s="195"/>
      <c r="VAU77" s="195"/>
      <c r="VAV77" s="195"/>
      <c r="VAW77" s="195"/>
      <c r="VAX77" s="195"/>
      <c r="VAY77" s="195"/>
      <c r="VAZ77" s="195"/>
      <c r="VBA77" s="195"/>
      <c r="VBB77" s="195"/>
      <c r="VBC77" s="195"/>
      <c r="VBD77" s="195"/>
      <c r="VBE77" s="195"/>
      <c r="VBF77" s="195"/>
      <c r="VBG77" s="195"/>
      <c r="VBH77" s="195"/>
      <c r="VBI77" s="195"/>
      <c r="VBJ77" s="195"/>
      <c r="VBK77" s="195"/>
      <c r="VBL77" s="195"/>
      <c r="VBM77" s="195"/>
      <c r="VBN77" s="195"/>
      <c r="VBO77" s="195"/>
      <c r="VBP77" s="195"/>
      <c r="VBQ77" s="195"/>
      <c r="VBR77" s="195"/>
      <c r="VBS77" s="195"/>
      <c r="VBT77" s="195"/>
      <c r="VBU77" s="195"/>
      <c r="VBV77" s="195"/>
      <c r="VBW77" s="195"/>
      <c r="VBX77" s="195"/>
      <c r="VBY77" s="195"/>
      <c r="VBZ77" s="195"/>
      <c r="VCA77" s="195"/>
      <c r="VCB77" s="195"/>
      <c r="VCC77" s="195"/>
      <c r="VCD77" s="195"/>
      <c r="VCE77" s="195"/>
      <c r="VCF77" s="195"/>
      <c r="VCG77" s="195"/>
      <c r="VCH77" s="195"/>
      <c r="VCI77" s="195"/>
      <c r="VCJ77" s="195"/>
      <c r="VCK77" s="195"/>
      <c r="VCL77" s="195"/>
      <c r="VCM77" s="195"/>
      <c r="VCN77" s="195"/>
      <c r="VCO77" s="195"/>
      <c r="VCP77" s="195"/>
      <c r="VCQ77" s="195"/>
      <c r="VCR77" s="195"/>
      <c r="VCS77" s="195"/>
      <c r="VCT77" s="195"/>
      <c r="VCU77" s="195"/>
      <c r="VCV77" s="195"/>
      <c r="VCW77" s="195"/>
      <c r="VCX77" s="195"/>
      <c r="VCY77" s="195"/>
      <c r="VCZ77" s="195"/>
      <c r="VDA77" s="195"/>
      <c r="VDB77" s="195"/>
      <c r="VDC77" s="195"/>
      <c r="VDD77" s="195"/>
      <c r="VDE77" s="195"/>
      <c r="VDF77" s="195"/>
      <c r="VDG77" s="195"/>
      <c r="VDH77" s="195"/>
      <c r="VDI77" s="195"/>
      <c r="VDJ77" s="195"/>
      <c r="VDK77" s="195"/>
      <c r="VDL77" s="195"/>
      <c r="VDM77" s="195"/>
      <c r="VDN77" s="195"/>
      <c r="VDO77" s="195"/>
      <c r="VDP77" s="195"/>
      <c r="VDQ77" s="195"/>
      <c r="VDR77" s="195"/>
      <c r="VDS77" s="195"/>
      <c r="VDT77" s="195"/>
      <c r="VDU77" s="195"/>
      <c r="VDV77" s="195"/>
      <c r="VDW77" s="195"/>
      <c r="VDX77" s="195"/>
      <c r="VDY77" s="195"/>
      <c r="VDZ77" s="195"/>
      <c r="VEA77" s="195"/>
      <c r="VEB77" s="195"/>
      <c r="VEC77" s="195"/>
      <c r="VED77" s="195"/>
      <c r="VEE77" s="195"/>
      <c r="VEF77" s="195"/>
      <c r="VEG77" s="195"/>
      <c r="VEH77" s="195"/>
      <c r="VEI77" s="195"/>
      <c r="VEJ77" s="195"/>
      <c r="VEK77" s="195"/>
      <c r="VEL77" s="195"/>
      <c r="VEM77" s="195"/>
      <c r="VEN77" s="195"/>
      <c r="VEO77" s="195"/>
      <c r="VEP77" s="195"/>
      <c r="VEQ77" s="195"/>
      <c r="VER77" s="195"/>
      <c r="VES77" s="195"/>
      <c r="VET77" s="195"/>
      <c r="VEU77" s="195"/>
      <c r="VEV77" s="195"/>
      <c r="VEW77" s="195"/>
      <c r="VEX77" s="195"/>
      <c r="VEY77" s="195"/>
      <c r="VEZ77" s="195"/>
      <c r="VFA77" s="195"/>
      <c r="VFB77" s="195"/>
      <c r="VFC77" s="195"/>
      <c r="VFD77" s="195"/>
      <c r="VFE77" s="195"/>
      <c r="VFF77" s="195"/>
      <c r="VFG77" s="195"/>
      <c r="VFH77" s="195"/>
      <c r="VFI77" s="195"/>
      <c r="VFJ77" s="195"/>
      <c r="VFK77" s="195"/>
      <c r="VFL77" s="195"/>
      <c r="VFM77" s="195"/>
      <c r="VFN77" s="195"/>
      <c r="VFO77" s="195"/>
      <c r="VFP77" s="195"/>
      <c r="VFQ77" s="195"/>
      <c r="VFR77" s="195"/>
      <c r="VFS77" s="195"/>
      <c r="VFT77" s="195"/>
      <c r="VFU77" s="195"/>
      <c r="VFV77" s="195"/>
      <c r="VFW77" s="195"/>
      <c r="VFX77" s="195"/>
      <c r="VFY77" s="195"/>
      <c r="VFZ77" s="195"/>
      <c r="VGA77" s="195"/>
      <c r="VGB77" s="195"/>
      <c r="VGC77" s="195"/>
      <c r="VGD77" s="195"/>
      <c r="VGE77" s="195"/>
      <c r="VGF77" s="195"/>
      <c r="VGG77" s="195"/>
      <c r="VGH77" s="195"/>
      <c r="VGI77" s="195"/>
      <c r="VGJ77" s="195"/>
      <c r="VGK77" s="195"/>
      <c r="VGL77" s="195"/>
      <c r="VGM77" s="195"/>
      <c r="VGN77" s="195"/>
      <c r="VGO77" s="195"/>
      <c r="VGP77" s="195"/>
      <c r="VGQ77" s="195"/>
      <c r="VGR77" s="195"/>
      <c r="VGS77" s="195"/>
      <c r="VGT77" s="195"/>
      <c r="VGU77" s="195"/>
      <c r="VGV77" s="195"/>
      <c r="VGW77" s="195"/>
      <c r="VGX77" s="195"/>
      <c r="VGY77" s="195"/>
      <c r="VGZ77" s="195"/>
      <c r="VHA77" s="195"/>
      <c r="VHB77" s="195"/>
      <c r="VHC77" s="195"/>
      <c r="VHD77" s="195"/>
      <c r="VHE77" s="195"/>
      <c r="VHF77" s="195"/>
      <c r="VHG77" s="195"/>
      <c r="VHH77" s="195"/>
      <c r="VHI77" s="195"/>
      <c r="VHJ77" s="195"/>
      <c r="VHK77" s="195"/>
      <c r="VHL77" s="195"/>
      <c r="VHM77" s="195"/>
      <c r="VHN77" s="195"/>
      <c r="VHO77" s="195"/>
      <c r="VHP77" s="195"/>
      <c r="VHQ77" s="195"/>
      <c r="VHR77" s="195"/>
      <c r="VHS77" s="195"/>
      <c r="VHT77" s="195"/>
      <c r="VHU77" s="195"/>
      <c r="VHV77" s="195"/>
      <c r="VHW77" s="195"/>
      <c r="VHX77" s="195"/>
      <c r="VHY77" s="195"/>
      <c r="VHZ77" s="195"/>
      <c r="VIA77" s="195"/>
      <c r="VIB77" s="195"/>
      <c r="VIC77" s="195"/>
      <c r="VID77" s="195"/>
      <c r="VIE77" s="195"/>
      <c r="VIF77" s="195"/>
      <c r="VIG77" s="195"/>
      <c r="VIH77" s="195"/>
      <c r="VII77" s="195"/>
      <c r="VIJ77" s="195"/>
      <c r="VIK77" s="195"/>
      <c r="VIL77" s="195"/>
      <c r="VIM77" s="195"/>
      <c r="VIN77" s="195"/>
      <c r="VIO77" s="195"/>
      <c r="VIP77" s="195"/>
      <c r="VIQ77" s="195"/>
      <c r="VIR77" s="195"/>
      <c r="VIS77" s="195"/>
      <c r="VIT77" s="195"/>
      <c r="VIU77" s="195"/>
      <c r="VIV77" s="195"/>
      <c r="VIW77" s="195"/>
      <c r="VIX77" s="195"/>
      <c r="VIY77" s="195"/>
      <c r="VIZ77" s="195"/>
      <c r="VJA77" s="195"/>
      <c r="VJB77" s="195"/>
      <c r="VJC77" s="195"/>
      <c r="VJD77" s="195"/>
      <c r="VJE77" s="195"/>
      <c r="VJF77" s="195"/>
      <c r="VJG77" s="195"/>
      <c r="VJH77" s="195"/>
      <c r="VJI77" s="195"/>
      <c r="VJJ77" s="195"/>
      <c r="VJK77" s="195"/>
      <c r="VJL77" s="195"/>
      <c r="VJM77" s="195"/>
      <c r="VJN77" s="195"/>
      <c r="VJO77" s="195"/>
      <c r="VJP77" s="195"/>
      <c r="VJQ77" s="195"/>
      <c r="VJR77" s="195"/>
      <c r="VJS77" s="195"/>
      <c r="VJT77" s="195"/>
      <c r="VJU77" s="195"/>
      <c r="VJV77" s="195"/>
      <c r="VJW77" s="195"/>
      <c r="VJX77" s="195"/>
      <c r="VJY77" s="195"/>
      <c r="VJZ77" s="195"/>
      <c r="VKA77" s="195"/>
      <c r="VKB77" s="195"/>
      <c r="VKC77" s="195"/>
      <c r="VKD77" s="195"/>
      <c r="VKE77" s="195"/>
      <c r="VKF77" s="195"/>
      <c r="VKG77" s="195"/>
      <c r="VKH77" s="195"/>
      <c r="VKI77" s="195"/>
      <c r="VKJ77" s="195"/>
      <c r="VKK77" s="195"/>
      <c r="VKL77" s="195"/>
      <c r="VKM77" s="195"/>
      <c r="VKN77" s="195"/>
      <c r="VKO77" s="195"/>
      <c r="VKP77" s="195"/>
      <c r="VKQ77" s="195"/>
      <c r="VKR77" s="195"/>
      <c r="VKS77" s="195"/>
      <c r="VKT77" s="195"/>
      <c r="VKU77" s="195"/>
      <c r="VKV77" s="195"/>
      <c r="VKW77" s="195"/>
      <c r="VKX77" s="195"/>
      <c r="VKY77" s="195"/>
      <c r="VKZ77" s="195"/>
      <c r="VLA77" s="195"/>
      <c r="VLB77" s="195"/>
      <c r="VLC77" s="195"/>
      <c r="VLD77" s="195"/>
      <c r="VLE77" s="195"/>
      <c r="VLF77" s="195"/>
      <c r="VLG77" s="195"/>
      <c r="VLH77" s="195"/>
      <c r="VLI77" s="195"/>
      <c r="VLJ77" s="195"/>
      <c r="VLK77" s="195"/>
      <c r="VLL77" s="195"/>
      <c r="VLM77" s="195"/>
      <c r="VLN77" s="195"/>
      <c r="VLO77" s="195"/>
      <c r="VLP77" s="195"/>
      <c r="VLQ77" s="195"/>
      <c r="VLR77" s="195"/>
      <c r="VLS77" s="195"/>
      <c r="VLT77" s="195"/>
      <c r="VLU77" s="195"/>
      <c r="VLV77" s="195"/>
      <c r="VLW77" s="195"/>
      <c r="VLX77" s="195"/>
      <c r="VLY77" s="195"/>
      <c r="VLZ77" s="195"/>
      <c r="VMA77" s="195"/>
      <c r="VMB77" s="195"/>
      <c r="VMC77" s="195"/>
      <c r="VMD77" s="195"/>
      <c r="VME77" s="195"/>
      <c r="VMF77" s="195"/>
      <c r="VMG77" s="195"/>
      <c r="VMH77" s="195"/>
      <c r="VMI77" s="195"/>
      <c r="VMJ77" s="195"/>
      <c r="VMK77" s="195"/>
      <c r="VML77" s="195"/>
      <c r="VMM77" s="195"/>
      <c r="VMN77" s="195"/>
      <c r="VMO77" s="195"/>
      <c r="VMP77" s="195"/>
      <c r="VMQ77" s="195"/>
      <c r="VMR77" s="195"/>
      <c r="VMS77" s="195"/>
      <c r="VMT77" s="195"/>
      <c r="VMU77" s="195"/>
      <c r="VMV77" s="195"/>
      <c r="VMW77" s="195"/>
      <c r="VMX77" s="195"/>
      <c r="VMY77" s="195"/>
      <c r="VMZ77" s="195"/>
      <c r="VNA77" s="195"/>
      <c r="VNB77" s="195"/>
      <c r="VNC77" s="195"/>
      <c r="VND77" s="195"/>
      <c r="VNE77" s="195"/>
      <c r="VNF77" s="195"/>
      <c r="VNG77" s="195"/>
      <c r="VNH77" s="195"/>
      <c r="VNI77" s="195"/>
      <c r="VNJ77" s="195"/>
      <c r="VNK77" s="195"/>
      <c r="VNL77" s="195"/>
      <c r="VNM77" s="195"/>
      <c r="VNN77" s="195"/>
      <c r="VNO77" s="195"/>
      <c r="VNP77" s="195"/>
      <c r="VNQ77" s="195"/>
      <c r="VNR77" s="195"/>
      <c r="VNS77" s="195"/>
      <c r="VNT77" s="195"/>
      <c r="VNU77" s="195"/>
      <c r="VNV77" s="195"/>
      <c r="VNW77" s="195"/>
      <c r="VNX77" s="195"/>
      <c r="VNY77" s="195"/>
      <c r="VNZ77" s="195"/>
      <c r="VOA77" s="195"/>
      <c r="VOB77" s="195"/>
      <c r="VOC77" s="195"/>
      <c r="VOD77" s="195"/>
      <c r="VOE77" s="195"/>
      <c r="VOF77" s="195"/>
      <c r="VOG77" s="195"/>
      <c r="VOH77" s="195"/>
      <c r="VOI77" s="195"/>
      <c r="VOJ77" s="195"/>
      <c r="VOK77" s="195"/>
      <c r="VOL77" s="195"/>
      <c r="VOM77" s="195"/>
      <c r="VON77" s="195"/>
      <c r="VOO77" s="195"/>
      <c r="VOP77" s="195"/>
      <c r="VOQ77" s="195"/>
      <c r="VOR77" s="195"/>
      <c r="VOS77" s="195"/>
      <c r="VOT77" s="195"/>
      <c r="VOU77" s="195"/>
      <c r="VOV77" s="195"/>
      <c r="VOW77" s="195"/>
      <c r="VOX77" s="195"/>
      <c r="VOY77" s="195"/>
      <c r="VOZ77" s="195"/>
      <c r="VPA77" s="195"/>
      <c r="VPB77" s="195"/>
      <c r="VPC77" s="195"/>
      <c r="VPD77" s="195"/>
      <c r="VPE77" s="195"/>
      <c r="VPF77" s="195"/>
      <c r="VPG77" s="195"/>
      <c r="VPH77" s="195"/>
      <c r="VPI77" s="195"/>
      <c r="VPJ77" s="195"/>
      <c r="VPK77" s="195"/>
      <c r="VPL77" s="195"/>
      <c r="VPM77" s="195"/>
      <c r="VPN77" s="195"/>
      <c r="VPO77" s="195"/>
      <c r="VPP77" s="195"/>
      <c r="VPQ77" s="195"/>
      <c r="VPR77" s="195"/>
      <c r="VPS77" s="195"/>
      <c r="VPT77" s="195"/>
      <c r="VPU77" s="195"/>
      <c r="VPV77" s="195"/>
      <c r="VPW77" s="195"/>
      <c r="VPX77" s="195"/>
      <c r="VPY77" s="195"/>
      <c r="VPZ77" s="195"/>
      <c r="VQA77" s="195"/>
      <c r="VQB77" s="195"/>
      <c r="VQC77" s="195"/>
      <c r="VQD77" s="195"/>
      <c r="VQE77" s="195"/>
      <c r="VQF77" s="195"/>
      <c r="VQG77" s="195"/>
      <c r="VQH77" s="195"/>
      <c r="VQI77" s="195"/>
      <c r="VQJ77" s="195"/>
      <c r="VQK77" s="195"/>
      <c r="VQL77" s="195"/>
      <c r="VQM77" s="195"/>
      <c r="VQN77" s="195"/>
      <c r="VQO77" s="195"/>
      <c r="VQP77" s="195"/>
      <c r="VQQ77" s="195"/>
      <c r="VQR77" s="195"/>
      <c r="VQS77" s="195"/>
      <c r="VQT77" s="195"/>
      <c r="VQU77" s="195"/>
      <c r="VQV77" s="195"/>
      <c r="VQW77" s="195"/>
      <c r="VQX77" s="195"/>
      <c r="VQY77" s="195"/>
      <c r="VQZ77" s="195"/>
      <c r="VRA77" s="195"/>
      <c r="VRB77" s="195"/>
      <c r="VRC77" s="195"/>
      <c r="VRD77" s="195"/>
      <c r="VRE77" s="195"/>
      <c r="VRF77" s="195"/>
      <c r="VRG77" s="195"/>
      <c r="VRH77" s="195"/>
      <c r="VRI77" s="195"/>
      <c r="VRJ77" s="195"/>
      <c r="VRK77" s="195"/>
      <c r="VRL77" s="195"/>
      <c r="VRM77" s="195"/>
      <c r="VRN77" s="195"/>
      <c r="VRO77" s="195"/>
      <c r="VRP77" s="195"/>
      <c r="VRQ77" s="195"/>
      <c r="VRR77" s="195"/>
      <c r="VRS77" s="195"/>
      <c r="VRT77" s="195"/>
      <c r="VRU77" s="195"/>
      <c r="VRV77" s="195"/>
      <c r="VRW77" s="195"/>
      <c r="VRX77" s="195"/>
      <c r="VRY77" s="195"/>
      <c r="VRZ77" s="195"/>
      <c r="VSA77" s="195"/>
      <c r="VSB77" s="195"/>
      <c r="VSC77" s="195"/>
      <c r="VSD77" s="195"/>
      <c r="VSE77" s="195"/>
      <c r="VSF77" s="195"/>
      <c r="VSG77" s="195"/>
      <c r="VSH77" s="195"/>
      <c r="VSI77" s="195"/>
      <c r="VSJ77" s="195"/>
      <c r="VSK77" s="195"/>
      <c r="VSL77" s="195"/>
      <c r="VSM77" s="195"/>
      <c r="VSN77" s="195"/>
      <c r="VSO77" s="195"/>
      <c r="VSP77" s="195"/>
      <c r="VSQ77" s="195"/>
      <c r="VSR77" s="195"/>
      <c r="VSS77" s="195"/>
      <c r="VST77" s="195"/>
      <c r="VSU77" s="195"/>
      <c r="VSV77" s="195"/>
      <c r="VSW77" s="195"/>
      <c r="VSX77" s="195"/>
      <c r="VSY77" s="195"/>
      <c r="VSZ77" s="195"/>
      <c r="VTA77" s="195"/>
      <c r="VTB77" s="195"/>
      <c r="VTC77" s="195"/>
      <c r="VTD77" s="195"/>
      <c r="VTE77" s="195"/>
      <c r="VTF77" s="195"/>
      <c r="VTG77" s="195"/>
      <c r="VTH77" s="195"/>
      <c r="VTI77" s="195"/>
      <c r="VTJ77" s="195"/>
      <c r="VTK77" s="195"/>
      <c r="VTL77" s="195"/>
      <c r="VTM77" s="195"/>
      <c r="VTN77" s="195"/>
      <c r="VTO77" s="195"/>
      <c r="VTP77" s="195"/>
      <c r="VTQ77" s="195"/>
      <c r="VTR77" s="195"/>
      <c r="VTS77" s="195"/>
      <c r="VTT77" s="195"/>
      <c r="VTU77" s="195"/>
      <c r="VTV77" s="195"/>
      <c r="VTW77" s="195"/>
      <c r="VTX77" s="195"/>
      <c r="VTY77" s="195"/>
      <c r="VTZ77" s="195"/>
      <c r="VUA77" s="195"/>
      <c r="VUB77" s="195"/>
      <c r="VUC77" s="195"/>
      <c r="VUD77" s="195"/>
      <c r="VUE77" s="195"/>
      <c r="VUF77" s="195"/>
      <c r="VUG77" s="195"/>
      <c r="VUH77" s="195"/>
      <c r="VUI77" s="195"/>
      <c r="VUJ77" s="195"/>
      <c r="VUK77" s="195"/>
      <c r="VUL77" s="195"/>
      <c r="VUM77" s="195"/>
      <c r="VUN77" s="195"/>
      <c r="VUO77" s="195"/>
      <c r="VUP77" s="195"/>
      <c r="VUQ77" s="195"/>
      <c r="VUR77" s="195"/>
      <c r="VUS77" s="195"/>
      <c r="VUT77" s="195"/>
      <c r="VUU77" s="195"/>
      <c r="VUV77" s="195"/>
      <c r="VUW77" s="195"/>
      <c r="VUX77" s="195"/>
      <c r="VUY77" s="195"/>
      <c r="VUZ77" s="195"/>
      <c r="VVA77" s="195"/>
      <c r="VVB77" s="195"/>
      <c r="VVC77" s="195"/>
      <c r="VVD77" s="195"/>
      <c r="VVE77" s="195"/>
      <c r="VVF77" s="195"/>
      <c r="VVG77" s="195"/>
      <c r="VVH77" s="195"/>
      <c r="VVI77" s="195"/>
      <c r="VVJ77" s="195"/>
      <c r="VVK77" s="195"/>
      <c r="VVL77" s="195"/>
      <c r="VVM77" s="195"/>
      <c r="VVN77" s="195"/>
      <c r="VVO77" s="195"/>
      <c r="VVP77" s="195"/>
      <c r="VVQ77" s="195"/>
      <c r="VVR77" s="195"/>
      <c r="VVS77" s="195"/>
      <c r="VVT77" s="195"/>
      <c r="VVU77" s="195"/>
      <c r="VVV77" s="195"/>
      <c r="VVW77" s="195"/>
      <c r="VVX77" s="195"/>
      <c r="VVY77" s="195"/>
      <c r="VVZ77" s="195"/>
      <c r="VWA77" s="195"/>
      <c r="VWB77" s="195"/>
      <c r="VWC77" s="195"/>
      <c r="VWD77" s="195"/>
      <c r="VWE77" s="195"/>
      <c r="VWF77" s="195"/>
      <c r="VWG77" s="195"/>
      <c r="VWH77" s="195"/>
      <c r="VWI77" s="195"/>
      <c r="VWJ77" s="195"/>
      <c r="VWK77" s="195"/>
      <c r="VWL77" s="195"/>
      <c r="VWM77" s="195"/>
      <c r="VWN77" s="195"/>
      <c r="VWO77" s="195"/>
      <c r="VWP77" s="195"/>
      <c r="VWQ77" s="195"/>
      <c r="VWR77" s="195"/>
      <c r="VWS77" s="195"/>
      <c r="VWT77" s="195"/>
      <c r="VWU77" s="195"/>
      <c r="VWV77" s="195"/>
      <c r="VWW77" s="195"/>
      <c r="VWX77" s="195"/>
      <c r="VWY77" s="195"/>
      <c r="VWZ77" s="195"/>
      <c r="VXA77" s="195"/>
      <c r="VXB77" s="195"/>
      <c r="VXC77" s="195"/>
      <c r="VXD77" s="195"/>
      <c r="VXE77" s="195"/>
      <c r="VXF77" s="195"/>
      <c r="VXG77" s="195"/>
      <c r="VXH77" s="195"/>
      <c r="VXI77" s="195"/>
      <c r="VXJ77" s="195"/>
      <c r="VXK77" s="195"/>
      <c r="VXL77" s="195"/>
      <c r="VXM77" s="195"/>
      <c r="VXN77" s="195"/>
      <c r="VXO77" s="195"/>
      <c r="VXP77" s="195"/>
      <c r="VXQ77" s="195"/>
      <c r="VXR77" s="195"/>
      <c r="VXS77" s="195"/>
      <c r="VXT77" s="195"/>
      <c r="VXU77" s="195"/>
      <c r="VXV77" s="195"/>
      <c r="VXW77" s="195"/>
      <c r="VXX77" s="195"/>
      <c r="VXY77" s="195"/>
      <c r="VXZ77" s="195"/>
      <c r="VYA77" s="195"/>
      <c r="VYB77" s="195"/>
      <c r="VYC77" s="195"/>
      <c r="VYD77" s="195"/>
      <c r="VYE77" s="195"/>
      <c r="VYF77" s="195"/>
      <c r="VYG77" s="195"/>
      <c r="VYH77" s="195"/>
      <c r="VYI77" s="195"/>
      <c r="VYJ77" s="195"/>
      <c r="VYK77" s="195"/>
      <c r="VYL77" s="195"/>
      <c r="VYM77" s="195"/>
      <c r="VYN77" s="195"/>
      <c r="VYO77" s="195"/>
      <c r="VYP77" s="195"/>
      <c r="VYQ77" s="195"/>
      <c r="VYR77" s="195"/>
      <c r="VYS77" s="195"/>
      <c r="VYT77" s="195"/>
      <c r="VYU77" s="195"/>
      <c r="VYV77" s="195"/>
      <c r="VYW77" s="195"/>
      <c r="VYX77" s="195"/>
      <c r="VYY77" s="195"/>
      <c r="VYZ77" s="195"/>
      <c r="VZA77" s="195"/>
      <c r="VZB77" s="195"/>
      <c r="VZC77" s="195"/>
      <c r="VZD77" s="195"/>
      <c r="VZE77" s="195"/>
      <c r="VZF77" s="195"/>
      <c r="VZG77" s="195"/>
      <c r="VZH77" s="195"/>
      <c r="VZI77" s="195"/>
      <c r="VZJ77" s="195"/>
      <c r="VZK77" s="195"/>
      <c r="VZL77" s="195"/>
      <c r="VZM77" s="195"/>
      <c r="VZN77" s="195"/>
      <c r="VZO77" s="195"/>
      <c r="VZP77" s="195"/>
      <c r="VZQ77" s="195"/>
      <c r="VZR77" s="195"/>
      <c r="VZS77" s="195"/>
      <c r="VZT77" s="195"/>
      <c r="VZU77" s="195"/>
      <c r="VZV77" s="195"/>
      <c r="VZW77" s="195"/>
      <c r="VZX77" s="195"/>
      <c r="VZY77" s="195"/>
      <c r="VZZ77" s="195"/>
      <c r="WAA77" s="195"/>
      <c r="WAB77" s="195"/>
      <c r="WAC77" s="195"/>
      <c r="WAD77" s="195"/>
      <c r="WAE77" s="195"/>
      <c r="WAF77" s="195"/>
      <c r="WAG77" s="195"/>
      <c r="WAH77" s="195"/>
      <c r="WAI77" s="195"/>
      <c r="WAJ77" s="195"/>
      <c r="WAK77" s="195"/>
      <c r="WAL77" s="195"/>
      <c r="WAM77" s="195"/>
      <c r="WAN77" s="195"/>
      <c r="WAO77" s="195"/>
      <c r="WAP77" s="195"/>
      <c r="WAQ77" s="195"/>
      <c r="WAR77" s="195"/>
      <c r="WAS77" s="195"/>
      <c r="WAT77" s="195"/>
      <c r="WAU77" s="195"/>
      <c r="WAV77" s="195"/>
      <c r="WAW77" s="195"/>
      <c r="WAX77" s="195"/>
      <c r="WAY77" s="195"/>
      <c r="WAZ77" s="195"/>
      <c r="WBA77" s="195"/>
      <c r="WBB77" s="195"/>
      <c r="WBC77" s="195"/>
      <c r="WBD77" s="195"/>
      <c r="WBE77" s="195"/>
      <c r="WBF77" s="195"/>
      <c r="WBG77" s="195"/>
      <c r="WBH77" s="195"/>
      <c r="WBI77" s="195"/>
      <c r="WBJ77" s="195"/>
      <c r="WBK77" s="195"/>
      <c r="WBL77" s="195"/>
      <c r="WBM77" s="195"/>
      <c r="WBN77" s="195"/>
      <c r="WBO77" s="195"/>
      <c r="WBP77" s="195"/>
      <c r="WBQ77" s="195"/>
      <c r="WBR77" s="195"/>
      <c r="WBS77" s="195"/>
      <c r="WBT77" s="195"/>
      <c r="WBU77" s="195"/>
      <c r="WBV77" s="195"/>
      <c r="WBW77" s="195"/>
      <c r="WBX77" s="195"/>
      <c r="WBY77" s="195"/>
      <c r="WBZ77" s="195"/>
      <c r="WCA77" s="195"/>
      <c r="WCB77" s="195"/>
      <c r="WCC77" s="195"/>
      <c r="WCD77" s="195"/>
      <c r="WCE77" s="195"/>
      <c r="WCF77" s="195"/>
      <c r="WCG77" s="195"/>
      <c r="WCH77" s="195"/>
      <c r="WCI77" s="195"/>
      <c r="WCJ77" s="195"/>
      <c r="WCK77" s="195"/>
      <c r="WCL77" s="195"/>
      <c r="WCM77" s="195"/>
      <c r="WCN77" s="195"/>
      <c r="WCO77" s="195"/>
      <c r="WCP77" s="195"/>
      <c r="WCQ77" s="195"/>
      <c r="WCR77" s="195"/>
      <c r="WCS77" s="195"/>
      <c r="WCT77" s="195"/>
      <c r="WCU77" s="195"/>
      <c r="WCV77" s="195"/>
      <c r="WCW77" s="195"/>
      <c r="WCX77" s="195"/>
      <c r="WCY77" s="195"/>
      <c r="WCZ77" s="195"/>
      <c r="WDA77" s="195"/>
      <c r="WDB77" s="195"/>
      <c r="WDC77" s="195"/>
      <c r="WDD77" s="195"/>
      <c r="WDE77" s="195"/>
      <c r="WDF77" s="195"/>
      <c r="WDG77" s="195"/>
      <c r="WDH77" s="195"/>
      <c r="WDI77" s="195"/>
      <c r="WDJ77" s="195"/>
      <c r="WDK77" s="195"/>
      <c r="WDL77" s="195"/>
      <c r="WDM77" s="195"/>
      <c r="WDN77" s="195"/>
      <c r="WDO77" s="195"/>
      <c r="WDP77" s="195"/>
      <c r="WDQ77" s="195"/>
      <c r="WDR77" s="195"/>
      <c r="WDS77" s="195"/>
      <c r="WDT77" s="195"/>
      <c r="WDU77" s="195"/>
      <c r="WDV77" s="195"/>
      <c r="WDW77" s="195"/>
      <c r="WDX77" s="195"/>
      <c r="WDY77" s="195"/>
      <c r="WDZ77" s="195"/>
      <c r="WEA77" s="195"/>
      <c r="WEB77" s="195"/>
      <c r="WEC77" s="195"/>
      <c r="WED77" s="195"/>
      <c r="WEE77" s="195"/>
      <c r="WEF77" s="195"/>
      <c r="WEG77" s="195"/>
      <c r="WEH77" s="195"/>
      <c r="WEI77" s="195"/>
      <c r="WEJ77" s="195"/>
      <c r="WEK77" s="195"/>
      <c r="WEL77" s="195"/>
      <c r="WEM77" s="195"/>
      <c r="WEN77" s="195"/>
      <c r="WEO77" s="195"/>
      <c r="WEP77" s="195"/>
      <c r="WEQ77" s="195"/>
      <c r="WER77" s="195"/>
      <c r="WES77" s="195"/>
      <c r="WET77" s="195"/>
      <c r="WEU77" s="195"/>
      <c r="WEV77" s="195"/>
      <c r="WEW77" s="195"/>
      <c r="WEX77" s="195"/>
      <c r="WEY77" s="195"/>
      <c r="WEZ77" s="195"/>
      <c r="WFA77" s="195"/>
      <c r="WFB77" s="195"/>
      <c r="WFC77" s="195"/>
      <c r="WFD77" s="195"/>
      <c r="WFE77" s="195"/>
      <c r="WFF77" s="195"/>
      <c r="WFG77" s="195"/>
      <c r="WFH77" s="195"/>
      <c r="WFI77" s="195"/>
      <c r="WFJ77" s="195"/>
      <c r="WFK77" s="195"/>
      <c r="WFL77" s="195"/>
      <c r="WFM77" s="195"/>
      <c r="WFN77" s="195"/>
      <c r="WFO77" s="195"/>
      <c r="WFP77" s="195"/>
      <c r="WFQ77" s="195"/>
      <c r="WFR77" s="195"/>
      <c r="WFS77" s="195"/>
      <c r="WFT77" s="195"/>
      <c r="WFU77" s="195"/>
      <c r="WFV77" s="195"/>
      <c r="WFW77" s="195"/>
      <c r="WFX77" s="195"/>
      <c r="WFY77" s="195"/>
      <c r="WFZ77" s="195"/>
      <c r="WGA77" s="195"/>
      <c r="WGB77" s="195"/>
      <c r="WGC77" s="195"/>
      <c r="WGD77" s="195"/>
      <c r="WGE77" s="195"/>
      <c r="WGF77" s="195"/>
      <c r="WGG77" s="195"/>
      <c r="WGH77" s="195"/>
      <c r="WGI77" s="195"/>
      <c r="WGJ77" s="195"/>
      <c r="WGK77" s="195"/>
      <c r="WGL77" s="195"/>
      <c r="WGM77" s="195"/>
      <c r="WGN77" s="195"/>
      <c r="WGO77" s="195"/>
      <c r="WGP77" s="195"/>
      <c r="WGQ77" s="195"/>
      <c r="WGR77" s="195"/>
      <c r="WGS77" s="195"/>
      <c r="WGT77" s="195"/>
      <c r="WGU77" s="195"/>
      <c r="WGV77" s="195"/>
      <c r="WGW77" s="195"/>
      <c r="WGX77" s="195"/>
      <c r="WGY77" s="195"/>
      <c r="WGZ77" s="195"/>
      <c r="WHA77" s="195"/>
      <c r="WHB77" s="195"/>
      <c r="WHC77" s="195"/>
      <c r="WHD77" s="195"/>
      <c r="WHE77" s="195"/>
      <c r="WHF77" s="195"/>
      <c r="WHG77" s="195"/>
      <c r="WHH77" s="195"/>
      <c r="WHI77" s="195"/>
      <c r="WHJ77" s="195"/>
      <c r="WHK77" s="195"/>
      <c r="WHL77" s="195"/>
      <c r="WHM77" s="195"/>
      <c r="WHN77" s="195"/>
      <c r="WHO77" s="195"/>
      <c r="WHP77" s="195"/>
      <c r="WHQ77" s="195"/>
      <c r="WHR77" s="195"/>
      <c r="WHS77" s="195"/>
      <c r="WHT77" s="195"/>
      <c r="WHU77" s="195"/>
      <c r="WHV77" s="195"/>
      <c r="WHW77" s="195"/>
      <c r="WHX77" s="195"/>
      <c r="WHY77" s="195"/>
      <c r="WHZ77" s="195"/>
      <c r="WIA77" s="195"/>
      <c r="WIB77" s="195"/>
      <c r="WIC77" s="195"/>
      <c r="WID77" s="195"/>
      <c r="WIE77" s="195"/>
      <c r="WIF77" s="195"/>
      <c r="WIG77" s="195"/>
      <c r="WIH77" s="195"/>
      <c r="WII77" s="195"/>
      <c r="WIJ77" s="195"/>
      <c r="WIK77" s="195"/>
      <c r="WIL77" s="195"/>
      <c r="WIM77" s="195"/>
      <c r="WIN77" s="195"/>
      <c r="WIO77" s="195"/>
      <c r="WIP77" s="195"/>
      <c r="WIQ77" s="195"/>
      <c r="WIR77" s="195"/>
      <c r="WIS77" s="195"/>
      <c r="WIT77" s="195"/>
      <c r="WIU77" s="195"/>
      <c r="WIV77" s="195"/>
      <c r="WIW77" s="195"/>
      <c r="WIX77" s="195"/>
      <c r="WIY77" s="195"/>
      <c r="WIZ77" s="195"/>
      <c r="WJA77" s="195"/>
      <c r="WJB77" s="195"/>
      <c r="WJC77" s="195"/>
      <c r="WJD77" s="195"/>
      <c r="WJE77" s="195"/>
      <c r="WJF77" s="195"/>
      <c r="WJG77" s="195"/>
      <c r="WJH77" s="195"/>
      <c r="WJI77" s="195"/>
      <c r="WJJ77" s="195"/>
      <c r="WJK77" s="195"/>
      <c r="WJL77" s="195"/>
      <c r="WJM77" s="195"/>
      <c r="WJN77" s="195"/>
      <c r="WJO77" s="195"/>
      <c r="WJP77" s="195"/>
      <c r="WJQ77" s="195"/>
      <c r="WJR77" s="195"/>
      <c r="WJS77" s="195"/>
      <c r="WJT77" s="195"/>
      <c r="WJU77" s="195"/>
      <c r="WJV77" s="195"/>
      <c r="WJW77" s="195"/>
      <c r="WJX77" s="195"/>
      <c r="WJY77" s="195"/>
      <c r="WJZ77" s="195"/>
      <c r="WKA77" s="195"/>
      <c r="WKB77" s="195"/>
      <c r="WKC77" s="195"/>
      <c r="WKD77" s="195"/>
      <c r="WKE77" s="195"/>
      <c r="WKF77" s="195"/>
      <c r="WKG77" s="195"/>
      <c r="WKH77" s="195"/>
      <c r="WKI77" s="195"/>
      <c r="WKJ77" s="195"/>
      <c r="WKK77" s="195"/>
      <c r="WKL77" s="195"/>
      <c r="WKM77" s="195"/>
      <c r="WKN77" s="195"/>
      <c r="WKO77" s="195"/>
      <c r="WKP77" s="195"/>
      <c r="WKQ77" s="195"/>
      <c r="WKR77" s="195"/>
      <c r="WKS77" s="195"/>
      <c r="WKT77" s="195"/>
      <c r="WKU77" s="195"/>
      <c r="WKV77" s="195"/>
      <c r="WKW77" s="195"/>
      <c r="WKX77" s="195"/>
      <c r="WKY77" s="195"/>
      <c r="WKZ77" s="195"/>
      <c r="WLA77" s="195"/>
      <c r="WLB77" s="195"/>
      <c r="WLC77" s="195"/>
      <c r="WLD77" s="195"/>
      <c r="WLE77" s="195"/>
      <c r="WLF77" s="195"/>
      <c r="WLG77" s="195"/>
      <c r="WLH77" s="195"/>
      <c r="WLI77" s="195"/>
      <c r="WLJ77" s="195"/>
      <c r="WLK77" s="195"/>
      <c r="WLL77" s="195"/>
      <c r="WLM77" s="195"/>
      <c r="WLN77" s="195"/>
      <c r="WLO77" s="195"/>
      <c r="WLP77" s="195"/>
      <c r="WLQ77" s="195"/>
      <c r="WLR77" s="195"/>
      <c r="WLS77" s="195"/>
      <c r="WLT77" s="195"/>
      <c r="WLU77" s="195"/>
      <c r="WLV77" s="195"/>
      <c r="WLW77" s="195"/>
      <c r="WLX77" s="195"/>
      <c r="WLY77" s="195"/>
      <c r="WLZ77" s="195"/>
      <c r="WMA77" s="195"/>
      <c r="WMB77" s="195"/>
      <c r="WMC77" s="195"/>
      <c r="WMD77" s="195"/>
      <c r="WME77" s="195"/>
      <c r="WMF77" s="195"/>
      <c r="WMG77" s="195"/>
      <c r="WMH77" s="195"/>
      <c r="WMI77" s="195"/>
      <c r="WMJ77" s="195"/>
      <c r="WMK77" s="195"/>
      <c r="WML77" s="195"/>
      <c r="WMM77" s="195"/>
      <c r="WMN77" s="195"/>
      <c r="WMO77" s="195"/>
      <c r="WMP77" s="195"/>
      <c r="WMQ77" s="195"/>
      <c r="WMR77" s="195"/>
      <c r="WMS77" s="195"/>
      <c r="WMT77" s="195"/>
      <c r="WMU77" s="195"/>
      <c r="WMV77" s="195"/>
      <c r="WMW77" s="195"/>
      <c r="WMX77" s="195"/>
      <c r="WMY77" s="195"/>
      <c r="WMZ77" s="195"/>
      <c r="WNA77" s="195"/>
      <c r="WNB77" s="195"/>
      <c r="WNC77" s="195"/>
      <c r="WND77" s="195"/>
      <c r="WNE77" s="195"/>
      <c r="WNF77" s="195"/>
      <c r="WNG77" s="195"/>
      <c r="WNH77" s="195"/>
      <c r="WNI77" s="195"/>
      <c r="WNJ77" s="195"/>
      <c r="WNK77" s="195"/>
      <c r="WNL77" s="195"/>
      <c r="WNM77" s="195"/>
      <c r="WNN77" s="195"/>
      <c r="WNO77" s="195"/>
      <c r="WNP77" s="195"/>
      <c r="WNQ77" s="195"/>
      <c r="WNR77" s="195"/>
      <c r="WNS77" s="195"/>
      <c r="WNT77" s="195"/>
      <c r="WNU77" s="195"/>
      <c r="WNV77" s="195"/>
      <c r="WNW77" s="195"/>
      <c r="WNX77" s="195"/>
      <c r="WNY77" s="195"/>
      <c r="WNZ77" s="195"/>
      <c r="WOA77" s="195"/>
      <c r="WOB77" s="195"/>
      <c r="WOC77" s="195"/>
      <c r="WOD77" s="195"/>
      <c r="WOE77" s="195"/>
      <c r="WOF77" s="195"/>
      <c r="WOG77" s="195"/>
      <c r="WOH77" s="195"/>
      <c r="WOI77" s="195"/>
      <c r="WOJ77" s="195"/>
      <c r="WOK77" s="195"/>
      <c r="WOL77" s="195"/>
      <c r="WOM77" s="195"/>
      <c r="WON77" s="195"/>
      <c r="WOO77" s="195"/>
      <c r="WOP77" s="195"/>
      <c r="WOQ77" s="195"/>
      <c r="WOR77" s="195"/>
      <c r="WOS77" s="195"/>
      <c r="WOT77" s="195"/>
      <c r="WOU77" s="195"/>
      <c r="WOV77" s="195"/>
      <c r="WOW77" s="195"/>
      <c r="WOX77" s="195"/>
      <c r="WOY77" s="195"/>
      <c r="WOZ77" s="195"/>
      <c r="WPA77" s="195"/>
      <c r="WPB77" s="195"/>
      <c r="WPC77" s="195"/>
      <c r="WPD77" s="195"/>
      <c r="WPE77" s="195"/>
      <c r="WPF77" s="195"/>
      <c r="WPG77" s="195"/>
      <c r="WPH77" s="195"/>
      <c r="WPI77" s="195"/>
      <c r="WPJ77" s="195"/>
      <c r="WPK77" s="195"/>
      <c r="WPL77" s="195"/>
      <c r="WPM77" s="195"/>
      <c r="WPN77" s="195"/>
      <c r="WPO77" s="195"/>
      <c r="WPP77" s="195"/>
      <c r="WPQ77" s="195"/>
      <c r="WPR77" s="195"/>
      <c r="WPS77" s="195"/>
      <c r="WPT77" s="195"/>
      <c r="WPU77" s="195"/>
      <c r="WPV77" s="195"/>
      <c r="WPW77" s="195"/>
      <c r="WPX77" s="195"/>
      <c r="WPY77" s="195"/>
      <c r="WPZ77" s="195"/>
      <c r="WQA77" s="195"/>
      <c r="WQB77" s="195"/>
      <c r="WQC77" s="195"/>
      <c r="WQD77" s="195"/>
      <c r="WQE77" s="195"/>
      <c r="WQF77" s="195"/>
      <c r="WQG77" s="195"/>
      <c r="WQH77" s="195"/>
      <c r="WQI77" s="195"/>
      <c r="WQJ77" s="195"/>
      <c r="WQK77" s="195"/>
      <c r="WQL77" s="195"/>
      <c r="WQM77" s="195"/>
      <c r="WQN77" s="195"/>
      <c r="WQO77" s="195"/>
      <c r="WQP77" s="195"/>
      <c r="WQQ77" s="195"/>
      <c r="WQR77" s="195"/>
      <c r="WQS77" s="195"/>
      <c r="WQT77" s="195"/>
      <c r="WQU77" s="195"/>
      <c r="WQV77" s="195"/>
      <c r="WQW77" s="195"/>
      <c r="WQX77" s="195"/>
      <c r="WQY77" s="195"/>
      <c r="WQZ77" s="195"/>
      <c r="WRA77" s="195"/>
      <c r="WRB77" s="195"/>
      <c r="WRC77" s="195"/>
      <c r="WRD77" s="195"/>
      <c r="WRE77" s="195"/>
      <c r="WRF77" s="195"/>
      <c r="WRG77" s="195"/>
      <c r="WRH77" s="195"/>
      <c r="WRI77" s="195"/>
      <c r="WRJ77" s="195"/>
      <c r="WRK77" s="195"/>
      <c r="WRL77" s="195"/>
      <c r="WRM77" s="195"/>
      <c r="WRN77" s="195"/>
      <c r="WRO77" s="195"/>
      <c r="WRP77" s="195"/>
      <c r="WRQ77" s="195"/>
      <c r="WRR77" s="195"/>
      <c r="WRS77" s="195"/>
      <c r="WRT77" s="195"/>
      <c r="WRU77" s="195"/>
      <c r="WRV77" s="195"/>
      <c r="WRW77" s="195"/>
      <c r="WRX77" s="195"/>
      <c r="WRY77" s="195"/>
      <c r="WRZ77" s="195"/>
      <c r="WSA77" s="195"/>
      <c r="WSB77" s="195"/>
      <c r="WSC77" s="195"/>
      <c r="WSD77" s="195"/>
      <c r="WSE77" s="195"/>
      <c r="WSF77" s="195"/>
      <c r="WSG77" s="195"/>
      <c r="WSH77" s="195"/>
      <c r="WSI77" s="195"/>
      <c r="WSJ77" s="195"/>
      <c r="WSK77" s="195"/>
      <c r="WSL77" s="195"/>
      <c r="WSM77" s="195"/>
      <c r="WSN77" s="195"/>
      <c r="WSO77" s="195"/>
      <c r="WSP77" s="195"/>
      <c r="WSQ77" s="195"/>
      <c r="WSR77" s="195"/>
      <c r="WSS77" s="195"/>
      <c r="WST77" s="195"/>
      <c r="WSU77" s="195"/>
      <c r="WSV77" s="195"/>
      <c r="WSW77" s="195"/>
      <c r="WSX77" s="195"/>
      <c r="WSY77" s="195"/>
      <c r="WSZ77" s="195"/>
      <c r="WTA77" s="195"/>
      <c r="WTB77" s="195"/>
      <c r="WTC77" s="195"/>
      <c r="WTD77" s="195"/>
      <c r="WTE77" s="195"/>
      <c r="WTF77" s="195"/>
      <c r="WTG77" s="195"/>
      <c r="WTH77" s="195"/>
      <c r="WTI77" s="195"/>
      <c r="WTJ77" s="195"/>
      <c r="WTK77" s="195"/>
      <c r="WTL77" s="195"/>
      <c r="WTM77" s="195"/>
      <c r="WTN77" s="195"/>
      <c r="WTO77" s="195"/>
      <c r="WTP77" s="195"/>
      <c r="WTQ77" s="195"/>
      <c r="WTR77" s="195"/>
      <c r="WTS77" s="195"/>
      <c r="WTT77" s="195"/>
      <c r="WTU77" s="195"/>
      <c r="WTV77" s="195"/>
      <c r="WTW77" s="195"/>
      <c r="WTX77" s="195"/>
      <c r="WTY77" s="195"/>
      <c r="WTZ77" s="195"/>
      <c r="WUA77" s="195"/>
      <c r="WUB77" s="195"/>
      <c r="WUC77" s="195"/>
      <c r="WUD77" s="195"/>
      <c r="WUE77" s="195"/>
      <c r="WUF77" s="195"/>
      <c r="WUG77" s="195"/>
      <c r="WUH77" s="195"/>
      <c r="WUI77" s="195"/>
      <c r="WUJ77" s="195"/>
      <c r="WUK77" s="195"/>
      <c r="WUL77" s="195"/>
      <c r="WUM77" s="195"/>
      <c r="WUN77" s="195"/>
      <c r="WUO77" s="195"/>
      <c r="WUP77" s="195"/>
      <c r="WUQ77" s="195"/>
      <c r="WUR77" s="195"/>
      <c r="WUS77" s="195"/>
      <c r="WUT77" s="195"/>
      <c r="WUU77" s="195"/>
      <c r="WUV77" s="195"/>
      <c r="WUW77" s="195"/>
      <c r="WUX77" s="195"/>
      <c r="WUY77" s="195"/>
      <c r="WUZ77" s="195"/>
      <c r="WVA77" s="195"/>
      <c r="WVB77" s="195"/>
      <c r="WVC77" s="195"/>
      <c r="WVD77" s="195"/>
      <c r="WVE77" s="195"/>
      <c r="WVF77" s="195"/>
      <c r="WVG77" s="195"/>
      <c r="WVH77" s="195"/>
      <c r="WVI77" s="195"/>
      <c r="WVJ77" s="195"/>
      <c r="WVK77" s="195"/>
      <c r="WVL77" s="195"/>
      <c r="WVM77" s="195"/>
      <c r="WVN77" s="195"/>
      <c r="WVO77" s="195"/>
      <c r="WVP77" s="195"/>
      <c r="WVQ77" s="195"/>
      <c r="WVR77" s="195"/>
      <c r="WVS77" s="195"/>
      <c r="WVT77" s="195"/>
      <c r="WVU77" s="195"/>
      <c r="WVV77" s="195"/>
      <c r="WVW77" s="195"/>
      <c r="WVX77" s="195"/>
      <c r="WVY77" s="195"/>
      <c r="WVZ77" s="195"/>
      <c r="WWA77" s="195"/>
      <c r="WWB77" s="195"/>
      <c r="WWC77" s="195"/>
      <c r="WWD77" s="195"/>
      <c r="WWE77" s="195"/>
      <c r="WWF77" s="195"/>
      <c r="WWG77" s="195"/>
      <c r="WWH77" s="195"/>
      <c r="WWI77" s="195"/>
      <c r="WWJ77" s="195"/>
      <c r="WWK77" s="195"/>
      <c r="WWL77" s="195"/>
      <c r="WWM77" s="195"/>
      <c r="WWN77" s="195"/>
      <c r="WWO77" s="195"/>
      <c r="WWP77" s="195"/>
      <c r="WWQ77" s="195"/>
      <c r="WWR77" s="195"/>
      <c r="WWS77" s="195"/>
      <c r="WWT77" s="195"/>
      <c r="WWU77" s="195"/>
      <c r="WWV77" s="195"/>
      <c r="WWW77" s="195"/>
      <c r="WWX77" s="195"/>
      <c r="WWY77" s="195"/>
      <c r="WWZ77" s="195"/>
      <c r="WXA77" s="195"/>
      <c r="WXB77" s="195"/>
      <c r="WXC77" s="195"/>
      <c r="WXD77" s="195"/>
      <c r="WXE77" s="195"/>
      <c r="WXF77" s="195"/>
      <c r="WXG77" s="195"/>
      <c r="WXH77" s="195"/>
      <c r="WXI77" s="195"/>
    </row>
    <row r="78" spans="1:16181" s="280" customFormat="1">
      <c r="A78" s="279"/>
      <c r="E78" s="260"/>
      <c r="F78" s="261"/>
      <c r="G78" s="261"/>
      <c r="H78" s="293" t="s">
        <v>212</v>
      </c>
      <c r="I78" s="294"/>
      <c r="J78" s="295"/>
      <c r="K78" s="264" t="str">
        <f>IF(SUM(M$76:AP$76)&gt;0,INDEX(M$66:AP$66,1,MATCH(1,M$76:AP$76,0)),"N/A")</f>
        <v>N/A</v>
      </c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6"/>
      <c r="AL78" s="296"/>
      <c r="AM78" s="296"/>
      <c r="AN78" s="296"/>
      <c r="AO78" s="296"/>
      <c r="AP78" s="296"/>
      <c r="AQ78" s="297"/>
      <c r="AR78" s="297"/>
      <c r="AS78" s="297"/>
      <c r="AT78" s="298"/>
      <c r="AU78" s="298"/>
      <c r="AV78" s="298"/>
      <c r="AW78" s="298"/>
      <c r="AX78" s="298"/>
      <c r="AY78" s="298"/>
      <c r="AZ78" s="298"/>
      <c r="BA78" s="298"/>
      <c r="BB78" s="195"/>
      <c r="BC78" s="195"/>
      <c r="BD78" s="195"/>
      <c r="BE78" s="195"/>
      <c r="BF78" s="195"/>
      <c r="BG78" s="195"/>
      <c r="BH78" s="195"/>
      <c r="BI78" s="195"/>
      <c r="BJ78" s="195"/>
      <c r="BK78" s="195"/>
      <c r="BL78" s="195"/>
      <c r="BM78" s="195"/>
      <c r="BN78" s="195"/>
      <c r="BO78" s="195"/>
      <c r="BP78" s="195"/>
      <c r="BQ78" s="195"/>
      <c r="BR78" s="195"/>
      <c r="BS78" s="195"/>
      <c r="BT78" s="195"/>
      <c r="BU78" s="195"/>
      <c r="BV78" s="195"/>
      <c r="BW78" s="195"/>
      <c r="BX78" s="195"/>
      <c r="BY78" s="195"/>
      <c r="BZ78" s="195"/>
      <c r="CA78" s="195"/>
      <c r="CB78" s="195"/>
      <c r="CC78" s="195"/>
      <c r="CD78" s="195"/>
      <c r="CE78" s="195"/>
      <c r="CF78" s="195"/>
      <c r="CG78" s="195"/>
      <c r="CH78" s="195"/>
      <c r="CI78" s="195"/>
      <c r="CJ78" s="195"/>
      <c r="CK78" s="195"/>
      <c r="CL78" s="195"/>
      <c r="CM78" s="195"/>
      <c r="CN78" s="195"/>
      <c r="CO78" s="195"/>
      <c r="CP78" s="195"/>
      <c r="CQ78" s="195"/>
      <c r="CR78" s="195"/>
      <c r="CS78" s="195"/>
      <c r="CT78" s="195"/>
      <c r="CU78" s="195"/>
      <c r="CV78" s="195"/>
      <c r="CW78" s="195"/>
      <c r="CX78" s="195"/>
      <c r="CY78" s="195"/>
      <c r="CZ78" s="195"/>
      <c r="DA78" s="195"/>
      <c r="DB78" s="195"/>
      <c r="DC78" s="195"/>
      <c r="DD78" s="195"/>
      <c r="DE78" s="195"/>
      <c r="DF78" s="195"/>
      <c r="DG78" s="195"/>
      <c r="DH78" s="195"/>
      <c r="DI78" s="195"/>
      <c r="DJ78" s="195"/>
      <c r="DK78" s="195"/>
      <c r="DL78" s="195"/>
      <c r="DM78" s="195"/>
      <c r="DN78" s="195"/>
      <c r="DO78" s="195"/>
      <c r="DP78" s="195"/>
      <c r="DQ78" s="195"/>
      <c r="DR78" s="195"/>
      <c r="DS78" s="195"/>
      <c r="DT78" s="195"/>
      <c r="DU78" s="195"/>
      <c r="DV78" s="195"/>
      <c r="DW78" s="195"/>
      <c r="DX78" s="195"/>
      <c r="DY78" s="195"/>
      <c r="DZ78" s="195"/>
      <c r="EA78" s="195"/>
      <c r="EB78" s="195"/>
      <c r="EC78" s="195"/>
      <c r="ED78" s="195"/>
      <c r="EE78" s="195"/>
      <c r="EF78" s="195"/>
      <c r="EG78" s="195"/>
      <c r="EH78" s="195"/>
      <c r="EI78" s="195"/>
      <c r="EJ78" s="195"/>
      <c r="EK78" s="195"/>
      <c r="EL78" s="195"/>
      <c r="EM78" s="195"/>
      <c r="EN78" s="195"/>
      <c r="EO78" s="195"/>
      <c r="EP78" s="195"/>
      <c r="EQ78" s="195"/>
      <c r="ER78" s="195"/>
      <c r="ES78" s="195"/>
      <c r="ET78" s="195"/>
      <c r="EU78" s="195"/>
      <c r="EV78" s="195"/>
      <c r="EW78" s="195"/>
      <c r="EX78" s="195"/>
      <c r="EY78" s="195"/>
      <c r="EZ78" s="195"/>
      <c r="FA78" s="195"/>
      <c r="FB78" s="195"/>
      <c r="FC78" s="195"/>
      <c r="FD78" s="195"/>
      <c r="FE78" s="195"/>
      <c r="FF78" s="195"/>
      <c r="FG78" s="195"/>
      <c r="FH78" s="195"/>
      <c r="FI78" s="195"/>
      <c r="FJ78" s="195"/>
      <c r="FK78" s="195"/>
      <c r="FL78" s="195"/>
      <c r="FM78" s="195"/>
      <c r="FN78" s="195"/>
      <c r="FO78" s="195"/>
      <c r="FP78" s="195"/>
      <c r="FQ78" s="195"/>
      <c r="FR78" s="195"/>
      <c r="FS78" s="195"/>
      <c r="FT78" s="195"/>
      <c r="FU78" s="195"/>
      <c r="FV78" s="195"/>
      <c r="FW78" s="195"/>
      <c r="FX78" s="195"/>
      <c r="FY78" s="195"/>
      <c r="FZ78" s="195"/>
      <c r="GA78" s="195"/>
      <c r="GB78" s="195"/>
      <c r="GC78" s="195"/>
      <c r="GD78" s="195"/>
      <c r="GE78" s="195"/>
      <c r="GF78" s="195"/>
      <c r="GG78" s="195"/>
      <c r="GH78" s="195"/>
      <c r="GI78" s="195"/>
      <c r="GJ78" s="195"/>
      <c r="GK78" s="195"/>
      <c r="GL78" s="195"/>
      <c r="GM78" s="195"/>
      <c r="GN78" s="195"/>
      <c r="GO78" s="195"/>
      <c r="GP78" s="195"/>
      <c r="GQ78" s="195"/>
      <c r="GR78" s="195"/>
      <c r="GS78" s="195"/>
      <c r="GT78" s="195"/>
      <c r="GU78" s="195"/>
      <c r="GV78" s="195"/>
      <c r="GW78" s="195"/>
      <c r="GX78" s="195"/>
      <c r="GY78" s="195"/>
      <c r="GZ78" s="195"/>
      <c r="HA78" s="195"/>
      <c r="HB78" s="195"/>
      <c r="HC78" s="195"/>
      <c r="HD78" s="195"/>
      <c r="HE78" s="195"/>
      <c r="HF78" s="195"/>
      <c r="HG78" s="195"/>
      <c r="HH78" s="195"/>
      <c r="HI78" s="195"/>
      <c r="HJ78" s="195"/>
      <c r="HK78" s="195"/>
      <c r="HL78" s="195"/>
      <c r="HM78" s="195"/>
      <c r="HN78" s="195"/>
      <c r="HO78" s="195"/>
      <c r="HP78" s="195"/>
      <c r="HQ78" s="195"/>
      <c r="HR78" s="195"/>
      <c r="HS78" s="195"/>
      <c r="HT78" s="195"/>
      <c r="HU78" s="195"/>
      <c r="HV78" s="195"/>
      <c r="HW78" s="195"/>
      <c r="HX78" s="195"/>
      <c r="HY78" s="195"/>
      <c r="HZ78" s="195"/>
      <c r="IA78" s="195"/>
      <c r="IB78" s="195"/>
      <c r="IC78" s="195"/>
      <c r="ID78" s="195"/>
      <c r="IE78" s="195"/>
      <c r="IF78" s="195"/>
      <c r="IG78" s="195"/>
      <c r="IH78" s="195"/>
      <c r="II78" s="195"/>
      <c r="IJ78" s="195"/>
      <c r="IK78" s="195"/>
      <c r="IL78" s="195"/>
      <c r="IM78" s="195"/>
      <c r="IN78" s="195"/>
      <c r="IO78" s="195"/>
      <c r="IP78" s="195"/>
      <c r="IQ78" s="195"/>
      <c r="IR78" s="195"/>
      <c r="IS78" s="195"/>
      <c r="IT78" s="195"/>
      <c r="IU78" s="195"/>
      <c r="IV78" s="195"/>
      <c r="IW78" s="195"/>
      <c r="IX78" s="195"/>
      <c r="IY78" s="195"/>
      <c r="IZ78" s="195"/>
      <c r="JA78" s="195"/>
      <c r="JB78" s="195"/>
      <c r="JC78" s="195"/>
      <c r="JD78" s="195"/>
      <c r="JE78" s="195"/>
      <c r="JF78" s="195"/>
      <c r="JG78" s="195"/>
      <c r="JH78" s="195"/>
      <c r="JI78" s="195"/>
      <c r="JJ78" s="195"/>
      <c r="JK78" s="195"/>
      <c r="JL78" s="195"/>
      <c r="JM78" s="195"/>
      <c r="JN78" s="195"/>
      <c r="JO78" s="195"/>
      <c r="JP78" s="195"/>
      <c r="JQ78" s="195"/>
      <c r="JR78" s="195"/>
      <c r="JS78" s="195"/>
      <c r="JT78" s="195"/>
      <c r="JU78" s="195"/>
      <c r="JV78" s="195"/>
      <c r="JW78" s="195"/>
      <c r="JX78" s="195"/>
      <c r="JY78" s="195"/>
      <c r="JZ78" s="195"/>
      <c r="KA78" s="195"/>
      <c r="KB78" s="195"/>
      <c r="KC78" s="195"/>
      <c r="KD78" s="195"/>
      <c r="KE78" s="195"/>
      <c r="KF78" s="195"/>
      <c r="KG78" s="195"/>
      <c r="KH78" s="195"/>
      <c r="KI78" s="195"/>
      <c r="KJ78" s="195"/>
      <c r="KK78" s="195"/>
      <c r="KL78" s="195"/>
      <c r="KM78" s="195"/>
      <c r="KN78" s="195"/>
      <c r="KO78" s="195"/>
      <c r="KP78" s="195"/>
      <c r="KQ78" s="195"/>
      <c r="KR78" s="195"/>
      <c r="KS78" s="195"/>
      <c r="KT78" s="195"/>
      <c r="KU78" s="195"/>
      <c r="KV78" s="195"/>
      <c r="KW78" s="195"/>
      <c r="KX78" s="195"/>
      <c r="KY78" s="195"/>
      <c r="KZ78" s="195"/>
      <c r="LA78" s="195"/>
      <c r="LB78" s="195"/>
      <c r="LC78" s="195"/>
      <c r="LD78" s="195"/>
      <c r="LE78" s="195"/>
      <c r="LF78" s="195"/>
      <c r="LG78" s="195"/>
      <c r="LH78" s="195"/>
      <c r="LI78" s="195"/>
      <c r="LJ78" s="195"/>
      <c r="LK78" s="195"/>
      <c r="LL78" s="195"/>
      <c r="LM78" s="195"/>
      <c r="LN78" s="195"/>
      <c r="LO78" s="195"/>
      <c r="LP78" s="195"/>
      <c r="LQ78" s="195"/>
      <c r="LR78" s="195"/>
      <c r="LS78" s="195"/>
      <c r="LT78" s="195"/>
      <c r="LU78" s="195"/>
      <c r="LV78" s="195"/>
      <c r="LW78" s="195"/>
      <c r="LX78" s="195"/>
      <c r="LY78" s="195"/>
      <c r="LZ78" s="195"/>
      <c r="MA78" s="195"/>
      <c r="MB78" s="195"/>
      <c r="MC78" s="195"/>
      <c r="MD78" s="195"/>
      <c r="ME78" s="195"/>
      <c r="MF78" s="195"/>
      <c r="MG78" s="195"/>
      <c r="MH78" s="195"/>
      <c r="MI78" s="195"/>
      <c r="MJ78" s="195"/>
      <c r="MK78" s="195"/>
      <c r="ML78" s="195"/>
      <c r="MM78" s="195"/>
      <c r="MN78" s="195"/>
      <c r="MO78" s="195"/>
      <c r="MP78" s="195"/>
      <c r="MQ78" s="195"/>
      <c r="MR78" s="195"/>
      <c r="MS78" s="195"/>
      <c r="MT78" s="195"/>
      <c r="MU78" s="195"/>
      <c r="MV78" s="195"/>
      <c r="MW78" s="195"/>
      <c r="MX78" s="195"/>
      <c r="MY78" s="195"/>
      <c r="MZ78" s="195"/>
      <c r="NA78" s="195"/>
      <c r="NB78" s="195"/>
      <c r="NC78" s="195"/>
      <c r="ND78" s="195"/>
      <c r="NE78" s="195"/>
      <c r="NF78" s="195"/>
      <c r="NG78" s="195"/>
      <c r="NH78" s="195"/>
      <c r="NI78" s="195"/>
      <c r="NJ78" s="195"/>
      <c r="NK78" s="195"/>
      <c r="NL78" s="195"/>
      <c r="NM78" s="195"/>
      <c r="NN78" s="195"/>
      <c r="NO78" s="195"/>
      <c r="NP78" s="195"/>
      <c r="NQ78" s="195"/>
      <c r="NR78" s="195"/>
      <c r="NS78" s="195"/>
      <c r="NT78" s="195"/>
      <c r="NU78" s="195"/>
      <c r="NV78" s="195"/>
      <c r="NW78" s="195"/>
      <c r="NX78" s="195"/>
      <c r="NY78" s="195"/>
      <c r="NZ78" s="195"/>
      <c r="OA78" s="195"/>
      <c r="OB78" s="195"/>
      <c r="OC78" s="195"/>
      <c r="OD78" s="195"/>
      <c r="OE78" s="195"/>
      <c r="OF78" s="195"/>
      <c r="OG78" s="195"/>
      <c r="OH78" s="195"/>
      <c r="OI78" s="195"/>
      <c r="OJ78" s="195"/>
      <c r="OK78" s="195"/>
      <c r="OL78" s="195"/>
      <c r="OM78" s="195"/>
      <c r="ON78" s="195"/>
      <c r="OO78" s="195"/>
      <c r="OP78" s="195"/>
      <c r="OQ78" s="195"/>
      <c r="OR78" s="195"/>
      <c r="OS78" s="195"/>
      <c r="OT78" s="195"/>
      <c r="OU78" s="195"/>
      <c r="OV78" s="195"/>
      <c r="OW78" s="195"/>
      <c r="OX78" s="195"/>
      <c r="OY78" s="195"/>
      <c r="OZ78" s="195"/>
      <c r="PA78" s="195"/>
      <c r="PB78" s="195"/>
      <c r="PC78" s="195"/>
      <c r="PD78" s="195"/>
      <c r="PE78" s="195"/>
      <c r="PF78" s="195"/>
      <c r="PG78" s="195"/>
      <c r="PH78" s="195"/>
      <c r="PI78" s="195"/>
      <c r="PJ78" s="195"/>
      <c r="PK78" s="195"/>
      <c r="PL78" s="195"/>
      <c r="PM78" s="195"/>
      <c r="PN78" s="195"/>
      <c r="PO78" s="195"/>
      <c r="PP78" s="195"/>
      <c r="PQ78" s="195"/>
      <c r="PR78" s="195"/>
      <c r="PS78" s="195"/>
      <c r="PT78" s="195"/>
      <c r="PU78" s="195"/>
      <c r="PV78" s="195"/>
      <c r="PW78" s="195"/>
      <c r="PX78" s="195"/>
      <c r="PY78" s="195"/>
      <c r="PZ78" s="195"/>
      <c r="QA78" s="195"/>
      <c r="QB78" s="195"/>
      <c r="QC78" s="195"/>
      <c r="QD78" s="195"/>
      <c r="QE78" s="195"/>
      <c r="QF78" s="195"/>
      <c r="QG78" s="195"/>
      <c r="QH78" s="195"/>
      <c r="QI78" s="195"/>
      <c r="QJ78" s="195"/>
      <c r="QK78" s="195"/>
      <c r="QL78" s="195"/>
      <c r="QM78" s="195"/>
      <c r="QN78" s="195"/>
      <c r="QO78" s="195"/>
      <c r="QP78" s="195"/>
      <c r="QQ78" s="195"/>
      <c r="QR78" s="195"/>
      <c r="QS78" s="195"/>
      <c r="QT78" s="195"/>
      <c r="QU78" s="195"/>
      <c r="QV78" s="195"/>
      <c r="QW78" s="195"/>
      <c r="QX78" s="195"/>
      <c r="QY78" s="195"/>
      <c r="QZ78" s="195"/>
      <c r="RA78" s="195"/>
      <c r="RB78" s="195"/>
      <c r="RC78" s="195"/>
      <c r="RD78" s="195"/>
      <c r="RE78" s="195"/>
      <c r="RF78" s="195"/>
      <c r="RG78" s="195"/>
      <c r="RH78" s="195"/>
      <c r="RI78" s="195"/>
      <c r="RJ78" s="195"/>
      <c r="RK78" s="195"/>
      <c r="RL78" s="195"/>
      <c r="RM78" s="195"/>
      <c r="RN78" s="195"/>
      <c r="RO78" s="195"/>
      <c r="RP78" s="195"/>
      <c r="RQ78" s="195"/>
      <c r="RR78" s="195"/>
      <c r="RS78" s="195"/>
      <c r="RT78" s="195"/>
      <c r="RU78" s="195"/>
      <c r="RV78" s="195"/>
      <c r="RW78" s="195"/>
      <c r="RX78" s="195"/>
      <c r="RY78" s="195"/>
      <c r="RZ78" s="195"/>
      <c r="SA78" s="195"/>
      <c r="SB78" s="195"/>
      <c r="SC78" s="195"/>
      <c r="SD78" s="195"/>
      <c r="SE78" s="195"/>
      <c r="SF78" s="195"/>
      <c r="SG78" s="195"/>
      <c r="SH78" s="195"/>
      <c r="SI78" s="195"/>
      <c r="SJ78" s="195"/>
      <c r="SK78" s="195"/>
      <c r="SL78" s="195"/>
      <c r="SM78" s="195"/>
      <c r="SN78" s="195"/>
      <c r="SO78" s="195"/>
      <c r="SP78" s="195"/>
      <c r="SQ78" s="195"/>
      <c r="SR78" s="195"/>
      <c r="SS78" s="195"/>
      <c r="ST78" s="195"/>
      <c r="SU78" s="195"/>
      <c r="SV78" s="195"/>
      <c r="SW78" s="195"/>
      <c r="SX78" s="195"/>
      <c r="SY78" s="195"/>
      <c r="SZ78" s="195"/>
      <c r="TA78" s="195"/>
      <c r="TB78" s="195"/>
      <c r="TC78" s="195"/>
      <c r="TD78" s="195"/>
      <c r="TE78" s="195"/>
      <c r="TF78" s="195"/>
      <c r="TG78" s="195"/>
      <c r="TH78" s="195"/>
      <c r="TI78" s="195"/>
      <c r="TJ78" s="195"/>
      <c r="TK78" s="195"/>
      <c r="TL78" s="195"/>
      <c r="TM78" s="195"/>
      <c r="TN78" s="195"/>
      <c r="TO78" s="195"/>
      <c r="TP78" s="195"/>
      <c r="TQ78" s="195"/>
      <c r="TR78" s="195"/>
      <c r="TS78" s="195"/>
      <c r="TT78" s="195"/>
      <c r="TU78" s="195"/>
      <c r="TV78" s="195"/>
      <c r="TW78" s="195"/>
      <c r="TX78" s="195"/>
      <c r="TY78" s="195"/>
      <c r="TZ78" s="195"/>
      <c r="UA78" s="195"/>
      <c r="UB78" s="195"/>
      <c r="UC78" s="195"/>
      <c r="UD78" s="195"/>
      <c r="UE78" s="195"/>
      <c r="UF78" s="195"/>
      <c r="UG78" s="195"/>
      <c r="UH78" s="195"/>
      <c r="UI78" s="195"/>
      <c r="UJ78" s="195"/>
      <c r="UK78" s="195"/>
      <c r="UL78" s="195"/>
      <c r="UM78" s="195"/>
      <c r="UN78" s="195"/>
      <c r="UO78" s="195"/>
      <c r="UP78" s="195"/>
      <c r="UQ78" s="195"/>
      <c r="UR78" s="195"/>
      <c r="US78" s="195"/>
      <c r="UT78" s="195"/>
      <c r="UU78" s="195"/>
      <c r="UV78" s="195"/>
      <c r="UW78" s="195"/>
      <c r="UX78" s="195"/>
      <c r="UY78" s="195"/>
      <c r="UZ78" s="195"/>
      <c r="VA78" s="195"/>
      <c r="VB78" s="195"/>
      <c r="VC78" s="195"/>
      <c r="VD78" s="195"/>
      <c r="VE78" s="195"/>
      <c r="VF78" s="195"/>
      <c r="VG78" s="195"/>
      <c r="VH78" s="195"/>
      <c r="VI78" s="195"/>
      <c r="VJ78" s="195"/>
      <c r="VK78" s="195"/>
      <c r="VL78" s="195"/>
      <c r="VM78" s="195"/>
      <c r="VN78" s="195"/>
      <c r="VO78" s="195"/>
      <c r="VP78" s="195"/>
      <c r="VQ78" s="195"/>
      <c r="VR78" s="195"/>
      <c r="VS78" s="195"/>
      <c r="VT78" s="195"/>
      <c r="VU78" s="195"/>
      <c r="VV78" s="195"/>
      <c r="VW78" s="195"/>
      <c r="VX78" s="195"/>
      <c r="VY78" s="195"/>
      <c r="VZ78" s="195"/>
      <c r="WA78" s="195"/>
      <c r="WB78" s="195"/>
      <c r="WC78" s="195"/>
      <c r="WD78" s="195"/>
      <c r="WE78" s="195"/>
      <c r="WF78" s="195"/>
      <c r="WG78" s="195"/>
      <c r="WH78" s="195"/>
      <c r="WI78" s="195"/>
      <c r="WJ78" s="195"/>
      <c r="WK78" s="195"/>
      <c r="WL78" s="195"/>
      <c r="WM78" s="195"/>
      <c r="WN78" s="195"/>
      <c r="WO78" s="195"/>
      <c r="WP78" s="195"/>
      <c r="WQ78" s="195"/>
      <c r="WR78" s="195"/>
      <c r="WS78" s="195"/>
      <c r="WT78" s="195"/>
      <c r="WU78" s="195"/>
      <c r="WV78" s="195"/>
      <c r="WW78" s="195"/>
      <c r="WX78" s="195"/>
      <c r="WY78" s="195"/>
      <c r="WZ78" s="195"/>
      <c r="XA78" s="195"/>
      <c r="XB78" s="195"/>
      <c r="XC78" s="195"/>
      <c r="XD78" s="195"/>
      <c r="XE78" s="195"/>
      <c r="XF78" s="195"/>
      <c r="XG78" s="195"/>
      <c r="XH78" s="195"/>
      <c r="XI78" s="195"/>
      <c r="XJ78" s="195"/>
      <c r="XK78" s="195"/>
      <c r="XL78" s="195"/>
      <c r="XM78" s="195"/>
      <c r="XN78" s="195"/>
      <c r="XO78" s="195"/>
      <c r="XP78" s="195"/>
      <c r="XQ78" s="195"/>
      <c r="XR78" s="195"/>
      <c r="XS78" s="195"/>
      <c r="XT78" s="195"/>
      <c r="XU78" s="195"/>
      <c r="XV78" s="195"/>
      <c r="XW78" s="195"/>
      <c r="XX78" s="195"/>
      <c r="XY78" s="195"/>
      <c r="XZ78" s="195"/>
      <c r="YA78" s="195"/>
      <c r="YB78" s="195"/>
      <c r="YC78" s="195"/>
      <c r="YD78" s="195"/>
      <c r="YE78" s="195"/>
      <c r="YF78" s="195"/>
      <c r="YG78" s="195"/>
      <c r="YH78" s="195"/>
      <c r="YI78" s="195"/>
      <c r="YJ78" s="195"/>
      <c r="YK78" s="195"/>
      <c r="YL78" s="195"/>
      <c r="YM78" s="195"/>
      <c r="YN78" s="195"/>
      <c r="YO78" s="195"/>
      <c r="YP78" s="195"/>
      <c r="YQ78" s="195"/>
      <c r="YR78" s="195"/>
      <c r="YS78" s="195"/>
      <c r="YT78" s="195"/>
      <c r="YU78" s="195"/>
      <c r="YV78" s="195"/>
      <c r="YW78" s="195"/>
      <c r="YX78" s="195"/>
      <c r="YY78" s="195"/>
      <c r="YZ78" s="195"/>
      <c r="ZA78" s="195"/>
      <c r="ZB78" s="195"/>
      <c r="ZC78" s="195"/>
      <c r="ZD78" s="195"/>
      <c r="ZE78" s="195"/>
      <c r="ZF78" s="195"/>
      <c r="ZG78" s="195"/>
      <c r="ZH78" s="195"/>
      <c r="ZI78" s="195"/>
      <c r="ZJ78" s="195"/>
      <c r="ZK78" s="195"/>
      <c r="ZL78" s="195"/>
      <c r="ZM78" s="195"/>
      <c r="ZN78" s="195"/>
      <c r="ZO78" s="195"/>
      <c r="ZP78" s="195"/>
      <c r="ZQ78" s="195"/>
      <c r="ZR78" s="195"/>
      <c r="ZS78" s="195"/>
      <c r="ZT78" s="195"/>
      <c r="ZU78" s="195"/>
      <c r="ZV78" s="195"/>
      <c r="ZW78" s="195"/>
      <c r="ZX78" s="195"/>
      <c r="ZY78" s="195"/>
      <c r="ZZ78" s="195"/>
      <c r="AAA78" s="195"/>
      <c r="AAB78" s="195"/>
      <c r="AAC78" s="195"/>
      <c r="AAD78" s="195"/>
      <c r="AAE78" s="195"/>
      <c r="AAF78" s="195"/>
      <c r="AAG78" s="195"/>
      <c r="AAH78" s="195"/>
      <c r="AAI78" s="195"/>
      <c r="AAJ78" s="195"/>
      <c r="AAK78" s="195"/>
      <c r="AAL78" s="195"/>
      <c r="AAM78" s="195"/>
      <c r="AAN78" s="195"/>
      <c r="AAO78" s="195"/>
      <c r="AAP78" s="195"/>
      <c r="AAQ78" s="195"/>
      <c r="AAR78" s="195"/>
      <c r="AAS78" s="195"/>
      <c r="AAT78" s="195"/>
      <c r="AAU78" s="195"/>
      <c r="AAV78" s="195"/>
      <c r="AAW78" s="195"/>
      <c r="AAX78" s="195"/>
      <c r="AAY78" s="195"/>
      <c r="AAZ78" s="195"/>
      <c r="ABA78" s="195"/>
      <c r="ABB78" s="195"/>
      <c r="ABC78" s="195"/>
      <c r="ABD78" s="195"/>
      <c r="ABE78" s="195"/>
      <c r="ABF78" s="195"/>
      <c r="ABG78" s="195"/>
      <c r="ABH78" s="195"/>
      <c r="ABI78" s="195"/>
      <c r="ABJ78" s="195"/>
      <c r="ABK78" s="195"/>
      <c r="ABL78" s="195"/>
      <c r="ABM78" s="195"/>
      <c r="ABN78" s="195"/>
      <c r="ABO78" s="195"/>
      <c r="ABP78" s="195"/>
      <c r="ABQ78" s="195"/>
      <c r="ABR78" s="195"/>
      <c r="ABS78" s="195"/>
      <c r="ABT78" s="195"/>
      <c r="ABU78" s="195"/>
      <c r="ABV78" s="195"/>
      <c r="ABW78" s="195"/>
      <c r="ABX78" s="195"/>
      <c r="ABY78" s="195"/>
      <c r="ABZ78" s="195"/>
      <c r="ACA78" s="195"/>
      <c r="ACB78" s="195"/>
      <c r="ACC78" s="195"/>
      <c r="ACD78" s="195"/>
      <c r="ACE78" s="195"/>
      <c r="ACF78" s="195"/>
      <c r="ACG78" s="195"/>
      <c r="ACH78" s="195"/>
      <c r="ACI78" s="195"/>
      <c r="ACJ78" s="195"/>
      <c r="ACK78" s="195"/>
      <c r="ACL78" s="195"/>
      <c r="ACM78" s="195"/>
      <c r="ACN78" s="195"/>
      <c r="ACO78" s="195"/>
      <c r="ACP78" s="195"/>
      <c r="ACQ78" s="195"/>
      <c r="ACR78" s="195"/>
      <c r="ACS78" s="195"/>
      <c r="ACT78" s="195"/>
      <c r="ACU78" s="195"/>
      <c r="ACV78" s="195"/>
      <c r="ACW78" s="195"/>
      <c r="ACX78" s="195"/>
      <c r="ACY78" s="195"/>
      <c r="ACZ78" s="195"/>
      <c r="ADA78" s="195"/>
      <c r="ADB78" s="195"/>
      <c r="ADC78" s="195"/>
      <c r="ADD78" s="195"/>
      <c r="ADE78" s="195"/>
      <c r="ADF78" s="195"/>
      <c r="ADG78" s="195"/>
      <c r="ADH78" s="195"/>
      <c r="ADI78" s="195"/>
      <c r="ADJ78" s="195"/>
      <c r="ADK78" s="195"/>
      <c r="ADL78" s="195"/>
      <c r="ADM78" s="195"/>
      <c r="ADN78" s="195"/>
      <c r="ADO78" s="195"/>
      <c r="ADP78" s="195"/>
      <c r="ADQ78" s="195"/>
      <c r="ADR78" s="195"/>
      <c r="ADS78" s="195"/>
      <c r="ADT78" s="195"/>
      <c r="ADU78" s="195"/>
      <c r="ADV78" s="195"/>
      <c r="ADW78" s="195"/>
      <c r="ADX78" s="195"/>
      <c r="ADY78" s="195"/>
      <c r="ADZ78" s="195"/>
      <c r="AEA78" s="195"/>
      <c r="AEB78" s="195"/>
      <c r="AEC78" s="195"/>
      <c r="AED78" s="195"/>
      <c r="AEE78" s="195"/>
      <c r="AEF78" s="195"/>
      <c r="AEG78" s="195"/>
      <c r="AEH78" s="195"/>
      <c r="AEI78" s="195"/>
      <c r="AEJ78" s="195"/>
      <c r="AEK78" s="195"/>
      <c r="AEL78" s="195"/>
      <c r="AEM78" s="195"/>
      <c r="AEN78" s="195"/>
      <c r="AEO78" s="195"/>
      <c r="AEP78" s="195"/>
      <c r="AEQ78" s="195"/>
      <c r="AER78" s="195"/>
      <c r="AES78" s="195"/>
      <c r="AET78" s="195"/>
      <c r="AEU78" s="195"/>
      <c r="AEV78" s="195"/>
      <c r="AEW78" s="195"/>
      <c r="AEX78" s="195"/>
      <c r="AEY78" s="195"/>
      <c r="AEZ78" s="195"/>
      <c r="AFA78" s="195"/>
      <c r="AFB78" s="195"/>
      <c r="AFC78" s="195"/>
      <c r="AFD78" s="195"/>
      <c r="AFE78" s="195"/>
      <c r="AFF78" s="195"/>
      <c r="AFG78" s="195"/>
      <c r="AFH78" s="195"/>
      <c r="AFI78" s="195"/>
      <c r="AFJ78" s="195"/>
      <c r="AFK78" s="195"/>
      <c r="AFL78" s="195"/>
      <c r="AFM78" s="195"/>
      <c r="AFN78" s="195"/>
      <c r="AFO78" s="195"/>
      <c r="AFP78" s="195"/>
      <c r="AFQ78" s="195"/>
      <c r="AFR78" s="195"/>
      <c r="AFS78" s="195"/>
      <c r="AFT78" s="195"/>
      <c r="AFU78" s="195"/>
      <c r="AFV78" s="195"/>
      <c r="AFW78" s="195"/>
      <c r="AFX78" s="195"/>
      <c r="AFY78" s="195"/>
      <c r="AFZ78" s="195"/>
      <c r="AGA78" s="195"/>
      <c r="AGB78" s="195"/>
      <c r="AGC78" s="195"/>
      <c r="AGD78" s="195"/>
      <c r="AGE78" s="195"/>
      <c r="AGF78" s="195"/>
      <c r="AGG78" s="195"/>
      <c r="AGH78" s="195"/>
      <c r="AGI78" s="195"/>
      <c r="AGJ78" s="195"/>
      <c r="AGK78" s="195"/>
      <c r="AGL78" s="195"/>
      <c r="AGM78" s="195"/>
      <c r="AGN78" s="195"/>
      <c r="AGO78" s="195"/>
      <c r="AGP78" s="195"/>
      <c r="AGQ78" s="195"/>
      <c r="AGR78" s="195"/>
      <c r="AGS78" s="195"/>
      <c r="AGT78" s="195"/>
      <c r="AGU78" s="195"/>
      <c r="AGV78" s="195"/>
      <c r="AGW78" s="195"/>
      <c r="AGX78" s="195"/>
      <c r="AGY78" s="195"/>
      <c r="AGZ78" s="195"/>
      <c r="AHA78" s="195"/>
      <c r="AHB78" s="195"/>
      <c r="AHC78" s="195"/>
      <c r="AHD78" s="195"/>
      <c r="AHE78" s="195"/>
      <c r="AHF78" s="195"/>
      <c r="AHG78" s="195"/>
      <c r="AHH78" s="195"/>
      <c r="AHI78" s="195"/>
      <c r="AHJ78" s="195"/>
      <c r="AHK78" s="195"/>
      <c r="AHL78" s="195"/>
      <c r="AHM78" s="195"/>
      <c r="AHN78" s="195"/>
      <c r="AHO78" s="195"/>
      <c r="AHP78" s="195"/>
      <c r="AHQ78" s="195"/>
      <c r="AHR78" s="195"/>
      <c r="AHS78" s="195"/>
      <c r="AHT78" s="195"/>
      <c r="AHU78" s="195"/>
      <c r="AHV78" s="195"/>
      <c r="AHW78" s="195"/>
      <c r="AHX78" s="195"/>
      <c r="AHY78" s="195"/>
      <c r="AHZ78" s="195"/>
      <c r="AIA78" s="195"/>
      <c r="AIB78" s="195"/>
      <c r="AIC78" s="195"/>
      <c r="AID78" s="195"/>
      <c r="AIE78" s="195"/>
      <c r="AIF78" s="195"/>
      <c r="AIG78" s="195"/>
      <c r="AIH78" s="195"/>
      <c r="AII78" s="195"/>
      <c r="AIJ78" s="195"/>
      <c r="AIK78" s="195"/>
      <c r="AIL78" s="195"/>
      <c r="AIM78" s="195"/>
      <c r="AIN78" s="195"/>
      <c r="AIO78" s="195"/>
      <c r="AIP78" s="195"/>
      <c r="AIQ78" s="195"/>
      <c r="AIR78" s="195"/>
      <c r="AIS78" s="195"/>
      <c r="AIT78" s="195"/>
      <c r="AIU78" s="195"/>
      <c r="AIV78" s="195"/>
      <c r="AIW78" s="195"/>
      <c r="AIX78" s="195"/>
      <c r="AIY78" s="195"/>
      <c r="AIZ78" s="195"/>
      <c r="AJA78" s="195"/>
      <c r="AJB78" s="195"/>
      <c r="AJC78" s="195"/>
      <c r="AJD78" s="195"/>
      <c r="AJE78" s="195"/>
      <c r="AJF78" s="195"/>
      <c r="AJG78" s="195"/>
      <c r="AJH78" s="195"/>
      <c r="AJI78" s="195"/>
      <c r="AJJ78" s="195"/>
      <c r="AJK78" s="195"/>
      <c r="AJL78" s="195"/>
      <c r="AJM78" s="195"/>
      <c r="AJN78" s="195"/>
      <c r="AJO78" s="195"/>
      <c r="AJP78" s="195"/>
      <c r="AJQ78" s="195"/>
      <c r="AJR78" s="195"/>
      <c r="AJS78" s="195"/>
      <c r="AJT78" s="195"/>
      <c r="AJU78" s="195"/>
      <c r="AJV78" s="195"/>
      <c r="AJW78" s="195"/>
      <c r="AJX78" s="195"/>
      <c r="AJY78" s="195"/>
      <c r="AJZ78" s="195"/>
      <c r="AKA78" s="195"/>
      <c r="AKB78" s="195"/>
      <c r="AKC78" s="195"/>
      <c r="AKD78" s="195"/>
      <c r="AKE78" s="195"/>
      <c r="AKF78" s="195"/>
      <c r="AKG78" s="195"/>
      <c r="AKH78" s="195"/>
      <c r="AKI78" s="195"/>
      <c r="AKJ78" s="195"/>
      <c r="AKK78" s="195"/>
      <c r="AKL78" s="195"/>
      <c r="AKM78" s="195"/>
      <c r="AKN78" s="195"/>
      <c r="AKO78" s="195"/>
      <c r="AKP78" s="195"/>
      <c r="AKQ78" s="195"/>
      <c r="AKR78" s="195"/>
      <c r="AKS78" s="195"/>
      <c r="AKT78" s="195"/>
      <c r="AKU78" s="195"/>
      <c r="AKV78" s="195"/>
      <c r="AKW78" s="195"/>
      <c r="AKX78" s="195"/>
      <c r="AKY78" s="195"/>
      <c r="AKZ78" s="195"/>
      <c r="ALA78" s="195"/>
      <c r="ALB78" s="195"/>
      <c r="ALC78" s="195"/>
      <c r="ALD78" s="195"/>
      <c r="ALE78" s="195"/>
      <c r="ALF78" s="195"/>
      <c r="ALG78" s="195"/>
      <c r="ALH78" s="195"/>
      <c r="ALI78" s="195"/>
      <c r="ALJ78" s="195"/>
      <c r="ALK78" s="195"/>
      <c r="ALL78" s="195"/>
      <c r="ALM78" s="195"/>
      <c r="ALN78" s="195"/>
      <c r="ALO78" s="195"/>
      <c r="ALP78" s="195"/>
      <c r="ALQ78" s="195"/>
      <c r="ALR78" s="195"/>
      <c r="ALS78" s="195"/>
      <c r="ALT78" s="195"/>
      <c r="ALU78" s="195"/>
      <c r="ALV78" s="195"/>
      <c r="ALW78" s="195"/>
      <c r="ALX78" s="195"/>
      <c r="ALY78" s="195"/>
      <c r="ALZ78" s="195"/>
      <c r="AMA78" s="195"/>
      <c r="AMB78" s="195"/>
      <c r="AMC78" s="195"/>
      <c r="AMD78" s="195"/>
      <c r="AME78" s="195"/>
      <c r="AMF78" s="195"/>
      <c r="AMG78" s="195"/>
      <c r="AMH78" s="195"/>
      <c r="AMI78" s="195"/>
      <c r="AMJ78" s="195"/>
      <c r="AMK78" s="195"/>
      <c r="AML78" s="195"/>
      <c r="AMM78" s="195"/>
      <c r="AMN78" s="195"/>
      <c r="AMO78" s="195"/>
      <c r="AMP78" s="195"/>
      <c r="AMQ78" s="195"/>
      <c r="AMR78" s="195"/>
      <c r="AMS78" s="195"/>
      <c r="AMT78" s="195"/>
      <c r="AMU78" s="195"/>
      <c r="AMV78" s="195"/>
      <c r="AMW78" s="195"/>
      <c r="AMX78" s="195"/>
      <c r="AMY78" s="195"/>
      <c r="AMZ78" s="195"/>
      <c r="ANA78" s="195"/>
      <c r="ANB78" s="195"/>
      <c r="ANC78" s="195"/>
      <c r="AND78" s="195"/>
      <c r="ANE78" s="195"/>
      <c r="ANF78" s="195"/>
      <c r="ANG78" s="195"/>
      <c r="ANH78" s="195"/>
      <c r="ANI78" s="195"/>
      <c r="ANJ78" s="195"/>
      <c r="ANK78" s="195"/>
      <c r="ANL78" s="195"/>
      <c r="ANM78" s="195"/>
      <c r="ANN78" s="195"/>
      <c r="ANO78" s="195"/>
      <c r="ANP78" s="195"/>
      <c r="ANQ78" s="195"/>
      <c r="ANR78" s="195"/>
      <c r="ANS78" s="195"/>
      <c r="ANT78" s="195"/>
      <c r="ANU78" s="195"/>
      <c r="ANV78" s="195"/>
      <c r="ANW78" s="195"/>
      <c r="ANX78" s="195"/>
      <c r="ANY78" s="195"/>
      <c r="ANZ78" s="195"/>
      <c r="AOA78" s="195"/>
      <c r="AOB78" s="195"/>
      <c r="AOC78" s="195"/>
      <c r="AOD78" s="195"/>
      <c r="AOE78" s="195"/>
      <c r="AOF78" s="195"/>
      <c r="AOG78" s="195"/>
      <c r="AOH78" s="195"/>
      <c r="AOI78" s="195"/>
      <c r="AOJ78" s="195"/>
      <c r="AOK78" s="195"/>
      <c r="AOL78" s="195"/>
      <c r="AOM78" s="195"/>
      <c r="AON78" s="195"/>
      <c r="AOO78" s="195"/>
      <c r="AOP78" s="195"/>
      <c r="AOQ78" s="195"/>
      <c r="AOR78" s="195"/>
      <c r="AOS78" s="195"/>
      <c r="AOT78" s="195"/>
      <c r="AOU78" s="195"/>
      <c r="AOV78" s="195"/>
      <c r="AOW78" s="195"/>
      <c r="AOX78" s="195"/>
      <c r="AOY78" s="195"/>
      <c r="AOZ78" s="195"/>
      <c r="APA78" s="195"/>
      <c r="APB78" s="195"/>
      <c r="APC78" s="195"/>
      <c r="APD78" s="195"/>
      <c r="APE78" s="195"/>
      <c r="APF78" s="195"/>
      <c r="APG78" s="195"/>
      <c r="APH78" s="195"/>
      <c r="API78" s="195"/>
      <c r="APJ78" s="195"/>
      <c r="APK78" s="195"/>
      <c r="APL78" s="195"/>
      <c r="APM78" s="195"/>
      <c r="APN78" s="195"/>
      <c r="APO78" s="195"/>
      <c r="APP78" s="195"/>
      <c r="APQ78" s="195"/>
      <c r="APR78" s="195"/>
      <c r="APS78" s="195"/>
      <c r="APT78" s="195"/>
      <c r="APU78" s="195"/>
      <c r="APV78" s="195"/>
      <c r="APW78" s="195"/>
      <c r="APX78" s="195"/>
      <c r="APY78" s="195"/>
      <c r="APZ78" s="195"/>
      <c r="AQA78" s="195"/>
      <c r="AQB78" s="195"/>
      <c r="AQC78" s="195"/>
      <c r="AQD78" s="195"/>
      <c r="AQE78" s="195"/>
      <c r="AQF78" s="195"/>
      <c r="AQG78" s="195"/>
      <c r="AQH78" s="195"/>
      <c r="AQI78" s="195"/>
      <c r="AQJ78" s="195"/>
      <c r="AQK78" s="195"/>
      <c r="AQL78" s="195"/>
      <c r="AQM78" s="195"/>
      <c r="AQN78" s="195"/>
      <c r="AQO78" s="195"/>
      <c r="AQP78" s="195"/>
      <c r="AQQ78" s="195"/>
      <c r="AQR78" s="195"/>
      <c r="AQS78" s="195"/>
      <c r="AQT78" s="195"/>
      <c r="AQU78" s="195"/>
      <c r="AQV78" s="195"/>
      <c r="AQW78" s="195"/>
      <c r="AQX78" s="195"/>
      <c r="AQY78" s="195"/>
      <c r="AQZ78" s="195"/>
      <c r="ARA78" s="195"/>
      <c r="ARB78" s="195"/>
      <c r="ARC78" s="195"/>
      <c r="ARD78" s="195"/>
      <c r="ARE78" s="195"/>
      <c r="ARF78" s="195"/>
      <c r="ARG78" s="195"/>
      <c r="ARH78" s="195"/>
      <c r="ARI78" s="195"/>
      <c r="ARJ78" s="195"/>
      <c r="ARK78" s="195"/>
      <c r="ARL78" s="195"/>
      <c r="ARM78" s="195"/>
      <c r="ARN78" s="195"/>
      <c r="ARO78" s="195"/>
      <c r="ARP78" s="195"/>
      <c r="ARQ78" s="195"/>
      <c r="ARR78" s="195"/>
      <c r="ARS78" s="195"/>
      <c r="ART78" s="195"/>
      <c r="ARU78" s="195"/>
      <c r="ARV78" s="195"/>
      <c r="ARW78" s="195"/>
      <c r="ARX78" s="195"/>
      <c r="ARY78" s="195"/>
      <c r="ARZ78" s="195"/>
      <c r="ASA78" s="195"/>
      <c r="ASB78" s="195"/>
      <c r="ASC78" s="195"/>
      <c r="ASD78" s="195"/>
      <c r="ASE78" s="195"/>
      <c r="ASF78" s="195"/>
      <c r="ASG78" s="195"/>
      <c r="ASH78" s="195"/>
      <c r="ASI78" s="195"/>
      <c r="ASJ78" s="195"/>
      <c r="ASK78" s="195"/>
      <c r="ASL78" s="195"/>
      <c r="ASM78" s="195"/>
      <c r="ASN78" s="195"/>
      <c r="ASO78" s="195"/>
      <c r="ASP78" s="195"/>
      <c r="ASQ78" s="195"/>
      <c r="ASR78" s="195"/>
      <c r="ASS78" s="195"/>
      <c r="AST78" s="195"/>
      <c r="ASU78" s="195"/>
      <c r="ASV78" s="195"/>
      <c r="ASW78" s="195"/>
      <c r="ASX78" s="195"/>
      <c r="ASY78" s="195"/>
      <c r="ASZ78" s="195"/>
      <c r="ATA78" s="195"/>
      <c r="ATB78" s="195"/>
      <c r="ATC78" s="195"/>
      <c r="ATD78" s="195"/>
      <c r="ATE78" s="195"/>
      <c r="ATF78" s="195"/>
      <c r="ATG78" s="195"/>
      <c r="ATH78" s="195"/>
      <c r="ATI78" s="195"/>
      <c r="ATJ78" s="195"/>
      <c r="ATK78" s="195"/>
      <c r="ATL78" s="195"/>
      <c r="ATM78" s="195"/>
      <c r="ATN78" s="195"/>
      <c r="ATO78" s="195"/>
      <c r="ATP78" s="195"/>
      <c r="ATQ78" s="195"/>
      <c r="ATR78" s="195"/>
      <c r="ATS78" s="195"/>
      <c r="ATT78" s="195"/>
      <c r="ATU78" s="195"/>
      <c r="ATV78" s="195"/>
      <c r="ATW78" s="195"/>
      <c r="ATX78" s="195"/>
      <c r="ATY78" s="195"/>
      <c r="ATZ78" s="195"/>
      <c r="AUA78" s="195"/>
      <c r="AUB78" s="195"/>
      <c r="AUC78" s="195"/>
      <c r="AUD78" s="195"/>
      <c r="AUE78" s="195"/>
      <c r="AUF78" s="195"/>
      <c r="AUG78" s="195"/>
      <c r="AUH78" s="195"/>
      <c r="AUI78" s="195"/>
      <c r="AUJ78" s="195"/>
      <c r="AUK78" s="195"/>
      <c r="AUL78" s="195"/>
      <c r="AUM78" s="195"/>
      <c r="AUN78" s="195"/>
      <c r="AUO78" s="195"/>
      <c r="AUP78" s="195"/>
      <c r="AUQ78" s="195"/>
      <c r="AUR78" s="195"/>
      <c r="AUS78" s="195"/>
      <c r="AUT78" s="195"/>
      <c r="AUU78" s="195"/>
      <c r="AUV78" s="195"/>
      <c r="AUW78" s="195"/>
      <c r="AUX78" s="195"/>
      <c r="AUY78" s="195"/>
      <c r="AUZ78" s="195"/>
      <c r="AVA78" s="195"/>
      <c r="AVB78" s="195"/>
      <c r="AVC78" s="195"/>
      <c r="AVD78" s="195"/>
      <c r="AVE78" s="195"/>
      <c r="AVF78" s="195"/>
      <c r="AVG78" s="195"/>
      <c r="AVH78" s="195"/>
      <c r="AVI78" s="195"/>
      <c r="AVJ78" s="195"/>
      <c r="AVK78" s="195"/>
      <c r="AVL78" s="195"/>
      <c r="AVM78" s="195"/>
      <c r="AVN78" s="195"/>
      <c r="AVO78" s="195"/>
      <c r="AVP78" s="195"/>
      <c r="AVQ78" s="195"/>
      <c r="AVR78" s="195"/>
      <c r="AVS78" s="195"/>
      <c r="AVT78" s="195"/>
      <c r="AVU78" s="195"/>
      <c r="AVV78" s="195"/>
      <c r="AVW78" s="195"/>
      <c r="AVX78" s="195"/>
      <c r="AVY78" s="195"/>
      <c r="AVZ78" s="195"/>
      <c r="AWA78" s="195"/>
      <c r="AWB78" s="195"/>
      <c r="AWC78" s="195"/>
      <c r="AWD78" s="195"/>
      <c r="AWE78" s="195"/>
      <c r="AWF78" s="195"/>
      <c r="AWG78" s="195"/>
      <c r="AWH78" s="195"/>
      <c r="AWI78" s="195"/>
      <c r="AWJ78" s="195"/>
      <c r="AWK78" s="195"/>
      <c r="AWL78" s="195"/>
      <c r="AWM78" s="195"/>
      <c r="AWN78" s="195"/>
      <c r="AWO78" s="195"/>
      <c r="AWP78" s="195"/>
      <c r="AWQ78" s="195"/>
      <c r="AWR78" s="195"/>
      <c r="AWS78" s="195"/>
      <c r="AWT78" s="195"/>
      <c r="AWU78" s="195"/>
      <c r="AWV78" s="195"/>
      <c r="AWW78" s="195"/>
      <c r="AWX78" s="195"/>
      <c r="AWY78" s="195"/>
      <c r="AWZ78" s="195"/>
      <c r="AXA78" s="195"/>
      <c r="AXB78" s="195"/>
      <c r="AXC78" s="195"/>
      <c r="AXD78" s="195"/>
      <c r="AXE78" s="195"/>
      <c r="AXF78" s="195"/>
      <c r="AXG78" s="195"/>
      <c r="AXH78" s="195"/>
      <c r="AXI78" s="195"/>
      <c r="AXJ78" s="195"/>
      <c r="AXK78" s="195"/>
      <c r="AXL78" s="195"/>
      <c r="AXM78" s="195"/>
      <c r="AXN78" s="195"/>
      <c r="AXO78" s="195"/>
      <c r="AXP78" s="195"/>
      <c r="AXQ78" s="195"/>
      <c r="AXR78" s="195"/>
      <c r="AXS78" s="195"/>
      <c r="AXT78" s="195"/>
      <c r="AXU78" s="195"/>
      <c r="AXV78" s="195"/>
      <c r="AXW78" s="195"/>
      <c r="AXX78" s="195"/>
      <c r="AXY78" s="195"/>
      <c r="AXZ78" s="195"/>
      <c r="AYA78" s="195"/>
      <c r="AYB78" s="195"/>
      <c r="AYC78" s="195"/>
      <c r="AYD78" s="195"/>
      <c r="AYE78" s="195"/>
      <c r="AYF78" s="195"/>
      <c r="AYG78" s="195"/>
      <c r="AYH78" s="195"/>
      <c r="AYI78" s="195"/>
      <c r="AYJ78" s="195"/>
      <c r="AYK78" s="195"/>
      <c r="AYL78" s="195"/>
      <c r="AYM78" s="195"/>
      <c r="AYN78" s="195"/>
      <c r="AYO78" s="195"/>
      <c r="AYP78" s="195"/>
      <c r="AYQ78" s="195"/>
      <c r="AYR78" s="195"/>
      <c r="AYS78" s="195"/>
      <c r="AYT78" s="195"/>
      <c r="AYU78" s="195"/>
      <c r="AYV78" s="195"/>
      <c r="AYW78" s="195"/>
      <c r="AYX78" s="195"/>
      <c r="AYY78" s="195"/>
      <c r="AYZ78" s="195"/>
      <c r="AZA78" s="195"/>
      <c r="AZB78" s="195"/>
      <c r="AZC78" s="195"/>
      <c r="AZD78" s="195"/>
      <c r="AZE78" s="195"/>
      <c r="AZF78" s="195"/>
      <c r="AZG78" s="195"/>
      <c r="AZH78" s="195"/>
      <c r="AZI78" s="195"/>
      <c r="AZJ78" s="195"/>
      <c r="AZK78" s="195"/>
      <c r="AZL78" s="195"/>
      <c r="AZM78" s="195"/>
      <c r="AZN78" s="195"/>
      <c r="AZO78" s="195"/>
      <c r="AZP78" s="195"/>
      <c r="AZQ78" s="195"/>
      <c r="AZR78" s="195"/>
      <c r="AZS78" s="195"/>
      <c r="AZT78" s="195"/>
      <c r="AZU78" s="195"/>
      <c r="AZV78" s="195"/>
      <c r="AZW78" s="195"/>
      <c r="AZX78" s="195"/>
      <c r="AZY78" s="195"/>
      <c r="AZZ78" s="195"/>
      <c r="BAA78" s="195"/>
      <c r="BAB78" s="195"/>
      <c r="BAC78" s="195"/>
      <c r="BAD78" s="195"/>
      <c r="BAE78" s="195"/>
      <c r="BAF78" s="195"/>
      <c r="BAG78" s="195"/>
      <c r="BAH78" s="195"/>
      <c r="BAI78" s="195"/>
      <c r="BAJ78" s="195"/>
      <c r="BAK78" s="195"/>
      <c r="BAL78" s="195"/>
      <c r="BAM78" s="195"/>
      <c r="BAN78" s="195"/>
      <c r="BAO78" s="195"/>
      <c r="BAP78" s="195"/>
      <c r="BAQ78" s="195"/>
      <c r="BAR78" s="195"/>
      <c r="BAS78" s="195"/>
      <c r="BAT78" s="195"/>
      <c r="BAU78" s="195"/>
      <c r="BAV78" s="195"/>
      <c r="BAW78" s="195"/>
      <c r="BAX78" s="195"/>
      <c r="BAY78" s="195"/>
      <c r="BAZ78" s="195"/>
      <c r="BBA78" s="195"/>
      <c r="BBB78" s="195"/>
      <c r="BBC78" s="195"/>
      <c r="BBD78" s="195"/>
      <c r="BBE78" s="195"/>
      <c r="BBF78" s="195"/>
      <c r="BBG78" s="195"/>
      <c r="BBH78" s="195"/>
      <c r="BBI78" s="195"/>
      <c r="BBJ78" s="195"/>
      <c r="BBK78" s="195"/>
      <c r="BBL78" s="195"/>
      <c r="BBM78" s="195"/>
      <c r="BBN78" s="195"/>
      <c r="BBO78" s="195"/>
      <c r="BBP78" s="195"/>
      <c r="BBQ78" s="195"/>
      <c r="BBR78" s="195"/>
      <c r="BBS78" s="195"/>
      <c r="BBT78" s="195"/>
      <c r="BBU78" s="195"/>
      <c r="BBV78" s="195"/>
      <c r="BBW78" s="195"/>
      <c r="BBX78" s="195"/>
      <c r="BBY78" s="195"/>
      <c r="BBZ78" s="195"/>
      <c r="BCA78" s="195"/>
      <c r="BCB78" s="195"/>
      <c r="BCC78" s="195"/>
      <c r="BCD78" s="195"/>
      <c r="BCE78" s="195"/>
      <c r="BCF78" s="195"/>
      <c r="BCG78" s="195"/>
      <c r="BCH78" s="195"/>
      <c r="BCI78" s="195"/>
      <c r="BCJ78" s="195"/>
      <c r="BCK78" s="195"/>
      <c r="BCL78" s="195"/>
      <c r="BCM78" s="195"/>
      <c r="BCN78" s="195"/>
      <c r="BCO78" s="195"/>
      <c r="BCP78" s="195"/>
      <c r="BCQ78" s="195"/>
      <c r="BCR78" s="195"/>
      <c r="BCS78" s="195"/>
      <c r="BCT78" s="195"/>
      <c r="BCU78" s="195"/>
      <c r="BCV78" s="195"/>
      <c r="BCW78" s="195"/>
      <c r="BCX78" s="195"/>
      <c r="BCY78" s="195"/>
      <c r="BCZ78" s="195"/>
      <c r="BDA78" s="195"/>
      <c r="BDB78" s="195"/>
      <c r="BDC78" s="195"/>
      <c r="BDD78" s="195"/>
      <c r="BDE78" s="195"/>
      <c r="BDF78" s="195"/>
      <c r="BDG78" s="195"/>
      <c r="BDH78" s="195"/>
      <c r="BDI78" s="195"/>
      <c r="BDJ78" s="195"/>
      <c r="BDK78" s="195"/>
      <c r="BDL78" s="195"/>
      <c r="BDM78" s="195"/>
      <c r="BDN78" s="195"/>
      <c r="BDO78" s="195"/>
      <c r="BDP78" s="195"/>
      <c r="BDQ78" s="195"/>
      <c r="BDR78" s="195"/>
      <c r="BDS78" s="195"/>
      <c r="BDT78" s="195"/>
      <c r="BDU78" s="195"/>
      <c r="BDV78" s="195"/>
      <c r="BDW78" s="195"/>
      <c r="BDX78" s="195"/>
      <c r="BDY78" s="195"/>
      <c r="BDZ78" s="195"/>
      <c r="BEA78" s="195"/>
      <c r="BEB78" s="195"/>
      <c r="BEC78" s="195"/>
      <c r="BED78" s="195"/>
      <c r="BEE78" s="195"/>
      <c r="BEF78" s="195"/>
      <c r="BEG78" s="195"/>
      <c r="BEH78" s="195"/>
      <c r="BEI78" s="195"/>
      <c r="BEJ78" s="195"/>
      <c r="BEK78" s="195"/>
      <c r="BEL78" s="195"/>
      <c r="BEM78" s="195"/>
      <c r="BEN78" s="195"/>
      <c r="BEO78" s="195"/>
      <c r="BEP78" s="195"/>
      <c r="BEQ78" s="195"/>
      <c r="BER78" s="195"/>
      <c r="BES78" s="195"/>
      <c r="BET78" s="195"/>
      <c r="BEU78" s="195"/>
      <c r="BEV78" s="195"/>
      <c r="BEW78" s="195"/>
      <c r="BEX78" s="195"/>
      <c r="BEY78" s="195"/>
      <c r="BEZ78" s="195"/>
      <c r="BFA78" s="195"/>
      <c r="BFB78" s="195"/>
      <c r="BFC78" s="195"/>
      <c r="BFD78" s="195"/>
      <c r="BFE78" s="195"/>
      <c r="BFF78" s="195"/>
      <c r="BFG78" s="195"/>
      <c r="BFH78" s="195"/>
      <c r="BFI78" s="195"/>
      <c r="BFJ78" s="195"/>
      <c r="BFK78" s="195"/>
      <c r="BFL78" s="195"/>
      <c r="BFM78" s="195"/>
      <c r="BFN78" s="195"/>
      <c r="BFO78" s="195"/>
      <c r="BFP78" s="195"/>
      <c r="BFQ78" s="195"/>
      <c r="BFR78" s="195"/>
      <c r="BFS78" s="195"/>
      <c r="BFT78" s="195"/>
      <c r="BFU78" s="195"/>
      <c r="BFV78" s="195"/>
      <c r="BFW78" s="195"/>
      <c r="BFX78" s="195"/>
      <c r="BFY78" s="195"/>
      <c r="BFZ78" s="195"/>
      <c r="BGA78" s="195"/>
      <c r="BGB78" s="195"/>
      <c r="BGC78" s="195"/>
      <c r="BGD78" s="195"/>
      <c r="BGE78" s="195"/>
      <c r="BGF78" s="195"/>
      <c r="BGG78" s="195"/>
      <c r="BGH78" s="195"/>
      <c r="BGI78" s="195"/>
      <c r="BGJ78" s="195"/>
      <c r="BGK78" s="195"/>
      <c r="BGL78" s="195"/>
      <c r="BGM78" s="195"/>
      <c r="BGN78" s="195"/>
      <c r="BGO78" s="195"/>
      <c r="BGP78" s="195"/>
      <c r="BGQ78" s="195"/>
      <c r="BGR78" s="195"/>
      <c r="BGS78" s="195"/>
      <c r="BGT78" s="195"/>
      <c r="BGU78" s="195"/>
      <c r="BGV78" s="195"/>
      <c r="BGW78" s="195"/>
      <c r="BGX78" s="195"/>
      <c r="BGY78" s="195"/>
      <c r="BGZ78" s="195"/>
      <c r="BHA78" s="195"/>
      <c r="BHB78" s="195"/>
      <c r="BHC78" s="195"/>
      <c r="BHD78" s="195"/>
      <c r="BHE78" s="195"/>
      <c r="BHF78" s="195"/>
      <c r="BHG78" s="195"/>
      <c r="BHH78" s="195"/>
      <c r="BHI78" s="195"/>
      <c r="BHJ78" s="195"/>
      <c r="BHK78" s="195"/>
      <c r="BHL78" s="195"/>
      <c r="BHM78" s="195"/>
      <c r="BHN78" s="195"/>
      <c r="BHO78" s="195"/>
      <c r="BHP78" s="195"/>
      <c r="BHQ78" s="195"/>
      <c r="BHR78" s="195"/>
      <c r="BHS78" s="195"/>
      <c r="BHT78" s="195"/>
      <c r="BHU78" s="195"/>
      <c r="BHV78" s="195"/>
      <c r="BHW78" s="195"/>
      <c r="BHX78" s="195"/>
      <c r="BHY78" s="195"/>
      <c r="BHZ78" s="195"/>
      <c r="BIA78" s="195"/>
      <c r="BIB78" s="195"/>
      <c r="BIC78" s="195"/>
      <c r="BID78" s="195"/>
      <c r="BIE78" s="195"/>
      <c r="BIF78" s="195"/>
      <c r="BIG78" s="195"/>
      <c r="BIH78" s="195"/>
      <c r="BII78" s="195"/>
      <c r="BIJ78" s="195"/>
      <c r="BIK78" s="195"/>
      <c r="BIL78" s="195"/>
      <c r="BIM78" s="195"/>
      <c r="BIN78" s="195"/>
      <c r="BIO78" s="195"/>
      <c r="BIP78" s="195"/>
      <c r="BIQ78" s="195"/>
      <c r="BIR78" s="195"/>
      <c r="BIS78" s="195"/>
      <c r="BIT78" s="195"/>
      <c r="BIU78" s="195"/>
      <c r="BIV78" s="195"/>
      <c r="BIW78" s="195"/>
      <c r="BIX78" s="195"/>
      <c r="BIY78" s="195"/>
      <c r="BIZ78" s="195"/>
      <c r="BJA78" s="195"/>
      <c r="BJB78" s="195"/>
      <c r="BJC78" s="195"/>
      <c r="BJD78" s="195"/>
      <c r="BJE78" s="195"/>
      <c r="BJF78" s="195"/>
      <c r="BJG78" s="195"/>
      <c r="BJH78" s="195"/>
      <c r="BJI78" s="195"/>
      <c r="BJJ78" s="195"/>
      <c r="BJK78" s="195"/>
      <c r="BJL78" s="195"/>
      <c r="BJM78" s="195"/>
      <c r="BJN78" s="195"/>
      <c r="BJO78" s="195"/>
      <c r="BJP78" s="195"/>
      <c r="BJQ78" s="195"/>
      <c r="BJR78" s="195"/>
      <c r="BJS78" s="195"/>
      <c r="BJT78" s="195"/>
      <c r="BJU78" s="195"/>
      <c r="BJV78" s="195"/>
      <c r="BJW78" s="195"/>
      <c r="BJX78" s="195"/>
      <c r="BJY78" s="195"/>
      <c r="BJZ78" s="195"/>
      <c r="BKA78" s="195"/>
      <c r="BKB78" s="195"/>
      <c r="BKC78" s="195"/>
      <c r="BKD78" s="195"/>
      <c r="BKE78" s="195"/>
      <c r="BKF78" s="195"/>
      <c r="BKG78" s="195"/>
      <c r="BKH78" s="195"/>
      <c r="BKI78" s="195"/>
      <c r="BKJ78" s="195"/>
      <c r="BKK78" s="195"/>
      <c r="BKL78" s="195"/>
      <c r="BKM78" s="195"/>
      <c r="BKN78" s="195"/>
      <c r="BKO78" s="195"/>
      <c r="BKP78" s="195"/>
      <c r="BKQ78" s="195"/>
      <c r="BKR78" s="195"/>
      <c r="BKS78" s="195"/>
      <c r="BKT78" s="195"/>
      <c r="BKU78" s="195"/>
      <c r="BKV78" s="195"/>
      <c r="BKW78" s="195"/>
      <c r="BKX78" s="195"/>
      <c r="BKY78" s="195"/>
      <c r="BKZ78" s="195"/>
      <c r="BLA78" s="195"/>
      <c r="BLB78" s="195"/>
      <c r="BLC78" s="195"/>
      <c r="BLD78" s="195"/>
      <c r="BLE78" s="195"/>
      <c r="BLF78" s="195"/>
      <c r="BLG78" s="195"/>
      <c r="BLH78" s="195"/>
      <c r="BLI78" s="195"/>
      <c r="BLJ78" s="195"/>
      <c r="BLK78" s="195"/>
      <c r="BLL78" s="195"/>
      <c r="BLM78" s="195"/>
      <c r="BLN78" s="195"/>
      <c r="BLO78" s="195"/>
      <c r="BLP78" s="195"/>
      <c r="BLQ78" s="195"/>
      <c r="BLR78" s="195"/>
      <c r="BLS78" s="195"/>
      <c r="BLT78" s="195"/>
      <c r="BLU78" s="195"/>
      <c r="BLV78" s="195"/>
      <c r="BLW78" s="195"/>
      <c r="BLX78" s="195"/>
      <c r="BLY78" s="195"/>
      <c r="BLZ78" s="195"/>
      <c r="BMA78" s="195"/>
      <c r="BMB78" s="195"/>
      <c r="BMC78" s="195"/>
      <c r="BMD78" s="195"/>
      <c r="BME78" s="195"/>
      <c r="BMF78" s="195"/>
      <c r="BMG78" s="195"/>
      <c r="BMH78" s="195"/>
      <c r="BMI78" s="195"/>
      <c r="BMJ78" s="195"/>
      <c r="BMK78" s="195"/>
      <c r="BML78" s="195"/>
      <c r="BMM78" s="195"/>
      <c r="BMN78" s="195"/>
      <c r="BMO78" s="195"/>
      <c r="BMP78" s="195"/>
      <c r="BMQ78" s="195"/>
      <c r="BMR78" s="195"/>
      <c r="BMS78" s="195"/>
      <c r="BMT78" s="195"/>
      <c r="BMU78" s="195"/>
      <c r="BMV78" s="195"/>
      <c r="BMW78" s="195"/>
      <c r="BMX78" s="195"/>
      <c r="BMY78" s="195"/>
      <c r="BMZ78" s="195"/>
      <c r="BNA78" s="195"/>
      <c r="BNB78" s="195"/>
      <c r="BNC78" s="195"/>
      <c r="BND78" s="195"/>
      <c r="BNE78" s="195"/>
      <c r="BNF78" s="195"/>
      <c r="BNG78" s="195"/>
      <c r="BNH78" s="195"/>
      <c r="BNI78" s="195"/>
      <c r="BNJ78" s="195"/>
      <c r="BNK78" s="195"/>
      <c r="BNL78" s="195"/>
      <c r="BNM78" s="195"/>
      <c r="BNN78" s="195"/>
      <c r="BNO78" s="195"/>
      <c r="BNP78" s="195"/>
      <c r="BNQ78" s="195"/>
      <c r="BNR78" s="195"/>
      <c r="BNS78" s="195"/>
      <c r="BNT78" s="195"/>
      <c r="BNU78" s="195"/>
      <c r="BNV78" s="195"/>
      <c r="BNW78" s="195"/>
      <c r="BNX78" s="195"/>
      <c r="BNY78" s="195"/>
      <c r="BNZ78" s="195"/>
      <c r="BOA78" s="195"/>
      <c r="BOB78" s="195"/>
      <c r="BOC78" s="195"/>
      <c r="BOD78" s="195"/>
      <c r="BOE78" s="195"/>
      <c r="BOF78" s="195"/>
      <c r="BOG78" s="195"/>
      <c r="BOH78" s="195"/>
      <c r="BOI78" s="195"/>
      <c r="BOJ78" s="195"/>
      <c r="BOK78" s="195"/>
      <c r="BOL78" s="195"/>
      <c r="BOM78" s="195"/>
      <c r="BON78" s="195"/>
      <c r="BOO78" s="195"/>
      <c r="BOP78" s="195"/>
      <c r="BOQ78" s="195"/>
      <c r="BOR78" s="195"/>
      <c r="BOS78" s="195"/>
      <c r="BOT78" s="195"/>
      <c r="BOU78" s="195"/>
      <c r="BOV78" s="195"/>
      <c r="BOW78" s="195"/>
      <c r="BOX78" s="195"/>
      <c r="BOY78" s="195"/>
      <c r="BOZ78" s="195"/>
      <c r="BPA78" s="195"/>
      <c r="BPB78" s="195"/>
      <c r="BPC78" s="195"/>
      <c r="BPD78" s="195"/>
      <c r="BPE78" s="195"/>
      <c r="BPF78" s="195"/>
      <c r="BPG78" s="195"/>
      <c r="BPH78" s="195"/>
      <c r="BPI78" s="195"/>
      <c r="BPJ78" s="195"/>
      <c r="BPK78" s="195"/>
      <c r="BPL78" s="195"/>
      <c r="BPM78" s="195"/>
      <c r="BPN78" s="195"/>
      <c r="BPO78" s="195"/>
      <c r="BPP78" s="195"/>
      <c r="BPQ78" s="195"/>
      <c r="BPR78" s="195"/>
      <c r="BPS78" s="195"/>
      <c r="BPT78" s="195"/>
      <c r="BPU78" s="195"/>
      <c r="BPV78" s="195"/>
      <c r="BPW78" s="195"/>
      <c r="BPX78" s="195"/>
      <c r="BPY78" s="195"/>
      <c r="BPZ78" s="195"/>
      <c r="BQA78" s="195"/>
      <c r="BQB78" s="195"/>
      <c r="BQC78" s="195"/>
      <c r="BQD78" s="195"/>
      <c r="BQE78" s="195"/>
      <c r="BQF78" s="195"/>
      <c r="BQG78" s="195"/>
      <c r="BQH78" s="195"/>
      <c r="BQI78" s="195"/>
      <c r="BQJ78" s="195"/>
      <c r="BQK78" s="195"/>
      <c r="BQL78" s="195"/>
      <c r="BQM78" s="195"/>
      <c r="BQN78" s="195"/>
      <c r="BQO78" s="195"/>
      <c r="BQP78" s="195"/>
      <c r="BQQ78" s="195"/>
      <c r="BQR78" s="195"/>
      <c r="BQS78" s="195"/>
      <c r="BQT78" s="195"/>
      <c r="BQU78" s="195"/>
      <c r="BQV78" s="195"/>
      <c r="BQW78" s="195"/>
      <c r="BQX78" s="195"/>
      <c r="BQY78" s="195"/>
      <c r="BQZ78" s="195"/>
      <c r="BRA78" s="195"/>
      <c r="BRB78" s="195"/>
      <c r="BRC78" s="195"/>
      <c r="BRD78" s="195"/>
      <c r="BRE78" s="195"/>
      <c r="BRF78" s="195"/>
      <c r="BRG78" s="195"/>
      <c r="BRH78" s="195"/>
      <c r="BRI78" s="195"/>
      <c r="BRJ78" s="195"/>
      <c r="BRK78" s="195"/>
      <c r="BRL78" s="195"/>
      <c r="BRM78" s="195"/>
      <c r="BRN78" s="195"/>
      <c r="BRO78" s="195"/>
      <c r="BRP78" s="195"/>
      <c r="BRQ78" s="195"/>
      <c r="BRR78" s="195"/>
      <c r="BRS78" s="195"/>
      <c r="BRT78" s="195"/>
      <c r="BRU78" s="195"/>
      <c r="BRV78" s="195"/>
      <c r="BRW78" s="195"/>
      <c r="BRX78" s="195"/>
      <c r="BRY78" s="195"/>
      <c r="BRZ78" s="195"/>
      <c r="BSA78" s="195"/>
      <c r="BSB78" s="195"/>
      <c r="BSC78" s="195"/>
      <c r="BSD78" s="195"/>
      <c r="BSE78" s="195"/>
      <c r="BSF78" s="195"/>
      <c r="BSG78" s="195"/>
      <c r="BSH78" s="195"/>
      <c r="BSI78" s="195"/>
      <c r="BSJ78" s="195"/>
      <c r="BSK78" s="195"/>
      <c r="BSL78" s="195"/>
      <c r="BSM78" s="195"/>
      <c r="BSN78" s="195"/>
      <c r="BSO78" s="195"/>
      <c r="BSP78" s="195"/>
      <c r="BSQ78" s="195"/>
      <c r="BSR78" s="195"/>
      <c r="BSS78" s="195"/>
      <c r="BST78" s="195"/>
      <c r="BSU78" s="195"/>
      <c r="BSV78" s="195"/>
      <c r="BSW78" s="195"/>
      <c r="BSX78" s="195"/>
      <c r="BSY78" s="195"/>
      <c r="BSZ78" s="195"/>
      <c r="BTA78" s="195"/>
      <c r="BTB78" s="195"/>
      <c r="BTC78" s="195"/>
      <c r="BTD78" s="195"/>
      <c r="BTE78" s="195"/>
      <c r="BTF78" s="195"/>
      <c r="BTG78" s="195"/>
      <c r="BTH78" s="195"/>
      <c r="BTI78" s="195"/>
      <c r="BTJ78" s="195"/>
      <c r="BTK78" s="195"/>
      <c r="BTL78" s="195"/>
      <c r="BTM78" s="195"/>
      <c r="BTN78" s="195"/>
      <c r="BTO78" s="195"/>
      <c r="BTP78" s="195"/>
      <c r="BTQ78" s="195"/>
      <c r="BTR78" s="195"/>
      <c r="BTS78" s="195"/>
      <c r="BTT78" s="195"/>
      <c r="BTU78" s="195"/>
      <c r="BTV78" s="195"/>
      <c r="BTW78" s="195"/>
      <c r="BTX78" s="195"/>
      <c r="BTY78" s="195"/>
      <c r="BTZ78" s="195"/>
      <c r="BUA78" s="195"/>
      <c r="BUB78" s="195"/>
      <c r="BUC78" s="195"/>
      <c r="BUD78" s="195"/>
      <c r="BUE78" s="195"/>
      <c r="BUF78" s="195"/>
      <c r="BUG78" s="195"/>
      <c r="BUH78" s="195"/>
      <c r="BUI78" s="195"/>
      <c r="BUJ78" s="195"/>
      <c r="BUK78" s="195"/>
      <c r="BUL78" s="195"/>
      <c r="BUM78" s="195"/>
      <c r="BUN78" s="195"/>
      <c r="BUO78" s="195"/>
      <c r="BUP78" s="195"/>
      <c r="BUQ78" s="195"/>
      <c r="BUR78" s="195"/>
      <c r="BUS78" s="195"/>
      <c r="BUT78" s="195"/>
      <c r="BUU78" s="195"/>
      <c r="BUV78" s="195"/>
      <c r="BUW78" s="195"/>
      <c r="BUX78" s="195"/>
      <c r="BUY78" s="195"/>
      <c r="BUZ78" s="195"/>
      <c r="BVA78" s="195"/>
      <c r="BVB78" s="195"/>
      <c r="BVC78" s="195"/>
      <c r="BVD78" s="195"/>
      <c r="BVE78" s="195"/>
      <c r="BVF78" s="195"/>
      <c r="BVG78" s="195"/>
      <c r="BVH78" s="195"/>
      <c r="BVI78" s="195"/>
      <c r="BVJ78" s="195"/>
      <c r="BVK78" s="195"/>
      <c r="BVL78" s="195"/>
      <c r="BVM78" s="195"/>
      <c r="BVN78" s="195"/>
      <c r="BVO78" s="195"/>
      <c r="BVP78" s="195"/>
      <c r="BVQ78" s="195"/>
      <c r="BVR78" s="195"/>
      <c r="BVS78" s="195"/>
      <c r="BVT78" s="195"/>
      <c r="BVU78" s="195"/>
      <c r="BVV78" s="195"/>
      <c r="BVW78" s="195"/>
      <c r="BVX78" s="195"/>
      <c r="BVY78" s="195"/>
      <c r="BVZ78" s="195"/>
      <c r="BWA78" s="195"/>
      <c r="BWB78" s="195"/>
      <c r="BWC78" s="195"/>
      <c r="BWD78" s="195"/>
      <c r="BWE78" s="195"/>
      <c r="BWF78" s="195"/>
      <c r="BWG78" s="195"/>
      <c r="BWH78" s="195"/>
      <c r="BWI78" s="195"/>
      <c r="BWJ78" s="195"/>
      <c r="BWK78" s="195"/>
      <c r="BWL78" s="195"/>
      <c r="BWM78" s="195"/>
      <c r="BWN78" s="195"/>
      <c r="BWO78" s="195"/>
      <c r="BWP78" s="195"/>
      <c r="BWQ78" s="195"/>
      <c r="BWR78" s="195"/>
      <c r="BWS78" s="195"/>
      <c r="BWT78" s="195"/>
      <c r="BWU78" s="195"/>
      <c r="BWV78" s="195"/>
      <c r="BWW78" s="195"/>
      <c r="BWX78" s="195"/>
      <c r="BWY78" s="195"/>
      <c r="BWZ78" s="195"/>
      <c r="BXA78" s="195"/>
      <c r="BXB78" s="195"/>
      <c r="BXC78" s="195"/>
      <c r="BXD78" s="195"/>
      <c r="BXE78" s="195"/>
      <c r="BXF78" s="195"/>
      <c r="BXG78" s="195"/>
      <c r="BXH78" s="195"/>
      <c r="BXI78" s="195"/>
      <c r="BXJ78" s="195"/>
      <c r="BXK78" s="195"/>
      <c r="BXL78" s="195"/>
      <c r="BXM78" s="195"/>
      <c r="BXN78" s="195"/>
      <c r="BXO78" s="195"/>
      <c r="BXP78" s="195"/>
      <c r="BXQ78" s="195"/>
      <c r="BXR78" s="195"/>
      <c r="BXS78" s="195"/>
      <c r="BXT78" s="195"/>
      <c r="BXU78" s="195"/>
      <c r="BXV78" s="195"/>
      <c r="BXW78" s="195"/>
      <c r="BXX78" s="195"/>
      <c r="BXY78" s="195"/>
      <c r="BXZ78" s="195"/>
      <c r="BYA78" s="195"/>
      <c r="BYB78" s="195"/>
      <c r="BYC78" s="195"/>
      <c r="BYD78" s="195"/>
      <c r="BYE78" s="195"/>
      <c r="BYF78" s="195"/>
      <c r="BYG78" s="195"/>
      <c r="BYH78" s="195"/>
      <c r="BYI78" s="195"/>
      <c r="BYJ78" s="195"/>
      <c r="BYK78" s="195"/>
      <c r="BYL78" s="195"/>
      <c r="BYM78" s="195"/>
      <c r="BYN78" s="195"/>
      <c r="BYO78" s="195"/>
      <c r="BYP78" s="195"/>
      <c r="BYQ78" s="195"/>
      <c r="BYR78" s="195"/>
      <c r="BYS78" s="195"/>
      <c r="BYT78" s="195"/>
      <c r="BYU78" s="195"/>
      <c r="BYV78" s="195"/>
      <c r="BYW78" s="195"/>
      <c r="BYX78" s="195"/>
      <c r="BYY78" s="195"/>
      <c r="BYZ78" s="195"/>
      <c r="BZA78" s="195"/>
      <c r="BZB78" s="195"/>
      <c r="BZC78" s="195"/>
      <c r="BZD78" s="195"/>
      <c r="BZE78" s="195"/>
      <c r="BZF78" s="195"/>
      <c r="BZG78" s="195"/>
      <c r="BZH78" s="195"/>
      <c r="BZI78" s="195"/>
      <c r="BZJ78" s="195"/>
      <c r="BZK78" s="195"/>
      <c r="BZL78" s="195"/>
      <c r="BZM78" s="195"/>
      <c r="BZN78" s="195"/>
      <c r="BZO78" s="195"/>
      <c r="BZP78" s="195"/>
      <c r="BZQ78" s="195"/>
      <c r="BZR78" s="195"/>
      <c r="BZS78" s="195"/>
      <c r="BZT78" s="195"/>
      <c r="BZU78" s="195"/>
      <c r="BZV78" s="195"/>
      <c r="BZW78" s="195"/>
      <c r="BZX78" s="195"/>
      <c r="BZY78" s="195"/>
      <c r="BZZ78" s="195"/>
      <c r="CAA78" s="195"/>
      <c r="CAB78" s="195"/>
      <c r="CAC78" s="195"/>
      <c r="CAD78" s="195"/>
      <c r="CAE78" s="195"/>
      <c r="CAF78" s="195"/>
      <c r="CAG78" s="195"/>
      <c r="CAH78" s="195"/>
      <c r="CAI78" s="195"/>
      <c r="CAJ78" s="195"/>
      <c r="CAK78" s="195"/>
      <c r="CAL78" s="195"/>
      <c r="CAM78" s="195"/>
      <c r="CAN78" s="195"/>
      <c r="CAO78" s="195"/>
      <c r="CAP78" s="195"/>
      <c r="CAQ78" s="195"/>
      <c r="CAR78" s="195"/>
      <c r="CAS78" s="195"/>
      <c r="CAT78" s="195"/>
      <c r="CAU78" s="195"/>
      <c r="CAV78" s="195"/>
      <c r="CAW78" s="195"/>
      <c r="CAX78" s="195"/>
      <c r="CAY78" s="195"/>
      <c r="CAZ78" s="195"/>
      <c r="CBA78" s="195"/>
      <c r="CBB78" s="195"/>
      <c r="CBC78" s="195"/>
      <c r="CBD78" s="195"/>
      <c r="CBE78" s="195"/>
      <c r="CBF78" s="195"/>
      <c r="CBG78" s="195"/>
      <c r="CBH78" s="195"/>
      <c r="CBI78" s="195"/>
      <c r="CBJ78" s="195"/>
      <c r="CBK78" s="195"/>
      <c r="CBL78" s="195"/>
      <c r="CBM78" s="195"/>
      <c r="CBN78" s="195"/>
      <c r="CBO78" s="195"/>
      <c r="CBP78" s="195"/>
      <c r="CBQ78" s="195"/>
      <c r="CBR78" s="195"/>
      <c r="CBS78" s="195"/>
      <c r="CBT78" s="195"/>
      <c r="CBU78" s="195"/>
      <c r="CBV78" s="195"/>
      <c r="CBW78" s="195"/>
      <c r="CBX78" s="195"/>
      <c r="CBY78" s="195"/>
      <c r="CBZ78" s="195"/>
      <c r="CCA78" s="195"/>
      <c r="CCB78" s="195"/>
      <c r="CCC78" s="195"/>
      <c r="CCD78" s="195"/>
      <c r="CCE78" s="195"/>
      <c r="CCF78" s="195"/>
      <c r="CCG78" s="195"/>
      <c r="CCH78" s="195"/>
      <c r="CCI78" s="195"/>
      <c r="CCJ78" s="195"/>
      <c r="CCK78" s="195"/>
      <c r="CCL78" s="195"/>
      <c r="CCM78" s="195"/>
      <c r="CCN78" s="195"/>
      <c r="CCO78" s="195"/>
      <c r="CCP78" s="195"/>
      <c r="CCQ78" s="195"/>
      <c r="CCR78" s="195"/>
      <c r="CCS78" s="195"/>
      <c r="CCT78" s="195"/>
      <c r="CCU78" s="195"/>
      <c r="CCV78" s="195"/>
      <c r="CCW78" s="195"/>
      <c r="CCX78" s="195"/>
      <c r="CCY78" s="195"/>
      <c r="CCZ78" s="195"/>
      <c r="CDA78" s="195"/>
      <c r="CDB78" s="195"/>
      <c r="CDC78" s="195"/>
      <c r="CDD78" s="195"/>
      <c r="CDE78" s="195"/>
      <c r="CDF78" s="195"/>
      <c r="CDG78" s="195"/>
      <c r="CDH78" s="195"/>
      <c r="CDI78" s="195"/>
      <c r="CDJ78" s="195"/>
      <c r="CDK78" s="195"/>
      <c r="CDL78" s="195"/>
      <c r="CDM78" s="195"/>
      <c r="CDN78" s="195"/>
      <c r="CDO78" s="195"/>
      <c r="CDP78" s="195"/>
      <c r="CDQ78" s="195"/>
      <c r="CDR78" s="195"/>
      <c r="CDS78" s="195"/>
      <c r="CDT78" s="195"/>
      <c r="CDU78" s="195"/>
      <c r="CDV78" s="195"/>
      <c r="CDW78" s="195"/>
      <c r="CDX78" s="195"/>
      <c r="CDY78" s="195"/>
      <c r="CDZ78" s="195"/>
      <c r="CEA78" s="195"/>
      <c r="CEB78" s="195"/>
      <c r="CEC78" s="195"/>
      <c r="CED78" s="195"/>
      <c r="CEE78" s="195"/>
      <c r="CEF78" s="195"/>
      <c r="CEG78" s="195"/>
      <c r="CEH78" s="195"/>
      <c r="CEI78" s="195"/>
      <c r="CEJ78" s="195"/>
      <c r="CEK78" s="195"/>
      <c r="CEL78" s="195"/>
      <c r="CEM78" s="195"/>
      <c r="CEN78" s="195"/>
      <c r="CEO78" s="195"/>
      <c r="CEP78" s="195"/>
      <c r="CEQ78" s="195"/>
      <c r="CER78" s="195"/>
      <c r="CES78" s="195"/>
      <c r="CET78" s="195"/>
      <c r="CEU78" s="195"/>
      <c r="CEV78" s="195"/>
      <c r="CEW78" s="195"/>
      <c r="CEX78" s="195"/>
      <c r="CEY78" s="195"/>
      <c r="CEZ78" s="195"/>
      <c r="CFA78" s="195"/>
      <c r="CFB78" s="195"/>
      <c r="CFC78" s="195"/>
      <c r="CFD78" s="195"/>
      <c r="CFE78" s="195"/>
      <c r="CFF78" s="195"/>
      <c r="CFG78" s="195"/>
      <c r="CFH78" s="195"/>
      <c r="CFI78" s="195"/>
      <c r="CFJ78" s="195"/>
      <c r="CFK78" s="195"/>
      <c r="CFL78" s="195"/>
      <c r="CFM78" s="195"/>
      <c r="CFN78" s="195"/>
      <c r="CFO78" s="195"/>
      <c r="CFP78" s="195"/>
      <c r="CFQ78" s="195"/>
      <c r="CFR78" s="195"/>
      <c r="CFS78" s="195"/>
      <c r="CFT78" s="195"/>
      <c r="CFU78" s="195"/>
      <c r="CFV78" s="195"/>
      <c r="CFW78" s="195"/>
      <c r="CFX78" s="195"/>
      <c r="CFY78" s="195"/>
      <c r="CFZ78" s="195"/>
      <c r="CGA78" s="195"/>
      <c r="CGB78" s="195"/>
      <c r="CGC78" s="195"/>
      <c r="CGD78" s="195"/>
      <c r="CGE78" s="195"/>
      <c r="CGF78" s="195"/>
      <c r="CGG78" s="195"/>
      <c r="CGH78" s="195"/>
      <c r="CGI78" s="195"/>
      <c r="CGJ78" s="195"/>
      <c r="CGK78" s="195"/>
      <c r="CGL78" s="195"/>
      <c r="CGM78" s="195"/>
      <c r="CGN78" s="195"/>
      <c r="CGO78" s="195"/>
      <c r="CGP78" s="195"/>
      <c r="CGQ78" s="195"/>
      <c r="CGR78" s="195"/>
      <c r="CGS78" s="195"/>
      <c r="CGT78" s="195"/>
      <c r="CGU78" s="195"/>
      <c r="CGV78" s="195"/>
      <c r="CGW78" s="195"/>
      <c r="CGX78" s="195"/>
      <c r="CGY78" s="195"/>
      <c r="CGZ78" s="195"/>
      <c r="CHA78" s="195"/>
      <c r="CHB78" s="195"/>
      <c r="CHC78" s="195"/>
      <c r="CHD78" s="195"/>
      <c r="CHE78" s="195"/>
      <c r="CHF78" s="195"/>
      <c r="CHG78" s="195"/>
      <c r="CHH78" s="195"/>
      <c r="CHI78" s="195"/>
      <c r="CHJ78" s="195"/>
      <c r="CHK78" s="195"/>
      <c r="CHL78" s="195"/>
      <c r="CHM78" s="195"/>
      <c r="CHN78" s="195"/>
      <c r="CHO78" s="195"/>
      <c r="CHP78" s="195"/>
      <c r="CHQ78" s="195"/>
      <c r="CHR78" s="195"/>
      <c r="CHS78" s="195"/>
      <c r="CHT78" s="195"/>
      <c r="CHU78" s="195"/>
      <c r="CHV78" s="195"/>
      <c r="CHW78" s="195"/>
      <c r="CHX78" s="195"/>
      <c r="CHY78" s="195"/>
      <c r="CHZ78" s="195"/>
      <c r="CIA78" s="195"/>
      <c r="CIB78" s="195"/>
      <c r="CIC78" s="195"/>
      <c r="CID78" s="195"/>
      <c r="CIE78" s="195"/>
      <c r="CIF78" s="195"/>
      <c r="CIG78" s="195"/>
      <c r="CIH78" s="195"/>
      <c r="CII78" s="195"/>
      <c r="CIJ78" s="195"/>
      <c r="CIK78" s="195"/>
      <c r="CIL78" s="195"/>
      <c r="CIM78" s="195"/>
      <c r="CIN78" s="195"/>
      <c r="CIO78" s="195"/>
      <c r="CIP78" s="195"/>
      <c r="CIQ78" s="195"/>
      <c r="CIR78" s="195"/>
      <c r="CIS78" s="195"/>
      <c r="CIT78" s="195"/>
      <c r="CIU78" s="195"/>
      <c r="CIV78" s="195"/>
      <c r="CIW78" s="195"/>
      <c r="CIX78" s="195"/>
      <c r="CIY78" s="195"/>
      <c r="CIZ78" s="195"/>
      <c r="CJA78" s="195"/>
      <c r="CJB78" s="195"/>
      <c r="CJC78" s="195"/>
      <c r="CJD78" s="195"/>
      <c r="CJE78" s="195"/>
      <c r="CJF78" s="195"/>
      <c r="CJG78" s="195"/>
      <c r="CJH78" s="195"/>
      <c r="CJI78" s="195"/>
      <c r="CJJ78" s="195"/>
      <c r="CJK78" s="195"/>
      <c r="CJL78" s="195"/>
      <c r="CJM78" s="195"/>
      <c r="CJN78" s="195"/>
      <c r="CJO78" s="195"/>
      <c r="CJP78" s="195"/>
      <c r="CJQ78" s="195"/>
      <c r="CJR78" s="195"/>
      <c r="CJS78" s="195"/>
      <c r="CJT78" s="195"/>
      <c r="CJU78" s="195"/>
      <c r="CJV78" s="195"/>
      <c r="CJW78" s="195"/>
      <c r="CJX78" s="195"/>
      <c r="CJY78" s="195"/>
      <c r="CJZ78" s="195"/>
      <c r="CKA78" s="195"/>
      <c r="CKB78" s="195"/>
      <c r="CKC78" s="195"/>
      <c r="CKD78" s="195"/>
      <c r="CKE78" s="195"/>
      <c r="CKF78" s="195"/>
      <c r="CKG78" s="195"/>
      <c r="CKH78" s="195"/>
      <c r="CKI78" s="195"/>
      <c r="CKJ78" s="195"/>
      <c r="CKK78" s="195"/>
      <c r="CKL78" s="195"/>
      <c r="CKM78" s="195"/>
      <c r="CKN78" s="195"/>
      <c r="CKO78" s="195"/>
      <c r="CKP78" s="195"/>
      <c r="CKQ78" s="195"/>
      <c r="CKR78" s="195"/>
      <c r="CKS78" s="195"/>
      <c r="CKT78" s="195"/>
      <c r="CKU78" s="195"/>
      <c r="CKV78" s="195"/>
      <c r="CKW78" s="195"/>
      <c r="CKX78" s="195"/>
      <c r="CKY78" s="195"/>
      <c r="CKZ78" s="195"/>
      <c r="CLA78" s="195"/>
      <c r="CLB78" s="195"/>
      <c r="CLC78" s="195"/>
      <c r="CLD78" s="195"/>
      <c r="CLE78" s="195"/>
      <c r="CLF78" s="195"/>
      <c r="CLG78" s="195"/>
      <c r="CLH78" s="195"/>
      <c r="CLI78" s="195"/>
      <c r="CLJ78" s="195"/>
      <c r="CLK78" s="195"/>
      <c r="CLL78" s="195"/>
      <c r="CLM78" s="195"/>
      <c r="CLN78" s="195"/>
      <c r="CLO78" s="195"/>
      <c r="CLP78" s="195"/>
      <c r="CLQ78" s="195"/>
      <c r="CLR78" s="195"/>
      <c r="CLS78" s="195"/>
      <c r="CLT78" s="195"/>
      <c r="CLU78" s="195"/>
      <c r="CLV78" s="195"/>
      <c r="CLW78" s="195"/>
      <c r="CLX78" s="195"/>
      <c r="CLY78" s="195"/>
      <c r="CLZ78" s="195"/>
      <c r="CMA78" s="195"/>
      <c r="CMB78" s="195"/>
      <c r="CMC78" s="195"/>
      <c r="CMD78" s="195"/>
      <c r="CME78" s="195"/>
      <c r="CMF78" s="195"/>
      <c r="CMG78" s="195"/>
      <c r="CMH78" s="195"/>
      <c r="CMI78" s="195"/>
      <c r="CMJ78" s="195"/>
      <c r="CMK78" s="195"/>
      <c r="CML78" s="195"/>
      <c r="CMM78" s="195"/>
      <c r="CMN78" s="195"/>
      <c r="CMO78" s="195"/>
      <c r="CMP78" s="195"/>
      <c r="CMQ78" s="195"/>
      <c r="CMR78" s="195"/>
      <c r="CMS78" s="195"/>
      <c r="CMT78" s="195"/>
      <c r="CMU78" s="195"/>
      <c r="CMV78" s="195"/>
      <c r="CMW78" s="195"/>
      <c r="CMX78" s="195"/>
      <c r="CMY78" s="195"/>
      <c r="CMZ78" s="195"/>
      <c r="CNA78" s="195"/>
      <c r="CNB78" s="195"/>
      <c r="CNC78" s="195"/>
      <c r="CND78" s="195"/>
      <c r="CNE78" s="195"/>
      <c r="CNF78" s="195"/>
      <c r="CNG78" s="195"/>
      <c r="CNH78" s="195"/>
      <c r="CNI78" s="195"/>
      <c r="CNJ78" s="195"/>
      <c r="CNK78" s="195"/>
      <c r="CNL78" s="195"/>
      <c r="CNM78" s="195"/>
      <c r="CNN78" s="195"/>
      <c r="CNO78" s="195"/>
      <c r="CNP78" s="195"/>
      <c r="CNQ78" s="195"/>
      <c r="CNR78" s="195"/>
      <c r="CNS78" s="195"/>
      <c r="CNT78" s="195"/>
      <c r="CNU78" s="195"/>
      <c r="CNV78" s="195"/>
      <c r="CNW78" s="195"/>
      <c r="CNX78" s="195"/>
      <c r="CNY78" s="195"/>
      <c r="CNZ78" s="195"/>
      <c r="COA78" s="195"/>
      <c r="COB78" s="195"/>
      <c r="COC78" s="195"/>
      <c r="COD78" s="195"/>
      <c r="COE78" s="195"/>
      <c r="COF78" s="195"/>
      <c r="COG78" s="195"/>
      <c r="COH78" s="195"/>
      <c r="COI78" s="195"/>
      <c r="COJ78" s="195"/>
      <c r="COK78" s="195"/>
      <c r="COL78" s="195"/>
      <c r="COM78" s="195"/>
      <c r="CON78" s="195"/>
      <c r="COO78" s="195"/>
      <c r="COP78" s="195"/>
      <c r="COQ78" s="195"/>
      <c r="COR78" s="195"/>
      <c r="COS78" s="195"/>
      <c r="COT78" s="195"/>
      <c r="COU78" s="195"/>
      <c r="COV78" s="195"/>
      <c r="COW78" s="195"/>
      <c r="COX78" s="195"/>
      <c r="COY78" s="195"/>
      <c r="COZ78" s="195"/>
      <c r="CPA78" s="195"/>
      <c r="CPB78" s="195"/>
      <c r="CPC78" s="195"/>
      <c r="CPD78" s="195"/>
      <c r="CPE78" s="195"/>
      <c r="CPF78" s="195"/>
      <c r="CPG78" s="195"/>
      <c r="CPH78" s="195"/>
      <c r="CPI78" s="195"/>
      <c r="CPJ78" s="195"/>
      <c r="CPK78" s="195"/>
      <c r="CPL78" s="195"/>
      <c r="CPM78" s="195"/>
      <c r="CPN78" s="195"/>
      <c r="CPO78" s="195"/>
      <c r="CPP78" s="195"/>
      <c r="CPQ78" s="195"/>
      <c r="CPR78" s="195"/>
      <c r="CPS78" s="195"/>
      <c r="CPT78" s="195"/>
      <c r="CPU78" s="195"/>
      <c r="CPV78" s="195"/>
      <c r="CPW78" s="195"/>
      <c r="CPX78" s="195"/>
      <c r="CPY78" s="195"/>
      <c r="CPZ78" s="195"/>
      <c r="CQA78" s="195"/>
      <c r="CQB78" s="195"/>
      <c r="CQC78" s="195"/>
      <c r="CQD78" s="195"/>
      <c r="CQE78" s="195"/>
      <c r="CQF78" s="195"/>
      <c r="CQG78" s="195"/>
      <c r="CQH78" s="195"/>
      <c r="CQI78" s="195"/>
      <c r="CQJ78" s="195"/>
      <c r="CQK78" s="195"/>
      <c r="CQL78" s="195"/>
      <c r="CQM78" s="195"/>
      <c r="CQN78" s="195"/>
      <c r="CQO78" s="195"/>
      <c r="CQP78" s="195"/>
      <c r="CQQ78" s="195"/>
      <c r="CQR78" s="195"/>
      <c r="CQS78" s="195"/>
      <c r="CQT78" s="195"/>
      <c r="CQU78" s="195"/>
      <c r="CQV78" s="195"/>
      <c r="CQW78" s="195"/>
      <c r="CQX78" s="195"/>
      <c r="CQY78" s="195"/>
      <c r="CQZ78" s="195"/>
      <c r="CRA78" s="195"/>
      <c r="CRB78" s="195"/>
      <c r="CRC78" s="195"/>
      <c r="CRD78" s="195"/>
      <c r="CRE78" s="195"/>
      <c r="CRF78" s="195"/>
      <c r="CRG78" s="195"/>
      <c r="CRH78" s="195"/>
      <c r="CRI78" s="195"/>
      <c r="CRJ78" s="195"/>
      <c r="CRK78" s="195"/>
      <c r="CRL78" s="195"/>
      <c r="CRM78" s="195"/>
      <c r="CRN78" s="195"/>
      <c r="CRO78" s="195"/>
      <c r="CRP78" s="195"/>
      <c r="CRQ78" s="195"/>
      <c r="CRR78" s="195"/>
      <c r="CRS78" s="195"/>
      <c r="CRT78" s="195"/>
      <c r="CRU78" s="195"/>
      <c r="CRV78" s="195"/>
      <c r="CRW78" s="195"/>
      <c r="CRX78" s="195"/>
      <c r="CRY78" s="195"/>
      <c r="CRZ78" s="195"/>
      <c r="CSA78" s="195"/>
      <c r="CSB78" s="195"/>
      <c r="CSC78" s="195"/>
      <c r="CSD78" s="195"/>
      <c r="CSE78" s="195"/>
      <c r="CSF78" s="195"/>
      <c r="CSG78" s="195"/>
      <c r="CSH78" s="195"/>
      <c r="CSI78" s="195"/>
      <c r="CSJ78" s="195"/>
      <c r="CSK78" s="195"/>
      <c r="CSL78" s="195"/>
      <c r="CSM78" s="195"/>
      <c r="CSN78" s="195"/>
      <c r="CSO78" s="195"/>
      <c r="CSP78" s="195"/>
      <c r="CSQ78" s="195"/>
      <c r="CSR78" s="195"/>
      <c r="CSS78" s="195"/>
      <c r="CST78" s="195"/>
      <c r="CSU78" s="195"/>
      <c r="CSV78" s="195"/>
      <c r="CSW78" s="195"/>
      <c r="CSX78" s="195"/>
      <c r="CSY78" s="195"/>
      <c r="CSZ78" s="195"/>
      <c r="CTA78" s="195"/>
      <c r="CTB78" s="195"/>
      <c r="CTC78" s="195"/>
      <c r="CTD78" s="195"/>
      <c r="CTE78" s="195"/>
      <c r="CTF78" s="195"/>
      <c r="CTG78" s="195"/>
      <c r="CTH78" s="195"/>
      <c r="CTI78" s="195"/>
      <c r="CTJ78" s="195"/>
      <c r="CTK78" s="195"/>
      <c r="CTL78" s="195"/>
      <c r="CTM78" s="195"/>
      <c r="CTN78" s="195"/>
      <c r="CTO78" s="195"/>
      <c r="CTP78" s="195"/>
      <c r="CTQ78" s="195"/>
      <c r="CTR78" s="195"/>
      <c r="CTS78" s="195"/>
      <c r="CTT78" s="195"/>
      <c r="CTU78" s="195"/>
      <c r="CTV78" s="195"/>
      <c r="CTW78" s="195"/>
      <c r="CTX78" s="195"/>
      <c r="CTY78" s="195"/>
      <c r="CTZ78" s="195"/>
      <c r="CUA78" s="195"/>
      <c r="CUB78" s="195"/>
      <c r="CUC78" s="195"/>
      <c r="CUD78" s="195"/>
      <c r="CUE78" s="195"/>
      <c r="CUF78" s="195"/>
      <c r="CUG78" s="195"/>
      <c r="CUH78" s="195"/>
      <c r="CUI78" s="195"/>
      <c r="CUJ78" s="195"/>
      <c r="CUK78" s="195"/>
      <c r="CUL78" s="195"/>
      <c r="CUM78" s="195"/>
      <c r="CUN78" s="195"/>
      <c r="CUO78" s="195"/>
      <c r="CUP78" s="195"/>
      <c r="CUQ78" s="195"/>
      <c r="CUR78" s="195"/>
      <c r="CUS78" s="195"/>
      <c r="CUT78" s="195"/>
      <c r="CUU78" s="195"/>
      <c r="CUV78" s="195"/>
      <c r="CUW78" s="195"/>
      <c r="CUX78" s="195"/>
      <c r="CUY78" s="195"/>
      <c r="CUZ78" s="195"/>
      <c r="CVA78" s="195"/>
      <c r="CVB78" s="195"/>
      <c r="CVC78" s="195"/>
      <c r="CVD78" s="195"/>
      <c r="CVE78" s="195"/>
      <c r="CVF78" s="195"/>
      <c r="CVG78" s="195"/>
      <c r="CVH78" s="195"/>
      <c r="CVI78" s="195"/>
      <c r="CVJ78" s="195"/>
      <c r="CVK78" s="195"/>
      <c r="CVL78" s="195"/>
      <c r="CVM78" s="195"/>
      <c r="CVN78" s="195"/>
      <c r="CVO78" s="195"/>
      <c r="CVP78" s="195"/>
      <c r="CVQ78" s="195"/>
      <c r="CVR78" s="195"/>
      <c r="CVS78" s="195"/>
      <c r="CVT78" s="195"/>
      <c r="CVU78" s="195"/>
      <c r="CVV78" s="195"/>
      <c r="CVW78" s="195"/>
      <c r="CVX78" s="195"/>
      <c r="CVY78" s="195"/>
      <c r="CVZ78" s="195"/>
      <c r="CWA78" s="195"/>
      <c r="CWB78" s="195"/>
      <c r="CWC78" s="195"/>
      <c r="CWD78" s="195"/>
      <c r="CWE78" s="195"/>
      <c r="CWF78" s="195"/>
      <c r="CWG78" s="195"/>
      <c r="CWH78" s="195"/>
      <c r="CWI78" s="195"/>
      <c r="CWJ78" s="195"/>
      <c r="CWK78" s="195"/>
      <c r="CWL78" s="195"/>
      <c r="CWM78" s="195"/>
      <c r="CWN78" s="195"/>
      <c r="CWO78" s="195"/>
      <c r="CWP78" s="195"/>
      <c r="CWQ78" s="195"/>
      <c r="CWR78" s="195"/>
      <c r="CWS78" s="195"/>
      <c r="CWT78" s="195"/>
      <c r="CWU78" s="195"/>
      <c r="CWV78" s="195"/>
      <c r="CWW78" s="195"/>
      <c r="CWX78" s="195"/>
      <c r="CWY78" s="195"/>
      <c r="CWZ78" s="195"/>
      <c r="CXA78" s="195"/>
      <c r="CXB78" s="195"/>
      <c r="CXC78" s="195"/>
      <c r="CXD78" s="195"/>
      <c r="CXE78" s="195"/>
      <c r="CXF78" s="195"/>
      <c r="CXG78" s="195"/>
      <c r="CXH78" s="195"/>
      <c r="CXI78" s="195"/>
      <c r="CXJ78" s="195"/>
      <c r="CXK78" s="195"/>
      <c r="CXL78" s="195"/>
      <c r="CXM78" s="195"/>
      <c r="CXN78" s="195"/>
      <c r="CXO78" s="195"/>
      <c r="CXP78" s="195"/>
      <c r="CXQ78" s="195"/>
      <c r="CXR78" s="195"/>
      <c r="CXS78" s="195"/>
      <c r="CXT78" s="195"/>
      <c r="CXU78" s="195"/>
      <c r="CXV78" s="195"/>
      <c r="CXW78" s="195"/>
      <c r="CXX78" s="195"/>
      <c r="CXY78" s="195"/>
      <c r="CXZ78" s="195"/>
      <c r="CYA78" s="195"/>
      <c r="CYB78" s="195"/>
      <c r="CYC78" s="195"/>
      <c r="CYD78" s="195"/>
      <c r="CYE78" s="195"/>
      <c r="CYF78" s="195"/>
      <c r="CYG78" s="195"/>
      <c r="CYH78" s="195"/>
      <c r="CYI78" s="195"/>
      <c r="CYJ78" s="195"/>
      <c r="CYK78" s="195"/>
      <c r="CYL78" s="195"/>
      <c r="CYM78" s="195"/>
      <c r="CYN78" s="195"/>
      <c r="CYO78" s="195"/>
      <c r="CYP78" s="195"/>
      <c r="CYQ78" s="195"/>
      <c r="CYR78" s="195"/>
      <c r="CYS78" s="195"/>
      <c r="CYT78" s="195"/>
      <c r="CYU78" s="195"/>
      <c r="CYV78" s="195"/>
      <c r="CYW78" s="195"/>
      <c r="CYX78" s="195"/>
      <c r="CYY78" s="195"/>
      <c r="CYZ78" s="195"/>
      <c r="CZA78" s="195"/>
      <c r="CZB78" s="195"/>
      <c r="CZC78" s="195"/>
      <c r="CZD78" s="195"/>
      <c r="CZE78" s="195"/>
      <c r="CZF78" s="195"/>
      <c r="CZG78" s="195"/>
      <c r="CZH78" s="195"/>
      <c r="CZI78" s="195"/>
      <c r="CZJ78" s="195"/>
      <c r="CZK78" s="195"/>
      <c r="CZL78" s="195"/>
      <c r="CZM78" s="195"/>
      <c r="CZN78" s="195"/>
      <c r="CZO78" s="195"/>
      <c r="CZP78" s="195"/>
      <c r="CZQ78" s="195"/>
      <c r="CZR78" s="195"/>
      <c r="CZS78" s="195"/>
      <c r="CZT78" s="195"/>
      <c r="CZU78" s="195"/>
      <c r="CZV78" s="195"/>
      <c r="CZW78" s="195"/>
      <c r="CZX78" s="195"/>
      <c r="CZY78" s="195"/>
      <c r="CZZ78" s="195"/>
      <c r="DAA78" s="195"/>
      <c r="DAB78" s="195"/>
      <c r="DAC78" s="195"/>
      <c r="DAD78" s="195"/>
      <c r="DAE78" s="195"/>
      <c r="DAF78" s="195"/>
      <c r="DAG78" s="195"/>
      <c r="DAH78" s="195"/>
      <c r="DAI78" s="195"/>
      <c r="DAJ78" s="195"/>
      <c r="DAK78" s="195"/>
      <c r="DAL78" s="195"/>
      <c r="DAM78" s="195"/>
      <c r="DAN78" s="195"/>
      <c r="DAO78" s="195"/>
      <c r="DAP78" s="195"/>
      <c r="DAQ78" s="195"/>
      <c r="DAR78" s="195"/>
      <c r="DAS78" s="195"/>
      <c r="DAT78" s="195"/>
      <c r="DAU78" s="195"/>
      <c r="DAV78" s="195"/>
      <c r="DAW78" s="195"/>
      <c r="DAX78" s="195"/>
      <c r="DAY78" s="195"/>
      <c r="DAZ78" s="195"/>
      <c r="DBA78" s="195"/>
      <c r="DBB78" s="195"/>
      <c r="DBC78" s="195"/>
      <c r="DBD78" s="195"/>
      <c r="DBE78" s="195"/>
      <c r="DBF78" s="195"/>
      <c r="DBG78" s="195"/>
      <c r="DBH78" s="195"/>
      <c r="DBI78" s="195"/>
      <c r="DBJ78" s="195"/>
      <c r="DBK78" s="195"/>
      <c r="DBL78" s="195"/>
      <c r="DBM78" s="195"/>
      <c r="DBN78" s="195"/>
      <c r="DBO78" s="195"/>
      <c r="DBP78" s="195"/>
      <c r="DBQ78" s="195"/>
      <c r="DBR78" s="195"/>
      <c r="DBS78" s="195"/>
      <c r="DBT78" s="195"/>
      <c r="DBU78" s="195"/>
      <c r="DBV78" s="195"/>
      <c r="DBW78" s="195"/>
      <c r="DBX78" s="195"/>
      <c r="DBY78" s="195"/>
      <c r="DBZ78" s="195"/>
      <c r="DCA78" s="195"/>
      <c r="DCB78" s="195"/>
      <c r="DCC78" s="195"/>
      <c r="DCD78" s="195"/>
      <c r="DCE78" s="195"/>
      <c r="DCF78" s="195"/>
      <c r="DCG78" s="195"/>
      <c r="DCH78" s="195"/>
      <c r="DCI78" s="195"/>
      <c r="DCJ78" s="195"/>
      <c r="DCK78" s="195"/>
      <c r="DCL78" s="195"/>
      <c r="DCM78" s="195"/>
      <c r="DCN78" s="195"/>
      <c r="DCO78" s="195"/>
      <c r="DCP78" s="195"/>
      <c r="DCQ78" s="195"/>
      <c r="DCR78" s="195"/>
      <c r="DCS78" s="195"/>
      <c r="DCT78" s="195"/>
      <c r="DCU78" s="195"/>
      <c r="DCV78" s="195"/>
      <c r="DCW78" s="195"/>
      <c r="DCX78" s="195"/>
      <c r="DCY78" s="195"/>
      <c r="DCZ78" s="195"/>
      <c r="DDA78" s="195"/>
      <c r="DDB78" s="195"/>
      <c r="DDC78" s="195"/>
      <c r="DDD78" s="195"/>
      <c r="DDE78" s="195"/>
      <c r="DDF78" s="195"/>
      <c r="DDG78" s="195"/>
      <c r="DDH78" s="195"/>
      <c r="DDI78" s="195"/>
      <c r="DDJ78" s="195"/>
      <c r="DDK78" s="195"/>
      <c r="DDL78" s="195"/>
      <c r="DDM78" s="195"/>
      <c r="DDN78" s="195"/>
      <c r="DDO78" s="195"/>
      <c r="DDP78" s="195"/>
      <c r="DDQ78" s="195"/>
      <c r="DDR78" s="195"/>
      <c r="DDS78" s="195"/>
      <c r="DDT78" s="195"/>
      <c r="DDU78" s="195"/>
      <c r="DDV78" s="195"/>
      <c r="DDW78" s="195"/>
      <c r="DDX78" s="195"/>
      <c r="DDY78" s="195"/>
      <c r="DDZ78" s="195"/>
      <c r="DEA78" s="195"/>
      <c r="DEB78" s="195"/>
      <c r="DEC78" s="195"/>
      <c r="DED78" s="195"/>
      <c r="DEE78" s="195"/>
      <c r="DEF78" s="195"/>
      <c r="DEG78" s="195"/>
      <c r="DEH78" s="195"/>
      <c r="DEI78" s="195"/>
      <c r="DEJ78" s="195"/>
      <c r="DEK78" s="195"/>
      <c r="DEL78" s="195"/>
      <c r="DEM78" s="195"/>
      <c r="DEN78" s="195"/>
      <c r="DEO78" s="195"/>
      <c r="DEP78" s="195"/>
      <c r="DEQ78" s="195"/>
      <c r="DER78" s="195"/>
      <c r="DES78" s="195"/>
      <c r="DET78" s="195"/>
      <c r="DEU78" s="195"/>
      <c r="DEV78" s="195"/>
      <c r="DEW78" s="195"/>
      <c r="DEX78" s="195"/>
      <c r="DEY78" s="195"/>
      <c r="DEZ78" s="195"/>
      <c r="DFA78" s="195"/>
      <c r="DFB78" s="195"/>
      <c r="DFC78" s="195"/>
      <c r="DFD78" s="195"/>
      <c r="DFE78" s="195"/>
      <c r="DFF78" s="195"/>
      <c r="DFG78" s="195"/>
      <c r="DFH78" s="195"/>
      <c r="DFI78" s="195"/>
      <c r="DFJ78" s="195"/>
      <c r="DFK78" s="195"/>
      <c r="DFL78" s="195"/>
      <c r="DFM78" s="195"/>
      <c r="DFN78" s="195"/>
      <c r="DFO78" s="195"/>
      <c r="DFP78" s="195"/>
      <c r="DFQ78" s="195"/>
      <c r="DFR78" s="195"/>
      <c r="DFS78" s="195"/>
      <c r="DFT78" s="195"/>
      <c r="DFU78" s="195"/>
      <c r="DFV78" s="195"/>
      <c r="DFW78" s="195"/>
      <c r="DFX78" s="195"/>
      <c r="DFY78" s="195"/>
      <c r="DFZ78" s="195"/>
      <c r="DGA78" s="195"/>
      <c r="DGB78" s="195"/>
      <c r="DGC78" s="195"/>
      <c r="DGD78" s="195"/>
      <c r="DGE78" s="195"/>
      <c r="DGF78" s="195"/>
      <c r="DGG78" s="195"/>
      <c r="DGH78" s="195"/>
      <c r="DGI78" s="195"/>
      <c r="DGJ78" s="195"/>
      <c r="DGK78" s="195"/>
      <c r="DGL78" s="195"/>
      <c r="DGM78" s="195"/>
      <c r="DGN78" s="195"/>
      <c r="DGO78" s="195"/>
      <c r="DGP78" s="195"/>
      <c r="DGQ78" s="195"/>
      <c r="DGR78" s="195"/>
      <c r="DGS78" s="195"/>
      <c r="DGT78" s="195"/>
      <c r="DGU78" s="195"/>
      <c r="DGV78" s="195"/>
      <c r="DGW78" s="195"/>
      <c r="DGX78" s="195"/>
      <c r="DGY78" s="195"/>
      <c r="DGZ78" s="195"/>
      <c r="DHA78" s="195"/>
      <c r="DHB78" s="195"/>
      <c r="DHC78" s="195"/>
      <c r="DHD78" s="195"/>
      <c r="DHE78" s="195"/>
      <c r="DHF78" s="195"/>
      <c r="DHG78" s="195"/>
      <c r="DHH78" s="195"/>
      <c r="DHI78" s="195"/>
      <c r="DHJ78" s="195"/>
      <c r="DHK78" s="195"/>
      <c r="DHL78" s="195"/>
      <c r="DHM78" s="195"/>
      <c r="DHN78" s="195"/>
      <c r="DHO78" s="195"/>
      <c r="DHP78" s="195"/>
      <c r="DHQ78" s="195"/>
      <c r="DHR78" s="195"/>
      <c r="DHS78" s="195"/>
      <c r="DHT78" s="195"/>
      <c r="DHU78" s="195"/>
      <c r="DHV78" s="195"/>
      <c r="DHW78" s="195"/>
      <c r="DHX78" s="195"/>
      <c r="DHY78" s="195"/>
      <c r="DHZ78" s="195"/>
      <c r="DIA78" s="195"/>
      <c r="DIB78" s="195"/>
      <c r="DIC78" s="195"/>
      <c r="DID78" s="195"/>
      <c r="DIE78" s="195"/>
      <c r="DIF78" s="195"/>
      <c r="DIG78" s="195"/>
      <c r="DIH78" s="195"/>
      <c r="DII78" s="195"/>
      <c r="DIJ78" s="195"/>
      <c r="DIK78" s="195"/>
      <c r="DIL78" s="195"/>
      <c r="DIM78" s="195"/>
      <c r="DIN78" s="195"/>
      <c r="DIO78" s="195"/>
      <c r="DIP78" s="195"/>
      <c r="DIQ78" s="195"/>
      <c r="DIR78" s="195"/>
      <c r="DIS78" s="195"/>
      <c r="DIT78" s="195"/>
      <c r="DIU78" s="195"/>
      <c r="DIV78" s="195"/>
      <c r="DIW78" s="195"/>
      <c r="DIX78" s="195"/>
      <c r="DIY78" s="195"/>
      <c r="DIZ78" s="195"/>
      <c r="DJA78" s="195"/>
      <c r="DJB78" s="195"/>
      <c r="DJC78" s="195"/>
      <c r="DJD78" s="195"/>
      <c r="DJE78" s="195"/>
      <c r="DJF78" s="195"/>
      <c r="DJG78" s="195"/>
      <c r="DJH78" s="195"/>
      <c r="DJI78" s="195"/>
      <c r="DJJ78" s="195"/>
      <c r="DJK78" s="195"/>
      <c r="DJL78" s="195"/>
      <c r="DJM78" s="195"/>
      <c r="DJN78" s="195"/>
      <c r="DJO78" s="195"/>
      <c r="DJP78" s="195"/>
      <c r="DJQ78" s="195"/>
      <c r="DJR78" s="195"/>
      <c r="DJS78" s="195"/>
      <c r="DJT78" s="195"/>
      <c r="DJU78" s="195"/>
      <c r="DJV78" s="195"/>
      <c r="DJW78" s="195"/>
      <c r="DJX78" s="195"/>
      <c r="DJY78" s="195"/>
      <c r="DJZ78" s="195"/>
      <c r="DKA78" s="195"/>
      <c r="DKB78" s="195"/>
      <c r="DKC78" s="195"/>
      <c r="DKD78" s="195"/>
      <c r="DKE78" s="195"/>
      <c r="DKF78" s="195"/>
      <c r="DKG78" s="195"/>
      <c r="DKH78" s="195"/>
      <c r="DKI78" s="195"/>
      <c r="DKJ78" s="195"/>
      <c r="DKK78" s="195"/>
      <c r="DKL78" s="195"/>
      <c r="DKM78" s="195"/>
      <c r="DKN78" s="195"/>
      <c r="DKO78" s="195"/>
      <c r="DKP78" s="195"/>
      <c r="DKQ78" s="195"/>
      <c r="DKR78" s="195"/>
      <c r="DKS78" s="195"/>
      <c r="DKT78" s="195"/>
      <c r="DKU78" s="195"/>
      <c r="DKV78" s="195"/>
      <c r="DKW78" s="195"/>
      <c r="DKX78" s="195"/>
      <c r="DKY78" s="195"/>
      <c r="DKZ78" s="195"/>
      <c r="DLA78" s="195"/>
      <c r="DLB78" s="195"/>
      <c r="DLC78" s="195"/>
      <c r="DLD78" s="195"/>
      <c r="DLE78" s="195"/>
      <c r="DLF78" s="195"/>
      <c r="DLG78" s="195"/>
      <c r="DLH78" s="195"/>
      <c r="DLI78" s="195"/>
      <c r="DLJ78" s="195"/>
      <c r="DLK78" s="195"/>
      <c r="DLL78" s="195"/>
      <c r="DLM78" s="195"/>
      <c r="DLN78" s="195"/>
      <c r="DLO78" s="195"/>
      <c r="DLP78" s="195"/>
      <c r="DLQ78" s="195"/>
      <c r="DLR78" s="195"/>
      <c r="DLS78" s="195"/>
      <c r="DLT78" s="195"/>
      <c r="DLU78" s="195"/>
      <c r="DLV78" s="195"/>
      <c r="DLW78" s="195"/>
      <c r="DLX78" s="195"/>
      <c r="DLY78" s="195"/>
      <c r="DLZ78" s="195"/>
      <c r="DMA78" s="195"/>
      <c r="DMB78" s="195"/>
      <c r="DMC78" s="195"/>
      <c r="DMD78" s="195"/>
      <c r="DME78" s="195"/>
      <c r="DMF78" s="195"/>
      <c r="DMG78" s="195"/>
      <c r="DMH78" s="195"/>
      <c r="DMI78" s="195"/>
      <c r="DMJ78" s="195"/>
      <c r="DMK78" s="195"/>
      <c r="DML78" s="195"/>
      <c r="DMM78" s="195"/>
      <c r="DMN78" s="195"/>
      <c r="DMO78" s="195"/>
      <c r="DMP78" s="195"/>
      <c r="DMQ78" s="195"/>
      <c r="DMR78" s="195"/>
      <c r="DMS78" s="195"/>
      <c r="DMT78" s="195"/>
      <c r="DMU78" s="195"/>
      <c r="DMV78" s="195"/>
      <c r="DMW78" s="195"/>
      <c r="DMX78" s="195"/>
      <c r="DMY78" s="195"/>
      <c r="DMZ78" s="195"/>
      <c r="DNA78" s="195"/>
      <c r="DNB78" s="195"/>
      <c r="DNC78" s="195"/>
      <c r="DND78" s="195"/>
      <c r="DNE78" s="195"/>
      <c r="DNF78" s="195"/>
      <c r="DNG78" s="195"/>
      <c r="DNH78" s="195"/>
      <c r="DNI78" s="195"/>
      <c r="DNJ78" s="195"/>
      <c r="DNK78" s="195"/>
      <c r="DNL78" s="195"/>
      <c r="DNM78" s="195"/>
      <c r="DNN78" s="195"/>
      <c r="DNO78" s="195"/>
      <c r="DNP78" s="195"/>
      <c r="DNQ78" s="195"/>
      <c r="DNR78" s="195"/>
      <c r="DNS78" s="195"/>
      <c r="DNT78" s="195"/>
      <c r="DNU78" s="195"/>
      <c r="DNV78" s="195"/>
      <c r="DNW78" s="195"/>
      <c r="DNX78" s="195"/>
      <c r="DNY78" s="195"/>
      <c r="DNZ78" s="195"/>
      <c r="DOA78" s="195"/>
      <c r="DOB78" s="195"/>
      <c r="DOC78" s="195"/>
      <c r="DOD78" s="195"/>
      <c r="DOE78" s="195"/>
      <c r="DOF78" s="195"/>
      <c r="DOG78" s="195"/>
      <c r="DOH78" s="195"/>
      <c r="DOI78" s="195"/>
      <c r="DOJ78" s="195"/>
      <c r="DOK78" s="195"/>
      <c r="DOL78" s="195"/>
      <c r="DOM78" s="195"/>
      <c r="DON78" s="195"/>
      <c r="DOO78" s="195"/>
      <c r="DOP78" s="195"/>
      <c r="DOQ78" s="195"/>
      <c r="DOR78" s="195"/>
      <c r="DOS78" s="195"/>
      <c r="DOT78" s="195"/>
      <c r="DOU78" s="195"/>
      <c r="DOV78" s="195"/>
      <c r="DOW78" s="195"/>
      <c r="DOX78" s="195"/>
      <c r="DOY78" s="195"/>
      <c r="DOZ78" s="195"/>
      <c r="DPA78" s="195"/>
      <c r="DPB78" s="195"/>
      <c r="DPC78" s="195"/>
      <c r="DPD78" s="195"/>
      <c r="DPE78" s="195"/>
      <c r="DPF78" s="195"/>
      <c r="DPG78" s="195"/>
      <c r="DPH78" s="195"/>
      <c r="DPI78" s="195"/>
      <c r="DPJ78" s="195"/>
      <c r="DPK78" s="195"/>
      <c r="DPL78" s="195"/>
      <c r="DPM78" s="195"/>
      <c r="DPN78" s="195"/>
      <c r="DPO78" s="195"/>
      <c r="DPP78" s="195"/>
      <c r="DPQ78" s="195"/>
      <c r="DPR78" s="195"/>
      <c r="DPS78" s="195"/>
      <c r="DPT78" s="195"/>
      <c r="DPU78" s="195"/>
      <c r="DPV78" s="195"/>
      <c r="DPW78" s="195"/>
      <c r="DPX78" s="195"/>
      <c r="DPY78" s="195"/>
      <c r="DPZ78" s="195"/>
      <c r="DQA78" s="195"/>
      <c r="DQB78" s="195"/>
      <c r="DQC78" s="195"/>
      <c r="DQD78" s="195"/>
      <c r="DQE78" s="195"/>
      <c r="DQF78" s="195"/>
      <c r="DQG78" s="195"/>
      <c r="DQH78" s="195"/>
      <c r="DQI78" s="195"/>
      <c r="DQJ78" s="195"/>
      <c r="DQK78" s="195"/>
      <c r="DQL78" s="195"/>
      <c r="DQM78" s="195"/>
      <c r="DQN78" s="195"/>
      <c r="DQO78" s="195"/>
      <c r="DQP78" s="195"/>
      <c r="DQQ78" s="195"/>
      <c r="DQR78" s="195"/>
      <c r="DQS78" s="195"/>
      <c r="DQT78" s="195"/>
      <c r="DQU78" s="195"/>
      <c r="DQV78" s="195"/>
      <c r="DQW78" s="195"/>
      <c r="DQX78" s="195"/>
      <c r="DQY78" s="195"/>
      <c r="DQZ78" s="195"/>
      <c r="DRA78" s="195"/>
      <c r="DRB78" s="195"/>
      <c r="DRC78" s="195"/>
      <c r="DRD78" s="195"/>
      <c r="DRE78" s="195"/>
      <c r="DRF78" s="195"/>
      <c r="DRG78" s="195"/>
      <c r="DRH78" s="195"/>
      <c r="DRI78" s="195"/>
      <c r="DRJ78" s="195"/>
      <c r="DRK78" s="195"/>
      <c r="DRL78" s="195"/>
      <c r="DRM78" s="195"/>
      <c r="DRN78" s="195"/>
      <c r="DRO78" s="195"/>
      <c r="DRP78" s="195"/>
      <c r="DRQ78" s="195"/>
      <c r="DRR78" s="195"/>
      <c r="DRS78" s="195"/>
      <c r="DRT78" s="195"/>
      <c r="DRU78" s="195"/>
      <c r="DRV78" s="195"/>
      <c r="DRW78" s="195"/>
      <c r="DRX78" s="195"/>
      <c r="DRY78" s="195"/>
      <c r="DRZ78" s="195"/>
      <c r="DSA78" s="195"/>
      <c r="DSB78" s="195"/>
      <c r="DSC78" s="195"/>
      <c r="DSD78" s="195"/>
      <c r="DSE78" s="195"/>
      <c r="DSF78" s="195"/>
      <c r="DSG78" s="195"/>
      <c r="DSH78" s="195"/>
      <c r="DSI78" s="195"/>
      <c r="DSJ78" s="195"/>
      <c r="DSK78" s="195"/>
      <c r="DSL78" s="195"/>
      <c r="DSM78" s="195"/>
      <c r="DSN78" s="195"/>
      <c r="DSO78" s="195"/>
      <c r="DSP78" s="195"/>
      <c r="DSQ78" s="195"/>
      <c r="DSR78" s="195"/>
      <c r="DSS78" s="195"/>
      <c r="DST78" s="195"/>
      <c r="DSU78" s="195"/>
      <c r="DSV78" s="195"/>
      <c r="DSW78" s="195"/>
      <c r="DSX78" s="195"/>
      <c r="DSY78" s="195"/>
      <c r="DSZ78" s="195"/>
      <c r="DTA78" s="195"/>
      <c r="DTB78" s="195"/>
      <c r="DTC78" s="195"/>
      <c r="DTD78" s="195"/>
      <c r="DTE78" s="195"/>
      <c r="DTF78" s="195"/>
      <c r="DTG78" s="195"/>
      <c r="DTH78" s="195"/>
      <c r="DTI78" s="195"/>
      <c r="DTJ78" s="195"/>
      <c r="DTK78" s="195"/>
      <c r="DTL78" s="195"/>
      <c r="DTM78" s="195"/>
      <c r="DTN78" s="195"/>
      <c r="DTO78" s="195"/>
      <c r="DTP78" s="195"/>
      <c r="DTQ78" s="195"/>
      <c r="DTR78" s="195"/>
      <c r="DTS78" s="195"/>
      <c r="DTT78" s="195"/>
      <c r="DTU78" s="195"/>
      <c r="DTV78" s="195"/>
      <c r="DTW78" s="195"/>
      <c r="DTX78" s="195"/>
      <c r="DTY78" s="195"/>
      <c r="DTZ78" s="195"/>
      <c r="DUA78" s="195"/>
      <c r="DUB78" s="195"/>
      <c r="DUC78" s="195"/>
      <c r="DUD78" s="195"/>
      <c r="DUE78" s="195"/>
      <c r="DUF78" s="195"/>
      <c r="DUG78" s="195"/>
      <c r="DUH78" s="195"/>
      <c r="DUI78" s="195"/>
      <c r="DUJ78" s="195"/>
      <c r="DUK78" s="195"/>
      <c r="DUL78" s="195"/>
      <c r="DUM78" s="195"/>
      <c r="DUN78" s="195"/>
      <c r="DUO78" s="195"/>
      <c r="DUP78" s="195"/>
      <c r="DUQ78" s="195"/>
      <c r="DUR78" s="195"/>
      <c r="DUS78" s="195"/>
      <c r="DUT78" s="195"/>
      <c r="DUU78" s="195"/>
      <c r="DUV78" s="195"/>
      <c r="DUW78" s="195"/>
      <c r="DUX78" s="195"/>
      <c r="DUY78" s="195"/>
      <c r="DUZ78" s="195"/>
      <c r="DVA78" s="195"/>
      <c r="DVB78" s="195"/>
      <c r="DVC78" s="195"/>
      <c r="DVD78" s="195"/>
      <c r="DVE78" s="195"/>
      <c r="DVF78" s="195"/>
      <c r="DVG78" s="195"/>
      <c r="DVH78" s="195"/>
      <c r="DVI78" s="195"/>
      <c r="DVJ78" s="195"/>
      <c r="DVK78" s="195"/>
      <c r="DVL78" s="195"/>
      <c r="DVM78" s="195"/>
      <c r="DVN78" s="195"/>
      <c r="DVO78" s="195"/>
      <c r="DVP78" s="195"/>
      <c r="DVQ78" s="195"/>
      <c r="DVR78" s="195"/>
      <c r="DVS78" s="195"/>
      <c r="DVT78" s="195"/>
      <c r="DVU78" s="195"/>
      <c r="DVV78" s="195"/>
      <c r="DVW78" s="195"/>
      <c r="DVX78" s="195"/>
      <c r="DVY78" s="195"/>
      <c r="DVZ78" s="195"/>
      <c r="DWA78" s="195"/>
      <c r="DWB78" s="195"/>
      <c r="DWC78" s="195"/>
      <c r="DWD78" s="195"/>
      <c r="DWE78" s="195"/>
      <c r="DWF78" s="195"/>
      <c r="DWG78" s="195"/>
      <c r="DWH78" s="195"/>
      <c r="DWI78" s="195"/>
      <c r="DWJ78" s="195"/>
      <c r="DWK78" s="195"/>
      <c r="DWL78" s="195"/>
      <c r="DWM78" s="195"/>
      <c r="DWN78" s="195"/>
      <c r="DWO78" s="195"/>
      <c r="DWP78" s="195"/>
      <c r="DWQ78" s="195"/>
      <c r="DWR78" s="195"/>
      <c r="DWS78" s="195"/>
      <c r="DWT78" s="195"/>
      <c r="DWU78" s="195"/>
      <c r="DWV78" s="195"/>
      <c r="DWW78" s="195"/>
      <c r="DWX78" s="195"/>
      <c r="DWY78" s="195"/>
      <c r="DWZ78" s="195"/>
      <c r="DXA78" s="195"/>
      <c r="DXB78" s="195"/>
      <c r="DXC78" s="195"/>
      <c r="DXD78" s="195"/>
      <c r="DXE78" s="195"/>
      <c r="DXF78" s="195"/>
      <c r="DXG78" s="195"/>
      <c r="DXH78" s="195"/>
      <c r="DXI78" s="195"/>
      <c r="DXJ78" s="195"/>
      <c r="DXK78" s="195"/>
      <c r="DXL78" s="195"/>
      <c r="DXM78" s="195"/>
      <c r="DXN78" s="195"/>
      <c r="DXO78" s="195"/>
      <c r="DXP78" s="195"/>
      <c r="DXQ78" s="195"/>
      <c r="DXR78" s="195"/>
      <c r="DXS78" s="195"/>
      <c r="DXT78" s="195"/>
      <c r="DXU78" s="195"/>
      <c r="DXV78" s="195"/>
      <c r="DXW78" s="195"/>
      <c r="DXX78" s="195"/>
      <c r="DXY78" s="195"/>
      <c r="DXZ78" s="195"/>
      <c r="DYA78" s="195"/>
      <c r="DYB78" s="195"/>
      <c r="DYC78" s="195"/>
      <c r="DYD78" s="195"/>
      <c r="DYE78" s="195"/>
      <c r="DYF78" s="195"/>
      <c r="DYG78" s="195"/>
      <c r="DYH78" s="195"/>
      <c r="DYI78" s="195"/>
      <c r="DYJ78" s="195"/>
      <c r="DYK78" s="195"/>
      <c r="DYL78" s="195"/>
      <c r="DYM78" s="195"/>
      <c r="DYN78" s="195"/>
      <c r="DYO78" s="195"/>
      <c r="DYP78" s="195"/>
      <c r="DYQ78" s="195"/>
      <c r="DYR78" s="195"/>
      <c r="DYS78" s="195"/>
      <c r="DYT78" s="195"/>
      <c r="DYU78" s="195"/>
      <c r="DYV78" s="195"/>
      <c r="DYW78" s="195"/>
      <c r="DYX78" s="195"/>
      <c r="DYY78" s="195"/>
      <c r="DYZ78" s="195"/>
      <c r="DZA78" s="195"/>
      <c r="DZB78" s="195"/>
      <c r="DZC78" s="195"/>
      <c r="DZD78" s="195"/>
      <c r="DZE78" s="195"/>
      <c r="DZF78" s="195"/>
      <c r="DZG78" s="195"/>
      <c r="DZH78" s="195"/>
      <c r="DZI78" s="195"/>
      <c r="DZJ78" s="195"/>
      <c r="DZK78" s="195"/>
      <c r="DZL78" s="195"/>
      <c r="DZM78" s="195"/>
      <c r="DZN78" s="195"/>
      <c r="DZO78" s="195"/>
      <c r="DZP78" s="195"/>
      <c r="DZQ78" s="195"/>
      <c r="DZR78" s="195"/>
      <c r="DZS78" s="195"/>
      <c r="DZT78" s="195"/>
      <c r="DZU78" s="195"/>
      <c r="DZV78" s="195"/>
      <c r="DZW78" s="195"/>
      <c r="DZX78" s="195"/>
      <c r="DZY78" s="195"/>
      <c r="DZZ78" s="195"/>
      <c r="EAA78" s="195"/>
      <c r="EAB78" s="195"/>
      <c r="EAC78" s="195"/>
      <c r="EAD78" s="195"/>
      <c r="EAE78" s="195"/>
      <c r="EAF78" s="195"/>
      <c r="EAG78" s="195"/>
      <c r="EAH78" s="195"/>
      <c r="EAI78" s="195"/>
      <c r="EAJ78" s="195"/>
      <c r="EAK78" s="195"/>
      <c r="EAL78" s="195"/>
      <c r="EAM78" s="195"/>
      <c r="EAN78" s="195"/>
      <c r="EAO78" s="195"/>
      <c r="EAP78" s="195"/>
      <c r="EAQ78" s="195"/>
      <c r="EAR78" s="195"/>
      <c r="EAS78" s="195"/>
      <c r="EAT78" s="195"/>
      <c r="EAU78" s="195"/>
      <c r="EAV78" s="195"/>
      <c r="EAW78" s="195"/>
      <c r="EAX78" s="195"/>
      <c r="EAY78" s="195"/>
      <c r="EAZ78" s="195"/>
      <c r="EBA78" s="195"/>
      <c r="EBB78" s="195"/>
      <c r="EBC78" s="195"/>
      <c r="EBD78" s="195"/>
      <c r="EBE78" s="195"/>
      <c r="EBF78" s="195"/>
      <c r="EBG78" s="195"/>
      <c r="EBH78" s="195"/>
      <c r="EBI78" s="195"/>
      <c r="EBJ78" s="195"/>
      <c r="EBK78" s="195"/>
      <c r="EBL78" s="195"/>
      <c r="EBM78" s="195"/>
      <c r="EBN78" s="195"/>
      <c r="EBO78" s="195"/>
      <c r="EBP78" s="195"/>
      <c r="EBQ78" s="195"/>
      <c r="EBR78" s="195"/>
      <c r="EBS78" s="195"/>
      <c r="EBT78" s="195"/>
      <c r="EBU78" s="195"/>
      <c r="EBV78" s="195"/>
      <c r="EBW78" s="195"/>
      <c r="EBX78" s="195"/>
      <c r="EBY78" s="195"/>
      <c r="EBZ78" s="195"/>
      <c r="ECA78" s="195"/>
      <c r="ECB78" s="195"/>
      <c r="ECC78" s="195"/>
      <c r="ECD78" s="195"/>
      <c r="ECE78" s="195"/>
      <c r="ECF78" s="195"/>
      <c r="ECG78" s="195"/>
      <c r="ECH78" s="195"/>
      <c r="ECI78" s="195"/>
      <c r="ECJ78" s="195"/>
      <c r="ECK78" s="195"/>
      <c r="ECL78" s="195"/>
      <c r="ECM78" s="195"/>
      <c r="ECN78" s="195"/>
      <c r="ECO78" s="195"/>
      <c r="ECP78" s="195"/>
      <c r="ECQ78" s="195"/>
      <c r="ECR78" s="195"/>
      <c r="ECS78" s="195"/>
      <c r="ECT78" s="195"/>
      <c r="ECU78" s="195"/>
      <c r="ECV78" s="195"/>
      <c r="ECW78" s="195"/>
      <c r="ECX78" s="195"/>
      <c r="ECY78" s="195"/>
      <c r="ECZ78" s="195"/>
      <c r="EDA78" s="195"/>
      <c r="EDB78" s="195"/>
      <c r="EDC78" s="195"/>
      <c r="EDD78" s="195"/>
      <c r="EDE78" s="195"/>
      <c r="EDF78" s="195"/>
      <c r="EDG78" s="195"/>
      <c r="EDH78" s="195"/>
      <c r="EDI78" s="195"/>
      <c r="EDJ78" s="195"/>
      <c r="EDK78" s="195"/>
      <c r="EDL78" s="195"/>
      <c r="EDM78" s="195"/>
      <c r="EDN78" s="195"/>
      <c r="EDO78" s="195"/>
      <c r="EDP78" s="195"/>
      <c r="EDQ78" s="195"/>
      <c r="EDR78" s="195"/>
      <c r="EDS78" s="195"/>
      <c r="EDT78" s="195"/>
      <c r="EDU78" s="195"/>
      <c r="EDV78" s="195"/>
      <c r="EDW78" s="195"/>
      <c r="EDX78" s="195"/>
      <c r="EDY78" s="195"/>
      <c r="EDZ78" s="195"/>
      <c r="EEA78" s="195"/>
      <c r="EEB78" s="195"/>
      <c r="EEC78" s="195"/>
      <c r="EED78" s="195"/>
      <c r="EEE78" s="195"/>
      <c r="EEF78" s="195"/>
      <c r="EEG78" s="195"/>
      <c r="EEH78" s="195"/>
      <c r="EEI78" s="195"/>
      <c r="EEJ78" s="195"/>
      <c r="EEK78" s="195"/>
      <c r="EEL78" s="195"/>
      <c r="EEM78" s="195"/>
      <c r="EEN78" s="195"/>
      <c r="EEO78" s="195"/>
      <c r="EEP78" s="195"/>
      <c r="EEQ78" s="195"/>
      <c r="EER78" s="195"/>
      <c r="EES78" s="195"/>
      <c r="EET78" s="195"/>
      <c r="EEU78" s="195"/>
      <c r="EEV78" s="195"/>
      <c r="EEW78" s="195"/>
      <c r="EEX78" s="195"/>
      <c r="EEY78" s="195"/>
      <c r="EEZ78" s="195"/>
      <c r="EFA78" s="195"/>
      <c r="EFB78" s="195"/>
      <c r="EFC78" s="195"/>
      <c r="EFD78" s="195"/>
      <c r="EFE78" s="195"/>
      <c r="EFF78" s="195"/>
      <c r="EFG78" s="195"/>
      <c r="EFH78" s="195"/>
      <c r="EFI78" s="195"/>
      <c r="EFJ78" s="195"/>
      <c r="EFK78" s="195"/>
      <c r="EFL78" s="195"/>
      <c r="EFM78" s="195"/>
      <c r="EFN78" s="195"/>
      <c r="EFO78" s="195"/>
      <c r="EFP78" s="195"/>
      <c r="EFQ78" s="195"/>
      <c r="EFR78" s="195"/>
      <c r="EFS78" s="195"/>
      <c r="EFT78" s="195"/>
      <c r="EFU78" s="195"/>
      <c r="EFV78" s="195"/>
      <c r="EFW78" s="195"/>
      <c r="EFX78" s="195"/>
      <c r="EFY78" s="195"/>
      <c r="EFZ78" s="195"/>
      <c r="EGA78" s="195"/>
      <c r="EGB78" s="195"/>
      <c r="EGC78" s="195"/>
      <c r="EGD78" s="195"/>
      <c r="EGE78" s="195"/>
      <c r="EGF78" s="195"/>
      <c r="EGG78" s="195"/>
      <c r="EGH78" s="195"/>
      <c r="EGI78" s="195"/>
      <c r="EGJ78" s="195"/>
      <c r="EGK78" s="195"/>
      <c r="EGL78" s="195"/>
      <c r="EGM78" s="195"/>
      <c r="EGN78" s="195"/>
      <c r="EGO78" s="195"/>
      <c r="EGP78" s="195"/>
      <c r="EGQ78" s="195"/>
      <c r="EGR78" s="195"/>
      <c r="EGS78" s="195"/>
      <c r="EGT78" s="195"/>
      <c r="EGU78" s="195"/>
      <c r="EGV78" s="195"/>
      <c r="EGW78" s="195"/>
      <c r="EGX78" s="195"/>
      <c r="EGY78" s="195"/>
      <c r="EGZ78" s="195"/>
      <c r="EHA78" s="195"/>
      <c r="EHB78" s="195"/>
      <c r="EHC78" s="195"/>
      <c r="EHD78" s="195"/>
      <c r="EHE78" s="195"/>
      <c r="EHF78" s="195"/>
      <c r="EHG78" s="195"/>
      <c r="EHH78" s="195"/>
      <c r="EHI78" s="195"/>
      <c r="EHJ78" s="195"/>
      <c r="EHK78" s="195"/>
      <c r="EHL78" s="195"/>
      <c r="EHM78" s="195"/>
      <c r="EHN78" s="195"/>
      <c r="EHO78" s="195"/>
      <c r="EHP78" s="195"/>
      <c r="EHQ78" s="195"/>
      <c r="EHR78" s="195"/>
      <c r="EHS78" s="195"/>
      <c r="EHT78" s="195"/>
      <c r="EHU78" s="195"/>
      <c r="EHV78" s="195"/>
      <c r="EHW78" s="195"/>
      <c r="EHX78" s="195"/>
      <c r="EHY78" s="195"/>
      <c r="EHZ78" s="195"/>
      <c r="EIA78" s="195"/>
      <c r="EIB78" s="195"/>
      <c r="EIC78" s="195"/>
      <c r="EID78" s="195"/>
      <c r="EIE78" s="195"/>
      <c r="EIF78" s="195"/>
      <c r="EIG78" s="195"/>
      <c r="EIH78" s="195"/>
      <c r="EII78" s="195"/>
      <c r="EIJ78" s="195"/>
      <c r="EIK78" s="195"/>
      <c r="EIL78" s="195"/>
      <c r="EIM78" s="195"/>
      <c r="EIN78" s="195"/>
      <c r="EIO78" s="195"/>
      <c r="EIP78" s="195"/>
      <c r="EIQ78" s="195"/>
      <c r="EIR78" s="195"/>
      <c r="EIS78" s="195"/>
      <c r="EIT78" s="195"/>
      <c r="EIU78" s="195"/>
      <c r="EIV78" s="195"/>
      <c r="EIW78" s="195"/>
      <c r="EIX78" s="195"/>
      <c r="EIY78" s="195"/>
      <c r="EIZ78" s="195"/>
      <c r="EJA78" s="195"/>
      <c r="EJB78" s="195"/>
      <c r="EJC78" s="195"/>
      <c r="EJD78" s="195"/>
      <c r="EJE78" s="195"/>
      <c r="EJF78" s="195"/>
      <c r="EJG78" s="195"/>
      <c r="EJH78" s="195"/>
      <c r="EJI78" s="195"/>
      <c r="EJJ78" s="195"/>
      <c r="EJK78" s="195"/>
      <c r="EJL78" s="195"/>
      <c r="EJM78" s="195"/>
      <c r="EJN78" s="195"/>
      <c r="EJO78" s="195"/>
      <c r="EJP78" s="195"/>
      <c r="EJQ78" s="195"/>
      <c r="EJR78" s="195"/>
      <c r="EJS78" s="195"/>
      <c r="EJT78" s="195"/>
      <c r="EJU78" s="195"/>
      <c r="EJV78" s="195"/>
      <c r="EJW78" s="195"/>
      <c r="EJX78" s="195"/>
      <c r="EJY78" s="195"/>
      <c r="EJZ78" s="195"/>
      <c r="EKA78" s="195"/>
      <c r="EKB78" s="195"/>
      <c r="EKC78" s="195"/>
      <c r="EKD78" s="195"/>
      <c r="EKE78" s="195"/>
      <c r="EKF78" s="195"/>
      <c r="EKG78" s="195"/>
      <c r="EKH78" s="195"/>
      <c r="EKI78" s="195"/>
      <c r="EKJ78" s="195"/>
      <c r="EKK78" s="195"/>
      <c r="EKL78" s="195"/>
      <c r="EKM78" s="195"/>
      <c r="EKN78" s="195"/>
      <c r="EKO78" s="195"/>
      <c r="EKP78" s="195"/>
      <c r="EKQ78" s="195"/>
      <c r="EKR78" s="195"/>
      <c r="EKS78" s="195"/>
      <c r="EKT78" s="195"/>
      <c r="EKU78" s="195"/>
      <c r="EKV78" s="195"/>
      <c r="EKW78" s="195"/>
      <c r="EKX78" s="195"/>
      <c r="EKY78" s="195"/>
      <c r="EKZ78" s="195"/>
      <c r="ELA78" s="195"/>
      <c r="ELB78" s="195"/>
      <c r="ELC78" s="195"/>
      <c r="ELD78" s="195"/>
      <c r="ELE78" s="195"/>
      <c r="ELF78" s="195"/>
      <c r="ELG78" s="195"/>
      <c r="ELH78" s="195"/>
      <c r="ELI78" s="195"/>
      <c r="ELJ78" s="195"/>
      <c r="ELK78" s="195"/>
      <c r="ELL78" s="195"/>
      <c r="ELM78" s="195"/>
      <c r="ELN78" s="195"/>
      <c r="ELO78" s="195"/>
      <c r="ELP78" s="195"/>
      <c r="ELQ78" s="195"/>
      <c r="ELR78" s="195"/>
      <c r="ELS78" s="195"/>
      <c r="ELT78" s="195"/>
      <c r="ELU78" s="195"/>
      <c r="ELV78" s="195"/>
      <c r="ELW78" s="195"/>
      <c r="ELX78" s="195"/>
      <c r="ELY78" s="195"/>
      <c r="ELZ78" s="195"/>
      <c r="EMA78" s="195"/>
      <c r="EMB78" s="195"/>
      <c r="EMC78" s="195"/>
      <c r="EMD78" s="195"/>
      <c r="EME78" s="195"/>
      <c r="EMF78" s="195"/>
      <c r="EMG78" s="195"/>
      <c r="EMH78" s="195"/>
      <c r="EMI78" s="195"/>
      <c r="EMJ78" s="195"/>
      <c r="EMK78" s="195"/>
      <c r="EML78" s="195"/>
      <c r="EMM78" s="195"/>
      <c r="EMN78" s="195"/>
      <c r="EMO78" s="195"/>
      <c r="EMP78" s="195"/>
      <c r="EMQ78" s="195"/>
      <c r="EMR78" s="195"/>
      <c r="EMS78" s="195"/>
      <c r="EMT78" s="195"/>
      <c r="EMU78" s="195"/>
      <c r="EMV78" s="195"/>
      <c r="EMW78" s="195"/>
      <c r="EMX78" s="195"/>
      <c r="EMY78" s="195"/>
      <c r="EMZ78" s="195"/>
      <c r="ENA78" s="195"/>
      <c r="ENB78" s="195"/>
      <c r="ENC78" s="195"/>
      <c r="END78" s="195"/>
      <c r="ENE78" s="195"/>
      <c r="ENF78" s="195"/>
      <c r="ENG78" s="195"/>
      <c r="ENH78" s="195"/>
      <c r="ENI78" s="195"/>
      <c r="ENJ78" s="195"/>
      <c r="ENK78" s="195"/>
      <c r="ENL78" s="195"/>
      <c r="ENM78" s="195"/>
      <c r="ENN78" s="195"/>
      <c r="ENO78" s="195"/>
      <c r="ENP78" s="195"/>
      <c r="ENQ78" s="195"/>
      <c r="ENR78" s="195"/>
      <c r="ENS78" s="195"/>
      <c r="ENT78" s="195"/>
      <c r="ENU78" s="195"/>
      <c r="ENV78" s="195"/>
      <c r="ENW78" s="195"/>
      <c r="ENX78" s="195"/>
      <c r="ENY78" s="195"/>
      <c r="ENZ78" s="195"/>
      <c r="EOA78" s="195"/>
      <c r="EOB78" s="195"/>
      <c r="EOC78" s="195"/>
      <c r="EOD78" s="195"/>
      <c r="EOE78" s="195"/>
      <c r="EOF78" s="195"/>
      <c r="EOG78" s="195"/>
      <c r="EOH78" s="195"/>
      <c r="EOI78" s="195"/>
      <c r="EOJ78" s="195"/>
      <c r="EOK78" s="195"/>
      <c r="EOL78" s="195"/>
      <c r="EOM78" s="195"/>
      <c r="EON78" s="195"/>
      <c r="EOO78" s="195"/>
      <c r="EOP78" s="195"/>
      <c r="EOQ78" s="195"/>
      <c r="EOR78" s="195"/>
      <c r="EOS78" s="195"/>
      <c r="EOT78" s="195"/>
      <c r="EOU78" s="195"/>
      <c r="EOV78" s="195"/>
      <c r="EOW78" s="195"/>
      <c r="EOX78" s="195"/>
      <c r="EOY78" s="195"/>
      <c r="EOZ78" s="195"/>
      <c r="EPA78" s="195"/>
      <c r="EPB78" s="195"/>
      <c r="EPC78" s="195"/>
      <c r="EPD78" s="195"/>
      <c r="EPE78" s="195"/>
      <c r="EPF78" s="195"/>
      <c r="EPG78" s="195"/>
      <c r="EPH78" s="195"/>
      <c r="EPI78" s="195"/>
      <c r="EPJ78" s="195"/>
      <c r="EPK78" s="195"/>
      <c r="EPL78" s="195"/>
      <c r="EPM78" s="195"/>
      <c r="EPN78" s="195"/>
      <c r="EPO78" s="195"/>
      <c r="EPP78" s="195"/>
      <c r="EPQ78" s="195"/>
      <c r="EPR78" s="195"/>
      <c r="EPS78" s="195"/>
      <c r="EPT78" s="195"/>
      <c r="EPU78" s="195"/>
      <c r="EPV78" s="195"/>
      <c r="EPW78" s="195"/>
      <c r="EPX78" s="195"/>
      <c r="EPY78" s="195"/>
      <c r="EPZ78" s="195"/>
      <c r="EQA78" s="195"/>
      <c r="EQB78" s="195"/>
      <c r="EQC78" s="195"/>
      <c r="EQD78" s="195"/>
      <c r="EQE78" s="195"/>
      <c r="EQF78" s="195"/>
      <c r="EQG78" s="195"/>
      <c r="EQH78" s="195"/>
      <c r="EQI78" s="195"/>
      <c r="EQJ78" s="195"/>
      <c r="EQK78" s="195"/>
      <c r="EQL78" s="195"/>
      <c r="EQM78" s="195"/>
      <c r="EQN78" s="195"/>
      <c r="EQO78" s="195"/>
      <c r="EQP78" s="195"/>
      <c r="EQQ78" s="195"/>
      <c r="EQR78" s="195"/>
      <c r="EQS78" s="195"/>
      <c r="EQT78" s="195"/>
      <c r="EQU78" s="195"/>
      <c r="EQV78" s="195"/>
      <c r="EQW78" s="195"/>
      <c r="EQX78" s="195"/>
      <c r="EQY78" s="195"/>
      <c r="EQZ78" s="195"/>
      <c r="ERA78" s="195"/>
      <c r="ERB78" s="195"/>
      <c r="ERC78" s="195"/>
      <c r="ERD78" s="195"/>
      <c r="ERE78" s="195"/>
      <c r="ERF78" s="195"/>
      <c r="ERG78" s="195"/>
      <c r="ERH78" s="195"/>
      <c r="ERI78" s="195"/>
      <c r="ERJ78" s="195"/>
      <c r="ERK78" s="195"/>
      <c r="ERL78" s="195"/>
      <c r="ERM78" s="195"/>
      <c r="ERN78" s="195"/>
      <c r="ERO78" s="195"/>
      <c r="ERP78" s="195"/>
      <c r="ERQ78" s="195"/>
      <c r="ERR78" s="195"/>
      <c r="ERS78" s="195"/>
      <c r="ERT78" s="195"/>
      <c r="ERU78" s="195"/>
      <c r="ERV78" s="195"/>
      <c r="ERW78" s="195"/>
      <c r="ERX78" s="195"/>
      <c r="ERY78" s="195"/>
      <c r="ERZ78" s="195"/>
      <c r="ESA78" s="195"/>
      <c r="ESB78" s="195"/>
      <c r="ESC78" s="195"/>
      <c r="ESD78" s="195"/>
      <c r="ESE78" s="195"/>
      <c r="ESF78" s="195"/>
      <c r="ESG78" s="195"/>
      <c r="ESH78" s="195"/>
      <c r="ESI78" s="195"/>
      <c r="ESJ78" s="195"/>
      <c r="ESK78" s="195"/>
      <c r="ESL78" s="195"/>
      <c r="ESM78" s="195"/>
      <c r="ESN78" s="195"/>
      <c r="ESO78" s="195"/>
      <c r="ESP78" s="195"/>
      <c r="ESQ78" s="195"/>
      <c r="ESR78" s="195"/>
      <c r="ESS78" s="195"/>
      <c r="EST78" s="195"/>
      <c r="ESU78" s="195"/>
      <c r="ESV78" s="195"/>
      <c r="ESW78" s="195"/>
      <c r="ESX78" s="195"/>
      <c r="ESY78" s="195"/>
      <c r="ESZ78" s="195"/>
      <c r="ETA78" s="195"/>
      <c r="ETB78" s="195"/>
      <c r="ETC78" s="195"/>
      <c r="ETD78" s="195"/>
      <c r="ETE78" s="195"/>
      <c r="ETF78" s="195"/>
      <c r="ETG78" s="195"/>
      <c r="ETH78" s="195"/>
      <c r="ETI78" s="195"/>
      <c r="ETJ78" s="195"/>
      <c r="ETK78" s="195"/>
      <c r="ETL78" s="195"/>
      <c r="ETM78" s="195"/>
      <c r="ETN78" s="195"/>
      <c r="ETO78" s="195"/>
      <c r="ETP78" s="195"/>
      <c r="ETQ78" s="195"/>
      <c r="ETR78" s="195"/>
      <c r="ETS78" s="195"/>
      <c r="ETT78" s="195"/>
      <c r="ETU78" s="195"/>
      <c r="ETV78" s="195"/>
      <c r="ETW78" s="195"/>
      <c r="ETX78" s="195"/>
      <c r="ETY78" s="195"/>
      <c r="ETZ78" s="195"/>
      <c r="EUA78" s="195"/>
      <c r="EUB78" s="195"/>
      <c r="EUC78" s="195"/>
      <c r="EUD78" s="195"/>
      <c r="EUE78" s="195"/>
      <c r="EUF78" s="195"/>
      <c r="EUG78" s="195"/>
      <c r="EUH78" s="195"/>
      <c r="EUI78" s="195"/>
      <c r="EUJ78" s="195"/>
      <c r="EUK78" s="195"/>
      <c r="EUL78" s="195"/>
      <c r="EUM78" s="195"/>
      <c r="EUN78" s="195"/>
      <c r="EUO78" s="195"/>
      <c r="EUP78" s="195"/>
      <c r="EUQ78" s="195"/>
      <c r="EUR78" s="195"/>
      <c r="EUS78" s="195"/>
      <c r="EUT78" s="195"/>
      <c r="EUU78" s="195"/>
      <c r="EUV78" s="195"/>
      <c r="EUW78" s="195"/>
      <c r="EUX78" s="195"/>
      <c r="EUY78" s="195"/>
      <c r="EUZ78" s="195"/>
      <c r="EVA78" s="195"/>
      <c r="EVB78" s="195"/>
      <c r="EVC78" s="195"/>
      <c r="EVD78" s="195"/>
      <c r="EVE78" s="195"/>
      <c r="EVF78" s="195"/>
      <c r="EVG78" s="195"/>
      <c r="EVH78" s="195"/>
      <c r="EVI78" s="195"/>
      <c r="EVJ78" s="195"/>
      <c r="EVK78" s="195"/>
      <c r="EVL78" s="195"/>
      <c r="EVM78" s="195"/>
      <c r="EVN78" s="195"/>
      <c r="EVO78" s="195"/>
      <c r="EVP78" s="195"/>
      <c r="EVQ78" s="195"/>
      <c r="EVR78" s="195"/>
      <c r="EVS78" s="195"/>
      <c r="EVT78" s="195"/>
      <c r="EVU78" s="195"/>
      <c r="EVV78" s="195"/>
      <c r="EVW78" s="195"/>
      <c r="EVX78" s="195"/>
      <c r="EVY78" s="195"/>
      <c r="EVZ78" s="195"/>
      <c r="EWA78" s="195"/>
      <c r="EWB78" s="195"/>
      <c r="EWC78" s="195"/>
      <c r="EWD78" s="195"/>
      <c r="EWE78" s="195"/>
      <c r="EWF78" s="195"/>
      <c r="EWG78" s="195"/>
      <c r="EWH78" s="195"/>
      <c r="EWI78" s="195"/>
      <c r="EWJ78" s="195"/>
      <c r="EWK78" s="195"/>
      <c r="EWL78" s="195"/>
      <c r="EWM78" s="195"/>
      <c r="EWN78" s="195"/>
      <c r="EWO78" s="195"/>
      <c r="EWP78" s="195"/>
      <c r="EWQ78" s="195"/>
      <c r="EWR78" s="195"/>
      <c r="EWS78" s="195"/>
      <c r="EWT78" s="195"/>
      <c r="EWU78" s="195"/>
      <c r="EWV78" s="195"/>
      <c r="EWW78" s="195"/>
      <c r="EWX78" s="195"/>
      <c r="EWY78" s="195"/>
      <c r="EWZ78" s="195"/>
      <c r="EXA78" s="195"/>
      <c r="EXB78" s="195"/>
      <c r="EXC78" s="195"/>
      <c r="EXD78" s="195"/>
      <c r="EXE78" s="195"/>
      <c r="EXF78" s="195"/>
      <c r="EXG78" s="195"/>
      <c r="EXH78" s="195"/>
      <c r="EXI78" s="195"/>
      <c r="EXJ78" s="195"/>
      <c r="EXK78" s="195"/>
      <c r="EXL78" s="195"/>
      <c r="EXM78" s="195"/>
      <c r="EXN78" s="195"/>
      <c r="EXO78" s="195"/>
      <c r="EXP78" s="195"/>
      <c r="EXQ78" s="195"/>
      <c r="EXR78" s="195"/>
      <c r="EXS78" s="195"/>
      <c r="EXT78" s="195"/>
      <c r="EXU78" s="195"/>
      <c r="EXV78" s="195"/>
      <c r="EXW78" s="195"/>
      <c r="EXX78" s="195"/>
      <c r="EXY78" s="195"/>
      <c r="EXZ78" s="195"/>
      <c r="EYA78" s="195"/>
      <c r="EYB78" s="195"/>
      <c r="EYC78" s="195"/>
      <c r="EYD78" s="195"/>
      <c r="EYE78" s="195"/>
      <c r="EYF78" s="195"/>
      <c r="EYG78" s="195"/>
      <c r="EYH78" s="195"/>
      <c r="EYI78" s="195"/>
      <c r="EYJ78" s="195"/>
      <c r="EYK78" s="195"/>
      <c r="EYL78" s="195"/>
      <c r="EYM78" s="195"/>
      <c r="EYN78" s="195"/>
      <c r="EYO78" s="195"/>
      <c r="EYP78" s="195"/>
      <c r="EYQ78" s="195"/>
      <c r="EYR78" s="195"/>
      <c r="EYS78" s="195"/>
      <c r="EYT78" s="195"/>
      <c r="EYU78" s="195"/>
      <c r="EYV78" s="195"/>
      <c r="EYW78" s="195"/>
      <c r="EYX78" s="195"/>
      <c r="EYY78" s="195"/>
      <c r="EYZ78" s="195"/>
      <c r="EZA78" s="195"/>
      <c r="EZB78" s="195"/>
      <c r="EZC78" s="195"/>
      <c r="EZD78" s="195"/>
      <c r="EZE78" s="195"/>
      <c r="EZF78" s="195"/>
      <c r="EZG78" s="195"/>
      <c r="EZH78" s="195"/>
      <c r="EZI78" s="195"/>
      <c r="EZJ78" s="195"/>
      <c r="EZK78" s="195"/>
      <c r="EZL78" s="195"/>
      <c r="EZM78" s="195"/>
      <c r="EZN78" s="195"/>
      <c r="EZO78" s="195"/>
      <c r="EZP78" s="195"/>
      <c r="EZQ78" s="195"/>
      <c r="EZR78" s="195"/>
      <c r="EZS78" s="195"/>
      <c r="EZT78" s="195"/>
      <c r="EZU78" s="195"/>
      <c r="EZV78" s="195"/>
      <c r="EZW78" s="195"/>
      <c r="EZX78" s="195"/>
      <c r="EZY78" s="195"/>
      <c r="EZZ78" s="195"/>
      <c r="FAA78" s="195"/>
      <c r="FAB78" s="195"/>
      <c r="FAC78" s="195"/>
      <c r="FAD78" s="195"/>
      <c r="FAE78" s="195"/>
      <c r="FAF78" s="195"/>
      <c r="FAG78" s="195"/>
      <c r="FAH78" s="195"/>
      <c r="FAI78" s="195"/>
      <c r="FAJ78" s="195"/>
      <c r="FAK78" s="195"/>
      <c r="FAL78" s="195"/>
      <c r="FAM78" s="195"/>
      <c r="FAN78" s="195"/>
      <c r="FAO78" s="195"/>
      <c r="FAP78" s="195"/>
      <c r="FAQ78" s="195"/>
      <c r="FAR78" s="195"/>
      <c r="FAS78" s="195"/>
      <c r="FAT78" s="195"/>
      <c r="FAU78" s="195"/>
      <c r="FAV78" s="195"/>
      <c r="FAW78" s="195"/>
      <c r="FAX78" s="195"/>
      <c r="FAY78" s="195"/>
      <c r="FAZ78" s="195"/>
      <c r="FBA78" s="195"/>
      <c r="FBB78" s="195"/>
      <c r="FBC78" s="195"/>
      <c r="FBD78" s="195"/>
      <c r="FBE78" s="195"/>
      <c r="FBF78" s="195"/>
      <c r="FBG78" s="195"/>
      <c r="FBH78" s="195"/>
      <c r="FBI78" s="195"/>
      <c r="FBJ78" s="195"/>
      <c r="FBK78" s="195"/>
      <c r="FBL78" s="195"/>
      <c r="FBM78" s="195"/>
      <c r="FBN78" s="195"/>
      <c r="FBO78" s="195"/>
      <c r="FBP78" s="195"/>
      <c r="FBQ78" s="195"/>
      <c r="FBR78" s="195"/>
      <c r="FBS78" s="195"/>
      <c r="FBT78" s="195"/>
      <c r="FBU78" s="195"/>
      <c r="FBV78" s="195"/>
      <c r="FBW78" s="195"/>
      <c r="FBX78" s="195"/>
      <c r="FBY78" s="195"/>
      <c r="FBZ78" s="195"/>
      <c r="FCA78" s="195"/>
      <c r="FCB78" s="195"/>
      <c r="FCC78" s="195"/>
      <c r="FCD78" s="195"/>
      <c r="FCE78" s="195"/>
      <c r="FCF78" s="195"/>
      <c r="FCG78" s="195"/>
      <c r="FCH78" s="195"/>
      <c r="FCI78" s="195"/>
      <c r="FCJ78" s="195"/>
      <c r="FCK78" s="195"/>
      <c r="FCL78" s="195"/>
      <c r="FCM78" s="195"/>
      <c r="FCN78" s="195"/>
      <c r="FCO78" s="195"/>
      <c r="FCP78" s="195"/>
      <c r="FCQ78" s="195"/>
      <c r="FCR78" s="195"/>
      <c r="FCS78" s="195"/>
      <c r="FCT78" s="195"/>
      <c r="FCU78" s="195"/>
      <c r="FCV78" s="195"/>
      <c r="FCW78" s="195"/>
      <c r="FCX78" s="195"/>
      <c r="FCY78" s="195"/>
      <c r="FCZ78" s="195"/>
      <c r="FDA78" s="195"/>
      <c r="FDB78" s="195"/>
      <c r="FDC78" s="195"/>
      <c r="FDD78" s="195"/>
      <c r="FDE78" s="195"/>
      <c r="FDF78" s="195"/>
      <c r="FDG78" s="195"/>
      <c r="FDH78" s="195"/>
      <c r="FDI78" s="195"/>
      <c r="FDJ78" s="195"/>
      <c r="FDK78" s="195"/>
      <c r="FDL78" s="195"/>
      <c r="FDM78" s="195"/>
      <c r="FDN78" s="195"/>
      <c r="FDO78" s="195"/>
      <c r="FDP78" s="195"/>
      <c r="FDQ78" s="195"/>
      <c r="FDR78" s="195"/>
      <c r="FDS78" s="195"/>
      <c r="FDT78" s="195"/>
      <c r="FDU78" s="195"/>
      <c r="FDV78" s="195"/>
      <c r="FDW78" s="195"/>
      <c r="FDX78" s="195"/>
      <c r="FDY78" s="195"/>
      <c r="FDZ78" s="195"/>
      <c r="FEA78" s="195"/>
      <c r="FEB78" s="195"/>
      <c r="FEC78" s="195"/>
      <c r="FED78" s="195"/>
      <c r="FEE78" s="195"/>
      <c r="FEF78" s="195"/>
      <c r="FEG78" s="195"/>
      <c r="FEH78" s="195"/>
      <c r="FEI78" s="195"/>
      <c r="FEJ78" s="195"/>
      <c r="FEK78" s="195"/>
      <c r="FEL78" s="195"/>
      <c r="FEM78" s="195"/>
      <c r="FEN78" s="195"/>
      <c r="FEO78" s="195"/>
      <c r="FEP78" s="195"/>
      <c r="FEQ78" s="195"/>
      <c r="FER78" s="195"/>
      <c r="FES78" s="195"/>
      <c r="FET78" s="195"/>
      <c r="FEU78" s="195"/>
      <c r="FEV78" s="195"/>
      <c r="FEW78" s="195"/>
      <c r="FEX78" s="195"/>
      <c r="FEY78" s="195"/>
      <c r="FEZ78" s="195"/>
      <c r="FFA78" s="195"/>
      <c r="FFB78" s="195"/>
      <c r="FFC78" s="195"/>
      <c r="FFD78" s="195"/>
      <c r="FFE78" s="195"/>
      <c r="FFF78" s="195"/>
      <c r="FFG78" s="195"/>
      <c r="FFH78" s="195"/>
      <c r="FFI78" s="195"/>
      <c r="FFJ78" s="195"/>
      <c r="FFK78" s="195"/>
      <c r="FFL78" s="195"/>
      <c r="FFM78" s="195"/>
      <c r="FFN78" s="195"/>
      <c r="FFO78" s="195"/>
      <c r="FFP78" s="195"/>
      <c r="FFQ78" s="195"/>
      <c r="FFR78" s="195"/>
      <c r="FFS78" s="195"/>
      <c r="FFT78" s="195"/>
      <c r="FFU78" s="195"/>
      <c r="FFV78" s="195"/>
      <c r="FFW78" s="195"/>
      <c r="FFX78" s="195"/>
      <c r="FFY78" s="195"/>
      <c r="FFZ78" s="195"/>
      <c r="FGA78" s="195"/>
      <c r="FGB78" s="195"/>
      <c r="FGC78" s="195"/>
      <c r="FGD78" s="195"/>
      <c r="FGE78" s="195"/>
      <c r="FGF78" s="195"/>
      <c r="FGG78" s="195"/>
      <c r="FGH78" s="195"/>
      <c r="FGI78" s="195"/>
      <c r="FGJ78" s="195"/>
      <c r="FGK78" s="195"/>
      <c r="FGL78" s="195"/>
      <c r="FGM78" s="195"/>
      <c r="FGN78" s="195"/>
      <c r="FGO78" s="195"/>
      <c r="FGP78" s="195"/>
      <c r="FGQ78" s="195"/>
      <c r="FGR78" s="195"/>
      <c r="FGS78" s="195"/>
      <c r="FGT78" s="195"/>
      <c r="FGU78" s="195"/>
      <c r="FGV78" s="195"/>
      <c r="FGW78" s="195"/>
      <c r="FGX78" s="195"/>
      <c r="FGY78" s="195"/>
      <c r="FGZ78" s="195"/>
      <c r="FHA78" s="195"/>
      <c r="FHB78" s="195"/>
      <c r="FHC78" s="195"/>
      <c r="FHD78" s="195"/>
      <c r="FHE78" s="195"/>
      <c r="FHF78" s="195"/>
      <c r="FHG78" s="195"/>
      <c r="FHH78" s="195"/>
      <c r="FHI78" s="195"/>
      <c r="FHJ78" s="195"/>
      <c r="FHK78" s="195"/>
      <c r="FHL78" s="195"/>
      <c r="FHM78" s="195"/>
      <c r="FHN78" s="195"/>
      <c r="FHO78" s="195"/>
      <c r="FHP78" s="195"/>
      <c r="FHQ78" s="195"/>
      <c r="FHR78" s="195"/>
      <c r="FHS78" s="195"/>
      <c r="FHT78" s="195"/>
      <c r="FHU78" s="195"/>
      <c r="FHV78" s="195"/>
      <c r="FHW78" s="195"/>
      <c r="FHX78" s="195"/>
      <c r="FHY78" s="195"/>
      <c r="FHZ78" s="195"/>
      <c r="FIA78" s="195"/>
      <c r="FIB78" s="195"/>
      <c r="FIC78" s="195"/>
      <c r="FID78" s="195"/>
      <c r="FIE78" s="195"/>
      <c r="FIF78" s="195"/>
      <c r="FIG78" s="195"/>
      <c r="FIH78" s="195"/>
      <c r="FII78" s="195"/>
      <c r="FIJ78" s="195"/>
      <c r="FIK78" s="195"/>
      <c r="FIL78" s="195"/>
      <c r="FIM78" s="195"/>
      <c r="FIN78" s="195"/>
      <c r="FIO78" s="195"/>
      <c r="FIP78" s="195"/>
      <c r="FIQ78" s="195"/>
      <c r="FIR78" s="195"/>
      <c r="FIS78" s="195"/>
      <c r="FIT78" s="195"/>
      <c r="FIU78" s="195"/>
      <c r="FIV78" s="195"/>
      <c r="FIW78" s="195"/>
      <c r="FIX78" s="195"/>
      <c r="FIY78" s="195"/>
      <c r="FIZ78" s="195"/>
      <c r="FJA78" s="195"/>
      <c r="FJB78" s="195"/>
      <c r="FJC78" s="195"/>
      <c r="FJD78" s="195"/>
      <c r="FJE78" s="195"/>
      <c r="FJF78" s="195"/>
      <c r="FJG78" s="195"/>
      <c r="FJH78" s="195"/>
      <c r="FJI78" s="195"/>
      <c r="FJJ78" s="195"/>
      <c r="FJK78" s="195"/>
      <c r="FJL78" s="195"/>
      <c r="FJM78" s="195"/>
      <c r="FJN78" s="195"/>
      <c r="FJO78" s="195"/>
      <c r="FJP78" s="195"/>
      <c r="FJQ78" s="195"/>
      <c r="FJR78" s="195"/>
      <c r="FJS78" s="195"/>
      <c r="FJT78" s="195"/>
      <c r="FJU78" s="195"/>
      <c r="FJV78" s="195"/>
      <c r="FJW78" s="195"/>
      <c r="FJX78" s="195"/>
      <c r="FJY78" s="195"/>
      <c r="FJZ78" s="195"/>
      <c r="FKA78" s="195"/>
      <c r="FKB78" s="195"/>
      <c r="FKC78" s="195"/>
      <c r="FKD78" s="195"/>
      <c r="FKE78" s="195"/>
      <c r="FKF78" s="195"/>
      <c r="FKG78" s="195"/>
      <c r="FKH78" s="195"/>
      <c r="FKI78" s="195"/>
      <c r="FKJ78" s="195"/>
      <c r="FKK78" s="195"/>
      <c r="FKL78" s="195"/>
      <c r="FKM78" s="195"/>
      <c r="FKN78" s="195"/>
      <c r="FKO78" s="195"/>
      <c r="FKP78" s="195"/>
      <c r="FKQ78" s="195"/>
      <c r="FKR78" s="195"/>
      <c r="FKS78" s="195"/>
      <c r="FKT78" s="195"/>
      <c r="FKU78" s="195"/>
      <c r="FKV78" s="195"/>
      <c r="FKW78" s="195"/>
      <c r="FKX78" s="195"/>
      <c r="FKY78" s="195"/>
      <c r="FKZ78" s="195"/>
      <c r="FLA78" s="195"/>
      <c r="FLB78" s="195"/>
      <c r="FLC78" s="195"/>
      <c r="FLD78" s="195"/>
      <c r="FLE78" s="195"/>
      <c r="FLF78" s="195"/>
      <c r="FLG78" s="195"/>
      <c r="FLH78" s="195"/>
      <c r="FLI78" s="195"/>
      <c r="FLJ78" s="195"/>
      <c r="FLK78" s="195"/>
      <c r="FLL78" s="195"/>
      <c r="FLM78" s="195"/>
      <c r="FLN78" s="195"/>
      <c r="FLO78" s="195"/>
      <c r="FLP78" s="195"/>
      <c r="FLQ78" s="195"/>
      <c r="FLR78" s="195"/>
      <c r="FLS78" s="195"/>
      <c r="FLT78" s="195"/>
      <c r="FLU78" s="195"/>
      <c r="FLV78" s="195"/>
      <c r="FLW78" s="195"/>
      <c r="FLX78" s="195"/>
      <c r="FLY78" s="195"/>
      <c r="FLZ78" s="195"/>
      <c r="FMA78" s="195"/>
      <c r="FMB78" s="195"/>
      <c r="FMC78" s="195"/>
      <c r="FMD78" s="195"/>
      <c r="FME78" s="195"/>
      <c r="FMF78" s="195"/>
      <c r="FMG78" s="195"/>
      <c r="FMH78" s="195"/>
      <c r="FMI78" s="195"/>
      <c r="FMJ78" s="195"/>
      <c r="FMK78" s="195"/>
      <c r="FML78" s="195"/>
      <c r="FMM78" s="195"/>
      <c r="FMN78" s="195"/>
      <c r="FMO78" s="195"/>
      <c r="FMP78" s="195"/>
      <c r="FMQ78" s="195"/>
      <c r="FMR78" s="195"/>
      <c r="FMS78" s="195"/>
      <c r="FMT78" s="195"/>
      <c r="FMU78" s="195"/>
      <c r="FMV78" s="195"/>
      <c r="FMW78" s="195"/>
      <c r="FMX78" s="195"/>
      <c r="FMY78" s="195"/>
      <c r="FMZ78" s="195"/>
      <c r="FNA78" s="195"/>
      <c r="FNB78" s="195"/>
      <c r="FNC78" s="195"/>
      <c r="FND78" s="195"/>
      <c r="FNE78" s="195"/>
      <c r="FNF78" s="195"/>
      <c r="FNG78" s="195"/>
      <c r="FNH78" s="195"/>
      <c r="FNI78" s="195"/>
      <c r="FNJ78" s="195"/>
      <c r="FNK78" s="195"/>
      <c r="FNL78" s="195"/>
      <c r="FNM78" s="195"/>
      <c r="FNN78" s="195"/>
      <c r="FNO78" s="195"/>
      <c r="FNP78" s="195"/>
      <c r="FNQ78" s="195"/>
      <c r="FNR78" s="195"/>
      <c r="FNS78" s="195"/>
      <c r="FNT78" s="195"/>
      <c r="FNU78" s="195"/>
      <c r="FNV78" s="195"/>
      <c r="FNW78" s="195"/>
      <c r="FNX78" s="195"/>
      <c r="FNY78" s="195"/>
      <c r="FNZ78" s="195"/>
      <c r="FOA78" s="195"/>
      <c r="FOB78" s="195"/>
      <c r="FOC78" s="195"/>
      <c r="FOD78" s="195"/>
      <c r="FOE78" s="195"/>
      <c r="FOF78" s="195"/>
      <c r="FOG78" s="195"/>
      <c r="FOH78" s="195"/>
      <c r="FOI78" s="195"/>
      <c r="FOJ78" s="195"/>
      <c r="FOK78" s="195"/>
      <c r="FOL78" s="195"/>
      <c r="FOM78" s="195"/>
      <c r="FON78" s="195"/>
      <c r="FOO78" s="195"/>
      <c r="FOP78" s="195"/>
      <c r="FOQ78" s="195"/>
      <c r="FOR78" s="195"/>
      <c r="FOS78" s="195"/>
      <c r="FOT78" s="195"/>
      <c r="FOU78" s="195"/>
      <c r="FOV78" s="195"/>
      <c r="FOW78" s="195"/>
      <c r="FOX78" s="195"/>
      <c r="FOY78" s="195"/>
      <c r="FOZ78" s="195"/>
      <c r="FPA78" s="195"/>
      <c r="FPB78" s="195"/>
      <c r="FPC78" s="195"/>
      <c r="FPD78" s="195"/>
      <c r="FPE78" s="195"/>
      <c r="FPF78" s="195"/>
      <c r="FPG78" s="195"/>
      <c r="FPH78" s="195"/>
      <c r="FPI78" s="195"/>
      <c r="FPJ78" s="195"/>
      <c r="FPK78" s="195"/>
      <c r="FPL78" s="195"/>
      <c r="FPM78" s="195"/>
      <c r="FPN78" s="195"/>
      <c r="FPO78" s="195"/>
      <c r="FPP78" s="195"/>
      <c r="FPQ78" s="195"/>
      <c r="FPR78" s="195"/>
      <c r="FPS78" s="195"/>
      <c r="FPT78" s="195"/>
      <c r="FPU78" s="195"/>
      <c r="FPV78" s="195"/>
      <c r="FPW78" s="195"/>
      <c r="FPX78" s="195"/>
      <c r="FPY78" s="195"/>
      <c r="FPZ78" s="195"/>
      <c r="FQA78" s="195"/>
      <c r="FQB78" s="195"/>
      <c r="FQC78" s="195"/>
      <c r="FQD78" s="195"/>
      <c r="FQE78" s="195"/>
      <c r="FQF78" s="195"/>
      <c r="FQG78" s="195"/>
      <c r="FQH78" s="195"/>
      <c r="FQI78" s="195"/>
      <c r="FQJ78" s="195"/>
      <c r="FQK78" s="195"/>
      <c r="FQL78" s="195"/>
      <c r="FQM78" s="195"/>
      <c r="FQN78" s="195"/>
      <c r="FQO78" s="195"/>
      <c r="FQP78" s="195"/>
      <c r="FQQ78" s="195"/>
      <c r="FQR78" s="195"/>
      <c r="FQS78" s="195"/>
      <c r="FQT78" s="195"/>
      <c r="FQU78" s="195"/>
      <c r="FQV78" s="195"/>
      <c r="FQW78" s="195"/>
      <c r="FQX78" s="195"/>
      <c r="FQY78" s="195"/>
      <c r="FQZ78" s="195"/>
      <c r="FRA78" s="195"/>
      <c r="FRB78" s="195"/>
      <c r="FRC78" s="195"/>
      <c r="FRD78" s="195"/>
      <c r="FRE78" s="195"/>
      <c r="FRF78" s="195"/>
      <c r="FRG78" s="195"/>
      <c r="FRH78" s="195"/>
      <c r="FRI78" s="195"/>
      <c r="FRJ78" s="195"/>
      <c r="FRK78" s="195"/>
      <c r="FRL78" s="195"/>
      <c r="FRM78" s="195"/>
      <c r="FRN78" s="195"/>
      <c r="FRO78" s="195"/>
      <c r="FRP78" s="195"/>
      <c r="FRQ78" s="195"/>
      <c r="FRR78" s="195"/>
      <c r="FRS78" s="195"/>
      <c r="FRT78" s="195"/>
      <c r="FRU78" s="195"/>
      <c r="FRV78" s="195"/>
      <c r="FRW78" s="195"/>
      <c r="FRX78" s="195"/>
      <c r="FRY78" s="195"/>
      <c r="FRZ78" s="195"/>
      <c r="FSA78" s="195"/>
      <c r="FSB78" s="195"/>
      <c r="FSC78" s="195"/>
      <c r="FSD78" s="195"/>
      <c r="FSE78" s="195"/>
      <c r="FSF78" s="195"/>
      <c r="FSG78" s="195"/>
      <c r="FSH78" s="195"/>
      <c r="FSI78" s="195"/>
      <c r="FSJ78" s="195"/>
      <c r="FSK78" s="195"/>
      <c r="FSL78" s="195"/>
      <c r="FSM78" s="195"/>
      <c r="FSN78" s="195"/>
      <c r="FSO78" s="195"/>
      <c r="FSP78" s="195"/>
      <c r="FSQ78" s="195"/>
      <c r="FSR78" s="195"/>
      <c r="FSS78" s="195"/>
      <c r="FST78" s="195"/>
      <c r="FSU78" s="195"/>
      <c r="FSV78" s="195"/>
      <c r="FSW78" s="195"/>
      <c r="FSX78" s="195"/>
      <c r="FSY78" s="195"/>
      <c r="FSZ78" s="195"/>
      <c r="FTA78" s="195"/>
      <c r="FTB78" s="195"/>
      <c r="FTC78" s="195"/>
      <c r="FTD78" s="195"/>
      <c r="FTE78" s="195"/>
      <c r="FTF78" s="195"/>
      <c r="FTG78" s="195"/>
      <c r="FTH78" s="195"/>
      <c r="FTI78" s="195"/>
      <c r="FTJ78" s="195"/>
      <c r="FTK78" s="195"/>
      <c r="FTL78" s="195"/>
      <c r="FTM78" s="195"/>
      <c r="FTN78" s="195"/>
      <c r="FTO78" s="195"/>
      <c r="FTP78" s="195"/>
      <c r="FTQ78" s="195"/>
      <c r="FTR78" s="195"/>
      <c r="FTS78" s="195"/>
      <c r="FTT78" s="195"/>
      <c r="FTU78" s="195"/>
      <c r="FTV78" s="195"/>
      <c r="FTW78" s="195"/>
      <c r="FTX78" s="195"/>
      <c r="FTY78" s="195"/>
      <c r="FTZ78" s="195"/>
      <c r="FUA78" s="195"/>
      <c r="FUB78" s="195"/>
      <c r="FUC78" s="195"/>
      <c r="FUD78" s="195"/>
      <c r="FUE78" s="195"/>
      <c r="FUF78" s="195"/>
      <c r="FUG78" s="195"/>
      <c r="FUH78" s="195"/>
      <c r="FUI78" s="195"/>
      <c r="FUJ78" s="195"/>
      <c r="FUK78" s="195"/>
      <c r="FUL78" s="195"/>
      <c r="FUM78" s="195"/>
      <c r="FUN78" s="195"/>
      <c r="FUO78" s="195"/>
      <c r="FUP78" s="195"/>
      <c r="FUQ78" s="195"/>
      <c r="FUR78" s="195"/>
      <c r="FUS78" s="195"/>
      <c r="FUT78" s="195"/>
      <c r="FUU78" s="195"/>
      <c r="FUV78" s="195"/>
      <c r="FUW78" s="195"/>
      <c r="FUX78" s="195"/>
      <c r="FUY78" s="195"/>
      <c r="FUZ78" s="195"/>
      <c r="FVA78" s="195"/>
      <c r="FVB78" s="195"/>
      <c r="FVC78" s="195"/>
      <c r="FVD78" s="195"/>
      <c r="FVE78" s="195"/>
      <c r="FVF78" s="195"/>
      <c r="FVG78" s="195"/>
      <c r="FVH78" s="195"/>
      <c r="FVI78" s="195"/>
      <c r="FVJ78" s="195"/>
      <c r="FVK78" s="195"/>
      <c r="FVL78" s="195"/>
      <c r="FVM78" s="195"/>
      <c r="FVN78" s="195"/>
      <c r="FVO78" s="195"/>
      <c r="FVP78" s="195"/>
      <c r="FVQ78" s="195"/>
      <c r="FVR78" s="195"/>
      <c r="FVS78" s="195"/>
      <c r="FVT78" s="195"/>
      <c r="FVU78" s="195"/>
      <c r="FVV78" s="195"/>
      <c r="FVW78" s="195"/>
      <c r="FVX78" s="195"/>
      <c r="FVY78" s="195"/>
      <c r="FVZ78" s="195"/>
      <c r="FWA78" s="195"/>
      <c r="FWB78" s="195"/>
      <c r="FWC78" s="195"/>
      <c r="FWD78" s="195"/>
      <c r="FWE78" s="195"/>
      <c r="FWF78" s="195"/>
      <c r="FWG78" s="195"/>
      <c r="FWH78" s="195"/>
      <c r="FWI78" s="195"/>
      <c r="FWJ78" s="195"/>
      <c r="FWK78" s="195"/>
      <c r="FWL78" s="195"/>
      <c r="FWM78" s="195"/>
      <c r="FWN78" s="195"/>
      <c r="FWO78" s="195"/>
      <c r="FWP78" s="195"/>
      <c r="FWQ78" s="195"/>
      <c r="FWR78" s="195"/>
      <c r="FWS78" s="195"/>
      <c r="FWT78" s="195"/>
      <c r="FWU78" s="195"/>
      <c r="FWV78" s="195"/>
      <c r="FWW78" s="195"/>
      <c r="FWX78" s="195"/>
      <c r="FWY78" s="195"/>
      <c r="FWZ78" s="195"/>
      <c r="FXA78" s="195"/>
      <c r="FXB78" s="195"/>
      <c r="FXC78" s="195"/>
      <c r="FXD78" s="195"/>
      <c r="FXE78" s="195"/>
      <c r="FXF78" s="195"/>
      <c r="FXG78" s="195"/>
      <c r="FXH78" s="195"/>
      <c r="FXI78" s="195"/>
      <c r="FXJ78" s="195"/>
      <c r="FXK78" s="195"/>
      <c r="FXL78" s="195"/>
      <c r="FXM78" s="195"/>
      <c r="FXN78" s="195"/>
      <c r="FXO78" s="195"/>
      <c r="FXP78" s="195"/>
      <c r="FXQ78" s="195"/>
      <c r="FXR78" s="195"/>
      <c r="FXS78" s="195"/>
      <c r="FXT78" s="195"/>
      <c r="FXU78" s="195"/>
      <c r="FXV78" s="195"/>
      <c r="FXW78" s="195"/>
      <c r="FXX78" s="195"/>
      <c r="FXY78" s="195"/>
      <c r="FXZ78" s="195"/>
      <c r="FYA78" s="195"/>
      <c r="FYB78" s="195"/>
      <c r="FYC78" s="195"/>
      <c r="FYD78" s="195"/>
      <c r="FYE78" s="195"/>
      <c r="FYF78" s="195"/>
      <c r="FYG78" s="195"/>
      <c r="FYH78" s="195"/>
      <c r="FYI78" s="195"/>
      <c r="FYJ78" s="195"/>
      <c r="FYK78" s="195"/>
      <c r="FYL78" s="195"/>
      <c r="FYM78" s="195"/>
      <c r="FYN78" s="195"/>
      <c r="FYO78" s="195"/>
      <c r="FYP78" s="195"/>
      <c r="FYQ78" s="195"/>
      <c r="FYR78" s="195"/>
      <c r="FYS78" s="195"/>
      <c r="FYT78" s="195"/>
      <c r="FYU78" s="195"/>
      <c r="FYV78" s="195"/>
      <c r="FYW78" s="195"/>
      <c r="FYX78" s="195"/>
      <c r="FYY78" s="195"/>
      <c r="FYZ78" s="195"/>
      <c r="FZA78" s="195"/>
      <c r="FZB78" s="195"/>
      <c r="FZC78" s="195"/>
      <c r="FZD78" s="195"/>
      <c r="FZE78" s="195"/>
      <c r="FZF78" s="195"/>
      <c r="FZG78" s="195"/>
      <c r="FZH78" s="195"/>
      <c r="FZI78" s="195"/>
      <c r="FZJ78" s="195"/>
      <c r="FZK78" s="195"/>
      <c r="FZL78" s="195"/>
      <c r="FZM78" s="195"/>
      <c r="FZN78" s="195"/>
      <c r="FZO78" s="195"/>
      <c r="FZP78" s="195"/>
      <c r="FZQ78" s="195"/>
      <c r="FZR78" s="195"/>
      <c r="FZS78" s="195"/>
      <c r="FZT78" s="195"/>
      <c r="FZU78" s="195"/>
      <c r="FZV78" s="195"/>
      <c r="FZW78" s="195"/>
      <c r="FZX78" s="195"/>
      <c r="FZY78" s="195"/>
      <c r="FZZ78" s="195"/>
      <c r="GAA78" s="195"/>
      <c r="GAB78" s="195"/>
      <c r="GAC78" s="195"/>
      <c r="GAD78" s="195"/>
      <c r="GAE78" s="195"/>
      <c r="GAF78" s="195"/>
      <c r="GAG78" s="195"/>
      <c r="GAH78" s="195"/>
      <c r="GAI78" s="195"/>
      <c r="GAJ78" s="195"/>
      <c r="GAK78" s="195"/>
      <c r="GAL78" s="195"/>
      <c r="GAM78" s="195"/>
      <c r="GAN78" s="195"/>
      <c r="GAO78" s="195"/>
      <c r="GAP78" s="195"/>
      <c r="GAQ78" s="195"/>
      <c r="GAR78" s="195"/>
      <c r="GAS78" s="195"/>
      <c r="GAT78" s="195"/>
      <c r="GAU78" s="195"/>
      <c r="GAV78" s="195"/>
      <c r="GAW78" s="195"/>
      <c r="GAX78" s="195"/>
      <c r="GAY78" s="195"/>
      <c r="GAZ78" s="195"/>
      <c r="GBA78" s="195"/>
      <c r="GBB78" s="195"/>
      <c r="GBC78" s="195"/>
      <c r="GBD78" s="195"/>
      <c r="GBE78" s="195"/>
      <c r="GBF78" s="195"/>
      <c r="GBG78" s="195"/>
      <c r="GBH78" s="195"/>
      <c r="GBI78" s="195"/>
      <c r="GBJ78" s="195"/>
      <c r="GBK78" s="195"/>
      <c r="GBL78" s="195"/>
      <c r="GBM78" s="195"/>
      <c r="GBN78" s="195"/>
      <c r="GBO78" s="195"/>
      <c r="GBP78" s="195"/>
      <c r="GBQ78" s="195"/>
      <c r="GBR78" s="195"/>
      <c r="GBS78" s="195"/>
      <c r="GBT78" s="195"/>
      <c r="GBU78" s="195"/>
      <c r="GBV78" s="195"/>
      <c r="GBW78" s="195"/>
      <c r="GBX78" s="195"/>
      <c r="GBY78" s="195"/>
      <c r="GBZ78" s="195"/>
      <c r="GCA78" s="195"/>
      <c r="GCB78" s="195"/>
      <c r="GCC78" s="195"/>
      <c r="GCD78" s="195"/>
      <c r="GCE78" s="195"/>
      <c r="GCF78" s="195"/>
      <c r="GCG78" s="195"/>
      <c r="GCH78" s="195"/>
      <c r="GCI78" s="195"/>
      <c r="GCJ78" s="195"/>
      <c r="GCK78" s="195"/>
      <c r="GCL78" s="195"/>
      <c r="GCM78" s="195"/>
      <c r="GCN78" s="195"/>
      <c r="GCO78" s="195"/>
      <c r="GCP78" s="195"/>
      <c r="GCQ78" s="195"/>
      <c r="GCR78" s="195"/>
      <c r="GCS78" s="195"/>
      <c r="GCT78" s="195"/>
      <c r="GCU78" s="195"/>
      <c r="GCV78" s="195"/>
      <c r="GCW78" s="195"/>
      <c r="GCX78" s="195"/>
      <c r="GCY78" s="195"/>
      <c r="GCZ78" s="195"/>
      <c r="GDA78" s="195"/>
      <c r="GDB78" s="195"/>
      <c r="GDC78" s="195"/>
      <c r="GDD78" s="195"/>
      <c r="GDE78" s="195"/>
      <c r="GDF78" s="195"/>
      <c r="GDG78" s="195"/>
      <c r="GDH78" s="195"/>
      <c r="GDI78" s="195"/>
      <c r="GDJ78" s="195"/>
      <c r="GDK78" s="195"/>
      <c r="GDL78" s="195"/>
      <c r="GDM78" s="195"/>
      <c r="GDN78" s="195"/>
      <c r="GDO78" s="195"/>
      <c r="GDP78" s="195"/>
      <c r="GDQ78" s="195"/>
      <c r="GDR78" s="195"/>
      <c r="GDS78" s="195"/>
      <c r="GDT78" s="195"/>
      <c r="GDU78" s="195"/>
      <c r="GDV78" s="195"/>
      <c r="GDW78" s="195"/>
      <c r="GDX78" s="195"/>
      <c r="GDY78" s="195"/>
      <c r="GDZ78" s="195"/>
      <c r="GEA78" s="195"/>
      <c r="GEB78" s="195"/>
      <c r="GEC78" s="195"/>
      <c r="GED78" s="195"/>
      <c r="GEE78" s="195"/>
      <c r="GEF78" s="195"/>
      <c r="GEG78" s="195"/>
      <c r="GEH78" s="195"/>
      <c r="GEI78" s="195"/>
      <c r="GEJ78" s="195"/>
      <c r="GEK78" s="195"/>
      <c r="GEL78" s="195"/>
      <c r="GEM78" s="195"/>
      <c r="GEN78" s="195"/>
      <c r="GEO78" s="195"/>
      <c r="GEP78" s="195"/>
      <c r="GEQ78" s="195"/>
      <c r="GER78" s="195"/>
      <c r="GES78" s="195"/>
      <c r="GET78" s="195"/>
      <c r="GEU78" s="195"/>
      <c r="GEV78" s="195"/>
      <c r="GEW78" s="195"/>
      <c r="GEX78" s="195"/>
      <c r="GEY78" s="195"/>
      <c r="GEZ78" s="195"/>
      <c r="GFA78" s="195"/>
      <c r="GFB78" s="195"/>
      <c r="GFC78" s="195"/>
      <c r="GFD78" s="195"/>
      <c r="GFE78" s="195"/>
      <c r="GFF78" s="195"/>
      <c r="GFG78" s="195"/>
      <c r="GFH78" s="195"/>
      <c r="GFI78" s="195"/>
      <c r="GFJ78" s="195"/>
      <c r="GFK78" s="195"/>
      <c r="GFL78" s="195"/>
      <c r="GFM78" s="195"/>
      <c r="GFN78" s="195"/>
      <c r="GFO78" s="195"/>
      <c r="GFP78" s="195"/>
      <c r="GFQ78" s="195"/>
      <c r="GFR78" s="195"/>
      <c r="GFS78" s="195"/>
      <c r="GFT78" s="195"/>
      <c r="GFU78" s="195"/>
      <c r="GFV78" s="195"/>
      <c r="GFW78" s="195"/>
      <c r="GFX78" s="195"/>
      <c r="GFY78" s="195"/>
      <c r="GFZ78" s="195"/>
      <c r="GGA78" s="195"/>
      <c r="GGB78" s="195"/>
      <c r="GGC78" s="195"/>
      <c r="GGD78" s="195"/>
      <c r="GGE78" s="195"/>
      <c r="GGF78" s="195"/>
      <c r="GGG78" s="195"/>
      <c r="GGH78" s="195"/>
      <c r="GGI78" s="195"/>
      <c r="GGJ78" s="195"/>
      <c r="GGK78" s="195"/>
      <c r="GGL78" s="195"/>
      <c r="GGM78" s="195"/>
      <c r="GGN78" s="195"/>
      <c r="GGO78" s="195"/>
      <c r="GGP78" s="195"/>
      <c r="GGQ78" s="195"/>
      <c r="GGR78" s="195"/>
      <c r="GGS78" s="195"/>
      <c r="GGT78" s="195"/>
      <c r="GGU78" s="195"/>
      <c r="GGV78" s="195"/>
      <c r="GGW78" s="195"/>
      <c r="GGX78" s="195"/>
      <c r="GGY78" s="195"/>
      <c r="GGZ78" s="195"/>
      <c r="GHA78" s="195"/>
      <c r="GHB78" s="195"/>
      <c r="GHC78" s="195"/>
      <c r="GHD78" s="195"/>
      <c r="GHE78" s="195"/>
      <c r="GHF78" s="195"/>
      <c r="GHG78" s="195"/>
      <c r="GHH78" s="195"/>
      <c r="GHI78" s="195"/>
      <c r="GHJ78" s="195"/>
      <c r="GHK78" s="195"/>
      <c r="GHL78" s="195"/>
      <c r="GHM78" s="195"/>
      <c r="GHN78" s="195"/>
      <c r="GHO78" s="195"/>
      <c r="GHP78" s="195"/>
      <c r="GHQ78" s="195"/>
      <c r="GHR78" s="195"/>
      <c r="GHS78" s="195"/>
      <c r="GHT78" s="195"/>
      <c r="GHU78" s="195"/>
      <c r="GHV78" s="195"/>
      <c r="GHW78" s="195"/>
      <c r="GHX78" s="195"/>
      <c r="GHY78" s="195"/>
      <c r="GHZ78" s="195"/>
      <c r="GIA78" s="195"/>
      <c r="GIB78" s="195"/>
      <c r="GIC78" s="195"/>
      <c r="GID78" s="195"/>
      <c r="GIE78" s="195"/>
      <c r="GIF78" s="195"/>
      <c r="GIG78" s="195"/>
      <c r="GIH78" s="195"/>
      <c r="GII78" s="195"/>
      <c r="GIJ78" s="195"/>
      <c r="GIK78" s="195"/>
      <c r="GIL78" s="195"/>
      <c r="GIM78" s="195"/>
      <c r="GIN78" s="195"/>
      <c r="GIO78" s="195"/>
      <c r="GIP78" s="195"/>
      <c r="GIQ78" s="195"/>
      <c r="GIR78" s="195"/>
      <c r="GIS78" s="195"/>
      <c r="GIT78" s="195"/>
      <c r="GIU78" s="195"/>
      <c r="GIV78" s="195"/>
      <c r="GIW78" s="195"/>
      <c r="GIX78" s="195"/>
      <c r="GIY78" s="195"/>
      <c r="GIZ78" s="195"/>
      <c r="GJA78" s="195"/>
      <c r="GJB78" s="195"/>
      <c r="GJC78" s="195"/>
      <c r="GJD78" s="195"/>
      <c r="GJE78" s="195"/>
      <c r="GJF78" s="195"/>
      <c r="GJG78" s="195"/>
      <c r="GJH78" s="195"/>
      <c r="GJI78" s="195"/>
      <c r="GJJ78" s="195"/>
      <c r="GJK78" s="195"/>
      <c r="GJL78" s="195"/>
      <c r="GJM78" s="195"/>
      <c r="GJN78" s="195"/>
      <c r="GJO78" s="195"/>
      <c r="GJP78" s="195"/>
      <c r="GJQ78" s="195"/>
      <c r="GJR78" s="195"/>
      <c r="GJS78" s="195"/>
      <c r="GJT78" s="195"/>
      <c r="GJU78" s="195"/>
      <c r="GJV78" s="195"/>
      <c r="GJW78" s="195"/>
      <c r="GJX78" s="195"/>
      <c r="GJY78" s="195"/>
      <c r="GJZ78" s="195"/>
      <c r="GKA78" s="195"/>
      <c r="GKB78" s="195"/>
      <c r="GKC78" s="195"/>
      <c r="GKD78" s="195"/>
      <c r="GKE78" s="195"/>
      <c r="GKF78" s="195"/>
      <c r="GKG78" s="195"/>
      <c r="GKH78" s="195"/>
      <c r="GKI78" s="195"/>
      <c r="GKJ78" s="195"/>
      <c r="GKK78" s="195"/>
      <c r="GKL78" s="195"/>
      <c r="GKM78" s="195"/>
      <c r="GKN78" s="195"/>
      <c r="GKO78" s="195"/>
      <c r="GKP78" s="195"/>
      <c r="GKQ78" s="195"/>
      <c r="GKR78" s="195"/>
      <c r="GKS78" s="195"/>
      <c r="GKT78" s="195"/>
      <c r="GKU78" s="195"/>
      <c r="GKV78" s="195"/>
      <c r="GKW78" s="195"/>
      <c r="GKX78" s="195"/>
      <c r="GKY78" s="195"/>
      <c r="GKZ78" s="195"/>
      <c r="GLA78" s="195"/>
      <c r="GLB78" s="195"/>
      <c r="GLC78" s="195"/>
      <c r="GLD78" s="195"/>
      <c r="GLE78" s="195"/>
      <c r="GLF78" s="195"/>
      <c r="GLG78" s="195"/>
      <c r="GLH78" s="195"/>
      <c r="GLI78" s="195"/>
      <c r="GLJ78" s="195"/>
      <c r="GLK78" s="195"/>
      <c r="GLL78" s="195"/>
      <c r="GLM78" s="195"/>
      <c r="GLN78" s="195"/>
      <c r="GLO78" s="195"/>
      <c r="GLP78" s="195"/>
      <c r="GLQ78" s="195"/>
      <c r="GLR78" s="195"/>
      <c r="GLS78" s="195"/>
      <c r="GLT78" s="195"/>
      <c r="GLU78" s="195"/>
      <c r="GLV78" s="195"/>
      <c r="GLW78" s="195"/>
      <c r="GLX78" s="195"/>
      <c r="GLY78" s="195"/>
      <c r="GLZ78" s="195"/>
      <c r="GMA78" s="195"/>
      <c r="GMB78" s="195"/>
      <c r="GMC78" s="195"/>
      <c r="GMD78" s="195"/>
      <c r="GME78" s="195"/>
      <c r="GMF78" s="195"/>
      <c r="GMG78" s="195"/>
      <c r="GMH78" s="195"/>
      <c r="GMI78" s="195"/>
      <c r="GMJ78" s="195"/>
      <c r="GMK78" s="195"/>
      <c r="GML78" s="195"/>
      <c r="GMM78" s="195"/>
      <c r="GMN78" s="195"/>
      <c r="GMO78" s="195"/>
      <c r="GMP78" s="195"/>
      <c r="GMQ78" s="195"/>
      <c r="GMR78" s="195"/>
      <c r="GMS78" s="195"/>
      <c r="GMT78" s="195"/>
      <c r="GMU78" s="195"/>
      <c r="GMV78" s="195"/>
      <c r="GMW78" s="195"/>
      <c r="GMX78" s="195"/>
      <c r="GMY78" s="195"/>
      <c r="GMZ78" s="195"/>
      <c r="GNA78" s="195"/>
      <c r="GNB78" s="195"/>
      <c r="GNC78" s="195"/>
      <c r="GND78" s="195"/>
      <c r="GNE78" s="195"/>
      <c r="GNF78" s="195"/>
      <c r="GNG78" s="195"/>
      <c r="GNH78" s="195"/>
      <c r="GNI78" s="195"/>
      <c r="GNJ78" s="195"/>
      <c r="GNK78" s="195"/>
      <c r="GNL78" s="195"/>
      <c r="GNM78" s="195"/>
      <c r="GNN78" s="195"/>
      <c r="GNO78" s="195"/>
      <c r="GNP78" s="195"/>
      <c r="GNQ78" s="195"/>
      <c r="GNR78" s="195"/>
      <c r="GNS78" s="195"/>
      <c r="GNT78" s="195"/>
      <c r="GNU78" s="195"/>
      <c r="GNV78" s="195"/>
      <c r="GNW78" s="195"/>
      <c r="GNX78" s="195"/>
      <c r="GNY78" s="195"/>
      <c r="GNZ78" s="195"/>
      <c r="GOA78" s="195"/>
      <c r="GOB78" s="195"/>
      <c r="GOC78" s="195"/>
      <c r="GOD78" s="195"/>
      <c r="GOE78" s="195"/>
      <c r="GOF78" s="195"/>
      <c r="GOG78" s="195"/>
      <c r="GOH78" s="195"/>
      <c r="GOI78" s="195"/>
      <c r="GOJ78" s="195"/>
      <c r="GOK78" s="195"/>
      <c r="GOL78" s="195"/>
      <c r="GOM78" s="195"/>
      <c r="GON78" s="195"/>
      <c r="GOO78" s="195"/>
      <c r="GOP78" s="195"/>
      <c r="GOQ78" s="195"/>
      <c r="GOR78" s="195"/>
      <c r="GOS78" s="195"/>
      <c r="GOT78" s="195"/>
      <c r="GOU78" s="195"/>
      <c r="GOV78" s="195"/>
      <c r="GOW78" s="195"/>
      <c r="GOX78" s="195"/>
      <c r="GOY78" s="195"/>
      <c r="GOZ78" s="195"/>
      <c r="GPA78" s="195"/>
      <c r="GPB78" s="195"/>
      <c r="GPC78" s="195"/>
      <c r="GPD78" s="195"/>
      <c r="GPE78" s="195"/>
      <c r="GPF78" s="195"/>
      <c r="GPG78" s="195"/>
      <c r="GPH78" s="195"/>
      <c r="GPI78" s="195"/>
      <c r="GPJ78" s="195"/>
      <c r="GPK78" s="195"/>
      <c r="GPL78" s="195"/>
      <c r="GPM78" s="195"/>
      <c r="GPN78" s="195"/>
      <c r="GPO78" s="195"/>
      <c r="GPP78" s="195"/>
      <c r="GPQ78" s="195"/>
      <c r="GPR78" s="195"/>
      <c r="GPS78" s="195"/>
      <c r="GPT78" s="195"/>
      <c r="GPU78" s="195"/>
      <c r="GPV78" s="195"/>
      <c r="GPW78" s="195"/>
      <c r="GPX78" s="195"/>
      <c r="GPY78" s="195"/>
      <c r="GPZ78" s="195"/>
      <c r="GQA78" s="195"/>
      <c r="GQB78" s="195"/>
      <c r="GQC78" s="195"/>
      <c r="GQD78" s="195"/>
      <c r="GQE78" s="195"/>
      <c r="GQF78" s="195"/>
      <c r="GQG78" s="195"/>
      <c r="GQH78" s="195"/>
      <c r="GQI78" s="195"/>
      <c r="GQJ78" s="195"/>
      <c r="GQK78" s="195"/>
      <c r="GQL78" s="195"/>
      <c r="GQM78" s="195"/>
      <c r="GQN78" s="195"/>
      <c r="GQO78" s="195"/>
      <c r="GQP78" s="195"/>
      <c r="GQQ78" s="195"/>
      <c r="GQR78" s="195"/>
      <c r="GQS78" s="195"/>
      <c r="GQT78" s="195"/>
      <c r="GQU78" s="195"/>
      <c r="GQV78" s="195"/>
      <c r="GQW78" s="195"/>
      <c r="GQX78" s="195"/>
      <c r="GQY78" s="195"/>
      <c r="GQZ78" s="195"/>
      <c r="GRA78" s="195"/>
      <c r="GRB78" s="195"/>
      <c r="GRC78" s="195"/>
      <c r="GRD78" s="195"/>
      <c r="GRE78" s="195"/>
      <c r="GRF78" s="195"/>
      <c r="GRG78" s="195"/>
      <c r="GRH78" s="195"/>
      <c r="GRI78" s="195"/>
      <c r="GRJ78" s="195"/>
      <c r="GRK78" s="195"/>
      <c r="GRL78" s="195"/>
      <c r="GRM78" s="195"/>
      <c r="GRN78" s="195"/>
      <c r="GRO78" s="195"/>
      <c r="GRP78" s="195"/>
      <c r="GRQ78" s="195"/>
      <c r="GRR78" s="195"/>
      <c r="GRS78" s="195"/>
      <c r="GRT78" s="195"/>
      <c r="GRU78" s="195"/>
      <c r="GRV78" s="195"/>
      <c r="GRW78" s="195"/>
      <c r="GRX78" s="195"/>
      <c r="GRY78" s="195"/>
      <c r="GRZ78" s="195"/>
      <c r="GSA78" s="195"/>
      <c r="GSB78" s="195"/>
      <c r="GSC78" s="195"/>
      <c r="GSD78" s="195"/>
      <c r="GSE78" s="195"/>
      <c r="GSF78" s="195"/>
      <c r="GSG78" s="195"/>
      <c r="GSH78" s="195"/>
      <c r="GSI78" s="195"/>
      <c r="GSJ78" s="195"/>
      <c r="GSK78" s="195"/>
      <c r="GSL78" s="195"/>
      <c r="GSM78" s="195"/>
      <c r="GSN78" s="195"/>
      <c r="GSO78" s="195"/>
      <c r="GSP78" s="195"/>
      <c r="GSQ78" s="195"/>
      <c r="GSR78" s="195"/>
      <c r="GSS78" s="195"/>
      <c r="GST78" s="195"/>
      <c r="GSU78" s="195"/>
      <c r="GSV78" s="195"/>
      <c r="GSW78" s="195"/>
      <c r="GSX78" s="195"/>
      <c r="GSY78" s="195"/>
      <c r="GSZ78" s="195"/>
      <c r="GTA78" s="195"/>
      <c r="GTB78" s="195"/>
      <c r="GTC78" s="195"/>
      <c r="GTD78" s="195"/>
      <c r="GTE78" s="195"/>
      <c r="GTF78" s="195"/>
      <c r="GTG78" s="195"/>
      <c r="GTH78" s="195"/>
      <c r="GTI78" s="195"/>
      <c r="GTJ78" s="195"/>
      <c r="GTK78" s="195"/>
      <c r="GTL78" s="195"/>
      <c r="GTM78" s="195"/>
      <c r="GTN78" s="195"/>
      <c r="GTO78" s="195"/>
      <c r="GTP78" s="195"/>
      <c r="GTQ78" s="195"/>
      <c r="GTR78" s="195"/>
      <c r="GTS78" s="195"/>
      <c r="GTT78" s="195"/>
      <c r="GTU78" s="195"/>
      <c r="GTV78" s="195"/>
      <c r="GTW78" s="195"/>
      <c r="GTX78" s="195"/>
      <c r="GTY78" s="195"/>
      <c r="GTZ78" s="195"/>
      <c r="GUA78" s="195"/>
      <c r="GUB78" s="195"/>
      <c r="GUC78" s="195"/>
      <c r="GUD78" s="195"/>
      <c r="GUE78" s="195"/>
      <c r="GUF78" s="195"/>
      <c r="GUG78" s="195"/>
      <c r="GUH78" s="195"/>
      <c r="GUI78" s="195"/>
      <c r="GUJ78" s="195"/>
      <c r="GUK78" s="195"/>
      <c r="GUL78" s="195"/>
      <c r="GUM78" s="195"/>
      <c r="GUN78" s="195"/>
      <c r="GUO78" s="195"/>
      <c r="GUP78" s="195"/>
      <c r="GUQ78" s="195"/>
      <c r="GUR78" s="195"/>
      <c r="GUS78" s="195"/>
      <c r="GUT78" s="195"/>
      <c r="GUU78" s="195"/>
      <c r="GUV78" s="195"/>
      <c r="GUW78" s="195"/>
      <c r="GUX78" s="195"/>
      <c r="GUY78" s="195"/>
      <c r="GUZ78" s="195"/>
      <c r="GVA78" s="195"/>
      <c r="GVB78" s="195"/>
      <c r="GVC78" s="195"/>
      <c r="GVD78" s="195"/>
      <c r="GVE78" s="195"/>
      <c r="GVF78" s="195"/>
      <c r="GVG78" s="195"/>
      <c r="GVH78" s="195"/>
      <c r="GVI78" s="195"/>
      <c r="GVJ78" s="195"/>
      <c r="GVK78" s="195"/>
      <c r="GVL78" s="195"/>
      <c r="GVM78" s="195"/>
      <c r="GVN78" s="195"/>
      <c r="GVO78" s="195"/>
      <c r="GVP78" s="195"/>
      <c r="GVQ78" s="195"/>
      <c r="GVR78" s="195"/>
      <c r="GVS78" s="195"/>
      <c r="GVT78" s="195"/>
      <c r="GVU78" s="195"/>
      <c r="GVV78" s="195"/>
      <c r="GVW78" s="195"/>
      <c r="GVX78" s="195"/>
      <c r="GVY78" s="195"/>
      <c r="GVZ78" s="195"/>
      <c r="GWA78" s="195"/>
      <c r="GWB78" s="195"/>
      <c r="GWC78" s="195"/>
      <c r="GWD78" s="195"/>
      <c r="GWE78" s="195"/>
      <c r="GWF78" s="195"/>
      <c r="GWG78" s="195"/>
      <c r="GWH78" s="195"/>
      <c r="GWI78" s="195"/>
      <c r="GWJ78" s="195"/>
      <c r="GWK78" s="195"/>
      <c r="GWL78" s="195"/>
      <c r="GWM78" s="195"/>
      <c r="GWN78" s="195"/>
      <c r="GWO78" s="195"/>
      <c r="GWP78" s="195"/>
      <c r="GWQ78" s="195"/>
      <c r="GWR78" s="195"/>
      <c r="GWS78" s="195"/>
      <c r="GWT78" s="195"/>
      <c r="GWU78" s="195"/>
      <c r="GWV78" s="195"/>
      <c r="GWW78" s="195"/>
      <c r="GWX78" s="195"/>
      <c r="GWY78" s="195"/>
      <c r="GWZ78" s="195"/>
      <c r="GXA78" s="195"/>
      <c r="GXB78" s="195"/>
      <c r="GXC78" s="195"/>
      <c r="GXD78" s="195"/>
      <c r="GXE78" s="195"/>
      <c r="GXF78" s="195"/>
      <c r="GXG78" s="195"/>
      <c r="GXH78" s="195"/>
      <c r="GXI78" s="195"/>
      <c r="GXJ78" s="195"/>
      <c r="GXK78" s="195"/>
      <c r="GXL78" s="195"/>
      <c r="GXM78" s="195"/>
      <c r="GXN78" s="195"/>
      <c r="GXO78" s="195"/>
      <c r="GXP78" s="195"/>
      <c r="GXQ78" s="195"/>
      <c r="GXR78" s="195"/>
      <c r="GXS78" s="195"/>
      <c r="GXT78" s="195"/>
      <c r="GXU78" s="195"/>
      <c r="GXV78" s="195"/>
      <c r="GXW78" s="195"/>
      <c r="GXX78" s="195"/>
      <c r="GXY78" s="195"/>
      <c r="GXZ78" s="195"/>
      <c r="GYA78" s="195"/>
      <c r="GYB78" s="195"/>
      <c r="GYC78" s="195"/>
      <c r="GYD78" s="195"/>
      <c r="GYE78" s="195"/>
      <c r="GYF78" s="195"/>
      <c r="GYG78" s="195"/>
      <c r="GYH78" s="195"/>
      <c r="GYI78" s="195"/>
      <c r="GYJ78" s="195"/>
      <c r="GYK78" s="195"/>
      <c r="GYL78" s="195"/>
      <c r="GYM78" s="195"/>
      <c r="GYN78" s="195"/>
      <c r="GYO78" s="195"/>
      <c r="GYP78" s="195"/>
      <c r="GYQ78" s="195"/>
      <c r="GYR78" s="195"/>
      <c r="GYS78" s="195"/>
      <c r="GYT78" s="195"/>
      <c r="GYU78" s="195"/>
      <c r="GYV78" s="195"/>
      <c r="GYW78" s="195"/>
      <c r="GYX78" s="195"/>
      <c r="GYY78" s="195"/>
      <c r="GYZ78" s="195"/>
      <c r="GZA78" s="195"/>
      <c r="GZB78" s="195"/>
      <c r="GZC78" s="195"/>
      <c r="GZD78" s="195"/>
      <c r="GZE78" s="195"/>
      <c r="GZF78" s="195"/>
      <c r="GZG78" s="195"/>
      <c r="GZH78" s="195"/>
      <c r="GZI78" s="195"/>
      <c r="GZJ78" s="195"/>
      <c r="GZK78" s="195"/>
      <c r="GZL78" s="195"/>
      <c r="GZM78" s="195"/>
      <c r="GZN78" s="195"/>
      <c r="GZO78" s="195"/>
      <c r="GZP78" s="195"/>
      <c r="GZQ78" s="195"/>
      <c r="GZR78" s="195"/>
      <c r="GZS78" s="195"/>
      <c r="GZT78" s="195"/>
      <c r="GZU78" s="195"/>
      <c r="GZV78" s="195"/>
      <c r="GZW78" s="195"/>
      <c r="GZX78" s="195"/>
      <c r="GZY78" s="195"/>
      <c r="GZZ78" s="195"/>
      <c r="HAA78" s="195"/>
      <c r="HAB78" s="195"/>
      <c r="HAC78" s="195"/>
      <c r="HAD78" s="195"/>
      <c r="HAE78" s="195"/>
      <c r="HAF78" s="195"/>
      <c r="HAG78" s="195"/>
      <c r="HAH78" s="195"/>
      <c r="HAI78" s="195"/>
      <c r="HAJ78" s="195"/>
      <c r="HAK78" s="195"/>
      <c r="HAL78" s="195"/>
      <c r="HAM78" s="195"/>
      <c r="HAN78" s="195"/>
      <c r="HAO78" s="195"/>
      <c r="HAP78" s="195"/>
      <c r="HAQ78" s="195"/>
      <c r="HAR78" s="195"/>
      <c r="HAS78" s="195"/>
      <c r="HAT78" s="195"/>
      <c r="HAU78" s="195"/>
      <c r="HAV78" s="195"/>
      <c r="HAW78" s="195"/>
      <c r="HAX78" s="195"/>
      <c r="HAY78" s="195"/>
      <c r="HAZ78" s="195"/>
      <c r="HBA78" s="195"/>
      <c r="HBB78" s="195"/>
      <c r="HBC78" s="195"/>
      <c r="HBD78" s="195"/>
      <c r="HBE78" s="195"/>
      <c r="HBF78" s="195"/>
      <c r="HBG78" s="195"/>
      <c r="HBH78" s="195"/>
      <c r="HBI78" s="195"/>
      <c r="HBJ78" s="195"/>
      <c r="HBK78" s="195"/>
      <c r="HBL78" s="195"/>
      <c r="HBM78" s="195"/>
      <c r="HBN78" s="195"/>
      <c r="HBO78" s="195"/>
      <c r="HBP78" s="195"/>
      <c r="HBQ78" s="195"/>
      <c r="HBR78" s="195"/>
      <c r="HBS78" s="195"/>
      <c r="HBT78" s="195"/>
      <c r="HBU78" s="195"/>
      <c r="HBV78" s="195"/>
      <c r="HBW78" s="195"/>
      <c r="HBX78" s="195"/>
      <c r="HBY78" s="195"/>
      <c r="HBZ78" s="195"/>
      <c r="HCA78" s="195"/>
      <c r="HCB78" s="195"/>
      <c r="HCC78" s="195"/>
      <c r="HCD78" s="195"/>
      <c r="HCE78" s="195"/>
      <c r="HCF78" s="195"/>
      <c r="HCG78" s="195"/>
      <c r="HCH78" s="195"/>
      <c r="HCI78" s="195"/>
      <c r="HCJ78" s="195"/>
      <c r="HCK78" s="195"/>
      <c r="HCL78" s="195"/>
      <c r="HCM78" s="195"/>
      <c r="HCN78" s="195"/>
      <c r="HCO78" s="195"/>
      <c r="HCP78" s="195"/>
      <c r="HCQ78" s="195"/>
      <c r="HCR78" s="195"/>
      <c r="HCS78" s="195"/>
      <c r="HCT78" s="195"/>
      <c r="HCU78" s="195"/>
      <c r="HCV78" s="195"/>
      <c r="HCW78" s="195"/>
      <c r="HCX78" s="195"/>
      <c r="HCY78" s="195"/>
      <c r="HCZ78" s="195"/>
      <c r="HDA78" s="195"/>
      <c r="HDB78" s="195"/>
      <c r="HDC78" s="195"/>
      <c r="HDD78" s="195"/>
      <c r="HDE78" s="195"/>
      <c r="HDF78" s="195"/>
      <c r="HDG78" s="195"/>
      <c r="HDH78" s="195"/>
      <c r="HDI78" s="195"/>
      <c r="HDJ78" s="195"/>
      <c r="HDK78" s="195"/>
      <c r="HDL78" s="195"/>
      <c r="HDM78" s="195"/>
      <c r="HDN78" s="195"/>
      <c r="HDO78" s="195"/>
      <c r="HDP78" s="195"/>
      <c r="HDQ78" s="195"/>
      <c r="HDR78" s="195"/>
      <c r="HDS78" s="195"/>
      <c r="HDT78" s="195"/>
      <c r="HDU78" s="195"/>
      <c r="HDV78" s="195"/>
      <c r="HDW78" s="195"/>
      <c r="HDX78" s="195"/>
      <c r="HDY78" s="195"/>
      <c r="HDZ78" s="195"/>
      <c r="HEA78" s="195"/>
      <c r="HEB78" s="195"/>
      <c r="HEC78" s="195"/>
      <c r="HED78" s="195"/>
      <c r="HEE78" s="195"/>
      <c r="HEF78" s="195"/>
      <c r="HEG78" s="195"/>
      <c r="HEH78" s="195"/>
      <c r="HEI78" s="195"/>
      <c r="HEJ78" s="195"/>
      <c r="HEK78" s="195"/>
      <c r="HEL78" s="195"/>
      <c r="HEM78" s="195"/>
      <c r="HEN78" s="195"/>
      <c r="HEO78" s="195"/>
      <c r="HEP78" s="195"/>
      <c r="HEQ78" s="195"/>
      <c r="HER78" s="195"/>
      <c r="HES78" s="195"/>
      <c r="HET78" s="195"/>
      <c r="HEU78" s="195"/>
      <c r="HEV78" s="195"/>
      <c r="HEW78" s="195"/>
      <c r="HEX78" s="195"/>
      <c r="HEY78" s="195"/>
      <c r="HEZ78" s="195"/>
      <c r="HFA78" s="195"/>
      <c r="HFB78" s="195"/>
      <c r="HFC78" s="195"/>
      <c r="HFD78" s="195"/>
      <c r="HFE78" s="195"/>
      <c r="HFF78" s="195"/>
      <c r="HFG78" s="195"/>
      <c r="HFH78" s="195"/>
      <c r="HFI78" s="195"/>
      <c r="HFJ78" s="195"/>
      <c r="HFK78" s="195"/>
      <c r="HFL78" s="195"/>
      <c r="HFM78" s="195"/>
      <c r="HFN78" s="195"/>
      <c r="HFO78" s="195"/>
      <c r="HFP78" s="195"/>
      <c r="HFQ78" s="195"/>
      <c r="HFR78" s="195"/>
      <c r="HFS78" s="195"/>
      <c r="HFT78" s="195"/>
      <c r="HFU78" s="195"/>
      <c r="HFV78" s="195"/>
      <c r="HFW78" s="195"/>
      <c r="HFX78" s="195"/>
      <c r="HFY78" s="195"/>
      <c r="HFZ78" s="195"/>
      <c r="HGA78" s="195"/>
      <c r="HGB78" s="195"/>
      <c r="HGC78" s="195"/>
      <c r="HGD78" s="195"/>
      <c r="HGE78" s="195"/>
      <c r="HGF78" s="195"/>
      <c r="HGG78" s="195"/>
      <c r="HGH78" s="195"/>
      <c r="HGI78" s="195"/>
      <c r="HGJ78" s="195"/>
      <c r="HGK78" s="195"/>
      <c r="HGL78" s="195"/>
      <c r="HGM78" s="195"/>
      <c r="HGN78" s="195"/>
      <c r="HGO78" s="195"/>
      <c r="HGP78" s="195"/>
      <c r="HGQ78" s="195"/>
      <c r="HGR78" s="195"/>
      <c r="HGS78" s="195"/>
      <c r="HGT78" s="195"/>
      <c r="HGU78" s="195"/>
      <c r="HGV78" s="195"/>
      <c r="HGW78" s="195"/>
      <c r="HGX78" s="195"/>
      <c r="HGY78" s="195"/>
      <c r="HGZ78" s="195"/>
      <c r="HHA78" s="195"/>
      <c r="HHB78" s="195"/>
      <c r="HHC78" s="195"/>
      <c r="HHD78" s="195"/>
      <c r="HHE78" s="195"/>
      <c r="HHF78" s="195"/>
      <c r="HHG78" s="195"/>
      <c r="HHH78" s="195"/>
      <c r="HHI78" s="195"/>
      <c r="HHJ78" s="195"/>
      <c r="HHK78" s="195"/>
      <c r="HHL78" s="195"/>
      <c r="HHM78" s="195"/>
      <c r="HHN78" s="195"/>
      <c r="HHO78" s="195"/>
      <c r="HHP78" s="195"/>
      <c r="HHQ78" s="195"/>
      <c r="HHR78" s="195"/>
      <c r="HHS78" s="195"/>
      <c r="HHT78" s="195"/>
      <c r="HHU78" s="195"/>
      <c r="HHV78" s="195"/>
      <c r="HHW78" s="195"/>
      <c r="HHX78" s="195"/>
      <c r="HHY78" s="195"/>
      <c r="HHZ78" s="195"/>
      <c r="HIA78" s="195"/>
      <c r="HIB78" s="195"/>
      <c r="HIC78" s="195"/>
      <c r="HID78" s="195"/>
      <c r="HIE78" s="195"/>
      <c r="HIF78" s="195"/>
      <c r="HIG78" s="195"/>
      <c r="HIH78" s="195"/>
      <c r="HII78" s="195"/>
      <c r="HIJ78" s="195"/>
      <c r="HIK78" s="195"/>
      <c r="HIL78" s="195"/>
      <c r="HIM78" s="195"/>
      <c r="HIN78" s="195"/>
      <c r="HIO78" s="195"/>
      <c r="HIP78" s="195"/>
      <c r="HIQ78" s="195"/>
      <c r="HIR78" s="195"/>
      <c r="HIS78" s="195"/>
      <c r="HIT78" s="195"/>
      <c r="HIU78" s="195"/>
      <c r="HIV78" s="195"/>
      <c r="HIW78" s="195"/>
      <c r="HIX78" s="195"/>
      <c r="HIY78" s="195"/>
      <c r="HIZ78" s="195"/>
      <c r="HJA78" s="195"/>
      <c r="HJB78" s="195"/>
      <c r="HJC78" s="195"/>
      <c r="HJD78" s="195"/>
      <c r="HJE78" s="195"/>
      <c r="HJF78" s="195"/>
      <c r="HJG78" s="195"/>
      <c r="HJH78" s="195"/>
      <c r="HJI78" s="195"/>
      <c r="HJJ78" s="195"/>
      <c r="HJK78" s="195"/>
      <c r="HJL78" s="195"/>
      <c r="HJM78" s="195"/>
      <c r="HJN78" s="195"/>
      <c r="HJO78" s="195"/>
      <c r="HJP78" s="195"/>
      <c r="HJQ78" s="195"/>
      <c r="HJR78" s="195"/>
      <c r="HJS78" s="195"/>
      <c r="HJT78" s="195"/>
      <c r="HJU78" s="195"/>
      <c r="HJV78" s="195"/>
      <c r="HJW78" s="195"/>
      <c r="HJX78" s="195"/>
      <c r="HJY78" s="195"/>
      <c r="HJZ78" s="195"/>
      <c r="HKA78" s="195"/>
      <c r="HKB78" s="195"/>
      <c r="HKC78" s="195"/>
      <c r="HKD78" s="195"/>
      <c r="HKE78" s="195"/>
      <c r="HKF78" s="195"/>
      <c r="HKG78" s="195"/>
      <c r="HKH78" s="195"/>
      <c r="HKI78" s="195"/>
      <c r="HKJ78" s="195"/>
      <c r="HKK78" s="195"/>
      <c r="HKL78" s="195"/>
      <c r="HKM78" s="195"/>
      <c r="HKN78" s="195"/>
      <c r="HKO78" s="195"/>
      <c r="HKP78" s="195"/>
      <c r="HKQ78" s="195"/>
      <c r="HKR78" s="195"/>
      <c r="HKS78" s="195"/>
      <c r="HKT78" s="195"/>
      <c r="HKU78" s="195"/>
      <c r="HKV78" s="195"/>
      <c r="HKW78" s="195"/>
      <c r="HKX78" s="195"/>
      <c r="HKY78" s="195"/>
      <c r="HKZ78" s="195"/>
      <c r="HLA78" s="195"/>
      <c r="HLB78" s="195"/>
      <c r="HLC78" s="195"/>
      <c r="HLD78" s="195"/>
      <c r="HLE78" s="195"/>
      <c r="HLF78" s="195"/>
      <c r="HLG78" s="195"/>
      <c r="HLH78" s="195"/>
      <c r="HLI78" s="195"/>
      <c r="HLJ78" s="195"/>
      <c r="HLK78" s="195"/>
      <c r="HLL78" s="195"/>
      <c r="HLM78" s="195"/>
      <c r="HLN78" s="195"/>
      <c r="HLO78" s="195"/>
      <c r="HLP78" s="195"/>
      <c r="HLQ78" s="195"/>
      <c r="HLR78" s="195"/>
      <c r="HLS78" s="195"/>
      <c r="HLT78" s="195"/>
      <c r="HLU78" s="195"/>
      <c r="HLV78" s="195"/>
      <c r="HLW78" s="195"/>
      <c r="HLX78" s="195"/>
      <c r="HLY78" s="195"/>
      <c r="HLZ78" s="195"/>
      <c r="HMA78" s="195"/>
      <c r="HMB78" s="195"/>
      <c r="HMC78" s="195"/>
      <c r="HMD78" s="195"/>
      <c r="HME78" s="195"/>
      <c r="HMF78" s="195"/>
      <c r="HMG78" s="195"/>
      <c r="HMH78" s="195"/>
      <c r="HMI78" s="195"/>
      <c r="HMJ78" s="195"/>
      <c r="HMK78" s="195"/>
      <c r="HML78" s="195"/>
      <c r="HMM78" s="195"/>
      <c r="HMN78" s="195"/>
      <c r="HMO78" s="195"/>
      <c r="HMP78" s="195"/>
      <c r="HMQ78" s="195"/>
      <c r="HMR78" s="195"/>
      <c r="HMS78" s="195"/>
      <c r="HMT78" s="195"/>
      <c r="HMU78" s="195"/>
      <c r="HMV78" s="195"/>
      <c r="HMW78" s="195"/>
      <c r="HMX78" s="195"/>
      <c r="HMY78" s="195"/>
      <c r="HMZ78" s="195"/>
      <c r="HNA78" s="195"/>
      <c r="HNB78" s="195"/>
      <c r="HNC78" s="195"/>
      <c r="HND78" s="195"/>
      <c r="HNE78" s="195"/>
      <c r="HNF78" s="195"/>
      <c r="HNG78" s="195"/>
      <c r="HNH78" s="195"/>
      <c r="HNI78" s="195"/>
      <c r="HNJ78" s="195"/>
      <c r="HNK78" s="195"/>
      <c r="HNL78" s="195"/>
      <c r="HNM78" s="195"/>
      <c r="HNN78" s="195"/>
      <c r="HNO78" s="195"/>
      <c r="HNP78" s="195"/>
      <c r="HNQ78" s="195"/>
      <c r="HNR78" s="195"/>
      <c r="HNS78" s="195"/>
      <c r="HNT78" s="195"/>
      <c r="HNU78" s="195"/>
      <c r="HNV78" s="195"/>
      <c r="HNW78" s="195"/>
      <c r="HNX78" s="195"/>
      <c r="HNY78" s="195"/>
      <c r="HNZ78" s="195"/>
      <c r="HOA78" s="195"/>
      <c r="HOB78" s="195"/>
      <c r="HOC78" s="195"/>
      <c r="HOD78" s="195"/>
      <c r="HOE78" s="195"/>
      <c r="HOF78" s="195"/>
      <c r="HOG78" s="195"/>
      <c r="HOH78" s="195"/>
      <c r="HOI78" s="195"/>
      <c r="HOJ78" s="195"/>
      <c r="HOK78" s="195"/>
      <c r="HOL78" s="195"/>
      <c r="HOM78" s="195"/>
      <c r="HON78" s="195"/>
      <c r="HOO78" s="195"/>
      <c r="HOP78" s="195"/>
      <c r="HOQ78" s="195"/>
      <c r="HOR78" s="195"/>
      <c r="HOS78" s="195"/>
      <c r="HOT78" s="195"/>
      <c r="HOU78" s="195"/>
      <c r="HOV78" s="195"/>
      <c r="HOW78" s="195"/>
      <c r="HOX78" s="195"/>
      <c r="HOY78" s="195"/>
      <c r="HOZ78" s="195"/>
      <c r="HPA78" s="195"/>
      <c r="HPB78" s="195"/>
      <c r="HPC78" s="195"/>
      <c r="HPD78" s="195"/>
      <c r="HPE78" s="195"/>
      <c r="HPF78" s="195"/>
      <c r="HPG78" s="195"/>
      <c r="HPH78" s="195"/>
      <c r="HPI78" s="195"/>
      <c r="HPJ78" s="195"/>
      <c r="HPK78" s="195"/>
      <c r="HPL78" s="195"/>
      <c r="HPM78" s="195"/>
      <c r="HPN78" s="195"/>
      <c r="HPO78" s="195"/>
      <c r="HPP78" s="195"/>
      <c r="HPQ78" s="195"/>
      <c r="HPR78" s="195"/>
      <c r="HPS78" s="195"/>
      <c r="HPT78" s="195"/>
      <c r="HPU78" s="195"/>
      <c r="HPV78" s="195"/>
      <c r="HPW78" s="195"/>
      <c r="HPX78" s="195"/>
      <c r="HPY78" s="195"/>
      <c r="HPZ78" s="195"/>
      <c r="HQA78" s="195"/>
      <c r="HQB78" s="195"/>
      <c r="HQC78" s="195"/>
      <c r="HQD78" s="195"/>
      <c r="HQE78" s="195"/>
      <c r="HQF78" s="195"/>
      <c r="HQG78" s="195"/>
      <c r="HQH78" s="195"/>
      <c r="HQI78" s="195"/>
      <c r="HQJ78" s="195"/>
      <c r="HQK78" s="195"/>
      <c r="HQL78" s="195"/>
      <c r="HQM78" s="195"/>
      <c r="HQN78" s="195"/>
      <c r="HQO78" s="195"/>
      <c r="HQP78" s="195"/>
      <c r="HQQ78" s="195"/>
      <c r="HQR78" s="195"/>
      <c r="HQS78" s="195"/>
      <c r="HQT78" s="195"/>
      <c r="HQU78" s="195"/>
      <c r="HQV78" s="195"/>
      <c r="HQW78" s="195"/>
      <c r="HQX78" s="195"/>
      <c r="HQY78" s="195"/>
      <c r="HQZ78" s="195"/>
      <c r="HRA78" s="195"/>
      <c r="HRB78" s="195"/>
      <c r="HRC78" s="195"/>
      <c r="HRD78" s="195"/>
      <c r="HRE78" s="195"/>
      <c r="HRF78" s="195"/>
      <c r="HRG78" s="195"/>
      <c r="HRH78" s="195"/>
      <c r="HRI78" s="195"/>
      <c r="HRJ78" s="195"/>
      <c r="HRK78" s="195"/>
      <c r="HRL78" s="195"/>
      <c r="HRM78" s="195"/>
      <c r="HRN78" s="195"/>
      <c r="HRO78" s="195"/>
      <c r="HRP78" s="195"/>
      <c r="HRQ78" s="195"/>
      <c r="HRR78" s="195"/>
      <c r="HRS78" s="195"/>
      <c r="HRT78" s="195"/>
      <c r="HRU78" s="195"/>
      <c r="HRV78" s="195"/>
      <c r="HRW78" s="195"/>
      <c r="HRX78" s="195"/>
      <c r="HRY78" s="195"/>
      <c r="HRZ78" s="195"/>
      <c r="HSA78" s="195"/>
      <c r="HSB78" s="195"/>
      <c r="HSC78" s="195"/>
      <c r="HSD78" s="195"/>
      <c r="HSE78" s="195"/>
      <c r="HSF78" s="195"/>
      <c r="HSG78" s="195"/>
      <c r="HSH78" s="195"/>
      <c r="HSI78" s="195"/>
      <c r="HSJ78" s="195"/>
      <c r="HSK78" s="195"/>
      <c r="HSL78" s="195"/>
      <c r="HSM78" s="195"/>
      <c r="HSN78" s="195"/>
      <c r="HSO78" s="195"/>
      <c r="HSP78" s="195"/>
      <c r="HSQ78" s="195"/>
      <c r="HSR78" s="195"/>
      <c r="HSS78" s="195"/>
      <c r="HST78" s="195"/>
      <c r="HSU78" s="195"/>
      <c r="HSV78" s="195"/>
      <c r="HSW78" s="195"/>
      <c r="HSX78" s="195"/>
      <c r="HSY78" s="195"/>
      <c r="HSZ78" s="195"/>
      <c r="HTA78" s="195"/>
      <c r="HTB78" s="195"/>
      <c r="HTC78" s="195"/>
      <c r="HTD78" s="195"/>
      <c r="HTE78" s="195"/>
      <c r="HTF78" s="195"/>
      <c r="HTG78" s="195"/>
      <c r="HTH78" s="195"/>
      <c r="HTI78" s="195"/>
      <c r="HTJ78" s="195"/>
      <c r="HTK78" s="195"/>
      <c r="HTL78" s="195"/>
      <c r="HTM78" s="195"/>
      <c r="HTN78" s="195"/>
      <c r="HTO78" s="195"/>
      <c r="HTP78" s="195"/>
      <c r="HTQ78" s="195"/>
      <c r="HTR78" s="195"/>
      <c r="HTS78" s="195"/>
      <c r="HTT78" s="195"/>
      <c r="HTU78" s="195"/>
      <c r="HTV78" s="195"/>
      <c r="HTW78" s="195"/>
      <c r="HTX78" s="195"/>
      <c r="HTY78" s="195"/>
      <c r="HTZ78" s="195"/>
      <c r="HUA78" s="195"/>
      <c r="HUB78" s="195"/>
      <c r="HUC78" s="195"/>
      <c r="HUD78" s="195"/>
      <c r="HUE78" s="195"/>
      <c r="HUF78" s="195"/>
      <c r="HUG78" s="195"/>
      <c r="HUH78" s="195"/>
      <c r="HUI78" s="195"/>
      <c r="HUJ78" s="195"/>
      <c r="HUK78" s="195"/>
      <c r="HUL78" s="195"/>
      <c r="HUM78" s="195"/>
      <c r="HUN78" s="195"/>
      <c r="HUO78" s="195"/>
      <c r="HUP78" s="195"/>
      <c r="HUQ78" s="195"/>
      <c r="HUR78" s="195"/>
      <c r="HUS78" s="195"/>
      <c r="HUT78" s="195"/>
      <c r="HUU78" s="195"/>
      <c r="HUV78" s="195"/>
      <c r="HUW78" s="195"/>
      <c r="HUX78" s="195"/>
      <c r="HUY78" s="195"/>
      <c r="HUZ78" s="195"/>
      <c r="HVA78" s="195"/>
      <c r="HVB78" s="195"/>
      <c r="HVC78" s="195"/>
      <c r="HVD78" s="195"/>
      <c r="HVE78" s="195"/>
      <c r="HVF78" s="195"/>
      <c r="HVG78" s="195"/>
      <c r="HVH78" s="195"/>
      <c r="HVI78" s="195"/>
      <c r="HVJ78" s="195"/>
      <c r="HVK78" s="195"/>
      <c r="HVL78" s="195"/>
      <c r="HVM78" s="195"/>
      <c r="HVN78" s="195"/>
      <c r="HVO78" s="195"/>
      <c r="HVP78" s="195"/>
      <c r="HVQ78" s="195"/>
      <c r="HVR78" s="195"/>
      <c r="HVS78" s="195"/>
      <c r="HVT78" s="195"/>
      <c r="HVU78" s="195"/>
      <c r="HVV78" s="195"/>
      <c r="HVW78" s="195"/>
      <c r="HVX78" s="195"/>
      <c r="HVY78" s="195"/>
      <c r="HVZ78" s="195"/>
      <c r="HWA78" s="195"/>
      <c r="HWB78" s="195"/>
      <c r="HWC78" s="195"/>
      <c r="HWD78" s="195"/>
      <c r="HWE78" s="195"/>
      <c r="HWF78" s="195"/>
      <c r="HWG78" s="195"/>
      <c r="HWH78" s="195"/>
      <c r="HWI78" s="195"/>
      <c r="HWJ78" s="195"/>
      <c r="HWK78" s="195"/>
      <c r="HWL78" s="195"/>
      <c r="HWM78" s="195"/>
      <c r="HWN78" s="195"/>
      <c r="HWO78" s="195"/>
      <c r="HWP78" s="195"/>
      <c r="HWQ78" s="195"/>
      <c r="HWR78" s="195"/>
      <c r="HWS78" s="195"/>
      <c r="HWT78" s="195"/>
      <c r="HWU78" s="195"/>
      <c r="HWV78" s="195"/>
      <c r="HWW78" s="195"/>
      <c r="HWX78" s="195"/>
      <c r="HWY78" s="195"/>
      <c r="HWZ78" s="195"/>
      <c r="HXA78" s="195"/>
      <c r="HXB78" s="195"/>
      <c r="HXC78" s="195"/>
      <c r="HXD78" s="195"/>
      <c r="HXE78" s="195"/>
      <c r="HXF78" s="195"/>
      <c r="HXG78" s="195"/>
      <c r="HXH78" s="195"/>
      <c r="HXI78" s="195"/>
      <c r="HXJ78" s="195"/>
      <c r="HXK78" s="195"/>
      <c r="HXL78" s="195"/>
      <c r="HXM78" s="195"/>
      <c r="HXN78" s="195"/>
      <c r="HXO78" s="195"/>
      <c r="HXP78" s="195"/>
      <c r="HXQ78" s="195"/>
      <c r="HXR78" s="195"/>
      <c r="HXS78" s="195"/>
      <c r="HXT78" s="195"/>
      <c r="HXU78" s="195"/>
      <c r="HXV78" s="195"/>
      <c r="HXW78" s="195"/>
      <c r="HXX78" s="195"/>
      <c r="HXY78" s="195"/>
      <c r="HXZ78" s="195"/>
      <c r="HYA78" s="195"/>
      <c r="HYB78" s="195"/>
      <c r="HYC78" s="195"/>
      <c r="HYD78" s="195"/>
      <c r="HYE78" s="195"/>
      <c r="HYF78" s="195"/>
      <c r="HYG78" s="195"/>
      <c r="HYH78" s="195"/>
      <c r="HYI78" s="195"/>
      <c r="HYJ78" s="195"/>
      <c r="HYK78" s="195"/>
      <c r="HYL78" s="195"/>
      <c r="HYM78" s="195"/>
      <c r="HYN78" s="195"/>
      <c r="HYO78" s="195"/>
      <c r="HYP78" s="195"/>
      <c r="HYQ78" s="195"/>
      <c r="HYR78" s="195"/>
      <c r="HYS78" s="195"/>
      <c r="HYT78" s="195"/>
      <c r="HYU78" s="195"/>
      <c r="HYV78" s="195"/>
      <c r="HYW78" s="195"/>
      <c r="HYX78" s="195"/>
      <c r="HYY78" s="195"/>
      <c r="HYZ78" s="195"/>
      <c r="HZA78" s="195"/>
      <c r="HZB78" s="195"/>
      <c r="HZC78" s="195"/>
      <c r="HZD78" s="195"/>
      <c r="HZE78" s="195"/>
      <c r="HZF78" s="195"/>
      <c r="HZG78" s="195"/>
      <c r="HZH78" s="195"/>
      <c r="HZI78" s="195"/>
      <c r="HZJ78" s="195"/>
      <c r="HZK78" s="195"/>
      <c r="HZL78" s="195"/>
      <c r="HZM78" s="195"/>
      <c r="HZN78" s="195"/>
      <c r="HZO78" s="195"/>
      <c r="HZP78" s="195"/>
      <c r="HZQ78" s="195"/>
      <c r="HZR78" s="195"/>
      <c r="HZS78" s="195"/>
      <c r="HZT78" s="195"/>
      <c r="HZU78" s="195"/>
      <c r="HZV78" s="195"/>
      <c r="HZW78" s="195"/>
      <c r="HZX78" s="195"/>
      <c r="HZY78" s="195"/>
      <c r="HZZ78" s="195"/>
      <c r="IAA78" s="195"/>
      <c r="IAB78" s="195"/>
      <c r="IAC78" s="195"/>
      <c r="IAD78" s="195"/>
      <c r="IAE78" s="195"/>
      <c r="IAF78" s="195"/>
      <c r="IAG78" s="195"/>
      <c r="IAH78" s="195"/>
      <c r="IAI78" s="195"/>
      <c r="IAJ78" s="195"/>
      <c r="IAK78" s="195"/>
      <c r="IAL78" s="195"/>
      <c r="IAM78" s="195"/>
      <c r="IAN78" s="195"/>
      <c r="IAO78" s="195"/>
      <c r="IAP78" s="195"/>
      <c r="IAQ78" s="195"/>
      <c r="IAR78" s="195"/>
      <c r="IAS78" s="195"/>
      <c r="IAT78" s="195"/>
      <c r="IAU78" s="195"/>
      <c r="IAV78" s="195"/>
      <c r="IAW78" s="195"/>
      <c r="IAX78" s="195"/>
      <c r="IAY78" s="195"/>
      <c r="IAZ78" s="195"/>
      <c r="IBA78" s="195"/>
      <c r="IBB78" s="195"/>
      <c r="IBC78" s="195"/>
      <c r="IBD78" s="195"/>
      <c r="IBE78" s="195"/>
      <c r="IBF78" s="195"/>
      <c r="IBG78" s="195"/>
      <c r="IBH78" s="195"/>
      <c r="IBI78" s="195"/>
      <c r="IBJ78" s="195"/>
      <c r="IBK78" s="195"/>
      <c r="IBL78" s="195"/>
      <c r="IBM78" s="195"/>
      <c r="IBN78" s="195"/>
      <c r="IBO78" s="195"/>
      <c r="IBP78" s="195"/>
      <c r="IBQ78" s="195"/>
      <c r="IBR78" s="195"/>
      <c r="IBS78" s="195"/>
      <c r="IBT78" s="195"/>
      <c r="IBU78" s="195"/>
      <c r="IBV78" s="195"/>
      <c r="IBW78" s="195"/>
      <c r="IBX78" s="195"/>
      <c r="IBY78" s="195"/>
      <c r="IBZ78" s="195"/>
      <c r="ICA78" s="195"/>
      <c r="ICB78" s="195"/>
      <c r="ICC78" s="195"/>
      <c r="ICD78" s="195"/>
      <c r="ICE78" s="195"/>
      <c r="ICF78" s="195"/>
      <c r="ICG78" s="195"/>
      <c r="ICH78" s="195"/>
      <c r="ICI78" s="195"/>
      <c r="ICJ78" s="195"/>
      <c r="ICK78" s="195"/>
      <c r="ICL78" s="195"/>
      <c r="ICM78" s="195"/>
      <c r="ICN78" s="195"/>
      <c r="ICO78" s="195"/>
      <c r="ICP78" s="195"/>
      <c r="ICQ78" s="195"/>
      <c r="ICR78" s="195"/>
      <c r="ICS78" s="195"/>
      <c r="ICT78" s="195"/>
      <c r="ICU78" s="195"/>
      <c r="ICV78" s="195"/>
      <c r="ICW78" s="195"/>
      <c r="ICX78" s="195"/>
      <c r="ICY78" s="195"/>
      <c r="ICZ78" s="195"/>
      <c r="IDA78" s="195"/>
      <c r="IDB78" s="195"/>
      <c r="IDC78" s="195"/>
      <c r="IDD78" s="195"/>
      <c r="IDE78" s="195"/>
      <c r="IDF78" s="195"/>
      <c r="IDG78" s="195"/>
      <c r="IDH78" s="195"/>
      <c r="IDI78" s="195"/>
      <c r="IDJ78" s="195"/>
      <c r="IDK78" s="195"/>
      <c r="IDL78" s="195"/>
      <c r="IDM78" s="195"/>
      <c r="IDN78" s="195"/>
      <c r="IDO78" s="195"/>
      <c r="IDP78" s="195"/>
      <c r="IDQ78" s="195"/>
      <c r="IDR78" s="195"/>
      <c r="IDS78" s="195"/>
      <c r="IDT78" s="195"/>
      <c r="IDU78" s="195"/>
      <c r="IDV78" s="195"/>
      <c r="IDW78" s="195"/>
      <c r="IDX78" s="195"/>
      <c r="IDY78" s="195"/>
      <c r="IDZ78" s="195"/>
      <c r="IEA78" s="195"/>
      <c r="IEB78" s="195"/>
      <c r="IEC78" s="195"/>
      <c r="IED78" s="195"/>
      <c r="IEE78" s="195"/>
      <c r="IEF78" s="195"/>
      <c r="IEG78" s="195"/>
      <c r="IEH78" s="195"/>
      <c r="IEI78" s="195"/>
      <c r="IEJ78" s="195"/>
      <c r="IEK78" s="195"/>
      <c r="IEL78" s="195"/>
      <c r="IEM78" s="195"/>
      <c r="IEN78" s="195"/>
      <c r="IEO78" s="195"/>
      <c r="IEP78" s="195"/>
      <c r="IEQ78" s="195"/>
      <c r="IER78" s="195"/>
      <c r="IES78" s="195"/>
      <c r="IET78" s="195"/>
      <c r="IEU78" s="195"/>
      <c r="IEV78" s="195"/>
      <c r="IEW78" s="195"/>
      <c r="IEX78" s="195"/>
      <c r="IEY78" s="195"/>
      <c r="IEZ78" s="195"/>
      <c r="IFA78" s="195"/>
      <c r="IFB78" s="195"/>
      <c r="IFC78" s="195"/>
      <c r="IFD78" s="195"/>
      <c r="IFE78" s="195"/>
      <c r="IFF78" s="195"/>
      <c r="IFG78" s="195"/>
      <c r="IFH78" s="195"/>
      <c r="IFI78" s="195"/>
      <c r="IFJ78" s="195"/>
      <c r="IFK78" s="195"/>
      <c r="IFL78" s="195"/>
      <c r="IFM78" s="195"/>
      <c r="IFN78" s="195"/>
      <c r="IFO78" s="195"/>
      <c r="IFP78" s="195"/>
      <c r="IFQ78" s="195"/>
      <c r="IFR78" s="195"/>
      <c r="IFS78" s="195"/>
      <c r="IFT78" s="195"/>
      <c r="IFU78" s="195"/>
      <c r="IFV78" s="195"/>
      <c r="IFW78" s="195"/>
      <c r="IFX78" s="195"/>
      <c r="IFY78" s="195"/>
      <c r="IFZ78" s="195"/>
      <c r="IGA78" s="195"/>
      <c r="IGB78" s="195"/>
      <c r="IGC78" s="195"/>
      <c r="IGD78" s="195"/>
      <c r="IGE78" s="195"/>
      <c r="IGF78" s="195"/>
      <c r="IGG78" s="195"/>
      <c r="IGH78" s="195"/>
      <c r="IGI78" s="195"/>
      <c r="IGJ78" s="195"/>
      <c r="IGK78" s="195"/>
      <c r="IGL78" s="195"/>
      <c r="IGM78" s="195"/>
      <c r="IGN78" s="195"/>
      <c r="IGO78" s="195"/>
      <c r="IGP78" s="195"/>
      <c r="IGQ78" s="195"/>
      <c r="IGR78" s="195"/>
      <c r="IGS78" s="195"/>
      <c r="IGT78" s="195"/>
      <c r="IGU78" s="195"/>
      <c r="IGV78" s="195"/>
      <c r="IGW78" s="195"/>
      <c r="IGX78" s="195"/>
      <c r="IGY78" s="195"/>
      <c r="IGZ78" s="195"/>
      <c r="IHA78" s="195"/>
      <c r="IHB78" s="195"/>
      <c r="IHC78" s="195"/>
      <c r="IHD78" s="195"/>
      <c r="IHE78" s="195"/>
      <c r="IHF78" s="195"/>
      <c r="IHG78" s="195"/>
      <c r="IHH78" s="195"/>
      <c r="IHI78" s="195"/>
      <c r="IHJ78" s="195"/>
      <c r="IHK78" s="195"/>
      <c r="IHL78" s="195"/>
      <c r="IHM78" s="195"/>
      <c r="IHN78" s="195"/>
      <c r="IHO78" s="195"/>
      <c r="IHP78" s="195"/>
      <c r="IHQ78" s="195"/>
      <c r="IHR78" s="195"/>
      <c r="IHS78" s="195"/>
      <c r="IHT78" s="195"/>
      <c r="IHU78" s="195"/>
      <c r="IHV78" s="195"/>
      <c r="IHW78" s="195"/>
      <c r="IHX78" s="195"/>
      <c r="IHY78" s="195"/>
      <c r="IHZ78" s="195"/>
      <c r="IIA78" s="195"/>
      <c r="IIB78" s="195"/>
      <c r="IIC78" s="195"/>
      <c r="IID78" s="195"/>
      <c r="IIE78" s="195"/>
      <c r="IIF78" s="195"/>
      <c r="IIG78" s="195"/>
      <c r="IIH78" s="195"/>
      <c r="III78" s="195"/>
      <c r="IIJ78" s="195"/>
      <c r="IIK78" s="195"/>
      <c r="IIL78" s="195"/>
      <c r="IIM78" s="195"/>
      <c r="IIN78" s="195"/>
      <c r="IIO78" s="195"/>
      <c r="IIP78" s="195"/>
      <c r="IIQ78" s="195"/>
      <c r="IIR78" s="195"/>
      <c r="IIS78" s="195"/>
      <c r="IIT78" s="195"/>
      <c r="IIU78" s="195"/>
      <c r="IIV78" s="195"/>
      <c r="IIW78" s="195"/>
      <c r="IIX78" s="195"/>
      <c r="IIY78" s="195"/>
      <c r="IIZ78" s="195"/>
      <c r="IJA78" s="195"/>
      <c r="IJB78" s="195"/>
      <c r="IJC78" s="195"/>
      <c r="IJD78" s="195"/>
      <c r="IJE78" s="195"/>
      <c r="IJF78" s="195"/>
      <c r="IJG78" s="195"/>
      <c r="IJH78" s="195"/>
      <c r="IJI78" s="195"/>
      <c r="IJJ78" s="195"/>
      <c r="IJK78" s="195"/>
      <c r="IJL78" s="195"/>
      <c r="IJM78" s="195"/>
      <c r="IJN78" s="195"/>
      <c r="IJO78" s="195"/>
      <c r="IJP78" s="195"/>
      <c r="IJQ78" s="195"/>
      <c r="IJR78" s="195"/>
      <c r="IJS78" s="195"/>
      <c r="IJT78" s="195"/>
      <c r="IJU78" s="195"/>
      <c r="IJV78" s="195"/>
      <c r="IJW78" s="195"/>
      <c r="IJX78" s="195"/>
      <c r="IJY78" s="195"/>
      <c r="IJZ78" s="195"/>
      <c r="IKA78" s="195"/>
      <c r="IKB78" s="195"/>
      <c r="IKC78" s="195"/>
      <c r="IKD78" s="195"/>
      <c r="IKE78" s="195"/>
      <c r="IKF78" s="195"/>
      <c r="IKG78" s="195"/>
      <c r="IKH78" s="195"/>
      <c r="IKI78" s="195"/>
      <c r="IKJ78" s="195"/>
      <c r="IKK78" s="195"/>
      <c r="IKL78" s="195"/>
      <c r="IKM78" s="195"/>
      <c r="IKN78" s="195"/>
      <c r="IKO78" s="195"/>
      <c r="IKP78" s="195"/>
      <c r="IKQ78" s="195"/>
      <c r="IKR78" s="195"/>
      <c r="IKS78" s="195"/>
      <c r="IKT78" s="195"/>
      <c r="IKU78" s="195"/>
      <c r="IKV78" s="195"/>
      <c r="IKW78" s="195"/>
      <c r="IKX78" s="195"/>
      <c r="IKY78" s="195"/>
      <c r="IKZ78" s="195"/>
      <c r="ILA78" s="195"/>
      <c r="ILB78" s="195"/>
      <c r="ILC78" s="195"/>
      <c r="ILD78" s="195"/>
      <c r="ILE78" s="195"/>
      <c r="ILF78" s="195"/>
      <c r="ILG78" s="195"/>
      <c r="ILH78" s="195"/>
      <c r="ILI78" s="195"/>
      <c r="ILJ78" s="195"/>
      <c r="ILK78" s="195"/>
      <c r="ILL78" s="195"/>
      <c r="ILM78" s="195"/>
      <c r="ILN78" s="195"/>
      <c r="ILO78" s="195"/>
      <c r="ILP78" s="195"/>
      <c r="ILQ78" s="195"/>
      <c r="ILR78" s="195"/>
      <c r="ILS78" s="195"/>
      <c r="ILT78" s="195"/>
      <c r="ILU78" s="195"/>
      <c r="ILV78" s="195"/>
      <c r="ILW78" s="195"/>
      <c r="ILX78" s="195"/>
      <c r="ILY78" s="195"/>
      <c r="ILZ78" s="195"/>
      <c r="IMA78" s="195"/>
      <c r="IMB78" s="195"/>
      <c r="IMC78" s="195"/>
      <c r="IMD78" s="195"/>
      <c r="IME78" s="195"/>
      <c r="IMF78" s="195"/>
      <c r="IMG78" s="195"/>
      <c r="IMH78" s="195"/>
      <c r="IMI78" s="195"/>
      <c r="IMJ78" s="195"/>
      <c r="IMK78" s="195"/>
      <c r="IML78" s="195"/>
      <c r="IMM78" s="195"/>
      <c r="IMN78" s="195"/>
      <c r="IMO78" s="195"/>
      <c r="IMP78" s="195"/>
      <c r="IMQ78" s="195"/>
      <c r="IMR78" s="195"/>
      <c r="IMS78" s="195"/>
      <c r="IMT78" s="195"/>
      <c r="IMU78" s="195"/>
      <c r="IMV78" s="195"/>
      <c r="IMW78" s="195"/>
      <c r="IMX78" s="195"/>
      <c r="IMY78" s="195"/>
      <c r="IMZ78" s="195"/>
      <c r="INA78" s="195"/>
      <c r="INB78" s="195"/>
      <c r="INC78" s="195"/>
      <c r="IND78" s="195"/>
      <c r="INE78" s="195"/>
      <c r="INF78" s="195"/>
      <c r="ING78" s="195"/>
      <c r="INH78" s="195"/>
      <c r="INI78" s="195"/>
      <c r="INJ78" s="195"/>
      <c r="INK78" s="195"/>
      <c r="INL78" s="195"/>
      <c r="INM78" s="195"/>
      <c r="INN78" s="195"/>
      <c r="INO78" s="195"/>
      <c r="INP78" s="195"/>
      <c r="INQ78" s="195"/>
      <c r="INR78" s="195"/>
      <c r="INS78" s="195"/>
      <c r="INT78" s="195"/>
      <c r="INU78" s="195"/>
      <c r="INV78" s="195"/>
      <c r="INW78" s="195"/>
      <c r="INX78" s="195"/>
      <c r="INY78" s="195"/>
      <c r="INZ78" s="195"/>
      <c r="IOA78" s="195"/>
      <c r="IOB78" s="195"/>
      <c r="IOC78" s="195"/>
      <c r="IOD78" s="195"/>
      <c r="IOE78" s="195"/>
      <c r="IOF78" s="195"/>
      <c r="IOG78" s="195"/>
      <c r="IOH78" s="195"/>
      <c r="IOI78" s="195"/>
      <c r="IOJ78" s="195"/>
      <c r="IOK78" s="195"/>
      <c r="IOL78" s="195"/>
      <c r="IOM78" s="195"/>
      <c r="ION78" s="195"/>
      <c r="IOO78" s="195"/>
      <c r="IOP78" s="195"/>
      <c r="IOQ78" s="195"/>
      <c r="IOR78" s="195"/>
      <c r="IOS78" s="195"/>
      <c r="IOT78" s="195"/>
      <c r="IOU78" s="195"/>
      <c r="IOV78" s="195"/>
      <c r="IOW78" s="195"/>
      <c r="IOX78" s="195"/>
      <c r="IOY78" s="195"/>
      <c r="IOZ78" s="195"/>
      <c r="IPA78" s="195"/>
      <c r="IPB78" s="195"/>
      <c r="IPC78" s="195"/>
      <c r="IPD78" s="195"/>
      <c r="IPE78" s="195"/>
      <c r="IPF78" s="195"/>
      <c r="IPG78" s="195"/>
      <c r="IPH78" s="195"/>
      <c r="IPI78" s="195"/>
      <c r="IPJ78" s="195"/>
      <c r="IPK78" s="195"/>
      <c r="IPL78" s="195"/>
      <c r="IPM78" s="195"/>
      <c r="IPN78" s="195"/>
      <c r="IPO78" s="195"/>
      <c r="IPP78" s="195"/>
      <c r="IPQ78" s="195"/>
      <c r="IPR78" s="195"/>
      <c r="IPS78" s="195"/>
      <c r="IPT78" s="195"/>
      <c r="IPU78" s="195"/>
      <c r="IPV78" s="195"/>
      <c r="IPW78" s="195"/>
      <c r="IPX78" s="195"/>
      <c r="IPY78" s="195"/>
      <c r="IPZ78" s="195"/>
      <c r="IQA78" s="195"/>
      <c r="IQB78" s="195"/>
      <c r="IQC78" s="195"/>
      <c r="IQD78" s="195"/>
      <c r="IQE78" s="195"/>
      <c r="IQF78" s="195"/>
      <c r="IQG78" s="195"/>
      <c r="IQH78" s="195"/>
      <c r="IQI78" s="195"/>
      <c r="IQJ78" s="195"/>
      <c r="IQK78" s="195"/>
      <c r="IQL78" s="195"/>
      <c r="IQM78" s="195"/>
      <c r="IQN78" s="195"/>
      <c r="IQO78" s="195"/>
      <c r="IQP78" s="195"/>
      <c r="IQQ78" s="195"/>
      <c r="IQR78" s="195"/>
      <c r="IQS78" s="195"/>
      <c r="IQT78" s="195"/>
      <c r="IQU78" s="195"/>
      <c r="IQV78" s="195"/>
      <c r="IQW78" s="195"/>
      <c r="IQX78" s="195"/>
      <c r="IQY78" s="195"/>
      <c r="IQZ78" s="195"/>
      <c r="IRA78" s="195"/>
      <c r="IRB78" s="195"/>
      <c r="IRC78" s="195"/>
      <c r="IRD78" s="195"/>
      <c r="IRE78" s="195"/>
      <c r="IRF78" s="195"/>
      <c r="IRG78" s="195"/>
      <c r="IRH78" s="195"/>
      <c r="IRI78" s="195"/>
      <c r="IRJ78" s="195"/>
      <c r="IRK78" s="195"/>
      <c r="IRL78" s="195"/>
      <c r="IRM78" s="195"/>
      <c r="IRN78" s="195"/>
      <c r="IRO78" s="195"/>
      <c r="IRP78" s="195"/>
      <c r="IRQ78" s="195"/>
      <c r="IRR78" s="195"/>
      <c r="IRS78" s="195"/>
      <c r="IRT78" s="195"/>
      <c r="IRU78" s="195"/>
      <c r="IRV78" s="195"/>
      <c r="IRW78" s="195"/>
      <c r="IRX78" s="195"/>
      <c r="IRY78" s="195"/>
      <c r="IRZ78" s="195"/>
      <c r="ISA78" s="195"/>
      <c r="ISB78" s="195"/>
      <c r="ISC78" s="195"/>
      <c r="ISD78" s="195"/>
      <c r="ISE78" s="195"/>
      <c r="ISF78" s="195"/>
      <c r="ISG78" s="195"/>
      <c r="ISH78" s="195"/>
      <c r="ISI78" s="195"/>
      <c r="ISJ78" s="195"/>
      <c r="ISK78" s="195"/>
      <c r="ISL78" s="195"/>
      <c r="ISM78" s="195"/>
      <c r="ISN78" s="195"/>
      <c r="ISO78" s="195"/>
      <c r="ISP78" s="195"/>
      <c r="ISQ78" s="195"/>
      <c r="ISR78" s="195"/>
      <c r="ISS78" s="195"/>
      <c r="IST78" s="195"/>
      <c r="ISU78" s="195"/>
      <c r="ISV78" s="195"/>
      <c r="ISW78" s="195"/>
      <c r="ISX78" s="195"/>
      <c r="ISY78" s="195"/>
      <c r="ISZ78" s="195"/>
      <c r="ITA78" s="195"/>
      <c r="ITB78" s="195"/>
      <c r="ITC78" s="195"/>
      <c r="ITD78" s="195"/>
      <c r="ITE78" s="195"/>
      <c r="ITF78" s="195"/>
      <c r="ITG78" s="195"/>
      <c r="ITH78" s="195"/>
      <c r="ITI78" s="195"/>
      <c r="ITJ78" s="195"/>
      <c r="ITK78" s="195"/>
      <c r="ITL78" s="195"/>
      <c r="ITM78" s="195"/>
      <c r="ITN78" s="195"/>
      <c r="ITO78" s="195"/>
      <c r="ITP78" s="195"/>
      <c r="ITQ78" s="195"/>
      <c r="ITR78" s="195"/>
      <c r="ITS78" s="195"/>
      <c r="ITT78" s="195"/>
      <c r="ITU78" s="195"/>
      <c r="ITV78" s="195"/>
      <c r="ITW78" s="195"/>
      <c r="ITX78" s="195"/>
      <c r="ITY78" s="195"/>
      <c r="ITZ78" s="195"/>
      <c r="IUA78" s="195"/>
      <c r="IUB78" s="195"/>
      <c r="IUC78" s="195"/>
      <c r="IUD78" s="195"/>
      <c r="IUE78" s="195"/>
      <c r="IUF78" s="195"/>
      <c r="IUG78" s="195"/>
      <c r="IUH78" s="195"/>
      <c r="IUI78" s="195"/>
      <c r="IUJ78" s="195"/>
      <c r="IUK78" s="195"/>
      <c r="IUL78" s="195"/>
      <c r="IUM78" s="195"/>
      <c r="IUN78" s="195"/>
      <c r="IUO78" s="195"/>
      <c r="IUP78" s="195"/>
      <c r="IUQ78" s="195"/>
      <c r="IUR78" s="195"/>
      <c r="IUS78" s="195"/>
      <c r="IUT78" s="195"/>
      <c r="IUU78" s="195"/>
      <c r="IUV78" s="195"/>
      <c r="IUW78" s="195"/>
      <c r="IUX78" s="195"/>
      <c r="IUY78" s="195"/>
      <c r="IUZ78" s="195"/>
      <c r="IVA78" s="195"/>
      <c r="IVB78" s="195"/>
      <c r="IVC78" s="195"/>
      <c r="IVD78" s="195"/>
      <c r="IVE78" s="195"/>
      <c r="IVF78" s="195"/>
      <c r="IVG78" s="195"/>
      <c r="IVH78" s="195"/>
      <c r="IVI78" s="195"/>
      <c r="IVJ78" s="195"/>
      <c r="IVK78" s="195"/>
      <c r="IVL78" s="195"/>
      <c r="IVM78" s="195"/>
      <c r="IVN78" s="195"/>
      <c r="IVO78" s="195"/>
      <c r="IVP78" s="195"/>
      <c r="IVQ78" s="195"/>
      <c r="IVR78" s="195"/>
      <c r="IVS78" s="195"/>
      <c r="IVT78" s="195"/>
      <c r="IVU78" s="195"/>
      <c r="IVV78" s="195"/>
      <c r="IVW78" s="195"/>
      <c r="IVX78" s="195"/>
      <c r="IVY78" s="195"/>
      <c r="IVZ78" s="195"/>
      <c r="IWA78" s="195"/>
      <c r="IWB78" s="195"/>
      <c r="IWC78" s="195"/>
      <c r="IWD78" s="195"/>
      <c r="IWE78" s="195"/>
      <c r="IWF78" s="195"/>
      <c r="IWG78" s="195"/>
      <c r="IWH78" s="195"/>
      <c r="IWI78" s="195"/>
      <c r="IWJ78" s="195"/>
      <c r="IWK78" s="195"/>
      <c r="IWL78" s="195"/>
      <c r="IWM78" s="195"/>
      <c r="IWN78" s="195"/>
      <c r="IWO78" s="195"/>
      <c r="IWP78" s="195"/>
      <c r="IWQ78" s="195"/>
      <c r="IWR78" s="195"/>
      <c r="IWS78" s="195"/>
      <c r="IWT78" s="195"/>
      <c r="IWU78" s="195"/>
      <c r="IWV78" s="195"/>
      <c r="IWW78" s="195"/>
      <c r="IWX78" s="195"/>
      <c r="IWY78" s="195"/>
      <c r="IWZ78" s="195"/>
      <c r="IXA78" s="195"/>
      <c r="IXB78" s="195"/>
      <c r="IXC78" s="195"/>
      <c r="IXD78" s="195"/>
      <c r="IXE78" s="195"/>
      <c r="IXF78" s="195"/>
      <c r="IXG78" s="195"/>
      <c r="IXH78" s="195"/>
      <c r="IXI78" s="195"/>
      <c r="IXJ78" s="195"/>
      <c r="IXK78" s="195"/>
      <c r="IXL78" s="195"/>
      <c r="IXM78" s="195"/>
      <c r="IXN78" s="195"/>
      <c r="IXO78" s="195"/>
      <c r="IXP78" s="195"/>
      <c r="IXQ78" s="195"/>
      <c r="IXR78" s="195"/>
      <c r="IXS78" s="195"/>
      <c r="IXT78" s="195"/>
      <c r="IXU78" s="195"/>
      <c r="IXV78" s="195"/>
      <c r="IXW78" s="195"/>
      <c r="IXX78" s="195"/>
      <c r="IXY78" s="195"/>
      <c r="IXZ78" s="195"/>
      <c r="IYA78" s="195"/>
      <c r="IYB78" s="195"/>
      <c r="IYC78" s="195"/>
      <c r="IYD78" s="195"/>
      <c r="IYE78" s="195"/>
      <c r="IYF78" s="195"/>
      <c r="IYG78" s="195"/>
      <c r="IYH78" s="195"/>
      <c r="IYI78" s="195"/>
      <c r="IYJ78" s="195"/>
      <c r="IYK78" s="195"/>
      <c r="IYL78" s="195"/>
      <c r="IYM78" s="195"/>
      <c r="IYN78" s="195"/>
      <c r="IYO78" s="195"/>
      <c r="IYP78" s="195"/>
      <c r="IYQ78" s="195"/>
      <c r="IYR78" s="195"/>
      <c r="IYS78" s="195"/>
      <c r="IYT78" s="195"/>
      <c r="IYU78" s="195"/>
      <c r="IYV78" s="195"/>
      <c r="IYW78" s="195"/>
      <c r="IYX78" s="195"/>
      <c r="IYY78" s="195"/>
      <c r="IYZ78" s="195"/>
      <c r="IZA78" s="195"/>
      <c r="IZB78" s="195"/>
      <c r="IZC78" s="195"/>
      <c r="IZD78" s="195"/>
      <c r="IZE78" s="195"/>
      <c r="IZF78" s="195"/>
      <c r="IZG78" s="195"/>
      <c r="IZH78" s="195"/>
      <c r="IZI78" s="195"/>
      <c r="IZJ78" s="195"/>
      <c r="IZK78" s="195"/>
      <c r="IZL78" s="195"/>
      <c r="IZM78" s="195"/>
      <c r="IZN78" s="195"/>
      <c r="IZO78" s="195"/>
      <c r="IZP78" s="195"/>
      <c r="IZQ78" s="195"/>
      <c r="IZR78" s="195"/>
      <c r="IZS78" s="195"/>
      <c r="IZT78" s="195"/>
      <c r="IZU78" s="195"/>
      <c r="IZV78" s="195"/>
      <c r="IZW78" s="195"/>
      <c r="IZX78" s="195"/>
      <c r="IZY78" s="195"/>
      <c r="IZZ78" s="195"/>
      <c r="JAA78" s="195"/>
      <c r="JAB78" s="195"/>
      <c r="JAC78" s="195"/>
      <c r="JAD78" s="195"/>
      <c r="JAE78" s="195"/>
      <c r="JAF78" s="195"/>
      <c r="JAG78" s="195"/>
      <c r="JAH78" s="195"/>
      <c r="JAI78" s="195"/>
      <c r="JAJ78" s="195"/>
      <c r="JAK78" s="195"/>
      <c r="JAL78" s="195"/>
      <c r="JAM78" s="195"/>
      <c r="JAN78" s="195"/>
      <c r="JAO78" s="195"/>
      <c r="JAP78" s="195"/>
      <c r="JAQ78" s="195"/>
      <c r="JAR78" s="195"/>
      <c r="JAS78" s="195"/>
      <c r="JAT78" s="195"/>
      <c r="JAU78" s="195"/>
      <c r="JAV78" s="195"/>
      <c r="JAW78" s="195"/>
      <c r="JAX78" s="195"/>
      <c r="JAY78" s="195"/>
      <c r="JAZ78" s="195"/>
      <c r="JBA78" s="195"/>
      <c r="JBB78" s="195"/>
      <c r="JBC78" s="195"/>
      <c r="JBD78" s="195"/>
      <c r="JBE78" s="195"/>
      <c r="JBF78" s="195"/>
      <c r="JBG78" s="195"/>
      <c r="JBH78" s="195"/>
      <c r="JBI78" s="195"/>
      <c r="JBJ78" s="195"/>
      <c r="JBK78" s="195"/>
      <c r="JBL78" s="195"/>
      <c r="JBM78" s="195"/>
      <c r="JBN78" s="195"/>
      <c r="JBO78" s="195"/>
      <c r="JBP78" s="195"/>
      <c r="JBQ78" s="195"/>
      <c r="JBR78" s="195"/>
      <c r="JBS78" s="195"/>
      <c r="JBT78" s="195"/>
      <c r="JBU78" s="195"/>
      <c r="JBV78" s="195"/>
      <c r="JBW78" s="195"/>
      <c r="JBX78" s="195"/>
      <c r="JBY78" s="195"/>
      <c r="JBZ78" s="195"/>
      <c r="JCA78" s="195"/>
      <c r="JCB78" s="195"/>
      <c r="JCC78" s="195"/>
      <c r="JCD78" s="195"/>
      <c r="JCE78" s="195"/>
      <c r="JCF78" s="195"/>
      <c r="JCG78" s="195"/>
      <c r="JCH78" s="195"/>
      <c r="JCI78" s="195"/>
      <c r="JCJ78" s="195"/>
      <c r="JCK78" s="195"/>
      <c r="JCL78" s="195"/>
      <c r="JCM78" s="195"/>
      <c r="JCN78" s="195"/>
      <c r="JCO78" s="195"/>
      <c r="JCP78" s="195"/>
      <c r="JCQ78" s="195"/>
      <c r="JCR78" s="195"/>
      <c r="JCS78" s="195"/>
      <c r="JCT78" s="195"/>
      <c r="JCU78" s="195"/>
      <c r="JCV78" s="195"/>
      <c r="JCW78" s="195"/>
      <c r="JCX78" s="195"/>
      <c r="JCY78" s="195"/>
      <c r="JCZ78" s="195"/>
      <c r="JDA78" s="195"/>
      <c r="JDB78" s="195"/>
      <c r="JDC78" s="195"/>
      <c r="JDD78" s="195"/>
      <c r="JDE78" s="195"/>
      <c r="JDF78" s="195"/>
      <c r="JDG78" s="195"/>
      <c r="JDH78" s="195"/>
      <c r="JDI78" s="195"/>
      <c r="JDJ78" s="195"/>
      <c r="JDK78" s="195"/>
      <c r="JDL78" s="195"/>
      <c r="JDM78" s="195"/>
      <c r="JDN78" s="195"/>
      <c r="JDO78" s="195"/>
      <c r="JDP78" s="195"/>
      <c r="JDQ78" s="195"/>
      <c r="JDR78" s="195"/>
      <c r="JDS78" s="195"/>
      <c r="JDT78" s="195"/>
      <c r="JDU78" s="195"/>
      <c r="JDV78" s="195"/>
      <c r="JDW78" s="195"/>
      <c r="JDX78" s="195"/>
      <c r="JDY78" s="195"/>
      <c r="JDZ78" s="195"/>
      <c r="JEA78" s="195"/>
      <c r="JEB78" s="195"/>
      <c r="JEC78" s="195"/>
      <c r="JED78" s="195"/>
      <c r="JEE78" s="195"/>
      <c r="JEF78" s="195"/>
      <c r="JEG78" s="195"/>
      <c r="JEH78" s="195"/>
      <c r="JEI78" s="195"/>
      <c r="JEJ78" s="195"/>
      <c r="JEK78" s="195"/>
      <c r="JEL78" s="195"/>
      <c r="JEM78" s="195"/>
      <c r="JEN78" s="195"/>
      <c r="JEO78" s="195"/>
      <c r="JEP78" s="195"/>
      <c r="JEQ78" s="195"/>
      <c r="JER78" s="195"/>
      <c r="JES78" s="195"/>
      <c r="JET78" s="195"/>
      <c r="JEU78" s="195"/>
      <c r="JEV78" s="195"/>
      <c r="JEW78" s="195"/>
      <c r="JEX78" s="195"/>
      <c r="JEY78" s="195"/>
      <c r="JEZ78" s="195"/>
      <c r="JFA78" s="195"/>
      <c r="JFB78" s="195"/>
      <c r="JFC78" s="195"/>
      <c r="JFD78" s="195"/>
      <c r="JFE78" s="195"/>
      <c r="JFF78" s="195"/>
      <c r="JFG78" s="195"/>
      <c r="JFH78" s="195"/>
      <c r="JFI78" s="195"/>
      <c r="JFJ78" s="195"/>
      <c r="JFK78" s="195"/>
      <c r="JFL78" s="195"/>
      <c r="JFM78" s="195"/>
      <c r="JFN78" s="195"/>
      <c r="JFO78" s="195"/>
      <c r="JFP78" s="195"/>
      <c r="JFQ78" s="195"/>
      <c r="JFR78" s="195"/>
      <c r="JFS78" s="195"/>
      <c r="JFT78" s="195"/>
      <c r="JFU78" s="195"/>
      <c r="JFV78" s="195"/>
      <c r="JFW78" s="195"/>
      <c r="JFX78" s="195"/>
      <c r="JFY78" s="195"/>
      <c r="JFZ78" s="195"/>
      <c r="JGA78" s="195"/>
      <c r="JGB78" s="195"/>
      <c r="JGC78" s="195"/>
      <c r="JGD78" s="195"/>
      <c r="JGE78" s="195"/>
      <c r="JGF78" s="195"/>
      <c r="JGG78" s="195"/>
      <c r="JGH78" s="195"/>
      <c r="JGI78" s="195"/>
      <c r="JGJ78" s="195"/>
      <c r="JGK78" s="195"/>
      <c r="JGL78" s="195"/>
      <c r="JGM78" s="195"/>
      <c r="JGN78" s="195"/>
      <c r="JGO78" s="195"/>
      <c r="JGP78" s="195"/>
      <c r="JGQ78" s="195"/>
      <c r="JGR78" s="195"/>
      <c r="JGS78" s="195"/>
      <c r="JGT78" s="195"/>
      <c r="JGU78" s="195"/>
      <c r="JGV78" s="195"/>
      <c r="JGW78" s="195"/>
      <c r="JGX78" s="195"/>
      <c r="JGY78" s="195"/>
      <c r="JGZ78" s="195"/>
      <c r="JHA78" s="195"/>
      <c r="JHB78" s="195"/>
      <c r="JHC78" s="195"/>
      <c r="JHD78" s="195"/>
      <c r="JHE78" s="195"/>
      <c r="JHF78" s="195"/>
      <c r="JHG78" s="195"/>
      <c r="JHH78" s="195"/>
      <c r="JHI78" s="195"/>
      <c r="JHJ78" s="195"/>
      <c r="JHK78" s="195"/>
      <c r="JHL78" s="195"/>
      <c r="JHM78" s="195"/>
      <c r="JHN78" s="195"/>
      <c r="JHO78" s="195"/>
      <c r="JHP78" s="195"/>
      <c r="JHQ78" s="195"/>
      <c r="JHR78" s="195"/>
      <c r="JHS78" s="195"/>
      <c r="JHT78" s="195"/>
      <c r="JHU78" s="195"/>
      <c r="JHV78" s="195"/>
      <c r="JHW78" s="195"/>
      <c r="JHX78" s="195"/>
      <c r="JHY78" s="195"/>
      <c r="JHZ78" s="195"/>
      <c r="JIA78" s="195"/>
      <c r="JIB78" s="195"/>
      <c r="JIC78" s="195"/>
      <c r="JID78" s="195"/>
      <c r="JIE78" s="195"/>
      <c r="JIF78" s="195"/>
      <c r="JIG78" s="195"/>
      <c r="JIH78" s="195"/>
      <c r="JII78" s="195"/>
      <c r="JIJ78" s="195"/>
      <c r="JIK78" s="195"/>
      <c r="JIL78" s="195"/>
      <c r="JIM78" s="195"/>
      <c r="JIN78" s="195"/>
      <c r="JIO78" s="195"/>
      <c r="JIP78" s="195"/>
      <c r="JIQ78" s="195"/>
      <c r="JIR78" s="195"/>
      <c r="JIS78" s="195"/>
      <c r="JIT78" s="195"/>
      <c r="JIU78" s="195"/>
      <c r="JIV78" s="195"/>
      <c r="JIW78" s="195"/>
      <c r="JIX78" s="195"/>
      <c r="JIY78" s="195"/>
      <c r="JIZ78" s="195"/>
      <c r="JJA78" s="195"/>
      <c r="JJB78" s="195"/>
      <c r="JJC78" s="195"/>
      <c r="JJD78" s="195"/>
      <c r="JJE78" s="195"/>
      <c r="JJF78" s="195"/>
      <c r="JJG78" s="195"/>
      <c r="JJH78" s="195"/>
      <c r="JJI78" s="195"/>
      <c r="JJJ78" s="195"/>
      <c r="JJK78" s="195"/>
      <c r="JJL78" s="195"/>
      <c r="JJM78" s="195"/>
      <c r="JJN78" s="195"/>
      <c r="JJO78" s="195"/>
      <c r="JJP78" s="195"/>
      <c r="JJQ78" s="195"/>
      <c r="JJR78" s="195"/>
      <c r="JJS78" s="195"/>
      <c r="JJT78" s="195"/>
      <c r="JJU78" s="195"/>
      <c r="JJV78" s="195"/>
      <c r="JJW78" s="195"/>
      <c r="JJX78" s="195"/>
      <c r="JJY78" s="195"/>
      <c r="JJZ78" s="195"/>
      <c r="JKA78" s="195"/>
      <c r="JKB78" s="195"/>
      <c r="JKC78" s="195"/>
      <c r="JKD78" s="195"/>
      <c r="JKE78" s="195"/>
      <c r="JKF78" s="195"/>
      <c r="JKG78" s="195"/>
      <c r="JKH78" s="195"/>
      <c r="JKI78" s="195"/>
      <c r="JKJ78" s="195"/>
      <c r="JKK78" s="195"/>
      <c r="JKL78" s="195"/>
      <c r="JKM78" s="195"/>
      <c r="JKN78" s="195"/>
      <c r="JKO78" s="195"/>
      <c r="JKP78" s="195"/>
      <c r="JKQ78" s="195"/>
      <c r="JKR78" s="195"/>
      <c r="JKS78" s="195"/>
      <c r="JKT78" s="195"/>
      <c r="JKU78" s="195"/>
      <c r="JKV78" s="195"/>
      <c r="JKW78" s="195"/>
      <c r="JKX78" s="195"/>
      <c r="JKY78" s="195"/>
      <c r="JKZ78" s="195"/>
      <c r="JLA78" s="195"/>
      <c r="JLB78" s="195"/>
      <c r="JLC78" s="195"/>
      <c r="JLD78" s="195"/>
      <c r="JLE78" s="195"/>
      <c r="JLF78" s="195"/>
      <c r="JLG78" s="195"/>
      <c r="JLH78" s="195"/>
      <c r="JLI78" s="195"/>
      <c r="JLJ78" s="195"/>
      <c r="JLK78" s="195"/>
      <c r="JLL78" s="195"/>
      <c r="JLM78" s="195"/>
      <c r="JLN78" s="195"/>
      <c r="JLO78" s="195"/>
      <c r="JLP78" s="195"/>
      <c r="JLQ78" s="195"/>
      <c r="JLR78" s="195"/>
      <c r="JLS78" s="195"/>
      <c r="JLT78" s="195"/>
      <c r="JLU78" s="195"/>
      <c r="JLV78" s="195"/>
      <c r="JLW78" s="195"/>
      <c r="JLX78" s="195"/>
      <c r="JLY78" s="195"/>
      <c r="JLZ78" s="195"/>
      <c r="JMA78" s="195"/>
      <c r="JMB78" s="195"/>
      <c r="JMC78" s="195"/>
      <c r="JMD78" s="195"/>
      <c r="JME78" s="195"/>
      <c r="JMF78" s="195"/>
      <c r="JMG78" s="195"/>
      <c r="JMH78" s="195"/>
      <c r="JMI78" s="195"/>
      <c r="JMJ78" s="195"/>
      <c r="JMK78" s="195"/>
      <c r="JML78" s="195"/>
      <c r="JMM78" s="195"/>
      <c r="JMN78" s="195"/>
      <c r="JMO78" s="195"/>
      <c r="JMP78" s="195"/>
      <c r="JMQ78" s="195"/>
      <c r="JMR78" s="195"/>
      <c r="JMS78" s="195"/>
      <c r="JMT78" s="195"/>
      <c r="JMU78" s="195"/>
      <c r="JMV78" s="195"/>
      <c r="JMW78" s="195"/>
      <c r="JMX78" s="195"/>
      <c r="JMY78" s="195"/>
      <c r="JMZ78" s="195"/>
      <c r="JNA78" s="195"/>
      <c r="JNB78" s="195"/>
      <c r="JNC78" s="195"/>
      <c r="JND78" s="195"/>
      <c r="JNE78" s="195"/>
      <c r="JNF78" s="195"/>
      <c r="JNG78" s="195"/>
      <c r="JNH78" s="195"/>
      <c r="JNI78" s="195"/>
      <c r="JNJ78" s="195"/>
      <c r="JNK78" s="195"/>
      <c r="JNL78" s="195"/>
      <c r="JNM78" s="195"/>
      <c r="JNN78" s="195"/>
      <c r="JNO78" s="195"/>
      <c r="JNP78" s="195"/>
      <c r="JNQ78" s="195"/>
      <c r="JNR78" s="195"/>
      <c r="JNS78" s="195"/>
      <c r="JNT78" s="195"/>
      <c r="JNU78" s="195"/>
      <c r="JNV78" s="195"/>
      <c r="JNW78" s="195"/>
      <c r="JNX78" s="195"/>
      <c r="JNY78" s="195"/>
      <c r="JNZ78" s="195"/>
      <c r="JOA78" s="195"/>
      <c r="JOB78" s="195"/>
      <c r="JOC78" s="195"/>
      <c r="JOD78" s="195"/>
      <c r="JOE78" s="195"/>
      <c r="JOF78" s="195"/>
      <c r="JOG78" s="195"/>
      <c r="JOH78" s="195"/>
      <c r="JOI78" s="195"/>
      <c r="JOJ78" s="195"/>
      <c r="JOK78" s="195"/>
      <c r="JOL78" s="195"/>
      <c r="JOM78" s="195"/>
      <c r="JON78" s="195"/>
      <c r="JOO78" s="195"/>
      <c r="JOP78" s="195"/>
      <c r="JOQ78" s="195"/>
      <c r="JOR78" s="195"/>
      <c r="JOS78" s="195"/>
      <c r="JOT78" s="195"/>
      <c r="JOU78" s="195"/>
      <c r="JOV78" s="195"/>
      <c r="JOW78" s="195"/>
      <c r="JOX78" s="195"/>
      <c r="JOY78" s="195"/>
      <c r="JOZ78" s="195"/>
      <c r="JPA78" s="195"/>
      <c r="JPB78" s="195"/>
      <c r="JPC78" s="195"/>
      <c r="JPD78" s="195"/>
      <c r="JPE78" s="195"/>
      <c r="JPF78" s="195"/>
      <c r="JPG78" s="195"/>
      <c r="JPH78" s="195"/>
      <c r="JPI78" s="195"/>
      <c r="JPJ78" s="195"/>
      <c r="JPK78" s="195"/>
      <c r="JPL78" s="195"/>
      <c r="JPM78" s="195"/>
      <c r="JPN78" s="195"/>
      <c r="JPO78" s="195"/>
      <c r="JPP78" s="195"/>
      <c r="JPQ78" s="195"/>
      <c r="JPR78" s="195"/>
      <c r="JPS78" s="195"/>
      <c r="JPT78" s="195"/>
      <c r="JPU78" s="195"/>
      <c r="JPV78" s="195"/>
      <c r="JPW78" s="195"/>
      <c r="JPX78" s="195"/>
      <c r="JPY78" s="195"/>
      <c r="JPZ78" s="195"/>
      <c r="JQA78" s="195"/>
      <c r="JQB78" s="195"/>
      <c r="JQC78" s="195"/>
      <c r="JQD78" s="195"/>
      <c r="JQE78" s="195"/>
      <c r="JQF78" s="195"/>
      <c r="JQG78" s="195"/>
      <c r="JQH78" s="195"/>
      <c r="JQI78" s="195"/>
      <c r="JQJ78" s="195"/>
      <c r="JQK78" s="195"/>
      <c r="JQL78" s="195"/>
      <c r="JQM78" s="195"/>
      <c r="JQN78" s="195"/>
      <c r="JQO78" s="195"/>
      <c r="JQP78" s="195"/>
      <c r="JQQ78" s="195"/>
      <c r="JQR78" s="195"/>
      <c r="JQS78" s="195"/>
      <c r="JQT78" s="195"/>
      <c r="JQU78" s="195"/>
      <c r="JQV78" s="195"/>
      <c r="JQW78" s="195"/>
      <c r="JQX78" s="195"/>
      <c r="JQY78" s="195"/>
      <c r="JQZ78" s="195"/>
      <c r="JRA78" s="195"/>
      <c r="JRB78" s="195"/>
      <c r="JRC78" s="195"/>
      <c r="JRD78" s="195"/>
      <c r="JRE78" s="195"/>
      <c r="JRF78" s="195"/>
      <c r="JRG78" s="195"/>
      <c r="JRH78" s="195"/>
      <c r="JRI78" s="195"/>
      <c r="JRJ78" s="195"/>
      <c r="JRK78" s="195"/>
      <c r="JRL78" s="195"/>
      <c r="JRM78" s="195"/>
      <c r="JRN78" s="195"/>
      <c r="JRO78" s="195"/>
      <c r="JRP78" s="195"/>
      <c r="JRQ78" s="195"/>
      <c r="JRR78" s="195"/>
      <c r="JRS78" s="195"/>
      <c r="JRT78" s="195"/>
      <c r="JRU78" s="195"/>
      <c r="JRV78" s="195"/>
      <c r="JRW78" s="195"/>
      <c r="JRX78" s="195"/>
      <c r="JRY78" s="195"/>
      <c r="JRZ78" s="195"/>
      <c r="JSA78" s="195"/>
      <c r="JSB78" s="195"/>
      <c r="JSC78" s="195"/>
      <c r="JSD78" s="195"/>
      <c r="JSE78" s="195"/>
      <c r="JSF78" s="195"/>
      <c r="JSG78" s="195"/>
      <c r="JSH78" s="195"/>
      <c r="JSI78" s="195"/>
      <c r="JSJ78" s="195"/>
      <c r="JSK78" s="195"/>
      <c r="JSL78" s="195"/>
      <c r="JSM78" s="195"/>
      <c r="JSN78" s="195"/>
      <c r="JSO78" s="195"/>
      <c r="JSP78" s="195"/>
      <c r="JSQ78" s="195"/>
      <c r="JSR78" s="195"/>
      <c r="JSS78" s="195"/>
      <c r="JST78" s="195"/>
      <c r="JSU78" s="195"/>
      <c r="JSV78" s="195"/>
      <c r="JSW78" s="195"/>
      <c r="JSX78" s="195"/>
      <c r="JSY78" s="195"/>
      <c r="JSZ78" s="195"/>
      <c r="JTA78" s="195"/>
      <c r="JTB78" s="195"/>
      <c r="JTC78" s="195"/>
      <c r="JTD78" s="195"/>
      <c r="JTE78" s="195"/>
      <c r="JTF78" s="195"/>
      <c r="JTG78" s="195"/>
      <c r="JTH78" s="195"/>
      <c r="JTI78" s="195"/>
      <c r="JTJ78" s="195"/>
      <c r="JTK78" s="195"/>
      <c r="JTL78" s="195"/>
      <c r="JTM78" s="195"/>
      <c r="JTN78" s="195"/>
      <c r="JTO78" s="195"/>
      <c r="JTP78" s="195"/>
      <c r="JTQ78" s="195"/>
      <c r="JTR78" s="195"/>
      <c r="JTS78" s="195"/>
      <c r="JTT78" s="195"/>
      <c r="JTU78" s="195"/>
      <c r="JTV78" s="195"/>
      <c r="JTW78" s="195"/>
      <c r="JTX78" s="195"/>
      <c r="JTY78" s="195"/>
      <c r="JTZ78" s="195"/>
      <c r="JUA78" s="195"/>
      <c r="JUB78" s="195"/>
      <c r="JUC78" s="195"/>
      <c r="JUD78" s="195"/>
      <c r="JUE78" s="195"/>
      <c r="JUF78" s="195"/>
      <c r="JUG78" s="195"/>
      <c r="JUH78" s="195"/>
      <c r="JUI78" s="195"/>
      <c r="JUJ78" s="195"/>
      <c r="JUK78" s="195"/>
      <c r="JUL78" s="195"/>
      <c r="JUM78" s="195"/>
      <c r="JUN78" s="195"/>
      <c r="JUO78" s="195"/>
      <c r="JUP78" s="195"/>
      <c r="JUQ78" s="195"/>
      <c r="JUR78" s="195"/>
      <c r="JUS78" s="195"/>
      <c r="JUT78" s="195"/>
      <c r="JUU78" s="195"/>
      <c r="JUV78" s="195"/>
      <c r="JUW78" s="195"/>
      <c r="JUX78" s="195"/>
      <c r="JUY78" s="195"/>
      <c r="JUZ78" s="195"/>
      <c r="JVA78" s="195"/>
      <c r="JVB78" s="195"/>
      <c r="JVC78" s="195"/>
      <c r="JVD78" s="195"/>
      <c r="JVE78" s="195"/>
      <c r="JVF78" s="195"/>
      <c r="JVG78" s="195"/>
      <c r="JVH78" s="195"/>
      <c r="JVI78" s="195"/>
      <c r="JVJ78" s="195"/>
      <c r="JVK78" s="195"/>
      <c r="JVL78" s="195"/>
      <c r="JVM78" s="195"/>
      <c r="JVN78" s="195"/>
      <c r="JVO78" s="195"/>
      <c r="JVP78" s="195"/>
      <c r="JVQ78" s="195"/>
      <c r="JVR78" s="195"/>
      <c r="JVS78" s="195"/>
      <c r="JVT78" s="195"/>
      <c r="JVU78" s="195"/>
      <c r="JVV78" s="195"/>
      <c r="JVW78" s="195"/>
      <c r="JVX78" s="195"/>
      <c r="JVY78" s="195"/>
      <c r="JVZ78" s="195"/>
      <c r="JWA78" s="195"/>
      <c r="JWB78" s="195"/>
      <c r="JWC78" s="195"/>
      <c r="JWD78" s="195"/>
      <c r="JWE78" s="195"/>
      <c r="JWF78" s="195"/>
      <c r="JWG78" s="195"/>
      <c r="JWH78" s="195"/>
      <c r="JWI78" s="195"/>
      <c r="JWJ78" s="195"/>
      <c r="JWK78" s="195"/>
      <c r="JWL78" s="195"/>
      <c r="JWM78" s="195"/>
      <c r="JWN78" s="195"/>
      <c r="JWO78" s="195"/>
      <c r="JWP78" s="195"/>
      <c r="JWQ78" s="195"/>
      <c r="JWR78" s="195"/>
      <c r="JWS78" s="195"/>
      <c r="JWT78" s="195"/>
      <c r="JWU78" s="195"/>
      <c r="JWV78" s="195"/>
      <c r="JWW78" s="195"/>
      <c r="JWX78" s="195"/>
      <c r="JWY78" s="195"/>
      <c r="JWZ78" s="195"/>
      <c r="JXA78" s="195"/>
      <c r="JXB78" s="195"/>
      <c r="JXC78" s="195"/>
      <c r="JXD78" s="195"/>
      <c r="JXE78" s="195"/>
      <c r="JXF78" s="195"/>
      <c r="JXG78" s="195"/>
      <c r="JXH78" s="195"/>
      <c r="JXI78" s="195"/>
      <c r="JXJ78" s="195"/>
      <c r="JXK78" s="195"/>
      <c r="JXL78" s="195"/>
      <c r="JXM78" s="195"/>
      <c r="JXN78" s="195"/>
      <c r="JXO78" s="195"/>
      <c r="JXP78" s="195"/>
      <c r="JXQ78" s="195"/>
      <c r="JXR78" s="195"/>
      <c r="JXS78" s="195"/>
      <c r="JXT78" s="195"/>
      <c r="JXU78" s="195"/>
      <c r="JXV78" s="195"/>
      <c r="JXW78" s="195"/>
      <c r="JXX78" s="195"/>
      <c r="JXY78" s="195"/>
      <c r="JXZ78" s="195"/>
      <c r="JYA78" s="195"/>
      <c r="JYB78" s="195"/>
      <c r="JYC78" s="195"/>
      <c r="JYD78" s="195"/>
      <c r="JYE78" s="195"/>
      <c r="JYF78" s="195"/>
      <c r="JYG78" s="195"/>
      <c r="JYH78" s="195"/>
      <c r="JYI78" s="195"/>
      <c r="JYJ78" s="195"/>
      <c r="JYK78" s="195"/>
      <c r="JYL78" s="195"/>
      <c r="JYM78" s="195"/>
      <c r="JYN78" s="195"/>
      <c r="JYO78" s="195"/>
      <c r="JYP78" s="195"/>
      <c r="JYQ78" s="195"/>
      <c r="JYR78" s="195"/>
      <c r="JYS78" s="195"/>
      <c r="JYT78" s="195"/>
      <c r="JYU78" s="195"/>
      <c r="JYV78" s="195"/>
      <c r="JYW78" s="195"/>
      <c r="JYX78" s="195"/>
      <c r="JYY78" s="195"/>
      <c r="JYZ78" s="195"/>
      <c r="JZA78" s="195"/>
      <c r="JZB78" s="195"/>
      <c r="JZC78" s="195"/>
      <c r="JZD78" s="195"/>
      <c r="JZE78" s="195"/>
      <c r="JZF78" s="195"/>
      <c r="JZG78" s="195"/>
      <c r="JZH78" s="195"/>
      <c r="JZI78" s="195"/>
      <c r="JZJ78" s="195"/>
      <c r="JZK78" s="195"/>
      <c r="JZL78" s="195"/>
      <c r="JZM78" s="195"/>
      <c r="JZN78" s="195"/>
      <c r="JZO78" s="195"/>
      <c r="JZP78" s="195"/>
      <c r="JZQ78" s="195"/>
      <c r="JZR78" s="195"/>
      <c r="JZS78" s="195"/>
      <c r="JZT78" s="195"/>
      <c r="JZU78" s="195"/>
      <c r="JZV78" s="195"/>
      <c r="JZW78" s="195"/>
      <c r="JZX78" s="195"/>
      <c r="JZY78" s="195"/>
      <c r="JZZ78" s="195"/>
      <c r="KAA78" s="195"/>
      <c r="KAB78" s="195"/>
      <c r="KAC78" s="195"/>
      <c r="KAD78" s="195"/>
      <c r="KAE78" s="195"/>
      <c r="KAF78" s="195"/>
      <c r="KAG78" s="195"/>
      <c r="KAH78" s="195"/>
      <c r="KAI78" s="195"/>
      <c r="KAJ78" s="195"/>
      <c r="KAK78" s="195"/>
      <c r="KAL78" s="195"/>
      <c r="KAM78" s="195"/>
      <c r="KAN78" s="195"/>
      <c r="KAO78" s="195"/>
      <c r="KAP78" s="195"/>
      <c r="KAQ78" s="195"/>
      <c r="KAR78" s="195"/>
      <c r="KAS78" s="195"/>
      <c r="KAT78" s="195"/>
      <c r="KAU78" s="195"/>
      <c r="KAV78" s="195"/>
      <c r="KAW78" s="195"/>
      <c r="KAX78" s="195"/>
      <c r="KAY78" s="195"/>
      <c r="KAZ78" s="195"/>
      <c r="KBA78" s="195"/>
      <c r="KBB78" s="195"/>
      <c r="KBC78" s="195"/>
      <c r="KBD78" s="195"/>
      <c r="KBE78" s="195"/>
      <c r="KBF78" s="195"/>
      <c r="KBG78" s="195"/>
      <c r="KBH78" s="195"/>
      <c r="KBI78" s="195"/>
      <c r="KBJ78" s="195"/>
      <c r="KBK78" s="195"/>
      <c r="KBL78" s="195"/>
      <c r="KBM78" s="195"/>
      <c r="KBN78" s="195"/>
      <c r="KBO78" s="195"/>
      <c r="KBP78" s="195"/>
      <c r="KBQ78" s="195"/>
      <c r="KBR78" s="195"/>
      <c r="KBS78" s="195"/>
      <c r="KBT78" s="195"/>
      <c r="KBU78" s="195"/>
      <c r="KBV78" s="195"/>
      <c r="KBW78" s="195"/>
      <c r="KBX78" s="195"/>
      <c r="KBY78" s="195"/>
      <c r="KBZ78" s="195"/>
      <c r="KCA78" s="195"/>
      <c r="KCB78" s="195"/>
      <c r="KCC78" s="195"/>
      <c r="KCD78" s="195"/>
      <c r="KCE78" s="195"/>
      <c r="KCF78" s="195"/>
      <c r="KCG78" s="195"/>
      <c r="KCH78" s="195"/>
      <c r="KCI78" s="195"/>
      <c r="KCJ78" s="195"/>
      <c r="KCK78" s="195"/>
      <c r="KCL78" s="195"/>
      <c r="KCM78" s="195"/>
      <c r="KCN78" s="195"/>
      <c r="KCO78" s="195"/>
      <c r="KCP78" s="195"/>
      <c r="KCQ78" s="195"/>
      <c r="KCR78" s="195"/>
      <c r="KCS78" s="195"/>
      <c r="KCT78" s="195"/>
      <c r="KCU78" s="195"/>
      <c r="KCV78" s="195"/>
      <c r="KCW78" s="195"/>
      <c r="KCX78" s="195"/>
      <c r="KCY78" s="195"/>
      <c r="KCZ78" s="195"/>
      <c r="KDA78" s="195"/>
      <c r="KDB78" s="195"/>
      <c r="KDC78" s="195"/>
      <c r="KDD78" s="195"/>
      <c r="KDE78" s="195"/>
      <c r="KDF78" s="195"/>
      <c r="KDG78" s="195"/>
      <c r="KDH78" s="195"/>
      <c r="KDI78" s="195"/>
      <c r="KDJ78" s="195"/>
      <c r="KDK78" s="195"/>
      <c r="KDL78" s="195"/>
      <c r="KDM78" s="195"/>
      <c r="KDN78" s="195"/>
      <c r="KDO78" s="195"/>
      <c r="KDP78" s="195"/>
      <c r="KDQ78" s="195"/>
      <c r="KDR78" s="195"/>
      <c r="KDS78" s="195"/>
      <c r="KDT78" s="195"/>
      <c r="KDU78" s="195"/>
      <c r="KDV78" s="195"/>
      <c r="KDW78" s="195"/>
      <c r="KDX78" s="195"/>
      <c r="KDY78" s="195"/>
      <c r="KDZ78" s="195"/>
      <c r="KEA78" s="195"/>
      <c r="KEB78" s="195"/>
      <c r="KEC78" s="195"/>
      <c r="KED78" s="195"/>
      <c r="KEE78" s="195"/>
      <c r="KEF78" s="195"/>
      <c r="KEG78" s="195"/>
      <c r="KEH78" s="195"/>
      <c r="KEI78" s="195"/>
      <c r="KEJ78" s="195"/>
      <c r="KEK78" s="195"/>
      <c r="KEL78" s="195"/>
      <c r="KEM78" s="195"/>
      <c r="KEN78" s="195"/>
      <c r="KEO78" s="195"/>
      <c r="KEP78" s="195"/>
      <c r="KEQ78" s="195"/>
      <c r="KER78" s="195"/>
      <c r="KES78" s="195"/>
      <c r="KET78" s="195"/>
      <c r="KEU78" s="195"/>
      <c r="KEV78" s="195"/>
      <c r="KEW78" s="195"/>
      <c r="KEX78" s="195"/>
      <c r="KEY78" s="195"/>
      <c r="KEZ78" s="195"/>
      <c r="KFA78" s="195"/>
      <c r="KFB78" s="195"/>
      <c r="KFC78" s="195"/>
      <c r="KFD78" s="195"/>
      <c r="KFE78" s="195"/>
      <c r="KFF78" s="195"/>
      <c r="KFG78" s="195"/>
      <c r="KFH78" s="195"/>
      <c r="KFI78" s="195"/>
      <c r="KFJ78" s="195"/>
      <c r="KFK78" s="195"/>
      <c r="KFL78" s="195"/>
      <c r="KFM78" s="195"/>
      <c r="KFN78" s="195"/>
      <c r="KFO78" s="195"/>
      <c r="KFP78" s="195"/>
      <c r="KFQ78" s="195"/>
      <c r="KFR78" s="195"/>
      <c r="KFS78" s="195"/>
      <c r="KFT78" s="195"/>
      <c r="KFU78" s="195"/>
      <c r="KFV78" s="195"/>
      <c r="KFW78" s="195"/>
      <c r="KFX78" s="195"/>
      <c r="KFY78" s="195"/>
      <c r="KFZ78" s="195"/>
      <c r="KGA78" s="195"/>
      <c r="KGB78" s="195"/>
      <c r="KGC78" s="195"/>
      <c r="KGD78" s="195"/>
      <c r="KGE78" s="195"/>
      <c r="KGF78" s="195"/>
      <c r="KGG78" s="195"/>
      <c r="KGH78" s="195"/>
      <c r="KGI78" s="195"/>
      <c r="KGJ78" s="195"/>
      <c r="KGK78" s="195"/>
      <c r="KGL78" s="195"/>
      <c r="KGM78" s="195"/>
      <c r="KGN78" s="195"/>
      <c r="KGO78" s="195"/>
      <c r="KGP78" s="195"/>
      <c r="KGQ78" s="195"/>
      <c r="KGR78" s="195"/>
      <c r="KGS78" s="195"/>
      <c r="KGT78" s="195"/>
      <c r="KGU78" s="195"/>
      <c r="KGV78" s="195"/>
      <c r="KGW78" s="195"/>
      <c r="KGX78" s="195"/>
      <c r="KGY78" s="195"/>
      <c r="KGZ78" s="195"/>
      <c r="KHA78" s="195"/>
      <c r="KHB78" s="195"/>
      <c r="KHC78" s="195"/>
      <c r="KHD78" s="195"/>
      <c r="KHE78" s="195"/>
      <c r="KHF78" s="195"/>
      <c r="KHG78" s="195"/>
      <c r="KHH78" s="195"/>
      <c r="KHI78" s="195"/>
      <c r="KHJ78" s="195"/>
      <c r="KHK78" s="195"/>
      <c r="KHL78" s="195"/>
      <c r="KHM78" s="195"/>
      <c r="KHN78" s="195"/>
      <c r="KHO78" s="195"/>
      <c r="KHP78" s="195"/>
      <c r="KHQ78" s="195"/>
      <c r="KHR78" s="195"/>
      <c r="KHS78" s="195"/>
      <c r="KHT78" s="195"/>
      <c r="KHU78" s="195"/>
      <c r="KHV78" s="195"/>
      <c r="KHW78" s="195"/>
      <c r="KHX78" s="195"/>
      <c r="KHY78" s="195"/>
      <c r="KHZ78" s="195"/>
      <c r="KIA78" s="195"/>
      <c r="KIB78" s="195"/>
      <c r="KIC78" s="195"/>
      <c r="KID78" s="195"/>
      <c r="KIE78" s="195"/>
      <c r="KIF78" s="195"/>
      <c r="KIG78" s="195"/>
      <c r="KIH78" s="195"/>
      <c r="KII78" s="195"/>
      <c r="KIJ78" s="195"/>
      <c r="KIK78" s="195"/>
      <c r="KIL78" s="195"/>
      <c r="KIM78" s="195"/>
      <c r="KIN78" s="195"/>
      <c r="KIO78" s="195"/>
      <c r="KIP78" s="195"/>
      <c r="KIQ78" s="195"/>
      <c r="KIR78" s="195"/>
      <c r="KIS78" s="195"/>
      <c r="KIT78" s="195"/>
      <c r="KIU78" s="195"/>
      <c r="KIV78" s="195"/>
      <c r="KIW78" s="195"/>
      <c r="KIX78" s="195"/>
      <c r="KIY78" s="195"/>
      <c r="KIZ78" s="195"/>
      <c r="KJA78" s="195"/>
      <c r="KJB78" s="195"/>
      <c r="KJC78" s="195"/>
      <c r="KJD78" s="195"/>
      <c r="KJE78" s="195"/>
      <c r="KJF78" s="195"/>
      <c r="KJG78" s="195"/>
      <c r="KJH78" s="195"/>
      <c r="KJI78" s="195"/>
      <c r="KJJ78" s="195"/>
      <c r="KJK78" s="195"/>
      <c r="KJL78" s="195"/>
      <c r="KJM78" s="195"/>
      <c r="KJN78" s="195"/>
      <c r="KJO78" s="195"/>
      <c r="KJP78" s="195"/>
      <c r="KJQ78" s="195"/>
      <c r="KJR78" s="195"/>
      <c r="KJS78" s="195"/>
      <c r="KJT78" s="195"/>
      <c r="KJU78" s="195"/>
      <c r="KJV78" s="195"/>
      <c r="KJW78" s="195"/>
      <c r="KJX78" s="195"/>
      <c r="KJY78" s="195"/>
      <c r="KJZ78" s="195"/>
      <c r="KKA78" s="195"/>
      <c r="KKB78" s="195"/>
      <c r="KKC78" s="195"/>
      <c r="KKD78" s="195"/>
      <c r="KKE78" s="195"/>
      <c r="KKF78" s="195"/>
      <c r="KKG78" s="195"/>
      <c r="KKH78" s="195"/>
      <c r="KKI78" s="195"/>
      <c r="KKJ78" s="195"/>
      <c r="KKK78" s="195"/>
      <c r="KKL78" s="195"/>
      <c r="KKM78" s="195"/>
      <c r="KKN78" s="195"/>
      <c r="KKO78" s="195"/>
      <c r="KKP78" s="195"/>
      <c r="KKQ78" s="195"/>
      <c r="KKR78" s="195"/>
      <c r="KKS78" s="195"/>
      <c r="KKT78" s="195"/>
      <c r="KKU78" s="195"/>
      <c r="KKV78" s="195"/>
      <c r="KKW78" s="195"/>
      <c r="KKX78" s="195"/>
      <c r="KKY78" s="195"/>
      <c r="KKZ78" s="195"/>
      <c r="KLA78" s="195"/>
      <c r="KLB78" s="195"/>
      <c r="KLC78" s="195"/>
      <c r="KLD78" s="195"/>
      <c r="KLE78" s="195"/>
      <c r="KLF78" s="195"/>
      <c r="KLG78" s="195"/>
      <c r="KLH78" s="195"/>
      <c r="KLI78" s="195"/>
      <c r="KLJ78" s="195"/>
      <c r="KLK78" s="195"/>
      <c r="KLL78" s="195"/>
      <c r="KLM78" s="195"/>
      <c r="KLN78" s="195"/>
      <c r="KLO78" s="195"/>
      <c r="KLP78" s="195"/>
      <c r="KLQ78" s="195"/>
      <c r="KLR78" s="195"/>
      <c r="KLS78" s="195"/>
      <c r="KLT78" s="195"/>
      <c r="KLU78" s="195"/>
      <c r="KLV78" s="195"/>
      <c r="KLW78" s="195"/>
      <c r="KLX78" s="195"/>
      <c r="KLY78" s="195"/>
      <c r="KLZ78" s="195"/>
      <c r="KMA78" s="195"/>
      <c r="KMB78" s="195"/>
      <c r="KMC78" s="195"/>
      <c r="KMD78" s="195"/>
      <c r="KME78" s="195"/>
      <c r="KMF78" s="195"/>
      <c r="KMG78" s="195"/>
      <c r="KMH78" s="195"/>
      <c r="KMI78" s="195"/>
      <c r="KMJ78" s="195"/>
      <c r="KMK78" s="195"/>
      <c r="KML78" s="195"/>
      <c r="KMM78" s="195"/>
      <c r="KMN78" s="195"/>
      <c r="KMO78" s="195"/>
      <c r="KMP78" s="195"/>
      <c r="KMQ78" s="195"/>
      <c r="KMR78" s="195"/>
      <c r="KMS78" s="195"/>
      <c r="KMT78" s="195"/>
      <c r="KMU78" s="195"/>
      <c r="KMV78" s="195"/>
      <c r="KMW78" s="195"/>
      <c r="KMX78" s="195"/>
      <c r="KMY78" s="195"/>
      <c r="KMZ78" s="195"/>
      <c r="KNA78" s="195"/>
      <c r="KNB78" s="195"/>
      <c r="KNC78" s="195"/>
      <c r="KND78" s="195"/>
      <c r="KNE78" s="195"/>
      <c r="KNF78" s="195"/>
      <c r="KNG78" s="195"/>
      <c r="KNH78" s="195"/>
      <c r="KNI78" s="195"/>
      <c r="KNJ78" s="195"/>
      <c r="KNK78" s="195"/>
      <c r="KNL78" s="195"/>
      <c r="KNM78" s="195"/>
      <c r="KNN78" s="195"/>
      <c r="KNO78" s="195"/>
      <c r="KNP78" s="195"/>
      <c r="KNQ78" s="195"/>
      <c r="KNR78" s="195"/>
      <c r="KNS78" s="195"/>
      <c r="KNT78" s="195"/>
      <c r="KNU78" s="195"/>
      <c r="KNV78" s="195"/>
      <c r="KNW78" s="195"/>
      <c r="KNX78" s="195"/>
      <c r="KNY78" s="195"/>
      <c r="KNZ78" s="195"/>
      <c r="KOA78" s="195"/>
      <c r="KOB78" s="195"/>
      <c r="KOC78" s="195"/>
      <c r="KOD78" s="195"/>
      <c r="KOE78" s="195"/>
      <c r="KOF78" s="195"/>
      <c r="KOG78" s="195"/>
      <c r="KOH78" s="195"/>
      <c r="KOI78" s="195"/>
      <c r="KOJ78" s="195"/>
      <c r="KOK78" s="195"/>
      <c r="KOL78" s="195"/>
      <c r="KOM78" s="195"/>
      <c r="KON78" s="195"/>
      <c r="KOO78" s="195"/>
      <c r="KOP78" s="195"/>
      <c r="KOQ78" s="195"/>
      <c r="KOR78" s="195"/>
      <c r="KOS78" s="195"/>
      <c r="KOT78" s="195"/>
      <c r="KOU78" s="195"/>
      <c r="KOV78" s="195"/>
      <c r="KOW78" s="195"/>
      <c r="KOX78" s="195"/>
      <c r="KOY78" s="195"/>
      <c r="KOZ78" s="195"/>
      <c r="KPA78" s="195"/>
      <c r="KPB78" s="195"/>
      <c r="KPC78" s="195"/>
      <c r="KPD78" s="195"/>
      <c r="KPE78" s="195"/>
      <c r="KPF78" s="195"/>
      <c r="KPG78" s="195"/>
      <c r="KPH78" s="195"/>
      <c r="KPI78" s="195"/>
      <c r="KPJ78" s="195"/>
      <c r="KPK78" s="195"/>
      <c r="KPL78" s="195"/>
      <c r="KPM78" s="195"/>
      <c r="KPN78" s="195"/>
      <c r="KPO78" s="195"/>
      <c r="KPP78" s="195"/>
      <c r="KPQ78" s="195"/>
      <c r="KPR78" s="195"/>
      <c r="KPS78" s="195"/>
      <c r="KPT78" s="195"/>
      <c r="KPU78" s="195"/>
      <c r="KPV78" s="195"/>
      <c r="KPW78" s="195"/>
      <c r="KPX78" s="195"/>
      <c r="KPY78" s="195"/>
      <c r="KPZ78" s="195"/>
      <c r="KQA78" s="195"/>
      <c r="KQB78" s="195"/>
      <c r="KQC78" s="195"/>
      <c r="KQD78" s="195"/>
      <c r="KQE78" s="195"/>
      <c r="KQF78" s="195"/>
      <c r="KQG78" s="195"/>
      <c r="KQH78" s="195"/>
      <c r="KQI78" s="195"/>
      <c r="KQJ78" s="195"/>
      <c r="KQK78" s="195"/>
      <c r="KQL78" s="195"/>
      <c r="KQM78" s="195"/>
      <c r="KQN78" s="195"/>
      <c r="KQO78" s="195"/>
      <c r="KQP78" s="195"/>
      <c r="KQQ78" s="195"/>
      <c r="KQR78" s="195"/>
      <c r="KQS78" s="195"/>
      <c r="KQT78" s="195"/>
      <c r="KQU78" s="195"/>
      <c r="KQV78" s="195"/>
      <c r="KQW78" s="195"/>
      <c r="KQX78" s="195"/>
      <c r="KQY78" s="195"/>
      <c r="KQZ78" s="195"/>
      <c r="KRA78" s="195"/>
      <c r="KRB78" s="195"/>
      <c r="KRC78" s="195"/>
      <c r="KRD78" s="195"/>
      <c r="KRE78" s="195"/>
      <c r="KRF78" s="195"/>
      <c r="KRG78" s="195"/>
      <c r="KRH78" s="195"/>
      <c r="KRI78" s="195"/>
      <c r="KRJ78" s="195"/>
      <c r="KRK78" s="195"/>
      <c r="KRL78" s="195"/>
      <c r="KRM78" s="195"/>
      <c r="KRN78" s="195"/>
      <c r="KRO78" s="195"/>
      <c r="KRP78" s="195"/>
      <c r="KRQ78" s="195"/>
      <c r="KRR78" s="195"/>
      <c r="KRS78" s="195"/>
      <c r="KRT78" s="195"/>
      <c r="KRU78" s="195"/>
      <c r="KRV78" s="195"/>
      <c r="KRW78" s="195"/>
      <c r="KRX78" s="195"/>
      <c r="KRY78" s="195"/>
      <c r="KRZ78" s="195"/>
      <c r="KSA78" s="195"/>
      <c r="KSB78" s="195"/>
      <c r="KSC78" s="195"/>
      <c r="KSD78" s="195"/>
      <c r="KSE78" s="195"/>
      <c r="KSF78" s="195"/>
      <c r="KSG78" s="195"/>
      <c r="KSH78" s="195"/>
      <c r="KSI78" s="195"/>
      <c r="KSJ78" s="195"/>
      <c r="KSK78" s="195"/>
      <c r="KSL78" s="195"/>
      <c r="KSM78" s="195"/>
      <c r="KSN78" s="195"/>
      <c r="KSO78" s="195"/>
      <c r="KSP78" s="195"/>
      <c r="KSQ78" s="195"/>
      <c r="KSR78" s="195"/>
      <c r="KSS78" s="195"/>
      <c r="KST78" s="195"/>
      <c r="KSU78" s="195"/>
      <c r="KSV78" s="195"/>
      <c r="KSW78" s="195"/>
      <c r="KSX78" s="195"/>
      <c r="KSY78" s="195"/>
      <c r="KSZ78" s="195"/>
      <c r="KTA78" s="195"/>
      <c r="KTB78" s="195"/>
      <c r="KTC78" s="195"/>
      <c r="KTD78" s="195"/>
      <c r="KTE78" s="195"/>
      <c r="KTF78" s="195"/>
      <c r="KTG78" s="195"/>
      <c r="KTH78" s="195"/>
      <c r="KTI78" s="195"/>
      <c r="KTJ78" s="195"/>
      <c r="KTK78" s="195"/>
      <c r="KTL78" s="195"/>
      <c r="KTM78" s="195"/>
      <c r="KTN78" s="195"/>
      <c r="KTO78" s="195"/>
      <c r="KTP78" s="195"/>
      <c r="KTQ78" s="195"/>
      <c r="KTR78" s="195"/>
      <c r="KTS78" s="195"/>
      <c r="KTT78" s="195"/>
      <c r="KTU78" s="195"/>
      <c r="KTV78" s="195"/>
      <c r="KTW78" s="195"/>
      <c r="KTX78" s="195"/>
      <c r="KTY78" s="195"/>
      <c r="KTZ78" s="195"/>
      <c r="KUA78" s="195"/>
      <c r="KUB78" s="195"/>
      <c r="KUC78" s="195"/>
      <c r="KUD78" s="195"/>
      <c r="KUE78" s="195"/>
      <c r="KUF78" s="195"/>
      <c r="KUG78" s="195"/>
      <c r="KUH78" s="195"/>
      <c r="KUI78" s="195"/>
      <c r="KUJ78" s="195"/>
      <c r="KUK78" s="195"/>
      <c r="KUL78" s="195"/>
      <c r="KUM78" s="195"/>
      <c r="KUN78" s="195"/>
      <c r="KUO78" s="195"/>
      <c r="KUP78" s="195"/>
      <c r="KUQ78" s="195"/>
      <c r="KUR78" s="195"/>
      <c r="KUS78" s="195"/>
      <c r="KUT78" s="195"/>
      <c r="KUU78" s="195"/>
      <c r="KUV78" s="195"/>
      <c r="KUW78" s="195"/>
      <c r="KUX78" s="195"/>
      <c r="KUY78" s="195"/>
      <c r="KUZ78" s="195"/>
      <c r="KVA78" s="195"/>
      <c r="KVB78" s="195"/>
      <c r="KVC78" s="195"/>
      <c r="KVD78" s="195"/>
      <c r="KVE78" s="195"/>
      <c r="KVF78" s="195"/>
      <c r="KVG78" s="195"/>
      <c r="KVH78" s="195"/>
      <c r="KVI78" s="195"/>
      <c r="KVJ78" s="195"/>
      <c r="KVK78" s="195"/>
      <c r="KVL78" s="195"/>
      <c r="KVM78" s="195"/>
      <c r="KVN78" s="195"/>
      <c r="KVO78" s="195"/>
      <c r="KVP78" s="195"/>
      <c r="KVQ78" s="195"/>
      <c r="KVR78" s="195"/>
      <c r="KVS78" s="195"/>
      <c r="KVT78" s="195"/>
      <c r="KVU78" s="195"/>
      <c r="KVV78" s="195"/>
      <c r="KVW78" s="195"/>
      <c r="KVX78" s="195"/>
      <c r="KVY78" s="195"/>
      <c r="KVZ78" s="195"/>
      <c r="KWA78" s="195"/>
      <c r="KWB78" s="195"/>
      <c r="KWC78" s="195"/>
      <c r="KWD78" s="195"/>
      <c r="KWE78" s="195"/>
      <c r="KWF78" s="195"/>
      <c r="KWG78" s="195"/>
      <c r="KWH78" s="195"/>
      <c r="KWI78" s="195"/>
      <c r="KWJ78" s="195"/>
      <c r="KWK78" s="195"/>
      <c r="KWL78" s="195"/>
      <c r="KWM78" s="195"/>
      <c r="KWN78" s="195"/>
      <c r="KWO78" s="195"/>
      <c r="KWP78" s="195"/>
      <c r="KWQ78" s="195"/>
      <c r="KWR78" s="195"/>
      <c r="KWS78" s="195"/>
      <c r="KWT78" s="195"/>
      <c r="KWU78" s="195"/>
      <c r="KWV78" s="195"/>
      <c r="KWW78" s="195"/>
      <c r="KWX78" s="195"/>
      <c r="KWY78" s="195"/>
      <c r="KWZ78" s="195"/>
      <c r="KXA78" s="195"/>
      <c r="KXB78" s="195"/>
      <c r="KXC78" s="195"/>
      <c r="KXD78" s="195"/>
      <c r="KXE78" s="195"/>
      <c r="KXF78" s="195"/>
      <c r="KXG78" s="195"/>
      <c r="KXH78" s="195"/>
      <c r="KXI78" s="195"/>
      <c r="KXJ78" s="195"/>
      <c r="KXK78" s="195"/>
      <c r="KXL78" s="195"/>
      <c r="KXM78" s="195"/>
      <c r="KXN78" s="195"/>
      <c r="KXO78" s="195"/>
      <c r="KXP78" s="195"/>
      <c r="KXQ78" s="195"/>
      <c r="KXR78" s="195"/>
      <c r="KXS78" s="195"/>
      <c r="KXT78" s="195"/>
      <c r="KXU78" s="195"/>
      <c r="KXV78" s="195"/>
      <c r="KXW78" s="195"/>
      <c r="KXX78" s="195"/>
      <c r="KXY78" s="195"/>
      <c r="KXZ78" s="195"/>
      <c r="KYA78" s="195"/>
      <c r="KYB78" s="195"/>
      <c r="KYC78" s="195"/>
      <c r="KYD78" s="195"/>
      <c r="KYE78" s="195"/>
      <c r="KYF78" s="195"/>
      <c r="KYG78" s="195"/>
      <c r="KYH78" s="195"/>
      <c r="KYI78" s="195"/>
      <c r="KYJ78" s="195"/>
      <c r="KYK78" s="195"/>
      <c r="KYL78" s="195"/>
      <c r="KYM78" s="195"/>
      <c r="KYN78" s="195"/>
      <c r="KYO78" s="195"/>
      <c r="KYP78" s="195"/>
      <c r="KYQ78" s="195"/>
      <c r="KYR78" s="195"/>
      <c r="KYS78" s="195"/>
      <c r="KYT78" s="195"/>
      <c r="KYU78" s="195"/>
      <c r="KYV78" s="195"/>
      <c r="KYW78" s="195"/>
      <c r="KYX78" s="195"/>
      <c r="KYY78" s="195"/>
      <c r="KYZ78" s="195"/>
      <c r="KZA78" s="195"/>
      <c r="KZB78" s="195"/>
      <c r="KZC78" s="195"/>
      <c r="KZD78" s="195"/>
      <c r="KZE78" s="195"/>
      <c r="KZF78" s="195"/>
      <c r="KZG78" s="195"/>
      <c r="KZH78" s="195"/>
      <c r="KZI78" s="195"/>
      <c r="KZJ78" s="195"/>
      <c r="KZK78" s="195"/>
      <c r="KZL78" s="195"/>
      <c r="KZM78" s="195"/>
      <c r="KZN78" s="195"/>
      <c r="KZO78" s="195"/>
      <c r="KZP78" s="195"/>
      <c r="KZQ78" s="195"/>
      <c r="KZR78" s="195"/>
      <c r="KZS78" s="195"/>
      <c r="KZT78" s="195"/>
      <c r="KZU78" s="195"/>
      <c r="KZV78" s="195"/>
      <c r="KZW78" s="195"/>
      <c r="KZX78" s="195"/>
      <c r="KZY78" s="195"/>
      <c r="KZZ78" s="195"/>
      <c r="LAA78" s="195"/>
      <c r="LAB78" s="195"/>
      <c r="LAC78" s="195"/>
      <c r="LAD78" s="195"/>
      <c r="LAE78" s="195"/>
      <c r="LAF78" s="195"/>
      <c r="LAG78" s="195"/>
      <c r="LAH78" s="195"/>
      <c r="LAI78" s="195"/>
      <c r="LAJ78" s="195"/>
      <c r="LAK78" s="195"/>
      <c r="LAL78" s="195"/>
      <c r="LAM78" s="195"/>
      <c r="LAN78" s="195"/>
      <c r="LAO78" s="195"/>
      <c r="LAP78" s="195"/>
      <c r="LAQ78" s="195"/>
      <c r="LAR78" s="195"/>
      <c r="LAS78" s="195"/>
      <c r="LAT78" s="195"/>
      <c r="LAU78" s="195"/>
      <c r="LAV78" s="195"/>
      <c r="LAW78" s="195"/>
      <c r="LAX78" s="195"/>
      <c r="LAY78" s="195"/>
      <c r="LAZ78" s="195"/>
      <c r="LBA78" s="195"/>
      <c r="LBB78" s="195"/>
      <c r="LBC78" s="195"/>
      <c r="LBD78" s="195"/>
      <c r="LBE78" s="195"/>
      <c r="LBF78" s="195"/>
      <c r="LBG78" s="195"/>
      <c r="LBH78" s="195"/>
      <c r="LBI78" s="195"/>
      <c r="LBJ78" s="195"/>
      <c r="LBK78" s="195"/>
      <c r="LBL78" s="195"/>
      <c r="LBM78" s="195"/>
      <c r="LBN78" s="195"/>
      <c r="LBO78" s="195"/>
      <c r="LBP78" s="195"/>
      <c r="LBQ78" s="195"/>
      <c r="LBR78" s="195"/>
      <c r="LBS78" s="195"/>
      <c r="LBT78" s="195"/>
      <c r="LBU78" s="195"/>
      <c r="LBV78" s="195"/>
      <c r="LBW78" s="195"/>
      <c r="LBX78" s="195"/>
      <c r="LBY78" s="195"/>
      <c r="LBZ78" s="195"/>
      <c r="LCA78" s="195"/>
      <c r="LCB78" s="195"/>
      <c r="LCC78" s="195"/>
      <c r="LCD78" s="195"/>
      <c r="LCE78" s="195"/>
      <c r="LCF78" s="195"/>
      <c r="LCG78" s="195"/>
      <c r="LCH78" s="195"/>
      <c r="LCI78" s="195"/>
      <c r="LCJ78" s="195"/>
      <c r="LCK78" s="195"/>
      <c r="LCL78" s="195"/>
      <c r="LCM78" s="195"/>
      <c r="LCN78" s="195"/>
      <c r="LCO78" s="195"/>
      <c r="LCP78" s="195"/>
      <c r="LCQ78" s="195"/>
      <c r="LCR78" s="195"/>
      <c r="LCS78" s="195"/>
      <c r="LCT78" s="195"/>
      <c r="LCU78" s="195"/>
      <c r="LCV78" s="195"/>
      <c r="LCW78" s="195"/>
      <c r="LCX78" s="195"/>
      <c r="LCY78" s="195"/>
      <c r="LCZ78" s="195"/>
      <c r="LDA78" s="195"/>
      <c r="LDB78" s="195"/>
      <c r="LDC78" s="195"/>
      <c r="LDD78" s="195"/>
      <c r="LDE78" s="195"/>
      <c r="LDF78" s="195"/>
      <c r="LDG78" s="195"/>
      <c r="LDH78" s="195"/>
      <c r="LDI78" s="195"/>
      <c r="LDJ78" s="195"/>
      <c r="LDK78" s="195"/>
      <c r="LDL78" s="195"/>
      <c r="LDM78" s="195"/>
      <c r="LDN78" s="195"/>
      <c r="LDO78" s="195"/>
      <c r="LDP78" s="195"/>
      <c r="LDQ78" s="195"/>
      <c r="LDR78" s="195"/>
      <c r="LDS78" s="195"/>
      <c r="LDT78" s="195"/>
      <c r="LDU78" s="195"/>
      <c r="LDV78" s="195"/>
      <c r="LDW78" s="195"/>
      <c r="LDX78" s="195"/>
      <c r="LDY78" s="195"/>
      <c r="LDZ78" s="195"/>
      <c r="LEA78" s="195"/>
      <c r="LEB78" s="195"/>
      <c r="LEC78" s="195"/>
      <c r="LED78" s="195"/>
      <c r="LEE78" s="195"/>
      <c r="LEF78" s="195"/>
      <c r="LEG78" s="195"/>
      <c r="LEH78" s="195"/>
      <c r="LEI78" s="195"/>
      <c r="LEJ78" s="195"/>
      <c r="LEK78" s="195"/>
      <c r="LEL78" s="195"/>
      <c r="LEM78" s="195"/>
      <c r="LEN78" s="195"/>
      <c r="LEO78" s="195"/>
      <c r="LEP78" s="195"/>
      <c r="LEQ78" s="195"/>
      <c r="LER78" s="195"/>
      <c r="LES78" s="195"/>
      <c r="LET78" s="195"/>
      <c r="LEU78" s="195"/>
      <c r="LEV78" s="195"/>
      <c r="LEW78" s="195"/>
      <c r="LEX78" s="195"/>
      <c r="LEY78" s="195"/>
      <c r="LEZ78" s="195"/>
      <c r="LFA78" s="195"/>
      <c r="LFB78" s="195"/>
      <c r="LFC78" s="195"/>
      <c r="LFD78" s="195"/>
      <c r="LFE78" s="195"/>
      <c r="LFF78" s="195"/>
      <c r="LFG78" s="195"/>
      <c r="LFH78" s="195"/>
      <c r="LFI78" s="195"/>
      <c r="LFJ78" s="195"/>
      <c r="LFK78" s="195"/>
      <c r="LFL78" s="195"/>
      <c r="LFM78" s="195"/>
      <c r="LFN78" s="195"/>
      <c r="LFO78" s="195"/>
      <c r="LFP78" s="195"/>
      <c r="LFQ78" s="195"/>
      <c r="LFR78" s="195"/>
      <c r="LFS78" s="195"/>
      <c r="LFT78" s="195"/>
      <c r="LFU78" s="195"/>
      <c r="LFV78" s="195"/>
      <c r="LFW78" s="195"/>
      <c r="LFX78" s="195"/>
      <c r="LFY78" s="195"/>
      <c r="LFZ78" s="195"/>
      <c r="LGA78" s="195"/>
      <c r="LGB78" s="195"/>
      <c r="LGC78" s="195"/>
      <c r="LGD78" s="195"/>
      <c r="LGE78" s="195"/>
      <c r="LGF78" s="195"/>
      <c r="LGG78" s="195"/>
      <c r="LGH78" s="195"/>
      <c r="LGI78" s="195"/>
      <c r="LGJ78" s="195"/>
      <c r="LGK78" s="195"/>
      <c r="LGL78" s="195"/>
      <c r="LGM78" s="195"/>
      <c r="LGN78" s="195"/>
      <c r="LGO78" s="195"/>
      <c r="LGP78" s="195"/>
      <c r="LGQ78" s="195"/>
      <c r="LGR78" s="195"/>
      <c r="LGS78" s="195"/>
      <c r="LGT78" s="195"/>
      <c r="LGU78" s="195"/>
      <c r="LGV78" s="195"/>
      <c r="LGW78" s="195"/>
      <c r="LGX78" s="195"/>
      <c r="LGY78" s="195"/>
      <c r="LGZ78" s="195"/>
      <c r="LHA78" s="195"/>
      <c r="LHB78" s="195"/>
      <c r="LHC78" s="195"/>
      <c r="LHD78" s="195"/>
      <c r="LHE78" s="195"/>
      <c r="LHF78" s="195"/>
      <c r="LHG78" s="195"/>
      <c r="LHH78" s="195"/>
      <c r="LHI78" s="195"/>
      <c r="LHJ78" s="195"/>
      <c r="LHK78" s="195"/>
      <c r="LHL78" s="195"/>
      <c r="LHM78" s="195"/>
      <c r="LHN78" s="195"/>
      <c r="LHO78" s="195"/>
      <c r="LHP78" s="195"/>
      <c r="LHQ78" s="195"/>
      <c r="LHR78" s="195"/>
      <c r="LHS78" s="195"/>
      <c r="LHT78" s="195"/>
      <c r="LHU78" s="195"/>
      <c r="LHV78" s="195"/>
      <c r="LHW78" s="195"/>
      <c r="LHX78" s="195"/>
      <c r="LHY78" s="195"/>
      <c r="LHZ78" s="195"/>
      <c r="LIA78" s="195"/>
      <c r="LIB78" s="195"/>
      <c r="LIC78" s="195"/>
      <c r="LID78" s="195"/>
      <c r="LIE78" s="195"/>
      <c r="LIF78" s="195"/>
      <c r="LIG78" s="195"/>
      <c r="LIH78" s="195"/>
      <c r="LII78" s="195"/>
      <c r="LIJ78" s="195"/>
      <c r="LIK78" s="195"/>
      <c r="LIL78" s="195"/>
      <c r="LIM78" s="195"/>
      <c r="LIN78" s="195"/>
      <c r="LIO78" s="195"/>
      <c r="LIP78" s="195"/>
      <c r="LIQ78" s="195"/>
      <c r="LIR78" s="195"/>
      <c r="LIS78" s="195"/>
      <c r="LIT78" s="195"/>
      <c r="LIU78" s="195"/>
      <c r="LIV78" s="195"/>
      <c r="LIW78" s="195"/>
      <c r="LIX78" s="195"/>
      <c r="LIY78" s="195"/>
      <c r="LIZ78" s="195"/>
      <c r="LJA78" s="195"/>
      <c r="LJB78" s="195"/>
      <c r="LJC78" s="195"/>
      <c r="LJD78" s="195"/>
      <c r="LJE78" s="195"/>
      <c r="LJF78" s="195"/>
      <c r="LJG78" s="195"/>
      <c r="LJH78" s="195"/>
      <c r="LJI78" s="195"/>
      <c r="LJJ78" s="195"/>
      <c r="LJK78" s="195"/>
      <c r="LJL78" s="195"/>
      <c r="LJM78" s="195"/>
      <c r="LJN78" s="195"/>
      <c r="LJO78" s="195"/>
      <c r="LJP78" s="195"/>
      <c r="LJQ78" s="195"/>
      <c r="LJR78" s="195"/>
      <c r="LJS78" s="195"/>
      <c r="LJT78" s="195"/>
      <c r="LJU78" s="195"/>
      <c r="LJV78" s="195"/>
      <c r="LJW78" s="195"/>
      <c r="LJX78" s="195"/>
      <c r="LJY78" s="195"/>
      <c r="LJZ78" s="195"/>
      <c r="LKA78" s="195"/>
      <c r="LKB78" s="195"/>
      <c r="LKC78" s="195"/>
      <c r="LKD78" s="195"/>
      <c r="LKE78" s="195"/>
      <c r="LKF78" s="195"/>
      <c r="LKG78" s="195"/>
      <c r="LKH78" s="195"/>
      <c r="LKI78" s="195"/>
      <c r="LKJ78" s="195"/>
      <c r="LKK78" s="195"/>
      <c r="LKL78" s="195"/>
      <c r="LKM78" s="195"/>
      <c r="LKN78" s="195"/>
      <c r="LKO78" s="195"/>
      <c r="LKP78" s="195"/>
      <c r="LKQ78" s="195"/>
      <c r="LKR78" s="195"/>
      <c r="LKS78" s="195"/>
      <c r="LKT78" s="195"/>
      <c r="LKU78" s="195"/>
      <c r="LKV78" s="195"/>
      <c r="LKW78" s="195"/>
      <c r="LKX78" s="195"/>
      <c r="LKY78" s="195"/>
      <c r="LKZ78" s="195"/>
      <c r="LLA78" s="195"/>
      <c r="LLB78" s="195"/>
      <c r="LLC78" s="195"/>
      <c r="LLD78" s="195"/>
      <c r="LLE78" s="195"/>
      <c r="LLF78" s="195"/>
      <c r="LLG78" s="195"/>
      <c r="LLH78" s="195"/>
      <c r="LLI78" s="195"/>
      <c r="LLJ78" s="195"/>
      <c r="LLK78" s="195"/>
      <c r="LLL78" s="195"/>
      <c r="LLM78" s="195"/>
      <c r="LLN78" s="195"/>
      <c r="LLO78" s="195"/>
      <c r="LLP78" s="195"/>
      <c r="LLQ78" s="195"/>
      <c r="LLR78" s="195"/>
      <c r="LLS78" s="195"/>
      <c r="LLT78" s="195"/>
      <c r="LLU78" s="195"/>
      <c r="LLV78" s="195"/>
      <c r="LLW78" s="195"/>
      <c r="LLX78" s="195"/>
      <c r="LLY78" s="195"/>
      <c r="LLZ78" s="195"/>
      <c r="LMA78" s="195"/>
      <c r="LMB78" s="195"/>
      <c r="LMC78" s="195"/>
      <c r="LMD78" s="195"/>
      <c r="LME78" s="195"/>
      <c r="LMF78" s="195"/>
      <c r="LMG78" s="195"/>
      <c r="LMH78" s="195"/>
      <c r="LMI78" s="195"/>
      <c r="LMJ78" s="195"/>
      <c r="LMK78" s="195"/>
      <c r="LML78" s="195"/>
      <c r="LMM78" s="195"/>
      <c r="LMN78" s="195"/>
      <c r="LMO78" s="195"/>
      <c r="LMP78" s="195"/>
      <c r="LMQ78" s="195"/>
      <c r="LMR78" s="195"/>
      <c r="LMS78" s="195"/>
      <c r="LMT78" s="195"/>
      <c r="LMU78" s="195"/>
      <c r="LMV78" s="195"/>
      <c r="LMW78" s="195"/>
      <c r="LMX78" s="195"/>
      <c r="LMY78" s="195"/>
      <c r="LMZ78" s="195"/>
      <c r="LNA78" s="195"/>
      <c r="LNB78" s="195"/>
      <c r="LNC78" s="195"/>
      <c r="LND78" s="195"/>
      <c r="LNE78" s="195"/>
      <c r="LNF78" s="195"/>
      <c r="LNG78" s="195"/>
      <c r="LNH78" s="195"/>
      <c r="LNI78" s="195"/>
      <c r="LNJ78" s="195"/>
      <c r="LNK78" s="195"/>
      <c r="LNL78" s="195"/>
      <c r="LNM78" s="195"/>
      <c r="LNN78" s="195"/>
      <c r="LNO78" s="195"/>
      <c r="LNP78" s="195"/>
      <c r="LNQ78" s="195"/>
      <c r="LNR78" s="195"/>
      <c r="LNS78" s="195"/>
      <c r="LNT78" s="195"/>
      <c r="LNU78" s="195"/>
      <c r="LNV78" s="195"/>
      <c r="LNW78" s="195"/>
      <c r="LNX78" s="195"/>
      <c r="LNY78" s="195"/>
      <c r="LNZ78" s="195"/>
      <c r="LOA78" s="195"/>
      <c r="LOB78" s="195"/>
      <c r="LOC78" s="195"/>
      <c r="LOD78" s="195"/>
      <c r="LOE78" s="195"/>
      <c r="LOF78" s="195"/>
      <c r="LOG78" s="195"/>
      <c r="LOH78" s="195"/>
      <c r="LOI78" s="195"/>
      <c r="LOJ78" s="195"/>
      <c r="LOK78" s="195"/>
      <c r="LOL78" s="195"/>
      <c r="LOM78" s="195"/>
      <c r="LON78" s="195"/>
      <c r="LOO78" s="195"/>
      <c r="LOP78" s="195"/>
      <c r="LOQ78" s="195"/>
      <c r="LOR78" s="195"/>
      <c r="LOS78" s="195"/>
      <c r="LOT78" s="195"/>
      <c r="LOU78" s="195"/>
      <c r="LOV78" s="195"/>
      <c r="LOW78" s="195"/>
      <c r="LOX78" s="195"/>
      <c r="LOY78" s="195"/>
      <c r="LOZ78" s="195"/>
      <c r="LPA78" s="195"/>
      <c r="LPB78" s="195"/>
      <c r="LPC78" s="195"/>
      <c r="LPD78" s="195"/>
      <c r="LPE78" s="195"/>
      <c r="LPF78" s="195"/>
      <c r="LPG78" s="195"/>
      <c r="LPH78" s="195"/>
      <c r="LPI78" s="195"/>
      <c r="LPJ78" s="195"/>
      <c r="LPK78" s="195"/>
      <c r="LPL78" s="195"/>
      <c r="LPM78" s="195"/>
      <c r="LPN78" s="195"/>
      <c r="LPO78" s="195"/>
      <c r="LPP78" s="195"/>
      <c r="LPQ78" s="195"/>
      <c r="LPR78" s="195"/>
      <c r="LPS78" s="195"/>
      <c r="LPT78" s="195"/>
      <c r="LPU78" s="195"/>
      <c r="LPV78" s="195"/>
      <c r="LPW78" s="195"/>
      <c r="LPX78" s="195"/>
      <c r="LPY78" s="195"/>
      <c r="LPZ78" s="195"/>
      <c r="LQA78" s="195"/>
      <c r="LQB78" s="195"/>
      <c r="LQC78" s="195"/>
      <c r="LQD78" s="195"/>
      <c r="LQE78" s="195"/>
      <c r="LQF78" s="195"/>
      <c r="LQG78" s="195"/>
      <c r="LQH78" s="195"/>
      <c r="LQI78" s="195"/>
      <c r="LQJ78" s="195"/>
      <c r="LQK78" s="195"/>
      <c r="LQL78" s="195"/>
      <c r="LQM78" s="195"/>
      <c r="LQN78" s="195"/>
      <c r="LQO78" s="195"/>
      <c r="LQP78" s="195"/>
      <c r="LQQ78" s="195"/>
      <c r="LQR78" s="195"/>
      <c r="LQS78" s="195"/>
      <c r="LQT78" s="195"/>
      <c r="LQU78" s="195"/>
      <c r="LQV78" s="195"/>
      <c r="LQW78" s="195"/>
      <c r="LQX78" s="195"/>
      <c r="LQY78" s="195"/>
      <c r="LQZ78" s="195"/>
      <c r="LRA78" s="195"/>
      <c r="LRB78" s="195"/>
      <c r="LRC78" s="195"/>
      <c r="LRD78" s="195"/>
      <c r="LRE78" s="195"/>
      <c r="LRF78" s="195"/>
      <c r="LRG78" s="195"/>
      <c r="LRH78" s="195"/>
      <c r="LRI78" s="195"/>
      <c r="LRJ78" s="195"/>
      <c r="LRK78" s="195"/>
      <c r="LRL78" s="195"/>
      <c r="LRM78" s="195"/>
      <c r="LRN78" s="195"/>
      <c r="LRO78" s="195"/>
      <c r="LRP78" s="195"/>
      <c r="LRQ78" s="195"/>
      <c r="LRR78" s="195"/>
      <c r="LRS78" s="195"/>
      <c r="LRT78" s="195"/>
      <c r="LRU78" s="195"/>
      <c r="LRV78" s="195"/>
      <c r="LRW78" s="195"/>
      <c r="LRX78" s="195"/>
      <c r="LRY78" s="195"/>
      <c r="LRZ78" s="195"/>
      <c r="LSA78" s="195"/>
      <c r="LSB78" s="195"/>
      <c r="LSC78" s="195"/>
      <c r="LSD78" s="195"/>
      <c r="LSE78" s="195"/>
      <c r="LSF78" s="195"/>
      <c r="LSG78" s="195"/>
      <c r="LSH78" s="195"/>
      <c r="LSI78" s="195"/>
      <c r="LSJ78" s="195"/>
      <c r="LSK78" s="195"/>
      <c r="LSL78" s="195"/>
      <c r="LSM78" s="195"/>
      <c r="LSN78" s="195"/>
      <c r="LSO78" s="195"/>
      <c r="LSP78" s="195"/>
      <c r="LSQ78" s="195"/>
      <c r="LSR78" s="195"/>
      <c r="LSS78" s="195"/>
      <c r="LST78" s="195"/>
      <c r="LSU78" s="195"/>
      <c r="LSV78" s="195"/>
      <c r="LSW78" s="195"/>
      <c r="LSX78" s="195"/>
      <c r="LSY78" s="195"/>
      <c r="LSZ78" s="195"/>
      <c r="LTA78" s="195"/>
      <c r="LTB78" s="195"/>
      <c r="LTC78" s="195"/>
      <c r="LTD78" s="195"/>
      <c r="LTE78" s="195"/>
      <c r="LTF78" s="195"/>
      <c r="LTG78" s="195"/>
      <c r="LTH78" s="195"/>
      <c r="LTI78" s="195"/>
      <c r="LTJ78" s="195"/>
      <c r="LTK78" s="195"/>
      <c r="LTL78" s="195"/>
      <c r="LTM78" s="195"/>
      <c r="LTN78" s="195"/>
      <c r="LTO78" s="195"/>
      <c r="LTP78" s="195"/>
      <c r="LTQ78" s="195"/>
      <c r="LTR78" s="195"/>
      <c r="LTS78" s="195"/>
      <c r="LTT78" s="195"/>
      <c r="LTU78" s="195"/>
      <c r="LTV78" s="195"/>
      <c r="LTW78" s="195"/>
      <c r="LTX78" s="195"/>
      <c r="LTY78" s="195"/>
      <c r="LTZ78" s="195"/>
      <c r="LUA78" s="195"/>
      <c r="LUB78" s="195"/>
      <c r="LUC78" s="195"/>
      <c r="LUD78" s="195"/>
      <c r="LUE78" s="195"/>
      <c r="LUF78" s="195"/>
      <c r="LUG78" s="195"/>
      <c r="LUH78" s="195"/>
      <c r="LUI78" s="195"/>
      <c r="LUJ78" s="195"/>
      <c r="LUK78" s="195"/>
      <c r="LUL78" s="195"/>
      <c r="LUM78" s="195"/>
      <c r="LUN78" s="195"/>
      <c r="LUO78" s="195"/>
      <c r="LUP78" s="195"/>
      <c r="LUQ78" s="195"/>
      <c r="LUR78" s="195"/>
      <c r="LUS78" s="195"/>
      <c r="LUT78" s="195"/>
      <c r="LUU78" s="195"/>
      <c r="LUV78" s="195"/>
      <c r="LUW78" s="195"/>
      <c r="LUX78" s="195"/>
      <c r="LUY78" s="195"/>
      <c r="LUZ78" s="195"/>
      <c r="LVA78" s="195"/>
      <c r="LVB78" s="195"/>
      <c r="LVC78" s="195"/>
      <c r="LVD78" s="195"/>
      <c r="LVE78" s="195"/>
      <c r="LVF78" s="195"/>
      <c r="LVG78" s="195"/>
      <c r="LVH78" s="195"/>
      <c r="LVI78" s="195"/>
      <c r="LVJ78" s="195"/>
      <c r="LVK78" s="195"/>
      <c r="LVL78" s="195"/>
      <c r="LVM78" s="195"/>
      <c r="LVN78" s="195"/>
      <c r="LVO78" s="195"/>
      <c r="LVP78" s="195"/>
      <c r="LVQ78" s="195"/>
      <c r="LVR78" s="195"/>
      <c r="LVS78" s="195"/>
      <c r="LVT78" s="195"/>
      <c r="LVU78" s="195"/>
      <c r="LVV78" s="195"/>
      <c r="LVW78" s="195"/>
      <c r="LVX78" s="195"/>
      <c r="LVY78" s="195"/>
      <c r="LVZ78" s="195"/>
      <c r="LWA78" s="195"/>
      <c r="LWB78" s="195"/>
      <c r="LWC78" s="195"/>
      <c r="LWD78" s="195"/>
      <c r="LWE78" s="195"/>
      <c r="LWF78" s="195"/>
      <c r="LWG78" s="195"/>
      <c r="LWH78" s="195"/>
      <c r="LWI78" s="195"/>
      <c r="LWJ78" s="195"/>
      <c r="LWK78" s="195"/>
      <c r="LWL78" s="195"/>
      <c r="LWM78" s="195"/>
      <c r="LWN78" s="195"/>
      <c r="LWO78" s="195"/>
      <c r="LWP78" s="195"/>
      <c r="LWQ78" s="195"/>
      <c r="LWR78" s="195"/>
      <c r="LWS78" s="195"/>
      <c r="LWT78" s="195"/>
      <c r="LWU78" s="195"/>
      <c r="LWV78" s="195"/>
      <c r="LWW78" s="195"/>
      <c r="LWX78" s="195"/>
      <c r="LWY78" s="195"/>
      <c r="LWZ78" s="195"/>
      <c r="LXA78" s="195"/>
      <c r="LXB78" s="195"/>
      <c r="LXC78" s="195"/>
      <c r="LXD78" s="195"/>
      <c r="LXE78" s="195"/>
      <c r="LXF78" s="195"/>
      <c r="LXG78" s="195"/>
      <c r="LXH78" s="195"/>
      <c r="LXI78" s="195"/>
      <c r="LXJ78" s="195"/>
      <c r="LXK78" s="195"/>
      <c r="LXL78" s="195"/>
      <c r="LXM78" s="195"/>
      <c r="LXN78" s="195"/>
      <c r="LXO78" s="195"/>
      <c r="LXP78" s="195"/>
      <c r="LXQ78" s="195"/>
      <c r="LXR78" s="195"/>
      <c r="LXS78" s="195"/>
      <c r="LXT78" s="195"/>
      <c r="LXU78" s="195"/>
      <c r="LXV78" s="195"/>
      <c r="LXW78" s="195"/>
      <c r="LXX78" s="195"/>
      <c r="LXY78" s="195"/>
      <c r="LXZ78" s="195"/>
      <c r="LYA78" s="195"/>
      <c r="LYB78" s="195"/>
      <c r="LYC78" s="195"/>
      <c r="LYD78" s="195"/>
      <c r="LYE78" s="195"/>
      <c r="LYF78" s="195"/>
      <c r="LYG78" s="195"/>
      <c r="LYH78" s="195"/>
      <c r="LYI78" s="195"/>
      <c r="LYJ78" s="195"/>
      <c r="LYK78" s="195"/>
      <c r="LYL78" s="195"/>
      <c r="LYM78" s="195"/>
      <c r="LYN78" s="195"/>
      <c r="LYO78" s="195"/>
      <c r="LYP78" s="195"/>
      <c r="LYQ78" s="195"/>
      <c r="LYR78" s="195"/>
      <c r="LYS78" s="195"/>
      <c r="LYT78" s="195"/>
      <c r="LYU78" s="195"/>
      <c r="LYV78" s="195"/>
      <c r="LYW78" s="195"/>
      <c r="LYX78" s="195"/>
      <c r="LYY78" s="195"/>
      <c r="LYZ78" s="195"/>
      <c r="LZA78" s="195"/>
      <c r="LZB78" s="195"/>
      <c r="LZC78" s="195"/>
      <c r="LZD78" s="195"/>
      <c r="LZE78" s="195"/>
      <c r="LZF78" s="195"/>
      <c r="LZG78" s="195"/>
      <c r="LZH78" s="195"/>
      <c r="LZI78" s="195"/>
      <c r="LZJ78" s="195"/>
      <c r="LZK78" s="195"/>
      <c r="LZL78" s="195"/>
      <c r="LZM78" s="195"/>
      <c r="LZN78" s="195"/>
      <c r="LZO78" s="195"/>
      <c r="LZP78" s="195"/>
      <c r="LZQ78" s="195"/>
      <c r="LZR78" s="195"/>
      <c r="LZS78" s="195"/>
      <c r="LZT78" s="195"/>
      <c r="LZU78" s="195"/>
      <c r="LZV78" s="195"/>
      <c r="LZW78" s="195"/>
      <c r="LZX78" s="195"/>
      <c r="LZY78" s="195"/>
      <c r="LZZ78" s="195"/>
      <c r="MAA78" s="195"/>
      <c r="MAB78" s="195"/>
      <c r="MAC78" s="195"/>
      <c r="MAD78" s="195"/>
      <c r="MAE78" s="195"/>
      <c r="MAF78" s="195"/>
      <c r="MAG78" s="195"/>
      <c r="MAH78" s="195"/>
      <c r="MAI78" s="195"/>
      <c r="MAJ78" s="195"/>
      <c r="MAK78" s="195"/>
      <c r="MAL78" s="195"/>
      <c r="MAM78" s="195"/>
      <c r="MAN78" s="195"/>
      <c r="MAO78" s="195"/>
      <c r="MAP78" s="195"/>
      <c r="MAQ78" s="195"/>
      <c r="MAR78" s="195"/>
      <c r="MAS78" s="195"/>
      <c r="MAT78" s="195"/>
      <c r="MAU78" s="195"/>
      <c r="MAV78" s="195"/>
      <c r="MAW78" s="195"/>
      <c r="MAX78" s="195"/>
      <c r="MAY78" s="195"/>
      <c r="MAZ78" s="195"/>
      <c r="MBA78" s="195"/>
      <c r="MBB78" s="195"/>
      <c r="MBC78" s="195"/>
      <c r="MBD78" s="195"/>
      <c r="MBE78" s="195"/>
      <c r="MBF78" s="195"/>
      <c r="MBG78" s="195"/>
      <c r="MBH78" s="195"/>
      <c r="MBI78" s="195"/>
      <c r="MBJ78" s="195"/>
      <c r="MBK78" s="195"/>
      <c r="MBL78" s="195"/>
      <c r="MBM78" s="195"/>
      <c r="MBN78" s="195"/>
      <c r="MBO78" s="195"/>
      <c r="MBP78" s="195"/>
      <c r="MBQ78" s="195"/>
      <c r="MBR78" s="195"/>
      <c r="MBS78" s="195"/>
      <c r="MBT78" s="195"/>
      <c r="MBU78" s="195"/>
      <c r="MBV78" s="195"/>
      <c r="MBW78" s="195"/>
      <c r="MBX78" s="195"/>
      <c r="MBY78" s="195"/>
      <c r="MBZ78" s="195"/>
      <c r="MCA78" s="195"/>
      <c r="MCB78" s="195"/>
      <c r="MCC78" s="195"/>
      <c r="MCD78" s="195"/>
      <c r="MCE78" s="195"/>
      <c r="MCF78" s="195"/>
      <c r="MCG78" s="195"/>
      <c r="MCH78" s="195"/>
      <c r="MCI78" s="195"/>
      <c r="MCJ78" s="195"/>
      <c r="MCK78" s="195"/>
      <c r="MCL78" s="195"/>
      <c r="MCM78" s="195"/>
      <c r="MCN78" s="195"/>
      <c r="MCO78" s="195"/>
      <c r="MCP78" s="195"/>
      <c r="MCQ78" s="195"/>
      <c r="MCR78" s="195"/>
      <c r="MCS78" s="195"/>
      <c r="MCT78" s="195"/>
      <c r="MCU78" s="195"/>
      <c r="MCV78" s="195"/>
      <c r="MCW78" s="195"/>
      <c r="MCX78" s="195"/>
      <c r="MCY78" s="195"/>
      <c r="MCZ78" s="195"/>
      <c r="MDA78" s="195"/>
      <c r="MDB78" s="195"/>
      <c r="MDC78" s="195"/>
      <c r="MDD78" s="195"/>
      <c r="MDE78" s="195"/>
      <c r="MDF78" s="195"/>
      <c r="MDG78" s="195"/>
      <c r="MDH78" s="195"/>
      <c r="MDI78" s="195"/>
      <c r="MDJ78" s="195"/>
      <c r="MDK78" s="195"/>
      <c r="MDL78" s="195"/>
      <c r="MDM78" s="195"/>
      <c r="MDN78" s="195"/>
      <c r="MDO78" s="195"/>
      <c r="MDP78" s="195"/>
      <c r="MDQ78" s="195"/>
      <c r="MDR78" s="195"/>
      <c r="MDS78" s="195"/>
      <c r="MDT78" s="195"/>
      <c r="MDU78" s="195"/>
      <c r="MDV78" s="195"/>
      <c r="MDW78" s="195"/>
      <c r="MDX78" s="195"/>
      <c r="MDY78" s="195"/>
      <c r="MDZ78" s="195"/>
      <c r="MEA78" s="195"/>
      <c r="MEB78" s="195"/>
      <c r="MEC78" s="195"/>
      <c r="MED78" s="195"/>
      <c r="MEE78" s="195"/>
      <c r="MEF78" s="195"/>
      <c r="MEG78" s="195"/>
      <c r="MEH78" s="195"/>
      <c r="MEI78" s="195"/>
      <c r="MEJ78" s="195"/>
      <c r="MEK78" s="195"/>
      <c r="MEL78" s="195"/>
      <c r="MEM78" s="195"/>
      <c r="MEN78" s="195"/>
      <c r="MEO78" s="195"/>
      <c r="MEP78" s="195"/>
      <c r="MEQ78" s="195"/>
      <c r="MER78" s="195"/>
      <c r="MES78" s="195"/>
      <c r="MET78" s="195"/>
      <c r="MEU78" s="195"/>
      <c r="MEV78" s="195"/>
      <c r="MEW78" s="195"/>
      <c r="MEX78" s="195"/>
      <c r="MEY78" s="195"/>
      <c r="MEZ78" s="195"/>
      <c r="MFA78" s="195"/>
      <c r="MFB78" s="195"/>
      <c r="MFC78" s="195"/>
      <c r="MFD78" s="195"/>
      <c r="MFE78" s="195"/>
      <c r="MFF78" s="195"/>
      <c r="MFG78" s="195"/>
      <c r="MFH78" s="195"/>
      <c r="MFI78" s="195"/>
      <c r="MFJ78" s="195"/>
      <c r="MFK78" s="195"/>
      <c r="MFL78" s="195"/>
      <c r="MFM78" s="195"/>
      <c r="MFN78" s="195"/>
      <c r="MFO78" s="195"/>
      <c r="MFP78" s="195"/>
      <c r="MFQ78" s="195"/>
      <c r="MFR78" s="195"/>
      <c r="MFS78" s="195"/>
      <c r="MFT78" s="195"/>
      <c r="MFU78" s="195"/>
      <c r="MFV78" s="195"/>
      <c r="MFW78" s="195"/>
      <c r="MFX78" s="195"/>
      <c r="MFY78" s="195"/>
      <c r="MFZ78" s="195"/>
      <c r="MGA78" s="195"/>
      <c r="MGB78" s="195"/>
      <c r="MGC78" s="195"/>
      <c r="MGD78" s="195"/>
      <c r="MGE78" s="195"/>
      <c r="MGF78" s="195"/>
      <c r="MGG78" s="195"/>
      <c r="MGH78" s="195"/>
      <c r="MGI78" s="195"/>
      <c r="MGJ78" s="195"/>
      <c r="MGK78" s="195"/>
      <c r="MGL78" s="195"/>
      <c r="MGM78" s="195"/>
      <c r="MGN78" s="195"/>
      <c r="MGO78" s="195"/>
      <c r="MGP78" s="195"/>
      <c r="MGQ78" s="195"/>
      <c r="MGR78" s="195"/>
      <c r="MGS78" s="195"/>
      <c r="MGT78" s="195"/>
      <c r="MGU78" s="195"/>
      <c r="MGV78" s="195"/>
      <c r="MGW78" s="195"/>
      <c r="MGX78" s="195"/>
      <c r="MGY78" s="195"/>
      <c r="MGZ78" s="195"/>
      <c r="MHA78" s="195"/>
      <c r="MHB78" s="195"/>
      <c r="MHC78" s="195"/>
      <c r="MHD78" s="195"/>
      <c r="MHE78" s="195"/>
      <c r="MHF78" s="195"/>
      <c r="MHG78" s="195"/>
      <c r="MHH78" s="195"/>
      <c r="MHI78" s="195"/>
      <c r="MHJ78" s="195"/>
      <c r="MHK78" s="195"/>
      <c r="MHL78" s="195"/>
      <c r="MHM78" s="195"/>
      <c r="MHN78" s="195"/>
      <c r="MHO78" s="195"/>
      <c r="MHP78" s="195"/>
      <c r="MHQ78" s="195"/>
      <c r="MHR78" s="195"/>
      <c r="MHS78" s="195"/>
      <c r="MHT78" s="195"/>
      <c r="MHU78" s="195"/>
      <c r="MHV78" s="195"/>
      <c r="MHW78" s="195"/>
      <c r="MHX78" s="195"/>
      <c r="MHY78" s="195"/>
      <c r="MHZ78" s="195"/>
      <c r="MIA78" s="195"/>
      <c r="MIB78" s="195"/>
      <c r="MIC78" s="195"/>
      <c r="MID78" s="195"/>
      <c r="MIE78" s="195"/>
      <c r="MIF78" s="195"/>
      <c r="MIG78" s="195"/>
      <c r="MIH78" s="195"/>
      <c r="MII78" s="195"/>
      <c r="MIJ78" s="195"/>
      <c r="MIK78" s="195"/>
      <c r="MIL78" s="195"/>
      <c r="MIM78" s="195"/>
      <c r="MIN78" s="195"/>
      <c r="MIO78" s="195"/>
      <c r="MIP78" s="195"/>
      <c r="MIQ78" s="195"/>
      <c r="MIR78" s="195"/>
      <c r="MIS78" s="195"/>
      <c r="MIT78" s="195"/>
      <c r="MIU78" s="195"/>
      <c r="MIV78" s="195"/>
      <c r="MIW78" s="195"/>
      <c r="MIX78" s="195"/>
      <c r="MIY78" s="195"/>
      <c r="MIZ78" s="195"/>
      <c r="MJA78" s="195"/>
      <c r="MJB78" s="195"/>
      <c r="MJC78" s="195"/>
      <c r="MJD78" s="195"/>
      <c r="MJE78" s="195"/>
      <c r="MJF78" s="195"/>
      <c r="MJG78" s="195"/>
      <c r="MJH78" s="195"/>
      <c r="MJI78" s="195"/>
      <c r="MJJ78" s="195"/>
      <c r="MJK78" s="195"/>
      <c r="MJL78" s="195"/>
      <c r="MJM78" s="195"/>
      <c r="MJN78" s="195"/>
      <c r="MJO78" s="195"/>
      <c r="MJP78" s="195"/>
      <c r="MJQ78" s="195"/>
      <c r="MJR78" s="195"/>
      <c r="MJS78" s="195"/>
      <c r="MJT78" s="195"/>
      <c r="MJU78" s="195"/>
      <c r="MJV78" s="195"/>
      <c r="MJW78" s="195"/>
      <c r="MJX78" s="195"/>
      <c r="MJY78" s="195"/>
      <c r="MJZ78" s="195"/>
      <c r="MKA78" s="195"/>
      <c r="MKB78" s="195"/>
      <c r="MKC78" s="195"/>
      <c r="MKD78" s="195"/>
      <c r="MKE78" s="195"/>
      <c r="MKF78" s="195"/>
      <c r="MKG78" s="195"/>
      <c r="MKH78" s="195"/>
      <c r="MKI78" s="195"/>
      <c r="MKJ78" s="195"/>
      <c r="MKK78" s="195"/>
      <c r="MKL78" s="195"/>
      <c r="MKM78" s="195"/>
      <c r="MKN78" s="195"/>
      <c r="MKO78" s="195"/>
      <c r="MKP78" s="195"/>
      <c r="MKQ78" s="195"/>
      <c r="MKR78" s="195"/>
      <c r="MKS78" s="195"/>
      <c r="MKT78" s="195"/>
      <c r="MKU78" s="195"/>
      <c r="MKV78" s="195"/>
      <c r="MKW78" s="195"/>
      <c r="MKX78" s="195"/>
      <c r="MKY78" s="195"/>
      <c r="MKZ78" s="195"/>
      <c r="MLA78" s="195"/>
      <c r="MLB78" s="195"/>
      <c r="MLC78" s="195"/>
      <c r="MLD78" s="195"/>
      <c r="MLE78" s="195"/>
      <c r="MLF78" s="195"/>
      <c r="MLG78" s="195"/>
      <c r="MLH78" s="195"/>
      <c r="MLI78" s="195"/>
      <c r="MLJ78" s="195"/>
      <c r="MLK78" s="195"/>
      <c r="MLL78" s="195"/>
      <c r="MLM78" s="195"/>
      <c r="MLN78" s="195"/>
      <c r="MLO78" s="195"/>
      <c r="MLP78" s="195"/>
      <c r="MLQ78" s="195"/>
      <c r="MLR78" s="195"/>
      <c r="MLS78" s="195"/>
      <c r="MLT78" s="195"/>
      <c r="MLU78" s="195"/>
      <c r="MLV78" s="195"/>
      <c r="MLW78" s="195"/>
      <c r="MLX78" s="195"/>
      <c r="MLY78" s="195"/>
      <c r="MLZ78" s="195"/>
      <c r="MMA78" s="195"/>
      <c r="MMB78" s="195"/>
      <c r="MMC78" s="195"/>
      <c r="MMD78" s="195"/>
      <c r="MME78" s="195"/>
      <c r="MMF78" s="195"/>
      <c r="MMG78" s="195"/>
      <c r="MMH78" s="195"/>
      <c r="MMI78" s="195"/>
      <c r="MMJ78" s="195"/>
      <c r="MMK78" s="195"/>
      <c r="MML78" s="195"/>
      <c r="MMM78" s="195"/>
      <c r="MMN78" s="195"/>
      <c r="MMO78" s="195"/>
      <c r="MMP78" s="195"/>
      <c r="MMQ78" s="195"/>
      <c r="MMR78" s="195"/>
      <c r="MMS78" s="195"/>
      <c r="MMT78" s="195"/>
      <c r="MMU78" s="195"/>
      <c r="MMV78" s="195"/>
      <c r="MMW78" s="195"/>
      <c r="MMX78" s="195"/>
      <c r="MMY78" s="195"/>
      <c r="MMZ78" s="195"/>
      <c r="MNA78" s="195"/>
      <c r="MNB78" s="195"/>
      <c r="MNC78" s="195"/>
      <c r="MND78" s="195"/>
      <c r="MNE78" s="195"/>
      <c r="MNF78" s="195"/>
      <c r="MNG78" s="195"/>
      <c r="MNH78" s="195"/>
      <c r="MNI78" s="195"/>
      <c r="MNJ78" s="195"/>
      <c r="MNK78" s="195"/>
      <c r="MNL78" s="195"/>
      <c r="MNM78" s="195"/>
      <c r="MNN78" s="195"/>
      <c r="MNO78" s="195"/>
      <c r="MNP78" s="195"/>
      <c r="MNQ78" s="195"/>
      <c r="MNR78" s="195"/>
      <c r="MNS78" s="195"/>
      <c r="MNT78" s="195"/>
      <c r="MNU78" s="195"/>
      <c r="MNV78" s="195"/>
      <c r="MNW78" s="195"/>
      <c r="MNX78" s="195"/>
      <c r="MNY78" s="195"/>
      <c r="MNZ78" s="195"/>
      <c r="MOA78" s="195"/>
      <c r="MOB78" s="195"/>
      <c r="MOC78" s="195"/>
      <c r="MOD78" s="195"/>
      <c r="MOE78" s="195"/>
      <c r="MOF78" s="195"/>
      <c r="MOG78" s="195"/>
      <c r="MOH78" s="195"/>
      <c r="MOI78" s="195"/>
      <c r="MOJ78" s="195"/>
      <c r="MOK78" s="195"/>
      <c r="MOL78" s="195"/>
      <c r="MOM78" s="195"/>
      <c r="MON78" s="195"/>
      <c r="MOO78" s="195"/>
      <c r="MOP78" s="195"/>
      <c r="MOQ78" s="195"/>
      <c r="MOR78" s="195"/>
      <c r="MOS78" s="195"/>
      <c r="MOT78" s="195"/>
      <c r="MOU78" s="195"/>
      <c r="MOV78" s="195"/>
      <c r="MOW78" s="195"/>
      <c r="MOX78" s="195"/>
      <c r="MOY78" s="195"/>
      <c r="MOZ78" s="195"/>
      <c r="MPA78" s="195"/>
      <c r="MPB78" s="195"/>
      <c r="MPC78" s="195"/>
      <c r="MPD78" s="195"/>
      <c r="MPE78" s="195"/>
      <c r="MPF78" s="195"/>
      <c r="MPG78" s="195"/>
      <c r="MPH78" s="195"/>
      <c r="MPI78" s="195"/>
      <c r="MPJ78" s="195"/>
      <c r="MPK78" s="195"/>
      <c r="MPL78" s="195"/>
      <c r="MPM78" s="195"/>
      <c r="MPN78" s="195"/>
      <c r="MPO78" s="195"/>
      <c r="MPP78" s="195"/>
      <c r="MPQ78" s="195"/>
      <c r="MPR78" s="195"/>
      <c r="MPS78" s="195"/>
      <c r="MPT78" s="195"/>
      <c r="MPU78" s="195"/>
      <c r="MPV78" s="195"/>
      <c r="MPW78" s="195"/>
      <c r="MPX78" s="195"/>
      <c r="MPY78" s="195"/>
      <c r="MPZ78" s="195"/>
      <c r="MQA78" s="195"/>
      <c r="MQB78" s="195"/>
      <c r="MQC78" s="195"/>
      <c r="MQD78" s="195"/>
      <c r="MQE78" s="195"/>
      <c r="MQF78" s="195"/>
      <c r="MQG78" s="195"/>
      <c r="MQH78" s="195"/>
      <c r="MQI78" s="195"/>
      <c r="MQJ78" s="195"/>
      <c r="MQK78" s="195"/>
      <c r="MQL78" s="195"/>
      <c r="MQM78" s="195"/>
      <c r="MQN78" s="195"/>
      <c r="MQO78" s="195"/>
      <c r="MQP78" s="195"/>
      <c r="MQQ78" s="195"/>
      <c r="MQR78" s="195"/>
      <c r="MQS78" s="195"/>
      <c r="MQT78" s="195"/>
      <c r="MQU78" s="195"/>
      <c r="MQV78" s="195"/>
      <c r="MQW78" s="195"/>
      <c r="MQX78" s="195"/>
      <c r="MQY78" s="195"/>
      <c r="MQZ78" s="195"/>
      <c r="MRA78" s="195"/>
      <c r="MRB78" s="195"/>
      <c r="MRC78" s="195"/>
      <c r="MRD78" s="195"/>
      <c r="MRE78" s="195"/>
      <c r="MRF78" s="195"/>
      <c r="MRG78" s="195"/>
      <c r="MRH78" s="195"/>
      <c r="MRI78" s="195"/>
      <c r="MRJ78" s="195"/>
      <c r="MRK78" s="195"/>
      <c r="MRL78" s="195"/>
      <c r="MRM78" s="195"/>
      <c r="MRN78" s="195"/>
      <c r="MRO78" s="195"/>
      <c r="MRP78" s="195"/>
      <c r="MRQ78" s="195"/>
      <c r="MRR78" s="195"/>
      <c r="MRS78" s="195"/>
      <c r="MRT78" s="195"/>
      <c r="MRU78" s="195"/>
      <c r="MRV78" s="195"/>
      <c r="MRW78" s="195"/>
      <c r="MRX78" s="195"/>
      <c r="MRY78" s="195"/>
      <c r="MRZ78" s="195"/>
      <c r="MSA78" s="195"/>
      <c r="MSB78" s="195"/>
      <c r="MSC78" s="195"/>
      <c r="MSD78" s="195"/>
      <c r="MSE78" s="195"/>
      <c r="MSF78" s="195"/>
      <c r="MSG78" s="195"/>
      <c r="MSH78" s="195"/>
      <c r="MSI78" s="195"/>
      <c r="MSJ78" s="195"/>
      <c r="MSK78" s="195"/>
      <c r="MSL78" s="195"/>
      <c r="MSM78" s="195"/>
      <c r="MSN78" s="195"/>
      <c r="MSO78" s="195"/>
      <c r="MSP78" s="195"/>
      <c r="MSQ78" s="195"/>
      <c r="MSR78" s="195"/>
      <c r="MSS78" s="195"/>
      <c r="MST78" s="195"/>
      <c r="MSU78" s="195"/>
      <c r="MSV78" s="195"/>
      <c r="MSW78" s="195"/>
      <c r="MSX78" s="195"/>
      <c r="MSY78" s="195"/>
      <c r="MSZ78" s="195"/>
      <c r="MTA78" s="195"/>
      <c r="MTB78" s="195"/>
      <c r="MTC78" s="195"/>
      <c r="MTD78" s="195"/>
      <c r="MTE78" s="195"/>
      <c r="MTF78" s="195"/>
      <c r="MTG78" s="195"/>
      <c r="MTH78" s="195"/>
      <c r="MTI78" s="195"/>
      <c r="MTJ78" s="195"/>
      <c r="MTK78" s="195"/>
      <c r="MTL78" s="195"/>
      <c r="MTM78" s="195"/>
      <c r="MTN78" s="195"/>
      <c r="MTO78" s="195"/>
      <c r="MTP78" s="195"/>
      <c r="MTQ78" s="195"/>
      <c r="MTR78" s="195"/>
      <c r="MTS78" s="195"/>
      <c r="MTT78" s="195"/>
      <c r="MTU78" s="195"/>
      <c r="MTV78" s="195"/>
      <c r="MTW78" s="195"/>
      <c r="MTX78" s="195"/>
      <c r="MTY78" s="195"/>
      <c r="MTZ78" s="195"/>
      <c r="MUA78" s="195"/>
      <c r="MUB78" s="195"/>
      <c r="MUC78" s="195"/>
      <c r="MUD78" s="195"/>
      <c r="MUE78" s="195"/>
      <c r="MUF78" s="195"/>
      <c r="MUG78" s="195"/>
      <c r="MUH78" s="195"/>
      <c r="MUI78" s="195"/>
      <c r="MUJ78" s="195"/>
      <c r="MUK78" s="195"/>
      <c r="MUL78" s="195"/>
      <c r="MUM78" s="195"/>
      <c r="MUN78" s="195"/>
      <c r="MUO78" s="195"/>
      <c r="MUP78" s="195"/>
      <c r="MUQ78" s="195"/>
      <c r="MUR78" s="195"/>
      <c r="MUS78" s="195"/>
      <c r="MUT78" s="195"/>
      <c r="MUU78" s="195"/>
      <c r="MUV78" s="195"/>
      <c r="MUW78" s="195"/>
      <c r="MUX78" s="195"/>
      <c r="MUY78" s="195"/>
      <c r="MUZ78" s="195"/>
      <c r="MVA78" s="195"/>
      <c r="MVB78" s="195"/>
      <c r="MVC78" s="195"/>
      <c r="MVD78" s="195"/>
      <c r="MVE78" s="195"/>
      <c r="MVF78" s="195"/>
      <c r="MVG78" s="195"/>
      <c r="MVH78" s="195"/>
      <c r="MVI78" s="195"/>
      <c r="MVJ78" s="195"/>
      <c r="MVK78" s="195"/>
      <c r="MVL78" s="195"/>
      <c r="MVM78" s="195"/>
      <c r="MVN78" s="195"/>
      <c r="MVO78" s="195"/>
      <c r="MVP78" s="195"/>
      <c r="MVQ78" s="195"/>
      <c r="MVR78" s="195"/>
      <c r="MVS78" s="195"/>
      <c r="MVT78" s="195"/>
      <c r="MVU78" s="195"/>
      <c r="MVV78" s="195"/>
      <c r="MVW78" s="195"/>
      <c r="MVX78" s="195"/>
      <c r="MVY78" s="195"/>
      <c r="MVZ78" s="195"/>
      <c r="MWA78" s="195"/>
      <c r="MWB78" s="195"/>
      <c r="MWC78" s="195"/>
      <c r="MWD78" s="195"/>
      <c r="MWE78" s="195"/>
      <c r="MWF78" s="195"/>
      <c r="MWG78" s="195"/>
      <c r="MWH78" s="195"/>
      <c r="MWI78" s="195"/>
      <c r="MWJ78" s="195"/>
      <c r="MWK78" s="195"/>
      <c r="MWL78" s="195"/>
      <c r="MWM78" s="195"/>
      <c r="MWN78" s="195"/>
      <c r="MWO78" s="195"/>
      <c r="MWP78" s="195"/>
      <c r="MWQ78" s="195"/>
      <c r="MWR78" s="195"/>
      <c r="MWS78" s="195"/>
      <c r="MWT78" s="195"/>
      <c r="MWU78" s="195"/>
      <c r="MWV78" s="195"/>
      <c r="MWW78" s="195"/>
      <c r="MWX78" s="195"/>
      <c r="MWY78" s="195"/>
      <c r="MWZ78" s="195"/>
      <c r="MXA78" s="195"/>
      <c r="MXB78" s="195"/>
      <c r="MXC78" s="195"/>
      <c r="MXD78" s="195"/>
      <c r="MXE78" s="195"/>
      <c r="MXF78" s="195"/>
      <c r="MXG78" s="195"/>
      <c r="MXH78" s="195"/>
      <c r="MXI78" s="195"/>
      <c r="MXJ78" s="195"/>
      <c r="MXK78" s="195"/>
      <c r="MXL78" s="195"/>
      <c r="MXM78" s="195"/>
      <c r="MXN78" s="195"/>
      <c r="MXO78" s="195"/>
      <c r="MXP78" s="195"/>
      <c r="MXQ78" s="195"/>
      <c r="MXR78" s="195"/>
      <c r="MXS78" s="195"/>
      <c r="MXT78" s="195"/>
      <c r="MXU78" s="195"/>
      <c r="MXV78" s="195"/>
      <c r="MXW78" s="195"/>
      <c r="MXX78" s="195"/>
      <c r="MXY78" s="195"/>
      <c r="MXZ78" s="195"/>
      <c r="MYA78" s="195"/>
      <c r="MYB78" s="195"/>
      <c r="MYC78" s="195"/>
      <c r="MYD78" s="195"/>
      <c r="MYE78" s="195"/>
      <c r="MYF78" s="195"/>
      <c r="MYG78" s="195"/>
      <c r="MYH78" s="195"/>
      <c r="MYI78" s="195"/>
      <c r="MYJ78" s="195"/>
      <c r="MYK78" s="195"/>
      <c r="MYL78" s="195"/>
      <c r="MYM78" s="195"/>
      <c r="MYN78" s="195"/>
      <c r="MYO78" s="195"/>
      <c r="MYP78" s="195"/>
      <c r="MYQ78" s="195"/>
      <c r="MYR78" s="195"/>
      <c r="MYS78" s="195"/>
      <c r="MYT78" s="195"/>
      <c r="MYU78" s="195"/>
      <c r="MYV78" s="195"/>
      <c r="MYW78" s="195"/>
      <c r="MYX78" s="195"/>
      <c r="MYY78" s="195"/>
      <c r="MYZ78" s="195"/>
      <c r="MZA78" s="195"/>
      <c r="MZB78" s="195"/>
      <c r="MZC78" s="195"/>
      <c r="MZD78" s="195"/>
      <c r="MZE78" s="195"/>
      <c r="MZF78" s="195"/>
      <c r="MZG78" s="195"/>
      <c r="MZH78" s="195"/>
      <c r="MZI78" s="195"/>
      <c r="MZJ78" s="195"/>
      <c r="MZK78" s="195"/>
      <c r="MZL78" s="195"/>
      <c r="MZM78" s="195"/>
      <c r="MZN78" s="195"/>
      <c r="MZO78" s="195"/>
      <c r="MZP78" s="195"/>
      <c r="MZQ78" s="195"/>
      <c r="MZR78" s="195"/>
      <c r="MZS78" s="195"/>
      <c r="MZT78" s="195"/>
      <c r="MZU78" s="195"/>
      <c r="MZV78" s="195"/>
      <c r="MZW78" s="195"/>
      <c r="MZX78" s="195"/>
      <c r="MZY78" s="195"/>
      <c r="MZZ78" s="195"/>
      <c r="NAA78" s="195"/>
      <c r="NAB78" s="195"/>
      <c r="NAC78" s="195"/>
      <c r="NAD78" s="195"/>
      <c r="NAE78" s="195"/>
      <c r="NAF78" s="195"/>
      <c r="NAG78" s="195"/>
      <c r="NAH78" s="195"/>
      <c r="NAI78" s="195"/>
      <c r="NAJ78" s="195"/>
      <c r="NAK78" s="195"/>
      <c r="NAL78" s="195"/>
      <c r="NAM78" s="195"/>
      <c r="NAN78" s="195"/>
      <c r="NAO78" s="195"/>
      <c r="NAP78" s="195"/>
      <c r="NAQ78" s="195"/>
      <c r="NAR78" s="195"/>
      <c r="NAS78" s="195"/>
      <c r="NAT78" s="195"/>
      <c r="NAU78" s="195"/>
      <c r="NAV78" s="195"/>
      <c r="NAW78" s="195"/>
      <c r="NAX78" s="195"/>
      <c r="NAY78" s="195"/>
      <c r="NAZ78" s="195"/>
      <c r="NBA78" s="195"/>
      <c r="NBB78" s="195"/>
      <c r="NBC78" s="195"/>
      <c r="NBD78" s="195"/>
      <c r="NBE78" s="195"/>
      <c r="NBF78" s="195"/>
      <c r="NBG78" s="195"/>
      <c r="NBH78" s="195"/>
      <c r="NBI78" s="195"/>
      <c r="NBJ78" s="195"/>
      <c r="NBK78" s="195"/>
      <c r="NBL78" s="195"/>
      <c r="NBM78" s="195"/>
      <c r="NBN78" s="195"/>
      <c r="NBO78" s="195"/>
      <c r="NBP78" s="195"/>
      <c r="NBQ78" s="195"/>
      <c r="NBR78" s="195"/>
      <c r="NBS78" s="195"/>
      <c r="NBT78" s="195"/>
      <c r="NBU78" s="195"/>
      <c r="NBV78" s="195"/>
      <c r="NBW78" s="195"/>
      <c r="NBX78" s="195"/>
      <c r="NBY78" s="195"/>
      <c r="NBZ78" s="195"/>
      <c r="NCA78" s="195"/>
      <c r="NCB78" s="195"/>
      <c r="NCC78" s="195"/>
      <c r="NCD78" s="195"/>
      <c r="NCE78" s="195"/>
      <c r="NCF78" s="195"/>
      <c r="NCG78" s="195"/>
      <c r="NCH78" s="195"/>
      <c r="NCI78" s="195"/>
      <c r="NCJ78" s="195"/>
      <c r="NCK78" s="195"/>
      <c r="NCL78" s="195"/>
      <c r="NCM78" s="195"/>
      <c r="NCN78" s="195"/>
      <c r="NCO78" s="195"/>
      <c r="NCP78" s="195"/>
      <c r="NCQ78" s="195"/>
      <c r="NCR78" s="195"/>
      <c r="NCS78" s="195"/>
      <c r="NCT78" s="195"/>
      <c r="NCU78" s="195"/>
      <c r="NCV78" s="195"/>
      <c r="NCW78" s="195"/>
      <c r="NCX78" s="195"/>
      <c r="NCY78" s="195"/>
      <c r="NCZ78" s="195"/>
      <c r="NDA78" s="195"/>
      <c r="NDB78" s="195"/>
      <c r="NDC78" s="195"/>
      <c r="NDD78" s="195"/>
      <c r="NDE78" s="195"/>
      <c r="NDF78" s="195"/>
      <c r="NDG78" s="195"/>
      <c r="NDH78" s="195"/>
      <c r="NDI78" s="195"/>
      <c r="NDJ78" s="195"/>
      <c r="NDK78" s="195"/>
      <c r="NDL78" s="195"/>
      <c r="NDM78" s="195"/>
      <c r="NDN78" s="195"/>
      <c r="NDO78" s="195"/>
      <c r="NDP78" s="195"/>
      <c r="NDQ78" s="195"/>
      <c r="NDR78" s="195"/>
      <c r="NDS78" s="195"/>
      <c r="NDT78" s="195"/>
      <c r="NDU78" s="195"/>
      <c r="NDV78" s="195"/>
      <c r="NDW78" s="195"/>
      <c r="NDX78" s="195"/>
      <c r="NDY78" s="195"/>
      <c r="NDZ78" s="195"/>
      <c r="NEA78" s="195"/>
      <c r="NEB78" s="195"/>
      <c r="NEC78" s="195"/>
      <c r="NED78" s="195"/>
      <c r="NEE78" s="195"/>
      <c r="NEF78" s="195"/>
      <c r="NEG78" s="195"/>
      <c r="NEH78" s="195"/>
      <c r="NEI78" s="195"/>
      <c r="NEJ78" s="195"/>
      <c r="NEK78" s="195"/>
      <c r="NEL78" s="195"/>
      <c r="NEM78" s="195"/>
      <c r="NEN78" s="195"/>
      <c r="NEO78" s="195"/>
      <c r="NEP78" s="195"/>
      <c r="NEQ78" s="195"/>
      <c r="NER78" s="195"/>
      <c r="NES78" s="195"/>
      <c r="NET78" s="195"/>
      <c r="NEU78" s="195"/>
      <c r="NEV78" s="195"/>
      <c r="NEW78" s="195"/>
      <c r="NEX78" s="195"/>
      <c r="NEY78" s="195"/>
      <c r="NEZ78" s="195"/>
      <c r="NFA78" s="195"/>
      <c r="NFB78" s="195"/>
      <c r="NFC78" s="195"/>
      <c r="NFD78" s="195"/>
      <c r="NFE78" s="195"/>
      <c r="NFF78" s="195"/>
      <c r="NFG78" s="195"/>
      <c r="NFH78" s="195"/>
      <c r="NFI78" s="195"/>
      <c r="NFJ78" s="195"/>
      <c r="NFK78" s="195"/>
      <c r="NFL78" s="195"/>
      <c r="NFM78" s="195"/>
      <c r="NFN78" s="195"/>
      <c r="NFO78" s="195"/>
      <c r="NFP78" s="195"/>
      <c r="NFQ78" s="195"/>
      <c r="NFR78" s="195"/>
      <c r="NFS78" s="195"/>
      <c r="NFT78" s="195"/>
      <c r="NFU78" s="195"/>
      <c r="NFV78" s="195"/>
      <c r="NFW78" s="195"/>
      <c r="NFX78" s="195"/>
      <c r="NFY78" s="195"/>
      <c r="NFZ78" s="195"/>
      <c r="NGA78" s="195"/>
      <c r="NGB78" s="195"/>
      <c r="NGC78" s="195"/>
      <c r="NGD78" s="195"/>
      <c r="NGE78" s="195"/>
      <c r="NGF78" s="195"/>
      <c r="NGG78" s="195"/>
      <c r="NGH78" s="195"/>
      <c r="NGI78" s="195"/>
      <c r="NGJ78" s="195"/>
      <c r="NGK78" s="195"/>
      <c r="NGL78" s="195"/>
      <c r="NGM78" s="195"/>
      <c r="NGN78" s="195"/>
      <c r="NGO78" s="195"/>
      <c r="NGP78" s="195"/>
      <c r="NGQ78" s="195"/>
      <c r="NGR78" s="195"/>
      <c r="NGS78" s="195"/>
      <c r="NGT78" s="195"/>
      <c r="NGU78" s="195"/>
      <c r="NGV78" s="195"/>
      <c r="NGW78" s="195"/>
      <c r="NGX78" s="195"/>
      <c r="NGY78" s="195"/>
      <c r="NGZ78" s="195"/>
      <c r="NHA78" s="195"/>
      <c r="NHB78" s="195"/>
      <c r="NHC78" s="195"/>
      <c r="NHD78" s="195"/>
      <c r="NHE78" s="195"/>
      <c r="NHF78" s="195"/>
      <c r="NHG78" s="195"/>
      <c r="NHH78" s="195"/>
      <c r="NHI78" s="195"/>
      <c r="NHJ78" s="195"/>
      <c r="NHK78" s="195"/>
      <c r="NHL78" s="195"/>
      <c r="NHM78" s="195"/>
      <c r="NHN78" s="195"/>
      <c r="NHO78" s="195"/>
      <c r="NHP78" s="195"/>
      <c r="NHQ78" s="195"/>
      <c r="NHR78" s="195"/>
      <c r="NHS78" s="195"/>
      <c r="NHT78" s="195"/>
      <c r="NHU78" s="195"/>
      <c r="NHV78" s="195"/>
      <c r="NHW78" s="195"/>
      <c r="NHX78" s="195"/>
      <c r="NHY78" s="195"/>
      <c r="NHZ78" s="195"/>
      <c r="NIA78" s="195"/>
      <c r="NIB78" s="195"/>
      <c r="NIC78" s="195"/>
      <c r="NID78" s="195"/>
      <c r="NIE78" s="195"/>
      <c r="NIF78" s="195"/>
      <c r="NIG78" s="195"/>
      <c r="NIH78" s="195"/>
      <c r="NII78" s="195"/>
      <c r="NIJ78" s="195"/>
      <c r="NIK78" s="195"/>
      <c r="NIL78" s="195"/>
      <c r="NIM78" s="195"/>
      <c r="NIN78" s="195"/>
      <c r="NIO78" s="195"/>
      <c r="NIP78" s="195"/>
      <c r="NIQ78" s="195"/>
      <c r="NIR78" s="195"/>
      <c r="NIS78" s="195"/>
      <c r="NIT78" s="195"/>
      <c r="NIU78" s="195"/>
      <c r="NIV78" s="195"/>
      <c r="NIW78" s="195"/>
      <c r="NIX78" s="195"/>
      <c r="NIY78" s="195"/>
      <c r="NIZ78" s="195"/>
      <c r="NJA78" s="195"/>
      <c r="NJB78" s="195"/>
      <c r="NJC78" s="195"/>
      <c r="NJD78" s="195"/>
      <c r="NJE78" s="195"/>
      <c r="NJF78" s="195"/>
      <c r="NJG78" s="195"/>
      <c r="NJH78" s="195"/>
      <c r="NJI78" s="195"/>
      <c r="NJJ78" s="195"/>
      <c r="NJK78" s="195"/>
      <c r="NJL78" s="195"/>
      <c r="NJM78" s="195"/>
      <c r="NJN78" s="195"/>
      <c r="NJO78" s="195"/>
      <c r="NJP78" s="195"/>
      <c r="NJQ78" s="195"/>
      <c r="NJR78" s="195"/>
      <c r="NJS78" s="195"/>
      <c r="NJT78" s="195"/>
      <c r="NJU78" s="195"/>
      <c r="NJV78" s="195"/>
      <c r="NJW78" s="195"/>
      <c r="NJX78" s="195"/>
      <c r="NJY78" s="195"/>
      <c r="NJZ78" s="195"/>
      <c r="NKA78" s="195"/>
      <c r="NKB78" s="195"/>
      <c r="NKC78" s="195"/>
      <c r="NKD78" s="195"/>
      <c r="NKE78" s="195"/>
      <c r="NKF78" s="195"/>
      <c r="NKG78" s="195"/>
      <c r="NKH78" s="195"/>
      <c r="NKI78" s="195"/>
      <c r="NKJ78" s="195"/>
      <c r="NKK78" s="195"/>
      <c r="NKL78" s="195"/>
      <c r="NKM78" s="195"/>
      <c r="NKN78" s="195"/>
      <c r="NKO78" s="195"/>
      <c r="NKP78" s="195"/>
      <c r="NKQ78" s="195"/>
      <c r="NKR78" s="195"/>
      <c r="NKS78" s="195"/>
      <c r="NKT78" s="195"/>
      <c r="NKU78" s="195"/>
      <c r="NKV78" s="195"/>
      <c r="NKW78" s="195"/>
      <c r="NKX78" s="195"/>
      <c r="NKY78" s="195"/>
      <c r="NKZ78" s="195"/>
      <c r="NLA78" s="195"/>
      <c r="NLB78" s="195"/>
      <c r="NLC78" s="195"/>
      <c r="NLD78" s="195"/>
      <c r="NLE78" s="195"/>
      <c r="NLF78" s="195"/>
      <c r="NLG78" s="195"/>
      <c r="NLH78" s="195"/>
      <c r="NLI78" s="195"/>
      <c r="NLJ78" s="195"/>
      <c r="NLK78" s="195"/>
      <c r="NLL78" s="195"/>
      <c r="NLM78" s="195"/>
      <c r="NLN78" s="195"/>
      <c r="NLO78" s="195"/>
      <c r="NLP78" s="195"/>
      <c r="NLQ78" s="195"/>
      <c r="NLR78" s="195"/>
      <c r="NLS78" s="195"/>
      <c r="NLT78" s="195"/>
      <c r="NLU78" s="195"/>
      <c r="NLV78" s="195"/>
      <c r="NLW78" s="195"/>
      <c r="NLX78" s="195"/>
      <c r="NLY78" s="195"/>
      <c r="NLZ78" s="195"/>
      <c r="NMA78" s="195"/>
      <c r="NMB78" s="195"/>
      <c r="NMC78" s="195"/>
      <c r="NMD78" s="195"/>
      <c r="NME78" s="195"/>
      <c r="NMF78" s="195"/>
      <c r="NMG78" s="195"/>
      <c r="NMH78" s="195"/>
      <c r="NMI78" s="195"/>
      <c r="NMJ78" s="195"/>
      <c r="NMK78" s="195"/>
      <c r="NML78" s="195"/>
      <c r="NMM78" s="195"/>
      <c r="NMN78" s="195"/>
      <c r="NMO78" s="195"/>
      <c r="NMP78" s="195"/>
      <c r="NMQ78" s="195"/>
      <c r="NMR78" s="195"/>
      <c r="NMS78" s="195"/>
      <c r="NMT78" s="195"/>
      <c r="NMU78" s="195"/>
      <c r="NMV78" s="195"/>
      <c r="NMW78" s="195"/>
      <c r="NMX78" s="195"/>
      <c r="NMY78" s="195"/>
      <c r="NMZ78" s="195"/>
      <c r="NNA78" s="195"/>
      <c r="NNB78" s="195"/>
      <c r="NNC78" s="195"/>
      <c r="NND78" s="195"/>
      <c r="NNE78" s="195"/>
      <c r="NNF78" s="195"/>
      <c r="NNG78" s="195"/>
      <c r="NNH78" s="195"/>
      <c r="NNI78" s="195"/>
      <c r="NNJ78" s="195"/>
      <c r="NNK78" s="195"/>
      <c r="NNL78" s="195"/>
      <c r="NNM78" s="195"/>
      <c r="NNN78" s="195"/>
      <c r="NNO78" s="195"/>
      <c r="NNP78" s="195"/>
      <c r="NNQ78" s="195"/>
      <c r="NNR78" s="195"/>
      <c r="NNS78" s="195"/>
      <c r="NNT78" s="195"/>
      <c r="NNU78" s="195"/>
      <c r="NNV78" s="195"/>
      <c r="NNW78" s="195"/>
      <c r="NNX78" s="195"/>
      <c r="NNY78" s="195"/>
      <c r="NNZ78" s="195"/>
      <c r="NOA78" s="195"/>
      <c r="NOB78" s="195"/>
      <c r="NOC78" s="195"/>
      <c r="NOD78" s="195"/>
      <c r="NOE78" s="195"/>
      <c r="NOF78" s="195"/>
      <c r="NOG78" s="195"/>
      <c r="NOH78" s="195"/>
      <c r="NOI78" s="195"/>
      <c r="NOJ78" s="195"/>
      <c r="NOK78" s="195"/>
      <c r="NOL78" s="195"/>
      <c r="NOM78" s="195"/>
      <c r="NON78" s="195"/>
      <c r="NOO78" s="195"/>
      <c r="NOP78" s="195"/>
      <c r="NOQ78" s="195"/>
      <c r="NOR78" s="195"/>
      <c r="NOS78" s="195"/>
      <c r="NOT78" s="195"/>
      <c r="NOU78" s="195"/>
      <c r="NOV78" s="195"/>
      <c r="NOW78" s="195"/>
      <c r="NOX78" s="195"/>
      <c r="NOY78" s="195"/>
      <c r="NOZ78" s="195"/>
      <c r="NPA78" s="195"/>
      <c r="NPB78" s="195"/>
      <c r="NPC78" s="195"/>
      <c r="NPD78" s="195"/>
      <c r="NPE78" s="195"/>
      <c r="NPF78" s="195"/>
      <c r="NPG78" s="195"/>
      <c r="NPH78" s="195"/>
      <c r="NPI78" s="195"/>
      <c r="NPJ78" s="195"/>
      <c r="NPK78" s="195"/>
      <c r="NPL78" s="195"/>
      <c r="NPM78" s="195"/>
      <c r="NPN78" s="195"/>
      <c r="NPO78" s="195"/>
      <c r="NPP78" s="195"/>
      <c r="NPQ78" s="195"/>
      <c r="NPR78" s="195"/>
      <c r="NPS78" s="195"/>
      <c r="NPT78" s="195"/>
      <c r="NPU78" s="195"/>
      <c r="NPV78" s="195"/>
      <c r="NPW78" s="195"/>
      <c r="NPX78" s="195"/>
      <c r="NPY78" s="195"/>
      <c r="NPZ78" s="195"/>
      <c r="NQA78" s="195"/>
      <c r="NQB78" s="195"/>
      <c r="NQC78" s="195"/>
      <c r="NQD78" s="195"/>
      <c r="NQE78" s="195"/>
      <c r="NQF78" s="195"/>
      <c r="NQG78" s="195"/>
      <c r="NQH78" s="195"/>
      <c r="NQI78" s="195"/>
      <c r="NQJ78" s="195"/>
      <c r="NQK78" s="195"/>
      <c r="NQL78" s="195"/>
      <c r="NQM78" s="195"/>
      <c r="NQN78" s="195"/>
      <c r="NQO78" s="195"/>
      <c r="NQP78" s="195"/>
      <c r="NQQ78" s="195"/>
      <c r="NQR78" s="195"/>
      <c r="NQS78" s="195"/>
      <c r="NQT78" s="195"/>
      <c r="NQU78" s="195"/>
      <c r="NQV78" s="195"/>
      <c r="NQW78" s="195"/>
      <c r="NQX78" s="195"/>
      <c r="NQY78" s="195"/>
      <c r="NQZ78" s="195"/>
      <c r="NRA78" s="195"/>
      <c r="NRB78" s="195"/>
      <c r="NRC78" s="195"/>
      <c r="NRD78" s="195"/>
      <c r="NRE78" s="195"/>
      <c r="NRF78" s="195"/>
      <c r="NRG78" s="195"/>
      <c r="NRH78" s="195"/>
      <c r="NRI78" s="195"/>
      <c r="NRJ78" s="195"/>
      <c r="NRK78" s="195"/>
      <c r="NRL78" s="195"/>
      <c r="NRM78" s="195"/>
      <c r="NRN78" s="195"/>
      <c r="NRO78" s="195"/>
      <c r="NRP78" s="195"/>
      <c r="NRQ78" s="195"/>
      <c r="NRR78" s="195"/>
      <c r="NRS78" s="195"/>
      <c r="NRT78" s="195"/>
      <c r="NRU78" s="195"/>
      <c r="NRV78" s="195"/>
      <c r="NRW78" s="195"/>
      <c r="NRX78" s="195"/>
      <c r="NRY78" s="195"/>
      <c r="NRZ78" s="195"/>
      <c r="NSA78" s="195"/>
      <c r="NSB78" s="195"/>
      <c r="NSC78" s="195"/>
      <c r="NSD78" s="195"/>
      <c r="NSE78" s="195"/>
      <c r="NSF78" s="195"/>
      <c r="NSG78" s="195"/>
      <c r="NSH78" s="195"/>
      <c r="NSI78" s="195"/>
      <c r="NSJ78" s="195"/>
      <c r="NSK78" s="195"/>
      <c r="NSL78" s="195"/>
      <c r="NSM78" s="195"/>
      <c r="NSN78" s="195"/>
      <c r="NSO78" s="195"/>
      <c r="NSP78" s="195"/>
      <c r="NSQ78" s="195"/>
      <c r="NSR78" s="195"/>
      <c r="NSS78" s="195"/>
      <c r="NST78" s="195"/>
      <c r="NSU78" s="195"/>
      <c r="NSV78" s="195"/>
      <c r="NSW78" s="195"/>
      <c r="NSX78" s="195"/>
      <c r="NSY78" s="195"/>
      <c r="NSZ78" s="195"/>
      <c r="NTA78" s="195"/>
      <c r="NTB78" s="195"/>
      <c r="NTC78" s="195"/>
      <c r="NTD78" s="195"/>
      <c r="NTE78" s="195"/>
      <c r="NTF78" s="195"/>
      <c r="NTG78" s="195"/>
      <c r="NTH78" s="195"/>
      <c r="NTI78" s="195"/>
      <c r="NTJ78" s="195"/>
      <c r="NTK78" s="195"/>
      <c r="NTL78" s="195"/>
      <c r="NTM78" s="195"/>
      <c r="NTN78" s="195"/>
      <c r="NTO78" s="195"/>
      <c r="NTP78" s="195"/>
      <c r="NTQ78" s="195"/>
      <c r="NTR78" s="195"/>
      <c r="NTS78" s="195"/>
      <c r="NTT78" s="195"/>
      <c r="NTU78" s="195"/>
      <c r="NTV78" s="195"/>
      <c r="NTW78" s="195"/>
      <c r="NTX78" s="195"/>
      <c r="NTY78" s="195"/>
      <c r="NTZ78" s="195"/>
      <c r="NUA78" s="195"/>
      <c r="NUB78" s="195"/>
      <c r="NUC78" s="195"/>
      <c r="NUD78" s="195"/>
      <c r="NUE78" s="195"/>
      <c r="NUF78" s="195"/>
      <c r="NUG78" s="195"/>
      <c r="NUH78" s="195"/>
      <c r="NUI78" s="195"/>
      <c r="NUJ78" s="195"/>
      <c r="NUK78" s="195"/>
      <c r="NUL78" s="195"/>
      <c r="NUM78" s="195"/>
      <c r="NUN78" s="195"/>
      <c r="NUO78" s="195"/>
      <c r="NUP78" s="195"/>
      <c r="NUQ78" s="195"/>
      <c r="NUR78" s="195"/>
      <c r="NUS78" s="195"/>
      <c r="NUT78" s="195"/>
      <c r="NUU78" s="195"/>
      <c r="NUV78" s="195"/>
      <c r="NUW78" s="195"/>
      <c r="NUX78" s="195"/>
      <c r="NUY78" s="195"/>
      <c r="NUZ78" s="195"/>
      <c r="NVA78" s="195"/>
      <c r="NVB78" s="195"/>
      <c r="NVC78" s="195"/>
      <c r="NVD78" s="195"/>
      <c r="NVE78" s="195"/>
      <c r="NVF78" s="195"/>
      <c r="NVG78" s="195"/>
      <c r="NVH78" s="195"/>
      <c r="NVI78" s="195"/>
      <c r="NVJ78" s="195"/>
      <c r="NVK78" s="195"/>
      <c r="NVL78" s="195"/>
      <c r="NVM78" s="195"/>
      <c r="NVN78" s="195"/>
      <c r="NVO78" s="195"/>
      <c r="NVP78" s="195"/>
      <c r="NVQ78" s="195"/>
      <c r="NVR78" s="195"/>
      <c r="NVS78" s="195"/>
      <c r="NVT78" s="195"/>
      <c r="NVU78" s="195"/>
      <c r="NVV78" s="195"/>
      <c r="NVW78" s="195"/>
      <c r="NVX78" s="195"/>
      <c r="NVY78" s="195"/>
      <c r="NVZ78" s="195"/>
      <c r="NWA78" s="195"/>
      <c r="NWB78" s="195"/>
      <c r="NWC78" s="195"/>
      <c r="NWD78" s="195"/>
      <c r="NWE78" s="195"/>
      <c r="NWF78" s="195"/>
      <c r="NWG78" s="195"/>
      <c r="NWH78" s="195"/>
      <c r="NWI78" s="195"/>
      <c r="NWJ78" s="195"/>
      <c r="NWK78" s="195"/>
      <c r="NWL78" s="195"/>
      <c r="NWM78" s="195"/>
      <c r="NWN78" s="195"/>
      <c r="NWO78" s="195"/>
      <c r="NWP78" s="195"/>
      <c r="NWQ78" s="195"/>
      <c r="NWR78" s="195"/>
      <c r="NWS78" s="195"/>
      <c r="NWT78" s="195"/>
      <c r="NWU78" s="195"/>
      <c r="NWV78" s="195"/>
      <c r="NWW78" s="195"/>
      <c r="NWX78" s="195"/>
      <c r="NWY78" s="195"/>
      <c r="NWZ78" s="195"/>
      <c r="NXA78" s="195"/>
      <c r="NXB78" s="195"/>
      <c r="NXC78" s="195"/>
      <c r="NXD78" s="195"/>
      <c r="NXE78" s="195"/>
      <c r="NXF78" s="195"/>
      <c r="NXG78" s="195"/>
      <c r="NXH78" s="195"/>
      <c r="NXI78" s="195"/>
      <c r="NXJ78" s="195"/>
      <c r="NXK78" s="195"/>
      <c r="NXL78" s="195"/>
      <c r="NXM78" s="195"/>
      <c r="NXN78" s="195"/>
      <c r="NXO78" s="195"/>
      <c r="NXP78" s="195"/>
      <c r="NXQ78" s="195"/>
      <c r="NXR78" s="195"/>
      <c r="NXS78" s="195"/>
      <c r="NXT78" s="195"/>
      <c r="NXU78" s="195"/>
      <c r="NXV78" s="195"/>
      <c r="NXW78" s="195"/>
      <c r="NXX78" s="195"/>
      <c r="NXY78" s="195"/>
      <c r="NXZ78" s="195"/>
      <c r="NYA78" s="195"/>
      <c r="NYB78" s="195"/>
      <c r="NYC78" s="195"/>
      <c r="NYD78" s="195"/>
      <c r="NYE78" s="195"/>
      <c r="NYF78" s="195"/>
      <c r="NYG78" s="195"/>
      <c r="NYH78" s="195"/>
      <c r="NYI78" s="195"/>
      <c r="NYJ78" s="195"/>
      <c r="NYK78" s="195"/>
      <c r="NYL78" s="195"/>
      <c r="NYM78" s="195"/>
      <c r="NYN78" s="195"/>
      <c r="NYO78" s="195"/>
      <c r="NYP78" s="195"/>
      <c r="NYQ78" s="195"/>
      <c r="NYR78" s="195"/>
      <c r="NYS78" s="195"/>
      <c r="NYT78" s="195"/>
      <c r="NYU78" s="195"/>
      <c r="NYV78" s="195"/>
      <c r="NYW78" s="195"/>
      <c r="NYX78" s="195"/>
      <c r="NYY78" s="195"/>
      <c r="NYZ78" s="195"/>
      <c r="NZA78" s="195"/>
      <c r="NZB78" s="195"/>
      <c r="NZC78" s="195"/>
      <c r="NZD78" s="195"/>
      <c r="NZE78" s="195"/>
      <c r="NZF78" s="195"/>
      <c r="NZG78" s="195"/>
      <c r="NZH78" s="195"/>
      <c r="NZI78" s="195"/>
      <c r="NZJ78" s="195"/>
      <c r="NZK78" s="195"/>
      <c r="NZL78" s="195"/>
      <c r="NZM78" s="195"/>
      <c r="NZN78" s="195"/>
      <c r="NZO78" s="195"/>
      <c r="NZP78" s="195"/>
      <c r="NZQ78" s="195"/>
      <c r="NZR78" s="195"/>
      <c r="NZS78" s="195"/>
      <c r="NZT78" s="195"/>
      <c r="NZU78" s="195"/>
      <c r="NZV78" s="195"/>
      <c r="NZW78" s="195"/>
      <c r="NZX78" s="195"/>
      <c r="NZY78" s="195"/>
      <c r="NZZ78" s="195"/>
      <c r="OAA78" s="195"/>
      <c r="OAB78" s="195"/>
      <c r="OAC78" s="195"/>
      <c r="OAD78" s="195"/>
      <c r="OAE78" s="195"/>
      <c r="OAF78" s="195"/>
      <c r="OAG78" s="195"/>
      <c r="OAH78" s="195"/>
      <c r="OAI78" s="195"/>
      <c r="OAJ78" s="195"/>
      <c r="OAK78" s="195"/>
      <c r="OAL78" s="195"/>
      <c r="OAM78" s="195"/>
      <c r="OAN78" s="195"/>
      <c r="OAO78" s="195"/>
      <c r="OAP78" s="195"/>
      <c r="OAQ78" s="195"/>
      <c r="OAR78" s="195"/>
      <c r="OAS78" s="195"/>
      <c r="OAT78" s="195"/>
      <c r="OAU78" s="195"/>
      <c r="OAV78" s="195"/>
      <c r="OAW78" s="195"/>
      <c r="OAX78" s="195"/>
      <c r="OAY78" s="195"/>
      <c r="OAZ78" s="195"/>
      <c r="OBA78" s="195"/>
      <c r="OBB78" s="195"/>
      <c r="OBC78" s="195"/>
      <c r="OBD78" s="195"/>
      <c r="OBE78" s="195"/>
      <c r="OBF78" s="195"/>
      <c r="OBG78" s="195"/>
      <c r="OBH78" s="195"/>
      <c r="OBI78" s="195"/>
      <c r="OBJ78" s="195"/>
      <c r="OBK78" s="195"/>
      <c r="OBL78" s="195"/>
      <c r="OBM78" s="195"/>
      <c r="OBN78" s="195"/>
      <c r="OBO78" s="195"/>
      <c r="OBP78" s="195"/>
      <c r="OBQ78" s="195"/>
      <c r="OBR78" s="195"/>
      <c r="OBS78" s="195"/>
      <c r="OBT78" s="195"/>
      <c r="OBU78" s="195"/>
      <c r="OBV78" s="195"/>
      <c r="OBW78" s="195"/>
      <c r="OBX78" s="195"/>
      <c r="OBY78" s="195"/>
      <c r="OBZ78" s="195"/>
      <c r="OCA78" s="195"/>
      <c r="OCB78" s="195"/>
      <c r="OCC78" s="195"/>
      <c r="OCD78" s="195"/>
      <c r="OCE78" s="195"/>
      <c r="OCF78" s="195"/>
      <c r="OCG78" s="195"/>
      <c r="OCH78" s="195"/>
      <c r="OCI78" s="195"/>
      <c r="OCJ78" s="195"/>
      <c r="OCK78" s="195"/>
      <c r="OCL78" s="195"/>
      <c r="OCM78" s="195"/>
      <c r="OCN78" s="195"/>
      <c r="OCO78" s="195"/>
      <c r="OCP78" s="195"/>
      <c r="OCQ78" s="195"/>
      <c r="OCR78" s="195"/>
      <c r="OCS78" s="195"/>
      <c r="OCT78" s="195"/>
      <c r="OCU78" s="195"/>
      <c r="OCV78" s="195"/>
      <c r="OCW78" s="195"/>
      <c r="OCX78" s="195"/>
      <c r="OCY78" s="195"/>
      <c r="OCZ78" s="195"/>
      <c r="ODA78" s="195"/>
      <c r="ODB78" s="195"/>
      <c r="ODC78" s="195"/>
      <c r="ODD78" s="195"/>
      <c r="ODE78" s="195"/>
      <c r="ODF78" s="195"/>
      <c r="ODG78" s="195"/>
      <c r="ODH78" s="195"/>
      <c r="ODI78" s="195"/>
      <c r="ODJ78" s="195"/>
      <c r="ODK78" s="195"/>
      <c r="ODL78" s="195"/>
      <c r="ODM78" s="195"/>
      <c r="ODN78" s="195"/>
      <c r="ODO78" s="195"/>
      <c r="ODP78" s="195"/>
      <c r="ODQ78" s="195"/>
      <c r="ODR78" s="195"/>
      <c r="ODS78" s="195"/>
      <c r="ODT78" s="195"/>
      <c r="ODU78" s="195"/>
      <c r="ODV78" s="195"/>
      <c r="ODW78" s="195"/>
      <c r="ODX78" s="195"/>
      <c r="ODY78" s="195"/>
      <c r="ODZ78" s="195"/>
      <c r="OEA78" s="195"/>
      <c r="OEB78" s="195"/>
      <c r="OEC78" s="195"/>
      <c r="OED78" s="195"/>
      <c r="OEE78" s="195"/>
      <c r="OEF78" s="195"/>
      <c r="OEG78" s="195"/>
      <c r="OEH78" s="195"/>
      <c r="OEI78" s="195"/>
      <c r="OEJ78" s="195"/>
      <c r="OEK78" s="195"/>
      <c r="OEL78" s="195"/>
      <c r="OEM78" s="195"/>
      <c r="OEN78" s="195"/>
      <c r="OEO78" s="195"/>
      <c r="OEP78" s="195"/>
      <c r="OEQ78" s="195"/>
      <c r="OER78" s="195"/>
      <c r="OES78" s="195"/>
      <c r="OET78" s="195"/>
      <c r="OEU78" s="195"/>
      <c r="OEV78" s="195"/>
      <c r="OEW78" s="195"/>
      <c r="OEX78" s="195"/>
      <c r="OEY78" s="195"/>
      <c r="OEZ78" s="195"/>
      <c r="OFA78" s="195"/>
      <c r="OFB78" s="195"/>
      <c r="OFC78" s="195"/>
      <c r="OFD78" s="195"/>
      <c r="OFE78" s="195"/>
      <c r="OFF78" s="195"/>
      <c r="OFG78" s="195"/>
      <c r="OFH78" s="195"/>
      <c r="OFI78" s="195"/>
      <c r="OFJ78" s="195"/>
      <c r="OFK78" s="195"/>
      <c r="OFL78" s="195"/>
      <c r="OFM78" s="195"/>
      <c r="OFN78" s="195"/>
      <c r="OFO78" s="195"/>
      <c r="OFP78" s="195"/>
      <c r="OFQ78" s="195"/>
      <c r="OFR78" s="195"/>
      <c r="OFS78" s="195"/>
      <c r="OFT78" s="195"/>
      <c r="OFU78" s="195"/>
      <c r="OFV78" s="195"/>
      <c r="OFW78" s="195"/>
      <c r="OFX78" s="195"/>
      <c r="OFY78" s="195"/>
      <c r="OFZ78" s="195"/>
      <c r="OGA78" s="195"/>
      <c r="OGB78" s="195"/>
      <c r="OGC78" s="195"/>
      <c r="OGD78" s="195"/>
      <c r="OGE78" s="195"/>
      <c r="OGF78" s="195"/>
      <c r="OGG78" s="195"/>
      <c r="OGH78" s="195"/>
      <c r="OGI78" s="195"/>
      <c r="OGJ78" s="195"/>
      <c r="OGK78" s="195"/>
      <c r="OGL78" s="195"/>
      <c r="OGM78" s="195"/>
      <c r="OGN78" s="195"/>
      <c r="OGO78" s="195"/>
      <c r="OGP78" s="195"/>
      <c r="OGQ78" s="195"/>
      <c r="OGR78" s="195"/>
      <c r="OGS78" s="195"/>
      <c r="OGT78" s="195"/>
      <c r="OGU78" s="195"/>
      <c r="OGV78" s="195"/>
      <c r="OGW78" s="195"/>
      <c r="OGX78" s="195"/>
      <c r="OGY78" s="195"/>
      <c r="OGZ78" s="195"/>
      <c r="OHA78" s="195"/>
      <c r="OHB78" s="195"/>
      <c r="OHC78" s="195"/>
      <c r="OHD78" s="195"/>
      <c r="OHE78" s="195"/>
      <c r="OHF78" s="195"/>
      <c r="OHG78" s="195"/>
      <c r="OHH78" s="195"/>
      <c r="OHI78" s="195"/>
      <c r="OHJ78" s="195"/>
      <c r="OHK78" s="195"/>
      <c r="OHL78" s="195"/>
      <c r="OHM78" s="195"/>
      <c r="OHN78" s="195"/>
      <c r="OHO78" s="195"/>
      <c r="OHP78" s="195"/>
      <c r="OHQ78" s="195"/>
      <c r="OHR78" s="195"/>
      <c r="OHS78" s="195"/>
      <c r="OHT78" s="195"/>
      <c r="OHU78" s="195"/>
      <c r="OHV78" s="195"/>
      <c r="OHW78" s="195"/>
      <c r="OHX78" s="195"/>
      <c r="OHY78" s="195"/>
      <c r="OHZ78" s="195"/>
      <c r="OIA78" s="195"/>
      <c r="OIB78" s="195"/>
      <c r="OIC78" s="195"/>
      <c r="OID78" s="195"/>
      <c r="OIE78" s="195"/>
      <c r="OIF78" s="195"/>
      <c r="OIG78" s="195"/>
      <c r="OIH78" s="195"/>
      <c r="OII78" s="195"/>
      <c r="OIJ78" s="195"/>
      <c r="OIK78" s="195"/>
      <c r="OIL78" s="195"/>
      <c r="OIM78" s="195"/>
      <c r="OIN78" s="195"/>
      <c r="OIO78" s="195"/>
      <c r="OIP78" s="195"/>
      <c r="OIQ78" s="195"/>
      <c r="OIR78" s="195"/>
      <c r="OIS78" s="195"/>
      <c r="OIT78" s="195"/>
      <c r="OIU78" s="195"/>
      <c r="OIV78" s="195"/>
      <c r="OIW78" s="195"/>
      <c r="OIX78" s="195"/>
      <c r="OIY78" s="195"/>
      <c r="OIZ78" s="195"/>
      <c r="OJA78" s="195"/>
      <c r="OJB78" s="195"/>
      <c r="OJC78" s="195"/>
      <c r="OJD78" s="195"/>
      <c r="OJE78" s="195"/>
      <c r="OJF78" s="195"/>
      <c r="OJG78" s="195"/>
      <c r="OJH78" s="195"/>
      <c r="OJI78" s="195"/>
      <c r="OJJ78" s="195"/>
      <c r="OJK78" s="195"/>
      <c r="OJL78" s="195"/>
      <c r="OJM78" s="195"/>
      <c r="OJN78" s="195"/>
      <c r="OJO78" s="195"/>
      <c r="OJP78" s="195"/>
      <c r="OJQ78" s="195"/>
      <c r="OJR78" s="195"/>
      <c r="OJS78" s="195"/>
      <c r="OJT78" s="195"/>
      <c r="OJU78" s="195"/>
      <c r="OJV78" s="195"/>
      <c r="OJW78" s="195"/>
      <c r="OJX78" s="195"/>
      <c r="OJY78" s="195"/>
      <c r="OJZ78" s="195"/>
      <c r="OKA78" s="195"/>
      <c r="OKB78" s="195"/>
      <c r="OKC78" s="195"/>
      <c r="OKD78" s="195"/>
      <c r="OKE78" s="195"/>
      <c r="OKF78" s="195"/>
      <c r="OKG78" s="195"/>
      <c r="OKH78" s="195"/>
      <c r="OKI78" s="195"/>
      <c r="OKJ78" s="195"/>
      <c r="OKK78" s="195"/>
      <c r="OKL78" s="195"/>
      <c r="OKM78" s="195"/>
      <c r="OKN78" s="195"/>
      <c r="OKO78" s="195"/>
      <c r="OKP78" s="195"/>
      <c r="OKQ78" s="195"/>
      <c r="OKR78" s="195"/>
      <c r="OKS78" s="195"/>
      <c r="OKT78" s="195"/>
      <c r="OKU78" s="195"/>
      <c r="OKV78" s="195"/>
      <c r="OKW78" s="195"/>
      <c r="OKX78" s="195"/>
      <c r="OKY78" s="195"/>
      <c r="OKZ78" s="195"/>
      <c r="OLA78" s="195"/>
      <c r="OLB78" s="195"/>
      <c r="OLC78" s="195"/>
      <c r="OLD78" s="195"/>
      <c r="OLE78" s="195"/>
      <c r="OLF78" s="195"/>
      <c r="OLG78" s="195"/>
      <c r="OLH78" s="195"/>
      <c r="OLI78" s="195"/>
      <c r="OLJ78" s="195"/>
      <c r="OLK78" s="195"/>
      <c r="OLL78" s="195"/>
      <c r="OLM78" s="195"/>
      <c r="OLN78" s="195"/>
      <c r="OLO78" s="195"/>
      <c r="OLP78" s="195"/>
      <c r="OLQ78" s="195"/>
      <c r="OLR78" s="195"/>
      <c r="OLS78" s="195"/>
      <c r="OLT78" s="195"/>
      <c r="OLU78" s="195"/>
      <c r="OLV78" s="195"/>
      <c r="OLW78" s="195"/>
      <c r="OLX78" s="195"/>
      <c r="OLY78" s="195"/>
      <c r="OLZ78" s="195"/>
      <c r="OMA78" s="195"/>
      <c r="OMB78" s="195"/>
      <c r="OMC78" s="195"/>
      <c r="OMD78" s="195"/>
      <c r="OME78" s="195"/>
      <c r="OMF78" s="195"/>
      <c r="OMG78" s="195"/>
      <c r="OMH78" s="195"/>
      <c r="OMI78" s="195"/>
      <c r="OMJ78" s="195"/>
      <c r="OMK78" s="195"/>
      <c r="OML78" s="195"/>
      <c r="OMM78" s="195"/>
      <c r="OMN78" s="195"/>
      <c r="OMO78" s="195"/>
      <c r="OMP78" s="195"/>
      <c r="OMQ78" s="195"/>
      <c r="OMR78" s="195"/>
      <c r="OMS78" s="195"/>
      <c r="OMT78" s="195"/>
      <c r="OMU78" s="195"/>
      <c r="OMV78" s="195"/>
      <c r="OMW78" s="195"/>
      <c r="OMX78" s="195"/>
      <c r="OMY78" s="195"/>
      <c r="OMZ78" s="195"/>
      <c r="ONA78" s="195"/>
      <c r="ONB78" s="195"/>
      <c r="ONC78" s="195"/>
      <c r="OND78" s="195"/>
      <c r="ONE78" s="195"/>
      <c r="ONF78" s="195"/>
      <c r="ONG78" s="195"/>
      <c r="ONH78" s="195"/>
      <c r="ONI78" s="195"/>
      <c r="ONJ78" s="195"/>
      <c r="ONK78" s="195"/>
      <c r="ONL78" s="195"/>
      <c r="ONM78" s="195"/>
      <c r="ONN78" s="195"/>
      <c r="ONO78" s="195"/>
      <c r="ONP78" s="195"/>
      <c r="ONQ78" s="195"/>
      <c r="ONR78" s="195"/>
      <c r="ONS78" s="195"/>
      <c r="ONT78" s="195"/>
      <c r="ONU78" s="195"/>
      <c r="ONV78" s="195"/>
      <c r="ONW78" s="195"/>
      <c r="ONX78" s="195"/>
      <c r="ONY78" s="195"/>
      <c r="ONZ78" s="195"/>
      <c r="OOA78" s="195"/>
      <c r="OOB78" s="195"/>
      <c r="OOC78" s="195"/>
      <c r="OOD78" s="195"/>
      <c r="OOE78" s="195"/>
      <c r="OOF78" s="195"/>
      <c r="OOG78" s="195"/>
      <c r="OOH78" s="195"/>
      <c r="OOI78" s="195"/>
      <c r="OOJ78" s="195"/>
      <c r="OOK78" s="195"/>
      <c r="OOL78" s="195"/>
      <c r="OOM78" s="195"/>
      <c r="OON78" s="195"/>
      <c r="OOO78" s="195"/>
      <c r="OOP78" s="195"/>
      <c r="OOQ78" s="195"/>
      <c r="OOR78" s="195"/>
      <c r="OOS78" s="195"/>
      <c r="OOT78" s="195"/>
      <c r="OOU78" s="195"/>
      <c r="OOV78" s="195"/>
      <c r="OOW78" s="195"/>
      <c r="OOX78" s="195"/>
      <c r="OOY78" s="195"/>
      <c r="OOZ78" s="195"/>
      <c r="OPA78" s="195"/>
      <c r="OPB78" s="195"/>
      <c r="OPC78" s="195"/>
      <c r="OPD78" s="195"/>
      <c r="OPE78" s="195"/>
      <c r="OPF78" s="195"/>
      <c r="OPG78" s="195"/>
      <c r="OPH78" s="195"/>
      <c r="OPI78" s="195"/>
      <c r="OPJ78" s="195"/>
      <c r="OPK78" s="195"/>
      <c r="OPL78" s="195"/>
      <c r="OPM78" s="195"/>
      <c r="OPN78" s="195"/>
      <c r="OPO78" s="195"/>
      <c r="OPP78" s="195"/>
      <c r="OPQ78" s="195"/>
      <c r="OPR78" s="195"/>
      <c r="OPS78" s="195"/>
      <c r="OPT78" s="195"/>
      <c r="OPU78" s="195"/>
      <c r="OPV78" s="195"/>
      <c r="OPW78" s="195"/>
      <c r="OPX78" s="195"/>
      <c r="OPY78" s="195"/>
      <c r="OPZ78" s="195"/>
      <c r="OQA78" s="195"/>
      <c r="OQB78" s="195"/>
      <c r="OQC78" s="195"/>
      <c r="OQD78" s="195"/>
      <c r="OQE78" s="195"/>
      <c r="OQF78" s="195"/>
      <c r="OQG78" s="195"/>
      <c r="OQH78" s="195"/>
      <c r="OQI78" s="195"/>
      <c r="OQJ78" s="195"/>
      <c r="OQK78" s="195"/>
      <c r="OQL78" s="195"/>
      <c r="OQM78" s="195"/>
      <c r="OQN78" s="195"/>
      <c r="OQO78" s="195"/>
      <c r="OQP78" s="195"/>
      <c r="OQQ78" s="195"/>
      <c r="OQR78" s="195"/>
      <c r="OQS78" s="195"/>
      <c r="OQT78" s="195"/>
      <c r="OQU78" s="195"/>
      <c r="OQV78" s="195"/>
      <c r="OQW78" s="195"/>
      <c r="OQX78" s="195"/>
      <c r="OQY78" s="195"/>
      <c r="OQZ78" s="195"/>
      <c r="ORA78" s="195"/>
      <c r="ORB78" s="195"/>
      <c r="ORC78" s="195"/>
      <c r="ORD78" s="195"/>
      <c r="ORE78" s="195"/>
      <c r="ORF78" s="195"/>
      <c r="ORG78" s="195"/>
      <c r="ORH78" s="195"/>
      <c r="ORI78" s="195"/>
      <c r="ORJ78" s="195"/>
      <c r="ORK78" s="195"/>
      <c r="ORL78" s="195"/>
      <c r="ORM78" s="195"/>
      <c r="ORN78" s="195"/>
      <c r="ORO78" s="195"/>
      <c r="ORP78" s="195"/>
      <c r="ORQ78" s="195"/>
      <c r="ORR78" s="195"/>
      <c r="ORS78" s="195"/>
      <c r="ORT78" s="195"/>
      <c r="ORU78" s="195"/>
      <c r="ORV78" s="195"/>
      <c r="ORW78" s="195"/>
      <c r="ORX78" s="195"/>
      <c r="ORY78" s="195"/>
      <c r="ORZ78" s="195"/>
      <c r="OSA78" s="195"/>
      <c r="OSB78" s="195"/>
      <c r="OSC78" s="195"/>
      <c r="OSD78" s="195"/>
      <c r="OSE78" s="195"/>
      <c r="OSF78" s="195"/>
      <c r="OSG78" s="195"/>
      <c r="OSH78" s="195"/>
      <c r="OSI78" s="195"/>
      <c r="OSJ78" s="195"/>
      <c r="OSK78" s="195"/>
      <c r="OSL78" s="195"/>
      <c r="OSM78" s="195"/>
      <c r="OSN78" s="195"/>
      <c r="OSO78" s="195"/>
      <c r="OSP78" s="195"/>
      <c r="OSQ78" s="195"/>
      <c r="OSR78" s="195"/>
      <c r="OSS78" s="195"/>
      <c r="OST78" s="195"/>
      <c r="OSU78" s="195"/>
      <c r="OSV78" s="195"/>
      <c r="OSW78" s="195"/>
      <c r="OSX78" s="195"/>
      <c r="OSY78" s="195"/>
      <c r="OSZ78" s="195"/>
      <c r="OTA78" s="195"/>
      <c r="OTB78" s="195"/>
      <c r="OTC78" s="195"/>
      <c r="OTD78" s="195"/>
      <c r="OTE78" s="195"/>
      <c r="OTF78" s="195"/>
      <c r="OTG78" s="195"/>
      <c r="OTH78" s="195"/>
      <c r="OTI78" s="195"/>
      <c r="OTJ78" s="195"/>
      <c r="OTK78" s="195"/>
      <c r="OTL78" s="195"/>
      <c r="OTM78" s="195"/>
      <c r="OTN78" s="195"/>
      <c r="OTO78" s="195"/>
      <c r="OTP78" s="195"/>
      <c r="OTQ78" s="195"/>
      <c r="OTR78" s="195"/>
      <c r="OTS78" s="195"/>
      <c r="OTT78" s="195"/>
      <c r="OTU78" s="195"/>
      <c r="OTV78" s="195"/>
      <c r="OTW78" s="195"/>
      <c r="OTX78" s="195"/>
      <c r="OTY78" s="195"/>
      <c r="OTZ78" s="195"/>
      <c r="OUA78" s="195"/>
      <c r="OUB78" s="195"/>
      <c r="OUC78" s="195"/>
      <c r="OUD78" s="195"/>
      <c r="OUE78" s="195"/>
      <c r="OUF78" s="195"/>
      <c r="OUG78" s="195"/>
      <c r="OUH78" s="195"/>
      <c r="OUI78" s="195"/>
      <c r="OUJ78" s="195"/>
      <c r="OUK78" s="195"/>
      <c r="OUL78" s="195"/>
      <c r="OUM78" s="195"/>
      <c r="OUN78" s="195"/>
      <c r="OUO78" s="195"/>
      <c r="OUP78" s="195"/>
      <c r="OUQ78" s="195"/>
      <c r="OUR78" s="195"/>
      <c r="OUS78" s="195"/>
      <c r="OUT78" s="195"/>
      <c r="OUU78" s="195"/>
      <c r="OUV78" s="195"/>
      <c r="OUW78" s="195"/>
      <c r="OUX78" s="195"/>
      <c r="OUY78" s="195"/>
      <c r="OUZ78" s="195"/>
      <c r="OVA78" s="195"/>
      <c r="OVB78" s="195"/>
      <c r="OVC78" s="195"/>
      <c r="OVD78" s="195"/>
      <c r="OVE78" s="195"/>
      <c r="OVF78" s="195"/>
      <c r="OVG78" s="195"/>
      <c r="OVH78" s="195"/>
      <c r="OVI78" s="195"/>
      <c r="OVJ78" s="195"/>
      <c r="OVK78" s="195"/>
      <c r="OVL78" s="195"/>
      <c r="OVM78" s="195"/>
      <c r="OVN78" s="195"/>
      <c r="OVO78" s="195"/>
      <c r="OVP78" s="195"/>
      <c r="OVQ78" s="195"/>
      <c r="OVR78" s="195"/>
      <c r="OVS78" s="195"/>
      <c r="OVT78" s="195"/>
      <c r="OVU78" s="195"/>
      <c r="OVV78" s="195"/>
      <c r="OVW78" s="195"/>
      <c r="OVX78" s="195"/>
      <c r="OVY78" s="195"/>
      <c r="OVZ78" s="195"/>
      <c r="OWA78" s="195"/>
      <c r="OWB78" s="195"/>
      <c r="OWC78" s="195"/>
      <c r="OWD78" s="195"/>
      <c r="OWE78" s="195"/>
      <c r="OWF78" s="195"/>
      <c r="OWG78" s="195"/>
      <c r="OWH78" s="195"/>
      <c r="OWI78" s="195"/>
      <c r="OWJ78" s="195"/>
      <c r="OWK78" s="195"/>
      <c r="OWL78" s="195"/>
      <c r="OWM78" s="195"/>
      <c r="OWN78" s="195"/>
      <c r="OWO78" s="195"/>
      <c r="OWP78" s="195"/>
      <c r="OWQ78" s="195"/>
      <c r="OWR78" s="195"/>
      <c r="OWS78" s="195"/>
      <c r="OWT78" s="195"/>
      <c r="OWU78" s="195"/>
      <c r="OWV78" s="195"/>
      <c r="OWW78" s="195"/>
      <c r="OWX78" s="195"/>
      <c r="OWY78" s="195"/>
      <c r="OWZ78" s="195"/>
      <c r="OXA78" s="195"/>
      <c r="OXB78" s="195"/>
      <c r="OXC78" s="195"/>
      <c r="OXD78" s="195"/>
      <c r="OXE78" s="195"/>
      <c r="OXF78" s="195"/>
      <c r="OXG78" s="195"/>
      <c r="OXH78" s="195"/>
      <c r="OXI78" s="195"/>
      <c r="OXJ78" s="195"/>
      <c r="OXK78" s="195"/>
      <c r="OXL78" s="195"/>
      <c r="OXM78" s="195"/>
      <c r="OXN78" s="195"/>
      <c r="OXO78" s="195"/>
      <c r="OXP78" s="195"/>
      <c r="OXQ78" s="195"/>
      <c r="OXR78" s="195"/>
      <c r="OXS78" s="195"/>
      <c r="OXT78" s="195"/>
      <c r="OXU78" s="195"/>
      <c r="OXV78" s="195"/>
      <c r="OXW78" s="195"/>
      <c r="OXX78" s="195"/>
      <c r="OXY78" s="195"/>
      <c r="OXZ78" s="195"/>
      <c r="OYA78" s="195"/>
      <c r="OYB78" s="195"/>
      <c r="OYC78" s="195"/>
      <c r="OYD78" s="195"/>
      <c r="OYE78" s="195"/>
      <c r="OYF78" s="195"/>
      <c r="OYG78" s="195"/>
      <c r="OYH78" s="195"/>
      <c r="OYI78" s="195"/>
      <c r="OYJ78" s="195"/>
      <c r="OYK78" s="195"/>
      <c r="OYL78" s="195"/>
      <c r="OYM78" s="195"/>
      <c r="OYN78" s="195"/>
      <c r="OYO78" s="195"/>
      <c r="OYP78" s="195"/>
      <c r="OYQ78" s="195"/>
      <c r="OYR78" s="195"/>
      <c r="OYS78" s="195"/>
      <c r="OYT78" s="195"/>
      <c r="OYU78" s="195"/>
      <c r="OYV78" s="195"/>
      <c r="OYW78" s="195"/>
      <c r="OYX78" s="195"/>
      <c r="OYY78" s="195"/>
      <c r="OYZ78" s="195"/>
      <c r="OZA78" s="195"/>
      <c r="OZB78" s="195"/>
      <c r="OZC78" s="195"/>
      <c r="OZD78" s="195"/>
      <c r="OZE78" s="195"/>
      <c r="OZF78" s="195"/>
      <c r="OZG78" s="195"/>
      <c r="OZH78" s="195"/>
      <c r="OZI78" s="195"/>
      <c r="OZJ78" s="195"/>
      <c r="OZK78" s="195"/>
      <c r="OZL78" s="195"/>
      <c r="OZM78" s="195"/>
      <c r="OZN78" s="195"/>
      <c r="OZO78" s="195"/>
      <c r="OZP78" s="195"/>
      <c r="OZQ78" s="195"/>
      <c r="OZR78" s="195"/>
      <c r="OZS78" s="195"/>
      <c r="OZT78" s="195"/>
      <c r="OZU78" s="195"/>
      <c r="OZV78" s="195"/>
      <c r="OZW78" s="195"/>
      <c r="OZX78" s="195"/>
      <c r="OZY78" s="195"/>
      <c r="OZZ78" s="195"/>
      <c r="PAA78" s="195"/>
      <c r="PAB78" s="195"/>
      <c r="PAC78" s="195"/>
      <c r="PAD78" s="195"/>
      <c r="PAE78" s="195"/>
      <c r="PAF78" s="195"/>
      <c r="PAG78" s="195"/>
      <c r="PAH78" s="195"/>
      <c r="PAI78" s="195"/>
      <c r="PAJ78" s="195"/>
      <c r="PAK78" s="195"/>
      <c r="PAL78" s="195"/>
      <c r="PAM78" s="195"/>
      <c r="PAN78" s="195"/>
      <c r="PAO78" s="195"/>
      <c r="PAP78" s="195"/>
      <c r="PAQ78" s="195"/>
      <c r="PAR78" s="195"/>
      <c r="PAS78" s="195"/>
      <c r="PAT78" s="195"/>
      <c r="PAU78" s="195"/>
      <c r="PAV78" s="195"/>
      <c r="PAW78" s="195"/>
      <c r="PAX78" s="195"/>
      <c r="PAY78" s="195"/>
      <c r="PAZ78" s="195"/>
      <c r="PBA78" s="195"/>
      <c r="PBB78" s="195"/>
      <c r="PBC78" s="195"/>
      <c r="PBD78" s="195"/>
      <c r="PBE78" s="195"/>
      <c r="PBF78" s="195"/>
      <c r="PBG78" s="195"/>
      <c r="PBH78" s="195"/>
      <c r="PBI78" s="195"/>
      <c r="PBJ78" s="195"/>
      <c r="PBK78" s="195"/>
      <c r="PBL78" s="195"/>
      <c r="PBM78" s="195"/>
      <c r="PBN78" s="195"/>
      <c r="PBO78" s="195"/>
      <c r="PBP78" s="195"/>
      <c r="PBQ78" s="195"/>
      <c r="PBR78" s="195"/>
      <c r="PBS78" s="195"/>
      <c r="PBT78" s="195"/>
      <c r="PBU78" s="195"/>
      <c r="PBV78" s="195"/>
      <c r="PBW78" s="195"/>
      <c r="PBX78" s="195"/>
      <c r="PBY78" s="195"/>
      <c r="PBZ78" s="195"/>
      <c r="PCA78" s="195"/>
      <c r="PCB78" s="195"/>
      <c r="PCC78" s="195"/>
      <c r="PCD78" s="195"/>
      <c r="PCE78" s="195"/>
      <c r="PCF78" s="195"/>
      <c r="PCG78" s="195"/>
      <c r="PCH78" s="195"/>
      <c r="PCI78" s="195"/>
      <c r="PCJ78" s="195"/>
      <c r="PCK78" s="195"/>
      <c r="PCL78" s="195"/>
      <c r="PCM78" s="195"/>
      <c r="PCN78" s="195"/>
      <c r="PCO78" s="195"/>
      <c r="PCP78" s="195"/>
      <c r="PCQ78" s="195"/>
      <c r="PCR78" s="195"/>
      <c r="PCS78" s="195"/>
      <c r="PCT78" s="195"/>
      <c r="PCU78" s="195"/>
      <c r="PCV78" s="195"/>
      <c r="PCW78" s="195"/>
      <c r="PCX78" s="195"/>
      <c r="PCY78" s="195"/>
      <c r="PCZ78" s="195"/>
      <c r="PDA78" s="195"/>
      <c r="PDB78" s="195"/>
      <c r="PDC78" s="195"/>
      <c r="PDD78" s="195"/>
      <c r="PDE78" s="195"/>
      <c r="PDF78" s="195"/>
      <c r="PDG78" s="195"/>
      <c r="PDH78" s="195"/>
      <c r="PDI78" s="195"/>
      <c r="PDJ78" s="195"/>
      <c r="PDK78" s="195"/>
      <c r="PDL78" s="195"/>
      <c r="PDM78" s="195"/>
      <c r="PDN78" s="195"/>
      <c r="PDO78" s="195"/>
      <c r="PDP78" s="195"/>
      <c r="PDQ78" s="195"/>
      <c r="PDR78" s="195"/>
      <c r="PDS78" s="195"/>
      <c r="PDT78" s="195"/>
      <c r="PDU78" s="195"/>
      <c r="PDV78" s="195"/>
      <c r="PDW78" s="195"/>
      <c r="PDX78" s="195"/>
      <c r="PDY78" s="195"/>
      <c r="PDZ78" s="195"/>
      <c r="PEA78" s="195"/>
      <c r="PEB78" s="195"/>
      <c r="PEC78" s="195"/>
      <c r="PED78" s="195"/>
      <c r="PEE78" s="195"/>
      <c r="PEF78" s="195"/>
      <c r="PEG78" s="195"/>
      <c r="PEH78" s="195"/>
      <c r="PEI78" s="195"/>
      <c r="PEJ78" s="195"/>
      <c r="PEK78" s="195"/>
      <c r="PEL78" s="195"/>
      <c r="PEM78" s="195"/>
      <c r="PEN78" s="195"/>
      <c r="PEO78" s="195"/>
      <c r="PEP78" s="195"/>
      <c r="PEQ78" s="195"/>
      <c r="PER78" s="195"/>
      <c r="PES78" s="195"/>
      <c r="PET78" s="195"/>
      <c r="PEU78" s="195"/>
      <c r="PEV78" s="195"/>
      <c r="PEW78" s="195"/>
      <c r="PEX78" s="195"/>
      <c r="PEY78" s="195"/>
      <c r="PEZ78" s="195"/>
      <c r="PFA78" s="195"/>
      <c r="PFB78" s="195"/>
      <c r="PFC78" s="195"/>
      <c r="PFD78" s="195"/>
      <c r="PFE78" s="195"/>
      <c r="PFF78" s="195"/>
      <c r="PFG78" s="195"/>
      <c r="PFH78" s="195"/>
      <c r="PFI78" s="195"/>
      <c r="PFJ78" s="195"/>
      <c r="PFK78" s="195"/>
      <c r="PFL78" s="195"/>
      <c r="PFM78" s="195"/>
      <c r="PFN78" s="195"/>
      <c r="PFO78" s="195"/>
      <c r="PFP78" s="195"/>
      <c r="PFQ78" s="195"/>
      <c r="PFR78" s="195"/>
      <c r="PFS78" s="195"/>
      <c r="PFT78" s="195"/>
      <c r="PFU78" s="195"/>
      <c r="PFV78" s="195"/>
      <c r="PFW78" s="195"/>
      <c r="PFX78" s="195"/>
      <c r="PFY78" s="195"/>
      <c r="PFZ78" s="195"/>
      <c r="PGA78" s="195"/>
      <c r="PGB78" s="195"/>
      <c r="PGC78" s="195"/>
      <c r="PGD78" s="195"/>
      <c r="PGE78" s="195"/>
      <c r="PGF78" s="195"/>
      <c r="PGG78" s="195"/>
      <c r="PGH78" s="195"/>
      <c r="PGI78" s="195"/>
      <c r="PGJ78" s="195"/>
      <c r="PGK78" s="195"/>
      <c r="PGL78" s="195"/>
      <c r="PGM78" s="195"/>
      <c r="PGN78" s="195"/>
      <c r="PGO78" s="195"/>
      <c r="PGP78" s="195"/>
      <c r="PGQ78" s="195"/>
      <c r="PGR78" s="195"/>
      <c r="PGS78" s="195"/>
      <c r="PGT78" s="195"/>
      <c r="PGU78" s="195"/>
      <c r="PGV78" s="195"/>
      <c r="PGW78" s="195"/>
      <c r="PGX78" s="195"/>
      <c r="PGY78" s="195"/>
      <c r="PGZ78" s="195"/>
      <c r="PHA78" s="195"/>
      <c r="PHB78" s="195"/>
      <c r="PHC78" s="195"/>
      <c r="PHD78" s="195"/>
      <c r="PHE78" s="195"/>
      <c r="PHF78" s="195"/>
      <c r="PHG78" s="195"/>
      <c r="PHH78" s="195"/>
      <c r="PHI78" s="195"/>
      <c r="PHJ78" s="195"/>
      <c r="PHK78" s="195"/>
      <c r="PHL78" s="195"/>
      <c r="PHM78" s="195"/>
      <c r="PHN78" s="195"/>
      <c r="PHO78" s="195"/>
      <c r="PHP78" s="195"/>
      <c r="PHQ78" s="195"/>
      <c r="PHR78" s="195"/>
      <c r="PHS78" s="195"/>
      <c r="PHT78" s="195"/>
      <c r="PHU78" s="195"/>
      <c r="PHV78" s="195"/>
      <c r="PHW78" s="195"/>
      <c r="PHX78" s="195"/>
      <c r="PHY78" s="195"/>
      <c r="PHZ78" s="195"/>
      <c r="PIA78" s="195"/>
      <c r="PIB78" s="195"/>
      <c r="PIC78" s="195"/>
      <c r="PID78" s="195"/>
      <c r="PIE78" s="195"/>
      <c r="PIF78" s="195"/>
      <c r="PIG78" s="195"/>
      <c r="PIH78" s="195"/>
      <c r="PII78" s="195"/>
      <c r="PIJ78" s="195"/>
      <c r="PIK78" s="195"/>
      <c r="PIL78" s="195"/>
      <c r="PIM78" s="195"/>
      <c r="PIN78" s="195"/>
      <c r="PIO78" s="195"/>
      <c r="PIP78" s="195"/>
      <c r="PIQ78" s="195"/>
      <c r="PIR78" s="195"/>
      <c r="PIS78" s="195"/>
      <c r="PIT78" s="195"/>
      <c r="PIU78" s="195"/>
      <c r="PIV78" s="195"/>
      <c r="PIW78" s="195"/>
      <c r="PIX78" s="195"/>
      <c r="PIY78" s="195"/>
      <c r="PIZ78" s="195"/>
      <c r="PJA78" s="195"/>
      <c r="PJB78" s="195"/>
      <c r="PJC78" s="195"/>
      <c r="PJD78" s="195"/>
      <c r="PJE78" s="195"/>
      <c r="PJF78" s="195"/>
      <c r="PJG78" s="195"/>
      <c r="PJH78" s="195"/>
      <c r="PJI78" s="195"/>
      <c r="PJJ78" s="195"/>
      <c r="PJK78" s="195"/>
      <c r="PJL78" s="195"/>
      <c r="PJM78" s="195"/>
      <c r="PJN78" s="195"/>
      <c r="PJO78" s="195"/>
      <c r="PJP78" s="195"/>
      <c r="PJQ78" s="195"/>
      <c r="PJR78" s="195"/>
      <c r="PJS78" s="195"/>
      <c r="PJT78" s="195"/>
      <c r="PJU78" s="195"/>
      <c r="PJV78" s="195"/>
      <c r="PJW78" s="195"/>
      <c r="PJX78" s="195"/>
      <c r="PJY78" s="195"/>
      <c r="PJZ78" s="195"/>
      <c r="PKA78" s="195"/>
      <c r="PKB78" s="195"/>
      <c r="PKC78" s="195"/>
      <c r="PKD78" s="195"/>
      <c r="PKE78" s="195"/>
      <c r="PKF78" s="195"/>
      <c r="PKG78" s="195"/>
      <c r="PKH78" s="195"/>
      <c r="PKI78" s="195"/>
      <c r="PKJ78" s="195"/>
      <c r="PKK78" s="195"/>
      <c r="PKL78" s="195"/>
      <c r="PKM78" s="195"/>
      <c r="PKN78" s="195"/>
      <c r="PKO78" s="195"/>
      <c r="PKP78" s="195"/>
      <c r="PKQ78" s="195"/>
      <c r="PKR78" s="195"/>
      <c r="PKS78" s="195"/>
      <c r="PKT78" s="195"/>
      <c r="PKU78" s="195"/>
      <c r="PKV78" s="195"/>
      <c r="PKW78" s="195"/>
      <c r="PKX78" s="195"/>
      <c r="PKY78" s="195"/>
      <c r="PKZ78" s="195"/>
      <c r="PLA78" s="195"/>
      <c r="PLB78" s="195"/>
      <c r="PLC78" s="195"/>
      <c r="PLD78" s="195"/>
      <c r="PLE78" s="195"/>
      <c r="PLF78" s="195"/>
      <c r="PLG78" s="195"/>
      <c r="PLH78" s="195"/>
      <c r="PLI78" s="195"/>
      <c r="PLJ78" s="195"/>
      <c r="PLK78" s="195"/>
      <c r="PLL78" s="195"/>
      <c r="PLM78" s="195"/>
      <c r="PLN78" s="195"/>
      <c r="PLO78" s="195"/>
      <c r="PLP78" s="195"/>
      <c r="PLQ78" s="195"/>
      <c r="PLR78" s="195"/>
      <c r="PLS78" s="195"/>
      <c r="PLT78" s="195"/>
      <c r="PLU78" s="195"/>
      <c r="PLV78" s="195"/>
      <c r="PLW78" s="195"/>
      <c r="PLX78" s="195"/>
      <c r="PLY78" s="195"/>
      <c r="PLZ78" s="195"/>
      <c r="PMA78" s="195"/>
      <c r="PMB78" s="195"/>
      <c r="PMC78" s="195"/>
      <c r="PMD78" s="195"/>
      <c r="PME78" s="195"/>
      <c r="PMF78" s="195"/>
      <c r="PMG78" s="195"/>
      <c r="PMH78" s="195"/>
      <c r="PMI78" s="195"/>
      <c r="PMJ78" s="195"/>
      <c r="PMK78" s="195"/>
      <c r="PML78" s="195"/>
      <c r="PMM78" s="195"/>
      <c r="PMN78" s="195"/>
      <c r="PMO78" s="195"/>
      <c r="PMP78" s="195"/>
      <c r="PMQ78" s="195"/>
      <c r="PMR78" s="195"/>
      <c r="PMS78" s="195"/>
      <c r="PMT78" s="195"/>
      <c r="PMU78" s="195"/>
      <c r="PMV78" s="195"/>
      <c r="PMW78" s="195"/>
      <c r="PMX78" s="195"/>
      <c r="PMY78" s="195"/>
      <c r="PMZ78" s="195"/>
      <c r="PNA78" s="195"/>
      <c r="PNB78" s="195"/>
      <c r="PNC78" s="195"/>
      <c r="PND78" s="195"/>
      <c r="PNE78" s="195"/>
      <c r="PNF78" s="195"/>
      <c r="PNG78" s="195"/>
      <c r="PNH78" s="195"/>
      <c r="PNI78" s="195"/>
      <c r="PNJ78" s="195"/>
      <c r="PNK78" s="195"/>
      <c r="PNL78" s="195"/>
      <c r="PNM78" s="195"/>
      <c r="PNN78" s="195"/>
      <c r="PNO78" s="195"/>
      <c r="PNP78" s="195"/>
      <c r="PNQ78" s="195"/>
      <c r="PNR78" s="195"/>
      <c r="PNS78" s="195"/>
      <c r="PNT78" s="195"/>
      <c r="PNU78" s="195"/>
      <c r="PNV78" s="195"/>
      <c r="PNW78" s="195"/>
      <c r="PNX78" s="195"/>
      <c r="PNY78" s="195"/>
      <c r="PNZ78" s="195"/>
      <c r="POA78" s="195"/>
      <c r="POB78" s="195"/>
      <c r="POC78" s="195"/>
      <c r="POD78" s="195"/>
      <c r="POE78" s="195"/>
      <c r="POF78" s="195"/>
      <c r="POG78" s="195"/>
      <c r="POH78" s="195"/>
      <c r="POI78" s="195"/>
      <c r="POJ78" s="195"/>
      <c r="POK78" s="195"/>
      <c r="POL78" s="195"/>
      <c r="POM78" s="195"/>
      <c r="PON78" s="195"/>
      <c r="POO78" s="195"/>
      <c r="POP78" s="195"/>
      <c r="POQ78" s="195"/>
      <c r="POR78" s="195"/>
      <c r="POS78" s="195"/>
      <c r="POT78" s="195"/>
      <c r="POU78" s="195"/>
      <c r="POV78" s="195"/>
      <c r="POW78" s="195"/>
      <c r="POX78" s="195"/>
      <c r="POY78" s="195"/>
      <c r="POZ78" s="195"/>
      <c r="PPA78" s="195"/>
      <c r="PPB78" s="195"/>
      <c r="PPC78" s="195"/>
      <c r="PPD78" s="195"/>
      <c r="PPE78" s="195"/>
      <c r="PPF78" s="195"/>
      <c r="PPG78" s="195"/>
      <c r="PPH78" s="195"/>
      <c r="PPI78" s="195"/>
      <c r="PPJ78" s="195"/>
      <c r="PPK78" s="195"/>
      <c r="PPL78" s="195"/>
      <c r="PPM78" s="195"/>
      <c r="PPN78" s="195"/>
      <c r="PPO78" s="195"/>
      <c r="PPP78" s="195"/>
      <c r="PPQ78" s="195"/>
      <c r="PPR78" s="195"/>
      <c r="PPS78" s="195"/>
      <c r="PPT78" s="195"/>
      <c r="PPU78" s="195"/>
      <c r="PPV78" s="195"/>
      <c r="PPW78" s="195"/>
      <c r="PPX78" s="195"/>
      <c r="PPY78" s="195"/>
      <c r="PPZ78" s="195"/>
      <c r="PQA78" s="195"/>
      <c r="PQB78" s="195"/>
      <c r="PQC78" s="195"/>
      <c r="PQD78" s="195"/>
      <c r="PQE78" s="195"/>
      <c r="PQF78" s="195"/>
      <c r="PQG78" s="195"/>
      <c r="PQH78" s="195"/>
      <c r="PQI78" s="195"/>
      <c r="PQJ78" s="195"/>
      <c r="PQK78" s="195"/>
      <c r="PQL78" s="195"/>
      <c r="PQM78" s="195"/>
      <c r="PQN78" s="195"/>
      <c r="PQO78" s="195"/>
      <c r="PQP78" s="195"/>
      <c r="PQQ78" s="195"/>
      <c r="PQR78" s="195"/>
      <c r="PQS78" s="195"/>
      <c r="PQT78" s="195"/>
      <c r="PQU78" s="195"/>
      <c r="PQV78" s="195"/>
      <c r="PQW78" s="195"/>
      <c r="PQX78" s="195"/>
      <c r="PQY78" s="195"/>
      <c r="PQZ78" s="195"/>
      <c r="PRA78" s="195"/>
      <c r="PRB78" s="195"/>
      <c r="PRC78" s="195"/>
      <c r="PRD78" s="195"/>
      <c r="PRE78" s="195"/>
      <c r="PRF78" s="195"/>
      <c r="PRG78" s="195"/>
      <c r="PRH78" s="195"/>
      <c r="PRI78" s="195"/>
      <c r="PRJ78" s="195"/>
      <c r="PRK78" s="195"/>
      <c r="PRL78" s="195"/>
      <c r="PRM78" s="195"/>
      <c r="PRN78" s="195"/>
      <c r="PRO78" s="195"/>
      <c r="PRP78" s="195"/>
      <c r="PRQ78" s="195"/>
      <c r="PRR78" s="195"/>
      <c r="PRS78" s="195"/>
      <c r="PRT78" s="195"/>
      <c r="PRU78" s="195"/>
      <c r="PRV78" s="195"/>
      <c r="PRW78" s="195"/>
      <c r="PRX78" s="195"/>
      <c r="PRY78" s="195"/>
      <c r="PRZ78" s="195"/>
      <c r="PSA78" s="195"/>
      <c r="PSB78" s="195"/>
      <c r="PSC78" s="195"/>
      <c r="PSD78" s="195"/>
      <c r="PSE78" s="195"/>
      <c r="PSF78" s="195"/>
      <c r="PSG78" s="195"/>
      <c r="PSH78" s="195"/>
      <c r="PSI78" s="195"/>
      <c r="PSJ78" s="195"/>
      <c r="PSK78" s="195"/>
      <c r="PSL78" s="195"/>
      <c r="PSM78" s="195"/>
      <c r="PSN78" s="195"/>
      <c r="PSO78" s="195"/>
      <c r="PSP78" s="195"/>
      <c r="PSQ78" s="195"/>
      <c r="PSR78" s="195"/>
      <c r="PSS78" s="195"/>
      <c r="PST78" s="195"/>
      <c r="PSU78" s="195"/>
      <c r="PSV78" s="195"/>
      <c r="PSW78" s="195"/>
      <c r="PSX78" s="195"/>
      <c r="PSY78" s="195"/>
      <c r="PSZ78" s="195"/>
      <c r="PTA78" s="195"/>
      <c r="PTB78" s="195"/>
      <c r="PTC78" s="195"/>
      <c r="PTD78" s="195"/>
      <c r="PTE78" s="195"/>
      <c r="PTF78" s="195"/>
      <c r="PTG78" s="195"/>
      <c r="PTH78" s="195"/>
      <c r="PTI78" s="195"/>
      <c r="PTJ78" s="195"/>
      <c r="PTK78" s="195"/>
      <c r="PTL78" s="195"/>
      <c r="PTM78" s="195"/>
      <c r="PTN78" s="195"/>
      <c r="PTO78" s="195"/>
      <c r="PTP78" s="195"/>
      <c r="PTQ78" s="195"/>
      <c r="PTR78" s="195"/>
      <c r="PTS78" s="195"/>
      <c r="PTT78" s="195"/>
      <c r="PTU78" s="195"/>
      <c r="PTV78" s="195"/>
      <c r="PTW78" s="195"/>
      <c r="PTX78" s="195"/>
      <c r="PTY78" s="195"/>
      <c r="PTZ78" s="195"/>
      <c r="PUA78" s="195"/>
      <c r="PUB78" s="195"/>
      <c r="PUC78" s="195"/>
      <c r="PUD78" s="195"/>
      <c r="PUE78" s="195"/>
      <c r="PUF78" s="195"/>
      <c r="PUG78" s="195"/>
      <c r="PUH78" s="195"/>
      <c r="PUI78" s="195"/>
      <c r="PUJ78" s="195"/>
      <c r="PUK78" s="195"/>
      <c r="PUL78" s="195"/>
      <c r="PUM78" s="195"/>
      <c r="PUN78" s="195"/>
      <c r="PUO78" s="195"/>
      <c r="PUP78" s="195"/>
      <c r="PUQ78" s="195"/>
      <c r="PUR78" s="195"/>
      <c r="PUS78" s="195"/>
      <c r="PUT78" s="195"/>
      <c r="PUU78" s="195"/>
      <c r="PUV78" s="195"/>
      <c r="PUW78" s="195"/>
      <c r="PUX78" s="195"/>
      <c r="PUY78" s="195"/>
      <c r="PUZ78" s="195"/>
      <c r="PVA78" s="195"/>
      <c r="PVB78" s="195"/>
      <c r="PVC78" s="195"/>
      <c r="PVD78" s="195"/>
      <c r="PVE78" s="195"/>
      <c r="PVF78" s="195"/>
      <c r="PVG78" s="195"/>
      <c r="PVH78" s="195"/>
      <c r="PVI78" s="195"/>
      <c r="PVJ78" s="195"/>
      <c r="PVK78" s="195"/>
      <c r="PVL78" s="195"/>
      <c r="PVM78" s="195"/>
      <c r="PVN78" s="195"/>
      <c r="PVO78" s="195"/>
      <c r="PVP78" s="195"/>
      <c r="PVQ78" s="195"/>
      <c r="PVR78" s="195"/>
      <c r="PVS78" s="195"/>
      <c r="PVT78" s="195"/>
      <c r="PVU78" s="195"/>
      <c r="PVV78" s="195"/>
      <c r="PVW78" s="195"/>
      <c r="PVX78" s="195"/>
      <c r="PVY78" s="195"/>
      <c r="PVZ78" s="195"/>
      <c r="PWA78" s="195"/>
      <c r="PWB78" s="195"/>
      <c r="PWC78" s="195"/>
      <c r="PWD78" s="195"/>
      <c r="PWE78" s="195"/>
      <c r="PWF78" s="195"/>
      <c r="PWG78" s="195"/>
      <c r="PWH78" s="195"/>
      <c r="PWI78" s="195"/>
      <c r="PWJ78" s="195"/>
      <c r="PWK78" s="195"/>
      <c r="PWL78" s="195"/>
      <c r="PWM78" s="195"/>
      <c r="PWN78" s="195"/>
      <c r="PWO78" s="195"/>
      <c r="PWP78" s="195"/>
      <c r="PWQ78" s="195"/>
      <c r="PWR78" s="195"/>
      <c r="PWS78" s="195"/>
      <c r="PWT78" s="195"/>
      <c r="PWU78" s="195"/>
      <c r="PWV78" s="195"/>
      <c r="PWW78" s="195"/>
      <c r="PWX78" s="195"/>
      <c r="PWY78" s="195"/>
      <c r="PWZ78" s="195"/>
      <c r="PXA78" s="195"/>
      <c r="PXB78" s="195"/>
      <c r="PXC78" s="195"/>
      <c r="PXD78" s="195"/>
      <c r="PXE78" s="195"/>
      <c r="PXF78" s="195"/>
      <c r="PXG78" s="195"/>
      <c r="PXH78" s="195"/>
      <c r="PXI78" s="195"/>
      <c r="PXJ78" s="195"/>
      <c r="PXK78" s="195"/>
      <c r="PXL78" s="195"/>
      <c r="PXM78" s="195"/>
      <c r="PXN78" s="195"/>
      <c r="PXO78" s="195"/>
      <c r="PXP78" s="195"/>
      <c r="PXQ78" s="195"/>
      <c r="PXR78" s="195"/>
      <c r="PXS78" s="195"/>
      <c r="PXT78" s="195"/>
      <c r="PXU78" s="195"/>
      <c r="PXV78" s="195"/>
      <c r="PXW78" s="195"/>
      <c r="PXX78" s="195"/>
      <c r="PXY78" s="195"/>
      <c r="PXZ78" s="195"/>
      <c r="PYA78" s="195"/>
      <c r="PYB78" s="195"/>
      <c r="PYC78" s="195"/>
      <c r="PYD78" s="195"/>
      <c r="PYE78" s="195"/>
      <c r="PYF78" s="195"/>
      <c r="PYG78" s="195"/>
      <c r="PYH78" s="195"/>
      <c r="PYI78" s="195"/>
      <c r="PYJ78" s="195"/>
      <c r="PYK78" s="195"/>
      <c r="PYL78" s="195"/>
      <c r="PYM78" s="195"/>
      <c r="PYN78" s="195"/>
      <c r="PYO78" s="195"/>
      <c r="PYP78" s="195"/>
      <c r="PYQ78" s="195"/>
      <c r="PYR78" s="195"/>
      <c r="PYS78" s="195"/>
      <c r="PYT78" s="195"/>
      <c r="PYU78" s="195"/>
      <c r="PYV78" s="195"/>
      <c r="PYW78" s="195"/>
      <c r="PYX78" s="195"/>
      <c r="PYY78" s="195"/>
      <c r="PYZ78" s="195"/>
      <c r="PZA78" s="195"/>
      <c r="PZB78" s="195"/>
      <c r="PZC78" s="195"/>
      <c r="PZD78" s="195"/>
      <c r="PZE78" s="195"/>
      <c r="PZF78" s="195"/>
      <c r="PZG78" s="195"/>
      <c r="PZH78" s="195"/>
      <c r="PZI78" s="195"/>
      <c r="PZJ78" s="195"/>
      <c r="PZK78" s="195"/>
      <c r="PZL78" s="195"/>
      <c r="PZM78" s="195"/>
      <c r="PZN78" s="195"/>
      <c r="PZO78" s="195"/>
      <c r="PZP78" s="195"/>
      <c r="PZQ78" s="195"/>
      <c r="PZR78" s="195"/>
      <c r="PZS78" s="195"/>
      <c r="PZT78" s="195"/>
      <c r="PZU78" s="195"/>
      <c r="PZV78" s="195"/>
      <c r="PZW78" s="195"/>
      <c r="PZX78" s="195"/>
      <c r="PZY78" s="195"/>
      <c r="PZZ78" s="195"/>
      <c r="QAA78" s="195"/>
      <c r="QAB78" s="195"/>
      <c r="QAC78" s="195"/>
      <c r="QAD78" s="195"/>
      <c r="QAE78" s="195"/>
      <c r="QAF78" s="195"/>
      <c r="QAG78" s="195"/>
      <c r="QAH78" s="195"/>
      <c r="QAI78" s="195"/>
      <c r="QAJ78" s="195"/>
      <c r="QAK78" s="195"/>
      <c r="QAL78" s="195"/>
      <c r="QAM78" s="195"/>
      <c r="QAN78" s="195"/>
      <c r="QAO78" s="195"/>
      <c r="QAP78" s="195"/>
      <c r="QAQ78" s="195"/>
      <c r="QAR78" s="195"/>
      <c r="QAS78" s="195"/>
      <c r="QAT78" s="195"/>
      <c r="QAU78" s="195"/>
      <c r="QAV78" s="195"/>
      <c r="QAW78" s="195"/>
      <c r="QAX78" s="195"/>
      <c r="QAY78" s="195"/>
      <c r="QAZ78" s="195"/>
      <c r="QBA78" s="195"/>
      <c r="QBB78" s="195"/>
      <c r="QBC78" s="195"/>
      <c r="QBD78" s="195"/>
      <c r="QBE78" s="195"/>
      <c r="QBF78" s="195"/>
      <c r="QBG78" s="195"/>
      <c r="QBH78" s="195"/>
      <c r="QBI78" s="195"/>
      <c r="QBJ78" s="195"/>
      <c r="QBK78" s="195"/>
      <c r="QBL78" s="195"/>
      <c r="QBM78" s="195"/>
      <c r="QBN78" s="195"/>
      <c r="QBO78" s="195"/>
      <c r="QBP78" s="195"/>
      <c r="QBQ78" s="195"/>
      <c r="QBR78" s="195"/>
      <c r="QBS78" s="195"/>
      <c r="QBT78" s="195"/>
      <c r="QBU78" s="195"/>
      <c r="QBV78" s="195"/>
      <c r="QBW78" s="195"/>
      <c r="QBX78" s="195"/>
      <c r="QBY78" s="195"/>
      <c r="QBZ78" s="195"/>
      <c r="QCA78" s="195"/>
      <c r="QCB78" s="195"/>
      <c r="QCC78" s="195"/>
      <c r="QCD78" s="195"/>
      <c r="QCE78" s="195"/>
      <c r="QCF78" s="195"/>
      <c r="QCG78" s="195"/>
      <c r="QCH78" s="195"/>
      <c r="QCI78" s="195"/>
      <c r="QCJ78" s="195"/>
      <c r="QCK78" s="195"/>
      <c r="QCL78" s="195"/>
      <c r="QCM78" s="195"/>
      <c r="QCN78" s="195"/>
      <c r="QCO78" s="195"/>
      <c r="QCP78" s="195"/>
      <c r="QCQ78" s="195"/>
      <c r="QCR78" s="195"/>
      <c r="QCS78" s="195"/>
      <c r="QCT78" s="195"/>
      <c r="QCU78" s="195"/>
      <c r="QCV78" s="195"/>
      <c r="QCW78" s="195"/>
      <c r="QCX78" s="195"/>
      <c r="QCY78" s="195"/>
      <c r="QCZ78" s="195"/>
      <c r="QDA78" s="195"/>
      <c r="QDB78" s="195"/>
      <c r="QDC78" s="195"/>
      <c r="QDD78" s="195"/>
      <c r="QDE78" s="195"/>
      <c r="QDF78" s="195"/>
      <c r="QDG78" s="195"/>
      <c r="QDH78" s="195"/>
      <c r="QDI78" s="195"/>
      <c r="QDJ78" s="195"/>
      <c r="QDK78" s="195"/>
      <c r="QDL78" s="195"/>
      <c r="QDM78" s="195"/>
      <c r="QDN78" s="195"/>
      <c r="QDO78" s="195"/>
      <c r="QDP78" s="195"/>
      <c r="QDQ78" s="195"/>
      <c r="QDR78" s="195"/>
      <c r="QDS78" s="195"/>
      <c r="QDT78" s="195"/>
      <c r="QDU78" s="195"/>
      <c r="QDV78" s="195"/>
      <c r="QDW78" s="195"/>
      <c r="QDX78" s="195"/>
      <c r="QDY78" s="195"/>
      <c r="QDZ78" s="195"/>
      <c r="QEA78" s="195"/>
      <c r="QEB78" s="195"/>
      <c r="QEC78" s="195"/>
      <c r="QED78" s="195"/>
      <c r="QEE78" s="195"/>
      <c r="QEF78" s="195"/>
      <c r="QEG78" s="195"/>
      <c r="QEH78" s="195"/>
      <c r="QEI78" s="195"/>
      <c r="QEJ78" s="195"/>
      <c r="QEK78" s="195"/>
      <c r="QEL78" s="195"/>
      <c r="QEM78" s="195"/>
      <c r="QEN78" s="195"/>
      <c r="QEO78" s="195"/>
      <c r="QEP78" s="195"/>
      <c r="QEQ78" s="195"/>
      <c r="QER78" s="195"/>
      <c r="QES78" s="195"/>
      <c r="QET78" s="195"/>
      <c r="QEU78" s="195"/>
      <c r="QEV78" s="195"/>
      <c r="QEW78" s="195"/>
      <c r="QEX78" s="195"/>
      <c r="QEY78" s="195"/>
      <c r="QEZ78" s="195"/>
      <c r="QFA78" s="195"/>
      <c r="QFB78" s="195"/>
      <c r="QFC78" s="195"/>
      <c r="QFD78" s="195"/>
      <c r="QFE78" s="195"/>
      <c r="QFF78" s="195"/>
      <c r="QFG78" s="195"/>
      <c r="QFH78" s="195"/>
      <c r="QFI78" s="195"/>
      <c r="QFJ78" s="195"/>
      <c r="QFK78" s="195"/>
      <c r="QFL78" s="195"/>
      <c r="QFM78" s="195"/>
      <c r="QFN78" s="195"/>
      <c r="QFO78" s="195"/>
      <c r="QFP78" s="195"/>
      <c r="QFQ78" s="195"/>
      <c r="QFR78" s="195"/>
      <c r="QFS78" s="195"/>
      <c r="QFT78" s="195"/>
      <c r="QFU78" s="195"/>
      <c r="QFV78" s="195"/>
      <c r="QFW78" s="195"/>
      <c r="QFX78" s="195"/>
      <c r="QFY78" s="195"/>
      <c r="QFZ78" s="195"/>
      <c r="QGA78" s="195"/>
      <c r="QGB78" s="195"/>
      <c r="QGC78" s="195"/>
      <c r="QGD78" s="195"/>
      <c r="QGE78" s="195"/>
      <c r="QGF78" s="195"/>
      <c r="QGG78" s="195"/>
      <c r="QGH78" s="195"/>
      <c r="QGI78" s="195"/>
      <c r="QGJ78" s="195"/>
      <c r="QGK78" s="195"/>
      <c r="QGL78" s="195"/>
      <c r="QGM78" s="195"/>
      <c r="QGN78" s="195"/>
      <c r="QGO78" s="195"/>
      <c r="QGP78" s="195"/>
      <c r="QGQ78" s="195"/>
      <c r="QGR78" s="195"/>
      <c r="QGS78" s="195"/>
      <c r="QGT78" s="195"/>
      <c r="QGU78" s="195"/>
      <c r="QGV78" s="195"/>
      <c r="QGW78" s="195"/>
      <c r="QGX78" s="195"/>
      <c r="QGY78" s="195"/>
      <c r="QGZ78" s="195"/>
      <c r="QHA78" s="195"/>
      <c r="QHB78" s="195"/>
      <c r="QHC78" s="195"/>
      <c r="QHD78" s="195"/>
      <c r="QHE78" s="195"/>
      <c r="QHF78" s="195"/>
      <c r="QHG78" s="195"/>
      <c r="QHH78" s="195"/>
      <c r="QHI78" s="195"/>
      <c r="QHJ78" s="195"/>
      <c r="QHK78" s="195"/>
      <c r="QHL78" s="195"/>
      <c r="QHM78" s="195"/>
      <c r="QHN78" s="195"/>
      <c r="QHO78" s="195"/>
      <c r="QHP78" s="195"/>
      <c r="QHQ78" s="195"/>
      <c r="QHR78" s="195"/>
      <c r="QHS78" s="195"/>
      <c r="QHT78" s="195"/>
      <c r="QHU78" s="195"/>
      <c r="QHV78" s="195"/>
      <c r="QHW78" s="195"/>
      <c r="QHX78" s="195"/>
      <c r="QHY78" s="195"/>
      <c r="QHZ78" s="195"/>
      <c r="QIA78" s="195"/>
      <c r="QIB78" s="195"/>
      <c r="QIC78" s="195"/>
      <c r="QID78" s="195"/>
      <c r="QIE78" s="195"/>
      <c r="QIF78" s="195"/>
      <c r="QIG78" s="195"/>
      <c r="QIH78" s="195"/>
      <c r="QII78" s="195"/>
      <c r="QIJ78" s="195"/>
      <c r="QIK78" s="195"/>
      <c r="QIL78" s="195"/>
      <c r="QIM78" s="195"/>
      <c r="QIN78" s="195"/>
      <c r="QIO78" s="195"/>
      <c r="QIP78" s="195"/>
      <c r="QIQ78" s="195"/>
      <c r="QIR78" s="195"/>
      <c r="QIS78" s="195"/>
      <c r="QIT78" s="195"/>
      <c r="QIU78" s="195"/>
      <c r="QIV78" s="195"/>
      <c r="QIW78" s="195"/>
      <c r="QIX78" s="195"/>
      <c r="QIY78" s="195"/>
      <c r="QIZ78" s="195"/>
      <c r="QJA78" s="195"/>
      <c r="QJB78" s="195"/>
      <c r="QJC78" s="195"/>
      <c r="QJD78" s="195"/>
      <c r="QJE78" s="195"/>
      <c r="QJF78" s="195"/>
      <c r="QJG78" s="195"/>
      <c r="QJH78" s="195"/>
      <c r="QJI78" s="195"/>
      <c r="QJJ78" s="195"/>
      <c r="QJK78" s="195"/>
      <c r="QJL78" s="195"/>
      <c r="QJM78" s="195"/>
      <c r="QJN78" s="195"/>
      <c r="QJO78" s="195"/>
      <c r="QJP78" s="195"/>
      <c r="QJQ78" s="195"/>
      <c r="QJR78" s="195"/>
      <c r="QJS78" s="195"/>
      <c r="QJT78" s="195"/>
      <c r="QJU78" s="195"/>
      <c r="QJV78" s="195"/>
      <c r="QJW78" s="195"/>
      <c r="QJX78" s="195"/>
      <c r="QJY78" s="195"/>
      <c r="QJZ78" s="195"/>
      <c r="QKA78" s="195"/>
      <c r="QKB78" s="195"/>
      <c r="QKC78" s="195"/>
      <c r="QKD78" s="195"/>
      <c r="QKE78" s="195"/>
      <c r="QKF78" s="195"/>
      <c r="QKG78" s="195"/>
      <c r="QKH78" s="195"/>
      <c r="QKI78" s="195"/>
      <c r="QKJ78" s="195"/>
      <c r="QKK78" s="195"/>
      <c r="QKL78" s="195"/>
      <c r="QKM78" s="195"/>
      <c r="QKN78" s="195"/>
      <c r="QKO78" s="195"/>
      <c r="QKP78" s="195"/>
      <c r="QKQ78" s="195"/>
      <c r="QKR78" s="195"/>
      <c r="QKS78" s="195"/>
      <c r="QKT78" s="195"/>
      <c r="QKU78" s="195"/>
      <c r="QKV78" s="195"/>
      <c r="QKW78" s="195"/>
      <c r="QKX78" s="195"/>
      <c r="QKY78" s="195"/>
      <c r="QKZ78" s="195"/>
      <c r="QLA78" s="195"/>
      <c r="QLB78" s="195"/>
      <c r="QLC78" s="195"/>
      <c r="QLD78" s="195"/>
      <c r="QLE78" s="195"/>
      <c r="QLF78" s="195"/>
      <c r="QLG78" s="195"/>
      <c r="QLH78" s="195"/>
      <c r="QLI78" s="195"/>
      <c r="QLJ78" s="195"/>
      <c r="QLK78" s="195"/>
      <c r="QLL78" s="195"/>
      <c r="QLM78" s="195"/>
      <c r="QLN78" s="195"/>
      <c r="QLO78" s="195"/>
      <c r="QLP78" s="195"/>
      <c r="QLQ78" s="195"/>
      <c r="QLR78" s="195"/>
      <c r="QLS78" s="195"/>
      <c r="QLT78" s="195"/>
      <c r="QLU78" s="195"/>
      <c r="QLV78" s="195"/>
      <c r="QLW78" s="195"/>
      <c r="QLX78" s="195"/>
      <c r="QLY78" s="195"/>
      <c r="QLZ78" s="195"/>
      <c r="QMA78" s="195"/>
      <c r="QMB78" s="195"/>
      <c r="QMC78" s="195"/>
      <c r="QMD78" s="195"/>
      <c r="QME78" s="195"/>
      <c r="QMF78" s="195"/>
      <c r="QMG78" s="195"/>
      <c r="QMH78" s="195"/>
      <c r="QMI78" s="195"/>
      <c r="QMJ78" s="195"/>
      <c r="QMK78" s="195"/>
      <c r="QML78" s="195"/>
      <c r="QMM78" s="195"/>
      <c r="QMN78" s="195"/>
      <c r="QMO78" s="195"/>
      <c r="QMP78" s="195"/>
      <c r="QMQ78" s="195"/>
      <c r="QMR78" s="195"/>
      <c r="QMS78" s="195"/>
      <c r="QMT78" s="195"/>
      <c r="QMU78" s="195"/>
      <c r="QMV78" s="195"/>
      <c r="QMW78" s="195"/>
      <c r="QMX78" s="195"/>
      <c r="QMY78" s="195"/>
      <c r="QMZ78" s="195"/>
      <c r="QNA78" s="195"/>
      <c r="QNB78" s="195"/>
      <c r="QNC78" s="195"/>
      <c r="QND78" s="195"/>
      <c r="QNE78" s="195"/>
      <c r="QNF78" s="195"/>
      <c r="QNG78" s="195"/>
      <c r="QNH78" s="195"/>
      <c r="QNI78" s="195"/>
      <c r="QNJ78" s="195"/>
      <c r="QNK78" s="195"/>
      <c r="QNL78" s="195"/>
      <c r="QNM78" s="195"/>
      <c r="QNN78" s="195"/>
      <c r="QNO78" s="195"/>
      <c r="QNP78" s="195"/>
      <c r="QNQ78" s="195"/>
      <c r="QNR78" s="195"/>
      <c r="QNS78" s="195"/>
      <c r="QNT78" s="195"/>
      <c r="QNU78" s="195"/>
      <c r="QNV78" s="195"/>
      <c r="QNW78" s="195"/>
      <c r="QNX78" s="195"/>
      <c r="QNY78" s="195"/>
      <c r="QNZ78" s="195"/>
      <c r="QOA78" s="195"/>
      <c r="QOB78" s="195"/>
      <c r="QOC78" s="195"/>
      <c r="QOD78" s="195"/>
      <c r="QOE78" s="195"/>
      <c r="QOF78" s="195"/>
      <c r="QOG78" s="195"/>
      <c r="QOH78" s="195"/>
      <c r="QOI78" s="195"/>
      <c r="QOJ78" s="195"/>
      <c r="QOK78" s="195"/>
      <c r="QOL78" s="195"/>
      <c r="QOM78" s="195"/>
      <c r="QON78" s="195"/>
      <c r="QOO78" s="195"/>
      <c r="QOP78" s="195"/>
      <c r="QOQ78" s="195"/>
      <c r="QOR78" s="195"/>
      <c r="QOS78" s="195"/>
      <c r="QOT78" s="195"/>
      <c r="QOU78" s="195"/>
      <c r="QOV78" s="195"/>
      <c r="QOW78" s="195"/>
      <c r="QOX78" s="195"/>
      <c r="QOY78" s="195"/>
      <c r="QOZ78" s="195"/>
      <c r="QPA78" s="195"/>
      <c r="QPB78" s="195"/>
      <c r="QPC78" s="195"/>
      <c r="QPD78" s="195"/>
      <c r="QPE78" s="195"/>
      <c r="QPF78" s="195"/>
      <c r="QPG78" s="195"/>
      <c r="QPH78" s="195"/>
      <c r="QPI78" s="195"/>
      <c r="QPJ78" s="195"/>
      <c r="QPK78" s="195"/>
      <c r="QPL78" s="195"/>
      <c r="QPM78" s="195"/>
      <c r="QPN78" s="195"/>
      <c r="QPO78" s="195"/>
      <c r="QPP78" s="195"/>
      <c r="QPQ78" s="195"/>
      <c r="QPR78" s="195"/>
      <c r="QPS78" s="195"/>
      <c r="QPT78" s="195"/>
      <c r="QPU78" s="195"/>
      <c r="QPV78" s="195"/>
      <c r="QPW78" s="195"/>
      <c r="QPX78" s="195"/>
      <c r="QPY78" s="195"/>
      <c r="QPZ78" s="195"/>
      <c r="QQA78" s="195"/>
      <c r="QQB78" s="195"/>
      <c r="QQC78" s="195"/>
      <c r="QQD78" s="195"/>
      <c r="QQE78" s="195"/>
      <c r="QQF78" s="195"/>
      <c r="QQG78" s="195"/>
      <c r="QQH78" s="195"/>
      <c r="QQI78" s="195"/>
      <c r="QQJ78" s="195"/>
      <c r="QQK78" s="195"/>
      <c r="QQL78" s="195"/>
      <c r="QQM78" s="195"/>
      <c r="QQN78" s="195"/>
      <c r="QQO78" s="195"/>
      <c r="QQP78" s="195"/>
      <c r="QQQ78" s="195"/>
      <c r="QQR78" s="195"/>
      <c r="QQS78" s="195"/>
      <c r="QQT78" s="195"/>
      <c r="QQU78" s="195"/>
      <c r="QQV78" s="195"/>
      <c r="QQW78" s="195"/>
      <c r="QQX78" s="195"/>
      <c r="QQY78" s="195"/>
      <c r="QQZ78" s="195"/>
      <c r="QRA78" s="195"/>
      <c r="QRB78" s="195"/>
      <c r="QRC78" s="195"/>
      <c r="QRD78" s="195"/>
      <c r="QRE78" s="195"/>
      <c r="QRF78" s="195"/>
      <c r="QRG78" s="195"/>
      <c r="QRH78" s="195"/>
      <c r="QRI78" s="195"/>
      <c r="QRJ78" s="195"/>
      <c r="QRK78" s="195"/>
      <c r="QRL78" s="195"/>
      <c r="QRM78" s="195"/>
      <c r="QRN78" s="195"/>
      <c r="QRO78" s="195"/>
      <c r="QRP78" s="195"/>
      <c r="QRQ78" s="195"/>
      <c r="QRR78" s="195"/>
      <c r="QRS78" s="195"/>
      <c r="QRT78" s="195"/>
      <c r="QRU78" s="195"/>
      <c r="QRV78" s="195"/>
      <c r="QRW78" s="195"/>
      <c r="QRX78" s="195"/>
      <c r="QRY78" s="195"/>
      <c r="QRZ78" s="195"/>
      <c r="QSA78" s="195"/>
      <c r="QSB78" s="195"/>
      <c r="QSC78" s="195"/>
      <c r="QSD78" s="195"/>
      <c r="QSE78" s="195"/>
      <c r="QSF78" s="195"/>
      <c r="QSG78" s="195"/>
      <c r="QSH78" s="195"/>
      <c r="QSI78" s="195"/>
      <c r="QSJ78" s="195"/>
      <c r="QSK78" s="195"/>
      <c r="QSL78" s="195"/>
      <c r="QSM78" s="195"/>
      <c r="QSN78" s="195"/>
      <c r="QSO78" s="195"/>
      <c r="QSP78" s="195"/>
      <c r="QSQ78" s="195"/>
      <c r="QSR78" s="195"/>
      <c r="QSS78" s="195"/>
      <c r="QST78" s="195"/>
      <c r="QSU78" s="195"/>
      <c r="QSV78" s="195"/>
      <c r="QSW78" s="195"/>
      <c r="QSX78" s="195"/>
      <c r="QSY78" s="195"/>
      <c r="QSZ78" s="195"/>
      <c r="QTA78" s="195"/>
      <c r="QTB78" s="195"/>
      <c r="QTC78" s="195"/>
      <c r="QTD78" s="195"/>
      <c r="QTE78" s="195"/>
      <c r="QTF78" s="195"/>
      <c r="QTG78" s="195"/>
      <c r="QTH78" s="195"/>
      <c r="QTI78" s="195"/>
      <c r="QTJ78" s="195"/>
      <c r="QTK78" s="195"/>
      <c r="QTL78" s="195"/>
      <c r="QTM78" s="195"/>
      <c r="QTN78" s="195"/>
      <c r="QTO78" s="195"/>
      <c r="QTP78" s="195"/>
      <c r="QTQ78" s="195"/>
      <c r="QTR78" s="195"/>
      <c r="QTS78" s="195"/>
      <c r="QTT78" s="195"/>
      <c r="QTU78" s="195"/>
      <c r="QTV78" s="195"/>
      <c r="QTW78" s="195"/>
      <c r="QTX78" s="195"/>
      <c r="QTY78" s="195"/>
      <c r="QTZ78" s="195"/>
      <c r="QUA78" s="195"/>
      <c r="QUB78" s="195"/>
      <c r="QUC78" s="195"/>
      <c r="QUD78" s="195"/>
      <c r="QUE78" s="195"/>
      <c r="QUF78" s="195"/>
      <c r="QUG78" s="195"/>
      <c r="QUH78" s="195"/>
      <c r="QUI78" s="195"/>
      <c r="QUJ78" s="195"/>
      <c r="QUK78" s="195"/>
      <c r="QUL78" s="195"/>
      <c r="QUM78" s="195"/>
      <c r="QUN78" s="195"/>
      <c r="QUO78" s="195"/>
      <c r="QUP78" s="195"/>
      <c r="QUQ78" s="195"/>
      <c r="QUR78" s="195"/>
      <c r="QUS78" s="195"/>
      <c r="QUT78" s="195"/>
      <c r="QUU78" s="195"/>
      <c r="QUV78" s="195"/>
      <c r="QUW78" s="195"/>
      <c r="QUX78" s="195"/>
      <c r="QUY78" s="195"/>
      <c r="QUZ78" s="195"/>
      <c r="QVA78" s="195"/>
      <c r="QVB78" s="195"/>
      <c r="QVC78" s="195"/>
      <c r="QVD78" s="195"/>
      <c r="QVE78" s="195"/>
      <c r="QVF78" s="195"/>
      <c r="QVG78" s="195"/>
      <c r="QVH78" s="195"/>
      <c r="QVI78" s="195"/>
      <c r="QVJ78" s="195"/>
      <c r="QVK78" s="195"/>
      <c r="QVL78" s="195"/>
      <c r="QVM78" s="195"/>
      <c r="QVN78" s="195"/>
      <c r="QVO78" s="195"/>
      <c r="QVP78" s="195"/>
      <c r="QVQ78" s="195"/>
      <c r="QVR78" s="195"/>
      <c r="QVS78" s="195"/>
      <c r="QVT78" s="195"/>
      <c r="QVU78" s="195"/>
      <c r="QVV78" s="195"/>
      <c r="QVW78" s="195"/>
      <c r="QVX78" s="195"/>
      <c r="QVY78" s="195"/>
      <c r="QVZ78" s="195"/>
      <c r="QWA78" s="195"/>
      <c r="QWB78" s="195"/>
      <c r="QWC78" s="195"/>
      <c r="QWD78" s="195"/>
      <c r="QWE78" s="195"/>
      <c r="QWF78" s="195"/>
      <c r="QWG78" s="195"/>
      <c r="QWH78" s="195"/>
      <c r="QWI78" s="195"/>
      <c r="QWJ78" s="195"/>
      <c r="QWK78" s="195"/>
      <c r="QWL78" s="195"/>
      <c r="QWM78" s="195"/>
      <c r="QWN78" s="195"/>
      <c r="QWO78" s="195"/>
      <c r="QWP78" s="195"/>
      <c r="QWQ78" s="195"/>
      <c r="QWR78" s="195"/>
      <c r="QWS78" s="195"/>
      <c r="QWT78" s="195"/>
      <c r="QWU78" s="195"/>
      <c r="QWV78" s="195"/>
      <c r="QWW78" s="195"/>
      <c r="QWX78" s="195"/>
      <c r="QWY78" s="195"/>
      <c r="QWZ78" s="195"/>
      <c r="QXA78" s="195"/>
      <c r="QXB78" s="195"/>
      <c r="QXC78" s="195"/>
      <c r="QXD78" s="195"/>
      <c r="QXE78" s="195"/>
      <c r="QXF78" s="195"/>
      <c r="QXG78" s="195"/>
      <c r="QXH78" s="195"/>
      <c r="QXI78" s="195"/>
      <c r="QXJ78" s="195"/>
      <c r="QXK78" s="195"/>
      <c r="QXL78" s="195"/>
      <c r="QXM78" s="195"/>
      <c r="QXN78" s="195"/>
      <c r="QXO78" s="195"/>
      <c r="QXP78" s="195"/>
      <c r="QXQ78" s="195"/>
      <c r="QXR78" s="195"/>
      <c r="QXS78" s="195"/>
      <c r="QXT78" s="195"/>
      <c r="QXU78" s="195"/>
      <c r="QXV78" s="195"/>
      <c r="QXW78" s="195"/>
      <c r="QXX78" s="195"/>
      <c r="QXY78" s="195"/>
      <c r="QXZ78" s="195"/>
      <c r="QYA78" s="195"/>
      <c r="QYB78" s="195"/>
      <c r="QYC78" s="195"/>
      <c r="QYD78" s="195"/>
      <c r="QYE78" s="195"/>
      <c r="QYF78" s="195"/>
      <c r="QYG78" s="195"/>
      <c r="QYH78" s="195"/>
      <c r="QYI78" s="195"/>
      <c r="QYJ78" s="195"/>
      <c r="QYK78" s="195"/>
      <c r="QYL78" s="195"/>
      <c r="QYM78" s="195"/>
      <c r="QYN78" s="195"/>
      <c r="QYO78" s="195"/>
      <c r="QYP78" s="195"/>
      <c r="QYQ78" s="195"/>
      <c r="QYR78" s="195"/>
      <c r="QYS78" s="195"/>
      <c r="QYT78" s="195"/>
      <c r="QYU78" s="195"/>
      <c r="QYV78" s="195"/>
      <c r="QYW78" s="195"/>
      <c r="QYX78" s="195"/>
      <c r="QYY78" s="195"/>
      <c r="QYZ78" s="195"/>
      <c r="QZA78" s="195"/>
      <c r="QZB78" s="195"/>
      <c r="QZC78" s="195"/>
      <c r="QZD78" s="195"/>
      <c r="QZE78" s="195"/>
      <c r="QZF78" s="195"/>
      <c r="QZG78" s="195"/>
      <c r="QZH78" s="195"/>
      <c r="QZI78" s="195"/>
      <c r="QZJ78" s="195"/>
      <c r="QZK78" s="195"/>
      <c r="QZL78" s="195"/>
      <c r="QZM78" s="195"/>
      <c r="QZN78" s="195"/>
      <c r="QZO78" s="195"/>
      <c r="QZP78" s="195"/>
      <c r="QZQ78" s="195"/>
      <c r="QZR78" s="195"/>
      <c r="QZS78" s="195"/>
      <c r="QZT78" s="195"/>
      <c r="QZU78" s="195"/>
      <c r="QZV78" s="195"/>
      <c r="QZW78" s="195"/>
      <c r="QZX78" s="195"/>
      <c r="QZY78" s="195"/>
      <c r="QZZ78" s="195"/>
      <c r="RAA78" s="195"/>
      <c r="RAB78" s="195"/>
      <c r="RAC78" s="195"/>
      <c r="RAD78" s="195"/>
      <c r="RAE78" s="195"/>
      <c r="RAF78" s="195"/>
      <c r="RAG78" s="195"/>
      <c r="RAH78" s="195"/>
      <c r="RAI78" s="195"/>
      <c r="RAJ78" s="195"/>
      <c r="RAK78" s="195"/>
      <c r="RAL78" s="195"/>
      <c r="RAM78" s="195"/>
      <c r="RAN78" s="195"/>
      <c r="RAO78" s="195"/>
      <c r="RAP78" s="195"/>
      <c r="RAQ78" s="195"/>
      <c r="RAR78" s="195"/>
      <c r="RAS78" s="195"/>
      <c r="RAT78" s="195"/>
      <c r="RAU78" s="195"/>
      <c r="RAV78" s="195"/>
      <c r="RAW78" s="195"/>
      <c r="RAX78" s="195"/>
      <c r="RAY78" s="195"/>
      <c r="RAZ78" s="195"/>
      <c r="RBA78" s="195"/>
      <c r="RBB78" s="195"/>
      <c r="RBC78" s="195"/>
      <c r="RBD78" s="195"/>
      <c r="RBE78" s="195"/>
      <c r="RBF78" s="195"/>
      <c r="RBG78" s="195"/>
      <c r="RBH78" s="195"/>
      <c r="RBI78" s="195"/>
      <c r="RBJ78" s="195"/>
      <c r="RBK78" s="195"/>
      <c r="RBL78" s="195"/>
      <c r="RBM78" s="195"/>
      <c r="RBN78" s="195"/>
      <c r="RBO78" s="195"/>
      <c r="RBP78" s="195"/>
      <c r="RBQ78" s="195"/>
      <c r="RBR78" s="195"/>
      <c r="RBS78" s="195"/>
      <c r="RBT78" s="195"/>
      <c r="RBU78" s="195"/>
      <c r="RBV78" s="195"/>
      <c r="RBW78" s="195"/>
      <c r="RBX78" s="195"/>
      <c r="RBY78" s="195"/>
      <c r="RBZ78" s="195"/>
      <c r="RCA78" s="195"/>
      <c r="RCB78" s="195"/>
      <c r="RCC78" s="195"/>
      <c r="RCD78" s="195"/>
      <c r="RCE78" s="195"/>
      <c r="RCF78" s="195"/>
      <c r="RCG78" s="195"/>
      <c r="RCH78" s="195"/>
      <c r="RCI78" s="195"/>
      <c r="RCJ78" s="195"/>
      <c r="RCK78" s="195"/>
      <c r="RCL78" s="195"/>
      <c r="RCM78" s="195"/>
      <c r="RCN78" s="195"/>
      <c r="RCO78" s="195"/>
      <c r="RCP78" s="195"/>
      <c r="RCQ78" s="195"/>
      <c r="RCR78" s="195"/>
      <c r="RCS78" s="195"/>
      <c r="RCT78" s="195"/>
      <c r="RCU78" s="195"/>
      <c r="RCV78" s="195"/>
      <c r="RCW78" s="195"/>
      <c r="RCX78" s="195"/>
      <c r="RCY78" s="195"/>
      <c r="RCZ78" s="195"/>
      <c r="RDA78" s="195"/>
      <c r="RDB78" s="195"/>
      <c r="RDC78" s="195"/>
      <c r="RDD78" s="195"/>
      <c r="RDE78" s="195"/>
      <c r="RDF78" s="195"/>
      <c r="RDG78" s="195"/>
      <c r="RDH78" s="195"/>
      <c r="RDI78" s="195"/>
      <c r="RDJ78" s="195"/>
      <c r="RDK78" s="195"/>
      <c r="RDL78" s="195"/>
      <c r="RDM78" s="195"/>
      <c r="RDN78" s="195"/>
      <c r="RDO78" s="195"/>
      <c r="RDP78" s="195"/>
      <c r="RDQ78" s="195"/>
      <c r="RDR78" s="195"/>
      <c r="RDS78" s="195"/>
      <c r="RDT78" s="195"/>
      <c r="RDU78" s="195"/>
      <c r="RDV78" s="195"/>
      <c r="RDW78" s="195"/>
      <c r="RDX78" s="195"/>
      <c r="RDY78" s="195"/>
      <c r="RDZ78" s="195"/>
      <c r="REA78" s="195"/>
      <c r="REB78" s="195"/>
      <c r="REC78" s="195"/>
      <c r="RED78" s="195"/>
      <c r="REE78" s="195"/>
      <c r="REF78" s="195"/>
      <c r="REG78" s="195"/>
      <c r="REH78" s="195"/>
      <c r="REI78" s="195"/>
      <c r="REJ78" s="195"/>
      <c r="REK78" s="195"/>
      <c r="REL78" s="195"/>
      <c r="REM78" s="195"/>
      <c r="REN78" s="195"/>
      <c r="REO78" s="195"/>
      <c r="REP78" s="195"/>
      <c r="REQ78" s="195"/>
      <c r="RER78" s="195"/>
      <c r="RES78" s="195"/>
      <c r="RET78" s="195"/>
      <c r="REU78" s="195"/>
      <c r="REV78" s="195"/>
      <c r="REW78" s="195"/>
      <c r="REX78" s="195"/>
      <c r="REY78" s="195"/>
      <c r="REZ78" s="195"/>
      <c r="RFA78" s="195"/>
      <c r="RFB78" s="195"/>
      <c r="RFC78" s="195"/>
      <c r="RFD78" s="195"/>
      <c r="RFE78" s="195"/>
      <c r="RFF78" s="195"/>
      <c r="RFG78" s="195"/>
      <c r="RFH78" s="195"/>
      <c r="RFI78" s="195"/>
      <c r="RFJ78" s="195"/>
      <c r="RFK78" s="195"/>
      <c r="RFL78" s="195"/>
      <c r="RFM78" s="195"/>
      <c r="RFN78" s="195"/>
      <c r="RFO78" s="195"/>
      <c r="RFP78" s="195"/>
      <c r="RFQ78" s="195"/>
      <c r="RFR78" s="195"/>
      <c r="RFS78" s="195"/>
      <c r="RFT78" s="195"/>
      <c r="RFU78" s="195"/>
      <c r="RFV78" s="195"/>
      <c r="RFW78" s="195"/>
      <c r="RFX78" s="195"/>
      <c r="RFY78" s="195"/>
      <c r="RFZ78" s="195"/>
      <c r="RGA78" s="195"/>
      <c r="RGB78" s="195"/>
      <c r="RGC78" s="195"/>
      <c r="RGD78" s="195"/>
      <c r="RGE78" s="195"/>
      <c r="RGF78" s="195"/>
      <c r="RGG78" s="195"/>
      <c r="RGH78" s="195"/>
      <c r="RGI78" s="195"/>
      <c r="RGJ78" s="195"/>
      <c r="RGK78" s="195"/>
      <c r="RGL78" s="195"/>
      <c r="RGM78" s="195"/>
      <c r="RGN78" s="195"/>
      <c r="RGO78" s="195"/>
      <c r="RGP78" s="195"/>
      <c r="RGQ78" s="195"/>
      <c r="RGR78" s="195"/>
      <c r="RGS78" s="195"/>
      <c r="RGT78" s="195"/>
      <c r="RGU78" s="195"/>
      <c r="RGV78" s="195"/>
      <c r="RGW78" s="195"/>
      <c r="RGX78" s="195"/>
      <c r="RGY78" s="195"/>
      <c r="RGZ78" s="195"/>
      <c r="RHA78" s="195"/>
      <c r="RHB78" s="195"/>
      <c r="RHC78" s="195"/>
      <c r="RHD78" s="195"/>
      <c r="RHE78" s="195"/>
      <c r="RHF78" s="195"/>
      <c r="RHG78" s="195"/>
      <c r="RHH78" s="195"/>
      <c r="RHI78" s="195"/>
      <c r="RHJ78" s="195"/>
      <c r="RHK78" s="195"/>
      <c r="RHL78" s="195"/>
      <c r="RHM78" s="195"/>
      <c r="RHN78" s="195"/>
      <c r="RHO78" s="195"/>
      <c r="RHP78" s="195"/>
      <c r="RHQ78" s="195"/>
      <c r="RHR78" s="195"/>
      <c r="RHS78" s="195"/>
      <c r="RHT78" s="195"/>
      <c r="RHU78" s="195"/>
      <c r="RHV78" s="195"/>
      <c r="RHW78" s="195"/>
      <c r="RHX78" s="195"/>
      <c r="RHY78" s="195"/>
      <c r="RHZ78" s="195"/>
      <c r="RIA78" s="195"/>
      <c r="RIB78" s="195"/>
      <c r="RIC78" s="195"/>
      <c r="RID78" s="195"/>
      <c r="RIE78" s="195"/>
      <c r="RIF78" s="195"/>
      <c r="RIG78" s="195"/>
      <c r="RIH78" s="195"/>
      <c r="RII78" s="195"/>
      <c r="RIJ78" s="195"/>
      <c r="RIK78" s="195"/>
      <c r="RIL78" s="195"/>
      <c r="RIM78" s="195"/>
      <c r="RIN78" s="195"/>
      <c r="RIO78" s="195"/>
      <c r="RIP78" s="195"/>
      <c r="RIQ78" s="195"/>
      <c r="RIR78" s="195"/>
      <c r="RIS78" s="195"/>
      <c r="RIT78" s="195"/>
      <c r="RIU78" s="195"/>
      <c r="RIV78" s="195"/>
      <c r="RIW78" s="195"/>
      <c r="RIX78" s="195"/>
      <c r="RIY78" s="195"/>
      <c r="RIZ78" s="195"/>
      <c r="RJA78" s="195"/>
      <c r="RJB78" s="195"/>
      <c r="RJC78" s="195"/>
      <c r="RJD78" s="195"/>
      <c r="RJE78" s="195"/>
      <c r="RJF78" s="195"/>
      <c r="RJG78" s="195"/>
      <c r="RJH78" s="195"/>
      <c r="RJI78" s="195"/>
      <c r="RJJ78" s="195"/>
      <c r="RJK78" s="195"/>
      <c r="RJL78" s="195"/>
      <c r="RJM78" s="195"/>
      <c r="RJN78" s="195"/>
      <c r="RJO78" s="195"/>
      <c r="RJP78" s="195"/>
      <c r="RJQ78" s="195"/>
      <c r="RJR78" s="195"/>
      <c r="RJS78" s="195"/>
      <c r="RJT78" s="195"/>
      <c r="RJU78" s="195"/>
      <c r="RJV78" s="195"/>
      <c r="RJW78" s="195"/>
      <c r="RJX78" s="195"/>
      <c r="RJY78" s="195"/>
      <c r="RJZ78" s="195"/>
      <c r="RKA78" s="195"/>
      <c r="RKB78" s="195"/>
      <c r="RKC78" s="195"/>
      <c r="RKD78" s="195"/>
      <c r="RKE78" s="195"/>
      <c r="RKF78" s="195"/>
      <c r="RKG78" s="195"/>
      <c r="RKH78" s="195"/>
      <c r="RKI78" s="195"/>
      <c r="RKJ78" s="195"/>
      <c r="RKK78" s="195"/>
      <c r="RKL78" s="195"/>
      <c r="RKM78" s="195"/>
      <c r="RKN78" s="195"/>
      <c r="RKO78" s="195"/>
      <c r="RKP78" s="195"/>
      <c r="RKQ78" s="195"/>
      <c r="RKR78" s="195"/>
      <c r="RKS78" s="195"/>
      <c r="RKT78" s="195"/>
      <c r="RKU78" s="195"/>
      <c r="RKV78" s="195"/>
      <c r="RKW78" s="195"/>
      <c r="RKX78" s="195"/>
      <c r="RKY78" s="195"/>
      <c r="RKZ78" s="195"/>
      <c r="RLA78" s="195"/>
      <c r="RLB78" s="195"/>
      <c r="RLC78" s="195"/>
      <c r="RLD78" s="195"/>
      <c r="RLE78" s="195"/>
      <c r="RLF78" s="195"/>
      <c r="RLG78" s="195"/>
      <c r="RLH78" s="195"/>
      <c r="RLI78" s="195"/>
      <c r="RLJ78" s="195"/>
      <c r="RLK78" s="195"/>
      <c r="RLL78" s="195"/>
      <c r="RLM78" s="195"/>
      <c r="RLN78" s="195"/>
      <c r="RLO78" s="195"/>
      <c r="RLP78" s="195"/>
      <c r="RLQ78" s="195"/>
      <c r="RLR78" s="195"/>
      <c r="RLS78" s="195"/>
      <c r="RLT78" s="195"/>
      <c r="RLU78" s="195"/>
      <c r="RLV78" s="195"/>
      <c r="RLW78" s="195"/>
      <c r="RLX78" s="195"/>
      <c r="RLY78" s="195"/>
      <c r="RLZ78" s="195"/>
      <c r="RMA78" s="195"/>
      <c r="RMB78" s="195"/>
      <c r="RMC78" s="195"/>
      <c r="RMD78" s="195"/>
      <c r="RME78" s="195"/>
      <c r="RMF78" s="195"/>
      <c r="RMG78" s="195"/>
      <c r="RMH78" s="195"/>
      <c r="RMI78" s="195"/>
      <c r="RMJ78" s="195"/>
      <c r="RMK78" s="195"/>
      <c r="RML78" s="195"/>
      <c r="RMM78" s="195"/>
      <c r="RMN78" s="195"/>
      <c r="RMO78" s="195"/>
      <c r="RMP78" s="195"/>
      <c r="RMQ78" s="195"/>
      <c r="RMR78" s="195"/>
      <c r="RMS78" s="195"/>
      <c r="RMT78" s="195"/>
      <c r="RMU78" s="195"/>
      <c r="RMV78" s="195"/>
      <c r="RMW78" s="195"/>
      <c r="RMX78" s="195"/>
      <c r="RMY78" s="195"/>
      <c r="RMZ78" s="195"/>
      <c r="RNA78" s="195"/>
      <c r="RNB78" s="195"/>
      <c r="RNC78" s="195"/>
      <c r="RND78" s="195"/>
      <c r="RNE78" s="195"/>
      <c r="RNF78" s="195"/>
      <c r="RNG78" s="195"/>
      <c r="RNH78" s="195"/>
      <c r="RNI78" s="195"/>
      <c r="RNJ78" s="195"/>
      <c r="RNK78" s="195"/>
      <c r="RNL78" s="195"/>
      <c r="RNM78" s="195"/>
      <c r="RNN78" s="195"/>
      <c r="RNO78" s="195"/>
      <c r="RNP78" s="195"/>
      <c r="RNQ78" s="195"/>
      <c r="RNR78" s="195"/>
      <c r="RNS78" s="195"/>
      <c r="RNT78" s="195"/>
      <c r="RNU78" s="195"/>
      <c r="RNV78" s="195"/>
      <c r="RNW78" s="195"/>
      <c r="RNX78" s="195"/>
      <c r="RNY78" s="195"/>
      <c r="RNZ78" s="195"/>
      <c r="ROA78" s="195"/>
      <c r="ROB78" s="195"/>
      <c r="ROC78" s="195"/>
      <c r="ROD78" s="195"/>
      <c r="ROE78" s="195"/>
      <c r="ROF78" s="195"/>
      <c r="ROG78" s="195"/>
      <c r="ROH78" s="195"/>
      <c r="ROI78" s="195"/>
      <c r="ROJ78" s="195"/>
      <c r="ROK78" s="195"/>
      <c r="ROL78" s="195"/>
      <c r="ROM78" s="195"/>
      <c r="RON78" s="195"/>
      <c r="ROO78" s="195"/>
      <c r="ROP78" s="195"/>
      <c r="ROQ78" s="195"/>
      <c r="ROR78" s="195"/>
      <c r="ROS78" s="195"/>
      <c r="ROT78" s="195"/>
      <c r="ROU78" s="195"/>
      <c r="ROV78" s="195"/>
      <c r="ROW78" s="195"/>
      <c r="ROX78" s="195"/>
      <c r="ROY78" s="195"/>
      <c r="ROZ78" s="195"/>
      <c r="RPA78" s="195"/>
      <c r="RPB78" s="195"/>
      <c r="RPC78" s="195"/>
      <c r="RPD78" s="195"/>
      <c r="RPE78" s="195"/>
      <c r="RPF78" s="195"/>
      <c r="RPG78" s="195"/>
      <c r="RPH78" s="195"/>
      <c r="RPI78" s="195"/>
      <c r="RPJ78" s="195"/>
      <c r="RPK78" s="195"/>
      <c r="RPL78" s="195"/>
      <c r="RPM78" s="195"/>
      <c r="RPN78" s="195"/>
      <c r="RPO78" s="195"/>
      <c r="RPP78" s="195"/>
      <c r="RPQ78" s="195"/>
      <c r="RPR78" s="195"/>
      <c r="RPS78" s="195"/>
      <c r="RPT78" s="195"/>
      <c r="RPU78" s="195"/>
      <c r="RPV78" s="195"/>
      <c r="RPW78" s="195"/>
      <c r="RPX78" s="195"/>
      <c r="RPY78" s="195"/>
      <c r="RPZ78" s="195"/>
      <c r="RQA78" s="195"/>
      <c r="RQB78" s="195"/>
      <c r="RQC78" s="195"/>
      <c r="RQD78" s="195"/>
      <c r="RQE78" s="195"/>
      <c r="RQF78" s="195"/>
      <c r="RQG78" s="195"/>
      <c r="RQH78" s="195"/>
      <c r="RQI78" s="195"/>
      <c r="RQJ78" s="195"/>
      <c r="RQK78" s="195"/>
      <c r="RQL78" s="195"/>
      <c r="RQM78" s="195"/>
      <c r="RQN78" s="195"/>
      <c r="RQO78" s="195"/>
      <c r="RQP78" s="195"/>
      <c r="RQQ78" s="195"/>
      <c r="RQR78" s="195"/>
      <c r="RQS78" s="195"/>
      <c r="RQT78" s="195"/>
      <c r="RQU78" s="195"/>
      <c r="RQV78" s="195"/>
      <c r="RQW78" s="195"/>
      <c r="RQX78" s="195"/>
      <c r="RQY78" s="195"/>
      <c r="RQZ78" s="195"/>
      <c r="RRA78" s="195"/>
      <c r="RRB78" s="195"/>
      <c r="RRC78" s="195"/>
      <c r="RRD78" s="195"/>
      <c r="RRE78" s="195"/>
      <c r="RRF78" s="195"/>
      <c r="RRG78" s="195"/>
      <c r="RRH78" s="195"/>
      <c r="RRI78" s="195"/>
      <c r="RRJ78" s="195"/>
      <c r="RRK78" s="195"/>
      <c r="RRL78" s="195"/>
      <c r="RRM78" s="195"/>
      <c r="RRN78" s="195"/>
      <c r="RRO78" s="195"/>
      <c r="RRP78" s="195"/>
      <c r="RRQ78" s="195"/>
      <c r="RRR78" s="195"/>
      <c r="RRS78" s="195"/>
      <c r="RRT78" s="195"/>
      <c r="RRU78" s="195"/>
      <c r="RRV78" s="195"/>
      <c r="RRW78" s="195"/>
      <c r="RRX78" s="195"/>
      <c r="RRY78" s="195"/>
      <c r="RRZ78" s="195"/>
      <c r="RSA78" s="195"/>
      <c r="RSB78" s="195"/>
      <c r="RSC78" s="195"/>
      <c r="RSD78" s="195"/>
      <c r="RSE78" s="195"/>
      <c r="RSF78" s="195"/>
      <c r="RSG78" s="195"/>
      <c r="RSH78" s="195"/>
      <c r="RSI78" s="195"/>
      <c r="RSJ78" s="195"/>
      <c r="RSK78" s="195"/>
      <c r="RSL78" s="195"/>
      <c r="RSM78" s="195"/>
      <c r="RSN78" s="195"/>
      <c r="RSO78" s="195"/>
      <c r="RSP78" s="195"/>
      <c r="RSQ78" s="195"/>
      <c r="RSR78" s="195"/>
      <c r="RSS78" s="195"/>
      <c r="RST78" s="195"/>
      <c r="RSU78" s="195"/>
      <c r="RSV78" s="195"/>
      <c r="RSW78" s="195"/>
      <c r="RSX78" s="195"/>
      <c r="RSY78" s="195"/>
      <c r="RSZ78" s="195"/>
      <c r="RTA78" s="195"/>
      <c r="RTB78" s="195"/>
      <c r="RTC78" s="195"/>
      <c r="RTD78" s="195"/>
      <c r="RTE78" s="195"/>
      <c r="RTF78" s="195"/>
      <c r="RTG78" s="195"/>
      <c r="RTH78" s="195"/>
      <c r="RTI78" s="195"/>
      <c r="RTJ78" s="195"/>
      <c r="RTK78" s="195"/>
      <c r="RTL78" s="195"/>
      <c r="RTM78" s="195"/>
      <c r="RTN78" s="195"/>
      <c r="RTO78" s="195"/>
      <c r="RTP78" s="195"/>
      <c r="RTQ78" s="195"/>
      <c r="RTR78" s="195"/>
      <c r="RTS78" s="195"/>
      <c r="RTT78" s="195"/>
      <c r="RTU78" s="195"/>
      <c r="RTV78" s="195"/>
      <c r="RTW78" s="195"/>
      <c r="RTX78" s="195"/>
      <c r="RTY78" s="195"/>
      <c r="RTZ78" s="195"/>
      <c r="RUA78" s="195"/>
      <c r="RUB78" s="195"/>
      <c r="RUC78" s="195"/>
      <c r="RUD78" s="195"/>
      <c r="RUE78" s="195"/>
      <c r="RUF78" s="195"/>
      <c r="RUG78" s="195"/>
      <c r="RUH78" s="195"/>
      <c r="RUI78" s="195"/>
      <c r="RUJ78" s="195"/>
      <c r="RUK78" s="195"/>
      <c r="RUL78" s="195"/>
      <c r="RUM78" s="195"/>
      <c r="RUN78" s="195"/>
      <c r="RUO78" s="195"/>
      <c r="RUP78" s="195"/>
      <c r="RUQ78" s="195"/>
      <c r="RUR78" s="195"/>
      <c r="RUS78" s="195"/>
      <c r="RUT78" s="195"/>
      <c r="RUU78" s="195"/>
      <c r="RUV78" s="195"/>
      <c r="RUW78" s="195"/>
      <c r="RUX78" s="195"/>
      <c r="RUY78" s="195"/>
      <c r="RUZ78" s="195"/>
      <c r="RVA78" s="195"/>
      <c r="RVB78" s="195"/>
      <c r="RVC78" s="195"/>
      <c r="RVD78" s="195"/>
      <c r="RVE78" s="195"/>
      <c r="RVF78" s="195"/>
      <c r="RVG78" s="195"/>
      <c r="RVH78" s="195"/>
      <c r="RVI78" s="195"/>
      <c r="RVJ78" s="195"/>
      <c r="RVK78" s="195"/>
      <c r="RVL78" s="195"/>
      <c r="RVM78" s="195"/>
      <c r="RVN78" s="195"/>
      <c r="RVO78" s="195"/>
      <c r="RVP78" s="195"/>
      <c r="RVQ78" s="195"/>
      <c r="RVR78" s="195"/>
      <c r="RVS78" s="195"/>
      <c r="RVT78" s="195"/>
      <c r="RVU78" s="195"/>
      <c r="RVV78" s="195"/>
      <c r="RVW78" s="195"/>
      <c r="RVX78" s="195"/>
      <c r="RVY78" s="195"/>
      <c r="RVZ78" s="195"/>
      <c r="RWA78" s="195"/>
      <c r="RWB78" s="195"/>
      <c r="RWC78" s="195"/>
      <c r="RWD78" s="195"/>
      <c r="RWE78" s="195"/>
      <c r="RWF78" s="195"/>
      <c r="RWG78" s="195"/>
      <c r="RWH78" s="195"/>
      <c r="RWI78" s="195"/>
      <c r="RWJ78" s="195"/>
      <c r="RWK78" s="195"/>
      <c r="RWL78" s="195"/>
      <c r="RWM78" s="195"/>
      <c r="RWN78" s="195"/>
      <c r="RWO78" s="195"/>
      <c r="RWP78" s="195"/>
      <c r="RWQ78" s="195"/>
      <c r="RWR78" s="195"/>
      <c r="RWS78" s="195"/>
      <c r="RWT78" s="195"/>
      <c r="RWU78" s="195"/>
      <c r="RWV78" s="195"/>
      <c r="RWW78" s="195"/>
      <c r="RWX78" s="195"/>
      <c r="RWY78" s="195"/>
      <c r="RWZ78" s="195"/>
      <c r="RXA78" s="195"/>
      <c r="RXB78" s="195"/>
      <c r="RXC78" s="195"/>
      <c r="RXD78" s="195"/>
      <c r="RXE78" s="195"/>
      <c r="RXF78" s="195"/>
      <c r="RXG78" s="195"/>
      <c r="RXH78" s="195"/>
      <c r="RXI78" s="195"/>
      <c r="RXJ78" s="195"/>
      <c r="RXK78" s="195"/>
      <c r="RXL78" s="195"/>
      <c r="RXM78" s="195"/>
      <c r="RXN78" s="195"/>
      <c r="RXO78" s="195"/>
      <c r="RXP78" s="195"/>
      <c r="RXQ78" s="195"/>
      <c r="RXR78" s="195"/>
      <c r="RXS78" s="195"/>
      <c r="RXT78" s="195"/>
      <c r="RXU78" s="195"/>
      <c r="RXV78" s="195"/>
      <c r="RXW78" s="195"/>
      <c r="RXX78" s="195"/>
      <c r="RXY78" s="195"/>
      <c r="RXZ78" s="195"/>
      <c r="RYA78" s="195"/>
      <c r="RYB78" s="195"/>
      <c r="RYC78" s="195"/>
      <c r="RYD78" s="195"/>
      <c r="RYE78" s="195"/>
      <c r="RYF78" s="195"/>
      <c r="RYG78" s="195"/>
      <c r="RYH78" s="195"/>
      <c r="RYI78" s="195"/>
      <c r="RYJ78" s="195"/>
      <c r="RYK78" s="195"/>
      <c r="RYL78" s="195"/>
      <c r="RYM78" s="195"/>
      <c r="RYN78" s="195"/>
      <c r="RYO78" s="195"/>
      <c r="RYP78" s="195"/>
      <c r="RYQ78" s="195"/>
      <c r="RYR78" s="195"/>
      <c r="RYS78" s="195"/>
      <c r="RYT78" s="195"/>
      <c r="RYU78" s="195"/>
      <c r="RYV78" s="195"/>
      <c r="RYW78" s="195"/>
      <c r="RYX78" s="195"/>
      <c r="RYY78" s="195"/>
      <c r="RYZ78" s="195"/>
      <c r="RZA78" s="195"/>
      <c r="RZB78" s="195"/>
      <c r="RZC78" s="195"/>
      <c r="RZD78" s="195"/>
      <c r="RZE78" s="195"/>
      <c r="RZF78" s="195"/>
      <c r="RZG78" s="195"/>
      <c r="RZH78" s="195"/>
      <c r="RZI78" s="195"/>
      <c r="RZJ78" s="195"/>
      <c r="RZK78" s="195"/>
      <c r="RZL78" s="195"/>
      <c r="RZM78" s="195"/>
      <c r="RZN78" s="195"/>
      <c r="RZO78" s="195"/>
      <c r="RZP78" s="195"/>
      <c r="RZQ78" s="195"/>
      <c r="RZR78" s="195"/>
      <c r="RZS78" s="195"/>
      <c r="RZT78" s="195"/>
      <c r="RZU78" s="195"/>
      <c r="RZV78" s="195"/>
      <c r="RZW78" s="195"/>
      <c r="RZX78" s="195"/>
      <c r="RZY78" s="195"/>
      <c r="RZZ78" s="195"/>
      <c r="SAA78" s="195"/>
      <c r="SAB78" s="195"/>
      <c r="SAC78" s="195"/>
      <c r="SAD78" s="195"/>
      <c r="SAE78" s="195"/>
      <c r="SAF78" s="195"/>
      <c r="SAG78" s="195"/>
      <c r="SAH78" s="195"/>
      <c r="SAI78" s="195"/>
      <c r="SAJ78" s="195"/>
      <c r="SAK78" s="195"/>
      <c r="SAL78" s="195"/>
      <c r="SAM78" s="195"/>
      <c r="SAN78" s="195"/>
      <c r="SAO78" s="195"/>
      <c r="SAP78" s="195"/>
      <c r="SAQ78" s="195"/>
      <c r="SAR78" s="195"/>
      <c r="SAS78" s="195"/>
      <c r="SAT78" s="195"/>
      <c r="SAU78" s="195"/>
      <c r="SAV78" s="195"/>
      <c r="SAW78" s="195"/>
      <c r="SAX78" s="195"/>
      <c r="SAY78" s="195"/>
      <c r="SAZ78" s="195"/>
      <c r="SBA78" s="195"/>
      <c r="SBB78" s="195"/>
      <c r="SBC78" s="195"/>
      <c r="SBD78" s="195"/>
      <c r="SBE78" s="195"/>
      <c r="SBF78" s="195"/>
      <c r="SBG78" s="195"/>
      <c r="SBH78" s="195"/>
      <c r="SBI78" s="195"/>
      <c r="SBJ78" s="195"/>
      <c r="SBK78" s="195"/>
      <c r="SBL78" s="195"/>
      <c r="SBM78" s="195"/>
      <c r="SBN78" s="195"/>
      <c r="SBO78" s="195"/>
      <c r="SBP78" s="195"/>
      <c r="SBQ78" s="195"/>
      <c r="SBR78" s="195"/>
      <c r="SBS78" s="195"/>
      <c r="SBT78" s="195"/>
      <c r="SBU78" s="195"/>
      <c r="SBV78" s="195"/>
      <c r="SBW78" s="195"/>
      <c r="SBX78" s="195"/>
      <c r="SBY78" s="195"/>
      <c r="SBZ78" s="195"/>
      <c r="SCA78" s="195"/>
      <c r="SCB78" s="195"/>
      <c r="SCC78" s="195"/>
      <c r="SCD78" s="195"/>
      <c r="SCE78" s="195"/>
      <c r="SCF78" s="195"/>
      <c r="SCG78" s="195"/>
      <c r="SCH78" s="195"/>
      <c r="SCI78" s="195"/>
      <c r="SCJ78" s="195"/>
      <c r="SCK78" s="195"/>
      <c r="SCL78" s="195"/>
      <c r="SCM78" s="195"/>
      <c r="SCN78" s="195"/>
      <c r="SCO78" s="195"/>
      <c r="SCP78" s="195"/>
      <c r="SCQ78" s="195"/>
      <c r="SCR78" s="195"/>
      <c r="SCS78" s="195"/>
      <c r="SCT78" s="195"/>
      <c r="SCU78" s="195"/>
      <c r="SCV78" s="195"/>
      <c r="SCW78" s="195"/>
      <c r="SCX78" s="195"/>
      <c r="SCY78" s="195"/>
      <c r="SCZ78" s="195"/>
      <c r="SDA78" s="195"/>
      <c r="SDB78" s="195"/>
      <c r="SDC78" s="195"/>
      <c r="SDD78" s="195"/>
      <c r="SDE78" s="195"/>
      <c r="SDF78" s="195"/>
      <c r="SDG78" s="195"/>
      <c r="SDH78" s="195"/>
      <c r="SDI78" s="195"/>
      <c r="SDJ78" s="195"/>
      <c r="SDK78" s="195"/>
      <c r="SDL78" s="195"/>
      <c r="SDM78" s="195"/>
      <c r="SDN78" s="195"/>
      <c r="SDO78" s="195"/>
      <c r="SDP78" s="195"/>
      <c r="SDQ78" s="195"/>
      <c r="SDR78" s="195"/>
      <c r="SDS78" s="195"/>
      <c r="SDT78" s="195"/>
      <c r="SDU78" s="195"/>
      <c r="SDV78" s="195"/>
      <c r="SDW78" s="195"/>
      <c r="SDX78" s="195"/>
      <c r="SDY78" s="195"/>
      <c r="SDZ78" s="195"/>
      <c r="SEA78" s="195"/>
      <c r="SEB78" s="195"/>
      <c r="SEC78" s="195"/>
      <c r="SED78" s="195"/>
      <c r="SEE78" s="195"/>
      <c r="SEF78" s="195"/>
      <c r="SEG78" s="195"/>
      <c r="SEH78" s="195"/>
      <c r="SEI78" s="195"/>
      <c r="SEJ78" s="195"/>
      <c r="SEK78" s="195"/>
      <c r="SEL78" s="195"/>
      <c r="SEM78" s="195"/>
      <c r="SEN78" s="195"/>
      <c r="SEO78" s="195"/>
      <c r="SEP78" s="195"/>
      <c r="SEQ78" s="195"/>
      <c r="SER78" s="195"/>
      <c r="SES78" s="195"/>
      <c r="SET78" s="195"/>
      <c r="SEU78" s="195"/>
      <c r="SEV78" s="195"/>
      <c r="SEW78" s="195"/>
      <c r="SEX78" s="195"/>
      <c r="SEY78" s="195"/>
      <c r="SEZ78" s="195"/>
      <c r="SFA78" s="195"/>
      <c r="SFB78" s="195"/>
      <c r="SFC78" s="195"/>
      <c r="SFD78" s="195"/>
      <c r="SFE78" s="195"/>
      <c r="SFF78" s="195"/>
      <c r="SFG78" s="195"/>
      <c r="SFH78" s="195"/>
      <c r="SFI78" s="195"/>
      <c r="SFJ78" s="195"/>
      <c r="SFK78" s="195"/>
      <c r="SFL78" s="195"/>
      <c r="SFM78" s="195"/>
      <c r="SFN78" s="195"/>
      <c r="SFO78" s="195"/>
      <c r="SFP78" s="195"/>
      <c r="SFQ78" s="195"/>
      <c r="SFR78" s="195"/>
      <c r="SFS78" s="195"/>
      <c r="SFT78" s="195"/>
      <c r="SFU78" s="195"/>
      <c r="SFV78" s="195"/>
      <c r="SFW78" s="195"/>
      <c r="SFX78" s="195"/>
      <c r="SFY78" s="195"/>
      <c r="SFZ78" s="195"/>
      <c r="SGA78" s="195"/>
      <c r="SGB78" s="195"/>
      <c r="SGC78" s="195"/>
      <c r="SGD78" s="195"/>
      <c r="SGE78" s="195"/>
      <c r="SGF78" s="195"/>
      <c r="SGG78" s="195"/>
      <c r="SGH78" s="195"/>
      <c r="SGI78" s="195"/>
      <c r="SGJ78" s="195"/>
      <c r="SGK78" s="195"/>
      <c r="SGL78" s="195"/>
      <c r="SGM78" s="195"/>
      <c r="SGN78" s="195"/>
      <c r="SGO78" s="195"/>
      <c r="SGP78" s="195"/>
      <c r="SGQ78" s="195"/>
      <c r="SGR78" s="195"/>
      <c r="SGS78" s="195"/>
      <c r="SGT78" s="195"/>
      <c r="SGU78" s="195"/>
      <c r="SGV78" s="195"/>
      <c r="SGW78" s="195"/>
      <c r="SGX78" s="195"/>
      <c r="SGY78" s="195"/>
      <c r="SGZ78" s="195"/>
      <c r="SHA78" s="195"/>
      <c r="SHB78" s="195"/>
      <c r="SHC78" s="195"/>
      <c r="SHD78" s="195"/>
      <c r="SHE78" s="195"/>
      <c r="SHF78" s="195"/>
      <c r="SHG78" s="195"/>
      <c r="SHH78" s="195"/>
      <c r="SHI78" s="195"/>
      <c r="SHJ78" s="195"/>
      <c r="SHK78" s="195"/>
      <c r="SHL78" s="195"/>
      <c r="SHM78" s="195"/>
      <c r="SHN78" s="195"/>
      <c r="SHO78" s="195"/>
      <c r="SHP78" s="195"/>
      <c r="SHQ78" s="195"/>
      <c r="SHR78" s="195"/>
      <c r="SHS78" s="195"/>
      <c r="SHT78" s="195"/>
      <c r="SHU78" s="195"/>
      <c r="SHV78" s="195"/>
      <c r="SHW78" s="195"/>
      <c r="SHX78" s="195"/>
      <c r="SHY78" s="195"/>
      <c r="SHZ78" s="195"/>
      <c r="SIA78" s="195"/>
      <c r="SIB78" s="195"/>
      <c r="SIC78" s="195"/>
      <c r="SID78" s="195"/>
      <c r="SIE78" s="195"/>
      <c r="SIF78" s="195"/>
      <c r="SIG78" s="195"/>
      <c r="SIH78" s="195"/>
      <c r="SII78" s="195"/>
      <c r="SIJ78" s="195"/>
      <c r="SIK78" s="195"/>
      <c r="SIL78" s="195"/>
      <c r="SIM78" s="195"/>
      <c r="SIN78" s="195"/>
      <c r="SIO78" s="195"/>
      <c r="SIP78" s="195"/>
      <c r="SIQ78" s="195"/>
      <c r="SIR78" s="195"/>
      <c r="SIS78" s="195"/>
      <c r="SIT78" s="195"/>
      <c r="SIU78" s="195"/>
      <c r="SIV78" s="195"/>
      <c r="SIW78" s="195"/>
      <c r="SIX78" s="195"/>
      <c r="SIY78" s="195"/>
      <c r="SIZ78" s="195"/>
      <c r="SJA78" s="195"/>
      <c r="SJB78" s="195"/>
      <c r="SJC78" s="195"/>
      <c r="SJD78" s="195"/>
      <c r="SJE78" s="195"/>
      <c r="SJF78" s="195"/>
      <c r="SJG78" s="195"/>
      <c r="SJH78" s="195"/>
      <c r="SJI78" s="195"/>
      <c r="SJJ78" s="195"/>
      <c r="SJK78" s="195"/>
      <c r="SJL78" s="195"/>
      <c r="SJM78" s="195"/>
      <c r="SJN78" s="195"/>
      <c r="SJO78" s="195"/>
      <c r="SJP78" s="195"/>
      <c r="SJQ78" s="195"/>
      <c r="SJR78" s="195"/>
      <c r="SJS78" s="195"/>
      <c r="SJT78" s="195"/>
      <c r="SJU78" s="195"/>
      <c r="SJV78" s="195"/>
      <c r="SJW78" s="195"/>
      <c r="SJX78" s="195"/>
      <c r="SJY78" s="195"/>
      <c r="SJZ78" s="195"/>
      <c r="SKA78" s="195"/>
      <c r="SKB78" s="195"/>
      <c r="SKC78" s="195"/>
      <c r="SKD78" s="195"/>
      <c r="SKE78" s="195"/>
      <c r="SKF78" s="195"/>
      <c r="SKG78" s="195"/>
      <c r="SKH78" s="195"/>
      <c r="SKI78" s="195"/>
      <c r="SKJ78" s="195"/>
      <c r="SKK78" s="195"/>
      <c r="SKL78" s="195"/>
      <c r="SKM78" s="195"/>
      <c r="SKN78" s="195"/>
      <c r="SKO78" s="195"/>
      <c r="SKP78" s="195"/>
      <c r="SKQ78" s="195"/>
      <c r="SKR78" s="195"/>
      <c r="SKS78" s="195"/>
      <c r="SKT78" s="195"/>
      <c r="SKU78" s="195"/>
      <c r="SKV78" s="195"/>
      <c r="SKW78" s="195"/>
      <c r="SKX78" s="195"/>
      <c r="SKY78" s="195"/>
      <c r="SKZ78" s="195"/>
      <c r="SLA78" s="195"/>
      <c r="SLB78" s="195"/>
      <c r="SLC78" s="195"/>
      <c r="SLD78" s="195"/>
      <c r="SLE78" s="195"/>
      <c r="SLF78" s="195"/>
      <c r="SLG78" s="195"/>
      <c r="SLH78" s="195"/>
      <c r="SLI78" s="195"/>
      <c r="SLJ78" s="195"/>
      <c r="SLK78" s="195"/>
      <c r="SLL78" s="195"/>
      <c r="SLM78" s="195"/>
      <c r="SLN78" s="195"/>
      <c r="SLO78" s="195"/>
      <c r="SLP78" s="195"/>
      <c r="SLQ78" s="195"/>
      <c r="SLR78" s="195"/>
      <c r="SLS78" s="195"/>
      <c r="SLT78" s="195"/>
      <c r="SLU78" s="195"/>
      <c r="SLV78" s="195"/>
      <c r="SLW78" s="195"/>
      <c r="SLX78" s="195"/>
      <c r="SLY78" s="195"/>
      <c r="SLZ78" s="195"/>
      <c r="SMA78" s="195"/>
      <c r="SMB78" s="195"/>
      <c r="SMC78" s="195"/>
      <c r="SMD78" s="195"/>
      <c r="SME78" s="195"/>
      <c r="SMF78" s="195"/>
      <c r="SMG78" s="195"/>
      <c r="SMH78" s="195"/>
      <c r="SMI78" s="195"/>
      <c r="SMJ78" s="195"/>
      <c r="SMK78" s="195"/>
      <c r="SML78" s="195"/>
      <c r="SMM78" s="195"/>
      <c r="SMN78" s="195"/>
      <c r="SMO78" s="195"/>
      <c r="SMP78" s="195"/>
      <c r="SMQ78" s="195"/>
      <c r="SMR78" s="195"/>
      <c r="SMS78" s="195"/>
      <c r="SMT78" s="195"/>
      <c r="SMU78" s="195"/>
      <c r="SMV78" s="195"/>
      <c r="SMW78" s="195"/>
      <c r="SMX78" s="195"/>
      <c r="SMY78" s="195"/>
      <c r="SMZ78" s="195"/>
      <c r="SNA78" s="195"/>
      <c r="SNB78" s="195"/>
      <c r="SNC78" s="195"/>
      <c r="SND78" s="195"/>
      <c r="SNE78" s="195"/>
      <c r="SNF78" s="195"/>
      <c r="SNG78" s="195"/>
      <c r="SNH78" s="195"/>
      <c r="SNI78" s="195"/>
      <c r="SNJ78" s="195"/>
      <c r="SNK78" s="195"/>
      <c r="SNL78" s="195"/>
      <c r="SNM78" s="195"/>
      <c r="SNN78" s="195"/>
      <c r="SNO78" s="195"/>
      <c r="SNP78" s="195"/>
      <c r="SNQ78" s="195"/>
      <c r="SNR78" s="195"/>
      <c r="SNS78" s="195"/>
      <c r="SNT78" s="195"/>
      <c r="SNU78" s="195"/>
      <c r="SNV78" s="195"/>
      <c r="SNW78" s="195"/>
      <c r="SNX78" s="195"/>
      <c r="SNY78" s="195"/>
      <c r="SNZ78" s="195"/>
      <c r="SOA78" s="195"/>
      <c r="SOB78" s="195"/>
      <c r="SOC78" s="195"/>
      <c r="SOD78" s="195"/>
      <c r="SOE78" s="195"/>
      <c r="SOF78" s="195"/>
      <c r="SOG78" s="195"/>
      <c r="SOH78" s="195"/>
      <c r="SOI78" s="195"/>
      <c r="SOJ78" s="195"/>
      <c r="SOK78" s="195"/>
      <c r="SOL78" s="195"/>
      <c r="SOM78" s="195"/>
      <c r="SON78" s="195"/>
      <c r="SOO78" s="195"/>
      <c r="SOP78" s="195"/>
      <c r="SOQ78" s="195"/>
      <c r="SOR78" s="195"/>
      <c r="SOS78" s="195"/>
      <c r="SOT78" s="195"/>
      <c r="SOU78" s="195"/>
      <c r="SOV78" s="195"/>
      <c r="SOW78" s="195"/>
      <c r="SOX78" s="195"/>
      <c r="SOY78" s="195"/>
      <c r="SOZ78" s="195"/>
      <c r="SPA78" s="195"/>
      <c r="SPB78" s="195"/>
      <c r="SPC78" s="195"/>
      <c r="SPD78" s="195"/>
      <c r="SPE78" s="195"/>
      <c r="SPF78" s="195"/>
      <c r="SPG78" s="195"/>
      <c r="SPH78" s="195"/>
      <c r="SPI78" s="195"/>
      <c r="SPJ78" s="195"/>
      <c r="SPK78" s="195"/>
      <c r="SPL78" s="195"/>
      <c r="SPM78" s="195"/>
      <c r="SPN78" s="195"/>
      <c r="SPO78" s="195"/>
      <c r="SPP78" s="195"/>
      <c r="SPQ78" s="195"/>
      <c r="SPR78" s="195"/>
      <c r="SPS78" s="195"/>
      <c r="SPT78" s="195"/>
      <c r="SPU78" s="195"/>
      <c r="SPV78" s="195"/>
      <c r="SPW78" s="195"/>
      <c r="SPX78" s="195"/>
      <c r="SPY78" s="195"/>
      <c r="SPZ78" s="195"/>
      <c r="SQA78" s="195"/>
      <c r="SQB78" s="195"/>
      <c r="SQC78" s="195"/>
      <c r="SQD78" s="195"/>
      <c r="SQE78" s="195"/>
      <c r="SQF78" s="195"/>
      <c r="SQG78" s="195"/>
      <c r="SQH78" s="195"/>
      <c r="SQI78" s="195"/>
      <c r="SQJ78" s="195"/>
      <c r="SQK78" s="195"/>
      <c r="SQL78" s="195"/>
      <c r="SQM78" s="195"/>
      <c r="SQN78" s="195"/>
      <c r="SQO78" s="195"/>
      <c r="SQP78" s="195"/>
      <c r="SQQ78" s="195"/>
      <c r="SQR78" s="195"/>
      <c r="SQS78" s="195"/>
      <c r="SQT78" s="195"/>
      <c r="SQU78" s="195"/>
      <c r="SQV78" s="195"/>
      <c r="SQW78" s="195"/>
      <c r="SQX78" s="195"/>
      <c r="SQY78" s="195"/>
      <c r="SQZ78" s="195"/>
      <c r="SRA78" s="195"/>
      <c r="SRB78" s="195"/>
      <c r="SRC78" s="195"/>
      <c r="SRD78" s="195"/>
      <c r="SRE78" s="195"/>
      <c r="SRF78" s="195"/>
      <c r="SRG78" s="195"/>
      <c r="SRH78" s="195"/>
      <c r="SRI78" s="195"/>
      <c r="SRJ78" s="195"/>
      <c r="SRK78" s="195"/>
      <c r="SRL78" s="195"/>
      <c r="SRM78" s="195"/>
      <c r="SRN78" s="195"/>
      <c r="SRO78" s="195"/>
      <c r="SRP78" s="195"/>
      <c r="SRQ78" s="195"/>
      <c r="SRR78" s="195"/>
      <c r="SRS78" s="195"/>
      <c r="SRT78" s="195"/>
      <c r="SRU78" s="195"/>
      <c r="SRV78" s="195"/>
      <c r="SRW78" s="195"/>
      <c r="SRX78" s="195"/>
      <c r="SRY78" s="195"/>
      <c r="SRZ78" s="195"/>
      <c r="SSA78" s="195"/>
      <c r="SSB78" s="195"/>
      <c r="SSC78" s="195"/>
      <c r="SSD78" s="195"/>
      <c r="SSE78" s="195"/>
      <c r="SSF78" s="195"/>
      <c r="SSG78" s="195"/>
      <c r="SSH78" s="195"/>
      <c r="SSI78" s="195"/>
      <c r="SSJ78" s="195"/>
      <c r="SSK78" s="195"/>
      <c r="SSL78" s="195"/>
      <c r="SSM78" s="195"/>
      <c r="SSN78" s="195"/>
      <c r="SSO78" s="195"/>
      <c r="SSP78" s="195"/>
      <c r="SSQ78" s="195"/>
      <c r="SSR78" s="195"/>
      <c r="SSS78" s="195"/>
      <c r="SST78" s="195"/>
      <c r="SSU78" s="195"/>
      <c r="SSV78" s="195"/>
      <c r="SSW78" s="195"/>
      <c r="SSX78" s="195"/>
      <c r="SSY78" s="195"/>
      <c r="SSZ78" s="195"/>
      <c r="STA78" s="195"/>
      <c r="STB78" s="195"/>
      <c r="STC78" s="195"/>
      <c r="STD78" s="195"/>
      <c r="STE78" s="195"/>
      <c r="STF78" s="195"/>
      <c r="STG78" s="195"/>
      <c r="STH78" s="195"/>
      <c r="STI78" s="195"/>
      <c r="STJ78" s="195"/>
      <c r="STK78" s="195"/>
      <c r="STL78" s="195"/>
      <c r="STM78" s="195"/>
      <c r="STN78" s="195"/>
      <c r="STO78" s="195"/>
      <c r="STP78" s="195"/>
      <c r="STQ78" s="195"/>
      <c r="STR78" s="195"/>
      <c r="STS78" s="195"/>
      <c r="STT78" s="195"/>
      <c r="STU78" s="195"/>
      <c r="STV78" s="195"/>
      <c r="STW78" s="195"/>
      <c r="STX78" s="195"/>
      <c r="STY78" s="195"/>
      <c r="STZ78" s="195"/>
      <c r="SUA78" s="195"/>
      <c r="SUB78" s="195"/>
      <c r="SUC78" s="195"/>
      <c r="SUD78" s="195"/>
      <c r="SUE78" s="195"/>
      <c r="SUF78" s="195"/>
      <c r="SUG78" s="195"/>
      <c r="SUH78" s="195"/>
      <c r="SUI78" s="195"/>
      <c r="SUJ78" s="195"/>
      <c r="SUK78" s="195"/>
      <c r="SUL78" s="195"/>
      <c r="SUM78" s="195"/>
      <c r="SUN78" s="195"/>
      <c r="SUO78" s="195"/>
      <c r="SUP78" s="195"/>
      <c r="SUQ78" s="195"/>
      <c r="SUR78" s="195"/>
      <c r="SUS78" s="195"/>
      <c r="SUT78" s="195"/>
      <c r="SUU78" s="195"/>
      <c r="SUV78" s="195"/>
      <c r="SUW78" s="195"/>
      <c r="SUX78" s="195"/>
      <c r="SUY78" s="195"/>
      <c r="SUZ78" s="195"/>
      <c r="SVA78" s="195"/>
      <c r="SVB78" s="195"/>
      <c r="SVC78" s="195"/>
      <c r="SVD78" s="195"/>
      <c r="SVE78" s="195"/>
      <c r="SVF78" s="195"/>
      <c r="SVG78" s="195"/>
      <c r="SVH78" s="195"/>
      <c r="SVI78" s="195"/>
      <c r="SVJ78" s="195"/>
      <c r="SVK78" s="195"/>
      <c r="SVL78" s="195"/>
      <c r="SVM78" s="195"/>
      <c r="SVN78" s="195"/>
      <c r="SVO78" s="195"/>
      <c r="SVP78" s="195"/>
      <c r="SVQ78" s="195"/>
      <c r="SVR78" s="195"/>
      <c r="SVS78" s="195"/>
      <c r="SVT78" s="195"/>
      <c r="SVU78" s="195"/>
      <c r="SVV78" s="195"/>
      <c r="SVW78" s="195"/>
      <c r="SVX78" s="195"/>
      <c r="SVY78" s="195"/>
      <c r="SVZ78" s="195"/>
      <c r="SWA78" s="195"/>
      <c r="SWB78" s="195"/>
      <c r="SWC78" s="195"/>
      <c r="SWD78" s="195"/>
      <c r="SWE78" s="195"/>
      <c r="SWF78" s="195"/>
      <c r="SWG78" s="195"/>
      <c r="SWH78" s="195"/>
      <c r="SWI78" s="195"/>
      <c r="SWJ78" s="195"/>
      <c r="SWK78" s="195"/>
      <c r="SWL78" s="195"/>
      <c r="SWM78" s="195"/>
      <c r="SWN78" s="195"/>
      <c r="SWO78" s="195"/>
      <c r="SWP78" s="195"/>
      <c r="SWQ78" s="195"/>
      <c r="SWR78" s="195"/>
      <c r="SWS78" s="195"/>
      <c r="SWT78" s="195"/>
      <c r="SWU78" s="195"/>
      <c r="SWV78" s="195"/>
      <c r="SWW78" s="195"/>
      <c r="SWX78" s="195"/>
      <c r="SWY78" s="195"/>
      <c r="SWZ78" s="195"/>
      <c r="SXA78" s="195"/>
      <c r="SXB78" s="195"/>
      <c r="SXC78" s="195"/>
      <c r="SXD78" s="195"/>
      <c r="SXE78" s="195"/>
      <c r="SXF78" s="195"/>
      <c r="SXG78" s="195"/>
      <c r="SXH78" s="195"/>
      <c r="SXI78" s="195"/>
      <c r="SXJ78" s="195"/>
      <c r="SXK78" s="195"/>
      <c r="SXL78" s="195"/>
      <c r="SXM78" s="195"/>
      <c r="SXN78" s="195"/>
      <c r="SXO78" s="195"/>
      <c r="SXP78" s="195"/>
      <c r="SXQ78" s="195"/>
      <c r="SXR78" s="195"/>
      <c r="SXS78" s="195"/>
      <c r="SXT78" s="195"/>
      <c r="SXU78" s="195"/>
      <c r="SXV78" s="195"/>
      <c r="SXW78" s="195"/>
      <c r="SXX78" s="195"/>
      <c r="SXY78" s="195"/>
      <c r="SXZ78" s="195"/>
      <c r="SYA78" s="195"/>
      <c r="SYB78" s="195"/>
      <c r="SYC78" s="195"/>
      <c r="SYD78" s="195"/>
      <c r="SYE78" s="195"/>
      <c r="SYF78" s="195"/>
      <c r="SYG78" s="195"/>
      <c r="SYH78" s="195"/>
      <c r="SYI78" s="195"/>
      <c r="SYJ78" s="195"/>
      <c r="SYK78" s="195"/>
      <c r="SYL78" s="195"/>
      <c r="SYM78" s="195"/>
      <c r="SYN78" s="195"/>
      <c r="SYO78" s="195"/>
      <c r="SYP78" s="195"/>
      <c r="SYQ78" s="195"/>
      <c r="SYR78" s="195"/>
      <c r="SYS78" s="195"/>
      <c r="SYT78" s="195"/>
      <c r="SYU78" s="195"/>
      <c r="SYV78" s="195"/>
      <c r="SYW78" s="195"/>
      <c r="SYX78" s="195"/>
      <c r="SYY78" s="195"/>
      <c r="SYZ78" s="195"/>
      <c r="SZA78" s="195"/>
      <c r="SZB78" s="195"/>
      <c r="SZC78" s="195"/>
      <c r="SZD78" s="195"/>
      <c r="SZE78" s="195"/>
      <c r="SZF78" s="195"/>
      <c r="SZG78" s="195"/>
      <c r="SZH78" s="195"/>
      <c r="SZI78" s="195"/>
      <c r="SZJ78" s="195"/>
      <c r="SZK78" s="195"/>
      <c r="SZL78" s="195"/>
      <c r="SZM78" s="195"/>
      <c r="SZN78" s="195"/>
      <c r="SZO78" s="195"/>
      <c r="SZP78" s="195"/>
      <c r="SZQ78" s="195"/>
      <c r="SZR78" s="195"/>
      <c r="SZS78" s="195"/>
      <c r="SZT78" s="195"/>
      <c r="SZU78" s="195"/>
      <c r="SZV78" s="195"/>
      <c r="SZW78" s="195"/>
      <c r="SZX78" s="195"/>
      <c r="SZY78" s="195"/>
      <c r="SZZ78" s="195"/>
      <c r="TAA78" s="195"/>
      <c r="TAB78" s="195"/>
      <c r="TAC78" s="195"/>
      <c r="TAD78" s="195"/>
      <c r="TAE78" s="195"/>
      <c r="TAF78" s="195"/>
      <c r="TAG78" s="195"/>
      <c r="TAH78" s="195"/>
      <c r="TAI78" s="195"/>
      <c r="TAJ78" s="195"/>
      <c r="TAK78" s="195"/>
      <c r="TAL78" s="195"/>
      <c r="TAM78" s="195"/>
      <c r="TAN78" s="195"/>
      <c r="TAO78" s="195"/>
      <c r="TAP78" s="195"/>
      <c r="TAQ78" s="195"/>
      <c r="TAR78" s="195"/>
      <c r="TAS78" s="195"/>
      <c r="TAT78" s="195"/>
      <c r="TAU78" s="195"/>
      <c r="TAV78" s="195"/>
      <c r="TAW78" s="195"/>
      <c r="TAX78" s="195"/>
      <c r="TAY78" s="195"/>
      <c r="TAZ78" s="195"/>
      <c r="TBA78" s="195"/>
      <c r="TBB78" s="195"/>
      <c r="TBC78" s="195"/>
      <c r="TBD78" s="195"/>
      <c r="TBE78" s="195"/>
      <c r="TBF78" s="195"/>
      <c r="TBG78" s="195"/>
      <c r="TBH78" s="195"/>
      <c r="TBI78" s="195"/>
      <c r="TBJ78" s="195"/>
      <c r="TBK78" s="195"/>
      <c r="TBL78" s="195"/>
      <c r="TBM78" s="195"/>
      <c r="TBN78" s="195"/>
      <c r="TBO78" s="195"/>
      <c r="TBP78" s="195"/>
      <c r="TBQ78" s="195"/>
      <c r="TBR78" s="195"/>
      <c r="TBS78" s="195"/>
      <c r="TBT78" s="195"/>
      <c r="TBU78" s="195"/>
      <c r="TBV78" s="195"/>
      <c r="TBW78" s="195"/>
      <c r="TBX78" s="195"/>
      <c r="TBY78" s="195"/>
      <c r="TBZ78" s="195"/>
      <c r="TCA78" s="195"/>
      <c r="TCB78" s="195"/>
      <c r="TCC78" s="195"/>
      <c r="TCD78" s="195"/>
      <c r="TCE78" s="195"/>
      <c r="TCF78" s="195"/>
      <c r="TCG78" s="195"/>
      <c r="TCH78" s="195"/>
      <c r="TCI78" s="195"/>
      <c r="TCJ78" s="195"/>
      <c r="TCK78" s="195"/>
      <c r="TCL78" s="195"/>
      <c r="TCM78" s="195"/>
      <c r="TCN78" s="195"/>
      <c r="TCO78" s="195"/>
      <c r="TCP78" s="195"/>
      <c r="TCQ78" s="195"/>
      <c r="TCR78" s="195"/>
      <c r="TCS78" s="195"/>
      <c r="TCT78" s="195"/>
      <c r="TCU78" s="195"/>
      <c r="TCV78" s="195"/>
      <c r="TCW78" s="195"/>
      <c r="TCX78" s="195"/>
      <c r="TCY78" s="195"/>
      <c r="TCZ78" s="195"/>
      <c r="TDA78" s="195"/>
      <c r="TDB78" s="195"/>
      <c r="TDC78" s="195"/>
      <c r="TDD78" s="195"/>
      <c r="TDE78" s="195"/>
      <c r="TDF78" s="195"/>
      <c r="TDG78" s="195"/>
      <c r="TDH78" s="195"/>
      <c r="TDI78" s="195"/>
      <c r="TDJ78" s="195"/>
      <c r="TDK78" s="195"/>
      <c r="TDL78" s="195"/>
      <c r="TDM78" s="195"/>
      <c r="TDN78" s="195"/>
      <c r="TDO78" s="195"/>
      <c r="TDP78" s="195"/>
      <c r="TDQ78" s="195"/>
      <c r="TDR78" s="195"/>
      <c r="TDS78" s="195"/>
      <c r="TDT78" s="195"/>
      <c r="TDU78" s="195"/>
      <c r="TDV78" s="195"/>
      <c r="TDW78" s="195"/>
      <c r="TDX78" s="195"/>
      <c r="TDY78" s="195"/>
      <c r="TDZ78" s="195"/>
      <c r="TEA78" s="195"/>
      <c r="TEB78" s="195"/>
      <c r="TEC78" s="195"/>
      <c r="TED78" s="195"/>
      <c r="TEE78" s="195"/>
      <c r="TEF78" s="195"/>
      <c r="TEG78" s="195"/>
      <c r="TEH78" s="195"/>
      <c r="TEI78" s="195"/>
      <c r="TEJ78" s="195"/>
      <c r="TEK78" s="195"/>
      <c r="TEL78" s="195"/>
      <c r="TEM78" s="195"/>
      <c r="TEN78" s="195"/>
      <c r="TEO78" s="195"/>
      <c r="TEP78" s="195"/>
      <c r="TEQ78" s="195"/>
      <c r="TER78" s="195"/>
      <c r="TES78" s="195"/>
      <c r="TET78" s="195"/>
      <c r="TEU78" s="195"/>
      <c r="TEV78" s="195"/>
      <c r="TEW78" s="195"/>
      <c r="TEX78" s="195"/>
      <c r="TEY78" s="195"/>
      <c r="TEZ78" s="195"/>
      <c r="TFA78" s="195"/>
      <c r="TFB78" s="195"/>
      <c r="TFC78" s="195"/>
      <c r="TFD78" s="195"/>
      <c r="TFE78" s="195"/>
      <c r="TFF78" s="195"/>
      <c r="TFG78" s="195"/>
      <c r="TFH78" s="195"/>
      <c r="TFI78" s="195"/>
      <c r="TFJ78" s="195"/>
      <c r="TFK78" s="195"/>
      <c r="TFL78" s="195"/>
      <c r="TFM78" s="195"/>
      <c r="TFN78" s="195"/>
      <c r="TFO78" s="195"/>
      <c r="TFP78" s="195"/>
      <c r="TFQ78" s="195"/>
      <c r="TFR78" s="195"/>
      <c r="TFS78" s="195"/>
      <c r="TFT78" s="195"/>
      <c r="TFU78" s="195"/>
      <c r="TFV78" s="195"/>
      <c r="TFW78" s="195"/>
      <c r="TFX78" s="195"/>
      <c r="TFY78" s="195"/>
      <c r="TFZ78" s="195"/>
      <c r="TGA78" s="195"/>
      <c r="TGB78" s="195"/>
      <c r="TGC78" s="195"/>
      <c r="TGD78" s="195"/>
      <c r="TGE78" s="195"/>
      <c r="TGF78" s="195"/>
      <c r="TGG78" s="195"/>
      <c r="TGH78" s="195"/>
      <c r="TGI78" s="195"/>
      <c r="TGJ78" s="195"/>
      <c r="TGK78" s="195"/>
      <c r="TGL78" s="195"/>
      <c r="TGM78" s="195"/>
      <c r="TGN78" s="195"/>
      <c r="TGO78" s="195"/>
      <c r="TGP78" s="195"/>
      <c r="TGQ78" s="195"/>
      <c r="TGR78" s="195"/>
      <c r="TGS78" s="195"/>
      <c r="TGT78" s="195"/>
      <c r="TGU78" s="195"/>
      <c r="TGV78" s="195"/>
      <c r="TGW78" s="195"/>
      <c r="TGX78" s="195"/>
      <c r="TGY78" s="195"/>
      <c r="TGZ78" s="195"/>
      <c r="THA78" s="195"/>
      <c r="THB78" s="195"/>
      <c r="THC78" s="195"/>
      <c r="THD78" s="195"/>
      <c r="THE78" s="195"/>
      <c r="THF78" s="195"/>
      <c r="THG78" s="195"/>
      <c r="THH78" s="195"/>
      <c r="THI78" s="195"/>
      <c r="THJ78" s="195"/>
      <c r="THK78" s="195"/>
      <c r="THL78" s="195"/>
      <c r="THM78" s="195"/>
      <c r="THN78" s="195"/>
      <c r="THO78" s="195"/>
      <c r="THP78" s="195"/>
      <c r="THQ78" s="195"/>
      <c r="THR78" s="195"/>
      <c r="THS78" s="195"/>
      <c r="THT78" s="195"/>
      <c r="THU78" s="195"/>
      <c r="THV78" s="195"/>
      <c r="THW78" s="195"/>
      <c r="THX78" s="195"/>
      <c r="THY78" s="195"/>
      <c r="THZ78" s="195"/>
      <c r="TIA78" s="195"/>
      <c r="TIB78" s="195"/>
      <c r="TIC78" s="195"/>
      <c r="TID78" s="195"/>
      <c r="TIE78" s="195"/>
      <c r="TIF78" s="195"/>
      <c r="TIG78" s="195"/>
      <c r="TIH78" s="195"/>
      <c r="TII78" s="195"/>
      <c r="TIJ78" s="195"/>
      <c r="TIK78" s="195"/>
      <c r="TIL78" s="195"/>
      <c r="TIM78" s="195"/>
      <c r="TIN78" s="195"/>
      <c r="TIO78" s="195"/>
      <c r="TIP78" s="195"/>
      <c r="TIQ78" s="195"/>
      <c r="TIR78" s="195"/>
      <c r="TIS78" s="195"/>
      <c r="TIT78" s="195"/>
      <c r="TIU78" s="195"/>
      <c r="TIV78" s="195"/>
      <c r="TIW78" s="195"/>
      <c r="TIX78" s="195"/>
      <c r="TIY78" s="195"/>
      <c r="TIZ78" s="195"/>
      <c r="TJA78" s="195"/>
      <c r="TJB78" s="195"/>
      <c r="TJC78" s="195"/>
      <c r="TJD78" s="195"/>
      <c r="TJE78" s="195"/>
      <c r="TJF78" s="195"/>
      <c r="TJG78" s="195"/>
      <c r="TJH78" s="195"/>
      <c r="TJI78" s="195"/>
      <c r="TJJ78" s="195"/>
      <c r="TJK78" s="195"/>
      <c r="TJL78" s="195"/>
      <c r="TJM78" s="195"/>
      <c r="TJN78" s="195"/>
      <c r="TJO78" s="195"/>
      <c r="TJP78" s="195"/>
      <c r="TJQ78" s="195"/>
      <c r="TJR78" s="195"/>
      <c r="TJS78" s="195"/>
      <c r="TJT78" s="195"/>
      <c r="TJU78" s="195"/>
      <c r="TJV78" s="195"/>
      <c r="TJW78" s="195"/>
      <c r="TJX78" s="195"/>
      <c r="TJY78" s="195"/>
      <c r="TJZ78" s="195"/>
      <c r="TKA78" s="195"/>
      <c r="TKB78" s="195"/>
      <c r="TKC78" s="195"/>
      <c r="TKD78" s="195"/>
      <c r="TKE78" s="195"/>
      <c r="TKF78" s="195"/>
      <c r="TKG78" s="195"/>
      <c r="TKH78" s="195"/>
      <c r="TKI78" s="195"/>
      <c r="TKJ78" s="195"/>
      <c r="TKK78" s="195"/>
      <c r="TKL78" s="195"/>
      <c r="TKM78" s="195"/>
      <c r="TKN78" s="195"/>
      <c r="TKO78" s="195"/>
      <c r="TKP78" s="195"/>
      <c r="TKQ78" s="195"/>
      <c r="TKR78" s="195"/>
      <c r="TKS78" s="195"/>
      <c r="TKT78" s="195"/>
      <c r="TKU78" s="195"/>
      <c r="TKV78" s="195"/>
      <c r="TKW78" s="195"/>
      <c r="TKX78" s="195"/>
      <c r="TKY78" s="195"/>
      <c r="TKZ78" s="195"/>
      <c r="TLA78" s="195"/>
      <c r="TLB78" s="195"/>
      <c r="TLC78" s="195"/>
      <c r="TLD78" s="195"/>
      <c r="TLE78" s="195"/>
      <c r="TLF78" s="195"/>
      <c r="TLG78" s="195"/>
      <c r="TLH78" s="195"/>
      <c r="TLI78" s="195"/>
      <c r="TLJ78" s="195"/>
      <c r="TLK78" s="195"/>
      <c r="TLL78" s="195"/>
      <c r="TLM78" s="195"/>
      <c r="TLN78" s="195"/>
      <c r="TLO78" s="195"/>
      <c r="TLP78" s="195"/>
      <c r="TLQ78" s="195"/>
      <c r="TLR78" s="195"/>
      <c r="TLS78" s="195"/>
      <c r="TLT78" s="195"/>
      <c r="TLU78" s="195"/>
      <c r="TLV78" s="195"/>
      <c r="TLW78" s="195"/>
      <c r="TLX78" s="195"/>
      <c r="TLY78" s="195"/>
      <c r="TLZ78" s="195"/>
      <c r="TMA78" s="195"/>
      <c r="TMB78" s="195"/>
      <c r="TMC78" s="195"/>
      <c r="TMD78" s="195"/>
      <c r="TME78" s="195"/>
      <c r="TMF78" s="195"/>
      <c r="TMG78" s="195"/>
      <c r="TMH78" s="195"/>
      <c r="TMI78" s="195"/>
      <c r="TMJ78" s="195"/>
      <c r="TMK78" s="195"/>
      <c r="TML78" s="195"/>
      <c r="TMM78" s="195"/>
      <c r="TMN78" s="195"/>
      <c r="TMO78" s="195"/>
      <c r="TMP78" s="195"/>
      <c r="TMQ78" s="195"/>
      <c r="TMR78" s="195"/>
      <c r="TMS78" s="195"/>
      <c r="TMT78" s="195"/>
      <c r="TMU78" s="195"/>
      <c r="TMV78" s="195"/>
      <c r="TMW78" s="195"/>
      <c r="TMX78" s="195"/>
      <c r="TMY78" s="195"/>
      <c r="TMZ78" s="195"/>
      <c r="TNA78" s="195"/>
      <c r="TNB78" s="195"/>
      <c r="TNC78" s="195"/>
      <c r="TND78" s="195"/>
      <c r="TNE78" s="195"/>
      <c r="TNF78" s="195"/>
      <c r="TNG78" s="195"/>
      <c r="TNH78" s="195"/>
      <c r="TNI78" s="195"/>
      <c r="TNJ78" s="195"/>
      <c r="TNK78" s="195"/>
      <c r="TNL78" s="195"/>
      <c r="TNM78" s="195"/>
      <c r="TNN78" s="195"/>
      <c r="TNO78" s="195"/>
      <c r="TNP78" s="195"/>
      <c r="TNQ78" s="195"/>
      <c r="TNR78" s="195"/>
      <c r="TNS78" s="195"/>
      <c r="TNT78" s="195"/>
      <c r="TNU78" s="195"/>
      <c r="TNV78" s="195"/>
      <c r="TNW78" s="195"/>
      <c r="TNX78" s="195"/>
      <c r="TNY78" s="195"/>
      <c r="TNZ78" s="195"/>
      <c r="TOA78" s="195"/>
      <c r="TOB78" s="195"/>
      <c r="TOC78" s="195"/>
      <c r="TOD78" s="195"/>
      <c r="TOE78" s="195"/>
      <c r="TOF78" s="195"/>
      <c r="TOG78" s="195"/>
      <c r="TOH78" s="195"/>
      <c r="TOI78" s="195"/>
      <c r="TOJ78" s="195"/>
      <c r="TOK78" s="195"/>
      <c r="TOL78" s="195"/>
      <c r="TOM78" s="195"/>
      <c r="TON78" s="195"/>
      <c r="TOO78" s="195"/>
      <c r="TOP78" s="195"/>
      <c r="TOQ78" s="195"/>
      <c r="TOR78" s="195"/>
      <c r="TOS78" s="195"/>
      <c r="TOT78" s="195"/>
      <c r="TOU78" s="195"/>
      <c r="TOV78" s="195"/>
      <c r="TOW78" s="195"/>
      <c r="TOX78" s="195"/>
      <c r="TOY78" s="195"/>
      <c r="TOZ78" s="195"/>
      <c r="TPA78" s="195"/>
      <c r="TPB78" s="195"/>
      <c r="TPC78" s="195"/>
      <c r="TPD78" s="195"/>
      <c r="TPE78" s="195"/>
      <c r="TPF78" s="195"/>
      <c r="TPG78" s="195"/>
      <c r="TPH78" s="195"/>
      <c r="TPI78" s="195"/>
      <c r="TPJ78" s="195"/>
      <c r="TPK78" s="195"/>
      <c r="TPL78" s="195"/>
      <c r="TPM78" s="195"/>
      <c r="TPN78" s="195"/>
      <c r="TPO78" s="195"/>
      <c r="TPP78" s="195"/>
      <c r="TPQ78" s="195"/>
      <c r="TPR78" s="195"/>
      <c r="TPS78" s="195"/>
      <c r="TPT78" s="195"/>
      <c r="TPU78" s="195"/>
      <c r="TPV78" s="195"/>
      <c r="TPW78" s="195"/>
      <c r="TPX78" s="195"/>
      <c r="TPY78" s="195"/>
      <c r="TPZ78" s="195"/>
      <c r="TQA78" s="195"/>
      <c r="TQB78" s="195"/>
      <c r="TQC78" s="195"/>
      <c r="TQD78" s="195"/>
      <c r="TQE78" s="195"/>
      <c r="TQF78" s="195"/>
      <c r="TQG78" s="195"/>
      <c r="TQH78" s="195"/>
      <c r="TQI78" s="195"/>
      <c r="TQJ78" s="195"/>
      <c r="TQK78" s="195"/>
      <c r="TQL78" s="195"/>
      <c r="TQM78" s="195"/>
      <c r="TQN78" s="195"/>
      <c r="TQO78" s="195"/>
      <c r="TQP78" s="195"/>
      <c r="TQQ78" s="195"/>
      <c r="TQR78" s="195"/>
      <c r="TQS78" s="195"/>
      <c r="TQT78" s="195"/>
      <c r="TQU78" s="195"/>
      <c r="TQV78" s="195"/>
      <c r="TQW78" s="195"/>
      <c r="TQX78" s="195"/>
      <c r="TQY78" s="195"/>
      <c r="TQZ78" s="195"/>
      <c r="TRA78" s="195"/>
      <c r="TRB78" s="195"/>
      <c r="TRC78" s="195"/>
      <c r="TRD78" s="195"/>
      <c r="TRE78" s="195"/>
      <c r="TRF78" s="195"/>
      <c r="TRG78" s="195"/>
      <c r="TRH78" s="195"/>
      <c r="TRI78" s="195"/>
      <c r="TRJ78" s="195"/>
      <c r="TRK78" s="195"/>
      <c r="TRL78" s="195"/>
      <c r="TRM78" s="195"/>
      <c r="TRN78" s="195"/>
      <c r="TRO78" s="195"/>
      <c r="TRP78" s="195"/>
      <c r="TRQ78" s="195"/>
      <c r="TRR78" s="195"/>
      <c r="TRS78" s="195"/>
      <c r="TRT78" s="195"/>
      <c r="TRU78" s="195"/>
      <c r="TRV78" s="195"/>
      <c r="TRW78" s="195"/>
      <c r="TRX78" s="195"/>
      <c r="TRY78" s="195"/>
      <c r="TRZ78" s="195"/>
      <c r="TSA78" s="195"/>
      <c r="TSB78" s="195"/>
      <c r="TSC78" s="195"/>
      <c r="TSD78" s="195"/>
      <c r="TSE78" s="195"/>
      <c r="TSF78" s="195"/>
      <c r="TSG78" s="195"/>
      <c r="TSH78" s="195"/>
      <c r="TSI78" s="195"/>
      <c r="TSJ78" s="195"/>
      <c r="TSK78" s="195"/>
      <c r="TSL78" s="195"/>
      <c r="TSM78" s="195"/>
      <c r="TSN78" s="195"/>
      <c r="TSO78" s="195"/>
      <c r="TSP78" s="195"/>
      <c r="TSQ78" s="195"/>
      <c r="TSR78" s="195"/>
      <c r="TSS78" s="195"/>
      <c r="TST78" s="195"/>
      <c r="TSU78" s="195"/>
      <c r="TSV78" s="195"/>
      <c r="TSW78" s="195"/>
      <c r="TSX78" s="195"/>
      <c r="TSY78" s="195"/>
      <c r="TSZ78" s="195"/>
      <c r="TTA78" s="195"/>
      <c r="TTB78" s="195"/>
      <c r="TTC78" s="195"/>
      <c r="TTD78" s="195"/>
      <c r="TTE78" s="195"/>
      <c r="TTF78" s="195"/>
      <c r="TTG78" s="195"/>
      <c r="TTH78" s="195"/>
      <c r="TTI78" s="195"/>
      <c r="TTJ78" s="195"/>
      <c r="TTK78" s="195"/>
      <c r="TTL78" s="195"/>
      <c r="TTM78" s="195"/>
      <c r="TTN78" s="195"/>
      <c r="TTO78" s="195"/>
      <c r="TTP78" s="195"/>
      <c r="TTQ78" s="195"/>
      <c r="TTR78" s="195"/>
      <c r="TTS78" s="195"/>
      <c r="TTT78" s="195"/>
      <c r="TTU78" s="195"/>
      <c r="TTV78" s="195"/>
      <c r="TTW78" s="195"/>
      <c r="TTX78" s="195"/>
      <c r="TTY78" s="195"/>
      <c r="TTZ78" s="195"/>
      <c r="TUA78" s="195"/>
      <c r="TUB78" s="195"/>
      <c r="TUC78" s="195"/>
      <c r="TUD78" s="195"/>
      <c r="TUE78" s="195"/>
      <c r="TUF78" s="195"/>
      <c r="TUG78" s="195"/>
      <c r="TUH78" s="195"/>
      <c r="TUI78" s="195"/>
      <c r="TUJ78" s="195"/>
      <c r="TUK78" s="195"/>
      <c r="TUL78" s="195"/>
      <c r="TUM78" s="195"/>
      <c r="TUN78" s="195"/>
      <c r="TUO78" s="195"/>
      <c r="TUP78" s="195"/>
      <c r="TUQ78" s="195"/>
      <c r="TUR78" s="195"/>
      <c r="TUS78" s="195"/>
      <c r="TUT78" s="195"/>
      <c r="TUU78" s="195"/>
      <c r="TUV78" s="195"/>
      <c r="TUW78" s="195"/>
      <c r="TUX78" s="195"/>
      <c r="TUY78" s="195"/>
      <c r="TUZ78" s="195"/>
      <c r="TVA78" s="195"/>
      <c r="TVB78" s="195"/>
      <c r="TVC78" s="195"/>
      <c r="TVD78" s="195"/>
      <c r="TVE78" s="195"/>
      <c r="TVF78" s="195"/>
      <c r="TVG78" s="195"/>
      <c r="TVH78" s="195"/>
      <c r="TVI78" s="195"/>
      <c r="TVJ78" s="195"/>
      <c r="TVK78" s="195"/>
      <c r="TVL78" s="195"/>
      <c r="TVM78" s="195"/>
      <c r="TVN78" s="195"/>
      <c r="TVO78" s="195"/>
      <c r="TVP78" s="195"/>
      <c r="TVQ78" s="195"/>
      <c r="TVR78" s="195"/>
      <c r="TVS78" s="195"/>
      <c r="TVT78" s="195"/>
      <c r="TVU78" s="195"/>
      <c r="TVV78" s="195"/>
      <c r="TVW78" s="195"/>
      <c r="TVX78" s="195"/>
      <c r="TVY78" s="195"/>
      <c r="TVZ78" s="195"/>
      <c r="TWA78" s="195"/>
      <c r="TWB78" s="195"/>
      <c r="TWC78" s="195"/>
      <c r="TWD78" s="195"/>
      <c r="TWE78" s="195"/>
      <c r="TWF78" s="195"/>
      <c r="TWG78" s="195"/>
      <c r="TWH78" s="195"/>
      <c r="TWI78" s="195"/>
      <c r="TWJ78" s="195"/>
      <c r="TWK78" s="195"/>
      <c r="TWL78" s="195"/>
      <c r="TWM78" s="195"/>
      <c r="TWN78" s="195"/>
      <c r="TWO78" s="195"/>
      <c r="TWP78" s="195"/>
      <c r="TWQ78" s="195"/>
      <c r="TWR78" s="195"/>
      <c r="TWS78" s="195"/>
      <c r="TWT78" s="195"/>
      <c r="TWU78" s="195"/>
      <c r="TWV78" s="195"/>
      <c r="TWW78" s="195"/>
      <c r="TWX78" s="195"/>
      <c r="TWY78" s="195"/>
      <c r="TWZ78" s="195"/>
      <c r="TXA78" s="195"/>
      <c r="TXB78" s="195"/>
      <c r="TXC78" s="195"/>
      <c r="TXD78" s="195"/>
      <c r="TXE78" s="195"/>
      <c r="TXF78" s="195"/>
      <c r="TXG78" s="195"/>
      <c r="TXH78" s="195"/>
      <c r="TXI78" s="195"/>
      <c r="TXJ78" s="195"/>
      <c r="TXK78" s="195"/>
      <c r="TXL78" s="195"/>
      <c r="TXM78" s="195"/>
      <c r="TXN78" s="195"/>
      <c r="TXO78" s="195"/>
      <c r="TXP78" s="195"/>
      <c r="TXQ78" s="195"/>
      <c r="TXR78" s="195"/>
      <c r="TXS78" s="195"/>
      <c r="TXT78" s="195"/>
      <c r="TXU78" s="195"/>
      <c r="TXV78" s="195"/>
      <c r="TXW78" s="195"/>
      <c r="TXX78" s="195"/>
      <c r="TXY78" s="195"/>
      <c r="TXZ78" s="195"/>
      <c r="TYA78" s="195"/>
      <c r="TYB78" s="195"/>
      <c r="TYC78" s="195"/>
      <c r="TYD78" s="195"/>
      <c r="TYE78" s="195"/>
      <c r="TYF78" s="195"/>
      <c r="TYG78" s="195"/>
      <c r="TYH78" s="195"/>
      <c r="TYI78" s="195"/>
      <c r="TYJ78" s="195"/>
      <c r="TYK78" s="195"/>
      <c r="TYL78" s="195"/>
      <c r="TYM78" s="195"/>
      <c r="TYN78" s="195"/>
      <c r="TYO78" s="195"/>
      <c r="TYP78" s="195"/>
      <c r="TYQ78" s="195"/>
      <c r="TYR78" s="195"/>
      <c r="TYS78" s="195"/>
      <c r="TYT78" s="195"/>
      <c r="TYU78" s="195"/>
      <c r="TYV78" s="195"/>
      <c r="TYW78" s="195"/>
      <c r="TYX78" s="195"/>
      <c r="TYY78" s="195"/>
      <c r="TYZ78" s="195"/>
      <c r="TZA78" s="195"/>
      <c r="TZB78" s="195"/>
      <c r="TZC78" s="195"/>
      <c r="TZD78" s="195"/>
      <c r="TZE78" s="195"/>
      <c r="TZF78" s="195"/>
      <c r="TZG78" s="195"/>
      <c r="TZH78" s="195"/>
      <c r="TZI78" s="195"/>
      <c r="TZJ78" s="195"/>
      <c r="TZK78" s="195"/>
      <c r="TZL78" s="195"/>
      <c r="TZM78" s="195"/>
      <c r="TZN78" s="195"/>
      <c r="TZO78" s="195"/>
      <c r="TZP78" s="195"/>
      <c r="TZQ78" s="195"/>
      <c r="TZR78" s="195"/>
      <c r="TZS78" s="195"/>
      <c r="TZT78" s="195"/>
      <c r="TZU78" s="195"/>
      <c r="TZV78" s="195"/>
      <c r="TZW78" s="195"/>
      <c r="TZX78" s="195"/>
      <c r="TZY78" s="195"/>
      <c r="TZZ78" s="195"/>
      <c r="UAA78" s="195"/>
      <c r="UAB78" s="195"/>
      <c r="UAC78" s="195"/>
      <c r="UAD78" s="195"/>
      <c r="UAE78" s="195"/>
      <c r="UAF78" s="195"/>
      <c r="UAG78" s="195"/>
      <c r="UAH78" s="195"/>
      <c r="UAI78" s="195"/>
      <c r="UAJ78" s="195"/>
      <c r="UAK78" s="195"/>
      <c r="UAL78" s="195"/>
      <c r="UAM78" s="195"/>
      <c r="UAN78" s="195"/>
      <c r="UAO78" s="195"/>
      <c r="UAP78" s="195"/>
      <c r="UAQ78" s="195"/>
      <c r="UAR78" s="195"/>
      <c r="UAS78" s="195"/>
      <c r="UAT78" s="195"/>
      <c r="UAU78" s="195"/>
      <c r="UAV78" s="195"/>
      <c r="UAW78" s="195"/>
      <c r="UAX78" s="195"/>
      <c r="UAY78" s="195"/>
      <c r="UAZ78" s="195"/>
      <c r="UBA78" s="195"/>
      <c r="UBB78" s="195"/>
      <c r="UBC78" s="195"/>
      <c r="UBD78" s="195"/>
      <c r="UBE78" s="195"/>
      <c r="UBF78" s="195"/>
      <c r="UBG78" s="195"/>
      <c r="UBH78" s="195"/>
      <c r="UBI78" s="195"/>
      <c r="UBJ78" s="195"/>
      <c r="UBK78" s="195"/>
      <c r="UBL78" s="195"/>
      <c r="UBM78" s="195"/>
      <c r="UBN78" s="195"/>
      <c r="UBO78" s="195"/>
      <c r="UBP78" s="195"/>
      <c r="UBQ78" s="195"/>
      <c r="UBR78" s="195"/>
      <c r="UBS78" s="195"/>
      <c r="UBT78" s="195"/>
      <c r="UBU78" s="195"/>
      <c r="UBV78" s="195"/>
      <c r="UBW78" s="195"/>
      <c r="UBX78" s="195"/>
      <c r="UBY78" s="195"/>
      <c r="UBZ78" s="195"/>
      <c r="UCA78" s="195"/>
      <c r="UCB78" s="195"/>
      <c r="UCC78" s="195"/>
      <c r="UCD78" s="195"/>
      <c r="UCE78" s="195"/>
      <c r="UCF78" s="195"/>
      <c r="UCG78" s="195"/>
      <c r="UCH78" s="195"/>
      <c r="UCI78" s="195"/>
      <c r="UCJ78" s="195"/>
      <c r="UCK78" s="195"/>
      <c r="UCL78" s="195"/>
      <c r="UCM78" s="195"/>
      <c r="UCN78" s="195"/>
      <c r="UCO78" s="195"/>
      <c r="UCP78" s="195"/>
      <c r="UCQ78" s="195"/>
      <c r="UCR78" s="195"/>
      <c r="UCS78" s="195"/>
      <c r="UCT78" s="195"/>
      <c r="UCU78" s="195"/>
      <c r="UCV78" s="195"/>
      <c r="UCW78" s="195"/>
      <c r="UCX78" s="195"/>
      <c r="UCY78" s="195"/>
      <c r="UCZ78" s="195"/>
      <c r="UDA78" s="195"/>
      <c r="UDB78" s="195"/>
      <c r="UDC78" s="195"/>
      <c r="UDD78" s="195"/>
      <c r="UDE78" s="195"/>
      <c r="UDF78" s="195"/>
      <c r="UDG78" s="195"/>
      <c r="UDH78" s="195"/>
      <c r="UDI78" s="195"/>
      <c r="UDJ78" s="195"/>
      <c r="UDK78" s="195"/>
      <c r="UDL78" s="195"/>
      <c r="UDM78" s="195"/>
      <c r="UDN78" s="195"/>
      <c r="UDO78" s="195"/>
      <c r="UDP78" s="195"/>
      <c r="UDQ78" s="195"/>
      <c r="UDR78" s="195"/>
      <c r="UDS78" s="195"/>
      <c r="UDT78" s="195"/>
      <c r="UDU78" s="195"/>
      <c r="UDV78" s="195"/>
      <c r="UDW78" s="195"/>
      <c r="UDX78" s="195"/>
      <c r="UDY78" s="195"/>
      <c r="UDZ78" s="195"/>
      <c r="UEA78" s="195"/>
      <c r="UEB78" s="195"/>
      <c r="UEC78" s="195"/>
      <c r="UED78" s="195"/>
      <c r="UEE78" s="195"/>
      <c r="UEF78" s="195"/>
      <c r="UEG78" s="195"/>
      <c r="UEH78" s="195"/>
      <c r="UEI78" s="195"/>
      <c r="UEJ78" s="195"/>
      <c r="UEK78" s="195"/>
      <c r="UEL78" s="195"/>
      <c r="UEM78" s="195"/>
      <c r="UEN78" s="195"/>
      <c r="UEO78" s="195"/>
      <c r="UEP78" s="195"/>
      <c r="UEQ78" s="195"/>
      <c r="UER78" s="195"/>
      <c r="UES78" s="195"/>
      <c r="UET78" s="195"/>
      <c r="UEU78" s="195"/>
      <c r="UEV78" s="195"/>
      <c r="UEW78" s="195"/>
      <c r="UEX78" s="195"/>
      <c r="UEY78" s="195"/>
      <c r="UEZ78" s="195"/>
      <c r="UFA78" s="195"/>
      <c r="UFB78" s="195"/>
      <c r="UFC78" s="195"/>
      <c r="UFD78" s="195"/>
      <c r="UFE78" s="195"/>
      <c r="UFF78" s="195"/>
      <c r="UFG78" s="195"/>
      <c r="UFH78" s="195"/>
      <c r="UFI78" s="195"/>
      <c r="UFJ78" s="195"/>
      <c r="UFK78" s="195"/>
      <c r="UFL78" s="195"/>
      <c r="UFM78" s="195"/>
      <c r="UFN78" s="195"/>
      <c r="UFO78" s="195"/>
      <c r="UFP78" s="195"/>
      <c r="UFQ78" s="195"/>
      <c r="UFR78" s="195"/>
      <c r="UFS78" s="195"/>
      <c r="UFT78" s="195"/>
      <c r="UFU78" s="195"/>
      <c r="UFV78" s="195"/>
      <c r="UFW78" s="195"/>
      <c r="UFX78" s="195"/>
      <c r="UFY78" s="195"/>
      <c r="UFZ78" s="195"/>
      <c r="UGA78" s="195"/>
      <c r="UGB78" s="195"/>
      <c r="UGC78" s="195"/>
      <c r="UGD78" s="195"/>
      <c r="UGE78" s="195"/>
      <c r="UGF78" s="195"/>
      <c r="UGG78" s="195"/>
      <c r="UGH78" s="195"/>
      <c r="UGI78" s="195"/>
      <c r="UGJ78" s="195"/>
      <c r="UGK78" s="195"/>
      <c r="UGL78" s="195"/>
      <c r="UGM78" s="195"/>
      <c r="UGN78" s="195"/>
      <c r="UGO78" s="195"/>
      <c r="UGP78" s="195"/>
      <c r="UGQ78" s="195"/>
      <c r="UGR78" s="195"/>
      <c r="UGS78" s="195"/>
      <c r="UGT78" s="195"/>
      <c r="UGU78" s="195"/>
      <c r="UGV78" s="195"/>
      <c r="UGW78" s="195"/>
      <c r="UGX78" s="195"/>
      <c r="UGY78" s="195"/>
      <c r="UGZ78" s="195"/>
      <c r="UHA78" s="195"/>
      <c r="UHB78" s="195"/>
      <c r="UHC78" s="195"/>
      <c r="UHD78" s="195"/>
      <c r="UHE78" s="195"/>
      <c r="UHF78" s="195"/>
      <c r="UHG78" s="195"/>
      <c r="UHH78" s="195"/>
      <c r="UHI78" s="195"/>
      <c r="UHJ78" s="195"/>
      <c r="UHK78" s="195"/>
      <c r="UHL78" s="195"/>
      <c r="UHM78" s="195"/>
      <c r="UHN78" s="195"/>
      <c r="UHO78" s="195"/>
      <c r="UHP78" s="195"/>
      <c r="UHQ78" s="195"/>
      <c r="UHR78" s="195"/>
      <c r="UHS78" s="195"/>
      <c r="UHT78" s="195"/>
      <c r="UHU78" s="195"/>
      <c r="UHV78" s="195"/>
      <c r="UHW78" s="195"/>
      <c r="UHX78" s="195"/>
      <c r="UHY78" s="195"/>
      <c r="UHZ78" s="195"/>
      <c r="UIA78" s="195"/>
      <c r="UIB78" s="195"/>
      <c r="UIC78" s="195"/>
      <c r="UID78" s="195"/>
      <c r="UIE78" s="195"/>
      <c r="UIF78" s="195"/>
      <c r="UIG78" s="195"/>
      <c r="UIH78" s="195"/>
      <c r="UII78" s="195"/>
      <c r="UIJ78" s="195"/>
      <c r="UIK78" s="195"/>
      <c r="UIL78" s="195"/>
      <c r="UIM78" s="195"/>
      <c r="UIN78" s="195"/>
      <c r="UIO78" s="195"/>
      <c r="UIP78" s="195"/>
      <c r="UIQ78" s="195"/>
      <c r="UIR78" s="195"/>
      <c r="UIS78" s="195"/>
      <c r="UIT78" s="195"/>
      <c r="UIU78" s="195"/>
      <c r="UIV78" s="195"/>
      <c r="UIW78" s="195"/>
      <c r="UIX78" s="195"/>
      <c r="UIY78" s="195"/>
      <c r="UIZ78" s="195"/>
      <c r="UJA78" s="195"/>
      <c r="UJB78" s="195"/>
      <c r="UJC78" s="195"/>
      <c r="UJD78" s="195"/>
      <c r="UJE78" s="195"/>
      <c r="UJF78" s="195"/>
      <c r="UJG78" s="195"/>
      <c r="UJH78" s="195"/>
      <c r="UJI78" s="195"/>
      <c r="UJJ78" s="195"/>
      <c r="UJK78" s="195"/>
      <c r="UJL78" s="195"/>
      <c r="UJM78" s="195"/>
      <c r="UJN78" s="195"/>
      <c r="UJO78" s="195"/>
      <c r="UJP78" s="195"/>
      <c r="UJQ78" s="195"/>
      <c r="UJR78" s="195"/>
      <c r="UJS78" s="195"/>
      <c r="UJT78" s="195"/>
      <c r="UJU78" s="195"/>
      <c r="UJV78" s="195"/>
      <c r="UJW78" s="195"/>
      <c r="UJX78" s="195"/>
      <c r="UJY78" s="195"/>
      <c r="UJZ78" s="195"/>
      <c r="UKA78" s="195"/>
      <c r="UKB78" s="195"/>
      <c r="UKC78" s="195"/>
      <c r="UKD78" s="195"/>
      <c r="UKE78" s="195"/>
      <c r="UKF78" s="195"/>
      <c r="UKG78" s="195"/>
      <c r="UKH78" s="195"/>
      <c r="UKI78" s="195"/>
      <c r="UKJ78" s="195"/>
      <c r="UKK78" s="195"/>
      <c r="UKL78" s="195"/>
      <c r="UKM78" s="195"/>
      <c r="UKN78" s="195"/>
      <c r="UKO78" s="195"/>
      <c r="UKP78" s="195"/>
      <c r="UKQ78" s="195"/>
      <c r="UKR78" s="195"/>
      <c r="UKS78" s="195"/>
      <c r="UKT78" s="195"/>
      <c r="UKU78" s="195"/>
      <c r="UKV78" s="195"/>
      <c r="UKW78" s="195"/>
      <c r="UKX78" s="195"/>
      <c r="UKY78" s="195"/>
      <c r="UKZ78" s="195"/>
      <c r="ULA78" s="195"/>
      <c r="ULB78" s="195"/>
      <c r="ULC78" s="195"/>
      <c r="ULD78" s="195"/>
      <c r="ULE78" s="195"/>
      <c r="ULF78" s="195"/>
      <c r="ULG78" s="195"/>
      <c r="ULH78" s="195"/>
      <c r="ULI78" s="195"/>
      <c r="ULJ78" s="195"/>
      <c r="ULK78" s="195"/>
      <c r="ULL78" s="195"/>
      <c r="ULM78" s="195"/>
      <c r="ULN78" s="195"/>
      <c r="ULO78" s="195"/>
      <c r="ULP78" s="195"/>
      <c r="ULQ78" s="195"/>
      <c r="ULR78" s="195"/>
      <c r="ULS78" s="195"/>
      <c r="ULT78" s="195"/>
      <c r="ULU78" s="195"/>
      <c r="ULV78" s="195"/>
      <c r="ULW78" s="195"/>
      <c r="ULX78" s="195"/>
      <c r="ULY78" s="195"/>
      <c r="ULZ78" s="195"/>
      <c r="UMA78" s="195"/>
      <c r="UMB78" s="195"/>
      <c r="UMC78" s="195"/>
      <c r="UMD78" s="195"/>
      <c r="UME78" s="195"/>
      <c r="UMF78" s="195"/>
      <c r="UMG78" s="195"/>
      <c r="UMH78" s="195"/>
      <c r="UMI78" s="195"/>
      <c r="UMJ78" s="195"/>
      <c r="UMK78" s="195"/>
      <c r="UML78" s="195"/>
      <c r="UMM78" s="195"/>
      <c r="UMN78" s="195"/>
      <c r="UMO78" s="195"/>
      <c r="UMP78" s="195"/>
      <c r="UMQ78" s="195"/>
      <c r="UMR78" s="195"/>
      <c r="UMS78" s="195"/>
      <c r="UMT78" s="195"/>
      <c r="UMU78" s="195"/>
      <c r="UMV78" s="195"/>
      <c r="UMW78" s="195"/>
      <c r="UMX78" s="195"/>
      <c r="UMY78" s="195"/>
      <c r="UMZ78" s="195"/>
      <c r="UNA78" s="195"/>
      <c r="UNB78" s="195"/>
      <c r="UNC78" s="195"/>
      <c r="UND78" s="195"/>
      <c r="UNE78" s="195"/>
      <c r="UNF78" s="195"/>
      <c r="UNG78" s="195"/>
      <c r="UNH78" s="195"/>
      <c r="UNI78" s="195"/>
      <c r="UNJ78" s="195"/>
      <c r="UNK78" s="195"/>
      <c r="UNL78" s="195"/>
      <c r="UNM78" s="195"/>
      <c r="UNN78" s="195"/>
      <c r="UNO78" s="195"/>
      <c r="UNP78" s="195"/>
      <c r="UNQ78" s="195"/>
      <c r="UNR78" s="195"/>
      <c r="UNS78" s="195"/>
      <c r="UNT78" s="195"/>
      <c r="UNU78" s="195"/>
      <c r="UNV78" s="195"/>
      <c r="UNW78" s="195"/>
      <c r="UNX78" s="195"/>
      <c r="UNY78" s="195"/>
      <c r="UNZ78" s="195"/>
      <c r="UOA78" s="195"/>
      <c r="UOB78" s="195"/>
      <c r="UOC78" s="195"/>
      <c r="UOD78" s="195"/>
      <c r="UOE78" s="195"/>
      <c r="UOF78" s="195"/>
      <c r="UOG78" s="195"/>
      <c r="UOH78" s="195"/>
      <c r="UOI78" s="195"/>
      <c r="UOJ78" s="195"/>
      <c r="UOK78" s="195"/>
      <c r="UOL78" s="195"/>
      <c r="UOM78" s="195"/>
      <c r="UON78" s="195"/>
      <c r="UOO78" s="195"/>
      <c r="UOP78" s="195"/>
      <c r="UOQ78" s="195"/>
      <c r="UOR78" s="195"/>
      <c r="UOS78" s="195"/>
      <c r="UOT78" s="195"/>
      <c r="UOU78" s="195"/>
      <c r="UOV78" s="195"/>
      <c r="UOW78" s="195"/>
      <c r="UOX78" s="195"/>
      <c r="UOY78" s="195"/>
      <c r="UOZ78" s="195"/>
      <c r="UPA78" s="195"/>
      <c r="UPB78" s="195"/>
      <c r="UPC78" s="195"/>
      <c r="UPD78" s="195"/>
      <c r="UPE78" s="195"/>
      <c r="UPF78" s="195"/>
      <c r="UPG78" s="195"/>
      <c r="UPH78" s="195"/>
      <c r="UPI78" s="195"/>
      <c r="UPJ78" s="195"/>
      <c r="UPK78" s="195"/>
      <c r="UPL78" s="195"/>
      <c r="UPM78" s="195"/>
      <c r="UPN78" s="195"/>
      <c r="UPO78" s="195"/>
      <c r="UPP78" s="195"/>
      <c r="UPQ78" s="195"/>
      <c r="UPR78" s="195"/>
      <c r="UPS78" s="195"/>
      <c r="UPT78" s="195"/>
      <c r="UPU78" s="195"/>
      <c r="UPV78" s="195"/>
      <c r="UPW78" s="195"/>
      <c r="UPX78" s="195"/>
      <c r="UPY78" s="195"/>
      <c r="UPZ78" s="195"/>
      <c r="UQA78" s="195"/>
      <c r="UQB78" s="195"/>
      <c r="UQC78" s="195"/>
      <c r="UQD78" s="195"/>
      <c r="UQE78" s="195"/>
      <c r="UQF78" s="195"/>
      <c r="UQG78" s="195"/>
      <c r="UQH78" s="195"/>
      <c r="UQI78" s="195"/>
      <c r="UQJ78" s="195"/>
      <c r="UQK78" s="195"/>
      <c r="UQL78" s="195"/>
      <c r="UQM78" s="195"/>
      <c r="UQN78" s="195"/>
      <c r="UQO78" s="195"/>
      <c r="UQP78" s="195"/>
      <c r="UQQ78" s="195"/>
      <c r="UQR78" s="195"/>
      <c r="UQS78" s="195"/>
      <c r="UQT78" s="195"/>
      <c r="UQU78" s="195"/>
      <c r="UQV78" s="195"/>
      <c r="UQW78" s="195"/>
      <c r="UQX78" s="195"/>
      <c r="UQY78" s="195"/>
      <c r="UQZ78" s="195"/>
      <c r="URA78" s="195"/>
      <c r="URB78" s="195"/>
      <c r="URC78" s="195"/>
      <c r="URD78" s="195"/>
      <c r="URE78" s="195"/>
      <c r="URF78" s="195"/>
      <c r="URG78" s="195"/>
      <c r="URH78" s="195"/>
      <c r="URI78" s="195"/>
      <c r="URJ78" s="195"/>
      <c r="URK78" s="195"/>
      <c r="URL78" s="195"/>
      <c r="URM78" s="195"/>
      <c r="URN78" s="195"/>
      <c r="URO78" s="195"/>
      <c r="URP78" s="195"/>
      <c r="URQ78" s="195"/>
      <c r="URR78" s="195"/>
      <c r="URS78" s="195"/>
      <c r="URT78" s="195"/>
      <c r="URU78" s="195"/>
      <c r="URV78" s="195"/>
      <c r="URW78" s="195"/>
      <c r="URX78" s="195"/>
      <c r="URY78" s="195"/>
      <c r="URZ78" s="195"/>
      <c r="USA78" s="195"/>
      <c r="USB78" s="195"/>
      <c r="USC78" s="195"/>
      <c r="USD78" s="195"/>
      <c r="USE78" s="195"/>
      <c r="USF78" s="195"/>
      <c r="USG78" s="195"/>
      <c r="USH78" s="195"/>
      <c r="USI78" s="195"/>
      <c r="USJ78" s="195"/>
      <c r="USK78" s="195"/>
      <c r="USL78" s="195"/>
      <c r="USM78" s="195"/>
      <c r="USN78" s="195"/>
      <c r="USO78" s="195"/>
      <c r="USP78" s="195"/>
      <c r="USQ78" s="195"/>
      <c r="USR78" s="195"/>
      <c r="USS78" s="195"/>
      <c r="UST78" s="195"/>
      <c r="USU78" s="195"/>
      <c r="USV78" s="195"/>
      <c r="USW78" s="195"/>
      <c r="USX78" s="195"/>
      <c r="USY78" s="195"/>
      <c r="USZ78" s="195"/>
      <c r="UTA78" s="195"/>
      <c r="UTB78" s="195"/>
      <c r="UTC78" s="195"/>
      <c r="UTD78" s="195"/>
      <c r="UTE78" s="195"/>
      <c r="UTF78" s="195"/>
      <c r="UTG78" s="195"/>
      <c r="UTH78" s="195"/>
      <c r="UTI78" s="195"/>
      <c r="UTJ78" s="195"/>
      <c r="UTK78" s="195"/>
      <c r="UTL78" s="195"/>
      <c r="UTM78" s="195"/>
      <c r="UTN78" s="195"/>
      <c r="UTO78" s="195"/>
      <c r="UTP78" s="195"/>
      <c r="UTQ78" s="195"/>
      <c r="UTR78" s="195"/>
      <c r="UTS78" s="195"/>
      <c r="UTT78" s="195"/>
      <c r="UTU78" s="195"/>
      <c r="UTV78" s="195"/>
      <c r="UTW78" s="195"/>
      <c r="UTX78" s="195"/>
      <c r="UTY78" s="195"/>
      <c r="UTZ78" s="195"/>
      <c r="UUA78" s="195"/>
      <c r="UUB78" s="195"/>
      <c r="UUC78" s="195"/>
      <c r="UUD78" s="195"/>
      <c r="UUE78" s="195"/>
      <c r="UUF78" s="195"/>
      <c r="UUG78" s="195"/>
      <c r="UUH78" s="195"/>
      <c r="UUI78" s="195"/>
      <c r="UUJ78" s="195"/>
      <c r="UUK78" s="195"/>
      <c r="UUL78" s="195"/>
      <c r="UUM78" s="195"/>
      <c r="UUN78" s="195"/>
      <c r="UUO78" s="195"/>
      <c r="UUP78" s="195"/>
      <c r="UUQ78" s="195"/>
      <c r="UUR78" s="195"/>
      <c r="UUS78" s="195"/>
      <c r="UUT78" s="195"/>
      <c r="UUU78" s="195"/>
      <c r="UUV78" s="195"/>
      <c r="UUW78" s="195"/>
      <c r="UUX78" s="195"/>
      <c r="UUY78" s="195"/>
      <c r="UUZ78" s="195"/>
      <c r="UVA78" s="195"/>
      <c r="UVB78" s="195"/>
      <c r="UVC78" s="195"/>
      <c r="UVD78" s="195"/>
      <c r="UVE78" s="195"/>
      <c r="UVF78" s="195"/>
      <c r="UVG78" s="195"/>
      <c r="UVH78" s="195"/>
      <c r="UVI78" s="195"/>
      <c r="UVJ78" s="195"/>
      <c r="UVK78" s="195"/>
      <c r="UVL78" s="195"/>
      <c r="UVM78" s="195"/>
      <c r="UVN78" s="195"/>
      <c r="UVO78" s="195"/>
      <c r="UVP78" s="195"/>
      <c r="UVQ78" s="195"/>
      <c r="UVR78" s="195"/>
      <c r="UVS78" s="195"/>
      <c r="UVT78" s="195"/>
      <c r="UVU78" s="195"/>
      <c r="UVV78" s="195"/>
      <c r="UVW78" s="195"/>
      <c r="UVX78" s="195"/>
      <c r="UVY78" s="195"/>
      <c r="UVZ78" s="195"/>
      <c r="UWA78" s="195"/>
      <c r="UWB78" s="195"/>
      <c r="UWC78" s="195"/>
      <c r="UWD78" s="195"/>
      <c r="UWE78" s="195"/>
      <c r="UWF78" s="195"/>
      <c r="UWG78" s="195"/>
      <c r="UWH78" s="195"/>
      <c r="UWI78" s="195"/>
      <c r="UWJ78" s="195"/>
      <c r="UWK78" s="195"/>
      <c r="UWL78" s="195"/>
      <c r="UWM78" s="195"/>
      <c r="UWN78" s="195"/>
      <c r="UWO78" s="195"/>
      <c r="UWP78" s="195"/>
      <c r="UWQ78" s="195"/>
      <c r="UWR78" s="195"/>
      <c r="UWS78" s="195"/>
      <c r="UWT78" s="195"/>
      <c r="UWU78" s="195"/>
      <c r="UWV78" s="195"/>
      <c r="UWW78" s="195"/>
      <c r="UWX78" s="195"/>
      <c r="UWY78" s="195"/>
      <c r="UWZ78" s="195"/>
      <c r="UXA78" s="195"/>
      <c r="UXB78" s="195"/>
      <c r="UXC78" s="195"/>
      <c r="UXD78" s="195"/>
      <c r="UXE78" s="195"/>
      <c r="UXF78" s="195"/>
      <c r="UXG78" s="195"/>
      <c r="UXH78" s="195"/>
      <c r="UXI78" s="195"/>
      <c r="UXJ78" s="195"/>
      <c r="UXK78" s="195"/>
      <c r="UXL78" s="195"/>
      <c r="UXM78" s="195"/>
      <c r="UXN78" s="195"/>
      <c r="UXO78" s="195"/>
      <c r="UXP78" s="195"/>
      <c r="UXQ78" s="195"/>
      <c r="UXR78" s="195"/>
      <c r="UXS78" s="195"/>
      <c r="UXT78" s="195"/>
      <c r="UXU78" s="195"/>
      <c r="UXV78" s="195"/>
      <c r="UXW78" s="195"/>
      <c r="UXX78" s="195"/>
      <c r="UXY78" s="195"/>
      <c r="UXZ78" s="195"/>
      <c r="UYA78" s="195"/>
      <c r="UYB78" s="195"/>
      <c r="UYC78" s="195"/>
      <c r="UYD78" s="195"/>
      <c r="UYE78" s="195"/>
      <c r="UYF78" s="195"/>
      <c r="UYG78" s="195"/>
      <c r="UYH78" s="195"/>
      <c r="UYI78" s="195"/>
      <c r="UYJ78" s="195"/>
      <c r="UYK78" s="195"/>
      <c r="UYL78" s="195"/>
      <c r="UYM78" s="195"/>
      <c r="UYN78" s="195"/>
      <c r="UYO78" s="195"/>
      <c r="UYP78" s="195"/>
      <c r="UYQ78" s="195"/>
      <c r="UYR78" s="195"/>
      <c r="UYS78" s="195"/>
      <c r="UYT78" s="195"/>
      <c r="UYU78" s="195"/>
      <c r="UYV78" s="195"/>
      <c r="UYW78" s="195"/>
      <c r="UYX78" s="195"/>
      <c r="UYY78" s="195"/>
      <c r="UYZ78" s="195"/>
      <c r="UZA78" s="195"/>
      <c r="UZB78" s="195"/>
      <c r="UZC78" s="195"/>
      <c r="UZD78" s="195"/>
      <c r="UZE78" s="195"/>
      <c r="UZF78" s="195"/>
      <c r="UZG78" s="195"/>
      <c r="UZH78" s="195"/>
      <c r="UZI78" s="195"/>
      <c r="UZJ78" s="195"/>
      <c r="UZK78" s="195"/>
      <c r="UZL78" s="195"/>
      <c r="UZM78" s="195"/>
      <c r="UZN78" s="195"/>
      <c r="UZO78" s="195"/>
      <c r="UZP78" s="195"/>
      <c r="UZQ78" s="195"/>
      <c r="UZR78" s="195"/>
      <c r="UZS78" s="195"/>
      <c r="UZT78" s="195"/>
      <c r="UZU78" s="195"/>
      <c r="UZV78" s="195"/>
      <c r="UZW78" s="195"/>
      <c r="UZX78" s="195"/>
      <c r="UZY78" s="195"/>
      <c r="UZZ78" s="195"/>
      <c r="VAA78" s="195"/>
      <c r="VAB78" s="195"/>
      <c r="VAC78" s="195"/>
      <c r="VAD78" s="195"/>
      <c r="VAE78" s="195"/>
      <c r="VAF78" s="195"/>
      <c r="VAG78" s="195"/>
      <c r="VAH78" s="195"/>
      <c r="VAI78" s="195"/>
      <c r="VAJ78" s="195"/>
      <c r="VAK78" s="195"/>
      <c r="VAL78" s="195"/>
      <c r="VAM78" s="195"/>
      <c r="VAN78" s="195"/>
      <c r="VAO78" s="195"/>
      <c r="VAP78" s="195"/>
      <c r="VAQ78" s="195"/>
      <c r="VAR78" s="195"/>
      <c r="VAS78" s="195"/>
      <c r="VAT78" s="195"/>
      <c r="VAU78" s="195"/>
      <c r="VAV78" s="195"/>
      <c r="VAW78" s="195"/>
      <c r="VAX78" s="195"/>
      <c r="VAY78" s="195"/>
      <c r="VAZ78" s="195"/>
      <c r="VBA78" s="195"/>
      <c r="VBB78" s="195"/>
      <c r="VBC78" s="195"/>
      <c r="VBD78" s="195"/>
      <c r="VBE78" s="195"/>
      <c r="VBF78" s="195"/>
      <c r="VBG78" s="195"/>
      <c r="VBH78" s="195"/>
      <c r="VBI78" s="195"/>
      <c r="VBJ78" s="195"/>
      <c r="VBK78" s="195"/>
      <c r="VBL78" s="195"/>
      <c r="VBM78" s="195"/>
      <c r="VBN78" s="195"/>
      <c r="VBO78" s="195"/>
      <c r="VBP78" s="195"/>
      <c r="VBQ78" s="195"/>
      <c r="VBR78" s="195"/>
      <c r="VBS78" s="195"/>
      <c r="VBT78" s="195"/>
      <c r="VBU78" s="195"/>
      <c r="VBV78" s="195"/>
      <c r="VBW78" s="195"/>
      <c r="VBX78" s="195"/>
      <c r="VBY78" s="195"/>
      <c r="VBZ78" s="195"/>
      <c r="VCA78" s="195"/>
      <c r="VCB78" s="195"/>
      <c r="VCC78" s="195"/>
      <c r="VCD78" s="195"/>
      <c r="VCE78" s="195"/>
      <c r="VCF78" s="195"/>
      <c r="VCG78" s="195"/>
      <c r="VCH78" s="195"/>
      <c r="VCI78" s="195"/>
      <c r="VCJ78" s="195"/>
      <c r="VCK78" s="195"/>
      <c r="VCL78" s="195"/>
      <c r="VCM78" s="195"/>
      <c r="VCN78" s="195"/>
      <c r="VCO78" s="195"/>
      <c r="VCP78" s="195"/>
      <c r="VCQ78" s="195"/>
      <c r="VCR78" s="195"/>
      <c r="VCS78" s="195"/>
      <c r="VCT78" s="195"/>
      <c r="VCU78" s="195"/>
      <c r="VCV78" s="195"/>
      <c r="VCW78" s="195"/>
      <c r="VCX78" s="195"/>
      <c r="VCY78" s="195"/>
      <c r="VCZ78" s="195"/>
      <c r="VDA78" s="195"/>
      <c r="VDB78" s="195"/>
      <c r="VDC78" s="195"/>
      <c r="VDD78" s="195"/>
      <c r="VDE78" s="195"/>
      <c r="VDF78" s="195"/>
      <c r="VDG78" s="195"/>
      <c r="VDH78" s="195"/>
      <c r="VDI78" s="195"/>
      <c r="VDJ78" s="195"/>
      <c r="VDK78" s="195"/>
      <c r="VDL78" s="195"/>
      <c r="VDM78" s="195"/>
      <c r="VDN78" s="195"/>
      <c r="VDO78" s="195"/>
      <c r="VDP78" s="195"/>
      <c r="VDQ78" s="195"/>
      <c r="VDR78" s="195"/>
      <c r="VDS78" s="195"/>
      <c r="VDT78" s="195"/>
      <c r="VDU78" s="195"/>
      <c r="VDV78" s="195"/>
      <c r="VDW78" s="195"/>
      <c r="VDX78" s="195"/>
      <c r="VDY78" s="195"/>
      <c r="VDZ78" s="195"/>
      <c r="VEA78" s="195"/>
      <c r="VEB78" s="195"/>
      <c r="VEC78" s="195"/>
      <c r="VED78" s="195"/>
      <c r="VEE78" s="195"/>
      <c r="VEF78" s="195"/>
      <c r="VEG78" s="195"/>
      <c r="VEH78" s="195"/>
      <c r="VEI78" s="195"/>
      <c r="VEJ78" s="195"/>
      <c r="VEK78" s="195"/>
      <c r="VEL78" s="195"/>
      <c r="VEM78" s="195"/>
      <c r="VEN78" s="195"/>
      <c r="VEO78" s="195"/>
      <c r="VEP78" s="195"/>
      <c r="VEQ78" s="195"/>
      <c r="VER78" s="195"/>
      <c r="VES78" s="195"/>
      <c r="VET78" s="195"/>
      <c r="VEU78" s="195"/>
      <c r="VEV78" s="195"/>
      <c r="VEW78" s="195"/>
      <c r="VEX78" s="195"/>
      <c r="VEY78" s="195"/>
      <c r="VEZ78" s="195"/>
      <c r="VFA78" s="195"/>
      <c r="VFB78" s="195"/>
      <c r="VFC78" s="195"/>
      <c r="VFD78" s="195"/>
      <c r="VFE78" s="195"/>
      <c r="VFF78" s="195"/>
      <c r="VFG78" s="195"/>
      <c r="VFH78" s="195"/>
      <c r="VFI78" s="195"/>
      <c r="VFJ78" s="195"/>
      <c r="VFK78" s="195"/>
      <c r="VFL78" s="195"/>
      <c r="VFM78" s="195"/>
      <c r="VFN78" s="195"/>
      <c r="VFO78" s="195"/>
      <c r="VFP78" s="195"/>
      <c r="VFQ78" s="195"/>
      <c r="VFR78" s="195"/>
      <c r="VFS78" s="195"/>
      <c r="VFT78" s="195"/>
      <c r="VFU78" s="195"/>
      <c r="VFV78" s="195"/>
      <c r="VFW78" s="195"/>
      <c r="VFX78" s="195"/>
      <c r="VFY78" s="195"/>
      <c r="VFZ78" s="195"/>
      <c r="VGA78" s="195"/>
      <c r="VGB78" s="195"/>
      <c r="VGC78" s="195"/>
      <c r="VGD78" s="195"/>
      <c r="VGE78" s="195"/>
      <c r="VGF78" s="195"/>
      <c r="VGG78" s="195"/>
      <c r="VGH78" s="195"/>
      <c r="VGI78" s="195"/>
      <c r="VGJ78" s="195"/>
      <c r="VGK78" s="195"/>
      <c r="VGL78" s="195"/>
      <c r="VGM78" s="195"/>
      <c r="VGN78" s="195"/>
      <c r="VGO78" s="195"/>
      <c r="VGP78" s="195"/>
      <c r="VGQ78" s="195"/>
      <c r="VGR78" s="195"/>
      <c r="VGS78" s="195"/>
      <c r="VGT78" s="195"/>
      <c r="VGU78" s="195"/>
      <c r="VGV78" s="195"/>
      <c r="VGW78" s="195"/>
      <c r="VGX78" s="195"/>
      <c r="VGY78" s="195"/>
      <c r="VGZ78" s="195"/>
      <c r="VHA78" s="195"/>
      <c r="VHB78" s="195"/>
      <c r="VHC78" s="195"/>
      <c r="VHD78" s="195"/>
      <c r="VHE78" s="195"/>
      <c r="VHF78" s="195"/>
      <c r="VHG78" s="195"/>
      <c r="VHH78" s="195"/>
      <c r="VHI78" s="195"/>
      <c r="VHJ78" s="195"/>
      <c r="VHK78" s="195"/>
      <c r="VHL78" s="195"/>
      <c r="VHM78" s="195"/>
      <c r="VHN78" s="195"/>
      <c r="VHO78" s="195"/>
      <c r="VHP78" s="195"/>
      <c r="VHQ78" s="195"/>
      <c r="VHR78" s="195"/>
      <c r="VHS78" s="195"/>
      <c r="VHT78" s="195"/>
      <c r="VHU78" s="195"/>
      <c r="VHV78" s="195"/>
      <c r="VHW78" s="195"/>
      <c r="VHX78" s="195"/>
      <c r="VHY78" s="195"/>
      <c r="VHZ78" s="195"/>
      <c r="VIA78" s="195"/>
      <c r="VIB78" s="195"/>
      <c r="VIC78" s="195"/>
      <c r="VID78" s="195"/>
      <c r="VIE78" s="195"/>
      <c r="VIF78" s="195"/>
      <c r="VIG78" s="195"/>
      <c r="VIH78" s="195"/>
      <c r="VII78" s="195"/>
      <c r="VIJ78" s="195"/>
      <c r="VIK78" s="195"/>
      <c r="VIL78" s="195"/>
      <c r="VIM78" s="195"/>
      <c r="VIN78" s="195"/>
      <c r="VIO78" s="195"/>
      <c r="VIP78" s="195"/>
      <c r="VIQ78" s="195"/>
      <c r="VIR78" s="195"/>
      <c r="VIS78" s="195"/>
      <c r="VIT78" s="195"/>
      <c r="VIU78" s="195"/>
      <c r="VIV78" s="195"/>
      <c r="VIW78" s="195"/>
      <c r="VIX78" s="195"/>
      <c r="VIY78" s="195"/>
      <c r="VIZ78" s="195"/>
      <c r="VJA78" s="195"/>
      <c r="VJB78" s="195"/>
      <c r="VJC78" s="195"/>
      <c r="VJD78" s="195"/>
      <c r="VJE78" s="195"/>
      <c r="VJF78" s="195"/>
      <c r="VJG78" s="195"/>
      <c r="VJH78" s="195"/>
      <c r="VJI78" s="195"/>
      <c r="VJJ78" s="195"/>
      <c r="VJK78" s="195"/>
      <c r="VJL78" s="195"/>
      <c r="VJM78" s="195"/>
      <c r="VJN78" s="195"/>
      <c r="VJO78" s="195"/>
      <c r="VJP78" s="195"/>
      <c r="VJQ78" s="195"/>
      <c r="VJR78" s="195"/>
      <c r="VJS78" s="195"/>
      <c r="VJT78" s="195"/>
      <c r="VJU78" s="195"/>
      <c r="VJV78" s="195"/>
      <c r="VJW78" s="195"/>
      <c r="VJX78" s="195"/>
      <c r="VJY78" s="195"/>
      <c r="VJZ78" s="195"/>
      <c r="VKA78" s="195"/>
      <c r="VKB78" s="195"/>
      <c r="VKC78" s="195"/>
      <c r="VKD78" s="195"/>
      <c r="VKE78" s="195"/>
      <c r="VKF78" s="195"/>
      <c r="VKG78" s="195"/>
      <c r="VKH78" s="195"/>
      <c r="VKI78" s="195"/>
      <c r="VKJ78" s="195"/>
      <c r="VKK78" s="195"/>
      <c r="VKL78" s="195"/>
      <c r="VKM78" s="195"/>
      <c r="VKN78" s="195"/>
      <c r="VKO78" s="195"/>
      <c r="VKP78" s="195"/>
      <c r="VKQ78" s="195"/>
      <c r="VKR78" s="195"/>
      <c r="VKS78" s="195"/>
      <c r="VKT78" s="195"/>
      <c r="VKU78" s="195"/>
      <c r="VKV78" s="195"/>
      <c r="VKW78" s="195"/>
      <c r="VKX78" s="195"/>
      <c r="VKY78" s="195"/>
      <c r="VKZ78" s="195"/>
      <c r="VLA78" s="195"/>
      <c r="VLB78" s="195"/>
      <c r="VLC78" s="195"/>
      <c r="VLD78" s="195"/>
      <c r="VLE78" s="195"/>
      <c r="VLF78" s="195"/>
      <c r="VLG78" s="195"/>
      <c r="VLH78" s="195"/>
      <c r="VLI78" s="195"/>
      <c r="VLJ78" s="195"/>
      <c r="VLK78" s="195"/>
      <c r="VLL78" s="195"/>
      <c r="VLM78" s="195"/>
      <c r="VLN78" s="195"/>
      <c r="VLO78" s="195"/>
      <c r="VLP78" s="195"/>
      <c r="VLQ78" s="195"/>
      <c r="VLR78" s="195"/>
      <c r="VLS78" s="195"/>
      <c r="VLT78" s="195"/>
      <c r="VLU78" s="195"/>
      <c r="VLV78" s="195"/>
      <c r="VLW78" s="195"/>
      <c r="VLX78" s="195"/>
      <c r="VLY78" s="195"/>
      <c r="VLZ78" s="195"/>
      <c r="VMA78" s="195"/>
      <c r="VMB78" s="195"/>
      <c r="VMC78" s="195"/>
      <c r="VMD78" s="195"/>
      <c r="VME78" s="195"/>
      <c r="VMF78" s="195"/>
      <c r="VMG78" s="195"/>
      <c r="VMH78" s="195"/>
      <c r="VMI78" s="195"/>
      <c r="VMJ78" s="195"/>
      <c r="VMK78" s="195"/>
      <c r="VML78" s="195"/>
      <c r="VMM78" s="195"/>
      <c r="VMN78" s="195"/>
      <c r="VMO78" s="195"/>
      <c r="VMP78" s="195"/>
      <c r="VMQ78" s="195"/>
      <c r="VMR78" s="195"/>
      <c r="VMS78" s="195"/>
      <c r="VMT78" s="195"/>
      <c r="VMU78" s="195"/>
      <c r="VMV78" s="195"/>
      <c r="VMW78" s="195"/>
      <c r="VMX78" s="195"/>
      <c r="VMY78" s="195"/>
      <c r="VMZ78" s="195"/>
      <c r="VNA78" s="195"/>
      <c r="VNB78" s="195"/>
      <c r="VNC78" s="195"/>
      <c r="VND78" s="195"/>
      <c r="VNE78" s="195"/>
      <c r="VNF78" s="195"/>
      <c r="VNG78" s="195"/>
      <c r="VNH78" s="195"/>
      <c r="VNI78" s="195"/>
      <c r="VNJ78" s="195"/>
      <c r="VNK78" s="195"/>
      <c r="VNL78" s="195"/>
      <c r="VNM78" s="195"/>
      <c r="VNN78" s="195"/>
      <c r="VNO78" s="195"/>
      <c r="VNP78" s="195"/>
      <c r="VNQ78" s="195"/>
      <c r="VNR78" s="195"/>
      <c r="VNS78" s="195"/>
      <c r="VNT78" s="195"/>
      <c r="VNU78" s="195"/>
      <c r="VNV78" s="195"/>
      <c r="VNW78" s="195"/>
      <c r="VNX78" s="195"/>
      <c r="VNY78" s="195"/>
      <c r="VNZ78" s="195"/>
      <c r="VOA78" s="195"/>
      <c r="VOB78" s="195"/>
      <c r="VOC78" s="195"/>
      <c r="VOD78" s="195"/>
      <c r="VOE78" s="195"/>
      <c r="VOF78" s="195"/>
      <c r="VOG78" s="195"/>
      <c r="VOH78" s="195"/>
      <c r="VOI78" s="195"/>
      <c r="VOJ78" s="195"/>
      <c r="VOK78" s="195"/>
      <c r="VOL78" s="195"/>
      <c r="VOM78" s="195"/>
      <c r="VON78" s="195"/>
      <c r="VOO78" s="195"/>
      <c r="VOP78" s="195"/>
      <c r="VOQ78" s="195"/>
      <c r="VOR78" s="195"/>
      <c r="VOS78" s="195"/>
      <c r="VOT78" s="195"/>
      <c r="VOU78" s="195"/>
      <c r="VOV78" s="195"/>
      <c r="VOW78" s="195"/>
      <c r="VOX78" s="195"/>
      <c r="VOY78" s="195"/>
      <c r="VOZ78" s="195"/>
      <c r="VPA78" s="195"/>
      <c r="VPB78" s="195"/>
      <c r="VPC78" s="195"/>
      <c r="VPD78" s="195"/>
      <c r="VPE78" s="195"/>
      <c r="VPF78" s="195"/>
      <c r="VPG78" s="195"/>
      <c r="VPH78" s="195"/>
      <c r="VPI78" s="195"/>
      <c r="VPJ78" s="195"/>
      <c r="VPK78" s="195"/>
      <c r="VPL78" s="195"/>
      <c r="VPM78" s="195"/>
      <c r="VPN78" s="195"/>
      <c r="VPO78" s="195"/>
      <c r="VPP78" s="195"/>
      <c r="VPQ78" s="195"/>
      <c r="VPR78" s="195"/>
      <c r="VPS78" s="195"/>
      <c r="VPT78" s="195"/>
      <c r="VPU78" s="195"/>
      <c r="VPV78" s="195"/>
      <c r="VPW78" s="195"/>
      <c r="VPX78" s="195"/>
      <c r="VPY78" s="195"/>
      <c r="VPZ78" s="195"/>
      <c r="VQA78" s="195"/>
      <c r="VQB78" s="195"/>
      <c r="VQC78" s="195"/>
      <c r="VQD78" s="195"/>
      <c r="VQE78" s="195"/>
      <c r="VQF78" s="195"/>
      <c r="VQG78" s="195"/>
      <c r="VQH78" s="195"/>
      <c r="VQI78" s="195"/>
      <c r="VQJ78" s="195"/>
      <c r="VQK78" s="195"/>
      <c r="VQL78" s="195"/>
      <c r="VQM78" s="195"/>
      <c r="VQN78" s="195"/>
      <c r="VQO78" s="195"/>
      <c r="VQP78" s="195"/>
      <c r="VQQ78" s="195"/>
      <c r="VQR78" s="195"/>
      <c r="VQS78" s="195"/>
      <c r="VQT78" s="195"/>
      <c r="VQU78" s="195"/>
      <c r="VQV78" s="195"/>
      <c r="VQW78" s="195"/>
      <c r="VQX78" s="195"/>
      <c r="VQY78" s="195"/>
      <c r="VQZ78" s="195"/>
      <c r="VRA78" s="195"/>
      <c r="VRB78" s="195"/>
      <c r="VRC78" s="195"/>
      <c r="VRD78" s="195"/>
      <c r="VRE78" s="195"/>
      <c r="VRF78" s="195"/>
      <c r="VRG78" s="195"/>
      <c r="VRH78" s="195"/>
      <c r="VRI78" s="195"/>
      <c r="VRJ78" s="195"/>
      <c r="VRK78" s="195"/>
      <c r="VRL78" s="195"/>
      <c r="VRM78" s="195"/>
      <c r="VRN78" s="195"/>
      <c r="VRO78" s="195"/>
      <c r="VRP78" s="195"/>
      <c r="VRQ78" s="195"/>
      <c r="VRR78" s="195"/>
      <c r="VRS78" s="195"/>
      <c r="VRT78" s="195"/>
      <c r="VRU78" s="195"/>
      <c r="VRV78" s="195"/>
      <c r="VRW78" s="195"/>
      <c r="VRX78" s="195"/>
      <c r="VRY78" s="195"/>
      <c r="VRZ78" s="195"/>
      <c r="VSA78" s="195"/>
      <c r="VSB78" s="195"/>
      <c r="VSC78" s="195"/>
      <c r="VSD78" s="195"/>
      <c r="VSE78" s="195"/>
      <c r="VSF78" s="195"/>
      <c r="VSG78" s="195"/>
      <c r="VSH78" s="195"/>
      <c r="VSI78" s="195"/>
      <c r="VSJ78" s="195"/>
      <c r="VSK78" s="195"/>
      <c r="VSL78" s="195"/>
      <c r="VSM78" s="195"/>
      <c r="VSN78" s="195"/>
      <c r="VSO78" s="195"/>
      <c r="VSP78" s="195"/>
      <c r="VSQ78" s="195"/>
      <c r="VSR78" s="195"/>
      <c r="VSS78" s="195"/>
      <c r="VST78" s="195"/>
      <c r="VSU78" s="195"/>
      <c r="VSV78" s="195"/>
      <c r="VSW78" s="195"/>
      <c r="VSX78" s="195"/>
      <c r="VSY78" s="195"/>
      <c r="VSZ78" s="195"/>
      <c r="VTA78" s="195"/>
      <c r="VTB78" s="195"/>
      <c r="VTC78" s="195"/>
      <c r="VTD78" s="195"/>
      <c r="VTE78" s="195"/>
      <c r="VTF78" s="195"/>
      <c r="VTG78" s="195"/>
      <c r="VTH78" s="195"/>
      <c r="VTI78" s="195"/>
      <c r="VTJ78" s="195"/>
      <c r="VTK78" s="195"/>
      <c r="VTL78" s="195"/>
      <c r="VTM78" s="195"/>
      <c r="VTN78" s="195"/>
      <c r="VTO78" s="195"/>
      <c r="VTP78" s="195"/>
      <c r="VTQ78" s="195"/>
      <c r="VTR78" s="195"/>
      <c r="VTS78" s="195"/>
      <c r="VTT78" s="195"/>
      <c r="VTU78" s="195"/>
      <c r="VTV78" s="195"/>
      <c r="VTW78" s="195"/>
      <c r="VTX78" s="195"/>
      <c r="VTY78" s="195"/>
      <c r="VTZ78" s="195"/>
      <c r="VUA78" s="195"/>
      <c r="VUB78" s="195"/>
      <c r="VUC78" s="195"/>
      <c r="VUD78" s="195"/>
      <c r="VUE78" s="195"/>
      <c r="VUF78" s="195"/>
      <c r="VUG78" s="195"/>
      <c r="VUH78" s="195"/>
      <c r="VUI78" s="195"/>
      <c r="VUJ78" s="195"/>
      <c r="VUK78" s="195"/>
      <c r="VUL78" s="195"/>
      <c r="VUM78" s="195"/>
      <c r="VUN78" s="195"/>
      <c r="VUO78" s="195"/>
      <c r="VUP78" s="195"/>
      <c r="VUQ78" s="195"/>
      <c r="VUR78" s="195"/>
      <c r="VUS78" s="195"/>
      <c r="VUT78" s="195"/>
      <c r="VUU78" s="195"/>
      <c r="VUV78" s="195"/>
      <c r="VUW78" s="195"/>
      <c r="VUX78" s="195"/>
      <c r="VUY78" s="195"/>
      <c r="VUZ78" s="195"/>
      <c r="VVA78" s="195"/>
      <c r="VVB78" s="195"/>
      <c r="VVC78" s="195"/>
      <c r="VVD78" s="195"/>
      <c r="VVE78" s="195"/>
      <c r="VVF78" s="195"/>
      <c r="VVG78" s="195"/>
      <c r="VVH78" s="195"/>
      <c r="VVI78" s="195"/>
      <c r="VVJ78" s="195"/>
      <c r="VVK78" s="195"/>
      <c r="VVL78" s="195"/>
      <c r="VVM78" s="195"/>
      <c r="VVN78" s="195"/>
      <c r="VVO78" s="195"/>
      <c r="VVP78" s="195"/>
      <c r="VVQ78" s="195"/>
      <c r="VVR78" s="195"/>
      <c r="VVS78" s="195"/>
      <c r="VVT78" s="195"/>
      <c r="VVU78" s="195"/>
      <c r="VVV78" s="195"/>
      <c r="VVW78" s="195"/>
      <c r="VVX78" s="195"/>
      <c r="VVY78" s="195"/>
      <c r="VVZ78" s="195"/>
      <c r="VWA78" s="195"/>
      <c r="VWB78" s="195"/>
      <c r="VWC78" s="195"/>
      <c r="VWD78" s="195"/>
      <c r="VWE78" s="195"/>
      <c r="VWF78" s="195"/>
      <c r="VWG78" s="195"/>
      <c r="VWH78" s="195"/>
      <c r="VWI78" s="195"/>
      <c r="VWJ78" s="195"/>
      <c r="VWK78" s="195"/>
      <c r="VWL78" s="195"/>
      <c r="VWM78" s="195"/>
      <c r="VWN78" s="195"/>
      <c r="VWO78" s="195"/>
      <c r="VWP78" s="195"/>
      <c r="VWQ78" s="195"/>
      <c r="VWR78" s="195"/>
      <c r="VWS78" s="195"/>
      <c r="VWT78" s="195"/>
      <c r="VWU78" s="195"/>
      <c r="VWV78" s="195"/>
      <c r="VWW78" s="195"/>
      <c r="VWX78" s="195"/>
      <c r="VWY78" s="195"/>
      <c r="VWZ78" s="195"/>
      <c r="VXA78" s="195"/>
      <c r="VXB78" s="195"/>
      <c r="VXC78" s="195"/>
      <c r="VXD78" s="195"/>
      <c r="VXE78" s="195"/>
      <c r="VXF78" s="195"/>
      <c r="VXG78" s="195"/>
      <c r="VXH78" s="195"/>
      <c r="VXI78" s="195"/>
      <c r="VXJ78" s="195"/>
      <c r="VXK78" s="195"/>
      <c r="VXL78" s="195"/>
      <c r="VXM78" s="195"/>
      <c r="VXN78" s="195"/>
      <c r="VXO78" s="195"/>
      <c r="VXP78" s="195"/>
      <c r="VXQ78" s="195"/>
      <c r="VXR78" s="195"/>
      <c r="VXS78" s="195"/>
      <c r="VXT78" s="195"/>
      <c r="VXU78" s="195"/>
      <c r="VXV78" s="195"/>
      <c r="VXW78" s="195"/>
      <c r="VXX78" s="195"/>
      <c r="VXY78" s="195"/>
      <c r="VXZ78" s="195"/>
      <c r="VYA78" s="195"/>
      <c r="VYB78" s="195"/>
      <c r="VYC78" s="195"/>
      <c r="VYD78" s="195"/>
      <c r="VYE78" s="195"/>
      <c r="VYF78" s="195"/>
      <c r="VYG78" s="195"/>
      <c r="VYH78" s="195"/>
      <c r="VYI78" s="195"/>
      <c r="VYJ78" s="195"/>
      <c r="VYK78" s="195"/>
      <c r="VYL78" s="195"/>
      <c r="VYM78" s="195"/>
      <c r="VYN78" s="195"/>
      <c r="VYO78" s="195"/>
      <c r="VYP78" s="195"/>
      <c r="VYQ78" s="195"/>
      <c r="VYR78" s="195"/>
      <c r="VYS78" s="195"/>
      <c r="VYT78" s="195"/>
      <c r="VYU78" s="195"/>
      <c r="VYV78" s="195"/>
      <c r="VYW78" s="195"/>
      <c r="VYX78" s="195"/>
      <c r="VYY78" s="195"/>
      <c r="VYZ78" s="195"/>
      <c r="VZA78" s="195"/>
      <c r="VZB78" s="195"/>
      <c r="VZC78" s="195"/>
      <c r="VZD78" s="195"/>
      <c r="VZE78" s="195"/>
      <c r="VZF78" s="195"/>
      <c r="VZG78" s="195"/>
      <c r="VZH78" s="195"/>
      <c r="VZI78" s="195"/>
      <c r="VZJ78" s="195"/>
      <c r="VZK78" s="195"/>
      <c r="VZL78" s="195"/>
      <c r="VZM78" s="195"/>
      <c r="VZN78" s="195"/>
      <c r="VZO78" s="195"/>
      <c r="VZP78" s="195"/>
      <c r="VZQ78" s="195"/>
      <c r="VZR78" s="195"/>
      <c r="VZS78" s="195"/>
      <c r="VZT78" s="195"/>
      <c r="VZU78" s="195"/>
      <c r="VZV78" s="195"/>
      <c r="VZW78" s="195"/>
      <c r="VZX78" s="195"/>
      <c r="VZY78" s="195"/>
      <c r="VZZ78" s="195"/>
      <c r="WAA78" s="195"/>
      <c r="WAB78" s="195"/>
      <c r="WAC78" s="195"/>
      <c r="WAD78" s="195"/>
      <c r="WAE78" s="195"/>
      <c r="WAF78" s="195"/>
      <c r="WAG78" s="195"/>
      <c r="WAH78" s="195"/>
      <c r="WAI78" s="195"/>
      <c r="WAJ78" s="195"/>
      <c r="WAK78" s="195"/>
      <c r="WAL78" s="195"/>
      <c r="WAM78" s="195"/>
      <c r="WAN78" s="195"/>
      <c r="WAO78" s="195"/>
      <c r="WAP78" s="195"/>
      <c r="WAQ78" s="195"/>
      <c r="WAR78" s="195"/>
      <c r="WAS78" s="195"/>
      <c r="WAT78" s="195"/>
      <c r="WAU78" s="195"/>
      <c r="WAV78" s="195"/>
      <c r="WAW78" s="195"/>
      <c r="WAX78" s="195"/>
      <c r="WAY78" s="195"/>
      <c r="WAZ78" s="195"/>
      <c r="WBA78" s="195"/>
      <c r="WBB78" s="195"/>
      <c r="WBC78" s="195"/>
      <c r="WBD78" s="195"/>
      <c r="WBE78" s="195"/>
      <c r="WBF78" s="195"/>
      <c r="WBG78" s="195"/>
      <c r="WBH78" s="195"/>
      <c r="WBI78" s="195"/>
      <c r="WBJ78" s="195"/>
      <c r="WBK78" s="195"/>
      <c r="WBL78" s="195"/>
      <c r="WBM78" s="195"/>
      <c r="WBN78" s="195"/>
      <c r="WBO78" s="195"/>
      <c r="WBP78" s="195"/>
      <c r="WBQ78" s="195"/>
      <c r="WBR78" s="195"/>
      <c r="WBS78" s="195"/>
      <c r="WBT78" s="195"/>
      <c r="WBU78" s="195"/>
      <c r="WBV78" s="195"/>
      <c r="WBW78" s="195"/>
      <c r="WBX78" s="195"/>
      <c r="WBY78" s="195"/>
      <c r="WBZ78" s="195"/>
      <c r="WCA78" s="195"/>
      <c r="WCB78" s="195"/>
      <c r="WCC78" s="195"/>
      <c r="WCD78" s="195"/>
      <c r="WCE78" s="195"/>
      <c r="WCF78" s="195"/>
      <c r="WCG78" s="195"/>
      <c r="WCH78" s="195"/>
      <c r="WCI78" s="195"/>
      <c r="WCJ78" s="195"/>
      <c r="WCK78" s="195"/>
      <c r="WCL78" s="195"/>
      <c r="WCM78" s="195"/>
      <c r="WCN78" s="195"/>
      <c r="WCO78" s="195"/>
      <c r="WCP78" s="195"/>
      <c r="WCQ78" s="195"/>
      <c r="WCR78" s="195"/>
      <c r="WCS78" s="195"/>
      <c r="WCT78" s="195"/>
      <c r="WCU78" s="195"/>
      <c r="WCV78" s="195"/>
      <c r="WCW78" s="195"/>
      <c r="WCX78" s="195"/>
      <c r="WCY78" s="195"/>
      <c r="WCZ78" s="195"/>
      <c r="WDA78" s="195"/>
      <c r="WDB78" s="195"/>
      <c r="WDC78" s="195"/>
      <c r="WDD78" s="195"/>
      <c r="WDE78" s="195"/>
      <c r="WDF78" s="195"/>
      <c r="WDG78" s="195"/>
      <c r="WDH78" s="195"/>
      <c r="WDI78" s="195"/>
      <c r="WDJ78" s="195"/>
      <c r="WDK78" s="195"/>
      <c r="WDL78" s="195"/>
      <c r="WDM78" s="195"/>
      <c r="WDN78" s="195"/>
      <c r="WDO78" s="195"/>
      <c r="WDP78" s="195"/>
      <c r="WDQ78" s="195"/>
      <c r="WDR78" s="195"/>
      <c r="WDS78" s="195"/>
      <c r="WDT78" s="195"/>
      <c r="WDU78" s="195"/>
      <c r="WDV78" s="195"/>
      <c r="WDW78" s="195"/>
      <c r="WDX78" s="195"/>
      <c r="WDY78" s="195"/>
      <c r="WDZ78" s="195"/>
      <c r="WEA78" s="195"/>
      <c r="WEB78" s="195"/>
      <c r="WEC78" s="195"/>
      <c r="WED78" s="195"/>
      <c r="WEE78" s="195"/>
      <c r="WEF78" s="195"/>
      <c r="WEG78" s="195"/>
      <c r="WEH78" s="195"/>
      <c r="WEI78" s="195"/>
      <c r="WEJ78" s="195"/>
      <c r="WEK78" s="195"/>
      <c r="WEL78" s="195"/>
      <c r="WEM78" s="195"/>
      <c r="WEN78" s="195"/>
      <c r="WEO78" s="195"/>
      <c r="WEP78" s="195"/>
      <c r="WEQ78" s="195"/>
      <c r="WER78" s="195"/>
      <c r="WES78" s="195"/>
      <c r="WET78" s="195"/>
      <c r="WEU78" s="195"/>
      <c r="WEV78" s="195"/>
      <c r="WEW78" s="195"/>
      <c r="WEX78" s="195"/>
      <c r="WEY78" s="195"/>
      <c r="WEZ78" s="195"/>
      <c r="WFA78" s="195"/>
      <c r="WFB78" s="195"/>
      <c r="WFC78" s="195"/>
      <c r="WFD78" s="195"/>
      <c r="WFE78" s="195"/>
      <c r="WFF78" s="195"/>
      <c r="WFG78" s="195"/>
      <c r="WFH78" s="195"/>
      <c r="WFI78" s="195"/>
      <c r="WFJ78" s="195"/>
      <c r="WFK78" s="195"/>
      <c r="WFL78" s="195"/>
      <c r="WFM78" s="195"/>
      <c r="WFN78" s="195"/>
      <c r="WFO78" s="195"/>
      <c r="WFP78" s="195"/>
      <c r="WFQ78" s="195"/>
      <c r="WFR78" s="195"/>
      <c r="WFS78" s="195"/>
      <c r="WFT78" s="195"/>
      <c r="WFU78" s="195"/>
      <c r="WFV78" s="195"/>
      <c r="WFW78" s="195"/>
      <c r="WFX78" s="195"/>
      <c r="WFY78" s="195"/>
      <c r="WFZ78" s="195"/>
      <c r="WGA78" s="195"/>
      <c r="WGB78" s="195"/>
      <c r="WGC78" s="195"/>
      <c r="WGD78" s="195"/>
      <c r="WGE78" s="195"/>
      <c r="WGF78" s="195"/>
      <c r="WGG78" s="195"/>
      <c r="WGH78" s="195"/>
      <c r="WGI78" s="195"/>
      <c r="WGJ78" s="195"/>
      <c r="WGK78" s="195"/>
      <c r="WGL78" s="195"/>
      <c r="WGM78" s="195"/>
      <c r="WGN78" s="195"/>
      <c r="WGO78" s="195"/>
      <c r="WGP78" s="195"/>
      <c r="WGQ78" s="195"/>
      <c r="WGR78" s="195"/>
      <c r="WGS78" s="195"/>
      <c r="WGT78" s="195"/>
      <c r="WGU78" s="195"/>
      <c r="WGV78" s="195"/>
      <c r="WGW78" s="195"/>
      <c r="WGX78" s="195"/>
      <c r="WGY78" s="195"/>
      <c r="WGZ78" s="195"/>
      <c r="WHA78" s="195"/>
      <c r="WHB78" s="195"/>
      <c r="WHC78" s="195"/>
      <c r="WHD78" s="195"/>
      <c r="WHE78" s="195"/>
      <c r="WHF78" s="195"/>
      <c r="WHG78" s="195"/>
      <c r="WHH78" s="195"/>
      <c r="WHI78" s="195"/>
      <c r="WHJ78" s="195"/>
      <c r="WHK78" s="195"/>
      <c r="WHL78" s="195"/>
      <c r="WHM78" s="195"/>
      <c r="WHN78" s="195"/>
      <c r="WHO78" s="195"/>
      <c r="WHP78" s="195"/>
      <c r="WHQ78" s="195"/>
      <c r="WHR78" s="195"/>
      <c r="WHS78" s="195"/>
      <c r="WHT78" s="195"/>
      <c r="WHU78" s="195"/>
      <c r="WHV78" s="195"/>
      <c r="WHW78" s="195"/>
      <c r="WHX78" s="195"/>
      <c r="WHY78" s="195"/>
      <c r="WHZ78" s="195"/>
      <c r="WIA78" s="195"/>
      <c r="WIB78" s="195"/>
      <c r="WIC78" s="195"/>
      <c r="WID78" s="195"/>
      <c r="WIE78" s="195"/>
      <c r="WIF78" s="195"/>
      <c r="WIG78" s="195"/>
      <c r="WIH78" s="195"/>
      <c r="WII78" s="195"/>
      <c r="WIJ78" s="195"/>
      <c r="WIK78" s="195"/>
      <c r="WIL78" s="195"/>
      <c r="WIM78" s="195"/>
      <c r="WIN78" s="195"/>
      <c r="WIO78" s="195"/>
      <c r="WIP78" s="195"/>
      <c r="WIQ78" s="195"/>
      <c r="WIR78" s="195"/>
      <c r="WIS78" s="195"/>
      <c r="WIT78" s="195"/>
      <c r="WIU78" s="195"/>
      <c r="WIV78" s="195"/>
      <c r="WIW78" s="195"/>
      <c r="WIX78" s="195"/>
      <c r="WIY78" s="195"/>
      <c r="WIZ78" s="195"/>
      <c r="WJA78" s="195"/>
      <c r="WJB78" s="195"/>
      <c r="WJC78" s="195"/>
      <c r="WJD78" s="195"/>
      <c r="WJE78" s="195"/>
      <c r="WJF78" s="195"/>
      <c r="WJG78" s="195"/>
      <c r="WJH78" s="195"/>
      <c r="WJI78" s="195"/>
      <c r="WJJ78" s="195"/>
      <c r="WJK78" s="195"/>
      <c r="WJL78" s="195"/>
      <c r="WJM78" s="195"/>
      <c r="WJN78" s="195"/>
      <c r="WJO78" s="195"/>
      <c r="WJP78" s="195"/>
      <c r="WJQ78" s="195"/>
      <c r="WJR78" s="195"/>
      <c r="WJS78" s="195"/>
      <c r="WJT78" s="195"/>
      <c r="WJU78" s="195"/>
      <c r="WJV78" s="195"/>
      <c r="WJW78" s="195"/>
      <c r="WJX78" s="195"/>
      <c r="WJY78" s="195"/>
      <c r="WJZ78" s="195"/>
      <c r="WKA78" s="195"/>
      <c r="WKB78" s="195"/>
      <c r="WKC78" s="195"/>
      <c r="WKD78" s="195"/>
      <c r="WKE78" s="195"/>
      <c r="WKF78" s="195"/>
      <c r="WKG78" s="195"/>
      <c r="WKH78" s="195"/>
      <c r="WKI78" s="195"/>
      <c r="WKJ78" s="195"/>
      <c r="WKK78" s="195"/>
      <c r="WKL78" s="195"/>
      <c r="WKM78" s="195"/>
      <c r="WKN78" s="195"/>
      <c r="WKO78" s="195"/>
      <c r="WKP78" s="195"/>
      <c r="WKQ78" s="195"/>
      <c r="WKR78" s="195"/>
      <c r="WKS78" s="195"/>
      <c r="WKT78" s="195"/>
      <c r="WKU78" s="195"/>
      <c r="WKV78" s="195"/>
      <c r="WKW78" s="195"/>
      <c r="WKX78" s="195"/>
      <c r="WKY78" s="195"/>
      <c r="WKZ78" s="195"/>
      <c r="WLA78" s="195"/>
      <c r="WLB78" s="195"/>
      <c r="WLC78" s="195"/>
      <c r="WLD78" s="195"/>
      <c r="WLE78" s="195"/>
      <c r="WLF78" s="195"/>
      <c r="WLG78" s="195"/>
      <c r="WLH78" s="195"/>
      <c r="WLI78" s="195"/>
      <c r="WLJ78" s="195"/>
      <c r="WLK78" s="195"/>
      <c r="WLL78" s="195"/>
      <c r="WLM78" s="195"/>
      <c r="WLN78" s="195"/>
      <c r="WLO78" s="195"/>
      <c r="WLP78" s="195"/>
      <c r="WLQ78" s="195"/>
      <c r="WLR78" s="195"/>
      <c r="WLS78" s="195"/>
      <c r="WLT78" s="195"/>
      <c r="WLU78" s="195"/>
      <c r="WLV78" s="195"/>
      <c r="WLW78" s="195"/>
      <c r="WLX78" s="195"/>
      <c r="WLY78" s="195"/>
      <c r="WLZ78" s="195"/>
      <c r="WMA78" s="195"/>
      <c r="WMB78" s="195"/>
      <c r="WMC78" s="195"/>
      <c r="WMD78" s="195"/>
      <c r="WME78" s="195"/>
      <c r="WMF78" s="195"/>
      <c r="WMG78" s="195"/>
      <c r="WMH78" s="195"/>
      <c r="WMI78" s="195"/>
      <c r="WMJ78" s="195"/>
      <c r="WMK78" s="195"/>
      <c r="WML78" s="195"/>
      <c r="WMM78" s="195"/>
      <c r="WMN78" s="195"/>
      <c r="WMO78" s="195"/>
      <c r="WMP78" s="195"/>
      <c r="WMQ78" s="195"/>
      <c r="WMR78" s="195"/>
      <c r="WMS78" s="195"/>
      <c r="WMT78" s="195"/>
      <c r="WMU78" s="195"/>
      <c r="WMV78" s="195"/>
      <c r="WMW78" s="195"/>
      <c r="WMX78" s="195"/>
      <c r="WMY78" s="195"/>
      <c r="WMZ78" s="195"/>
      <c r="WNA78" s="195"/>
      <c r="WNB78" s="195"/>
      <c r="WNC78" s="195"/>
      <c r="WND78" s="195"/>
      <c r="WNE78" s="195"/>
      <c r="WNF78" s="195"/>
      <c r="WNG78" s="195"/>
      <c r="WNH78" s="195"/>
      <c r="WNI78" s="195"/>
      <c r="WNJ78" s="195"/>
      <c r="WNK78" s="195"/>
      <c r="WNL78" s="195"/>
      <c r="WNM78" s="195"/>
      <c r="WNN78" s="195"/>
      <c r="WNO78" s="195"/>
      <c r="WNP78" s="195"/>
      <c r="WNQ78" s="195"/>
      <c r="WNR78" s="195"/>
      <c r="WNS78" s="195"/>
      <c r="WNT78" s="195"/>
      <c r="WNU78" s="195"/>
      <c r="WNV78" s="195"/>
      <c r="WNW78" s="195"/>
      <c r="WNX78" s="195"/>
      <c r="WNY78" s="195"/>
      <c r="WNZ78" s="195"/>
      <c r="WOA78" s="195"/>
      <c r="WOB78" s="195"/>
      <c r="WOC78" s="195"/>
      <c r="WOD78" s="195"/>
      <c r="WOE78" s="195"/>
      <c r="WOF78" s="195"/>
      <c r="WOG78" s="195"/>
      <c r="WOH78" s="195"/>
      <c r="WOI78" s="195"/>
      <c r="WOJ78" s="195"/>
      <c r="WOK78" s="195"/>
      <c r="WOL78" s="195"/>
      <c r="WOM78" s="195"/>
      <c r="WON78" s="195"/>
      <c r="WOO78" s="195"/>
      <c r="WOP78" s="195"/>
      <c r="WOQ78" s="195"/>
      <c r="WOR78" s="195"/>
      <c r="WOS78" s="195"/>
      <c r="WOT78" s="195"/>
      <c r="WOU78" s="195"/>
      <c r="WOV78" s="195"/>
      <c r="WOW78" s="195"/>
      <c r="WOX78" s="195"/>
      <c r="WOY78" s="195"/>
      <c r="WOZ78" s="195"/>
      <c r="WPA78" s="195"/>
      <c r="WPB78" s="195"/>
      <c r="WPC78" s="195"/>
      <c r="WPD78" s="195"/>
      <c r="WPE78" s="195"/>
      <c r="WPF78" s="195"/>
      <c r="WPG78" s="195"/>
      <c r="WPH78" s="195"/>
      <c r="WPI78" s="195"/>
      <c r="WPJ78" s="195"/>
      <c r="WPK78" s="195"/>
      <c r="WPL78" s="195"/>
      <c r="WPM78" s="195"/>
      <c r="WPN78" s="195"/>
      <c r="WPO78" s="195"/>
      <c r="WPP78" s="195"/>
      <c r="WPQ78" s="195"/>
      <c r="WPR78" s="195"/>
      <c r="WPS78" s="195"/>
      <c r="WPT78" s="195"/>
      <c r="WPU78" s="195"/>
      <c r="WPV78" s="195"/>
      <c r="WPW78" s="195"/>
      <c r="WPX78" s="195"/>
      <c r="WPY78" s="195"/>
      <c r="WPZ78" s="195"/>
      <c r="WQA78" s="195"/>
      <c r="WQB78" s="195"/>
      <c r="WQC78" s="195"/>
      <c r="WQD78" s="195"/>
      <c r="WQE78" s="195"/>
      <c r="WQF78" s="195"/>
      <c r="WQG78" s="195"/>
      <c r="WQH78" s="195"/>
      <c r="WQI78" s="195"/>
      <c r="WQJ78" s="195"/>
      <c r="WQK78" s="195"/>
      <c r="WQL78" s="195"/>
      <c r="WQM78" s="195"/>
      <c r="WQN78" s="195"/>
      <c r="WQO78" s="195"/>
      <c r="WQP78" s="195"/>
      <c r="WQQ78" s="195"/>
      <c r="WQR78" s="195"/>
      <c r="WQS78" s="195"/>
      <c r="WQT78" s="195"/>
      <c r="WQU78" s="195"/>
      <c r="WQV78" s="195"/>
      <c r="WQW78" s="195"/>
      <c r="WQX78" s="195"/>
      <c r="WQY78" s="195"/>
      <c r="WQZ78" s="195"/>
      <c r="WRA78" s="195"/>
      <c r="WRB78" s="195"/>
      <c r="WRC78" s="195"/>
      <c r="WRD78" s="195"/>
      <c r="WRE78" s="195"/>
      <c r="WRF78" s="195"/>
      <c r="WRG78" s="195"/>
      <c r="WRH78" s="195"/>
      <c r="WRI78" s="195"/>
      <c r="WRJ78" s="195"/>
      <c r="WRK78" s="195"/>
      <c r="WRL78" s="195"/>
      <c r="WRM78" s="195"/>
      <c r="WRN78" s="195"/>
      <c r="WRO78" s="195"/>
      <c r="WRP78" s="195"/>
      <c r="WRQ78" s="195"/>
      <c r="WRR78" s="195"/>
      <c r="WRS78" s="195"/>
      <c r="WRT78" s="195"/>
      <c r="WRU78" s="195"/>
      <c r="WRV78" s="195"/>
      <c r="WRW78" s="195"/>
      <c r="WRX78" s="195"/>
      <c r="WRY78" s="195"/>
      <c r="WRZ78" s="195"/>
      <c r="WSA78" s="195"/>
      <c r="WSB78" s="195"/>
      <c r="WSC78" s="195"/>
      <c r="WSD78" s="195"/>
      <c r="WSE78" s="195"/>
      <c r="WSF78" s="195"/>
      <c r="WSG78" s="195"/>
      <c r="WSH78" s="195"/>
      <c r="WSI78" s="195"/>
      <c r="WSJ78" s="195"/>
      <c r="WSK78" s="195"/>
      <c r="WSL78" s="195"/>
      <c r="WSM78" s="195"/>
      <c r="WSN78" s="195"/>
      <c r="WSO78" s="195"/>
      <c r="WSP78" s="195"/>
      <c r="WSQ78" s="195"/>
      <c r="WSR78" s="195"/>
      <c r="WSS78" s="195"/>
      <c r="WST78" s="195"/>
      <c r="WSU78" s="195"/>
      <c r="WSV78" s="195"/>
      <c r="WSW78" s="195"/>
      <c r="WSX78" s="195"/>
      <c r="WSY78" s="195"/>
      <c r="WSZ78" s="195"/>
      <c r="WTA78" s="195"/>
      <c r="WTB78" s="195"/>
      <c r="WTC78" s="195"/>
      <c r="WTD78" s="195"/>
      <c r="WTE78" s="195"/>
      <c r="WTF78" s="195"/>
      <c r="WTG78" s="195"/>
      <c r="WTH78" s="195"/>
      <c r="WTI78" s="195"/>
      <c r="WTJ78" s="195"/>
      <c r="WTK78" s="195"/>
      <c r="WTL78" s="195"/>
      <c r="WTM78" s="195"/>
      <c r="WTN78" s="195"/>
      <c r="WTO78" s="195"/>
      <c r="WTP78" s="195"/>
      <c r="WTQ78" s="195"/>
      <c r="WTR78" s="195"/>
      <c r="WTS78" s="195"/>
      <c r="WTT78" s="195"/>
      <c r="WTU78" s="195"/>
      <c r="WTV78" s="195"/>
      <c r="WTW78" s="195"/>
      <c r="WTX78" s="195"/>
      <c r="WTY78" s="195"/>
      <c r="WTZ78" s="195"/>
      <c r="WUA78" s="195"/>
      <c r="WUB78" s="195"/>
      <c r="WUC78" s="195"/>
      <c r="WUD78" s="195"/>
      <c r="WUE78" s="195"/>
      <c r="WUF78" s="195"/>
      <c r="WUG78" s="195"/>
      <c r="WUH78" s="195"/>
      <c r="WUI78" s="195"/>
      <c r="WUJ78" s="195"/>
      <c r="WUK78" s="195"/>
      <c r="WUL78" s="195"/>
      <c r="WUM78" s="195"/>
      <c r="WUN78" s="195"/>
      <c r="WUO78" s="195"/>
      <c r="WUP78" s="195"/>
      <c r="WUQ78" s="195"/>
      <c r="WUR78" s="195"/>
      <c r="WUS78" s="195"/>
      <c r="WUT78" s="195"/>
      <c r="WUU78" s="195"/>
      <c r="WUV78" s="195"/>
      <c r="WUW78" s="195"/>
      <c r="WUX78" s="195"/>
      <c r="WUY78" s="195"/>
      <c r="WUZ78" s="195"/>
      <c r="WVA78" s="195"/>
      <c r="WVB78" s="195"/>
      <c r="WVC78" s="195"/>
      <c r="WVD78" s="195"/>
      <c r="WVE78" s="195"/>
      <c r="WVF78" s="195"/>
      <c r="WVG78" s="195"/>
      <c r="WVH78" s="195"/>
      <c r="WVI78" s="195"/>
      <c r="WVJ78" s="195"/>
      <c r="WVK78" s="195"/>
      <c r="WVL78" s="195"/>
      <c r="WVM78" s="195"/>
      <c r="WVN78" s="195"/>
      <c r="WVO78" s="195"/>
      <c r="WVP78" s="195"/>
      <c r="WVQ78" s="195"/>
      <c r="WVR78" s="195"/>
      <c r="WVS78" s="195"/>
      <c r="WVT78" s="195"/>
      <c r="WVU78" s="195"/>
      <c r="WVV78" s="195"/>
      <c r="WVW78" s="195"/>
      <c r="WVX78" s="195"/>
      <c r="WVY78" s="195"/>
      <c r="WVZ78" s="195"/>
      <c r="WWA78" s="195"/>
      <c r="WWB78" s="195"/>
      <c r="WWC78" s="195"/>
      <c r="WWD78" s="195"/>
      <c r="WWE78" s="195"/>
      <c r="WWF78" s="195"/>
      <c r="WWG78" s="195"/>
      <c r="WWH78" s="195"/>
      <c r="WWI78" s="195"/>
      <c r="WWJ78" s="195"/>
      <c r="WWK78" s="195"/>
      <c r="WWL78" s="195"/>
      <c r="WWM78" s="195"/>
      <c r="WWN78" s="195"/>
      <c r="WWO78" s="195"/>
      <c r="WWP78" s="195"/>
      <c r="WWQ78" s="195"/>
      <c r="WWR78" s="195"/>
      <c r="WWS78" s="195"/>
      <c r="WWT78" s="195"/>
      <c r="WWU78" s="195"/>
      <c r="WWV78" s="195"/>
      <c r="WWW78" s="195"/>
      <c r="WWX78" s="195"/>
      <c r="WWY78" s="195"/>
      <c r="WWZ78" s="195"/>
      <c r="WXA78" s="195"/>
      <c r="WXB78" s="195"/>
      <c r="WXC78" s="195"/>
      <c r="WXD78" s="195"/>
      <c r="WXE78" s="195"/>
      <c r="WXF78" s="195"/>
      <c r="WXG78" s="195"/>
      <c r="WXH78" s="195"/>
      <c r="WXI78" s="195"/>
    </row>
    <row r="79" spans="1:16181" s="280" customFormat="1">
      <c r="A79" s="279"/>
      <c r="E79" s="192"/>
      <c r="F79" s="193"/>
      <c r="G79" s="193"/>
      <c r="H79" s="299"/>
      <c r="I79" s="300"/>
      <c r="J79" s="300"/>
      <c r="K79" s="300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301"/>
      <c r="AA79" s="301"/>
      <c r="AB79" s="301"/>
      <c r="AC79" s="301"/>
      <c r="AD79" s="301"/>
      <c r="AE79" s="301"/>
      <c r="AF79" s="301"/>
      <c r="AG79" s="301"/>
      <c r="AH79" s="301"/>
      <c r="AI79" s="301"/>
      <c r="AJ79" s="301"/>
      <c r="AK79" s="301"/>
      <c r="AL79" s="301"/>
      <c r="AM79" s="301"/>
      <c r="AN79" s="301"/>
      <c r="AO79" s="301"/>
      <c r="AP79" s="301"/>
      <c r="AQ79" s="301"/>
      <c r="AR79" s="301"/>
      <c r="AS79" s="301"/>
      <c r="AT79" s="301"/>
      <c r="AU79" s="301"/>
      <c r="AV79" s="301"/>
      <c r="AW79" s="301"/>
      <c r="AX79" s="301"/>
      <c r="AY79" s="301"/>
      <c r="AZ79" s="301"/>
      <c r="BA79" s="301"/>
      <c r="BB79" s="195"/>
      <c r="BC79" s="195"/>
      <c r="BD79" s="195"/>
      <c r="BE79" s="195"/>
      <c r="BF79" s="195"/>
      <c r="BG79" s="195"/>
      <c r="BH79" s="195"/>
      <c r="BI79" s="195"/>
      <c r="BJ79" s="195"/>
      <c r="BK79" s="195"/>
      <c r="BL79" s="195"/>
      <c r="BM79" s="195"/>
      <c r="BN79" s="195"/>
      <c r="BO79" s="195"/>
      <c r="BP79" s="195"/>
      <c r="BQ79" s="195"/>
      <c r="BR79" s="195"/>
      <c r="BS79" s="195"/>
      <c r="BT79" s="195"/>
      <c r="BU79" s="195"/>
      <c r="BV79" s="195"/>
      <c r="BW79" s="195"/>
      <c r="BX79" s="195"/>
      <c r="BY79" s="195"/>
      <c r="BZ79" s="195"/>
      <c r="CA79" s="195"/>
      <c r="CB79" s="195"/>
      <c r="CC79" s="195"/>
      <c r="CD79" s="195"/>
      <c r="CE79" s="195"/>
      <c r="CF79" s="195"/>
      <c r="CG79" s="195"/>
      <c r="CH79" s="195"/>
      <c r="CI79" s="195"/>
      <c r="CJ79" s="195"/>
      <c r="CK79" s="195"/>
      <c r="CL79" s="195"/>
      <c r="CM79" s="195"/>
      <c r="CN79" s="195"/>
      <c r="CO79" s="195"/>
      <c r="CP79" s="195"/>
      <c r="CQ79" s="195"/>
      <c r="CR79" s="195"/>
      <c r="CS79" s="195"/>
      <c r="CT79" s="195"/>
      <c r="CU79" s="195"/>
      <c r="CV79" s="195"/>
      <c r="CW79" s="195"/>
      <c r="CX79" s="195"/>
      <c r="CY79" s="195"/>
      <c r="CZ79" s="195"/>
      <c r="DA79" s="195"/>
      <c r="DB79" s="195"/>
      <c r="DC79" s="195"/>
      <c r="DD79" s="195"/>
      <c r="DE79" s="195"/>
      <c r="DF79" s="195"/>
      <c r="DG79" s="195"/>
      <c r="DH79" s="195"/>
      <c r="DI79" s="195"/>
      <c r="DJ79" s="195"/>
      <c r="DK79" s="195"/>
      <c r="DL79" s="195"/>
      <c r="DM79" s="195"/>
      <c r="DN79" s="195"/>
      <c r="DO79" s="195"/>
      <c r="DP79" s="195"/>
      <c r="DQ79" s="195"/>
      <c r="DR79" s="195"/>
      <c r="DS79" s="195"/>
      <c r="DT79" s="195"/>
      <c r="DU79" s="195"/>
      <c r="DV79" s="195"/>
      <c r="DW79" s="195"/>
      <c r="DX79" s="195"/>
      <c r="DY79" s="195"/>
      <c r="DZ79" s="195"/>
      <c r="EA79" s="195"/>
      <c r="EB79" s="195"/>
      <c r="EC79" s="195"/>
      <c r="ED79" s="195"/>
      <c r="EE79" s="195"/>
      <c r="EF79" s="195"/>
      <c r="EG79" s="195"/>
      <c r="EH79" s="195"/>
      <c r="EI79" s="195"/>
      <c r="EJ79" s="195"/>
      <c r="EK79" s="195"/>
      <c r="EL79" s="195"/>
      <c r="EM79" s="195"/>
      <c r="EN79" s="195"/>
      <c r="EO79" s="195"/>
      <c r="EP79" s="195"/>
      <c r="EQ79" s="195"/>
      <c r="ER79" s="195"/>
      <c r="ES79" s="195"/>
      <c r="ET79" s="195"/>
      <c r="EU79" s="195"/>
      <c r="EV79" s="195"/>
      <c r="EW79" s="195"/>
      <c r="EX79" s="195"/>
      <c r="EY79" s="195"/>
      <c r="EZ79" s="195"/>
      <c r="FA79" s="195"/>
      <c r="FB79" s="195"/>
      <c r="FC79" s="195"/>
      <c r="FD79" s="195"/>
      <c r="FE79" s="195"/>
      <c r="FF79" s="195"/>
      <c r="FG79" s="195"/>
      <c r="FH79" s="195"/>
      <c r="FI79" s="195"/>
      <c r="FJ79" s="195"/>
      <c r="FK79" s="195"/>
      <c r="FL79" s="195"/>
      <c r="FM79" s="195"/>
      <c r="FN79" s="195"/>
      <c r="FO79" s="195"/>
      <c r="FP79" s="195"/>
      <c r="FQ79" s="195"/>
      <c r="FR79" s="195"/>
      <c r="FS79" s="195"/>
      <c r="FT79" s="195"/>
      <c r="FU79" s="195"/>
      <c r="FV79" s="195"/>
      <c r="FW79" s="195"/>
      <c r="FX79" s="195"/>
      <c r="FY79" s="195"/>
      <c r="FZ79" s="195"/>
      <c r="GA79" s="195"/>
      <c r="GB79" s="195"/>
      <c r="GC79" s="195"/>
      <c r="GD79" s="195"/>
      <c r="GE79" s="195"/>
      <c r="GF79" s="195"/>
      <c r="GG79" s="195"/>
      <c r="GH79" s="195"/>
      <c r="GI79" s="195"/>
      <c r="GJ79" s="195"/>
      <c r="GK79" s="195"/>
      <c r="GL79" s="195"/>
      <c r="GM79" s="195"/>
      <c r="GN79" s="195"/>
      <c r="GO79" s="195"/>
      <c r="GP79" s="195"/>
      <c r="GQ79" s="195"/>
      <c r="GR79" s="195"/>
      <c r="GS79" s="195"/>
      <c r="GT79" s="195"/>
      <c r="GU79" s="195"/>
      <c r="GV79" s="195"/>
      <c r="GW79" s="195"/>
      <c r="GX79" s="195"/>
      <c r="GY79" s="195"/>
      <c r="GZ79" s="195"/>
      <c r="HA79" s="195"/>
      <c r="HB79" s="195"/>
      <c r="HC79" s="195"/>
      <c r="HD79" s="195"/>
      <c r="HE79" s="195"/>
      <c r="HF79" s="195"/>
      <c r="HG79" s="195"/>
      <c r="HH79" s="195"/>
      <c r="HI79" s="195"/>
      <c r="HJ79" s="195"/>
      <c r="HK79" s="195"/>
      <c r="HL79" s="195"/>
      <c r="HM79" s="195"/>
      <c r="HN79" s="195"/>
      <c r="HO79" s="195"/>
      <c r="HP79" s="195"/>
      <c r="HQ79" s="195"/>
      <c r="HR79" s="195"/>
      <c r="HS79" s="195"/>
      <c r="HT79" s="195"/>
      <c r="HU79" s="195"/>
      <c r="HV79" s="195"/>
      <c r="HW79" s="195"/>
      <c r="HX79" s="195"/>
      <c r="HY79" s="195"/>
      <c r="HZ79" s="195"/>
      <c r="IA79" s="195"/>
      <c r="IB79" s="195"/>
      <c r="IC79" s="195"/>
      <c r="ID79" s="195"/>
      <c r="IE79" s="195"/>
      <c r="IF79" s="195"/>
      <c r="IG79" s="195"/>
      <c r="IH79" s="195"/>
      <c r="II79" s="195"/>
      <c r="IJ79" s="195"/>
      <c r="IK79" s="195"/>
      <c r="IL79" s="195"/>
      <c r="IM79" s="195"/>
      <c r="IN79" s="195"/>
      <c r="IO79" s="195"/>
      <c r="IP79" s="195"/>
      <c r="IQ79" s="195"/>
      <c r="IR79" s="195"/>
      <c r="IS79" s="195"/>
      <c r="IT79" s="195"/>
      <c r="IU79" s="195"/>
      <c r="IV79" s="195"/>
      <c r="IW79" s="195"/>
      <c r="IX79" s="195"/>
      <c r="IY79" s="195"/>
      <c r="IZ79" s="195"/>
      <c r="JA79" s="195"/>
      <c r="JB79" s="195"/>
      <c r="JC79" s="195"/>
      <c r="JD79" s="195"/>
      <c r="JE79" s="195"/>
      <c r="JF79" s="195"/>
      <c r="JG79" s="195"/>
      <c r="JH79" s="195"/>
      <c r="JI79" s="195"/>
      <c r="JJ79" s="195"/>
      <c r="JK79" s="195"/>
      <c r="JL79" s="195"/>
      <c r="JM79" s="195"/>
      <c r="JN79" s="195"/>
      <c r="JO79" s="195"/>
      <c r="JP79" s="195"/>
      <c r="JQ79" s="195"/>
      <c r="JR79" s="195"/>
      <c r="JS79" s="195"/>
      <c r="JT79" s="195"/>
      <c r="JU79" s="195"/>
      <c r="JV79" s="195"/>
      <c r="JW79" s="195"/>
      <c r="JX79" s="195"/>
      <c r="JY79" s="195"/>
      <c r="JZ79" s="195"/>
      <c r="KA79" s="195"/>
      <c r="KB79" s="195"/>
      <c r="KC79" s="195"/>
      <c r="KD79" s="195"/>
      <c r="KE79" s="195"/>
      <c r="KF79" s="195"/>
      <c r="KG79" s="195"/>
      <c r="KH79" s="195"/>
      <c r="KI79" s="195"/>
      <c r="KJ79" s="195"/>
      <c r="KK79" s="195"/>
      <c r="KL79" s="195"/>
      <c r="KM79" s="195"/>
      <c r="KN79" s="195"/>
      <c r="KO79" s="195"/>
      <c r="KP79" s="195"/>
      <c r="KQ79" s="195"/>
      <c r="KR79" s="195"/>
      <c r="KS79" s="195"/>
      <c r="KT79" s="195"/>
      <c r="KU79" s="195"/>
      <c r="KV79" s="195"/>
      <c r="KW79" s="195"/>
      <c r="KX79" s="195"/>
      <c r="KY79" s="195"/>
      <c r="KZ79" s="195"/>
      <c r="LA79" s="195"/>
      <c r="LB79" s="195"/>
      <c r="LC79" s="195"/>
      <c r="LD79" s="195"/>
      <c r="LE79" s="195"/>
      <c r="LF79" s="195"/>
      <c r="LG79" s="195"/>
      <c r="LH79" s="195"/>
      <c r="LI79" s="195"/>
      <c r="LJ79" s="195"/>
      <c r="LK79" s="195"/>
      <c r="LL79" s="195"/>
      <c r="LM79" s="195"/>
      <c r="LN79" s="195"/>
      <c r="LO79" s="195"/>
      <c r="LP79" s="195"/>
      <c r="LQ79" s="195"/>
      <c r="LR79" s="195"/>
      <c r="LS79" s="195"/>
      <c r="LT79" s="195"/>
      <c r="LU79" s="195"/>
      <c r="LV79" s="195"/>
      <c r="LW79" s="195"/>
      <c r="LX79" s="195"/>
      <c r="LY79" s="195"/>
      <c r="LZ79" s="195"/>
      <c r="MA79" s="195"/>
      <c r="MB79" s="195"/>
      <c r="MC79" s="195"/>
      <c r="MD79" s="195"/>
      <c r="ME79" s="195"/>
      <c r="MF79" s="195"/>
      <c r="MG79" s="195"/>
      <c r="MH79" s="195"/>
      <c r="MI79" s="195"/>
      <c r="MJ79" s="195"/>
      <c r="MK79" s="195"/>
      <c r="ML79" s="195"/>
      <c r="MM79" s="195"/>
      <c r="MN79" s="195"/>
      <c r="MO79" s="195"/>
      <c r="MP79" s="195"/>
      <c r="MQ79" s="195"/>
      <c r="MR79" s="195"/>
      <c r="MS79" s="195"/>
      <c r="MT79" s="195"/>
      <c r="MU79" s="195"/>
      <c r="MV79" s="195"/>
      <c r="MW79" s="195"/>
      <c r="MX79" s="195"/>
      <c r="MY79" s="195"/>
      <c r="MZ79" s="195"/>
      <c r="NA79" s="195"/>
      <c r="NB79" s="195"/>
      <c r="NC79" s="195"/>
      <c r="ND79" s="195"/>
      <c r="NE79" s="195"/>
      <c r="NF79" s="195"/>
      <c r="NG79" s="195"/>
      <c r="NH79" s="195"/>
      <c r="NI79" s="195"/>
      <c r="NJ79" s="195"/>
      <c r="NK79" s="195"/>
      <c r="NL79" s="195"/>
      <c r="NM79" s="195"/>
      <c r="NN79" s="195"/>
      <c r="NO79" s="195"/>
      <c r="NP79" s="195"/>
      <c r="NQ79" s="195"/>
      <c r="NR79" s="195"/>
      <c r="NS79" s="195"/>
      <c r="NT79" s="195"/>
      <c r="NU79" s="195"/>
      <c r="NV79" s="195"/>
      <c r="NW79" s="195"/>
      <c r="NX79" s="195"/>
      <c r="NY79" s="195"/>
      <c r="NZ79" s="195"/>
      <c r="OA79" s="195"/>
      <c r="OB79" s="195"/>
      <c r="OC79" s="195"/>
      <c r="OD79" s="195"/>
      <c r="OE79" s="195"/>
      <c r="OF79" s="195"/>
      <c r="OG79" s="195"/>
      <c r="OH79" s="195"/>
      <c r="OI79" s="195"/>
      <c r="OJ79" s="195"/>
      <c r="OK79" s="195"/>
      <c r="OL79" s="195"/>
      <c r="OM79" s="195"/>
      <c r="ON79" s="195"/>
      <c r="OO79" s="195"/>
      <c r="OP79" s="195"/>
      <c r="OQ79" s="195"/>
      <c r="OR79" s="195"/>
      <c r="OS79" s="195"/>
      <c r="OT79" s="195"/>
      <c r="OU79" s="195"/>
      <c r="OV79" s="195"/>
      <c r="OW79" s="195"/>
      <c r="OX79" s="195"/>
      <c r="OY79" s="195"/>
      <c r="OZ79" s="195"/>
      <c r="PA79" s="195"/>
      <c r="PB79" s="195"/>
      <c r="PC79" s="195"/>
      <c r="PD79" s="195"/>
      <c r="PE79" s="195"/>
      <c r="PF79" s="195"/>
      <c r="PG79" s="195"/>
      <c r="PH79" s="195"/>
      <c r="PI79" s="195"/>
      <c r="PJ79" s="195"/>
      <c r="PK79" s="195"/>
      <c r="PL79" s="195"/>
      <c r="PM79" s="195"/>
      <c r="PN79" s="195"/>
      <c r="PO79" s="195"/>
      <c r="PP79" s="195"/>
      <c r="PQ79" s="195"/>
      <c r="PR79" s="195"/>
      <c r="PS79" s="195"/>
      <c r="PT79" s="195"/>
      <c r="PU79" s="195"/>
      <c r="PV79" s="195"/>
      <c r="PW79" s="195"/>
      <c r="PX79" s="195"/>
      <c r="PY79" s="195"/>
      <c r="PZ79" s="195"/>
      <c r="QA79" s="195"/>
      <c r="QB79" s="195"/>
      <c r="QC79" s="195"/>
      <c r="QD79" s="195"/>
      <c r="QE79" s="195"/>
      <c r="QF79" s="195"/>
      <c r="QG79" s="195"/>
      <c r="QH79" s="195"/>
      <c r="QI79" s="195"/>
      <c r="QJ79" s="195"/>
      <c r="QK79" s="195"/>
      <c r="QL79" s="195"/>
      <c r="QM79" s="195"/>
      <c r="QN79" s="195"/>
      <c r="QO79" s="195"/>
      <c r="QP79" s="195"/>
      <c r="QQ79" s="195"/>
      <c r="QR79" s="195"/>
      <c r="QS79" s="195"/>
      <c r="QT79" s="195"/>
      <c r="QU79" s="195"/>
      <c r="QV79" s="195"/>
      <c r="QW79" s="195"/>
      <c r="QX79" s="195"/>
      <c r="QY79" s="195"/>
      <c r="QZ79" s="195"/>
      <c r="RA79" s="195"/>
      <c r="RB79" s="195"/>
      <c r="RC79" s="195"/>
      <c r="RD79" s="195"/>
      <c r="RE79" s="195"/>
      <c r="RF79" s="195"/>
      <c r="RG79" s="195"/>
      <c r="RH79" s="195"/>
      <c r="RI79" s="195"/>
      <c r="RJ79" s="195"/>
      <c r="RK79" s="195"/>
      <c r="RL79" s="195"/>
      <c r="RM79" s="195"/>
      <c r="RN79" s="195"/>
      <c r="RO79" s="195"/>
      <c r="RP79" s="195"/>
      <c r="RQ79" s="195"/>
      <c r="RR79" s="195"/>
      <c r="RS79" s="195"/>
      <c r="RT79" s="195"/>
      <c r="RU79" s="195"/>
      <c r="RV79" s="195"/>
      <c r="RW79" s="195"/>
      <c r="RX79" s="195"/>
      <c r="RY79" s="195"/>
      <c r="RZ79" s="195"/>
      <c r="SA79" s="195"/>
      <c r="SB79" s="195"/>
      <c r="SC79" s="195"/>
      <c r="SD79" s="195"/>
      <c r="SE79" s="195"/>
      <c r="SF79" s="195"/>
      <c r="SG79" s="195"/>
      <c r="SH79" s="195"/>
      <c r="SI79" s="195"/>
      <c r="SJ79" s="195"/>
      <c r="SK79" s="195"/>
      <c r="SL79" s="195"/>
      <c r="SM79" s="195"/>
      <c r="SN79" s="195"/>
      <c r="SO79" s="195"/>
      <c r="SP79" s="195"/>
      <c r="SQ79" s="195"/>
      <c r="SR79" s="195"/>
      <c r="SS79" s="195"/>
      <c r="ST79" s="195"/>
      <c r="SU79" s="195"/>
      <c r="SV79" s="195"/>
      <c r="SW79" s="195"/>
      <c r="SX79" s="195"/>
      <c r="SY79" s="195"/>
      <c r="SZ79" s="195"/>
      <c r="TA79" s="195"/>
      <c r="TB79" s="195"/>
      <c r="TC79" s="195"/>
      <c r="TD79" s="195"/>
      <c r="TE79" s="195"/>
      <c r="TF79" s="195"/>
      <c r="TG79" s="195"/>
      <c r="TH79" s="195"/>
      <c r="TI79" s="195"/>
      <c r="TJ79" s="195"/>
      <c r="TK79" s="195"/>
      <c r="TL79" s="195"/>
      <c r="TM79" s="195"/>
      <c r="TN79" s="195"/>
      <c r="TO79" s="195"/>
      <c r="TP79" s="195"/>
      <c r="TQ79" s="195"/>
      <c r="TR79" s="195"/>
      <c r="TS79" s="195"/>
      <c r="TT79" s="195"/>
      <c r="TU79" s="195"/>
      <c r="TV79" s="195"/>
      <c r="TW79" s="195"/>
      <c r="TX79" s="195"/>
      <c r="TY79" s="195"/>
      <c r="TZ79" s="195"/>
      <c r="UA79" s="195"/>
      <c r="UB79" s="195"/>
      <c r="UC79" s="195"/>
      <c r="UD79" s="195"/>
      <c r="UE79" s="195"/>
      <c r="UF79" s="195"/>
      <c r="UG79" s="195"/>
      <c r="UH79" s="195"/>
      <c r="UI79" s="195"/>
      <c r="UJ79" s="195"/>
      <c r="UK79" s="195"/>
      <c r="UL79" s="195"/>
      <c r="UM79" s="195"/>
      <c r="UN79" s="195"/>
      <c r="UO79" s="195"/>
      <c r="UP79" s="195"/>
      <c r="UQ79" s="195"/>
      <c r="UR79" s="195"/>
      <c r="US79" s="195"/>
      <c r="UT79" s="195"/>
      <c r="UU79" s="195"/>
      <c r="UV79" s="195"/>
      <c r="UW79" s="195"/>
      <c r="UX79" s="195"/>
      <c r="UY79" s="195"/>
      <c r="UZ79" s="195"/>
      <c r="VA79" s="195"/>
      <c r="VB79" s="195"/>
      <c r="VC79" s="195"/>
      <c r="VD79" s="195"/>
      <c r="VE79" s="195"/>
      <c r="VF79" s="195"/>
      <c r="VG79" s="195"/>
      <c r="VH79" s="195"/>
      <c r="VI79" s="195"/>
      <c r="VJ79" s="195"/>
      <c r="VK79" s="195"/>
      <c r="VL79" s="195"/>
      <c r="VM79" s="195"/>
      <c r="VN79" s="195"/>
      <c r="VO79" s="195"/>
      <c r="VP79" s="195"/>
      <c r="VQ79" s="195"/>
      <c r="VR79" s="195"/>
      <c r="VS79" s="195"/>
      <c r="VT79" s="195"/>
      <c r="VU79" s="195"/>
      <c r="VV79" s="195"/>
      <c r="VW79" s="195"/>
      <c r="VX79" s="195"/>
      <c r="VY79" s="195"/>
      <c r="VZ79" s="195"/>
      <c r="WA79" s="195"/>
      <c r="WB79" s="195"/>
      <c r="WC79" s="195"/>
      <c r="WD79" s="195"/>
      <c r="WE79" s="195"/>
      <c r="WF79" s="195"/>
      <c r="WG79" s="195"/>
      <c r="WH79" s="195"/>
      <c r="WI79" s="195"/>
      <c r="WJ79" s="195"/>
      <c r="WK79" s="195"/>
      <c r="WL79" s="195"/>
      <c r="WM79" s="195"/>
      <c r="WN79" s="195"/>
      <c r="WO79" s="195"/>
      <c r="WP79" s="195"/>
      <c r="WQ79" s="195"/>
      <c r="WR79" s="195"/>
      <c r="WS79" s="195"/>
      <c r="WT79" s="195"/>
      <c r="WU79" s="195"/>
      <c r="WV79" s="195"/>
      <c r="WW79" s="195"/>
      <c r="WX79" s="195"/>
      <c r="WY79" s="195"/>
      <c r="WZ79" s="195"/>
      <c r="XA79" s="195"/>
      <c r="XB79" s="195"/>
      <c r="XC79" s="195"/>
      <c r="XD79" s="195"/>
      <c r="XE79" s="195"/>
      <c r="XF79" s="195"/>
      <c r="XG79" s="195"/>
      <c r="XH79" s="195"/>
      <c r="XI79" s="195"/>
      <c r="XJ79" s="195"/>
      <c r="XK79" s="195"/>
      <c r="XL79" s="195"/>
      <c r="XM79" s="195"/>
      <c r="XN79" s="195"/>
      <c r="XO79" s="195"/>
      <c r="XP79" s="195"/>
      <c r="XQ79" s="195"/>
      <c r="XR79" s="195"/>
      <c r="XS79" s="195"/>
      <c r="XT79" s="195"/>
      <c r="XU79" s="195"/>
      <c r="XV79" s="195"/>
      <c r="XW79" s="195"/>
      <c r="XX79" s="195"/>
      <c r="XY79" s="195"/>
      <c r="XZ79" s="195"/>
      <c r="YA79" s="195"/>
      <c r="YB79" s="195"/>
      <c r="YC79" s="195"/>
      <c r="YD79" s="195"/>
      <c r="YE79" s="195"/>
      <c r="YF79" s="195"/>
      <c r="YG79" s="195"/>
      <c r="YH79" s="195"/>
      <c r="YI79" s="195"/>
      <c r="YJ79" s="195"/>
      <c r="YK79" s="195"/>
      <c r="YL79" s="195"/>
      <c r="YM79" s="195"/>
      <c r="YN79" s="195"/>
      <c r="YO79" s="195"/>
      <c r="YP79" s="195"/>
      <c r="YQ79" s="195"/>
      <c r="YR79" s="195"/>
      <c r="YS79" s="195"/>
      <c r="YT79" s="195"/>
      <c r="YU79" s="195"/>
      <c r="YV79" s="195"/>
      <c r="YW79" s="195"/>
      <c r="YX79" s="195"/>
      <c r="YY79" s="195"/>
      <c r="YZ79" s="195"/>
      <c r="ZA79" s="195"/>
      <c r="ZB79" s="195"/>
      <c r="ZC79" s="195"/>
      <c r="ZD79" s="195"/>
      <c r="ZE79" s="195"/>
      <c r="ZF79" s="195"/>
      <c r="ZG79" s="195"/>
      <c r="ZH79" s="195"/>
      <c r="ZI79" s="195"/>
      <c r="ZJ79" s="195"/>
      <c r="ZK79" s="195"/>
      <c r="ZL79" s="195"/>
      <c r="ZM79" s="195"/>
      <c r="ZN79" s="195"/>
      <c r="ZO79" s="195"/>
      <c r="ZP79" s="195"/>
      <c r="ZQ79" s="195"/>
      <c r="ZR79" s="195"/>
      <c r="ZS79" s="195"/>
      <c r="ZT79" s="195"/>
      <c r="ZU79" s="195"/>
      <c r="ZV79" s="195"/>
      <c r="ZW79" s="195"/>
      <c r="ZX79" s="195"/>
      <c r="ZY79" s="195"/>
      <c r="ZZ79" s="195"/>
      <c r="AAA79" s="195"/>
      <c r="AAB79" s="195"/>
      <c r="AAC79" s="195"/>
      <c r="AAD79" s="195"/>
      <c r="AAE79" s="195"/>
      <c r="AAF79" s="195"/>
      <c r="AAG79" s="195"/>
      <c r="AAH79" s="195"/>
      <c r="AAI79" s="195"/>
      <c r="AAJ79" s="195"/>
      <c r="AAK79" s="195"/>
      <c r="AAL79" s="195"/>
      <c r="AAM79" s="195"/>
      <c r="AAN79" s="195"/>
      <c r="AAO79" s="195"/>
      <c r="AAP79" s="195"/>
      <c r="AAQ79" s="195"/>
      <c r="AAR79" s="195"/>
      <c r="AAS79" s="195"/>
      <c r="AAT79" s="195"/>
      <c r="AAU79" s="195"/>
      <c r="AAV79" s="195"/>
      <c r="AAW79" s="195"/>
      <c r="AAX79" s="195"/>
      <c r="AAY79" s="195"/>
      <c r="AAZ79" s="195"/>
      <c r="ABA79" s="195"/>
      <c r="ABB79" s="195"/>
      <c r="ABC79" s="195"/>
      <c r="ABD79" s="195"/>
      <c r="ABE79" s="195"/>
      <c r="ABF79" s="195"/>
      <c r="ABG79" s="195"/>
      <c r="ABH79" s="195"/>
      <c r="ABI79" s="195"/>
      <c r="ABJ79" s="195"/>
      <c r="ABK79" s="195"/>
      <c r="ABL79" s="195"/>
      <c r="ABM79" s="195"/>
      <c r="ABN79" s="195"/>
      <c r="ABO79" s="195"/>
      <c r="ABP79" s="195"/>
      <c r="ABQ79" s="195"/>
      <c r="ABR79" s="195"/>
      <c r="ABS79" s="195"/>
      <c r="ABT79" s="195"/>
      <c r="ABU79" s="195"/>
      <c r="ABV79" s="195"/>
      <c r="ABW79" s="195"/>
      <c r="ABX79" s="195"/>
      <c r="ABY79" s="195"/>
      <c r="ABZ79" s="195"/>
      <c r="ACA79" s="195"/>
      <c r="ACB79" s="195"/>
      <c r="ACC79" s="195"/>
      <c r="ACD79" s="195"/>
      <c r="ACE79" s="195"/>
      <c r="ACF79" s="195"/>
      <c r="ACG79" s="195"/>
      <c r="ACH79" s="195"/>
      <c r="ACI79" s="195"/>
      <c r="ACJ79" s="195"/>
      <c r="ACK79" s="195"/>
      <c r="ACL79" s="195"/>
      <c r="ACM79" s="195"/>
      <c r="ACN79" s="195"/>
      <c r="ACO79" s="195"/>
      <c r="ACP79" s="195"/>
      <c r="ACQ79" s="195"/>
      <c r="ACR79" s="195"/>
      <c r="ACS79" s="195"/>
      <c r="ACT79" s="195"/>
      <c r="ACU79" s="195"/>
      <c r="ACV79" s="195"/>
      <c r="ACW79" s="195"/>
      <c r="ACX79" s="195"/>
      <c r="ACY79" s="195"/>
      <c r="ACZ79" s="195"/>
      <c r="ADA79" s="195"/>
      <c r="ADB79" s="195"/>
      <c r="ADC79" s="195"/>
      <c r="ADD79" s="195"/>
      <c r="ADE79" s="195"/>
      <c r="ADF79" s="195"/>
      <c r="ADG79" s="195"/>
      <c r="ADH79" s="195"/>
      <c r="ADI79" s="195"/>
      <c r="ADJ79" s="195"/>
      <c r="ADK79" s="195"/>
      <c r="ADL79" s="195"/>
      <c r="ADM79" s="195"/>
      <c r="ADN79" s="195"/>
      <c r="ADO79" s="195"/>
      <c r="ADP79" s="195"/>
      <c r="ADQ79" s="195"/>
      <c r="ADR79" s="195"/>
      <c r="ADS79" s="195"/>
      <c r="ADT79" s="195"/>
      <c r="ADU79" s="195"/>
      <c r="ADV79" s="195"/>
      <c r="ADW79" s="195"/>
      <c r="ADX79" s="195"/>
      <c r="ADY79" s="195"/>
      <c r="ADZ79" s="195"/>
      <c r="AEA79" s="195"/>
      <c r="AEB79" s="195"/>
      <c r="AEC79" s="195"/>
      <c r="AED79" s="195"/>
      <c r="AEE79" s="195"/>
      <c r="AEF79" s="195"/>
      <c r="AEG79" s="195"/>
      <c r="AEH79" s="195"/>
      <c r="AEI79" s="195"/>
      <c r="AEJ79" s="195"/>
      <c r="AEK79" s="195"/>
      <c r="AEL79" s="195"/>
      <c r="AEM79" s="195"/>
      <c r="AEN79" s="195"/>
      <c r="AEO79" s="195"/>
      <c r="AEP79" s="195"/>
      <c r="AEQ79" s="195"/>
      <c r="AER79" s="195"/>
      <c r="AES79" s="195"/>
      <c r="AET79" s="195"/>
      <c r="AEU79" s="195"/>
      <c r="AEV79" s="195"/>
      <c r="AEW79" s="195"/>
      <c r="AEX79" s="195"/>
      <c r="AEY79" s="195"/>
      <c r="AEZ79" s="195"/>
      <c r="AFA79" s="195"/>
      <c r="AFB79" s="195"/>
      <c r="AFC79" s="195"/>
      <c r="AFD79" s="195"/>
      <c r="AFE79" s="195"/>
      <c r="AFF79" s="195"/>
      <c r="AFG79" s="195"/>
      <c r="AFH79" s="195"/>
      <c r="AFI79" s="195"/>
      <c r="AFJ79" s="195"/>
      <c r="AFK79" s="195"/>
      <c r="AFL79" s="195"/>
      <c r="AFM79" s="195"/>
      <c r="AFN79" s="195"/>
      <c r="AFO79" s="195"/>
      <c r="AFP79" s="195"/>
      <c r="AFQ79" s="195"/>
      <c r="AFR79" s="195"/>
      <c r="AFS79" s="195"/>
      <c r="AFT79" s="195"/>
      <c r="AFU79" s="195"/>
      <c r="AFV79" s="195"/>
      <c r="AFW79" s="195"/>
      <c r="AFX79" s="195"/>
      <c r="AFY79" s="195"/>
      <c r="AFZ79" s="195"/>
      <c r="AGA79" s="195"/>
      <c r="AGB79" s="195"/>
      <c r="AGC79" s="195"/>
      <c r="AGD79" s="195"/>
      <c r="AGE79" s="195"/>
      <c r="AGF79" s="195"/>
      <c r="AGG79" s="195"/>
      <c r="AGH79" s="195"/>
      <c r="AGI79" s="195"/>
      <c r="AGJ79" s="195"/>
      <c r="AGK79" s="195"/>
      <c r="AGL79" s="195"/>
      <c r="AGM79" s="195"/>
      <c r="AGN79" s="195"/>
      <c r="AGO79" s="195"/>
      <c r="AGP79" s="195"/>
      <c r="AGQ79" s="195"/>
      <c r="AGR79" s="195"/>
      <c r="AGS79" s="195"/>
      <c r="AGT79" s="195"/>
      <c r="AGU79" s="195"/>
      <c r="AGV79" s="195"/>
      <c r="AGW79" s="195"/>
      <c r="AGX79" s="195"/>
      <c r="AGY79" s="195"/>
      <c r="AGZ79" s="195"/>
      <c r="AHA79" s="195"/>
      <c r="AHB79" s="195"/>
      <c r="AHC79" s="195"/>
      <c r="AHD79" s="195"/>
      <c r="AHE79" s="195"/>
      <c r="AHF79" s="195"/>
      <c r="AHG79" s="195"/>
      <c r="AHH79" s="195"/>
      <c r="AHI79" s="195"/>
      <c r="AHJ79" s="195"/>
      <c r="AHK79" s="195"/>
      <c r="AHL79" s="195"/>
      <c r="AHM79" s="195"/>
      <c r="AHN79" s="195"/>
      <c r="AHO79" s="195"/>
      <c r="AHP79" s="195"/>
      <c r="AHQ79" s="195"/>
      <c r="AHR79" s="195"/>
      <c r="AHS79" s="195"/>
      <c r="AHT79" s="195"/>
      <c r="AHU79" s="195"/>
      <c r="AHV79" s="195"/>
      <c r="AHW79" s="195"/>
      <c r="AHX79" s="195"/>
      <c r="AHY79" s="195"/>
      <c r="AHZ79" s="195"/>
      <c r="AIA79" s="195"/>
      <c r="AIB79" s="195"/>
      <c r="AIC79" s="195"/>
      <c r="AID79" s="195"/>
      <c r="AIE79" s="195"/>
      <c r="AIF79" s="195"/>
      <c r="AIG79" s="195"/>
      <c r="AIH79" s="195"/>
      <c r="AII79" s="195"/>
      <c r="AIJ79" s="195"/>
      <c r="AIK79" s="195"/>
      <c r="AIL79" s="195"/>
      <c r="AIM79" s="195"/>
      <c r="AIN79" s="195"/>
      <c r="AIO79" s="195"/>
      <c r="AIP79" s="195"/>
      <c r="AIQ79" s="195"/>
      <c r="AIR79" s="195"/>
      <c r="AIS79" s="195"/>
      <c r="AIT79" s="195"/>
      <c r="AIU79" s="195"/>
      <c r="AIV79" s="195"/>
      <c r="AIW79" s="195"/>
      <c r="AIX79" s="195"/>
      <c r="AIY79" s="195"/>
      <c r="AIZ79" s="195"/>
      <c r="AJA79" s="195"/>
      <c r="AJB79" s="195"/>
      <c r="AJC79" s="195"/>
      <c r="AJD79" s="195"/>
      <c r="AJE79" s="195"/>
      <c r="AJF79" s="195"/>
      <c r="AJG79" s="195"/>
      <c r="AJH79" s="195"/>
      <c r="AJI79" s="195"/>
      <c r="AJJ79" s="195"/>
      <c r="AJK79" s="195"/>
      <c r="AJL79" s="195"/>
      <c r="AJM79" s="195"/>
      <c r="AJN79" s="195"/>
      <c r="AJO79" s="195"/>
      <c r="AJP79" s="195"/>
      <c r="AJQ79" s="195"/>
      <c r="AJR79" s="195"/>
      <c r="AJS79" s="195"/>
      <c r="AJT79" s="195"/>
      <c r="AJU79" s="195"/>
      <c r="AJV79" s="195"/>
      <c r="AJW79" s="195"/>
      <c r="AJX79" s="195"/>
      <c r="AJY79" s="195"/>
      <c r="AJZ79" s="195"/>
      <c r="AKA79" s="195"/>
      <c r="AKB79" s="195"/>
      <c r="AKC79" s="195"/>
      <c r="AKD79" s="195"/>
      <c r="AKE79" s="195"/>
      <c r="AKF79" s="195"/>
      <c r="AKG79" s="195"/>
      <c r="AKH79" s="195"/>
      <c r="AKI79" s="195"/>
      <c r="AKJ79" s="195"/>
      <c r="AKK79" s="195"/>
      <c r="AKL79" s="195"/>
      <c r="AKM79" s="195"/>
      <c r="AKN79" s="195"/>
      <c r="AKO79" s="195"/>
      <c r="AKP79" s="195"/>
      <c r="AKQ79" s="195"/>
      <c r="AKR79" s="195"/>
      <c r="AKS79" s="195"/>
      <c r="AKT79" s="195"/>
      <c r="AKU79" s="195"/>
      <c r="AKV79" s="195"/>
      <c r="AKW79" s="195"/>
      <c r="AKX79" s="195"/>
      <c r="AKY79" s="195"/>
      <c r="AKZ79" s="195"/>
      <c r="ALA79" s="195"/>
      <c r="ALB79" s="195"/>
      <c r="ALC79" s="195"/>
      <c r="ALD79" s="195"/>
      <c r="ALE79" s="195"/>
      <c r="ALF79" s="195"/>
      <c r="ALG79" s="195"/>
      <c r="ALH79" s="195"/>
      <c r="ALI79" s="195"/>
      <c r="ALJ79" s="195"/>
      <c r="ALK79" s="195"/>
      <c r="ALL79" s="195"/>
      <c r="ALM79" s="195"/>
      <c r="ALN79" s="195"/>
      <c r="ALO79" s="195"/>
      <c r="ALP79" s="195"/>
      <c r="ALQ79" s="195"/>
      <c r="ALR79" s="195"/>
      <c r="ALS79" s="195"/>
      <c r="ALT79" s="195"/>
      <c r="ALU79" s="195"/>
      <c r="ALV79" s="195"/>
      <c r="ALW79" s="195"/>
      <c r="ALX79" s="195"/>
      <c r="ALY79" s="195"/>
      <c r="ALZ79" s="195"/>
      <c r="AMA79" s="195"/>
      <c r="AMB79" s="195"/>
      <c r="AMC79" s="195"/>
      <c r="AMD79" s="195"/>
      <c r="AME79" s="195"/>
      <c r="AMF79" s="195"/>
      <c r="AMG79" s="195"/>
      <c r="AMH79" s="195"/>
      <c r="AMI79" s="195"/>
      <c r="AMJ79" s="195"/>
      <c r="AMK79" s="195"/>
      <c r="AML79" s="195"/>
      <c r="AMM79" s="195"/>
      <c r="AMN79" s="195"/>
      <c r="AMO79" s="195"/>
      <c r="AMP79" s="195"/>
      <c r="AMQ79" s="195"/>
      <c r="AMR79" s="195"/>
      <c r="AMS79" s="195"/>
      <c r="AMT79" s="195"/>
      <c r="AMU79" s="195"/>
      <c r="AMV79" s="195"/>
      <c r="AMW79" s="195"/>
      <c r="AMX79" s="195"/>
      <c r="AMY79" s="195"/>
      <c r="AMZ79" s="195"/>
      <c r="ANA79" s="195"/>
      <c r="ANB79" s="195"/>
      <c r="ANC79" s="195"/>
      <c r="AND79" s="195"/>
      <c r="ANE79" s="195"/>
      <c r="ANF79" s="195"/>
      <c r="ANG79" s="195"/>
      <c r="ANH79" s="195"/>
      <c r="ANI79" s="195"/>
      <c r="ANJ79" s="195"/>
      <c r="ANK79" s="195"/>
      <c r="ANL79" s="195"/>
      <c r="ANM79" s="195"/>
      <c r="ANN79" s="195"/>
      <c r="ANO79" s="195"/>
      <c r="ANP79" s="195"/>
      <c r="ANQ79" s="195"/>
      <c r="ANR79" s="195"/>
      <c r="ANS79" s="195"/>
      <c r="ANT79" s="195"/>
      <c r="ANU79" s="195"/>
      <c r="ANV79" s="195"/>
      <c r="ANW79" s="195"/>
      <c r="ANX79" s="195"/>
      <c r="ANY79" s="195"/>
      <c r="ANZ79" s="195"/>
      <c r="AOA79" s="195"/>
      <c r="AOB79" s="195"/>
      <c r="AOC79" s="195"/>
      <c r="AOD79" s="195"/>
      <c r="AOE79" s="195"/>
      <c r="AOF79" s="195"/>
      <c r="AOG79" s="195"/>
      <c r="AOH79" s="195"/>
      <c r="AOI79" s="195"/>
      <c r="AOJ79" s="195"/>
      <c r="AOK79" s="195"/>
      <c r="AOL79" s="195"/>
      <c r="AOM79" s="195"/>
      <c r="AON79" s="195"/>
      <c r="AOO79" s="195"/>
      <c r="AOP79" s="195"/>
      <c r="AOQ79" s="195"/>
      <c r="AOR79" s="195"/>
      <c r="AOS79" s="195"/>
      <c r="AOT79" s="195"/>
      <c r="AOU79" s="195"/>
      <c r="AOV79" s="195"/>
      <c r="AOW79" s="195"/>
      <c r="AOX79" s="195"/>
      <c r="AOY79" s="195"/>
      <c r="AOZ79" s="195"/>
      <c r="APA79" s="195"/>
      <c r="APB79" s="195"/>
      <c r="APC79" s="195"/>
      <c r="APD79" s="195"/>
      <c r="APE79" s="195"/>
      <c r="APF79" s="195"/>
      <c r="APG79" s="195"/>
      <c r="APH79" s="195"/>
      <c r="API79" s="195"/>
      <c r="APJ79" s="195"/>
      <c r="APK79" s="195"/>
      <c r="APL79" s="195"/>
      <c r="APM79" s="195"/>
      <c r="APN79" s="195"/>
      <c r="APO79" s="195"/>
      <c r="APP79" s="195"/>
      <c r="APQ79" s="195"/>
      <c r="APR79" s="195"/>
      <c r="APS79" s="195"/>
      <c r="APT79" s="195"/>
      <c r="APU79" s="195"/>
      <c r="APV79" s="195"/>
      <c r="APW79" s="195"/>
      <c r="APX79" s="195"/>
      <c r="APY79" s="195"/>
      <c r="APZ79" s="195"/>
      <c r="AQA79" s="195"/>
      <c r="AQB79" s="195"/>
      <c r="AQC79" s="195"/>
      <c r="AQD79" s="195"/>
      <c r="AQE79" s="195"/>
      <c r="AQF79" s="195"/>
      <c r="AQG79" s="195"/>
      <c r="AQH79" s="195"/>
      <c r="AQI79" s="195"/>
      <c r="AQJ79" s="195"/>
      <c r="AQK79" s="195"/>
      <c r="AQL79" s="195"/>
      <c r="AQM79" s="195"/>
      <c r="AQN79" s="195"/>
      <c r="AQO79" s="195"/>
      <c r="AQP79" s="195"/>
      <c r="AQQ79" s="195"/>
      <c r="AQR79" s="195"/>
      <c r="AQS79" s="195"/>
      <c r="AQT79" s="195"/>
      <c r="AQU79" s="195"/>
      <c r="AQV79" s="195"/>
      <c r="AQW79" s="195"/>
      <c r="AQX79" s="195"/>
      <c r="AQY79" s="195"/>
      <c r="AQZ79" s="195"/>
      <c r="ARA79" s="195"/>
      <c r="ARB79" s="195"/>
      <c r="ARC79" s="195"/>
      <c r="ARD79" s="195"/>
      <c r="ARE79" s="195"/>
      <c r="ARF79" s="195"/>
      <c r="ARG79" s="195"/>
      <c r="ARH79" s="195"/>
      <c r="ARI79" s="195"/>
      <c r="ARJ79" s="195"/>
      <c r="ARK79" s="195"/>
      <c r="ARL79" s="195"/>
      <c r="ARM79" s="195"/>
      <c r="ARN79" s="195"/>
      <c r="ARO79" s="195"/>
      <c r="ARP79" s="195"/>
      <c r="ARQ79" s="195"/>
      <c r="ARR79" s="195"/>
      <c r="ARS79" s="195"/>
      <c r="ART79" s="195"/>
      <c r="ARU79" s="195"/>
      <c r="ARV79" s="195"/>
      <c r="ARW79" s="195"/>
      <c r="ARX79" s="195"/>
      <c r="ARY79" s="195"/>
      <c r="ARZ79" s="195"/>
      <c r="ASA79" s="195"/>
      <c r="ASB79" s="195"/>
      <c r="ASC79" s="195"/>
      <c r="ASD79" s="195"/>
      <c r="ASE79" s="195"/>
      <c r="ASF79" s="195"/>
      <c r="ASG79" s="195"/>
      <c r="ASH79" s="195"/>
      <c r="ASI79" s="195"/>
      <c r="ASJ79" s="195"/>
      <c r="ASK79" s="195"/>
      <c r="ASL79" s="195"/>
      <c r="ASM79" s="195"/>
      <c r="ASN79" s="195"/>
      <c r="ASO79" s="195"/>
      <c r="ASP79" s="195"/>
      <c r="ASQ79" s="195"/>
      <c r="ASR79" s="195"/>
      <c r="ASS79" s="195"/>
      <c r="AST79" s="195"/>
      <c r="ASU79" s="195"/>
      <c r="ASV79" s="195"/>
      <c r="ASW79" s="195"/>
      <c r="ASX79" s="195"/>
      <c r="ASY79" s="195"/>
      <c r="ASZ79" s="195"/>
      <c r="ATA79" s="195"/>
      <c r="ATB79" s="195"/>
      <c r="ATC79" s="195"/>
      <c r="ATD79" s="195"/>
      <c r="ATE79" s="195"/>
      <c r="ATF79" s="195"/>
      <c r="ATG79" s="195"/>
      <c r="ATH79" s="195"/>
      <c r="ATI79" s="195"/>
      <c r="ATJ79" s="195"/>
      <c r="ATK79" s="195"/>
      <c r="ATL79" s="195"/>
      <c r="ATM79" s="195"/>
      <c r="ATN79" s="195"/>
      <c r="ATO79" s="195"/>
      <c r="ATP79" s="195"/>
      <c r="ATQ79" s="195"/>
      <c r="ATR79" s="195"/>
      <c r="ATS79" s="195"/>
      <c r="ATT79" s="195"/>
      <c r="ATU79" s="195"/>
      <c r="ATV79" s="195"/>
      <c r="ATW79" s="195"/>
      <c r="ATX79" s="195"/>
      <c r="ATY79" s="195"/>
      <c r="ATZ79" s="195"/>
      <c r="AUA79" s="195"/>
      <c r="AUB79" s="195"/>
      <c r="AUC79" s="195"/>
      <c r="AUD79" s="195"/>
      <c r="AUE79" s="195"/>
      <c r="AUF79" s="195"/>
      <c r="AUG79" s="195"/>
      <c r="AUH79" s="195"/>
      <c r="AUI79" s="195"/>
      <c r="AUJ79" s="195"/>
      <c r="AUK79" s="195"/>
      <c r="AUL79" s="195"/>
      <c r="AUM79" s="195"/>
      <c r="AUN79" s="195"/>
      <c r="AUO79" s="195"/>
      <c r="AUP79" s="195"/>
      <c r="AUQ79" s="195"/>
      <c r="AUR79" s="195"/>
      <c r="AUS79" s="195"/>
      <c r="AUT79" s="195"/>
      <c r="AUU79" s="195"/>
      <c r="AUV79" s="195"/>
      <c r="AUW79" s="195"/>
      <c r="AUX79" s="195"/>
      <c r="AUY79" s="195"/>
      <c r="AUZ79" s="195"/>
      <c r="AVA79" s="195"/>
      <c r="AVB79" s="195"/>
      <c r="AVC79" s="195"/>
      <c r="AVD79" s="195"/>
      <c r="AVE79" s="195"/>
      <c r="AVF79" s="195"/>
      <c r="AVG79" s="195"/>
      <c r="AVH79" s="195"/>
      <c r="AVI79" s="195"/>
      <c r="AVJ79" s="195"/>
      <c r="AVK79" s="195"/>
      <c r="AVL79" s="195"/>
      <c r="AVM79" s="195"/>
      <c r="AVN79" s="195"/>
      <c r="AVO79" s="195"/>
      <c r="AVP79" s="195"/>
      <c r="AVQ79" s="195"/>
      <c r="AVR79" s="195"/>
      <c r="AVS79" s="195"/>
      <c r="AVT79" s="195"/>
      <c r="AVU79" s="195"/>
      <c r="AVV79" s="195"/>
      <c r="AVW79" s="195"/>
      <c r="AVX79" s="195"/>
      <c r="AVY79" s="195"/>
      <c r="AVZ79" s="195"/>
      <c r="AWA79" s="195"/>
      <c r="AWB79" s="195"/>
      <c r="AWC79" s="195"/>
      <c r="AWD79" s="195"/>
      <c r="AWE79" s="195"/>
      <c r="AWF79" s="195"/>
      <c r="AWG79" s="195"/>
      <c r="AWH79" s="195"/>
      <c r="AWI79" s="195"/>
      <c r="AWJ79" s="195"/>
      <c r="AWK79" s="195"/>
      <c r="AWL79" s="195"/>
      <c r="AWM79" s="195"/>
      <c r="AWN79" s="195"/>
      <c r="AWO79" s="195"/>
      <c r="AWP79" s="195"/>
      <c r="AWQ79" s="195"/>
      <c r="AWR79" s="195"/>
      <c r="AWS79" s="195"/>
      <c r="AWT79" s="195"/>
      <c r="AWU79" s="195"/>
      <c r="AWV79" s="195"/>
      <c r="AWW79" s="195"/>
      <c r="AWX79" s="195"/>
      <c r="AWY79" s="195"/>
      <c r="AWZ79" s="195"/>
      <c r="AXA79" s="195"/>
      <c r="AXB79" s="195"/>
      <c r="AXC79" s="195"/>
      <c r="AXD79" s="195"/>
      <c r="AXE79" s="195"/>
      <c r="AXF79" s="195"/>
      <c r="AXG79" s="195"/>
      <c r="AXH79" s="195"/>
      <c r="AXI79" s="195"/>
      <c r="AXJ79" s="195"/>
      <c r="AXK79" s="195"/>
      <c r="AXL79" s="195"/>
      <c r="AXM79" s="195"/>
      <c r="AXN79" s="195"/>
      <c r="AXO79" s="195"/>
      <c r="AXP79" s="195"/>
      <c r="AXQ79" s="195"/>
      <c r="AXR79" s="195"/>
      <c r="AXS79" s="195"/>
      <c r="AXT79" s="195"/>
      <c r="AXU79" s="195"/>
      <c r="AXV79" s="195"/>
      <c r="AXW79" s="195"/>
      <c r="AXX79" s="195"/>
      <c r="AXY79" s="195"/>
      <c r="AXZ79" s="195"/>
      <c r="AYA79" s="195"/>
      <c r="AYB79" s="195"/>
      <c r="AYC79" s="195"/>
      <c r="AYD79" s="195"/>
      <c r="AYE79" s="195"/>
      <c r="AYF79" s="195"/>
      <c r="AYG79" s="195"/>
      <c r="AYH79" s="195"/>
      <c r="AYI79" s="195"/>
      <c r="AYJ79" s="195"/>
      <c r="AYK79" s="195"/>
      <c r="AYL79" s="195"/>
      <c r="AYM79" s="195"/>
      <c r="AYN79" s="195"/>
      <c r="AYO79" s="195"/>
      <c r="AYP79" s="195"/>
      <c r="AYQ79" s="195"/>
      <c r="AYR79" s="195"/>
      <c r="AYS79" s="195"/>
      <c r="AYT79" s="195"/>
      <c r="AYU79" s="195"/>
      <c r="AYV79" s="195"/>
      <c r="AYW79" s="195"/>
      <c r="AYX79" s="195"/>
      <c r="AYY79" s="195"/>
      <c r="AYZ79" s="195"/>
      <c r="AZA79" s="195"/>
      <c r="AZB79" s="195"/>
      <c r="AZC79" s="195"/>
      <c r="AZD79" s="195"/>
      <c r="AZE79" s="195"/>
      <c r="AZF79" s="195"/>
      <c r="AZG79" s="195"/>
      <c r="AZH79" s="195"/>
      <c r="AZI79" s="195"/>
      <c r="AZJ79" s="195"/>
      <c r="AZK79" s="195"/>
      <c r="AZL79" s="195"/>
      <c r="AZM79" s="195"/>
      <c r="AZN79" s="195"/>
      <c r="AZO79" s="195"/>
      <c r="AZP79" s="195"/>
      <c r="AZQ79" s="195"/>
      <c r="AZR79" s="195"/>
      <c r="AZS79" s="195"/>
      <c r="AZT79" s="195"/>
      <c r="AZU79" s="195"/>
      <c r="AZV79" s="195"/>
      <c r="AZW79" s="195"/>
      <c r="AZX79" s="195"/>
      <c r="AZY79" s="195"/>
      <c r="AZZ79" s="195"/>
      <c r="BAA79" s="195"/>
      <c r="BAB79" s="195"/>
      <c r="BAC79" s="195"/>
      <c r="BAD79" s="195"/>
      <c r="BAE79" s="195"/>
      <c r="BAF79" s="195"/>
      <c r="BAG79" s="195"/>
      <c r="BAH79" s="195"/>
      <c r="BAI79" s="195"/>
      <c r="BAJ79" s="195"/>
      <c r="BAK79" s="195"/>
      <c r="BAL79" s="195"/>
      <c r="BAM79" s="195"/>
      <c r="BAN79" s="195"/>
      <c r="BAO79" s="195"/>
      <c r="BAP79" s="195"/>
      <c r="BAQ79" s="195"/>
      <c r="BAR79" s="195"/>
      <c r="BAS79" s="195"/>
      <c r="BAT79" s="195"/>
      <c r="BAU79" s="195"/>
      <c r="BAV79" s="195"/>
      <c r="BAW79" s="195"/>
      <c r="BAX79" s="195"/>
      <c r="BAY79" s="195"/>
      <c r="BAZ79" s="195"/>
      <c r="BBA79" s="195"/>
      <c r="BBB79" s="195"/>
      <c r="BBC79" s="195"/>
      <c r="BBD79" s="195"/>
      <c r="BBE79" s="195"/>
      <c r="BBF79" s="195"/>
      <c r="BBG79" s="195"/>
      <c r="BBH79" s="195"/>
      <c r="BBI79" s="195"/>
      <c r="BBJ79" s="195"/>
      <c r="BBK79" s="195"/>
      <c r="BBL79" s="195"/>
      <c r="BBM79" s="195"/>
      <c r="BBN79" s="195"/>
      <c r="BBO79" s="195"/>
      <c r="BBP79" s="195"/>
      <c r="BBQ79" s="195"/>
      <c r="BBR79" s="195"/>
      <c r="BBS79" s="195"/>
      <c r="BBT79" s="195"/>
      <c r="BBU79" s="195"/>
      <c r="BBV79" s="195"/>
      <c r="BBW79" s="195"/>
      <c r="BBX79" s="195"/>
      <c r="BBY79" s="195"/>
      <c r="BBZ79" s="195"/>
      <c r="BCA79" s="195"/>
      <c r="BCB79" s="195"/>
      <c r="BCC79" s="195"/>
      <c r="BCD79" s="195"/>
      <c r="BCE79" s="195"/>
      <c r="BCF79" s="195"/>
      <c r="BCG79" s="195"/>
      <c r="BCH79" s="195"/>
      <c r="BCI79" s="195"/>
      <c r="BCJ79" s="195"/>
      <c r="BCK79" s="195"/>
      <c r="BCL79" s="195"/>
      <c r="BCM79" s="195"/>
      <c r="BCN79" s="195"/>
      <c r="BCO79" s="195"/>
      <c r="BCP79" s="195"/>
      <c r="BCQ79" s="195"/>
      <c r="BCR79" s="195"/>
      <c r="BCS79" s="195"/>
      <c r="BCT79" s="195"/>
      <c r="BCU79" s="195"/>
      <c r="BCV79" s="195"/>
      <c r="BCW79" s="195"/>
      <c r="BCX79" s="195"/>
      <c r="BCY79" s="195"/>
      <c r="BCZ79" s="195"/>
      <c r="BDA79" s="195"/>
      <c r="BDB79" s="195"/>
      <c r="BDC79" s="195"/>
      <c r="BDD79" s="195"/>
      <c r="BDE79" s="195"/>
      <c r="BDF79" s="195"/>
      <c r="BDG79" s="195"/>
      <c r="BDH79" s="195"/>
      <c r="BDI79" s="195"/>
      <c r="BDJ79" s="195"/>
      <c r="BDK79" s="195"/>
      <c r="BDL79" s="195"/>
      <c r="BDM79" s="195"/>
      <c r="BDN79" s="195"/>
      <c r="BDO79" s="195"/>
      <c r="BDP79" s="195"/>
      <c r="BDQ79" s="195"/>
      <c r="BDR79" s="195"/>
      <c r="BDS79" s="195"/>
      <c r="BDT79" s="195"/>
      <c r="BDU79" s="195"/>
      <c r="BDV79" s="195"/>
      <c r="BDW79" s="195"/>
      <c r="BDX79" s="195"/>
      <c r="BDY79" s="195"/>
      <c r="BDZ79" s="195"/>
      <c r="BEA79" s="195"/>
      <c r="BEB79" s="195"/>
      <c r="BEC79" s="195"/>
      <c r="BED79" s="195"/>
      <c r="BEE79" s="195"/>
      <c r="BEF79" s="195"/>
      <c r="BEG79" s="195"/>
      <c r="BEH79" s="195"/>
      <c r="BEI79" s="195"/>
      <c r="BEJ79" s="195"/>
      <c r="BEK79" s="195"/>
      <c r="BEL79" s="195"/>
      <c r="BEM79" s="195"/>
      <c r="BEN79" s="195"/>
      <c r="BEO79" s="195"/>
      <c r="BEP79" s="195"/>
      <c r="BEQ79" s="195"/>
      <c r="BER79" s="195"/>
      <c r="BES79" s="195"/>
      <c r="BET79" s="195"/>
      <c r="BEU79" s="195"/>
      <c r="BEV79" s="195"/>
      <c r="BEW79" s="195"/>
      <c r="BEX79" s="195"/>
      <c r="BEY79" s="195"/>
      <c r="BEZ79" s="195"/>
      <c r="BFA79" s="195"/>
      <c r="BFB79" s="195"/>
      <c r="BFC79" s="195"/>
      <c r="BFD79" s="195"/>
      <c r="BFE79" s="195"/>
      <c r="BFF79" s="195"/>
      <c r="BFG79" s="195"/>
      <c r="BFH79" s="195"/>
      <c r="BFI79" s="195"/>
      <c r="BFJ79" s="195"/>
      <c r="BFK79" s="195"/>
      <c r="BFL79" s="195"/>
      <c r="BFM79" s="195"/>
      <c r="BFN79" s="195"/>
      <c r="BFO79" s="195"/>
      <c r="BFP79" s="195"/>
      <c r="BFQ79" s="195"/>
      <c r="BFR79" s="195"/>
      <c r="BFS79" s="195"/>
      <c r="BFT79" s="195"/>
      <c r="BFU79" s="195"/>
      <c r="BFV79" s="195"/>
      <c r="BFW79" s="195"/>
      <c r="BFX79" s="195"/>
      <c r="BFY79" s="195"/>
      <c r="BFZ79" s="195"/>
      <c r="BGA79" s="195"/>
      <c r="BGB79" s="195"/>
      <c r="BGC79" s="195"/>
      <c r="BGD79" s="195"/>
      <c r="BGE79" s="195"/>
      <c r="BGF79" s="195"/>
      <c r="BGG79" s="195"/>
      <c r="BGH79" s="195"/>
      <c r="BGI79" s="195"/>
      <c r="BGJ79" s="195"/>
      <c r="BGK79" s="195"/>
      <c r="BGL79" s="195"/>
      <c r="BGM79" s="195"/>
      <c r="BGN79" s="195"/>
      <c r="BGO79" s="195"/>
      <c r="BGP79" s="195"/>
      <c r="BGQ79" s="195"/>
      <c r="BGR79" s="195"/>
      <c r="BGS79" s="195"/>
      <c r="BGT79" s="195"/>
      <c r="BGU79" s="195"/>
      <c r="BGV79" s="195"/>
      <c r="BGW79" s="195"/>
      <c r="BGX79" s="195"/>
      <c r="BGY79" s="195"/>
      <c r="BGZ79" s="195"/>
      <c r="BHA79" s="195"/>
      <c r="BHB79" s="195"/>
      <c r="BHC79" s="195"/>
      <c r="BHD79" s="195"/>
      <c r="BHE79" s="195"/>
      <c r="BHF79" s="195"/>
      <c r="BHG79" s="195"/>
      <c r="BHH79" s="195"/>
      <c r="BHI79" s="195"/>
      <c r="BHJ79" s="195"/>
      <c r="BHK79" s="195"/>
      <c r="BHL79" s="195"/>
      <c r="BHM79" s="195"/>
      <c r="BHN79" s="195"/>
      <c r="BHO79" s="195"/>
      <c r="BHP79" s="195"/>
      <c r="BHQ79" s="195"/>
      <c r="BHR79" s="195"/>
      <c r="BHS79" s="195"/>
      <c r="BHT79" s="195"/>
      <c r="BHU79" s="195"/>
      <c r="BHV79" s="195"/>
      <c r="BHW79" s="195"/>
      <c r="BHX79" s="195"/>
      <c r="BHY79" s="195"/>
      <c r="BHZ79" s="195"/>
      <c r="BIA79" s="195"/>
      <c r="BIB79" s="195"/>
      <c r="BIC79" s="195"/>
      <c r="BID79" s="195"/>
      <c r="BIE79" s="195"/>
      <c r="BIF79" s="195"/>
      <c r="BIG79" s="195"/>
      <c r="BIH79" s="195"/>
      <c r="BII79" s="195"/>
      <c r="BIJ79" s="195"/>
      <c r="BIK79" s="195"/>
      <c r="BIL79" s="195"/>
      <c r="BIM79" s="195"/>
      <c r="BIN79" s="195"/>
      <c r="BIO79" s="195"/>
      <c r="BIP79" s="195"/>
      <c r="BIQ79" s="195"/>
      <c r="BIR79" s="195"/>
      <c r="BIS79" s="195"/>
      <c r="BIT79" s="195"/>
      <c r="BIU79" s="195"/>
      <c r="BIV79" s="195"/>
      <c r="BIW79" s="195"/>
      <c r="BIX79" s="195"/>
      <c r="BIY79" s="195"/>
      <c r="BIZ79" s="195"/>
      <c r="BJA79" s="195"/>
      <c r="BJB79" s="195"/>
      <c r="BJC79" s="195"/>
      <c r="BJD79" s="195"/>
      <c r="BJE79" s="195"/>
      <c r="BJF79" s="195"/>
      <c r="BJG79" s="195"/>
      <c r="BJH79" s="195"/>
      <c r="BJI79" s="195"/>
      <c r="BJJ79" s="195"/>
      <c r="BJK79" s="195"/>
      <c r="BJL79" s="195"/>
      <c r="BJM79" s="195"/>
      <c r="BJN79" s="195"/>
      <c r="BJO79" s="195"/>
      <c r="BJP79" s="195"/>
      <c r="BJQ79" s="195"/>
      <c r="BJR79" s="195"/>
      <c r="BJS79" s="195"/>
      <c r="BJT79" s="195"/>
      <c r="BJU79" s="195"/>
      <c r="BJV79" s="195"/>
      <c r="BJW79" s="195"/>
      <c r="BJX79" s="195"/>
      <c r="BJY79" s="195"/>
      <c r="BJZ79" s="195"/>
      <c r="BKA79" s="195"/>
      <c r="BKB79" s="195"/>
      <c r="BKC79" s="195"/>
      <c r="BKD79" s="195"/>
      <c r="BKE79" s="195"/>
      <c r="BKF79" s="195"/>
      <c r="BKG79" s="195"/>
      <c r="BKH79" s="195"/>
      <c r="BKI79" s="195"/>
      <c r="BKJ79" s="195"/>
      <c r="BKK79" s="195"/>
      <c r="BKL79" s="195"/>
      <c r="BKM79" s="195"/>
      <c r="BKN79" s="195"/>
      <c r="BKO79" s="195"/>
      <c r="BKP79" s="195"/>
      <c r="BKQ79" s="195"/>
      <c r="BKR79" s="195"/>
      <c r="BKS79" s="195"/>
      <c r="BKT79" s="195"/>
      <c r="BKU79" s="195"/>
      <c r="BKV79" s="195"/>
      <c r="BKW79" s="195"/>
      <c r="BKX79" s="195"/>
      <c r="BKY79" s="195"/>
      <c r="BKZ79" s="195"/>
      <c r="BLA79" s="195"/>
      <c r="BLB79" s="195"/>
      <c r="BLC79" s="195"/>
      <c r="BLD79" s="195"/>
      <c r="BLE79" s="195"/>
      <c r="BLF79" s="195"/>
      <c r="BLG79" s="195"/>
      <c r="BLH79" s="195"/>
      <c r="BLI79" s="195"/>
      <c r="BLJ79" s="195"/>
      <c r="BLK79" s="195"/>
      <c r="BLL79" s="195"/>
      <c r="BLM79" s="195"/>
      <c r="BLN79" s="195"/>
      <c r="BLO79" s="195"/>
      <c r="BLP79" s="195"/>
      <c r="BLQ79" s="195"/>
      <c r="BLR79" s="195"/>
      <c r="BLS79" s="195"/>
      <c r="BLT79" s="195"/>
      <c r="BLU79" s="195"/>
      <c r="BLV79" s="195"/>
      <c r="BLW79" s="195"/>
      <c r="BLX79" s="195"/>
      <c r="BLY79" s="195"/>
      <c r="BLZ79" s="195"/>
      <c r="BMA79" s="195"/>
      <c r="BMB79" s="195"/>
      <c r="BMC79" s="195"/>
      <c r="BMD79" s="195"/>
      <c r="BME79" s="195"/>
      <c r="BMF79" s="195"/>
      <c r="BMG79" s="195"/>
      <c r="BMH79" s="195"/>
      <c r="BMI79" s="195"/>
      <c r="BMJ79" s="195"/>
      <c r="BMK79" s="195"/>
      <c r="BML79" s="195"/>
      <c r="BMM79" s="195"/>
      <c r="BMN79" s="195"/>
      <c r="BMO79" s="195"/>
      <c r="BMP79" s="195"/>
      <c r="BMQ79" s="195"/>
      <c r="BMR79" s="195"/>
      <c r="BMS79" s="195"/>
      <c r="BMT79" s="195"/>
      <c r="BMU79" s="195"/>
      <c r="BMV79" s="195"/>
      <c r="BMW79" s="195"/>
      <c r="BMX79" s="195"/>
      <c r="BMY79" s="195"/>
      <c r="BMZ79" s="195"/>
      <c r="BNA79" s="195"/>
      <c r="BNB79" s="195"/>
      <c r="BNC79" s="195"/>
      <c r="BND79" s="195"/>
      <c r="BNE79" s="195"/>
      <c r="BNF79" s="195"/>
      <c r="BNG79" s="195"/>
      <c r="BNH79" s="195"/>
      <c r="BNI79" s="195"/>
      <c r="BNJ79" s="195"/>
      <c r="BNK79" s="195"/>
      <c r="BNL79" s="195"/>
      <c r="BNM79" s="195"/>
      <c r="BNN79" s="195"/>
      <c r="BNO79" s="195"/>
      <c r="BNP79" s="195"/>
      <c r="BNQ79" s="195"/>
      <c r="BNR79" s="195"/>
      <c r="BNS79" s="195"/>
      <c r="BNT79" s="195"/>
      <c r="BNU79" s="195"/>
      <c r="BNV79" s="195"/>
      <c r="BNW79" s="195"/>
      <c r="BNX79" s="195"/>
      <c r="BNY79" s="195"/>
      <c r="BNZ79" s="195"/>
      <c r="BOA79" s="195"/>
      <c r="BOB79" s="195"/>
      <c r="BOC79" s="195"/>
      <c r="BOD79" s="195"/>
      <c r="BOE79" s="195"/>
      <c r="BOF79" s="195"/>
      <c r="BOG79" s="195"/>
      <c r="BOH79" s="195"/>
      <c r="BOI79" s="195"/>
      <c r="BOJ79" s="195"/>
      <c r="BOK79" s="195"/>
      <c r="BOL79" s="195"/>
      <c r="BOM79" s="195"/>
      <c r="BON79" s="195"/>
      <c r="BOO79" s="195"/>
      <c r="BOP79" s="195"/>
      <c r="BOQ79" s="195"/>
      <c r="BOR79" s="195"/>
      <c r="BOS79" s="195"/>
      <c r="BOT79" s="195"/>
      <c r="BOU79" s="195"/>
      <c r="BOV79" s="195"/>
      <c r="BOW79" s="195"/>
      <c r="BOX79" s="195"/>
      <c r="BOY79" s="195"/>
      <c r="BOZ79" s="195"/>
      <c r="BPA79" s="195"/>
      <c r="BPB79" s="195"/>
      <c r="BPC79" s="195"/>
      <c r="BPD79" s="195"/>
      <c r="BPE79" s="195"/>
      <c r="BPF79" s="195"/>
      <c r="BPG79" s="195"/>
      <c r="BPH79" s="195"/>
      <c r="BPI79" s="195"/>
      <c r="BPJ79" s="195"/>
      <c r="BPK79" s="195"/>
      <c r="BPL79" s="195"/>
      <c r="BPM79" s="195"/>
      <c r="BPN79" s="195"/>
      <c r="BPO79" s="195"/>
      <c r="BPP79" s="195"/>
      <c r="BPQ79" s="195"/>
      <c r="BPR79" s="195"/>
      <c r="BPS79" s="195"/>
      <c r="BPT79" s="195"/>
      <c r="BPU79" s="195"/>
      <c r="BPV79" s="195"/>
      <c r="BPW79" s="195"/>
      <c r="BPX79" s="195"/>
      <c r="BPY79" s="195"/>
      <c r="BPZ79" s="195"/>
      <c r="BQA79" s="195"/>
      <c r="BQB79" s="195"/>
      <c r="BQC79" s="195"/>
      <c r="BQD79" s="195"/>
      <c r="BQE79" s="195"/>
      <c r="BQF79" s="195"/>
      <c r="BQG79" s="195"/>
      <c r="BQH79" s="195"/>
      <c r="BQI79" s="195"/>
      <c r="BQJ79" s="195"/>
      <c r="BQK79" s="195"/>
      <c r="BQL79" s="195"/>
      <c r="BQM79" s="195"/>
      <c r="BQN79" s="195"/>
      <c r="BQO79" s="195"/>
      <c r="BQP79" s="195"/>
      <c r="BQQ79" s="195"/>
      <c r="BQR79" s="195"/>
      <c r="BQS79" s="195"/>
      <c r="BQT79" s="195"/>
      <c r="BQU79" s="195"/>
      <c r="BQV79" s="195"/>
      <c r="BQW79" s="195"/>
      <c r="BQX79" s="195"/>
      <c r="BQY79" s="195"/>
      <c r="BQZ79" s="195"/>
      <c r="BRA79" s="195"/>
      <c r="BRB79" s="195"/>
      <c r="BRC79" s="195"/>
      <c r="BRD79" s="195"/>
      <c r="BRE79" s="195"/>
      <c r="BRF79" s="195"/>
      <c r="BRG79" s="195"/>
      <c r="BRH79" s="195"/>
      <c r="BRI79" s="195"/>
      <c r="BRJ79" s="195"/>
      <c r="BRK79" s="195"/>
      <c r="BRL79" s="195"/>
      <c r="BRM79" s="195"/>
      <c r="BRN79" s="195"/>
      <c r="BRO79" s="195"/>
      <c r="BRP79" s="195"/>
      <c r="BRQ79" s="195"/>
      <c r="BRR79" s="195"/>
      <c r="BRS79" s="195"/>
      <c r="BRT79" s="195"/>
      <c r="BRU79" s="195"/>
      <c r="BRV79" s="195"/>
      <c r="BRW79" s="195"/>
      <c r="BRX79" s="195"/>
      <c r="BRY79" s="195"/>
      <c r="BRZ79" s="195"/>
      <c r="BSA79" s="195"/>
      <c r="BSB79" s="195"/>
      <c r="BSC79" s="195"/>
      <c r="BSD79" s="195"/>
      <c r="BSE79" s="195"/>
      <c r="BSF79" s="195"/>
      <c r="BSG79" s="195"/>
      <c r="BSH79" s="195"/>
      <c r="BSI79" s="195"/>
      <c r="BSJ79" s="195"/>
      <c r="BSK79" s="195"/>
      <c r="BSL79" s="195"/>
      <c r="BSM79" s="195"/>
      <c r="BSN79" s="195"/>
      <c r="BSO79" s="195"/>
      <c r="BSP79" s="195"/>
      <c r="BSQ79" s="195"/>
      <c r="BSR79" s="195"/>
      <c r="BSS79" s="195"/>
      <c r="BST79" s="195"/>
      <c r="BSU79" s="195"/>
      <c r="BSV79" s="195"/>
      <c r="BSW79" s="195"/>
      <c r="BSX79" s="195"/>
      <c r="BSY79" s="195"/>
      <c r="BSZ79" s="195"/>
      <c r="BTA79" s="195"/>
      <c r="BTB79" s="195"/>
      <c r="BTC79" s="195"/>
      <c r="BTD79" s="195"/>
      <c r="BTE79" s="195"/>
      <c r="BTF79" s="195"/>
      <c r="BTG79" s="195"/>
      <c r="BTH79" s="195"/>
      <c r="BTI79" s="195"/>
      <c r="BTJ79" s="195"/>
      <c r="BTK79" s="195"/>
      <c r="BTL79" s="195"/>
      <c r="BTM79" s="195"/>
      <c r="BTN79" s="195"/>
      <c r="BTO79" s="195"/>
      <c r="BTP79" s="195"/>
      <c r="BTQ79" s="195"/>
      <c r="BTR79" s="195"/>
      <c r="BTS79" s="195"/>
      <c r="BTT79" s="195"/>
      <c r="BTU79" s="195"/>
      <c r="BTV79" s="195"/>
      <c r="BTW79" s="195"/>
      <c r="BTX79" s="195"/>
      <c r="BTY79" s="195"/>
      <c r="BTZ79" s="195"/>
      <c r="BUA79" s="195"/>
      <c r="BUB79" s="195"/>
      <c r="BUC79" s="195"/>
      <c r="BUD79" s="195"/>
      <c r="BUE79" s="195"/>
      <c r="BUF79" s="195"/>
      <c r="BUG79" s="195"/>
      <c r="BUH79" s="195"/>
      <c r="BUI79" s="195"/>
      <c r="BUJ79" s="195"/>
      <c r="BUK79" s="195"/>
      <c r="BUL79" s="195"/>
      <c r="BUM79" s="195"/>
      <c r="BUN79" s="195"/>
      <c r="BUO79" s="195"/>
      <c r="BUP79" s="195"/>
      <c r="BUQ79" s="195"/>
      <c r="BUR79" s="195"/>
      <c r="BUS79" s="195"/>
      <c r="BUT79" s="195"/>
      <c r="BUU79" s="195"/>
      <c r="BUV79" s="195"/>
      <c r="BUW79" s="195"/>
      <c r="BUX79" s="195"/>
      <c r="BUY79" s="195"/>
      <c r="BUZ79" s="195"/>
      <c r="BVA79" s="195"/>
      <c r="BVB79" s="195"/>
      <c r="BVC79" s="195"/>
      <c r="BVD79" s="195"/>
      <c r="BVE79" s="195"/>
      <c r="BVF79" s="195"/>
      <c r="BVG79" s="195"/>
      <c r="BVH79" s="195"/>
      <c r="BVI79" s="195"/>
      <c r="BVJ79" s="195"/>
      <c r="BVK79" s="195"/>
      <c r="BVL79" s="195"/>
      <c r="BVM79" s="195"/>
      <c r="BVN79" s="195"/>
      <c r="BVO79" s="195"/>
      <c r="BVP79" s="195"/>
      <c r="BVQ79" s="195"/>
      <c r="BVR79" s="195"/>
      <c r="BVS79" s="195"/>
      <c r="BVT79" s="195"/>
      <c r="BVU79" s="195"/>
      <c r="BVV79" s="195"/>
      <c r="BVW79" s="195"/>
      <c r="BVX79" s="195"/>
      <c r="BVY79" s="195"/>
      <c r="BVZ79" s="195"/>
      <c r="BWA79" s="195"/>
      <c r="BWB79" s="195"/>
      <c r="BWC79" s="195"/>
      <c r="BWD79" s="195"/>
      <c r="BWE79" s="195"/>
      <c r="BWF79" s="195"/>
      <c r="BWG79" s="195"/>
      <c r="BWH79" s="195"/>
      <c r="BWI79" s="195"/>
      <c r="BWJ79" s="195"/>
      <c r="BWK79" s="195"/>
      <c r="BWL79" s="195"/>
      <c r="BWM79" s="195"/>
      <c r="BWN79" s="195"/>
      <c r="BWO79" s="195"/>
      <c r="BWP79" s="195"/>
      <c r="BWQ79" s="195"/>
      <c r="BWR79" s="195"/>
      <c r="BWS79" s="195"/>
      <c r="BWT79" s="195"/>
      <c r="BWU79" s="195"/>
      <c r="BWV79" s="195"/>
      <c r="BWW79" s="195"/>
      <c r="BWX79" s="195"/>
      <c r="BWY79" s="195"/>
      <c r="BWZ79" s="195"/>
      <c r="BXA79" s="195"/>
      <c r="BXB79" s="195"/>
      <c r="BXC79" s="195"/>
      <c r="BXD79" s="195"/>
      <c r="BXE79" s="195"/>
      <c r="BXF79" s="195"/>
      <c r="BXG79" s="195"/>
      <c r="BXH79" s="195"/>
      <c r="BXI79" s="195"/>
      <c r="BXJ79" s="195"/>
      <c r="BXK79" s="195"/>
      <c r="BXL79" s="195"/>
      <c r="BXM79" s="195"/>
      <c r="BXN79" s="195"/>
      <c r="BXO79" s="195"/>
      <c r="BXP79" s="195"/>
      <c r="BXQ79" s="195"/>
      <c r="BXR79" s="195"/>
      <c r="BXS79" s="195"/>
      <c r="BXT79" s="195"/>
      <c r="BXU79" s="195"/>
      <c r="BXV79" s="195"/>
      <c r="BXW79" s="195"/>
      <c r="BXX79" s="195"/>
      <c r="BXY79" s="195"/>
      <c r="BXZ79" s="195"/>
      <c r="BYA79" s="195"/>
      <c r="BYB79" s="195"/>
      <c r="BYC79" s="195"/>
      <c r="BYD79" s="195"/>
      <c r="BYE79" s="195"/>
      <c r="BYF79" s="195"/>
      <c r="BYG79" s="195"/>
      <c r="BYH79" s="195"/>
      <c r="BYI79" s="195"/>
      <c r="BYJ79" s="195"/>
      <c r="BYK79" s="195"/>
      <c r="BYL79" s="195"/>
      <c r="BYM79" s="195"/>
      <c r="BYN79" s="195"/>
      <c r="BYO79" s="195"/>
      <c r="BYP79" s="195"/>
      <c r="BYQ79" s="195"/>
      <c r="BYR79" s="195"/>
      <c r="BYS79" s="195"/>
      <c r="BYT79" s="195"/>
      <c r="BYU79" s="195"/>
      <c r="BYV79" s="195"/>
      <c r="BYW79" s="195"/>
      <c r="BYX79" s="195"/>
      <c r="BYY79" s="195"/>
      <c r="BYZ79" s="195"/>
      <c r="BZA79" s="195"/>
      <c r="BZB79" s="195"/>
      <c r="BZC79" s="195"/>
      <c r="BZD79" s="195"/>
      <c r="BZE79" s="195"/>
      <c r="BZF79" s="195"/>
      <c r="BZG79" s="195"/>
      <c r="BZH79" s="195"/>
      <c r="BZI79" s="195"/>
      <c r="BZJ79" s="195"/>
      <c r="BZK79" s="195"/>
      <c r="BZL79" s="195"/>
      <c r="BZM79" s="195"/>
      <c r="BZN79" s="195"/>
      <c r="BZO79" s="195"/>
      <c r="BZP79" s="195"/>
      <c r="BZQ79" s="195"/>
      <c r="BZR79" s="195"/>
      <c r="BZS79" s="195"/>
      <c r="BZT79" s="195"/>
      <c r="BZU79" s="195"/>
      <c r="BZV79" s="195"/>
      <c r="BZW79" s="195"/>
      <c r="BZX79" s="195"/>
      <c r="BZY79" s="195"/>
      <c r="BZZ79" s="195"/>
      <c r="CAA79" s="195"/>
      <c r="CAB79" s="195"/>
      <c r="CAC79" s="195"/>
      <c r="CAD79" s="195"/>
      <c r="CAE79" s="195"/>
      <c r="CAF79" s="195"/>
      <c r="CAG79" s="195"/>
      <c r="CAH79" s="195"/>
      <c r="CAI79" s="195"/>
      <c r="CAJ79" s="195"/>
      <c r="CAK79" s="195"/>
      <c r="CAL79" s="195"/>
      <c r="CAM79" s="195"/>
      <c r="CAN79" s="195"/>
      <c r="CAO79" s="195"/>
      <c r="CAP79" s="195"/>
      <c r="CAQ79" s="195"/>
      <c r="CAR79" s="195"/>
      <c r="CAS79" s="195"/>
      <c r="CAT79" s="195"/>
      <c r="CAU79" s="195"/>
      <c r="CAV79" s="195"/>
      <c r="CAW79" s="195"/>
      <c r="CAX79" s="195"/>
      <c r="CAY79" s="195"/>
      <c r="CAZ79" s="195"/>
      <c r="CBA79" s="195"/>
      <c r="CBB79" s="195"/>
      <c r="CBC79" s="195"/>
      <c r="CBD79" s="195"/>
      <c r="CBE79" s="195"/>
      <c r="CBF79" s="195"/>
      <c r="CBG79" s="195"/>
      <c r="CBH79" s="195"/>
      <c r="CBI79" s="195"/>
      <c r="CBJ79" s="195"/>
      <c r="CBK79" s="195"/>
      <c r="CBL79" s="195"/>
      <c r="CBM79" s="195"/>
      <c r="CBN79" s="195"/>
      <c r="CBO79" s="195"/>
      <c r="CBP79" s="195"/>
      <c r="CBQ79" s="195"/>
      <c r="CBR79" s="195"/>
      <c r="CBS79" s="195"/>
      <c r="CBT79" s="195"/>
      <c r="CBU79" s="195"/>
      <c r="CBV79" s="195"/>
      <c r="CBW79" s="195"/>
      <c r="CBX79" s="195"/>
      <c r="CBY79" s="195"/>
      <c r="CBZ79" s="195"/>
      <c r="CCA79" s="195"/>
      <c r="CCB79" s="195"/>
      <c r="CCC79" s="195"/>
      <c r="CCD79" s="195"/>
      <c r="CCE79" s="195"/>
      <c r="CCF79" s="195"/>
      <c r="CCG79" s="195"/>
      <c r="CCH79" s="195"/>
      <c r="CCI79" s="195"/>
      <c r="CCJ79" s="195"/>
      <c r="CCK79" s="195"/>
      <c r="CCL79" s="195"/>
      <c r="CCM79" s="195"/>
      <c r="CCN79" s="195"/>
      <c r="CCO79" s="195"/>
      <c r="CCP79" s="195"/>
      <c r="CCQ79" s="195"/>
      <c r="CCR79" s="195"/>
      <c r="CCS79" s="195"/>
      <c r="CCT79" s="195"/>
      <c r="CCU79" s="195"/>
      <c r="CCV79" s="195"/>
      <c r="CCW79" s="195"/>
      <c r="CCX79" s="195"/>
      <c r="CCY79" s="195"/>
      <c r="CCZ79" s="195"/>
      <c r="CDA79" s="195"/>
      <c r="CDB79" s="195"/>
      <c r="CDC79" s="195"/>
      <c r="CDD79" s="195"/>
      <c r="CDE79" s="195"/>
      <c r="CDF79" s="195"/>
      <c r="CDG79" s="195"/>
      <c r="CDH79" s="195"/>
      <c r="CDI79" s="195"/>
      <c r="CDJ79" s="195"/>
      <c r="CDK79" s="195"/>
      <c r="CDL79" s="195"/>
      <c r="CDM79" s="195"/>
      <c r="CDN79" s="195"/>
      <c r="CDO79" s="195"/>
      <c r="CDP79" s="195"/>
      <c r="CDQ79" s="195"/>
      <c r="CDR79" s="195"/>
      <c r="CDS79" s="195"/>
      <c r="CDT79" s="195"/>
      <c r="CDU79" s="195"/>
      <c r="CDV79" s="195"/>
      <c r="CDW79" s="195"/>
      <c r="CDX79" s="195"/>
      <c r="CDY79" s="195"/>
      <c r="CDZ79" s="195"/>
      <c r="CEA79" s="195"/>
      <c r="CEB79" s="195"/>
      <c r="CEC79" s="195"/>
      <c r="CED79" s="195"/>
      <c r="CEE79" s="195"/>
      <c r="CEF79" s="195"/>
      <c r="CEG79" s="195"/>
      <c r="CEH79" s="195"/>
      <c r="CEI79" s="195"/>
      <c r="CEJ79" s="195"/>
      <c r="CEK79" s="195"/>
      <c r="CEL79" s="195"/>
      <c r="CEM79" s="195"/>
      <c r="CEN79" s="195"/>
      <c r="CEO79" s="195"/>
      <c r="CEP79" s="195"/>
      <c r="CEQ79" s="195"/>
      <c r="CER79" s="195"/>
      <c r="CES79" s="195"/>
      <c r="CET79" s="195"/>
      <c r="CEU79" s="195"/>
      <c r="CEV79" s="195"/>
      <c r="CEW79" s="195"/>
      <c r="CEX79" s="195"/>
      <c r="CEY79" s="195"/>
      <c r="CEZ79" s="195"/>
      <c r="CFA79" s="195"/>
      <c r="CFB79" s="195"/>
      <c r="CFC79" s="195"/>
      <c r="CFD79" s="195"/>
      <c r="CFE79" s="195"/>
      <c r="CFF79" s="195"/>
      <c r="CFG79" s="195"/>
      <c r="CFH79" s="195"/>
      <c r="CFI79" s="195"/>
      <c r="CFJ79" s="195"/>
      <c r="CFK79" s="195"/>
      <c r="CFL79" s="195"/>
      <c r="CFM79" s="195"/>
      <c r="CFN79" s="195"/>
      <c r="CFO79" s="195"/>
      <c r="CFP79" s="195"/>
      <c r="CFQ79" s="195"/>
      <c r="CFR79" s="195"/>
      <c r="CFS79" s="195"/>
      <c r="CFT79" s="195"/>
      <c r="CFU79" s="195"/>
      <c r="CFV79" s="195"/>
      <c r="CFW79" s="195"/>
      <c r="CFX79" s="195"/>
      <c r="CFY79" s="195"/>
      <c r="CFZ79" s="195"/>
      <c r="CGA79" s="195"/>
      <c r="CGB79" s="195"/>
      <c r="CGC79" s="195"/>
      <c r="CGD79" s="195"/>
      <c r="CGE79" s="195"/>
      <c r="CGF79" s="195"/>
      <c r="CGG79" s="195"/>
      <c r="CGH79" s="195"/>
      <c r="CGI79" s="195"/>
      <c r="CGJ79" s="195"/>
      <c r="CGK79" s="195"/>
      <c r="CGL79" s="195"/>
      <c r="CGM79" s="195"/>
      <c r="CGN79" s="195"/>
      <c r="CGO79" s="195"/>
      <c r="CGP79" s="195"/>
      <c r="CGQ79" s="195"/>
      <c r="CGR79" s="195"/>
      <c r="CGS79" s="195"/>
      <c r="CGT79" s="195"/>
      <c r="CGU79" s="195"/>
      <c r="CGV79" s="195"/>
      <c r="CGW79" s="195"/>
      <c r="CGX79" s="195"/>
      <c r="CGY79" s="195"/>
      <c r="CGZ79" s="195"/>
      <c r="CHA79" s="195"/>
      <c r="CHB79" s="195"/>
      <c r="CHC79" s="195"/>
      <c r="CHD79" s="195"/>
      <c r="CHE79" s="195"/>
      <c r="CHF79" s="195"/>
      <c r="CHG79" s="195"/>
      <c r="CHH79" s="195"/>
      <c r="CHI79" s="195"/>
      <c r="CHJ79" s="195"/>
      <c r="CHK79" s="195"/>
      <c r="CHL79" s="195"/>
      <c r="CHM79" s="195"/>
      <c r="CHN79" s="195"/>
      <c r="CHO79" s="195"/>
      <c r="CHP79" s="195"/>
      <c r="CHQ79" s="195"/>
      <c r="CHR79" s="195"/>
      <c r="CHS79" s="195"/>
      <c r="CHT79" s="195"/>
      <c r="CHU79" s="195"/>
      <c r="CHV79" s="195"/>
      <c r="CHW79" s="195"/>
      <c r="CHX79" s="195"/>
      <c r="CHY79" s="195"/>
      <c r="CHZ79" s="195"/>
      <c r="CIA79" s="195"/>
      <c r="CIB79" s="195"/>
      <c r="CIC79" s="195"/>
      <c r="CID79" s="195"/>
      <c r="CIE79" s="195"/>
      <c r="CIF79" s="195"/>
      <c r="CIG79" s="195"/>
      <c r="CIH79" s="195"/>
      <c r="CII79" s="195"/>
      <c r="CIJ79" s="195"/>
      <c r="CIK79" s="195"/>
      <c r="CIL79" s="195"/>
      <c r="CIM79" s="195"/>
      <c r="CIN79" s="195"/>
      <c r="CIO79" s="195"/>
      <c r="CIP79" s="195"/>
      <c r="CIQ79" s="195"/>
      <c r="CIR79" s="195"/>
      <c r="CIS79" s="195"/>
      <c r="CIT79" s="195"/>
      <c r="CIU79" s="195"/>
      <c r="CIV79" s="195"/>
      <c r="CIW79" s="195"/>
      <c r="CIX79" s="195"/>
      <c r="CIY79" s="195"/>
      <c r="CIZ79" s="195"/>
      <c r="CJA79" s="195"/>
      <c r="CJB79" s="195"/>
      <c r="CJC79" s="195"/>
      <c r="CJD79" s="195"/>
      <c r="CJE79" s="195"/>
      <c r="CJF79" s="195"/>
      <c r="CJG79" s="195"/>
      <c r="CJH79" s="195"/>
      <c r="CJI79" s="195"/>
      <c r="CJJ79" s="195"/>
      <c r="CJK79" s="195"/>
      <c r="CJL79" s="195"/>
      <c r="CJM79" s="195"/>
      <c r="CJN79" s="195"/>
      <c r="CJO79" s="195"/>
      <c r="CJP79" s="195"/>
      <c r="CJQ79" s="195"/>
      <c r="CJR79" s="195"/>
      <c r="CJS79" s="195"/>
      <c r="CJT79" s="195"/>
      <c r="CJU79" s="195"/>
      <c r="CJV79" s="195"/>
      <c r="CJW79" s="195"/>
      <c r="CJX79" s="195"/>
      <c r="CJY79" s="195"/>
      <c r="CJZ79" s="195"/>
      <c r="CKA79" s="195"/>
      <c r="CKB79" s="195"/>
      <c r="CKC79" s="195"/>
      <c r="CKD79" s="195"/>
      <c r="CKE79" s="195"/>
      <c r="CKF79" s="195"/>
      <c r="CKG79" s="195"/>
      <c r="CKH79" s="195"/>
      <c r="CKI79" s="195"/>
      <c r="CKJ79" s="195"/>
      <c r="CKK79" s="195"/>
      <c r="CKL79" s="195"/>
      <c r="CKM79" s="195"/>
      <c r="CKN79" s="195"/>
      <c r="CKO79" s="195"/>
      <c r="CKP79" s="195"/>
      <c r="CKQ79" s="195"/>
      <c r="CKR79" s="195"/>
      <c r="CKS79" s="195"/>
      <c r="CKT79" s="195"/>
      <c r="CKU79" s="195"/>
      <c r="CKV79" s="195"/>
      <c r="CKW79" s="195"/>
      <c r="CKX79" s="195"/>
      <c r="CKY79" s="195"/>
      <c r="CKZ79" s="195"/>
      <c r="CLA79" s="195"/>
      <c r="CLB79" s="195"/>
      <c r="CLC79" s="195"/>
      <c r="CLD79" s="195"/>
      <c r="CLE79" s="195"/>
      <c r="CLF79" s="195"/>
      <c r="CLG79" s="195"/>
      <c r="CLH79" s="195"/>
      <c r="CLI79" s="195"/>
      <c r="CLJ79" s="195"/>
      <c r="CLK79" s="195"/>
      <c r="CLL79" s="195"/>
      <c r="CLM79" s="195"/>
      <c r="CLN79" s="195"/>
      <c r="CLO79" s="195"/>
      <c r="CLP79" s="195"/>
      <c r="CLQ79" s="195"/>
      <c r="CLR79" s="195"/>
      <c r="CLS79" s="195"/>
      <c r="CLT79" s="195"/>
      <c r="CLU79" s="195"/>
      <c r="CLV79" s="195"/>
      <c r="CLW79" s="195"/>
      <c r="CLX79" s="195"/>
      <c r="CLY79" s="195"/>
      <c r="CLZ79" s="195"/>
      <c r="CMA79" s="195"/>
      <c r="CMB79" s="195"/>
      <c r="CMC79" s="195"/>
      <c r="CMD79" s="195"/>
      <c r="CME79" s="195"/>
      <c r="CMF79" s="195"/>
      <c r="CMG79" s="195"/>
      <c r="CMH79" s="195"/>
      <c r="CMI79" s="195"/>
      <c r="CMJ79" s="195"/>
      <c r="CMK79" s="195"/>
      <c r="CML79" s="195"/>
      <c r="CMM79" s="195"/>
      <c r="CMN79" s="195"/>
      <c r="CMO79" s="195"/>
      <c r="CMP79" s="195"/>
      <c r="CMQ79" s="195"/>
      <c r="CMR79" s="195"/>
      <c r="CMS79" s="195"/>
      <c r="CMT79" s="195"/>
      <c r="CMU79" s="195"/>
      <c r="CMV79" s="195"/>
      <c r="CMW79" s="195"/>
      <c r="CMX79" s="195"/>
      <c r="CMY79" s="195"/>
      <c r="CMZ79" s="195"/>
      <c r="CNA79" s="195"/>
      <c r="CNB79" s="195"/>
      <c r="CNC79" s="195"/>
      <c r="CND79" s="195"/>
      <c r="CNE79" s="195"/>
      <c r="CNF79" s="195"/>
      <c r="CNG79" s="195"/>
      <c r="CNH79" s="195"/>
      <c r="CNI79" s="195"/>
      <c r="CNJ79" s="195"/>
      <c r="CNK79" s="195"/>
      <c r="CNL79" s="195"/>
      <c r="CNM79" s="195"/>
      <c r="CNN79" s="195"/>
      <c r="CNO79" s="195"/>
      <c r="CNP79" s="195"/>
      <c r="CNQ79" s="195"/>
      <c r="CNR79" s="195"/>
      <c r="CNS79" s="195"/>
      <c r="CNT79" s="195"/>
      <c r="CNU79" s="195"/>
      <c r="CNV79" s="195"/>
      <c r="CNW79" s="195"/>
      <c r="CNX79" s="195"/>
      <c r="CNY79" s="195"/>
      <c r="CNZ79" s="195"/>
      <c r="COA79" s="195"/>
      <c r="COB79" s="195"/>
      <c r="COC79" s="195"/>
      <c r="COD79" s="195"/>
      <c r="COE79" s="195"/>
      <c r="COF79" s="195"/>
      <c r="COG79" s="195"/>
      <c r="COH79" s="195"/>
      <c r="COI79" s="195"/>
      <c r="COJ79" s="195"/>
      <c r="COK79" s="195"/>
      <c r="COL79" s="195"/>
      <c r="COM79" s="195"/>
      <c r="CON79" s="195"/>
      <c r="COO79" s="195"/>
      <c r="COP79" s="195"/>
      <c r="COQ79" s="195"/>
      <c r="COR79" s="195"/>
      <c r="COS79" s="195"/>
      <c r="COT79" s="195"/>
      <c r="COU79" s="195"/>
      <c r="COV79" s="195"/>
      <c r="COW79" s="195"/>
      <c r="COX79" s="195"/>
      <c r="COY79" s="195"/>
      <c r="COZ79" s="195"/>
      <c r="CPA79" s="195"/>
      <c r="CPB79" s="195"/>
      <c r="CPC79" s="195"/>
      <c r="CPD79" s="195"/>
      <c r="CPE79" s="195"/>
      <c r="CPF79" s="195"/>
      <c r="CPG79" s="195"/>
      <c r="CPH79" s="195"/>
      <c r="CPI79" s="195"/>
      <c r="CPJ79" s="195"/>
      <c r="CPK79" s="195"/>
      <c r="CPL79" s="195"/>
      <c r="CPM79" s="195"/>
      <c r="CPN79" s="195"/>
      <c r="CPO79" s="195"/>
      <c r="CPP79" s="195"/>
      <c r="CPQ79" s="195"/>
      <c r="CPR79" s="195"/>
      <c r="CPS79" s="195"/>
      <c r="CPT79" s="195"/>
      <c r="CPU79" s="195"/>
      <c r="CPV79" s="195"/>
      <c r="CPW79" s="195"/>
      <c r="CPX79" s="195"/>
      <c r="CPY79" s="195"/>
      <c r="CPZ79" s="195"/>
      <c r="CQA79" s="195"/>
      <c r="CQB79" s="195"/>
      <c r="CQC79" s="195"/>
      <c r="CQD79" s="195"/>
      <c r="CQE79" s="195"/>
      <c r="CQF79" s="195"/>
      <c r="CQG79" s="195"/>
      <c r="CQH79" s="195"/>
      <c r="CQI79" s="195"/>
      <c r="CQJ79" s="195"/>
      <c r="CQK79" s="195"/>
      <c r="CQL79" s="195"/>
      <c r="CQM79" s="195"/>
      <c r="CQN79" s="195"/>
      <c r="CQO79" s="195"/>
      <c r="CQP79" s="195"/>
      <c r="CQQ79" s="195"/>
      <c r="CQR79" s="195"/>
      <c r="CQS79" s="195"/>
      <c r="CQT79" s="195"/>
      <c r="CQU79" s="195"/>
      <c r="CQV79" s="195"/>
      <c r="CQW79" s="195"/>
      <c r="CQX79" s="195"/>
      <c r="CQY79" s="195"/>
      <c r="CQZ79" s="195"/>
      <c r="CRA79" s="195"/>
      <c r="CRB79" s="195"/>
      <c r="CRC79" s="195"/>
      <c r="CRD79" s="195"/>
      <c r="CRE79" s="195"/>
      <c r="CRF79" s="195"/>
      <c r="CRG79" s="195"/>
      <c r="CRH79" s="195"/>
      <c r="CRI79" s="195"/>
      <c r="CRJ79" s="195"/>
      <c r="CRK79" s="195"/>
      <c r="CRL79" s="195"/>
      <c r="CRM79" s="195"/>
      <c r="CRN79" s="195"/>
      <c r="CRO79" s="195"/>
      <c r="CRP79" s="195"/>
      <c r="CRQ79" s="195"/>
      <c r="CRR79" s="195"/>
      <c r="CRS79" s="195"/>
      <c r="CRT79" s="195"/>
      <c r="CRU79" s="195"/>
      <c r="CRV79" s="195"/>
      <c r="CRW79" s="195"/>
      <c r="CRX79" s="195"/>
      <c r="CRY79" s="195"/>
      <c r="CRZ79" s="195"/>
      <c r="CSA79" s="195"/>
      <c r="CSB79" s="195"/>
      <c r="CSC79" s="195"/>
      <c r="CSD79" s="195"/>
      <c r="CSE79" s="195"/>
      <c r="CSF79" s="195"/>
      <c r="CSG79" s="195"/>
      <c r="CSH79" s="195"/>
      <c r="CSI79" s="195"/>
      <c r="CSJ79" s="195"/>
      <c r="CSK79" s="195"/>
      <c r="CSL79" s="195"/>
      <c r="CSM79" s="195"/>
      <c r="CSN79" s="195"/>
      <c r="CSO79" s="195"/>
      <c r="CSP79" s="195"/>
      <c r="CSQ79" s="195"/>
      <c r="CSR79" s="195"/>
      <c r="CSS79" s="195"/>
      <c r="CST79" s="195"/>
      <c r="CSU79" s="195"/>
      <c r="CSV79" s="195"/>
      <c r="CSW79" s="195"/>
      <c r="CSX79" s="195"/>
      <c r="CSY79" s="195"/>
      <c r="CSZ79" s="195"/>
      <c r="CTA79" s="195"/>
      <c r="CTB79" s="195"/>
      <c r="CTC79" s="195"/>
      <c r="CTD79" s="195"/>
      <c r="CTE79" s="195"/>
      <c r="CTF79" s="195"/>
      <c r="CTG79" s="195"/>
      <c r="CTH79" s="195"/>
      <c r="CTI79" s="195"/>
      <c r="CTJ79" s="195"/>
      <c r="CTK79" s="195"/>
      <c r="CTL79" s="195"/>
      <c r="CTM79" s="195"/>
      <c r="CTN79" s="195"/>
      <c r="CTO79" s="195"/>
      <c r="CTP79" s="195"/>
      <c r="CTQ79" s="195"/>
      <c r="CTR79" s="195"/>
      <c r="CTS79" s="195"/>
      <c r="CTT79" s="195"/>
      <c r="CTU79" s="195"/>
      <c r="CTV79" s="195"/>
      <c r="CTW79" s="195"/>
      <c r="CTX79" s="195"/>
      <c r="CTY79" s="195"/>
      <c r="CTZ79" s="195"/>
      <c r="CUA79" s="195"/>
      <c r="CUB79" s="195"/>
      <c r="CUC79" s="195"/>
      <c r="CUD79" s="195"/>
      <c r="CUE79" s="195"/>
      <c r="CUF79" s="195"/>
      <c r="CUG79" s="195"/>
      <c r="CUH79" s="195"/>
      <c r="CUI79" s="195"/>
      <c r="CUJ79" s="195"/>
      <c r="CUK79" s="195"/>
      <c r="CUL79" s="195"/>
      <c r="CUM79" s="195"/>
      <c r="CUN79" s="195"/>
      <c r="CUO79" s="195"/>
      <c r="CUP79" s="195"/>
      <c r="CUQ79" s="195"/>
      <c r="CUR79" s="195"/>
      <c r="CUS79" s="195"/>
      <c r="CUT79" s="195"/>
      <c r="CUU79" s="195"/>
      <c r="CUV79" s="195"/>
      <c r="CUW79" s="195"/>
      <c r="CUX79" s="195"/>
      <c r="CUY79" s="195"/>
      <c r="CUZ79" s="195"/>
      <c r="CVA79" s="195"/>
      <c r="CVB79" s="195"/>
      <c r="CVC79" s="195"/>
      <c r="CVD79" s="195"/>
      <c r="CVE79" s="195"/>
      <c r="CVF79" s="195"/>
      <c r="CVG79" s="195"/>
      <c r="CVH79" s="195"/>
      <c r="CVI79" s="195"/>
      <c r="CVJ79" s="195"/>
      <c r="CVK79" s="195"/>
      <c r="CVL79" s="195"/>
      <c r="CVM79" s="195"/>
      <c r="CVN79" s="195"/>
      <c r="CVO79" s="195"/>
      <c r="CVP79" s="195"/>
      <c r="CVQ79" s="195"/>
      <c r="CVR79" s="195"/>
      <c r="CVS79" s="195"/>
      <c r="CVT79" s="195"/>
      <c r="CVU79" s="195"/>
      <c r="CVV79" s="195"/>
      <c r="CVW79" s="195"/>
      <c r="CVX79" s="195"/>
      <c r="CVY79" s="195"/>
      <c r="CVZ79" s="195"/>
      <c r="CWA79" s="195"/>
      <c r="CWB79" s="195"/>
      <c r="CWC79" s="195"/>
      <c r="CWD79" s="195"/>
      <c r="CWE79" s="195"/>
      <c r="CWF79" s="195"/>
      <c r="CWG79" s="195"/>
      <c r="CWH79" s="195"/>
      <c r="CWI79" s="195"/>
      <c r="CWJ79" s="195"/>
      <c r="CWK79" s="195"/>
      <c r="CWL79" s="195"/>
      <c r="CWM79" s="195"/>
      <c r="CWN79" s="195"/>
      <c r="CWO79" s="195"/>
      <c r="CWP79" s="195"/>
      <c r="CWQ79" s="195"/>
      <c r="CWR79" s="195"/>
      <c r="CWS79" s="195"/>
      <c r="CWT79" s="195"/>
      <c r="CWU79" s="195"/>
      <c r="CWV79" s="195"/>
      <c r="CWW79" s="195"/>
      <c r="CWX79" s="195"/>
      <c r="CWY79" s="195"/>
      <c r="CWZ79" s="195"/>
      <c r="CXA79" s="195"/>
      <c r="CXB79" s="195"/>
      <c r="CXC79" s="195"/>
      <c r="CXD79" s="195"/>
      <c r="CXE79" s="195"/>
      <c r="CXF79" s="195"/>
      <c r="CXG79" s="195"/>
      <c r="CXH79" s="195"/>
      <c r="CXI79" s="195"/>
      <c r="CXJ79" s="195"/>
      <c r="CXK79" s="195"/>
      <c r="CXL79" s="195"/>
      <c r="CXM79" s="195"/>
      <c r="CXN79" s="195"/>
      <c r="CXO79" s="195"/>
      <c r="CXP79" s="195"/>
      <c r="CXQ79" s="195"/>
      <c r="CXR79" s="195"/>
      <c r="CXS79" s="195"/>
      <c r="CXT79" s="195"/>
      <c r="CXU79" s="195"/>
      <c r="CXV79" s="195"/>
      <c r="CXW79" s="195"/>
      <c r="CXX79" s="195"/>
      <c r="CXY79" s="195"/>
      <c r="CXZ79" s="195"/>
      <c r="CYA79" s="195"/>
      <c r="CYB79" s="195"/>
      <c r="CYC79" s="195"/>
      <c r="CYD79" s="195"/>
      <c r="CYE79" s="195"/>
      <c r="CYF79" s="195"/>
      <c r="CYG79" s="195"/>
      <c r="CYH79" s="195"/>
      <c r="CYI79" s="195"/>
      <c r="CYJ79" s="195"/>
      <c r="CYK79" s="195"/>
      <c r="CYL79" s="195"/>
      <c r="CYM79" s="195"/>
      <c r="CYN79" s="195"/>
      <c r="CYO79" s="195"/>
      <c r="CYP79" s="195"/>
      <c r="CYQ79" s="195"/>
      <c r="CYR79" s="195"/>
      <c r="CYS79" s="195"/>
      <c r="CYT79" s="195"/>
      <c r="CYU79" s="195"/>
      <c r="CYV79" s="195"/>
      <c r="CYW79" s="195"/>
      <c r="CYX79" s="195"/>
      <c r="CYY79" s="195"/>
      <c r="CYZ79" s="195"/>
      <c r="CZA79" s="195"/>
      <c r="CZB79" s="195"/>
      <c r="CZC79" s="195"/>
      <c r="CZD79" s="195"/>
      <c r="CZE79" s="195"/>
      <c r="CZF79" s="195"/>
      <c r="CZG79" s="195"/>
      <c r="CZH79" s="195"/>
      <c r="CZI79" s="195"/>
      <c r="CZJ79" s="195"/>
      <c r="CZK79" s="195"/>
      <c r="CZL79" s="195"/>
      <c r="CZM79" s="195"/>
      <c r="CZN79" s="195"/>
      <c r="CZO79" s="195"/>
      <c r="CZP79" s="195"/>
      <c r="CZQ79" s="195"/>
      <c r="CZR79" s="195"/>
      <c r="CZS79" s="195"/>
      <c r="CZT79" s="195"/>
      <c r="CZU79" s="195"/>
      <c r="CZV79" s="195"/>
      <c r="CZW79" s="195"/>
      <c r="CZX79" s="195"/>
      <c r="CZY79" s="195"/>
      <c r="CZZ79" s="195"/>
      <c r="DAA79" s="195"/>
      <c r="DAB79" s="195"/>
      <c r="DAC79" s="195"/>
      <c r="DAD79" s="195"/>
      <c r="DAE79" s="195"/>
      <c r="DAF79" s="195"/>
      <c r="DAG79" s="195"/>
      <c r="DAH79" s="195"/>
      <c r="DAI79" s="195"/>
      <c r="DAJ79" s="195"/>
      <c r="DAK79" s="195"/>
      <c r="DAL79" s="195"/>
      <c r="DAM79" s="195"/>
      <c r="DAN79" s="195"/>
      <c r="DAO79" s="195"/>
      <c r="DAP79" s="195"/>
      <c r="DAQ79" s="195"/>
      <c r="DAR79" s="195"/>
      <c r="DAS79" s="195"/>
      <c r="DAT79" s="195"/>
      <c r="DAU79" s="195"/>
      <c r="DAV79" s="195"/>
      <c r="DAW79" s="195"/>
      <c r="DAX79" s="195"/>
      <c r="DAY79" s="195"/>
      <c r="DAZ79" s="195"/>
      <c r="DBA79" s="195"/>
      <c r="DBB79" s="195"/>
      <c r="DBC79" s="195"/>
      <c r="DBD79" s="195"/>
      <c r="DBE79" s="195"/>
      <c r="DBF79" s="195"/>
      <c r="DBG79" s="195"/>
      <c r="DBH79" s="195"/>
      <c r="DBI79" s="195"/>
      <c r="DBJ79" s="195"/>
      <c r="DBK79" s="195"/>
      <c r="DBL79" s="195"/>
      <c r="DBM79" s="195"/>
      <c r="DBN79" s="195"/>
      <c r="DBO79" s="195"/>
      <c r="DBP79" s="195"/>
      <c r="DBQ79" s="195"/>
      <c r="DBR79" s="195"/>
      <c r="DBS79" s="195"/>
      <c r="DBT79" s="195"/>
      <c r="DBU79" s="195"/>
      <c r="DBV79" s="195"/>
      <c r="DBW79" s="195"/>
      <c r="DBX79" s="195"/>
      <c r="DBY79" s="195"/>
      <c r="DBZ79" s="195"/>
      <c r="DCA79" s="195"/>
      <c r="DCB79" s="195"/>
      <c r="DCC79" s="195"/>
      <c r="DCD79" s="195"/>
      <c r="DCE79" s="195"/>
      <c r="DCF79" s="195"/>
      <c r="DCG79" s="195"/>
      <c r="DCH79" s="195"/>
      <c r="DCI79" s="195"/>
      <c r="DCJ79" s="195"/>
      <c r="DCK79" s="195"/>
      <c r="DCL79" s="195"/>
      <c r="DCM79" s="195"/>
      <c r="DCN79" s="195"/>
      <c r="DCO79" s="195"/>
      <c r="DCP79" s="195"/>
      <c r="DCQ79" s="195"/>
      <c r="DCR79" s="195"/>
      <c r="DCS79" s="195"/>
      <c r="DCT79" s="195"/>
      <c r="DCU79" s="195"/>
      <c r="DCV79" s="195"/>
      <c r="DCW79" s="195"/>
      <c r="DCX79" s="195"/>
      <c r="DCY79" s="195"/>
      <c r="DCZ79" s="195"/>
      <c r="DDA79" s="195"/>
      <c r="DDB79" s="195"/>
      <c r="DDC79" s="195"/>
      <c r="DDD79" s="195"/>
      <c r="DDE79" s="195"/>
      <c r="DDF79" s="195"/>
      <c r="DDG79" s="195"/>
      <c r="DDH79" s="195"/>
      <c r="DDI79" s="195"/>
      <c r="DDJ79" s="195"/>
      <c r="DDK79" s="195"/>
      <c r="DDL79" s="195"/>
      <c r="DDM79" s="195"/>
      <c r="DDN79" s="195"/>
      <c r="DDO79" s="195"/>
      <c r="DDP79" s="195"/>
      <c r="DDQ79" s="195"/>
      <c r="DDR79" s="195"/>
      <c r="DDS79" s="195"/>
      <c r="DDT79" s="195"/>
      <c r="DDU79" s="195"/>
      <c r="DDV79" s="195"/>
      <c r="DDW79" s="195"/>
      <c r="DDX79" s="195"/>
      <c r="DDY79" s="195"/>
      <c r="DDZ79" s="195"/>
      <c r="DEA79" s="195"/>
      <c r="DEB79" s="195"/>
      <c r="DEC79" s="195"/>
      <c r="DED79" s="195"/>
      <c r="DEE79" s="195"/>
      <c r="DEF79" s="195"/>
      <c r="DEG79" s="195"/>
      <c r="DEH79" s="195"/>
      <c r="DEI79" s="195"/>
      <c r="DEJ79" s="195"/>
      <c r="DEK79" s="195"/>
      <c r="DEL79" s="195"/>
      <c r="DEM79" s="195"/>
      <c r="DEN79" s="195"/>
      <c r="DEO79" s="195"/>
      <c r="DEP79" s="195"/>
      <c r="DEQ79" s="195"/>
      <c r="DER79" s="195"/>
      <c r="DES79" s="195"/>
      <c r="DET79" s="195"/>
      <c r="DEU79" s="195"/>
      <c r="DEV79" s="195"/>
      <c r="DEW79" s="195"/>
      <c r="DEX79" s="195"/>
      <c r="DEY79" s="195"/>
      <c r="DEZ79" s="195"/>
      <c r="DFA79" s="195"/>
      <c r="DFB79" s="195"/>
      <c r="DFC79" s="195"/>
      <c r="DFD79" s="195"/>
      <c r="DFE79" s="195"/>
      <c r="DFF79" s="195"/>
      <c r="DFG79" s="195"/>
      <c r="DFH79" s="195"/>
      <c r="DFI79" s="195"/>
      <c r="DFJ79" s="195"/>
      <c r="DFK79" s="195"/>
      <c r="DFL79" s="195"/>
      <c r="DFM79" s="195"/>
      <c r="DFN79" s="195"/>
      <c r="DFO79" s="195"/>
      <c r="DFP79" s="195"/>
      <c r="DFQ79" s="195"/>
      <c r="DFR79" s="195"/>
      <c r="DFS79" s="195"/>
      <c r="DFT79" s="195"/>
      <c r="DFU79" s="195"/>
      <c r="DFV79" s="195"/>
      <c r="DFW79" s="195"/>
      <c r="DFX79" s="195"/>
      <c r="DFY79" s="195"/>
      <c r="DFZ79" s="195"/>
      <c r="DGA79" s="195"/>
      <c r="DGB79" s="195"/>
      <c r="DGC79" s="195"/>
      <c r="DGD79" s="195"/>
      <c r="DGE79" s="195"/>
      <c r="DGF79" s="195"/>
      <c r="DGG79" s="195"/>
      <c r="DGH79" s="195"/>
      <c r="DGI79" s="195"/>
      <c r="DGJ79" s="195"/>
      <c r="DGK79" s="195"/>
      <c r="DGL79" s="195"/>
      <c r="DGM79" s="195"/>
      <c r="DGN79" s="195"/>
      <c r="DGO79" s="195"/>
      <c r="DGP79" s="195"/>
      <c r="DGQ79" s="195"/>
      <c r="DGR79" s="195"/>
      <c r="DGS79" s="195"/>
      <c r="DGT79" s="195"/>
      <c r="DGU79" s="195"/>
      <c r="DGV79" s="195"/>
      <c r="DGW79" s="195"/>
      <c r="DGX79" s="195"/>
      <c r="DGY79" s="195"/>
      <c r="DGZ79" s="195"/>
      <c r="DHA79" s="195"/>
      <c r="DHB79" s="195"/>
      <c r="DHC79" s="195"/>
      <c r="DHD79" s="195"/>
      <c r="DHE79" s="195"/>
      <c r="DHF79" s="195"/>
      <c r="DHG79" s="195"/>
      <c r="DHH79" s="195"/>
      <c r="DHI79" s="195"/>
      <c r="DHJ79" s="195"/>
      <c r="DHK79" s="195"/>
      <c r="DHL79" s="195"/>
      <c r="DHM79" s="195"/>
      <c r="DHN79" s="195"/>
      <c r="DHO79" s="195"/>
      <c r="DHP79" s="195"/>
      <c r="DHQ79" s="195"/>
      <c r="DHR79" s="195"/>
      <c r="DHS79" s="195"/>
      <c r="DHT79" s="195"/>
      <c r="DHU79" s="195"/>
      <c r="DHV79" s="195"/>
      <c r="DHW79" s="195"/>
      <c r="DHX79" s="195"/>
      <c r="DHY79" s="195"/>
      <c r="DHZ79" s="195"/>
      <c r="DIA79" s="195"/>
      <c r="DIB79" s="195"/>
      <c r="DIC79" s="195"/>
      <c r="DID79" s="195"/>
      <c r="DIE79" s="195"/>
      <c r="DIF79" s="195"/>
      <c r="DIG79" s="195"/>
      <c r="DIH79" s="195"/>
      <c r="DII79" s="195"/>
      <c r="DIJ79" s="195"/>
      <c r="DIK79" s="195"/>
      <c r="DIL79" s="195"/>
      <c r="DIM79" s="195"/>
      <c r="DIN79" s="195"/>
      <c r="DIO79" s="195"/>
      <c r="DIP79" s="195"/>
      <c r="DIQ79" s="195"/>
      <c r="DIR79" s="195"/>
      <c r="DIS79" s="195"/>
      <c r="DIT79" s="195"/>
      <c r="DIU79" s="195"/>
      <c r="DIV79" s="195"/>
      <c r="DIW79" s="195"/>
      <c r="DIX79" s="195"/>
      <c r="DIY79" s="195"/>
      <c r="DIZ79" s="195"/>
      <c r="DJA79" s="195"/>
      <c r="DJB79" s="195"/>
      <c r="DJC79" s="195"/>
      <c r="DJD79" s="195"/>
      <c r="DJE79" s="195"/>
      <c r="DJF79" s="195"/>
      <c r="DJG79" s="195"/>
      <c r="DJH79" s="195"/>
      <c r="DJI79" s="195"/>
      <c r="DJJ79" s="195"/>
      <c r="DJK79" s="195"/>
      <c r="DJL79" s="195"/>
      <c r="DJM79" s="195"/>
      <c r="DJN79" s="195"/>
      <c r="DJO79" s="195"/>
      <c r="DJP79" s="195"/>
      <c r="DJQ79" s="195"/>
      <c r="DJR79" s="195"/>
      <c r="DJS79" s="195"/>
      <c r="DJT79" s="195"/>
      <c r="DJU79" s="195"/>
      <c r="DJV79" s="195"/>
      <c r="DJW79" s="195"/>
      <c r="DJX79" s="195"/>
      <c r="DJY79" s="195"/>
      <c r="DJZ79" s="195"/>
      <c r="DKA79" s="195"/>
      <c r="DKB79" s="195"/>
      <c r="DKC79" s="195"/>
      <c r="DKD79" s="195"/>
      <c r="DKE79" s="195"/>
      <c r="DKF79" s="195"/>
      <c r="DKG79" s="195"/>
      <c r="DKH79" s="195"/>
      <c r="DKI79" s="195"/>
      <c r="DKJ79" s="195"/>
      <c r="DKK79" s="195"/>
      <c r="DKL79" s="195"/>
      <c r="DKM79" s="195"/>
      <c r="DKN79" s="195"/>
      <c r="DKO79" s="195"/>
      <c r="DKP79" s="195"/>
      <c r="DKQ79" s="195"/>
      <c r="DKR79" s="195"/>
      <c r="DKS79" s="195"/>
      <c r="DKT79" s="195"/>
      <c r="DKU79" s="195"/>
      <c r="DKV79" s="195"/>
      <c r="DKW79" s="195"/>
      <c r="DKX79" s="195"/>
      <c r="DKY79" s="195"/>
      <c r="DKZ79" s="195"/>
      <c r="DLA79" s="195"/>
      <c r="DLB79" s="195"/>
      <c r="DLC79" s="195"/>
      <c r="DLD79" s="195"/>
      <c r="DLE79" s="195"/>
      <c r="DLF79" s="195"/>
      <c r="DLG79" s="195"/>
      <c r="DLH79" s="195"/>
      <c r="DLI79" s="195"/>
      <c r="DLJ79" s="195"/>
      <c r="DLK79" s="195"/>
      <c r="DLL79" s="195"/>
      <c r="DLM79" s="195"/>
      <c r="DLN79" s="195"/>
      <c r="DLO79" s="195"/>
      <c r="DLP79" s="195"/>
      <c r="DLQ79" s="195"/>
      <c r="DLR79" s="195"/>
      <c r="DLS79" s="195"/>
      <c r="DLT79" s="195"/>
      <c r="DLU79" s="195"/>
      <c r="DLV79" s="195"/>
      <c r="DLW79" s="195"/>
      <c r="DLX79" s="195"/>
      <c r="DLY79" s="195"/>
      <c r="DLZ79" s="195"/>
      <c r="DMA79" s="195"/>
      <c r="DMB79" s="195"/>
      <c r="DMC79" s="195"/>
      <c r="DMD79" s="195"/>
      <c r="DME79" s="195"/>
      <c r="DMF79" s="195"/>
      <c r="DMG79" s="195"/>
      <c r="DMH79" s="195"/>
      <c r="DMI79" s="195"/>
      <c r="DMJ79" s="195"/>
      <c r="DMK79" s="195"/>
      <c r="DML79" s="195"/>
      <c r="DMM79" s="195"/>
      <c r="DMN79" s="195"/>
      <c r="DMO79" s="195"/>
      <c r="DMP79" s="195"/>
      <c r="DMQ79" s="195"/>
      <c r="DMR79" s="195"/>
      <c r="DMS79" s="195"/>
      <c r="DMT79" s="195"/>
      <c r="DMU79" s="195"/>
      <c r="DMV79" s="195"/>
      <c r="DMW79" s="195"/>
      <c r="DMX79" s="195"/>
      <c r="DMY79" s="195"/>
      <c r="DMZ79" s="195"/>
      <c r="DNA79" s="195"/>
      <c r="DNB79" s="195"/>
      <c r="DNC79" s="195"/>
      <c r="DND79" s="195"/>
      <c r="DNE79" s="195"/>
      <c r="DNF79" s="195"/>
      <c r="DNG79" s="195"/>
      <c r="DNH79" s="195"/>
      <c r="DNI79" s="195"/>
      <c r="DNJ79" s="195"/>
      <c r="DNK79" s="195"/>
      <c r="DNL79" s="195"/>
      <c r="DNM79" s="195"/>
      <c r="DNN79" s="195"/>
      <c r="DNO79" s="195"/>
      <c r="DNP79" s="195"/>
      <c r="DNQ79" s="195"/>
      <c r="DNR79" s="195"/>
      <c r="DNS79" s="195"/>
      <c r="DNT79" s="195"/>
      <c r="DNU79" s="195"/>
      <c r="DNV79" s="195"/>
      <c r="DNW79" s="195"/>
      <c r="DNX79" s="195"/>
      <c r="DNY79" s="195"/>
      <c r="DNZ79" s="195"/>
      <c r="DOA79" s="195"/>
      <c r="DOB79" s="195"/>
      <c r="DOC79" s="195"/>
      <c r="DOD79" s="195"/>
      <c r="DOE79" s="195"/>
      <c r="DOF79" s="195"/>
      <c r="DOG79" s="195"/>
      <c r="DOH79" s="195"/>
      <c r="DOI79" s="195"/>
      <c r="DOJ79" s="195"/>
      <c r="DOK79" s="195"/>
      <c r="DOL79" s="195"/>
      <c r="DOM79" s="195"/>
      <c r="DON79" s="195"/>
      <c r="DOO79" s="195"/>
      <c r="DOP79" s="195"/>
      <c r="DOQ79" s="195"/>
      <c r="DOR79" s="195"/>
      <c r="DOS79" s="195"/>
      <c r="DOT79" s="195"/>
      <c r="DOU79" s="195"/>
      <c r="DOV79" s="195"/>
      <c r="DOW79" s="195"/>
      <c r="DOX79" s="195"/>
      <c r="DOY79" s="195"/>
      <c r="DOZ79" s="195"/>
      <c r="DPA79" s="195"/>
      <c r="DPB79" s="195"/>
      <c r="DPC79" s="195"/>
      <c r="DPD79" s="195"/>
      <c r="DPE79" s="195"/>
      <c r="DPF79" s="195"/>
      <c r="DPG79" s="195"/>
      <c r="DPH79" s="195"/>
      <c r="DPI79" s="195"/>
      <c r="DPJ79" s="195"/>
      <c r="DPK79" s="195"/>
      <c r="DPL79" s="195"/>
      <c r="DPM79" s="195"/>
      <c r="DPN79" s="195"/>
      <c r="DPO79" s="195"/>
      <c r="DPP79" s="195"/>
      <c r="DPQ79" s="195"/>
      <c r="DPR79" s="195"/>
      <c r="DPS79" s="195"/>
      <c r="DPT79" s="195"/>
      <c r="DPU79" s="195"/>
      <c r="DPV79" s="195"/>
      <c r="DPW79" s="195"/>
      <c r="DPX79" s="195"/>
      <c r="DPY79" s="195"/>
      <c r="DPZ79" s="195"/>
      <c r="DQA79" s="195"/>
      <c r="DQB79" s="195"/>
      <c r="DQC79" s="195"/>
      <c r="DQD79" s="195"/>
      <c r="DQE79" s="195"/>
      <c r="DQF79" s="195"/>
      <c r="DQG79" s="195"/>
      <c r="DQH79" s="195"/>
      <c r="DQI79" s="195"/>
      <c r="DQJ79" s="195"/>
      <c r="DQK79" s="195"/>
      <c r="DQL79" s="195"/>
      <c r="DQM79" s="195"/>
      <c r="DQN79" s="195"/>
      <c r="DQO79" s="195"/>
      <c r="DQP79" s="195"/>
      <c r="DQQ79" s="195"/>
      <c r="DQR79" s="195"/>
      <c r="DQS79" s="195"/>
      <c r="DQT79" s="195"/>
      <c r="DQU79" s="195"/>
      <c r="DQV79" s="195"/>
      <c r="DQW79" s="195"/>
      <c r="DQX79" s="195"/>
      <c r="DQY79" s="195"/>
      <c r="DQZ79" s="195"/>
      <c r="DRA79" s="195"/>
      <c r="DRB79" s="195"/>
      <c r="DRC79" s="195"/>
      <c r="DRD79" s="195"/>
      <c r="DRE79" s="195"/>
      <c r="DRF79" s="195"/>
      <c r="DRG79" s="195"/>
      <c r="DRH79" s="195"/>
      <c r="DRI79" s="195"/>
      <c r="DRJ79" s="195"/>
      <c r="DRK79" s="195"/>
      <c r="DRL79" s="195"/>
      <c r="DRM79" s="195"/>
      <c r="DRN79" s="195"/>
      <c r="DRO79" s="195"/>
      <c r="DRP79" s="195"/>
      <c r="DRQ79" s="195"/>
      <c r="DRR79" s="195"/>
      <c r="DRS79" s="195"/>
      <c r="DRT79" s="195"/>
      <c r="DRU79" s="195"/>
      <c r="DRV79" s="195"/>
      <c r="DRW79" s="195"/>
      <c r="DRX79" s="195"/>
      <c r="DRY79" s="195"/>
      <c r="DRZ79" s="195"/>
      <c r="DSA79" s="195"/>
      <c r="DSB79" s="195"/>
      <c r="DSC79" s="195"/>
      <c r="DSD79" s="195"/>
      <c r="DSE79" s="195"/>
      <c r="DSF79" s="195"/>
      <c r="DSG79" s="195"/>
      <c r="DSH79" s="195"/>
      <c r="DSI79" s="195"/>
      <c r="DSJ79" s="195"/>
      <c r="DSK79" s="195"/>
      <c r="DSL79" s="195"/>
      <c r="DSM79" s="195"/>
      <c r="DSN79" s="195"/>
      <c r="DSO79" s="195"/>
      <c r="DSP79" s="195"/>
      <c r="DSQ79" s="195"/>
      <c r="DSR79" s="195"/>
      <c r="DSS79" s="195"/>
      <c r="DST79" s="195"/>
      <c r="DSU79" s="195"/>
      <c r="DSV79" s="195"/>
      <c r="DSW79" s="195"/>
      <c r="DSX79" s="195"/>
      <c r="DSY79" s="195"/>
      <c r="DSZ79" s="195"/>
      <c r="DTA79" s="195"/>
      <c r="DTB79" s="195"/>
      <c r="DTC79" s="195"/>
      <c r="DTD79" s="195"/>
      <c r="DTE79" s="195"/>
      <c r="DTF79" s="195"/>
      <c r="DTG79" s="195"/>
      <c r="DTH79" s="195"/>
      <c r="DTI79" s="195"/>
      <c r="DTJ79" s="195"/>
      <c r="DTK79" s="195"/>
      <c r="DTL79" s="195"/>
      <c r="DTM79" s="195"/>
      <c r="DTN79" s="195"/>
      <c r="DTO79" s="195"/>
      <c r="DTP79" s="195"/>
      <c r="DTQ79" s="195"/>
      <c r="DTR79" s="195"/>
      <c r="DTS79" s="195"/>
      <c r="DTT79" s="195"/>
      <c r="DTU79" s="195"/>
      <c r="DTV79" s="195"/>
      <c r="DTW79" s="195"/>
      <c r="DTX79" s="195"/>
      <c r="DTY79" s="195"/>
      <c r="DTZ79" s="195"/>
      <c r="DUA79" s="195"/>
      <c r="DUB79" s="195"/>
      <c r="DUC79" s="195"/>
      <c r="DUD79" s="195"/>
      <c r="DUE79" s="195"/>
      <c r="DUF79" s="195"/>
      <c r="DUG79" s="195"/>
      <c r="DUH79" s="195"/>
      <c r="DUI79" s="195"/>
      <c r="DUJ79" s="195"/>
      <c r="DUK79" s="195"/>
      <c r="DUL79" s="195"/>
      <c r="DUM79" s="195"/>
      <c r="DUN79" s="195"/>
      <c r="DUO79" s="195"/>
      <c r="DUP79" s="195"/>
      <c r="DUQ79" s="195"/>
      <c r="DUR79" s="195"/>
      <c r="DUS79" s="195"/>
      <c r="DUT79" s="195"/>
      <c r="DUU79" s="195"/>
      <c r="DUV79" s="195"/>
      <c r="DUW79" s="195"/>
      <c r="DUX79" s="195"/>
      <c r="DUY79" s="195"/>
      <c r="DUZ79" s="195"/>
      <c r="DVA79" s="195"/>
      <c r="DVB79" s="195"/>
      <c r="DVC79" s="195"/>
      <c r="DVD79" s="195"/>
      <c r="DVE79" s="195"/>
      <c r="DVF79" s="195"/>
      <c r="DVG79" s="195"/>
      <c r="DVH79" s="195"/>
      <c r="DVI79" s="195"/>
      <c r="DVJ79" s="195"/>
      <c r="DVK79" s="195"/>
      <c r="DVL79" s="195"/>
      <c r="DVM79" s="195"/>
      <c r="DVN79" s="195"/>
      <c r="DVO79" s="195"/>
      <c r="DVP79" s="195"/>
      <c r="DVQ79" s="195"/>
      <c r="DVR79" s="195"/>
      <c r="DVS79" s="195"/>
      <c r="DVT79" s="195"/>
      <c r="DVU79" s="195"/>
      <c r="DVV79" s="195"/>
      <c r="DVW79" s="195"/>
      <c r="DVX79" s="195"/>
      <c r="DVY79" s="195"/>
      <c r="DVZ79" s="195"/>
      <c r="DWA79" s="195"/>
      <c r="DWB79" s="195"/>
      <c r="DWC79" s="195"/>
      <c r="DWD79" s="195"/>
      <c r="DWE79" s="195"/>
      <c r="DWF79" s="195"/>
      <c r="DWG79" s="195"/>
      <c r="DWH79" s="195"/>
      <c r="DWI79" s="195"/>
      <c r="DWJ79" s="195"/>
      <c r="DWK79" s="195"/>
      <c r="DWL79" s="195"/>
      <c r="DWM79" s="195"/>
      <c r="DWN79" s="195"/>
      <c r="DWO79" s="195"/>
      <c r="DWP79" s="195"/>
      <c r="DWQ79" s="195"/>
      <c r="DWR79" s="195"/>
      <c r="DWS79" s="195"/>
      <c r="DWT79" s="195"/>
      <c r="DWU79" s="195"/>
      <c r="DWV79" s="195"/>
      <c r="DWW79" s="195"/>
      <c r="DWX79" s="195"/>
      <c r="DWY79" s="195"/>
      <c r="DWZ79" s="195"/>
      <c r="DXA79" s="195"/>
      <c r="DXB79" s="195"/>
      <c r="DXC79" s="195"/>
      <c r="DXD79" s="195"/>
      <c r="DXE79" s="195"/>
      <c r="DXF79" s="195"/>
      <c r="DXG79" s="195"/>
      <c r="DXH79" s="195"/>
      <c r="DXI79" s="195"/>
      <c r="DXJ79" s="195"/>
      <c r="DXK79" s="195"/>
      <c r="DXL79" s="195"/>
      <c r="DXM79" s="195"/>
      <c r="DXN79" s="195"/>
      <c r="DXO79" s="195"/>
      <c r="DXP79" s="195"/>
      <c r="DXQ79" s="195"/>
      <c r="DXR79" s="195"/>
      <c r="DXS79" s="195"/>
      <c r="DXT79" s="195"/>
      <c r="DXU79" s="195"/>
      <c r="DXV79" s="195"/>
      <c r="DXW79" s="195"/>
      <c r="DXX79" s="195"/>
      <c r="DXY79" s="195"/>
      <c r="DXZ79" s="195"/>
      <c r="DYA79" s="195"/>
      <c r="DYB79" s="195"/>
      <c r="DYC79" s="195"/>
      <c r="DYD79" s="195"/>
      <c r="DYE79" s="195"/>
      <c r="DYF79" s="195"/>
      <c r="DYG79" s="195"/>
      <c r="DYH79" s="195"/>
      <c r="DYI79" s="195"/>
      <c r="DYJ79" s="195"/>
      <c r="DYK79" s="195"/>
      <c r="DYL79" s="195"/>
      <c r="DYM79" s="195"/>
      <c r="DYN79" s="195"/>
      <c r="DYO79" s="195"/>
      <c r="DYP79" s="195"/>
      <c r="DYQ79" s="195"/>
      <c r="DYR79" s="195"/>
      <c r="DYS79" s="195"/>
      <c r="DYT79" s="195"/>
      <c r="DYU79" s="195"/>
      <c r="DYV79" s="195"/>
      <c r="DYW79" s="195"/>
      <c r="DYX79" s="195"/>
      <c r="DYY79" s="195"/>
      <c r="DYZ79" s="195"/>
      <c r="DZA79" s="195"/>
      <c r="DZB79" s="195"/>
      <c r="DZC79" s="195"/>
      <c r="DZD79" s="195"/>
      <c r="DZE79" s="195"/>
      <c r="DZF79" s="195"/>
      <c r="DZG79" s="195"/>
      <c r="DZH79" s="195"/>
      <c r="DZI79" s="195"/>
      <c r="DZJ79" s="195"/>
      <c r="DZK79" s="195"/>
      <c r="DZL79" s="195"/>
      <c r="DZM79" s="195"/>
      <c r="DZN79" s="195"/>
      <c r="DZO79" s="195"/>
      <c r="DZP79" s="195"/>
      <c r="DZQ79" s="195"/>
      <c r="DZR79" s="195"/>
      <c r="DZS79" s="195"/>
      <c r="DZT79" s="195"/>
      <c r="DZU79" s="195"/>
      <c r="DZV79" s="195"/>
      <c r="DZW79" s="195"/>
      <c r="DZX79" s="195"/>
      <c r="DZY79" s="195"/>
      <c r="DZZ79" s="195"/>
      <c r="EAA79" s="195"/>
      <c r="EAB79" s="195"/>
      <c r="EAC79" s="195"/>
      <c r="EAD79" s="195"/>
      <c r="EAE79" s="195"/>
      <c r="EAF79" s="195"/>
      <c r="EAG79" s="195"/>
      <c r="EAH79" s="195"/>
      <c r="EAI79" s="195"/>
      <c r="EAJ79" s="195"/>
      <c r="EAK79" s="195"/>
      <c r="EAL79" s="195"/>
      <c r="EAM79" s="195"/>
      <c r="EAN79" s="195"/>
      <c r="EAO79" s="195"/>
      <c r="EAP79" s="195"/>
      <c r="EAQ79" s="195"/>
      <c r="EAR79" s="195"/>
      <c r="EAS79" s="195"/>
      <c r="EAT79" s="195"/>
      <c r="EAU79" s="195"/>
      <c r="EAV79" s="195"/>
      <c r="EAW79" s="195"/>
      <c r="EAX79" s="195"/>
      <c r="EAY79" s="195"/>
      <c r="EAZ79" s="195"/>
      <c r="EBA79" s="195"/>
      <c r="EBB79" s="195"/>
      <c r="EBC79" s="195"/>
      <c r="EBD79" s="195"/>
      <c r="EBE79" s="195"/>
      <c r="EBF79" s="195"/>
      <c r="EBG79" s="195"/>
      <c r="EBH79" s="195"/>
      <c r="EBI79" s="195"/>
      <c r="EBJ79" s="195"/>
      <c r="EBK79" s="195"/>
      <c r="EBL79" s="195"/>
      <c r="EBM79" s="195"/>
      <c r="EBN79" s="195"/>
      <c r="EBO79" s="195"/>
      <c r="EBP79" s="195"/>
      <c r="EBQ79" s="195"/>
      <c r="EBR79" s="195"/>
      <c r="EBS79" s="195"/>
      <c r="EBT79" s="195"/>
      <c r="EBU79" s="195"/>
      <c r="EBV79" s="195"/>
      <c r="EBW79" s="195"/>
      <c r="EBX79" s="195"/>
      <c r="EBY79" s="195"/>
      <c r="EBZ79" s="195"/>
      <c r="ECA79" s="195"/>
      <c r="ECB79" s="195"/>
      <c r="ECC79" s="195"/>
      <c r="ECD79" s="195"/>
      <c r="ECE79" s="195"/>
      <c r="ECF79" s="195"/>
      <c r="ECG79" s="195"/>
      <c r="ECH79" s="195"/>
      <c r="ECI79" s="195"/>
      <c r="ECJ79" s="195"/>
      <c r="ECK79" s="195"/>
      <c r="ECL79" s="195"/>
      <c r="ECM79" s="195"/>
      <c r="ECN79" s="195"/>
      <c r="ECO79" s="195"/>
      <c r="ECP79" s="195"/>
      <c r="ECQ79" s="195"/>
      <c r="ECR79" s="195"/>
      <c r="ECS79" s="195"/>
      <c r="ECT79" s="195"/>
      <c r="ECU79" s="195"/>
      <c r="ECV79" s="195"/>
      <c r="ECW79" s="195"/>
      <c r="ECX79" s="195"/>
      <c r="ECY79" s="195"/>
      <c r="ECZ79" s="195"/>
      <c r="EDA79" s="195"/>
      <c r="EDB79" s="195"/>
      <c r="EDC79" s="195"/>
      <c r="EDD79" s="195"/>
      <c r="EDE79" s="195"/>
      <c r="EDF79" s="195"/>
      <c r="EDG79" s="195"/>
      <c r="EDH79" s="195"/>
      <c r="EDI79" s="195"/>
      <c r="EDJ79" s="195"/>
      <c r="EDK79" s="195"/>
      <c r="EDL79" s="195"/>
      <c r="EDM79" s="195"/>
      <c r="EDN79" s="195"/>
      <c r="EDO79" s="195"/>
      <c r="EDP79" s="195"/>
      <c r="EDQ79" s="195"/>
      <c r="EDR79" s="195"/>
      <c r="EDS79" s="195"/>
      <c r="EDT79" s="195"/>
      <c r="EDU79" s="195"/>
      <c r="EDV79" s="195"/>
      <c r="EDW79" s="195"/>
      <c r="EDX79" s="195"/>
      <c r="EDY79" s="195"/>
      <c r="EDZ79" s="195"/>
      <c r="EEA79" s="195"/>
      <c r="EEB79" s="195"/>
      <c r="EEC79" s="195"/>
      <c r="EED79" s="195"/>
      <c r="EEE79" s="195"/>
      <c r="EEF79" s="195"/>
      <c r="EEG79" s="195"/>
      <c r="EEH79" s="195"/>
      <c r="EEI79" s="195"/>
      <c r="EEJ79" s="195"/>
      <c r="EEK79" s="195"/>
      <c r="EEL79" s="195"/>
      <c r="EEM79" s="195"/>
      <c r="EEN79" s="195"/>
      <c r="EEO79" s="195"/>
      <c r="EEP79" s="195"/>
      <c r="EEQ79" s="195"/>
      <c r="EER79" s="195"/>
      <c r="EES79" s="195"/>
      <c r="EET79" s="195"/>
      <c r="EEU79" s="195"/>
      <c r="EEV79" s="195"/>
      <c r="EEW79" s="195"/>
      <c r="EEX79" s="195"/>
      <c r="EEY79" s="195"/>
      <c r="EEZ79" s="195"/>
      <c r="EFA79" s="195"/>
      <c r="EFB79" s="195"/>
      <c r="EFC79" s="195"/>
      <c r="EFD79" s="195"/>
      <c r="EFE79" s="195"/>
      <c r="EFF79" s="195"/>
      <c r="EFG79" s="195"/>
      <c r="EFH79" s="195"/>
      <c r="EFI79" s="195"/>
      <c r="EFJ79" s="195"/>
      <c r="EFK79" s="195"/>
      <c r="EFL79" s="195"/>
      <c r="EFM79" s="195"/>
      <c r="EFN79" s="195"/>
      <c r="EFO79" s="195"/>
      <c r="EFP79" s="195"/>
      <c r="EFQ79" s="195"/>
      <c r="EFR79" s="195"/>
      <c r="EFS79" s="195"/>
      <c r="EFT79" s="195"/>
      <c r="EFU79" s="195"/>
      <c r="EFV79" s="195"/>
      <c r="EFW79" s="195"/>
      <c r="EFX79" s="195"/>
      <c r="EFY79" s="195"/>
      <c r="EFZ79" s="195"/>
      <c r="EGA79" s="195"/>
      <c r="EGB79" s="195"/>
      <c r="EGC79" s="195"/>
      <c r="EGD79" s="195"/>
      <c r="EGE79" s="195"/>
      <c r="EGF79" s="195"/>
      <c r="EGG79" s="195"/>
      <c r="EGH79" s="195"/>
      <c r="EGI79" s="195"/>
      <c r="EGJ79" s="195"/>
      <c r="EGK79" s="195"/>
      <c r="EGL79" s="195"/>
      <c r="EGM79" s="195"/>
      <c r="EGN79" s="195"/>
      <c r="EGO79" s="195"/>
      <c r="EGP79" s="195"/>
      <c r="EGQ79" s="195"/>
      <c r="EGR79" s="195"/>
      <c r="EGS79" s="195"/>
      <c r="EGT79" s="195"/>
      <c r="EGU79" s="195"/>
      <c r="EGV79" s="195"/>
      <c r="EGW79" s="195"/>
      <c r="EGX79" s="195"/>
      <c r="EGY79" s="195"/>
      <c r="EGZ79" s="195"/>
      <c r="EHA79" s="195"/>
      <c r="EHB79" s="195"/>
      <c r="EHC79" s="195"/>
      <c r="EHD79" s="195"/>
      <c r="EHE79" s="195"/>
      <c r="EHF79" s="195"/>
      <c r="EHG79" s="195"/>
      <c r="EHH79" s="195"/>
      <c r="EHI79" s="195"/>
      <c r="EHJ79" s="195"/>
      <c r="EHK79" s="195"/>
      <c r="EHL79" s="195"/>
      <c r="EHM79" s="195"/>
      <c r="EHN79" s="195"/>
      <c r="EHO79" s="195"/>
      <c r="EHP79" s="195"/>
      <c r="EHQ79" s="195"/>
      <c r="EHR79" s="195"/>
      <c r="EHS79" s="195"/>
      <c r="EHT79" s="195"/>
      <c r="EHU79" s="195"/>
      <c r="EHV79" s="195"/>
      <c r="EHW79" s="195"/>
      <c r="EHX79" s="195"/>
      <c r="EHY79" s="195"/>
      <c r="EHZ79" s="195"/>
      <c r="EIA79" s="195"/>
      <c r="EIB79" s="195"/>
      <c r="EIC79" s="195"/>
      <c r="EID79" s="195"/>
      <c r="EIE79" s="195"/>
      <c r="EIF79" s="195"/>
      <c r="EIG79" s="195"/>
      <c r="EIH79" s="195"/>
      <c r="EII79" s="195"/>
      <c r="EIJ79" s="195"/>
      <c r="EIK79" s="195"/>
      <c r="EIL79" s="195"/>
      <c r="EIM79" s="195"/>
      <c r="EIN79" s="195"/>
      <c r="EIO79" s="195"/>
      <c r="EIP79" s="195"/>
      <c r="EIQ79" s="195"/>
      <c r="EIR79" s="195"/>
      <c r="EIS79" s="195"/>
      <c r="EIT79" s="195"/>
      <c r="EIU79" s="195"/>
      <c r="EIV79" s="195"/>
      <c r="EIW79" s="195"/>
      <c r="EIX79" s="195"/>
      <c r="EIY79" s="195"/>
      <c r="EIZ79" s="195"/>
      <c r="EJA79" s="195"/>
      <c r="EJB79" s="195"/>
      <c r="EJC79" s="195"/>
      <c r="EJD79" s="195"/>
      <c r="EJE79" s="195"/>
      <c r="EJF79" s="195"/>
      <c r="EJG79" s="195"/>
      <c r="EJH79" s="195"/>
      <c r="EJI79" s="195"/>
      <c r="EJJ79" s="195"/>
      <c r="EJK79" s="195"/>
      <c r="EJL79" s="195"/>
      <c r="EJM79" s="195"/>
      <c r="EJN79" s="195"/>
      <c r="EJO79" s="195"/>
      <c r="EJP79" s="195"/>
      <c r="EJQ79" s="195"/>
      <c r="EJR79" s="195"/>
      <c r="EJS79" s="195"/>
      <c r="EJT79" s="195"/>
      <c r="EJU79" s="195"/>
      <c r="EJV79" s="195"/>
      <c r="EJW79" s="195"/>
      <c r="EJX79" s="195"/>
      <c r="EJY79" s="195"/>
      <c r="EJZ79" s="195"/>
      <c r="EKA79" s="195"/>
      <c r="EKB79" s="195"/>
      <c r="EKC79" s="195"/>
      <c r="EKD79" s="195"/>
      <c r="EKE79" s="195"/>
      <c r="EKF79" s="195"/>
      <c r="EKG79" s="195"/>
      <c r="EKH79" s="195"/>
      <c r="EKI79" s="195"/>
      <c r="EKJ79" s="195"/>
      <c r="EKK79" s="195"/>
      <c r="EKL79" s="195"/>
      <c r="EKM79" s="195"/>
      <c r="EKN79" s="195"/>
      <c r="EKO79" s="195"/>
      <c r="EKP79" s="195"/>
      <c r="EKQ79" s="195"/>
      <c r="EKR79" s="195"/>
      <c r="EKS79" s="195"/>
      <c r="EKT79" s="195"/>
      <c r="EKU79" s="195"/>
      <c r="EKV79" s="195"/>
      <c r="EKW79" s="195"/>
      <c r="EKX79" s="195"/>
      <c r="EKY79" s="195"/>
      <c r="EKZ79" s="195"/>
      <c r="ELA79" s="195"/>
      <c r="ELB79" s="195"/>
      <c r="ELC79" s="195"/>
      <c r="ELD79" s="195"/>
      <c r="ELE79" s="195"/>
      <c r="ELF79" s="195"/>
      <c r="ELG79" s="195"/>
      <c r="ELH79" s="195"/>
      <c r="ELI79" s="195"/>
      <c r="ELJ79" s="195"/>
      <c r="ELK79" s="195"/>
      <c r="ELL79" s="195"/>
      <c r="ELM79" s="195"/>
      <c r="ELN79" s="195"/>
      <c r="ELO79" s="195"/>
      <c r="ELP79" s="195"/>
      <c r="ELQ79" s="195"/>
      <c r="ELR79" s="195"/>
      <c r="ELS79" s="195"/>
      <c r="ELT79" s="195"/>
      <c r="ELU79" s="195"/>
      <c r="ELV79" s="195"/>
      <c r="ELW79" s="195"/>
      <c r="ELX79" s="195"/>
      <c r="ELY79" s="195"/>
      <c r="ELZ79" s="195"/>
      <c r="EMA79" s="195"/>
      <c r="EMB79" s="195"/>
      <c r="EMC79" s="195"/>
      <c r="EMD79" s="195"/>
      <c r="EME79" s="195"/>
      <c r="EMF79" s="195"/>
      <c r="EMG79" s="195"/>
      <c r="EMH79" s="195"/>
      <c r="EMI79" s="195"/>
      <c r="EMJ79" s="195"/>
      <c r="EMK79" s="195"/>
      <c r="EML79" s="195"/>
      <c r="EMM79" s="195"/>
      <c r="EMN79" s="195"/>
      <c r="EMO79" s="195"/>
      <c r="EMP79" s="195"/>
      <c r="EMQ79" s="195"/>
      <c r="EMR79" s="195"/>
      <c r="EMS79" s="195"/>
      <c r="EMT79" s="195"/>
      <c r="EMU79" s="195"/>
      <c r="EMV79" s="195"/>
      <c r="EMW79" s="195"/>
      <c r="EMX79" s="195"/>
      <c r="EMY79" s="195"/>
      <c r="EMZ79" s="195"/>
      <c r="ENA79" s="195"/>
      <c r="ENB79" s="195"/>
      <c r="ENC79" s="195"/>
      <c r="END79" s="195"/>
      <c r="ENE79" s="195"/>
      <c r="ENF79" s="195"/>
      <c r="ENG79" s="195"/>
      <c r="ENH79" s="195"/>
      <c r="ENI79" s="195"/>
      <c r="ENJ79" s="195"/>
      <c r="ENK79" s="195"/>
      <c r="ENL79" s="195"/>
      <c r="ENM79" s="195"/>
      <c r="ENN79" s="195"/>
      <c r="ENO79" s="195"/>
      <c r="ENP79" s="195"/>
      <c r="ENQ79" s="195"/>
      <c r="ENR79" s="195"/>
      <c r="ENS79" s="195"/>
      <c r="ENT79" s="195"/>
      <c r="ENU79" s="195"/>
      <c r="ENV79" s="195"/>
      <c r="ENW79" s="195"/>
      <c r="ENX79" s="195"/>
      <c r="ENY79" s="195"/>
      <c r="ENZ79" s="195"/>
      <c r="EOA79" s="195"/>
      <c r="EOB79" s="195"/>
      <c r="EOC79" s="195"/>
      <c r="EOD79" s="195"/>
      <c r="EOE79" s="195"/>
      <c r="EOF79" s="195"/>
      <c r="EOG79" s="195"/>
      <c r="EOH79" s="195"/>
      <c r="EOI79" s="195"/>
      <c r="EOJ79" s="195"/>
      <c r="EOK79" s="195"/>
      <c r="EOL79" s="195"/>
      <c r="EOM79" s="195"/>
      <c r="EON79" s="195"/>
      <c r="EOO79" s="195"/>
      <c r="EOP79" s="195"/>
      <c r="EOQ79" s="195"/>
      <c r="EOR79" s="195"/>
      <c r="EOS79" s="195"/>
      <c r="EOT79" s="195"/>
      <c r="EOU79" s="195"/>
      <c r="EOV79" s="195"/>
      <c r="EOW79" s="195"/>
      <c r="EOX79" s="195"/>
      <c r="EOY79" s="195"/>
      <c r="EOZ79" s="195"/>
      <c r="EPA79" s="195"/>
      <c r="EPB79" s="195"/>
      <c r="EPC79" s="195"/>
      <c r="EPD79" s="195"/>
      <c r="EPE79" s="195"/>
      <c r="EPF79" s="195"/>
      <c r="EPG79" s="195"/>
      <c r="EPH79" s="195"/>
      <c r="EPI79" s="195"/>
      <c r="EPJ79" s="195"/>
      <c r="EPK79" s="195"/>
      <c r="EPL79" s="195"/>
      <c r="EPM79" s="195"/>
      <c r="EPN79" s="195"/>
      <c r="EPO79" s="195"/>
      <c r="EPP79" s="195"/>
      <c r="EPQ79" s="195"/>
      <c r="EPR79" s="195"/>
      <c r="EPS79" s="195"/>
      <c r="EPT79" s="195"/>
      <c r="EPU79" s="195"/>
      <c r="EPV79" s="195"/>
      <c r="EPW79" s="195"/>
      <c r="EPX79" s="195"/>
      <c r="EPY79" s="195"/>
      <c r="EPZ79" s="195"/>
      <c r="EQA79" s="195"/>
      <c r="EQB79" s="195"/>
      <c r="EQC79" s="195"/>
      <c r="EQD79" s="195"/>
      <c r="EQE79" s="195"/>
      <c r="EQF79" s="195"/>
      <c r="EQG79" s="195"/>
      <c r="EQH79" s="195"/>
      <c r="EQI79" s="195"/>
      <c r="EQJ79" s="195"/>
      <c r="EQK79" s="195"/>
      <c r="EQL79" s="195"/>
      <c r="EQM79" s="195"/>
      <c r="EQN79" s="195"/>
      <c r="EQO79" s="195"/>
      <c r="EQP79" s="195"/>
      <c r="EQQ79" s="195"/>
      <c r="EQR79" s="195"/>
      <c r="EQS79" s="195"/>
      <c r="EQT79" s="195"/>
      <c r="EQU79" s="195"/>
      <c r="EQV79" s="195"/>
      <c r="EQW79" s="195"/>
      <c r="EQX79" s="195"/>
      <c r="EQY79" s="195"/>
      <c r="EQZ79" s="195"/>
      <c r="ERA79" s="195"/>
      <c r="ERB79" s="195"/>
      <c r="ERC79" s="195"/>
      <c r="ERD79" s="195"/>
      <c r="ERE79" s="195"/>
      <c r="ERF79" s="195"/>
      <c r="ERG79" s="195"/>
      <c r="ERH79" s="195"/>
      <c r="ERI79" s="195"/>
      <c r="ERJ79" s="195"/>
      <c r="ERK79" s="195"/>
      <c r="ERL79" s="195"/>
      <c r="ERM79" s="195"/>
      <c r="ERN79" s="195"/>
      <c r="ERO79" s="195"/>
      <c r="ERP79" s="195"/>
      <c r="ERQ79" s="195"/>
      <c r="ERR79" s="195"/>
      <c r="ERS79" s="195"/>
      <c r="ERT79" s="195"/>
      <c r="ERU79" s="195"/>
      <c r="ERV79" s="195"/>
      <c r="ERW79" s="195"/>
      <c r="ERX79" s="195"/>
      <c r="ERY79" s="195"/>
      <c r="ERZ79" s="195"/>
      <c r="ESA79" s="195"/>
      <c r="ESB79" s="195"/>
      <c r="ESC79" s="195"/>
      <c r="ESD79" s="195"/>
      <c r="ESE79" s="195"/>
      <c r="ESF79" s="195"/>
      <c r="ESG79" s="195"/>
      <c r="ESH79" s="195"/>
      <c r="ESI79" s="195"/>
      <c r="ESJ79" s="195"/>
      <c r="ESK79" s="195"/>
      <c r="ESL79" s="195"/>
      <c r="ESM79" s="195"/>
      <c r="ESN79" s="195"/>
      <c r="ESO79" s="195"/>
      <c r="ESP79" s="195"/>
      <c r="ESQ79" s="195"/>
      <c r="ESR79" s="195"/>
      <c r="ESS79" s="195"/>
      <c r="EST79" s="195"/>
      <c r="ESU79" s="195"/>
      <c r="ESV79" s="195"/>
      <c r="ESW79" s="195"/>
      <c r="ESX79" s="195"/>
      <c r="ESY79" s="195"/>
      <c r="ESZ79" s="195"/>
      <c r="ETA79" s="195"/>
      <c r="ETB79" s="195"/>
      <c r="ETC79" s="195"/>
      <c r="ETD79" s="195"/>
      <c r="ETE79" s="195"/>
      <c r="ETF79" s="195"/>
      <c r="ETG79" s="195"/>
      <c r="ETH79" s="195"/>
      <c r="ETI79" s="195"/>
      <c r="ETJ79" s="195"/>
      <c r="ETK79" s="195"/>
      <c r="ETL79" s="195"/>
      <c r="ETM79" s="195"/>
      <c r="ETN79" s="195"/>
      <c r="ETO79" s="195"/>
      <c r="ETP79" s="195"/>
      <c r="ETQ79" s="195"/>
      <c r="ETR79" s="195"/>
      <c r="ETS79" s="195"/>
      <c r="ETT79" s="195"/>
      <c r="ETU79" s="195"/>
      <c r="ETV79" s="195"/>
      <c r="ETW79" s="195"/>
      <c r="ETX79" s="195"/>
      <c r="ETY79" s="195"/>
      <c r="ETZ79" s="195"/>
      <c r="EUA79" s="195"/>
      <c r="EUB79" s="195"/>
      <c r="EUC79" s="195"/>
      <c r="EUD79" s="195"/>
      <c r="EUE79" s="195"/>
      <c r="EUF79" s="195"/>
      <c r="EUG79" s="195"/>
      <c r="EUH79" s="195"/>
      <c r="EUI79" s="195"/>
      <c r="EUJ79" s="195"/>
      <c r="EUK79" s="195"/>
      <c r="EUL79" s="195"/>
      <c r="EUM79" s="195"/>
      <c r="EUN79" s="195"/>
      <c r="EUO79" s="195"/>
      <c r="EUP79" s="195"/>
      <c r="EUQ79" s="195"/>
      <c r="EUR79" s="195"/>
      <c r="EUS79" s="195"/>
      <c r="EUT79" s="195"/>
      <c r="EUU79" s="195"/>
      <c r="EUV79" s="195"/>
      <c r="EUW79" s="195"/>
      <c r="EUX79" s="195"/>
      <c r="EUY79" s="195"/>
      <c r="EUZ79" s="195"/>
      <c r="EVA79" s="195"/>
      <c r="EVB79" s="195"/>
      <c r="EVC79" s="195"/>
      <c r="EVD79" s="195"/>
      <c r="EVE79" s="195"/>
      <c r="EVF79" s="195"/>
      <c r="EVG79" s="195"/>
      <c r="EVH79" s="195"/>
      <c r="EVI79" s="195"/>
      <c r="EVJ79" s="195"/>
      <c r="EVK79" s="195"/>
      <c r="EVL79" s="195"/>
      <c r="EVM79" s="195"/>
      <c r="EVN79" s="195"/>
      <c r="EVO79" s="195"/>
      <c r="EVP79" s="195"/>
      <c r="EVQ79" s="195"/>
      <c r="EVR79" s="195"/>
      <c r="EVS79" s="195"/>
      <c r="EVT79" s="195"/>
      <c r="EVU79" s="195"/>
      <c r="EVV79" s="195"/>
      <c r="EVW79" s="195"/>
      <c r="EVX79" s="195"/>
      <c r="EVY79" s="195"/>
      <c r="EVZ79" s="195"/>
      <c r="EWA79" s="195"/>
      <c r="EWB79" s="195"/>
      <c r="EWC79" s="195"/>
      <c r="EWD79" s="195"/>
      <c r="EWE79" s="195"/>
      <c r="EWF79" s="195"/>
      <c r="EWG79" s="195"/>
      <c r="EWH79" s="195"/>
      <c r="EWI79" s="195"/>
      <c r="EWJ79" s="195"/>
      <c r="EWK79" s="195"/>
      <c r="EWL79" s="195"/>
      <c r="EWM79" s="195"/>
      <c r="EWN79" s="195"/>
      <c r="EWO79" s="195"/>
      <c r="EWP79" s="195"/>
      <c r="EWQ79" s="195"/>
      <c r="EWR79" s="195"/>
      <c r="EWS79" s="195"/>
      <c r="EWT79" s="195"/>
      <c r="EWU79" s="195"/>
      <c r="EWV79" s="195"/>
      <c r="EWW79" s="195"/>
      <c r="EWX79" s="195"/>
      <c r="EWY79" s="195"/>
      <c r="EWZ79" s="195"/>
      <c r="EXA79" s="195"/>
      <c r="EXB79" s="195"/>
      <c r="EXC79" s="195"/>
      <c r="EXD79" s="195"/>
      <c r="EXE79" s="195"/>
      <c r="EXF79" s="195"/>
      <c r="EXG79" s="195"/>
      <c r="EXH79" s="195"/>
      <c r="EXI79" s="195"/>
      <c r="EXJ79" s="195"/>
      <c r="EXK79" s="195"/>
      <c r="EXL79" s="195"/>
      <c r="EXM79" s="195"/>
      <c r="EXN79" s="195"/>
      <c r="EXO79" s="195"/>
      <c r="EXP79" s="195"/>
      <c r="EXQ79" s="195"/>
      <c r="EXR79" s="195"/>
      <c r="EXS79" s="195"/>
      <c r="EXT79" s="195"/>
      <c r="EXU79" s="195"/>
      <c r="EXV79" s="195"/>
      <c r="EXW79" s="195"/>
      <c r="EXX79" s="195"/>
      <c r="EXY79" s="195"/>
      <c r="EXZ79" s="195"/>
      <c r="EYA79" s="195"/>
      <c r="EYB79" s="195"/>
      <c r="EYC79" s="195"/>
      <c r="EYD79" s="195"/>
      <c r="EYE79" s="195"/>
      <c r="EYF79" s="195"/>
      <c r="EYG79" s="195"/>
      <c r="EYH79" s="195"/>
      <c r="EYI79" s="195"/>
      <c r="EYJ79" s="195"/>
      <c r="EYK79" s="195"/>
      <c r="EYL79" s="195"/>
      <c r="EYM79" s="195"/>
      <c r="EYN79" s="195"/>
      <c r="EYO79" s="195"/>
      <c r="EYP79" s="195"/>
      <c r="EYQ79" s="195"/>
      <c r="EYR79" s="195"/>
      <c r="EYS79" s="195"/>
      <c r="EYT79" s="195"/>
      <c r="EYU79" s="195"/>
      <c r="EYV79" s="195"/>
      <c r="EYW79" s="195"/>
      <c r="EYX79" s="195"/>
      <c r="EYY79" s="195"/>
      <c r="EYZ79" s="195"/>
      <c r="EZA79" s="195"/>
      <c r="EZB79" s="195"/>
      <c r="EZC79" s="195"/>
      <c r="EZD79" s="195"/>
      <c r="EZE79" s="195"/>
      <c r="EZF79" s="195"/>
      <c r="EZG79" s="195"/>
      <c r="EZH79" s="195"/>
      <c r="EZI79" s="195"/>
      <c r="EZJ79" s="195"/>
      <c r="EZK79" s="195"/>
      <c r="EZL79" s="195"/>
      <c r="EZM79" s="195"/>
      <c r="EZN79" s="195"/>
      <c r="EZO79" s="195"/>
      <c r="EZP79" s="195"/>
      <c r="EZQ79" s="195"/>
      <c r="EZR79" s="195"/>
      <c r="EZS79" s="195"/>
      <c r="EZT79" s="195"/>
      <c r="EZU79" s="195"/>
      <c r="EZV79" s="195"/>
      <c r="EZW79" s="195"/>
      <c r="EZX79" s="195"/>
      <c r="EZY79" s="195"/>
      <c r="EZZ79" s="195"/>
      <c r="FAA79" s="195"/>
      <c r="FAB79" s="195"/>
      <c r="FAC79" s="195"/>
      <c r="FAD79" s="195"/>
      <c r="FAE79" s="195"/>
      <c r="FAF79" s="195"/>
      <c r="FAG79" s="195"/>
      <c r="FAH79" s="195"/>
      <c r="FAI79" s="195"/>
      <c r="FAJ79" s="195"/>
      <c r="FAK79" s="195"/>
      <c r="FAL79" s="195"/>
      <c r="FAM79" s="195"/>
      <c r="FAN79" s="195"/>
      <c r="FAO79" s="195"/>
      <c r="FAP79" s="195"/>
      <c r="FAQ79" s="195"/>
      <c r="FAR79" s="195"/>
      <c r="FAS79" s="195"/>
      <c r="FAT79" s="195"/>
      <c r="FAU79" s="195"/>
      <c r="FAV79" s="195"/>
      <c r="FAW79" s="195"/>
      <c r="FAX79" s="195"/>
      <c r="FAY79" s="195"/>
      <c r="FAZ79" s="195"/>
      <c r="FBA79" s="195"/>
      <c r="FBB79" s="195"/>
      <c r="FBC79" s="195"/>
      <c r="FBD79" s="195"/>
      <c r="FBE79" s="195"/>
      <c r="FBF79" s="195"/>
      <c r="FBG79" s="195"/>
      <c r="FBH79" s="195"/>
      <c r="FBI79" s="195"/>
      <c r="FBJ79" s="195"/>
      <c r="FBK79" s="195"/>
      <c r="FBL79" s="195"/>
      <c r="FBM79" s="195"/>
      <c r="FBN79" s="195"/>
      <c r="FBO79" s="195"/>
      <c r="FBP79" s="195"/>
      <c r="FBQ79" s="195"/>
      <c r="FBR79" s="195"/>
      <c r="FBS79" s="195"/>
      <c r="FBT79" s="195"/>
      <c r="FBU79" s="195"/>
      <c r="FBV79" s="195"/>
      <c r="FBW79" s="195"/>
      <c r="FBX79" s="195"/>
      <c r="FBY79" s="195"/>
      <c r="FBZ79" s="195"/>
      <c r="FCA79" s="195"/>
      <c r="FCB79" s="195"/>
      <c r="FCC79" s="195"/>
      <c r="FCD79" s="195"/>
      <c r="FCE79" s="195"/>
      <c r="FCF79" s="195"/>
      <c r="FCG79" s="195"/>
      <c r="FCH79" s="195"/>
      <c r="FCI79" s="195"/>
      <c r="FCJ79" s="195"/>
      <c r="FCK79" s="195"/>
      <c r="FCL79" s="195"/>
      <c r="FCM79" s="195"/>
      <c r="FCN79" s="195"/>
      <c r="FCO79" s="195"/>
      <c r="FCP79" s="195"/>
      <c r="FCQ79" s="195"/>
      <c r="FCR79" s="195"/>
      <c r="FCS79" s="195"/>
      <c r="FCT79" s="195"/>
      <c r="FCU79" s="195"/>
      <c r="FCV79" s="195"/>
      <c r="FCW79" s="195"/>
      <c r="FCX79" s="195"/>
      <c r="FCY79" s="195"/>
      <c r="FCZ79" s="195"/>
      <c r="FDA79" s="195"/>
      <c r="FDB79" s="195"/>
      <c r="FDC79" s="195"/>
      <c r="FDD79" s="195"/>
      <c r="FDE79" s="195"/>
      <c r="FDF79" s="195"/>
      <c r="FDG79" s="195"/>
      <c r="FDH79" s="195"/>
      <c r="FDI79" s="195"/>
      <c r="FDJ79" s="195"/>
      <c r="FDK79" s="195"/>
      <c r="FDL79" s="195"/>
      <c r="FDM79" s="195"/>
      <c r="FDN79" s="195"/>
      <c r="FDO79" s="195"/>
      <c r="FDP79" s="195"/>
      <c r="FDQ79" s="195"/>
      <c r="FDR79" s="195"/>
      <c r="FDS79" s="195"/>
      <c r="FDT79" s="195"/>
      <c r="FDU79" s="195"/>
      <c r="FDV79" s="195"/>
      <c r="FDW79" s="195"/>
      <c r="FDX79" s="195"/>
      <c r="FDY79" s="195"/>
      <c r="FDZ79" s="195"/>
      <c r="FEA79" s="195"/>
      <c r="FEB79" s="195"/>
      <c r="FEC79" s="195"/>
      <c r="FED79" s="195"/>
      <c r="FEE79" s="195"/>
      <c r="FEF79" s="195"/>
      <c r="FEG79" s="195"/>
      <c r="FEH79" s="195"/>
      <c r="FEI79" s="195"/>
      <c r="FEJ79" s="195"/>
      <c r="FEK79" s="195"/>
      <c r="FEL79" s="195"/>
      <c r="FEM79" s="195"/>
      <c r="FEN79" s="195"/>
      <c r="FEO79" s="195"/>
      <c r="FEP79" s="195"/>
      <c r="FEQ79" s="195"/>
      <c r="FER79" s="195"/>
      <c r="FES79" s="195"/>
      <c r="FET79" s="195"/>
      <c r="FEU79" s="195"/>
      <c r="FEV79" s="195"/>
      <c r="FEW79" s="195"/>
      <c r="FEX79" s="195"/>
      <c r="FEY79" s="195"/>
      <c r="FEZ79" s="195"/>
      <c r="FFA79" s="195"/>
      <c r="FFB79" s="195"/>
      <c r="FFC79" s="195"/>
      <c r="FFD79" s="195"/>
      <c r="FFE79" s="195"/>
      <c r="FFF79" s="195"/>
      <c r="FFG79" s="195"/>
      <c r="FFH79" s="195"/>
      <c r="FFI79" s="195"/>
      <c r="FFJ79" s="195"/>
      <c r="FFK79" s="195"/>
      <c r="FFL79" s="195"/>
      <c r="FFM79" s="195"/>
      <c r="FFN79" s="195"/>
      <c r="FFO79" s="195"/>
      <c r="FFP79" s="195"/>
      <c r="FFQ79" s="195"/>
      <c r="FFR79" s="195"/>
      <c r="FFS79" s="195"/>
      <c r="FFT79" s="195"/>
      <c r="FFU79" s="195"/>
      <c r="FFV79" s="195"/>
      <c r="FFW79" s="195"/>
      <c r="FFX79" s="195"/>
      <c r="FFY79" s="195"/>
      <c r="FFZ79" s="195"/>
      <c r="FGA79" s="195"/>
      <c r="FGB79" s="195"/>
      <c r="FGC79" s="195"/>
      <c r="FGD79" s="195"/>
      <c r="FGE79" s="195"/>
      <c r="FGF79" s="195"/>
      <c r="FGG79" s="195"/>
      <c r="FGH79" s="195"/>
      <c r="FGI79" s="195"/>
      <c r="FGJ79" s="195"/>
      <c r="FGK79" s="195"/>
      <c r="FGL79" s="195"/>
      <c r="FGM79" s="195"/>
      <c r="FGN79" s="195"/>
      <c r="FGO79" s="195"/>
      <c r="FGP79" s="195"/>
      <c r="FGQ79" s="195"/>
      <c r="FGR79" s="195"/>
      <c r="FGS79" s="195"/>
      <c r="FGT79" s="195"/>
      <c r="FGU79" s="195"/>
      <c r="FGV79" s="195"/>
      <c r="FGW79" s="195"/>
      <c r="FGX79" s="195"/>
      <c r="FGY79" s="195"/>
      <c r="FGZ79" s="195"/>
      <c r="FHA79" s="195"/>
      <c r="FHB79" s="195"/>
      <c r="FHC79" s="195"/>
      <c r="FHD79" s="195"/>
      <c r="FHE79" s="195"/>
      <c r="FHF79" s="195"/>
      <c r="FHG79" s="195"/>
      <c r="FHH79" s="195"/>
      <c r="FHI79" s="195"/>
      <c r="FHJ79" s="195"/>
      <c r="FHK79" s="195"/>
      <c r="FHL79" s="195"/>
      <c r="FHM79" s="195"/>
      <c r="FHN79" s="195"/>
      <c r="FHO79" s="195"/>
      <c r="FHP79" s="195"/>
      <c r="FHQ79" s="195"/>
      <c r="FHR79" s="195"/>
      <c r="FHS79" s="195"/>
      <c r="FHT79" s="195"/>
      <c r="FHU79" s="195"/>
      <c r="FHV79" s="195"/>
      <c r="FHW79" s="195"/>
      <c r="FHX79" s="195"/>
      <c r="FHY79" s="195"/>
      <c r="FHZ79" s="195"/>
      <c r="FIA79" s="195"/>
      <c r="FIB79" s="195"/>
      <c r="FIC79" s="195"/>
      <c r="FID79" s="195"/>
      <c r="FIE79" s="195"/>
      <c r="FIF79" s="195"/>
      <c r="FIG79" s="195"/>
      <c r="FIH79" s="195"/>
      <c r="FII79" s="195"/>
      <c r="FIJ79" s="195"/>
      <c r="FIK79" s="195"/>
      <c r="FIL79" s="195"/>
      <c r="FIM79" s="195"/>
      <c r="FIN79" s="195"/>
      <c r="FIO79" s="195"/>
      <c r="FIP79" s="195"/>
      <c r="FIQ79" s="195"/>
      <c r="FIR79" s="195"/>
      <c r="FIS79" s="195"/>
      <c r="FIT79" s="195"/>
      <c r="FIU79" s="195"/>
      <c r="FIV79" s="195"/>
      <c r="FIW79" s="195"/>
      <c r="FIX79" s="195"/>
      <c r="FIY79" s="195"/>
      <c r="FIZ79" s="195"/>
      <c r="FJA79" s="195"/>
      <c r="FJB79" s="195"/>
      <c r="FJC79" s="195"/>
      <c r="FJD79" s="195"/>
      <c r="FJE79" s="195"/>
      <c r="FJF79" s="195"/>
      <c r="FJG79" s="195"/>
      <c r="FJH79" s="195"/>
      <c r="FJI79" s="195"/>
      <c r="FJJ79" s="195"/>
      <c r="FJK79" s="195"/>
      <c r="FJL79" s="195"/>
      <c r="FJM79" s="195"/>
      <c r="FJN79" s="195"/>
      <c r="FJO79" s="195"/>
      <c r="FJP79" s="195"/>
      <c r="FJQ79" s="195"/>
      <c r="FJR79" s="195"/>
      <c r="FJS79" s="195"/>
      <c r="FJT79" s="195"/>
      <c r="FJU79" s="195"/>
      <c r="FJV79" s="195"/>
      <c r="FJW79" s="195"/>
      <c r="FJX79" s="195"/>
      <c r="FJY79" s="195"/>
      <c r="FJZ79" s="195"/>
      <c r="FKA79" s="195"/>
      <c r="FKB79" s="195"/>
      <c r="FKC79" s="195"/>
      <c r="FKD79" s="195"/>
      <c r="FKE79" s="195"/>
      <c r="FKF79" s="195"/>
      <c r="FKG79" s="195"/>
      <c r="FKH79" s="195"/>
      <c r="FKI79" s="195"/>
      <c r="FKJ79" s="195"/>
      <c r="FKK79" s="195"/>
      <c r="FKL79" s="195"/>
      <c r="FKM79" s="195"/>
      <c r="FKN79" s="195"/>
      <c r="FKO79" s="195"/>
      <c r="FKP79" s="195"/>
      <c r="FKQ79" s="195"/>
      <c r="FKR79" s="195"/>
      <c r="FKS79" s="195"/>
      <c r="FKT79" s="195"/>
      <c r="FKU79" s="195"/>
      <c r="FKV79" s="195"/>
      <c r="FKW79" s="195"/>
      <c r="FKX79" s="195"/>
      <c r="FKY79" s="195"/>
      <c r="FKZ79" s="195"/>
      <c r="FLA79" s="195"/>
      <c r="FLB79" s="195"/>
      <c r="FLC79" s="195"/>
      <c r="FLD79" s="195"/>
      <c r="FLE79" s="195"/>
      <c r="FLF79" s="195"/>
      <c r="FLG79" s="195"/>
      <c r="FLH79" s="195"/>
      <c r="FLI79" s="195"/>
      <c r="FLJ79" s="195"/>
      <c r="FLK79" s="195"/>
      <c r="FLL79" s="195"/>
      <c r="FLM79" s="195"/>
      <c r="FLN79" s="195"/>
      <c r="FLO79" s="195"/>
      <c r="FLP79" s="195"/>
      <c r="FLQ79" s="195"/>
      <c r="FLR79" s="195"/>
      <c r="FLS79" s="195"/>
      <c r="FLT79" s="195"/>
      <c r="FLU79" s="195"/>
      <c r="FLV79" s="195"/>
      <c r="FLW79" s="195"/>
      <c r="FLX79" s="195"/>
      <c r="FLY79" s="195"/>
      <c r="FLZ79" s="195"/>
      <c r="FMA79" s="195"/>
      <c r="FMB79" s="195"/>
      <c r="FMC79" s="195"/>
      <c r="FMD79" s="195"/>
      <c r="FME79" s="195"/>
      <c r="FMF79" s="195"/>
      <c r="FMG79" s="195"/>
      <c r="FMH79" s="195"/>
      <c r="FMI79" s="195"/>
      <c r="FMJ79" s="195"/>
      <c r="FMK79" s="195"/>
      <c r="FML79" s="195"/>
      <c r="FMM79" s="195"/>
      <c r="FMN79" s="195"/>
      <c r="FMO79" s="195"/>
      <c r="FMP79" s="195"/>
      <c r="FMQ79" s="195"/>
      <c r="FMR79" s="195"/>
      <c r="FMS79" s="195"/>
      <c r="FMT79" s="195"/>
      <c r="FMU79" s="195"/>
      <c r="FMV79" s="195"/>
      <c r="FMW79" s="195"/>
      <c r="FMX79" s="195"/>
      <c r="FMY79" s="195"/>
      <c r="FMZ79" s="195"/>
      <c r="FNA79" s="195"/>
      <c r="FNB79" s="195"/>
      <c r="FNC79" s="195"/>
      <c r="FND79" s="195"/>
      <c r="FNE79" s="195"/>
      <c r="FNF79" s="195"/>
      <c r="FNG79" s="195"/>
      <c r="FNH79" s="195"/>
      <c r="FNI79" s="195"/>
      <c r="FNJ79" s="195"/>
      <c r="FNK79" s="195"/>
      <c r="FNL79" s="195"/>
      <c r="FNM79" s="195"/>
      <c r="FNN79" s="195"/>
      <c r="FNO79" s="195"/>
      <c r="FNP79" s="195"/>
      <c r="FNQ79" s="195"/>
      <c r="FNR79" s="195"/>
      <c r="FNS79" s="195"/>
      <c r="FNT79" s="195"/>
      <c r="FNU79" s="195"/>
      <c r="FNV79" s="195"/>
      <c r="FNW79" s="195"/>
      <c r="FNX79" s="195"/>
      <c r="FNY79" s="195"/>
      <c r="FNZ79" s="195"/>
      <c r="FOA79" s="195"/>
      <c r="FOB79" s="195"/>
      <c r="FOC79" s="195"/>
      <c r="FOD79" s="195"/>
      <c r="FOE79" s="195"/>
      <c r="FOF79" s="195"/>
      <c r="FOG79" s="195"/>
      <c r="FOH79" s="195"/>
      <c r="FOI79" s="195"/>
      <c r="FOJ79" s="195"/>
      <c r="FOK79" s="195"/>
      <c r="FOL79" s="195"/>
      <c r="FOM79" s="195"/>
      <c r="FON79" s="195"/>
      <c r="FOO79" s="195"/>
      <c r="FOP79" s="195"/>
      <c r="FOQ79" s="195"/>
      <c r="FOR79" s="195"/>
      <c r="FOS79" s="195"/>
      <c r="FOT79" s="195"/>
      <c r="FOU79" s="195"/>
      <c r="FOV79" s="195"/>
      <c r="FOW79" s="195"/>
      <c r="FOX79" s="195"/>
      <c r="FOY79" s="195"/>
      <c r="FOZ79" s="195"/>
      <c r="FPA79" s="195"/>
      <c r="FPB79" s="195"/>
      <c r="FPC79" s="195"/>
      <c r="FPD79" s="195"/>
      <c r="FPE79" s="195"/>
      <c r="FPF79" s="195"/>
      <c r="FPG79" s="195"/>
      <c r="FPH79" s="195"/>
      <c r="FPI79" s="195"/>
      <c r="FPJ79" s="195"/>
      <c r="FPK79" s="195"/>
      <c r="FPL79" s="195"/>
      <c r="FPM79" s="195"/>
      <c r="FPN79" s="195"/>
      <c r="FPO79" s="195"/>
      <c r="FPP79" s="195"/>
      <c r="FPQ79" s="195"/>
      <c r="FPR79" s="195"/>
      <c r="FPS79" s="195"/>
      <c r="FPT79" s="195"/>
      <c r="FPU79" s="195"/>
      <c r="FPV79" s="195"/>
      <c r="FPW79" s="195"/>
      <c r="FPX79" s="195"/>
      <c r="FPY79" s="195"/>
      <c r="FPZ79" s="195"/>
      <c r="FQA79" s="195"/>
      <c r="FQB79" s="195"/>
      <c r="FQC79" s="195"/>
      <c r="FQD79" s="195"/>
      <c r="FQE79" s="195"/>
      <c r="FQF79" s="195"/>
      <c r="FQG79" s="195"/>
      <c r="FQH79" s="195"/>
      <c r="FQI79" s="195"/>
      <c r="FQJ79" s="195"/>
      <c r="FQK79" s="195"/>
      <c r="FQL79" s="195"/>
      <c r="FQM79" s="195"/>
      <c r="FQN79" s="195"/>
      <c r="FQO79" s="195"/>
      <c r="FQP79" s="195"/>
      <c r="FQQ79" s="195"/>
      <c r="FQR79" s="195"/>
      <c r="FQS79" s="195"/>
      <c r="FQT79" s="195"/>
      <c r="FQU79" s="195"/>
      <c r="FQV79" s="195"/>
      <c r="FQW79" s="195"/>
      <c r="FQX79" s="195"/>
      <c r="FQY79" s="195"/>
      <c r="FQZ79" s="195"/>
      <c r="FRA79" s="195"/>
      <c r="FRB79" s="195"/>
      <c r="FRC79" s="195"/>
      <c r="FRD79" s="195"/>
      <c r="FRE79" s="195"/>
      <c r="FRF79" s="195"/>
      <c r="FRG79" s="195"/>
      <c r="FRH79" s="195"/>
      <c r="FRI79" s="195"/>
      <c r="FRJ79" s="195"/>
      <c r="FRK79" s="195"/>
      <c r="FRL79" s="195"/>
      <c r="FRM79" s="195"/>
      <c r="FRN79" s="195"/>
      <c r="FRO79" s="195"/>
      <c r="FRP79" s="195"/>
      <c r="FRQ79" s="195"/>
      <c r="FRR79" s="195"/>
      <c r="FRS79" s="195"/>
      <c r="FRT79" s="195"/>
      <c r="FRU79" s="195"/>
      <c r="FRV79" s="195"/>
      <c r="FRW79" s="195"/>
      <c r="FRX79" s="195"/>
      <c r="FRY79" s="195"/>
      <c r="FRZ79" s="195"/>
      <c r="FSA79" s="195"/>
      <c r="FSB79" s="195"/>
      <c r="FSC79" s="195"/>
      <c r="FSD79" s="195"/>
      <c r="FSE79" s="195"/>
      <c r="FSF79" s="195"/>
      <c r="FSG79" s="195"/>
      <c r="FSH79" s="195"/>
      <c r="FSI79" s="195"/>
      <c r="FSJ79" s="195"/>
      <c r="FSK79" s="195"/>
      <c r="FSL79" s="195"/>
      <c r="FSM79" s="195"/>
      <c r="FSN79" s="195"/>
      <c r="FSO79" s="195"/>
      <c r="FSP79" s="195"/>
      <c r="FSQ79" s="195"/>
      <c r="FSR79" s="195"/>
      <c r="FSS79" s="195"/>
      <c r="FST79" s="195"/>
      <c r="FSU79" s="195"/>
      <c r="FSV79" s="195"/>
      <c r="FSW79" s="195"/>
      <c r="FSX79" s="195"/>
      <c r="FSY79" s="195"/>
      <c r="FSZ79" s="195"/>
      <c r="FTA79" s="195"/>
      <c r="FTB79" s="195"/>
      <c r="FTC79" s="195"/>
      <c r="FTD79" s="195"/>
      <c r="FTE79" s="195"/>
      <c r="FTF79" s="195"/>
      <c r="FTG79" s="195"/>
      <c r="FTH79" s="195"/>
      <c r="FTI79" s="195"/>
      <c r="FTJ79" s="195"/>
      <c r="FTK79" s="195"/>
      <c r="FTL79" s="195"/>
      <c r="FTM79" s="195"/>
      <c r="FTN79" s="195"/>
      <c r="FTO79" s="195"/>
      <c r="FTP79" s="195"/>
      <c r="FTQ79" s="195"/>
      <c r="FTR79" s="195"/>
      <c r="FTS79" s="195"/>
      <c r="FTT79" s="195"/>
      <c r="FTU79" s="195"/>
      <c r="FTV79" s="195"/>
      <c r="FTW79" s="195"/>
      <c r="FTX79" s="195"/>
      <c r="FTY79" s="195"/>
      <c r="FTZ79" s="195"/>
      <c r="FUA79" s="195"/>
      <c r="FUB79" s="195"/>
      <c r="FUC79" s="195"/>
      <c r="FUD79" s="195"/>
      <c r="FUE79" s="195"/>
      <c r="FUF79" s="195"/>
      <c r="FUG79" s="195"/>
      <c r="FUH79" s="195"/>
      <c r="FUI79" s="195"/>
      <c r="FUJ79" s="195"/>
      <c r="FUK79" s="195"/>
      <c r="FUL79" s="195"/>
      <c r="FUM79" s="195"/>
      <c r="FUN79" s="195"/>
      <c r="FUO79" s="195"/>
      <c r="FUP79" s="195"/>
      <c r="FUQ79" s="195"/>
      <c r="FUR79" s="195"/>
      <c r="FUS79" s="195"/>
      <c r="FUT79" s="195"/>
      <c r="FUU79" s="195"/>
      <c r="FUV79" s="195"/>
      <c r="FUW79" s="195"/>
      <c r="FUX79" s="195"/>
      <c r="FUY79" s="195"/>
      <c r="FUZ79" s="195"/>
      <c r="FVA79" s="195"/>
      <c r="FVB79" s="195"/>
      <c r="FVC79" s="195"/>
      <c r="FVD79" s="195"/>
      <c r="FVE79" s="195"/>
      <c r="FVF79" s="195"/>
      <c r="FVG79" s="195"/>
      <c r="FVH79" s="195"/>
      <c r="FVI79" s="195"/>
      <c r="FVJ79" s="195"/>
      <c r="FVK79" s="195"/>
      <c r="FVL79" s="195"/>
      <c r="FVM79" s="195"/>
      <c r="FVN79" s="195"/>
      <c r="FVO79" s="195"/>
      <c r="FVP79" s="195"/>
      <c r="FVQ79" s="195"/>
      <c r="FVR79" s="195"/>
      <c r="FVS79" s="195"/>
      <c r="FVT79" s="195"/>
      <c r="FVU79" s="195"/>
      <c r="FVV79" s="195"/>
      <c r="FVW79" s="195"/>
      <c r="FVX79" s="195"/>
      <c r="FVY79" s="195"/>
      <c r="FVZ79" s="195"/>
      <c r="FWA79" s="195"/>
      <c r="FWB79" s="195"/>
      <c r="FWC79" s="195"/>
      <c r="FWD79" s="195"/>
      <c r="FWE79" s="195"/>
      <c r="FWF79" s="195"/>
      <c r="FWG79" s="195"/>
      <c r="FWH79" s="195"/>
      <c r="FWI79" s="195"/>
      <c r="FWJ79" s="195"/>
      <c r="FWK79" s="195"/>
      <c r="FWL79" s="195"/>
      <c r="FWM79" s="195"/>
      <c r="FWN79" s="195"/>
      <c r="FWO79" s="195"/>
      <c r="FWP79" s="195"/>
      <c r="FWQ79" s="195"/>
      <c r="FWR79" s="195"/>
      <c r="FWS79" s="195"/>
      <c r="FWT79" s="195"/>
      <c r="FWU79" s="195"/>
      <c r="FWV79" s="195"/>
      <c r="FWW79" s="195"/>
      <c r="FWX79" s="195"/>
      <c r="FWY79" s="195"/>
      <c r="FWZ79" s="195"/>
      <c r="FXA79" s="195"/>
      <c r="FXB79" s="195"/>
      <c r="FXC79" s="195"/>
      <c r="FXD79" s="195"/>
      <c r="FXE79" s="195"/>
      <c r="FXF79" s="195"/>
      <c r="FXG79" s="195"/>
      <c r="FXH79" s="195"/>
      <c r="FXI79" s="195"/>
      <c r="FXJ79" s="195"/>
      <c r="FXK79" s="195"/>
      <c r="FXL79" s="195"/>
      <c r="FXM79" s="195"/>
      <c r="FXN79" s="195"/>
      <c r="FXO79" s="195"/>
      <c r="FXP79" s="195"/>
      <c r="FXQ79" s="195"/>
      <c r="FXR79" s="195"/>
      <c r="FXS79" s="195"/>
      <c r="FXT79" s="195"/>
      <c r="FXU79" s="195"/>
      <c r="FXV79" s="195"/>
      <c r="FXW79" s="195"/>
      <c r="FXX79" s="195"/>
      <c r="FXY79" s="195"/>
      <c r="FXZ79" s="195"/>
      <c r="FYA79" s="195"/>
      <c r="FYB79" s="195"/>
      <c r="FYC79" s="195"/>
      <c r="FYD79" s="195"/>
      <c r="FYE79" s="195"/>
      <c r="FYF79" s="195"/>
      <c r="FYG79" s="195"/>
      <c r="FYH79" s="195"/>
      <c r="FYI79" s="195"/>
      <c r="FYJ79" s="195"/>
      <c r="FYK79" s="195"/>
      <c r="FYL79" s="195"/>
      <c r="FYM79" s="195"/>
      <c r="FYN79" s="195"/>
      <c r="FYO79" s="195"/>
      <c r="FYP79" s="195"/>
      <c r="FYQ79" s="195"/>
      <c r="FYR79" s="195"/>
      <c r="FYS79" s="195"/>
      <c r="FYT79" s="195"/>
      <c r="FYU79" s="195"/>
      <c r="FYV79" s="195"/>
      <c r="FYW79" s="195"/>
      <c r="FYX79" s="195"/>
      <c r="FYY79" s="195"/>
      <c r="FYZ79" s="195"/>
      <c r="FZA79" s="195"/>
      <c r="FZB79" s="195"/>
      <c r="FZC79" s="195"/>
      <c r="FZD79" s="195"/>
      <c r="FZE79" s="195"/>
      <c r="FZF79" s="195"/>
      <c r="FZG79" s="195"/>
      <c r="FZH79" s="195"/>
      <c r="FZI79" s="195"/>
      <c r="FZJ79" s="195"/>
      <c r="FZK79" s="195"/>
      <c r="FZL79" s="195"/>
      <c r="FZM79" s="195"/>
      <c r="FZN79" s="195"/>
      <c r="FZO79" s="195"/>
      <c r="FZP79" s="195"/>
      <c r="FZQ79" s="195"/>
      <c r="FZR79" s="195"/>
      <c r="FZS79" s="195"/>
      <c r="FZT79" s="195"/>
      <c r="FZU79" s="195"/>
      <c r="FZV79" s="195"/>
      <c r="FZW79" s="195"/>
      <c r="FZX79" s="195"/>
      <c r="FZY79" s="195"/>
      <c r="FZZ79" s="195"/>
      <c r="GAA79" s="195"/>
      <c r="GAB79" s="195"/>
      <c r="GAC79" s="195"/>
      <c r="GAD79" s="195"/>
      <c r="GAE79" s="195"/>
      <c r="GAF79" s="195"/>
      <c r="GAG79" s="195"/>
      <c r="GAH79" s="195"/>
      <c r="GAI79" s="195"/>
      <c r="GAJ79" s="195"/>
      <c r="GAK79" s="195"/>
      <c r="GAL79" s="195"/>
      <c r="GAM79" s="195"/>
      <c r="GAN79" s="195"/>
      <c r="GAO79" s="195"/>
      <c r="GAP79" s="195"/>
      <c r="GAQ79" s="195"/>
      <c r="GAR79" s="195"/>
      <c r="GAS79" s="195"/>
      <c r="GAT79" s="195"/>
      <c r="GAU79" s="195"/>
      <c r="GAV79" s="195"/>
      <c r="GAW79" s="195"/>
      <c r="GAX79" s="195"/>
      <c r="GAY79" s="195"/>
      <c r="GAZ79" s="195"/>
      <c r="GBA79" s="195"/>
      <c r="GBB79" s="195"/>
      <c r="GBC79" s="195"/>
      <c r="GBD79" s="195"/>
      <c r="GBE79" s="195"/>
      <c r="GBF79" s="195"/>
      <c r="GBG79" s="195"/>
      <c r="GBH79" s="195"/>
      <c r="GBI79" s="195"/>
      <c r="GBJ79" s="195"/>
      <c r="GBK79" s="195"/>
      <c r="GBL79" s="195"/>
      <c r="GBM79" s="195"/>
      <c r="GBN79" s="195"/>
      <c r="GBO79" s="195"/>
      <c r="GBP79" s="195"/>
      <c r="GBQ79" s="195"/>
      <c r="GBR79" s="195"/>
      <c r="GBS79" s="195"/>
      <c r="GBT79" s="195"/>
      <c r="GBU79" s="195"/>
      <c r="GBV79" s="195"/>
      <c r="GBW79" s="195"/>
      <c r="GBX79" s="195"/>
      <c r="GBY79" s="195"/>
      <c r="GBZ79" s="195"/>
      <c r="GCA79" s="195"/>
      <c r="GCB79" s="195"/>
      <c r="GCC79" s="195"/>
      <c r="GCD79" s="195"/>
      <c r="GCE79" s="195"/>
      <c r="GCF79" s="195"/>
      <c r="GCG79" s="195"/>
      <c r="GCH79" s="195"/>
      <c r="GCI79" s="195"/>
      <c r="GCJ79" s="195"/>
      <c r="GCK79" s="195"/>
      <c r="GCL79" s="195"/>
      <c r="GCM79" s="195"/>
      <c r="GCN79" s="195"/>
      <c r="GCO79" s="195"/>
      <c r="GCP79" s="195"/>
      <c r="GCQ79" s="195"/>
      <c r="GCR79" s="195"/>
      <c r="GCS79" s="195"/>
      <c r="GCT79" s="195"/>
      <c r="GCU79" s="195"/>
      <c r="GCV79" s="195"/>
      <c r="GCW79" s="195"/>
      <c r="GCX79" s="195"/>
      <c r="GCY79" s="195"/>
      <c r="GCZ79" s="195"/>
      <c r="GDA79" s="195"/>
      <c r="GDB79" s="195"/>
      <c r="GDC79" s="195"/>
      <c r="GDD79" s="195"/>
      <c r="GDE79" s="195"/>
      <c r="GDF79" s="195"/>
      <c r="GDG79" s="195"/>
      <c r="GDH79" s="195"/>
      <c r="GDI79" s="195"/>
      <c r="GDJ79" s="195"/>
      <c r="GDK79" s="195"/>
      <c r="GDL79" s="195"/>
      <c r="GDM79" s="195"/>
      <c r="GDN79" s="195"/>
      <c r="GDO79" s="195"/>
      <c r="GDP79" s="195"/>
      <c r="GDQ79" s="195"/>
      <c r="GDR79" s="195"/>
      <c r="GDS79" s="195"/>
      <c r="GDT79" s="195"/>
      <c r="GDU79" s="195"/>
      <c r="GDV79" s="195"/>
      <c r="GDW79" s="195"/>
      <c r="GDX79" s="195"/>
      <c r="GDY79" s="195"/>
      <c r="GDZ79" s="195"/>
      <c r="GEA79" s="195"/>
      <c r="GEB79" s="195"/>
      <c r="GEC79" s="195"/>
      <c r="GED79" s="195"/>
      <c r="GEE79" s="195"/>
      <c r="GEF79" s="195"/>
      <c r="GEG79" s="195"/>
      <c r="GEH79" s="195"/>
      <c r="GEI79" s="195"/>
      <c r="GEJ79" s="195"/>
      <c r="GEK79" s="195"/>
      <c r="GEL79" s="195"/>
      <c r="GEM79" s="195"/>
      <c r="GEN79" s="195"/>
      <c r="GEO79" s="195"/>
      <c r="GEP79" s="195"/>
      <c r="GEQ79" s="195"/>
      <c r="GER79" s="195"/>
      <c r="GES79" s="195"/>
      <c r="GET79" s="195"/>
      <c r="GEU79" s="195"/>
      <c r="GEV79" s="195"/>
      <c r="GEW79" s="195"/>
      <c r="GEX79" s="195"/>
      <c r="GEY79" s="195"/>
      <c r="GEZ79" s="195"/>
      <c r="GFA79" s="195"/>
      <c r="GFB79" s="195"/>
      <c r="GFC79" s="195"/>
      <c r="GFD79" s="195"/>
      <c r="GFE79" s="195"/>
      <c r="GFF79" s="195"/>
      <c r="GFG79" s="195"/>
      <c r="GFH79" s="195"/>
      <c r="GFI79" s="195"/>
      <c r="GFJ79" s="195"/>
      <c r="GFK79" s="195"/>
      <c r="GFL79" s="195"/>
      <c r="GFM79" s="195"/>
      <c r="GFN79" s="195"/>
      <c r="GFO79" s="195"/>
      <c r="GFP79" s="195"/>
      <c r="GFQ79" s="195"/>
      <c r="GFR79" s="195"/>
      <c r="GFS79" s="195"/>
      <c r="GFT79" s="195"/>
      <c r="GFU79" s="195"/>
      <c r="GFV79" s="195"/>
      <c r="GFW79" s="195"/>
      <c r="GFX79" s="195"/>
      <c r="GFY79" s="195"/>
      <c r="GFZ79" s="195"/>
      <c r="GGA79" s="195"/>
      <c r="GGB79" s="195"/>
      <c r="GGC79" s="195"/>
      <c r="GGD79" s="195"/>
      <c r="GGE79" s="195"/>
      <c r="GGF79" s="195"/>
      <c r="GGG79" s="195"/>
      <c r="GGH79" s="195"/>
      <c r="GGI79" s="195"/>
      <c r="GGJ79" s="195"/>
      <c r="GGK79" s="195"/>
      <c r="GGL79" s="195"/>
      <c r="GGM79" s="195"/>
      <c r="GGN79" s="195"/>
      <c r="GGO79" s="195"/>
      <c r="GGP79" s="195"/>
      <c r="GGQ79" s="195"/>
      <c r="GGR79" s="195"/>
      <c r="GGS79" s="195"/>
      <c r="GGT79" s="195"/>
      <c r="GGU79" s="195"/>
      <c r="GGV79" s="195"/>
      <c r="GGW79" s="195"/>
      <c r="GGX79" s="195"/>
      <c r="GGY79" s="195"/>
      <c r="GGZ79" s="195"/>
      <c r="GHA79" s="195"/>
      <c r="GHB79" s="195"/>
      <c r="GHC79" s="195"/>
      <c r="GHD79" s="195"/>
      <c r="GHE79" s="195"/>
      <c r="GHF79" s="195"/>
      <c r="GHG79" s="195"/>
      <c r="GHH79" s="195"/>
      <c r="GHI79" s="195"/>
      <c r="GHJ79" s="195"/>
      <c r="GHK79" s="195"/>
      <c r="GHL79" s="195"/>
      <c r="GHM79" s="195"/>
      <c r="GHN79" s="195"/>
      <c r="GHO79" s="195"/>
      <c r="GHP79" s="195"/>
      <c r="GHQ79" s="195"/>
      <c r="GHR79" s="195"/>
      <c r="GHS79" s="195"/>
      <c r="GHT79" s="195"/>
      <c r="GHU79" s="195"/>
      <c r="GHV79" s="195"/>
      <c r="GHW79" s="195"/>
      <c r="GHX79" s="195"/>
      <c r="GHY79" s="195"/>
      <c r="GHZ79" s="195"/>
      <c r="GIA79" s="195"/>
      <c r="GIB79" s="195"/>
      <c r="GIC79" s="195"/>
      <c r="GID79" s="195"/>
      <c r="GIE79" s="195"/>
      <c r="GIF79" s="195"/>
      <c r="GIG79" s="195"/>
      <c r="GIH79" s="195"/>
      <c r="GII79" s="195"/>
      <c r="GIJ79" s="195"/>
      <c r="GIK79" s="195"/>
      <c r="GIL79" s="195"/>
      <c r="GIM79" s="195"/>
      <c r="GIN79" s="195"/>
      <c r="GIO79" s="195"/>
      <c r="GIP79" s="195"/>
      <c r="GIQ79" s="195"/>
      <c r="GIR79" s="195"/>
      <c r="GIS79" s="195"/>
      <c r="GIT79" s="195"/>
      <c r="GIU79" s="195"/>
      <c r="GIV79" s="195"/>
      <c r="GIW79" s="195"/>
      <c r="GIX79" s="195"/>
      <c r="GIY79" s="195"/>
      <c r="GIZ79" s="195"/>
      <c r="GJA79" s="195"/>
      <c r="GJB79" s="195"/>
      <c r="GJC79" s="195"/>
      <c r="GJD79" s="195"/>
      <c r="GJE79" s="195"/>
      <c r="GJF79" s="195"/>
      <c r="GJG79" s="195"/>
      <c r="GJH79" s="195"/>
      <c r="GJI79" s="195"/>
      <c r="GJJ79" s="195"/>
      <c r="GJK79" s="195"/>
      <c r="GJL79" s="195"/>
      <c r="GJM79" s="195"/>
      <c r="GJN79" s="195"/>
      <c r="GJO79" s="195"/>
      <c r="GJP79" s="195"/>
      <c r="GJQ79" s="195"/>
      <c r="GJR79" s="195"/>
      <c r="GJS79" s="195"/>
      <c r="GJT79" s="195"/>
      <c r="GJU79" s="195"/>
      <c r="GJV79" s="195"/>
      <c r="GJW79" s="195"/>
      <c r="GJX79" s="195"/>
      <c r="GJY79" s="195"/>
      <c r="GJZ79" s="195"/>
      <c r="GKA79" s="195"/>
      <c r="GKB79" s="195"/>
      <c r="GKC79" s="195"/>
      <c r="GKD79" s="195"/>
      <c r="GKE79" s="195"/>
      <c r="GKF79" s="195"/>
      <c r="GKG79" s="195"/>
      <c r="GKH79" s="195"/>
      <c r="GKI79" s="195"/>
      <c r="GKJ79" s="195"/>
      <c r="GKK79" s="195"/>
      <c r="GKL79" s="195"/>
      <c r="GKM79" s="195"/>
      <c r="GKN79" s="195"/>
      <c r="GKO79" s="195"/>
      <c r="GKP79" s="195"/>
      <c r="GKQ79" s="195"/>
      <c r="GKR79" s="195"/>
      <c r="GKS79" s="195"/>
      <c r="GKT79" s="195"/>
      <c r="GKU79" s="195"/>
      <c r="GKV79" s="195"/>
      <c r="GKW79" s="195"/>
      <c r="GKX79" s="195"/>
      <c r="GKY79" s="195"/>
      <c r="GKZ79" s="195"/>
      <c r="GLA79" s="195"/>
      <c r="GLB79" s="195"/>
      <c r="GLC79" s="195"/>
      <c r="GLD79" s="195"/>
      <c r="GLE79" s="195"/>
      <c r="GLF79" s="195"/>
      <c r="GLG79" s="195"/>
      <c r="GLH79" s="195"/>
      <c r="GLI79" s="195"/>
      <c r="GLJ79" s="195"/>
      <c r="GLK79" s="195"/>
      <c r="GLL79" s="195"/>
      <c r="GLM79" s="195"/>
      <c r="GLN79" s="195"/>
      <c r="GLO79" s="195"/>
      <c r="GLP79" s="195"/>
      <c r="GLQ79" s="195"/>
      <c r="GLR79" s="195"/>
      <c r="GLS79" s="195"/>
      <c r="GLT79" s="195"/>
      <c r="GLU79" s="195"/>
      <c r="GLV79" s="195"/>
      <c r="GLW79" s="195"/>
      <c r="GLX79" s="195"/>
      <c r="GLY79" s="195"/>
      <c r="GLZ79" s="195"/>
      <c r="GMA79" s="195"/>
      <c r="GMB79" s="195"/>
      <c r="GMC79" s="195"/>
      <c r="GMD79" s="195"/>
      <c r="GME79" s="195"/>
      <c r="GMF79" s="195"/>
      <c r="GMG79" s="195"/>
      <c r="GMH79" s="195"/>
      <c r="GMI79" s="195"/>
      <c r="GMJ79" s="195"/>
      <c r="GMK79" s="195"/>
      <c r="GML79" s="195"/>
      <c r="GMM79" s="195"/>
      <c r="GMN79" s="195"/>
      <c r="GMO79" s="195"/>
      <c r="GMP79" s="195"/>
      <c r="GMQ79" s="195"/>
      <c r="GMR79" s="195"/>
      <c r="GMS79" s="195"/>
      <c r="GMT79" s="195"/>
      <c r="GMU79" s="195"/>
      <c r="GMV79" s="195"/>
      <c r="GMW79" s="195"/>
      <c r="GMX79" s="195"/>
      <c r="GMY79" s="195"/>
      <c r="GMZ79" s="195"/>
      <c r="GNA79" s="195"/>
      <c r="GNB79" s="195"/>
      <c r="GNC79" s="195"/>
      <c r="GND79" s="195"/>
      <c r="GNE79" s="195"/>
      <c r="GNF79" s="195"/>
      <c r="GNG79" s="195"/>
      <c r="GNH79" s="195"/>
      <c r="GNI79" s="195"/>
      <c r="GNJ79" s="195"/>
      <c r="GNK79" s="195"/>
      <c r="GNL79" s="195"/>
      <c r="GNM79" s="195"/>
      <c r="GNN79" s="195"/>
      <c r="GNO79" s="195"/>
      <c r="GNP79" s="195"/>
      <c r="GNQ79" s="195"/>
      <c r="GNR79" s="195"/>
      <c r="GNS79" s="195"/>
      <c r="GNT79" s="195"/>
      <c r="GNU79" s="195"/>
      <c r="GNV79" s="195"/>
      <c r="GNW79" s="195"/>
      <c r="GNX79" s="195"/>
      <c r="GNY79" s="195"/>
      <c r="GNZ79" s="195"/>
      <c r="GOA79" s="195"/>
      <c r="GOB79" s="195"/>
      <c r="GOC79" s="195"/>
      <c r="GOD79" s="195"/>
      <c r="GOE79" s="195"/>
      <c r="GOF79" s="195"/>
      <c r="GOG79" s="195"/>
      <c r="GOH79" s="195"/>
      <c r="GOI79" s="195"/>
      <c r="GOJ79" s="195"/>
      <c r="GOK79" s="195"/>
      <c r="GOL79" s="195"/>
      <c r="GOM79" s="195"/>
      <c r="GON79" s="195"/>
      <c r="GOO79" s="195"/>
      <c r="GOP79" s="195"/>
      <c r="GOQ79" s="195"/>
      <c r="GOR79" s="195"/>
      <c r="GOS79" s="195"/>
      <c r="GOT79" s="195"/>
      <c r="GOU79" s="195"/>
      <c r="GOV79" s="195"/>
      <c r="GOW79" s="195"/>
      <c r="GOX79" s="195"/>
      <c r="GOY79" s="195"/>
      <c r="GOZ79" s="195"/>
      <c r="GPA79" s="195"/>
      <c r="GPB79" s="195"/>
      <c r="GPC79" s="195"/>
      <c r="GPD79" s="195"/>
      <c r="GPE79" s="195"/>
      <c r="GPF79" s="195"/>
      <c r="GPG79" s="195"/>
      <c r="GPH79" s="195"/>
      <c r="GPI79" s="195"/>
      <c r="GPJ79" s="195"/>
      <c r="GPK79" s="195"/>
      <c r="GPL79" s="195"/>
      <c r="GPM79" s="195"/>
      <c r="GPN79" s="195"/>
      <c r="GPO79" s="195"/>
      <c r="GPP79" s="195"/>
      <c r="GPQ79" s="195"/>
      <c r="GPR79" s="195"/>
      <c r="GPS79" s="195"/>
      <c r="GPT79" s="195"/>
      <c r="GPU79" s="195"/>
      <c r="GPV79" s="195"/>
      <c r="GPW79" s="195"/>
      <c r="GPX79" s="195"/>
      <c r="GPY79" s="195"/>
      <c r="GPZ79" s="195"/>
      <c r="GQA79" s="195"/>
      <c r="GQB79" s="195"/>
      <c r="GQC79" s="195"/>
      <c r="GQD79" s="195"/>
      <c r="GQE79" s="195"/>
      <c r="GQF79" s="195"/>
      <c r="GQG79" s="195"/>
      <c r="GQH79" s="195"/>
      <c r="GQI79" s="195"/>
      <c r="GQJ79" s="195"/>
      <c r="GQK79" s="195"/>
      <c r="GQL79" s="195"/>
      <c r="GQM79" s="195"/>
      <c r="GQN79" s="195"/>
      <c r="GQO79" s="195"/>
      <c r="GQP79" s="195"/>
      <c r="GQQ79" s="195"/>
      <c r="GQR79" s="195"/>
      <c r="GQS79" s="195"/>
      <c r="GQT79" s="195"/>
      <c r="GQU79" s="195"/>
      <c r="GQV79" s="195"/>
      <c r="GQW79" s="195"/>
      <c r="GQX79" s="195"/>
      <c r="GQY79" s="195"/>
      <c r="GQZ79" s="195"/>
      <c r="GRA79" s="195"/>
      <c r="GRB79" s="195"/>
      <c r="GRC79" s="195"/>
      <c r="GRD79" s="195"/>
      <c r="GRE79" s="195"/>
      <c r="GRF79" s="195"/>
      <c r="GRG79" s="195"/>
      <c r="GRH79" s="195"/>
      <c r="GRI79" s="195"/>
      <c r="GRJ79" s="195"/>
      <c r="GRK79" s="195"/>
      <c r="GRL79" s="195"/>
      <c r="GRM79" s="195"/>
      <c r="GRN79" s="195"/>
      <c r="GRO79" s="195"/>
      <c r="GRP79" s="195"/>
      <c r="GRQ79" s="195"/>
      <c r="GRR79" s="195"/>
      <c r="GRS79" s="195"/>
      <c r="GRT79" s="195"/>
      <c r="GRU79" s="195"/>
      <c r="GRV79" s="195"/>
      <c r="GRW79" s="195"/>
      <c r="GRX79" s="195"/>
      <c r="GRY79" s="195"/>
      <c r="GRZ79" s="195"/>
      <c r="GSA79" s="195"/>
      <c r="GSB79" s="195"/>
      <c r="GSC79" s="195"/>
      <c r="GSD79" s="195"/>
      <c r="GSE79" s="195"/>
      <c r="GSF79" s="195"/>
      <c r="GSG79" s="195"/>
      <c r="GSH79" s="195"/>
      <c r="GSI79" s="195"/>
      <c r="GSJ79" s="195"/>
      <c r="GSK79" s="195"/>
      <c r="GSL79" s="195"/>
      <c r="GSM79" s="195"/>
      <c r="GSN79" s="195"/>
      <c r="GSO79" s="195"/>
      <c r="GSP79" s="195"/>
      <c r="GSQ79" s="195"/>
      <c r="GSR79" s="195"/>
      <c r="GSS79" s="195"/>
      <c r="GST79" s="195"/>
      <c r="GSU79" s="195"/>
      <c r="GSV79" s="195"/>
      <c r="GSW79" s="195"/>
      <c r="GSX79" s="195"/>
      <c r="GSY79" s="195"/>
      <c r="GSZ79" s="195"/>
      <c r="GTA79" s="195"/>
      <c r="GTB79" s="195"/>
      <c r="GTC79" s="195"/>
      <c r="GTD79" s="195"/>
      <c r="GTE79" s="195"/>
      <c r="GTF79" s="195"/>
      <c r="GTG79" s="195"/>
      <c r="GTH79" s="195"/>
      <c r="GTI79" s="195"/>
      <c r="GTJ79" s="195"/>
      <c r="GTK79" s="195"/>
      <c r="GTL79" s="195"/>
      <c r="GTM79" s="195"/>
      <c r="GTN79" s="195"/>
      <c r="GTO79" s="195"/>
      <c r="GTP79" s="195"/>
      <c r="GTQ79" s="195"/>
      <c r="GTR79" s="195"/>
      <c r="GTS79" s="195"/>
      <c r="GTT79" s="195"/>
      <c r="GTU79" s="195"/>
      <c r="GTV79" s="195"/>
      <c r="GTW79" s="195"/>
      <c r="GTX79" s="195"/>
      <c r="GTY79" s="195"/>
      <c r="GTZ79" s="195"/>
      <c r="GUA79" s="195"/>
      <c r="GUB79" s="195"/>
      <c r="GUC79" s="195"/>
      <c r="GUD79" s="195"/>
      <c r="GUE79" s="195"/>
      <c r="GUF79" s="195"/>
      <c r="GUG79" s="195"/>
      <c r="GUH79" s="195"/>
      <c r="GUI79" s="195"/>
      <c r="GUJ79" s="195"/>
      <c r="GUK79" s="195"/>
      <c r="GUL79" s="195"/>
      <c r="GUM79" s="195"/>
      <c r="GUN79" s="195"/>
      <c r="GUO79" s="195"/>
      <c r="GUP79" s="195"/>
      <c r="GUQ79" s="195"/>
      <c r="GUR79" s="195"/>
      <c r="GUS79" s="195"/>
      <c r="GUT79" s="195"/>
      <c r="GUU79" s="195"/>
      <c r="GUV79" s="195"/>
      <c r="GUW79" s="195"/>
      <c r="GUX79" s="195"/>
      <c r="GUY79" s="195"/>
      <c r="GUZ79" s="195"/>
      <c r="GVA79" s="195"/>
      <c r="GVB79" s="195"/>
      <c r="GVC79" s="195"/>
      <c r="GVD79" s="195"/>
      <c r="GVE79" s="195"/>
      <c r="GVF79" s="195"/>
      <c r="GVG79" s="195"/>
      <c r="GVH79" s="195"/>
      <c r="GVI79" s="195"/>
      <c r="GVJ79" s="195"/>
      <c r="GVK79" s="195"/>
      <c r="GVL79" s="195"/>
      <c r="GVM79" s="195"/>
      <c r="GVN79" s="195"/>
      <c r="GVO79" s="195"/>
      <c r="GVP79" s="195"/>
      <c r="GVQ79" s="195"/>
      <c r="GVR79" s="195"/>
      <c r="GVS79" s="195"/>
      <c r="GVT79" s="195"/>
      <c r="GVU79" s="195"/>
      <c r="GVV79" s="195"/>
      <c r="GVW79" s="195"/>
      <c r="GVX79" s="195"/>
      <c r="GVY79" s="195"/>
      <c r="GVZ79" s="195"/>
      <c r="GWA79" s="195"/>
      <c r="GWB79" s="195"/>
      <c r="GWC79" s="195"/>
      <c r="GWD79" s="195"/>
      <c r="GWE79" s="195"/>
      <c r="GWF79" s="195"/>
      <c r="GWG79" s="195"/>
      <c r="GWH79" s="195"/>
      <c r="GWI79" s="195"/>
      <c r="GWJ79" s="195"/>
      <c r="GWK79" s="195"/>
      <c r="GWL79" s="195"/>
      <c r="GWM79" s="195"/>
      <c r="GWN79" s="195"/>
      <c r="GWO79" s="195"/>
      <c r="GWP79" s="195"/>
      <c r="GWQ79" s="195"/>
      <c r="GWR79" s="195"/>
      <c r="GWS79" s="195"/>
      <c r="GWT79" s="195"/>
      <c r="GWU79" s="195"/>
      <c r="GWV79" s="195"/>
      <c r="GWW79" s="195"/>
      <c r="GWX79" s="195"/>
      <c r="GWY79" s="195"/>
      <c r="GWZ79" s="195"/>
      <c r="GXA79" s="195"/>
      <c r="GXB79" s="195"/>
      <c r="GXC79" s="195"/>
      <c r="GXD79" s="195"/>
      <c r="GXE79" s="195"/>
      <c r="GXF79" s="195"/>
      <c r="GXG79" s="195"/>
      <c r="GXH79" s="195"/>
      <c r="GXI79" s="195"/>
      <c r="GXJ79" s="195"/>
      <c r="GXK79" s="195"/>
      <c r="GXL79" s="195"/>
      <c r="GXM79" s="195"/>
      <c r="GXN79" s="195"/>
      <c r="GXO79" s="195"/>
      <c r="GXP79" s="195"/>
      <c r="GXQ79" s="195"/>
      <c r="GXR79" s="195"/>
      <c r="GXS79" s="195"/>
      <c r="GXT79" s="195"/>
      <c r="GXU79" s="195"/>
      <c r="GXV79" s="195"/>
      <c r="GXW79" s="195"/>
      <c r="GXX79" s="195"/>
      <c r="GXY79" s="195"/>
      <c r="GXZ79" s="195"/>
      <c r="GYA79" s="195"/>
      <c r="GYB79" s="195"/>
      <c r="GYC79" s="195"/>
      <c r="GYD79" s="195"/>
      <c r="GYE79" s="195"/>
      <c r="GYF79" s="195"/>
      <c r="GYG79" s="195"/>
      <c r="GYH79" s="195"/>
      <c r="GYI79" s="195"/>
      <c r="GYJ79" s="195"/>
      <c r="GYK79" s="195"/>
      <c r="GYL79" s="195"/>
      <c r="GYM79" s="195"/>
      <c r="GYN79" s="195"/>
      <c r="GYO79" s="195"/>
      <c r="GYP79" s="195"/>
      <c r="GYQ79" s="195"/>
      <c r="GYR79" s="195"/>
      <c r="GYS79" s="195"/>
      <c r="GYT79" s="195"/>
      <c r="GYU79" s="195"/>
      <c r="GYV79" s="195"/>
      <c r="GYW79" s="195"/>
      <c r="GYX79" s="195"/>
      <c r="GYY79" s="195"/>
      <c r="GYZ79" s="195"/>
      <c r="GZA79" s="195"/>
      <c r="GZB79" s="195"/>
      <c r="GZC79" s="195"/>
      <c r="GZD79" s="195"/>
      <c r="GZE79" s="195"/>
      <c r="GZF79" s="195"/>
      <c r="GZG79" s="195"/>
      <c r="GZH79" s="195"/>
      <c r="GZI79" s="195"/>
      <c r="GZJ79" s="195"/>
      <c r="GZK79" s="195"/>
      <c r="GZL79" s="195"/>
      <c r="GZM79" s="195"/>
      <c r="GZN79" s="195"/>
      <c r="GZO79" s="195"/>
      <c r="GZP79" s="195"/>
      <c r="GZQ79" s="195"/>
      <c r="GZR79" s="195"/>
      <c r="GZS79" s="195"/>
      <c r="GZT79" s="195"/>
      <c r="GZU79" s="195"/>
      <c r="GZV79" s="195"/>
      <c r="GZW79" s="195"/>
      <c r="GZX79" s="195"/>
      <c r="GZY79" s="195"/>
      <c r="GZZ79" s="195"/>
      <c r="HAA79" s="195"/>
      <c r="HAB79" s="195"/>
      <c r="HAC79" s="195"/>
      <c r="HAD79" s="195"/>
      <c r="HAE79" s="195"/>
      <c r="HAF79" s="195"/>
      <c r="HAG79" s="195"/>
      <c r="HAH79" s="195"/>
      <c r="HAI79" s="195"/>
      <c r="HAJ79" s="195"/>
      <c r="HAK79" s="195"/>
      <c r="HAL79" s="195"/>
      <c r="HAM79" s="195"/>
      <c r="HAN79" s="195"/>
      <c r="HAO79" s="195"/>
      <c r="HAP79" s="195"/>
      <c r="HAQ79" s="195"/>
      <c r="HAR79" s="195"/>
      <c r="HAS79" s="195"/>
      <c r="HAT79" s="195"/>
      <c r="HAU79" s="195"/>
      <c r="HAV79" s="195"/>
      <c r="HAW79" s="195"/>
      <c r="HAX79" s="195"/>
      <c r="HAY79" s="195"/>
      <c r="HAZ79" s="195"/>
      <c r="HBA79" s="195"/>
      <c r="HBB79" s="195"/>
      <c r="HBC79" s="195"/>
      <c r="HBD79" s="195"/>
      <c r="HBE79" s="195"/>
      <c r="HBF79" s="195"/>
      <c r="HBG79" s="195"/>
      <c r="HBH79" s="195"/>
      <c r="HBI79" s="195"/>
      <c r="HBJ79" s="195"/>
      <c r="HBK79" s="195"/>
      <c r="HBL79" s="195"/>
      <c r="HBM79" s="195"/>
      <c r="HBN79" s="195"/>
      <c r="HBO79" s="195"/>
      <c r="HBP79" s="195"/>
      <c r="HBQ79" s="195"/>
      <c r="HBR79" s="195"/>
      <c r="HBS79" s="195"/>
      <c r="HBT79" s="195"/>
      <c r="HBU79" s="195"/>
      <c r="HBV79" s="195"/>
      <c r="HBW79" s="195"/>
      <c r="HBX79" s="195"/>
      <c r="HBY79" s="195"/>
      <c r="HBZ79" s="195"/>
      <c r="HCA79" s="195"/>
      <c r="HCB79" s="195"/>
      <c r="HCC79" s="195"/>
      <c r="HCD79" s="195"/>
      <c r="HCE79" s="195"/>
      <c r="HCF79" s="195"/>
      <c r="HCG79" s="195"/>
      <c r="HCH79" s="195"/>
      <c r="HCI79" s="195"/>
      <c r="HCJ79" s="195"/>
      <c r="HCK79" s="195"/>
      <c r="HCL79" s="195"/>
      <c r="HCM79" s="195"/>
      <c r="HCN79" s="195"/>
      <c r="HCO79" s="195"/>
      <c r="HCP79" s="195"/>
      <c r="HCQ79" s="195"/>
      <c r="HCR79" s="195"/>
      <c r="HCS79" s="195"/>
      <c r="HCT79" s="195"/>
      <c r="HCU79" s="195"/>
      <c r="HCV79" s="195"/>
      <c r="HCW79" s="195"/>
      <c r="HCX79" s="195"/>
      <c r="HCY79" s="195"/>
      <c r="HCZ79" s="195"/>
      <c r="HDA79" s="195"/>
      <c r="HDB79" s="195"/>
      <c r="HDC79" s="195"/>
      <c r="HDD79" s="195"/>
      <c r="HDE79" s="195"/>
      <c r="HDF79" s="195"/>
      <c r="HDG79" s="195"/>
      <c r="HDH79" s="195"/>
      <c r="HDI79" s="195"/>
      <c r="HDJ79" s="195"/>
      <c r="HDK79" s="195"/>
      <c r="HDL79" s="195"/>
      <c r="HDM79" s="195"/>
      <c r="HDN79" s="195"/>
      <c r="HDO79" s="195"/>
      <c r="HDP79" s="195"/>
      <c r="HDQ79" s="195"/>
      <c r="HDR79" s="195"/>
      <c r="HDS79" s="195"/>
      <c r="HDT79" s="195"/>
      <c r="HDU79" s="195"/>
      <c r="HDV79" s="195"/>
      <c r="HDW79" s="195"/>
      <c r="HDX79" s="195"/>
      <c r="HDY79" s="195"/>
      <c r="HDZ79" s="195"/>
      <c r="HEA79" s="195"/>
      <c r="HEB79" s="195"/>
      <c r="HEC79" s="195"/>
      <c r="HED79" s="195"/>
      <c r="HEE79" s="195"/>
      <c r="HEF79" s="195"/>
      <c r="HEG79" s="195"/>
      <c r="HEH79" s="195"/>
      <c r="HEI79" s="195"/>
      <c r="HEJ79" s="195"/>
      <c r="HEK79" s="195"/>
      <c r="HEL79" s="195"/>
      <c r="HEM79" s="195"/>
      <c r="HEN79" s="195"/>
      <c r="HEO79" s="195"/>
      <c r="HEP79" s="195"/>
      <c r="HEQ79" s="195"/>
      <c r="HER79" s="195"/>
      <c r="HES79" s="195"/>
      <c r="HET79" s="195"/>
      <c r="HEU79" s="195"/>
      <c r="HEV79" s="195"/>
      <c r="HEW79" s="195"/>
      <c r="HEX79" s="195"/>
      <c r="HEY79" s="195"/>
      <c r="HEZ79" s="195"/>
      <c r="HFA79" s="195"/>
      <c r="HFB79" s="195"/>
      <c r="HFC79" s="195"/>
      <c r="HFD79" s="195"/>
      <c r="HFE79" s="195"/>
      <c r="HFF79" s="195"/>
      <c r="HFG79" s="195"/>
      <c r="HFH79" s="195"/>
      <c r="HFI79" s="195"/>
      <c r="HFJ79" s="195"/>
      <c r="HFK79" s="195"/>
      <c r="HFL79" s="195"/>
      <c r="HFM79" s="195"/>
      <c r="HFN79" s="195"/>
      <c r="HFO79" s="195"/>
      <c r="HFP79" s="195"/>
      <c r="HFQ79" s="195"/>
      <c r="HFR79" s="195"/>
      <c r="HFS79" s="195"/>
      <c r="HFT79" s="195"/>
      <c r="HFU79" s="195"/>
      <c r="HFV79" s="195"/>
      <c r="HFW79" s="195"/>
      <c r="HFX79" s="195"/>
      <c r="HFY79" s="195"/>
      <c r="HFZ79" s="195"/>
      <c r="HGA79" s="195"/>
      <c r="HGB79" s="195"/>
      <c r="HGC79" s="195"/>
      <c r="HGD79" s="195"/>
      <c r="HGE79" s="195"/>
      <c r="HGF79" s="195"/>
      <c r="HGG79" s="195"/>
      <c r="HGH79" s="195"/>
      <c r="HGI79" s="195"/>
      <c r="HGJ79" s="195"/>
      <c r="HGK79" s="195"/>
      <c r="HGL79" s="195"/>
      <c r="HGM79" s="195"/>
      <c r="HGN79" s="195"/>
      <c r="HGO79" s="195"/>
      <c r="HGP79" s="195"/>
      <c r="HGQ79" s="195"/>
      <c r="HGR79" s="195"/>
      <c r="HGS79" s="195"/>
      <c r="HGT79" s="195"/>
      <c r="HGU79" s="195"/>
      <c r="HGV79" s="195"/>
      <c r="HGW79" s="195"/>
      <c r="HGX79" s="195"/>
      <c r="HGY79" s="195"/>
      <c r="HGZ79" s="195"/>
      <c r="HHA79" s="195"/>
      <c r="HHB79" s="195"/>
      <c r="HHC79" s="195"/>
      <c r="HHD79" s="195"/>
      <c r="HHE79" s="195"/>
      <c r="HHF79" s="195"/>
      <c r="HHG79" s="195"/>
      <c r="HHH79" s="195"/>
      <c r="HHI79" s="195"/>
      <c r="HHJ79" s="195"/>
      <c r="HHK79" s="195"/>
      <c r="HHL79" s="195"/>
      <c r="HHM79" s="195"/>
      <c r="HHN79" s="195"/>
      <c r="HHO79" s="195"/>
      <c r="HHP79" s="195"/>
      <c r="HHQ79" s="195"/>
      <c r="HHR79" s="195"/>
      <c r="HHS79" s="195"/>
      <c r="HHT79" s="195"/>
      <c r="HHU79" s="195"/>
      <c r="HHV79" s="195"/>
      <c r="HHW79" s="195"/>
      <c r="HHX79" s="195"/>
      <c r="HHY79" s="195"/>
      <c r="HHZ79" s="195"/>
      <c r="HIA79" s="195"/>
      <c r="HIB79" s="195"/>
      <c r="HIC79" s="195"/>
      <c r="HID79" s="195"/>
      <c r="HIE79" s="195"/>
      <c r="HIF79" s="195"/>
      <c r="HIG79" s="195"/>
      <c r="HIH79" s="195"/>
      <c r="HII79" s="195"/>
      <c r="HIJ79" s="195"/>
      <c r="HIK79" s="195"/>
      <c r="HIL79" s="195"/>
      <c r="HIM79" s="195"/>
      <c r="HIN79" s="195"/>
      <c r="HIO79" s="195"/>
      <c r="HIP79" s="195"/>
      <c r="HIQ79" s="195"/>
      <c r="HIR79" s="195"/>
      <c r="HIS79" s="195"/>
      <c r="HIT79" s="195"/>
      <c r="HIU79" s="195"/>
      <c r="HIV79" s="195"/>
      <c r="HIW79" s="195"/>
      <c r="HIX79" s="195"/>
      <c r="HIY79" s="195"/>
      <c r="HIZ79" s="195"/>
      <c r="HJA79" s="195"/>
      <c r="HJB79" s="195"/>
      <c r="HJC79" s="195"/>
      <c r="HJD79" s="195"/>
      <c r="HJE79" s="195"/>
      <c r="HJF79" s="195"/>
      <c r="HJG79" s="195"/>
      <c r="HJH79" s="195"/>
      <c r="HJI79" s="195"/>
      <c r="HJJ79" s="195"/>
      <c r="HJK79" s="195"/>
      <c r="HJL79" s="195"/>
      <c r="HJM79" s="195"/>
      <c r="HJN79" s="195"/>
      <c r="HJO79" s="195"/>
      <c r="HJP79" s="195"/>
      <c r="HJQ79" s="195"/>
      <c r="HJR79" s="195"/>
      <c r="HJS79" s="195"/>
      <c r="HJT79" s="195"/>
      <c r="HJU79" s="195"/>
      <c r="HJV79" s="195"/>
      <c r="HJW79" s="195"/>
      <c r="HJX79" s="195"/>
      <c r="HJY79" s="195"/>
      <c r="HJZ79" s="195"/>
      <c r="HKA79" s="195"/>
      <c r="HKB79" s="195"/>
      <c r="HKC79" s="195"/>
      <c r="HKD79" s="195"/>
      <c r="HKE79" s="195"/>
      <c r="HKF79" s="195"/>
      <c r="HKG79" s="195"/>
      <c r="HKH79" s="195"/>
      <c r="HKI79" s="195"/>
      <c r="HKJ79" s="195"/>
      <c r="HKK79" s="195"/>
      <c r="HKL79" s="195"/>
      <c r="HKM79" s="195"/>
      <c r="HKN79" s="195"/>
      <c r="HKO79" s="195"/>
      <c r="HKP79" s="195"/>
      <c r="HKQ79" s="195"/>
      <c r="HKR79" s="195"/>
      <c r="HKS79" s="195"/>
      <c r="HKT79" s="195"/>
      <c r="HKU79" s="195"/>
      <c r="HKV79" s="195"/>
      <c r="HKW79" s="195"/>
      <c r="HKX79" s="195"/>
      <c r="HKY79" s="195"/>
      <c r="HKZ79" s="195"/>
      <c r="HLA79" s="195"/>
      <c r="HLB79" s="195"/>
      <c r="HLC79" s="195"/>
      <c r="HLD79" s="195"/>
      <c r="HLE79" s="195"/>
      <c r="HLF79" s="195"/>
      <c r="HLG79" s="195"/>
      <c r="HLH79" s="195"/>
      <c r="HLI79" s="195"/>
      <c r="HLJ79" s="195"/>
      <c r="HLK79" s="195"/>
      <c r="HLL79" s="195"/>
      <c r="HLM79" s="195"/>
      <c r="HLN79" s="195"/>
      <c r="HLO79" s="195"/>
      <c r="HLP79" s="195"/>
      <c r="HLQ79" s="195"/>
      <c r="HLR79" s="195"/>
      <c r="HLS79" s="195"/>
      <c r="HLT79" s="195"/>
      <c r="HLU79" s="195"/>
      <c r="HLV79" s="195"/>
      <c r="HLW79" s="195"/>
      <c r="HLX79" s="195"/>
      <c r="HLY79" s="195"/>
      <c r="HLZ79" s="195"/>
      <c r="HMA79" s="195"/>
      <c r="HMB79" s="195"/>
      <c r="HMC79" s="195"/>
      <c r="HMD79" s="195"/>
      <c r="HME79" s="195"/>
      <c r="HMF79" s="195"/>
      <c r="HMG79" s="195"/>
      <c r="HMH79" s="195"/>
      <c r="HMI79" s="195"/>
      <c r="HMJ79" s="195"/>
      <c r="HMK79" s="195"/>
      <c r="HML79" s="195"/>
      <c r="HMM79" s="195"/>
      <c r="HMN79" s="195"/>
      <c r="HMO79" s="195"/>
      <c r="HMP79" s="195"/>
      <c r="HMQ79" s="195"/>
      <c r="HMR79" s="195"/>
      <c r="HMS79" s="195"/>
      <c r="HMT79" s="195"/>
      <c r="HMU79" s="195"/>
      <c r="HMV79" s="195"/>
      <c r="HMW79" s="195"/>
      <c r="HMX79" s="195"/>
      <c r="HMY79" s="195"/>
      <c r="HMZ79" s="195"/>
      <c r="HNA79" s="195"/>
      <c r="HNB79" s="195"/>
      <c r="HNC79" s="195"/>
      <c r="HND79" s="195"/>
      <c r="HNE79" s="195"/>
      <c r="HNF79" s="195"/>
      <c r="HNG79" s="195"/>
      <c r="HNH79" s="195"/>
      <c r="HNI79" s="195"/>
      <c r="HNJ79" s="195"/>
      <c r="HNK79" s="195"/>
      <c r="HNL79" s="195"/>
      <c r="HNM79" s="195"/>
      <c r="HNN79" s="195"/>
      <c r="HNO79" s="195"/>
      <c r="HNP79" s="195"/>
      <c r="HNQ79" s="195"/>
      <c r="HNR79" s="195"/>
      <c r="HNS79" s="195"/>
      <c r="HNT79" s="195"/>
      <c r="HNU79" s="195"/>
      <c r="HNV79" s="195"/>
      <c r="HNW79" s="195"/>
      <c r="HNX79" s="195"/>
      <c r="HNY79" s="195"/>
      <c r="HNZ79" s="195"/>
      <c r="HOA79" s="195"/>
      <c r="HOB79" s="195"/>
      <c r="HOC79" s="195"/>
      <c r="HOD79" s="195"/>
      <c r="HOE79" s="195"/>
      <c r="HOF79" s="195"/>
      <c r="HOG79" s="195"/>
      <c r="HOH79" s="195"/>
      <c r="HOI79" s="195"/>
      <c r="HOJ79" s="195"/>
      <c r="HOK79" s="195"/>
      <c r="HOL79" s="195"/>
      <c r="HOM79" s="195"/>
      <c r="HON79" s="195"/>
      <c r="HOO79" s="195"/>
      <c r="HOP79" s="195"/>
      <c r="HOQ79" s="195"/>
      <c r="HOR79" s="195"/>
      <c r="HOS79" s="195"/>
      <c r="HOT79" s="195"/>
      <c r="HOU79" s="195"/>
      <c r="HOV79" s="195"/>
      <c r="HOW79" s="195"/>
      <c r="HOX79" s="195"/>
      <c r="HOY79" s="195"/>
      <c r="HOZ79" s="195"/>
      <c r="HPA79" s="195"/>
      <c r="HPB79" s="195"/>
      <c r="HPC79" s="195"/>
      <c r="HPD79" s="195"/>
      <c r="HPE79" s="195"/>
      <c r="HPF79" s="195"/>
      <c r="HPG79" s="195"/>
      <c r="HPH79" s="195"/>
      <c r="HPI79" s="195"/>
      <c r="HPJ79" s="195"/>
      <c r="HPK79" s="195"/>
      <c r="HPL79" s="195"/>
      <c r="HPM79" s="195"/>
      <c r="HPN79" s="195"/>
      <c r="HPO79" s="195"/>
      <c r="HPP79" s="195"/>
      <c r="HPQ79" s="195"/>
      <c r="HPR79" s="195"/>
      <c r="HPS79" s="195"/>
      <c r="HPT79" s="195"/>
      <c r="HPU79" s="195"/>
      <c r="HPV79" s="195"/>
      <c r="HPW79" s="195"/>
      <c r="HPX79" s="195"/>
      <c r="HPY79" s="195"/>
      <c r="HPZ79" s="195"/>
      <c r="HQA79" s="195"/>
      <c r="HQB79" s="195"/>
      <c r="HQC79" s="195"/>
      <c r="HQD79" s="195"/>
      <c r="HQE79" s="195"/>
      <c r="HQF79" s="195"/>
      <c r="HQG79" s="195"/>
      <c r="HQH79" s="195"/>
      <c r="HQI79" s="195"/>
      <c r="HQJ79" s="195"/>
      <c r="HQK79" s="195"/>
      <c r="HQL79" s="195"/>
      <c r="HQM79" s="195"/>
      <c r="HQN79" s="195"/>
      <c r="HQO79" s="195"/>
      <c r="HQP79" s="195"/>
      <c r="HQQ79" s="195"/>
      <c r="HQR79" s="195"/>
      <c r="HQS79" s="195"/>
      <c r="HQT79" s="195"/>
      <c r="HQU79" s="195"/>
      <c r="HQV79" s="195"/>
      <c r="HQW79" s="195"/>
      <c r="HQX79" s="195"/>
      <c r="HQY79" s="195"/>
      <c r="HQZ79" s="195"/>
      <c r="HRA79" s="195"/>
      <c r="HRB79" s="195"/>
      <c r="HRC79" s="195"/>
      <c r="HRD79" s="195"/>
      <c r="HRE79" s="195"/>
      <c r="HRF79" s="195"/>
      <c r="HRG79" s="195"/>
      <c r="HRH79" s="195"/>
      <c r="HRI79" s="195"/>
      <c r="HRJ79" s="195"/>
      <c r="HRK79" s="195"/>
      <c r="HRL79" s="195"/>
      <c r="HRM79" s="195"/>
      <c r="HRN79" s="195"/>
      <c r="HRO79" s="195"/>
      <c r="HRP79" s="195"/>
      <c r="HRQ79" s="195"/>
      <c r="HRR79" s="195"/>
      <c r="HRS79" s="195"/>
      <c r="HRT79" s="195"/>
      <c r="HRU79" s="195"/>
      <c r="HRV79" s="195"/>
      <c r="HRW79" s="195"/>
      <c r="HRX79" s="195"/>
      <c r="HRY79" s="195"/>
      <c r="HRZ79" s="195"/>
      <c r="HSA79" s="195"/>
      <c r="HSB79" s="195"/>
      <c r="HSC79" s="195"/>
      <c r="HSD79" s="195"/>
      <c r="HSE79" s="195"/>
      <c r="HSF79" s="195"/>
      <c r="HSG79" s="195"/>
      <c r="HSH79" s="195"/>
      <c r="HSI79" s="195"/>
      <c r="HSJ79" s="195"/>
      <c r="HSK79" s="195"/>
      <c r="HSL79" s="195"/>
      <c r="HSM79" s="195"/>
      <c r="HSN79" s="195"/>
      <c r="HSO79" s="195"/>
      <c r="HSP79" s="195"/>
      <c r="HSQ79" s="195"/>
      <c r="HSR79" s="195"/>
      <c r="HSS79" s="195"/>
      <c r="HST79" s="195"/>
      <c r="HSU79" s="195"/>
      <c r="HSV79" s="195"/>
      <c r="HSW79" s="195"/>
      <c r="HSX79" s="195"/>
      <c r="HSY79" s="195"/>
      <c r="HSZ79" s="195"/>
      <c r="HTA79" s="195"/>
      <c r="HTB79" s="195"/>
      <c r="HTC79" s="195"/>
      <c r="HTD79" s="195"/>
      <c r="HTE79" s="195"/>
      <c r="HTF79" s="195"/>
      <c r="HTG79" s="195"/>
      <c r="HTH79" s="195"/>
      <c r="HTI79" s="195"/>
      <c r="HTJ79" s="195"/>
      <c r="HTK79" s="195"/>
      <c r="HTL79" s="195"/>
      <c r="HTM79" s="195"/>
      <c r="HTN79" s="195"/>
      <c r="HTO79" s="195"/>
      <c r="HTP79" s="195"/>
      <c r="HTQ79" s="195"/>
      <c r="HTR79" s="195"/>
      <c r="HTS79" s="195"/>
      <c r="HTT79" s="195"/>
      <c r="HTU79" s="195"/>
      <c r="HTV79" s="195"/>
      <c r="HTW79" s="195"/>
      <c r="HTX79" s="195"/>
      <c r="HTY79" s="195"/>
      <c r="HTZ79" s="195"/>
      <c r="HUA79" s="195"/>
      <c r="HUB79" s="195"/>
      <c r="HUC79" s="195"/>
      <c r="HUD79" s="195"/>
      <c r="HUE79" s="195"/>
      <c r="HUF79" s="195"/>
      <c r="HUG79" s="195"/>
      <c r="HUH79" s="195"/>
      <c r="HUI79" s="195"/>
      <c r="HUJ79" s="195"/>
      <c r="HUK79" s="195"/>
      <c r="HUL79" s="195"/>
      <c r="HUM79" s="195"/>
      <c r="HUN79" s="195"/>
      <c r="HUO79" s="195"/>
      <c r="HUP79" s="195"/>
      <c r="HUQ79" s="195"/>
      <c r="HUR79" s="195"/>
      <c r="HUS79" s="195"/>
      <c r="HUT79" s="195"/>
      <c r="HUU79" s="195"/>
      <c r="HUV79" s="195"/>
      <c r="HUW79" s="195"/>
      <c r="HUX79" s="195"/>
      <c r="HUY79" s="195"/>
      <c r="HUZ79" s="195"/>
      <c r="HVA79" s="195"/>
      <c r="HVB79" s="195"/>
      <c r="HVC79" s="195"/>
      <c r="HVD79" s="195"/>
      <c r="HVE79" s="195"/>
      <c r="HVF79" s="195"/>
      <c r="HVG79" s="195"/>
      <c r="HVH79" s="195"/>
      <c r="HVI79" s="195"/>
      <c r="HVJ79" s="195"/>
      <c r="HVK79" s="195"/>
      <c r="HVL79" s="195"/>
      <c r="HVM79" s="195"/>
      <c r="HVN79" s="195"/>
      <c r="HVO79" s="195"/>
      <c r="HVP79" s="195"/>
      <c r="HVQ79" s="195"/>
      <c r="HVR79" s="195"/>
      <c r="HVS79" s="195"/>
      <c r="HVT79" s="195"/>
      <c r="HVU79" s="195"/>
      <c r="HVV79" s="195"/>
      <c r="HVW79" s="195"/>
      <c r="HVX79" s="195"/>
      <c r="HVY79" s="195"/>
      <c r="HVZ79" s="195"/>
      <c r="HWA79" s="195"/>
      <c r="HWB79" s="195"/>
      <c r="HWC79" s="195"/>
      <c r="HWD79" s="195"/>
      <c r="HWE79" s="195"/>
      <c r="HWF79" s="195"/>
      <c r="HWG79" s="195"/>
      <c r="HWH79" s="195"/>
      <c r="HWI79" s="195"/>
      <c r="HWJ79" s="195"/>
      <c r="HWK79" s="195"/>
      <c r="HWL79" s="195"/>
      <c r="HWM79" s="195"/>
      <c r="HWN79" s="195"/>
      <c r="HWO79" s="195"/>
      <c r="HWP79" s="195"/>
      <c r="HWQ79" s="195"/>
      <c r="HWR79" s="195"/>
      <c r="HWS79" s="195"/>
      <c r="HWT79" s="195"/>
      <c r="HWU79" s="195"/>
      <c r="HWV79" s="195"/>
      <c r="HWW79" s="195"/>
      <c r="HWX79" s="195"/>
      <c r="HWY79" s="195"/>
      <c r="HWZ79" s="195"/>
      <c r="HXA79" s="195"/>
      <c r="HXB79" s="195"/>
      <c r="HXC79" s="195"/>
      <c r="HXD79" s="195"/>
      <c r="HXE79" s="195"/>
      <c r="HXF79" s="195"/>
      <c r="HXG79" s="195"/>
      <c r="HXH79" s="195"/>
      <c r="HXI79" s="195"/>
      <c r="HXJ79" s="195"/>
      <c r="HXK79" s="195"/>
      <c r="HXL79" s="195"/>
      <c r="HXM79" s="195"/>
      <c r="HXN79" s="195"/>
      <c r="HXO79" s="195"/>
      <c r="HXP79" s="195"/>
      <c r="HXQ79" s="195"/>
      <c r="HXR79" s="195"/>
      <c r="HXS79" s="195"/>
      <c r="HXT79" s="195"/>
      <c r="HXU79" s="195"/>
      <c r="HXV79" s="195"/>
      <c r="HXW79" s="195"/>
      <c r="HXX79" s="195"/>
      <c r="HXY79" s="195"/>
      <c r="HXZ79" s="195"/>
      <c r="HYA79" s="195"/>
      <c r="HYB79" s="195"/>
      <c r="HYC79" s="195"/>
      <c r="HYD79" s="195"/>
      <c r="HYE79" s="195"/>
      <c r="HYF79" s="195"/>
      <c r="HYG79" s="195"/>
      <c r="HYH79" s="195"/>
      <c r="HYI79" s="195"/>
      <c r="HYJ79" s="195"/>
      <c r="HYK79" s="195"/>
      <c r="HYL79" s="195"/>
      <c r="HYM79" s="195"/>
      <c r="HYN79" s="195"/>
      <c r="HYO79" s="195"/>
      <c r="HYP79" s="195"/>
      <c r="HYQ79" s="195"/>
      <c r="HYR79" s="195"/>
      <c r="HYS79" s="195"/>
      <c r="HYT79" s="195"/>
      <c r="HYU79" s="195"/>
      <c r="HYV79" s="195"/>
      <c r="HYW79" s="195"/>
      <c r="HYX79" s="195"/>
      <c r="HYY79" s="195"/>
      <c r="HYZ79" s="195"/>
      <c r="HZA79" s="195"/>
      <c r="HZB79" s="195"/>
      <c r="HZC79" s="195"/>
      <c r="HZD79" s="195"/>
      <c r="HZE79" s="195"/>
      <c r="HZF79" s="195"/>
      <c r="HZG79" s="195"/>
      <c r="HZH79" s="195"/>
      <c r="HZI79" s="195"/>
      <c r="HZJ79" s="195"/>
      <c r="HZK79" s="195"/>
      <c r="HZL79" s="195"/>
      <c r="HZM79" s="195"/>
      <c r="HZN79" s="195"/>
      <c r="HZO79" s="195"/>
      <c r="HZP79" s="195"/>
      <c r="HZQ79" s="195"/>
      <c r="HZR79" s="195"/>
      <c r="HZS79" s="195"/>
      <c r="HZT79" s="195"/>
      <c r="HZU79" s="195"/>
      <c r="HZV79" s="195"/>
      <c r="HZW79" s="195"/>
      <c r="HZX79" s="195"/>
      <c r="HZY79" s="195"/>
      <c r="HZZ79" s="195"/>
      <c r="IAA79" s="195"/>
      <c r="IAB79" s="195"/>
      <c r="IAC79" s="195"/>
      <c r="IAD79" s="195"/>
      <c r="IAE79" s="195"/>
      <c r="IAF79" s="195"/>
      <c r="IAG79" s="195"/>
      <c r="IAH79" s="195"/>
      <c r="IAI79" s="195"/>
      <c r="IAJ79" s="195"/>
      <c r="IAK79" s="195"/>
      <c r="IAL79" s="195"/>
      <c r="IAM79" s="195"/>
      <c r="IAN79" s="195"/>
      <c r="IAO79" s="195"/>
      <c r="IAP79" s="195"/>
      <c r="IAQ79" s="195"/>
      <c r="IAR79" s="195"/>
      <c r="IAS79" s="195"/>
      <c r="IAT79" s="195"/>
      <c r="IAU79" s="195"/>
      <c r="IAV79" s="195"/>
      <c r="IAW79" s="195"/>
      <c r="IAX79" s="195"/>
      <c r="IAY79" s="195"/>
      <c r="IAZ79" s="195"/>
      <c r="IBA79" s="195"/>
      <c r="IBB79" s="195"/>
      <c r="IBC79" s="195"/>
      <c r="IBD79" s="195"/>
      <c r="IBE79" s="195"/>
      <c r="IBF79" s="195"/>
      <c r="IBG79" s="195"/>
      <c r="IBH79" s="195"/>
      <c r="IBI79" s="195"/>
      <c r="IBJ79" s="195"/>
      <c r="IBK79" s="195"/>
      <c r="IBL79" s="195"/>
      <c r="IBM79" s="195"/>
      <c r="IBN79" s="195"/>
      <c r="IBO79" s="195"/>
      <c r="IBP79" s="195"/>
      <c r="IBQ79" s="195"/>
      <c r="IBR79" s="195"/>
      <c r="IBS79" s="195"/>
      <c r="IBT79" s="195"/>
      <c r="IBU79" s="195"/>
      <c r="IBV79" s="195"/>
      <c r="IBW79" s="195"/>
      <c r="IBX79" s="195"/>
      <c r="IBY79" s="195"/>
      <c r="IBZ79" s="195"/>
      <c r="ICA79" s="195"/>
      <c r="ICB79" s="195"/>
      <c r="ICC79" s="195"/>
      <c r="ICD79" s="195"/>
      <c r="ICE79" s="195"/>
      <c r="ICF79" s="195"/>
      <c r="ICG79" s="195"/>
      <c r="ICH79" s="195"/>
      <c r="ICI79" s="195"/>
      <c r="ICJ79" s="195"/>
      <c r="ICK79" s="195"/>
      <c r="ICL79" s="195"/>
      <c r="ICM79" s="195"/>
      <c r="ICN79" s="195"/>
      <c r="ICO79" s="195"/>
      <c r="ICP79" s="195"/>
      <c r="ICQ79" s="195"/>
      <c r="ICR79" s="195"/>
      <c r="ICS79" s="195"/>
      <c r="ICT79" s="195"/>
      <c r="ICU79" s="195"/>
      <c r="ICV79" s="195"/>
      <c r="ICW79" s="195"/>
      <c r="ICX79" s="195"/>
      <c r="ICY79" s="195"/>
      <c r="ICZ79" s="195"/>
      <c r="IDA79" s="195"/>
      <c r="IDB79" s="195"/>
      <c r="IDC79" s="195"/>
      <c r="IDD79" s="195"/>
      <c r="IDE79" s="195"/>
      <c r="IDF79" s="195"/>
      <c r="IDG79" s="195"/>
      <c r="IDH79" s="195"/>
      <c r="IDI79" s="195"/>
      <c r="IDJ79" s="195"/>
      <c r="IDK79" s="195"/>
      <c r="IDL79" s="195"/>
      <c r="IDM79" s="195"/>
      <c r="IDN79" s="195"/>
      <c r="IDO79" s="195"/>
      <c r="IDP79" s="195"/>
      <c r="IDQ79" s="195"/>
      <c r="IDR79" s="195"/>
      <c r="IDS79" s="195"/>
      <c r="IDT79" s="195"/>
      <c r="IDU79" s="195"/>
      <c r="IDV79" s="195"/>
      <c r="IDW79" s="195"/>
      <c r="IDX79" s="195"/>
      <c r="IDY79" s="195"/>
      <c r="IDZ79" s="195"/>
      <c r="IEA79" s="195"/>
      <c r="IEB79" s="195"/>
      <c r="IEC79" s="195"/>
      <c r="IED79" s="195"/>
      <c r="IEE79" s="195"/>
      <c r="IEF79" s="195"/>
      <c r="IEG79" s="195"/>
      <c r="IEH79" s="195"/>
      <c r="IEI79" s="195"/>
      <c r="IEJ79" s="195"/>
      <c r="IEK79" s="195"/>
      <c r="IEL79" s="195"/>
      <c r="IEM79" s="195"/>
      <c r="IEN79" s="195"/>
      <c r="IEO79" s="195"/>
      <c r="IEP79" s="195"/>
      <c r="IEQ79" s="195"/>
      <c r="IER79" s="195"/>
      <c r="IES79" s="195"/>
      <c r="IET79" s="195"/>
      <c r="IEU79" s="195"/>
      <c r="IEV79" s="195"/>
      <c r="IEW79" s="195"/>
      <c r="IEX79" s="195"/>
      <c r="IEY79" s="195"/>
      <c r="IEZ79" s="195"/>
      <c r="IFA79" s="195"/>
      <c r="IFB79" s="195"/>
      <c r="IFC79" s="195"/>
      <c r="IFD79" s="195"/>
      <c r="IFE79" s="195"/>
      <c r="IFF79" s="195"/>
      <c r="IFG79" s="195"/>
      <c r="IFH79" s="195"/>
      <c r="IFI79" s="195"/>
      <c r="IFJ79" s="195"/>
      <c r="IFK79" s="195"/>
      <c r="IFL79" s="195"/>
      <c r="IFM79" s="195"/>
      <c r="IFN79" s="195"/>
      <c r="IFO79" s="195"/>
      <c r="IFP79" s="195"/>
      <c r="IFQ79" s="195"/>
      <c r="IFR79" s="195"/>
      <c r="IFS79" s="195"/>
      <c r="IFT79" s="195"/>
      <c r="IFU79" s="195"/>
      <c r="IFV79" s="195"/>
      <c r="IFW79" s="195"/>
      <c r="IFX79" s="195"/>
      <c r="IFY79" s="195"/>
      <c r="IFZ79" s="195"/>
      <c r="IGA79" s="195"/>
      <c r="IGB79" s="195"/>
      <c r="IGC79" s="195"/>
      <c r="IGD79" s="195"/>
      <c r="IGE79" s="195"/>
      <c r="IGF79" s="195"/>
      <c r="IGG79" s="195"/>
      <c r="IGH79" s="195"/>
      <c r="IGI79" s="195"/>
      <c r="IGJ79" s="195"/>
      <c r="IGK79" s="195"/>
      <c r="IGL79" s="195"/>
      <c r="IGM79" s="195"/>
      <c r="IGN79" s="195"/>
      <c r="IGO79" s="195"/>
      <c r="IGP79" s="195"/>
      <c r="IGQ79" s="195"/>
      <c r="IGR79" s="195"/>
      <c r="IGS79" s="195"/>
      <c r="IGT79" s="195"/>
      <c r="IGU79" s="195"/>
      <c r="IGV79" s="195"/>
      <c r="IGW79" s="195"/>
      <c r="IGX79" s="195"/>
      <c r="IGY79" s="195"/>
      <c r="IGZ79" s="195"/>
      <c r="IHA79" s="195"/>
      <c r="IHB79" s="195"/>
      <c r="IHC79" s="195"/>
      <c r="IHD79" s="195"/>
      <c r="IHE79" s="195"/>
      <c r="IHF79" s="195"/>
      <c r="IHG79" s="195"/>
      <c r="IHH79" s="195"/>
      <c r="IHI79" s="195"/>
      <c r="IHJ79" s="195"/>
      <c r="IHK79" s="195"/>
      <c r="IHL79" s="195"/>
      <c r="IHM79" s="195"/>
      <c r="IHN79" s="195"/>
      <c r="IHO79" s="195"/>
      <c r="IHP79" s="195"/>
      <c r="IHQ79" s="195"/>
      <c r="IHR79" s="195"/>
      <c r="IHS79" s="195"/>
      <c r="IHT79" s="195"/>
      <c r="IHU79" s="195"/>
      <c r="IHV79" s="195"/>
      <c r="IHW79" s="195"/>
      <c r="IHX79" s="195"/>
      <c r="IHY79" s="195"/>
      <c r="IHZ79" s="195"/>
      <c r="IIA79" s="195"/>
      <c r="IIB79" s="195"/>
      <c r="IIC79" s="195"/>
      <c r="IID79" s="195"/>
      <c r="IIE79" s="195"/>
      <c r="IIF79" s="195"/>
      <c r="IIG79" s="195"/>
      <c r="IIH79" s="195"/>
      <c r="III79" s="195"/>
      <c r="IIJ79" s="195"/>
      <c r="IIK79" s="195"/>
      <c r="IIL79" s="195"/>
      <c r="IIM79" s="195"/>
      <c r="IIN79" s="195"/>
      <c r="IIO79" s="195"/>
      <c r="IIP79" s="195"/>
      <c r="IIQ79" s="195"/>
      <c r="IIR79" s="195"/>
      <c r="IIS79" s="195"/>
      <c r="IIT79" s="195"/>
      <c r="IIU79" s="195"/>
      <c r="IIV79" s="195"/>
      <c r="IIW79" s="195"/>
      <c r="IIX79" s="195"/>
      <c r="IIY79" s="195"/>
      <c r="IIZ79" s="195"/>
      <c r="IJA79" s="195"/>
      <c r="IJB79" s="195"/>
      <c r="IJC79" s="195"/>
      <c r="IJD79" s="195"/>
      <c r="IJE79" s="195"/>
      <c r="IJF79" s="195"/>
      <c r="IJG79" s="195"/>
      <c r="IJH79" s="195"/>
      <c r="IJI79" s="195"/>
      <c r="IJJ79" s="195"/>
      <c r="IJK79" s="195"/>
      <c r="IJL79" s="195"/>
      <c r="IJM79" s="195"/>
      <c r="IJN79" s="195"/>
      <c r="IJO79" s="195"/>
      <c r="IJP79" s="195"/>
      <c r="IJQ79" s="195"/>
      <c r="IJR79" s="195"/>
      <c r="IJS79" s="195"/>
      <c r="IJT79" s="195"/>
      <c r="IJU79" s="195"/>
      <c r="IJV79" s="195"/>
      <c r="IJW79" s="195"/>
      <c r="IJX79" s="195"/>
      <c r="IJY79" s="195"/>
      <c r="IJZ79" s="195"/>
      <c r="IKA79" s="195"/>
      <c r="IKB79" s="195"/>
      <c r="IKC79" s="195"/>
      <c r="IKD79" s="195"/>
      <c r="IKE79" s="195"/>
      <c r="IKF79" s="195"/>
      <c r="IKG79" s="195"/>
      <c r="IKH79" s="195"/>
      <c r="IKI79" s="195"/>
      <c r="IKJ79" s="195"/>
      <c r="IKK79" s="195"/>
      <c r="IKL79" s="195"/>
      <c r="IKM79" s="195"/>
      <c r="IKN79" s="195"/>
      <c r="IKO79" s="195"/>
      <c r="IKP79" s="195"/>
      <c r="IKQ79" s="195"/>
      <c r="IKR79" s="195"/>
      <c r="IKS79" s="195"/>
      <c r="IKT79" s="195"/>
      <c r="IKU79" s="195"/>
      <c r="IKV79" s="195"/>
      <c r="IKW79" s="195"/>
      <c r="IKX79" s="195"/>
      <c r="IKY79" s="195"/>
      <c r="IKZ79" s="195"/>
      <c r="ILA79" s="195"/>
      <c r="ILB79" s="195"/>
      <c r="ILC79" s="195"/>
      <c r="ILD79" s="195"/>
      <c r="ILE79" s="195"/>
      <c r="ILF79" s="195"/>
      <c r="ILG79" s="195"/>
      <c r="ILH79" s="195"/>
      <c r="ILI79" s="195"/>
      <c r="ILJ79" s="195"/>
      <c r="ILK79" s="195"/>
      <c r="ILL79" s="195"/>
      <c r="ILM79" s="195"/>
      <c r="ILN79" s="195"/>
      <c r="ILO79" s="195"/>
      <c r="ILP79" s="195"/>
      <c r="ILQ79" s="195"/>
      <c r="ILR79" s="195"/>
      <c r="ILS79" s="195"/>
      <c r="ILT79" s="195"/>
      <c r="ILU79" s="195"/>
      <c r="ILV79" s="195"/>
      <c r="ILW79" s="195"/>
      <c r="ILX79" s="195"/>
      <c r="ILY79" s="195"/>
      <c r="ILZ79" s="195"/>
      <c r="IMA79" s="195"/>
      <c r="IMB79" s="195"/>
      <c r="IMC79" s="195"/>
      <c r="IMD79" s="195"/>
      <c r="IME79" s="195"/>
      <c r="IMF79" s="195"/>
      <c r="IMG79" s="195"/>
      <c r="IMH79" s="195"/>
      <c r="IMI79" s="195"/>
      <c r="IMJ79" s="195"/>
      <c r="IMK79" s="195"/>
      <c r="IML79" s="195"/>
      <c r="IMM79" s="195"/>
      <c r="IMN79" s="195"/>
      <c r="IMO79" s="195"/>
      <c r="IMP79" s="195"/>
      <c r="IMQ79" s="195"/>
      <c r="IMR79" s="195"/>
      <c r="IMS79" s="195"/>
      <c r="IMT79" s="195"/>
      <c r="IMU79" s="195"/>
      <c r="IMV79" s="195"/>
      <c r="IMW79" s="195"/>
      <c r="IMX79" s="195"/>
      <c r="IMY79" s="195"/>
      <c r="IMZ79" s="195"/>
      <c r="INA79" s="195"/>
      <c r="INB79" s="195"/>
      <c r="INC79" s="195"/>
      <c r="IND79" s="195"/>
      <c r="INE79" s="195"/>
      <c r="INF79" s="195"/>
      <c r="ING79" s="195"/>
      <c r="INH79" s="195"/>
      <c r="INI79" s="195"/>
      <c r="INJ79" s="195"/>
      <c r="INK79" s="195"/>
      <c r="INL79" s="195"/>
      <c r="INM79" s="195"/>
      <c r="INN79" s="195"/>
      <c r="INO79" s="195"/>
      <c r="INP79" s="195"/>
      <c r="INQ79" s="195"/>
      <c r="INR79" s="195"/>
      <c r="INS79" s="195"/>
      <c r="INT79" s="195"/>
      <c r="INU79" s="195"/>
      <c r="INV79" s="195"/>
      <c r="INW79" s="195"/>
      <c r="INX79" s="195"/>
      <c r="INY79" s="195"/>
      <c r="INZ79" s="195"/>
      <c r="IOA79" s="195"/>
      <c r="IOB79" s="195"/>
      <c r="IOC79" s="195"/>
      <c r="IOD79" s="195"/>
      <c r="IOE79" s="195"/>
      <c r="IOF79" s="195"/>
      <c r="IOG79" s="195"/>
      <c r="IOH79" s="195"/>
      <c r="IOI79" s="195"/>
      <c r="IOJ79" s="195"/>
      <c r="IOK79" s="195"/>
      <c r="IOL79" s="195"/>
      <c r="IOM79" s="195"/>
      <c r="ION79" s="195"/>
      <c r="IOO79" s="195"/>
      <c r="IOP79" s="195"/>
      <c r="IOQ79" s="195"/>
      <c r="IOR79" s="195"/>
      <c r="IOS79" s="195"/>
      <c r="IOT79" s="195"/>
      <c r="IOU79" s="195"/>
      <c r="IOV79" s="195"/>
      <c r="IOW79" s="195"/>
      <c r="IOX79" s="195"/>
      <c r="IOY79" s="195"/>
      <c r="IOZ79" s="195"/>
      <c r="IPA79" s="195"/>
      <c r="IPB79" s="195"/>
      <c r="IPC79" s="195"/>
      <c r="IPD79" s="195"/>
      <c r="IPE79" s="195"/>
      <c r="IPF79" s="195"/>
      <c r="IPG79" s="195"/>
      <c r="IPH79" s="195"/>
      <c r="IPI79" s="195"/>
      <c r="IPJ79" s="195"/>
      <c r="IPK79" s="195"/>
      <c r="IPL79" s="195"/>
      <c r="IPM79" s="195"/>
      <c r="IPN79" s="195"/>
      <c r="IPO79" s="195"/>
      <c r="IPP79" s="195"/>
      <c r="IPQ79" s="195"/>
      <c r="IPR79" s="195"/>
      <c r="IPS79" s="195"/>
      <c r="IPT79" s="195"/>
      <c r="IPU79" s="195"/>
      <c r="IPV79" s="195"/>
      <c r="IPW79" s="195"/>
      <c r="IPX79" s="195"/>
      <c r="IPY79" s="195"/>
      <c r="IPZ79" s="195"/>
      <c r="IQA79" s="195"/>
      <c r="IQB79" s="195"/>
      <c r="IQC79" s="195"/>
      <c r="IQD79" s="195"/>
      <c r="IQE79" s="195"/>
      <c r="IQF79" s="195"/>
      <c r="IQG79" s="195"/>
      <c r="IQH79" s="195"/>
      <c r="IQI79" s="195"/>
      <c r="IQJ79" s="195"/>
      <c r="IQK79" s="195"/>
      <c r="IQL79" s="195"/>
      <c r="IQM79" s="195"/>
      <c r="IQN79" s="195"/>
      <c r="IQO79" s="195"/>
      <c r="IQP79" s="195"/>
      <c r="IQQ79" s="195"/>
      <c r="IQR79" s="195"/>
      <c r="IQS79" s="195"/>
      <c r="IQT79" s="195"/>
      <c r="IQU79" s="195"/>
      <c r="IQV79" s="195"/>
      <c r="IQW79" s="195"/>
      <c r="IQX79" s="195"/>
      <c r="IQY79" s="195"/>
      <c r="IQZ79" s="195"/>
      <c r="IRA79" s="195"/>
      <c r="IRB79" s="195"/>
      <c r="IRC79" s="195"/>
      <c r="IRD79" s="195"/>
      <c r="IRE79" s="195"/>
      <c r="IRF79" s="195"/>
      <c r="IRG79" s="195"/>
      <c r="IRH79" s="195"/>
      <c r="IRI79" s="195"/>
      <c r="IRJ79" s="195"/>
      <c r="IRK79" s="195"/>
      <c r="IRL79" s="195"/>
      <c r="IRM79" s="195"/>
      <c r="IRN79" s="195"/>
      <c r="IRO79" s="195"/>
      <c r="IRP79" s="195"/>
      <c r="IRQ79" s="195"/>
      <c r="IRR79" s="195"/>
      <c r="IRS79" s="195"/>
      <c r="IRT79" s="195"/>
      <c r="IRU79" s="195"/>
      <c r="IRV79" s="195"/>
      <c r="IRW79" s="195"/>
      <c r="IRX79" s="195"/>
      <c r="IRY79" s="195"/>
      <c r="IRZ79" s="195"/>
      <c r="ISA79" s="195"/>
      <c r="ISB79" s="195"/>
      <c r="ISC79" s="195"/>
      <c r="ISD79" s="195"/>
      <c r="ISE79" s="195"/>
      <c r="ISF79" s="195"/>
      <c r="ISG79" s="195"/>
      <c r="ISH79" s="195"/>
      <c r="ISI79" s="195"/>
      <c r="ISJ79" s="195"/>
      <c r="ISK79" s="195"/>
      <c r="ISL79" s="195"/>
      <c r="ISM79" s="195"/>
      <c r="ISN79" s="195"/>
      <c r="ISO79" s="195"/>
      <c r="ISP79" s="195"/>
      <c r="ISQ79" s="195"/>
      <c r="ISR79" s="195"/>
      <c r="ISS79" s="195"/>
      <c r="IST79" s="195"/>
      <c r="ISU79" s="195"/>
      <c r="ISV79" s="195"/>
      <c r="ISW79" s="195"/>
      <c r="ISX79" s="195"/>
      <c r="ISY79" s="195"/>
      <c r="ISZ79" s="195"/>
      <c r="ITA79" s="195"/>
      <c r="ITB79" s="195"/>
      <c r="ITC79" s="195"/>
      <c r="ITD79" s="195"/>
      <c r="ITE79" s="195"/>
      <c r="ITF79" s="195"/>
      <c r="ITG79" s="195"/>
      <c r="ITH79" s="195"/>
      <c r="ITI79" s="195"/>
      <c r="ITJ79" s="195"/>
      <c r="ITK79" s="195"/>
      <c r="ITL79" s="195"/>
      <c r="ITM79" s="195"/>
      <c r="ITN79" s="195"/>
      <c r="ITO79" s="195"/>
      <c r="ITP79" s="195"/>
      <c r="ITQ79" s="195"/>
      <c r="ITR79" s="195"/>
      <c r="ITS79" s="195"/>
      <c r="ITT79" s="195"/>
      <c r="ITU79" s="195"/>
      <c r="ITV79" s="195"/>
      <c r="ITW79" s="195"/>
      <c r="ITX79" s="195"/>
      <c r="ITY79" s="195"/>
      <c r="ITZ79" s="195"/>
      <c r="IUA79" s="195"/>
      <c r="IUB79" s="195"/>
      <c r="IUC79" s="195"/>
      <c r="IUD79" s="195"/>
      <c r="IUE79" s="195"/>
      <c r="IUF79" s="195"/>
      <c r="IUG79" s="195"/>
      <c r="IUH79" s="195"/>
      <c r="IUI79" s="195"/>
      <c r="IUJ79" s="195"/>
      <c r="IUK79" s="195"/>
      <c r="IUL79" s="195"/>
      <c r="IUM79" s="195"/>
      <c r="IUN79" s="195"/>
      <c r="IUO79" s="195"/>
      <c r="IUP79" s="195"/>
      <c r="IUQ79" s="195"/>
      <c r="IUR79" s="195"/>
      <c r="IUS79" s="195"/>
      <c r="IUT79" s="195"/>
      <c r="IUU79" s="195"/>
      <c r="IUV79" s="195"/>
      <c r="IUW79" s="195"/>
      <c r="IUX79" s="195"/>
      <c r="IUY79" s="195"/>
      <c r="IUZ79" s="195"/>
      <c r="IVA79" s="195"/>
      <c r="IVB79" s="195"/>
      <c r="IVC79" s="195"/>
      <c r="IVD79" s="195"/>
      <c r="IVE79" s="195"/>
      <c r="IVF79" s="195"/>
      <c r="IVG79" s="195"/>
      <c r="IVH79" s="195"/>
      <c r="IVI79" s="195"/>
      <c r="IVJ79" s="195"/>
      <c r="IVK79" s="195"/>
      <c r="IVL79" s="195"/>
      <c r="IVM79" s="195"/>
      <c r="IVN79" s="195"/>
      <c r="IVO79" s="195"/>
      <c r="IVP79" s="195"/>
      <c r="IVQ79" s="195"/>
      <c r="IVR79" s="195"/>
      <c r="IVS79" s="195"/>
      <c r="IVT79" s="195"/>
      <c r="IVU79" s="195"/>
      <c r="IVV79" s="195"/>
      <c r="IVW79" s="195"/>
      <c r="IVX79" s="195"/>
      <c r="IVY79" s="195"/>
      <c r="IVZ79" s="195"/>
      <c r="IWA79" s="195"/>
      <c r="IWB79" s="195"/>
      <c r="IWC79" s="195"/>
      <c r="IWD79" s="195"/>
      <c r="IWE79" s="195"/>
      <c r="IWF79" s="195"/>
      <c r="IWG79" s="195"/>
      <c r="IWH79" s="195"/>
      <c r="IWI79" s="195"/>
      <c r="IWJ79" s="195"/>
      <c r="IWK79" s="195"/>
      <c r="IWL79" s="195"/>
      <c r="IWM79" s="195"/>
      <c r="IWN79" s="195"/>
      <c r="IWO79" s="195"/>
      <c r="IWP79" s="195"/>
      <c r="IWQ79" s="195"/>
      <c r="IWR79" s="195"/>
      <c r="IWS79" s="195"/>
      <c r="IWT79" s="195"/>
      <c r="IWU79" s="195"/>
      <c r="IWV79" s="195"/>
      <c r="IWW79" s="195"/>
      <c r="IWX79" s="195"/>
      <c r="IWY79" s="195"/>
      <c r="IWZ79" s="195"/>
      <c r="IXA79" s="195"/>
      <c r="IXB79" s="195"/>
      <c r="IXC79" s="195"/>
      <c r="IXD79" s="195"/>
      <c r="IXE79" s="195"/>
      <c r="IXF79" s="195"/>
      <c r="IXG79" s="195"/>
      <c r="IXH79" s="195"/>
      <c r="IXI79" s="195"/>
      <c r="IXJ79" s="195"/>
      <c r="IXK79" s="195"/>
      <c r="IXL79" s="195"/>
      <c r="IXM79" s="195"/>
      <c r="IXN79" s="195"/>
      <c r="IXO79" s="195"/>
      <c r="IXP79" s="195"/>
      <c r="IXQ79" s="195"/>
      <c r="IXR79" s="195"/>
      <c r="IXS79" s="195"/>
      <c r="IXT79" s="195"/>
      <c r="IXU79" s="195"/>
      <c r="IXV79" s="195"/>
      <c r="IXW79" s="195"/>
      <c r="IXX79" s="195"/>
      <c r="IXY79" s="195"/>
      <c r="IXZ79" s="195"/>
      <c r="IYA79" s="195"/>
      <c r="IYB79" s="195"/>
      <c r="IYC79" s="195"/>
      <c r="IYD79" s="195"/>
      <c r="IYE79" s="195"/>
      <c r="IYF79" s="195"/>
      <c r="IYG79" s="195"/>
      <c r="IYH79" s="195"/>
      <c r="IYI79" s="195"/>
      <c r="IYJ79" s="195"/>
      <c r="IYK79" s="195"/>
      <c r="IYL79" s="195"/>
      <c r="IYM79" s="195"/>
      <c r="IYN79" s="195"/>
      <c r="IYO79" s="195"/>
      <c r="IYP79" s="195"/>
      <c r="IYQ79" s="195"/>
      <c r="IYR79" s="195"/>
      <c r="IYS79" s="195"/>
      <c r="IYT79" s="195"/>
      <c r="IYU79" s="195"/>
      <c r="IYV79" s="195"/>
      <c r="IYW79" s="195"/>
      <c r="IYX79" s="195"/>
      <c r="IYY79" s="195"/>
      <c r="IYZ79" s="195"/>
      <c r="IZA79" s="195"/>
      <c r="IZB79" s="195"/>
      <c r="IZC79" s="195"/>
      <c r="IZD79" s="195"/>
      <c r="IZE79" s="195"/>
      <c r="IZF79" s="195"/>
      <c r="IZG79" s="195"/>
      <c r="IZH79" s="195"/>
      <c r="IZI79" s="195"/>
      <c r="IZJ79" s="195"/>
      <c r="IZK79" s="195"/>
      <c r="IZL79" s="195"/>
      <c r="IZM79" s="195"/>
      <c r="IZN79" s="195"/>
      <c r="IZO79" s="195"/>
      <c r="IZP79" s="195"/>
      <c r="IZQ79" s="195"/>
      <c r="IZR79" s="195"/>
      <c r="IZS79" s="195"/>
      <c r="IZT79" s="195"/>
      <c r="IZU79" s="195"/>
      <c r="IZV79" s="195"/>
      <c r="IZW79" s="195"/>
      <c r="IZX79" s="195"/>
      <c r="IZY79" s="195"/>
      <c r="IZZ79" s="195"/>
      <c r="JAA79" s="195"/>
      <c r="JAB79" s="195"/>
      <c r="JAC79" s="195"/>
      <c r="JAD79" s="195"/>
      <c r="JAE79" s="195"/>
      <c r="JAF79" s="195"/>
      <c r="JAG79" s="195"/>
      <c r="JAH79" s="195"/>
      <c r="JAI79" s="195"/>
      <c r="JAJ79" s="195"/>
      <c r="JAK79" s="195"/>
      <c r="JAL79" s="195"/>
      <c r="JAM79" s="195"/>
      <c r="JAN79" s="195"/>
      <c r="JAO79" s="195"/>
      <c r="JAP79" s="195"/>
      <c r="JAQ79" s="195"/>
      <c r="JAR79" s="195"/>
      <c r="JAS79" s="195"/>
      <c r="JAT79" s="195"/>
      <c r="JAU79" s="195"/>
      <c r="JAV79" s="195"/>
      <c r="JAW79" s="195"/>
      <c r="JAX79" s="195"/>
      <c r="JAY79" s="195"/>
      <c r="JAZ79" s="195"/>
      <c r="JBA79" s="195"/>
      <c r="JBB79" s="195"/>
      <c r="JBC79" s="195"/>
      <c r="JBD79" s="195"/>
      <c r="JBE79" s="195"/>
      <c r="JBF79" s="195"/>
      <c r="JBG79" s="195"/>
      <c r="JBH79" s="195"/>
      <c r="JBI79" s="195"/>
      <c r="JBJ79" s="195"/>
      <c r="JBK79" s="195"/>
      <c r="JBL79" s="195"/>
      <c r="JBM79" s="195"/>
      <c r="JBN79" s="195"/>
      <c r="JBO79" s="195"/>
      <c r="JBP79" s="195"/>
      <c r="JBQ79" s="195"/>
      <c r="JBR79" s="195"/>
      <c r="JBS79" s="195"/>
      <c r="JBT79" s="195"/>
      <c r="JBU79" s="195"/>
      <c r="JBV79" s="195"/>
      <c r="JBW79" s="195"/>
      <c r="JBX79" s="195"/>
      <c r="JBY79" s="195"/>
      <c r="JBZ79" s="195"/>
      <c r="JCA79" s="195"/>
      <c r="JCB79" s="195"/>
      <c r="JCC79" s="195"/>
      <c r="JCD79" s="195"/>
      <c r="JCE79" s="195"/>
      <c r="JCF79" s="195"/>
      <c r="JCG79" s="195"/>
      <c r="JCH79" s="195"/>
      <c r="JCI79" s="195"/>
      <c r="JCJ79" s="195"/>
      <c r="JCK79" s="195"/>
      <c r="JCL79" s="195"/>
      <c r="JCM79" s="195"/>
      <c r="JCN79" s="195"/>
      <c r="JCO79" s="195"/>
      <c r="JCP79" s="195"/>
      <c r="JCQ79" s="195"/>
      <c r="JCR79" s="195"/>
      <c r="JCS79" s="195"/>
      <c r="JCT79" s="195"/>
      <c r="JCU79" s="195"/>
      <c r="JCV79" s="195"/>
      <c r="JCW79" s="195"/>
      <c r="JCX79" s="195"/>
      <c r="JCY79" s="195"/>
      <c r="JCZ79" s="195"/>
      <c r="JDA79" s="195"/>
      <c r="JDB79" s="195"/>
      <c r="JDC79" s="195"/>
      <c r="JDD79" s="195"/>
      <c r="JDE79" s="195"/>
      <c r="JDF79" s="195"/>
      <c r="JDG79" s="195"/>
      <c r="JDH79" s="195"/>
      <c r="JDI79" s="195"/>
      <c r="JDJ79" s="195"/>
      <c r="JDK79" s="195"/>
      <c r="JDL79" s="195"/>
      <c r="JDM79" s="195"/>
      <c r="JDN79" s="195"/>
      <c r="JDO79" s="195"/>
      <c r="JDP79" s="195"/>
      <c r="JDQ79" s="195"/>
      <c r="JDR79" s="195"/>
      <c r="JDS79" s="195"/>
      <c r="JDT79" s="195"/>
      <c r="JDU79" s="195"/>
      <c r="JDV79" s="195"/>
      <c r="JDW79" s="195"/>
      <c r="JDX79" s="195"/>
      <c r="JDY79" s="195"/>
      <c r="JDZ79" s="195"/>
      <c r="JEA79" s="195"/>
      <c r="JEB79" s="195"/>
      <c r="JEC79" s="195"/>
      <c r="JED79" s="195"/>
      <c r="JEE79" s="195"/>
      <c r="JEF79" s="195"/>
      <c r="JEG79" s="195"/>
      <c r="JEH79" s="195"/>
      <c r="JEI79" s="195"/>
      <c r="JEJ79" s="195"/>
      <c r="JEK79" s="195"/>
      <c r="JEL79" s="195"/>
      <c r="JEM79" s="195"/>
      <c r="JEN79" s="195"/>
      <c r="JEO79" s="195"/>
      <c r="JEP79" s="195"/>
      <c r="JEQ79" s="195"/>
      <c r="JER79" s="195"/>
      <c r="JES79" s="195"/>
      <c r="JET79" s="195"/>
      <c r="JEU79" s="195"/>
      <c r="JEV79" s="195"/>
      <c r="JEW79" s="195"/>
      <c r="JEX79" s="195"/>
      <c r="JEY79" s="195"/>
      <c r="JEZ79" s="195"/>
      <c r="JFA79" s="195"/>
      <c r="JFB79" s="195"/>
      <c r="JFC79" s="195"/>
      <c r="JFD79" s="195"/>
      <c r="JFE79" s="195"/>
      <c r="JFF79" s="195"/>
      <c r="JFG79" s="195"/>
      <c r="JFH79" s="195"/>
      <c r="JFI79" s="195"/>
      <c r="JFJ79" s="195"/>
      <c r="JFK79" s="195"/>
      <c r="JFL79" s="195"/>
      <c r="JFM79" s="195"/>
      <c r="JFN79" s="195"/>
      <c r="JFO79" s="195"/>
      <c r="JFP79" s="195"/>
      <c r="JFQ79" s="195"/>
      <c r="JFR79" s="195"/>
      <c r="JFS79" s="195"/>
      <c r="JFT79" s="195"/>
      <c r="JFU79" s="195"/>
      <c r="JFV79" s="195"/>
      <c r="JFW79" s="195"/>
      <c r="JFX79" s="195"/>
      <c r="JFY79" s="195"/>
      <c r="JFZ79" s="195"/>
      <c r="JGA79" s="195"/>
      <c r="JGB79" s="195"/>
      <c r="JGC79" s="195"/>
      <c r="JGD79" s="195"/>
      <c r="JGE79" s="195"/>
      <c r="JGF79" s="195"/>
      <c r="JGG79" s="195"/>
      <c r="JGH79" s="195"/>
      <c r="JGI79" s="195"/>
      <c r="JGJ79" s="195"/>
      <c r="JGK79" s="195"/>
      <c r="JGL79" s="195"/>
      <c r="JGM79" s="195"/>
      <c r="JGN79" s="195"/>
      <c r="JGO79" s="195"/>
      <c r="JGP79" s="195"/>
      <c r="JGQ79" s="195"/>
      <c r="JGR79" s="195"/>
      <c r="JGS79" s="195"/>
      <c r="JGT79" s="195"/>
      <c r="JGU79" s="195"/>
      <c r="JGV79" s="195"/>
      <c r="JGW79" s="195"/>
      <c r="JGX79" s="195"/>
      <c r="JGY79" s="195"/>
      <c r="JGZ79" s="195"/>
      <c r="JHA79" s="195"/>
      <c r="JHB79" s="195"/>
      <c r="JHC79" s="195"/>
      <c r="JHD79" s="195"/>
      <c r="JHE79" s="195"/>
      <c r="JHF79" s="195"/>
      <c r="JHG79" s="195"/>
      <c r="JHH79" s="195"/>
      <c r="JHI79" s="195"/>
      <c r="JHJ79" s="195"/>
      <c r="JHK79" s="195"/>
      <c r="JHL79" s="195"/>
      <c r="JHM79" s="195"/>
      <c r="JHN79" s="195"/>
      <c r="JHO79" s="195"/>
      <c r="JHP79" s="195"/>
      <c r="JHQ79" s="195"/>
      <c r="JHR79" s="195"/>
      <c r="JHS79" s="195"/>
      <c r="JHT79" s="195"/>
      <c r="JHU79" s="195"/>
      <c r="JHV79" s="195"/>
      <c r="JHW79" s="195"/>
      <c r="JHX79" s="195"/>
      <c r="JHY79" s="195"/>
      <c r="JHZ79" s="195"/>
      <c r="JIA79" s="195"/>
      <c r="JIB79" s="195"/>
      <c r="JIC79" s="195"/>
      <c r="JID79" s="195"/>
      <c r="JIE79" s="195"/>
      <c r="JIF79" s="195"/>
      <c r="JIG79" s="195"/>
      <c r="JIH79" s="195"/>
      <c r="JII79" s="195"/>
      <c r="JIJ79" s="195"/>
      <c r="JIK79" s="195"/>
      <c r="JIL79" s="195"/>
      <c r="JIM79" s="195"/>
      <c r="JIN79" s="195"/>
      <c r="JIO79" s="195"/>
      <c r="JIP79" s="195"/>
      <c r="JIQ79" s="195"/>
      <c r="JIR79" s="195"/>
      <c r="JIS79" s="195"/>
      <c r="JIT79" s="195"/>
      <c r="JIU79" s="195"/>
      <c r="JIV79" s="195"/>
      <c r="JIW79" s="195"/>
      <c r="JIX79" s="195"/>
      <c r="JIY79" s="195"/>
      <c r="JIZ79" s="195"/>
      <c r="JJA79" s="195"/>
      <c r="JJB79" s="195"/>
      <c r="JJC79" s="195"/>
      <c r="JJD79" s="195"/>
      <c r="JJE79" s="195"/>
      <c r="JJF79" s="195"/>
      <c r="JJG79" s="195"/>
      <c r="JJH79" s="195"/>
      <c r="JJI79" s="195"/>
      <c r="JJJ79" s="195"/>
      <c r="JJK79" s="195"/>
      <c r="JJL79" s="195"/>
      <c r="JJM79" s="195"/>
      <c r="JJN79" s="195"/>
      <c r="JJO79" s="195"/>
      <c r="JJP79" s="195"/>
      <c r="JJQ79" s="195"/>
      <c r="JJR79" s="195"/>
      <c r="JJS79" s="195"/>
      <c r="JJT79" s="195"/>
      <c r="JJU79" s="195"/>
      <c r="JJV79" s="195"/>
      <c r="JJW79" s="195"/>
      <c r="JJX79" s="195"/>
      <c r="JJY79" s="195"/>
      <c r="JJZ79" s="195"/>
      <c r="JKA79" s="195"/>
      <c r="JKB79" s="195"/>
      <c r="JKC79" s="195"/>
      <c r="JKD79" s="195"/>
      <c r="JKE79" s="195"/>
      <c r="JKF79" s="195"/>
      <c r="JKG79" s="195"/>
      <c r="JKH79" s="195"/>
      <c r="JKI79" s="195"/>
      <c r="JKJ79" s="195"/>
      <c r="JKK79" s="195"/>
      <c r="JKL79" s="195"/>
      <c r="JKM79" s="195"/>
      <c r="JKN79" s="195"/>
      <c r="JKO79" s="195"/>
      <c r="JKP79" s="195"/>
      <c r="JKQ79" s="195"/>
      <c r="JKR79" s="195"/>
      <c r="JKS79" s="195"/>
      <c r="JKT79" s="195"/>
      <c r="JKU79" s="195"/>
      <c r="JKV79" s="195"/>
      <c r="JKW79" s="195"/>
      <c r="JKX79" s="195"/>
      <c r="JKY79" s="195"/>
      <c r="JKZ79" s="195"/>
      <c r="JLA79" s="195"/>
      <c r="JLB79" s="195"/>
      <c r="JLC79" s="195"/>
      <c r="JLD79" s="195"/>
      <c r="JLE79" s="195"/>
      <c r="JLF79" s="195"/>
      <c r="JLG79" s="195"/>
      <c r="JLH79" s="195"/>
      <c r="JLI79" s="195"/>
      <c r="JLJ79" s="195"/>
      <c r="JLK79" s="195"/>
      <c r="JLL79" s="195"/>
      <c r="JLM79" s="195"/>
      <c r="JLN79" s="195"/>
      <c r="JLO79" s="195"/>
      <c r="JLP79" s="195"/>
      <c r="JLQ79" s="195"/>
      <c r="JLR79" s="195"/>
      <c r="JLS79" s="195"/>
      <c r="JLT79" s="195"/>
      <c r="JLU79" s="195"/>
      <c r="JLV79" s="195"/>
      <c r="JLW79" s="195"/>
      <c r="JLX79" s="195"/>
      <c r="JLY79" s="195"/>
      <c r="JLZ79" s="195"/>
      <c r="JMA79" s="195"/>
      <c r="JMB79" s="195"/>
      <c r="JMC79" s="195"/>
      <c r="JMD79" s="195"/>
      <c r="JME79" s="195"/>
      <c r="JMF79" s="195"/>
      <c r="JMG79" s="195"/>
      <c r="JMH79" s="195"/>
      <c r="JMI79" s="195"/>
      <c r="JMJ79" s="195"/>
      <c r="JMK79" s="195"/>
      <c r="JML79" s="195"/>
      <c r="JMM79" s="195"/>
      <c r="JMN79" s="195"/>
      <c r="JMO79" s="195"/>
      <c r="JMP79" s="195"/>
      <c r="JMQ79" s="195"/>
      <c r="JMR79" s="195"/>
      <c r="JMS79" s="195"/>
      <c r="JMT79" s="195"/>
      <c r="JMU79" s="195"/>
      <c r="JMV79" s="195"/>
      <c r="JMW79" s="195"/>
      <c r="JMX79" s="195"/>
      <c r="JMY79" s="195"/>
      <c r="JMZ79" s="195"/>
      <c r="JNA79" s="195"/>
      <c r="JNB79" s="195"/>
      <c r="JNC79" s="195"/>
      <c r="JND79" s="195"/>
      <c r="JNE79" s="195"/>
      <c r="JNF79" s="195"/>
      <c r="JNG79" s="195"/>
      <c r="JNH79" s="195"/>
      <c r="JNI79" s="195"/>
      <c r="JNJ79" s="195"/>
      <c r="JNK79" s="195"/>
      <c r="JNL79" s="195"/>
      <c r="JNM79" s="195"/>
      <c r="JNN79" s="195"/>
      <c r="JNO79" s="195"/>
      <c r="JNP79" s="195"/>
      <c r="JNQ79" s="195"/>
      <c r="JNR79" s="195"/>
      <c r="JNS79" s="195"/>
      <c r="JNT79" s="195"/>
      <c r="JNU79" s="195"/>
      <c r="JNV79" s="195"/>
      <c r="JNW79" s="195"/>
      <c r="JNX79" s="195"/>
      <c r="JNY79" s="195"/>
      <c r="JNZ79" s="195"/>
      <c r="JOA79" s="195"/>
      <c r="JOB79" s="195"/>
      <c r="JOC79" s="195"/>
      <c r="JOD79" s="195"/>
      <c r="JOE79" s="195"/>
      <c r="JOF79" s="195"/>
      <c r="JOG79" s="195"/>
      <c r="JOH79" s="195"/>
      <c r="JOI79" s="195"/>
      <c r="JOJ79" s="195"/>
      <c r="JOK79" s="195"/>
      <c r="JOL79" s="195"/>
      <c r="JOM79" s="195"/>
      <c r="JON79" s="195"/>
      <c r="JOO79" s="195"/>
      <c r="JOP79" s="195"/>
      <c r="JOQ79" s="195"/>
      <c r="JOR79" s="195"/>
      <c r="JOS79" s="195"/>
      <c r="JOT79" s="195"/>
      <c r="JOU79" s="195"/>
      <c r="JOV79" s="195"/>
      <c r="JOW79" s="195"/>
      <c r="JOX79" s="195"/>
      <c r="JOY79" s="195"/>
      <c r="JOZ79" s="195"/>
      <c r="JPA79" s="195"/>
      <c r="JPB79" s="195"/>
      <c r="JPC79" s="195"/>
      <c r="JPD79" s="195"/>
      <c r="JPE79" s="195"/>
      <c r="JPF79" s="195"/>
      <c r="JPG79" s="195"/>
      <c r="JPH79" s="195"/>
      <c r="JPI79" s="195"/>
      <c r="JPJ79" s="195"/>
      <c r="JPK79" s="195"/>
      <c r="JPL79" s="195"/>
      <c r="JPM79" s="195"/>
      <c r="JPN79" s="195"/>
      <c r="JPO79" s="195"/>
      <c r="JPP79" s="195"/>
      <c r="JPQ79" s="195"/>
      <c r="JPR79" s="195"/>
      <c r="JPS79" s="195"/>
      <c r="JPT79" s="195"/>
      <c r="JPU79" s="195"/>
      <c r="JPV79" s="195"/>
      <c r="JPW79" s="195"/>
      <c r="JPX79" s="195"/>
      <c r="JPY79" s="195"/>
      <c r="JPZ79" s="195"/>
      <c r="JQA79" s="195"/>
      <c r="JQB79" s="195"/>
      <c r="JQC79" s="195"/>
      <c r="JQD79" s="195"/>
      <c r="JQE79" s="195"/>
      <c r="JQF79" s="195"/>
      <c r="JQG79" s="195"/>
      <c r="JQH79" s="195"/>
      <c r="JQI79" s="195"/>
      <c r="JQJ79" s="195"/>
      <c r="JQK79" s="195"/>
      <c r="JQL79" s="195"/>
      <c r="JQM79" s="195"/>
      <c r="JQN79" s="195"/>
      <c r="JQO79" s="195"/>
      <c r="JQP79" s="195"/>
      <c r="JQQ79" s="195"/>
      <c r="JQR79" s="195"/>
      <c r="JQS79" s="195"/>
      <c r="JQT79" s="195"/>
      <c r="JQU79" s="195"/>
      <c r="JQV79" s="195"/>
      <c r="JQW79" s="195"/>
      <c r="JQX79" s="195"/>
      <c r="JQY79" s="195"/>
      <c r="JQZ79" s="195"/>
      <c r="JRA79" s="195"/>
      <c r="JRB79" s="195"/>
      <c r="JRC79" s="195"/>
      <c r="JRD79" s="195"/>
      <c r="JRE79" s="195"/>
      <c r="JRF79" s="195"/>
      <c r="JRG79" s="195"/>
      <c r="JRH79" s="195"/>
      <c r="JRI79" s="195"/>
      <c r="JRJ79" s="195"/>
      <c r="JRK79" s="195"/>
      <c r="JRL79" s="195"/>
      <c r="JRM79" s="195"/>
      <c r="JRN79" s="195"/>
      <c r="JRO79" s="195"/>
      <c r="JRP79" s="195"/>
      <c r="JRQ79" s="195"/>
      <c r="JRR79" s="195"/>
      <c r="JRS79" s="195"/>
      <c r="JRT79" s="195"/>
      <c r="JRU79" s="195"/>
      <c r="JRV79" s="195"/>
      <c r="JRW79" s="195"/>
      <c r="JRX79" s="195"/>
      <c r="JRY79" s="195"/>
      <c r="JRZ79" s="195"/>
      <c r="JSA79" s="195"/>
      <c r="JSB79" s="195"/>
      <c r="JSC79" s="195"/>
      <c r="JSD79" s="195"/>
      <c r="JSE79" s="195"/>
      <c r="JSF79" s="195"/>
      <c r="JSG79" s="195"/>
      <c r="JSH79" s="195"/>
      <c r="JSI79" s="195"/>
      <c r="JSJ79" s="195"/>
      <c r="JSK79" s="195"/>
      <c r="JSL79" s="195"/>
      <c r="JSM79" s="195"/>
      <c r="JSN79" s="195"/>
      <c r="JSO79" s="195"/>
      <c r="JSP79" s="195"/>
      <c r="JSQ79" s="195"/>
      <c r="JSR79" s="195"/>
      <c r="JSS79" s="195"/>
      <c r="JST79" s="195"/>
      <c r="JSU79" s="195"/>
      <c r="JSV79" s="195"/>
      <c r="JSW79" s="195"/>
      <c r="JSX79" s="195"/>
      <c r="JSY79" s="195"/>
      <c r="JSZ79" s="195"/>
      <c r="JTA79" s="195"/>
      <c r="JTB79" s="195"/>
      <c r="JTC79" s="195"/>
      <c r="JTD79" s="195"/>
      <c r="JTE79" s="195"/>
      <c r="JTF79" s="195"/>
      <c r="JTG79" s="195"/>
      <c r="JTH79" s="195"/>
      <c r="JTI79" s="195"/>
      <c r="JTJ79" s="195"/>
      <c r="JTK79" s="195"/>
      <c r="JTL79" s="195"/>
      <c r="JTM79" s="195"/>
      <c r="JTN79" s="195"/>
      <c r="JTO79" s="195"/>
      <c r="JTP79" s="195"/>
      <c r="JTQ79" s="195"/>
      <c r="JTR79" s="195"/>
      <c r="JTS79" s="195"/>
      <c r="JTT79" s="195"/>
      <c r="JTU79" s="195"/>
      <c r="JTV79" s="195"/>
      <c r="JTW79" s="195"/>
      <c r="JTX79" s="195"/>
      <c r="JTY79" s="195"/>
      <c r="JTZ79" s="195"/>
      <c r="JUA79" s="195"/>
      <c r="JUB79" s="195"/>
      <c r="JUC79" s="195"/>
      <c r="JUD79" s="195"/>
      <c r="JUE79" s="195"/>
      <c r="JUF79" s="195"/>
      <c r="JUG79" s="195"/>
      <c r="JUH79" s="195"/>
      <c r="JUI79" s="195"/>
      <c r="JUJ79" s="195"/>
      <c r="JUK79" s="195"/>
      <c r="JUL79" s="195"/>
      <c r="JUM79" s="195"/>
      <c r="JUN79" s="195"/>
      <c r="JUO79" s="195"/>
      <c r="JUP79" s="195"/>
      <c r="JUQ79" s="195"/>
      <c r="JUR79" s="195"/>
      <c r="JUS79" s="195"/>
      <c r="JUT79" s="195"/>
      <c r="JUU79" s="195"/>
      <c r="JUV79" s="195"/>
      <c r="JUW79" s="195"/>
      <c r="JUX79" s="195"/>
      <c r="JUY79" s="195"/>
      <c r="JUZ79" s="195"/>
      <c r="JVA79" s="195"/>
      <c r="JVB79" s="195"/>
      <c r="JVC79" s="195"/>
      <c r="JVD79" s="195"/>
      <c r="JVE79" s="195"/>
      <c r="JVF79" s="195"/>
      <c r="JVG79" s="195"/>
      <c r="JVH79" s="195"/>
      <c r="JVI79" s="195"/>
      <c r="JVJ79" s="195"/>
      <c r="JVK79" s="195"/>
      <c r="JVL79" s="195"/>
      <c r="JVM79" s="195"/>
      <c r="JVN79" s="195"/>
      <c r="JVO79" s="195"/>
      <c r="JVP79" s="195"/>
      <c r="JVQ79" s="195"/>
      <c r="JVR79" s="195"/>
      <c r="JVS79" s="195"/>
      <c r="JVT79" s="195"/>
      <c r="JVU79" s="195"/>
      <c r="JVV79" s="195"/>
      <c r="JVW79" s="195"/>
      <c r="JVX79" s="195"/>
      <c r="JVY79" s="195"/>
      <c r="JVZ79" s="195"/>
      <c r="JWA79" s="195"/>
      <c r="JWB79" s="195"/>
      <c r="JWC79" s="195"/>
      <c r="JWD79" s="195"/>
      <c r="JWE79" s="195"/>
      <c r="JWF79" s="195"/>
      <c r="JWG79" s="195"/>
      <c r="JWH79" s="195"/>
      <c r="JWI79" s="195"/>
      <c r="JWJ79" s="195"/>
      <c r="JWK79" s="195"/>
      <c r="JWL79" s="195"/>
      <c r="JWM79" s="195"/>
      <c r="JWN79" s="195"/>
      <c r="JWO79" s="195"/>
      <c r="JWP79" s="195"/>
      <c r="JWQ79" s="195"/>
      <c r="JWR79" s="195"/>
      <c r="JWS79" s="195"/>
      <c r="JWT79" s="195"/>
      <c r="JWU79" s="195"/>
      <c r="JWV79" s="195"/>
      <c r="JWW79" s="195"/>
      <c r="JWX79" s="195"/>
      <c r="JWY79" s="195"/>
      <c r="JWZ79" s="195"/>
      <c r="JXA79" s="195"/>
      <c r="JXB79" s="195"/>
      <c r="JXC79" s="195"/>
      <c r="JXD79" s="195"/>
      <c r="JXE79" s="195"/>
      <c r="JXF79" s="195"/>
      <c r="JXG79" s="195"/>
      <c r="JXH79" s="195"/>
      <c r="JXI79" s="195"/>
      <c r="JXJ79" s="195"/>
      <c r="JXK79" s="195"/>
      <c r="JXL79" s="195"/>
      <c r="JXM79" s="195"/>
      <c r="JXN79" s="195"/>
      <c r="JXO79" s="195"/>
      <c r="JXP79" s="195"/>
      <c r="JXQ79" s="195"/>
      <c r="JXR79" s="195"/>
      <c r="JXS79" s="195"/>
      <c r="JXT79" s="195"/>
      <c r="JXU79" s="195"/>
      <c r="JXV79" s="195"/>
      <c r="JXW79" s="195"/>
      <c r="JXX79" s="195"/>
      <c r="JXY79" s="195"/>
      <c r="JXZ79" s="195"/>
      <c r="JYA79" s="195"/>
      <c r="JYB79" s="195"/>
      <c r="JYC79" s="195"/>
      <c r="JYD79" s="195"/>
      <c r="JYE79" s="195"/>
      <c r="JYF79" s="195"/>
      <c r="JYG79" s="195"/>
      <c r="JYH79" s="195"/>
      <c r="JYI79" s="195"/>
      <c r="JYJ79" s="195"/>
      <c r="JYK79" s="195"/>
      <c r="JYL79" s="195"/>
      <c r="JYM79" s="195"/>
      <c r="JYN79" s="195"/>
      <c r="JYO79" s="195"/>
      <c r="JYP79" s="195"/>
      <c r="JYQ79" s="195"/>
      <c r="JYR79" s="195"/>
      <c r="JYS79" s="195"/>
      <c r="JYT79" s="195"/>
      <c r="JYU79" s="195"/>
      <c r="JYV79" s="195"/>
      <c r="JYW79" s="195"/>
      <c r="JYX79" s="195"/>
      <c r="JYY79" s="195"/>
      <c r="JYZ79" s="195"/>
      <c r="JZA79" s="195"/>
      <c r="JZB79" s="195"/>
      <c r="JZC79" s="195"/>
      <c r="JZD79" s="195"/>
      <c r="JZE79" s="195"/>
      <c r="JZF79" s="195"/>
      <c r="JZG79" s="195"/>
      <c r="JZH79" s="195"/>
      <c r="JZI79" s="195"/>
      <c r="JZJ79" s="195"/>
      <c r="JZK79" s="195"/>
      <c r="JZL79" s="195"/>
      <c r="JZM79" s="195"/>
      <c r="JZN79" s="195"/>
      <c r="JZO79" s="195"/>
      <c r="JZP79" s="195"/>
      <c r="JZQ79" s="195"/>
      <c r="JZR79" s="195"/>
      <c r="JZS79" s="195"/>
      <c r="JZT79" s="195"/>
      <c r="JZU79" s="195"/>
      <c r="JZV79" s="195"/>
      <c r="JZW79" s="195"/>
      <c r="JZX79" s="195"/>
      <c r="JZY79" s="195"/>
      <c r="JZZ79" s="195"/>
      <c r="KAA79" s="195"/>
      <c r="KAB79" s="195"/>
      <c r="KAC79" s="195"/>
      <c r="KAD79" s="195"/>
      <c r="KAE79" s="195"/>
      <c r="KAF79" s="195"/>
      <c r="KAG79" s="195"/>
      <c r="KAH79" s="195"/>
      <c r="KAI79" s="195"/>
      <c r="KAJ79" s="195"/>
      <c r="KAK79" s="195"/>
      <c r="KAL79" s="195"/>
      <c r="KAM79" s="195"/>
      <c r="KAN79" s="195"/>
      <c r="KAO79" s="195"/>
      <c r="KAP79" s="195"/>
      <c r="KAQ79" s="195"/>
      <c r="KAR79" s="195"/>
      <c r="KAS79" s="195"/>
      <c r="KAT79" s="195"/>
      <c r="KAU79" s="195"/>
      <c r="KAV79" s="195"/>
      <c r="KAW79" s="195"/>
      <c r="KAX79" s="195"/>
      <c r="KAY79" s="195"/>
      <c r="KAZ79" s="195"/>
      <c r="KBA79" s="195"/>
      <c r="KBB79" s="195"/>
      <c r="KBC79" s="195"/>
      <c r="KBD79" s="195"/>
      <c r="KBE79" s="195"/>
      <c r="KBF79" s="195"/>
      <c r="KBG79" s="195"/>
      <c r="KBH79" s="195"/>
      <c r="KBI79" s="195"/>
      <c r="KBJ79" s="195"/>
      <c r="KBK79" s="195"/>
      <c r="KBL79" s="195"/>
      <c r="KBM79" s="195"/>
      <c r="KBN79" s="195"/>
      <c r="KBO79" s="195"/>
      <c r="KBP79" s="195"/>
      <c r="KBQ79" s="195"/>
      <c r="KBR79" s="195"/>
      <c r="KBS79" s="195"/>
      <c r="KBT79" s="195"/>
      <c r="KBU79" s="195"/>
      <c r="KBV79" s="195"/>
      <c r="KBW79" s="195"/>
      <c r="KBX79" s="195"/>
      <c r="KBY79" s="195"/>
      <c r="KBZ79" s="195"/>
      <c r="KCA79" s="195"/>
      <c r="KCB79" s="195"/>
      <c r="KCC79" s="195"/>
      <c r="KCD79" s="195"/>
      <c r="KCE79" s="195"/>
      <c r="KCF79" s="195"/>
      <c r="KCG79" s="195"/>
      <c r="KCH79" s="195"/>
      <c r="KCI79" s="195"/>
      <c r="KCJ79" s="195"/>
      <c r="KCK79" s="195"/>
      <c r="KCL79" s="195"/>
      <c r="KCM79" s="195"/>
      <c r="KCN79" s="195"/>
      <c r="KCO79" s="195"/>
      <c r="KCP79" s="195"/>
      <c r="KCQ79" s="195"/>
      <c r="KCR79" s="195"/>
      <c r="KCS79" s="195"/>
      <c r="KCT79" s="195"/>
      <c r="KCU79" s="195"/>
      <c r="KCV79" s="195"/>
      <c r="KCW79" s="195"/>
      <c r="KCX79" s="195"/>
      <c r="KCY79" s="195"/>
      <c r="KCZ79" s="195"/>
      <c r="KDA79" s="195"/>
      <c r="KDB79" s="195"/>
      <c r="KDC79" s="195"/>
      <c r="KDD79" s="195"/>
      <c r="KDE79" s="195"/>
      <c r="KDF79" s="195"/>
      <c r="KDG79" s="195"/>
      <c r="KDH79" s="195"/>
      <c r="KDI79" s="195"/>
      <c r="KDJ79" s="195"/>
      <c r="KDK79" s="195"/>
      <c r="KDL79" s="195"/>
      <c r="KDM79" s="195"/>
      <c r="KDN79" s="195"/>
      <c r="KDO79" s="195"/>
      <c r="KDP79" s="195"/>
      <c r="KDQ79" s="195"/>
      <c r="KDR79" s="195"/>
      <c r="KDS79" s="195"/>
      <c r="KDT79" s="195"/>
      <c r="KDU79" s="195"/>
      <c r="KDV79" s="195"/>
      <c r="KDW79" s="195"/>
      <c r="KDX79" s="195"/>
      <c r="KDY79" s="195"/>
      <c r="KDZ79" s="195"/>
      <c r="KEA79" s="195"/>
      <c r="KEB79" s="195"/>
      <c r="KEC79" s="195"/>
      <c r="KED79" s="195"/>
      <c r="KEE79" s="195"/>
      <c r="KEF79" s="195"/>
      <c r="KEG79" s="195"/>
      <c r="KEH79" s="195"/>
      <c r="KEI79" s="195"/>
      <c r="KEJ79" s="195"/>
      <c r="KEK79" s="195"/>
      <c r="KEL79" s="195"/>
      <c r="KEM79" s="195"/>
      <c r="KEN79" s="195"/>
      <c r="KEO79" s="195"/>
      <c r="KEP79" s="195"/>
      <c r="KEQ79" s="195"/>
      <c r="KER79" s="195"/>
      <c r="KES79" s="195"/>
      <c r="KET79" s="195"/>
      <c r="KEU79" s="195"/>
      <c r="KEV79" s="195"/>
      <c r="KEW79" s="195"/>
      <c r="KEX79" s="195"/>
      <c r="KEY79" s="195"/>
      <c r="KEZ79" s="195"/>
      <c r="KFA79" s="195"/>
      <c r="KFB79" s="195"/>
      <c r="KFC79" s="195"/>
      <c r="KFD79" s="195"/>
      <c r="KFE79" s="195"/>
      <c r="KFF79" s="195"/>
      <c r="KFG79" s="195"/>
      <c r="KFH79" s="195"/>
      <c r="KFI79" s="195"/>
      <c r="KFJ79" s="195"/>
      <c r="KFK79" s="195"/>
      <c r="KFL79" s="195"/>
      <c r="KFM79" s="195"/>
      <c r="KFN79" s="195"/>
      <c r="KFO79" s="195"/>
      <c r="KFP79" s="195"/>
      <c r="KFQ79" s="195"/>
      <c r="KFR79" s="195"/>
      <c r="KFS79" s="195"/>
      <c r="KFT79" s="195"/>
      <c r="KFU79" s="195"/>
      <c r="KFV79" s="195"/>
      <c r="KFW79" s="195"/>
      <c r="KFX79" s="195"/>
      <c r="KFY79" s="195"/>
      <c r="KFZ79" s="195"/>
      <c r="KGA79" s="195"/>
      <c r="KGB79" s="195"/>
      <c r="KGC79" s="195"/>
      <c r="KGD79" s="195"/>
      <c r="KGE79" s="195"/>
      <c r="KGF79" s="195"/>
      <c r="KGG79" s="195"/>
      <c r="KGH79" s="195"/>
      <c r="KGI79" s="195"/>
      <c r="KGJ79" s="195"/>
      <c r="KGK79" s="195"/>
      <c r="KGL79" s="195"/>
      <c r="KGM79" s="195"/>
      <c r="KGN79" s="195"/>
      <c r="KGO79" s="195"/>
      <c r="KGP79" s="195"/>
      <c r="KGQ79" s="195"/>
      <c r="KGR79" s="195"/>
      <c r="KGS79" s="195"/>
      <c r="KGT79" s="195"/>
      <c r="KGU79" s="195"/>
      <c r="KGV79" s="195"/>
      <c r="KGW79" s="195"/>
      <c r="KGX79" s="195"/>
      <c r="KGY79" s="195"/>
      <c r="KGZ79" s="195"/>
      <c r="KHA79" s="195"/>
      <c r="KHB79" s="195"/>
      <c r="KHC79" s="195"/>
      <c r="KHD79" s="195"/>
      <c r="KHE79" s="195"/>
      <c r="KHF79" s="195"/>
      <c r="KHG79" s="195"/>
      <c r="KHH79" s="195"/>
      <c r="KHI79" s="195"/>
      <c r="KHJ79" s="195"/>
      <c r="KHK79" s="195"/>
      <c r="KHL79" s="195"/>
      <c r="KHM79" s="195"/>
      <c r="KHN79" s="195"/>
      <c r="KHO79" s="195"/>
      <c r="KHP79" s="195"/>
      <c r="KHQ79" s="195"/>
      <c r="KHR79" s="195"/>
      <c r="KHS79" s="195"/>
      <c r="KHT79" s="195"/>
      <c r="KHU79" s="195"/>
      <c r="KHV79" s="195"/>
      <c r="KHW79" s="195"/>
      <c r="KHX79" s="195"/>
      <c r="KHY79" s="195"/>
      <c r="KHZ79" s="195"/>
      <c r="KIA79" s="195"/>
      <c r="KIB79" s="195"/>
      <c r="KIC79" s="195"/>
      <c r="KID79" s="195"/>
      <c r="KIE79" s="195"/>
      <c r="KIF79" s="195"/>
      <c r="KIG79" s="195"/>
      <c r="KIH79" s="195"/>
      <c r="KII79" s="195"/>
      <c r="KIJ79" s="195"/>
      <c r="KIK79" s="195"/>
      <c r="KIL79" s="195"/>
      <c r="KIM79" s="195"/>
      <c r="KIN79" s="195"/>
      <c r="KIO79" s="195"/>
      <c r="KIP79" s="195"/>
      <c r="KIQ79" s="195"/>
      <c r="KIR79" s="195"/>
      <c r="KIS79" s="195"/>
      <c r="KIT79" s="195"/>
      <c r="KIU79" s="195"/>
      <c r="KIV79" s="195"/>
      <c r="KIW79" s="195"/>
      <c r="KIX79" s="195"/>
      <c r="KIY79" s="195"/>
      <c r="KIZ79" s="195"/>
      <c r="KJA79" s="195"/>
      <c r="KJB79" s="195"/>
      <c r="KJC79" s="195"/>
      <c r="KJD79" s="195"/>
      <c r="KJE79" s="195"/>
      <c r="KJF79" s="195"/>
      <c r="KJG79" s="195"/>
      <c r="KJH79" s="195"/>
      <c r="KJI79" s="195"/>
      <c r="KJJ79" s="195"/>
      <c r="KJK79" s="195"/>
      <c r="KJL79" s="195"/>
      <c r="KJM79" s="195"/>
      <c r="KJN79" s="195"/>
      <c r="KJO79" s="195"/>
      <c r="KJP79" s="195"/>
      <c r="KJQ79" s="195"/>
      <c r="KJR79" s="195"/>
      <c r="KJS79" s="195"/>
      <c r="KJT79" s="195"/>
      <c r="KJU79" s="195"/>
      <c r="KJV79" s="195"/>
      <c r="KJW79" s="195"/>
      <c r="KJX79" s="195"/>
      <c r="KJY79" s="195"/>
      <c r="KJZ79" s="195"/>
      <c r="KKA79" s="195"/>
      <c r="KKB79" s="195"/>
      <c r="KKC79" s="195"/>
      <c r="KKD79" s="195"/>
      <c r="KKE79" s="195"/>
      <c r="KKF79" s="195"/>
      <c r="KKG79" s="195"/>
      <c r="KKH79" s="195"/>
      <c r="KKI79" s="195"/>
      <c r="KKJ79" s="195"/>
      <c r="KKK79" s="195"/>
      <c r="KKL79" s="195"/>
      <c r="KKM79" s="195"/>
      <c r="KKN79" s="195"/>
      <c r="KKO79" s="195"/>
      <c r="KKP79" s="195"/>
      <c r="KKQ79" s="195"/>
      <c r="KKR79" s="195"/>
      <c r="KKS79" s="195"/>
      <c r="KKT79" s="195"/>
      <c r="KKU79" s="195"/>
      <c r="KKV79" s="195"/>
      <c r="KKW79" s="195"/>
      <c r="KKX79" s="195"/>
      <c r="KKY79" s="195"/>
      <c r="KKZ79" s="195"/>
      <c r="KLA79" s="195"/>
      <c r="KLB79" s="195"/>
      <c r="KLC79" s="195"/>
      <c r="KLD79" s="195"/>
      <c r="KLE79" s="195"/>
      <c r="KLF79" s="195"/>
      <c r="KLG79" s="195"/>
      <c r="KLH79" s="195"/>
      <c r="KLI79" s="195"/>
      <c r="KLJ79" s="195"/>
      <c r="KLK79" s="195"/>
      <c r="KLL79" s="195"/>
      <c r="KLM79" s="195"/>
      <c r="KLN79" s="195"/>
      <c r="KLO79" s="195"/>
      <c r="KLP79" s="195"/>
      <c r="KLQ79" s="195"/>
      <c r="KLR79" s="195"/>
      <c r="KLS79" s="195"/>
      <c r="KLT79" s="195"/>
      <c r="KLU79" s="195"/>
      <c r="KLV79" s="195"/>
      <c r="KLW79" s="195"/>
      <c r="KLX79" s="195"/>
      <c r="KLY79" s="195"/>
      <c r="KLZ79" s="195"/>
      <c r="KMA79" s="195"/>
      <c r="KMB79" s="195"/>
      <c r="KMC79" s="195"/>
      <c r="KMD79" s="195"/>
      <c r="KME79" s="195"/>
      <c r="KMF79" s="195"/>
      <c r="KMG79" s="195"/>
      <c r="KMH79" s="195"/>
      <c r="KMI79" s="195"/>
      <c r="KMJ79" s="195"/>
      <c r="KMK79" s="195"/>
      <c r="KML79" s="195"/>
      <c r="KMM79" s="195"/>
      <c r="KMN79" s="195"/>
      <c r="KMO79" s="195"/>
      <c r="KMP79" s="195"/>
      <c r="KMQ79" s="195"/>
      <c r="KMR79" s="195"/>
      <c r="KMS79" s="195"/>
      <c r="KMT79" s="195"/>
      <c r="KMU79" s="195"/>
      <c r="KMV79" s="195"/>
      <c r="KMW79" s="195"/>
      <c r="KMX79" s="195"/>
      <c r="KMY79" s="195"/>
      <c r="KMZ79" s="195"/>
      <c r="KNA79" s="195"/>
      <c r="KNB79" s="195"/>
      <c r="KNC79" s="195"/>
      <c r="KND79" s="195"/>
      <c r="KNE79" s="195"/>
      <c r="KNF79" s="195"/>
      <c r="KNG79" s="195"/>
      <c r="KNH79" s="195"/>
      <c r="KNI79" s="195"/>
      <c r="KNJ79" s="195"/>
      <c r="KNK79" s="195"/>
      <c r="KNL79" s="195"/>
      <c r="KNM79" s="195"/>
      <c r="KNN79" s="195"/>
      <c r="KNO79" s="195"/>
      <c r="KNP79" s="195"/>
      <c r="KNQ79" s="195"/>
      <c r="KNR79" s="195"/>
      <c r="KNS79" s="195"/>
      <c r="KNT79" s="195"/>
      <c r="KNU79" s="195"/>
      <c r="KNV79" s="195"/>
      <c r="KNW79" s="195"/>
      <c r="KNX79" s="195"/>
      <c r="KNY79" s="195"/>
      <c r="KNZ79" s="195"/>
      <c r="KOA79" s="195"/>
      <c r="KOB79" s="195"/>
      <c r="KOC79" s="195"/>
      <c r="KOD79" s="195"/>
      <c r="KOE79" s="195"/>
      <c r="KOF79" s="195"/>
      <c r="KOG79" s="195"/>
      <c r="KOH79" s="195"/>
      <c r="KOI79" s="195"/>
      <c r="KOJ79" s="195"/>
      <c r="KOK79" s="195"/>
      <c r="KOL79" s="195"/>
      <c r="KOM79" s="195"/>
      <c r="KON79" s="195"/>
      <c r="KOO79" s="195"/>
      <c r="KOP79" s="195"/>
      <c r="KOQ79" s="195"/>
      <c r="KOR79" s="195"/>
      <c r="KOS79" s="195"/>
      <c r="KOT79" s="195"/>
      <c r="KOU79" s="195"/>
      <c r="KOV79" s="195"/>
      <c r="KOW79" s="195"/>
      <c r="KOX79" s="195"/>
      <c r="KOY79" s="195"/>
      <c r="KOZ79" s="195"/>
      <c r="KPA79" s="195"/>
      <c r="KPB79" s="195"/>
      <c r="KPC79" s="195"/>
      <c r="KPD79" s="195"/>
      <c r="KPE79" s="195"/>
      <c r="KPF79" s="195"/>
      <c r="KPG79" s="195"/>
      <c r="KPH79" s="195"/>
      <c r="KPI79" s="195"/>
      <c r="KPJ79" s="195"/>
      <c r="KPK79" s="195"/>
      <c r="KPL79" s="195"/>
      <c r="KPM79" s="195"/>
      <c r="KPN79" s="195"/>
      <c r="KPO79" s="195"/>
      <c r="KPP79" s="195"/>
      <c r="KPQ79" s="195"/>
      <c r="KPR79" s="195"/>
      <c r="KPS79" s="195"/>
      <c r="KPT79" s="195"/>
      <c r="KPU79" s="195"/>
      <c r="KPV79" s="195"/>
      <c r="KPW79" s="195"/>
      <c r="KPX79" s="195"/>
      <c r="KPY79" s="195"/>
      <c r="KPZ79" s="195"/>
      <c r="KQA79" s="195"/>
      <c r="KQB79" s="195"/>
      <c r="KQC79" s="195"/>
      <c r="KQD79" s="195"/>
      <c r="KQE79" s="195"/>
      <c r="KQF79" s="195"/>
      <c r="KQG79" s="195"/>
      <c r="KQH79" s="195"/>
      <c r="KQI79" s="195"/>
      <c r="KQJ79" s="195"/>
      <c r="KQK79" s="195"/>
      <c r="KQL79" s="195"/>
      <c r="KQM79" s="195"/>
      <c r="KQN79" s="195"/>
      <c r="KQO79" s="195"/>
      <c r="KQP79" s="195"/>
      <c r="KQQ79" s="195"/>
      <c r="KQR79" s="195"/>
      <c r="KQS79" s="195"/>
      <c r="KQT79" s="195"/>
      <c r="KQU79" s="195"/>
      <c r="KQV79" s="195"/>
      <c r="KQW79" s="195"/>
      <c r="KQX79" s="195"/>
      <c r="KQY79" s="195"/>
      <c r="KQZ79" s="195"/>
      <c r="KRA79" s="195"/>
      <c r="KRB79" s="195"/>
      <c r="KRC79" s="195"/>
      <c r="KRD79" s="195"/>
      <c r="KRE79" s="195"/>
      <c r="KRF79" s="195"/>
      <c r="KRG79" s="195"/>
      <c r="KRH79" s="195"/>
      <c r="KRI79" s="195"/>
      <c r="KRJ79" s="195"/>
      <c r="KRK79" s="195"/>
      <c r="KRL79" s="195"/>
      <c r="KRM79" s="195"/>
      <c r="KRN79" s="195"/>
      <c r="KRO79" s="195"/>
      <c r="KRP79" s="195"/>
      <c r="KRQ79" s="195"/>
      <c r="KRR79" s="195"/>
      <c r="KRS79" s="195"/>
      <c r="KRT79" s="195"/>
      <c r="KRU79" s="195"/>
      <c r="KRV79" s="195"/>
      <c r="KRW79" s="195"/>
      <c r="KRX79" s="195"/>
      <c r="KRY79" s="195"/>
      <c r="KRZ79" s="195"/>
      <c r="KSA79" s="195"/>
      <c r="KSB79" s="195"/>
      <c r="KSC79" s="195"/>
      <c r="KSD79" s="195"/>
      <c r="KSE79" s="195"/>
      <c r="KSF79" s="195"/>
      <c r="KSG79" s="195"/>
      <c r="KSH79" s="195"/>
      <c r="KSI79" s="195"/>
      <c r="KSJ79" s="195"/>
      <c r="KSK79" s="195"/>
      <c r="KSL79" s="195"/>
      <c r="KSM79" s="195"/>
      <c r="KSN79" s="195"/>
      <c r="KSO79" s="195"/>
      <c r="KSP79" s="195"/>
      <c r="KSQ79" s="195"/>
      <c r="KSR79" s="195"/>
      <c r="KSS79" s="195"/>
      <c r="KST79" s="195"/>
      <c r="KSU79" s="195"/>
      <c r="KSV79" s="195"/>
      <c r="KSW79" s="195"/>
      <c r="KSX79" s="195"/>
      <c r="KSY79" s="195"/>
      <c r="KSZ79" s="195"/>
      <c r="KTA79" s="195"/>
      <c r="KTB79" s="195"/>
      <c r="KTC79" s="195"/>
      <c r="KTD79" s="195"/>
      <c r="KTE79" s="195"/>
      <c r="KTF79" s="195"/>
      <c r="KTG79" s="195"/>
      <c r="KTH79" s="195"/>
      <c r="KTI79" s="195"/>
      <c r="KTJ79" s="195"/>
      <c r="KTK79" s="195"/>
      <c r="KTL79" s="195"/>
      <c r="KTM79" s="195"/>
      <c r="KTN79" s="195"/>
      <c r="KTO79" s="195"/>
      <c r="KTP79" s="195"/>
      <c r="KTQ79" s="195"/>
      <c r="KTR79" s="195"/>
      <c r="KTS79" s="195"/>
      <c r="KTT79" s="195"/>
      <c r="KTU79" s="195"/>
      <c r="KTV79" s="195"/>
      <c r="KTW79" s="195"/>
      <c r="KTX79" s="195"/>
      <c r="KTY79" s="195"/>
      <c r="KTZ79" s="195"/>
      <c r="KUA79" s="195"/>
      <c r="KUB79" s="195"/>
      <c r="KUC79" s="195"/>
      <c r="KUD79" s="195"/>
      <c r="KUE79" s="195"/>
      <c r="KUF79" s="195"/>
      <c r="KUG79" s="195"/>
      <c r="KUH79" s="195"/>
      <c r="KUI79" s="195"/>
      <c r="KUJ79" s="195"/>
      <c r="KUK79" s="195"/>
      <c r="KUL79" s="195"/>
      <c r="KUM79" s="195"/>
      <c r="KUN79" s="195"/>
      <c r="KUO79" s="195"/>
      <c r="KUP79" s="195"/>
      <c r="KUQ79" s="195"/>
      <c r="KUR79" s="195"/>
      <c r="KUS79" s="195"/>
      <c r="KUT79" s="195"/>
      <c r="KUU79" s="195"/>
      <c r="KUV79" s="195"/>
      <c r="KUW79" s="195"/>
      <c r="KUX79" s="195"/>
      <c r="KUY79" s="195"/>
      <c r="KUZ79" s="195"/>
      <c r="KVA79" s="195"/>
      <c r="KVB79" s="195"/>
      <c r="KVC79" s="195"/>
      <c r="KVD79" s="195"/>
      <c r="KVE79" s="195"/>
      <c r="KVF79" s="195"/>
      <c r="KVG79" s="195"/>
      <c r="KVH79" s="195"/>
      <c r="KVI79" s="195"/>
      <c r="KVJ79" s="195"/>
      <c r="KVK79" s="195"/>
      <c r="KVL79" s="195"/>
      <c r="KVM79" s="195"/>
      <c r="KVN79" s="195"/>
      <c r="KVO79" s="195"/>
      <c r="KVP79" s="195"/>
      <c r="KVQ79" s="195"/>
      <c r="KVR79" s="195"/>
      <c r="KVS79" s="195"/>
      <c r="KVT79" s="195"/>
      <c r="KVU79" s="195"/>
      <c r="KVV79" s="195"/>
      <c r="KVW79" s="195"/>
      <c r="KVX79" s="195"/>
      <c r="KVY79" s="195"/>
      <c r="KVZ79" s="195"/>
      <c r="KWA79" s="195"/>
      <c r="KWB79" s="195"/>
      <c r="KWC79" s="195"/>
      <c r="KWD79" s="195"/>
      <c r="KWE79" s="195"/>
      <c r="KWF79" s="195"/>
      <c r="KWG79" s="195"/>
      <c r="KWH79" s="195"/>
      <c r="KWI79" s="195"/>
      <c r="KWJ79" s="195"/>
      <c r="KWK79" s="195"/>
      <c r="KWL79" s="195"/>
      <c r="KWM79" s="195"/>
      <c r="KWN79" s="195"/>
      <c r="KWO79" s="195"/>
      <c r="KWP79" s="195"/>
      <c r="KWQ79" s="195"/>
      <c r="KWR79" s="195"/>
      <c r="KWS79" s="195"/>
      <c r="KWT79" s="195"/>
      <c r="KWU79" s="195"/>
      <c r="KWV79" s="195"/>
      <c r="KWW79" s="195"/>
      <c r="KWX79" s="195"/>
      <c r="KWY79" s="195"/>
      <c r="KWZ79" s="195"/>
      <c r="KXA79" s="195"/>
      <c r="KXB79" s="195"/>
      <c r="KXC79" s="195"/>
      <c r="KXD79" s="195"/>
      <c r="KXE79" s="195"/>
      <c r="KXF79" s="195"/>
      <c r="KXG79" s="195"/>
      <c r="KXH79" s="195"/>
      <c r="KXI79" s="195"/>
      <c r="KXJ79" s="195"/>
      <c r="KXK79" s="195"/>
      <c r="KXL79" s="195"/>
      <c r="KXM79" s="195"/>
      <c r="KXN79" s="195"/>
      <c r="KXO79" s="195"/>
      <c r="KXP79" s="195"/>
      <c r="KXQ79" s="195"/>
      <c r="KXR79" s="195"/>
      <c r="KXS79" s="195"/>
      <c r="KXT79" s="195"/>
      <c r="KXU79" s="195"/>
      <c r="KXV79" s="195"/>
      <c r="KXW79" s="195"/>
      <c r="KXX79" s="195"/>
      <c r="KXY79" s="195"/>
      <c r="KXZ79" s="195"/>
      <c r="KYA79" s="195"/>
      <c r="KYB79" s="195"/>
      <c r="KYC79" s="195"/>
      <c r="KYD79" s="195"/>
      <c r="KYE79" s="195"/>
      <c r="KYF79" s="195"/>
      <c r="KYG79" s="195"/>
      <c r="KYH79" s="195"/>
      <c r="KYI79" s="195"/>
      <c r="KYJ79" s="195"/>
      <c r="KYK79" s="195"/>
      <c r="KYL79" s="195"/>
      <c r="KYM79" s="195"/>
      <c r="KYN79" s="195"/>
      <c r="KYO79" s="195"/>
      <c r="KYP79" s="195"/>
      <c r="KYQ79" s="195"/>
      <c r="KYR79" s="195"/>
      <c r="KYS79" s="195"/>
      <c r="KYT79" s="195"/>
      <c r="KYU79" s="195"/>
      <c r="KYV79" s="195"/>
      <c r="KYW79" s="195"/>
      <c r="KYX79" s="195"/>
      <c r="KYY79" s="195"/>
      <c r="KYZ79" s="195"/>
      <c r="KZA79" s="195"/>
      <c r="KZB79" s="195"/>
      <c r="KZC79" s="195"/>
      <c r="KZD79" s="195"/>
      <c r="KZE79" s="195"/>
      <c r="KZF79" s="195"/>
      <c r="KZG79" s="195"/>
      <c r="KZH79" s="195"/>
      <c r="KZI79" s="195"/>
      <c r="KZJ79" s="195"/>
      <c r="KZK79" s="195"/>
      <c r="KZL79" s="195"/>
      <c r="KZM79" s="195"/>
      <c r="KZN79" s="195"/>
      <c r="KZO79" s="195"/>
      <c r="KZP79" s="195"/>
      <c r="KZQ79" s="195"/>
      <c r="KZR79" s="195"/>
      <c r="KZS79" s="195"/>
      <c r="KZT79" s="195"/>
      <c r="KZU79" s="195"/>
      <c r="KZV79" s="195"/>
      <c r="KZW79" s="195"/>
      <c r="KZX79" s="195"/>
      <c r="KZY79" s="195"/>
      <c r="KZZ79" s="195"/>
      <c r="LAA79" s="195"/>
      <c r="LAB79" s="195"/>
      <c r="LAC79" s="195"/>
      <c r="LAD79" s="195"/>
      <c r="LAE79" s="195"/>
      <c r="LAF79" s="195"/>
      <c r="LAG79" s="195"/>
      <c r="LAH79" s="195"/>
      <c r="LAI79" s="195"/>
      <c r="LAJ79" s="195"/>
      <c r="LAK79" s="195"/>
      <c r="LAL79" s="195"/>
      <c r="LAM79" s="195"/>
      <c r="LAN79" s="195"/>
      <c r="LAO79" s="195"/>
      <c r="LAP79" s="195"/>
      <c r="LAQ79" s="195"/>
      <c r="LAR79" s="195"/>
      <c r="LAS79" s="195"/>
      <c r="LAT79" s="195"/>
      <c r="LAU79" s="195"/>
      <c r="LAV79" s="195"/>
      <c r="LAW79" s="195"/>
      <c r="LAX79" s="195"/>
      <c r="LAY79" s="195"/>
      <c r="LAZ79" s="195"/>
      <c r="LBA79" s="195"/>
      <c r="LBB79" s="195"/>
      <c r="LBC79" s="195"/>
      <c r="LBD79" s="195"/>
      <c r="LBE79" s="195"/>
      <c r="LBF79" s="195"/>
      <c r="LBG79" s="195"/>
      <c r="LBH79" s="195"/>
      <c r="LBI79" s="195"/>
      <c r="LBJ79" s="195"/>
      <c r="LBK79" s="195"/>
      <c r="LBL79" s="195"/>
      <c r="LBM79" s="195"/>
      <c r="LBN79" s="195"/>
      <c r="LBO79" s="195"/>
      <c r="LBP79" s="195"/>
      <c r="LBQ79" s="195"/>
      <c r="LBR79" s="195"/>
      <c r="LBS79" s="195"/>
      <c r="LBT79" s="195"/>
      <c r="LBU79" s="195"/>
      <c r="LBV79" s="195"/>
      <c r="LBW79" s="195"/>
      <c r="LBX79" s="195"/>
      <c r="LBY79" s="195"/>
      <c r="LBZ79" s="195"/>
      <c r="LCA79" s="195"/>
      <c r="LCB79" s="195"/>
      <c r="LCC79" s="195"/>
      <c r="LCD79" s="195"/>
      <c r="LCE79" s="195"/>
      <c r="LCF79" s="195"/>
      <c r="LCG79" s="195"/>
      <c r="LCH79" s="195"/>
      <c r="LCI79" s="195"/>
      <c r="LCJ79" s="195"/>
      <c r="LCK79" s="195"/>
      <c r="LCL79" s="195"/>
      <c r="LCM79" s="195"/>
      <c r="LCN79" s="195"/>
      <c r="LCO79" s="195"/>
      <c r="LCP79" s="195"/>
      <c r="LCQ79" s="195"/>
      <c r="LCR79" s="195"/>
      <c r="LCS79" s="195"/>
      <c r="LCT79" s="195"/>
      <c r="LCU79" s="195"/>
      <c r="LCV79" s="195"/>
      <c r="LCW79" s="195"/>
      <c r="LCX79" s="195"/>
      <c r="LCY79" s="195"/>
      <c r="LCZ79" s="195"/>
      <c r="LDA79" s="195"/>
      <c r="LDB79" s="195"/>
      <c r="LDC79" s="195"/>
      <c r="LDD79" s="195"/>
      <c r="LDE79" s="195"/>
      <c r="LDF79" s="195"/>
      <c r="LDG79" s="195"/>
      <c r="LDH79" s="195"/>
      <c r="LDI79" s="195"/>
      <c r="LDJ79" s="195"/>
      <c r="LDK79" s="195"/>
      <c r="LDL79" s="195"/>
      <c r="LDM79" s="195"/>
      <c r="LDN79" s="195"/>
      <c r="LDO79" s="195"/>
      <c r="LDP79" s="195"/>
      <c r="LDQ79" s="195"/>
      <c r="LDR79" s="195"/>
      <c r="LDS79" s="195"/>
      <c r="LDT79" s="195"/>
      <c r="LDU79" s="195"/>
      <c r="LDV79" s="195"/>
      <c r="LDW79" s="195"/>
      <c r="LDX79" s="195"/>
      <c r="LDY79" s="195"/>
      <c r="LDZ79" s="195"/>
      <c r="LEA79" s="195"/>
      <c r="LEB79" s="195"/>
      <c r="LEC79" s="195"/>
      <c r="LED79" s="195"/>
      <c r="LEE79" s="195"/>
      <c r="LEF79" s="195"/>
      <c r="LEG79" s="195"/>
      <c r="LEH79" s="195"/>
      <c r="LEI79" s="195"/>
      <c r="LEJ79" s="195"/>
      <c r="LEK79" s="195"/>
      <c r="LEL79" s="195"/>
      <c r="LEM79" s="195"/>
      <c r="LEN79" s="195"/>
      <c r="LEO79" s="195"/>
      <c r="LEP79" s="195"/>
      <c r="LEQ79" s="195"/>
      <c r="LER79" s="195"/>
      <c r="LES79" s="195"/>
      <c r="LET79" s="195"/>
      <c r="LEU79" s="195"/>
      <c r="LEV79" s="195"/>
      <c r="LEW79" s="195"/>
      <c r="LEX79" s="195"/>
      <c r="LEY79" s="195"/>
      <c r="LEZ79" s="195"/>
      <c r="LFA79" s="195"/>
      <c r="LFB79" s="195"/>
      <c r="LFC79" s="195"/>
      <c r="LFD79" s="195"/>
      <c r="LFE79" s="195"/>
      <c r="LFF79" s="195"/>
      <c r="LFG79" s="195"/>
      <c r="LFH79" s="195"/>
      <c r="LFI79" s="195"/>
      <c r="LFJ79" s="195"/>
      <c r="LFK79" s="195"/>
      <c r="LFL79" s="195"/>
      <c r="LFM79" s="195"/>
      <c r="LFN79" s="195"/>
      <c r="LFO79" s="195"/>
      <c r="LFP79" s="195"/>
      <c r="LFQ79" s="195"/>
      <c r="LFR79" s="195"/>
      <c r="LFS79" s="195"/>
      <c r="LFT79" s="195"/>
      <c r="LFU79" s="195"/>
      <c r="LFV79" s="195"/>
      <c r="LFW79" s="195"/>
      <c r="LFX79" s="195"/>
      <c r="LFY79" s="195"/>
      <c r="LFZ79" s="195"/>
      <c r="LGA79" s="195"/>
      <c r="LGB79" s="195"/>
      <c r="LGC79" s="195"/>
      <c r="LGD79" s="195"/>
      <c r="LGE79" s="195"/>
      <c r="LGF79" s="195"/>
      <c r="LGG79" s="195"/>
      <c r="LGH79" s="195"/>
      <c r="LGI79" s="195"/>
      <c r="LGJ79" s="195"/>
      <c r="LGK79" s="195"/>
      <c r="LGL79" s="195"/>
      <c r="LGM79" s="195"/>
      <c r="LGN79" s="195"/>
      <c r="LGO79" s="195"/>
      <c r="LGP79" s="195"/>
      <c r="LGQ79" s="195"/>
      <c r="LGR79" s="195"/>
      <c r="LGS79" s="195"/>
      <c r="LGT79" s="195"/>
      <c r="LGU79" s="195"/>
      <c r="LGV79" s="195"/>
      <c r="LGW79" s="195"/>
      <c r="LGX79" s="195"/>
      <c r="LGY79" s="195"/>
      <c r="LGZ79" s="195"/>
      <c r="LHA79" s="195"/>
      <c r="LHB79" s="195"/>
      <c r="LHC79" s="195"/>
      <c r="LHD79" s="195"/>
      <c r="LHE79" s="195"/>
      <c r="LHF79" s="195"/>
      <c r="LHG79" s="195"/>
      <c r="LHH79" s="195"/>
      <c r="LHI79" s="195"/>
      <c r="LHJ79" s="195"/>
      <c r="LHK79" s="195"/>
      <c r="LHL79" s="195"/>
      <c r="LHM79" s="195"/>
      <c r="LHN79" s="195"/>
      <c r="LHO79" s="195"/>
      <c r="LHP79" s="195"/>
      <c r="LHQ79" s="195"/>
      <c r="LHR79" s="195"/>
      <c r="LHS79" s="195"/>
      <c r="LHT79" s="195"/>
      <c r="LHU79" s="195"/>
      <c r="LHV79" s="195"/>
      <c r="LHW79" s="195"/>
      <c r="LHX79" s="195"/>
      <c r="LHY79" s="195"/>
      <c r="LHZ79" s="195"/>
      <c r="LIA79" s="195"/>
      <c r="LIB79" s="195"/>
      <c r="LIC79" s="195"/>
      <c r="LID79" s="195"/>
      <c r="LIE79" s="195"/>
      <c r="LIF79" s="195"/>
      <c r="LIG79" s="195"/>
      <c r="LIH79" s="195"/>
      <c r="LII79" s="195"/>
      <c r="LIJ79" s="195"/>
      <c r="LIK79" s="195"/>
      <c r="LIL79" s="195"/>
      <c r="LIM79" s="195"/>
      <c r="LIN79" s="195"/>
      <c r="LIO79" s="195"/>
      <c r="LIP79" s="195"/>
      <c r="LIQ79" s="195"/>
      <c r="LIR79" s="195"/>
      <c r="LIS79" s="195"/>
      <c r="LIT79" s="195"/>
      <c r="LIU79" s="195"/>
      <c r="LIV79" s="195"/>
      <c r="LIW79" s="195"/>
      <c r="LIX79" s="195"/>
      <c r="LIY79" s="195"/>
      <c r="LIZ79" s="195"/>
      <c r="LJA79" s="195"/>
      <c r="LJB79" s="195"/>
      <c r="LJC79" s="195"/>
      <c r="LJD79" s="195"/>
      <c r="LJE79" s="195"/>
      <c r="LJF79" s="195"/>
      <c r="LJG79" s="195"/>
      <c r="LJH79" s="195"/>
      <c r="LJI79" s="195"/>
      <c r="LJJ79" s="195"/>
      <c r="LJK79" s="195"/>
      <c r="LJL79" s="195"/>
      <c r="LJM79" s="195"/>
      <c r="LJN79" s="195"/>
      <c r="LJO79" s="195"/>
      <c r="LJP79" s="195"/>
      <c r="LJQ79" s="195"/>
      <c r="LJR79" s="195"/>
      <c r="LJS79" s="195"/>
      <c r="LJT79" s="195"/>
      <c r="LJU79" s="195"/>
      <c r="LJV79" s="195"/>
      <c r="LJW79" s="195"/>
      <c r="LJX79" s="195"/>
      <c r="LJY79" s="195"/>
      <c r="LJZ79" s="195"/>
      <c r="LKA79" s="195"/>
      <c r="LKB79" s="195"/>
      <c r="LKC79" s="195"/>
      <c r="LKD79" s="195"/>
      <c r="LKE79" s="195"/>
      <c r="LKF79" s="195"/>
      <c r="LKG79" s="195"/>
      <c r="LKH79" s="195"/>
      <c r="LKI79" s="195"/>
      <c r="LKJ79" s="195"/>
      <c r="LKK79" s="195"/>
      <c r="LKL79" s="195"/>
      <c r="LKM79" s="195"/>
      <c r="LKN79" s="195"/>
      <c r="LKO79" s="195"/>
      <c r="LKP79" s="195"/>
      <c r="LKQ79" s="195"/>
      <c r="LKR79" s="195"/>
      <c r="LKS79" s="195"/>
      <c r="LKT79" s="195"/>
      <c r="LKU79" s="195"/>
      <c r="LKV79" s="195"/>
      <c r="LKW79" s="195"/>
      <c r="LKX79" s="195"/>
      <c r="LKY79" s="195"/>
      <c r="LKZ79" s="195"/>
      <c r="LLA79" s="195"/>
      <c r="LLB79" s="195"/>
      <c r="LLC79" s="195"/>
      <c r="LLD79" s="195"/>
      <c r="LLE79" s="195"/>
      <c r="LLF79" s="195"/>
      <c r="LLG79" s="195"/>
      <c r="LLH79" s="195"/>
      <c r="LLI79" s="195"/>
      <c r="LLJ79" s="195"/>
      <c r="LLK79" s="195"/>
      <c r="LLL79" s="195"/>
      <c r="LLM79" s="195"/>
      <c r="LLN79" s="195"/>
      <c r="LLO79" s="195"/>
      <c r="LLP79" s="195"/>
      <c r="LLQ79" s="195"/>
      <c r="LLR79" s="195"/>
      <c r="LLS79" s="195"/>
      <c r="LLT79" s="195"/>
      <c r="LLU79" s="195"/>
      <c r="LLV79" s="195"/>
      <c r="LLW79" s="195"/>
      <c r="LLX79" s="195"/>
      <c r="LLY79" s="195"/>
      <c r="LLZ79" s="195"/>
      <c r="LMA79" s="195"/>
      <c r="LMB79" s="195"/>
      <c r="LMC79" s="195"/>
      <c r="LMD79" s="195"/>
      <c r="LME79" s="195"/>
      <c r="LMF79" s="195"/>
      <c r="LMG79" s="195"/>
      <c r="LMH79" s="195"/>
      <c r="LMI79" s="195"/>
      <c r="LMJ79" s="195"/>
      <c r="LMK79" s="195"/>
      <c r="LML79" s="195"/>
      <c r="LMM79" s="195"/>
      <c r="LMN79" s="195"/>
      <c r="LMO79" s="195"/>
      <c r="LMP79" s="195"/>
      <c r="LMQ79" s="195"/>
      <c r="LMR79" s="195"/>
      <c r="LMS79" s="195"/>
      <c r="LMT79" s="195"/>
      <c r="LMU79" s="195"/>
      <c r="LMV79" s="195"/>
      <c r="LMW79" s="195"/>
      <c r="LMX79" s="195"/>
      <c r="LMY79" s="195"/>
      <c r="LMZ79" s="195"/>
      <c r="LNA79" s="195"/>
      <c r="LNB79" s="195"/>
      <c r="LNC79" s="195"/>
      <c r="LND79" s="195"/>
      <c r="LNE79" s="195"/>
      <c r="LNF79" s="195"/>
      <c r="LNG79" s="195"/>
      <c r="LNH79" s="195"/>
      <c r="LNI79" s="195"/>
      <c r="LNJ79" s="195"/>
      <c r="LNK79" s="195"/>
      <c r="LNL79" s="195"/>
      <c r="LNM79" s="195"/>
      <c r="LNN79" s="195"/>
      <c r="LNO79" s="195"/>
      <c r="LNP79" s="195"/>
      <c r="LNQ79" s="195"/>
      <c r="LNR79" s="195"/>
      <c r="LNS79" s="195"/>
      <c r="LNT79" s="195"/>
      <c r="LNU79" s="195"/>
      <c r="LNV79" s="195"/>
      <c r="LNW79" s="195"/>
      <c r="LNX79" s="195"/>
      <c r="LNY79" s="195"/>
      <c r="LNZ79" s="195"/>
      <c r="LOA79" s="195"/>
      <c r="LOB79" s="195"/>
      <c r="LOC79" s="195"/>
      <c r="LOD79" s="195"/>
      <c r="LOE79" s="195"/>
      <c r="LOF79" s="195"/>
      <c r="LOG79" s="195"/>
      <c r="LOH79" s="195"/>
      <c r="LOI79" s="195"/>
      <c r="LOJ79" s="195"/>
      <c r="LOK79" s="195"/>
      <c r="LOL79" s="195"/>
      <c r="LOM79" s="195"/>
      <c r="LON79" s="195"/>
      <c r="LOO79" s="195"/>
      <c r="LOP79" s="195"/>
      <c r="LOQ79" s="195"/>
      <c r="LOR79" s="195"/>
      <c r="LOS79" s="195"/>
      <c r="LOT79" s="195"/>
      <c r="LOU79" s="195"/>
      <c r="LOV79" s="195"/>
      <c r="LOW79" s="195"/>
      <c r="LOX79" s="195"/>
      <c r="LOY79" s="195"/>
      <c r="LOZ79" s="195"/>
      <c r="LPA79" s="195"/>
      <c r="LPB79" s="195"/>
      <c r="LPC79" s="195"/>
      <c r="LPD79" s="195"/>
      <c r="LPE79" s="195"/>
      <c r="LPF79" s="195"/>
      <c r="LPG79" s="195"/>
      <c r="LPH79" s="195"/>
      <c r="LPI79" s="195"/>
      <c r="LPJ79" s="195"/>
      <c r="LPK79" s="195"/>
      <c r="LPL79" s="195"/>
      <c r="LPM79" s="195"/>
      <c r="LPN79" s="195"/>
      <c r="LPO79" s="195"/>
      <c r="LPP79" s="195"/>
      <c r="LPQ79" s="195"/>
      <c r="LPR79" s="195"/>
      <c r="LPS79" s="195"/>
      <c r="LPT79" s="195"/>
      <c r="LPU79" s="195"/>
      <c r="LPV79" s="195"/>
      <c r="LPW79" s="195"/>
      <c r="LPX79" s="195"/>
      <c r="LPY79" s="195"/>
      <c r="LPZ79" s="195"/>
      <c r="LQA79" s="195"/>
      <c r="LQB79" s="195"/>
      <c r="LQC79" s="195"/>
      <c r="LQD79" s="195"/>
      <c r="LQE79" s="195"/>
      <c r="LQF79" s="195"/>
      <c r="LQG79" s="195"/>
      <c r="LQH79" s="195"/>
      <c r="LQI79" s="195"/>
      <c r="LQJ79" s="195"/>
      <c r="LQK79" s="195"/>
      <c r="LQL79" s="195"/>
      <c r="LQM79" s="195"/>
      <c r="LQN79" s="195"/>
      <c r="LQO79" s="195"/>
      <c r="LQP79" s="195"/>
      <c r="LQQ79" s="195"/>
      <c r="LQR79" s="195"/>
      <c r="LQS79" s="195"/>
      <c r="LQT79" s="195"/>
      <c r="LQU79" s="195"/>
      <c r="LQV79" s="195"/>
      <c r="LQW79" s="195"/>
      <c r="LQX79" s="195"/>
      <c r="LQY79" s="195"/>
      <c r="LQZ79" s="195"/>
      <c r="LRA79" s="195"/>
      <c r="LRB79" s="195"/>
      <c r="LRC79" s="195"/>
      <c r="LRD79" s="195"/>
      <c r="LRE79" s="195"/>
      <c r="LRF79" s="195"/>
      <c r="LRG79" s="195"/>
      <c r="LRH79" s="195"/>
      <c r="LRI79" s="195"/>
      <c r="LRJ79" s="195"/>
      <c r="LRK79" s="195"/>
      <c r="LRL79" s="195"/>
      <c r="LRM79" s="195"/>
      <c r="LRN79" s="195"/>
      <c r="LRO79" s="195"/>
      <c r="LRP79" s="195"/>
      <c r="LRQ79" s="195"/>
      <c r="LRR79" s="195"/>
      <c r="LRS79" s="195"/>
      <c r="LRT79" s="195"/>
      <c r="LRU79" s="195"/>
      <c r="LRV79" s="195"/>
      <c r="LRW79" s="195"/>
      <c r="LRX79" s="195"/>
      <c r="LRY79" s="195"/>
      <c r="LRZ79" s="195"/>
      <c r="LSA79" s="195"/>
      <c r="LSB79" s="195"/>
      <c r="LSC79" s="195"/>
      <c r="LSD79" s="195"/>
      <c r="LSE79" s="195"/>
      <c r="LSF79" s="195"/>
      <c r="LSG79" s="195"/>
      <c r="LSH79" s="195"/>
      <c r="LSI79" s="195"/>
      <c r="LSJ79" s="195"/>
      <c r="LSK79" s="195"/>
      <c r="LSL79" s="195"/>
      <c r="LSM79" s="195"/>
      <c r="LSN79" s="195"/>
      <c r="LSO79" s="195"/>
      <c r="LSP79" s="195"/>
      <c r="LSQ79" s="195"/>
      <c r="LSR79" s="195"/>
      <c r="LSS79" s="195"/>
      <c r="LST79" s="195"/>
      <c r="LSU79" s="195"/>
      <c r="LSV79" s="195"/>
      <c r="LSW79" s="195"/>
      <c r="LSX79" s="195"/>
      <c r="LSY79" s="195"/>
      <c r="LSZ79" s="195"/>
      <c r="LTA79" s="195"/>
      <c r="LTB79" s="195"/>
      <c r="LTC79" s="195"/>
      <c r="LTD79" s="195"/>
      <c r="LTE79" s="195"/>
      <c r="LTF79" s="195"/>
      <c r="LTG79" s="195"/>
      <c r="LTH79" s="195"/>
      <c r="LTI79" s="195"/>
      <c r="LTJ79" s="195"/>
      <c r="LTK79" s="195"/>
      <c r="LTL79" s="195"/>
      <c r="LTM79" s="195"/>
      <c r="LTN79" s="195"/>
      <c r="LTO79" s="195"/>
      <c r="LTP79" s="195"/>
      <c r="LTQ79" s="195"/>
      <c r="LTR79" s="195"/>
      <c r="LTS79" s="195"/>
      <c r="LTT79" s="195"/>
      <c r="LTU79" s="195"/>
      <c r="LTV79" s="195"/>
      <c r="LTW79" s="195"/>
      <c r="LTX79" s="195"/>
      <c r="LTY79" s="195"/>
      <c r="LTZ79" s="195"/>
      <c r="LUA79" s="195"/>
      <c r="LUB79" s="195"/>
      <c r="LUC79" s="195"/>
      <c r="LUD79" s="195"/>
      <c r="LUE79" s="195"/>
      <c r="LUF79" s="195"/>
      <c r="LUG79" s="195"/>
      <c r="LUH79" s="195"/>
      <c r="LUI79" s="195"/>
      <c r="LUJ79" s="195"/>
      <c r="LUK79" s="195"/>
      <c r="LUL79" s="195"/>
      <c r="LUM79" s="195"/>
      <c r="LUN79" s="195"/>
      <c r="LUO79" s="195"/>
      <c r="LUP79" s="195"/>
      <c r="LUQ79" s="195"/>
      <c r="LUR79" s="195"/>
      <c r="LUS79" s="195"/>
      <c r="LUT79" s="195"/>
      <c r="LUU79" s="195"/>
      <c r="LUV79" s="195"/>
      <c r="LUW79" s="195"/>
      <c r="LUX79" s="195"/>
      <c r="LUY79" s="195"/>
      <c r="LUZ79" s="195"/>
      <c r="LVA79" s="195"/>
      <c r="LVB79" s="195"/>
      <c r="LVC79" s="195"/>
      <c r="LVD79" s="195"/>
      <c r="LVE79" s="195"/>
      <c r="LVF79" s="195"/>
      <c r="LVG79" s="195"/>
      <c r="LVH79" s="195"/>
      <c r="LVI79" s="195"/>
      <c r="LVJ79" s="195"/>
      <c r="LVK79" s="195"/>
      <c r="LVL79" s="195"/>
      <c r="LVM79" s="195"/>
      <c r="LVN79" s="195"/>
      <c r="LVO79" s="195"/>
      <c r="LVP79" s="195"/>
      <c r="LVQ79" s="195"/>
      <c r="LVR79" s="195"/>
      <c r="LVS79" s="195"/>
      <c r="LVT79" s="195"/>
      <c r="LVU79" s="195"/>
      <c r="LVV79" s="195"/>
      <c r="LVW79" s="195"/>
      <c r="LVX79" s="195"/>
      <c r="LVY79" s="195"/>
      <c r="LVZ79" s="195"/>
      <c r="LWA79" s="195"/>
      <c r="LWB79" s="195"/>
      <c r="LWC79" s="195"/>
      <c r="LWD79" s="195"/>
      <c r="LWE79" s="195"/>
      <c r="LWF79" s="195"/>
      <c r="LWG79" s="195"/>
      <c r="LWH79" s="195"/>
      <c r="LWI79" s="195"/>
      <c r="LWJ79" s="195"/>
      <c r="LWK79" s="195"/>
      <c r="LWL79" s="195"/>
      <c r="LWM79" s="195"/>
      <c r="LWN79" s="195"/>
      <c r="LWO79" s="195"/>
      <c r="LWP79" s="195"/>
      <c r="LWQ79" s="195"/>
      <c r="LWR79" s="195"/>
      <c r="LWS79" s="195"/>
      <c r="LWT79" s="195"/>
      <c r="LWU79" s="195"/>
      <c r="LWV79" s="195"/>
      <c r="LWW79" s="195"/>
      <c r="LWX79" s="195"/>
      <c r="LWY79" s="195"/>
      <c r="LWZ79" s="195"/>
      <c r="LXA79" s="195"/>
      <c r="LXB79" s="195"/>
      <c r="LXC79" s="195"/>
      <c r="LXD79" s="195"/>
      <c r="LXE79" s="195"/>
      <c r="LXF79" s="195"/>
      <c r="LXG79" s="195"/>
      <c r="LXH79" s="195"/>
      <c r="LXI79" s="195"/>
      <c r="LXJ79" s="195"/>
      <c r="LXK79" s="195"/>
      <c r="LXL79" s="195"/>
      <c r="LXM79" s="195"/>
      <c r="LXN79" s="195"/>
      <c r="LXO79" s="195"/>
      <c r="LXP79" s="195"/>
      <c r="LXQ79" s="195"/>
      <c r="LXR79" s="195"/>
      <c r="LXS79" s="195"/>
      <c r="LXT79" s="195"/>
      <c r="LXU79" s="195"/>
      <c r="LXV79" s="195"/>
      <c r="LXW79" s="195"/>
      <c r="LXX79" s="195"/>
      <c r="LXY79" s="195"/>
      <c r="LXZ79" s="195"/>
      <c r="LYA79" s="195"/>
      <c r="LYB79" s="195"/>
      <c r="LYC79" s="195"/>
      <c r="LYD79" s="195"/>
      <c r="LYE79" s="195"/>
      <c r="LYF79" s="195"/>
      <c r="LYG79" s="195"/>
      <c r="LYH79" s="195"/>
      <c r="LYI79" s="195"/>
      <c r="LYJ79" s="195"/>
      <c r="LYK79" s="195"/>
      <c r="LYL79" s="195"/>
      <c r="LYM79" s="195"/>
      <c r="LYN79" s="195"/>
      <c r="LYO79" s="195"/>
      <c r="LYP79" s="195"/>
      <c r="LYQ79" s="195"/>
      <c r="LYR79" s="195"/>
      <c r="LYS79" s="195"/>
      <c r="LYT79" s="195"/>
      <c r="LYU79" s="195"/>
      <c r="LYV79" s="195"/>
      <c r="LYW79" s="195"/>
      <c r="LYX79" s="195"/>
      <c r="LYY79" s="195"/>
      <c r="LYZ79" s="195"/>
      <c r="LZA79" s="195"/>
      <c r="LZB79" s="195"/>
      <c r="LZC79" s="195"/>
      <c r="LZD79" s="195"/>
      <c r="LZE79" s="195"/>
      <c r="LZF79" s="195"/>
      <c r="LZG79" s="195"/>
      <c r="LZH79" s="195"/>
      <c r="LZI79" s="195"/>
      <c r="LZJ79" s="195"/>
      <c r="LZK79" s="195"/>
      <c r="LZL79" s="195"/>
      <c r="LZM79" s="195"/>
      <c r="LZN79" s="195"/>
      <c r="LZO79" s="195"/>
      <c r="LZP79" s="195"/>
      <c r="LZQ79" s="195"/>
      <c r="LZR79" s="195"/>
      <c r="LZS79" s="195"/>
      <c r="LZT79" s="195"/>
      <c r="LZU79" s="195"/>
      <c r="LZV79" s="195"/>
      <c r="LZW79" s="195"/>
      <c r="LZX79" s="195"/>
      <c r="LZY79" s="195"/>
      <c r="LZZ79" s="195"/>
      <c r="MAA79" s="195"/>
      <c r="MAB79" s="195"/>
      <c r="MAC79" s="195"/>
      <c r="MAD79" s="195"/>
      <c r="MAE79" s="195"/>
      <c r="MAF79" s="195"/>
      <c r="MAG79" s="195"/>
      <c r="MAH79" s="195"/>
      <c r="MAI79" s="195"/>
      <c r="MAJ79" s="195"/>
      <c r="MAK79" s="195"/>
      <c r="MAL79" s="195"/>
      <c r="MAM79" s="195"/>
      <c r="MAN79" s="195"/>
      <c r="MAO79" s="195"/>
      <c r="MAP79" s="195"/>
      <c r="MAQ79" s="195"/>
      <c r="MAR79" s="195"/>
      <c r="MAS79" s="195"/>
      <c r="MAT79" s="195"/>
      <c r="MAU79" s="195"/>
      <c r="MAV79" s="195"/>
      <c r="MAW79" s="195"/>
      <c r="MAX79" s="195"/>
      <c r="MAY79" s="195"/>
      <c r="MAZ79" s="195"/>
      <c r="MBA79" s="195"/>
      <c r="MBB79" s="195"/>
      <c r="MBC79" s="195"/>
      <c r="MBD79" s="195"/>
      <c r="MBE79" s="195"/>
      <c r="MBF79" s="195"/>
      <c r="MBG79" s="195"/>
      <c r="MBH79" s="195"/>
      <c r="MBI79" s="195"/>
      <c r="MBJ79" s="195"/>
      <c r="MBK79" s="195"/>
      <c r="MBL79" s="195"/>
      <c r="MBM79" s="195"/>
      <c r="MBN79" s="195"/>
      <c r="MBO79" s="195"/>
      <c r="MBP79" s="195"/>
      <c r="MBQ79" s="195"/>
      <c r="MBR79" s="195"/>
      <c r="MBS79" s="195"/>
      <c r="MBT79" s="195"/>
      <c r="MBU79" s="195"/>
      <c r="MBV79" s="195"/>
      <c r="MBW79" s="195"/>
      <c r="MBX79" s="195"/>
      <c r="MBY79" s="195"/>
      <c r="MBZ79" s="195"/>
      <c r="MCA79" s="195"/>
      <c r="MCB79" s="195"/>
      <c r="MCC79" s="195"/>
      <c r="MCD79" s="195"/>
      <c r="MCE79" s="195"/>
      <c r="MCF79" s="195"/>
      <c r="MCG79" s="195"/>
      <c r="MCH79" s="195"/>
      <c r="MCI79" s="195"/>
      <c r="MCJ79" s="195"/>
      <c r="MCK79" s="195"/>
      <c r="MCL79" s="195"/>
      <c r="MCM79" s="195"/>
      <c r="MCN79" s="195"/>
      <c r="MCO79" s="195"/>
      <c r="MCP79" s="195"/>
      <c r="MCQ79" s="195"/>
      <c r="MCR79" s="195"/>
      <c r="MCS79" s="195"/>
      <c r="MCT79" s="195"/>
      <c r="MCU79" s="195"/>
      <c r="MCV79" s="195"/>
      <c r="MCW79" s="195"/>
      <c r="MCX79" s="195"/>
      <c r="MCY79" s="195"/>
      <c r="MCZ79" s="195"/>
      <c r="MDA79" s="195"/>
      <c r="MDB79" s="195"/>
      <c r="MDC79" s="195"/>
      <c r="MDD79" s="195"/>
      <c r="MDE79" s="195"/>
      <c r="MDF79" s="195"/>
      <c r="MDG79" s="195"/>
      <c r="MDH79" s="195"/>
      <c r="MDI79" s="195"/>
      <c r="MDJ79" s="195"/>
      <c r="MDK79" s="195"/>
      <c r="MDL79" s="195"/>
      <c r="MDM79" s="195"/>
      <c r="MDN79" s="195"/>
      <c r="MDO79" s="195"/>
      <c r="MDP79" s="195"/>
      <c r="MDQ79" s="195"/>
      <c r="MDR79" s="195"/>
      <c r="MDS79" s="195"/>
      <c r="MDT79" s="195"/>
      <c r="MDU79" s="195"/>
      <c r="MDV79" s="195"/>
      <c r="MDW79" s="195"/>
      <c r="MDX79" s="195"/>
      <c r="MDY79" s="195"/>
      <c r="MDZ79" s="195"/>
      <c r="MEA79" s="195"/>
      <c r="MEB79" s="195"/>
      <c r="MEC79" s="195"/>
      <c r="MED79" s="195"/>
      <c r="MEE79" s="195"/>
      <c r="MEF79" s="195"/>
      <c r="MEG79" s="195"/>
      <c r="MEH79" s="195"/>
      <c r="MEI79" s="195"/>
      <c r="MEJ79" s="195"/>
      <c r="MEK79" s="195"/>
      <c r="MEL79" s="195"/>
      <c r="MEM79" s="195"/>
      <c r="MEN79" s="195"/>
      <c r="MEO79" s="195"/>
      <c r="MEP79" s="195"/>
      <c r="MEQ79" s="195"/>
      <c r="MER79" s="195"/>
      <c r="MES79" s="195"/>
      <c r="MET79" s="195"/>
      <c r="MEU79" s="195"/>
      <c r="MEV79" s="195"/>
      <c r="MEW79" s="195"/>
      <c r="MEX79" s="195"/>
      <c r="MEY79" s="195"/>
      <c r="MEZ79" s="195"/>
      <c r="MFA79" s="195"/>
      <c r="MFB79" s="195"/>
      <c r="MFC79" s="195"/>
      <c r="MFD79" s="195"/>
      <c r="MFE79" s="195"/>
      <c r="MFF79" s="195"/>
      <c r="MFG79" s="195"/>
      <c r="MFH79" s="195"/>
      <c r="MFI79" s="195"/>
      <c r="MFJ79" s="195"/>
      <c r="MFK79" s="195"/>
      <c r="MFL79" s="195"/>
      <c r="MFM79" s="195"/>
      <c r="MFN79" s="195"/>
      <c r="MFO79" s="195"/>
      <c r="MFP79" s="195"/>
      <c r="MFQ79" s="195"/>
      <c r="MFR79" s="195"/>
      <c r="MFS79" s="195"/>
      <c r="MFT79" s="195"/>
      <c r="MFU79" s="195"/>
      <c r="MFV79" s="195"/>
      <c r="MFW79" s="195"/>
      <c r="MFX79" s="195"/>
      <c r="MFY79" s="195"/>
      <c r="MFZ79" s="195"/>
      <c r="MGA79" s="195"/>
      <c r="MGB79" s="195"/>
      <c r="MGC79" s="195"/>
      <c r="MGD79" s="195"/>
      <c r="MGE79" s="195"/>
      <c r="MGF79" s="195"/>
      <c r="MGG79" s="195"/>
      <c r="MGH79" s="195"/>
      <c r="MGI79" s="195"/>
      <c r="MGJ79" s="195"/>
      <c r="MGK79" s="195"/>
      <c r="MGL79" s="195"/>
      <c r="MGM79" s="195"/>
      <c r="MGN79" s="195"/>
      <c r="MGO79" s="195"/>
      <c r="MGP79" s="195"/>
      <c r="MGQ79" s="195"/>
      <c r="MGR79" s="195"/>
      <c r="MGS79" s="195"/>
      <c r="MGT79" s="195"/>
      <c r="MGU79" s="195"/>
      <c r="MGV79" s="195"/>
      <c r="MGW79" s="195"/>
      <c r="MGX79" s="195"/>
      <c r="MGY79" s="195"/>
      <c r="MGZ79" s="195"/>
      <c r="MHA79" s="195"/>
      <c r="MHB79" s="195"/>
      <c r="MHC79" s="195"/>
      <c r="MHD79" s="195"/>
      <c r="MHE79" s="195"/>
      <c r="MHF79" s="195"/>
      <c r="MHG79" s="195"/>
      <c r="MHH79" s="195"/>
      <c r="MHI79" s="195"/>
      <c r="MHJ79" s="195"/>
      <c r="MHK79" s="195"/>
      <c r="MHL79" s="195"/>
      <c r="MHM79" s="195"/>
      <c r="MHN79" s="195"/>
      <c r="MHO79" s="195"/>
      <c r="MHP79" s="195"/>
      <c r="MHQ79" s="195"/>
      <c r="MHR79" s="195"/>
      <c r="MHS79" s="195"/>
      <c r="MHT79" s="195"/>
      <c r="MHU79" s="195"/>
      <c r="MHV79" s="195"/>
      <c r="MHW79" s="195"/>
      <c r="MHX79" s="195"/>
      <c r="MHY79" s="195"/>
      <c r="MHZ79" s="195"/>
      <c r="MIA79" s="195"/>
      <c r="MIB79" s="195"/>
      <c r="MIC79" s="195"/>
      <c r="MID79" s="195"/>
      <c r="MIE79" s="195"/>
      <c r="MIF79" s="195"/>
      <c r="MIG79" s="195"/>
      <c r="MIH79" s="195"/>
      <c r="MII79" s="195"/>
      <c r="MIJ79" s="195"/>
      <c r="MIK79" s="195"/>
      <c r="MIL79" s="195"/>
      <c r="MIM79" s="195"/>
      <c r="MIN79" s="195"/>
      <c r="MIO79" s="195"/>
      <c r="MIP79" s="195"/>
      <c r="MIQ79" s="195"/>
      <c r="MIR79" s="195"/>
      <c r="MIS79" s="195"/>
      <c r="MIT79" s="195"/>
      <c r="MIU79" s="195"/>
      <c r="MIV79" s="195"/>
      <c r="MIW79" s="195"/>
      <c r="MIX79" s="195"/>
      <c r="MIY79" s="195"/>
      <c r="MIZ79" s="195"/>
      <c r="MJA79" s="195"/>
      <c r="MJB79" s="195"/>
      <c r="MJC79" s="195"/>
      <c r="MJD79" s="195"/>
      <c r="MJE79" s="195"/>
      <c r="MJF79" s="195"/>
      <c r="MJG79" s="195"/>
      <c r="MJH79" s="195"/>
      <c r="MJI79" s="195"/>
      <c r="MJJ79" s="195"/>
      <c r="MJK79" s="195"/>
      <c r="MJL79" s="195"/>
      <c r="MJM79" s="195"/>
      <c r="MJN79" s="195"/>
      <c r="MJO79" s="195"/>
      <c r="MJP79" s="195"/>
      <c r="MJQ79" s="195"/>
      <c r="MJR79" s="195"/>
      <c r="MJS79" s="195"/>
      <c r="MJT79" s="195"/>
      <c r="MJU79" s="195"/>
      <c r="MJV79" s="195"/>
      <c r="MJW79" s="195"/>
      <c r="MJX79" s="195"/>
      <c r="MJY79" s="195"/>
      <c r="MJZ79" s="195"/>
      <c r="MKA79" s="195"/>
      <c r="MKB79" s="195"/>
      <c r="MKC79" s="195"/>
      <c r="MKD79" s="195"/>
      <c r="MKE79" s="195"/>
      <c r="MKF79" s="195"/>
      <c r="MKG79" s="195"/>
      <c r="MKH79" s="195"/>
      <c r="MKI79" s="195"/>
      <c r="MKJ79" s="195"/>
      <c r="MKK79" s="195"/>
      <c r="MKL79" s="195"/>
      <c r="MKM79" s="195"/>
      <c r="MKN79" s="195"/>
      <c r="MKO79" s="195"/>
      <c r="MKP79" s="195"/>
      <c r="MKQ79" s="195"/>
      <c r="MKR79" s="195"/>
      <c r="MKS79" s="195"/>
      <c r="MKT79" s="195"/>
      <c r="MKU79" s="195"/>
      <c r="MKV79" s="195"/>
      <c r="MKW79" s="195"/>
      <c r="MKX79" s="195"/>
      <c r="MKY79" s="195"/>
      <c r="MKZ79" s="195"/>
      <c r="MLA79" s="195"/>
      <c r="MLB79" s="195"/>
      <c r="MLC79" s="195"/>
      <c r="MLD79" s="195"/>
      <c r="MLE79" s="195"/>
      <c r="MLF79" s="195"/>
      <c r="MLG79" s="195"/>
      <c r="MLH79" s="195"/>
      <c r="MLI79" s="195"/>
      <c r="MLJ79" s="195"/>
      <c r="MLK79" s="195"/>
      <c r="MLL79" s="195"/>
      <c r="MLM79" s="195"/>
      <c r="MLN79" s="195"/>
      <c r="MLO79" s="195"/>
      <c r="MLP79" s="195"/>
      <c r="MLQ79" s="195"/>
      <c r="MLR79" s="195"/>
      <c r="MLS79" s="195"/>
      <c r="MLT79" s="195"/>
      <c r="MLU79" s="195"/>
      <c r="MLV79" s="195"/>
      <c r="MLW79" s="195"/>
      <c r="MLX79" s="195"/>
      <c r="MLY79" s="195"/>
      <c r="MLZ79" s="195"/>
      <c r="MMA79" s="195"/>
      <c r="MMB79" s="195"/>
      <c r="MMC79" s="195"/>
      <c r="MMD79" s="195"/>
      <c r="MME79" s="195"/>
      <c r="MMF79" s="195"/>
      <c r="MMG79" s="195"/>
      <c r="MMH79" s="195"/>
      <c r="MMI79" s="195"/>
      <c r="MMJ79" s="195"/>
      <c r="MMK79" s="195"/>
      <c r="MML79" s="195"/>
      <c r="MMM79" s="195"/>
      <c r="MMN79" s="195"/>
      <c r="MMO79" s="195"/>
      <c r="MMP79" s="195"/>
      <c r="MMQ79" s="195"/>
      <c r="MMR79" s="195"/>
      <c r="MMS79" s="195"/>
      <c r="MMT79" s="195"/>
      <c r="MMU79" s="195"/>
      <c r="MMV79" s="195"/>
      <c r="MMW79" s="195"/>
      <c r="MMX79" s="195"/>
      <c r="MMY79" s="195"/>
      <c r="MMZ79" s="195"/>
      <c r="MNA79" s="195"/>
      <c r="MNB79" s="195"/>
      <c r="MNC79" s="195"/>
      <c r="MND79" s="195"/>
      <c r="MNE79" s="195"/>
      <c r="MNF79" s="195"/>
      <c r="MNG79" s="195"/>
      <c r="MNH79" s="195"/>
      <c r="MNI79" s="195"/>
      <c r="MNJ79" s="195"/>
      <c r="MNK79" s="195"/>
      <c r="MNL79" s="195"/>
      <c r="MNM79" s="195"/>
      <c r="MNN79" s="195"/>
      <c r="MNO79" s="195"/>
      <c r="MNP79" s="195"/>
      <c r="MNQ79" s="195"/>
      <c r="MNR79" s="195"/>
      <c r="MNS79" s="195"/>
      <c r="MNT79" s="195"/>
      <c r="MNU79" s="195"/>
      <c r="MNV79" s="195"/>
      <c r="MNW79" s="195"/>
      <c r="MNX79" s="195"/>
      <c r="MNY79" s="195"/>
      <c r="MNZ79" s="195"/>
      <c r="MOA79" s="195"/>
      <c r="MOB79" s="195"/>
      <c r="MOC79" s="195"/>
      <c r="MOD79" s="195"/>
      <c r="MOE79" s="195"/>
      <c r="MOF79" s="195"/>
      <c r="MOG79" s="195"/>
      <c r="MOH79" s="195"/>
      <c r="MOI79" s="195"/>
      <c r="MOJ79" s="195"/>
      <c r="MOK79" s="195"/>
      <c r="MOL79" s="195"/>
      <c r="MOM79" s="195"/>
      <c r="MON79" s="195"/>
      <c r="MOO79" s="195"/>
      <c r="MOP79" s="195"/>
      <c r="MOQ79" s="195"/>
      <c r="MOR79" s="195"/>
      <c r="MOS79" s="195"/>
      <c r="MOT79" s="195"/>
      <c r="MOU79" s="195"/>
      <c r="MOV79" s="195"/>
      <c r="MOW79" s="195"/>
      <c r="MOX79" s="195"/>
      <c r="MOY79" s="195"/>
      <c r="MOZ79" s="195"/>
      <c r="MPA79" s="195"/>
      <c r="MPB79" s="195"/>
      <c r="MPC79" s="195"/>
      <c r="MPD79" s="195"/>
      <c r="MPE79" s="195"/>
      <c r="MPF79" s="195"/>
      <c r="MPG79" s="195"/>
      <c r="MPH79" s="195"/>
      <c r="MPI79" s="195"/>
      <c r="MPJ79" s="195"/>
      <c r="MPK79" s="195"/>
      <c r="MPL79" s="195"/>
      <c r="MPM79" s="195"/>
      <c r="MPN79" s="195"/>
      <c r="MPO79" s="195"/>
      <c r="MPP79" s="195"/>
      <c r="MPQ79" s="195"/>
      <c r="MPR79" s="195"/>
      <c r="MPS79" s="195"/>
      <c r="MPT79" s="195"/>
      <c r="MPU79" s="195"/>
      <c r="MPV79" s="195"/>
      <c r="MPW79" s="195"/>
      <c r="MPX79" s="195"/>
      <c r="MPY79" s="195"/>
      <c r="MPZ79" s="195"/>
      <c r="MQA79" s="195"/>
      <c r="MQB79" s="195"/>
      <c r="MQC79" s="195"/>
      <c r="MQD79" s="195"/>
      <c r="MQE79" s="195"/>
      <c r="MQF79" s="195"/>
      <c r="MQG79" s="195"/>
      <c r="MQH79" s="195"/>
      <c r="MQI79" s="195"/>
      <c r="MQJ79" s="195"/>
      <c r="MQK79" s="195"/>
      <c r="MQL79" s="195"/>
      <c r="MQM79" s="195"/>
      <c r="MQN79" s="195"/>
      <c r="MQO79" s="195"/>
      <c r="MQP79" s="195"/>
      <c r="MQQ79" s="195"/>
      <c r="MQR79" s="195"/>
      <c r="MQS79" s="195"/>
      <c r="MQT79" s="195"/>
      <c r="MQU79" s="195"/>
      <c r="MQV79" s="195"/>
      <c r="MQW79" s="195"/>
      <c r="MQX79" s="195"/>
      <c r="MQY79" s="195"/>
      <c r="MQZ79" s="195"/>
      <c r="MRA79" s="195"/>
      <c r="MRB79" s="195"/>
      <c r="MRC79" s="195"/>
      <c r="MRD79" s="195"/>
      <c r="MRE79" s="195"/>
      <c r="MRF79" s="195"/>
      <c r="MRG79" s="195"/>
      <c r="MRH79" s="195"/>
      <c r="MRI79" s="195"/>
      <c r="MRJ79" s="195"/>
      <c r="MRK79" s="195"/>
      <c r="MRL79" s="195"/>
      <c r="MRM79" s="195"/>
      <c r="MRN79" s="195"/>
      <c r="MRO79" s="195"/>
      <c r="MRP79" s="195"/>
      <c r="MRQ79" s="195"/>
      <c r="MRR79" s="195"/>
      <c r="MRS79" s="195"/>
      <c r="MRT79" s="195"/>
      <c r="MRU79" s="195"/>
      <c r="MRV79" s="195"/>
      <c r="MRW79" s="195"/>
      <c r="MRX79" s="195"/>
      <c r="MRY79" s="195"/>
      <c r="MRZ79" s="195"/>
      <c r="MSA79" s="195"/>
      <c r="MSB79" s="195"/>
      <c r="MSC79" s="195"/>
      <c r="MSD79" s="195"/>
      <c r="MSE79" s="195"/>
      <c r="MSF79" s="195"/>
      <c r="MSG79" s="195"/>
      <c r="MSH79" s="195"/>
      <c r="MSI79" s="195"/>
      <c r="MSJ79" s="195"/>
      <c r="MSK79" s="195"/>
      <c r="MSL79" s="195"/>
      <c r="MSM79" s="195"/>
      <c r="MSN79" s="195"/>
      <c r="MSO79" s="195"/>
      <c r="MSP79" s="195"/>
      <c r="MSQ79" s="195"/>
      <c r="MSR79" s="195"/>
      <c r="MSS79" s="195"/>
      <c r="MST79" s="195"/>
      <c r="MSU79" s="195"/>
      <c r="MSV79" s="195"/>
      <c r="MSW79" s="195"/>
      <c r="MSX79" s="195"/>
      <c r="MSY79" s="195"/>
      <c r="MSZ79" s="195"/>
      <c r="MTA79" s="195"/>
      <c r="MTB79" s="195"/>
      <c r="MTC79" s="195"/>
      <c r="MTD79" s="195"/>
      <c r="MTE79" s="195"/>
      <c r="MTF79" s="195"/>
      <c r="MTG79" s="195"/>
      <c r="MTH79" s="195"/>
      <c r="MTI79" s="195"/>
      <c r="MTJ79" s="195"/>
      <c r="MTK79" s="195"/>
      <c r="MTL79" s="195"/>
      <c r="MTM79" s="195"/>
      <c r="MTN79" s="195"/>
      <c r="MTO79" s="195"/>
      <c r="MTP79" s="195"/>
      <c r="MTQ79" s="195"/>
      <c r="MTR79" s="195"/>
      <c r="MTS79" s="195"/>
      <c r="MTT79" s="195"/>
      <c r="MTU79" s="195"/>
      <c r="MTV79" s="195"/>
      <c r="MTW79" s="195"/>
      <c r="MTX79" s="195"/>
      <c r="MTY79" s="195"/>
      <c r="MTZ79" s="195"/>
      <c r="MUA79" s="195"/>
      <c r="MUB79" s="195"/>
      <c r="MUC79" s="195"/>
      <c r="MUD79" s="195"/>
      <c r="MUE79" s="195"/>
      <c r="MUF79" s="195"/>
      <c r="MUG79" s="195"/>
      <c r="MUH79" s="195"/>
      <c r="MUI79" s="195"/>
      <c r="MUJ79" s="195"/>
      <c r="MUK79" s="195"/>
      <c r="MUL79" s="195"/>
      <c r="MUM79" s="195"/>
      <c r="MUN79" s="195"/>
      <c r="MUO79" s="195"/>
      <c r="MUP79" s="195"/>
      <c r="MUQ79" s="195"/>
      <c r="MUR79" s="195"/>
      <c r="MUS79" s="195"/>
      <c r="MUT79" s="195"/>
      <c r="MUU79" s="195"/>
      <c r="MUV79" s="195"/>
      <c r="MUW79" s="195"/>
      <c r="MUX79" s="195"/>
      <c r="MUY79" s="195"/>
      <c r="MUZ79" s="195"/>
      <c r="MVA79" s="195"/>
      <c r="MVB79" s="195"/>
      <c r="MVC79" s="195"/>
      <c r="MVD79" s="195"/>
      <c r="MVE79" s="195"/>
      <c r="MVF79" s="195"/>
      <c r="MVG79" s="195"/>
      <c r="MVH79" s="195"/>
      <c r="MVI79" s="195"/>
      <c r="MVJ79" s="195"/>
      <c r="MVK79" s="195"/>
      <c r="MVL79" s="195"/>
      <c r="MVM79" s="195"/>
      <c r="MVN79" s="195"/>
      <c r="MVO79" s="195"/>
      <c r="MVP79" s="195"/>
      <c r="MVQ79" s="195"/>
      <c r="MVR79" s="195"/>
      <c r="MVS79" s="195"/>
      <c r="MVT79" s="195"/>
      <c r="MVU79" s="195"/>
      <c r="MVV79" s="195"/>
      <c r="MVW79" s="195"/>
      <c r="MVX79" s="195"/>
      <c r="MVY79" s="195"/>
      <c r="MVZ79" s="195"/>
      <c r="MWA79" s="195"/>
      <c r="MWB79" s="195"/>
      <c r="MWC79" s="195"/>
      <c r="MWD79" s="195"/>
      <c r="MWE79" s="195"/>
      <c r="MWF79" s="195"/>
      <c r="MWG79" s="195"/>
      <c r="MWH79" s="195"/>
      <c r="MWI79" s="195"/>
      <c r="MWJ79" s="195"/>
      <c r="MWK79" s="195"/>
      <c r="MWL79" s="195"/>
      <c r="MWM79" s="195"/>
      <c r="MWN79" s="195"/>
      <c r="MWO79" s="195"/>
      <c r="MWP79" s="195"/>
      <c r="MWQ79" s="195"/>
      <c r="MWR79" s="195"/>
      <c r="MWS79" s="195"/>
      <c r="MWT79" s="195"/>
      <c r="MWU79" s="195"/>
      <c r="MWV79" s="195"/>
      <c r="MWW79" s="195"/>
      <c r="MWX79" s="195"/>
      <c r="MWY79" s="195"/>
      <c r="MWZ79" s="195"/>
      <c r="MXA79" s="195"/>
      <c r="MXB79" s="195"/>
      <c r="MXC79" s="195"/>
      <c r="MXD79" s="195"/>
      <c r="MXE79" s="195"/>
      <c r="MXF79" s="195"/>
      <c r="MXG79" s="195"/>
      <c r="MXH79" s="195"/>
      <c r="MXI79" s="195"/>
      <c r="MXJ79" s="195"/>
      <c r="MXK79" s="195"/>
      <c r="MXL79" s="195"/>
      <c r="MXM79" s="195"/>
      <c r="MXN79" s="195"/>
      <c r="MXO79" s="195"/>
      <c r="MXP79" s="195"/>
      <c r="MXQ79" s="195"/>
      <c r="MXR79" s="195"/>
      <c r="MXS79" s="195"/>
      <c r="MXT79" s="195"/>
      <c r="MXU79" s="195"/>
      <c r="MXV79" s="195"/>
      <c r="MXW79" s="195"/>
      <c r="MXX79" s="195"/>
      <c r="MXY79" s="195"/>
      <c r="MXZ79" s="195"/>
      <c r="MYA79" s="195"/>
      <c r="MYB79" s="195"/>
      <c r="MYC79" s="195"/>
      <c r="MYD79" s="195"/>
      <c r="MYE79" s="195"/>
      <c r="MYF79" s="195"/>
      <c r="MYG79" s="195"/>
      <c r="MYH79" s="195"/>
      <c r="MYI79" s="195"/>
      <c r="MYJ79" s="195"/>
      <c r="MYK79" s="195"/>
      <c r="MYL79" s="195"/>
      <c r="MYM79" s="195"/>
      <c r="MYN79" s="195"/>
      <c r="MYO79" s="195"/>
      <c r="MYP79" s="195"/>
      <c r="MYQ79" s="195"/>
      <c r="MYR79" s="195"/>
      <c r="MYS79" s="195"/>
      <c r="MYT79" s="195"/>
      <c r="MYU79" s="195"/>
      <c r="MYV79" s="195"/>
      <c r="MYW79" s="195"/>
      <c r="MYX79" s="195"/>
      <c r="MYY79" s="195"/>
      <c r="MYZ79" s="195"/>
      <c r="MZA79" s="195"/>
      <c r="MZB79" s="195"/>
      <c r="MZC79" s="195"/>
      <c r="MZD79" s="195"/>
      <c r="MZE79" s="195"/>
      <c r="MZF79" s="195"/>
      <c r="MZG79" s="195"/>
      <c r="MZH79" s="195"/>
      <c r="MZI79" s="195"/>
      <c r="MZJ79" s="195"/>
      <c r="MZK79" s="195"/>
      <c r="MZL79" s="195"/>
      <c r="MZM79" s="195"/>
      <c r="MZN79" s="195"/>
      <c r="MZO79" s="195"/>
      <c r="MZP79" s="195"/>
      <c r="MZQ79" s="195"/>
      <c r="MZR79" s="195"/>
      <c r="MZS79" s="195"/>
      <c r="MZT79" s="195"/>
      <c r="MZU79" s="195"/>
      <c r="MZV79" s="195"/>
      <c r="MZW79" s="195"/>
      <c r="MZX79" s="195"/>
      <c r="MZY79" s="195"/>
      <c r="MZZ79" s="195"/>
      <c r="NAA79" s="195"/>
      <c r="NAB79" s="195"/>
      <c r="NAC79" s="195"/>
      <c r="NAD79" s="195"/>
      <c r="NAE79" s="195"/>
      <c r="NAF79" s="195"/>
      <c r="NAG79" s="195"/>
      <c r="NAH79" s="195"/>
      <c r="NAI79" s="195"/>
      <c r="NAJ79" s="195"/>
      <c r="NAK79" s="195"/>
      <c r="NAL79" s="195"/>
      <c r="NAM79" s="195"/>
      <c r="NAN79" s="195"/>
      <c r="NAO79" s="195"/>
      <c r="NAP79" s="195"/>
      <c r="NAQ79" s="195"/>
      <c r="NAR79" s="195"/>
      <c r="NAS79" s="195"/>
      <c r="NAT79" s="195"/>
      <c r="NAU79" s="195"/>
      <c r="NAV79" s="195"/>
      <c r="NAW79" s="195"/>
      <c r="NAX79" s="195"/>
      <c r="NAY79" s="195"/>
      <c r="NAZ79" s="195"/>
      <c r="NBA79" s="195"/>
      <c r="NBB79" s="195"/>
      <c r="NBC79" s="195"/>
      <c r="NBD79" s="195"/>
      <c r="NBE79" s="195"/>
      <c r="NBF79" s="195"/>
      <c r="NBG79" s="195"/>
      <c r="NBH79" s="195"/>
      <c r="NBI79" s="195"/>
      <c r="NBJ79" s="195"/>
      <c r="NBK79" s="195"/>
      <c r="NBL79" s="195"/>
      <c r="NBM79" s="195"/>
      <c r="NBN79" s="195"/>
      <c r="NBO79" s="195"/>
      <c r="NBP79" s="195"/>
      <c r="NBQ79" s="195"/>
      <c r="NBR79" s="195"/>
      <c r="NBS79" s="195"/>
      <c r="NBT79" s="195"/>
      <c r="NBU79" s="195"/>
      <c r="NBV79" s="195"/>
      <c r="NBW79" s="195"/>
      <c r="NBX79" s="195"/>
      <c r="NBY79" s="195"/>
      <c r="NBZ79" s="195"/>
      <c r="NCA79" s="195"/>
      <c r="NCB79" s="195"/>
      <c r="NCC79" s="195"/>
      <c r="NCD79" s="195"/>
      <c r="NCE79" s="195"/>
      <c r="NCF79" s="195"/>
      <c r="NCG79" s="195"/>
      <c r="NCH79" s="195"/>
      <c r="NCI79" s="195"/>
      <c r="NCJ79" s="195"/>
      <c r="NCK79" s="195"/>
      <c r="NCL79" s="195"/>
      <c r="NCM79" s="195"/>
      <c r="NCN79" s="195"/>
      <c r="NCO79" s="195"/>
      <c r="NCP79" s="195"/>
      <c r="NCQ79" s="195"/>
      <c r="NCR79" s="195"/>
      <c r="NCS79" s="195"/>
      <c r="NCT79" s="195"/>
      <c r="NCU79" s="195"/>
      <c r="NCV79" s="195"/>
      <c r="NCW79" s="195"/>
      <c r="NCX79" s="195"/>
      <c r="NCY79" s="195"/>
      <c r="NCZ79" s="195"/>
      <c r="NDA79" s="195"/>
      <c r="NDB79" s="195"/>
      <c r="NDC79" s="195"/>
      <c r="NDD79" s="195"/>
      <c r="NDE79" s="195"/>
      <c r="NDF79" s="195"/>
      <c r="NDG79" s="195"/>
      <c r="NDH79" s="195"/>
      <c r="NDI79" s="195"/>
      <c r="NDJ79" s="195"/>
      <c r="NDK79" s="195"/>
      <c r="NDL79" s="195"/>
      <c r="NDM79" s="195"/>
      <c r="NDN79" s="195"/>
      <c r="NDO79" s="195"/>
      <c r="NDP79" s="195"/>
      <c r="NDQ79" s="195"/>
      <c r="NDR79" s="195"/>
      <c r="NDS79" s="195"/>
      <c r="NDT79" s="195"/>
      <c r="NDU79" s="195"/>
      <c r="NDV79" s="195"/>
      <c r="NDW79" s="195"/>
      <c r="NDX79" s="195"/>
      <c r="NDY79" s="195"/>
      <c r="NDZ79" s="195"/>
      <c r="NEA79" s="195"/>
      <c r="NEB79" s="195"/>
      <c r="NEC79" s="195"/>
      <c r="NED79" s="195"/>
      <c r="NEE79" s="195"/>
      <c r="NEF79" s="195"/>
      <c r="NEG79" s="195"/>
      <c r="NEH79" s="195"/>
      <c r="NEI79" s="195"/>
      <c r="NEJ79" s="195"/>
      <c r="NEK79" s="195"/>
      <c r="NEL79" s="195"/>
      <c r="NEM79" s="195"/>
      <c r="NEN79" s="195"/>
      <c r="NEO79" s="195"/>
      <c r="NEP79" s="195"/>
      <c r="NEQ79" s="195"/>
      <c r="NER79" s="195"/>
      <c r="NES79" s="195"/>
      <c r="NET79" s="195"/>
      <c r="NEU79" s="195"/>
      <c r="NEV79" s="195"/>
      <c r="NEW79" s="195"/>
      <c r="NEX79" s="195"/>
      <c r="NEY79" s="195"/>
      <c r="NEZ79" s="195"/>
      <c r="NFA79" s="195"/>
      <c r="NFB79" s="195"/>
      <c r="NFC79" s="195"/>
      <c r="NFD79" s="195"/>
      <c r="NFE79" s="195"/>
      <c r="NFF79" s="195"/>
      <c r="NFG79" s="195"/>
      <c r="NFH79" s="195"/>
      <c r="NFI79" s="195"/>
      <c r="NFJ79" s="195"/>
      <c r="NFK79" s="195"/>
      <c r="NFL79" s="195"/>
      <c r="NFM79" s="195"/>
      <c r="NFN79" s="195"/>
      <c r="NFO79" s="195"/>
      <c r="NFP79" s="195"/>
      <c r="NFQ79" s="195"/>
      <c r="NFR79" s="195"/>
      <c r="NFS79" s="195"/>
      <c r="NFT79" s="195"/>
      <c r="NFU79" s="195"/>
      <c r="NFV79" s="195"/>
      <c r="NFW79" s="195"/>
      <c r="NFX79" s="195"/>
      <c r="NFY79" s="195"/>
      <c r="NFZ79" s="195"/>
      <c r="NGA79" s="195"/>
      <c r="NGB79" s="195"/>
      <c r="NGC79" s="195"/>
      <c r="NGD79" s="195"/>
      <c r="NGE79" s="195"/>
      <c r="NGF79" s="195"/>
      <c r="NGG79" s="195"/>
      <c r="NGH79" s="195"/>
      <c r="NGI79" s="195"/>
      <c r="NGJ79" s="195"/>
      <c r="NGK79" s="195"/>
      <c r="NGL79" s="195"/>
      <c r="NGM79" s="195"/>
      <c r="NGN79" s="195"/>
      <c r="NGO79" s="195"/>
      <c r="NGP79" s="195"/>
      <c r="NGQ79" s="195"/>
      <c r="NGR79" s="195"/>
      <c r="NGS79" s="195"/>
      <c r="NGT79" s="195"/>
      <c r="NGU79" s="195"/>
      <c r="NGV79" s="195"/>
      <c r="NGW79" s="195"/>
      <c r="NGX79" s="195"/>
      <c r="NGY79" s="195"/>
      <c r="NGZ79" s="195"/>
      <c r="NHA79" s="195"/>
      <c r="NHB79" s="195"/>
      <c r="NHC79" s="195"/>
      <c r="NHD79" s="195"/>
      <c r="NHE79" s="195"/>
      <c r="NHF79" s="195"/>
      <c r="NHG79" s="195"/>
      <c r="NHH79" s="195"/>
      <c r="NHI79" s="195"/>
      <c r="NHJ79" s="195"/>
      <c r="NHK79" s="195"/>
      <c r="NHL79" s="195"/>
      <c r="NHM79" s="195"/>
      <c r="NHN79" s="195"/>
      <c r="NHO79" s="195"/>
      <c r="NHP79" s="195"/>
      <c r="NHQ79" s="195"/>
      <c r="NHR79" s="195"/>
      <c r="NHS79" s="195"/>
      <c r="NHT79" s="195"/>
      <c r="NHU79" s="195"/>
      <c r="NHV79" s="195"/>
      <c r="NHW79" s="195"/>
      <c r="NHX79" s="195"/>
      <c r="NHY79" s="195"/>
      <c r="NHZ79" s="195"/>
      <c r="NIA79" s="195"/>
      <c r="NIB79" s="195"/>
      <c r="NIC79" s="195"/>
      <c r="NID79" s="195"/>
      <c r="NIE79" s="195"/>
      <c r="NIF79" s="195"/>
      <c r="NIG79" s="195"/>
      <c r="NIH79" s="195"/>
      <c r="NII79" s="195"/>
      <c r="NIJ79" s="195"/>
      <c r="NIK79" s="195"/>
      <c r="NIL79" s="195"/>
      <c r="NIM79" s="195"/>
      <c r="NIN79" s="195"/>
      <c r="NIO79" s="195"/>
      <c r="NIP79" s="195"/>
      <c r="NIQ79" s="195"/>
      <c r="NIR79" s="195"/>
      <c r="NIS79" s="195"/>
      <c r="NIT79" s="195"/>
      <c r="NIU79" s="195"/>
      <c r="NIV79" s="195"/>
      <c r="NIW79" s="195"/>
      <c r="NIX79" s="195"/>
      <c r="NIY79" s="195"/>
      <c r="NIZ79" s="195"/>
      <c r="NJA79" s="195"/>
      <c r="NJB79" s="195"/>
      <c r="NJC79" s="195"/>
      <c r="NJD79" s="195"/>
      <c r="NJE79" s="195"/>
      <c r="NJF79" s="195"/>
      <c r="NJG79" s="195"/>
      <c r="NJH79" s="195"/>
      <c r="NJI79" s="195"/>
      <c r="NJJ79" s="195"/>
      <c r="NJK79" s="195"/>
      <c r="NJL79" s="195"/>
      <c r="NJM79" s="195"/>
      <c r="NJN79" s="195"/>
      <c r="NJO79" s="195"/>
      <c r="NJP79" s="195"/>
      <c r="NJQ79" s="195"/>
      <c r="NJR79" s="195"/>
      <c r="NJS79" s="195"/>
      <c r="NJT79" s="195"/>
      <c r="NJU79" s="195"/>
      <c r="NJV79" s="195"/>
      <c r="NJW79" s="195"/>
      <c r="NJX79" s="195"/>
      <c r="NJY79" s="195"/>
      <c r="NJZ79" s="195"/>
      <c r="NKA79" s="195"/>
      <c r="NKB79" s="195"/>
      <c r="NKC79" s="195"/>
      <c r="NKD79" s="195"/>
      <c r="NKE79" s="195"/>
      <c r="NKF79" s="195"/>
      <c r="NKG79" s="195"/>
      <c r="NKH79" s="195"/>
      <c r="NKI79" s="195"/>
      <c r="NKJ79" s="195"/>
      <c r="NKK79" s="195"/>
      <c r="NKL79" s="195"/>
      <c r="NKM79" s="195"/>
      <c r="NKN79" s="195"/>
      <c r="NKO79" s="195"/>
      <c r="NKP79" s="195"/>
      <c r="NKQ79" s="195"/>
      <c r="NKR79" s="195"/>
      <c r="NKS79" s="195"/>
      <c r="NKT79" s="195"/>
      <c r="NKU79" s="195"/>
      <c r="NKV79" s="195"/>
      <c r="NKW79" s="195"/>
      <c r="NKX79" s="195"/>
      <c r="NKY79" s="195"/>
      <c r="NKZ79" s="195"/>
      <c r="NLA79" s="195"/>
      <c r="NLB79" s="195"/>
      <c r="NLC79" s="195"/>
      <c r="NLD79" s="195"/>
      <c r="NLE79" s="195"/>
      <c r="NLF79" s="195"/>
      <c r="NLG79" s="195"/>
      <c r="NLH79" s="195"/>
      <c r="NLI79" s="195"/>
      <c r="NLJ79" s="195"/>
      <c r="NLK79" s="195"/>
      <c r="NLL79" s="195"/>
      <c r="NLM79" s="195"/>
      <c r="NLN79" s="195"/>
      <c r="NLO79" s="195"/>
      <c r="NLP79" s="195"/>
      <c r="NLQ79" s="195"/>
      <c r="NLR79" s="195"/>
      <c r="NLS79" s="195"/>
      <c r="NLT79" s="195"/>
      <c r="NLU79" s="195"/>
      <c r="NLV79" s="195"/>
      <c r="NLW79" s="195"/>
      <c r="NLX79" s="195"/>
      <c r="NLY79" s="195"/>
      <c r="NLZ79" s="195"/>
      <c r="NMA79" s="195"/>
      <c r="NMB79" s="195"/>
      <c r="NMC79" s="195"/>
      <c r="NMD79" s="195"/>
      <c r="NME79" s="195"/>
      <c r="NMF79" s="195"/>
      <c r="NMG79" s="195"/>
      <c r="NMH79" s="195"/>
      <c r="NMI79" s="195"/>
      <c r="NMJ79" s="195"/>
      <c r="NMK79" s="195"/>
      <c r="NML79" s="195"/>
      <c r="NMM79" s="195"/>
      <c r="NMN79" s="195"/>
      <c r="NMO79" s="195"/>
      <c r="NMP79" s="195"/>
      <c r="NMQ79" s="195"/>
      <c r="NMR79" s="195"/>
      <c r="NMS79" s="195"/>
      <c r="NMT79" s="195"/>
      <c r="NMU79" s="195"/>
      <c r="NMV79" s="195"/>
      <c r="NMW79" s="195"/>
      <c r="NMX79" s="195"/>
      <c r="NMY79" s="195"/>
      <c r="NMZ79" s="195"/>
      <c r="NNA79" s="195"/>
      <c r="NNB79" s="195"/>
      <c r="NNC79" s="195"/>
      <c r="NND79" s="195"/>
      <c r="NNE79" s="195"/>
      <c r="NNF79" s="195"/>
      <c r="NNG79" s="195"/>
      <c r="NNH79" s="195"/>
      <c r="NNI79" s="195"/>
      <c r="NNJ79" s="195"/>
      <c r="NNK79" s="195"/>
      <c r="NNL79" s="195"/>
      <c r="NNM79" s="195"/>
      <c r="NNN79" s="195"/>
      <c r="NNO79" s="195"/>
      <c r="NNP79" s="195"/>
      <c r="NNQ79" s="195"/>
      <c r="NNR79" s="195"/>
      <c r="NNS79" s="195"/>
      <c r="NNT79" s="195"/>
      <c r="NNU79" s="195"/>
      <c r="NNV79" s="195"/>
      <c r="NNW79" s="195"/>
      <c r="NNX79" s="195"/>
      <c r="NNY79" s="195"/>
      <c r="NNZ79" s="195"/>
      <c r="NOA79" s="195"/>
      <c r="NOB79" s="195"/>
      <c r="NOC79" s="195"/>
      <c r="NOD79" s="195"/>
      <c r="NOE79" s="195"/>
      <c r="NOF79" s="195"/>
      <c r="NOG79" s="195"/>
      <c r="NOH79" s="195"/>
      <c r="NOI79" s="195"/>
      <c r="NOJ79" s="195"/>
      <c r="NOK79" s="195"/>
      <c r="NOL79" s="195"/>
      <c r="NOM79" s="195"/>
      <c r="NON79" s="195"/>
      <c r="NOO79" s="195"/>
      <c r="NOP79" s="195"/>
      <c r="NOQ79" s="195"/>
      <c r="NOR79" s="195"/>
      <c r="NOS79" s="195"/>
      <c r="NOT79" s="195"/>
      <c r="NOU79" s="195"/>
      <c r="NOV79" s="195"/>
      <c r="NOW79" s="195"/>
      <c r="NOX79" s="195"/>
      <c r="NOY79" s="195"/>
      <c r="NOZ79" s="195"/>
      <c r="NPA79" s="195"/>
      <c r="NPB79" s="195"/>
      <c r="NPC79" s="195"/>
      <c r="NPD79" s="195"/>
      <c r="NPE79" s="195"/>
      <c r="NPF79" s="195"/>
      <c r="NPG79" s="195"/>
      <c r="NPH79" s="195"/>
      <c r="NPI79" s="195"/>
      <c r="NPJ79" s="195"/>
      <c r="NPK79" s="195"/>
      <c r="NPL79" s="195"/>
      <c r="NPM79" s="195"/>
      <c r="NPN79" s="195"/>
      <c r="NPO79" s="195"/>
      <c r="NPP79" s="195"/>
      <c r="NPQ79" s="195"/>
      <c r="NPR79" s="195"/>
      <c r="NPS79" s="195"/>
      <c r="NPT79" s="195"/>
      <c r="NPU79" s="195"/>
      <c r="NPV79" s="195"/>
      <c r="NPW79" s="195"/>
      <c r="NPX79" s="195"/>
      <c r="NPY79" s="195"/>
      <c r="NPZ79" s="195"/>
      <c r="NQA79" s="195"/>
      <c r="NQB79" s="195"/>
      <c r="NQC79" s="195"/>
      <c r="NQD79" s="195"/>
      <c r="NQE79" s="195"/>
      <c r="NQF79" s="195"/>
      <c r="NQG79" s="195"/>
      <c r="NQH79" s="195"/>
      <c r="NQI79" s="195"/>
      <c r="NQJ79" s="195"/>
      <c r="NQK79" s="195"/>
      <c r="NQL79" s="195"/>
      <c r="NQM79" s="195"/>
      <c r="NQN79" s="195"/>
      <c r="NQO79" s="195"/>
      <c r="NQP79" s="195"/>
      <c r="NQQ79" s="195"/>
      <c r="NQR79" s="195"/>
      <c r="NQS79" s="195"/>
      <c r="NQT79" s="195"/>
      <c r="NQU79" s="195"/>
      <c r="NQV79" s="195"/>
      <c r="NQW79" s="195"/>
      <c r="NQX79" s="195"/>
      <c r="NQY79" s="195"/>
      <c r="NQZ79" s="195"/>
      <c r="NRA79" s="195"/>
      <c r="NRB79" s="195"/>
      <c r="NRC79" s="195"/>
      <c r="NRD79" s="195"/>
      <c r="NRE79" s="195"/>
      <c r="NRF79" s="195"/>
      <c r="NRG79" s="195"/>
      <c r="NRH79" s="195"/>
      <c r="NRI79" s="195"/>
      <c r="NRJ79" s="195"/>
      <c r="NRK79" s="195"/>
      <c r="NRL79" s="195"/>
      <c r="NRM79" s="195"/>
      <c r="NRN79" s="195"/>
      <c r="NRO79" s="195"/>
      <c r="NRP79" s="195"/>
      <c r="NRQ79" s="195"/>
      <c r="NRR79" s="195"/>
      <c r="NRS79" s="195"/>
      <c r="NRT79" s="195"/>
      <c r="NRU79" s="195"/>
      <c r="NRV79" s="195"/>
      <c r="NRW79" s="195"/>
      <c r="NRX79" s="195"/>
      <c r="NRY79" s="195"/>
      <c r="NRZ79" s="195"/>
      <c r="NSA79" s="195"/>
      <c r="NSB79" s="195"/>
      <c r="NSC79" s="195"/>
      <c r="NSD79" s="195"/>
      <c r="NSE79" s="195"/>
      <c r="NSF79" s="195"/>
      <c r="NSG79" s="195"/>
      <c r="NSH79" s="195"/>
      <c r="NSI79" s="195"/>
      <c r="NSJ79" s="195"/>
      <c r="NSK79" s="195"/>
      <c r="NSL79" s="195"/>
      <c r="NSM79" s="195"/>
      <c r="NSN79" s="195"/>
      <c r="NSO79" s="195"/>
      <c r="NSP79" s="195"/>
      <c r="NSQ79" s="195"/>
      <c r="NSR79" s="195"/>
      <c r="NSS79" s="195"/>
      <c r="NST79" s="195"/>
      <c r="NSU79" s="195"/>
      <c r="NSV79" s="195"/>
      <c r="NSW79" s="195"/>
      <c r="NSX79" s="195"/>
      <c r="NSY79" s="195"/>
      <c r="NSZ79" s="195"/>
      <c r="NTA79" s="195"/>
      <c r="NTB79" s="195"/>
      <c r="NTC79" s="195"/>
      <c r="NTD79" s="195"/>
      <c r="NTE79" s="195"/>
      <c r="NTF79" s="195"/>
      <c r="NTG79" s="195"/>
      <c r="NTH79" s="195"/>
      <c r="NTI79" s="195"/>
      <c r="NTJ79" s="195"/>
      <c r="NTK79" s="195"/>
      <c r="NTL79" s="195"/>
      <c r="NTM79" s="195"/>
      <c r="NTN79" s="195"/>
      <c r="NTO79" s="195"/>
      <c r="NTP79" s="195"/>
      <c r="NTQ79" s="195"/>
      <c r="NTR79" s="195"/>
      <c r="NTS79" s="195"/>
      <c r="NTT79" s="195"/>
      <c r="NTU79" s="195"/>
      <c r="NTV79" s="195"/>
      <c r="NTW79" s="195"/>
      <c r="NTX79" s="195"/>
      <c r="NTY79" s="195"/>
      <c r="NTZ79" s="195"/>
      <c r="NUA79" s="195"/>
      <c r="NUB79" s="195"/>
      <c r="NUC79" s="195"/>
      <c r="NUD79" s="195"/>
      <c r="NUE79" s="195"/>
      <c r="NUF79" s="195"/>
      <c r="NUG79" s="195"/>
      <c r="NUH79" s="195"/>
      <c r="NUI79" s="195"/>
      <c r="NUJ79" s="195"/>
      <c r="NUK79" s="195"/>
      <c r="NUL79" s="195"/>
      <c r="NUM79" s="195"/>
      <c r="NUN79" s="195"/>
      <c r="NUO79" s="195"/>
      <c r="NUP79" s="195"/>
      <c r="NUQ79" s="195"/>
      <c r="NUR79" s="195"/>
      <c r="NUS79" s="195"/>
      <c r="NUT79" s="195"/>
      <c r="NUU79" s="195"/>
      <c r="NUV79" s="195"/>
      <c r="NUW79" s="195"/>
      <c r="NUX79" s="195"/>
      <c r="NUY79" s="195"/>
      <c r="NUZ79" s="195"/>
      <c r="NVA79" s="195"/>
      <c r="NVB79" s="195"/>
      <c r="NVC79" s="195"/>
      <c r="NVD79" s="195"/>
      <c r="NVE79" s="195"/>
      <c r="NVF79" s="195"/>
      <c r="NVG79" s="195"/>
      <c r="NVH79" s="195"/>
      <c r="NVI79" s="195"/>
      <c r="NVJ79" s="195"/>
      <c r="NVK79" s="195"/>
      <c r="NVL79" s="195"/>
      <c r="NVM79" s="195"/>
      <c r="NVN79" s="195"/>
      <c r="NVO79" s="195"/>
      <c r="NVP79" s="195"/>
      <c r="NVQ79" s="195"/>
      <c r="NVR79" s="195"/>
      <c r="NVS79" s="195"/>
      <c r="NVT79" s="195"/>
      <c r="NVU79" s="195"/>
      <c r="NVV79" s="195"/>
      <c r="NVW79" s="195"/>
      <c r="NVX79" s="195"/>
      <c r="NVY79" s="195"/>
      <c r="NVZ79" s="195"/>
      <c r="NWA79" s="195"/>
      <c r="NWB79" s="195"/>
      <c r="NWC79" s="195"/>
      <c r="NWD79" s="195"/>
      <c r="NWE79" s="195"/>
      <c r="NWF79" s="195"/>
      <c r="NWG79" s="195"/>
      <c r="NWH79" s="195"/>
      <c r="NWI79" s="195"/>
      <c r="NWJ79" s="195"/>
      <c r="NWK79" s="195"/>
      <c r="NWL79" s="195"/>
      <c r="NWM79" s="195"/>
      <c r="NWN79" s="195"/>
      <c r="NWO79" s="195"/>
      <c r="NWP79" s="195"/>
      <c r="NWQ79" s="195"/>
      <c r="NWR79" s="195"/>
      <c r="NWS79" s="195"/>
      <c r="NWT79" s="195"/>
      <c r="NWU79" s="195"/>
      <c r="NWV79" s="195"/>
      <c r="NWW79" s="195"/>
      <c r="NWX79" s="195"/>
      <c r="NWY79" s="195"/>
      <c r="NWZ79" s="195"/>
      <c r="NXA79" s="195"/>
      <c r="NXB79" s="195"/>
      <c r="NXC79" s="195"/>
      <c r="NXD79" s="195"/>
      <c r="NXE79" s="195"/>
      <c r="NXF79" s="195"/>
      <c r="NXG79" s="195"/>
      <c r="NXH79" s="195"/>
      <c r="NXI79" s="195"/>
      <c r="NXJ79" s="195"/>
      <c r="NXK79" s="195"/>
      <c r="NXL79" s="195"/>
      <c r="NXM79" s="195"/>
      <c r="NXN79" s="195"/>
      <c r="NXO79" s="195"/>
      <c r="NXP79" s="195"/>
      <c r="NXQ79" s="195"/>
      <c r="NXR79" s="195"/>
      <c r="NXS79" s="195"/>
      <c r="NXT79" s="195"/>
      <c r="NXU79" s="195"/>
      <c r="NXV79" s="195"/>
      <c r="NXW79" s="195"/>
      <c r="NXX79" s="195"/>
      <c r="NXY79" s="195"/>
      <c r="NXZ79" s="195"/>
      <c r="NYA79" s="195"/>
      <c r="NYB79" s="195"/>
      <c r="NYC79" s="195"/>
      <c r="NYD79" s="195"/>
      <c r="NYE79" s="195"/>
      <c r="NYF79" s="195"/>
      <c r="NYG79" s="195"/>
      <c r="NYH79" s="195"/>
      <c r="NYI79" s="195"/>
      <c r="NYJ79" s="195"/>
      <c r="NYK79" s="195"/>
      <c r="NYL79" s="195"/>
      <c r="NYM79" s="195"/>
      <c r="NYN79" s="195"/>
      <c r="NYO79" s="195"/>
      <c r="NYP79" s="195"/>
      <c r="NYQ79" s="195"/>
      <c r="NYR79" s="195"/>
      <c r="NYS79" s="195"/>
      <c r="NYT79" s="195"/>
      <c r="NYU79" s="195"/>
      <c r="NYV79" s="195"/>
      <c r="NYW79" s="195"/>
      <c r="NYX79" s="195"/>
      <c r="NYY79" s="195"/>
      <c r="NYZ79" s="195"/>
      <c r="NZA79" s="195"/>
      <c r="NZB79" s="195"/>
      <c r="NZC79" s="195"/>
      <c r="NZD79" s="195"/>
      <c r="NZE79" s="195"/>
      <c r="NZF79" s="195"/>
      <c r="NZG79" s="195"/>
      <c r="NZH79" s="195"/>
      <c r="NZI79" s="195"/>
      <c r="NZJ79" s="195"/>
      <c r="NZK79" s="195"/>
      <c r="NZL79" s="195"/>
      <c r="NZM79" s="195"/>
      <c r="NZN79" s="195"/>
      <c r="NZO79" s="195"/>
      <c r="NZP79" s="195"/>
      <c r="NZQ79" s="195"/>
      <c r="NZR79" s="195"/>
      <c r="NZS79" s="195"/>
      <c r="NZT79" s="195"/>
      <c r="NZU79" s="195"/>
      <c r="NZV79" s="195"/>
      <c r="NZW79" s="195"/>
      <c r="NZX79" s="195"/>
      <c r="NZY79" s="195"/>
      <c r="NZZ79" s="195"/>
      <c r="OAA79" s="195"/>
      <c r="OAB79" s="195"/>
      <c r="OAC79" s="195"/>
      <c r="OAD79" s="195"/>
      <c r="OAE79" s="195"/>
      <c r="OAF79" s="195"/>
      <c r="OAG79" s="195"/>
      <c r="OAH79" s="195"/>
      <c r="OAI79" s="195"/>
      <c r="OAJ79" s="195"/>
      <c r="OAK79" s="195"/>
      <c r="OAL79" s="195"/>
      <c r="OAM79" s="195"/>
      <c r="OAN79" s="195"/>
      <c r="OAO79" s="195"/>
      <c r="OAP79" s="195"/>
      <c r="OAQ79" s="195"/>
      <c r="OAR79" s="195"/>
      <c r="OAS79" s="195"/>
      <c r="OAT79" s="195"/>
      <c r="OAU79" s="195"/>
      <c r="OAV79" s="195"/>
      <c r="OAW79" s="195"/>
      <c r="OAX79" s="195"/>
      <c r="OAY79" s="195"/>
      <c r="OAZ79" s="195"/>
      <c r="OBA79" s="195"/>
      <c r="OBB79" s="195"/>
      <c r="OBC79" s="195"/>
      <c r="OBD79" s="195"/>
      <c r="OBE79" s="195"/>
      <c r="OBF79" s="195"/>
      <c r="OBG79" s="195"/>
      <c r="OBH79" s="195"/>
      <c r="OBI79" s="195"/>
      <c r="OBJ79" s="195"/>
      <c r="OBK79" s="195"/>
      <c r="OBL79" s="195"/>
      <c r="OBM79" s="195"/>
      <c r="OBN79" s="195"/>
      <c r="OBO79" s="195"/>
      <c r="OBP79" s="195"/>
      <c r="OBQ79" s="195"/>
      <c r="OBR79" s="195"/>
      <c r="OBS79" s="195"/>
      <c r="OBT79" s="195"/>
      <c r="OBU79" s="195"/>
      <c r="OBV79" s="195"/>
      <c r="OBW79" s="195"/>
      <c r="OBX79" s="195"/>
      <c r="OBY79" s="195"/>
      <c r="OBZ79" s="195"/>
      <c r="OCA79" s="195"/>
      <c r="OCB79" s="195"/>
      <c r="OCC79" s="195"/>
      <c r="OCD79" s="195"/>
      <c r="OCE79" s="195"/>
      <c r="OCF79" s="195"/>
      <c r="OCG79" s="195"/>
      <c r="OCH79" s="195"/>
      <c r="OCI79" s="195"/>
      <c r="OCJ79" s="195"/>
      <c r="OCK79" s="195"/>
      <c r="OCL79" s="195"/>
      <c r="OCM79" s="195"/>
      <c r="OCN79" s="195"/>
      <c r="OCO79" s="195"/>
      <c r="OCP79" s="195"/>
      <c r="OCQ79" s="195"/>
      <c r="OCR79" s="195"/>
      <c r="OCS79" s="195"/>
      <c r="OCT79" s="195"/>
      <c r="OCU79" s="195"/>
      <c r="OCV79" s="195"/>
      <c r="OCW79" s="195"/>
      <c r="OCX79" s="195"/>
      <c r="OCY79" s="195"/>
      <c r="OCZ79" s="195"/>
      <c r="ODA79" s="195"/>
      <c r="ODB79" s="195"/>
      <c r="ODC79" s="195"/>
      <c r="ODD79" s="195"/>
      <c r="ODE79" s="195"/>
      <c r="ODF79" s="195"/>
      <c r="ODG79" s="195"/>
      <c r="ODH79" s="195"/>
      <c r="ODI79" s="195"/>
      <c r="ODJ79" s="195"/>
      <c r="ODK79" s="195"/>
      <c r="ODL79" s="195"/>
      <c r="ODM79" s="195"/>
      <c r="ODN79" s="195"/>
      <c r="ODO79" s="195"/>
      <c r="ODP79" s="195"/>
      <c r="ODQ79" s="195"/>
      <c r="ODR79" s="195"/>
      <c r="ODS79" s="195"/>
      <c r="ODT79" s="195"/>
      <c r="ODU79" s="195"/>
      <c r="ODV79" s="195"/>
      <c r="ODW79" s="195"/>
      <c r="ODX79" s="195"/>
      <c r="ODY79" s="195"/>
      <c r="ODZ79" s="195"/>
      <c r="OEA79" s="195"/>
      <c r="OEB79" s="195"/>
      <c r="OEC79" s="195"/>
      <c r="OED79" s="195"/>
      <c r="OEE79" s="195"/>
      <c r="OEF79" s="195"/>
      <c r="OEG79" s="195"/>
      <c r="OEH79" s="195"/>
      <c r="OEI79" s="195"/>
      <c r="OEJ79" s="195"/>
      <c r="OEK79" s="195"/>
      <c r="OEL79" s="195"/>
      <c r="OEM79" s="195"/>
      <c r="OEN79" s="195"/>
      <c r="OEO79" s="195"/>
      <c r="OEP79" s="195"/>
      <c r="OEQ79" s="195"/>
      <c r="OER79" s="195"/>
      <c r="OES79" s="195"/>
      <c r="OET79" s="195"/>
      <c r="OEU79" s="195"/>
      <c r="OEV79" s="195"/>
      <c r="OEW79" s="195"/>
      <c r="OEX79" s="195"/>
      <c r="OEY79" s="195"/>
      <c r="OEZ79" s="195"/>
      <c r="OFA79" s="195"/>
      <c r="OFB79" s="195"/>
      <c r="OFC79" s="195"/>
      <c r="OFD79" s="195"/>
      <c r="OFE79" s="195"/>
      <c r="OFF79" s="195"/>
      <c r="OFG79" s="195"/>
      <c r="OFH79" s="195"/>
      <c r="OFI79" s="195"/>
      <c r="OFJ79" s="195"/>
      <c r="OFK79" s="195"/>
      <c r="OFL79" s="195"/>
      <c r="OFM79" s="195"/>
      <c r="OFN79" s="195"/>
      <c r="OFO79" s="195"/>
      <c r="OFP79" s="195"/>
      <c r="OFQ79" s="195"/>
      <c r="OFR79" s="195"/>
      <c r="OFS79" s="195"/>
      <c r="OFT79" s="195"/>
      <c r="OFU79" s="195"/>
      <c r="OFV79" s="195"/>
      <c r="OFW79" s="195"/>
      <c r="OFX79" s="195"/>
      <c r="OFY79" s="195"/>
      <c r="OFZ79" s="195"/>
      <c r="OGA79" s="195"/>
      <c r="OGB79" s="195"/>
      <c r="OGC79" s="195"/>
      <c r="OGD79" s="195"/>
      <c r="OGE79" s="195"/>
      <c r="OGF79" s="195"/>
      <c r="OGG79" s="195"/>
      <c r="OGH79" s="195"/>
      <c r="OGI79" s="195"/>
      <c r="OGJ79" s="195"/>
      <c r="OGK79" s="195"/>
      <c r="OGL79" s="195"/>
      <c r="OGM79" s="195"/>
      <c r="OGN79" s="195"/>
      <c r="OGO79" s="195"/>
      <c r="OGP79" s="195"/>
      <c r="OGQ79" s="195"/>
      <c r="OGR79" s="195"/>
      <c r="OGS79" s="195"/>
      <c r="OGT79" s="195"/>
      <c r="OGU79" s="195"/>
      <c r="OGV79" s="195"/>
      <c r="OGW79" s="195"/>
      <c r="OGX79" s="195"/>
      <c r="OGY79" s="195"/>
      <c r="OGZ79" s="195"/>
      <c r="OHA79" s="195"/>
      <c r="OHB79" s="195"/>
      <c r="OHC79" s="195"/>
      <c r="OHD79" s="195"/>
      <c r="OHE79" s="195"/>
      <c r="OHF79" s="195"/>
      <c r="OHG79" s="195"/>
      <c r="OHH79" s="195"/>
      <c r="OHI79" s="195"/>
      <c r="OHJ79" s="195"/>
      <c r="OHK79" s="195"/>
      <c r="OHL79" s="195"/>
      <c r="OHM79" s="195"/>
      <c r="OHN79" s="195"/>
      <c r="OHO79" s="195"/>
      <c r="OHP79" s="195"/>
      <c r="OHQ79" s="195"/>
      <c r="OHR79" s="195"/>
      <c r="OHS79" s="195"/>
      <c r="OHT79" s="195"/>
      <c r="OHU79" s="195"/>
      <c r="OHV79" s="195"/>
      <c r="OHW79" s="195"/>
      <c r="OHX79" s="195"/>
      <c r="OHY79" s="195"/>
      <c r="OHZ79" s="195"/>
      <c r="OIA79" s="195"/>
      <c r="OIB79" s="195"/>
      <c r="OIC79" s="195"/>
      <c r="OID79" s="195"/>
      <c r="OIE79" s="195"/>
      <c r="OIF79" s="195"/>
      <c r="OIG79" s="195"/>
      <c r="OIH79" s="195"/>
      <c r="OII79" s="195"/>
      <c r="OIJ79" s="195"/>
      <c r="OIK79" s="195"/>
      <c r="OIL79" s="195"/>
      <c r="OIM79" s="195"/>
      <c r="OIN79" s="195"/>
      <c r="OIO79" s="195"/>
      <c r="OIP79" s="195"/>
      <c r="OIQ79" s="195"/>
      <c r="OIR79" s="195"/>
      <c r="OIS79" s="195"/>
      <c r="OIT79" s="195"/>
      <c r="OIU79" s="195"/>
      <c r="OIV79" s="195"/>
      <c r="OIW79" s="195"/>
      <c r="OIX79" s="195"/>
      <c r="OIY79" s="195"/>
      <c r="OIZ79" s="195"/>
      <c r="OJA79" s="195"/>
      <c r="OJB79" s="195"/>
      <c r="OJC79" s="195"/>
      <c r="OJD79" s="195"/>
      <c r="OJE79" s="195"/>
      <c r="OJF79" s="195"/>
      <c r="OJG79" s="195"/>
      <c r="OJH79" s="195"/>
      <c r="OJI79" s="195"/>
      <c r="OJJ79" s="195"/>
      <c r="OJK79" s="195"/>
      <c r="OJL79" s="195"/>
      <c r="OJM79" s="195"/>
      <c r="OJN79" s="195"/>
      <c r="OJO79" s="195"/>
      <c r="OJP79" s="195"/>
      <c r="OJQ79" s="195"/>
      <c r="OJR79" s="195"/>
      <c r="OJS79" s="195"/>
      <c r="OJT79" s="195"/>
      <c r="OJU79" s="195"/>
      <c r="OJV79" s="195"/>
      <c r="OJW79" s="195"/>
      <c r="OJX79" s="195"/>
      <c r="OJY79" s="195"/>
      <c r="OJZ79" s="195"/>
      <c r="OKA79" s="195"/>
      <c r="OKB79" s="195"/>
      <c r="OKC79" s="195"/>
      <c r="OKD79" s="195"/>
      <c r="OKE79" s="195"/>
      <c r="OKF79" s="195"/>
      <c r="OKG79" s="195"/>
      <c r="OKH79" s="195"/>
      <c r="OKI79" s="195"/>
      <c r="OKJ79" s="195"/>
      <c r="OKK79" s="195"/>
      <c r="OKL79" s="195"/>
      <c r="OKM79" s="195"/>
      <c r="OKN79" s="195"/>
      <c r="OKO79" s="195"/>
      <c r="OKP79" s="195"/>
      <c r="OKQ79" s="195"/>
      <c r="OKR79" s="195"/>
      <c r="OKS79" s="195"/>
      <c r="OKT79" s="195"/>
      <c r="OKU79" s="195"/>
      <c r="OKV79" s="195"/>
      <c r="OKW79" s="195"/>
      <c r="OKX79" s="195"/>
      <c r="OKY79" s="195"/>
      <c r="OKZ79" s="195"/>
      <c r="OLA79" s="195"/>
      <c r="OLB79" s="195"/>
      <c r="OLC79" s="195"/>
      <c r="OLD79" s="195"/>
      <c r="OLE79" s="195"/>
      <c r="OLF79" s="195"/>
      <c r="OLG79" s="195"/>
      <c r="OLH79" s="195"/>
      <c r="OLI79" s="195"/>
      <c r="OLJ79" s="195"/>
      <c r="OLK79" s="195"/>
      <c r="OLL79" s="195"/>
      <c r="OLM79" s="195"/>
      <c r="OLN79" s="195"/>
      <c r="OLO79" s="195"/>
      <c r="OLP79" s="195"/>
      <c r="OLQ79" s="195"/>
      <c r="OLR79" s="195"/>
      <c r="OLS79" s="195"/>
      <c r="OLT79" s="195"/>
      <c r="OLU79" s="195"/>
      <c r="OLV79" s="195"/>
      <c r="OLW79" s="195"/>
      <c r="OLX79" s="195"/>
      <c r="OLY79" s="195"/>
      <c r="OLZ79" s="195"/>
      <c r="OMA79" s="195"/>
      <c r="OMB79" s="195"/>
      <c r="OMC79" s="195"/>
      <c r="OMD79" s="195"/>
      <c r="OME79" s="195"/>
      <c r="OMF79" s="195"/>
      <c r="OMG79" s="195"/>
      <c r="OMH79" s="195"/>
      <c r="OMI79" s="195"/>
      <c r="OMJ79" s="195"/>
      <c r="OMK79" s="195"/>
      <c r="OML79" s="195"/>
      <c r="OMM79" s="195"/>
      <c r="OMN79" s="195"/>
      <c r="OMO79" s="195"/>
      <c r="OMP79" s="195"/>
      <c r="OMQ79" s="195"/>
      <c r="OMR79" s="195"/>
      <c r="OMS79" s="195"/>
      <c r="OMT79" s="195"/>
      <c r="OMU79" s="195"/>
      <c r="OMV79" s="195"/>
      <c r="OMW79" s="195"/>
      <c r="OMX79" s="195"/>
      <c r="OMY79" s="195"/>
      <c r="OMZ79" s="195"/>
      <c r="ONA79" s="195"/>
      <c r="ONB79" s="195"/>
      <c r="ONC79" s="195"/>
      <c r="OND79" s="195"/>
      <c r="ONE79" s="195"/>
      <c r="ONF79" s="195"/>
      <c r="ONG79" s="195"/>
      <c r="ONH79" s="195"/>
      <c r="ONI79" s="195"/>
      <c r="ONJ79" s="195"/>
      <c r="ONK79" s="195"/>
      <c r="ONL79" s="195"/>
      <c r="ONM79" s="195"/>
      <c r="ONN79" s="195"/>
      <c r="ONO79" s="195"/>
      <c r="ONP79" s="195"/>
      <c r="ONQ79" s="195"/>
      <c r="ONR79" s="195"/>
      <c r="ONS79" s="195"/>
      <c r="ONT79" s="195"/>
      <c r="ONU79" s="195"/>
      <c r="ONV79" s="195"/>
      <c r="ONW79" s="195"/>
      <c r="ONX79" s="195"/>
      <c r="ONY79" s="195"/>
      <c r="ONZ79" s="195"/>
      <c r="OOA79" s="195"/>
      <c r="OOB79" s="195"/>
      <c r="OOC79" s="195"/>
      <c r="OOD79" s="195"/>
      <c r="OOE79" s="195"/>
      <c r="OOF79" s="195"/>
      <c r="OOG79" s="195"/>
      <c r="OOH79" s="195"/>
      <c r="OOI79" s="195"/>
      <c r="OOJ79" s="195"/>
      <c r="OOK79" s="195"/>
      <c r="OOL79" s="195"/>
      <c r="OOM79" s="195"/>
      <c r="OON79" s="195"/>
      <c r="OOO79" s="195"/>
      <c r="OOP79" s="195"/>
      <c r="OOQ79" s="195"/>
      <c r="OOR79" s="195"/>
      <c r="OOS79" s="195"/>
      <c r="OOT79" s="195"/>
      <c r="OOU79" s="195"/>
      <c r="OOV79" s="195"/>
      <c r="OOW79" s="195"/>
      <c r="OOX79" s="195"/>
      <c r="OOY79" s="195"/>
      <c r="OOZ79" s="195"/>
      <c r="OPA79" s="195"/>
      <c r="OPB79" s="195"/>
      <c r="OPC79" s="195"/>
      <c r="OPD79" s="195"/>
      <c r="OPE79" s="195"/>
      <c r="OPF79" s="195"/>
      <c r="OPG79" s="195"/>
      <c r="OPH79" s="195"/>
      <c r="OPI79" s="195"/>
      <c r="OPJ79" s="195"/>
      <c r="OPK79" s="195"/>
      <c r="OPL79" s="195"/>
      <c r="OPM79" s="195"/>
      <c r="OPN79" s="195"/>
      <c r="OPO79" s="195"/>
      <c r="OPP79" s="195"/>
      <c r="OPQ79" s="195"/>
      <c r="OPR79" s="195"/>
      <c r="OPS79" s="195"/>
      <c r="OPT79" s="195"/>
      <c r="OPU79" s="195"/>
      <c r="OPV79" s="195"/>
      <c r="OPW79" s="195"/>
      <c r="OPX79" s="195"/>
      <c r="OPY79" s="195"/>
      <c r="OPZ79" s="195"/>
      <c r="OQA79" s="195"/>
      <c r="OQB79" s="195"/>
      <c r="OQC79" s="195"/>
      <c r="OQD79" s="195"/>
      <c r="OQE79" s="195"/>
      <c r="OQF79" s="195"/>
      <c r="OQG79" s="195"/>
      <c r="OQH79" s="195"/>
      <c r="OQI79" s="195"/>
      <c r="OQJ79" s="195"/>
      <c r="OQK79" s="195"/>
      <c r="OQL79" s="195"/>
      <c r="OQM79" s="195"/>
      <c r="OQN79" s="195"/>
      <c r="OQO79" s="195"/>
      <c r="OQP79" s="195"/>
      <c r="OQQ79" s="195"/>
      <c r="OQR79" s="195"/>
      <c r="OQS79" s="195"/>
      <c r="OQT79" s="195"/>
      <c r="OQU79" s="195"/>
      <c r="OQV79" s="195"/>
      <c r="OQW79" s="195"/>
      <c r="OQX79" s="195"/>
      <c r="OQY79" s="195"/>
      <c r="OQZ79" s="195"/>
      <c r="ORA79" s="195"/>
      <c r="ORB79" s="195"/>
      <c r="ORC79" s="195"/>
      <c r="ORD79" s="195"/>
      <c r="ORE79" s="195"/>
      <c r="ORF79" s="195"/>
      <c r="ORG79" s="195"/>
      <c r="ORH79" s="195"/>
      <c r="ORI79" s="195"/>
      <c r="ORJ79" s="195"/>
      <c r="ORK79" s="195"/>
      <c r="ORL79" s="195"/>
      <c r="ORM79" s="195"/>
      <c r="ORN79" s="195"/>
      <c r="ORO79" s="195"/>
      <c r="ORP79" s="195"/>
      <c r="ORQ79" s="195"/>
      <c r="ORR79" s="195"/>
      <c r="ORS79" s="195"/>
      <c r="ORT79" s="195"/>
      <c r="ORU79" s="195"/>
      <c r="ORV79" s="195"/>
      <c r="ORW79" s="195"/>
      <c r="ORX79" s="195"/>
      <c r="ORY79" s="195"/>
      <c r="ORZ79" s="195"/>
      <c r="OSA79" s="195"/>
      <c r="OSB79" s="195"/>
      <c r="OSC79" s="195"/>
      <c r="OSD79" s="195"/>
      <c r="OSE79" s="195"/>
      <c r="OSF79" s="195"/>
      <c r="OSG79" s="195"/>
      <c r="OSH79" s="195"/>
      <c r="OSI79" s="195"/>
      <c r="OSJ79" s="195"/>
      <c r="OSK79" s="195"/>
      <c r="OSL79" s="195"/>
      <c r="OSM79" s="195"/>
      <c r="OSN79" s="195"/>
      <c r="OSO79" s="195"/>
      <c r="OSP79" s="195"/>
      <c r="OSQ79" s="195"/>
      <c r="OSR79" s="195"/>
      <c r="OSS79" s="195"/>
      <c r="OST79" s="195"/>
      <c r="OSU79" s="195"/>
      <c r="OSV79" s="195"/>
      <c r="OSW79" s="195"/>
      <c r="OSX79" s="195"/>
      <c r="OSY79" s="195"/>
      <c r="OSZ79" s="195"/>
      <c r="OTA79" s="195"/>
      <c r="OTB79" s="195"/>
      <c r="OTC79" s="195"/>
      <c r="OTD79" s="195"/>
      <c r="OTE79" s="195"/>
      <c r="OTF79" s="195"/>
      <c r="OTG79" s="195"/>
      <c r="OTH79" s="195"/>
      <c r="OTI79" s="195"/>
      <c r="OTJ79" s="195"/>
      <c r="OTK79" s="195"/>
      <c r="OTL79" s="195"/>
      <c r="OTM79" s="195"/>
      <c r="OTN79" s="195"/>
      <c r="OTO79" s="195"/>
      <c r="OTP79" s="195"/>
      <c r="OTQ79" s="195"/>
      <c r="OTR79" s="195"/>
      <c r="OTS79" s="195"/>
      <c r="OTT79" s="195"/>
      <c r="OTU79" s="195"/>
      <c r="OTV79" s="195"/>
      <c r="OTW79" s="195"/>
      <c r="OTX79" s="195"/>
      <c r="OTY79" s="195"/>
      <c r="OTZ79" s="195"/>
      <c r="OUA79" s="195"/>
      <c r="OUB79" s="195"/>
      <c r="OUC79" s="195"/>
      <c r="OUD79" s="195"/>
      <c r="OUE79" s="195"/>
      <c r="OUF79" s="195"/>
      <c r="OUG79" s="195"/>
      <c r="OUH79" s="195"/>
      <c r="OUI79" s="195"/>
      <c r="OUJ79" s="195"/>
      <c r="OUK79" s="195"/>
      <c r="OUL79" s="195"/>
      <c r="OUM79" s="195"/>
      <c r="OUN79" s="195"/>
      <c r="OUO79" s="195"/>
      <c r="OUP79" s="195"/>
      <c r="OUQ79" s="195"/>
      <c r="OUR79" s="195"/>
      <c r="OUS79" s="195"/>
      <c r="OUT79" s="195"/>
      <c r="OUU79" s="195"/>
      <c r="OUV79" s="195"/>
      <c r="OUW79" s="195"/>
      <c r="OUX79" s="195"/>
      <c r="OUY79" s="195"/>
      <c r="OUZ79" s="195"/>
      <c r="OVA79" s="195"/>
      <c r="OVB79" s="195"/>
      <c r="OVC79" s="195"/>
      <c r="OVD79" s="195"/>
      <c r="OVE79" s="195"/>
      <c r="OVF79" s="195"/>
      <c r="OVG79" s="195"/>
      <c r="OVH79" s="195"/>
      <c r="OVI79" s="195"/>
      <c r="OVJ79" s="195"/>
      <c r="OVK79" s="195"/>
      <c r="OVL79" s="195"/>
      <c r="OVM79" s="195"/>
      <c r="OVN79" s="195"/>
      <c r="OVO79" s="195"/>
      <c r="OVP79" s="195"/>
      <c r="OVQ79" s="195"/>
      <c r="OVR79" s="195"/>
      <c r="OVS79" s="195"/>
      <c r="OVT79" s="195"/>
      <c r="OVU79" s="195"/>
      <c r="OVV79" s="195"/>
      <c r="OVW79" s="195"/>
      <c r="OVX79" s="195"/>
      <c r="OVY79" s="195"/>
      <c r="OVZ79" s="195"/>
      <c r="OWA79" s="195"/>
      <c r="OWB79" s="195"/>
      <c r="OWC79" s="195"/>
      <c r="OWD79" s="195"/>
      <c r="OWE79" s="195"/>
      <c r="OWF79" s="195"/>
      <c r="OWG79" s="195"/>
      <c r="OWH79" s="195"/>
      <c r="OWI79" s="195"/>
      <c r="OWJ79" s="195"/>
      <c r="OWK79" s="195"/>
      <c r="OWL79" s="195"/>
      <c r="OWM79" s="195"/>
      <c r="OWN79" s="195"/>
      <c r="OWO79" s="195"/>
      <c r="OWP79" s="195"/>
      <c r="OWQ79" s="195"/>
      <c r="OWR79" s="195"/>
      <c r="OWS79" s="195"/>
      <c r="OWT79" s="195"/>
      <c r="OWU79" s="195"/>
      <c r="OWV79" s="195"/>
      <c r="OWW79" s="195"/>
      <c r="OWX79" s="195"/>
      <c r="OWY79" s="195"/>
      <c r="OWZ79" s="195"/>
      <c r="OXA79" s="195"/>
      <c r="OXB79" s="195"/>
      <c r="OXC79" s="195"/>
      <c r="OXD79" s="195"/>
      <c r="OXE79" s="195"/>
      <c r="OXF79" s="195"/>
      <c r="OXG79" s="195"/>
      <c r="OXH79" s="195"/>
      <c r="OXI79" s="195"/>
      <c r="OXJ79" s="195"/>
      <c r="OXK79" s="195"/>
      <c r="OXL79" s="195"/>
      <c r="OXM79" s="195"/>
      <c r="OXN79" s="195"/>
      <c r="OXO79" s="195"/>
      <c r="OXP79" s="195"/>
      <c r="OXQ79" s="195"/>
      <c r="OXR79" s="195"/>
      <c r="OXS79" s="195"/>
      <c r="OXT79" s="195"/>
      <c r="OXU79" s="195"/>
      <c r="OXV79" s="195"/>
      <c r="OXW79" s="195"/>
      <c r="OXX79" s="195"/>
      <c r="OXY79" s="195"/>
      <c r="OXZ79" s="195"/>
      <c r="OYA79" s="195"/>
      <c r="OYB79" s="195"/>
      <c r="OYC79" s="195"/>
      <c r="OYD79" s="195"/>
      <c r="OYE79" s="195"/>
      <c r="OYF79" s="195"/>
      <c r="OYG79" s="195"/>
      <c r="OYH79" s="195"/>
      <c r="OYI79" s="195"/>
      <c r="OYJ79" s="195"/>
      <c r="OYK79" s="195"/>
      <c r="OYL79" s="195"/>
      <c r="OYM79" s="195"/>
      <c r="OYN79" s="195"/>
      <c r="OYO79" s="195"/>
      <c r="OYP79" s="195"/>
      <c r="OYQ79" s="195"/>
      <c r="OYR79" s="195"/>
      <c r="OYS79" s="195"/>
      <c r="OYT79" s="195"/>
      <c r="OYU79" s="195"/>
      <c r="OYV79" s="195"/>
      <c r="OYW79" s="195"/>
      <c r="OYX79" s="195"/>
      <c r="OYY79" s="195"/>
      <c r="OYZ79" s="195"/>
      <c r="OZA79" s="195"/>
      <c r="OZB79" s="195"/>
      <c r="OZC79" s="195"/>
      <c r="OZD79" s="195"/>
      <c r="OZE79" s="195"/>
      <c r="OZF79" s="195"/>
      <c r="OZG79" s="195"/>
      <c r="OZH79" s="195"/>
      <c r="OZI79" s="195"/>
      <c r="OZJ79" s="195"/>
      <c r="OZK79" s="195"/>
      <c r="OZL79" s="195"/>
      <c r="OZM79" s="195"/>
      <c r="OZN79" s="195"/>
      <c r="OZO79" s="195"/>
      <c r="OZP79" s="195"/>
      <c r="OZQ79" s="195"/>
      <c r="OZR79" s="195"/>
      <c r="OZS79" s="195"/>
      <c r="OZT79" s="195"/>
      <c r="OZU79" s="195"/>
      <c r="OZV79" s="195"/>
      <c r="OZW79" s="195"/>
      <c r="OZX79" s="195"/>
      <c r="OZY79" s="195"/>
      <c r="OZZ79" s="195"/>
      <c r="PAA79" s="195"/>
      <c r="PAB79" s="195"/>
      <c r="PAC79" s="195"/>
      <c r="PAD79" s="195"/>
      <c r="PAE79" s="195"/>
      <c r="PAF79" s="195"/>
      <c r="PAG79" s="195"/>
      <c r="PAH79" s="195"/>
      <c r="PAI79" s="195"/>
      <c r="PAJ79" s="195"/>
      <c r="PAK79" s="195"/>
      <c r="PAL79" s="195"/>
      <c r="PAM79" s="195"/>
      <c r="PAN79" s="195"/>
      <c r="PAO79" s="195"/>
      <c r="PAP79" s="195"/>
      <c r="PAQ79" s="195"/>
      <c r="PAR79" s="195"/>
      <c r="PAS79" s="195"/>
      <c r="PAT79" s="195"/>
      <c r="PAU79" s="195"/>
      <c r="PAV79" s="195"/>
      <c r="PAW79" s="195"/>
      <c r="PAX79" s="195"/>
      <c r="PAY79" s="195"/>
      <c r="PAZ79" s="195"/>
      <c r="PBA79" s="195"/>
      <c r="PBB79" s="195"/>
      <c r="PBC79" s="195"/>
      <c r="PBD79" s="195"/>
      <c r="PBE79" s="195"/>
      <c r="PBF79" s="195"/>
      <c r="PBG79" s="195"/>
      <c r="PBH79" s="195"/>
      <c r="PBI79" s="195"/>
      <c r="PBJ79" s="195"/>
      <c r="PBK79" s="195"/>
      <c r="PBL79" s="195"/>
      <c r="PBM79" s="195"/>
      <c r="PBN79" s="195"/>
      <c r="PBO79" s="195"/>
      <c r="PBP79" s="195"/>
      <c r="PBQ79" s="195"/>
      <c r="PBR79" s="195"/>
      <c r="PBS79" s="195"/>
      <c r="PBT79" s="195"/>
      <c r="PBU79" s="195"/>
      <c r="PBV79" s="195"/>
      <c r="PBW79" s="195"/>
      <c r="PBX79" s="195"/>
      <c r="PBY79" s="195"/>
      <c r="PBZ79" s="195"/>
      <c r="PCA79" s="195"/>
      <c r="PCB79" s="195"/>
      <c r="PCC79" s="195"/>
      <c r="PCD79" s="195"/>
      <c r="PCE79" s="195"/>
      <c r="PCF79" s="195"/>
      <c r="PCG79" s="195"/>
      <c r="PCH79" s="195"/>
      <c r="PCI79" s="195"/>
      <c r="PCJ79" s="195"/>
      <c r="PCK79" s="195"/>
      <c r="PCL79" s="195"/>
      <c r="PCM79" s="195"/>
      <c r="PCN79" s="195"/>
      <c r="PCO79" s="195"/>
      <c r="PCP79" s="195"/>
      <c r="PCQ79" s="195"/>
      <c r="PCR79" s="195"/>
      <c r="PCS79" s="195"/>
      <c r="PCT79" s="195"/>
      <c r="PCU79" s="195"/>
      <c r="PCV79" s="195"/>
      <c r="PCW79" s="195"/>
      <c r="PCX79" s="195"/>
      <c r="PCY79" s="195"/>
      <c r="PCZ79" s="195"/>
      <c r="PDA79" s="195"/>
      <c r="PDB79" s="195"/>
      <c r="PDC79" s="195"/>
      <c r="PDD79" s="195"/>
      <c r="PDE79" s="195"/>
      <c r="PDF79" s="195"/>
      <c r="PDG79" s="195"/>
      <c r="PDH79" s="195"/>
      <c r="PDI79" s="195"/>
      <c r="PDJ79" s="195"/>
      <c r="PDK79" s="195"/>
      <c r="PDL79" s="195"/>
      <c r="PDM79" s="195"/>
      <c r="PDN79" s="195"/>
      <c r="PDO79" s="195"/>
      <c r="PDP79" s="195"/>
      <c r="PDQ79" s="195"/>
      <c r="PDR79" s="195"/>
      <c r="PDS79" s="195"/>
      <c r="PDT79" s="195"/>
      <c r="PDU79" s="195"/>
      <c r="PDV79" s="195"/>
      <c r="PDW79" s="195"/>
      <c r="PDX79" s="195"/>
      <c r="PDY79" s="195"/>
      <c r="PDZ79" s="195"/>
      <c r="PEA79" s="195"/>
      <c r="PEB79" s="195"/>
      <c r="PEC79" s="195"/>
      <c r="PED79" s="195"/>
      <c r="PEE79" s="195"/>
      <c r="PEF79" s="195"/>
      <c r="PEG79" s="195"/>
      <c r="PEH79" s="195"/>
      <c r="PEI79" s="195"/>
      <c r="PEJ79" s="195"/>
      <c r="PEK79" s="195"/>
      <c r="PEL79" s="195"/>
      <c r="PEM79" s="195"/>
      <c r="PEN79" s="195"/>
      <c r="PEO79" s="195"/>
      <c r="PEP79" s="195"/>
      <c r="PEQ79" s="195"/>
      <c r="PER79" s="195"/>
      <c r="PES79" s="195"/>
      <c r="PET79" s="195"/>
      <c r="PEU79" s="195"/>
      <c r="PEV79" s="195"/>
      <c r="PEW79" s="195"/>
      <c r="PEX79" s="195"/>
      <c r="PEY79" s="195"/>
      <c r="PEZ79" s="195"/>
      <c r="PFA79" s="195"/>
      <c r="PFB79" s="195"/>
      <c r="PFC79" s="195"/>
      <c r="PFD79" s="195"/>
      <c r="PFE79" s="195"/>
      <c r="PFF79" s="195"/>
      <c r="PFG79" s="195"/>
      <c r="PFH79" s="195"/>
      <c r="PFI79" s="195"/>
      <c r="PFJ79" s="195"/>
      <c r="PFK79" s="195"/>
      <c r="PFL79" s="195"/>
      <c r="PFM79" s="195"/>
      <c r="PFN79" s="195"/>
      <c r="PFO79" s="195"/>
      <c r="PFP79" s="195"/>
      <c r="PFQ79" s="195"/>
      <c r="PFR79" s="195"/>
      <c r="PFS79" s="195"/>
      <c r="PFT79" s="195"/>
      <c r="PFU79" s="195"/>
      <c r="PFV79" s="195"/>
      <c r="PFW79" s="195"/>
      <c r="PFX79" s="195"/>
      <c r="PFY79" s="195"/>
      <c r="PFZ79" s="195"/>
      <c r="PGA79" s="195"/>
      <c r="PGB79" s="195"/>
      <c r="PGC79" s="195"/>
      <c r="PGD79" s="195"/>
      <c r="PGE79" s="195"/>
      <c r="PGF79" s="195"/>
      <c r="PGG79" s="195"/>
      <c r="PGH79" s="195"/>
      <c r="PGI79" s="195"/>
      <c r="PGJ79" s="195"/>
      <c r="PGK79" s="195"/>
      <c r="PGL79" s="195"/>
      <c r="PGM79" s="195"/>
      <c r="PGN79" s="195"/>
      <c r="PGO79" s="195"/>
      <c r="PGP79" s="195"/>
      <c r="PGQ79" s="195"/>
      <c r="PGR79" s="195"/>
      <c r="PGS79" s="195"/>
      <c r="PGT79" s="195"/>
      <c r="PGU79" s="195"/>
      <c r="PGV79" s="195"/>
      <c r="PGW79" s="195"/>
      <c r="PGX79" s="195"/>
      <c r="PGY79" s="195"/>
      <c r="PGZ79" s="195"/>
      <c r="PHA79" s="195"/>
      <c r="PHB79" s="195"/>
      <c r="PHC79" s="195"/>
      <c r="PHD79" s="195"/>
      <c r="PHE79" s="195"/>
      <c r="PHF79" s="195"/>
      <c r="PHG79" s="195"/>
      <c r="PHH79" s="195"/>
      <c r="PHI79" s="195"/>
      <c r="PHJ79" s="195"/>
      <c r="PHK79" s="195"/>
      <c r="PHL79" s="195"/>
      <c r="PHM79" s="195"/>
      <c r="PHN79" s="195"/>
      <c r="PHO79" s="195"/>
      <c r="PHP79" s="195"/>
      <c r="PHQ79" s="195"/>
      <c r="PHR79" s="195"/>
      <c r="PHS79" s="195"/>
      <c r="PHT79" s="195"/>
      <c r="PHU79" s="195"/>
      <c r="PHV79" s="195"/>
      <c r="PHW79" s="195"/>
      <c r="PHX79" s="195"/>
      <c r="PHY79" s="195"/>
      <c r="PHZ79" s="195"/>
      <c r="PIA79" s="195"/>
      <c r="PIB79" s="195"/>
      <c r="PIC79" s="195"/>
      <c r="PID79" s="195"/>
      <c r="PIE79" s="195"/>
      <c r="PIF79" s="195"/>
      <c r="PIG79" s="195"/>
      <c r="PIH79" s="195"/>
      <c r="PII79" s="195"/>
      <c r="PIJ79" s="195"/>
      <c r="PIK79" s="195"/>
      <c r="PIL79" s="195"/>
      <c r="PIM79" s="195"/>
      <c r="PIN79" s="195"/>
      <c r="PIO79" s="195"/>
      <c r="PIP79" s="195"/>
      <c r="PIQ79" s="195"/>
      <c r="PIR79" s="195"/>
      <c r="PIS79" s="195"/>
      <c r="PIT79" s="195"/>
      <c r="PIU79" s="195"/>
      <c r="PIV79" s="195"/>
      <c r="PIW79" s="195"/>
      <c r="PIX79" s="195"/>
      <c r="PIY79" s="195"/>
      <c r="PIZ79" s="195"/>
      <c r="PJA79" s="195"/>
      <c r="PJB79" s="195"/>
      <c r="PJC79" s="195"/>
      <c r="PJD79" s="195"/>
      <c r="PJE79" s="195"/>
      <c r="PJF79" s="195"/>
      <c r="PJG79" s="195"/>
      <c r="PJH79" s="195"/>
      <c r="PJI79" s="195"/>
      <c r="PJJ79" s="195"/>
      <c r="PJK79" s="195"/>
      <c r="PJL79" s="195"/>
      <c r="PJM79" s="195"/>
      <c r="PJN79" s="195"/>
      <c r="PJO79" s="195"/>
      <c r="PJP79" s="195"/>
      <c r="PJQ79" s="195"/>
      <c r="PJR79" s="195"/>
      <c r="PJS79" s="195"/>
      <c r="PJT79" s="195"/>
      <c r="PJU79" s="195"/>
      <c r="PJV79" s="195"/>
      <c r="PJW79" s="195"/>
      <c r="PJX79" s="195"/>
      <c r="PJY79" s="195"/>
      <c r="PJZ79" s="195"/>
      <c r="PKA79" s="195"/>
      <c r="PKB79" s="195"/>
      <c r="PKC79" s="195"/>
      <c r="PKD79" s="195"/>
      <c r="PKE79" s="195"/>
      <c r="PKF79" s="195"/>
      <c r="PKG79" s="195"/>
      <c r="PKH79" s="195"/>
      <c r="PKI79" s="195"/>
      <c r="PKJ79" s="195"/>
      <c r="PKK79" s="195"/>
      <c r="PKL79" s="195"/>
      <c r="PKM79" s="195"/>
      <c r="PKN79" s="195"/>
      <c r="PKO79" s="195"/>
      <c r="PKP79" s="195"/>
      <c r="PKQ79" s="195"/>
      <c r="PKR79" s="195"/>
      <c r="PKS79" s="195"/>
      <c r="PKT79" s="195"/>
      <c r="PKU79" s="195"/>
      <c r="PKV79" s="195"/>
      <c r="PKW79" s="195"/>
      <c r="PKX79" s="195"/>
      <c r="PKY79" s="195"/>
      <c r="PKZ79" s="195"/>
      <c r="PLA79" s="195"/>
      <c r="PLB79" s="195"/>
      <c r="PLC79" s="195"/>
      <c r="PLD79" s="195"/>
      <c r="PLE79" s="195"/>
      <c r="PLF79" s="195"/>
      <c r="PLG79" s="195"/>
      <c r="PLH79" s="195"/>
      <c r="PLI79" s="195"/>
      <c r="PLJ79" s="195"/>
      <c r="PLK79" s="195"/>
      <c r="PLL79" s="195"/>
      <c r="PLM79" s="195"/>
      <c r="PLN79" s="195"/>
      <c r="PLO79" s="195"/>
      <c r="PLP79" s="195"/>
      <c r="PLQ79" s="195"/>
      <c r="PLR79" s="195"/>
      <c r="PLS79" s="195"/>
      <c r="PLT79" s="195"/>
      <c r="PLU79" s="195"/>
      <c r="PLV79" s="195"/>
      <c r="PLW79" s="195"/>
      <c r="PLX79" s="195"/>
      <c r="PLY79" s="195"/>
      <c r="PLZ79" s="195"/>
      <c r="PMA79" s="195"/>
      <c r="PMB79" s="195"/>
      <c r="PMC79" s="195"/>
      <c r="PMD79" s="195"/>
      <c r="PME79" s="195"/>
      <c r="PMF79" s="195"/>
      <c r="PMG79" s="195"/>
      <c r="PMH79" s="195"/>
      <c r="PMI79" s="195"/>
      <c r="PMJ79" s="195"/>
      <c r="PMK79" s="195"/>
      <c r="PML79" s="195"/>
      <c r="PMM79" s="195"/>
      <c r="PMN79" s="195"/>
      <c r="PMO79" s="195"/>
      <c r="PMP79" s="195"/>
      <c r="PMQ79" s="195"/>
      <c r="PMR79" s="195"/>
      <c r="PMS79" s="195"/>
      <c r="PMT79" s="195"/>
      <c r="PMU79" s="195"/>
      <c r="PMV79" s="195"/>
      <c r="PMW79" s="195"/>
      <c r="PMX79" s="195"/>
      <c r="PMY79" s="195"/>
      <c r="PMZ79" s="195"/>
      <c r="PNA79" s="195"/>
      <c r="PNB79" s="195"/>
      <c r="PNC79" s="195"/>
      <c r="PND79" s="195"/>
      <c r="PNE79" s="195"/>
      <c r="PNF79" s="195"/>
      <c r="PNG79" s="195"/>
      <c r="PNH79" s="195"/>
      <c r="PNI79" s="195"/>
      <c r="PNJ79" s="195"/>
      <c r="PNK79" s="195"/>
      <c r="PNL79" s="195"/>
      <c r="PNM79" s="195"/>
      <c r="PNN79" s="195"/>
      <c r="PNO79" s="195"/>
      <c r="PNP79" s="195"/>
      <c r="PNQ79" s="195"/>
      <c r="PNR79" s="195"/>
      <c r="PNS79" s="195"/>
      <c r="PNT79" s="195"/>
      <c r="PNU79" s="195"/>
      <c r="PNV79" s="195"/>
      <c r="PNW79" s="195"/>
      <c r="PNX79" s="195"/>
      <c r="PNY79" s="195"/>
      <c r="PNZ79" s="195"/>
      <c r="POA79" s="195"/>
      <c r="POB79" s="195"/>
      <c r="POC79" s="195"/>
      <c r="POD79" s="195"/>
      <c r="POE79" s="195"/>
      <c r="POF79" s="195"/>
      <c r="POG79" s="195"/>
      <c r="POH79" s="195"/>
      <c r="POI79" s="195"/>
      <c r="POJ79" s="195"/>
      <c r="POK79" s="195"/>
      <c r="POL79" s="195"/>
      <c r="POM79" s="195"/>
      <c r="PON79" s="195"/>
      <c r="POO79" s="195"/>
      <c r="POP79" s="195"/>
      <c r="POQ79" s="195"/>
      <c r="POR79" s="195"/>
      <c r="POS79" s="195"/>
      <c r="POT79" s="195"/>
      <c r="POU79" s="195"/>
      <c r="POV79" s="195"/>
      <c r="POW79" s="195"/>
      <c r="POX79" s="195"/>
      <c r="POY79" s="195"/>
      <c r="POZ79" s="195"/>
      <c r="PPA79" s="195"/>
      <c r="PPB79" s="195"/>
      <c r="PPC79" s="195"/>
      <c r="PPD79" s="195"/>
      <c r="PPE79" s="195"/>
      <c r="PPF79" s="195"/>
      <c r="PPG79" s="195"/>
      <c r="PPH79" s="195"/>
      <c r="PPI79" s="195"/>
      <c r="PPJ79" s="195"/>
      <c r="PPK79" s="195"/>
      <c r="PPL79" s="195"/>
      <c r="PPM79" s="195"/>
      <c r="PPN79" s="195"/>
      <c r="PPO79" s="195"/>
      <c r="PPP79" s="195"/>
      <c r="PPQ79" s="195"/>
      <c r="PPR79" s="195"/>
      <c r="PPS79" s="195"/>
      <c r="PPT79" s="195"/>
      <c r="PPU79" s="195"/>
      <c r="PPV79" s="195"/>
      <c r="PPW79" s="195"/>
      <c r="PPX79" s="195"/>
      <c r="PPY79" s="195"/>
      <c r="PPZ79" s="195"/>
      <c r="PQA79" s="195"/>
      <c r="PQB79" s="195"/>
      <c r="PQC79" s="195"/>
      <c r="PQD79" s="195"/>
      <c r="PQE79" s="195"/>
      <c r="PQF79" s="195"/>
      <c r="PQG79" s="195"/>
      <c r="PQH79" s="195"/>
      <c r="PQI79" s="195"/>
      <c r="PQJ79" s="195"/>
      <c r="PQK79" s="195"/>
      <c r="PQL79" s="195"/>
      <c r="PQM79" s="195"/>
      <c r="PQN79" s="195"/>
      <c r="PQO79" s="195"/>
      <c r="PQP79" s="195"/>
      <c r="PQQ79" s="195"/>
      <c r="PQR79" s="195"/>
      <c r="PQS79" s="195"/>
      <c r="PQT79" s="195"/>
      <c r="PQU79" s="195"/>
      <c r="PQV79" s="195"/>
      <c r="PQW79" s="195"/>
      <c r="PQX79" s="195"/>
      <c r="PQY79" s="195"/>
      <c r="PQZ79" s="195"/>
      <c r="PRA79" s="195"/>
      <c r="PRB79" s="195"/>
      <c r="PRC79" s="195"/>
      <c r="PRD79" s="195"/>
      <c r="PRE79" s="195"/>
      <c r="PRF79" s="195"/>
      <c r="PRG79" s="195"/>
      <c r="PRH79" s="195"/>
      <c r="PRI79" s="195"/>
      <c r="PRJ79" s="195"/>
      <c r="PRK79" s="195"/>
      <c r="PRL79" s="195"/>
      <c r="PRM79" s="195"/>
      <c r="PRN79" s="195"/>
      <c r="PRO79" s="195"/>
      <c r="PRP79" s="195"/>
      <c r="PRQ79" s="195"/>
      <c r="PRR79" s="195"/>
      <c r="PRS79" s="195"/>
      <c r="PRT79" s="195"/>
      <c r="PRU79" s="195"/>
      <c r="PRV79" s="195"/>
      <c r="PRW79" s="195"/>
      <c r="PRX79" s="195"/>
      <c r="PRY79" s="195"/>
      <c r="PRZ79" s="195"/>
      <c r="PSA79" s="195"/>
      <c r="PSB79" s="195"/>
      <c r="PSC79" s="195"/>
      <c r="PSD79" s="195"/>
      <c r="PSE79" s="195"/>
      <c r="PSF79" s="195"/>
      <c r="PSG79" s="195"/>
      <c r="PSH79" s="195"/>
      <c r="PSI79" s="195"/>
      <c r="PSJ79" s="195"/>
      <c r="PSK79" s="195"/>
      <c r="PSL79" s="195"/>
      <c r="PSM79" s="195"/>
      <c r="PSN79" s="195"/>
      <c r="PSO79" s="195"/>
      <c r="PSP79" s="195"/>
      <c r="PSQ79" s="195"/>
      <c r="PSR79" s="195"/>
      <c r="PSS79" s="195"/>
      <c r="PST79" s="195"/>
      <c r="PSU79" s="195"/>
      <c r="PSV79" s="195"/>
      <c r="PSW79" s="195"/>
      <c r="PSX79" s="195"/>
      <c r="PSY79" s="195"/>
      <c r="PSZ79" s="195"/>
      <c r="PTA79" s="195"/>
      <c r="PTB79" s="195"/>
      <c r="PTC79" s="195"/>
      <c r="PTD79" s="195"/>
      <c r="PTE79" s="195"/>
      <c r="PTF79" s="195"/>
      <c r="PTG79" s="195"/>
      <c r="PTH79" s="195"/>
      <c r="PTI79" s="195"/>
      <c r="PTJ79" s="195"/>
      <c r="PTK79" s="195"/>
      <c r="PTL79" s="195"/>
      <c r="PTM79" s="195"/>
      <c r="PTN79" s="195"/>
      <c r="PTO79" s="195"/>
      <c r="PTP79" s="195"/>
      <c r="PTQ79" s="195"/>
      <c r="PTR79" s="195"/>
      <c r="PTS79" s="195"/>
      <c r="PTT79" s="195"/>
      <c r="PTU79" s="195"/>
      <c r="PTV79" s="195"/>
      <c r="PTW79" s="195"/>
      <c r="PTX79" s="195"/>
      <c r="PTY79" s="195"/>
      <c r="PTZ79" s="195"/>
      <c r="PUA79" s="195"/>
      <c r="PUB79" s="195"/>
      <c r="PUC79" s="195"/>
      <c r="PUD79" s="195"/>
      <c r="PUE79" s="195"/>
      <c r="PUF79" s="195"/>
      <c r="PUG79" s="195"/>
      <c r="PUH79" s="195"/>
      <c r="PUI79" s="195"/>
      <c r="PUJ79" s="195"/>
      <c r="PUK79" s="195"/>
      <c r="PUL79" s="195"/>
      <c r="PUM79" s="195"/>
      <c r="PUN79" s="195"/>
      <c r="PUO79" s="195"/>
      <c r="PUP79" s="195"/>
      <c r="PUQ79" s="195"/>
      <c r="PUR79" s="195"/>
      <c r="PUS79" s="195"/>
      <c r="PUT79" s="195"/>
      <c r="PUU79" s="195"/>
      <c r="PUV79" s="195"/>
      <c r="PUW79" s="195"/>
      <c r="PUX79" s="195"/>
      <c r="PUY79" s="195"/>
      <c r="PUZ79" s="195"/>
      <c r="PVA79" s="195"/>
      <c r="PVB79" s="195"/>
      <c r="PVC79" s="195"/>
      <c r="PVD79" s="195"/>
      <c r="PVE79" s="195"/>
      <c r="PVF79" s="195"/>
      <c r="PVG79" s="195"/>
      <c r="PVH79" s="195"/>
      <c r="PVI79" s="195"/>
      <c r="PVJ79" s="195"/>
      <c r="PVK79" s="195"/>
      <c r="PVL79" s="195"/>
      <c r="PVM79" s="195"/>
      <c r="PVN79" s="195"/>
      <c r="PVO79" s="195"/>
      <c r="PVP79" s="195"/>
      <c r="PVQ79" s="195"/>
      <c r="PVR79" s="195"/>
      <c r="PVS79" s="195"/>
      <c r="PVT79" s="195"/>
      <c r="PVU79" s="195"/>
      <c r="PVV79" s="195"/>
      <c r="PVW79" s="195"/>
      <c r="PVX79" s="195"/>
      <c r="PVY79" s="195"/>
      <c r="PVZ79" s="195"/>
      <c r="PWA79" s="195"/>
      <c r="PWB79" s="195"/>
      <c r="PWC79" s="195"/>
      <c r="PWD79" s="195"/>
      <c r="PWE79" s="195"/>
      <c r="PWF79" s="195"/>
      <c r="PWG79" s="195"/>
      <c r="PWH79" s="195"/>
      <c r="PWI79" s="195"/>
      <c r="PWJ79" s="195"/>
      <c r="PWK79" s="195"/>
      <c r="PWL79" s="195"/>
      <c r="PWM79" s="195"/>
      <c r="PWN79" s="195"/>
      <c r="PWO79" s="195"/>
      <c r="PWP79" s="195"/>
      <c r="PWQ79" s="195"/>
      <c r="PWR79" s="195"/>
      <c r="PWS79" s="195"/>
      <c r="PWT79" s="195"/>
      <c r="PWU79" s="195"/>
      <c r="PWV79" s="195"/>
      <c r="PWW79" s="195"/>
      <c r="PWX79" s="195"/>
      <c r="PWY79" s="195"/>
      <c r="PWZ79" s="195"/>
      <c r="PXA79" s="195"/>
      <c r="PXB79" s="195"/>
      <c r="PXC79" s="195"/>
      <c r="PXD79" s="195"/>
      <c r="PXE79" s="195"/>
      <c r="PXF79" s="195"/>
      <c r="PXG79" s="195"/>
      <c r="PXH79" s="195"/>
      <c r="PXI79" s="195"/>
      <c r="PXJ79" s="195"/>
      <c r="PXK79" s="195"/>
      <c r="PXL79" s="195"/>
      <c r="PXM79" s="195"/>
      <c r="PXN79" s="195"/>
      <c r="PXO79" s="195"/>
      <c r="PXP79" s="195"/>
      <c r="PXQ79" s="195"/>
      <c r="PXR79" s="195"/>
      <c r="PXS79" s="195"/>
      <c r="PXT79" s="195"/>
      <c r="PXU79" s="195"/>
      <c r="PXV79" s="195"/>
      <c r="PXW79" s="195"/>
      <c r="PXX79" s="195"/>
      <c r="PXY79" s="195"/>
      <c r="PXZ79" s="195"/>
      <c r="PYA79" s="195"/>
      <c r="PYB79" s="195"/>
      <c r="PYC79" s="195"/>
      <c r="PYD79" s="195"/>
      <c r="PYE79" s="195"/>
      <c r="PYF79" s="195"/>
      <c r="PYG79" s="195"/>
      <c r="PYH79" s="195"/>
      <c r="PYI79" s="195"/>
      <c r="PYJ79" s="195"/>
      <c r="PYK79" s="195"/>
      <c r="PYL79" s="195"/>
      <c r="PYM79" s="195"/>
      <c r="PYN79" s="195"/>
      <c r="PYO79" s="195"/>
      <c r="PYP79" s="195"/>
      <c r="PYQ79" s="195"/>
      <c r="PYR79" s="195"/>
      <c r="PYS79" s="195"/>
      <c r="PYT79" s="195"/>
      <c r="PYU79" s="195"/>
      <c r="PYV79" s="195"/>
      <c r="PYW79" s="195"/>
      <c r="PYX79" s="195"/>
      <c r="PYY79" s="195"/>
      <c r="PYZ79" s="195"/>
      <c r="PZA79" s="195"/>
      <c r="PZB79" s="195"/>
      <c r="PZC79" s="195"/>
      <c r="PZD79" s="195"/>
      <c r="PZE79" s="195"/>
      <c r="PZF79" s="195"/>
      <c r="PZG79" s="195"/>
      <c r="PZH79" s="195"/>
      <c r="PZI79" s="195"/>
      <c r="PZJ79" s="195"/>
      <c r="PZK79" s="195"/>
      <c r="PZL79" s="195"/>
      <c r="PZM79" s="195"/>
      <c r="PZN79" s="195"/>
      <c r="PZO79" s="195"/>
      <c r="PZP79" s="195"/>
      <c r="PZQ79" s="195"/>
      <c r="PZR79" s="195"/>
      <c r="PZS79" s="195"/>
      <c r="PZT79" s="195"/>
      <c r="PZU79" s="195"/>
      <c r="PZV79" s="195"/>
      <c r="PZW79" s="195"/>
      <c r="PZX79" s="195"/>
      <c r="PZY79" s="195"/>
      <c r="PZZ79" s="195"/>
      <c r="QAA79" s="195"/>
      <c r="QAB79" s="195"/>
      <c r="QAC79" s="195"/>
      <c r="QAD79" s="195"/>
      <c r="QAE79" s="195"/>
      <c r="QAF79" s="195"/>
      <c r="QAG79" s="195"/>
      <c r="QAH79" s="195"/>
      <c r="QAI79" s="195"/>
      <c r="QAJ79" s="195"/>
      <c r="QAK79" s="195"/>
      <c r="QAL79" s="195"/>
      <c r="QAM79" s="195"/>
      <c r="QAN79" s="195"/>
      <c r="QAO79" s="195"/>
      <c r="QAP79" s="195"/>
      <c r="QAQ79" s="195"/>
      <c r="QAR79" s="195"/>
      <c r="QAS79" s="195"/>
      <c r="QAT79" s="195"/>
      <c r="QAU79" s="195"/>
      <c r="QAV79" s="195"/>
      <c r="QAW79" s="195"/>
      <c r="QAX79" s="195"/>
      <c r="QAY79" s="195"/>
      <c r="QAZ79" s="195"/>
      <c r="QBA79" s="195"/>
      <c r="QBB79" s="195"/>
      <c r="QBC79" s="195"/>
      <c r="QBD79" s="195"/>
      <c r="QBE79" s="195"/>
      <c r="QBF79" s="195"/>
      <c r="QBG79" s="195"/>
      <c r="QBH79" s="195"/>
      <c r="QBI79" s="195"/>
      <c r="QBJ79" s="195"/>
      <c r="QBK79" s="195"/>
      <c r="QBL79" s="195"/>
      <c r="QBM79" s="195"/>
      <c r="QBN79" s="195"/>
      <c r="QBO79" s="195"/>
      <c r="QBP79" s="195"/>
      <c r="QBQ79" s="195"/>
      <c r="QBR79" s="195"/>
      <c r="QBS79" s="195"/>
      <c r="QBT79" s="195"/>
      <c r="QBU79" s="195"/>
      <c r="QBV79" s="195"/>
      <c r="QBW79" s="195"/>
      <c r="QBX79" s="195"/>
      <c r="QBY79" s="195"/>
      <c r="QBZ79" s="195"/>
      <c r="QCA79" s="195"/>
      <c r="QCB79" s="195"/>
      <c r="QCC79" s="195"/>
      <c r="QCD79" s="195"/>
      <c r="QCE79" s="195"/>
      <c r="QCF79" s="195"/>
      <c r="QCG79" s="195"/>
      <c r="QCH79" s="195"/>
      <c r="QCI79" s="195"/>
      <c r="QCJ79" s="195"/>
      <c r="QCK79" s="195"/>
      <c r="QCL79" s="195"/>
      <c r="QCM79" s="195"/>
      <c r="QCN79" s="195"/>
      <c r="QCO79" s="195"/>
      <c r="QCP79" s="195"/>
      <c r="QCQ79" s="195"/>
      <c r="QCR79" s="195"/>
      <c r="QCS79" s="195"/>
      <c r="QCT79" s="195"/>
      <c r="QCU79" s="195"/>
      <c r="QCV79" s="195"/>
      <c r="QCW79" s="195"/>
      <c r="QCX79" s="195"/>
      <c r="QCY79" s="195"/>
      <c r="QCZ79" s="195"/>
      <c r="QDA79" s="195"/>
      <c r="QDB79" s="195"/>
      <c r="QDC79" s="195"/>
      <c r="QDD79" s="195"/>
      <c r="QDE79" s="195"/>
      <c r="QDF79" s="195"/>
      <c r="QDG79" s="195"/>
      <c r="QDH79" s="195"/>
      <c r="QDI79" s="195"/>
      <c r="QDJ79" s="195"/>
      <c r="QDK79" s="195"/>
      <c r="QDL79" s="195"/>
      <c r="QDM79" s="195"/>
      <c r="QDN79" s="195"/>
      <c r="QDO79" s="195"/>
      <c r="QDP79" s="195"/>
      <c r="QDQ79" s="195"/>
      <c r="QDR79" s="195"/>
      <c r="QDS79" s="195"/>
      <c r="QDT79" s="195"/>
      <c r="QDU79" s="195"/>
      <c r="QDV79" s="195"/>
      <c r="QDW79" s="195"/>
      <c r="QDX79" s="195"/>
      <c r="QDY79" s="195"/>
      <c r="QDZ79" s="195"/>
      <c r="QEA79" s="195"/>
      <c r="QEB79" s="195"/>
      <c r="QEC79" s="195"/>
      <c r="QED79" s="195"/>
      <c r="QEE79" s="195"/>
      <c r="QEF79" s="195"/>
      <c r="QEG79" s="195"/>
      <c r="QEH79" s="195"/>
      <c r="QEI79" s="195"/>
      <c r="QEJ79" s="195"/>
      <c r="QEK79" s="195"/>
      <c r="QEL79" s="195"/>
      <c r="QEM79" s="195"/>
      <c r="QEN79" s="195"/>
      <c r="QEO79" s="195"/>
      <c r="QEP79" s="195"/>
      <c r="QEQ79" s="195"/>
      <c r="QER79" s="195"/>
      <c r="QES79" s="195"/>
      <c r="QET79" s="195"/>
      <c r="QEU79" s="195"/>
      <c r="QEV79" s="195"/>
      <c r="QEW79" s="195"/>
      <c r="QEX79" s="195"/>
      <c r="QEY79" s="195"/>
      <c r="QEZ79" s="195"/>
      <c r="QFA79" s="195"/>
      <c r="QFB79" s="195"/>
      <c r="QFC79" s="195"/>
      <c r="QFD79" s="195"/>
      <c r="QFE79" s="195"/>
      <c r="QFF79" s="195"/>
      <c r="QFG79" s="195"/>
      <c r="QFH79" s="195"/>
      <c r="QFI79" s="195"/>
      <c r="QFJ79" s="195"/>
      <c r="QFK79" s="195"/>
      <c r="QFL79" s="195"/>
      <c r="QFM79" s="195"/>
      <c r="QFN79" s="195"/>
      <c r="QFO79" s="195"/>
      <c r="QFP79" s="195"/>
      <c r="QFQ79" s="195"/>
      <c r="QFR79" s="195"/>
      <c r="QFS79" s="195"/>
      <c r="QFT79" s="195"/>
      <c r="QFU79" s="195"/>
      <c r="QFV79" s="195"/>
      <c r="QFW79" s="195"/>
      <c r="QFX79" s="195"/>
      <c r="QFY79" s="195"/>
      <c r="QFZ79" s="195"/>
      <c r="QGA79" s="195"/>
      <c r="QGB79" s="195"/>
      <c r="QGC79" s="195"/>
      <c r="QGD79" s="195"/>
      <c r="QGE79" s="195"/>
      <c r="QGF79" s="195"/>
      <c r="QGG79" s="195"/>
      <c r="QGH79" s="195"/>
      <c r="QGI79" s="195"/>
      <c r="QGJ79" s="195"/>
      <c r="QGK79" s="195"/>
      <c r="QGL79" s="195"/>
      <c r="QGM79" s="195"/>
      <c r="QGN79" s="195"/>
      <c r="QGO79" s="195"/>
      <c r="QGP79" s="195"/>
      <c r="QGQ79" s="195"/>
      <c r="QGR79" s="195"/>
      <c r="QGS79" s="195"/>
      <c r="QGT79" s="195"/>
      <c r="QGU79" s="195"/>
      <c r="QGV79" s="195"/>
      <c r="QGW79" s="195"/>
      <c r="QGX79" s="195"/>
      <c r="QGY79" s="195"/>
      <c r="QGZ79" s="195"/>
      <c r="QHA79" s="195"/>
      <c r="QHB79" s="195"/>
      <c r="QHC79" s="195"/>
      <c r="QHD79" s="195"/>
      <c r="QHE79" s="195"/>
      <c r="QHF79" s="195"/>
      <c r="QHG79" s="195"/>
      <c r="QHH79" s="195"/>
      <c r="QHI79" s="195"/>
      <c r="QHJ79" s="195"/>
      <c r="QHK79" s="195"/>
      <c r="QHL79" s="195"/>
      <c r="QHM79" s="195"/>
      <c r="QHN79" s="195"/>
      <c r="QHO79" s="195"/>
      <c r="QHP79" s="195"/>
      <c r="QHQ79" s="195"/>
      <c r="QHR79" s="195"/>
      <c r="QHS79" s="195"/>
      <c r="QHT79" s="195"/>
      <c r="QHU79" s="195"/>
      <c r="QHV79" s="195"/>
      <c r="QHW79" s="195"/>
      <c r="QHX79" s="195"/>
      <c r="QHY79" s="195"/>
      <c r="QHZ79" s="195"/>
      <c r="QIA79" s="195"/>
      <c r="QIB79" s="195"/>
      <c r="QIC79" s="195"/>
      <c r="QID79" s="195"/>
      <c r="QIE79" s="195"/>
      <c r="QIF79" s="195"/>
      <c r="QIG79" s="195"/>
      <c r="QIH79" s="195"/>
      <c r="QII79" s="195"/>
      <c r="QIJ79" s="195"/>
      <c r="QIK79" s="195"/>
      <c r="QIL79" s="195"/>
      <c r="QIM79" s="195"/>
      <c r="QIN79" s="195"/>
      <c r="QIO79" s="195"/>
      <c r="QIP79" s="195"/>
      <c r="QIQ79" s="195"/>
      <c r="QIR79" s="195"/>
      <c r="QIS79" s="195"/>
      <c r="QIT79" s="195"/>
      <c r="QIU79" s="195"/>
      <c r="QIV79" s="195"/>
      <c r="QIW79" s="195"/>
      <c r="QIX79" s="195"/>
      <c r="QIY79" s="195"/>
      <c r="QIZ79" s="195"/>
      <c r="QJA79" s="195"/>
      <c r="QJB79" s="195"/>
      <c r="QJC79" s="195"/>
      <c r="QJD79" s="195"/>
      <c r="QJE79" s="195"/>
      <c r="QJF79" s="195"/>
      <c r="QJG79" s="195"/>
      <c r="QJH79" s="195"/>
      <c r="QJI79" s="195"/>
      <c r="QJJ79" s="195"/>
      <c r="QJK79" s="195"/>
      <c r="QJL79" s="195"/>
      <c r="QJM79" s="195"/>
      <c r="QJN79" s="195"/>
      <c r="QJO79" s="195"/>
      <c r="QJP79" s="195"/>
      <c r="QJQ79" s="195"/>
      <c r="QJR79" s="195"/>
      <c r="QJS79" s="195"/>
      <c r="QJT79" s="195"/>
      <c r="QJU79" s="195"/>
      <c r="QJV79" s="195"/>
      <c r="QJW79" s="195"/>
      <c r="QJX79" s="195"/>
      <c r="QJY79" s="195"/>
      <c r="QJZ79" s="195"/>
      <c r="QKA79" s="195"/>
      <c r="QKB79" s="195"/>
      <c r="QKC79" s="195"/>
      <c r="QKD79" s="195"/>
      <c r="QKE79" s="195"/>
      <c r="QKF79" s="195"/>
      <c r="QKG79" s="195"/>
      <c r="QKH79" s="195"/>
      <c r="QKI79" s="195"/>
      <c r="QKJ79" s="195"/>
      <c r="QKK79" s="195"/>
      <c r="QKL79" s="195"/>
      <c r="QKM79" s="195"/>
      <c r="QKN79" s="195"/>
      <c r="QKO79" s="195"/>
      <c r="QKP79" s="195"/>
      <c r="QKQ79" s="195"/>
      <c r="QKR79" s="195"/>
      <c r="QKS79" s="195"/>
      <c r="QKT79" s="195"/>
      <c r="QKU79" s="195"/>
      <c r="QKV79" s="195"/>
      <c r="QKW79" s="195"/>
      <c r="QKX79" s="195"/>
      <c r="QKY79" s="195"/>
      <c r="QKZ79" s="195"/>
      <c r="QLA79" s="195"/>
      <c r="QLB79" s="195"/>
      <c r="QLC79" s="195"/>
      <c r="QLD79" s="195"/>
      <c r="QLE79" s="195"/>
      <c r="QLF79" s="195"/>
      <c r="QLG79" s="195"/>
      <c r="QLH79" s="195"/>
      <c r="QLI79" s="195"/>
      <c r="QLJ79" s="195"/>
      <c r="QLK79" s="195"/>
      <c r="QLL79" s="195"/>
      <c r="QLM79" s="195"/>
      <c r="QLN79" s="195"/>
      <c r="QLO79" s="195"/>
      <c r="QLP79" s="195"/>
      <c r="QLQ79" s="195"/>
      <c r="QLR79" s="195"/>
      <c r="QLS79" s="195"/>
      <c r="QLT79" s="195"/>
      <c r="QLU79" s="195"/>
      <c r="QLV79" s="195"/>
      <c r="QLW79" s="195"/>
      <c r="QLX79" s="195"/>
      <c r="QLY79" s="195"/>
      <c r="QLZ79" s="195"/>
      <c r="QMA79" s="195"/>
      <c r="QMB79" s="195"/>
      <c r="QMC79" s="195"/>
      <c r="QMD79" s="195"/>
      <c r="QME79" s="195"/>
      <c r="QMF79" s="195"/>
      <c r="QMG79" s="195"/>
      <c r="QMH79" s="195"/>
      <c r="QMI79" s="195"/>
      <c r="QMJ79" s="195"/>
      <c r="QMK79" s="195"/>
      <c r="QML79" s="195"/>
      <c r="QMM79" s="195"/>
      <c r="QMN79" s="195"/>
      <c r="QMO79" s="195"/>
      <c r="QMP79" s="195"/>
      <c r="QMQ79" s="195"/>
      <c r="QMR79" s="195"/>
      <c r="QMS79" s="195"/>
      <c r="QMT79" s="195"/>
      <c r="QMU79" s="195"/>
      <c r="QMV79" s="195"/>
      <c r="QMW79" s="195"/>
      <c r="QMX79" s="195"/>
      <c r="QMY79" s="195"/>
      <c r="QMZ79" s="195"/>
      <c r="QNA79" s="195"/>
      <c r="QNB79" s="195"/>
      <c r="QNC79" s="195"/>
      <c r="QND79" s="195"/>
      <c r="QNE79" s="195"/>
      <c r="QNF79" s="195"/>
      <c r="QNG79" s="195"/>
      <c r="QNH79" s="195"/>
      <c r="QNI79" s="195"/>
      <c r="QNJ79" s="195"/>
      <c r="QNK79" s="195"/>
      <c r="QNL79" s="195"/>
      <c r="QNM79" s="195"/>
      <c r="QNN79" s="195"/>
      <c r="QNO79" s="195"/>
      <c r="QNP79" s="195"/>
      <c r="QNQ79" s="195"/>
      <c r="QNR79" s="195"/>
      <c r="QNS79" s="195"/>
      <c r="QNT79" s="195"/>
      <c r="QNU79" s="195"/>
      <c r="QNV79" s="195"/>
      <c r="QNW79" s="195"/>
      <c r="QNX79" s="195"/>
      <c r="QNY79" s="195"/>
      <c r="QNZ79" s="195"/>
      <c r="QOA79" s="195"/>
      <c r="QOB79" s="195"/>
      <c r="QOC79" s="195"/>
      <c r="QOD79" s="195"/>
      <c r="QOE79" s="195"/>
      <c r="QOF79" s="195"/>
      <c r="QOG79" s="195"/>
      <c r="QOH79" s="195"/>
      <c r="QOI79" s="195"/>
      <c r="QOJ79" s="195"/>
      <c r="QOK79" s="195"/>
      <c r="QOL79" s="195"/>
      <c r="QOM79" s="195"/>
      <c r="QON79" s="195"/>
      <c r="QOO79" s="195"/>
      <c r="QOP79" s="195"/>
      <c r="QOQ79" s="195"/>
      <c r="QOR79" s="195"/>
      <c r="QOS79" s="195"/>
      <c r="QOT79" s="195"/>
      <c r="QOU79" s="195"/>
      <c r="QOV79" s="195"/>
      <c r="QOW79" s="195"/>
      <c r="QOX79" s="195"/>
      <c r="QOY79" s="195"/>
      <c r="QOZ79" s="195"/>
      <c r="QPA79" s="195"/>
      <c r="QPB79" s="195"/>
      <c r="QPC79" s="195"/>
      <c r="QPD79" s="195"/>
      <c r="QPE79" s="195"/>
      <c r="QPF79" s="195"/>
      <c r="QPG79" s="195"/>
      <c r="QPH79" s="195"/>
      <c r="QPI79" s="195"/>
      <c r="QPJ79" s="195"/>
      <c r="QPK79" s="195"/>
      <c r="QPL79" s="195"/>
      <c r="QPM79" s="195"/>
      <c r="QPN79" s="195"/>
      <c r="QPO79" s="195"/>
      <c r="QPP79" s="195"/>
      <c r="QPQ79" s="195"/>
      <c r="QPR79" s="195"/>
      <c r="QPS79" s="195"/>
      <c r="QPT79" s="195"/>
      <c r="QPU79" s="195"/>
      <c r="QPV79" s="195"/>
      <c r="QPW79" s="195"/>
      <c r="QPX79" s="195"/>
      <c r="QPY79" s="195"/>
      <c r="QPZ79" s="195"/>
      <c r="QQA79" s="195"/>
      <c r="QQB79" s="195"/>
      <c r="QQC79" s="195"/>
      <c r="QQD79" s="195"/>
      <c r="QQE79" s="195"/>
      <c r="QQF79" s="195"/>
      <c r="QQG79" s="195"/>
      <c r="QQH79" s="195"/>
      <c r="QQI79" s="195"/>
      <c r="QQJ79" s="195"/>
      <c r="QQK79" s="195"/>
      <c r="QQL79" s="195"/>
      <c r="QQM79" s="195"/>
      <c r="QQN79" s="195"/>
      <c r="QQO79" s="195"/>
      <c r="QQP79" s="195"/>
      <c r="QQQ79" s="195"/>
      <c r="QQR79" s="195"/>
      <c r="QQS79" s="195"/>
      <c r="QQT79" s="195"/>
      <c r="QQU79" s="195"/>
      <c r="QQV79" s="195"/>
      <c r="QQW79" s="195"/>
      <c r="QQX79" s="195"/>
      <c r="QQY79" s="195"/>
      <c r="QQZ79" s="195"/>
      <c r="QRA79" s="195"/>
      <c r="QRB79" s="195"/>
      <c r="QRC79" s="195"/>
      <c r="QRD79" s="195"/>
      <c r="QRE79" s="195"/>
      <c r="QRF79" s="195"/>
      <c r="QRG79" s="195"/>
      <c r="QRH79" s="195"/>
      <c r="QRI79" s="195"/>
      <c r="QRJ79" s="195"/>
      <c r="QRK79" s="195"/>
      <c r="QRL79" s="195"/>
      <c r="QRM79" s="195"/>
      <c r="QRN79" s="195"/>
      <c r="QRO79" s="195"/>
      <c r="QRP79" s="195"/>
      <c r="QRQ79" s="195"/>
      <c r="QRR79" s="195"/>
      <c r="QRS79" s="195"/>
      <c r="QRT79" s="195"/>
      <c r="QRU79" s="195"/>
      <c r="QRV79" s="195"/>
      <c r="QRW79" s="195"/>
      <c r="QRX79" s="195"/>
      <c r="QRY79" s="195"/>
      <c r="QRZ79" s="195"/>
      <c r="QSA79" s="195"/>
      <c r="QSB79" s="195"/>
      <c r="QSC79" s="195"/>
      <c r="QSD79" s="195"/>
      <c r="QSE79" s="195"/>
      <c r="QSF79" s="195"/>
      <c r="QSG79" s="195"/>
      <c r="QSH79" s="195"/>
      <c r="QSI79" s="195"/>
      <c r="QSJ79" s="195"/>
      <c r="QSK79" s="195"/>
      <c r="QSL79" s="195"/>
      <c r="QSM79" s="195"/>
      <c r="QSN79" s="195"/>
      <c r="QSO79" s="195"/>
      <c r="QSP79" s="195"/>
      <c r="QSQ79" s="195"/>
      <c r="QSR79" s="195"/>
      <c r="QSS79" s="195"/>
      <c r="QST79" s="195"/>
      <c r="QSU79" s="195"/>
      <c r="QSV79" s="195"/>
      <c r="QSW79" s="195"/>
      <c r="QSX79" s="195"/>
      <c r="QSY79" s="195"/>
      <c r="QSZ79" s="195"/>
      <c r="QTA79" s="195"/>
      <c r="QTB79" s="195"/>
      <c r="QTC79" s="195"/>
      <c r="QTD79" s="195"/>
      <c r="QTE79" s="195"/>
      <c r="QTF79" s="195"/>
      <c r="QTG79" s="195"/>
      <c r="QTH79" s="195"/>
      <c r="QTI79" s="195"/>
      <c r="QTJ79" s="195"/>
      <c r="QTK79" s="195"/>
      <c r="QTL79" s="195"/>
      <c r="QTM79" s="195"/>
      <c r="QTN79" s="195"/>
      <c r="QTO79" s="195"/>
      <c r="QTP79" s="195"/>
      <c r="QTQ79" s="195"/>
      <c r="QTR79" s="195"/>
      <c r="QTS79" s="195"/>
      <c r="QTT79" s="195"/>
      <c r="QTU79" s="195"/>
      <c r="QTV79" s="195"/>
      <c r="QTW79" s="195"/>
      <c r="QTX79" s="195"/>
      <c r="QTY79" s="195"/>
      <c r="QTZ79" s="195"/>
      <c r="QUA79" s="195"/>
      <c r="QUB79" s="195"/>
      <c r="QUC79" s="195"/>
      <c r="QUD79" s="195"/>
      <c r="QUE79" s="195"/>
      <c r="QUF79" s="195"/>
      <c r="QUG79" s="195"/>
      <c r="QUH79" s="195"/>
      <c r="QUI79" s="195"/>
      <c r="QUJ79" s="195"/>
      <c r="QUK79" s="195"/>
      <c r="QUL79" s="195"/>
      <c r="QUM79" s="195"/>
      <c r="QUN79" s="195"/>
      <c r="QUO79" s="195"/>
      <c r="QUP79" s="195"/>
      <c r="QUQ79" s="195"/>
      <c r="QUR79" s="195"/>
      <c r="QUS79" s="195"/>
      <c r="QUT79" s="195"/>
      <c r="QUU79" s="195"/>
      <c r="QUV79" s="195"/>
      <c r="QUW79" s="195"/>
      <c r="QUX79" s="195"/>
      <c r="QUY79" s="195"/>
      <c r="QUZ79" s="195"/>
      <c r="QVA79" s="195"/>
      <c r="QVB79" s="195"/>
      <c r="QVC79" s="195"/>
      <c r="QVD79" s="195"/>
      <c r="QVE79" s="195"/>
      <c r="QVF79" s="195"/>
      <c r="QVG79" s="195"/>
      <c r="QVH79" s="195"/>
      <c r="QVI79" s="195"/>
      <c r="QVJ79" s="195"/>
      <c r="QVK79" s="195"/>
      <c r="QVL79" s="195"/>
      <c r="QVM79" s="195"/>
      <c r="QVN79" s="195"/>
      <c r="QVO79" s="195"/>
      <c r="QVP79" s="195"/>
      <c r="QVQ79" s="195"/>
      <c r="QVR79" s="195"/>
      <c r="QVS79" s="195"/>
      <c r="QVT79" s="195"/>
      <c r="QVU79" s="195"/>
      <c r="QVV79" s="195"/>
      <c r="QVW79" s="195"/>
      <c r="QVX79" s="195"/>
      <c r="QVY79" s="195"/>
      <c r="QVZ79" s="195"/>
      <c r="QWA79" s="195"/>
      <c r="QWB79" s="195"/>
      <c r="QWC79" s="195"/>
      <c r="QWD79" s="195"/>
      <c r="QWE79" s="195"/>
      <c r="QWF79" s="195"/>
      <c r="QWG79" s="195"/>
      <c r="QWH79" s="195"/>
      <c r="QWI79" s="195"/>
      <c r="QWJ79" s="195"/>
      <c r="QWK79" s="195"/>
      <c r="QWL79" s="195"/>
      <c r="QWM79" s="195"/>
      <c r="QWN79" s="195"/>
      <c r="QWO79" s="195"/>
      <c r="QWP79" s="195"/>
      <c r="QWQ79" s="195"/>
      <c r="QWR79" s="195"/>
      <c r="QWS79" s="195"/>
      <c r="QWT79" s="195"/>
      <c r="QWU79" s="195"/>
      <c r="QWV79" s="195"/>
      <c r="QWW79" s="195"/>
      <c r="QWX79" s="195"/>
      <c r="QWY79" s="195"/>
      <c r="QWZ79" s="195"/>
      <c r="QXA79" s="195"/>
      <c r="QXB79" s="195"/>
      <c r="QXC79" s="195"/>
      <c r="QXD79" s="195"/>
      <c r="QXE79" s="195"/>
      <c r="QXF79" s="195"/>
      <c r="QXG79" s="195"/>
      <c r="QXH79" s="195"/>
      <c r="QXI79" s="195"/>
      <c r="QXJ79" s="195"/>
      <c r="QXK79" s="195"/>
      <c r="QXL79" s="195"/>
      <c r="QXM79" s="195"/>
      <c r="QXN79" s="195"/>
      <c r="QXO79" s="195"/>
      <c r="QXP79" s="195"/>
      <c r="QXQ79" s="195"/>
      <c r="QXR79" s="195"/>
      <c r="QXS79" s="195"/>
      <c r="QXT79" s="195"/>
      <c r="QXU79" s="195"/>
      <c r="QXV79" s="195"/>
      <c r="QXW79" s="195"/>
      <c r="QXX79" s="195"/>
      <c r="QXY79" s="195"/>
      <c r="QXZ79" s="195"/>
      <c r="QYA79" s="195"/>
      <c r="QYB79" s="195"/>
      <c r="QYC79" s="195"/>
      <c r="QYD79" s="195"/>
      <c r="QYE79" s="195"/>
      <c r="QYF79" s="195"/>
      <c r="QYG79" s="195"/>
      <c r="QYH79" s="195"/>
      <c r="QYI79" s="195"/>
      <c r="QYJ79" s="195"/>
      <c r="QYK79" s="195"/>
      <c r="QYL79" s="195"/>
      <c r="QYM79" s="195"/>
      <c r="QYN79" s="195"/>
      <c r="QYO79" s="195"/>
      <c r="QYP79" s="195"/>
      <c r="QYQ79" s="195"/>
      <c r="QYR79" s="195"/>
      <c r="QYS79" s="195"/>
      <c r="QYT79" s="195"/>
      <c r="QYU79" s="195"/>
      <c r="QYV79" s="195"/>
      <c r="QYW79" s="195"/>
      <c r="QYX79" s="195"/>
      <c r="QYY79" s="195"/>
      <c r="QYZ79" s="195"/>
      <c r="QZA79" s="195"/>
      <c r="QZB79" s="195"/>
      <c r="QZC79" s="195"/>
      <c r="QZD79" s="195"/>
      <c r="QZE79" s="195"/>
      <c r="QZF79" s="195"/>
      <c r="QZG79" s="195"/>
      <c r="QZH79" s="195"/>
      <c r="QZI79" s="195"/>
      <c r="QZJ79" s="195"/>
      <c r="QZK79" s="195"/>
      <c r="QZL79" s="195"/>
      <c r="QZM79" s="195"/>
      <c r="QZN79" s="195"/>
      <c r="QZO79" s="195"/>
      <c r="QZP79" s="195"/>
      <c r="QZQ79" s="195"/>
      <c r="QZR79" s="195"/>
      <c r="QZS79" s="195"/>
      <c r="QZT79" s="195"/>
      <c r="QZU79" s="195"/>
      <c r="QZV79" s="195"/>
      <c r="QZW79" s="195"/>
      <c r="QZX79" s="195"/>
      <c r="QZY79" s="195"/>
      <c r="QZZ79" s="195"/>
      <c r="RAA79" s="195"/>
      <c r="RAB79" s="195"/>
      <c r="RAC79" s="195"/>
      <c r="RAD79" s="195"/>
      <c r="RAE79" s="195"/>
      <c r="RAF79" s="195"/>
      <c r="RAG79" s="195"/>
      <c r="RAH79" s="195"/>
      <c r="RAI79" s="195"/>
      <c r="RAJ79" s="195"/>
      <c r="RAK79" s="195"/>
      <c r="RAL79" s="195"/>
      <c r="RAM79" s="195"/>
      <c r="RAN79" s="195"/>
      <c r="RAO79" s="195"/>
      <c r="RAP79" s="195"/>
      <c r="RAQ79" s="195"/>
      <c r="RAR79" s="195"/>
      <c r="RAS79" s="195"/>
      <c r="RAT79" s="195"/>
      <c r="RAU79" s="195"/>
      <c r="RAV79" s="195"/>
      <c r="RAW79" s="195"/>
      <c r="RAX79" s="195"/>
      <c r="RAY79" s="195"/>
      <c r="RAZ79" s="195"/>
      <c r="RBA79" s="195"/>
      <c r="RBB79" s="195"/>
      <c r="RBC79" s="195"/>
      <c r="RBD79" s="195"/>
      <c r="RBE79" s="195"/>
      <c r="RBF79" s="195"/>
      <c r="RBG79" s="195"/>
      <c r="RBH79" s="195"/>
      <c r="RBI79" s="195"/>
      <c r="RBJ79" s="195"/>
      <c r="RBK79" s="195"/>
      <c r="RBL79" s="195"/>
      <c r="RBM79" s="195"/>
      <c r="RBN79" s="195"/>
      <c r="RBO79" s="195"/>
      <c r="RBP79" s="195"/>
      <c r="RBQ79" s="195"/>
      <c r="RBR79" s="195"/>
      <c r="RBS79" s="195"/>
      <c r="RBT79" s="195"/>
      <c r="RBU79" s="195"/>
      <c r="RBV79" s="195"/>
      <c r="RBW79" s="195"/>
      <c r="RBX79" s="195"/>
      <c r="RBY79" s="195"/>
      <c r="RBZ79" s="195"/>
      <c r="RCA79" s="195"/>
      <c r="RCB79" s="195"/>
      <c r="RCC79" s="195"/>
      <c r="RCD79" s="195"/>
      <c r="RCE79" s="195"/>
      <c r="RCF79" s="195"/>
      <c r="RCG79" s="195"/>
      <c r="RCH79" s="195"/>
      <c r="RCI79" s="195"/>
      <c r="RCJ79" s="195"/>
      <c r="RCK79" s="195"/>
      <c r="RCL79" s="195"/>
      <c r="RCM79" s="195"/>
      <c r="RCN79" s="195"/>
      <c r="RCO79" s="195"/>
      <c r="RCP79" s="195"/>
      <c r="RCQ79" s="195"/>
      <c r="RCR79" s="195"/>
      <c r="RCS79" s="195"/>
      <c r="RCT79" s="195"/>
      <c r="RCU79" s="195"/>
      <c r="RCV79" s="195"/>
      <c r="RCW79" s="195"/>
      <c r="RCX79" s="195"/>
      <c r="RCY79" s="195"/>
      <c r="RCZ79" s="195"/>
      <c r="RDA79" s="195"/>
      <c r="RDB79" s="195"/>
      <c r="RDC79" s="195"/>
      <c r="RDD79" s="195"/>
      <c r="RDE79" s="195"/>
      <c r="RDF79" s="195"/>
      <c r="RDG79" s="195"/>
      <c r="RDH79" s="195"/>
      <c r="RDI79" s="195"/>
      <c r="RDJ79" s="195"/>
      <c r="RDK79" s="195"/>
      <c r="RDL79" s="195"/>
      <c r="RDM79" s="195"/>
      <c r="RDN79" s="195"/>
      <c r="RDO79" s="195"/>
      <c r="RDP79" s="195"/>
      <c r="RDQ79" s="195"/>
      <c r="RDR79" s="195"/>
      <c r="RDS79" s="195"/>
      <c r="RDT79" s="195"/>
      <c r="RDU79" s="195"/>
      <c r="RDV79" s="195"/>
      <c r="RDW79" s="195"/>
      <c r="RDX79" s="195"/>
      <c r="RDY79" s="195"/>
      <c r="RDZ79" s="195"/>
      <c r="REA79" s="195"/>
      <c r="REB79" s="195"/>
      <c r="REC79" s="195"/>
      <c r="RED79" s="195"/>
      <c r="REE79" s="195"/>
      <c r="REF79" s="195"/>
      <c r="REG79" s="195"/>
      <c r="REH79" s="195"/>
      <c r="REI79" s="195"/>
      <c r="REJ79" s="195"/>
      <c r="REK79" s="195"/>
      <c r="REL79" s="195"/>
      <c r="REM79" s="195"/>
      <c r="REN79" s="195"/>
      <c r="REO79" s="195"/>
      <c r="REP79" s="195"/>
      <c r="REQ79" s="195"/>
      <c r="RER79" s="195"/>
      <c r="RES79" s="195"/>
      <c r="RET79" s="195"/>
      <c r="REU79" s="195"/>
      <c r="REV79" s="195"/>
      <c r="REW79" s="195"/>
      <c r="REX79" s="195"/>
      <c r="REY79" s="195"/>
      <c r="REZ79" s="195"/>
      <c r="RFA79" s="195"/>
      <c r="RFB79" s="195"/>
      <c r="RFC79" s="195"/>
      <c r="RFD79" s="195"/>
      <c r="RFE79" s="195"/>
      <c r="RFF79" s="195"/>
      <c r="RFG79" s="195"/>
      <c r="RFH79" s="195"/>
      <c r="RFI79" s="195"/>
      <c r="RFJ79" s="195"/>
      <c r="RFK79" s="195"/>
      <c r="RFL79" s="195"/>
      <c r="RFM79" s="195"/>
      <c r="RFN79" s="195"/>
      <c r="RFO79" s="195"/>
      <c r="RFP79" s="195"/>
      <c r="RFQ79" s="195"/>
      <c r="RFR79" s="195"/>
      <c r="RFS79" s="195"/>
      <c r="RFT79" s="195"/>
      <c r="RFU79" s="195"/>
      <c r="RFV79" s="195"/>
      <c r="RFW79" s="195"/>
      <c r="RFX79" s="195"/>
      <c r="RFY79" s="195"/>
      <c r="RFZ79" s="195"/>
      <c r="RGA79" s="195"/>
      <c r="RGB79" s="195"/>
      <c r="RGC79" s="195"/>
      <c r="RGD79" s="195"/>
      <c r="RGE79" s="195"/>
      <c r="RGF79" s="195"/>
      <c r="RGG79" s="195"/>
      <c r="RGH79" s="195"/>
      <c r="RGI79" s="195"/>
      <c r="RGJ79" s="195"/>
      <c r="RGK79" s="195"/>
      <c r="RGL79" s="195"/>
      <c r="RGM79" s="195"/>
      <c r="RGN79" s="195"/>
      <c r="RGO79" s="195"/>
      <c r="RGP79" s="195"/>
      <c r="RGQ79" s="195"/>
      <c r="RGR79" s="195"/>
      <c r="RGS79" s="195"/>
      <c r="RGT79" s="195"/>
      <c r="RGU79" s="195"/>
      <c r="RGV79" s="195"/>
      <c r="RGW79" s="195"/>
      <c r="RGX79" s="195"/>
      <c r="RGY79" s="195"/>
      <c r="RGZ79" s="195"/>
      <c r="RHA79" s="195"/>
      <c r="RHB79" s="195"/>
      <c r="RHC79" s="195"/>
      <c r="RHD79" s="195"/>
      <c r="RHE79" s="195"/>
      <c r="RHF79" s="195"/>
      <c r="RHG79" s="195"/>
      <c r="RHH79" s="195"/>
      <c r="RHI79" s="195"/>
      <c r="RHJ79" s="195"/>
      <c r="RHK79" s="195"/>
      <c r="RHL79" s="195"/>
      <c r="RHM79" s="195"/>
      <c r="RHN79" s="195"/>
      <c r="RHO79" s="195"/>
      <c r="RHP79" s="195"/>
      <c r="RHQ79" s="195"/>
      <c r="RHR79" s="195"/>
      <c r="RHS79" s="195"/>
      <c r="RHT79" s="195"/>
      <c r="RHU79" s="195"/>
      <c r="RHV79" s="195"/>
      <c r="RHW79" s="195"/>
      <c r="RHX79" s="195"/>
      <c r="RHY79" s="195"/>
      <c r="RHZ79" s="195"/>
      <c r="RIA79" s="195"/>
      <c r="RIB79" s="195"/>
      <c r="RIC79" s="195"/>
      <c r="RID79" s="195"/>
      <c r="RIE79" s="195"/>
      <c r="RIF79" s="195"/>
      <c r="RIG79" s="195"/>
      <c r="RIH79" s="195"/>
      <c r="RII79" s="195"/>
      <c r="RIJ79" s="195"/>
      <c r="RIK79" s="195"/>
      <c r="RIL79" s="195"/>
      <c r="RIM79" s="195"/>
      <c r="RIN79" s="195"/>
      <c r="RIO79" s="195"/>
      <c r="RIP79" s="195"/>
      <c r="RIQ79" s="195"/>
      <c r="RIR79" s="195"/>
      <c r="RIS79" s="195"/>
      <c r="RIT79" s="195"/>
      <c r="RIU79" s="195"/>
      <c r="RIV79" s="195"/>
      <c r="RIW79" s="195"/>
      <c r="RIX79" s="195"/>
      <c r="RIY79" s="195"/>
      <c r="RIZ79" s="195"/>
      <c r="RJA79" s="195"/>
      <c r="RJB79" s="195"/>
      <c r="RJC79" s="195"/>
      <c r="RJD79" s="195"/>
      <c r="RJE79" s="195"/>
      <c r="RJF79" s="195"/>
      <c r="RJG79" s="195"/>
      <c r="RJH79" s="195"/>
      <c r="RJI79" s="195"/>
      <c r="RJJ79" s="195"/>
      <c r="RJK79" s="195"/>
      <c r="RJL79" s="195"/>
      <c r="RJM79" s="195"/>
      <c r="RJN79" s="195"/>
      <c r="RJO79" s="195"/>
      <c r="RJP79" s="195"/>
      <c r="RJQ79" s="195"/>
      <c r="RJR79" s="195"/>
      <c r="RJS79" s="195"/>
      <c r="RJT79" s="195"/>
      <c r="RJU79" s="195"/>
      <c r="RJV79" s="195"/>
      <c r="RJW79" s="195"/>
      <c r="RJX79" s="195"/>
      <c r="RJY79" s="195"/>
      <c r="RJZ79" s="195"/>
      <c r="RKA79" s="195"/>
      <c r="RKB79" s="195"/>
      <c r="RKC79" s="195"/>
      <c r="RKD79" s="195"/>
      <c r="RKE79" s="195"/>
      <c r="RKF79" s="195"/>
      <c r="RKG79" s="195"/>
      <c r="RKH79" s="195"/>
      <c r="RKI79" s="195"/>
      <c r="RKJ79" s="195"/>
      <c r="RKK79" s="195"/>
      <c r="RKL79" s="195"/>
      <c r="RKM79" s="195"/>
      <c r="RKN79" s="195"/>
      <c r="RKO79" s="195"/>
      <c r="RKP79" s="195"/>
      <c r="RKQ79" s="195"/>
      <c r="RKR79" s="195"/>
      <c r="RKS79" s="195"/>
      <c r="RKT79" s="195"/>
      <c r="RKU79" s="195"/>
      <c r="RKV79" s="195"/>
      <c r="RKW79" s="195"/>
      <c r="RKX79" s="195"/>
      <c r="RKY79" s="195"/>
      <c r="RKZ79" s="195"/>
      <c r="RLA79" s="195"/>
      <c r="RLB79" s="195"/>
      <c r="RLC79" s="195"/>
      <c r="RLD79" s="195"/>
      <c r="RLE79" s="195"/>
      <c r="RLF79" s="195"/>
      <c r="RLG79" s="195"/>
      <c r="RLH79" s="195"/>
      <c r="RLI79" s="195"/>
      <c r="RLJ79" s="195"/>
      <c r="RLK79" s="195"/>
      <c r="RLL79" s="195"/>
      <c r="RLM79" s="195"/>
      <c r="RLN79" s="195"/>
      <c r="RLO79" s="195"/>
      <c r="RLP79" s="195"/>
      <c r="RLQ79" s="195"/>
      <c r="RLR79" s="195"/>
      <c r="RLS79" s="195"/>
      <c r="RLT79" s="195"/>
      <c r="RLU79" s="195"/>
      <c r="RLV79" s="195"/>
      <c r="RLW79" s="195"/>
      <c r="RLX79" s="195"/>
      <c r="RLY79" s="195"/>
      <c r="RLZ79" s="195"/>
      <c r="RMA79" s="195"/>
      <c r="RMB79" s="195"/>
      <c r="RMC79" s="195"/>
      <c r="RMD79" s="195"/>
      <c r="RME79" s="195"/>
      <c r="RMF79" s="195"/>
      <c r="RMG79" s="195"/>
      <c r="RMH79" s="195"/>
      <c r="RMI79" s="195"/>
      <c r="RMJ79" s="195"/>
      <c r="RMK79" s="195"/>
      <c r="RML79" s="195"/>
      <c r="RMM79" s="195"/>
      <c r="RMN79" s="195"/>
      <c r="RMO79" s="195"/>
      <c r="RMP79" s="195"/>
      <c r="RMQ79" s="195"/>
      <c r="RMR79" s="195"/>
      <c r="RMS79" s="195"/>
      <c r="RMT79" s="195"/>
      <c r="RMU79" s="195"/>
      <c r="RMV79" s="195"/>
      <c r="RMW79" s="195"/>
      <c r="RMX79" s="195"/>
      <c r="RMY79" s="195"/>
      <c r="RMZ79" s="195"/>
      <c r="RNA79" s="195"/>
      <c r="RNB79" s="195"/>
      <c r="RNC79" s="195"/>
      <c r="RND79" s="195"/>
      <c r="RNE79" s="195"/>
      <c r="RNF79" s="195"/>
      <c r="RNG79" s="195"/>
      <c r="RNH79" s="195"/>
      <c r="RNI79" s="195"/>
      <c r="RNJ79" s="195"/>
      <c r="RNK79" s="195"/>
      <c r="RNL79" s="195"/>
      <c r="RNM79" s="195"/>
      <c r="RNN79" s="195"/>
      <c r="RNO79" s="195"/>
      <c r="RNP79" s="195"/>
      <c r="RNQ79" s="195"/>
      <c r="RNR79" s="195"/>
      <c r="RNS79" s="195"/>
      <c r="RNT79" s="195"/>
      <c r="RNU79" s="195"/>
      <c r="RNV79" s="195"/>
      <c r="RNW79" s="195"/>
      <c r="RNX79" s="195"/>
      <c r="RNY79" s="195"/>
      <c r="RNZ79" s="195"/>
      <c r="ROA79" s="195"/>
      <c r="ROB79" s="195"/>
      <c r="ROC79" s="195"/>
      <c r="ROD79" s="195"/>
      <c r="ROE79" s="195"/>
      <c r="ROF79" s="195"/>
      <c r="ROG79" s="195"/>
      <c r="ROH79" s="195"/>
      <c r="ROI79" s="195"/>
      <c r="ROJ79" s="195"/>
      <c r="ROK79" s="195"/>
      <c r="ROL79" s="195"/>
      <c r="ROM79" s="195"/>
      <c r="RON79" s="195"/>
      <c r="ROO79" s="195"/>
      <c r="ROP79" s="195"/>
      <c r="ROQ79" s="195"/>
      <c r="ROR79" s="195"/>
      <c r="ROS79" s="195"/>
      <c r="ROT79" s="195"/>
      <c r="ROU79" s="195"/>
      <c r="ROV79" s="195"/>
      <c r="ROW79" s="195"/>
      <c r="ROX79" s="195"/>
      <c r="ROY79" s="195"/>
      <c r="ROZ79" s="195"/>
      <c r="RPA79" s="195"/>
      <c r="RPB79" s="195"/>
      <c r="RPC79" s="195"/>
      <c r="RPD79" s="195"/>
      <c r="RPE79" s="195"/>
      <c r="RPF79" s="195"/>
      <c r="RPG79" s="195"/>
      <c r="RPH79" s="195"/>
      <c r="RPI79" s="195"/>
      <c r="RPJ79" s="195"/>
      <c r="RPK79" s="195"/>
      <c r="RPL79" s="195"/>
      <c r="RPM79" s="195"/>
      <c r="RPN79" s="195"/>
      <c r="RPO79" s="195"/>
      <c r="RPP79" s="195"/>
      <c r="RPQ79" s="195"/>
      <c r="RPR79" s="195"/>
      <c r="RPS79" s="195"/>
      <c r="RPT79" s="195"/>
      <c r="RPU79" s="195"/>
      <c r="RPV79" s="195"/>
      <c r="RPW79" s="195"/>
      <c r="RPX79" s="195"/>
      <c r="RPY79" s="195"/>
      <c r="RPZ79" s="195"/>
      <c r="RQA79" s="195"/>
      <c r="RQB79" s="195"/>
      <c r="RQC79" s="195"/>
      <c r="RQD79" s="195"/>
      <c r="RQE79" s="195"/>
      <c r="RQF79" s="195"/>
      <c r="RQG79" s="195"/>
      <c r="RQH79" s="195"/>
      <c r="RQI79" s="195"/>
      <c r="RQJ79" s="195"/>
      <c r="RQK79" s="195"/>
      <c r="RQL79" s="195"/>
      <c r="RQM79" s="195"/>
      <c r="RQN79" s="195"/>
      <c r="RQO79" s="195"/>
      <c r="RQP79" s="195"/>
      <c r="RQQ79" s="195"/>
      <c r="RQR79" s="195"/>
      <c r="RQS79" s="195"/>
      <c r="RQT79" s="195"/>
      <c r="RQU79" s="195"/>
      <c r="RQV79" s="195"/>
      <c r="RQW79" s="195"/>
      <c r="RQX79" s="195"/>
      <c r="RQY79" s="195"/>
      <c r="RQZ79" s="195"/>
      <c r="RRA79" s="195"/>
      <c r="RRB79" s="195"/>
      <c r="RRC79" s="195"/>
      <c r="RRD79" s="195"/>
      <c r="RRE79" s="195"/>
      <c r="RRF79" s="195"/>
      <c r="RRG79" s="195"/>
      <c r="RRH79" s="195"/>
      <c r="RRI79" s="195"/>
      <c r="RRJ79" s="195"/>
      <c r="RRK79" s="195"/>
      <c r="RRL79" s="195"/>
      <c r="RRM79" s="195"/>
      <c r="RRN79" s="195"/>
      <c r="RRO79" s="195"/>
      <c r="RRP79" s="195"/>
      <c r="RRQ79" s="195"/>
      <c r="RRR79" s="195"/>
      <c r="RRS79" s="195"/>
      <c r="RRT79" s="195"/>
      <c r="RRU79" s="195"/>
      <c r="RRV79" s="195"/>
      <c r="RRW79" s="195"/>
      <c r="RRX79" s="195"/>
      <c r="RRY79" s="195"/>
      <c r="RRZ79" s="195"/>
      <c r="RSA79" s="195"/>
      <c r="RSB79" s="195"/>
      <c r="RSC79" s="195"/>
      <c r="RSD79" s="195"/>
      <c r="RSE79" s="195"/>
      <c r="RSF79" s="195"/>
      <c r="RSG79" s="195"/>
      <c r="RSH79" s="195"/>
      <c r="RSI79" s="195"/>
      <c r="RSJ79" s="195"/>
      <c r="RSK79" s="195"/>
      <c r="RSL79" s="195"/>
      <c r="RSM79" s="195"/>
      <c r="RSN79" s="195"/>
      <c r="RSO79" s="195"/>
      <c r="RSP79" s="195"/>
      <c r="RSQ79" s="195"/>
      <c r="RSR79" s="195"/>
      <c r="RSS79" s="195"/>
      <c r="RST79" s="195"/>
      <c r="RSU79" s="195"/>
      <c r="RSV79" s="195"/>
      <c r="RSW79" s="195"/>
      <c r="RSX79" s="195"/>
      <c r="RSY79" s="195"/>
      <c r="RSZ79" s="195"/>
      <c r="RTA79" s="195"/>
      <c r="RTB79" s="195"/>
      <c r="RTC79" s="195"/>
      <c r="RTD79" s="195"/>
      <c r="RTE79" s="195"/>
      <c r="RTF79" s="195"/>
      <c r="RTG79" s="195"/>
      <c r="RTH79" s="195"/>
      <c r="RTI79" s="195"/>
      <c r="RTJ79" s="195"/>
      <c r="RTK79" s="195"/>
      <c r="RTL79" s="195"/>
      <c r="RTM79" s="195"/>
      <c r="RTN79" s="195"/>
      <c r="RTO79" s="195"/>
      <c r="RTP79" s="195"/>
      <c r="RTQ79" s="195"/>
      <c r="RTR79" s="195"/>
      <c r="RTS79" s="195"/>
      <c r="RTT79" s="195"/>
      <c r="RTU79" s="195"/>
      <c r="RTV79" s="195"/>
      <c r="RTW79" s="195"/>
      <c r="RTX79" s="195"/>
      <c r="RTY79" s="195"/>
      <c r="RTZ79" s="195"/>
      <c r="RUA79" s="195"/>
      <c r="RUB79" s="195"/>
      <c r="RUC79" s="195"/>
      <c r="RUD79" s="195"/>
      <c r="RUE79" s="195"/>
      <c r="RUF79" s="195"/>
      <c r="RUG79" s="195"/>
      <c r="RUH79" s="195"/>
      <c r="RUI79" s="195"/>
      <c r="RUJ79" s="195"/>
      <c r="RUK79" s="195"/>
      <c r="RUL79" s="195"/>
      <c r="RUM79" s="195"/>
      <c r="RUN79" s="195"/>
      <c r="RUO79" s="195"/>
      <c r="RUP79" s="195"/>
      <c r="RUQ79" s="195"/>
      <c r="RUR79" s="195"/>
      <c r="RUS79" s="195"/>
      <c r="RUT79" s="195"/>
      <c r="RUU79" s="195"/>
      <c r="RUV79" s="195"/>
      <c r="RUW79" s="195"/>
      <c r="RUX79" s="195"/>
      <c r="RUY79" s="195"/>
      <c r="RUZ79" s="195"/>
      <c r="RVA79" s="195"/>
      <c r="RVB79" s="195"/>
      <c r="RVC79" s="195"/>
      <c r="RVD79" s="195"/>
      <c r="RVE79" s="195"/>
      <c r="RVF79" s="195"/>
      <c r="RVG79" s="195"/>
      <c r="RVH79" s="195"/>
      <c r="RVI79" s="195"/>
      <c r="RVJ79" s="195"/>
      <c r="RVK79" s="195"/>
      <c r="RVL79" s="195"/>
      <c r="RVM79" s="195"/>
      <c r="RVN79" s="195"/>
      <c r="RVO79" s="195"/>
      <c r="RVP79" s="195"/>
      <c r="RVQ79" s="195"/>
      <c r="RVR79" s="195"/>
      <c r="RVS79" s="195"/>
      <c r="RVT79" s="195"/>
      <c r="RVU79" s="195"/>
      <c r="RVV79" s="195"/>
      <c r="RVW79" s="195"/>
      <c r="RVX79" s="195"/>
      <c r="RVY79" s="195"/>
      <c r="RVZ79" s="195"/>
      <c r="RWA79" s="195"/>
      <c r="RWB79" s="195"/>
      <c r="RWC79" s="195"/>
      <c r="RWD79" s="195"/>
      <c r="RWE79" s="195"/>
      <c r="RWF79" s="195"/>
      <c r="RWG79" s="195"/>
      <c r="RWH79" s="195"/>
      <c r="RWI79" s="195"/>
      <c r="RWJ79" s="195"/>
      <c r="RWK79" s="195"/>
      <c r="RWL79" s="195"/>
      <c r="RWM79" s="195"/>
      <c r="RWN79" s="195"/>
      <c r="RWO79" s="195"/>
      <c r="RWP79" s="195"/>
      <c r="RWQ79" s="195"/>
      <c r="RWR79" s="195"/>
      <c r="RWS79" s="195"/>
      <c r="RWT79" s="195"/>
      <c r="RWU79" s="195"/>
      <c r="RWV79" s="195"/>
      <c r="RWW79" s="195"/>
      <c r="RWX79" s="195"/>
      <c r="RWY79" s="195"/>
      <c r="RWZ79" s="195"/>
      <c r="RXA79" s="195"/>
      <c r="RXB79" s="195"/>
      <c r="RXC79" s="195"/>
      <c r="RXD79" s="195"/>
      <c r="RXE79" s="195"/>
      <c r="RXF79" s="195"/>
      <c r="RXG79" s="195"/>
      <c r="RXH79" s="195"/>
      <c r="RXI79" s="195"/>
      <c r="RXJ79" s="195"/>
      <c r="RXK79" s="195"/>
      <c r="RXL79" s="195"/>
      <c r="RXM79" s="195"/>
      <c r="RXN79" s="195"/>
      <c r="RXO79" s="195"/>
      <c r="RXP79" s="195"/>
      <c r="RXQ79" s="195"/>
      <c r="RXR79" s="195"/>
      <c r="RXS79" s="195"/>
      <c r="RXT79" s="195"/>
      <c r="RXU79" s="195"/>
      <c r="RXV79" s="195"/>
      <c r="RXW79" s="195"/>
      <c r="RXX79" s="195"/>
      <c r="RXY79" s="195"/>
      <c r="RXZ79" s="195"/>
      <c r="RYA79" s="195"/>
      <c r="RYB79" s="195"/>
      <c r="RYC79" s="195"/>
      <c r="RYD79" s="195"/>
      <c r="RYE79" s="195"/>
      <c r="RYF79" s="195"/>
      <c r="RYG79" s="195"/>
      <c r="RYH79" s="195"/>
      <c r="RYI79" s="195"/>
      <c r="RYJ79" s="195"/>
      <c r="RYK79" s="195"/>
      <c r="RYL79" s="195"/>
      <c r="RYM79" s="195"/>
      <c r="RYN79" s="195"/>
      <c r="RYO79" s="195"/>
      <c r="RYP79" s="195"/>
      <c r="RYQ79" s="195"/>
      <c r="RYR79" s="195"/>
      <c r="RYS79" s="195"/>
      <c r="RYT79" s="195"/>
      <c r="RYU79" s="195"/>
      <c r="RYV79" s="195"/>
      <c r="RYW79" s="195"/>
      <c r="RYX79" s="195"/>
      <c r="RYY79" s="195"/>
      <c r="RYZ79" s="195"/>
      <c r="RZA79" s="195"/>
      <c r="RZB79" s="195"/>
      <c r="RZC79" s="195"/>
      <c r="RZD79" s="195"/>
      <c r="RZE79" s="195"/>
      <c r="RZF79" s="195"/>
      <c r="RZG79" s="195"/>
      <c r="RZH79" s="195"/>
      <c r="RZI79" s="195"/>
      <c r="RZJ79" s="195"/>
      <c r="RZK79" s="195"/>
      <c r="RZL79" s="195"/>
      <c r="RZM79" s="195"/>
      <c r="RZN79" s="195"/>
      <c r="RZO79" s="195"/>
      <c r="RZP79" s="195"/>
      <c r="RZQ79" s="195"/>
      <c r="RZR79" s="195"/>
      <c r="RZS79" s="195"/>
      <c r="RZT79" s="195"/>
      <c r="RZU79" s="195"/>
      <c r="RZV79" s="195"/>
      <c r="RZW79" s="195"/>
      <c r="RZX79" s="195"/>
      <c r="RZY79" s="195"/>
      <c r="RZZ79" s="195"/>
      <c r="SAA79" s="195"/>
      <c r="SAB79" s="195"/>
      <c r="SAC79" s="195"/>
      <c r="SAD79" s="195"/>
      <c r="SAE79" s="195"/>
      <c r="SAF79" s="195"/>
      <c r="SAG79" s="195"/>
      <c r="SAH79" s="195"/>
      <c r="SAI79" s="195"/>
      <c r="SAJ79" s="195"/>
      <c r="SAK79" s="195"/>
      <c r="SAL79" s="195"/>
      <c r="SAM79" s="195"/>
      <c r="SAN79" s="195"/>
      <c r="SAO79" s="195"/>
      <c r="SAP79" s="195"/>
      <c r="SAQ79" s="195"/>
      <c r="SAR79" s="195"/>
      <c r="SAS79" s="195"/>
      <c r="SAT79" s="195"/>
      <c r="SAU79" s="195"/>
      <c r="SAV79" s="195"/>
      <c r="SAW79" s="195"/>
      <c r="SAX79" s="195"/>
      <c r="SAY79" s="195"/>
      <c r="SAZ79" s="195"/>
      <c r="SBA79" s="195"/>
      <c r="SBB79" s="195"/>
      <c r="SBC79" s="195"/>
      <c r="SBD79" s="195"/>
      <c r="SBE79" s="195"/>
      <c r="SBF79" s="195"/>
      <c r="SBG79" s="195"/>
      <c r="SBH79" s="195"/>
      <c r="SBI79" s="195"/>
      <c r="SBJ79" s="195"/>
      <c r="SBK79" s="195"/>
      <c r="SBL79" s="195"/>
      <c r="SBM79" s="195"/>
      <c r="SBN79" s="195"/>
      <c r="SBO79" s="195"/>
      <c r="SBP79" s="195"/>
      <c r="SBQ79" s="195"/>
      <c r="SBR79" s="195"/>
      <c r="SBS79" s="195"/>
      <c r="SBT79" s="195"/>
      <c r="SBU79" s="195"/>
      <c r="SBV79" s="195"/>
      <c r="SBW79" s="195"/>
      <c r="SBX79" s="195"/>
      <c r="SBY79" s="195"/>
      <c r="SBZ79" s="195"/>
      <c r="SCA79" s="195"/>
      <c r="SCB79" s="195"/>
      <c r="SCC79" s="195"/>
      <c r="SCD79" s="195"/>
      <c r="SCE79" s="195"/>
      <c r="SCF79" s="195"/>
      <c r="SCG79" s="195"/>
      <c r="SCH79" s="195"/>
      <c r="SCI79" s="195"/>
      <c r="SCJ79" s="195"/>
      <c r="SCK79" s="195"/>
      <c r="SCL79" s="195"/>
      <c r="SCM79" s="195"/>
      <c r="SCN79" s="195"/>
      <c r="SCO79" s="195"/>
      <c r="SCP79" s="195"/>
      <c r="SCQ79" s="195"/>
      <c r="SCR79" s="195"/>
      <c r="SCS79" s="195"/>
      <c r="SCT79" s="195"/>
      <c r="SCU79" s="195"/>
      <c r="SCV79" s="195"/>
      <c r="SCW79" s="195"/>
      <c r="SCX79" s="195"/>
      <c r="SCY79" s="195"/>
      <c r="SCZ79" s="195"/>
      <c r="SDA79" s="195"/>
      <c r="SDB79" s="195"/>
      <c r="SDC79" s="195"/>
      <c r="SDD79" s="195"/>
      <c r="SDE79" s="195"/>
      <c r="SDF79" s="195"/>
      <c r="SDG79" s="195"/>
      <c r="SDH79" s="195"/>
      <c r="SDI79" s="195"/>
      <c r="SDJ79" s="195"/>
      <c r="SDK79" s="195"/>
      <c r="SDL79" s="195"/>
      <c r="SDM79" s="195"/>
      <c r="SDN79" s="195"/>
      <c r="SDO79" s="195"/>
      <c r="SDP79" s="195"/>
      <c r="SDQ79" s="195"/>
      <c r="SDR79" s="195"/>
      <c r="SDS79" s="195"/>
      <c r="SDT79" s="195"/>
      <c r="SDU79" s="195"/>
      <c r="SDV79" s="195"/>
      <c r="SDW79" s="195"/>
      <c r="SDX79" s="195"/>
      <c r="SDY79" s="195"/>
      <c r="SDZ79" s="195"/>
      <c r="SEA79" s="195"/>
      <c r="SEB79" s="195"/>
      <c r="SEC79" s="195"/>
      <c r="SED79" s="195"/>
      <c r="SEE79" s="195"/>
      <c r="SEF79" s="195"/>
      <c r="SEG79" s="195"/>
      <c r="SEH79" s="195"/>
      <c r="SEI79" s="195"/>
      <c r="SEJ79" s="195"/>
      <c r="SEK79" s="195"/>
      <c r="SEL79" s="195"/>
      <c r="SEM79" s="195"/>
      <c r="SEN79" s="195"/>
      <c r="SEO79" s="195"/>
      <c r="SEP79" s="195"/>
      <c r="SEQ79" s="195"/>
      <c r="SER79" s="195"/>
      <c r="SES79" s="195"/>
      <c r="SET79" s="195"/>
      <c r="SEU79" s="195"/>
      <c r="SEV79" s="195"/>
      <c r="SEW79" s="195"/>
      <c r="SEX79" s="195"/>
      <c r="SEY79" s="195"/>
      <c r="SEZ79" s="195"/>
      <c r="SFA79" s="195"/>
      <c r="SFB79" s="195"/>
      <c r="SFC79" s="195"/>
      <c r="SFD79" s="195"/>
      <c r="SFE79" s="195"/>
      <c r="SFF79" s="195"/>
      <c r="SFG79" s="195"/>
      <c r="SFH79" s="195"/>
      <c r="SFI79" s="195"/>
      <c r="SFJ79" s="195"/>
      <c r="SFK79" s="195"/>
      <c r="SFL79" s="195"/>
      <c r="SFM79" s="195"/>
      <c r="SFN79" s="195"/>
      <c r="SFO79" s="195"/>
      <c r="SFP79" s="195"/>
      <c r="SFQ79" s="195"/>
      <c r="SFR79" s="195"/>
      <c r="SFS79" s="195"/>
      <c r="SFT79" s="195"/>
      <c r="SFU79" s="195"/>
      <c r="SFV79" s="195"/>
      <c r="SFW79" s="195"/>
      <c r="SFX79" s="195"/>
      <c r="SFY79" s="195"/>
      <c r="SFZ79" s="195"/>
      <c r="SGA79" s="195"/>
      <c r="SGB79" s="195"/>
      <c r="SGC79" s="195"/>
      <c r="SGD79" s="195"/>
      <c r="SGE79" s="195"/>
      <c r="SGF79" s="195"/>
      <c r="SGG79" s="195"/>
      <c r="SGH79" s="195"/>
      <c r="SGI79" s="195"/>
      <c r="SGJ79" s="195"/>
      <c r="SGK79" s="195"/>
      <c r="SGL79" s="195"/>
      <c r="SGM79" s="195"/>
      <c r="SGN79" s="195"/>
      <c r="SGO79" s="195"/>
      <c r="SGP79" s="195"/>
      <c r="SGQ79" s="195"/>
      <c r="SGR79" s="195"/>
      <c r="SGS79" s="195"/>
      <c r="SGT79" s="195"/>
      <c r="SGU79" s="195"/>
      <c r="SGV79" s="195"/>
      <c r="SGW79" s="195"/>
      <c r="SGX79" s="195"/>
      <c r="SGY79" s="195"/>
      <c r="SGZ79" s="195"/>
      <c r="SHA79" s="195"/>
      <c r="SHB79" s="195"/>
      <c r="SHC79" s="195"/>
      <c r="SHD79" s="195"/>
      <c r="SHE79" s="195"/>
      <c r="SHF79" s="195"/>
      <c r="SHG79" s="195"/>
      <c r="SHH79" s="195"/>
      <c r="SHI79" s="195"/>
      <c r="SHJ79" s="195"/>
      <c r="SHK79" s="195"/>
      <c r="SHL79" s="195"/>
      <c r="SHM79" s="195"/>
      <c r="SHN79" s="195"/>
      <c r="SHO79" s="195"/>
      <c r="SHP79" s="195"/>
      <c r="SHQ79" s="195"/>
      <c r="SHR79" s="195"/>
      <c r="SHS79" s="195"/>
      <c r="SHT79" s="195"/>
      <c r="SHU79" s="195"/>
      <c r="SHV79" s="195"/>
      <c r="SHW79" s="195"/>
      <c r="SHX79" s="195"/>
      <c r="SHY79" s="195"/>
      <c r="SHZ79" s="195"/>
      <c r="SIA79" s="195"/>
      <c r="SIB79" s="195"/>
      <c r="SIC79" s="195"/>
      <c r="SID79" s="195"/>
      <c r="SIE79" s="195"/>
      <c r="SIF79" s="195"/>
      <c r="SIG79" s="195"/>
      <c r="SIH79" s="195"/>
      <c r="SII79" s="195"/>
      <c r="SIJ79" s="195"/>
      <c r="SIK79" s="195"/>
      <c r="SIL79" s="195"/>
      <c r="SIM79" s="195"/>
      <c r="SIN79" s="195"/>
      <c r="SIO79" s="195"/>
      <c r="SIP79" s="195"/>
      <c r="SIQ79" s="195"/>
      <c r="SIR79" s="195"/>
      <c r="SIS79" s="195"/>
      <c r="SIT79" s="195"/>
      <c r="SIU79" s="195"/>
      <c r="SIV79" s="195"/>
      <c r="SIW79" s="195"/>
      <c r="SIX79" s="195"/>
      <c r="SIY79" s="195"/>
      <c r="SIZ79" s="195"/>
      <c r="SJA79" s="195"/>
      <c r="SJB79" s="195"/>
      <c r="SJC79" s="195"/>
      <c r="SJD79" s="195"/>
      <c r="SJE79" s="195"/>
      <c r="SJF79" s="195"/>
      <c r="SJG79" s="195"/>
      <c r="SJH79" s="195"/>
      <c r="SJI79" s="195"/>
      <c r="SJJ79" s="195"/>
      <c r="SJK79" s="195"/>
      <c r="SJL79" s="195"/>
      <c r="SJM79" s="195"/>
      <c r="SJN79" s="195"/>
      <c r="SJO79" s="195"/>
      <c r="SJP79" s="195"/>
      <c r="SJQ79" s="195"/>
      <c r="SJR79" s="195"/>
      <c r="SJS79" s="195"/>
      <c r="SJT79" s="195"/>
      <c r="SJU79" s="195"/>
      <c r="SJV79" s="195"/>
      <c r="SJW79" s="195"/>
      <c r="SJX79" s="195"/>
      <c r="SJY79" s="195"/>
      <c r="SJZ79" s="195"/>
      <c r="SKA79" s="195"/>
      <c r="SKB79" s="195"/>
      <c r="SKC79" s="195"/>
      <c r="SKD79" s="195"/>
      <c r="SKE79" s="195"/>
      <c r="SKF79" s="195"/>
      <c r="SKG79" s="195"/>
      <c r="SKH79" s="195"/>
      <c r="SKI79" s="195"/>
      <c r="SKJ79" s="195"/>
      <c r="SKK79" s="195"/>
      <c r="SKL79" s="195"/>
      <c r="SKM79" s="195"/>
      <c r="SKN79" s="195"/>
      <c r="SKO79" s="195"/>
      <c r="SKP79" s="195"/>
      <c r="SKQ79" s="195"/>
      <c r="SKR79" s="195"/>
      <c r="SKS79" s="195"/>
      <c r="SKT79" s="195"/>
      <c r="SKU79" s="195"/>
      <c r="SKV79" s="195"/>
      <c r="SKW79" s="195"/>
      <c r="SKX79" s="195"/>
      <c r="SKY79" s="195"/>
      <c r="SKZ79" s="195"/>
      <c r="SLA79" s="195"/>
      <c r="SLB79" s="195"/>
      <c r="SLC79" s="195"/>
      <c r="SLD79" s="195"/>
      <c r="SLE79" s="195"/>
      <c r="SLF79" s="195"/>
      <c r="SLG79" s="195"/>
      <c r="SLH79" s="195"/>
      <c r="SLI79" s="195"/>
      <c r="SLJ79" s="195"/>
      <c r="SLK79" s="195"/>
      <c r="SLL79" s="195"/>
      <c r="SLM79" s="195"/>
      <c r="SLN79" s="195"/>
      <c r="SLO79" s="195"/>
      <c r="SLP79" s="195"/>
      <c r="SLQ79" s="195"/>
      <c r="SLR79" s="195"/>
      <c r="SLS79" s="195"/>
      <c r="SLT79" s="195"/>
      <c r="SLU79" s="195"/>
      <c r="SLV79" s="195"/>
      <c r="SLW79" s="195"/>
      <c r="SLX79" s="195"/>
      <c r="SLY79" s="195"/>
      <c r="SLZ79" s="195"/>
      <c r="SMA79" s="195"/>
      <c r="SMB79" s="195"/>
      <c r="SMC79" s="195"/>
      <c r="SMD79" s="195"/>
      <c r="SME79" s="195"/>
      <c r="SMF79" s="195"/>
      <c r="SMG79" s="195"/>
      <c r="SMH79" s="195"/>
      <c r="SMI79" s="195"/>
      <c r="SMJ79" s="195"/>
      <c r="SMK79" s="195"/>
      <c r="SML79" s="195"/>
      <c r="SMM79" s="195"/>
      <c r="SMN79" s="195"/>
      <c r="SMO79" s="195"/>
      <c r="SMP79" s="195"/>
      <c r="SMQ79" s="195"/>
      <c r="SMR79" s="195"/>
      <c r="SMS79" s="195"/>
      <c r="SMT79" s="195"/>
      <c r="SMU79" s="195"/>
      <c r="SMV79" s="195"/>
      <c r="SMW79" s="195"/>
      <c r="SMX79" s="195"/>
      <c r="SMY79" s="195"/>
      <c r="SMZ79" s="195"/>
      <c r="SNA79" s="195"/>
      <c r="SNB79" s="195"/>
      <c r="SNC79" s="195"/>
      <c r="SND79" s="195"/>
      <c r="SNE79" s="195"/>
      <c r="SNF79" s="195"/>
      <c r="SNG79" s="195"/>
      <c r="SNH79" s="195"/>
      <c r="SNI79" s="195"/>
      <c r="SNJ79" s="195"/>
      <c r="SNK79" s="195"/>
      <c r="SNL79" s="195"/>
      <c r="SNM79" s="195"/>
      <c r="SNN79" s="195"/>
      <c r="SNO79" s="195"/>
      <c r="SNP79" s="195"/>
      <c r="SNQ79" s="195"/>
      <c r="SNR79" s="195"/>
      <c r="SNS79" s="195"/>
      <c r="SNT79" s="195"/>
      <c r="SNU79" s="195"/>
      <c r="SNV79" s="195"/>
      <c r="SNW79" s="195"/>
      <c r="SNX79" s="195"/>
      <c r="SNY79" s="195"/>
      <c r="SNZ79" s="195"/>
      <c r="SOA79" s="195"/>
      <c r="SOB79" s="195"/>
      <c r="SOC79" s="195"/>
      <c r="SOD79" s="195"/>
      <c r="SOE79" s="195"/>
      <c r="SOF79" s="195"/>
      <c r="SOG79" s="195"/>
      <c r="SOH79" s="195"/>
      <c r="SOI79" s="195"/>
      <c r="SOJ79" s="195"/>
      <c r="SOK79" s="195"/>
      <c r="SOL79" s="195"/>
      <c r="SOM79" s="195"/>
      <c r="SON79" s="195"/>
      <c r="SOO79" s="195"/>
      <c r="SOP79" s="195"/>
      <c r="SOQ79" s="195"/>
      <c r="SOR79" s="195"/>
      <c r="SOS79" s="195"/>
      <c r="SOT79" s="195"/>
      <c r="SOU79" s="195"/>
      <c r="SOV79" s="195"/>
      <c r="SOW79" s="195"/>
      <c r="SOX79" s="195"/>
      <c r="SOY79" s="195"/>
      <c r="SOZ79" s="195"/>
      <c r="SPA79" s="195"/>
      <c r="SPB79" s="195"/>
      <c r="SPC79" s="195"/>
      <c r="SPD79" s="195"/>
      <c r="SPE79" s="195"/>
      <c r="SPF79" s="195"/>
      <c r="SPG79" s="195"/>
      <c r="SPH79" s="195"/>
      <c r="SPI79" s="195"/>
      <c r="SPJ79" s="195"/>
      <c r="SPK79" s="195"/>
      <c r="SPL79" s="195"/>
      <c r="SPM79" s="195"/>
      <c r="SPN79" s="195"/>
      <c r="SPO79" s="195"/>
      <c r="SPP79" s="195"/>
      <c r="SPQ79" s="195"/>
      <c r="SPR79" s="195"/>
      <c r="SPS79" s="195"/>
      <c r="SPT79" s="195"/>
      <c r="SPU79" s="195"/>
      <c r="SPV79" s="195"/>
      <c r="SPW79" s="195"/>
      <c r="SPX79" s="195"/>
      <c r="SPY79" s="195"/>
      <c r="SPZ79" s="195"/>
      <c r="SQA79" s="195"/>
      <c r="SQB79" s="195"/>
      <c r="SQC79" s="195"/>
      <c r="SQD79" s="195"/>
      <c r="SQE79" s="195"/>
      <c r="SQF79" s="195"/>
      <c r="SQG79" s="195"/>
      <c r="SQH79" s="195"/>
      <c r="SQI79" s="195"/>
      <c r="SQJ79" s="195"/>
      <c r="SQK79" s="195"/>
      <c r="SQL79" s="195"/>
      <c r="SQM79" s="195"/>
      <c r="SQN79" s="195"/>
      <c r="SQO79" s="195"/>
      <c r="SQP79" s="195"/>
      <c r="SQQ79" s="195"/>
      <c r="SQR79" s="195"/>
      <c r="SQS79" s="195"/>
      <c r="SQT79" s="195"/>
      <c r="SQU79" s="195"/>
      <c r="SQV79" s="195"/>
      <c r="SQW79" s="195"/>
      <c r="SQX79" s="195"/>
      <c r="SQY79" s="195"/>
      <c r="SQZ79" s="195"/>
      <c r="SRA79" s="195"/>
      <c r="SRB79" s="195"/>
      <c r="SRC79" s="195"/>
      <c r="SRD79" s="195"/>
      <c r="SRE79" s="195"/>
      <c r="SRF79" s="195"/>
      <c r="SRG79" s="195"/>
      <c r="SRH79" s="195"/>
      <c r="SRI79" s="195"/>
      <c r="SRJ79" s="195"/>
      <c r="SRK79" s="195"/>
      <c r="SRL79" s="195"/>
      <c r="SRM79" s="195"/>
      <c r="SRN79" s="195"/>
      <c r="SRO79" s="195"/>
      <c r="SRP79" s="195"/>
      <c r="SRQ79" s="195"/>
      <c r="SRR79" s="195"/>
      <c r="SRS79" s="195"/>
      <c r="SRT79" s="195"/>
      <c r="SRU79" s="195"/>
      <c r="SRV79" s="195"/>
      <c r="SRW79" s="195"/>
      <c r="SRX79" s="195"/>
      <c r="SRY79" s="195"/>
      <c r="SRZ79" s="195"/>
      <c r="SSA79" s="195"/>
      <c r="SSB79" s="195"/>
      <c r="SSC79" s="195"/>
      <c r="SSD79" s="195"/>
      <c r="SSE79" s="195"/>
      <c r="SSF79" s="195"/>
      <c r="SSG79" s="195"/>
      <c r="SSH79" s="195"/>
      <c r="SSI79" s="195"/>
      <c r="SSJ79" s="195"/>
      <c r="SSK79" s="195"/>
      <c r="SSL79" s="195"/>
      <c r="SSM79" s="195"/>
      <c r="SSN79" s="195"/>
      <c r="SSO79" s="195"/>
      <c r="SSP79" s="195"/>
      <c r="SSQ79" s="195"/>
      <c r="SSR79" s="195"/>
      <c r="SSS79" s="195"/>
      <c r="SST79" s="195"/>
      <c r="SSU79" s="195"/>
      <c r="SSV79" s="195"/>
      <c r="SSW79" s="195"/>
      <c r="SSX79" s="195"/>
      <c r="SSY79" s="195"/>
      <c r="SSZ79" s="195"/>
      <c r="STA79" s="195"/>
      <c r="STB79" s="195"/>
      <c r="STC79" s="195"/>
      <c r="STD79" s="195"/>
      <c r="STE79" s="195"/>
      <c r="STF79" s="195"/>
      <c r="STG79" s="195"/>
      <c r="STH79" s="195"/>
      <c r="STI79" s="195"/>
      <c r="STJ79" s="195"/>
      <c r="STK79" s="195"/>
      <c r="STL79" s="195"/>
      <c r="STM79" s="195"/>
      <c r="STN79" s="195"/>
      <c r="STO79" s="195"/>
      <c r="STP79" s="195"/>
      <c r="STQ79" s="195"/>
      <c r="STR79" s="195"/>
      <c r="STS79" s="195"/>
      <c r="STT79" s="195"/>
      <c r="STU79" s="195"/>
      <c r="STV79" s="195"/>
      <c r="STW79" s="195"/>
      <c r="STX79" s="195"/>
      <c r="STY79" s="195"/>
      <c r="STZ79" s="195"/>
      <c r="SUA79" s="195"/>
      <c r="SUB79" s="195"/>
      <c r="SUC79" s="195"/>
      <c r="SUD79" s="195"/>
      <c r="SUE79" s="195"/>
      <c r="SUF79" s="195"/>
      <c r="SUG79" s="195"/>
      <c r="SUH79" s="195"/>
      <c r="SUI79" s="195"/>
      <c r="SUJ79" s="195"/>
      <c r="SUK79" s="195"/>
      <c r="SUL79" s="195"/>
      <c r="SUM79" s="195"/>
      <c r="SUN79" s="195"/>
      <c r="SUO79" s="195"/>
      <c r="SUP79" s="195"/>
      <c r="SUQ79" s="195"/>
      <c r="SUR79" s="195"/>
      <c r="SUS79" s="195"/>
      <c r="SUT79" s="195"/>
      <c r="SUU79" s="195"/>
      <c r="SUV79" s="195"/>
      <c r="SUW79" s="195"/>
      <c r="SUX79" s="195"/>
      <c r="SUY79" s="195"/>
      <c r="SUZ79" s="195"/>
      <c r="SVA79" s="195"/>
      <c r="SVB79" s="195"/>
      <c r="SVC79" s="195"/>
      <c r="SVD79" s="195"/>
      <c r="SVE79" s="195"/>
      <c r="SVF79" s="195"/>
      <c r="SVG79" s="195"/>
      <c r="SVH79" s="195"/>
      <c r="SVI79" s="195"/>
      <c r="SVJ79" s="195"/>
      <c r="SVK79" s="195"/>
      <c r="SVL79" s="195"/>
      <c r="SVM79" s="195"/>
      <c r="SVN79" s="195"/>
      <c r="SVO79" s="195"/>
      <c r="SVP79" s="195"/>
      <c r="SVQ79" s="195"/>
      <c r="SVR79" s="195"/>
      <c r="SVS79" s="195"/>
      <c r="SVT79" s="195"/>
      <c r="SVU79" s="195"/>
      <c r="SVV79" s="195"/>
      <c r="SVW79" s="195"/>
      <c r="SVX79" s="195"/>
      <c r="SVY79" s="195"/>
      <c r="SVZ79" s="195"/>
      <c r="SWA79" s="195"/>
      <c r="SWB79" s="195"/>
      <c r="SWC79" s="195"/>
      <c r="SWD79" s="195"/>
      <c r="SWE79" s="195"/>
      <c r="SWF79" s="195"/>
      <c r="SWG79" s="195"/>
      <c r="SWH79" s="195"/>
      <c r="SWI79" s="195"/>
      <c r="SWJ79" s="195"/>
      <c r="SWK79" s="195"/>
      <c r="SWL79" s="195"/>
      <c r="SWM79" s="195"/>
      <c r="SWN79" s="195"/>
      <c r="SWO79" s="195"/>
      <c r="SWP79" s="195"/>
      <c r="SWQ79" s="195"/>
      <c r="SWR79" s="195"/>
      <c r="SWS79" s="195"/>
      <c r="SWT79" s="195"/>
      <c r="SWU79" s="195"/>
      <c r="SWV79" s="195"/>
      <c r="SWW79" s="195"/>
      <c r="SWX79" s="195"/>
      <c r="SWY79" s="195"/>
      <c r="SWZ79" s="195"/>
      <c r="SXA79" s="195"/>
      <c r="SXB79" s="195"/>
      <c r="SXC79" s="195"/>
      <c r="SXD79" s="195"/>
      <c r="SXE79" s="195"/>
      <c r="SXF79" s="195"/>
      <c r="SXG79" s="195"/>
      <c r="SXH79" s="195"/>
      <c r="SXI79" s="195"/>
      <c r="SXJ79" s="195"/>
      <c r="SXK79" s="195"/>
      <c r="SXL79" s="195"/>
      <c r="SXM79" s="195"/>
      <c r="SXN79" s="195"/>
      <c r="SXO79" s="195"/>
      <c r="SXP79" s="195"/>
      <c r="SXQ79" s="195"/>
      <c r="SXR79" s="195"/>
      <c r="SXS79" s="195"/>
      <c r="SXT79" s="195"/>
      <c r="SXU79" s="195"/>
      <c r="SXV79" s="195"/>
      <c r="SXW79" s="195"/>
      <c r="SXX79" s="195"/>
      <c r="SXY79" s="195"/>
      <c r="SXZ79" s="195"/>
      <c r="SYA79" s="195"/>
      <c r="SYB79" s="195"/>
      <c r="SYC79" s="195"/>
      <c r="SYD79" s="195"/>
      <c r="SYE79" s="195"/>
      <c r="SYF79" s="195"/>
      <c r="SYG79" s="195"/>
      <c r="SYH79" s="195"/>
      <c r="SYI79" s="195"/>
      <c r="SYJ79" s="195"/>
      <c r="SYK79" s="195"/>
      <c r="SYL79" s="195"/>
      <c r="SYM79" s="195"/>
      <c r="SYN79" s="195"/>
      <c r="SYO79" s="195"/>
      <c r="SYP79" s="195"/>
      <c r="SYQ79" s="195"/>
      <c r="SYR79" s="195"/>
      <c r="SYS79" s="195"/>
      <c r="SYT79" s="195"/>
      <c r="SYU79" s="195"/>
      <c r="SYV79" s="195"/>
      <c r="SYW79" s="195"/>
      <c r="SYX79" s="195"/>
      <c r="SYY79" s="195"/>
      <c r="SYZ79" s="195"/>
      <c r="SZA79" s="195"/>
      <c r="SZB79" s="195"/>
      <c r="SZC79" s="195"/>
      <c r="SZD79" s="195"/>
      <c r="SZE79" s="195"/>
      <c r="SZF79" s="195"/>
      <c r="SZG79" s="195"/>
      <c r="SZH79" s="195"/>
      <c r="SZI79" s="195"/>
      <c r="SZJ79" s="195"/>
      <c r="SZK79" s="195"/>
      <c r="SZL79" s="195"/>
      <c r="SZM79" s="195"/>
      <c r="SZN79" s="195"/>
      <c r="SZO79" s="195"/>
      <c r="SZP79" s="195"/>
      <c r="SZQ79" s="195"/>
      <c r="SZR79" s="195"/>
      <c r="SZS79" s="195"/>
      <c r="SZT79" s="195"/>
      <c r="SZU79" s="195"/>
      <c r="SZV79" s="195"/>
      <c r="SZW79" s="195"/>
      <c r="SZX79" s="195"/>
      <c r="SZY79" s="195"/>
      <c r="SZZ79" s="195"/>
      <c r="TAA79" s="195"/>
      <c r="TAB79" s="195"/>
      <c r="TAC79" s="195"/>
      <c r="TAD79" s="195"/>
      <c r="TAE79" s="195"/>
      <c r="TAF79" s="195"/>
      <c r="TAG79" s="195"/>
      <c r="TAH79" s="195"/>
      <c r="TAI79" s="195"/>
      <c r="TAJ79" s="195"/>
      <c r="TAK79" s="195"/>
      <c r="TAL79" s="195"/>
      <c r="TAM79" s="195"/>
      <c r="TAN79" s="195"/>
      <c r="TAO79" s="195"/>
      <c r="TAP79" s="195"/>
      <c r="TAQ79" s="195"/>
      <c r="TAR79" s="195"/>
      <c r="TAS79" s="195"/>
      <c r="TAT79" s="195"/>
      <c r="TAU79" s="195"/>
      <c r="TAV79" s="195"/>
      <c r="TAW79" s="195"/>
      <c r="TAX79" s="195"/>
      <c r="TAY79" s="195"/>
      <c r="TAZ79" s="195"/>
      <c r="TBA79" s="195"/>
      <c r="TBB79" s="195"/>
      <c r="TBC79" s="195"/>
      <c r="TBD79" s="195"/>
      <c r="TBE79" s="195"/>
      <c r="TBF79" s="195"/>
      <c r="TBG79" s="195"/>
      <c r="TBH79" s="195"/>
      <c r="TBI79" s="195"/>
      <c r="TBJ79" s="195"/>
      <c r="TBK79" s="195"/>
      <c r="TBL79" s="195"/>
      <c r="TBM79" s="195"/>
      <c r="TBN79" s="195"/>
      <c r="TBO79" s="195"/>
      <c r="TBP79" s="195"/>
      <c r="TBQ79" s="195"/>
      <c r="TBR79" s="195"/>
      <c r="TBS79" s="195"/>
      <c r="TBT79" s="195"/>
      <c r="TBU79" s="195"/>
      <c r="TBV79" s="195"/>
      <c r="TBW79" s="195"/>
      <c r="TBX79" s="195"/>
      <c r="TBY79" s="195"/>
      <c r="TBZ79" s="195"/>
      <c r="TCA79" s="195"/>
      <c r="TCB79" s="195"/>
      <c r="TCC79" s="195"/>
      <c r="TCD79" s="195"/>
      <c r="TCE79" s="195"/>
      <c r="TCF79" s="195"/>
      <c r="TCG79" s="195"/>
      <c r="TCH79" s="195"/>
      <c r="TCI79" s="195"/>
      <c r="TCJ79" s="195"/>
      <c r="TCK79" s="195"/>
      <c r="TCL79" s="195"/>
      <c r="TCM79" s="195"/>
      <c r="TCN79" s="195"/>
      <c r="TCO79" s="195"/>
      <c r="TCP79" s="195"/>
      <c r="TCQ79" s="195"/>
      <c r="TCR79" s="195"/>
      <c r="TCS79" s="195"/>
      <c r="TCT79" s="195"/>
      <c r="TCU79" s="195"/>
      <c r="TCV79" s="195"/>
      <c r="TCW79" s="195"/>
      <c r="TCX79" s="195"/>
      <c r="TCY79" s="195"/>
      <c r="TCZ79" s="195"/>
      <c r="TDA79" s="195"/>
      <c r="TDB79" s="195"/>
      <c r="TDC79" s="195"/>
      <c r="TDD79" s="195"/>
      <c r="TDE79" s="195"/>
      <c r="TDF79" s="195"/>
      <c r="TDG79" s="195"/>
      <c r="TDH79" s="195"/>
      <c r="TDI79" s="195"/>
      <c r="TDJ79" s="195"/>
      <c r="TDK79" s="195"/>
      <c r="TDL79" s="195"/>
      <c r="TDM79" s="195"/>
      <c r="TDN79" s="195"/>
      <c r="TDO79" s="195"/>
      <c r="TDP79" s="195"/>
      <c r="TDQ79" s="195"/>
      <c r="TDR79" s="195"/>
      <c r="TDS79" s="195"/>
      <c r="TDT79" s="195"/>
      <c r="TDU79" s="195"/>
      <c r="TDV79" s="195"/>
      <c r="TDW79" s="195"/>
      <c r="TDX79" s="195"/>
      <c r="TDY79" s="195"/>
      <c r="TDZ79" s="195"/>
      <c r="TEA79" s="195"/>
      <c r="TEB79" s="195"/>
      <c r="TEC79" s="195"/>
      <c r="TED79" s="195"/>
      <c r="TEE79" s="195"/>
      <c r="TEF79" s="195"/>
      <c r="TEG79" s="195"/>
      <c r="TEH79" s="195"/>
      <c r="TEI79" s="195"/>
      <c r="TEJ79" s="195"/>
      <c r="TEK79" s="195"/>
      <c r="TEL79" s="195"/>
      <c r="TEM79" s="195"/>
      <c r="TEN79" s="195"/>
      <c r="TEO79" s="195"/>
      <c r="TEP79" s="195"/>
      <c r="TEQ79" s="195"/>
      <c r="TER79" s="195"/>
      <c r="TES79" s="195"/>
      <c r="TET79" s="195"/>
      <c r="TEU79" s="195"/>
      <c r="TEV79" s="195"/>
      <c r="TEW79" s="195"/>
      <c r="TEX79" s="195"/>
      <c r="TEY79" s="195"/>
      <c r="TEZ79" s="195"/>
      <c r="TFA79" s="195"/>
      <c r="TFB79" s="195"/>
      <c r="TFC79" s="195"/>
      <c r="TFD79" s="195"/>
      <c r="TFE79" s="195"/>
      <c r="TFF79" s="195"/>
      <c r="TFG79" s="195"/>
      <c r="TFH79" s="195"/>
      <c r="TFI79" s="195"/>
      <c r="TFJ79" s="195"/>
      <c r="TFK79" s="195"/>
      <c r="TFL79" s="195"/>
      <c r="TFM79" s="195"/>
      <c r="TFN79" s="195"/>
      <c r="TFO79" s="195"/>
      <c r="TFP79" s="195"/>
      <c r="TFQ79" s="195"/>
      <c r="TFR79" s="195"/>
      <c r="TFS79" s="195"/>
      <c r="TFT79" s="195"/>
      <c r="TFU79" s="195"/>
      <c r="TFV79" s="195"/>
      <c r="TFW79" s="195"/>
      <c r="TFX79" s="195"/>
      <c r="TFY79" s="195"/>
      <c r="TFZ79" s="195"/>
      <c r="TGA79" s="195"/>
      <c r="TGB79" s="195"/>
      <c r="TGC79" s="195"/>
      <c r="TGD79" s="195"/>
      <c r="TGE79" s="195"/>
      <c r="TGF79" s="195"/>
      <c r="TGG79" s="195"/>
      <c r="TGH79" s="195"/>
      <c r="TGI79" s="195"/>
      <c r="TGJ79" s="195"/>
      <c r="TGK79" s="195"/>
      <c r="TGL79" s="195"/>
      <c r="TGM79" s="195"/>
      <c r="TGN79" s="195"/>
      <c r="TGO79" s="195"/>
      <c r="TGP79" s="195"/>
      <c r="TGQ79" s="195"/>
      <c r="TGR79" s="195"/>
      <c r="TGS79" s="195"/>
      <c r="TGT79" s="195"/>
      <c r="TGU79" s="195"/>
      <c r="TGV79" s="195"/>
      <c r="TGW79" s="195"/>
      <c r="TGX79" s="195"/>
      <c r="TGY79" s="195"/>
      <c r="TGZ79" s="195"/>
      <c r="THA79" s="195"/>
      <c r="THB79" s="195"/>
      <c r="THC79" s="195"/>
      <c r="THD79" s="195"/>
      <c r="THE79" s="195"/>
      <c r="THF79" s="195"/>
      <c r="THG79" s="195"/>
      <c r="THH79" s="195"/>
      <c r="THI79" s="195"/>
      <c r="THJ79" s="195"/>
      <c r="THK79" s="195"/>
      <c r="THL79" s="195"/>
      <c r="THM79" s="195"/>
      <c r="THN79" s="195"/>
      <c r="THO79" s="195"/>
      <c r="THP79" s="195"/>
      <c r="THQ79" s="195"/>
      <c r="THR79" s="195"/>
      <c r="THS79" s="195"/>
      <c r="THT79" s="195"/>
      <c r="THU79" s="195"/>
      <c r="THV79" s="195"/>
      <c r="THW79" s="195"/>
      <c r="THX79" s="195"/>
      <c r="THY79" s="195"/>
      <c r="THZ79" s="195"/>
      <c r="TIA79" s="195"/>
      <c r="TIB79" s="195"/>
      <c r="TIC79" s="195"/>
      <c r="TID79" s="195"/>
      <c r="TIE79" s="195"/>
      <c r="TIF79" s="195"/>
      <c r="TIG79" s="195"/>
      <c r="TIH79" s="195"/>
      <c r="TII79" s="195"/>
      <c r="TIJ79" s="195"/>
      <c r="TIK79" s="195"/>
      <c r="TIL79" s="195"/>
      <c r="TIM79" s="195"/>
      <c r="TIN79" s="195"/>
      <c r="TIO79" s="195"/>
      <c r="TIP79" s="195"/>
      <c r="TIQ79" s="195"/>
      <c r="TIR79" s="195"/>
      <c r="TIS79" s="195"/>
      <c r="TIT79" s="195"/>
      <c r="TIU79" s="195"/>
      <c r="TIV79" s="195"/>
      <c r="TIW79" s="195"/>
      <c r="TIX79" s="195"/>
      <c r="TIY79" s="195"/>
      <c r="TIZ79" s="195"/>
      <c r="TJA79" s="195"/>
      <c r="TJB79" s="195"/>
      <c r="TJC79" s="195"/>
      <c r="TJD79" s="195"/>
      <c r="TJE79" s="195"/>
      <c r="TJF79" s="195"/>
      <c r="TJG79" s="195"/>
      <c r="TJH79" s="195"/>
      <c r="TJI79" s="195"/>
      <c r="TJJ79" s="195"/>
      <c r="TJK79" s="195"/>
      <c r="TJL79" s="195"/>
      <c r="TJM79" s="195"/>
      <c r="TJN79" s="195"/>
      <c r="TJO79" s="195"/>
      <c r="TJP79" s="195"/>
      <c r="TJQ79" s="195"/>
      <c r="TJR79" s="195"/>
      <c r="TJS79" s="195"/>
      <c r="TJT79" s="195"/>
      <c r="TJU79" s="195"/>
      <c r="TJV79" s="195"/>
      <c r="TJW79" s="195"/>
      <c r="TJX79" s="195"/>
      <c r="TJY79" s="195"/>
      <c r="TJZ79" s="195"/>
      <c r="TKA79" s="195"/>
      <c r="TKB79" s="195"/>
      <c r="TKC79" s="195"/>
      <c r="TKD79" s="195"/>
      <c r="TKE79" s="195"/>
      <c r="TKF79" s="195"/>
      <c r="TKG79" s="195"/>
      <c r="TKH79" s="195"/>
      <c r="TKI79" s="195"/>
      <c r="TKJ79" s="195"/>
      <c r="TKK79" s="195"/>
      <c r="TKL79" s="195"/>
      <c r="TKM79" s="195"/>
      <c r="TKN79" s="195"/>
      <c r="TKO79" s="195"/>
      <c r="TKP79" s="195"/>
      <c r="TKQ79" s="195"/>
      <c r="TKR79" s="195"/>
      <c r="TKS79" s="195"/>
      <c r="TKT79" s="195"/>
      <c r="TKU79" s="195"/>
      <c r="TKV79" s="195"/>
      <c r="TKW79" s="195"/>
      <c r="TKX79" s="195"/>
      <c r="TKY79" s="195"/>
      <c r="TKZ79" s="195"/>
      <c r="TLA79" s="195"/>
      <c r="TLB79" s="195"/>
      <c r="TLC79" s="195"/>
      <c r="TLD79" s="195"/>
      <c r="TLE79" s="195"/>
      <c r="TLF79" s="195"/>
      <c r="TLG79" s="195"/>
      <c r="TLH79" s="195"/>
      <c r="TLI79" s="195"/>
      <c r="TLJ79" s="195"/>
      <c r="TLK79" s="195"/>
      <c r="TLL79" s="195"/>
      <c r="TLM79" s="195"/>
      <c r="TLN79" s="195"/>
      <c r="TLO79" s="195"/>
      <c r="TLP79" s="195"/>
      <c r="TLQ79" s="195"/>
      <c r="TLR79" s="195"/>
      <c r="TLS79" s="195"/>
      <c r="TLT79" s="195"/>
      <c r="TLU79" s="195"/>
      <c r="TLV79" s="195"/>
      <c r="TLW79" s="195"/>
      <c r="TLX79" s="195"/>
      <c r="TLY79" s="195"/>
      <c r="TLZ79" s="195"/>
      <c r="TMA79" s="195"/>
      <c r="TMB79" s="195"/>
      <c r="TMC79" s="195"/>
      <c r="TMD79" s="195"/>
      <c r="TME79" s="195"/>
      <c r="TMF79" s="195"/>
      <c r="TMG79" s="195"/>
      <c r="TMH79" s="195"/>
      <c r="TMI79" s="195"/>
      <c r="TMJ79" s="195"/>
      <c r="TMK79" s="195"/>
      <c r="TML79" s="195"/>
      <c r="TMM79" s="195"/>
      <c r="TMN79" s="195"/>
      <c r="TMO79" s="195"/>
      <c r="TMP79" s="195"/>
      <c r="TMQ79" s="195"/>
      <c r="TMR79" s="195"/>
      <c r="TMS79" s="195"/>
      <c r="TMT79" s="195"/>
      <c r="TMU79" s="195"/>
      <c r="TMV79" s="195"/>
      <c r="TMW79" s="195"/>
      <c r="TMX79" s="195"/>
      <c r="TMY79" s="195"/>
      <c r="TMZ79" s="195"/>
      <c r="TNA79" s="195"/>
      <c r="TNB79" s="195"/>
      <c r="TNC79" s="195"/>
      <c r="TND79" s="195"/>
      <c r="TNE79" s="195"/>
      <c r="TNF79" s="195"/>
      <c r="TNG79" s="195"/>
      <c r="TNH79" s="195"/>
      <c r="TNI79" s="195"/>
      <c r="TNJ79" s="195"/>
      <c r="TNK79" s="195"/>
      <c r="TNL79" s="195"/>
      <c r="TNM79" s="195"/>
      <c r="TNN79" s="195"/>
      <c r="TNO79" s="195"/>
      <c r="TNP79" s="195"/>
      <c r="TNQ79" s="195"/>
      <c r="TNR79" s="195"/>
      <c r="TNS79" s="195"/>
      <c r="TNT79" s="195"/>
      <c r="TNU79" s="195"/>
      <c r="TNV79" s="195"/>
      <c r="TNW79" s="195"/>
      <c r="TNX79" s="195"/>
      <c r="TNY79" s="195"/>
      <c r="TNZ79" s="195"/>
      <c r="TOA79" s="195"/>
      <c r="TOB79" s="195"/>
      <c r="TOC79" s="195"/>
      <c r="TOD79" s="195"/>
      <c r="TOE79" s="195"/>
      <c r="TOF79" s="195"/>
      <c r="TOG79" s="195"/>
      <c r="TOH79" s="195"/>
      <c r="TOI79" s="195"/>
      <c r="TOJ79" s="195"/>
      <c r="TOK79" s="195"/>
      <c r="TOL79" s="195"/>
      <c r="TOM79" s="195"/>
      <c r="TON79" s="195"/>
      <c r="TOO79" s="195"/>
      <c r="TOP79" s="195"/>
      <c r="TOQ79" s="195"/>
      <c r="TOR79" s="195"/>
      <c r="TOS79" s="195"/>
      <c r="TOT79" s="195"/>
      <c r="TOU79" s="195"/>
      <c r="TOV79" s="195"/>
      <c r="TOW79" s="195"/>
      <c r="TOX79" s="195"/>
      <c r="TOY79" s="195"/>
      <c r="TOZ79" s="195"/>
      <c r="TPA79" s="195"/>
      <c r="TPB79" s="195"/>
      <c r="TPC79" s="195"/>
      <c r="TPD79" s="195"/>
      <c r="TPE79" s="195"/>
      <c r="TPF79" s="195"/>
      <c r="TPG79" s="195"/>
      <c r="TPH79" s="195"/>
      <c r="TPI79" s="195"/>
      <c r="TPJ79" s="195"/>
      <c r="TPK79" s="195"/>
      <c r="TPL79" s="195"/>
      <c r="TPM79" s="195"/>
      <c r="TPN79" s="195"/>
      <c r="TPO79" s="195"/>
      <c r="TPP79" s="195"/>
      <c r="TPQ79" s="195"/>
      <c r="TPR79" s="195"/>
      <c r="TPS79" s="195"/>
      <c r="TPT79" s="195"/>
      <c r="TPU79" s="195"/>
      <c r="TPV79" s="195"/>
      <c r="TPW79" s="195"/>
      <c r="TPX79" s="195"/>
      <c r="TPY79" s="195"/>
      <c r="TPZ79" s="195"/>
      <c r="TQA79" s="195"/>
      <c r="TQB79" s="195"/>
      <c r="TQC79" s="195"/>
      <c r="TQD79" s="195"/>
      <c r="TQE79" s="195"/>
      <c r="TQF79" s="195"/>
      <c r="TQG79" s="195"/>
      <c r="TQH79" s="195"/>
      <c r="TQI79" s="195"/>
      <c r="TQJ79" s="195"/>
      <c r="TQK79" s="195"/>
      <c r="TQL79" s="195"/>
      <c r="TQM79" s="195"/>
      <c r="TQN79" s="195"/>
      <c r="TQO79" s="195"/>
      <c r="TQP79" s="195"/>
      <c r="TQQ79" s="195"/>
      <c r="TQR79" s="195"/>
      <c r="TQS79" s="195"/>
      <c r="TQT79" s="195"/>
      <c r="TQU79" s="195"/>
      <c r="TQV79" s="195"/>
      <c r="TQW79" s="195"/>
      <c r="TQX79" s="195"/>
      <c r="TQY79" s="195"/>
      <c r="TQZ79" s="195"/>
      <c r="TRA79" s="195"/>
      <c r="TRB79" s="195"/>
      <c r="TRC79" s="195"/>
      <c r="TRD79" s="195"/>
      <c r="TRE79" s="195"/>
      <c r="TRF79" s="195"/>
      <c r="TRG79" s="195"/>
      <c r="TRH79" s="195"/>
      <c r="TRI79" s="195"/>
      <c r="TRJ79" s="195"/>
      <c r="TRK79" s="195"/>
      <c r="TRL79" s="195"/>
      <c r="TRM79" s="195"/>
      <c r="TRN79" s="195"/>
      <c r="TRO79" s="195"/>
      <c r="TRP79" s="195"/>
      <c r="TRQ79" s="195"/>
      <c r="TRR79" s="195"/>
      <c r="TRS79" s="195"/>
      <c r="TRT79" s="195"/>
      <c r="TRU79" s="195"/>
      <c r="TRV79" s="195"/>
      <c r="TRW79" s="195"/>
      <c r="TRX79" s="195"/>
      <c r="TRY79" s="195"/>
      <c r="TRZ79" s="195"/>
      <c r="TSA79" s="195"/>
      <c r="TSB79" s="195"/>
      <c r="TSC79" s="195"/>
      <c r="TSD79" s="195"/>
      <c r="TSE79" s="195"/>
      <c r="TSF79" s="195"/>
      <c r="TSG79" s="195"/>
      <c r="TSH79" s="195"/>
      <c r="TSI79" s="195"/>
      <c r="TSJ79" s="195"/>
      <c r="TSK79" s="195"/>
      <c r="TSL79" s="195"/>
      <c r="TSM79" s="195"/>
      <c r="TSN79" s="195"/>
      <c r="TSO79" s="195"/>
      <c r="TSP79" s="195"/>
      <c r="TSQ79" s="195"/>
      <c r="TSR79" s="195"/>
      <c r="TSS79" s="195"/>
      <c r="TST79" s="195"/>
      <c r="TSU79" s="195"/>
      <c r="TSV79" s="195"/>
      <c r="TSW79" s="195"/>
      <c r="TSX79" s="195"/>
      <c r="TSY79" s="195"/>
      <c r="TSZ79" s="195"/>
      <c r="TTA79" s="195"/>
      <c r="TTB79" s="195"/>
      <c r="TTC79" s="195"/>
      <c r="TTD79" s="195"/>
      <c r="TTE79" s="195"/>
      <c r="TTF79" s="195"/>
      <c r="TTG79" s="195"/>
      <c r="TTH79" s="195"/>
      <c r="TTI79" s="195"/>
      <c r="TTJ79" s="195"/>
      <c r="TTK79" s="195"/>
      <c r="TTL79" s="195"/>
      <c r="TTM79" s="195"/>
      <c r="TTN79" s="195"/>
      <c r="TTO79" s="195"/>
      <c r="TTP79" s="195"/>
      <c r="TTQ79" s="195"/>
      <c r="TTR79" s="195"/>
      <c r="TTS79" s="195"/>
      <c r="TTT79" s="195"/>
      <c r="TTU79" s="195"/>
      <c r="TTV79" s="195"/>
      <c r="TTW79" s="195"/>
      <c r="TTX79" s="195"/>
      <c r="TTY79" s="195"/>
      <c r="TTZ79" s="195"/>
      <c r="TUA79" s="195"/>
      <c r="TUB79" s="195"/>
      <c r="TUC79" s="195"/>
      <c r="TUD79" s="195"/>
      <c r="TUE79" s="195"/>
      <c r="TUF79" s="195"/>
      <c r="TUG79" s="195"/>
      <c r="TUH79" s="195"/>
      <c r="TUI79" s="195"/>
      <c r="TUJ79" s="195"/>
      <c r="TUK79" s="195"/>
      <c r="TUL79" s="195"/>
      <c r="TUM79" s="195"/>
      <c r="TUN79" s="195"/>
      <c r="TUO79" s="195"/>
      <c r="TUP79" s="195"/>
      <c r="TUQ79" s="195"/>
      <c r="TUR79" s="195"/>
      <c r="TUS79" s="195"/>
      <c r="TUT79" s="195"/>
      <c r="TUU79" s="195"/>
      <c r="TUV79" s="195"/>
      <c r="TUW79" s="195"/>
      <c r="TUX79" s="195"/>
      <c r="TUY79" s="195"/>
      <c r="TUZ79" s="195"/>
      <c r="TVA79" s="195"/>
      <c r="TVB79" s="195"/>
      <c r="TVC79" s="195"/>
      <c r="TVD79" s="195"/>
      <c r="TVE79" s="195"/>
      <c r="TVF79" s="195"/>
      <c r="TVG79" s="195"/>
      <c r="TVH79" s="195"/>
      <c r="TVI79" s="195"/>
      <c r="TVJ79" s="195"/>
      <c r="TVK79" s="195"/>
      <c r="TVL79" s="195"/>
      <c r="TVM79" s="195"/>
      <c r="TVN79" s="195"/>
      <c r="TVO79" s="195"/>
      <c r="TVP79" s="195"/>
      <c r="TVQ79" s="195"/>
      <c r="TVR79" s="195"/>
      <c r="TVS79" s="195"/>
      <c r="TVT79" s="195"/>
      <c r="TVU79" s="195"/>
      <c r="TVV79" s="195"/>
      <c r="TVW79" s="195"/>
      <c r="TVX79" s="195"/>
      <c r="TVY79" s="195"/>
      <c r="TVZ79" s="195"/>
      <c r="TWA79" s="195"/>
      <c r="TWB79" s="195"/>
      <c r="TWC79" s="195"/>
      <c r="TWD79" s="195"/>
      <c r="TWE79" s="195"/>
      <c r="TWF79" s="195"/>
      <c r="TWG79" s="195"/>
      <c r="TWH79" s="195"/>
      <c r="TWI79" s="195"/>
      <c r="TWJ79" s="195"/>
      <c r="TWK79" s="195"/>
      <c r="TWL79" s="195"/>
      <c r="TWM79" s="195"/>
      <c r="TWN79" s="195"/>
      <c r="TWO79" s="195"/>
      <c r="TWP79" s="195"/>
      <c r="TWQ79" s="195"/>
      <c r="TWR79" s="195"/>
      <c r="TWS79" s="195"/>
      <c r="TWT79" s="195"/>
      <c r="TWU79" s="195"/>
      <c r="TWV79" s="195"/>
      <c r="TWW79" s="195"/>
      <c r="TWX79" s="195"/>
      <c r="TWY79" s="195"/>
      <c r="TWZ79" s="195"/>
      <c r="TXA79" s="195"/>
      <c r="TXB79" s="195"/>
      <c r="TXC79" s="195"/>
      <c r="TXD79" s="195"/>
      <c r="TXE79" s="195"/>
      <c r="TXF79" s="195"/>
      <c r="TXG79" s="195"/>
      <c r="TXH79" s="195"/>
      <c r="TXI79" s="195"/>
      <c r="TXJ79" s="195"/>
      <c r="TXK79" s="195"/>
      <c r="TXL79" s="195"/>
      <c r="TXM79" s="195"/>
      <c r="TXN79" s="195"/>
      <c r="TXO79" s="195"/>
      <c r="TXP79" s="195"/>
      <c r="TXQ79" s="195"/>
      <c r="TXR79" s="195"/>
      <c r="TXS79" s="195"/>
      <c r="TXT79" s="195"/>
      <c r="TXU79" s="195"/>
      <c r="TXV79" s="195"/>
      <c r="TXW79" s="195"/>
      <c r="TXX79" s="195"/>
      <c r="TXY79" s="195"/>
      <c r="TXZ79" s="195"/>
      <c r="TYA79" s="195"/>
      <c r="TYB79" s="195"/>
      <c r="TYC79" s="195"/>
      <c r="TYD79" s="195"/>
      <c r="TYE79" s="195"/>
      <c r="TYF79" s="195"/>
      <c r="TYG79" s="195"/>
      <c r="TYH79" s="195"/>
      <c r="TYI79" s="195"/>
      <c r="TYJ79" s="195"/>
      <c r="TYK79" s="195"/>
      <c r="TYL79" s="195"/>
      <c r="TYM79" s="195"/>
      <c r="TYN79" s="195"/>
      <c r="TYO79" s="195"/>
      <c r="TYP79" s="195"/>
      <c r="TYQ79" s="195"/>
      <c r="TYR79" s="195"/>
      <c r="TYS79" s="195"/>
      <c r="TYT79" s="195"/>
      <c r="TYU79" s="195"/>
      <c r="TYV79" s="195"/>
      <c r="TYW79" s="195"/>
      <c r="TYX79" s="195"/>
      <c r="TYY79" s="195"/>
      <c r="TYZ79" s="195"/>
      <c r="TZA79" s="195"/>
      <c r="TZB79" s="195"/>
      <c r="TZC79" s="195"/>
      <c r="TZD79" s="195"/>
      <c r="TZE79" s="195"/>
      <c r="TZF79" s="195"/>
      <c r="TZG79" s="195"/>
      <c r="TZH79" s="195"/>
      <c r="TZI79" s="195"/>
      <c r="TZJ79" s="195"/>
      <c r="TZK79" s="195"/>
      <c r="TZL79" s="195"/>
      <c r="TZM79" s="195"/>
      <c r="TZN79" s="195"/>
      <c r="TZO79" s="195"/>
      <c r="TZP79" s="195"/>
      <c r="TZQ79" s="195"/>
      <c r="TZR79" s="195"/>
      <c r="TZS79" s="195"/>
      <c r="TZT79" s="195"/>
      <c r="TZU79" s="195"/>
      <c r="TZV79" s="195"/>
      <c r="TZW79" s="195"/>
      <c r="TZX79" s="195"/>
      <c r="TZY79" s="195"/>
      <c r="TZZ79" s="195"/>
      <c r="UAA79" s="195"/>
      <c r="UAB79" s="195"/>
      <c r="UAC79" s="195"/>
      <c r="UAD79" s="195"/>
      <c r="UAE79" s="195"/>
      <c r="UAF79" s="195"/>
      <c r="UAG79" s="195"/>
      <c r="UAH79" s="195"/>
      <c r="UAI79" s="195"/>
      <c r="UAJ79" s="195"/>
      <c r="UAK79" s="195"/>
      <c r="UAL79" s="195"/>
      <c r="UAM79" s="195"/>
      <c r="UAN79" s="195"/>
      <c r="UAO79" s="195"/>
      <c r="UAP79" s="195"/>
      <c r="UAQ79" s="195"/>
      <c r="UAR79" s="195"/>
      <c r="UAS79" s="195"/>
      <c r="UAT79" s="195"/>
      <c r="UAU79" s="195"/>
      <c r="UAV79" s="195"/>
      <c r="UAW79" s="195"/>
      <c r="UAX79" s="195"/>
      <c r="UAY79" s="195"/>
      <c r="UAZ79" s="195"/>
      <c r="UBA79" s="195"/>
      <c r="UBB79" s="195"/>
      <c r="UBC79" s="195"/>
      <c r="UBD79" s="195"/>
      <c r="UBE79" s="195"/>
      <c r="UBF79" s="195"/>
      <c r="UBG79" s="195"/>
      <c r="UBH79" s="195"/>
      <c r="UBI79" s="195"/>
      <c r="UBJ79" s="195"/>
      <c r="UBK79" s="195"/>
      <c r="UBL79" s="195"/>
      <c r="UBM79" s="195"/>
      <c r="UBN79" s="195"/>
      <c r="UBO79" s="195"/>
      <c r="UBP79" s="195"/>
      <c r="UBQ79" s="195"/>
      <c r="UBR79" s="195"/>
      <c r="UBS79" s="195"/>
      <c r="UBT79" s="195"/>
      <c r="UBU79" s="195"/>
      <c r="UBV79" s="195"/>
      <c r="UBW79" s="195"/>
      <c r="UBX79" s="195"/>
      <c r="UBY79" s="195"/>
      <c r="UBZ79" s="195"/>
      <c r="UCA79" s="195"/>
      <c r="UCB79" s="195"/>
      <c r="UCC79" s="195"/>
      <c r="UCD79" s="195"/>
      <c r="UCE79" s="195"/>
      <c r="UCF79" s="195"/>
      <c r="UCG79" s="195"/>
      <c r="UCH79" s="195"/>
      <c r="UCI79" s="195"/>
      <c r="UCJ79" s="195"/>
      <c r="UCK79" s="195"/>
      <c r="UCL79" s="195"/>
      <c r="UCM79" s="195"/>
      <c r="UCN79" s="195"/>
      <c r="UCO79" s="195"/>
      <c r="UCP79" s="195"/>
      <c r="UCQ79" s="195"/>
      <c r="UCR79" s="195"/>
      <c r="UCS79" s="195"/>
      <c r="UCT79" s="195"/>
      <c r="UCU79" s="195"/>
      <c r="UCV79" s="195"/>
      <c r="UCW79" s="195"/>
      <c r="UCX79" s="195"/>
      <c r="UCY79" s="195"/>
      <c r="UCZ79" s="195"/>
      <c r="UDA79" s="195"/>
      <c r="UDB79" s="195"/>
      <c r="UDC79" s="195"/>
      <c r="UDD79" s="195"/>
      <c r="UDE79" s="195"/>
      <c r="UDF79" s="195"/>
      <c r="UDG79" s="195"/>
      <c r="UDH79" s="195"/>
      <c r="UDI79" s="195"/>
      <c r="UDJ79" s="195"/>
      <c r="UDK79" s="195"/>
      <c r="UDL79" s="195"/>
      <c r="UDM79" s="195"/>
      <c r="UDN79" s="195"/>
      <c r="UDO79" s="195"/>
      <c r="UDP79" s="195"/>
      <c r="UDQ79" s="195"/>
      <c r="UDR79" s="195"/>
      <c r="UDS79" s="195"/>
      <c r="UDT79" s="195"/>
      <c r="UDU79" s="195"/>
      <c r="UDV79" s="195"/>
      <c r="UDW79" s="195"/>
      <c r="UDX79" s="195"/>
      <c r="UDY79" s="195"/>
      <c r="UDZ79" s="195"/>
      <c r="UEA79" s="195"/>
      <c r="UEB79" s="195"/>
      <c r="UEC79" s="195"/>
      <c r="UED79" s="195"/>
      <c r="UEE79" s="195"/>
      <c r="UEF79" s="195"/>
      <c r="UEG79" s="195"/>
      <c r="UEH79" s="195"/>
      <c r="UEI79" s="195"/>
      <c r="UEJ79" s="195"/>
      <c r="UEK79" s="195"/>
      <c r="UEL79" s="195"/>
      <c r="UEM79" s="195"/>
      <c r="UEN79" s="195"/>
      <c r="UEO79" s="195"/>
      <c r="UEP79" s="195"/>
      <c r="UEQ79" s="195"/>
      <c r="UER79" s="195"/>
      <c r="UES79" s="195"/>
      <c r="UET79" s="195"/>
      <c r="UEU79" s="195"/>
      <c r="UEV79" s="195"/>
      <c r="UEW79" s="195"/>
      <c r="UEX79" s="195"/>
      <c r="UEY79" s="195"/>
      <c r="UEZ79" s="195"/>
      <c r="UFA79" s="195"/>
      <c r="UFB79" s="195"/>
      <c r="UFC79" s="195"/>
      <c r="UFD79" s="195"/>
      <c r="UFE79" s="195"/>
      <c r="UFF79" s="195"/>
      <c r="UFG79" s="195"/>
      <c r="UFH79" s="195"/>
      <c r="UFI79" s="195"/>
      <c r="UFJ79" s="195"/>
      <c r="UFK79" s="195"/>
      <c r="UFL79" s="195"/>
      <c r="UFM79" s="195"/>
      <c r="UFN79" s="195"/>
      <c r="UFO79" s="195"/>
      <c r="UFP79" s="195"/>
      <c r="UFQ79" s="195"/>
      <c r="UFR79" s="195"/>
      <c r="UFS79" s="195"/>
      <c r="UFT79" s="195"/>
      <c r="UFU79" s="195"/>
      <c r="UFV79" s="195"/>
      <c r="UFW79" s="195"/>
      <c r="UFX79" s="195"/>
      <c r="UFY79" s="195"/>
      <c r="UFZ79" s="195"/>
      <c r="UGA79" s="195"/>
      <c r="UGB79" s="195"/>
      <c r="UGC79" s="195"/>
      <c r="UGD79" s="195"/>
      <c r="UGE79" s="195"/>
      <c r="UGF79" s="195"/>
      <c r="UGG79" s="195"/>
      <c r="UGH79" s="195"/>
      <c r="UGI79" s="195"/>
      <c r="UGJ79" s="195"/>
      <c r="UGK79" s="195"/>
      <c r="UGL79" s="195"/>
      <c r="UGM79" s="195"/>
      <c r="UGN79" s="195"/>
      <c r="UGO79" s="195"/>
      <c r="UGP79" s="195"/>
      <c r="UGQ79" s="195"/>
      <c r="UGR79" s="195"/>
      <c r="UGS79" s="195"/>
      <c r="UGT79" s="195"/>
      <c r="UGU79" s="195"/>
      <c r="UGV79" s="195"/>
      <c r="UGW79" s="195"/>
      <c r="UGX79" s="195"/>
      <c r="UGY79" s="195"/>
      <c r="UGZ79" s="195"/>
      <c r="UHA79" s="195"/>
      <c r="UHB79" s="195"/>
      <c r="UHC79" s="195"/>
      <c r="UHD79" s="195"/>
      <c r="UHE79" s="195"/>
      <c r="UHF79" s="195"/>
      <c r="UHG79" s="195"/>
      <c r="UHH79" s="195"/>
      <c r="UHI79" s="195"/>
      <c r="UHJ79" s="195"/>
      <c r="UHK79" s="195"/>
      <c r="UHL79" s="195"/>
      <c r="UHM79" s="195"/>
      <c r="UHN79" s="195"/>
      <c r="UHO79" s="195"/>
      <c r="UHP79" s="195"/>
      <c r="UHQ79" s="195"/>
      <c r="UHR79" s="195"/>
      <c r="UHS79" s="195"/>
      <c r="UHT79" s="195"/>
      <c r="UHU79" s="195"/>
      <c r="UHV79" s="195"/>
      <c r="UHW79" s="195"/>
      <c r="UHX79" s="195"/>
      <c r="UHY79" s="195"/>
      <c r="UHZ79" s="195"/>
      <c r="UIA79" s="195"/>
      <c r="UIB79" s="195"/>
      <c r="UIC79" s="195"/>
      <c r="UID79" s="195"/>
      <c r="UIE79" s="195"/>
      <c r="UIF79" s="195"/>
      <c r="UIG79" s="195"/>
      <c r="UIH79" s="195"/>
      <c r="UII79" s="195"/>
      <c r="UIJ79" s="195"/>
      <c r="UIK79" s="195"/>
      <c r="UIL79" s="195"/>
      <c r="UIM79" s="195"/>
      <c r="UIN79" s="195"/>
      <c r="UIO79" s="195"/>
      <c r="UIP79" s="195"/>
      <c r="UIQ79" s="195"/>
      <c r="UIR79" s="195"/>
      <c r="UIS79" s="195"/>
      <c r="UIT79" s="195"/>
      <c r="UIU79" s="195"/>
      <c r="UIV79" s="195"/>
      <c r="UIW79" s="195"/>
      <c r="UIX79" s="195"/>
      <c r="UIY79" s="195"/>
      <c r="UIZ79" s="195"/>
      <c r="UJA79" s="195"/>
      <c r="UJB79" s="195"/>
      <c r="UJC79" s="195"/>
      <c r="UJD79" s="195"/>
      <c r="UJE79" s="195"/>
      <c r="UJF79" s="195"/>
      <c r="UJG79" s="195"/>
      <c r="UJH79" s="195"/>
      <c r="UJI79" s="195"/>
      <c r="UJJ79" s="195"/>
      <c r="UJK79" s="195"/>
      <c r="UJL79" s="195"/>
      <c r="UJM79" s="195"/>
      <c r="UJN79" s="195"/>
      <c r="UJO79" s="195"/>
      <c r="UJP79" s="195"/>
      <c r="UJQ79" s="195"/>
      <c r="UJR79" s="195"/>
      <c r="UJS79" s="195"/>
      <c r="UJT79" s="195"/>
      <c r="UJU79" s="195"/>
      <c r="UJV79" s="195"/>
      <c r="UJW79" s="195"/>
      <c r="UJX79" s="195"/>
      <c r="UJY79" s="195"/>
      <c r="UJZ79" s="195"/>
      <c r="UKA79" s="195"/>
      <c r="UKB79" s="195"/>
      <c r="UKC79" s="195"/>
      <c r="UKD79" s="195"/>
      <c r="UKE79" s="195"/>
      <c r="UKF79" s="195"/>
      <c r="UKG79" s="195"/>
      <c r="UKH79" s="195"/>
      <c r="UKI79" s="195"/>
      <c r="UKJ79" s="195"/>
      <c r="UKK79" s="195"/>
      <c r="UKL79" s="195"/>
      <c r="UKM79" s="195"/>
      <c r="UKN79" s="195"/>
      <c r="UKO79" s="195"/>
      <c r="UKP79" s="195"/>
      <c r="UKQ79" s="195"/>
      <c r="UKR79" s="195"/>
      <c r="UKS79" s="195"/>
      <c r="UKT79" s="195"/>
      <c r="UKU79" s="195"/>
      <c r="UKV79" s="195"/>
      <c r="UKW79" s="195"/>
      <c r="UKX79" s="195"/>
      <c r="UKY79" s="195"/>
      <c r="UKZ79" s="195"/>
      <c r="ULA79" s="195"/>
      <c r="ULB79" s="195"/>
      <c r="ULC79" s="195"/>
      <c r="ULD79" s="195"/>
      <c r="ULE79" s="195"/>
      <c r="ULF79" s="195"/>
      <c r="ULG79" s="195"/>
      <c r="ULH79" s="195"/>
      <c r="ULI79" s="195"/>
      <c r="ULJ79" s="195"/>
      <c r="ULK79" s="195"/>
      <c r="ULL79" s="195"/>
      <c r="ULM79" s="195"/>
      <c r="ULN79" s="195"/>
      <c r="ULO79" s="195"/>
      <c r="ULP79" s="195"/>
      <c r="ULQ79" s="195"/>
      <c r="ULR79" s="195"/>
      <c r="ULS79" s="195"/>
      <c r="ULT79" s="195"/>
      <c r="ULU79" s="195"/>
      <c r="ULV79" s="195"/>
      <c r="ULW79" s="195"/>
      <c r="ULX79" s="195"/>
      <c r="ULY79" s="195"/>
      <c r="ULZ79" s="195"/>
      <c r="UMA79" s="195"/>
      <c r="UMB79" s="195"/>
      <c r="UMC79" s="195"/>
      <c r="UMD79" s="195"/>
      <c r="UME79" s="195"/>
      <c r="UMF79" s="195"/>
      <c r="UMG79" s="195"/>
      <c r="UMH79" s="195"/>
      <c r="UMI79" s="195"/>
      <c r="UMJ79" s="195"/>
      <c r="UMK79" s="195"/>
      <c r="UML79" s="195"/>
      <c r="UMM79" s="195"/>
      <c r="UMN79" s="195"/>
      <c r="UMO79" s="195"/>
      <c r="UMP79" s="195"/>
      <c r="UMQ79" s="195"/>
      <c r="UMR79" s="195"/>
      <c r="UMS79" s="195"/>
      <c r="UMT79" s="195"/>
      <c r="UMU79" s="195"/>
      <c r="UMV79" s="195"/>
      <c r="UMW79" s="195"/>
      <c r="UMX79" s="195"/>
      <c r="UMY79" s="195"/>
      <c r="UMZ79" s="195"/>
      <c r="UNA79" s="195"/>
      <c r="UNB79" s="195"/>
      <c r="UNC79" s="195"/>
      <c r="UND79" s="195"/>
      <c r="UNE79" s="195"/>
      <c r="UNF79" s="195"/>
      <c r="UNG79" s="195"/>
      <c r="UNH79" s="195"/>
      <c r="UNI79" s="195"/>
      <c r="UNJ79" s="195"/>
      <c r="UNK79" s="195"/>
      <c r="UNL79" s="195"/>
      <c r="UNM79" s="195"/>
      <c r="UNN79" s="195"/>
      <c r="UNO79" s="195"/>
      <c r="UNP79" s="195"/>
      <c r="UNQ79" s="195"/>
      <c r="UNR79" s="195"/>
      <c r="UNS79" s="195"/>
      <c r="UNT79" s="195"/>
      <c r="UNU79" s="195"/>
      <c r="UNV79" s="195"/>
      <c r="UNW79" s="195"/>
      <c r="UNX79" s="195"/>
      <c r="UNY79" s="195"/>
      <c r="UNZ79" s="195"/>
      <c r="UOA79" s="195"/>
      <c r="UOB79" s="195"/>
      <c r="UOC79" s="195"/>
      <c r="UOD79" s="195"/>
      <c r="UOE79" s="195"/>
      <c r="UOF79" s="195"/>
      <c r="UOG79" s="195"/>
      <c r="UOH79" s="195"/>
      <c r="UOI79" s="195"/>
      <c r="UOJ79" s="195"/>
      <c r="UOK79" s="195"/>
      <c r="UOL79" s="195"/>
      <c r="UOM79" s="195"/>
      <c r="UON79" s="195"/>
      <c r="UOO79" s="195"/>
      <c r="UOP79" s="195"/>
      <c r="UOQ79" s="195"/>
      <c r="UOR79" s="195"/>
      <c r="UOS79" s="195"/>
      <c r="UOT79" s="195"/>
      <c r="UOU79" s="195"/>
      <c r="UOV79" s="195"/>
      <c r="UOW79" s="195"/>
      <c r="UOX79" s="195"/>
      <c r="UOY79" s="195"/>
      <c r="UOZ79" s="195"/>
      <c r="UPA79" s="195"/>
      <c r="UPB79" s="195"/>
      <c r="UPC79" s="195"/>
      <c r="UPD79" s="195"/>
      <c r="UPE79" s="195"/>
      <c r="UPF79" s="195"/>
      <c r="UPG79" s="195"/>
      <c r="UPH79" s="195"/>
      <c r="UPI79" s="195"/>
      <c r="UPJ79" s="195"/>
      <c r="UPK79" s="195"/>
      <c r="UPL79" s="195"/>
      <c r="UPM79" s="195"/>
      <c r="UPN79" s="195"/>
      <c r="UPO79" s="195"/>
      <c r="UPP79" s="195"/>
      <c r="UPQ79" s="195"/>
      <c r="UPR79" s="195"/>
      <c r="UPS79" s="195"/>
      <c r="UPT79" s="195"/>
      <c r="UPU79" s="195"/>
      <c r="UPV79" s="195"/>
      <c r="UPW79" s="195"/>
      <c r="UPX79" s="195"/>
      <c r="UPY79" s="195"/>
      <c r="UPZ79" s="195"/>
      <c r="UQA79" s="195"/>
      <c r="UQB79" s="195"/>
      <c r="UQC79" s="195"/>
      <c r="UQD79" s="195"/>
      <c r="UQE79" s="195"/>
      <c r="UQF79" s="195"/>
      <c r="UQG79" s="195"/>
      <c r="UQH79" s="195"/>
      <c r="UQI79" s="195"/>
      <c r="UQJ79" s="195"/>
      <c r="UQK79" s="195"/>
      <c r="UQL79" s="195"/>
      <c r="UQM79" s="195"/>
      <c r="UQN79" s="195"/>
      <c r="UQO79" s="195"/>
      <c r="UQP79" s="195"/>
      <c r="UQQ79" s="195"/>
      <c r="UQR79" s="195"/>
      <c r="UQS79" s="195"/>
      <c r="UQT79" s="195"/>
      <c r="UQU79" s="195"/>
      <c r="UQV79" s="195"/>
      <c r="UQW79" s="195"/>
      <c r="UQX79" s="195"/>
      <c r="UQY79" s="195"/>
      <c r="UQZ79" s="195"/>
      <c r="URA79" s="195"/>
      <c r="URB79" s="195"/>
      <c r="URC79" s="195"/>
      <c r="URD79" s="195"/>
      <c r="URE79" s="195"/>
      <c r="URF79" s="195"/>
      <c r="URG79" s="195"/>
      <c r="URH79" s="195"/>
      <c r="URI79" s="195"/>
      <c r="URJ79" s="195"/>
      <c r="URK79" s="195"/>
      <c r="URL79" s="195"/>
      <c r="URM79" s="195"/>
      <c r="URN79" s="195"/>
      <c r="URO79" s="195"/>
      <c r="URP79" s="195"/>
      <c r="URQ79" s="195"/>
      <c r="URR79" s="195"/>
      <c r="URS79" s="195"/>
      <c r="URT79" s="195"/>
      <c r="URU79" s="195"/>
      <c r="URV79" s="195"/>
      <c r="URW79" s="195"/>
      <c r="URX79" s="195"/>
      <c r="URY79" s="195"/>
      <c r="URZ79" s="195"/>
      <c r="USA79" s="195"/>
      <c r="USB79" s="195"/>
      <c r="USC79" s="195"/>
      <c r="USD79" s="195"/>
      <c r="USE79" s="195"/>
      <c r="USF79" s="195"/>
      <c r="USG79" s="195"/>
      <c r="USH79" s="195"/>
      <c r="USI79" s="195"/>
      <c r="USJ79" s="195"/>
      <c r="USK79" s="195"/>
      <c r="USL79" s="195"/>
      <c r="USM79" s="195"/>
      <c r="USN79" s="195"/>
      <c r="USO79" s="195"/>
      <c r="USP79" s="195"/>
      <c r="USQ79" s="195"/>
      <c r="USR79" s="195"/>
      <c r="USS79" s="195"/>
      <c r="UST79" s="195"/>
      <c r="USU79" s="195"/>
      <c r="USV79" s="195"/>
      <c r="USW79" s="195"/>
      <c r="USX79" s="195"/>
      <c r="USY79" s="195"/>
      <c r="USZ79" s="195"/>
      <c r="UTA79" s="195"/>
      <c r="UTB79" s="195"/>
      <c r="UTC79" s="195"/>
      <c r="UTD79" s="195"/>
      <c r="UTE79" s="195"/>
      <c r="UTF79" s="195"/>
      <c r="UTG79" s="195"/>
      <c r="UTH79" s="195"/>
      <c r="UTI79" s="195"/>
      <c r="UTJ79" s="195"/>
      <c r="UTK79" s="195"/>
      <c r="UTL79" s="195"/>
      <c r="UTM79" s="195"/>
      <c r="UTN79" s="195"/>
      <c r="UTO79" s="195"/>
      <c r="UTP79" s="195"/>
      <c r="UTQ79" s="195"/>
      <c r="UTR79" s="195"/>
      <c r="UTS79" s="195"/>
      <c r="UTT79" s="195"/>
      <c r="UTU79" s="195"/>
      <c r="UTV79" s="195"/>
      <c r="UTW79" s="195"/>
      <c r="UTX79" s="195"/>
      <c r="UTY79" s="195"/>
      <c r="UTZ79" s="195"/>
      <c r="UUA79" s="195"/>
      <c r="UUB79" s="195"/>
      <c r="UUC79" s="195"/>
      <c r="UUD79" s="195"/>
      <c r="UUE79" s="195"/>
      <c r="UUF79" s="195"/>
      <c r="UUG79" s="195"/>
      <c r="UUH79" s="195"/>
      <c r="UUI79" s="195"/>
      <c r="UUJ79" s="195"/>
      <c r="UUK79" s="195"/>
      <c r="UUL79" s="195"/>
      <c r="UUM79" s="195"/>
      <c r="UUN79" s="195"/>
      <c r="UUO79" s="195"/>
      <c r="UUP79" s="195"/>
      <c r="UUQ79" s="195"/>
      <c r="UUR79" s="195"/>
      <c r="UUS79" s="195"/>
      <c r="UUT79" s="195"/>
      <c r="UUU79" s="195"/>
      <c r="UUV79" s="195"/>
      <c r="UUW79" s="195"/>
      <c r="UUX79" s="195"/>
      <c r="UUY79" s="195"/>
      <c r="UUZ79" s="195"/>
      <c r="UVA79" s="195"/>
      <c r="UVB79" s="195"/>
      <c r="UVC79" s="195"/>
      <c r="UVD79" s="195"/>
      <c r="UVE79" s="195"/>
      <c r="UVF79" s="195"/>
      <c r="UVG79" s="195"/>
      <c r="UVH79" s="195"/>
      <c r="UVI79" s="195"/>
      <c r="UVJ79" s="195"/>
      <c r="UVK79" s="195"/>
      <c r="UVL79" s="195"/>
      <c r="UVM79" s="195"/>
      <c r="UVN79" s="195"/>
      <c r="UVO79" s="195"/>
      <c r="UVP79" s="195"/>
      <c r="UVQ79" s="195"/>
      <c r="UVR79" s="195"/>
      <c r="UVS79" s="195"/>
      <c r="UVT79" s="195"/>
      <c r="UVU79" s="195"/>
      <c r="UVV79" s="195"/>
      <c r="UVW79" s="195"/>
      <c r="UVX79" s="195"/>
      <c r="UVY79" s="195"/>
      <c r="UVZ79" s="195"/>
      <c r="UWA79" s="195"/>
      <c r="UWB79" s="195"/>
      <c r="UWC79" s="195"/>
      <c r="UWD79" s="195"/>
      <c r="UWE79" s="195"/>
      <c r="UWF79" s="195"/>
      <c r="UWG79" s="195"/>
      <c r="UWH79" s="195"/>
      <c r="UWI79" s="195"/>
      <c r="UWJ79" s="195"/>
      <c r="UWK79" s="195"/>
      <c r="UWL79" s="195"/>
      <c r="UWM79" s="195"/>
      <c r="UWN79" s="195"/>
      <c r="UWO79" s="195"/>
      <c r="UWP79" s="195"/>
      <c r="UWQ79" s="195"/>
      <c r="UWR79" s="195"/>
      <c r="UWS79" s="195"/>
      <c r="UWT79" s="195"/>
      <c r="UWU79" s="195"/>
      <c r="UWV79" s="195"/>
      <c r="UWW79" s="195"/>
      <c r="UWX79" s="195"/>
      <c r="UWY79" s="195"/>
      <c r="UWZ79" s="195"/>
      <c r="UXA79" s="195"/>
      <c r="UXB79" s="195"/>
      <c r="UXC79" s="195"/>
      <c r="UXD79" s="195"/>
      <c r="UXE79" s="195"/>
      <c r="UXF79" s="195"/>
      <c r="UXG79" s="195"/>
      <c r="UXH79" s="195"/>
      <c r="UXI79" s="195"/>
      <c r="UXJ79" s="195"/>
      <c r="UXK79" s="195"/>
      <c r="UXL79" s="195"/>
      <c r="UXM79" s="195"/>
      <c r="UXN79" s="195"/>
      <c r="UXO79" s="195"/>
      <c r="UXP79" s="195"/>
      <c r="UXQ79" s="195"/>
      <c r="UXR79" s="195"/>
      <c r="UXS79" s="195"/>
      <c r="UXT79" s="195"/>
      <c r="UXU79" s="195"/>
      <c r="UXV79" s="195"/>
      <c r="UXW79" s="195"/>
      <c r="UXX79" s="195"/>
      <c r="UXY79" s="195"/>
      <c r="UXZ79" s="195"/>
      <c r="UYA79" s="195"/>
      <c r="UYB79" s="195"/>
      <c r="UYC79" s="195"/>
      <c r="UYD79" s="195"/>
      <c r="UYE79" s="195"/>
      <c r="UYF79" s="195"/>
      <c r="UYG79" s="195"/>
      <c r="UYH79" s="195"/>
      <c r="UYI79" s="195"/>
      <c r="UYJ79" s="195"/>
      <c r="UYK79" s="195"/>
      <c r="UYL79" s="195"/>
      <c r="UYM79" s="195"/>
      <c r="UYN79" s="195"/>
      <c r="UYO79" s="195"/>
      <c r="UYP79" s="195"/>
      <c r="UYQ79" s="195"/>
      <c r="UYR79" s="195"/>
      <c r="UYS79" s="195"/>
      <c r="UYT79" s="195"/>
      <c r="UYU79" s="195"/>
      <c r="UYV79" s="195"/>
      <c r="UYW79" s="195"/>
      <c r="UYX79" s="195"/>
      <c r="UYY79" s="195"/>
      <c r="UYZ79" s="195"/>
      <c r="UZA79" s="195"/>
      <c r="UZB79" s="195"/>
      <c r="UZC79" s="195"/>
      <c r="UZD79" s="195"/>
      <c r="UZE79" s="195"/>
      <c r="UZF79" s="195"/>
      <c r="UZG79" s="195"/>
      <c r="UZH79" s="195"/>
      <c r="UZI79" s="195"/>
      <c r="UZJ79" s="195"/>
      <c r="UZK79" s="195"/>
      <c r="UZL79" s="195"/>
      <c r="UZM79" s="195"/>
      <c r="UZN79" s="195"/>
      <c r="UZO79" s="195"/>
      <c r="UZP79" s="195"/>
      <c r="UZQ79" s="195"/>
      <c r="UZR79" s="195"/>
      <c r="UZS79" s="195"/>
      <c r="UZT79" s="195"/>
      <c r="UZU79" s="195"/>
      <c r="UZV79" s="195"/>
      <c r="UZW79" s="195"/>
      <c r="UZX79" s="195"/>
      <c r="UZY79" s="195"/>
      <c r="UZZ79" s="195"/>
      <c r="VAA79" s="195"/>
      <c r="VAB79" s="195"/>
      <c r="VAC79" s="195"/>
      <c r="VAD79" s="195"/>
      <c r="VAE79" s="195"/>
      <c r="VAF79" s="195"/>
      <c r="VAG79" s="195"/>
      <c r="VAH79" s="195"/>
      <c r="VAI79" s="195"/>
      <c r="VAJ79" s="195"/>
      <c r="VAK79" s="195"/>
      <c r="VAL79" s="195"/>
      <c r="VAM79" s="195"/>
      <c r="VAN79" s="195"/>
      <c r="VAO79" s="195"/>
      <c r="VAP79" s="195"/>
      <c r="VAQ79" s="195"/>
      <c r="VAR79" s="195"/>
      <c r="VAS79" s="195"/>
      <c r="VAT79" s="195"/>
      <c r="VAU79" s="195"/>
      <c r="VAV79" s="195"/>
      <c r="VAW79" s="195"/>
      <c r="VAX79" s="195"/>
      <c r="VAY79" s="195"/>
      <c r="VAZ79" s="195"/>
      <c r="VBA79" s="195"/>
      <c r="VBB79" s="195"/>
      <c r="VBC79" s="195"/>
      <c r="VBD79" s="195"/>
      <c r="VBE79" s="195"/>
      <c r="VBF79" s="195"/>
      <c r="VBG79" s="195"/>
      <c r="VBH79" s="195"/>
      <c r="VBI79" s="195"/>
      <c r="VBJ79" s="195"/>
      <c r="VBK79" s="195"/>
      <c r="VBL79" s="195"/>
      <c r="VBM79" s="195"/>
      <c r="VBN79" s="195"/>
      <c r="VBO79" s="195"/>
      <c r="VBP79" s="195"/>
      <c r="VBQ79" s="195"/>
      <c r="VBR79" s="195"/>
      <c r="VBS79" s="195"/>
      <c r="VBT79" s="195"/>
      <c r="VBU79" s="195"/>
      <c r="VBV79" s="195"/>
      <c r="VBW79" s="195"/>
      <c r="VBX79" s="195"/>
      <c r="VBY79" s="195"/>
      <c r="VBZ79" s="195"/>
      <c r="VCA79" s="195"/>
      <c r="VCB79" s="195"/>
      <c r="VCC79" s="195"/>
      <c r="VCD79" s="195"/>
      <c r="VCE79" s="195"/>
      <c r="VCF79" s="195"/>
      <c r="VCG79" s="195"/>
      <c r="VCH79" s="195"/>
      <c r="VCI79" s="195"/>
      <c r="VCJ79" s="195"/>
      <c r="VCK79" s="195"/>
      <c r="VCL79" s="195"/>
      <c r="VCM79" s="195"/>
      <c r="VCN79" s="195"/>
      <c r="VCO79" s="195"/>
      <c r="VCP79" s="195"/>
      <c r="VCQ79" s="195"/>
      <c r="VCR79" s="195"/>
      <c r="VCS79" s="195"/>
      <c r="VCT79" s="195"/>
      <c r="VCU79" s="195"/>
      <c r="VCV79" s="195"/>
      <c r="VCW79" s="195"/>
      <c r="VCX79" s="195"/>
      <c r="VCY79" s="195"/>
      <c r="VCZ79" s="195"/>
      <c r="VDA79" s="195"/>
      <c r="VDB79" s="195"/>
      <c r="VDC79" s="195"/>
      <c r="VDD79" s="195"/>
      <c r="VDE79" s="195"/>
      <c r="VDF79" s="195"/>
      <c r="VDG79" s="195"/>
      <c r="VDH79" s="195"/>
      <c r="VDI79" s="195"/>
      <c r="VDJ79" s="195"/>
      <c r="VDK79" s="195"/>
      <c r="VDL79" s="195"/>
      <c r="VDM79" s="195"/>
      <c r="VDN79" s="195"/>
      <c r="VDO79" s="195"/>
      <c r="VDP79" s="195"/>
      <c r="VDQ79" s="195"/>
      <c r="VDR79" s="195"/>
      <c r="VDS79" s="195"/>
      <c r="VDT79" s="195"/>
      <c r="VDU79" s="195"/>
      <c r="VDV79" s="195"/>
      <c r="VDW79" s="195"/>
      <c r="VDX79" s="195"/>
      <c r="VDY79" s="195"/>
      <c r="VDZ79" s="195"/>
      <c r="VEA79" s="195"/>
      <c r="VEB79" s="195"/>
      <c r="VEC79" s="195"/>
      <c r="VED79" s="195"/>
      <c r="VEE79" s="195"/>
      <c r="VEF79" s="195"/>
      <c r="VEG79" s="195"/>
      <c r="VEH79" s="195"/>
      <c r="VEI79" s="195"/>
      <c r="VEJ79" s="195"/>
      <c r="VEK79" s="195"/>
      <c r="VEL79" s="195"/>
      <c r="VEM79" s="195"/>
      <c r="VEN79" s="195"/>
      <c r="VEO79" s="195"/>
      <c r="VEP79" s="195"/>
      <c r="VEQ79" s="195"/>
      <c r="VER79" s="195"/>
      <c r="VES79" s="195"/>
      <c r="VET79" s="195"/>
      <c r="VEU79" s="195"/>
      <c r="VEV79" s="195"/>
      <c r="VEW79" s="195"/>
      <c r="VEX79" s="195"/>
      <c r="VEY79" s="195"/>
      <c r="VEZ79" s="195"/>
      <c r="VFA79" s="195"/>
      <c r="VFB79" s="195"/>
      <c r="VFC79" s="195"/>
      <c r="VFD79" s="195"/>
      <c r="VFE79" s="195"/>
      <c r="VFF79" s="195"/>
      <c r="VFG79" s="195"/>
      <c r="VFH79" s="195"/>
      <c r="VFI79" s="195"/>
      <c r="VFJ79" s="195"/>
      <c r="VFK79" s="195"/>
      <c r="VFL79" s="195"/>
      <c r="VFM79" s="195"/>
      <c r="VFN79" s="195"/>
      <c r="VFO79" s="195"/>
      <c r="VFP79" s="195"/>
      <c r="VFQ79" s="195"/>
      <c r="VFR79" s="195"/>
      <c r="VFS79" s="195"/>
      <c r="VFT79" s="195"/>
      <c r="VFU79" s="195"/>
      <c r="VFV79" s="195"/>
      <c r="VFW79" s="195"/>
      <c r="VFX79" s="195"/>
      <c r="VFY79" s="195"/>
      <c r="VFZ79" s="195"/>
      <c r="VGA79" s="195"/>
      <c r="VGB79" s="195"/>
      <c r="VGC79" s="195"/>
      <c r="VGD79" s="195"/>
      <c r="VGE79" s="195"/>
      <c r="VGF79" s="195"/>
      <c r="VGG79" s="195"/>
      <c r="VGH79" s="195"/>
      <c r="VGI79" s="195"/>
      <c r="VGJ79" s="195"/>
      <c r="VGK79" s="195"/>
      <c r="VGL79" s="195"/>
      <c r="VGM79" s="195"/>
      <c r="VGN79" s="195"/>
      <c r="VGO79" s="195"/>
      <c r="VGP79" s="195"/>
      <c r="VGQ79" s="195"/>
      <c r="VGR79" s="195"/>
      <c r="VGS79" s="195"/>
      <c r="VGT79" s="195"/>
      <c r="VGU79" s="195"/>
      <c r="VGV79" s="195"/>
      <c r="VGW79" s="195"/>
      <c r="VGX79" s="195"/>
      <c r="VGY79" s="195"/>
      <c r="VGZ79" s="195"/>
      <c r="VHA79" s="195"/>
      <c r="VHB79" s="195"/>
      <c r="VHC79" s="195"/>
      <c r="VHD79" s="195"/>
      <c r="VHE79" s="195"/>
      <c r="VHF79" s="195"/>
      <c r="VHG79" s="195"/>
      <c r="VHH79" s="195"/>
      <c r="VHI79" s="195"/>
      <c r="VHJ79" s="195"/>
      <c r="VHK79" s="195"/>
      <c r="VHL79" s="195"/>
      <c r="VHM79" s="195"/>
      <c r="VHN79" s="195"/>
      <c r="VHO79" s="195"/>
      <c r="VHP79" s="195"/>
      <c r="VHQ79" s="195"/>
      <c r="VHR79" s="195"/>
      <c r="VHS79" s="195"/>
      <c r="VHT79" s="195"/>
      <c r="VHU79" s="195"/>
      <c r="VHV79" s="195"/>
      <c r="VHW79" s="195"/>
      <c r="VHX79" s="195"/>
      <c r="VHY79" s="195"/>
      <c r="VHZ79" s="195"/>
      <c r="VIA79" s="195"/>
      <c r="VIB79" s="195"/>
      <c r="VIC79" s="195"/>
      <c r="VID79" s="195"/>
      <c r="VIE79" s="195"/>
      <c r="VIF79" s="195"/>
      <c r="VIG79" s="195"/>
      <c r="VIH79" s="195"/>
      <c r="VII79" s="195"/>
      <c r="VIJ79" s="195"/>
      <c r="VIK79" s="195"/>
      <c r="VIL79" s="195"/>
      <c r="VIM79" s="195"/>
      <c r="VIN79" s="195"/>
      <c r="VIO79" s="195"/>
      <c r="VIP79" s="195"/>
      <c r="VIQ79" s="195"/>
      <c r="VIR79" s="195"/>
      <c r="VIS79" s="195"/>
      <c r="VIT79" s="195"/>
      <c r="VIU79" s="195"/>
      <c r="VIV79" s="195"/>
      <c r="VIW79" s="195"/>
      <c r="VIX79" s="195"/>
      <c r="VIY79" s="195"/>
      <c r="VIZ79" s="195"/>
      <c r="VJA79" s="195"/>
      <c r="VJB79" s="195"/>
      <c r="VJC79" s="195"/>
      <c r="VJD79" s="195"/>
      <c r="VJE79" s="195"/>
      <c r="VJF79" s="195"/>
      <c r="VJG79" s="195"/>
      <c r="VJH79" s="195"/>
      <c r="VJI79" s="195"/>
      <c r="VJJ79" s="195"/>
      <c r="VJK79" s="195"/>
      <c r="VJL79" s="195"/>
      <c r="VJM79" s="195"/>
      <c r="VJN79" s="195"/>
      <c r="VJO79" s="195"/>
      <c r="VJP79" s="195"/>
      <c r="VJQ79" s="195"/>
      <c r="VJR79" s="195"/>
      <c r="VJS79" s="195"/>
      <c r="VJT79" s="195"/>
      <c r="VJU79" s="195"/>
      <c r="VJV79" s="195"/>
      <c r="VJW79" s="195"/>
      <c r="VJX79" s="195"/>
      <c r="VJY79" s="195"/>
      <c r="VJZ79" s="195"/>
      <c r="VKA79" s="195"/>
      <c r="VKB79" s="195"/>
      <c r="VKC79" s="195"/>
      <c r="VKD79" s="195"/>
      <c r="VKE79" s="195"/>
      <c r="VKF79" s="195"/>
      <c r="VKG79" s="195"/>
      <c r="VKH79" s="195"/>
      <c r="VKI79" s="195"/>
      <c r="VKJ79" s="195"/>
      <c r="VKK79" s="195"/>
      <c r="VKL79" s="195"/>
      <c r="VKM79" s="195"/>
      <c r="VKN79" s="195"/>
      <c r="VKO79" s="195"/>
      <c r="VKP79" s="195"/>
      <c r="VKQ79" s="195"/>
      <c r="VKR79" s="195"/>
      <c r="VKS79" s="195"/>
      <c r="VKT79" s="195"/>
      <c r="VKU79" s="195"/>
      <c r="VKV79" s="195"/>
      <c r="VKW79" s="195"/>
      <c r="VKX79" s="195"/>
      <c r="VKY79" s="195"/>
      <c r="VKZ79" s="195"/>
      <c r="VLA79" s="195"/>
      <c r="VLB79" s="195"/>
      <c r="VLC79" s="195"/>
      <c r="VLD79" s="195"/>
      <c r="VLE79" s="195"/>
      <c r="VLF79" s="195"/>
      <c r="VLG79" s="195"/>
      <c r="VLH79" s="195"/>
      <c r="VLI79" s="195"/>
      <c r="VLJ79" s="195"/>
      <c r="VLK79" s="195"/>
      <c r="VLL79" s="195"/>
      <c r="VLM79" s="195"/>
      <c r="VLN79" s="195"/>
      <c r="VLO79" s="195"/>
      <c r="VLP79" s="195"/>
      <c r="VLQ79" s="195"/>
      <c r="VLR79" s="195"/>
      <c r="VLS79" s="195"/>
      <c r="VLT79" s="195"/>
      <c r="VLU79" s="195"/>
      <c r="VLV79" s="195"/>
      <c r="VLW79" s="195"/>
      <c r="VLX79" s="195"/>
      <c r="VLY79" s="195"/>
      <c r="VLZ79" s="195"/>
      <c r="VMA79" s="195"/>
      <c r="VMB79" s="195"/>
      <c r="VMC79" s="195"/>
      <c r="VMD79" s="195"/>
      <c r="VME79" s="195"/>
      <c r="VMF79" s="195"/>
      <c r="VMG79" s="195"/>
      <c r="VMH79" s="195"/>
      <c r="VMI79" s="195"/>
      <c r="VMJ79" s="195"/>
      <c r="VMK79" s="195"/>
      <c r="VML79" s="195"/>
      <c r="VMM79" s="195"/>
      <c r="VMN79" s="195"/>
      <c r="VMO79" s="195"/>
      <c r="VMP79" s="195"/>
      <c r="VMQ79" s="195"/>
      <c r="VMR79" s="195"/>
      <c r="VMS79" s="195"/>
      <c r="VMT79" s="195"/>
      <c r="VMU79" s="195"/>
      <c r="VMV79" s="195"/>
      <c r="VMW79" s="195"/>
      <c r="VMX79" s="195"/>
      <c r="VMY79" s="195"/>
      <c r="VMZ79" s="195"/>
      <c r="VNA79" s="195"/>
      <c r="VNB79" s="195"/>
      <c r="VNC79" s="195"/>
      <c r="VND79" s="195"/>
      <c r="VNE79" s="195"/>
      <c r="VNF79" s="195"/>
      <c r="VNG79" s="195"/>
      <c r="VNH79" s="195"/>
      <c r="VNI79" s="195"/>
      <c r="VNJ79" s="195"/>
      <c r="VNK79" s="195"/>
      <c r="VNL79" s="195"/>
      <c r="VNM79" s="195"/>
      <c r="VNN79" s="195"/>
      <c r="VNO79" s="195"/>
      <c r="VNP79" s="195"/>
      <c r="VNQ79" s="195"/>
      <c r="VNR79" s="195"/>
      <c r="VNS79" s="195"/>
      <c r="VNT79" s="195"/>
      <c r="VNU79" s="195"/>
      <c r="VNV79" s="195"/>
      <c r="VNW79" s="195"/>
      <c r="VNX79" s="195"/>
      <c r="VNY79" s="195"/>
      <c r="VNZ79" s="195"/>
      <c r="VOA79" s="195"/>
      <c r="VOB79" s="195"/>
      <c r="VOC79" s="195"/>
      <c r="VOD79" s="195"/>
      <c r="VOE79" s="195"/>
      <c r="VOF79" s="195"/>
      <c r="VOG79" s="195"/>
      <c r="VOH79" s="195"/>
      <c r="VOI79" s="195"/>
      <c r="VOJ79" s="195"/>
      <c r="VOK79" s="195"/>
      <c r="VOL79" s="195"/>
      <c r="VOM79" s="195"/>
      <c r="VON79" s="195"/>
      <c r="VOO79" s="195"/>
      <c r="VOP79" s="195"/>
      <c r="VOQ79" s="195"/>
      <c r="VOR79" s="195"/>
      <c r="VOS79" s="195"/>
      <c r="VOT79" s="195"/>
      <c r="VOU79" s="195"/>
      <c r="VOV79" s="195"/>
      <c r="VOW79" s="195"/>
      <c r="VOX79" s="195"/>
      <c r="VOY79" s="195"/>
      <c r="VOZ79" s="195"/>
      <c r="VPA79" s="195"/>
      <c r="VPB79" s="195"/>
      <c r="VPC79" s="195"/>
      <c r="VPD79" s="195"/>
      <c r="VPE79" s="195"/>
      <c r="VPF79" s="195"/>
      <c r="VPG79" s="195"/>
      <c r="VPH79" s="195"/>
      <c r="VPI79" s="195"/>
      <c r="VPJ79" s="195"/>
      <c r="VPK79" s="195"/>
      <c r="VPL79" s="195"/>
      <c r="VPM79" s="195"/>
      <c r="VPN79" s="195"/>
      <c r="VPO79" s="195"/>
      <c r="VPP79" s="195"/>
      <c r="VPQ79" s="195"/>
      <c r="VPR79" s="195"/>
      <c r="VPS79" s="195"/>
      <c r="VPT79" s="195"/>
      <c r="VPU79" s="195"/>
      <c r="VPV79" s="195"/>
      <c r="VPW79" s="195"/>
      <c r="VPX79" s="195"/>
      <c r="VPY79" s="195"/>
      <c r="VPZ79" s="195"/>
      <c r="VQA79" s="195"/>
      <c r="VQB79" s="195"/>
      <c r="VQC79" s="195"/>
      <c r="VQD79" s="195"/>
      <c r="VQE79" s="195"/>
      <c r="VQF79" s="195"/>
      <c r="VQG79" s="195"/>
      <c r="VQH79" s="195"/>
      <c r="VQI79" s="195"/>
      <c r="VQJ79" s="195"/>
      <c r="VQK79" s="195"/>
      <c r="VQL79" s="195"/>
      <c r="VQM79" s="195"/>
      <c r="VQN79" s="195"/>
      <c r="VQO79" s="195"/>
      <c r="VQP79" s="195"/>
      <c r="VQQ79" s="195"/>
      <c r="VQR79" s="195"/>
      <c r="VQS79" s="195"/>
      <c r="VQT79" s="195"/>
      <c r="VQU79" s="195"/>
      <c r="VQV79" s="195"/>
      <c r="VQW79" s="195"/>
      <c r="VQX79" s="195"/>
      <c r="VQY79" s="195"/>
      <c r="VQZ79" s="195"/>
      <c r="VRA79" s="195"/>
      <c r="VRB79" s="195"/>
      <c r="VRC79" s="195"/>
      <c r="VRD79" s="195"/>
      <c r="VRE79" s="195"/>
      <c r="VRF79" s="195"/>
      <c r="VRG79" s="195"/>
      <c r="VRH79" s="195"/>
      <c r="VRI79" s="195"/>
      <c r="VRJ79" s="195"/>
      <c r="VRK79" s="195"/>
      <c r="VRL79" s="195"/>
      <c r="VRM79" s="195"/>
      <c r="VRN79" s="195"/>
      <c r="VRO79" s="195"/>
      <c r="VRP79" s="195"/>
      <c r="VRQ79" s="195"/>
      <c r="VRR79" s="195"/>
      <c r="VRS79" s="195"/>
      <c r="VRT79" s="195"/>
      <c r="VRU79" s="195"/>
      <c r="VRV79" s="195"/>
      <c r="VRW79" s="195"/>
      <c r="VRX79" s="195"/>
      <c r="VRY79" s="195"/>
      <c r="VRZ79" s="195"/>
      <c r="VSA79" s="195"/>
      <c r="VSB79" s="195"/>
      <c r="VSC79" s="195"/>
      <c r="VSD79" s="195"/>
      <c r="VSE79" s="195"/>
      <c r="VSF79" s="195"/>
      <c r="VSG79" s="195"/>
      <c r="VSH79" s="195"/>
      <c r="VSI79" s="195"/>
      <c r="VSJ79" s="195"/>
      <c r="VSK79" s="195"/>
      <c r="VSL79" s="195"/>
      <c r="VSM79" s="195"/>
      <c r="VSN79" s="195"/>
      <c r="VSO79" s="195"/>
      <c r="VSP79" s="195"/>
      <c r="VSQ79" s="195"/>
      <c r="VSR79" s="195"/>
      <c r="VSS79" s="195"/>
      <c r="VST79" s="195"/>
      <c r="VSU79" s="195"/>
      <c r="VSV79" s="195"/>
      <c r="VSW79" s="195"/>
      <c r="VSX79" s="195"/>
      <c r="VSY79" s="195"/>
      <c r="VSZ79" s="195"/>
      <c r="VTA79" s="195"/>
      <c r="VTB79" s="195"/>
      <c r="VTC79" s="195"/>
      <c r="VTD79" s="195"/>
      <c r="VTE79" s="195"/>
      <c r="VTF79" s="195"/>
      <c r="VTG79" s="195"/>
      <c r="VTH79" s="195"/>
      <c r="VTI79" s="195"/>
      <c r="VTJ79" s="195"/>
      <c r="VTK79" s="195"/>
      <c r="VTL79" s="195"/>
      <c r="VTM79" s="195"/>
      <c r="VTN79" s="195"/>
      <c r="VTO79" s="195"/>
      <c r="VTP79" s="195"/>
      <c r="VTQ79" s="195"/>
      <c r="VTR79" s="195"/>
      <c r="VTS79" s="195"/>
      <c r="VTT79" s="195"/>
      <c r="VTU79" s="195"/>
      <c r="VTV79" s="195"/>
      <c r="VTW79" s="195"/>
      <c r="VTX79" s="195"/>
      <c r="VTY79" s="195"/>
      <c r="VTZ79" s="195"/>
      <c r="VUA79" s="195"/>
      <c r="VUB79" s="195"/>
      <c r="VUC79" s="195"/>
      <c r="VUD79" s="195"/>
      <c r="VUE79" s="195"/>
      <c r="VUF79" s="195"/>
      <c r="VUG79" s="195"/>
      <c r="VUH79" s="195"/>
      <c r="VUI79" s="195"/>
      <c r="VUJ79" s="195"/>
      <c r="VUK79" s="195"/>
      <c r="VUL79" s="195"/>
      <c r="VUM79" s="195"/>
      <c r="VUN79" s="195"/>
      <c r="VUO79" s="195"/>
      <c r="VUP79" s="195"/>
      <c r="VUQ79" s="195"/>
      <c r="VUR79" s="195"/>
      <c r="VUS79" s="195"/>
      <c r="VUT79" s="195"/>
      <c r="VUU79" s="195"/>
      <c r="VUV79" s="195"/>
      <c r="VUW79" s="195"/>
      <c r="VUX79" s="195"/>
      <c r="VUY79" s="195"/>
      <c r="VUZ79" s="195"/>
      <c r="VVA79" s="195"/>
      <c r="VVB79" s="195"/>
      <c r="VVC79" s="195"/>
      <c r="VVD79" s="195"/>
      <c r="VVE79" s="195"/>
      <c r="VVF79" s="195"/>
      <c r="VVG79" s="195"/>
      <c r="VVH79" s="195"/>
      <c r="VVI79" s="195"/>
      <c r="VVJ79" s="195"/>
      <c r="VVK79" s="195"/>
      <c r="VVL79" s="195"/>
      <c r="VVM79" s="195"/>
      <c r="VVN79" s="195"/>
      <c r="VVO79" s="195"/>
      <c r="VVP79" s="195"/>
      <c r="VVQ79" s="195"/>
      <c r="VVR79" s="195"/>
      <c r="VVS79" s="195"/>
      <c r="VVT79" s="195"/>
      <c r="VVU79" s="195"/>
      <c r="VVV79" s="195"/>
      <c r="VVW79" s="195"/>
      <c r="VVX79" s="195"/>
      <c r="VVY79" s="195"/>
      <c r="VVZ79" s="195"/>
      <c r="VWA79" s="195"/>
      <c r="VWB79" s="195"/>
      <c r="VWC79" s="195"/>
      <c r="VWD79" s="195"/>
      <c r="VWE79" s="195"/>
      <c r="VWF79" s="195"/>
      <c r="VWG79" s="195"/>
      <c r="VWH79" s="195"/>
      <c r="VWI79" s="195"/>
      <c r="VWJ79" s="195"/>
      <c r="VWK79" s="195"/>
      <c r="VWL79" s="195"/>
      <c r="VWM79" s="195"/>
      <c r="VWN79" s="195"/>
      <c r="VWO79" s="195"/>
      <c r="VWP79" s="195"/>
      <c r="VWQ79" s="195"/>
      <c r="VWR79" s="195"/>
      <c r="VWS79" s="195"/>
      <c r="VWT79" s="195"/>
      <c r="VWU79" s="195"/>
      <c r="VWV79" s="195"/>
      <c r="VWW79" s="195"/>
      <c r="VWX79" s="195"/>
      <c r="VWY79" s="195"/>
      <c r="VWZ79" s="195"/>
      <c r="VXA79" s="195"/>
      <c r="VXB79" s="195"/>
      <c r="VXC79" s="195"/>
      <c r="VXD79" s="195"/>
      <c r="VXE79" s="195"/>
      <c r="VXF79" s="195"/>
      <c r="VXG79" s="195"/>
      <c r="VXH79" s="195"/>
      <c r="VXI79" s="195"/>
      <c r="VXJ79" s="195"/>
      <c r="VXK79" s="195"/>
      <c r="VXL79" s="195"/>
      <c r="VXM79" s="195"/>
      <c r="VXN79" s="195"/>
      <c r="VXO79" s="195"/>
      <c r="VXP79" s="195"/>
      <c r="VXQ79" s="195"/>
      <c r="VXR79" s="195"/>
      <c r="VXS79" s="195"/>
      <c r="VXT79" s="195"/>
      <c r="VXU79" s="195"/>
      <c r="VXV79" s="195"/>
      <c r="VXW79" s="195"/>
      <c r="VXX79" s="195"/>
      <c r="VXY79" s="195"/>
      <c r="VXZ79" s="195"/>
      <c r="VYA79" s="195"/>
      <c r="VYB79" s="195"/>
      <c r="VYC79" s="195"/>
      <c r="VYD79" s="195"/>
      <c r="VYE79" s="195"/>
      <c r="VYF79" s="195"/>
      <c r="VYG79" s="195"/>
      <c r="VYH79" s="195"/>
      <c r="VYI79" s="195"/>
      <c r="VYJ79" s="195"/>
      <c r="VYK79" s="195"/>
      <c r="VYL79" s="195"/>
      <c r="VYM79" s="195"/>
      <c r="VYN79" s="195"/>
      <c r="VYO79" s="195"/>
      <c r="VYP79" s="195"/>
      <c r="VYQ79" s="195"/>
      <c r="VYR79" s="195"/>
      <c r="VYS79" s="195"/>
      <c r="VYT79" s="195"/>
      <c r="VYU79" s="195"/>
      <c r="VYV79" s="195"/>
      <c r="VYW79" s="195"/>
      <c r="VYX79" s="195"/>
      <c r="VYY79" s="195"/>
      <c r="VYZ79" s="195"/>
      <c r="VZA79" s="195"/>
      <c r="VZB79" s="195"/>
      <c r="VZC79" s="195"/>
      <c r="VZD79" s="195"/>
      <c r="VZE79" s="195"/>
      <c r="VZF79" s="195"/>
      <c r="VZG79" s="195"/>
      <c r="VZH79" s="195"/>
      <c r="VZI79" s="195"/>
      <c r="VZJ79" s="195"/>
      <c r="VZK79" s="195"/>
      <c r="VZL79" s="195"/>
      <c r="VZM79" s="195"/>
      <c r="VZN79" s="195"/>
      <c r="VZO79" s="195"/>
      <c r="VZP79" s="195"/>
      <c r="VZQ79" s="195"/>
      <c r="VZR79" s="195"/>
      <c r="VZS79" s="195"/>
      <c r="VZT79" s="195"/>
      <c r="VZU79" s="195"/>
      <c r="VZV79" s="195"/>
      <c r="VZW79" s="195"/>
      <c r="VZX79" s="195"/>
      <c r="VZY79" s="195"/>
      <c r="VZZ79" s="195"/>
      <c r="WAA79" s="195"/>
      <c r="WAB79" s="195"/>
      <c r="WAC79" s="195"/>
      <c r="WAD79" s="195"/>
      <c r="WAE79" s="195"/>
      <c r="WAF79" s="195"/>
      <c r="WAG79" s="195"/>
      <c r="WAH79" s="195"/>
      <c r="WAI79" s="195"/>
      <c r="WAJ79" s="195"/>
      <c r="WAK79" s="195"/>
      <c r="WAL79" s="195"/>
      <c r="WAM79" s="195"/>
      <c r="WAN79" s="195"/>
      <c r="WAO79" s="195"/>
      <c r="WAP79" s="195"/>
      <c r="WAQ79" s="195"/>
      <c r="WAR79" s="195"/>
      <c r="WAS79" s="195"/>
      <c r="WAT79" s="195"/>
      <c r="WAU79" s="195"/>
      <c r="WAV79" s="195"/>
      <c r="WAW79" s="195"/>
      <c r="WAX79" s="195"/>
      <c r="WAY79" s="195"/>
      <c r="WAZ79" s="195"/>
      <c r="WBA79" s="195"/>
      <c r="WBB79" s="195"/>
      <c r="WBC79" s="195"/>
      <c r="WBD79" s="195"/>
      <c r="WBE79" s="195"/>
      <c r="WBF79" s="195"/>
      <c r="WBG79" s="195"/>
      <c r="WBH79" s="195"/>
      <c r="WBI79" s="195"/>
      <c r="WBJ79" s="195"/>
      <c r="WBK79" s="195"/>
      <c r="WBL79" s="195"/>
      <c r="WBM79" s="195"/>
      <c r="WBN79" s="195"/>
      <c r="WBO79" s="195"/>
      <c r="WBP79" s="195"/>
      <c r="WBQ79" s="195"/>
      <c r="WBR79" s="195"/>
      <c r="WBS79" s="195"/>
      <c r="WBT79" s="195"/>
      <c r="WBU79" s="195"/>
      <c r="WBV79" s="195"/>
      <c r="WBW79" s="195"/>
      <c r="WBX79" s="195"/>
      <c r="WBY79" s="195"/>
      <c r="WBZ79" s="195"/>
      <c r="WCA79" s="195"/>
      <c r="WCB79" s="195"/>
      <c r="WCC79" s="195"/>
      <c r="WCD79" s="195"/>
      <c r="WCE79" s="195"/>
      <c r="WCF79" s="195"/>
      <c r="WCG79" s="195"/>
      <c r="WCH79" s="195"/>
      <c r="WCI79" s="195"/>
      <c r="WCJ79" s="195"/>
      <c r="WCK79" s="195"/>
      <c r="WCL79" s="195"/>
      <c r="WCM79" s="195"/>
      <c r="WCN79" s="195"/>
      <c r="WCO79" s="195"/>
      <c r="WCP79" s="195"/>
      <c r="WCQ79" s="195"/>
      <c r="WCR79" s="195"/>
      <c r="WCS79" s="195"/>
      <c r="WCT79" s="195"/>
      <c r="WCU79" s="195"/>
      <c r="WCV79" s="195"/>
      <c r="WCW79" s="195"/>
      <c r="WCX79" s="195"/>
      <c r="WCY79" s="195"/>
      <c r="WCZ79" s="195"/>
      <c r="WDA79" s="195"/>
      <c r="WDB79" s="195"/>
      <c r="WDC79" s="195"/>
      <c r="WDD79" s="195"/>
      <c r="WDE79" s="195"/>
      <c r="WDF79" s="195"/>
      <c r="WDG79" s="195"/>
      <c r="WDH79" s="195"/>
      <c r="WDI79" s="195"/>
      <c r="WDJ79" s="195"/>
      <c r="WDK79" s="195"/>
      <c r="WDL79" s="195"/>
      <c r="WDM79" s="195"/>
      <c r="WDN79" s="195"/>
      <c r="WDO79" s="195"/>
      <c r="WDP79" s="195"/>
      <c r="WDQ79" s="195"/>
      <c r="WDR79" s="195"/>
      <c r="WDS79" s="195"/>
      <c r="WDT79" s="195"/>
      <c r="WDU79" s="195"/>
      <c r="WDV79" s="195"/>
      <c r="WDW79" s="195"/>
      <c r="WDX79" s="195"/>
      <c r="WDY79" s="195"/>
      <c r="WDZ79" s="195"/>
      <c r="WEA79" s="195"/>
      <c r="WEB79" s="195"/>
      <c r="WEC79" s="195"/>
      <c r="WED79" s="195"/>
      <c r="WEE79" s="195"/>
      <c r="WEF79" s="195"/>
      <c r="WEG79" s="195"/>
      <c r="WEH79" s="195"/>
      <c r="WEI79" s="195"/>
      <c r="WEJ79" s="195"/>
      <c r="WEK79" s="195"/>
      <c r="WEL79" s="195"/>
      <c r="WEM79" s="195"/>
      <c r="WEN79" s="195"/>
      <c r="WEO79" s="195"/>
      <c r="WEP79" s="195"/>
      <c r="WEQ79" s="195"/>
      <c r="WER79" s="195"/>
      <c r="WES79" s="195"/>
      <c r="WET79" s="195"/>
      <c r="WEU79" s="195"/>
      <c r="WEV79" s="195"/>
      <c r="WEW79" s="195"/>
      <c r="WEX79" s="195"/>
      <c r="WEY79" s="195"/>
      <c r="WEZ79" s="195"/>
      <c r="WFA79" s="195"/>
      <c r="WFB79" s="195"/>
      <c r="WFC79" s="195"/>
      <c r="WFD79" s="195"/>
      <c r="WFE79" s="195"/>
      <c r="WFF79" s="195"/>
      <c r="WFG79" s="195"/>
      <c r="WFH79" s="195"/>
      <c r="WFI79" s="195"/>
      <c r="WFJ79" s="195"/>
      <c r="WFK79" s="195"/>
      <c r="WFL79" s="195"/>
      <c r="WFM79" s="195"/>
      <c r="WFN79" s="195"/>
      <c r="WFO79" s="195"/>
      <c r="WFP79" s="195"/>
      <c r="WFQ79" s="195"/>
      <c r="WFR79" s="195"/>
      <c r="WFS79" s="195"/>
      <c r="WFT79" s="195"/>
      <c r="WFU79" s="195"/>
      <c r="WFV79" s="195"/>
      <c r="WFW79" s="195"/>
      <c r="WFX79" s="195"/>
      <c r="WFY79" s="195"/>
      <c r="WFZ79" s="195"/>
      <c r="WGA79" s="195"/>
      <c r="WGB79" s="195"/>
      <c r="WGC79" s="195"/>
      <c r="WGD79" s="195"/>
      <c r="WGE79" s="195"/>
      <c r="WGF79" s="195"/>
      <c r="WGG79" s="195"/>
      <c r="WGH79" s="195"/>
      <c r="WGI79" s="195"/>
      <c r="WGJ79" s="195"/>
      <c r="WGK79" s="195"/>
      <c r="WGL79" s="195"/>
      <c r="WGM79" s="195"/>
      <c r="WGN79" s="195"/>
      <c r="WGO79" s="195"/>
      <c r="WGP79" s="195"/>
      <c r="WGQ79" s="195"/>
      <c r="WGR79" s="195"/>
      <c r="WGS79" s="195"/>
      <c r="WGT79" s="195"/>
      <c r="WGU79" s="195"/>
      <c r="WGV79" s="195"/>
      <c r="WGW79" s="195"/>
      <c r="WGX79" s="195"/>
      <c r="WGY79" s="195"/>
      <c r="WGZ79" s="195"/>
      <c r="WHA79" s="195"/>
      <c r="WHB79" s="195"/>
      <c r="WHC79" s="195"/>
      <c r="WHD79" s="195"/>
      <c r="WHE79" s="195"/>
      <c r="WHF79" s="195"/>
      <c r="WHG79" s="195"/>
      <c r="WHH79" s="195"/>
      <c r="WHI79" s="195"/>
      <c r="WHJ79" s="195"/>
      <c r="WHK79" s="195"/>
      <c r="WHL79" s="195"/>
      <c r="WHM79" s="195"/>
      <c r="WHN79" s="195"/>
      <c r="WHO79" s="195"/>
      <c r="WHP79" s="195"/>
      <c r="WHQ79" s="195"/>
      <c r="WHR79" s="195"/>
      <c r="WHS79" s="195"/>
      <c r="WHT79" s="195"/>
      <c r="WHU79" s="195"/>
      <c r="WHV79" s="195"/>
      <c r="WHW79" s="195"/>
      <c r="WHX79" s="195"/>
      <c r="WHY79" s="195"/>
      <c r="WHZ79" s="195"/>
      <c r="WIA79" s="195"/>
      <c r="WIB79" s="195"/>
      <c r="WIC79" s="195"/>
      <c r="WID79" s="195"/>
      <c r="WIE79" s="195"/>
      <c r="WIF79" s="195"/>
      <c r="WIG79" s="195"/>
      <c r="WIH79" s="195"/>
      <c r="WII79" s="195"/>
      <c r="WIJ79" s="195"/>
      <c r="WIK79" s="195"/>
      <c r="WIL79" s="195"/>
      <c r="WIM79" s="195"/>
      <c r="WIN79" s="195"/>
      <c r="WIO79" s="195"/>
      <c r="WIP79" s="195"/>
      <c r="WIQ79" s="195"/>
      <c r="WIR79" s="195"/>
      <c r="WIS79" s="195"/>
      <c r="WIT79" s="195"/>
      <c r="WIU79" s="195"/>
      <c r="WIV79" s="195"/>
      <c r="WIW79" s="195"/>
      <c r="WIX79" s="195"/>
      <c r="WIY79" s="195"/>
      <c r="WIZ79" s="195"/>
      <c r="WJA79" s="195"/>
      <c r="WJB79" s="195"/>
      <c r="WJC79" s="195"/>
      <c r="WJD79" s="195"/>
      <c r="WJE79" s="195"/>
      <c r="WJF79" s="195"/>
      <c r="WJG79" s="195"/>
      <c r="WJH79" s="195"/>
      <c r="WJI79" s="195"/>
      <c r="WJJ79" s="195"/>
      <c r="WJK79" s="195"/>
      <c r="WJL79" s="195"/>
      <c r="WJM79" s="195"/>
      <c r="WJN79" s="195"/>
      <c r="WJO79" s="195"/>
      <c r="WJP79" s="195"/>
      <c r="WJQ79" s="195"/>
      <c r="WJR79" s="195"/>
      <c r="WJS79" s="195"/>
      <c r="WJT79" s="195"/>
      <c r="WJU79" s="195"/>
      <c r="WJV79" s="195"/>
      <c r="WJW79" s="195"/>
      <c r="WJX79" s="195"/>
      <c r="WJY79" s="195"/>
      <c r="WJZ79" s="195"/>
      <c r="WKA79" s="195"/>
      <c r="WKB79" s="195"/>
      <c r="WKC79" s="195"/>
      <c r="WKD79" s="195"/>
      <c r="WKE79" s="195"/>
      <c r="WKF79" s="195"/>
      <c r="WKG79" s="195"/>
      <c r="WKH79" s="195"/>
      <c r="WKI79" s="195"/>
      <c r="WKJ79" s="195"/>
      <c r="WKK79" s="195"/>
      <c r="WKL79" s="195"/>
      <c r="WKM79" s="195"/>
      <c r="WKN79" s="195"/>
      <c r="WKO79" s="195"/>
      <c r="WKP79" s="195"/>
      <c r="WKQ79" s="195"/>
      <c r="WKR79" s="195"/>
      <c r="WKS79" s="195"/>
      <c r="WKT79" s="195"/>
      <c r="WKU79" s="195"/>
      <c r="WKV79" s="195"/>
      <c r="WKW79" s="195"/>
      <c r="WKX79" s="195"/>
      <c r="WKY79" s="195"/>
      <c r="WKZ79" s="195"/>
      <c r="WLA79" s="195"/>
      <c r="WLB79" s="195"/>
      <c r="WLC79" s="195"/>
      <c r="WLD79" s="195"/>
      <c r="WLE79" s="195"/>
      <c r="WLF79" s="195"/>
      <c r="WLG79" s="195"/>
      <c r="WLH79" s="195"/>
      <c r="WLI79" s="195"/>
      <c r="WLJ79" s="195"/>
      <c r="WLK79" s="195"/>
      <c r="WLL79" s="195"/>
      <c r="WLM79" s="195"/>
      <c r="WLN79" s="195"/>
      <c r="WLO79" s="195"/>
      <c r="WLP79" s="195"/>
      <c r="WLQ79" s="195"/>
      <c r="WLR79" s="195"/>
      <c r="WLS79" s="195"/>
      <c r="WLT79" s="195"/>
      <c r="WLU79" s="195"/>
      <c r="WLV79" s="195"/>
      <c r="WLW79" s="195"/>
      <c r="WLX79" s="195"/>
      <c r="WLY79" s="195"/>
      <c r="WLZ79" s="195"/>
      <c r="WMA79" s="195"/>
      <c r="WMB79" s="195"/>
      <c r="WMC79" s="195"/>
      <c r="WMD79" s="195"/>
      <c r="WME79" s="195"/>
      <c r="WMF79" s="195"/>
      <c r="WMG79" s="195"/>
      <c r="WMH79" s="195"/>
      <c r="WMI79" s="195"/>
      <c r="WMJ79" s="195"/>
      <c r="WMK79" s="195"/>
      <c r="WML79" s="195"/>
      <c r="WMM79" s="195"/>
      <c r="WMN79" s="195"/>
      <c r="WMO79" s="195"/>
      <c r="WMP79" s="195"/>
      <c r="WMQ79" s="195"/>
      <c r="WMR79" s="195"/>
      <c r="WMS79" s="195"/>
      <c r="WMT79" s="195"/>
      <c r="WMU79" s="195"/>
      <c r="WMV79" s="195"/>
      <c r="WMW79" s="195"/>
      <c r="WMX79" s="195"/>
      <c r="WMY79" s="195"/>
      <c r="WMZ79" s="195"/>
      <c r="WNA79" s="195"/>
      <c r="WNB79" s="195"/>
      <c r="WNC79" s="195"/>
      <c r="WND79" s="195"/>
      <c r="WNE79" s="195"/>
      <c r="WNF79" s="195"/>
      <c r="WNG79" s="195"/>
      <c r="WNH79" s="195"/>
      <c r="WNI79" s="195"/>
      <c r="WNJ79" s="195"/>
      <c r="WNK79" s="195"/>
      <c r="WNL79" s="195"/>
      <c r="WNM79" s="195"/>
      <c r="WNN79" s="195"/>
      <c r="WNO79" s="195"/>
      <c r="WNP79" s="195"/>
      <c r="WNQ79" s="195"/>
      <c r="WNR79" s="195"/>
      <c r="WNS79" s="195"/>
      <c r="WNT79" s="195"/>
      <c r="WNU79" s="195"/>
      <c r="WNV79" s="195"/>
      <c r="WNW79" s="195"/>
      <c r="WNX79" s="195"/>
      <c r="WNY79" s="195"/>
      <c r="WNZ79" s="195"/>
      <c r="WOA79" s="195"/>
      <c r="WOB79" s="195"/>
      <c r="WOC79" s="195"/>
      <c r="WOD79" s="195"/>
      <c r="WOE79" s="195"/>
      <c r="WOF79" s="195"/>
      <c r="WOG79" s="195"/>
      <c r="WOH79" s="195"/>
      <c r="WOI79" s="195"/>
      <c r="WOJ79" s="195"/>
      <c r="WOK79" s="195"/>
      <c r="WOL79" s="195"/>
      <c r="WOM79" s="195"/>
      <c r="WON79" s="195"/>
      <c r="WOO79" s="195"/>
      <c r="WOP79" s="195"/>
      <c r="WOQ79" s="195"/>
      <c r="WOR79" s="195"/>
      <c r="WOS79" s="195"/>
      <c r="WOT79" s="195"/>
      <c r="WOU79" s="195"/>
      <c r="WOV79" s="195"/>
      <c r="WOW79" s="195"/>
      <c r="WOX79" s="195"/>
      <c r="WOY79" s="195"/>
      <c r="WOZ79" s="195"/>
      <c r="WPA79" s="195"/>
      <c r="WPB79" s="195"/>
      <c r="WPC79" s="195"/>
      <c r="WPD79" s="195"/>
      <c r="WPE79" s="195"/>
      <c r="WPF79" s="195"/>
      <c r="WPG79" s="195"/>
      <c r="WPH79" s="195"/>
      <c r="WPI79" s="195"/>
      <c r="WPJ79" s="195"/>
      <c r="WPK79" s="195"/>
      <c r="WPL79" s="195"/>
      <c r="WPM79" s="195"/>
      <c r="WPN79" s="195"/>
      <c r="WPO79" s="195"/>
      <c r="WPP79" s="195"/>
      <c r="WPQ79" s="195"/>
      <c r="WPR79" s="195"/>
      <c r="WPS79" s="195"/>
      <c r="WPT79" s="195"/>
      <c r="WPU79" s="195"/>
      <c r="WPV79" s="195"/>
      <c r="WPW79" s="195"/>
      <c r="WPX79" s="195"/>
      <c r="WPY79" s="195"/>
      <c r="WPZ79" s="195"/>
      <c r="WQA79" s="195"/>
      <c r="WQB79" s="195"/>
      <c r="WQC79" s="195"/>
      <c r="WQD79" s="195"/>
      <c r="WQE79" s="195"/>
      <c r="WQF79" s="195"/>
      <c r="WQG79" s="195"/>
      <c r="WQH79" s="195"/>
      <c r="WQI79" s="195"/>
      <c r="WQJ79" s="195"/>
      <c r="WQK79" s="195"/>
      <c r="WQL79" s="195"/>
      <c r="WQM79" s="195"/>
      <c r="WQN79" s="195"/>
      <c r="WQO79" s="195"/>
      <c r="WQP79" s="195"/>
      <c r="WQQ79" s="195"/>
      <c r="WQR79" s="195"/>
      <c r="WQS79" s="195"/>
      <c r="WQT79" s="195"/>
      <c r="WQU79" s="195"/>
      <c r="WQV79" s="195"/>
      <c r="WQW79" s="195"/>
      <c r="WQX79" s="195"/>
      <c r="WQY79" s="195"/>
      <c r="WQZ79" s="195"/>
      <c r="WRA79" s="195"/>
      <c r="WRB79" s="195"/>
      <c r="WRC79" s="195"/>
      <c r="WRD79" s="195"/>
      <c r="WRE79" s="195"/>
      <c r="WRF79" s="195"/>
      <c r="WRG79" s="195"/>
      <c r="WRH79" s="195"/>
      <c r="WRI79" s="195"/>
      <c r="WRJ79" s="195"/>
      <c r="WRK79" s="195"/>
      <c r="WRL79" s="195"/>
      <c r="WRM79" s="195"/>
      <c r="WRN79" s="195"/>
      <c r="WRO79" s="195"/>
      <c r="WRP79" s="195"/>
      <c r="WRQ79" s="195"/>
      <c r="WRR79" s="195"/>
      <c r="WRS79" s="195"/>
      <c r="WRT79" s="195"/>
      <c r="WRU79" s="195"/>
      <c r="WRV79" s="195"/>
      <c r="WRW79" s="195"/>
      <c r="WRX79" s="195"/>
      <c r="WRY79" s="195"/>
      <c r="WRZ79" s="195"/>
      <c r="WSA79" s="195"/>
      <c r="WSB79" s="195"/>
      <c r="WSC79" s="195"/>
      <c r="WSD79" s="195"/>
      <c r="WSE79" s="195"/>
      <c r="WSF79" s="195"/>
      <c r="WSG79" s="195"/>
      <c r="WSH79" s="195"/>
      <c r="WSI79" s="195"/>
      <c r="WSJ79" s="195"/>
      <c r="WSK79" s="195"/>
      <c r="WSL79" s="195"/>
      <c r="WSM79" s="195"/>
      <c r="WSN79" s="195"/>
      <c r="WSO79" s="195"/>
      <c r="WSP79" s="195"/>
      <c r="WSQ79" s="195"/>
      <c r="WSR79" s="195"/>
      <c r="WSS79" s="195"/>
      <c r="WST79" s="195"/>
      <c r="WSU79" s="195"/>
      <c r="WSV79" s="195"/>
      <c r="WSW79" s="195"/>
      <c r="WSX79" s="195"/>
      <c r="WSY79" s="195"/>
      <c r="WSZ79" s="195"/>
      <c r="WTA79" s="195"/>
      <c r="WTB79" s="195"/>
      <c r="WTC79" s="195"/>
      <c r="WTD79" s="195"/>
      <c r="WTE79" s="195"/>
      <c r="WTF79" s="195"/>
      <c r="WTG79" s="195"/>
      <c r="WTH79" s="195"/>
      <c r="WTI79" s="195"/>
      <c r="WTJ79" s="195"/>
      <c r="WTK79" s="195"/>
      <c r="WTL79" s="195"/>
      <c r="WTM79" s="195"/>
      <c r="WTN79" s="195"/>
      <c r="WTO79" s="195"/>
      <c r="WTP79" s="195"/>
      <c r="WTQ79" s="195"/>
      <c r="WTR79" s="195"/>
      <c r="WTS79" s="195"/>
      <c r="WTT79" s="195"/>
      <c r="WTU79" s="195"/>
      <c r="WTV79" s="195"/>
      <c r="WTW79" s="195"/>
      <c r="WTX79" s="195"/>
      <c r="WTY79" s="195"/>
      <c r="WTZ79" s="195"/>
      <c r="WUA79" s="195"/>
      <c r="WUB79" s="195"/>
      <c r="WUC79" s="195"/>
      <c r="WUD79" s="195"/>
      <c r="WUE79" s="195"/>
      <c r="WUF79" s="195"/>
      <c r="WUG79" s="195"/>
      <c r="WUH79" s="195"/>
      <c r="WUI79" s="195"/>
      <c r="WUJ79" s="195"/>
      <c r="WUK79" s="195"/>
      <c r="WUL79" s="195"/>
      <c r="WUM79" s="195"/>
      <c r="WUN79" s="195"/>
      <c r="WUO79" s="195"/>
      <c r="WUP79" s="195"/>
      <c r="WUQ79" s="195"/>
      <c r="WUR79" s="195"/>
      <c r="WUS79" s="195"/>
      <c r="WUT79" s="195"/>
      <c r="WUU79" s="195"/>
      <c r="WUV79" s="195"/>
      <c r="WUW79" s="195"/>
      <c r="WUX79" s="195"/>
      <c r="WUY79" s="195"/>
      <c r="WUZ79" s="195"/>
      <c r="WVA79" s="195"/>
      <c r="WVB79" s="195"/>
      <c r="WVC79" s="195"/>
      <c r="WVD79" s="195"/>
      <c r="WVE79" s="195"/>
      <c r="WVF79" s="195"/>
      <c r="WVG79" s="195"/>
      <c r="WVH79" s="195"/>
      <c r="WVI79" s="195"/>
      <c r="WVJ79" s="195"/>
      <c r="WVK79" s="195"/>
      <c r="WVL79" s="195"/>
      <c r="WVM79" s="195"/>
      <c r="WVN79" s="195"/>
      <c r="WVO79" s="195"/>
      <c r="WVP79" s="195"/>
      <c r="WVQ79" s="195"/>
      <c r="WVR79" s="195"/>
      <c r="WVS79" s="195"/>
      <c r="WVT79" s="195"/>
      <c r="WVU79" s="195"/>
      <c r="WVV79" s="195"/>
      <c r="WVW79" s="195"/>
      <c r="WVX79" s="195"/>
      <c r="WVY79" s="195"/>
      <c r="WVZ79" s="195"/>
      <c r="WWA79" s="195"/>
      <c r="WWB79" s="195"/>
      <c r="WWC79" s="195"/>
      <c r="WWD79" s="195"/>
      <c r="WWE79" s="195"/>
      <c r="WWF79" s="195"/>
      <c r="WWG79" s="195"/>
      <c r="WWH79" s="195"/>
      <c r="WWI79" s="195"/>
      <c r="WWJ79" s="195"/>
      <c r="WWK79" s="195"/>
      <c r="WWL79" s="195"/>
      <c r="WWM79" s="195"/>
      <c r="WWN79" s="195"/>
      <c r="WWO79" s="195"/>
      <c r="WWP79" s="195"/>
      <c r="WWQ79" s="195"/>
      <c r="WWR79" s="195"/>
      <c r="WWS79" s="195"/>
      <c r="WWT79" s="195"/>
      <c r="WWU79" s="195"/>
      <c r="WWV79" s="195"/>
      <c r="WWW79" s="195"/>
      <c r="WWX79" s="195"/>
      <c r="WWY79" s="195"/>
      <c r="WWZ79" s="195"/>
      <c r="WXA79" s="195"/>
      <c r="WXB79" s="195"/>
      <c r="WXC79" s="195"/>
      <c r="WXD79" s="195"/>
      <c r="WXE79" s="195"/>
      <c r="WXF79" s="195"/>
      <c r="WXG79" s="195"/>
      <c r="WXH79" s="195"/>
      <c r="WXI79" s="195"/>
    </row>
    <row r="80" spans="1:16181" s="280" customFormat="1" ht="13">
      <c r="A80" s="279"/>
      <c r="E80" s="260"/>
      <c r="F80" s="261"/>
      <c r="G80" s="261"/>
      <c r="H80" s="262" t="s">
        <v>649</v>
      </c>
      <c r="I80" s="302"/>
      <c r="J80" s="302"/>
      <c r="K80" s="302"/>
      <c r="L80" s="303"/>
      <c r="M80" s="303"/>
      <c r="N80" s="303"/>
      <c r="O80" s="303"/>
      <c r="P80" s="303"/>
      <c r="Q80" s="303"/>
      <c r="R80" s="303"/>
      <c r="S80" s="303"/>
      <c r="T80" s="303"/>
      <c r="U80" s="303"/>
      <c r="V80" s="303"/>
      <c r="W80" s="303"/>
      <c r="X80" s="303"/>
      <c r="Y80" s="303"/>
      <c r="Z80" s="303"/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195"/>
      <c r="BC80" s="195"/>
      <c r="BD80" s="195"/>
      <c r="BE80" s="195"/>
      <c r="BF80" s="195"/>
      <c r="BG80" s="195"/>
      <c r="BH80" s="195"/>
      <c r="BI80" s="195"/>
      <c r="BJ80" s="195"/>
      <c r="BK80" s="195"/>
      <c r="BL80" s="195"/>
      <c r="BM80" s="195"/>
      <c r="BN80" s="195"/>
      <c r="BO80" s="195"/>
      <c r="BP80" s="195"/>
      <c r="BQ80" s="195"/>
      <c r="BR80" s="195"/>
      <c r="BS80" s="195"/>
      <c r="BT80" s="195"/>
      <c r="BU80" s="195"/>
      <c r="BV80" s="195"/>
      <c r="BW80" s="195"/>
      <c r="BX80" s="195"/>
      <c r="BY80" s="195"/>
      <c r="BZ80" s="195"/>
      <c r="CA80" s="195"/>
      <c r="CB80" s="195"/>
      <c r="CC80" s="195"/>
      <c r="CD80" s="195"/>
      <c r="CE80" s="195"/>
      <c r="CF80" s="195"/>
      <c r="CG80" s="195"/>
      <c r="CH80" s="195"/>
      <c r="CI80" s="195"/>
      <c r="CJ80" s="195"/>
      <c r="CK80" s="195"/>
      <c r="CL80" s="195"/>
      <c r="CM80" s="195"/>
      <c r="CN80" s="195"/>
      <c r="CO80" s="195"/>
      <c r="CP80" s="195"/>
      <c r="CQ80" s="195"/>
      <c r="CR80" s="195"/>
      <c r="CS80" s="195"/>
      <c r="CT80" s="195"/>
      <c r="CU80" s="195"/>
      <c r="CV80" s="195"/>
      <c r="CW80" s="195"/>
      <c r="CX80" s="195"/>
      <c r="CY80" s="195"/>
      <c r="CZ80" s="195"/>
      <c r="DA80" s="195"/>
      <c r="DB80" s="195"/>
      <c r="DC80" s="195"/>
      <c r="DD80" s="195"/>
      <c r="DE80" s="195"/>
      <c r="DF80" s="195"/>
      <c r="DG80" s="195"/>
      <c r="DH80" s="195"/>
      <c r="DI80" s="195"/>
      <c r="DJ80" s="195"/>
      <c r="DK80" s="195"/>
      <c r="DL80" s="195"/>
      <c r="DM80" s="195"/>
      <c r="DN80" s="195"/>
      <c r="DO80" s="195"/>
      <c r="DP80" s="195"/>
      <c r="DQ80" s="195"/>
      <c r="DR80" s="195"/>
      <c r="DS80" s="195"/>
      <c r="DT80" s="195"/>
      <c r="DU80" s="195"/>
      <c r="DV80" s="195"/>
      <c r="DW80" s="195"/>
      <c r="DX80" s="195"/>
      <c r="DY80" s="195"/>
      <c r="DZ80" s="195"/>
      <c r="EA80" s="195"/>
      <c r="EB80" s="195"/>
      <c r="EC80" s="195"/>
      <c r="ED80" s="195"/>
      <c r="EE80" s="195"/>
      <c r="EF80" s="195"/>
      <c r="EG80" s="195"/>
      <c r="EH80" s="195"/>
      <c r="EI80" s="195"/>
      <c r="EJ80" s="195"/>
      <c r="EK80" s="195"/>
      <c r="EL80" s="195"/>
      <c r="EM80" s="195"/>
      <c r="EN80" s="195"/>
      <c r="EO80" s="195"/>
      <c r="EP80" s="195"/>
      <c r="EQ80" s="195"/>
      <c r="ER80" s="195"/>
      <c r="ES80" s="195"/>
      <c r="ET80" s="195"/>
      <c r="EU80" s="195"/>
      <c r="EV80" s="195"/>
      <c r="EW80" s="195"/>
      <c r="EX80" s="195"/>
      <c r="EY80" s="195"/>
      <c r="EZ80" s="195"/>
      <c r="FA80" s="195"/>
      <c r="FB80" s="195"/>
      <c r="FC80" s="195"/>
      <c r="FD80" s="195"/>
      <c r="FE80" s="195"/>
      <c r="FF80" s="195"/>
      <c r="FG80" s="195"/>
      <c r="FH80" s="195"/>
      <c r="FI80" s="195"/>
      <c r="FJ80" s="195"/>
      <c r="FK80" s="195"/>
      <c r="FL80" s="195"/>
      <c r="FM80" s="195"/>
      <c r="FN80" s="195"/>
      <c r="FO80" s="195"/>
      <c r="FP80" s="195"/>
      <c r="FQ80" s="195"/>
      <c r="FR80" s="195"/>
      <c r="FS80" s="195"/>
      <c r="FT80" s="195"/>
      <c r="FU80" s="195"/>
      <c r="FV80" s="195"/>
      <c r="FW80" s="195"/>
      <c r="FX80" s="195"/>
      <c r="FY80" s="195"/>
      <c r="FZ80" s="195"/>
      <c r="GA80" s="195"/>
      <c r="GB80" s="195"/>
      <c r="GC80" s="195"/>
      <c r="GD80" s="195"/>
      <c r="GE80" s="195"/>
      <c r="GF80" s="195"/>
      <c r="GG80" s="195"/>
      <c r="GH80" s="195"/>
      <c r="GI80" s="195"/>
      <c r="GJ80" s="195"/>
      <c r="GK80" s="195"/>
      <c r="GL80" s="195"/>
      <c r="GM80" s="195"/>
      <c r="GN80" s="195"/>
      <c r="GO80" s="195"/>
      <c r="GP80" s="195"/>
      <c r="GQ80" s="195"/>
      <c r="GR80" s="195"/>
      <c r="GS80" s="195"/>
      <c r="GT80" s="195"/>
      <c r="GU80" s="195"/>
      <c r="GV80" s="195"/>
      <c r="GW80" s="195"/>
      <c r="GX80" s="195"/>
      <c r="GY80" s="195"/>
      <c r="GZ80" s="195"/>
      <c r="HA80" s="195"/>
      <c r="HB80" s="195"/>
      <c r="HC80" s="195"/>
      <c r="HD80" s="195"/>
      <c r="HE80" s="195"/>
      <c r="HF80" s="195"/>
      <c r="HG80" s="195"/>
      <c r="HH80" s="195"/>
      <c r="HI80" s="195"/>
      <c r="HJ80" s="195"/>
      <c r="HK80" s="195"/>
      <c r="HL80" s="195"/>
      <c r="HM80" s="195"/>
      <c r="HN80" s="195"/>
      <c r="HO80" s="195"/>
      <c r="HP80" s="195"/>
      <c r="HQ80" s="195"/>
      <c r="HR80" s="195"/>
      <c r="HS80" s="195"/>
      <c r="HT80" s="195"/>
      <c r="HU80" s="195"/>
      <c r="HV80" s="195"/>
      <c r="HW80" s="195"/>
      <c r="HX80" s="195"/>
      <c r="HY80" s="195"/>
      <c r="HZ80" s="195"/>
      <c r="IA80" s="195"/>
      <c r="IB80" s="195"/>
      <c r="IC80" s="195"/>
      <c r="ID80" s="195"/>
      <c r="IE80" s="195"/>
      <c r="IF80" s="195"/>
      <c r="IG80" s="195"/>
      <c r="IH80" s="195"/>
      <c r="II80" s="195"/>
      <c r="IJ80" s="195"/>
      <c r="IK80" s="195"/>
      <c r="IL80" s="195"/>
      <c r="IM80" s="195"/>
      <c r="IN80" s="195"/>
      <c r="IO80" s="195"/>
      <c r="IP80" s="195"/>
      <c r="IQ80" s="195"/>
      <c r="IR80" s="195"/>
      <c r="IS80" s="195"/>
      <c r="IT80" s="195"/>
      <c r="IU80" s="195"/>
      <c r="IV80" s="195"/>
      <c r="IW80" s="195"/>
      <c r="IX80" s="195"/>
      <c r="IY80" s="195"/>
      <c r="IZ80" s="195"/>
      <c r="JA80" s="195"/>
      <c r="JB80" s="195"/>
      <c r="JC80" s="195"/>
      <c r="JD80" s="195"/>
      <c r="JE80" s="195"/>
      <c r="JF80" s="195"/>
      <c r="JG80" s="195"/>
      <c r="JH80" s="195"/>
      <c r="JI80" s="195"/>
      <c r="JJ80" s="195"/>
      <c r="JK80" s="195"/>
      <c r="JL80" s="195"/>
      <c r="JM80" s="195"/>
      <c r="JN80" s="195"/>
      <c r="JO80" s="195"/>
      <c r="JP80" s="195"/>
      <c r="JQ80" s="195"/>
      <c r="JR80" s="195"/>
      <c r="JS80" s="195"/>
      <c r="JT80" s="195"/>
      <c r="JU80" s="195"/>
      <c r="JV80" s="195"/>
      <c r="JW80" s="195"/>
      <c r="JX80" s="195"/>
      <c r="JY80" s="195"/>
      <c r="JZ80" s="195"/>
      <c r="KA80" s="195"/>
      <c r="KB80" s="195"/>
      <c r="KC80" s="195"/>
      <c r="KD80" s="195"/>
      <c r="KE80" s="195"/>
      <c r="KF80" s="195"/>
      <c r="KG80" s="195"/>
      <c r="KH80" s="195"/>
      <c r="KI80" s="195"/>
      <c r="KJ80" s="195"/>
      <c r="KK80" s="195"/>
      <c r="KL80" s="195"/>
      <c r="KM80" s="195"/>
      <c r="KN80" s="195"/>
      <c r="KO80" s="195"/>
      <c r="KP80" s="195"/>
      <c r="KQ80" s="195"/>
      <c r="KR80" s="195"/>
      <c r="KS80" s="195"/>
      <c r="KT80" s="195"/>
      <c r="KU80" s="195"/>
      <c r="KV80" s="195"/>
      <c r="KW80" s="195"/>
      <c r="KX80" s="195"/>
      <c r="KY80" s="195"/>
      <c r="KZ80" s="195"/>
      <c r="LA80" s="195"/>
      <c r="LB80" s="195"/>
      <c r="LC80" s="195"/>
      <c r="LD80" s="195"/>
      <c r="LE80" s="195"/>
      <c r="LF80" s="195"/>
      <c r="LG80" s="195"/>
      <c r="LH80" s="195"/>
      <c r="LI80" s="195"/>
      <c r="LJ80" s="195"/>
      <c r="LK80" s="195"/>
      <c r="LL80" s="195"/>
      <c r="LM80" s="195"/>
      <c r="LN80" s="195"/>
      <c r="LO80" s="195"/>
      <c r="LP80" s="195"/>
      <c r="LQ80" s="195"/>
      <c r="LR80" s="195"/>
      <c r="LS80" s="195"/>
      <c r="LT80" s="195"/>
      <c r="LU80" s="195"/>
      <c r="LV80" s="195"/>
      <c r="LW80" s="195"/>
      <c r="LX80" s="195"/>
      <c r="LY80" s="195"/>
      <c r="LZ80" s="195"/>
      <c r="MA80" s="195"/>
      <c r="MB80" s="195"/>
      <c r="MC80" s="195"/>
      <c r="MD80" s="195"/>
      <c r="ME80" s="195"/>
      <c r="MF80" s="195"/>
      <c r="MG80" s="195"/>
      <c r="MH80" s="195"/>
      <c r="MI80" s="195"/>
      <c r="MJ80" s="195"/>
      <c r="MK80" s="195"/>
      <c r="ML80" s="195"/>
      <c r="MM80" s="195"/>
      <c r="MN80" s="195"/>
      <c r="MO80" s="195"/>
      <c r="MP80" s="195"/>
      <c r="MQ80" s="195"/>
      <c r="MR80" s="195"/>
      <c r="MS80" s="195"/>
      <c r="MT80" s="195"/>
      <c r="MU80" s="195"/>
      <c r="MV80" s="195"/>
      <c r="MW80" s="195"/>
      <c r="MX80" s="195"/>
      <c r="MY80" s="195"/>
      <c r="MZ80" s="195"/>
      <c r="NA80" s="195"/>
      <c r="NB80" s="195"/>
      <c r="NC80" s="195"/>
      <c r="ND80" s="195"/>
      <c r="NE80" s="195"/>
      <c r="NF80" s="195"/>
      <c r="NG80" s="195"/>
      <c r="NH80" s="195"/>
      <c r="NI80" s="195"/>
      <c r="NJ80" s="195"/>
      <c r="NK80" s="195"/>
      <c r="NL80" s="195"/>
      <c r="NM80" s="195"/>
      <c r="NN80" s="195"/>
      <c r="NO80" s="195"/>
      <c r="NP80" s="195"/>
      <c r="NQ80" s="195"/>
      <c r="NR80" s="195"/>
      <c r="NS80" s="195"/>
      <c r="NT80" s="195"/>
      <c r="NU80" s="195"/>
      <c r="NV80" s="195"/>
      <c r="NW80" s="195"/>
      <c r="NX80" s="195"/>
      <c r="NY80" s="195"/>
      <c r="NZ80" s="195"/>
      <c r="OA80" s="195"/>
      <c r="OB80" s="195"/>
      <c r="OC80" s="195"/>
      <c r="OD80" s="195"/>
      <c r="OE80" s="195"/>
      <c r="OF80" s="195"/>
      <c r="OG80" s="195"/>
      <c r="OH80" s="195"/>
      <c r="OI80" s="195"/>
      <c r="OJ80" s="195"/>
      <c r="OK80" s="195"/>
      <c r="OL80" s="195"/>
      <c r="OM80" s="195"/>
      <c r="ON80" s="195"/>
      <c r="OO80" s="195"/>
      <c r="OP80" s="195"/>
      <c r="OQ80" s="195"/>
      <c r="OR80" s="195"/>
      <c r="OS80" s="195"/>
      <c r="OT80" s="195"/>
      <c r="OU80" s="195"/>
      <c r="OV80" s="195"/>
      <c r="OW80" s="195"/>
      <c r="OX80" s="195"/>
      <c r="OY80" s="195"/>
      <c r="OZ80" s="195"/>
      <c r="PA80" s="195"/>
      <c r="PB80" s="195"/>
      <c r="PC80" s="195"/>
      <c r="PD80" s="195"/>
      <c r="PE80" s="195"/>
      <c r="PF80" s="195"/>
      <c r="PG80" s="195"/>
      <c r="PH80" s="195"/>
      <c r="PI80" s="195"/>
      <c r="PJ80" s="195"/>
      <c r="PK80" s="195"/>
      <c r="PL80" s="195"/>
      <c r="PM80" s="195"/>
      <c r="PN80" s="195"/>
      <c r="PO80" s="195"/>
      <c r="PP80" s="195"/>
      <c r="PQ80" s="195"/>
      <c r="PR80" s="195"/>
      <c r="PS80" s="195"/>
      <c r="PT80" s="195"/>
      <c r="PU80" s="195"/>
      <c r="PV80" s="195"/>
      <c r="PW80" s="195"/>
      <c r="PX80" s="195"/>
      <c r="PY80" s="195"/>
      <c r="PZ80" s="195"/>
      <c r="QA80" s="195"/>
      <c r="QB80" s="195"/>
      <c r="QC80" s="195"/>
      <c r="QD80" s="195"/>
      <c r="QE80" s="195"/>
      <c r="QF80" s="195"/>
      <c r="QG80" s="195"/>
      <c r="QH80" s="195"/>
      <c r="QI80" s="195"/>
      <c r="QJ80" s="195"/>
      <c r="QK80" s="195"/>
      <c r="QL80" s="195"/>
      <c r="QM80" s="195"/>
      <c r="QN80" s="195"/>
      <c r="QO80" s="195"/>
      <c r="QP80" s="195"/>
      <c r="QQ80" s="195"/>
      <c r="QR80" s="195"/>
      <c r="QS80" s="195"/>
      <c r="QT80" s="195"/>
      <c r="QU80" s="195"/>
      <c r="QV80" s="195"/>
      <c r="QW80" s="195"/>
      <c r="QX80" s="195"/>
      <c r="QY80" s="195"/>
      <c r="QZ80" s="195"/>
      <c r="RA80" s="195"/>
      <c r="RB80" s="195"/>
      <c r="RC80" s="195"/>
      <c r="RD80" s="195"/>
      <c r="RE80" s="195"/>
      <c r="RF80" s="195"/>
      <c r="RG80" s="195"/>
      <c r="RH80" s="195"/>
      <c r="RI80" s="195"/>
      <c r="RJ80" s="195"/>
      <c r="RK80" s="195"/>
      <c r="RL80" s="195"/>
      <c r="RM80" s="195"/>
      <c r="RN80" s="195"/>
      <c r="RO80" s="195"/>
      <c r="RP80" s="195"/>
      <c r="RQ80" s="195"/>
      <c r="RR80" s="195"/>
      <c r="RS80" s="195"/>
      <c r="RT80" s="195"/>
      <c r="RU80" s="195"/>
      <c r="RV80" s="195"/>
      <c r="RW80" s="195"/>
      <c r="RX80" s="195"/>
      <c r="RY80" s="195"/>
      <c r="RZ80" s="195"/>
      <c r="SA80" s="195"/>
      <c r="SB80" s="195"/>
      <c r="SC80" s="195"/>
      <c r="SD80" s="195"/>
      <c r="SE80" s="195"/>
      <c r="SF80" s="195"/>
      <c r="SG80" s="195"/>
      <c r="SH80" s="195"/>
      <c r="SI80" s="195"/>
      <c r="SJ80" s="195"/>
      <c r="SK80" s="195"/>
      <c r="SL80" s="195"/>
      <c r="SM80" s="195"/>
      <c r="SN80" s="195"/>
      <c r="SO80" s="195"/>
      <c r="SP80" s="195"/>
      <c r="SQ80" s="195"/>
      <c r="SR80" s="195"/>
      <c r="SS80" s="195"/>
      <c r="ST80" s="195"/>
      <c r="SU80" s="195"/>
      <c r="SV80" s="195"/>
      <c r="SW80" s="195"/>
      <c r="SX80" s="195"/>
      <c r="SY80" s="195"/>
      <c r="SZ80" s="195"/>
      <c r="TA80" s="195"/>
      <c r="TB80" s="195"/>
      <c r="TC80" s="195"/>
      <c r="TD80" s="195"/>
      <c r="TE80" s="195"/>
      <c r="TF80" s="195"/>
      <c r="TG80" s="195"/>
      <c r="TH80" s="195"/>
      <c r="TI80" s="195"/>
      <c r="TJ80" s="195"/>
      <c r="TK80" s="195"/>
      <c r="TL80" s="195"/>
      <c r="TM80" s="195"/>
      <c r="TN80" s="195"/>
      <c r="TO80" s="195"/>
      <c r="TP80" s="195"/>
      <c r="TQ80" s="195"/>
      <c r="TR80" s="195"/>
      <c r="TS80" s="195"/>
      <c r="TT80" s="195"/>
      <c r="TU80" s="195"/>
      <c r="TV80" s="195"/>
      <c r="TW80" s="195"/>
      <c r="TX80" s="195"/>
      <c r="TY80" s="195"/>
      <c r="TZ80" s="195"/>
      <c r="UA80" s="195"/>
      <c r="UB80" s="195"/>
      <c r="UC80" s="195"/>
      <c r="UD80" s="195"/>
      <c r="UE80" s="195"/>
      <c r="UF80" s="195"/>
      <c r="UG80" s="195"/>
      <c r="UH80" s="195"/>
      <c r="UI80" s="195"/>
      <c r="UJ80" s="195"/>
      <c r="UK80" s="195"/>
      <c r="UL80" s="195"/>
      <c r="UM80" s="195"/>
      <c r="UN80" s="195"/>
      <c r="UO80" s="195"/>
      <c r="UP80" s="195"/>
      <c r="UQ80" s="195"/>
      <c r="UR80" s="195"/>
      <c r="US80" s="195"/>
      <c r="UT80" s="195"/>
      <c r="UU80" s="195"/>
      <c r="UV80" s="195"/>
      <c r="UW80" s="195"/>
      <c r="UX80" s="195"/>
      <c r="UY80" s="195"/>
      <c r="UZ80" s="195"/>
      <c r="VA80" s="195"/>
      <c r="VB80" s="195"/>
      <c r="VC80" s="195"/>
      <c r="VD80" s="195"/>
      <c r="VE80" s="195"/>
      <c r="VF80" s="195"/>
      <c r="VG80" s="195"/>
      <c r="VH80" s="195"/>
      <c r="VI80" s="195"/>
      <c r="VJ80" s="195"/>
      <c r="VK80" s="195"/>
      <c r="VL80" s="195"/>
      <c r="VM80" s="195"/>
      <c r="VN80" s="195"/>
      <c r="VO80" s="195"/>
      <c r="VP80" s="195"/>
      <c r="VQ80" s="195"/>
      <c r="VR80" s="195"/>
      <c r="VS80" s="195"/>
      <c r="VT80" s="195"/>
      <c r="VU80" s="195"/>
      <c r="VV80" s="195"/>
      <c r="VW80" s="195"/>
      <c r="VX80" s="195"/>
      <c r="VY80" s="195"/>
      <c r="VZ80" s="195"/>
      <c r="WA80" s="195"/>
      <c r="WB80" s="195"/>
      <c r="WC80" s="195"/>
      <c r="WD80" s="195"/>
      <c r="WE80" s="195"/>
      <c r="WF80" s="195"/>
      <c r="WG80" s="195"/>
      <c r="WH80" s="195"/>
      <c r="WI80" s="195"/>
      <c r="WJ80" s="195"/>
      <c r="WK80" s="195"/>
      <c r="WL80" s="195"/>
      <c r="WM80" s="195"/>
      <c r="WN80" s="195"/>
      <c r="WO80" s="195"/>
      <c r="WP80" s="195"/>
      <c r="WQ80" s="195"/>
      <c r="WR80" s="195"/>
      <c r="WS80" s="195"/>
      <c r="WT80" s="195"/>
      <c r="WU80" s="195"/>
      <c r="WV80" s="195"/>
      <c r="WW80" s="195"/>
      <c r="WX80" s="195"/>
      <c r="WY80" s="195"/>
      <c r="WZ80" s="195"/>
      <c r="XA80" s="195"/>
      <c r="XB80" s="195"/>
      <c r="XC80" s="195"/>
      <c r="XD80" s="195"/>
      <c r="XE80" s="195"/>
      <c r="XF80" s="195"/>
      <c r="XG80" s="195"/>
      <c r="XH80" s="195"/>
      <c r="XI80" s="195"/>
      <c r="XJ80" s="195"/>
      <c r="XK80" s="195"/>
      <c r="XL80" s="195"/>
      <c r="XM80" s="195"/>
      <c r="XN80" s="195"/>
      <c r="XO80" s="195"/>
      <c r="XP80" s="195"/>
      <c r="XQ80" s="195"/>
      <c r="XR80" s="195"/>
      <c r="XS80" s="195"/>
      <c r="XT80" s="195"/>
      <c r="XU80" s="195"/>
      <c r="XV80" s="195"/>
      <c r="XW80" s="195"/>
      <c r="XX80" s="195"/>
      <c r="XY80" s="195"/>
      <c r="XZ80" s="195"/>
      <c r="YA80" s="195"/>
      <c r="YB80" s="195"/>
      <c r="YC80" s="195"/>
      <c r="YD80" s="195"/>
      <c r="YE80" s="195"/>
      <c r="YF80" s="195"/>
      <c r="YG80" s="195"/>
      <c r="YH80" s="195"/>
      <c r="YI80" s="195"/>
      <c r="YJ80" s="195"/>
      <c r="YK80" s="195"/>
      <c r="YL80" s="195"/>
      <c r="YM80" s="195"/>
      <c r="YN80" s="195"/>
      <c r="YO80" s="195"/>
      <c r="YP80" s="195"/>
      <c r="YQ80" s="195"/>
      <c r="YR80" s="195"/>
      <c r="YS80" s="195"/>
      <c r="YT80" s="195"/>
      <c r="YU80" s="195"/>
      <c r="YV80" s="195"/>
      <c r="YW80" s="195"/>
      <c r="YX80" s="195"/>
      <c r="YY80" s="195"/>
      <c r="YZ80" s="195"/>
      <c r="ZA80" s="195"/>
      <c r="ZB80" s="195"/>
      <c r="ZC80" s="195"/>
      <c r="ZD80" s="195"/>
      <c r="ZE80" s="195"/>
      <c r="ZF80" s="195"/>
      <c r="ZG80" s="195"/>
      <c r="ZH80" s="195"/>
      <c r="ZI80" s="195"/>
      <c r="ZJ80" s="195"/>
      <c r="ZK80" s="195"/>
      <c r="ZL80" s="195"/>
      <c r="ZM80" s="195"/>
      <c r="ZN80" s="195"/>
      <c r="ZO80" s="195"/>
      <c r="ZP80" s="195"/>
      <c r="ZQ80" s="195"/>
      <c r="ZR80" s="195"/>
      <c r="ZS80" s="195"/>
      <c r="ZT80" s="195"/>
      <c r="ZU80" s="195"/>
      <c r="ZV80" s="195"/>
      <c r="ZW80" s="195"/>
      <c r="ZX80" s="195"/>
      <c r="ZY80" s="195"/>
      <c r="ZZ80" s="195"/>
      <c r="AAA80" s="195"/>
      <c r="AAB80" s="195"/>
      <c r="AAC80" s="195"/>
      <c r="AAD80" s="195"/>
      <c r="AAE80" s="195"/>
      <c r="AAF80" s="195"/>
      <c r="AAG80" s="195"/>
      <c r="AAH80" s="195"/>
      <c r="AAI80" s="195"/>
      <c r="AAJ80" s="195"/>
      <c r="AAK80" s="195"/>
      <c r="AAL80" s="195"/>
      <c r="AAM80" s="195"/>
      <c r="AAN80" s="195"/>
      <c r="AAO80" s="195"/>
      <c r="AAP80" s="195"/>
      <c r="AAQ80" s="195"/>
      <c r="AAR80" s="195"/>
      <c r="AAS80" s="195"/>
      <c r="AAT80" s="195"/>
      <c r="AAU80" s="195"/>
      <c r="AAV80" s="195"/>
      <c r="AAW80" s="195"/>
      <c r="AAX80" s="195"/>
      <c r="AAY80" s="195"/>
      <c r="AAZ80" s="195"/>
      <c r="ABA80" s="195"/>
      <c r="ABB80" s="195"/>
      <c r="ABC80" s="195"/>
      <c r="ABD80" s="195"/>
      <c r="ABE80" s="195"/>
      <c r="ABF80" s="195"/>
      <c r="ABG80" s="195"/>
      <c r="ABH80" s="195"/>
      <c r="ABI80" s="195"/>
      <c r="ABJ80" s="195"/>
      <c r="ABK80" s="195"/>
      <c r="ABL80" s="195"/>
      <c r="ABM80" s="195"/>
      <c r="ABN80" s="195"/>
      <c r="ABO80" s="195"/>
      <c r="ABP80" s="195"/>
      <c r="ABQ80" s="195"/>
      <c r="ABR80" s="195"/>
      <c r="ABS80" s="195"/>
      <c r="ABT80" s="195"/>
      <c r="ABU80" s="195"/>
      <c r="ABV80" s="195"/>
      <c r="ABW80" s="195"/>
      <c r="ABX80" s="195"/>
      <c r="ABY80" s="195"/>
      <c r="ABZ80" s="195"/>
      <c r="ACA80" s="195"/>
      <c r="ACB80" s="195"/>
      <c r="ACC80" s="195"/>
      <c r="ACD80" s="195"/>
      <c r="ACE80" s="195"/>
      <c r="ACF80" s="195"/>
      <c r="ACG80" s="195"/>
      <c r="ACH80" s="195"/>
      <c r="ACI80" s="195"/>
      <c r="ACJ80" s="195"/>
      <c r="ACK80" s="195"/>
      <c r="ACL80" s="195"/>
      <c r="ACM80" s="195"/>
      <c r="ACN80" s="195"/>
      <c r="ACO80" s="195"/>
      <c r="ACP80" s="195"/>
      <c r="ACQ80" s="195"/>
      <c r="ACR80" s="195"/>
      <c r="ACS80" s="195"/>
      <c r="ACT80" s="195"/>
      <c r="ACU80" s="195"/>
      <c r="ACV80" s="195"/>
      <c r="ACW80" s="195"/>
      <c r="ACX80" s="195"/>
      <c r="ACY80" s="195"/>
      <c r="ACZ80" s="195"/>
      <c r="ADA80" s="195"/>
      <c r="ADB80" s="195"/>
      <c r="ADC80" s="195"/>
      <c r="ADD80" s="195"/>
      <c r="ADE80" s="195"/>
      <c r="ADF80" s="195"/>
      <c r="ADG80" s="195"/>
      <c r="ADH80" s="195"/>
      <c r="ADI80" s="195"/>
      <c r="ADJ80" s="195"/>
      <c r="ADK80" s="195"/>
      <c r="ADL80" s="195"/>
      <c r="ADM80" s="195"/>
      <c r="ADN80" s="195"/>
      <c r="ADO80" s="195"/>
      <c r="ADP80" s="195"/>
      <c r="ADQ80" s="195"/>
      <c r="ADR80" s="195"/>
      <c r="ADS80" s="195"/>
      <c r="ADT80" s="195"/>
      <c r="ADU80" s="195"/>
      <c r="ADV80" s="195"/>
      <c r="ADW80" s="195"/>
      <c r="ADX80" s="195"/>
      <c r="ADY80" s="195"/>
      <c r="ADZ80" s="195"/>
      <c r="AEA80" s="195"/>
      <c r="AEB80" s="195"/>
      <c r="AEC80" s="195"/>
      <c r="AED80" s="195"/>
      <c r="AEE80" s="195"/>
      <c r="AEF80" s="195"/>
      <c r="AEG80" s="195"/>
      <c r="AEH80" s="195"/>
      <c r="AEI80" s="195"/>
      <c r="AEJ80" s="195"/>
      <c r="AEK80" s="195"/>
      <c r="AEL80" s="195"/>
      <c r="AEM80" s="195"/>
      <c r="AEN80" s="195"/>
      <c r="AEO80" s="195"/>
      <c r="AEP80" s="195"/>
      <c r="AEQ80" s="195"/>
      <c r="AER80" s="195"/>
      <c r="AES80" s="195"/>
      <c r="AET80" s="195"/>
      <c r="AEU80" s="195"/>
      <c r="AEV80" s="195"/>
      <c r="AEW80" s="195"/>
      <c r="AEX80" s="195"/>
      <c r="AEY80" s="195"/>
      <c r="AEZ80" s="195"/>
      <c r="AFA80" s="195"/>
      <c r="AFB80" s="195"/>
      <c r="AFC80" s="195"/>
      <c r="AFD80" s="195"/>
      <c r="AFE80" s="195"/>
      <c r="AFF80" s="195"/>
      <c r="AFG80" s="195"/>
      <c r="AFH80" s="195"/>
      <c r="AFI80" s="195"/>
      <c r="AFJ80" s="195"/>
      <c r="AFK80" s="195"/>
      <c r="AFL80" s="195"/>
      <c r="AFM80" s="195"/>
      <c r="AFN80" s="195"/>
      <c r="AFO80" s="195"/>
      <c r="AFP80" s="195"/>
      <c r="AFQ80" s="195"/>
      <c r="AFR80" s="195"/>
      <c r="AFS80" s="195"/>
      <c r="AFT80" s="195"/>
      <c r="AFU80" s="195"/>
      <c r="AFV80" s="195"/>
      <c r="AFW80" s="195"/>
      <c r="AFX80" s="195"/>
      <c r="AFY80" s="195"/>
      <c r="AFZ80" s="195"/>
      <c r="AGA80" s="195"/>
      <c r="AGB80" s="195"/>
      <c r="AGC80" s="195"/>
      <c r="AGD80" s="195"/>
      <c r="AGE80" s="195"/>
      <c r="AGF80" s="195"/>
      <c r="AGG80" s="195"/>
      <c r="AGH80" s="195"/>
      <c r="AGI80" s="195"/>
      <c r="AGJ80" s="195"/>
      <c r="AGK80" s="195"/>
      <c r="AGL80" s="195"/>
      <c r="AGM80" s="195"/>
      <c r="AGN80" s="195"/>
      <c r="AGO80" s="195"/>
      <c r="AGP80" s="195"/>
      <c r="AGQ80" s="195"/>
      <c r="AGR80" s="195"/>
      <c r="AGS80" s="195"/>
      <c r="AGT80" s="195"/>
      <c r="AGU80" s="195"/>
      <c r="AGV80" s="195"/>
      <c r="AGW80" s="195"/>
      <c r="AGX80" s="195"/>
      <c r="AGY80" s="195"/>
      <c r="AGZ80" s="195"/>
      <c r="AHA80" s="195"/>
      <c r="AHB80" s="195"/>
      <c r="AHC80" s="195"/>
      <c r="AHD80" s="195"/>
      <c r="AHE80" s="195"/>
      <c r="AHF80" s="195"/>
      <c r="AHG80" s="195"/>
      <c r="AHH80" s="195"/>
      <c r="AHI80" s="195"/>
      <c r="AHJ80" s="195"/>
      <c r="AHK80" s="195"/>
      <c r="AHL80" s="195"/>
      <c r="AHM80" s="195"/>
      <c r="AHN80" s="195"/>
      <c r="AHO80" s="195"/>
      <c r="AHP80" s="195"/>
      <c r="AHQ80" s="195"/>
      <c r="AHR80" s="195"/>
      <c r="AHS80" s="195"/>
      <c r="AHT80" s="195"/>
      <c r="AHU80" s="195"/>
      <c r="AHV80" s="195"/>
      <c r="AHW80" s="195"/>
      <c r="AHX80" s="195"/>
      <c r="AHY80" s="195"/>
      <c r="AHZ80" s="195"/>
      <c r="AIA80" s="195"/>
      <c r="AIB80" s="195"/>
      <c r="AIC80" s="195"/>
      <c r="AID80" s="195"/>
      <c r="AIE80" s="195"/>
      <c r="AIF80" s="195"/>
      <c r="AIG80" s="195"/>
      <c r="AIH80" s="195"/>
      <c r="AII80" s="195"/>
      <c r="AIJ80" s="195"/>
      <c r="AIK80" s="195"/>
      <c r="AIL80" s="195"/>
      <c r="AIM80" s="195"/>
      <c r="AIN80" s="195"/>
      <c r="AIO80" s="195"/>
      <c r="AIP80" s="195"/>
      <c r="AIQ80" s="195"/>
      <c r="AIR80" s="195"/>
      <c r="AIS80" s="195"/>
      <c r="AIT80" s="195"/>
      <c r="AIU80" s="195"/>
      <c r="AIV80" s="195"/>
      <c r="AIW80" s="195"/>
      <c r="AIX80" s="195"/>
      <c r="AIY80" s="195"/>
      <c r="AIZ80" s="195"/>
      <c r="AJA80" s="195"/>
      <c r="AJB80" s="195"/>
      <c r="AJC80" s="195"/>
      <c r="AJD80" s="195"/>
      <c r="AJE80" s="195"/>
      <c r="AJF80" s="195"/>
      <c r="AJG80" s="195"/>
      <c r="AJH80" s="195"/>
      <c r="AJI80" s="195"/>
      <c r="AJJ80" s="195"/>
      <c r="AJK80" s="195"/>
      <c r="AJL80" s="195"/>
      <c r="AJM80" s="195"/>
      <c r="AJN80" s="195"/>
      <c r="AJO80" s="195"/>
      <c r="AJP80" s="195"/>
      <c r="AJQ80" s="195"/>
      <c r="AJR80" s="195"/>
      <c r="AJS80" s="195"/>
      <c r="AJT80" s="195"/>
      <c r="AJU80" s="195"/>
      <c r="AJV80" s="195"/>
      <c r="AJW80" s="195"/>
      <c r="AJX80" s="195"/>
      <c r="AJY80" s="195"/>
      <c r="AJZ80" s="195"/>
      <c r="AKA80" s="195"/>
      <c r="AKB80" s="195"/>
      <c r="AKC80" s="195"/>
      <c r="AKD80" s="195"/>
      <c r="AKE80" s="195"/>
      <c r="AKF80" s="195"/>
      <c r="AKG80" s="195"/>
      <c r="AKH80" s="195"/>
      <c r="AKI80" s="195"/>
      <c r="AKJ80" s="195"/>
      <c r="AKK80" s="195"/>
      <c r="AKL80" s="195"/>
      <c r="AKM80" s="195"/>
      <c r="AKN80" s="195"/>
      <c r="AKO80" s="195"/>
      <c r="AKP80" s="195"/>
      <c r="AKQ80" s="195"/>
      <c r="AKR80" s="195"/>
      <c r="AKS80" s="195"/>
      <c r="AKT80" s="195"/>
      <c r="AKU80" s="195"/>
      <c r="AKV80" s="195"/>
      <c r="AKW80" s="195"/>
      <c r="AKX80" s="195"/>
      <c r="AKY80" s="195"/>
      <c r="AKZ80" s="195"/>
      <c r="ALA80" s="195"/>
      <c r="ALB80" s="195"/>
      <c r="ALC80" s="195"/>
      <c r="ALD80" s="195"/>
      <c r="ALE80" s="195"/>
      <c r="ALF80" s="195"/>
      <c r="ALG80" s="195"/>
      <c r="ALH80" s="195"/>
      <c r="ALI80" s="195"/>
      <c r="ALJ80" s="195"/>
      <c r="ALK80" s="195"/>
      <c r="ALL80" s="195"/>
      <c r="ALM80" s="195"/>
      <c r="ALN80" s="195"/>
      <c r="ALO80" s="195"/>
      <c r="ALP80" s="195"/>
      <c r="ALQ80" s="195"/>
      <c r="ALR80" s="195"/>
      <c r="ALS80" s="195"/>
      <c r="ALT80" s="195"/>
      <c r="ALU80" s="195"/>
      <c r="ALV80" s="195"/>
      <c r="ALW80" s="195"/>
      <c r="ALX80" s="195"/>
      <c r="ALY80" s="195"/>
      <c r="ALZ80" s="195"/>
      <c r="AMA80" s="195"/>
      <c r="AMB80" s="195"/>
      <c r="AMC80" s="195"/>
      <c r="AMD80" s="195"/>
      <c r="AME80" s="195"/>
      <c r="AMF80" s="195"/>
      <c r="AMG80" s="195"/>
      <c r="AMH80" s="195"/>
      <c r="AMI80" s="195"/>
      <c r="AMJ80" s="195"/>
      <c r="AMK80" s="195"/>
      <c r="AML80" s="195"/>
      <c r="AMM80" s="195"/>
      <c r="AMN80" s="195"/>
      <c r="AMO80" s="195"/>
      <c r="AMP80" s="195"/>
      <c r="AMQ80" s="195"/>
      <c r="AMR80" s="195"/>
      <c r="AMS80" s="195"/>
      <c r="AMT80" s="195"/>
      <c r="AMU80" s="195"/>
      <c r="AMV80" s="195"/>
      <c r="AMW80" s="195"/>
      <c r="AMX80" s="195"/>
      <c r="AMY80" s="195"/>
      <c r="AMZ80" s="195"/>
      <c r="ANA80" s="195"/>
      <c r="ANB80" s="195"/>
      <c r="ANC80" s="195"/>
      <c r="AND80" s="195"/>
      <c r="ANE80" s="195"/>
      <c r="ANF80" s="195"/>
      <c r="ANG80" s="195"/>
      <c r="ANH80" s="195"/>
      <c r="ANI80" s="195"/>
      <c r="ANJ80" s="195"/>
      <c r="ANK80" s="195"/>
      <c r="ANL80" s="195"/>
      <c r="ANM80" s="195"/>
      <c r="ANN80" s="195"/>
      <c r="ANO80" s="195"/>
      <c r="ANP80" s="195"/>
      <c r="ANQ80" s="195"/>
      <c r="ANR80" s="195"/>
      <c r="ANS80" s="195"/>
      <c r="ANT80" s="195"/>
      <c r="ANU80" s="195"/>
      <c r="ANV80" s="195"/>
      <c r="ANW80" s="195"/>
      <c r="ANX80" s="195"/>
      <c r="ANY80" s="195"/>
      <c r="ANZ80" s="195"/>
      <c r="AOA80" s="195"/>
      <c r="AOB80" s="195"/>
      <c r="AOC80" s="195"/>
      <c r="AOD80" s="195"/>
      <c r="AOE80" s="195"/>
      <c r="AOF80" s="195"/>
      <c r="AOG80" s="195"/>
      <c r="AOH80" s="195"/>
      <c r="AOI80" s="195"/>
      <c r="AOJ80" s="195"/>
      <c r="AOK80" s="195"/>
      <c r="AOL80" s="195"/>
      <c r="AOM80" s="195"/>
      <c r="AON80" s="195"/>
      <c r="AOO80" s="195"/>
      <c r="AOP80" s="195"/>
      <c r="AOQ80" s="195"/>
      <c r="AOR80" s="195"/>
      <c r="AOS80" s="195"/>
      <c r="AOT80" s="195"/>
      <c r="AOU80" s="195"/>
      <c r="AOV80" s="195"/>
      <c r="AOW80" s="195"/>
      <c r="AOX80" s="195"/>
      <c r="AOY80" s="195"/>
      <c r="AOZ80" s="195"/>
      <c r="APA80" s="195"/>
      <c r="APB80" s="195"/>
      <c r="APC80" s="195"/>
      <c r="APD80" s="195"/>
      <c r="APE80" s="195"/>
      <c r="APF80" s="195"/>
      <c r="APG80" s="195"/>
      <c r="APH80" s="195"/>
      <c r="API80" s="195"/>
      <c r="APJ80" s="195"/>
      <c r="APK80" s="195"/>
      <c r="APL80" s="195"/>
      <c r="APM80" s="195"/>
      <c r="APN80" s="195"/>
      <c r="APO80" s="195"/>
      <c r="APP80" s="195"/>
      <c r="APQ80" s="195"/>
      <c r="APR80" s="195"/>
      <c r="APS80" s="195"/>
      <c r="APT80" s="195"/>
      <c r="APU80" s="195"/>
      <c r="APV80" s="195"/>
      <c r="APW80" s="195"/>
      <c r="APX80" s="195"/>
      <c r="APY80" s="195"/>
      <c r="APZ80" s="195"/>
      <c r="AQA80" s="195"/>
      <c r="AQB80" s="195"/>
      <c r="AQC80" s="195"/>
      <c r="AQD80" s="195"/>
      <c r="AQE80" s="195"/>
      <c r="AQF80" s="195"/>
      <c r="AQG80" s="195"/>
      <c r="AQH80" s="195"/>
      <c r="AQI80" s="195"/>
      <c r="AQJ80" s="195"/>
      <c r="AQK80" s="195"/>
      <c r="AQL80" s="195"/>
      <c r="AQM80" s="195"/>
      <c r="AQN80" s="195"/>
      <c r="AQO80" s="195"/>
      <c r="AQP80" s="195"/>
      <c r="AQQ80" s="195"/>
      <c r="AQR80" s="195"/>
      <c r="AQS80" s="195"/>
      <c r="AQT80" s="195"/>
      <c r="AQU80" s="195"/>
      <c r="AQV80" s="195"/>
      <c r="AQW80" s="195"/>
      <c r="AQX80" s="195"/>
      <c r="AQY80" s="195"/>
      <c r="AQZ80" s="195"/>
      <c r="ARA80" s="195"/>
      <c r="ARB80" s="195"/>
      <c r="ARC80" s="195"/>
      <c r="ARD80" s="195"/>
      <c r="ARE80" s="195"/>
      <c r="ARF80" s="195"/>
      <c r="ARG80" s="195"/>
      <c r="ARH80" s="195"/>
      <c r="ARI80" s="195"/>
      <c r="ARJ80" s="195"/>
      <c r="ARK80" s="195"/>
      <c r="ARL80" s="195"/>
      <c r="ARM80" s="195"/>
      <c r="ARN80" s="195"/>
      <c r="ARO80" s="195"/>
      <c r="ARP80" s="195"/>
      <c r="ARQ80" s="195"/>
      <c r="ARR80" s="195"/>
      <c r="ARS80" s="195"/>
      <c r="ART80" s="195"/>
      <c r="ARU80" s="195"/>
      <c r="ARV80" s="195"/>
      <c r="ARW80" s="195"/>
      <c r="ARX80" s="195"/>
      <c r="ARY80" s="195"/>
      <c r="ARZ80" s="195"/>
      <c r="ASA80" s="195"/>
      <c r="ASB80" s="195"/>
      <c r="ASC80" s="195"/>
      <c r="ASD80" s="195"/>
      <c r="ASE80" s="195"/>
      <c r="ASF80" s="195"/>
      <c r="ASG80" s="195"/>
      <c r="ASH80" s="195"/>
      <c r="ASI80" s="195"/>
      <c r="ASJ80" s="195"/>
      <c r="ASK80" s="195"/>
      <c r="ASL80" s="195"/>
      <c r="ASM80" s="195"/>
      <c r="ASN80" s="195"/>
      <c r="ASO80" s="195"/>
      <c r="ASP80" s="195"/>
      <c r="ASQ80" s="195"/>
      <c r="ASR80" s="195"/>
      <c r="ASS80" s="195"/>
      <c r="AST80" s="195"/>
      <c r="ASU80" s="195"/>
      <c r="ASV80" s="195"/>
      <c r="ASW80" s="195"/>
      <c r="ASX80" s="195"/>
      <c r="ASY80" s="195"/>
      <c r="ASZ80" s="195"/>
      <c r="ATA80" s="195"/>
      <c r="ATB80" s="195"/>
      <c r="ATC80" s="195"/>
      <c r="ATD80" s="195"/>
      <c r="ATE80" s="195"/>
      <c r="ATF80" s="195"/>
      <c r="ATG80" s="195"/>
      <c r="ATH80" s="195"/>
      <c r="ATI80" s="195"/>
      <c r="ATJ80" s="195"/>
      <c r="ATK80" s="195"/>
      <c r="ATL80" s="195"/>
      <c r="ATM80" s="195"/>
      <c r="ATN80" s="195"/>
      <c r="ATO80" s="195"/>
      <c r="ATP80" s="195"/>
      <c r="ATQ80" s="195"/>
      <c r="ATR80" s="195"/>
      <c r="ATS80" s="195"/>
      <c r="ATT80" s="195"/>
      <c r="ATU80" s="195"/>
      <c r="ATV80" s="195"/>
      <c r="ATW80" s="195"/>
      <c r="ATX80" s="195"/>
      <c r="ATY80" s="195"/>
      <c r="ATZ80" s="195"/>
      <c r="AUA80" s="195"/>
      <c r="AUB80" s="195"/>
      <c r="AUC80" s="195"/>
      <c r="AUD80" s="195"/>
      <c r="AUE80" s="195"/>
      <c r="AUF80" s="195"/>
      <c r="AUG80" s="195"/>
      <c r="AUH80" s="195"/>
      <c r="AUI80" s="195"/>
      <c r="AUJ80" s="195"/>
      <c r="AUK80" s="195"/>
      <c r="AUL80" s="195"/>
      <c r="AUM80" s="195"/>
      <c r="AUN80" s="195"/>
      <c r="AUO80" s="195"/>
      <c r="AUP80" s="195"/>
      <c r="AUQ80" s="195"/>
      <c r="AUR80" s="195"/>
      <c r="AUS80" s="195"/>
      <c r="AUT80" s="195"/>
      <c r="AUU80" s="195"/>
      <c r="AUV80" s="195"/>
      <c r="AUW80" s="195"/>
      <c r="AUX80" s="195"/>
      <c r="AUY80" s="195"/>
      <c r="AUZ80" s="195"/>
      <c r="AVA80" s="195"/>
      <c r="AVB80" s="195"/>
      <c r="AVC80" s="195"/>
      <c r="AVD80" s="195"/>
      <c r="AVE80" s="195"/>
      <c r="AVF80" s="195"/>
      <c r="AVG80" s="195"/>
      <c r="AVH80" s="195"/>
      <c r="AVI80" s="195"/>
      <c r="AVJ80" s="195"/>
      <c r="AVK80" s="195"/>
      <c r="AVL80" s="195"/>
      <c r="AVM80" s="195"/>
      <c r="AVN80" s="195"/>
      <c r="AVO80" s="195"/>
      <c r="AVP80" s="195"/>
      <c r="AVQ80" s="195"/>
      <c r="AVR80" s="195"/>
      <c r="AVS80" s="195"/>
      <c r="AVT80" s="195"/>
      <c r="AVU80" s="195"/>
      <c r="AVV80" s="195"/>
      <c r="AVW80" s="195"/>
      <c r="AVX80" s="195"/>
      <c r="AVY80" s="195"/>
      <c r="AVZ80" s="195"/>
      <c r="AWA80" s="195"/>
      <c r="AWB80" s="195"/>
      <c r="AWC80" s="195"/>
      <c r="AWD80" s="195"/>
      <c r="AWE80" s="195"/>
      <c r="AWF80" s="195"/>
      <c r="AWG80" s="195"/>
      <c r="AWH80" s="195"/>
      <c r="AWI80" s="195"/>
      <c r="AWJ80" s="195"/>
      <c r="AWK80" s="195"/>
      <c r="AWL80" s="195"/>
      <c r="AWM80" s="195"/>
      <c r="AWN80" s="195"/>
      <c r="AWO80" s="195"/>
      <c r="AWP80" s="195"/>
      <c r="AWQ80" s="195"/>
      <c r="AWR80" s="195"/>
      <c r="AWS80" s="195"/>
      <c r="AWT80" s="195"/>
      <c r="AWU80" s="195"/>
      <c r="AWV80" s="195"/>
      <c r="AWW80" s="195"/>
      <c r="AWX80" s="195"/>
      <c r="AWY80" s="195"/>
      <c r="AWZ80" s="195"/>
      <c r="AXA80" s="195"/>
      <c r="AXB80" s="195"/>
      <c r="AXC80" s="195"/>
      <c r="AXD80" s="195"/>
      <c r="AXE80" s="195"/>
      <c r="AXF80" s="195"/>
      <c r="AXG80" s="195"/>
      <c r="AXH80" s="195"/>
      <c r="AXI80" s="195"/>
      <c r="AXJ80" s="195"/>
      <c r="AXK80" s="195"/>
      <c r="AXL80" s="195"/>
      <c r="AXM80" s="195"/>
      <c r="AXN80" s="195"/>
      <c r="AXO80" s="195"/>
      <c r="AXP80" s="195"/>
      <c r="AXQ80" s="195"/>
      <c r="AXR80" s="195"/>
      <c r="AXS80" s="195"/>
      <c r="AXT80" s="195"/>
      <c r="AXU80" s="195"/>
      <c r="AXV80" s="195"/>
      <c r="AXW80" s="195"/>
      <c r="AXX80" s="195"/>
      <c r="AXY80" s="195"/>
      <c r="AXZ80" s="195"/>
      <c r="AYA80" s="195"/>
      <c r="AYB80" s="195"/>
      <c r="AYC80" s="195"/>
      <c r="AYD80" s="195"/>
      <c r="AYE80" s="195"/>
      <c r="AYF80" s="195"/>
      <c r="AYG80" s="195"/>
      <c r="AYH80" s="195"/>
      <c r="AYI80" s="195"/>
      <c r="AYJ80" s="195"/>
      <c r="AYK80" s="195"/>
      <c r="AYL80" s="195"/>
      <c r="AYM80" s="195"/>
      <c r="AYN80" s="195"/>
      <c r="AYO80" s="195"/>
      <c r="AYP80" s="195"/>
      <c r="AYQ80" s="195"/>
      <c r="AYR80" s="195"/>
      <c r="AYS80" s="195"/>
      <c r="AYT80" s="195"/>
      <c r="AYU80" s="195"/>
      <c r="AYV80" s="195"/>
      <c r="AYW80" s="195"/>
      <c r="AYX80" s="195"/>
      <c r="AYY80" s="195"/>
      <c r="AYZ80" s="195"/>
      <c r="AZA80" s="195"/>
      <c r="AZB80" s="195"/>
      <c r="AZC80" s="195"/>
      <c r="AZD80" s="195"/>
      <c r="AZE80" s="195"/>
      <c r="AZF80" s="195"/>
      <c r="AZG80" s="195"/>
      <c r="AZH80" s="195"/>
      <c r="AZI80" s="195"/>
      <c r="AZJ80" s="195"/>
      <c r="AZK80" s="195"/>
      <c r="AZL80" s="195"/>
      <c r="AZM80" s="195"/>
      <c r="AZN80" s="195"/>
      <c r="AZO80" s="195"/>
      <c r="AZP80" s="195"/>
      <c r="AZQ80" s="195"/>
      <c r="AZR80" s="195"/>
      <c r="AZS80" s="195"/>
      <c r="AZT80" s="195"/>
      <c r="AZU80" s="195"/>
      <c r="AZV80" s="195"/>
      <c r="AZW80" s="195"/>
      <c r="AZX80" s="195"/>
      <c r="AZY80" s="195"/>
      <c r="AZZ80" s="195"/>
      <c r="BAA80" s="195"/>
      <c r="BAB80" s="195"/>
      <c r="BAC80" s="195"/>
      <c r="BAD80" s="195"/>
      <c r="BAE80" s="195"/>
      <c r="BAF80" s="195"/>
      <c r="BAG80" s="195"/>
      <c r="BAH80" s="195"/>
      <c r="BAI80" s="195"/>
      <c r="BAJ80" s="195"/>
      <c r="BAK80" s="195"/>
      <c r="BAL80" s="195"/>
      <c r="BAM80" s="195"/>
      <c r="BAN80" s="195"/>
      <c r="BAO80" s="195"/>
      <c r="BAP80" s="195"/>
      <c r="BAQ80" s="195"/>
      <c r="BAR80" s="195"/>
      <c r="BAS80" s="195"/>
      <c r="BAT80" s="195"/>
      <c r="BAU80" s="195"/>
      <c r="BAV80" s="195"/>
      <c r="BAW80" s="195"/>
      <c r="BAX80" s="195"/>
      <c r="BAY80" s="195"/>
      <c r="BAZ80" s="195"/>
      <c r="BBA80" s="195"/>
      <c r="BBB80" s="195"/>
      <c r="BBC80" s="195"/>
      <c r="BBD80" s="195"/>
      <c r="BBE80" s="195"/>
      <c r="BBF80" s="195"/>
      <c r="BBG80" s="195"/>
      <c r="BBH80" s="195"/>
      <c r="BBI80" s="195"/>
      <c r="BBJ80" s="195"/>
      <c r="BBK80" s="195"/>
      <c r="BBL80" s="195"/>
      <c r="BBM80" s="195"/>
      <c r="BBN80" s="195"/>
      <c r="BBO80" s="195"/>
      <c r="BBP80" s="195"/>
      <c r="BBQ80" s="195"/>
      <c r="BBR80" s="195"/>
      <c r="BBS80" s="195"/>
      <c r="BBT80" s="195"/>
      <c r="BBU80" s="195"/>
      <c r="BBV80" s="195"/>
      <c r="BBW80" s="195"/>
      <c r="BBX80" s="195"/>
      <c r="BBY80" s="195"/>
      <c r="BBZ80" s="195"/>
      <c r="BCA80" s="195"/>
      <c r="BCB80" s="195"/>
      <c r="BCC80" s="195"/>
      <c r="BCD80" s="195"/>
      <c r="BCE80" s="195"/>
      <c r="BCF80" s="195"/>
      <c r="BCG80" s="195"/>
      <c r="BCH80" s="195"/>
      <c r="BCI80" s="195"/>
      <c r="BCJ80" s="195"/>
      <c r="BCK80" s="195"/>
      <c r="BCL80" s="195"/>
      <c r="BCM80" s="195"/>
      <c r="BCN80" s="195"/>
      <c r="BCO80" s="195"/>
      <c r="BCP80" s="195"/>
      <c r="BCQ80" s="195"/>
      <c r="BCR80" s="195"/>
      <c r="BCS80" s="195"/>
      <c r="BCT80" s="195"/>
      <c r="BCU80" s="195"/>
      <c r="BCV80" s="195"/>
      <c r="BCW80" s="195"/>
      <c r="BCX80" s="195"/>
      <c r="BCY80" s="195"/>
      <c r="BCZ80" s="195"/>
      <c r="BDA80" s="195"/>
      <c r="BDB80" s="195"/>
      <c r="BDC80" s="195"/>
      <c r="BDD80" s="195"/>
      <c r="BDE80" s="195"/>
      <c r="BDF80" s="195"/>
      <c r="BDG80" s="195"/>
      <c r="BDH80" s="195"/>
      <c r="BDI80" s="195"/>
      <c r="BDJ80" s="195"/>
      <c r="BDK80" s="195"/>
      <c r="BDL80" s="195"/>
      <c r="BDM80" s="195"/>
      <c r="BDN80" s="195"/>
      <c r="BDO80" s="195"/>
      <c r="BDP80" s="195"/>
      <c r="BDQ80" s="195"/>
      <c r="BDR80" s="195"/>
      <c r="BDS80" s="195"/>
      <c r="BDT80" s="195"/>
      <c r="BDU80" s="195"/>
      <c r="BDV80" s="195"/>
      <c r="BDW80" s="195"/>
      <c r="BDX80" s="195"/>
      <c r="BDY80" s="195"/>
      <c r="BDZ80" s="195"/>
      <c r="BEA80" s="195"/>
      <c r="BEB80" s="195"/>
      <c r="BEC80" s="195"/>
      <c r="BED80" s="195"/>
      <c r="BEE80" s="195"/>
      <c r="BEF80" s="195"/>
      <c r="BEG80" s="195"/>
      <c r="BEH80" s="195"/>
      <c r="BEI80" s="195"/>
      <c r="BEJ80" s="195"/>
      <c r="BEK80" s="195"/>
      <c r="BEL80" s="195"/>
      <c r="BEM80" s="195"/>
      <c r="BEN80" s="195"/>
      <c r="BEO80" s="195"/>
      <c r="BEP80" s="195"/>
      <c r="BEQ80" s="195"/>
      <c r="BER80" s="195"/>
      <c r="BES80" s="195"/>
      <c r="BET80" s="195"/>
      <c r="BEU80" s="195"/>
      <c r="BEV80" s="195"/>
      <c r="BEW80" s="195"/>
      <c r="BEX80" s="195"/>
      <c r="BEY80" s="195"/>
      <c r="BEZ80" s="195"/>
      <c r="BFA80" s="195"/>
      <c r="BFB80" s="195"/>
      <c r="BFC80" s="195"/>
      <c r="BFD80" s="195"/>
      <c r="BFE80" s="195"/>
      <c r="BFF80" s="195"/>
      <c r="BFG80" s="195"/>
      <c r="BFH80" s="195"/>
      <c r="BFI80" s="195"/>
      <c r="BFJ80" s="195"/>
      <c r="BFK80" s="195"/>
      <c r="BFL80" s="195"/>
      <c r="BFM80" s="195"/>
      <c r="BFN80" s="195"/>
      <c r="BFO80" s="195"/>
      <c r="BFP80" s="195"/>
      <c r="BFQ80" s="195"/>
      <c r="BFR80" s="195"/>
      <c r="BFS80" s="195"/>
      <c r="BFT80" s="195"/>
      <c r="BFU80" s="195"/>
      <c r="BFV80" s="195"/>
      <c r="BFW80" s="195"/>
      <c r="BFX80" s="195"/>
      <c r="BFY80" s="195"/>
      <c r="BFZ80" s="195"/>
      <c r="BGA80" s="195"/>
      <c r="BGB80" s="195"/>
      <c r="BGC80" s="195"/>
      <c r="BGD80" s="195"/>
      <c r="BGE80" s="195"/>
      <c r="BGF80" s="195"/>
      <c r="BGG80" s="195"/>
      <c r="BGH80" s="195"/>
      <c r="BGI80" s="195"/>
      <c r="BGJ80" s="195"/>
      <c r="BGK80" s="195"/>
      <c r="BGL80" s="195"/>
      <c r="BGM80" s="195"/>
      <c r="BGN80" s="195"/>
      <c r="BGO80" s="195"/>
      <c r="BGP80" s="195"/>
      <c r="BGQ80" s="195"/>
      <c r="BGR80" s="195"/>
      <c r="BGS80" s="195"/>
      <c r="BGT80" s="195"/>
      <c r="BGU80" s="195"/>
      <c r="BGV80" s="195"/>
      <c r="BGW80" s="195"/>
      <c r="BGX80" s="195"/>
      <c r="BGY80" s="195"/>
      <c r="BGZ80" s="195"/>
      <c r="BHA80" s="195"/>
      <c r="BHB80" s="195"/>
      <c r="BHC80" s="195"/>
      <c r="BHD80" s="195"/>
      <c r="BHE80" s="195"/>
      <c r="BHF80" s="195"/>
      <c r="BHG80" s="195"/>
      <c r="BHH80" s="195"/>
      <c r="BHI80" s="195"/>
      <c r="BHJ80" s="195"/>
      <c r="BHK80" s="195"/>
      <c r="BHL80" s="195"/>
      <c r="BHM80" s="195"/>
      <c r="BHN80" s="195"/>
      <c r="BHO80" s="195"/>
      <c r="BHP80" s="195"/>
      <c r="BHQ80" s="195"/>
      <c r="BHR80" s="195"/>
      <c r="BHS80" s="195"/>
      <c r="BHT80" s="195"/>
      <c r="BHU80" s="195"/>
      <c r="BHV80" s="195"/>
      <c r="BHW80" s="195"/>
      <c r="BHX80" s="195"/>
      <c r="BHY80" s="195"/>
      <c r="BHZ80" s="195"/>
      <c r="BIA80" s="195"/>
      <c r="BIB80" s="195"/>
      <c r="BIC80" s="195"/>
      <c r="BID80" s="195"/>
      <c r="BIE80" s="195"/>
      <c r="BIF80" s="195"/>
      <c r="BIG80" s="195"/>
      <c r="BIH80" s="195"/>
      <c r="BII80" s="195"/>
      <c r="BIJ80" s="195"/>
      <c r="BIK80" s="195"/>
      <c r="BIL80" s="195"/>
      <c r="BIM80" s="195"/>
      <c r="BIN80" s="195"/>
      <c r="BIO80" s="195"/>
      <c r="BIP80" s="195"/>
      <c r="BIQ80" s="195"/>
      <c r="BIR80" s="195"/>
      <c r="BIS80" s="195"/>
      <c r="BIT80" s="195"/>
      <c r="BIU80" s="195"/>
      <c r="BIV80" s="195"/>
      <c r="BIW80" s="195"/>
      <c r="BIX80" s="195"/>
      <c r="BIY80" s="195"/>
      <c r="BIZ80" s="195"/>
      <c r="BJA80" s="195"/>
      <c r="BJB80" s="195"/>
      <c r="BJC80" s="195"/>
      <c r="BJD80" s="195"/>
      <c r="BJE80" s="195"/>
      <c r="BJF80" s="195"/>
      <c r="BJG80" s="195"/>
      <c r="BJH80" s="195"/>
      <c r="BJI80" s="195"/>
      <c r="BJJ80" s="195"/>
      <c r="BJK80" s="195"/>
      <c r="BJL80" s="195"/>
      <c r="BJM80" s="195"/>
      <c r="BJN80" s="195"/>
      <c r="BJO80" s="195"/>
      <c r="BJP80" s="195"/>
      <c r="BJQ80" s="195"/>
      <c r="BJR80" s="195"/>
      <c r="BJS80" s="195"/>
      <c r="BJT80" s="195"/>
      <c r="BJU80" s="195"/>
      <c r="BJV80" s="195"/>
      <c r="BJW80" s="195"/>
      <c r="BJX80" s="195"/>
      <c r="BJY80" s="195"/>
      <c r="BJZ80" s="195"/>
      <c r="BKA80" s="195"/>
      <c r="BKB80" s="195"/>
      <c r="BKC80" s="195"/>
      <c r="BKD80" s="195"/>
      <c r="BKE80" s="195"/>
      <c r="BKF80" s="195"/>
      <c r="BKG80" s="195"/>
      <c r="BKH80" s="195"/>
      <c r="BKI80" s="195"/>
      <c r="BKJ80" s="195"/>
      <c r="BKK80" s="195"/>
      <c r="BKL80" s="195"/>
      <c r="BKM80" s="195"/>
      <c r="BKN80" s="195"/>
      <c r="BKO80" s="195"/>
      <c r="BKP80" s="195"/>
      <c r="BKQ80" s="195"/>
      <c r="BKR80" s="195"/>
      <c r="BKS80" s="195"/>
      <c r="BKT80" s="195"/>
      <c r="BKU80" s="195"/>
      <c r="BKV80" s="195"/>
      <c r="BKW80" s="195"/>
      <c r="BKX80" s="195"/>
      <c r="BKY80" s="195"/>
      <c r="BKZ80" s="195"/>
      <c r="BLA80" s="195"/>
      <c r="BLB80" s="195"/>
      <c r="BLC80" s="195"/>
      <c r="BLD80" s="195"/>
      <c r="BLE80" s="195"/>
      <c r="BLF80" s="195"/>
      <c r="BLG80" s="195"/>
      <c r="BLH80" s="195"/>
      <c r="BLI80" s="195"/>
      <c r="BLJ80" s="195"/>
      <c r="BLK80" s="195"/>
      <c r="BLL80" s="195"/>
      <c r="BLM80" s="195"/>
      <c r="BLN80" s="195"/>
      <c r="BLO80" s="195"/>
      <c r="BLP80" s="195"/>
      <c r="BLQ80" s="195"/>
      <c r="BLR80" s="195"/>
      <c r="BLS80" s="195"/>
      <c r="BLT80" s="195"/>
      <c r="BLU80" s="195"/>
      <c r="BLV80" s="195"/>
      <c r="BLW80" s="195"/>
      <c r="BLX80" s="195"/>
      <c r="BLY80" s="195"/>
      <c r="BLZ80" s="195"/>
      <c r="BMA80" s="195"/>
      <c r="BMB80" s="195"/>
      <c r="BMC80" s="195"/>
      <c r="BMD80" s="195"/>
      <c r="BME80" s="195"/>
      <c r="BMF80" s="195"/>
      <c r="BMG80" s="195"/>
      <c r="BMH80" s="195"/>
      <c r="BMI80" s="195"/>
      <c r="BMJ80" s="195"/>
      <c r="BMK80" s="195"/>
      <c r="BML80" s="195"/>
      <c r="BMM80" s="195"/>
      <c r="BMN80" s="195"/>
      <c r="BMO80" s="195"/>
      <c r="BMP80" s="195"/>
      <c r="BMQ80" s="195"/>
      <c r="BMR80" s="195"/>
      <c r="BMS80" s="195"/>
      <c r="BMT80" s="195"/>
      <c r="BMU80" s="195"/>
      <c r="BMV80" s="195"/>
      <c r="BMW80" s="195"/>
      <c r="BMX80" s="195"/>
      <c r="BMY80" s="195"/>
      <c r="BMZ80" s="195"/>
      <c r="BNA80" s="195"/>
      <c r="BNB80" s="195"/>
      <c r="BNC80" s="195"/>
      <c r="BND80" s="195"/>
      <c r="BNE80" s="195"/>
      <c r="BNF80" s="195"/>
      <c r="BNG80" s="195"/>
      <c r="BNH80" s="195"/>
      <c r="BNI80" s="195"/>
      <c r="BNJ80" s="195"/>
      <c r="BNK80" s="195"/>
      <c r="BNL80" s="195"/>
      <c r="BNM80" s="195"/>
      <c r="BNN80" s="195"/>
      <c r="BNO80" s="195"/>
      <c r="BNP80" s="195"/>
      <c r="BNQ80" s="195"/>
      <c r="BNR80" s="195"/>
      <c r="BNS80" s="195"/>
      <c r="BNT80" s="195"/>
      <c r="BNU80" s="195"/>
      <c r="BNV80" s="195"/>
      <c r="BNW80" s="195"/>
      <c r="BNX80" s="195"/>
      <c r="BNY80" s="195"/>
      <c r="BNZ80" s="195"/>
      <c r="BOA80" s="195"/>
      <c r="BOB80" s="195"/>
      <c r="BOC80" s="195"/>
      <c r="BOD80" s="195"/>
      <c r="BOE80" s="195"/>
      <c r="BOF80" s="195"/>
      <c r="BOG80" s="195"/>
      <c r="BOH80" s="195"/>
      <c r="BOI80" s="195"/>
      <c r="BOJ80" s="195"/>
      <c r="BOK80" s="195"/>
      <c r="BOL80" s="195"/>
      <c r="BOM80" s="195"/>
      <c r="BON80" s="195"/>
      <c r="BOO80" s="195"/>
      <c r="BOP80" s="195"/>
      <c r="BOQ80" s="195"/>
      <c r="BOR80" s="195"/>
      <c r="BOS80" s="195"/>
      <c r="BOT80" s="195"/>
      <c r="BOU80" s="195"/>
      <c r="BOV80" s="195"/>
      <c r="BOW80" s="195"/>
      <c r="BOX80" s="195"/>
      <c r="BOY80" s="195"/>
      <c r="BOZ80" s="195"/>
      <c r="BPA80" s="195"/>
      <c r="BPB80" s="195"/>
      <c r="BPC80" s="195"/>
      <c r="BPD80" s="195"/>
      <c r="BPE80" s="195"/>
      <c r="BPF80" s="195"/>
      <c r="BPG80" s="195"/>
      <c r="BPH80" s="195"/>
      <c r="BPI80" s="195"/>
      <c r="BPJ80" s="195"/>
      <c r="BPK80" s="195"/>
      <c r="BPL80" s="195"/>
      <c r="BPM80" s="195"/>
      <c r="BPN80" s="195"/>
      <c r="BPO80" s="195"/>
      <c r="BPP80" s="195"/>
      <c r="BPQ80" s="195"/>
      <c r="BPR80" s="195"/>
      <c r="BPS80" s="195"/>
      <c r="BPT80" s="195"/>
      <c r="BPU80" s="195"/>
      <c r="BPV80" s="195"/>
      <c r="BPW80" s="195"/>
      <c r="BPX80" s="195"/>
      <c r="BPY80" s="195"/>
      <c r="BPZ80" s="195"/>
      <c r="BQA80" s="195"/>
      <c r="BQB80" s="195"/>
      <c r="BQC80" s="195"/>
      <c r="BQD80" s="195"/>
      <c r="BQE80" s="195"/>
      <c r="BQF80" s="195"/>
      <c r="BQG80" s="195"/>
      <c r="BQH80" s="195"/>
      <c r="BQI80" s="195"/>
      <c r="BQJ80" s="195"/>
      <c r="BQK80" s="195"/>
      <c r="BQL80" s="195"/>
      <c r="BQM80" s="195"/>
      <c r="BQN80" s="195"/>
      <c r="BQO80" s="195"/>
      <c r="BQP80" s="195"/>
      <c r="BQQ80" s="195"/>
      <c r="BQR80" s="195"/>
      <c r="BQS80" s="195"/>
      <c r="BQT80" s="195"/>
      <c r="BQU80" s="195"/>
      <c r="BQV80" s="195"/>
      <c r="BQW80" s="195"/>
      <c r="BQX80" s="195"/>
      <c r="BQY80" s="195"/>
      <c r="BQZ80" s="195"/>
      <c r="BRA80" s="195"/>
      <c r="BRB80" s="195"/>
      <c r="BRC80" s="195"/>
      <c r="BRD80" s="195"/>
      <c r="BRE80" s="195"/>
      <c r="BRF80" s="195"/>
      <c r="BRG80" s="195"/>
      <c r="BRH80" s="195"/>
      <c r="BRI80" s="195"/>
      <c r="BRJ80" s="195"/>
      <c r="BRK80" s="195"/>
      <c r="BRL80" s="195"/>
      <c r="BRM80" s="195"/>
      <c r="BRN80" s="195"/>
      <c r="BRO80" s="195"/>
      <c r="BRP80" s="195"/>
      <c r="BRQ80" s="195"/>
      <c r="BRR80" s="195"/>
      <c r="BRS80" s="195"/>
      <c r="BRT80" s="195"/>
      <c r="BRU80" s="195"/>
      <c r="BRV80" s="195"/>
      <c r="BRW80" s="195"/>
      <c r="BRX80" s="195"/>
      <c r="BRY80" s="195"/>
      <c r="BRZ80" s="195"/>
      <c r="BSA80" s="195"/>
      <c r="BSB80" s="195"/>
      <c r="BSC80" s="195"/>
      <c r="BSD80" s="195"/>
      <c r="BSE80" s="195"/>
      <c r="BSF80" s="195"/>
      <c r="BSG80" s="195"/>
      <c r="BSH80" s="195"/>
      <c r="BSI80" s="195"/>
      <c r="BSJ80" s="195"/>
      <c r="BSK80" s="195"/>
      <c r="BSL80" s="195"/>
      <c r="BSM80" s="195"/>
      <c r="BSN80" s="195"/>
      <c r="BSO80" s="195"/>
      <c r="BSP80" s="195"/>
      <c r="BSQ80" s="195"/>
      <c r="BSR80" s="195"/>
      <c r="BSS80" s="195"/>
      <c r="BST80" s="195"/>
      <c r="BSU80" s="195"/>
      <c r="BSV80" s="195"/>
      <c r="BSW80" s="195"/>
      <c r="BSX80" s="195"/>
      <c r="BSY80" s="195"/>
      <c r="BSZ80" s="195"/>
      <c r="BTA80" s="195"/>
      <c r="BTB80" s="195"/>
      <c r="BTC80" s="195"/>
      <c r="BTD80" s="195"/>
      <c r="BTE80" s="195"/>
      <c r="BTF80" s="195"/>
      <c r="BTG80" s="195"/>
      <c r="BTH80" s="195"/>
      <c r="BTI80" s="195"/>
      <c r="BTJ80" s="195"/>
      <c r="BTK80" s="195"/>
      <c r="BTL80" s="195"/>
      <c r="BTM80" s="195"/>
      <c r="BTN80" s="195"/>
      <c r="BTO80" s="195"/>
      <c r="BTP80" s="195"/>
      <c r="BTQ80" s="195"/>
      <c r="BTR80" s="195"/>
      <c r="BTS80" s="195"/>
      <c r="BTT80" s="195"/>
      <c r="BTU80" s="195"/>
      <c r="BTV80" s="195"/>
      <c r="BTW80" s="195"/>
      <c r="BTX80" s="195"/>
      <c r="BTY80" s="195"/>
      <c r="BTZ80" s="195"/>
      <c r="BUA80" s="195"/>
      <c r="BUB80" s="195"/>
      <c r="BUC80" s="195"/>
      <c r="BUD80" s="195"/>
      <c r="BUE80" s="195"/>
      <c r="BUF80" s="195"/>
      <c r="BUG80" s="195"/>
      <c r="BUH80" s="195"/>
      <c r="BUI80" s="195"/>
      <c r="BUJ80" s="195"/>
      <c r="BUK80" s="195"/>
      <c r="BUL80" s="195"/>
      <c r="BUM80" s="195"/>
      <c r="BUN80" s="195"/>
      <c r="BUO80" s="195"/>
      <c r="BUP80" s="195"/>
      <c r="BUQ80" s="195"/>
      <c r="BUR80" s="195"/>
      <c r="BUS80" s="195"/>
      <c r="BUT80" s="195"/>
      <c r="BUU80" s="195"/>
      <c r="BUV80" s="195"/>
      <c r="BUW80" s="195"/>
      <c r="BUX80" s="195"/>
      <c r="BUY80" s="195"/>
      <c r="BUZ80" s="195"/>
      <c r="BVA80" s="195"/>
      <c r="BVB80" s="195"/>
      <c r="BVC80" s="195"/>
      <c r="BVD80" s="195"/>
      <c r="BVE80" s="195"/>
      <c r="BVF80" s="195"/>
      <c r="BVG80" s="195"/>
      <c r="BVH80" s="195"/>
      <c r="BVI80" s="195"/>
      <c r="BVJ80" s="195"/>
      <c r="BVK80" s="195"/>
      <c r="BVL80" s="195"/>
      <c r="BVM80" s="195"/>
      <c r="BVN80" s="195"/>
      <c r="BVO80" s="195"/>
      <c r="BVP80" s="195"/>
      <c r="BVQ80" s="195"/>
      <c r="BVR80" s="195"/>
      <c r="BVS80" s="195"/>
      <c r="BVT80" s="195"/>
      <c r="BVU80" s="195"/>
      <c r="BVV80" s="195"/>
      <c r="BVW80" s="195"/>
      <c r="BVX80" s="195"/>
      <c r="BVY80" s="195"/>
      <c r="BVZ80" s="195"/>
      <c r="BWA80" s="195"/>
      <c r="BWB80" s="195"/>
      <c r="BWC80" s="195"/>
      <c r="BWD80" s="195"/>
      <c r="BWE80" s="195"/>
      <c r="BWF80" s="195"/>
      <c r="BWG80" s="195"/>
      <c r="BWH80" s="195"/>
      <c r="BWI80" s="195"/>
      <c r="BWJ80" s="195"/>
      <c r="BWK80" s="195"/>
      <c r="BWL80" s="195"/>
      <c r="BWM80" s="195"/>
      <c r="BWN80" s="195"/>
      <c r="BWO80" s="195"/>
      <c r="BWP80" s="195"/>
      <c r="BWQ80" s="195"/>
      <c r="BWR80" s="195"/>
      <c r="BWS80" s="195"/>
      <c r="BWT80" s="195"/>
      <c r="BWU80" s="195"/>
      <c r="BWV80" s="195"/>
      <c r="BWW80" s="195"/>
      <c r="BWX80" s="195"/>
      <c r="BWY80" s="195"/>
      <c r="BWZ80" s="195"/>
      <c r="BXA80" s="195"/>
      <c r="BXB80" s="195"/>
      <c r="BXC80" s="195"/>
      <c r="BXD80" s="195"/>
      <c r="BXE80" s="195"/>
      <c r="BXF80" s="195"/>
      <c r="BXG80" s="195"/>
      <c r="BXH80" s="195"/>
      <c r="BXI80" s="195"/>
      <c r="BXJ80" s="195"/>
      <c r="BXK80" s="195"/>
      <c r="BXL80" s="195"/>
      <c r="BXM80" s="195"/>
      <c r="BXN80" s="195"/>
      <c r="BXO80" s="195"/>
      <c r="BXP80" s="195"/>
      <c r="BXQ80" s="195"/>
      <c r="BXR80" s="195"/>
      <c r="BXS80" s="195"/>
      <c r="BXT80" s="195"/>
      <c r="BXU80" s="195"/>
      <c r="BXV80" s="195"/>
      <c r="BXW80" s="195"/>
      <c r="BXX80" s="195"/>
      <c r="BXY80" s="195"/>
      <c r="BXZ80" s="195"/>
      <c r="BYA80" s="195"/>
      <c r="BYB80" s="195"/>
      <c r="BYC80" s="195"/>
      <c r="BYD80" s="195"/>
      <c r="BYE80" s="195"/>
      <c r="BYF80" s="195"/>
      <c r="BYG80" s="195"/>
      <c r="BYH80" s="195"/>
      <c r="BYI80" s="195"/>
      <c r="BYJ80" s="195"/>
      <c r="BYK80" s="195"/>
      <c r="BYL80" s="195"/>
      <c r="BYM80" s="195"/>
      <c r="BYN80" s="195"/>
      <c r="BYO80" s="195"/>
      <c r="BYP80" s="195"/>
      <c r="BYQ80" s="195"/>
      <c r="BYR80" s="195"/>
      <c r="BYS80" s="195"/>
      <c r="BYT80" s="195"/>
      <c r="BYU80" s="195"/>
      <c r="BYV80" s="195"/>
      <c r="BYW80" s="195"/>
      <c r="BYX80" s="195"/>
      <c r="BYY80" s="195"/>
      <c r="BYZ80" s="195"/>
      <c r="BZA80" s="195"/>
      <c r="BZB80" s="195"/>
      <c r="BZC80" s="195"/>
      <c r="BZD80" s="195"/>
      <c r="BZE80" s="195"/>
      <c r="BZF80" s="195"/>
      <c r="BZG80" s="195"/>
      <c r="BZH80" s="195"/>
      <c r="BZI80" s="195"/>
      <c r="BZJ80" s="195"/>
      <c r="BZK80" s="195"/>
      <c r="BZL80" s="195"/>
      <c r="BZM80" s="195"/>
      <c r="BZN80" s="195"/>
      <c r="BZO80" s="195"/>
      <c r="BZP80" s="195"/>
      <c r="BZQ80" s="195"/>
      <c r="BZR80" s="195"/>
      <c r="BZS80" s="195"/>
      <c r="BZT80" s="195"/>
      <c r="BZU80" s="195"/>
      <c r="BZV80" s="195"/>
      <c r="BZW80" s="195"/>
      <c r="BZX80" s="195"/>
      <c r="BZY80" s="195"/>
      <c r="BZZ80" s="195"/>
      <c r="CAA80" s="195"/>
      <c r="CAB80" s="195"/>
      <c r="CAC80" s="195"/>
      <c r="CAD80" s="195"/>
      <c r="CAE80" s="195"/>
      <c r="CAF80" s="195"/>
      <c r="CAG80" s="195"/>
      <c r="CAH80" s="195"/>
      <c r="CAI80" s="195"/>
      <c r="CAJ80" s="195"/>
      <c r="CAK80" s="195"/>
      <c r="CAL80" s="195"/>
      <c r="CAM80" s="195"/>
      <c r="CAN80" s="195"/>
      <c r="CAO80" s="195"/>
      <c r="CAP80" s="195"/>
      <c r="CAQ80" s="195"/>
      <c r="CAR80" s="195"/>
      <c r="CAS80" s="195"/>
      <c r="CAT80" s="195"/>
      <c r="CAU80" s="195"/>
      <c r="CAV80" s="195"/>
      <c r="CAW80" s="195"/>
      <c r="CAX80" s="195"/>
      <c r="CAY80" s="195"/>
      <c r="CAZ80" s="195"/>
      <c r="CBA80" s="195"/>
      <c r="CBB80" s="195"/>
      <c r="CBC80" s="195"/>
      <c r="CBD80" s="195"/>
      <c r="CBE80" s="195"/>
      <c r="CBF80" s="195"/>
      <c r="CBG80" s="195"/>
      <c r="CBH80" s="195"/>
      <c r="CBI80" s="195"/>
      <c r="CBJ80" s="195"/>
      <c r="CBK80" s="195"/>
      <c r="CBL80" s="195"/>
      <c r="CBM80" s="195"/>
      <c r="CBN80" s="195"/>
      <c r="CBO80" s="195"/>
      <c r="CBP80" s="195"/>
      <c r="CBQ80" s="195"/>
      <c r="CBR80" s="195"/>
      <c r="CBS80" s="195"/>
      <c r="CBT80" s="195"/>
      <c r="CBU80" s="195"/>
      <c r="CBV80" s="195"/>
      <c r="CBW80" s="195"/>
      <c r="CBX80" s="195"/>
      <c r="CBY80" s="195"/>
      <c r="CBZ80" s="195"/>
      <c r="CCA80" s="195"/>
      <c r="CCB80" s="195"/>
      <c r="CCC80" s="195"/>
      <c r="CCD80" s="195"/>
      <c r="CCE80" s="195"/>
      <c r="CCF80" s="195"/>
      <c r="CCG80" s="195"/>
      <c r="CCH80" s="195"/>
      <c r="CCI80" s="195"/>
      <c r="CCJ80" s="195"/>
      <c r="CCK80" s="195"/>
      <c r="CCL80" s="195"/>
      <c r="CCM80" s="195"/>
      <c r="CCN80" s="195"/>
      <c r="CCO80" s="195"/>
      <c r="CCP80" s="195"/>
      <c r="CCQ80" s="195"/>
      <c r="CCR80" s="195"/>
      <c r="CCS80" s="195"/>
      <c r="CCT80" s="195"/>
      <c r="CCU80" s="195"/>
      <c r="CCV80" s="195"/>
      <c r="CCW80" s="195"/>
      <c r="CCX80" s="195"/>
      <c r="CCY80" s="195"/>
      <c r="CCZ80" s="195"/>
      <c r="CDA80" s="195"/>
      <c r="CDB80" s="195"/>
      <c r="CDC80" s="195"/>
      <c r="CDD80" s="195"/>
      <c r="CDE80" s="195"/>
      <c r="CDF80" s="195"/>
      <c r="CDG80" s="195"/>
      <c r="CDH80" s="195"/>
      <c r="CDI80" s="195"/>
      <c r="CDJ80" s="195"/>
      <c r="CDK80" s="195"/>
      <c r="CDL80" s="195"/>
      <c r="CDM80" s="195"/>
      <c r="CDN80" s="195"/>
      <c r="CDO80" s="195"/>
      <c r="CDP80" s="195"/>
      <c r="CDQ80" s="195"/>
      <c r="CDR80" s="195"/>
      <c r="CDS80" s="195"/>
      <c r="CDT80" s="195"/>
      <c r="CDU80" s="195"/>
      <c r="CDV80" s="195"/>
      <c r="CDW80" s="195"/>
      <c r="CDX80" s="195"/>
      <c r="CDY80" s="195"/>
      <c r="CDZ80" s="195"/>
      <c r="CEA80" s="195"/>
      <c r="CEB80" s="195"/>
      <c r="CEC80" s="195"/>
      <c r="CED80" s="195"/>
      <c r="CEE80" s="195"/>
      <c r="CEF80" s="195"/>
      <c r="CEG80" s="195"/>
      <c r="CEH80" s="195"/>
      <c r="CEI80" s="195"/>
      <c r="CEJ80" s="195"/>
      <c r="CEK80" s="195"/>
      <c r="CEL80" s="195"/>
      <c r="CEM80" s="195"/>
      <c r="CEN80" s="195"/>
      <c r="CEO80" s="195"/>
      <c r="CEP80" s="195"/>
      <c r="CEQ80" s="195"/>
      <c r="CER80" s="195"/>
      <c r="CES80" s="195"/>
      <c r="CET80" s="195"/>
      <c r="CEU80" s="195"/>
      <c r="CEV80" s="195"/>
      <c r="CEW80" s="195"/>
      <c r="CEX80" s="195"/>
      <c r="CEY80" s="195"/>
      <c r="CEZ80" s="195"/>
      <c r="CFA80" s="195"/>
      <c r="CFB80" s="195"/>
      <c r="CFC80" s="195"/>
      <c r="CFD80" s="195"/>
      <c r="CFE80" s="195"/>
      <c r="CFF80" s="195"/>
      <c r="CFG80" s="195"/>
      <c r="CFH80" s="195"/>
      <c r="CFI80" s="195"/>
      <c r="CFJ80" s="195"/>
      <c r="CFK80" s="195"/>
      <c r="CFL80" s="195"/>
      <c r="CFM80" s="195"/>
      <c r="CFN80" s="195"/>
      <c r="CFO80" s="195"/>
      <c r="CFP80" s="195"/>
      <c r="CFQ80" s="195"/>
      <c r="CFR80" s="195"/>
      <c r="CFS80" s="195"/>
      <c r="CFT80" s="195"/>
      <c r="CFU80" s="195"/>
      <c r="CFV80" s="195"/>
      <c r="CFW80" s="195"/>
      <c r="CFX80" s="195"/>
      <c r="CFY80" s="195"/>
      <c r="CFZ80" s="195"/>
      <c r="CGA80" s="195"/>
      <c r="CGB80" s="195"/>
      <c r="CGC80" s="195"/>
      <c r="CGD80" s="195"/>
      <c r="CGE80" s="195"/>
      <c r="CGF80" s="195"/>
      <c r="CGG80" s="195"/>
      <c r="CGH80" s="195"/>
      <c r="CGI80" s="195"/>
      <c r="CGJ80" s="195"/>
      <c r="CGK80" s="195"/>
      <c r="CGL80" s="195"/>
      <c r="CGM80" s="195"/>
      <c r="CGN80" s="195"/>
      <c r="CGO80" s="195"/>
      <c r="CGP80" s="195"/>
      <c r="CGQ80" s="195"/>
      <c r="CGR80" s="195"/>
      <c r="CGS80" s="195"/>
      <c r="CGT80" s="195"/>
      <c r="CGU80" s="195"/>
      <c r="CGV80" s="195"/>
      <c r="CGW80" s="195"/>
      <c r="CGX80" s="195"/>
      <c r="CGY80" s="195"/>
      <c r="CGZ80" s="195"/>
      <c r="CHA80" s="195"/>
      <c r="CHB80" s="195"/>
      <c r="CHC80" s="195"/>
      <c r="CHD80" s="195"/>
      <c r="CHE80" s="195"/>
      <c r="CHF80" s="195"/>
      <c r="CHG80" s="195"/>
      <c r="CHH80" s="195"/>
      <c r="CHI80" s="195"/>
      <c r="CHJ80" s="195"/>
      <c r="CHK80" s="195"/>
      <c r="CHL80" s="195"/>
      <c r="CHM80" s="195"/>
      <c r="CHN80" s="195"/>
      <c r="CHO80" s="195"/>
      <c r="CHP80" s="195"/>
      <c r="CHQ80" s="195"/>
      <c r="CHR80" s="195"/>
      <c r="CHS80" s="195"/>
      <c r="CHT80" s="195"/>
      <c r="CHU80" s="195"/>
      <c r="CHV80" s="195"/>
      <c r="CHW80" s="195"/>
      <c r="CHX80" s="195"/>
      <c r="CHY80" s="195"/>
      <c r="CHZ80" s="195"/>
      <c r="CIA80" s="195"/>
      <c r="CIB80" s="195"/>
      <c r="CIC80" s="195"/>
      <c r="CID80" s="195"/>
      <c r="CIE80" s="195"/>
      <c r="CIF80" s="195"/>
      <c r="CIG80" s="195"/>
      <c r="CIH80" s="195"/>
      <c r="CII80" s="195"/>
      <c r="CIJ80" s="195"/>
      <c r="CIK80" s="195"/>
      <c r="CIL80" s="195"/>
      <c r="CIM80" s="195"/>
      <c r="CIN80" s="195"/>
      <c r="CIO80" s="195"/>
      <c r="CIP80" s="195"/>
      <c r="CIQ80" s="195"/>
      <c r="CIR80" s="195"/>
      <c r="CIS80" s="195"/>
      <c r="CIT80" s="195"/>
      <c r="CIU80" s="195"/>
      <c r="CIV80" s="195"/>
      <c r="CIW80" s="195"/>
      <c r="CIX80" s="195"/>
      <c r="CIY80" s="195"/>
      <c r="CIZ80" s="195"/>
      <c r="CJA80" s="195"/>
      <c r="CJB80" s="195"/>
      <c r="CJC80" s="195"/>
      <c r="CJD80" s="195"/>
      <c r="CJE80" s="195"/>
      <c r="CJF80" s="195"/>
      <c r="CJG80" s="195"/>
      <c r="CJH80" s="195"/>
      <c r="CJI80" s="195"/>
      <c r="CJJ80" s="195"/>
      <c r="CJK80" s="195"/>
      <c r="CJL80" s="195"/>
      <c r="CJM80" s="195"/>
      <c r="CJN80" s="195"/>
      <c r="CJO80" s="195"/>
      <c r="CJP80" s="195"/>
      <c r="CJQ80" s="195"/>
      <c r="CJR80" s="195"/>
      <c r="CJS80" s="195"/>
      <c r="CJT80" s="195"/>
      <c r="CJU80" s="195"/>
      <c r="CJV80" s="195"/>
      <c r="CJW80" s="195"/>
      <c r="CJX80" s="195"/>
      <c r="CJY80" s="195"/>
      <c r="CJZ80" s="195"/>
      <c r="CKA80" s="195"/>
      <c r="CKB80" s="195"/>
      <c r="CKC80" s="195"/>
      <c r="CKD80" s="195"/>
      <c r="CKE80" s="195"/>
      <c r="CKF80" s="195"/>
      <c r="CKG80" s="195"/>
      <c r="CKH80" s="195"/>
      <c r="CKI80" s="195"/>
      <c r="CKJ80" s="195"/>
      <c r="CKK80" s="195"/>
      <c r="CKL80" s="195"/>
      <c r="CKM80" s="195"/>
      <c r="CKN80" s="195"/>
      <c r="CKO80" s="195"/>
      <c r="CKP80" s="195"/>
      <c r="CKQ80" s="195"/>
      <c r="CKR80" s="195"/>
      <c r="CKS80" s="195"/>
      <c r="CKT80" s="195"/>
      <c r="CKU80" s="195"/>
      <c r="CKV80" s="195"/>
      <c r="CKW80" s="195"/>
      <c r="CKX80" s="195"/>
      <c r="CKY80" s="195"/>
      <c r="CKZ80" s="195"/>
      <c r="CLA80" s="195"/>
      <c r="CLB80" s="195"/>
      <c r="CLC80" s="195"/>
      <c r="CLD80" s="195"/>
      <c r="CLE80" s="195"/>
      <c r="CLF80" s="195"/>
      <c r="CLG80" s="195"/>
      <c r="CLH80" s="195"/>
      <c r="CLI80" s="195"/>
      <c r="CLJ80" s="195"/>
      <c r="CLK80" s="195"/>
      <c r="CLL80" s="195"/>
      <c r="CLM80" s="195"/>
      <c r="CLN80" s="195"/>
      <c r="CLO80" s="195"/>
      <c r="CLP80" s="195"/>
      <c r="CLQ80" s="195"/>
      <c r="CLR80" s="195"/>
      <c r="CLS80" s="195"/>
      <c r="CLT80" s="195"/>
      <c r="CLU80" s="195"/>
      <c r="CLV80" s="195"/>
      <c r="CLW80" s="195"/>
      <c r="CLX80" s="195"/>
      <c r="CLY80" s="195"/>
      <c r="CLZ80" s="195"/>
      <c r="CMA80" s="195"/>
      <c r="CMB80" s="195"/>
      <c r="CMC80" s="195"/>
      <c r="CMD80" s="195"/>
      <c r="CME80" s="195"/>
      <c r="CMF80" s="195"/>
      <c r="CMG80" s="195"/>
      <c r="CMH80" s="195"/>
      <c r="CMI80" s="195"/>
      <c r="CMJ80" s="195"/>
      <c r="CMK80" s="195"/>
      <c r="CML80" s="195"/>
      <c r="CMM80" s="195"/>
      <c r="CMN80" s="195"/>
      <c r="CMO80" s="195"/>
      <c r="CMP80" s="195"/>
      <c r="CMQ80" s="195"/>
      <c r="CMR80" s="195"/>
      <c r="CMS80" s="195"/>
      <c r="CMT80" s="195"/>
      <c r="CMU80" s="195"/>
      <c r="CMV80" s="195"/>
      <c r="CMW80" s="195"/>
      <c r="CMX80" s="195"/>
      <c r="CMY80" s="195"/>
      <c r="CMZ80" s="195"/>
      <c r="CNA80" s="195"/>
      <c r="CNB80" s="195"/>
      <c r="CNC80" s="195"/>
      <c r="CND80" s="195"/>
      <c r="CNE80" s="195"/>
      <c r="CNF80" s="195"/>
      <c r="CNG80" s="195"/>
      <c r="CNH80" s="195"/>
      <c r="CNI80" s="195"/>
      <c r="CNJ80" s="195"/>
      <c r="CNK80" s="195"/>
      <c r="CNL80" s="195"/>
      <c r="CNM80" s="195"/>
      <c r="CNN80" s="195"/>
      <c r="CNO80" s="195"/>
      <c r="CNP80" s="195"/>
      <c r="CNQ80" s="195"/>
      <c r="CNR80" s="195"/>
      <c r="CNS80" s="195"/>
      <c r="CNT80" s="195"/>
      <c r="CNU80" s="195"/>
      <c r="CNV80" s="195"/>
      <c r="CNW80" s="195"/>
      <c r="CNX80" s="195"/>
      <c r="CNY80" s="195"/>
      <c r="CNZ80" s="195"/>
      <c r="COA80" s="195"/>
      <c r="COB80" s="195"/>
      <c r="COC80" s="195"/>
      <c r="COD80" s="195"/>
      <c r="COE80" s="195"/>
      <c r="COF80" s="195"/>
      <c r="COG80" s="195"/>
      <c r="COH80" s="195"/>
      <c r="COI80" s="195"/>
      <c r="COJ80" s="195"/>
      <c r="COK80" s="195"/>
      <c r="COL80" s="195"/>
      <c r="COM80" s="195"/>
      <c r="CON80" s="195"/>
      <c r="COO80" s="195"/>
      <c r="COP80" s="195"/>
      <c r="COQ80" s="195"/>
      <c r="COR80" s="195"/>
      <c r="COS80" s="195"/>
      <c r="COT80" s="195"/>
      <c r="COU80" s="195"/>
      <c r="COV80" s="195"/>
      <c r="COW80" s="195"/>
      <c r="COX80" s="195"/>
      <c r="COY80" s="195"/>
      <c r="COZ80" s="195"/>
      <c r="CPA80" s="195"/>
      <c r="CPB80" s="195"/>
      <c r="CPC80" s="195"/>
      <c r="CPD80" s="195"/>
      <c r="CPE80" s="195"/>
      <c r="CPF80" s="195"/>
      <c r="CPG80" s="195"/>
      <c r="CPH80" s="195"/>
      <c r="CPI80" s="195"/>
      <c r="CPJ80" s="195"/>
      <c r="CPK80" s="195"/>
      <c r="CPL80" s="195"/>
      <c r="CPM80" s="195"/>
      <c r="CPN80" s="195"/>
      <c r="CPO80" s="195"/>
      <c r="CPP80" s="195"/>
      <c r="CPQ80" s="195"/>
      <c r="CPR80" s="195"/>
      <c r="CPS80" s="195"/>
      <c r="CPT80" s="195"/>
      <c r="CPU80" s="195"/>
      <c r="CPV80" s="195"/>
      <c r="CPW80" s="195"/>
      <c r="CPX80" s="195"/>
      <c r="CPY80" s="195"/>
      <c r="CPZ80" s="195"/>
      <c r="CQA80" s="195"/>
      <c r="CQB80" s="195"/>
      <c r="CQC80" s="195"/>
      <c r="CQD80" s="195"/>
      <c r="CQE80" s="195"/>
      <c r="CQF80" s="195"/>
      <c r="CQG80" s="195"/>
      <c r="CQH80" s="195"/>
      <c r="CQI80" s="195"/>
      <c r="CQJ80" s="195"/>
      <c r="CQK80" s="195"/>
      <c r="CQL80" s="195"/>
      <c r="CQM80" s="195"/>
      <c r="CQN80" s="195"/>
      <c r="CQO80" s="195"/>
      <c r="CQP80" s="195"/>
      <c r="CQQ80" s="195"/>
      <c r="CQR80" s="195"/>
      <c r="CQS80" s="195"/>
      <c r="CQT80" s="195"/>
      <c r="CQU80" s="195"/>
      <c r="CQV80" s="195"/>
      <c r="CQW80" s="195"/>
      <c r="CQX80" s="195"/>
      <c r="CQY80" s="195"/>
      <c r="CQZ80" s="195"/>
      <c r="CRA80" s="195"/>
      <c r="CRB80" s="195"/>
      <c r="CRC80" s="195"/>
      <c r="CRD80" s="195"/>
      <c r="CRE80" s="195"/>
      <c r="CRF80" s="195"/>
      <c r="CRG80" s="195"/>
      <c r="CRH80" s="195"/>
      <c r="CRI80" s="195"/>
      <c r="CRJ80" s="195"/>
      <c r="CRK80" s="195"/>
      <c r="CRL80" s="195"/>
      <c r="CRM80" s="195"/>
      <c r="CRN80" s="195"/>
      <c r="CRO80" s="195"/>
      <c r="CRP80" s="195"/>
      <c r="CRQ80" s="195"/>
      <c r="CRR80" s="195"/>
      <c r="CRS80" s="195"/>
      <c r="CRT80" s="195"/>
      <c r="CRU80" s="195"/>
      <c r="CRV80" s="195"/>
      <c r="CRW80" s="195"/>
      <c r="CRX80" s="195"/>
      <c r="CRY80" s="195"/>
      <c r="CRZ80" s="195"/>
      <c r="CSA80" s="195"/>
      <c r="CSB80" s="195"/>
      <c r="CSC80" s="195"/>
      <c r="CSD80" s="195"/>
      <c r="CSE80" s="195"/>
      <c r="CSF80" s="195"/>
      <c r="CSG80" s="195"/>
      <c r="CSH80" s="195"/>
      <c r="CSI80" s="195"/>
      <c r="CSJ80" s="195"/>
      <c r="CSK80" s="195"/>
      <c r="CSL80" s="195"/>
      <c r="CSM80" s="195"/>
      <c r="CSN80" s="195"/>
      <c r="CSO80" s="195"/>
      <c r="CSP80" s="195"/>
      <c r="CSQ80" s="195"/>
      <c r="CSR80" s="195"/>
      <c r="CSS80" s="195"/>
      <c r="CST80" s="195"/>
      <c r="CSU80" s="195"/>
      <c r="CSV80" s="195"/>
      <c r="CSW80" s="195"/>
      <c r="CSX80" s="195"/>
      <c r="CSY80" s="195"/>
      <c r="CSZ80" s="195"/>
      <c r="CTA80" s="195"/>
      <c r="CTB80" s="195"/>
      <c r="CTC80" s="195"/>
      <c r="CTD80" s="195"/>
      <c r="CTE80" s="195"/>
      <c r="CTF80" s="195"/>
      <c r="CTG80" s="195"/>
      <c r="CTH80" s="195"/>
      <c r="CTI80" s="195"/>
      <c r="CTJ80" s="195"/>
      <c r="CTK80" s="195"/>
      <c r="CTL80" s="195"/>
      <c r="CTM80" s="195"/>
      <c r="CTN80" s="195"/>
      <c r="CTO80" s="195"/>
      <c r="CTP80" s="195"/>
      <c r="CTQ80" s="195"/>
      <c r="CTR80" s="195"/>
      <c r="CTS80" s="195"/>
      <c r="CTT80" s="195"/>
      <c r="CTU80" s="195"/>
      <c r="CTV80" s="195"/>
      <c r="CTW80" s="195"/>
      <c r="CTX80" s="195"/>
      <c r="CTY80" s="195"/>
      <c r="CTZ80" s="195"/>
      <c r="CUA80" s="195"/>
      <c r="CUB80" s="195"/>
      <c r="CUC80" s="195"/>
      <c r="CUD80" s="195"/>
      <c r="CUE80" s="195"/>
      <c r="CUF80" s="195"/>
      <c r="CUG80" s="195"/>
      <c r="CUH80" s="195"/>
      <c r="CUI80" s="195"/>
      <c r="CUJ80" s="195"/>
      <c r="CUK80" s="195"/>
      <c r="CUL80" s="195"/>
      <c r="CUM80" s="195"/>
      <c r="CUN80" s="195"/>
      <c r="CUO80" s="195"/>
      <c r="CUP80" s="195"/>
      <c r="CUQ80" s="195"/>
      <c r="CUR80" s="195"/>
      <c r="CUS80" s="195"/>
      <c r="CUT80" s="195"/>
      <c r="CUU80" s="195"/>
      <c r="CUV80" s="195"/>
      <c r="CUW80" s="195"/>
      <c r="CUX80" s="195"/>
      <c r="CUY80" s="195"/>
      <c r="CUZ80" s="195"/>
      <c r="CVA80" s="195"/>
      <c r="CVB80" s="195"/>
      <c r="CVC80" s="195"/>
      <c r="CVD80" s="195"/>
      <c r="CVE80" s="195"/>
      <c r="CVF80" s="195"/>
      <c r="CVG80" s="195"/>
      <c r="CVH80" s="195"/>
      <c r="CVI80" s="195"/>
      <c r="CVJ80" s="195"/>
      <c r="CVK80" s="195"/>
      <c r="CVL80" s="195"/>
      <c r="CVM80" s="195"/>
      <c r="CVN80" s="195"/>
      <c r="CVO80" s="195"/>
      <c r="CVP80" s="195"/>
      <c r="CVQ80" s="195"/>
      <c r="CVR80" s="195"/>
      <c r="CVS80" s="195"/>
      <c r="CVT80" s="195"/>
      <c r="CVU80" s="195"/>
      <c r="CVV80" s="195"/>
      <c r="CVW80" s="195"/>
      <c r="CVX80" s="195"/>
      <c r="CVY80" s="195"/>
      <c r="CVZ80" s="195"/>
      <c r="CWA80" s="195"/>
      <c r="CWB80" s="195"/>
      <c r="CWC80" s="195"/>
      <c r="CWD80" s="195"/>
      <c r="CWE80" s="195"/>
      <c r="CWF80" s="195"/>
      <c r="CWG80" s="195"/>
      <c r="CWH80" s="195"/>
      <c r="CWI80" s="195"/>
      <c r="CWJ80" s="195"/>
      <c r="CWK80" s="195"/>
      <c r="CWL80" s="195"/>
      <c r="CWM80" s="195"/>
      <c r="CWN80" s="195"/>
      <c r="CWO80" s="195"/>
      <c r="CWP80" s="195"/>
      <c r="CWQ80" s="195"/>
      <c r="CWR80" s="195"/>
      <c r="CWS80" s="195"/>
      <c r="CWT80" s="195"/>
      <c r="CWU80" s="195"/>
      <c r="CWV80" s="195"/>
      <c r="CWW80" s="195"/>
      <c r="CWX80" s="195"/>
      <c r="CWY80" s="195"/>
      <c r="CWZ80" s="195"/>
      <c r="CXA80" s="195"/>
      <c r="CXB80" s="195"/>
      <c r="CXC80" s="195"/>
      <c r="CXD80" s="195"/>
      <c r="CXE80" s="195"/>
      <c r="CXF80" s="195"/>
      <c r="CXG80" s="195"/>
      <c r="CXH80" s="195"/>
      <c r="CXI80" s="195"/>
      <c r="CXJ80" s="195"/>
      <c r="CXK80" s="195"/>
      <c r="CXL80" s="195"/>
      <c r="CXM80" s="195"/>
      <c r="CXN80" s="195"/>
      <c r="CXO80" s="195"/>
      <c r="CXP80" s="195"/>
      <c r="CXQ80" s="195"/>
      <c r="CXR80" s="195"/>
      <c r="CXS80" s="195"/>
      <c r="CXT80" s="195"/>
      <c r="CXU80" s="195"/>
      <c r="CXV80" s="195"/>
      <c r="CXW80" s="195"/>
      <c r="CXX80" s="195"/>
      <c r="CXY80" s="195"/>
      <c r="CXZ80" s="195"/>
      <c r="CYA80" s="195"/>
      <c r="CYB80" s="195"/>
      <c r="CYC80" s="195"/>
      <c r="CYD80" s="195"/>
      <c r="CYE80" s="195"/>
      <c r="CYF80" s="195"/>
      <c r="CYG80" s="195"/>
      <c r="CYH80" s="195"/>
      <c r="CYI80" s="195"/>
      <c r="CYJ80" s="195"/>
      <c r="CYK80" s="195"/>
      <c r="CYL80" s="195"/>
      <c r="CYM80" s="195"/>
      <c r="CYN80" s="195"/>
      <c r="CYO80" s="195"/>
      <c r="CYP80" s="195"/>
      <c r="CYQ80" s="195"/>
      <c r="CYR80" s="195"/>
      <c r="CYS80" s="195"/>
      <c r="CYT80" s="195"/>
      <c r="CYU80" s="195"/>
      <c r="CYV80" s="195"/>
      <c r="CYW80" s="195"/>
      <c r="CYX80" s="195"/>
      <c r="CYY80" s="195"/>
      <c r="CYZ80" s="195"/>
      <c r="CZA80" s="195"/>
      <c r="CZB80" s="195"/>
      <c r="CZC80" s="195"/>
      <c r="CZD80" s="195"/>
      <c r="CZE80" s="195"/>
      <c r="CZF80" s="195"/>
      <c r="CZG80" s="195"/>
      <c r="CZH80" s="195"/>
      <c r="CZI80" s="195"/>
      <c r="CZJ80" s="195"/>
      <c r="CZK80" s="195"/>
      <c r="CZL80" s="195"/>
      <c r="CZM80" s="195"/>
      <c r="CZN80" s="195"/>
      <c r="CZO80" s="195"/>
      <c r="CZP80" s="195"/>
      <c r="CZQ80" s="195"/>
      <c r="CZR80" s="195"/>
      <c r="CZS80" s="195"/>
      <c r="CZT80" s="195"/>
      <c r="CZU80" s="195"/>
      <c r="CZV80" s="195"/>
      <c r="CZW80" s="195"/>
      <c r="CZX80" s="195"/>
      <c r="CZY80" s="195"/>
      <c r="CZZ80" s="195"/>
      <c r="DAA80" s="195"/>
      <c r="DAB80" s="195"/>
      <c r="DAC80" s="195"/>
      <c r="DAD80" s="195"/>
      <c r="DAE80" s="195"/>
      <c r="DAF80" s="195"/>
      <c r="DAG80" s="195"/>
      <c r="DAH80" s="195"/>
      <c r="DAI80" s="195"/>
      <c r="DAJ80" s="195"/>
      <c r="DAK80" s="195"/>
      <c r="DAL80" s="195"/>
      <c r="DAM80" s="195"/>
      <c r="DAN80" s="195"/>
      <c r="DAO80" s="195"/>
      <c r="DAP80" s="195"/>
      <c r="DAQ80" s="195"/>
      <c r="DAR80" s="195"/>
      <c r="DAS80" s="195"/>
      <c r="DAT80" s="195"/>
      <c r="DAU80" s="195"/>
      <c r="DAV80" s="195"/>
      <c r="DAW80" s="195"/>
      <c r="DAX80" s="195"/>
      <c r="DAY80" s="195"/>
      <c r="DAZ80" s="195"/>
      <c r="DBA80" s="195"/>
      <c r="DBB80" s="195"/>
      <c r="DBC80" s="195"/>
      <c r="DBD80" s="195"/>
      <c r="DBE80" s="195"/>
      <c r="DBF80" s="195"/>
      <c r="DBG80" s="195"/>
      <c r="DBH80" s="195"/>
      <c r="DBI80" s="195"/>
      <c r="DBJ80" s="195"/>
      <c r="DBK80" s="195"/>
      <c r="DBL80" s="195"/>
      <c r="DBM80" s="195"/>
      <c r="DBN80" s="195"/>
      <c r="DBO80" s="195"/>
      <c r="DBP80" s="195"/>
      <c r="DBQ80" s="195"/>
      <c r="DBR80" s="195"/>
      <c r="DBS80" s="195"/>
      <c r="DBT80" s="195"/>
      <c r="DBU80" s="195"/>
      <c r="DBV80" s="195"/>
      <c r="DBW80" s="195"/>
      <c r="DBX80" s="195"/>
      <c r="DBY80" s="195"/>
      <c r="DBZ80" s="195"/>
      <c r="DCA80" s="195"/>
      <c r="DCB80" s="195"/>
      <c r="DCC80" s="195"/>
      <c r="DCD80" s="195"/>
      <c r="DCE80" s="195"/>
      <c r="DCF80" s="195"/>
      <c r="DCG80" s="195"/>
      <c r="DCH80" s="195"/>
      <c r="DCI80" s="195"/>
      <c r="DCJ80" s="195"/>
      <c r="DCK80" s="195"/>
      <c r="DCL80" s="195"/>
      <c r="DCM80" s="195"/>
      <c r="DCN80" s="195"/>
      <c r="DCO80" s="195"/>
      <c r="DCP80" s="195"/>
      <c r="DCQ80" s="195"/>
      <c r="DCR80" s="195"/>
      <c r="DCS80" s="195"/>
      <c r="DCT80" s="195"/>
      <c r="DCU80" s="195"/>
      <c r="DCV80" s="195"/>
      <c r="DCW80" s="195"/>
      <c r="DCX80" s="195"/>
      <c r="DCY80" s="195"/>
      <c r="DCZ80" s="195"/>
      <c r="DDA80" s="195"/>
      <c r="DDB80" s="195"/>
      <c r="DDC80" s="195"/>
      <c r="DDD80" s="195"/>
      <c r="DDE80" s="195"/>
      <c r="DDF80" s="195"/>
      <c r="DDG80" s="195"/>
      <c r="DDH80" s="195"/>
      <c r="DDI80" s="195"/>
      <c r="DDJ80" s="195"/>
      <c r="DDK80" s="195"/>
      <c r="DDL80" s="195"/>
      <c r="DDM80" s="195"/>
      <c r="DDN80" s="195"/>
      <c r="DDO80" s="195"/>
      <c r="DDP80" s="195"/>
      <c r="DDQ80" s="195"/>
      <c r="DDR80" s="195"/>
      <c r="DDS80" s="195"/>
      <c r="DDT80" s="195"/>
      <c r="DDU80" s="195"/>
      <c r="DDV80" s="195"/>
      <c r="DDW80" s="195"/>
      <c r="DDX80" s="195"/>
      <c r="DDY80" s="195"/>
      <c r="DDZ80" s="195"/>
      <c r="DEA80" s="195"/>
      <c r="DEB80" s="195"/>
      <c r="DEC80" s="195"/>
      <c r="DED80" s="195"/>
      <c r="DEE80" s="195"/>
      <c r="DEF80" s="195"/>
      <c r="DEG80" s="195"/>
      <c r="DEH80" s="195"/>
      <c r="DEI80" s="195"/>
      <c r="DEJ80" s="195"/>
      <c r="DEK80" s="195"/>
      <c r="DEL80" s="195"/>
      <c r="DEM80" s="195"/>
      <c r="DEN80" s="195"/>
      <c r="DEO80" s="195"/>
      <c r="DEP80" s="195"/>
      <c r="DEQ80" s="195"/>
      <c r="DER80" s="195"/>
      <c r="DES80" s="195"/>
      <c r="DET80" s="195"/>
      <c r="DEU80" s="195"/>
      <c r="DEV80" s="195"/>
      <c r="DEW80" s="195"/>
      <c r="DEX80" s="195"/>
      <c r="DEY80" s="195"/>
      <c r="DEZ80" s="195"/>
      <c r="DFA80" s="195"/>
      <c r="DFB80" s="195"/>
      <c r="DFC80" s="195"/>
      <c r="DFD80" s="195"/>
      <c r="DFE80" s="195"/>
      <c r="DFF80" s="195"/>
      <c r="DFG80" s="195"/>
      <c r="DFH80" s="195"/>
      <c r="DFI80" s="195"/>
      <c r="DFJ80" s="195"/>
      <c r="DFK80" s="195"/>
      <c r="DFL80" s="195"/>
      <c r="DFM80" s="195"/>
      <c r="DFN80" s="195"/>
      <c r="DFO80" s="195"/>
      <c r="DFP80" s="195"/>
      <c r="DFQ80" s="195"/>
      <c r="DFR80" s="195"/>
      <c r="DFS80" s="195"/>
      <c r="DFT80" s="195"/>
      <c r="DFU80" s="195"/>
      <c r="DFV80" s="195"/>
      <c r="DFW80" s="195"/>
      <c r="DFX80" s="195"/>
      <c r="DFY80" s="195"/>
      <c r="DFZ80" s="195"/>
      <c r="DGA80" s="195"/>
      <c r="DGB80" s="195"/>
      <c r="DGC80" s="195"/>
      <c r="DGD80" s="195"/>
      <c r="DGE80" s="195"/>
      <c r="DGF80" s="195"/>
      <c r="DGG80" s="195"/>
      <c r="DGH80" s="195"/>
      <c r="DGI80" s="195"/>
      <c r="DGJ80" s="195"/>
      <c r="DGK80" s="195"/>
      <c r="DGL80" s="195"/>
      <c r="DGM80" s="195"/>
      <c r="DGN80" s="195"/>
      <c r="DGO80" s="195"/>
      <c r="DGP80" s="195"/>
      <c r="DGQ80" s="195"/>
      <c r="DGR80" s="195"/>
      <c r="DGS80" s="195"/>
      <c r="DGT80" s="195"/>
      <c r="DGU80" s="195"/>
      <c r="DGV80" s="195"/>
      <c r="DGW80" s="195"/>
      <c r="DGX80" s="195"/>
      <c r="DGY80" s="195"/>
      <c r="DGZ80" s="195"/>
      <c r="DHA80" s="195"/>
      <c r="DHB80" s="195"/>
      <c r="DHC80" s="195"/>
      <c r="DHD80" s="195"/>
      <c r="DHE80" s="195"/>
      <c r="DHF80" s="195"/>
      <c r="DHG80" s="195"/>
      <c r="DHH80" s="195"/>
      <c r="DHI80" s="195"/>
      <c r="DHJ80" s="195"/>
      <c r="DHK80" s="195"/>
      <c r="DHL80" s="195"/>
      <c r="DHM80" s="195"/>
      <c r="DHN80" s="195"/>
      <c r="DHO80" s="195"/>
      <c r="DHP80" s="195"/>
      <c r="DHQ80" s="195"/>
      <c r="DHR80" s="195"/>
      <c r="DHS80" s="195"/>
      <c r="DHT80" s="195"/>
      <c r="DHU80" s="195"/>
      <c r="DHV80" s="195"/>
      <c r="DHW80" s="195"/>
      <c r="DHX80" s="195"/>
      <c r="DHY80" s="195"/>
      <c r="DHZ80" s="195"/>
      <c r="DIA80" s="195"/>
      <c r="DIB80" s="195"/>
      <c r="DIC80" s="195"/>
      <c r="DID80" s="195"/>
      <c r="DIE80" s="195"/>
      <c r="DIF80" s="195"/>
      <c r="DIG80" s="195"/>
      <c r="DIH80" s="195"/>
      <c r="DII80" s="195"/>
      <c r="DIJ80" s="195"/>
      <c r="DIK80" s="195"/>
      <c r="DIL80" s="195"/>
      <c r="DIM80" s="195"/>
      <c r="DIN80" s="195"/>
      <c r="DIO80" s="195"/>
      <c r="DIP80" s="195"/>
      <c r="DIQ80" s="195"/>
      <c r="DIR80" s="195"/>
      <c r="DIS80" s="195"/>
      <c r="DIT80" s="195"/>
      <c r="DIU80" s="195"/>
      <c r="DIV80" s="195"/>
      <c r="DIW80" s="195"/>
      <c r="DIX80" s="195"/>
      <c r="DIY80" s="195"/>
      <c r="DIZ80" s="195"/>
      <c r="DJA80" s="195"/>
      <c r="DJB80" s="195"/>
      <c r="DJC80" s="195"/>
      <c r="DJD80" s="195"/>
      <c r="DJE80" s="195"/>
      <c r="DJF80" s="195"/>
      <c r="DJG80" s="195"/>
      <c r="DJH80" s="195"/>
      <c r="DJI80" s="195"/>
      <c r="DJJ80" s="195"/>
      <c r="DJK80" s="195"/>
      <c r="DJL80" s="195"/>
      <c r="DJM80" s="195"/>
      <c r="DJN80" s="195"/>
      <c r="DJO80" s="195"/>
      <c r="DJP80" s="195"/>
      <c r="DJQ80" s="195"/>
      <c r="DJR80" s="195"/>
      <c r="DJS80" s="195"/>
      <c r="DJT80" s="195"/>
      <c r="DJU80" s="195"/>
      <c r="DJV80" s="195"/>
      <c r="DJW80" s="195"/>
      <c r="DJX80" s="195"/>
      <c r="DJY80" s="195"/>
      <c r="DJZ80" s="195"/>
      <c r="DKA80" s="195"/>
      <c r="DKB80" s="195"/>
      <c r="DKC80" s="195"/>
      <c r="DKD80" s="195"/>
      <c r="DKE80" s="195"/>
      <c r="DKF80" s="195"/>
      <c r="DKG80" s="195"/>
      <c r="DKH80" s="195"/>
      <c r="DKI80" s="195"/>
      <c r="DKJ80" s="195"/>
      <c r="DKK80" s="195"/>
      <c r="DKL80" s="195"/>
      <c r="DKM80" s="195"/>
      <c r="DKN80" s="195"/>
      <c r="DKO80" s="195"/>
      <c r="DKP80" s="195"/>
      <c r="DKQ80" s="195"/>
      <c r="DKR80" s="195"/>
      <c r="DKS80" s="195"/>
      <c r="DKT80" s="195"/>
      <c r="DKU80" s="195"/>
      <c r="DKV80" s="195"/>
      <c r="DKW80" s="195"/>
      <c r="DKX80" s="195"/>
      <c r="DKY80" s="195"/>
      <c r="DKZ80" s="195"/>
      <c r="DLA80" s="195"/>
      <c r="DLB80" s="195"/>
      <c r="DLC80" s="195"/>
      <c r="DLD80" s="195"/>
      <c r="DLE80" s="195"/>
      <c r="DLF80" s="195"/>
      <c r="DLG80" s="195"/>
      <c r="DLH80" s="195"/>
      <c r="DLI80" s="195"/>
      <c r="DLJ80" s="195"/>
      <c r="DLK80" s="195"/>
      <c r="DLL80" s="195"/>
      <c r="DLM80" s="195"/>
      <c r="DLN80" s="195"/>
      <c r="DLO80" s="195"/>
      <c r="DLP80" s="195"/>
      <c r="DLQ80" s="195"/>
      <c r="DLR80" s="195"/>
      <c r="DLS80" s="195"/>
      <c r="DLT80" s="195"/>
      <c r="DLU80" s="195"/>
      <c r="DLV80" s="195"/>
      <c r="DLW80" s="195"/>
      <c r="DLX80" s="195"/>
      <c r="DLY80" s="195"/>
      <c r="DLZ80" s="195"/>
      <c r="DMA80" s="195"/>
      <c r="DMB80" s="195"/>
      <c r="DMC80" s="195"/>
      <c r="DMD80" s="195"/>
      <c r="DME80" s="195"/>
      <c r="DMF80" s="195"/>
      <c r="DMG80" s="195"/>
      <c r="DMH80" s="195"/>
      <c r="DMI80" s="195"/>
      <c r="DMJ80" s="195"/>
      <c r="DMK80" s="195"/>
      <c r="DML80" s="195"/>
      <c r="DMM80" s="195"/>
      <c r="DMN80" s="195"/>
      <c r="DMO80" s="195"/>
      <c r="DMP80" s="195"/>
      <c r="DMQ80" s="195"/>
      <c r="DMR80" s="195"/>
      <c r="DMS80" s="195"/>
      <c r="DMT80" s="195"/>
      <c r="DMU80" s="195"/>
      <c r="DMV80" s="195"/>
      <c r="DMW80" s="195"/>
      <c r="DMX80" s="195"/>
      <c r="DMY80" s="195"/>
      <c r="DMZ80" s="195"/>
      <c r="DNA80" s="195"/>
      <c r="DNB80" s="195"/>
      <c r="DNC80" s="195"/>
      <c r="DND80" s="195"/>
      <c r="DNE80" s="195"/>
      <c r="DNF80" s="195"/>
      <c r="DNG80" s="195"/>
      <c r="DNH80" s="195"/>
      <c r="DNI80" s="195"/>
      <c r="DNJ80" s="195"/>
      <c r="DNK80" s="195"/>
      <c r="DNL80" s="195"/>
      <c r="DNM80" s="195"/>
      <c r="DNN80" s="195"/>
      <c r="DNO80" s="195"/>
      <c r="DNP80" s="195"/>
      <c r="DNQ80" s="195"/>
      <c r="DNR80" s="195"/>
      <c r="DNS80" s="195"/>
      <c r="DNT80" s="195"/>
      <c r="DNU80" s="195"/>
      <c r="DNV80" s="195"/>
      <c r="DNW80" s="195"/>
      <c r="DNX80" s="195"/>
      <c r="DNY80" s="195"/>
      <c r="DNZ80" s="195"/>
      <c r="DOA80" s="195"/>
      <c r="DOB80" s="195"/>
      <c r="DOC80" s="195"/>
      <c r="DOD80" s="195"/>
      <c r="DOE80" s="195"/>
      <c r="DOF80" s="195"/>
      <c r="DOG80" s="195"/>
      <c r="DOH80" s="195"/>
      <c r="DOI80" s="195"/>
      <c r="DOJ80" s="195"/>
      <c r="DOK80" s="195"/>
      <c r="DOL80" s="195"/>
      <c r="DOM80" s="195"/>
      <c r="DON80" s="195"/>
      <c r="DOO80" s="195"/>
      <c r="DOP80" s="195"/>
      <c r="DOQ80" s="195"/>
      <c r="DOR80" s="195"/>
      <c r="DOS80" s="195"/>
      <c r="DOT80" s="195"/>
      <c r="DOU80" s="195"/>
      <c r="DOV80" s="195"/>
      <c r="DOW80" s="195"/>
      <c r="DOX80" s="195"/>
      <c r="DOY80" s="195"/>
      <c r="DOZ80" s="195"/>
      <c r="DPA80" s="195"/>
      <c r="DPB80" s="195"/>
      <c r="DPC80" s="195"/>
      <c r="DPD80" s="195"/>
      <c r="DPE80" s="195"/>
      <c r="DPF80" s="195"/>
      <c r="DPG80" s="195"/>
      <c r="DPH80" s="195"/>
      <c r="DPI80" s="195"/>
      <c r="DPJ80" s="195"/>
      <c r="DPK80" s="195"/>
      <c r="DPL80" s="195"/>
      <c r="DPM80" s="195"/>
      <c r="DPN80" s="195"/>
      <c r="DPO80" s="195"/>
      <c r="DPP80" s="195"/>
      <c r="DPQ80" s="195"/>
      <c r="DPR80" s="195"/>
      <c r="DPS80" s="195"/>
      <c r="DPT80" s="195"/>
      <c r="DPU80" s="195"/>
      <c r="DPV80" s="195"/>
      <c r="DPW80" s="195"/>
      <c r="DPX80" s="195"/>
      <c r="DPY80" s="195"/>
      <c r="DPZ80" s="195"/>
      <c r="DQA80" s="195"/>
      <c r="DQB80" s="195"/>
      <c r="DQC80" s="195"/>
      <c r="DQD80" s="195"/>
      <c r="DQE80" s="195"/>
      <c r="DQF80" s="195"/>
      <c r="DQG80" s="195"/>
      <c r="DQH80" s="195"/>
      <c r="DQI80" s="195"/>
      <c r="DQJ80" s="195"/>
      <c r="DQK80" s="195"/>
      <c r="DQL80" s="195"/>
      <c r="DQM80" s="195"/>
      <c r="DQN80" s="195"/>
      <c r="DQO80" s="195"/>
      <c r="DQP80" s="195"/>
      <c r="DQQ80" s="195"/>
      <c r="DQR80" s="195"/>
      <c r="DQS80" s="195"/>
      <c r="DQT80" s="195"/>
      <c r="DQU80" s="195"/>
      <c r="DQV80" s="195"/>
      <c r="DQW80" s="195"/>
      <c r="DQX80" s="195"/>
      <c r="DQY80" s="195"/>
      <c r="DQZ80" s="195"/>
      <c r="DRA80" s="195"/>
      <c r="DRB80" s="195"/>
      <c r="DRC80" s="195"/>
      <c r="DRD80" s="195"/>
      <c r="DRE80" s="195"/>
      <c r="DRF80" s="195"/>
      <c r="DRG80" s="195"/>
      <c r="DRH80" s="195"/>
      <c r="DRI80" s="195"/>
      <c r="DRJ80" s="195"/>
      <c r="DRK80" s="195"/>
      <c r="DRL80" s="195"/>
      <c r="DRM80" s="195"/>
      <c r="DRN80" s="195"/>
      <c r="DRO80" s="195"/>
      <c r="DRP80" s="195"/>
      <c r="DRQ80" s="195"/>
      <c r="DRR80" s="195"/>
      <c r="DRS80" s="195"/>
      <c r="DRT80" s="195"/>
      <c r="DRU80" s="195"/>
      <c r="DRV80" s="195"/>
      <c r="DRW80" s="195"/>
      <c r="DRX80" s="195"/>
      <c r="DRY80" s="195"/>
      <c r="DRZ80" s="195"/>
      <c r="DSA80" s="195"/>
      <c r="DSB80" s="195"/>
      <c r="DSC80" s="195"/>
      <c r="DSD80" s="195"/>
      <c r="DSE80" s="195"/>
      <c r="DSF80" s="195"/>
      <c r="DSG80" s="195"/>
      <c r="DSH80" s="195"/>
      <c r="DSI80" s="195"/>
      <c r="DSJ80" s="195"/>
      <c r="DSK80" s="195"/>
      <c r="DSL80" s="195"/>
      <c r="DSM80" s="195"/>
      <c r="DSN80" s="195"/>
      <c r="DSO80" s="195"/>
      <c r="DSP80" s="195"/>
      <c r="DSQ80" s="195"/>
      <c r="DSR80" s="195"/>
      <c r="DSS80" s="195"/>
      <c r="DST80" s="195"/>
      <c r="DSU80" s="195"/>
      <c r="DSV80" s="195"/>
      <c r="DSW80" s="195"/>
      <c r="DSX80" s="195"/>
      <c r="DSY80" s="195"/>
      <c r="DSZ80" s="195"/>
      <c r="DTA80" s="195"/>
      <c r="DTB80" s="195"/>
      <c r="DTC80" s="195"/>
      <c r="DTD80" s="195"/>
      <c r="DTE80" s="195"/>
      <c r="DTF80" s="195"/>
      <c r="DTG80" s="195"/>
      <c r="DTH80" s="195"/>
      <c r="DTI80" s="195"/>
      <c r="DTJ80" s="195"/>
      <c r="DTK80" s="195"/>
      <c r="DTL80" s="195"/>
      <c r="DTM80" s="195"/>
      <c r="DTN80" s="195"/>
      <c r="DTO80" s="195"/>
      <c r="DTP80" s="195"/>
      <c r="DTQ80" s="195"/>
      <c r="DTR80" s="195"/>
      <c r="DTS80" s="195"/>
      <c r="DTT80" s="195"/>
      <c r="DTU80" s="195"/>
      <c r="DTV80" s="195"/>
      <c r="DTW80" s="195"/>
      <c r="DTX80" s="195"/>
      <c r="DTY80" s="195"/>
      <c r="DTZ80" s="195"/>
      <c r="DUA80" s="195"/>
      <c r="DUB80" s="195"/>
      <c r="DUC80" s="195"/>
      <c r="DUD80" s="195"/>
      <c r="DUE80" s="195"/>
      <c r="DUF80" s="195"/>
      <c r="DUG80" s="195"/>
      <c r="DUH80" s="195"/>
      <c r="DUI80" s="195"/>
      <c r="DUJ80" s="195"/>
      <c r="DUK80" s="195"/>
      <c r="DUL80" s="195"/>
      <c r="DUM80" s="195"/>
      <c r="DUN80" s="195"/>
      <c r="DUO80" s="195"/>
      <c r="DUP80" s="195"/>
      <c r="DUQ80" s="195"/>
      <c r="DUR80" s="195"/>
      <c r="DUS80" s="195"/>
      <c r="DUT80" s="195"/>
      <c r="DUU80" s="195"/>
      <c r="DUV80" s="195"/>
      <c r="DUW80" s="195"/>
      <c r="DUX80" s="195"/>
      <c r="DUY80" s="195"/>
      <c r="DUZ80" s="195"/>
      <c r="DVA80" s="195"/>
      <c r="DVB80" s="195"/>
      <c r="DVC80" s="195"/>
      <c r="DVD80" s="195"/>
      <c r="DVE80" s="195"/>
      <c r="DVF80" s="195"/>
      <c r="DVG80" s="195"/>
      <c r="DVH80" s="195"/>
      <c r="DVI80" s="195"/>
      <c r="DVJ80" s="195"/>
      <c r="DVK80" s="195"/>
      <c r="DVL80" s="195"/>
      <c r="DVM80" s="195"/>
      <c r="DVN80" s="195"/>
      <c r="DVO80" s="195"/>
      <c r="DVP80" s="195"/>
      <c r="DVQ80" s="195"/>
      <c r="DVR80" s="195"/>
      <c r="DVS80" s="195"/>
      <c r="DVT80" s="195"/>
      <c r="DVU80" s="195"/>
      <c r="DVV80" s="195"/>
      <c r="DVW80" s="195"/>
      <c r="DVX80" s="195"/>
      <c r="DVY80" s="195"/>
      <c r="DVZ80" s="195"/>
      <c r="DWA80" s="195"/>
      <c r="DWB80" s="195"/>
      <c r="DWC80" s="195"/>
      <c r="DWD80" s="195"/>
      <c r="DWE80" s="195"/>
      <c r="DWF80" s="195"/>
      <c r="DWG80" s="195"/>
      <c r="DWH80" s="195"/>
      <c r="DWI80" s="195"/>
      <c r="DWJ80" s="195"/>
      <c r="DWK80" s="195"/>
      <c r="DWL80" s="195"/>
      <c r="DWM80" s="195"/>
      <c r="DWN80" s="195"/>
      <c r="DWO80" s="195"/>
      <c r="DWP80" s="195"/>
      <c r="DWQ80" s="195"/>
      <c r="DWR80" s="195"/>
      <c r="DWS80" s="195"/>
      <c r="DWT80" s="195"/>
      <c r="DWU80" s="195"/>
      <c r="DWV80" s="195"/>
      <c r="DWW80" s="195"/>
      <c r="DWX80" s="195"/>
      <c r="DWY80" s="195"/>
      <c r="DWZ80" s="195"/>
      <c r="DXA80" s="195"/>
      <c r="DXB80" s="195"/>
      <c r="DXC80" s="195"/>
      <c r="DXD80" s="195"/>
      <c r="DXE80" s="195"/>
      <c r="DXF80" s="195"/>
      <c r="DXG80" s="195"/>
      <c r="DXH80" s="195"/>
      <c r="DXI80" s="195"/>
      <c r="DXJ80" s="195"/>
      <c r="DXK80" s="195"/>
      <c r="DXL80" s="195"/>
      <c r="DXM80" s="195"/>
      <c r="DXN80" s="195"/>
      <c r="DXO80" s="195"/>
      <c r="DXP80" s="195"/>
      <c r="DXQ80" s="195"/>
      <c r="DXR80" s="195"/>
      <c r="DXS80" s="195"/>
      <c r="DXT80" s="195"/>
      <c r="DXU80" s="195"/>
      <c r="DXV80" s="195"/>
      <c r="DXW80" s="195"/>
      <c r="DXX80" s="195"/>
      <c r="DXY80" s="195"/>
      <c r="DXZ80" s="195"/>
      <c r="DYA80" s="195"/>
      <c r="DYB80" s="195"/>
      <c r="DYC80" s="195"/>
      <c r="DYD80" s="195"/>
      <c r="DYE80" s="195"/>
      <c r="DYF80" s="195"/>
      <c r="DYG80" s="195"/>
      <c r="DYH80" s="195"/>
      <c r="DYI80" s="195"/>
      <c r="DYJ80" s="195"/>
      <c r="DYK80" s="195"/>
      <c r="DYL80" s="195"/>
      <c r="DYM80" s="195"/>
      <c r="DYN80" s="195"/>
      <c r="DYO80" s="195"/>
      <c r="DYP80" s="195"/>
      <c r="DYQ80" s="195"/>
      <c r="DYR80" s="195"/>
      <c r="DYS80" s="195"/>
      <c r="DYT80" s="195"/>
      <c r="DYU80" s="195"/>
      <c r="DYV80" s="195"/>
      <c r="DYW80" s="195"/>
      <c r="DYX80" s="195"/>
      <c r="DYY80" s="195"/>
      <c r="DYZ80" s="195"/>
      <c r="DZA80" s="195"/>
      <c r="DZB80" s="195"/>
      <c r="DZC80" s="195"/>
      <c r="DZD80" s="195"/>
      <c r="DZE80" s="195"/>
      <c r="DZF80" s="195"/>
      <c r="DZG80" s="195"/>
      <c r="DZH80" s="195"/>
      <c r="DZI80" s="195"/>
      <c r="DZJ80" s="195"/>
      <c r="DZK80" s="195"/>
      <c r="DZL80" s="195"/>
      <c r="DZM80" s="195"/>
      <c r="DZN80" s="195"/>
      <c r="DZO80" s="195"/>
      <c r="DZP80" s="195"/>
      <c r="DZQ80" s="195"/>
      <c r="DZR80" s="195"/>
      <c r="DZS80" s="195"/>
      <c r="DZT80" s="195"/>
      <c r="DZU80" s="195"/>
      <c r="DZV80" s="195"/>
      <c r="DZW80" s="195"/>
      <c r="DZX80" s="195"/>
      <c r="DZY80" s="195"/>
      <c r="DZZ80" s="195"/>
      <c r="EAA80" s="195"/>
      <c r="EAB80" s="195"/>
      <c r="EAC80" s="195"/>
      <c r="EAD80" s="195"/>
      <c r="EAE80" s="195"/>
      <c r="EAF80" s="195"/>
      <c r="EAG80" s="195"/>
      <c r="EAH80" s="195"/>
      <c r="EAI80" s="195"/>
      <c r="EAJ80" s="195"/>
      <c r="EAK80" s="195"/>
      <c r="EAL80" s="195"/>
      <c r="EAM80" s="195"/>
      <c r="EAN80" s="195"/>
      <c r="EAO80" s="195"/>
      <c r="EAP80" s="195"/>
      <c r="EAQ80" s="195"/>
      <c r="EAR80" s="195"/>
      <c r="EAS80" s="195"/>
      <c r="EAT80" s="195"/>
      <c r="EAU80" s="195"/>
      <c r="EAV80" s="195"/>
      <c r="EAW80" s="195"/>
      <c r="EAX80" s="195"/>
      <c r="EAY80" s="195"/>
      <c r="EAZ80" s="195"/>
      <c r="EBA80" s="195"/>
      <c r="EBB80" s="195"/>
      <c r="EBC80" s="195"/>
      <c r="EBD80" s="195"/>
      <c r="EBE80" s="195"/>
      <c r="EBF80" s="195"/>
      <c r="EBG80" s="195"/>
      <c r="EBH80" s="195"/>
      <c r="EBI80" s="195"/>
      <c r="EBJ80" s="195"/>
      <c r="EBK80" s="195"/>
      <c r="EBL80" s="195"/>
      <c r="EBM80" s="195"/>
      <c r="EBN80" s="195"/>
      <c r="EBO80" s="195"/>
      <c r="EBP80" s="195"/>
      <c r="EBQ80" s="195"/>
      <c r="EBR80" s="195"/>
      <c r="EBS80" s="195"/>
      <c r="EBT80" s="195"/>
      <c r="EBU80" s="195"/>
      <c r="EBV80" s="195"/>
      <c r="EBW80" s="195"/>
      <c r="EBX80" s="195"/>
      <c r="EBY80" s="195"/>
      <c r="EBZ80" s="195"/>
      <c r="ECA80" s="195"/>
      <c r="ECB80" s="195"/>
      <c r="ECC80" s="195"/>
      <c r="ECD80" s="195"/>
      <c r="ECE80" s="195"/>
      <c r="ECF80" s="195"/>
      <c r="ECG80" s="195"/>
      <c r="ECH80" s="195"/>
      <c r="ECI80" s="195"/>
      <c r="ECJ80" s="195"/>
      <c r="ECK80" s="195"/>
      <c r="ECL80" s="195"/>
      <c r="ECM80" s="195"/>
      <c r="ECN80" s="195"/>
      <c r="ECO80" s="195"/>
      <c r="ECP80" s="195"/>
      <c r="ECQ80" s="195"/>
      <c r="ECR80" s="195"/>
      <c r="ECS80" s="195"/>
      <c r="ECT80" s="195"/>
      <c r="ECU80" s="195"/>
      <c r="ECV80" s="195"/>
      <c r="ECW80" s="195"/>
      <c r="ECX80" s="195"/>
      <c r="ECY80" s="195"/>
      <c r="ECZ80" s="195"/>
      <c r="EDA80" s="195"/>
      <c r="EDB80" s="195"/>
      <c r="EDC80" s="195"/>
      <c r="EDD80" s="195"/>
      <c r="EDE80" s="195"/>
      <c r="EDF80" s="195"/>
      <c r="EDG80" s="195"/>
      <c r="EDH80" s="195"/>
      <c r="EDI80" s="195"/>
      <c r="EDJ80" s="195"/>
      <c r="EDK80" s="195"/>
      <c r="EDL80" s="195"/>
      <c r="EDM80" s="195"/>
      <c r="EDN80" s="195"/>
      <c r="EDO80" s="195"/>
      <c r="EDP80" s="195"/>
      <c r="EDQ80" s="195"/>
      <c r="EDR80" s="195"/>
      <c r="EDS80" s="195"/>
      <c r="EDT80" s="195"/>
      <c r="EDU80" s="195"/>
      <c r="EDV80" s="195"/>
      <c r="EDW80" s="195"/>
      <c r="EDX80" s="195"/>
      <c r="EDY80" s="195"/>
      <c r="EDZ80" s="195"/>
      <c r="EEA80" s="195"/>
      <c r="EEB80" s="195"/>
      <c r="EEC80" s="195"/>
      <c r="EED80" s="195"/>
      <c r="EEE80" s="195"/>
      <c r="EEF80" s="195"/>
      <c r="EEG80" s="195"/>
      <c r="EEH80" s="195"/>
      <c r="EEI80" s="195"/>
      <c r="EEJ80" s="195"/>
      <c r="EEK80" s="195"/>
      <c r="EEL80" s="195"/>
      <c r="EEM80" s="195"/>
      <c r="EEN80" s="195"/>
      <c r="EEO80" s="195"/>
      <c r="EEP80" s="195"/>
      <c r="EEQ80" s="195"/>
      <c r="EER80" s="195"/>
      <c r="EES80" s="195"/>
      <c r="EET80" s="195"/>
      <c r="EEU80" s="195"/>
      <c r="EEV80" s="195"/>
      <c r="EEW80" s="195"/>
      <c r="EEX80" s="195"/>
      <c r="EEY80" s="195"/>
      <c r="EEZ80" s="195"/>
      <c r="EFA80" s="195"/>
      <c r="EFB80" s="195"/>
      <c r="EFC80" s="195"/>
      <c r="EFD80" s="195"/>
      <c r="EFE80" s="195"/>
      <c r="EFF80" s="195"/>
      <c r="EFG80" s="195"/>
      <c r="EFH80" s="195"/>
      <c r="EFI80" s="195"/>
      <c r="EFJ80" s="195"/>
      <c r="EFK80" s="195"/>
      <c r="EFL80" s="195"/>
      <c r="EFM80" s="195"/>
      <c r="EFN80" s="195"/>
      <c r="EFO80" s="195"/>
      <c r="EFP80" s="195"/>
      <c r="EFQ80" s="195"/>
      <c r="EFR80" s="195"/>
      <c r="EFS80" s="195"/>
      <c r="EFT80" s="195"/>
      <c r="EFU80" s="195"/>
      <c r="EFV80" s="195"/>
      <c r="EFW80" s="195"/>
      <c r="EFX80" s="195"/>
      <c r="EFY80" s="195"/>
      <c r="EFZ80" s="195"/>
      <c r="EGA80" s="195"/>
      <c r="EGB80" s="195"/>
      <c r="EGC80" s="195"/>
      <c r="EGD80" s="195"/>
      <c r="EGE80" s="195"/>
      <c r="EGF80" s="195"/>
      <c r="EGG80" s="195"/>
      <c r="EGH80" s="195"/>
      <c r="EGI80" s="195"/>
      <c r="EGJ80" s="195"/>
      <c r="EGK80" s="195"/>
      <c r="EGL80" s="195"/>
      <c r="EGM80" s="195"/>
      <c r="EGN80" s="195"/>
      <c r="EGO80" s="195"/>
      <c r="EGP80" s="195"/>
      <c r="EGQ80" s="195"/>
      <c r="EGR80" s="195"/>
      <c r="EGS80" s="195"/>
      <c r="EGT80" s="195"/>
      <c r="EGU80" s="195"/>
      <c r="EGV80" s="195"/>
      <c r="EGW80" s="195"/>
      <c r="EGX80" s="195"/>
      <c r="EGY80" s="195"/>
      <c r="EGZ80" s="195"/>
      <c r="EHA80" s="195"/>
      <c r="EHB80" s="195"/>
      <c r="EHC80" s="195"/>
      <c r="EHD80" s="195"/>
      <c r="EHE80" s="195"/>
      <c r="EHF80" s="195"/>
      <c r="EHG80" s="195"/>
      <c r="EHH80" s="195"/>
      <c r="EHI80" s="195"/>
      <c r="EHJ80" s="195"/>
      <c r="EHK80" s="195"/>
      <c r="EHL80" s="195"/>
      <c r="EHM80" s="195"/>
      <c r="EHN80" s="195"/>
      <c r="EHO80" s="195"/>
      <c r="EHP80" s="195"/>
      <c r="EHQ80" s="195"/>
      <c r="EHR80" s="195"/>
      <c r="EHS80" s="195"/>
      <c r="EHT80" s="195"/>
      <c r="EHU80" s="195"/>
      <c r="EHV80" s="195"/>
      <c r="EHW80" s="195"/>
      <c r="EHX80" s="195"/>
      <c r="EHY80" s="195"/>
      <c r="EHZ80" s="195"/>
      <c r="EIA80" s="195"/>
      <c r="EIB80" s="195"/>
      <c r="EIC80" s="195"/>
      <c r="EID80" s="195"/>
      <c r="EIE80" s="195"/>
      <c r="EIF80" s="195"/>
      <c r="EIG80" s="195"/>
      <c r="EIH80" s="195"/>
      <c r="EII80" s="195"/>
      <c r="EIJ80" s="195"/>
      <c r="EIK80" s="195"/>
      <c r="EIL80" s="195"/>
      <c r="EIM80" s="195"/>
      <c r="EIN80" s="195"/>
      <c r="EIO80" s="195"/>
      <c r="EIP80" s="195"/>
      <c r="EIQ80" s="195"/>
      <c r="EIR80" s="195"/>
      <c r="EIS80" s="195"/>
      <c r="EIT80" s="195"/>
      <c r="EIU80" s="195"/>
      <c r="EIV80" s="195"/>
      <c r="EIW80" s="195"/>
      <c r="EIX80" s="195"/>
      <c r="EIY80" s="195"/>
      <c r="EIZ80" s="195"/>
      <c r="EJA80" s="195"/>
      <c r="EJB80" s="195"/>
      <c r="EJC80" s="195"/>
      <c r="EJD80" s="195"/>
      <c r="EJE80" s="195"/>
      <c r="EJF80" s="195"/>
      <c r="EJG80" s="195"/>
      <c r="EJH80" s="195"/>
      <c r="EJI80" s="195"/>
      <c r="EJJ80" s="195"/>
      <c r="EJK80" s="195"/>
      <c r="EJL80" s="195"/>
      <c r="EJM80" s="195"/>
      <c r="EJN80" s="195"/>
      <c r="EJO80" s="195"/>
      <c r="EJP80" s="195"/>
      <c r="EJQ80" s="195"/>
      <c r="EJR80" s="195"/>
      <c r="EJS80" s="195"/>
      <c r="EJT80" s="195"/>
      <c r="EJU80" s="195"/>
      <c r="EJV80" s="195"/>
      <c r="EJW80" s="195"/>
      <c r="EJX80" s="195"/>
      <c r="EJY80" s="195"/>
      <c r="EJZ80" s="195"/>
      <c r="EKA80" s="195"/>
      <c r="EKB80" s="195"/>
      <c r="EKC80" s="195"/>
      <c r="EKD80" s="195"/>
      <c r="EKE80" s="195"/>
      <c r="EKF80" s="195"/>
      <c r="EKG80" s="195"/>
      <c r="EKH80" s="195"/>
      <c r="EKI80" s="195"/>
      <c r="EKJ80" s="195"/>
      <c r="EKK80" s="195"/>
      <c r="EKL80" s="195"/>
      <c r="EKM80" s="195"/>
      <c r="EKN80" s="195"/>
      <c r="EKO80" s="195"/>
      <c r="EKP80" s="195"/>
      <c r="EKQ80" s="195"/>
      <c r="EKR80" s="195"/>
      <c r="EKS80" s="195"/>
      <c r="EKT80" s="195"/>
      <c r="EKU80" s="195"/>
      <c r="EKV80" s="195"/>
      <c r="EKW80" s="195"/>
      <c r="EKX80" s="195"/>
      <c r="EKY80" s="195"/>
      <c r="EKZ80" s="195"/>
      <c r="ELA80" s="195"/>
      <c r="ELB80" s="195"/>
      <c r="ELC80" s="195"/>
      <c r="ELD80" s="195"/>
      <c r="ELE80" s="195"/>
      <c r="ELF80" s="195"/>
      <c r="ELG80" s="195"/>
      <c r="ELH80" s="195"/>
      <c r="ELI80" s="195"/>
      <c r="ELJ80" s="195"/>
      <c r="ELK80" s="195"/>
      <c r="ELL80" s="195"/>
      <c r="ELM80" s="195"/>
      <c r="ELN80" s="195"/>
      <c r="ELO80" s="195"/>
      <c r="ELP80" s="195"/>
      <c r="ELQ80" s="195"/>
      <c r="ELR80" s="195"/>
      <c r="ELS80" s="195"/>
      <c r="ELT80" s="195"/>
      <c r="ELU80" s="195"/>
      <c r="ELV80" s="195"/>
      <c r="ELW80" s="195"/>
      <c r="ELX80" s="195"/>
      <c r="ELY80" s="195"/>
      <c r="ELZ80" s="195"/>
      <c r="EMA80" s="195"/>
      <c r="EMB80" s="195"/>
      <c r="EMC80" s="195"/>
      <c r="EMD80" s="195"/>
      <c r="EME80" s="195"/>
      <c r="EMF80" s="195"/>
      <c r="EMG80" s="195"/>
      <c r="EMH80" s="195"/>
      <c r="EMI80" s="195"/>
      <c r="EMJ80" s="195"/>
      <c r="EMK80" s="195"/>
      <c r="EML80" s="195"/>
      <c r="EMM80" s="195"/>
      <c r="EMN80" s="195"/>
      <c r="EMO80" s="195"/>
      <c r="EMP80" s="195"/>
      <c r="EMQ80" s="195"/>
      <c r="EMR80" s="195"/>
      <c r="EMS80" s="195"/>
      <c r="EMT80" s="195"/>
      <c r="EMU80" s="195"/>
      <c r="EMV80" s="195"/>
      <c r="EMW80" s="195"/>
      <c r="EMX80" s="195"/>
      <c r="EMY80" s="195"/>
      <c r="EMZ80" s="195"/>
      <c r="ENA80" s="195"/>
      <c r="ENB80" s="195"/>
      <c r="ENC80" s="195"/>
      <c r="END80" s="195"/>
      <c r="ENE80" s="195"/>
      <c r="ENF80" s="195"/>
      <c r="ENG80" s="195"/>
      <c r="ENH80" s="195"/>
      <c r="ENI80" s="195"/>
      <c r="ENJ80" s="195"/>
      <c r="ENK80" s="195"/>
      <c r="ENL80" s="195"/>
      <c r="ENM80" s="195"/>
      <c r="ENN80" s="195"/>
      <c r="ENO80" s="195"/>
      <c r="ENP80" s="195"/>
      <c r="ENQ80" s="195"/>
      <c r="ENR80" s="195"/>
      <c r="ENS80" s="195"/>
      <c r="ENT80" s="195"/>
      <c r="ENU80" s="195"/>
      <c r="ENV80" s="195"/>
      <c r="ENW80" s="195"/>
      <c r="ENX80" s="195"/>
      <c r="ENY80" s="195"/>
      <c r="ENZ80" s="195"/>
      <c r="EOA80" s="195"/>
      <c r="EOB80" s="195"/>
      <c r="EOC80" s="195"/>
      <c r="EOD80" s="195"/>
      <c r="EOE80" s="195"/>
      <c r="EOF80" s="195"/>
      <c r="EOG80" s="195"/>
      <c r="EOH80" s="195"/>
      <c r="EOI80" s="195"/>
      <c r="EOJ80" s="195"/>
      <c r="EOK80" s="195"/>
      <c r="EOL80" s="195"/>
      <c r="EOM80" s="195"/>
      <c r="EON80" s="195"/>
      <c r="EOO80" s="195"/>
      <c r="EOP80" s="195"/>
      <c r="EOQ80" s="195"/>
      <c r="EOR80" s="195"/>
      <c r="EOS80" s="195"/>
      <c r="EOT80" s="195"/>
      <c r="EOU80" s="195"/>
      <c r="EOV80" s="195"/>
      <c r="EOW80" s="195"/>
      <c r="EOX80" s="195"/>
      <c r="EOY80" s="195"/>
      <c r="EOZ80" s="195"/>
      <c r="EPA80" s="195"/>
      <c r="EPB80" s="195"/>
      <c r="EPC80" s="195"/>
      <c r="EPD80" s="195"/>
      <c r="EPE80" s="195"/>
      <c r="EPF80" s="195"/>
      <c r="EPG80" s="195"/>
      <c r="EPH80" s="195"/>
      <c r="EPI80" s="195"/>
      <c r="EPJ80" s="195"/>
      <c r="EPK80" s="195"/>
      <c r="EPL80" s="195"/>
      <c r="EPM80" s="195"/>
      <c r="EPN80" s="195"/>
      <c r="EPO80" s="195"/>
      <c r="EPP80" s="195"/>
      <c r="EPQ80" s="195"/>
      <c r="EPR80" s="195"/>
      <c r="EPS80" s="195"/>
      <c r="EPT80" s="195"/>
      <c r="EPU80" s="195"/>
      <c r="EPV80" s="195"/>
      <c r="EPW80" s="195"/>
      <c r="EPX80" s="195"/>
      <c r="EPY80" s="195"/>
      <c r="EPZ80" s="195"/>
      <c r="EQA80" s="195"/>
      <c r="EQB80" s="195"/>
      <c r="EQC80" s="195"/>
      <c r="EQD80" s="195"/>
      <c r="EQE80" s="195"/>
      <c r="EQF80" s="195"/>
      <c r="EQG80" s="195"/>
      <c r="EQH80" s="195"/>
      <c r="EQI80" s="195"/>
      <c r="EQJ80" s="195"/>
      <c r="EQK80" s="195"/>
      <c r="EQL80" s="195"/>
      <c r="EQM80" s="195"/>
      <c r="EQN80" s="195"/>
      <c r="EQO80" s="195"/>
      <c r="EQP80" s="195"/>
      <c r="EQQ80" s="195"/>
      <c r="EQR80" s="195"/>
      <c r="EQS80" s="195"/>
      <c r="EQT80" s="195"/>
      <c r="EQU80" s="195"/>
      <c r="EQV80" s="195"/>
      <c r="EQW80" s="195"/>
      <c r="EQX80" s="195"/>
      <c r="EQY80" s="195"/>
      <c r="EQZ80" s="195"/>
      <c r="ERA80" s="195"/>
      <c r="ERB80" s="195"/>
      <c r="ERC80" s="195"/>
      <c r="ERD80" s="195"/>
      <c r="ERE80" s="195"/>
      <c r="ERF80" s="195"/>
      <c r="ERG80" s="195"/>
      <c r="ERH80" s="195"/>
      <c r="ERI80" s="195"/>
      <c r="ERJ80" s="195"/>
      <c r="ERK80" s="195"/>
      <c r="ERL80" s="195"/>
      <c r="ERM80" s="195"/>
      <c r="ERN80" s="195"/>
      <c r="ERO80" s="195"/>
      <c r="ERP80" s="195"/>
      <c r="ERQ80" s="195"/>
      <c r="ERR80" s="195"/>
      <c r="ERS80" s="195"/>
      <c r="ERT80" s="195"/>
      <c r="ERU80" s="195"/>
      <c r="ERV80" s="195"/>
      <c r="ERW80" s="195"/>
      <c r="ERX80" s="195"/>
      <c r="ERY80" s="195"/>
      <c r="ERZ80" s="195"/>
      <c r="ESA80" s="195"/>
      <c r="ESB80" s="195"/>
      <c r="ESC80" s="195"/>
      <c r="ESD80" s="195"/>
      <c r="ESE80" s="195"/>
      <c r="ESF80" s="195"/>
      <c r="ESG80" s="195"/>
      <c r="ESH80" s="195"/>
      <c r="ESI80" s="195"/>
      <c r="ESJ80" s="195"/>
      <c r="ESK80" s="195"/>
      <c r="ESL80" s="195"/>
      <c r="ESM80" s="195"/>
      <c r="ESN80" s="195"/>
      <c r="ESO80" s="195"/>
      <c r="ESP80" s="195"/>
      <c r="ESQ80" s="195"/>
      <c r="ESR80" s="195"/>
      <c r="ESS80" s="195"/>
      <c r="EST80" s="195"/>
      <c r="ESU80" s="195"/>
      <c r="ESV80" s="195"/>
      <c r="ESW80" s="195"/>
      <c r="ESX80" s="195"/>
      <c r="ESY80" s="195"/>
      <c r="ESZ80" s="195"/>
      <c r="ETA80" s="195"/>
      <c r="ETB80" s="195"/>
      <c r="ETC80" s="195"/>
      <c r="ETD80" s="195"/>
      <c r="ETE80" s="195"/>
      <c r="ETF80" s="195"/>
      <c r="ETG80" s="195"/>
      <c r="ETH80" s="195"/>
      <c r="ETI80" s="195"/>
      <c r="ETJ80" s="195"/>
      <c r="ETK80" s="195"/>
      <c r="ETL80" s="195"/>
      <c r="ETM80" s="195"/>
      <c r="ETN80" s="195"/>
      <c r="ETO80" s="195"/>
      <c r="ETP80" s="195"/>
      <c r="ETQ80" s="195"/>
      <c r="ETR80" s="195"/>
      <c r="ETS80" s="195"/>
      <c r="ETT80" s="195"/>
      <c r="ETU80" s="195"/>
      <c r="ETV80" s="195"/>
      <c r="ETW80" s="195"/>
      <c r="ETX80" s="195"/>
      <c r="ETY80" s="195"/>
      <c r="ETZ80" s="195"/>
      <c r="EUA80" s="195"/>
      <c r="EUB80" s="195"/>
      <c r="EUC80" s="195"/>
      <c r="EUD80" s="195"/>
      <c r="EUE80" s="195"/>
      <c r="EUF80" s="195"/>
      <c r="EUG80" s="195"/>
      <c r="EUH80" s="195"/>
      <c r="EUI80" s="195"/>
      <c r="EUJ80" s="195"/>
      <c r="EUK80" s="195"/>
      <c r="EUL80" s="195"/>
      <c r="EUM80" s="195"/>
      <c r="EUN80" s="195"/>
      <c r="EUO80" s="195"/>
      <c r="EUP80" s="195"/>
      <c r="EUQ80" s="195"/>
      <c r="EUR80" s="195"/>
      <c r="EUS80" s="195"/>
      <c r="EUT80" s="195"/>
      <c r="EUU80" s="195"/>
      <c r="EUV80" s="195"/>
      <c r="EUW80" s="195"/>
      <c r="EUX80" s="195"/>
      <c r="EUY80" s="195"/>
      <c r="EUZ80" s="195"/>
      <c r="EVA80" s="195"/>
      <c r="EVB80" s="195"/>
      <c r="EVC80" s="195"/>
      <c r="EVD80" s="195"/>
      <c r="EVE80" s="195"/>
      <c r="EVF80" s="195"/>
      <c r="EVG80" s="195"/>
      <c r="EVH80" s="195"/>
      <c r="EVI80" s="195"/>
      <c r="EVJ80" s="195"/>
      <c r="EVK80" s="195"/>
      <c r="EVL80" s="195"/>
      <c r="EVM80" s="195"/>
      <c r="EVN80" s="195"/>
      <c r="EVO80" s="195"/>
      <c r="EVP80" s="195"/>
      <c r="EVQ80" s="195"/>
      <c r="EVR80" s="195"/>
      <c r="EVS80" s="195"/>
      <c r="EVT80" s="195"/>
      <c r="EVU80" s="195"/>
      <c r="EVV80" s="195"/>
      <c r="EVW80" s="195"/>
      <c r="EVX80" s="195"/>
      <c r="EVY80" s="195"/>
      <c r="EVZ80" s="195"/>
      <c r="EWA80" s="195"/>
      <c r="EWB80" s="195"/>
      <c r="EWC80" s="195"/>
      <c r="EWD80" s="195"/>
      <c r="EWE80" s="195"/>
      <c r="EWF80" s="195"/>
      <c r="EWG80" s="195"/>
      <c r="EWH80" s="195"/>
      <c r="EWI80" s="195"/>
      <c r="EWJ80" s="195"/>
      <c r="EWK80" s="195"/>
      <c r="EWL80" s="195"/>
      <c r="EWM80" s="195"/>
      <c r="EWN80" s="195"/>
      <c r="EWO80" s="195"/>
      <c r="EWP80" s="195"/>
      <c r="EWQ80" s="195"/>
      <c r="EWR80" s="195"/>
      <c r="EWS80" s="195"/>
      <c r="EWT80" s="195"/>
      <c r="EWU80" s="195"/>
      <c r="EWV80" s="195"/>
      <c r="EWW80" s="195"/>
      <c r="EWX80" s="195"/>
      <c r="EWY80" s="195"/>
      <c r="EWZ80" s="195"/>
      <c r="EXA80" s="195"/>
      <c r="EXB80" s="195"/>
      <c r="EXC80" s="195"/>
      <c r="EXD80" s="195"/>
      <c r="EXE80" s="195"/>
      <c r="EXF80" s="195"/>
      <c r="EXG80" s="195"/>
      <c r="EXH80" s="195"/>
      <c r="EXI80" s="195"/>
      <c r="EXJ80" s="195"/>
      <c r="EXK80" s="195"/>
      <c r="EXL80" s="195"/>
      <c r="EXM80" s="195"/>
      <c r="EXN80" s="195"/>
      <c r="EXO80" s="195"/>
      <c r="EXP80" s="195"/>
      <c r="EXQ80" s="195"/>
      <c r="EXR80" s="195"/>
      <c r="EXS80" s="195"/>
      <c r="EXT80" s="195"/>
      <c r="EXU80" s="195"/>
      <c r="EXV80" s="195"/>
      <c r="EXW80" s="195"/>
      <c r="EXX80" s="195"/>
      <c r="EXY80" s="195"/>
      <c r="EXZ80" s="195"/>
      <c r="EYA80" s="195"/>
      <c r="EYB80" s="195"/>
      <c r="EYC80" s="195"/>
      <c r="EYD80" s="195"/>
      <c r="EYE80" s="195"/>
      <c r="EYF80" s="195"/>
      <c r="EYG80" s="195"/>
      <c r="EYH80" s="195"/>
      <c r="EYI80" s="195"/>
      <c r="EYJ80" s="195"/>
      <c r="EYK80" s="195"/>
      <c r="EYL80" s="195"/>
      <c r="EYM80" s="195"/>
      <c r="EYN80" s="195"/>
      <c r="EYO80" s="195"/>
      <c r="EYP80" s="195"/>
      <c r="EYQ80" s="195"/>
      <c r="EYR80" s="195"/>
      <c r="EYS80" s="195"/>
      <c r="EYT80" s="195"/>
      <c r="EYU80" s="195"/>
      <c r="EYV80" s="195"/>
      <c r="EYW80" s="195"/>
      <c r="EYX80" s="195"/>
      <c r="EYY80" s="195"/>
      <c r="EYZ80" s="195"/>
      <c r="EZA80" s="195"/>
      <c r="EZB80" s="195"/>
      <c r="EZC80" s="195"/>
      <c r="EZD80" s="195"/>
      <c r="EZE80" s="195"/>
      <c r="EZF80" s="195"/>
      <c r="EZG80" s="195"/>
      <c r="EZH80" s="195"/>
      <c r="EZI80" s="195"/>
      <c r="EZJ80" s="195"/>
      <c r="EZK80" s="195"/>
      <c r="EZL80" s="195"/>
      <c r="EZM80" s="195"/>
      <c r="EZN80" s="195"/>
      <c r="EZO80" s="195"/>
      <c r="EZP80" s="195"/>
      <c r="EZQ80" s="195"/>
      <c r="EZR80" s="195"/>
      <c r="EZS80" s="195"/>
      <c r="EZT80" s="195"/>
      <c r="EZU80" s="195"/>
      <c r="EZV80" s="195"/>
      <c r="EZW80" s="195"/>
      <c r="EZX80" s="195"/>
      <c r="EZY80" s="195"/>
      <c r="EZZ80" s="195"/>
      <c r="FAA80" s="195"/>
      <c r="FAB80" s="195"/>
      <c r="FAC80" s="195"/>
      <c r="FAD80" s="195"/>
      <c r="FAE80" s="195"/>
      <c r="FAF80" s="195"/>
      <c r="FAG80" s="195"/>
      <c r="FAH80" s="195"/>
      <c r="FAI80" s="195"/>
      <c r="FAJ80" s="195"/>
      <c r="FAK80" s="195"/>
      <c r="FAL80" s="195"/>
      <c r="FAM80" s="195"/>
      <c r="FAN80" s="195"/>
      <c r="FAO80" s="195"/>
      <c r="FAP80" s="195"/>
      <c r="FAQ80" s="195"/>
      <c r="FAR80" s="195"/>
      <c r="FAS80" s="195"/>
      <c r="FAT80" s="195"/>
      <c r="FAU80" s="195"/>
      <c r="FAV80" s="195"/>
      <c r="FAW80" s="195"/>
      <c r="FAX80" s="195"/>
      <c r="FAY80" s="195"/>
      <c r="FAZ80" s="195"/>
      <c r="FBA80" s="195"/>
      <c r="FBB80" s="195"/>
      <c r="FBC80" s="195"/>
      <c r="FBD80" s="195"/>
      <c r="FBE80" s="195"/>
      <c r="FBF80" s="195"/>
      <c r="FBG80" s="195"/>
      <c r="FBH80" s="195"/>
      <c r="FBI80" s="195"/>
      <c r="FBJ80" s="195"/>
      <c r="FBK80" s="195"/>
      <c r="FBL80" s="195"/>
      <c r="FBM80" s="195"/>
      <c r="FBN80" s="195"/>
      <c r="FBO80" s="195"/>
      <c r="FBP80" s="195"/>
      <c r="FBQ80" s="195"/>
      <c r="FBR80" s="195"/>
      <c r="FBS80" s="195"/>
      <c r="FBT80" s="195"/>
      <c r="FBU80" s="195"/>
      <c r="FBV80" s="195"/>
      <c r="FBW80" s="195"/>
      <c r="FBX80" s="195"/>
      <c r="FBY80" s="195"/>
      <c r="FBZ80" s="195"/>
      <c r="FCA80" s="195"/>
      <c r="FCB80" s="195"/>
      <c r="FCC80" s="195"/>
      <c r="FCD80" s="195"/>
      <c r="FCE80" s="195"/>
      <c r="FCF80" s="195"/>
      <c r="FCG80" s="195"/>
      <c r="FCH80" s="195"/>
      <c r="FCI80" s="195"/>
      <c r="FCJ80" s="195"/>
      <c r="FCK80" s="195"/>
      <c r="FCL80" s="195"/>
      <c r="FCM80" s="195"/>
      <c r="FCN80" s="195"/>
      <c r="FCO80" s="195"/>
      <c r="FCP80" s="195"/>
      <c r="FCQ80" s="195"/>
      <c r="FCR80" s="195"/>
      <c r="FCS80" s="195"/>
      <c r="FCT80" s="195"/>
      <c r="FCU80" s="195"/>
      <c r="FCV80" s="195"/>
      <c r="FCW80" s="195"/>
      <c r="FCX80" s="195"/>
      <c r="FCY80" s="195"/>
      <c r="FCZ80" s="195"/>
      <c r="FDA80" s="195"/>
      <c r="FDB80" s="195"/>
      <c r="FDC80" s="195"/>
      <c r="FDD80" s="195"/>
      <c r="FDE80" s="195"/>
      <c r="FDF80" s="195"/>
      <c r="FDG80" s="195"/>
      <c r="FDH80" s="195"/>
      <c r="FDI80" s="195"/>
      <c r="FDJ80" s="195"/>
      <c r="FDK80" s="195"/>
      <c r="FDL80" s="195"/>
      <c r="FDM80" s="195"/>
      <c r="FDN80" s="195"/>
      <c r="FDO80" s="195"/>
      <c r="FDP80" s="195"/>
      <c r="FDQ80" s="195"/>
      <c r="FDR80" s="195"/>
      <c r="FDS80" s="195"/>
      <c r="FDT80" s="195"/>
      <c r="FDU80" s="195"/>
      <c r="FDV80" s="195"/>
      <c r="FDW80" s="195"/>
      <c r="FDX80" s="195"/>
      <c r="FDY80" s="195"/>
      <c r="FDZ80" s="195"/>
      <c r="FEA80" s="195"/>
      <c r="FEB80" s="195"/>
      <c r="FEC80" s="195"/>
      <c r="FED80" s="195"/>
      <c r="FEE80" s="195"/>
      <c r="FEF80" s="195"/>
      <c r="FEG80" s="195"/>
      <c r="FEH80" s="195"/>
      <c r="FEI80" s="195"/>
      <c r="FEJ80" s="195"/>
      <c r="FEK80" s="195"/>
      <c r="FEL80" s="195"/>
      <c r="FEM80" s="195"/>
      <c r="FEN80" s="195"/>
      <c r="FEO80" s="195"/>
      <c r="FEP80" s="195"/>
      <c r="FEQ80" s="195"/>
      <c r="FER80" s="195"/>
      <c r="FES80" s="195"/>
      <c r="FET80" s="195"/>
      <c r="FEU80" s="195"/>
      <c r="FEV80" s="195"/>
      <c r="FEW80" s="195"/>
      <c r="FEX80" s="195"/>
      <c r="FEY80" s="195"/>
      <c r="FEZ80" s="195"/>
      <c r="FFA80" s="195"/>
      <c r="FFB80" s="195"/>
      <c r="FFC80" s="195"/>
      <c r="FFD80" s="195"/>
      <c r="FFE80" s="195"/>
      <c r="FFF80" s="195"/>
      <c r="FFG80" s="195"/>
      <c r="FFH80" s="195"/>
      <c r="FFI80" s="195"/>
      <c r="FFJ80" s="195"/>
      <c r="FFK80" s="195"/>
      <c r="FFL80" s="195"/>
      <c r="FFM80" s="195"/>
      <c r="FFN80" s="195"/>
      <c r="FFO80" s="195"/>
      <c r="FFP80" s="195"/>
      <c r="FFQ80" s="195"/>
      <c r="FFR80" s="195"/>
      <c r="FFS80" s="195"/>
      <c r="FFT80" s="195"/>
      <c r="FFU80" s="195"/>
      <c r="FFV80" s="195"/>
      <c r="FFW80" s="195"/>
      <c r="FFX80" s="195"/>
      <c r="FFY80" s="195"/>
      <c r="FFZ80" s="195"/>
      <c r="FGA80" s="195"/>
      <c r="FGB80" s="195"/>
      <c r="FGC80" s="195"/>
      <c r="FGD80" s="195"/>
      <c r="FGE80" s="195"/>
      <c r="FGF80" s="195"/>
      <c r="FGG80" s="195"/>
      <c r="FGH80" s="195"/>
      <c r="FGI80" s="195"/>
      <c r="FGJ80" s="195"/>
      <c r="FGK80" s="195"/>
      <c r="FGL80" s="195"/>
      <c r="FGM80" s="195"/>
      <c r="FGN80" s="195"/>
      <c r="FGO80" s="195"/>
      <c r="FGP80" s="195"/>
      <c r="FGQ80" s="195"/>
      <c r="FGR80" s="195"/>
      <c r="FGS80" s="195"/>
      <c r="FGT80" s="195"/>
      <c r="FGU80" s="195"/>
      <c r="FGV80" s="195"/>
      <c r="FGW80" s="195"/>
      <c r="FGX80" s="195"/>
      <c r="FGY80" s="195"/>
      <c r="FGZ80" s="195"/>
      <c r="FHA80" s="195"/>
      <c r="FHB80" s="195"/>
      <c r="FHC80" s="195"/>
      <c r="FHD80" s="195"/>
      <c r="FHE80" s="195"/>
      <c r="FHF80" s="195"/>
      <c r="FHG80" s="195"/>
      <c r="FHH80" s="195"/>
      <c r="FHI80" s="195"/>
      <c r="FHJ80" s="195"/>
      <c r="FHK80" s="195"/>
      <c r="FHL80" s="195"/>
      <c r="FHM80" s="195"/>
      <c r="FHN80" s="195"/>
      <c r="FHO80" s="195"/>
      <c r="FHP80" s="195"/>
      <c r="FHQ80" s="195"/>
      <c r="FHR80" s="195"/>
      <c r="FHS80" s="195"/>
      <c r="FHT80" s="195"/>
      <c r="FHU80" s="195"/>
      <c r="FHV80" s="195"/>
      <c r="FHW80" s="195"/>
      <c r="FHX80" s="195"/>
      <c r="FHY80" s="195"/>
      <c r="FHZ80" s="195"/>
      <c r="FIA80" s="195"/>
      <c r="FIB80" s="195"/>
      <c r="FIC80" s="195"/>
      <c r="FID80" s="195"/>
      <c r="FIE80" s="195"/>
      <c r="FIF80" s="195"/>
      <c r="FIG80" s="195"/>
      <c r="FIH80" s="195"/>
      <c r="FII80" s="195"/>
      <c r="FIJ80" s="195"/>
      <c r="FIK80" s="195"/>
      <c r="FIL80" s="195"/>
      <c r="FIM80" s="195"/>
      <c r="FIN80" s="195"/>
      <c r="FIO80" s="195"/>
      <c r="FIP80" s="195"/>
      <c r="FIQ80" s="195"/>
      <c r="FIR80" s="195"/>
      <c r="FIS80" s="195"/>
      <c r="FIT80" s="195"/>
      <c r="FIU80" s="195"/>
      <c r="FIV80" s="195"/>
      <c r="FIW80" s="195"/>
      <c r="FIX80" s="195"/>
      <c r="FIY80" s="195"/>
      <c r="FIZ80" s="195"/>
      <c r="FJA80" s="195"/>
      <c r="FJB80" s="195"/>
      <c r="FJC80" s="195"/>
      <c r="FJD80" s="195"/>
      <c r="FJE80" s="195"/>
      <c r="FJF80" s="195"/>
      <c r="FJG80" s="195"/>
      <c r="FJH80" s="195"/>
      <c r="FJI80" s="195"/>
      <c r="FJJ80" s="195"/>
      <c r="FJK80" s="195"/>
      <c r="FJL80" s="195"/>
      <c r="FJM80" s="195"/>
      <c r="FJN80" s="195"/>
      <c r="FJO80" s="195"/>
      <c r="FJP80" s="195"/>
      <c r="FJQ80" s="195"/>
      <c r="FJR80" s="195"/>
      <c r="FJS80" s="195"/>
      <c r="FJT80" s="195"/>
      <c r="FJU80" s="195"/>
      <c r="FJV80" s="195"/>
      <c r="FJW80" s="195"/>
      <c r="FJX80" s="195"/>
      <c r="FJY80" s="195"/>
      <c r="FJZ80" s="195"/>
      <c r="FKA80" s="195"/>
      <c r="FKB80" s="195"/>
      <c r="FKC80" s="195"/>
      <c r="FKD80" s="195"/>
      <c r="FKE80" s="195"/>
      <c r="FKF80" s="195"/>
      <c r="FKG80" s="195"/>
      <c r="FKH80" s="195"/>
      <c r="FKI80" s="195"/>
      <c r="FKJ80" s="195"/>
      <c r="FKK80" s="195"/>
      <c r="FKL80" s="195"/>
      <c r="FKM80" s="195"/>
      <c r="FKN80" s="195"/>
      <c r="FKO80" s="195"/>
      <c r="FKP80" s="195"/>
      <c r="FKQ80" s="195"/>
      <c r="FKR80" s="195"/>
      <c r="FKS80" s="195"/>
      <c r="FKT80" s="195"/>
      <c r="FKU80" s="195"/>
      <c r="FKV80" s="195"/>
      <c r="FKW80" s="195"/>
      <c r="FKX80" s="195"/>
      <c r="FKY80" s="195"/>
      <c r="FKZ80" s="195"/>
      <c r="FLA80" s="195"/>
      <c r="FLB80" s="195"/>
      <c r="FLC80" s="195"/>
      <c r="FLD80" s="195"/>
      <c r="FLE80" s="195"/>
      <c r="FLF80" s="195"/>
      <c r="FLG80" s="195"/>
      <c r="FLH80" s="195"/>
      <c r="FLI80" s="195"/>
      <c r="FLJ80" s="195"/>
      <c r="FLK80" s="195"/>
      <c r="FLL80" s="195"/>
      <c r="FLM80" s="195"/>
      <c r="FLN80" s="195"/>
      <c r="FLO80" s="195"/>
      <c r="FLP80" s="195"/>
      <c r="FLQ80" s="195"/>
      <c r="FLR80" s="195"/>
      <c r="FLS80" s="195"/>
      <c r="FLT80" s="195"/>
      <c r="FLU80" s="195"/>
      <c r="FLV80" s="195"/>
      <c r="FLW80" s="195"/>
      <c r="FLX80" s="195"/>
      <c r="FLY80" s="195"/>
      <c r="FLZ80" s="195"/>
      <c r="FMA80" s="195"/>
      <c r="FMB80" s="195"/>
      <c r="FMC80" s="195"/>
      <c r="FMD80" s="195"/>
      <c r="FME80" s="195"/>
      <c r="FMF80" s="195"/>
      <c r="FMG80" s="195"/>
      <c r="FMH80" s="195"/>
      <c r="FMI80" s="195"/>
      <c r="FMJ80" s="195"/>
      <c r="FMK80" s="195"/>
      <c r="FML80" s="195"/>
      <c r="FMM80" s="195"/>
      <c r="FMN80" s="195"/>
      <c r="FMO80" s="195"/>
      <c r="FMP80" s="195"/>
      <c r="FMQ80" s="195"/>
      <c r="FMR80" s="195"/>
      <c r="FMS80" s="195"/>
      <c r="FMT80" s="195"/>
      <c r="FMU80" s="195"/>
      <c r="FMV80" s="195"/>
      <c r="FMW80" s="195"/>
      <c r="FMX80" s="195"/>
      <c r="FMY80" s="195"/>
      <c r="FMZ80" s="195"/>
      <c r="FNA80" s="195"/>
      <c r="FNB80" s="195"/>
      <c r="FNC80" s="195"/>
      <c r="FND80" s="195"/>
      <c r="FNE80" s="195"/>
      <c r="FNF80" s="195"/>
      <c r="FNG80" s="195"/>
      <c r="FNH80" s="195"/>
      <c r="FNI80" s="195"/>
      <c r="FNJ80" s="195"/>
      <c r="FNK80" s="195"/>
      <c r="FNL80" s="195"/>
      <c r="FNM80" s="195"/>
      <c r="FNN80" s="195"/>
      <c r="FNO80" s="195"/>
      <c r="FNP80" s="195"/>
      <c r="FNQ80" s="195"/>
      <c r="FNR80" s="195"/>
      <c r="FNS80" s="195"/>
      <c r="FNT80" s="195"/>
      <c r="FNU80" s="195"/>
      <c r="FNV80" s="195"/>
      <c r="FNW80" s="195"/>
      <c r="FNX80" s="195"/>
      <c r="FNY80" s="195"/>
      <c r="FNZ80" s="195"/>
      <c r="FOA80" s="195"/>
      <c r="FOB80" s="195"/>
      <c r="FOC80" s="195"/>
      <c r="FOD80" s="195"/>
      <c r="FOE80" s="195"/>
      <c r="FOF80" s="195"/>
      <c r="FOG80" s="195"/>
      <c r="FOH80" s="195"/>
      <c r="FOI80" s="195"/>
      <c r="FOJ80" s="195"/>
      <c r="FOK80" s="195"/>
      <c r="FOL80" s="195"/>
      <c r="FOM80" s="195"/>
      <c r="FON80" s="195"/>
      <c r="FOO80" s="195"/>
      <c r="FOP80" s="195"/>
      <c r="FOQ80" s="195"/>
      <c r="FOR80" s="195"/>
      <c r="FOS80" s="195"/>
      <c r="FOT80" s="195"/>
      <c r="FOU80" s="195"/>
      <c r="FOV80" s="195"/>
      <c r="FOW80" s="195"/>
      <c r="FOX80" s="195"/>
      <c r="FOY80" s="195"/>
      <c r="FOZ80" s="195"/>
      <c r="FPA80" s="195"/>
      <c r="FPB80" s="195"/>
      <c r="FPC80" s="195"/>
      <c r="FPD80" s="195"/>
      <c r="FPE80" s="195"/>
      <c r="FPF80" s="195"/>
      <c r="FPG80" s="195"/>
      <c r="FPH80" s="195"/>
      <c r="FPI80" s="195"/>
      <c r="FPJ80" s="195"/>
      <c r="FPK80" s="195"/>
      <c r="FPL80" s="195"/>
      <c r="FPM80" s="195"/>
      <c r="FPN80" s="195"/>
      <c r="FPO80" s="195"/>
      <c r="FPP80" s="195"/>
      <c r="FPQ80" s="195"/>
      <c r="FPR80" s="195"/>
      <c r="FPS80" s="195"/>
      <c r="FPT80" s="195"/>
      <c r="FPU80" s="195"/>
      <c r="FPV80" s="195"/>
      <c r="FPW80" s="195"/>
      <c r="FPX80" s="195"/>
      <c r="FPY80" s="195"/>
      <c r="FPZ80" s="195"/>
      <c r="FQA80" s="195"/>
      <c r="FQB80" s="195"/>
      <c r="FQC80" s="195"/>
      <c r="FQD80" s="195"/>
      <c r="FQE80" s="195"/>
      <c r="FQF80" s="195"/>
      <c r="FQG80" s="195"/>
      <c r="FQH80" s="195"/>
      <c r="FQI80" s="195"/>
      <c r="FQJ80" s="195"/>
      <c r="FQK80" s="195"/>
      <c r="FQL80" s="195"/>
      <c r="FQM80" s="195"/>
      <c r="FQN80" s="195"/>
      <c r="FQO80" s="195"/>
      <c r="FQP80" s="195"/>
      <c r="FQQ80" s="195"/>
      <c r="FQR80" s="195"/>
      <c r="FQS80" s="195"/>
      <c r="FQT80" s="195"/>
      <c r="FQU80" s="195"/>
      <c r="FQV80" s="195"/>
      <c r="FQW80" s="195"/>
      <c r="FQX80" s="195"/>
      <c r="FQY80" s="195"/>
      <c r="FQZ80" s="195"/>
      <c r="FRA80" s="195"/>
      <c r="FRB80" s="195"/>
      <c r="FRC80" s="195"/>
      <c r="FRD80" s="195"/>
      <c r="FRE80" s="195"/>
      <c r="FRF80" s="195"/>
      <c r="FRG80" s="195"/>
      <c r="FRH80" s="195"/>
      <c r="FRI80" s="195"/>
      <c r="FRJ80" s="195"/>
      <c r="FRK80" s="195"/>
      <c r="FRL80" s="195"/>
      <c r="FRM80" s="195"/>
      <c r="FRN80" s="195"/>
      <c r="FRO80" s="195"/>
      <c r="FRP80" s="195"/>
      <c r="FRQ80" s="195"/>
      <c r="FRR80" s="195"/>
      <c r="FRS80" s="195"/>
      <c r="FRT80" s="195"/>
      <c r="FRU80" s="195"/>
      <c r="FRV80" s="195"/>
      <c r="FRW80" s="195"/>
      <c r="FRX80" s="195"/>
      <c r="FRY80" s="195"/>
      <c r="FRZ80" s="195"/>
      <c r="FSA80" s="195"/>
      <c r="FSB80" s="195"/>
      <c r="FSC80" s="195"/>
      <c r="FSD80" s="195"/>
      <c r="FSE80" s="195"/>
      <c r="FSF80" s="195"/>
      <c r="FSG80" s="195"/>
      <c r="FSH80" s="195"/>
      <c r="FSI80" s="195"/>
      <c r="FSJ80" s="195"/>
      <c r="FSK80" s="195"/>
      <c r="FSL80" s="195"/>
      <c r="FSM80" s="195"/>
      <c r="FSN80" s="195"/>
      <c r="FSO80" s="195"/>
      <c r="FSP80" s="195"/>
      <c r="FSQ80" s="195"/>
      <c r="FSR80" s="195"/>
      <c r="FSS80" s="195"/>
      <c r="FST80" s="195"/>
      <c r="FSU80" s="195"/>
      <c r="FSV80" s="195"/>
      <c r="FSW80" s="195"/>
      <c r="FSX80" s="195"/>
      <c r="FSY80" s="195"/>
      <c r="FSZ80" s="195"/>
      <c r="FTA80" s="195"/>
      <c r="FTB80" s="195"/>
      <c r="FTC80" s="195"/>
      <c r="FTD80" s="195"/>
      <c r="FTE80" s="195"/>
      <c r="FTF80" s="195"/>
      <c r="FTG80" s="195"/>
      <c r="FTH80" s="195"/>
      <c r="FTI80" s="195"/>
      <c r="FTJ80" s="195"/>
      <c r="FTK80" s="195"/>
      <c r="FTL80" s="195"/>
      <c r="FTM80" s="195"/>
      <c r="FTN80" s="195"/>
      <c r="FTO80" s="195"/>
      <c r="FTP80" s="195"/>
      <c r="FTQ80" s="195"/>
      <c r="FTR80" s="195"/>
      <c r="FTS80" s="195"/>
      <c r="FTT80" s="195"/>
      <c r="FTU80" s="195"/>
      <c r="FTV80" s="195"/>
      <c r="FTW80" s="195"/>
      <c r="FTX80" s="195"/>
      <c r="FTY80" s="195"/>
      <c r="FTZ80" s="195"/>
      <c r="FUA80" s="195"/>
      <c r="FUB80" s="195"/>
      <c r="FUC80" s="195"/>
      <c r="FUD80" s="195"/>
      <c r="FUE80" s="195"/>
      <c r="FUF80" s="195"/>
      <c r="FUG80" s="195"/>
      <c r="FUH80" s="195"/>
      <c r="FUI80" s="195"/>
      <c r="FUJ80" s="195"/>
      <c r="FUK80" s="195"/>
      <c r="FUL80" s="195"/>
      <c r="FUM80" s="195"/>
      <c r="FUN80" s="195"/>
      <c r="FUO80" s="195"/>
      <c r="FUP80" s="195"/>
      <c r="FUQ80" s="195"/>
      <c r="FUR80" s="195"/>
      <c r="FUS80" s="195"/>
      <c r="FUT80" s="195"/>
      <c r="FUU80" s="195"/>
      <c r="FUV80" s="195"/>
      <c r="FUW80" s="195"/>
      <c r="FUX80" s="195"/>
      <c r="FUY80" s="195"/>
      <c r="FUZ80" s="195"/>
      <c r="FVA80" s="195"/>
      <c r="FVB80" s="195"/>
      <c r="FVC80" s="195"/>
      <c r="FVD80" s="195"/>
      <c r="FVE80" s="195"/>
      <c r="FVF80" s="195"/>
      <c r="FVG80" s="195"/>
      <c r="FVH80" s="195"/>
      <c r="FVI80" s="195"/>
      <c r="FVJ80" s="195"/>
      <c r="FVK80" s="195"/>
      <c r="FVL80" s="195"/>
      <c r="FVM80" s="195"/>
      <c r="FVN80" s="195"/>
      <c r="FVO80" s="195"/>
      <c r="FVP80" s="195"/>
      <c r="FVQ80" s="195"/>
      <c r="FVR80" s="195"/>
      <c r="FVS80" s="195"/>
      <c r="FVT80" s="195"/>
      <c r="FVU80" s="195"/>
      <c r="FVV80" s="195"/>
      <c r="FVW80" s="195"/>
      <c r="FVX80" s="195"/>
      <c r="FVY80" s="195"/>
      <c r="FVZ80" s="195"/>
      <c r="FWA80" s="195"/>
      <c r="FWB80" s="195"/>
      <c r="FWC80" s="195"/>
      <c r="FWD80" s="195"/>
      <c r="FWE80" s="195"/>
      <c r="FWF80" s="195"/>
      <c r="FWG80" s="195"/>
      <c r="FWH80" s="195"/>
      <c r="FWI80" s="195"/>
      <c r="FWJ80" s="195"/>
      <c r="FWK80" s="195"/>
      <c r="FWL80" s="195"/>
      <c r="FWM80" s="195"/>
      <c r="FWN80" s="195"/>
      <c r="FWO80" s="195"/>
      <c r="FWP80" s="195"/>
      <c r="FWQ80" s="195"/>
      <c r="FWR80" s="195"/>
      <c r="FWS80" s="195"/>
      <c r="FWT80" s="195"/>
      <c r="FWU80" s="195"/>
      <c r="FWV80" s="195"/>
      <c r="FWW80" s="195"/>
      <c r="FWX80" s="195"/>
      <c r="FWY80" s="195"/>
      <c r="FWZ80" s="195"/>
      <c r="FXA80" s="195"/>
      <c r="FXB80" s="195"/>
      <c r="FXC80" s="195"/>
      <c r="FXD80" s="195"/>
      <c r="FXE80" s="195"/>
      <c r="FXF80" s="195"/>
      <c r="FXG80" s="195"/>
      <c r="FXH80" s="195"/>
      <c r="FXI80" s="195"/>
      <c r="FXJ80" s="195"/>
      <c r="FXK80" s="195"/>
      <c r="FXL80" s="195"/>
      <c r="FXM80" s="195"/>
      <c r="FXN80" s="195"/>
      <c r="FXO80" s="195"/>
      <c r="FXP80" s="195"/>
      <c r="FXQ80" s="195"/>
      <c r="FXR80" s="195"/>
      <c r="FXS80" s="195"/>
      <c r="FXT80" s="195"/>
      <c r="FXU80" s="195"/>
      <c r="FXV80" s="195"/>
      <c r="FXW80" s="195"/>
      <c r="FXX80" s="195"/>
      <c r="FXY80" s="195"/>
      <c r="FXZ80" s="195"/>
      <c r="FYA80" s="195"/>
      <c r="FYB80" s="195"/>
      <c r="FYC80" s="195"/>
      <c r="FYD80" s="195"/>
      <c r="FYE80" s="195"/>
      <c r="FYF80" s="195"/>
      <c r="FYG80" s="195"/>
      <c r="FYH80" s="195"/>
      <c r="FYI80" s="195"/>
      <c r="FYJ80" s="195"/>
      <c r="FYK80" s="195"/>
      <c r="FYL80" s="195"/>
      <c r="FYM80" s="195"/>
      <c r="FYN80" s="195"/>
      <c r="FYO80" s="195"/>
      <c r="FYP80" s="195"/>
      <c r="FYQ80" s="195"/>
      <c r="FYR80" s="195"/>
      <c r="FYS80" s="195"/>
      <c r="FYT80" s="195"/>
      <c r="FYU80" s="195"/>
      <c r="FYV80" s="195"/>
      <c r="FYW80" s="195"/>
      <c r="FYX80" s="195"/>
      <c r="FYY80" s="195"/>
      <c r="FYZ80" s="195"/>
      <c r="FZA80" s="195"/>
      <c r="FZB80" s="195"/>
      <c r="FZC80" s="195"/>
      <c r="FZD80" s="195"/>
      <c r="FZE80" s="195"/>
      <c r="FZF80" s="195"/>
      <c r="FZG80" s="195"/>
      <c r="FZH80" s="195"/>
      <c r="FZI80" s="195"/>
      <c r="FZJ80" s="195"/>
      <c r="FZK80" s="195"/>
      <c r="FZL80" s="195"/>
      <c r="FZM80" s="195"/>
      <c r="FZN80" s="195"/>
      <c r="FZO80" s="195"/>
      <c r="FZP80" s="195"/>
      <c r="FZQ80" s="195"/>
      <c r="FZR80" s="195"/>
      <c r="FZS80" s="195"/>
      <c r="FZT80" s="195"/>
      <c r="FZU80" s="195"/>
      <c r="FZV80" s="195"/>
      <c r="FZW80" s="195"/>
      <c r="FZX80" s="195"/>
      <c r="FZY80" s="195"/>
      <c r="FZZ80" s="195"/>
      <c r="GAA80" s="195"/>
      <c r="GAB80" s="195"/>
      <c r="GAC80" s="195"/>
      <c r="GAD80" s="195"/>
      <c r="GAE80" s="195"/>
      <c r="GAF80" s="195"/>
      <c r="GAG80" s="195"/>
      <c r="GAH80" s="195"/>
      <c r="GAI80" s="195"/>
      <c r="GAJ80" s="195"/>
      <c r="GAK80" s="195"/>
      <c r="GAL80" s="195"/>
      <c r="GAM80" s="195"/>
      <c r="GAN80" s="195"/>
      <c r="GAO80" s="195"/>
      <c r="GAP80" s="195"/>
      <c r="GAQ80" s="195"/>
      <c r="GAR80" s="195"/>
      <c r="GAS80" s="195"/>
      <c r="GAT80" s="195"/>
      <c r="GAU80" s="195"/>
      <c r="GAV80" s="195"/>
      <c r="GAW80" s="195"/>
      <c r="GAX80" s="195"/>
      <c r="GAY80" s="195"/>
      <c r="GAZ80" s="195"/>
      <c r="GBA80" s="195"/>
      <c r="GBB80" s="195"/>
      <c r="GBC80" s="195"/>
      <c r="GBD80" s="195"/>
      <c r="GBE80" s="195"/>
      <c r="GBF80" s="195"/>
      <c r="GBG80" s="195"/>
      <c r="GBH80" s="195"/>
      <c r="GBI80" s="195"/>
      <c r="GBJ80" s="195"/>
      <c r="GBK80" s="195"/>
      <c r="GBL80" s="195"/>
      <c r="GBM80" s="195"/>
      <c r="GBN80" s="195"/>
      <c r="GBO80" s="195"/>
      <c r="GBP80" s="195"/>
      <c r="GBQ80" s="195"/>
      <c r="GBR80" s="195"/>
      <c r="GBS80" s="195"/>
      <c r="GBT80" s="195"/>
      <c r="GBU80" s="195"/>
      <c r="GBV80" s="195"/>
      <c r="GBW80" s="195"/>
      <c r="GBX80" s="195"/>
      <c r="GBY80" s="195"/>
      <c r="GBZ80" s="195"/>
      <c r="GCA80" s="195"/>
      <c r="GCB80" s="195"/>
      <c r="GCC80" s="195"/>
      <c r="GCD80" s="195"/>
      <c r="GCE80" s="195"/>
      <c r="GCF80" s="195"/>
      <c r="GCG80" s="195"/>
      <c r="GCH80" s="195"/>
      <c r="GCI80" s="195"/>
      <c r="GCJ80" s="195"/>
      <c r="GCK80" s="195"/>
      <c r="GCL80" s="195"/>
      <c r="GCM80" s="195"/>
      <c r="GCN80" s="195"/>
      <c r="GCO80" s="195"/>
      <c r="GCP80" s="195"/>
      <c r="GCQ80" s="195"/>
      <c r="GCR80" s="195"/>
      <c r="GCS80" s="195"/>
      <c r="GCT80" s="195"/>
      <c r="GCU80" s="195"/>
      <c r="GCV80" s="195"/>
      <c r="GCW80" s="195"/>
      <c r="GCX80" s="195"/>
      <c r="GCY80" s="195"/>
      <c r="GCZ80" s="195"/>
      <c r="GDA80" s="195"/>
      <c r="GDB80" s="195"/>
      <c r="GDC80" s="195"/>
      <c r="GDD80" s="195"/>
      <c r="GDE80" s="195"/>
      <c r="GDF80" s="195"/>
      <c r="GDG80" s="195"/>
      <c r="GDH80" s="195"/>
      <c r="GDI80" s="195"/>
      <c r="GDJ80" s="195"/>
      <c r="GDK80" s="195"/>
      <c r="GDL80" s="195"/>
      <c r="GDM80" s="195"/>
      <c r="GDN80" s="195"/>
      <c r="GDO80" s="195"/>
      <c r="GDP80" s="195"/>
      <c r="GDQ80" s="195"/>
      <c r="GDR80" s="195"/>
      <c r="GDS80" s="195"/>
      <c r="GDT80" s="195"/>
      <c r="GDU80" s="195"/>
      <c r="GDV80" s="195"/>
      <c r="GDW80" s="195"/>
      <c r="GDX80" s="195"/>
      <c r="GDY80" s="195"/>
      <c r="GDZ80" s="195"/>
      <c r="GEA80" s="195"/>
      <c r="GEB80" s="195"/>
      <c r="GEC80" s="195"/>
      <c r="GED80" s="195"/>
      <c r="GEE80" s="195"/>
      <c r="GEF80" s="195"/>
      <c r="GEG80" s="195"/>
      <c r="GEH80" s="195"/>
      <c r="GEI80" s="195"/>
      <c r="GEJ80" s="195"/>
      <c r="GEK80" s="195"/>
      <c r="GEL80" s="195"/>
      <c r="GEM80" s="195"/>
      <c r="GEN80" s="195"/>
      <c r="GEO80" s="195"/>
      <c r="GEP80" s="195"/>
      <c r="GEQ80" s="195"/>
      <c r="GER80" s="195"/>
      <c r="GES80" s="195"/>
      <c r="GET80" s="195"/>
      <c r="GEU80" s="195"/>
      <c r="GEV80" s="195"/>
      <c r="GEW80" s="195"/>
      <c r="GEX80" s="195"/>
      <c r="GEY80" s="195"/>
      <c r="GEZ80" s="195"/>
      <c r="GFA80" s="195"/>
      <c r="GFB80" s="195"/>
      <c r="GFC80" s="195"/>
      <c r="GFD80" s="195"/>
      <c r="GFE80" s="195"/>
      <c r="GFF80" s="195"/>
      <c r="GFG80" s="195"/>
      <c r="GFH80" s="195"/>
      <c r="GFI80" s="195"/>
      <c r="GFJ80" s="195"/>
      <c r="GFK80" s="195"/>
      <c r="GFL80" s="195"/>
      <c r="GFM80" s="195"/>
      <c r="GFN80" s="195"/>
      <c r="GFO80" s="195"/>
      <c r="GFP80" s="195"/>
      <c r="GFQ80" s="195"/>
      <c r="GFR80" s="195"/>
      <c r="GFS80" s="195"/>
      <c r="GFT80" s="195"/>
      <c r="GFU80" s="195"/>
      <c r="GFV80" s="195"/>
      <c r="GFW80" s="195"/>
      <c r="GFX80" s="195"/>
      <c r="GFY80" s="195"/>
      <c r="GFZ80" s="195"/>
      <c r="GGA80" s="195"/>
      <c r="GGB80" s="195"/>
      <c r="GGC80" s="195"/>
      <c r="GGD80" s="195"/>
      <c r="GGE80" s="195"/>
      <c r="GGF80" s="195"/>
      <c r="GGG80" s="195"/>
      <c r="GGH80" s="195"/>
      <c r="GGI80" s="195"/>
      <c r="GGJ80" s="195"/>
      <c r="GGK80" s="195"/>
      <c r="GGL80" s="195"/>
      <c r="GGM80" s="195"/>
      <c r="GGN80" s="195"/>
      <c r="GGO80" s="195"/>
      <c r="GGP80" s="195"/>
      <c r="GGQ80" s="195"/>
      <c r="GGR80" s="195"/>
      <c r="GGS80" s="195"/>
      <c r="GGT80" s="195"/>
      <c r="GGU80" s="195"/>
      <c r="GGV80" s="195"/>
      <c r="GGW80" s="195"/>
      <c r="GGX80" s="195"/>
      <c r="GGY80" s="195"/>
      <c r="GGZ80" s="195"/>
      <c r="GHA80" s="195"/>
      <c r="GHB80" s="195"/>
      <c r="GHC80" s="195"/>
      <c r="GHD80" s="195"/>
      <c r="GHE80" s="195"/>
      <c r="GHF80" s="195"/>
      <c r="GHG80" s="195"/>
      <c r="GHH80" s="195"/>
      <c r="GHI80" s="195"/>
      <c r="GHJ80" s="195"/>
      <c r="GHK80" s="195"/>
      <c r="GHL80" s="195"/>
      <c r="GHM80" s="195"/>
      <c r="GHN80" s="195"/>
      <c r="GHO80" s="195"/>
      <c r="GHP80" s="195"/>
      <c r="GHQ80" s="195"/>
      <c r="GHR80" s="195"/>
      <c r="GHS80" s="195"/>
      <c r="GHT80" s="195"/>
      <c r="GHU80" s="195"/>
      <c r="GHV80" s="195"/>
      <c r="GHW80" s="195"/>
      <c r="GHX80" s="195"/>
      <c r="GHY80" s="195"/>
      <c r="GHZ80" s="195"/>
      <c r="GIA80" s="195"/>
      <c r="GIB80" s="195"/>
      <c r="GIC80" s="195"/>
      <c r="GID80" s="195"/>
      <c r="GIE80" s="195"/>
      <c r="GIF80" s="195"/>
      <c r="GIG80" s="195"/>
      <c r="GIH80" s="195"/>
      <c r="GII80" s="195"/>
      <c r="GIJ80" s="195"/>
      <c r="GIK80" s="195"/>
      <c r="GIL80" s="195"/>
      <c r="GIM80" s="195"/>
      <c r="GIN80" s="195"/>
      <c r="GIO80" s="195"/>
      <c r="GIP80" s="195"/>
      <c r="GIQ80" s="195"/>
      <c r="GIR80" s="195"/>
      <c r="GIS80" s="195"/>
      <c r="GIT80" s="195"/>
      <c r="GIU80" s="195"/>
      <c r="GIV80" s="195"/>
      <c r="GIW80" s="195"/>
      <c r="GIX80" s="195"/>
      <c r="GIY80" s="195"/>
      <c r="GIZ80" s="195"/>
      <c r="GJA80" s="195"/>
      <c r="GJB80" s="195"/>
      <c r="GJC80" s="195"/>
      <c r="GJD80" s="195"/>
      <c r="GJE80" s="195"/>
      <c r="GJF80" s="195"/>
      <c r="GJG80" s="195"/>
      <c r="GJH80" s="195"/>
      <c r="GJI80" s="195"/>
      <c r="GJJ80" s="195"/>
      <c r="GJK80" s="195"/>
      <c r="GJL80" s="195"/>
      <c r="GJM80" s="195"/>
      <c r="GJN80" s="195"/>
      <c r="GJO80" s="195"/>
      <c r="GJP80" s="195"/>
      <c r="GJQ80" s="195"/>
      <c r="GJR80" s="195"/>
      <c r="GJS80" s="195"/>
      <c r="GJT80" s="195"/>
      <c r="GJU80" s="195"/>
      <c r="GJV80" s="195"/>
      <c r="GJW80" s="195"/>
      <c r="GJX80" s="195"/>
      <c r="GJY80" s="195"/>
      <c r="GJZ80" s="195"/>
      <c r="GKA80" s="195"/>
      <c r="GKB80" s="195"/>
      <c r="GKC80" s="195"/>
      <c r="GKD80" s="195"/>
      <c r="GKE80" s="195"/>
      <c r="GKF80" s="195"/>
      <c r="GKG80" s="195"/>
      <c r="GKH80" s="195"/>
      <c r="GKI80" s="195"/>
      <c r="GKJ80" s="195"/>
      <c r="GKK80" s="195"/>
      <c r="GKL80" s="195"/>
      <c r="GKM80" s="195"/>
      <c r="GKN80" s="195"/>
      <c r="GKO80" s="195"/>
      <c r="GKP80" s="195"/>
      <c r="GKQ80" s="195"/>
      <c r="GKR80" s="195"/>
      <c r="GKS80" s="195"/>
      <c r="GKT80" s="195"/>
      <c r="GKU80" s="195"/>
      <c r="GKV80" s="195"/>
      <c r="GKW80" s="195"/>
      <c r="GKX80" s="195"/>
      <c r="GKY80" s="195"/>
      <c r="GKZ80" s="195"/>
      <c r="GLA80" s="195"/>
      <c r="GLB80" s="195"/>
      <c r="GLC80" s="195"/>
      <c r="GLD80" s="195"/>
      <c r="GLE80" s="195"/>
      <c r="GLF80" s="195"/>
      <c r="GLG80" s="195"/>
      <c r="GLH80" s="195"/>
      <c r="GLI80" s="195"/>
      <c r="GLJ80" s="195"/>
      <c r="GLK80" s="195"/>
      <c r="GLL80" s="195"/>
      <c r="GLM80" s="195"/>
      <c r="GLN80" s="195"/>
      <c r="GLO80" s="195"/>
      <c r="GLP80" s="195"/>
      <c r="GLQ80" s="195"/>
      <c r="GLR80" s="195"/>
      <c r="GLS80" s="195"/>
      <c r="GLT80" s="195"/>
      <c r="GLU80" s="195"/>
      <c r="GLV80" s="195"/>
      <c r="GLW80" s="195"/>
      <c r="GLX80" s="195"/>
      <c r="GLY80" s="195"/>
      <c r="GLZ80" s="195"/>
      <c r="GMA80" s="195"/>
      <c r="GMB80" s="195"/>
      <c r="GMC80" s="195"/>
      <c r="GMD80" s="195"/>
      <c r="GME80" s="195"/>
      <c r="GMF80" s="195"/>
      <c r="GMG80" s="195"/>
      <c r="GMH80" s="195"/>
      <c r="GMI80" s="195"/>
      <c r="GMJ80" s="195"/>
      <c r="GMK80" s="195"/>
      <c r="GML80" s="195"/>
      <c r="GMM80" s="195"/>
      <c r="GMN80" s="195"/>
      <c r="GMO80" s="195"/>
      <c r="GMP80" s="195"/>
      <c r="GMQ80" s="195"/>
      <c r="GMR80" s="195"/>
      <c r="GMS80" s="195"/>
      <c r="GMT80" s="195"/>
      <c r="GMU80" s="195"/>
      <c r="GMV80" s="195"/>
      <c r="GMW80" s="195"/>
      <c r="GMX80" s="195"/>
      <c r="GMY80" s="195"/>
      <c r="GMZ80" s="195"/>
      <c r="GNA80" s="195"/>
      <c r="GNB80" s="195"/>
      <c r="GNC80" s="195"/>
      <c r="GND80" s="195"/>
      <c r="GNE80" s="195"/>
      <c r="GNF80" s="195"/>
      <c r="GNG80" s="195"/>
      <c r="GNH80" s="195"/>
      <c r="GNI80" s="195"/>
      <c r="GNJ80" s="195"/>
      <c r="GNK80" s="195"/>
      <c r="GNL80" s="195"/>
      <c r="GNM80" s="195"/>
      <c r="GNN80" s="195"/>
      <c r="GNO80" s="195"/>
      <c r="GNP80" s="195"/>
      <c r="GNQ80" s="195"/>
      <c r="GNR80" s="195"/>
      <c r="GNS80" s="195"/>
      <c r="GNT80" s="195"/>
      <c r="GNU80" s="195"/>
      <c r="GNV80" s="195"/>
      <c r="GNW80" s="195"/>
      <c r="GNX80" s="195"/>
      <c r="GNY80" s="195"/>
      <c r="GNZ80" s="195"/>
      <c r="GOA80" s="195"/>
      <c r="GOB80" s="195"/>
      <c r="GOC80" s="195"/>
      <c r="GOD80" s="195"/>
      <c r="GOE80" s="195"/>
      <c r="GOF80" s="195"/>
      <c r="GOG80" s="195"/>
      <c r="GOH80" s="195"/>
      <c r="GOI80" s="195"/>
      <c r="GOJ80" s="195"/>
      <c r="GOK80" s="195"/>
      <c r="GOL80" s="195"/>
      <c r="GOM80" s="195"/>
      <c r="GON80" s="195"/>
      <c r="GOO80" s="195"/>
      <c r="GOP80" s="195"/>
      <c r="GOQ80" s="195"/>
      <c r="GOR80" s="195"/>
      <c r="GOS80" s="195"/>
      <c r="GOT80" s="195"/>
      <c r="GOU80" s="195"/>
      <c r="GOV80" s="195"/>
      <c r="GOW80" s="195"/>
      <c r="GOX80" s="195"/>
      <c r="GOY80" s="195"/>
      <c r="GOZ80" s="195"/>
      <c r="GPA80" s="195"/>
      <c r="GPB80" s="195"/>
      <c r="GPC80" s="195"/>
      <c r="GPD80" s="195"/>
      <c r="GPE80" s="195"/>
      <c r="GPF80" s="195"/>
      <c r="GPG80" s="195"/>
      <c r="GPH80" s="195"/>
      <c r="GPI80" s="195"/>
      <c r="GPJ80" s="195"/>
      <c r="GPK80" s="195"/>
      <c r="GPL80" s="195"/>
      <c r="GPM80" s="195"/>
      <c r="GPN80" s="195"/>
      <c r="GPO80" s="195"/>
      <c r="GPP80" s="195"/>
      <c r="GPQ80" s="195"/>
      <c r="GPR80" s="195"/>
      <c r="GPS80" s="195"/>
      <c r="GPT80" s="195"/>
      <c r="GPU80" s="195"/>
      <c r="GPV80" s="195"/>
      <c r="GPW80" s="195"/>
      <c r="GPX80" s="195"/>
      <c r="GPY80" s="195"/>
      <c r="GPZ80" s="195"/>
      <c r="GQA80" s="195"/>
      <c r="GQB80" s="195"/>
      <c r="GQC80" s="195"/>
      <c r="GQD80" s="195"/>
      <c r="GQE80" s="195"/>
      <c r="GQF80" s="195"/>
      <c r="GQG80" s="195"/>
      <c r="GQH80" s="195"/>
      <c r="GQI80" s="195"/>
      <c r="GQJ80" s="195"/>
      <c r="GQK80" s="195"/>
      <c r="GQL80" s="195"/>
      <c r="GQM80" s="195"/>
      <c r="GQN80" s="195"/>
      <c r="GQO80" s="195"/>
      <c r="GQP80" s="195"/>
      <c r="GQQ80" s="195"/>
      <c r="GQR80" s="195"/>
      <c r="GQS80" s="195"/>
      <c r="GQT80" s="195"/>
      <c r="GQU80" s="195"/>
      <c r="GQV80" s="195"/>
      <c r="GQW80" s="195"/>
      <c r="GQX80" s="195"/>
      <c r="GQY80" s="195"/>
      <c r="GQZ80" s="195"/>
      <c r="GRA80" s="195"/>
      <c r="GRB80" s="195"/>
      <c r="GRC80" s="195"/>
      <c r="GRD80" s="195"/>
      <c r="GRE80" s="195"/>
      <c r="GRF80" s="195"/>
      <c r="GRG80" s="195"/>
      <c r="GRH80" s="195"/>
      <c r="GRI80" s="195"/>
      <c r="GRJ80" s="195"/>
      <c r="GRK80" s="195"/>
      <c r="GRL80" s="195"/>
      <c r="GRM80" s="195"/>
      <c r="GRN80" s="195"/>
      <c r="GRO80" s="195"/>
      <c r="GRP80" s="195"/>
      <c r="GRQ80" s="195"/>
      <c r="GRR80" s="195"/>
      <c r="GRS80" s="195"/>
      <c r="GRT80" s="195"/>
      <c r="GRU80" s="195"/>
      <c r="GRV80" s="195"/>
      <c r="GRW80" s="195"/>
      <c r="GRX80" s="195"/>
      <c r="GRY80" s="195"/>
      <c r="GRZ80" s="195"/>
      <c r="GSA80" s="195"/>
      <c r="GSB80" s="195"/>
      <c r="GSC80" s="195"/>
      <c r="GSD80" s="195"/>
      <c r="GSE80" s="195"/>
      <c r="GSF80" s="195"/>
      <c r="GSG80" s="195"/>
      <c r="GSH80" s="195"/>
      <c r="GSI80" s="195"/>
      <c r="GSJ80" s="195"/>
      <c r="GSK80" s="195"/>
      <c r="GSL80" s="195"/>
      <c r="GSM80" s="195"/>
      <c r="GSN80" s="195"/>
      <c r="GSO80" s="195"/>
      <c r="GSP80" s="195"/>
      <c r="GSQ80" s="195"/>
      <c r="GSR80" s="195"/>
      <c r="GSS80" s="195"/>
      <c r="GST80" s="195"/>
      <c r="GSU80" s="195"/>
      <c r="GSV80" s="195"/>
      <c r="GSW80" s="195"/>
      <c r="GSX80" s="195"/>
      <c r="GSY80" s="195"/>
      <c r="GSZ80" s="195"/>
      <c r="GTA80" s="195"/>
      <c r="GTB80" s="195"/>
      <c r="GTC80" s="195"/>
      <c r="GTD80" s="195"/>
      <c r="GTE80" s="195"/>
      <c r="GTF80" s="195"/>
      <c r="GTG80" s="195"/>
      <c r="GTH80" s="195"/>
      <c r="GTI80" s="195"/>
      <c r="GTJ80" s="195"/>
      <c r="GTK80" s="195"/>
      <c r="GTL80" s="195"/>
      <c r="GTM80" s="195"/>
      <c r="GTN80" s="195"/>
      <c r="GTO80" s="195"/>
      <c r="GTP80" s="195"/>
      <c r="GTQ80" s="195"/>
      <c r="GTR80" s="195"/>
      <c r="GTS80" s="195"/>
      <c r="GTT80" s="195"/>
      <c r="GTU80" s="195"/>
      <c r="GTV80" s="195"/>
      <c r="GTW80" s="195"/>
      <c r="GTX80" s="195"/>
      <c r="GTY80" s="195"/>
      <c r="GTZ80" s="195"/>
      <c r="GUA80" s="195"/>
      <c r="GUB80" s="195"/>
      <c r="GUC80" s="195"/>
      <c r="GUD80" s="195"/>
      <c r="GUE80" s="195"/>
      <c r="GUF80" s="195"/>
      <c r="GUG80" s="195"/>
      <c r="GUH80" s="195"/>
      <c r="GUI80" s="195"/>
      <c r="GUJ80" s="195"/>
      <c r="GUK80" s="195"/>
      <c r="GUL80" s="195"/>
      <c r="GUM80" s="195"/>
      <c r="GUN80" s="195"/>
      <c r="GUO80" s="195"/>
      <c r="GUP80" s="195"/>
      <c r="GUQ80" s="195"/>
      <c r="GUR80" s="195"/>
      <c r="GUS80" s="195"/>
      <c r="GUT80" s="195"/>
      <c r="GUU80" s="195"/>
      <c r="GUV80" s="195"/>
      <c r="GUW80" s="195"/>
      <c r="GUX80" s="195"/>
      <c r="GUY80" s="195"/>
      <c r="GUZ80" s="195"/>
      <c r="GVA80" s="195"/>
      <c r="GVB80" s="195"/>
      <c r="GVC80" s="195"/>
      <c r="GVD80" s="195"/>
      <c r="GVE80" s="195"/>
      <c r="GVF80" s="195"/>
      <c r="GVG80" s="195"/>
      <c r="GVH80" s="195"/>
      <c r="GVI80" s="195"/>
      <c r="GVJ80" s="195"/>
      <c r="GVK80" s="195"/>
      <c r="GVL80" s="195"/>
      <c r="GVM80" s="195"/>
      <c r="GVN80" s="195"/>
      <c r="GVO80" s="195"/>
      <c r="GVP80" s="195"/>
      <c r="GVQ80" s="195"/>
      <c r="GVR80" s="195"/>
      <c r="GVS80" s="195"/>
      <c r="GVT80" s="195"/>
      <c r="GVU80" s="195"/>
      <c r="GVV80" s="195"/>
      <c r="GVW80" s="195"/>
      <c r="GVX80" s="195"/>
      <c r="GVY80" s="195"/>
      <c r="GVZ80" s="195"/>
      <c r="GWA80" s="195"/>
      <c r="GWB80" s="195"/>
      <c r="GWC80" s="195"/>
      <c r="GWD80" s="195"/>
      <c r="GWE80" s="195"/>
      <c r="GWF80" s="195"/>
      <c r="GWG80" s="195"/>
      <c r="GWH80" s="195"/>
      <c r="GWI80" s="195"/>
      <c r="GWJ80" s="195"/>
      <c r="GWK80" s="195"/>
      <c r="GWL80" s="195"/>
      <c r="GWM80" s="195"/>
      <c r="GWN80" s="195"/>
      <c r="GWO80" s="195"/>
      <c r="GWP80" s="195"/>
      <c r="GWQ80" s="195"/>
      <c r="GWR80" s="195"/>
      <c r="GWS80" s="195"/>
      <c r="GWT80" s="195"/>
      <c r="GWU80" s="195"/>
      <c r="GWV80" s="195"/>
      <c r="GWW80" s="195"/>
      <c r="GWX80" s="195"/>
      <c r="GWY80" s="195"/>
      <c r="GWZ80" s="195"/>
      <c r="GXA80" s="195"/>
      <c r="GXB80" s="195"/>
      <c r="GXC80" s="195"/>
      <c r="GXD80" s="195"/>
      <c r="GXE80" s="195"/>
      <c r="GXF80" s="195"/>
      <c r="GXG80" s="195"/>
      <c r="GXH80" s="195"/>
      <c r="GXI80" s="195"/>
      <c r="GXJ80" s="195"/>
      <c r="GXK80" s="195"/>
      <c r="GXL80" s="195"/>
      <c r="GXM80" s="195"/>
      <c r="GXN80" s="195"/>
      <c r="GXO80" s="195"/>
      <c r="GXP80" s="195"/>
      <c r="GXQ80" s="195"/>
      <c r="GXR80" s="195"/>
      <c r="GXS80" s="195"/>
      <c r="GXT80" s="195"/>
      <c r="GXU80" s="195"/>
      <c r="GXV80" s="195"/>
      <c r="GXW80" s="195"/>
      <c r="GXX80" s="195"/>
      <c r="GXY80" s="195"/>
      <c r="GXZ80" s="195"/>
      <c r="GYA80" s="195"/>
      <c r="GYB80" s="195"/>
      <c r="GYC80" s="195"/>
      <c r="GYD80" s="195"/>
      <c r="GYE80" s="195"/>
      <c r="GYF80" s="195"/>
      <c r="GYG80" s="195"/>
      <c r="GYH80" s="195"/>
      <c r="GYI80" s="195"/>
      <c r="GYJ80" s="195"/>
      <c r="GYK80" s="195"/>
      <c r="GYL80" s="195"/>
      <c r="GYM80" s="195"/>
      <c r="GYN80" s="195"/>
      <c r="GYO80" s="195"/>
      <c r="GYP80" s="195"/>
      <c r="GYQ80" s="195"/>
      <c r="GYR80" s="195"/>
      <c r="GYS80" s="195"/>
      <c r="GYT80" s="195"/>
      <c r="GYU80" s="195"/>
      <c r="GYV80" s="195"/>
      <c r="GYW80" s="195"/>
      <c r="GYX80" s="195"/>
      <c r="GYY80" s="195"/>
      <c r="GYZ80" s="195"/>
      <c r="GZA80" s="195"/>
      <c r="GZB80" s="195"/>
      <c r="GZC80" s="195"/>
      <c r="GZD80" s="195"/>
      <c r="GZE80" s="195"/>
      <c r="GZF80" s="195"/>
      <c r="GZG80" s="195"/>
      <c r="GZH80" s="195"/>
      <c r="GZI80" s="195"/>
      <c r="GZJ80" s="195"/>
      <c r="GZK80" s="195"/>
      <c r="GZL80" s="195"/>
      <c r="GZM80" s="195"/>
      <c r="GZN80" s="195"/>
      <c r="GZO80" s="195"/>
      <c r="GZP80" s="195"/>
      <c r="GZQ80" s="195"/>
      <c r="GZR80" s="195"/>
      <c r="GZS80" s="195"/>
      <c r="GZT80" s="195"/>
      <c r="GZU80" s="195"/>
      <c r="GZV80" s="195"/>
      <c r="GZW80" s="195"/>
      <c r="GZX80" s="195"/>
      <c r="GZY80" s="195"/>
      <c r="GZZ80" s="195"/>
      <c r="HAA80" s="195"/>
      <c r="HAB80" s="195"/>
      <c r="HAC80" s="195"/>
      <c r="HAD80" s="195"/>
      <c r="HAE80" s="195"/>
      <c r="HAF80" s="195"/>
      <c r="HAG80" s="195"/>
      <c r="HAH80" s="195"/>
      <c r="HAI80" s="195"/>
      <c r="HAJ80" s="195"/>
      <c r="HAK80" s="195"/>
      <c r="HAL80" s="195"/>
      <c r="HAM80" s="195"/>
      <c r="HAN80" s="195"/>
      <c r="HAO80" s="195"/>
      <c r="HAP80" s="195"/>
      <c r="HAQ80" s="195"/>
      <c r="HAR80" s="195"/>
      <c r="HAS80" s="195"/>
      <c r="HAT80" s="195"/>
      <c r="HAU80" s="195"/>
      <c r="HAV80" s="195"/>
      <c r="HAW80" s="195"/>
      <c r="HAX80" s="195"/>
      <c r="HAY80" s="195"/>
      <c r="HAZ80" s="195"/>
      <c r="HBA80" s="195"/>
      <c r="HBB80" s="195"/>
      <c r="HBC80" s="195"/>
      <c r="HBD80" s="195"/>
      <c r="HBE80" s="195"/>
      <c r="HBF80" s="195"/>
      <c r="HBG80" s="195"/>
      <c r="HBH80" s="195"/>
      <c r="HBI80" s="195"/>
      <c r="HBJ80" s="195"/>
      <c r="HBK80" s="195"/>
      <c r="HBL80" s="195"/>
      <c r="HBM80" s="195"/>
      <c r="HBN80" s="195"/>
      <c r="HBO80" s="195"/>
      <c r="HBP80" s="195"/>
      <c r="HBQ80" s="195"/>
      <c r="HBR80" s="195"/>
      <c r="HBS80" s="195"/>
      <c r="HBT80" s="195"/>
      <c r="HBU80" s="195"/>
      <c r="HBV80" s="195"/>
      <c r="HBW80" s="195"/>
      <c r="HBX80" s="195"/>
      <c r="HBY80" s="195"/>
      <c r="HBZ80" s="195"/>
      <c r="HCA80" s="195"/>
      <c r="HCB80" s="195"/>
      <c r="HCC80" s="195"/>
      <c r="HCD80" s="195"/>
      <c r="HCE80" s="195"/>
      <c r="HCF80" s="195"/>
      <c r="HCG80" s="195"/>
      <c r="HCH80" s="195"/>
      <c r="HCI80" s="195"/>
      <c r="HCJ80" s="195"/>
      <c r="HCK80" s="195"/>
      <c r="HCL80" s="195"/>
      <c r="HCM80" s="195"/>
      <c r="HCN80" s="195"/>
      <c r="HCO80" s="195"/>
      <c r="HCP80" s="195"/>
      <c r="HCQ80" s="195"/>
      <c r="HCR80" s="195"/>
      <c r="HCS80" s="195"/>
      <c r="HCT80" s="195"/>
      <c r="HCU80" s="195"/>
      <c r="HCV80" s="195"/>
      <c r="HCW80" s="195"/>
      <c r="HCX80" s="195"/>
      <c r="HCY80" s="195"/>
      <c r="HCZ80" s="195"/>
      <c r="HDA80" s="195"/>
      <c r="HDB80" s="195"/>
      <c r="HDC80" s="195"/>
      <c r="HDD80" s="195"/>
      <c r="HDE80" s="195"/>
      <c r="HDF80" s="195"/>
      <c r="HDG80" s="195"/>
      <c r="HDH80" s="195"/>
      <c r="HDI80" s="195"/>
      <c r="HDJ80" s="195"/>
      <c r="HDK80" s="195"/>
      <c r="HDL80" s="195"/>
      <c r="HDM80" s="195"/>
      <c r="HDN80" s="195"/>
      <c r="HDO80" s="195"/>
      <c r="HDP80" s="195"/>
      <c r="HDQ80" s="195"/>
      <c r="HDR80" s="195"/>
      <c r="HDS80" s="195"/>
      <c r="HDT80" s="195"/>
      <c r="HDU80" s="195"/>
      <c r="HDV80" s="195"/>
      <c r="HDW80" s="195"/>
      <c r="HDX80" s="195"/>
      <c r="HDY80" s="195"/>
      <c r="HDZ80" s="195"/>
      <c r="HEA80" s="195"/>
      <c r="HEB80" s="195"/>
      <c r="HEC80" s="195"/>
      <c r="HED80" s="195"/>
      <c r="HEE80" s="195"/>
      <c r="HEF80" s="195"/>
      <c r="HEG80" s="195"/>
      <c r="HEH80" s="195"/>
      <c r="HEI80" s="195"/>
      <c r="HEJ80" s="195"/>
      <c r="HEK80" s="195"/>
      <c r="HEL80" s="195"/>
      <c r="HEM80" s="195"/>
      <c r="HEN80" s="195"/>
      <c r="HEO80" s="195"/>
      <c r="HEP80" s="195"/>
      <c r="HEQ80" s="195"/>
      <c r="HER80" s="195"/>
      <c r="HES80" s="195"/>
      <c r="HET80" s="195"/>
      <c r="HEU80" s="195"/>
      <c r="HEV80" s="195"/>
      <c r="HEW80" s="195"/>
      <c r="HEX80" s="195"/>
      <c r="HEY80" s="195"/>
      <c r="HEZ80" s="195"/>
      <c r="HFA80" s="195"/>
      <c r="HFB80" s="195"/>
      <c r="HFC80" s="195"/>
      <c r="HFD80" s="195"/>
      <c r="HFE80" s="195"/>
      <c r="HFF80" s="195"/>
      <c r="HFG80" s="195"/>
      <c r="HFH80" s="195"/>
      <c r="HFI80" s="195"/>
      <c r="HFJ80" s="195"/>
      <c r="HFK80" s="195"/>
      <c r="HFL80" s="195"/>
      <c r="HFM80" s="195"/>
      <c r="HFN80" s="195"/>
      <c r="HFO80" s="195"/>
      <c r="HFP80" s="195"/>
      <c r="HFQ80" s="195"/>
      <c r="HFR80" s="195"/>
      <c r="HFS80" s="195"/>
      <c r="HFT80" s="195"/>
      <c r="HFU80" s="195"/>
      <c r="HFV80" s="195"/>
      <c r="HFW80" s="195"/>
      <c r="HFX80" s="195"/>
      <c r="HFY80" s="195"/>
      <c r="HFZ80" s="195"/>
      <c r="HGA80" s="195"/>
      <c r="HGB80" s="195"/>
      <c r="HGC80" s="195"/>
      <c r="HGD80" s="195"/>
      <c r="HGE80" s="195"/>
      <c r="HGF80" s="195"/>
      <c r="HGG80" s="195"/>
      <c r="HGH80" s="195"/>
      <c r="HGI80" s="195"/>
      <c r="HGJ80" s="195"/>
      <c r="HGK80" s="195"/>
      <c r="HGL80" s="195"/>
      <c r="HGM80" s="195"/>
      <c r="HGN80" s="195"/>
      <c r="HGO80" s="195"/>
      <c r="HGP80" s="195"/>
      <c r="HGQ80" s="195"/>
      <c r="HGR80" s="195"/>
      <c r="HGS80" s="195"/>
      <c r="HGT80" s="195"/>
      <c r="HGU80" s="195"/>
      <c r="HGV80" s="195"/>
      <c r="HGW80" s="195"/>
      <c r="HGX80" s="195"/>
      <c r="HGY80" s="195"/>
      <c r="HGZ80" s="195"/>
      <c r="HHA80" s="195"/>
      <c r="HHB80" s="195"/>
      <c r="HHC80" s="195"/>
      <c r="HHD80" s="195"/>
      <c r="HHE80" s="195"/>
      <c r="HHF80" s="195"/>
      <c r="HHG80" s="195"/>
      <c r="HHH80" s="195"/>
      <c r="HHI80" s="195"/>
      <c r="HHJ80" s="195"/>
      <c r="HHK80" s="195"/>
      <c r="HHL80" s="195"/>
      <c r="HHM80" s="195"/>
      <c r="HHN80" s="195"/>
      <c r="HHO80" s="195"/>
      <c r="HHP80" s="195"/>
      <c r="HHQ80" s="195"/>
      <c r="HHR80" s="195"/>
      <c r="HHS80" s="195"/>
      <c r="HHT80" s="195"/>
      <c r="HHU80" s="195"/>
      <c r="HHV80" s="195"/>
      <c r="HHW80" s="195"/>
      <c r="HHX80" s="195"/>
      <c r="HHY80" s="195"/>
      <c r="HHZ80" s="195"/>
      <c r="HIA80" s="195"/>
      <c r="HIB80" s="195"/>
      <c r="HIC80" s="195"/>
      <c r="HID80" s="195"/>
      <c r="HIE80" s="195"/>
      <c r="HIF80" s="195"/>
      <c r="HIG80" s="195"/>
      <c r="HIH80" s="195"/>
      <c r="HII80" s="195"/>
      <c r="HIJ80" s="195"/>
      <c r="HIK80" s="195"/>
      <c r="HIL80" s="195"/>
      <c r="HIM80" s="195"/>
      <c r="HIN80" s="195"/>
      <c r="HIO80" s="195"/>
      <c r="HIP80" s="195"/>
      <c r="HIQ80" s="195"/>
      <c r="HIR80" s="195"/>
      <c r="HIS80" s="195"/>
      <c r="HIT80" s="195"/>
      <c r="HIU80" s="195"/>
      <c r="HIV80" s="195"/>
      <c r="HIW80" s="195"/>
      <c r="HIX80" s="195"/>
      <c r="HIY80" s="195"/>
      <c r="HIZ80" s="195"/>
      <c r="HJA80" s="195"/>
      <c r="HJB80" s="195"/>
      <c r="HJC80" s="195"/>
      <c r="HJD80" s="195"/>
      <c r="HJE80" s="195"/>
      <c r="HJF80" s="195"/>
      <c r="HJG80" s="195"/>
      <c r="HJH80" s="195"/>
      <c r="HJI80" s="195"/>
      <c r="HJJ80" s="195"/>
      <c r="HJK80" s="195"/>
      <c r="HJL80" s="195"/>
      <c r="HJM80" s="195"/>
      <c r="HJN80" s="195"/>
      <c r="HJO80" s="195"/>
      <c r="HJP80" s="195"/>
      <c r="HJQ80" s="195"/>
      <c r="HJR80" s="195"/>
      <c r="HJS80" s="195"/>
      <c r="HJT80" s="195"/>
      <c r="HJU80" s="195"/>
      <c r="HJV80" s="195"/>
      <c r="HJW80" s="195"/>
      <c r="HJX80" s="195"/>
      <c r="HJY80" s="195"/>
      <c r="HJZ80" s="195"/>
      <c r="HKA80" s="195"/>
      <c r="HKB80" s="195"/>
      <c r="HKC80" s="195"/>
      <c r="HKD80" s="195"/>
      <c r="HKE80" s="195"/>
      <c r="HKF80" s="195"/>
      <c r="HKG80" s="195"/>
      <c r="HKH80" s="195"/>
      <c r="HKI80" s="195"/>
      <c r="HKJ80" s="195"/>
      <c r="HKK80" s="195"/>
      <c r="HKL80" s="195"/>
      <c r="HKM80" s="195"/>
      <c r="HKN80" s="195"/>
      <c r="HKO80" s="195"/>
      <c r="HKP80" s="195"/>
      <c r="HKQ80" s="195"/>
      <c r="HKR80" s="195"/>
      <c r="HKS80" s="195"/>
      <c r="HKT80" s="195"/>
      <c r="HKU80" s="195"/>
      <c r="HKV80" s="195"/>
      <c r="HKW80" s="195"/>
      <c r="HKX80" s="195"/>
      <c r="HKY80" s="195"/>
      <c r="HKZ80" s="195"/>
      <c r="HLA80" s="195"/>
      <c r="HLB80" s="195"/>
      <c r="HLC80" s="195"/>
      <c r="HLD80" s="195"/>
      <c r="HLE80" s="195"/>
      <c r="HLF80" s="195"/>
      <c r="HLG80" s="195"/>
      <c r="HLH80" s="195"/>
      <c r="HLI80" s="195"/>
      <c r="HLJ80" s="195"/>
      <c r="HLK80" s="195"/>
      <c r="HLL80" s="195"/>
      <c r="HLM80" s="195"/>
      <c r="HLN80" s="195"/>
      <c r="HLO80" s="195"/>
      <c r="HLP80" s="195"/>
      <c r="HLQ80" s="195"/>
      <c r="HLR80" s="195"/>
      <c r="HLS80" s="195"/>
      <c r="HLT80" s="195"/>
      <c r="HLU80" s="195"/>
      <c r="HLV80" s="195"/>
      <c r="HLW80" s="195"/>
      <c r="HLX80" s="195"/>
      <c r="HLY80" s="195"/>
      <c r="HLZ80" s="195"/>
      <c r="HMA80" s="195"/>
      <c r="HMB80" s="195"/>
      <c r="HMC80" s="195"/>
      <c r="HMD80" s="195"/>
      <c r="HME80" s="195"/>
      <c r="HMF80" s="195"/>
      <c r="HMG80" s="195"/>
      <c r="HMH80" s="195"/>
      <c r="HMI80" s="195"/>
      <c r="HMJ80" s="195"/>
      <c r="HMK80" s="195"/>
      <c r="HML80" s="195"/>
      <c r="HMM80" s="195"/>
      <c r="HMN80" s="195"/>
      <c r="HMO80" s="195"/>
      <c r="HMP80" s="195"/>
      <c r="HMQ80" s="195"/>
      <c r="HMR80" s="195"/>
      <c r="HMS80" s="195"/>
      <c r="HMT80" s="195"/>
      <c r="HMU80" s="195"/>
      <c r="HMV80" s="195"/>
      <c r="HMW80" s="195"/>
      <c r="HMX80" s="195"/>
      <c r="HMY80" s="195"/>
      <c r="HMZ80" s="195"/>
      <c r="HNA80" s="195"/>
      <c r="HNB80" s="195"/>
      <c r="HNC80" s="195"/>
      <c r="HND80" s="195"/>
      <c r="HNE80" s="195"/>
      <c r="HNF80" s="195"/>
      <c r="HNG80" s="195"/>
      <c r="HNH80" s="195"/>
      <c r="HNI80" s="195"/>
      <c r="HNJ80" s="195"/>
      <c r="HNK80" s="195"/>
      <c r="HNL80" s="195"/>
      <c r="HNM80" s="195"/>
      <c r="HNN80" s="195"/>
      <c r="HNO80" s="195"/>
      <c r="HNP80" s="195"/>
      <c r="HNQ80" s="195"/>
      <c r="HNR80" s="195"/>
      <c r="HNS80" s="195"/>
      <c r="HNT80" s="195"/>
      <c r="HNU80" s="195"/>
      <c r="HNV80" s="195"/>
      <c r="HNW80" s="195"/>
      <c r="HNX80" s="195"/>
      <c r="HNY80" s="195"/>
      <c r="HNZ80" s="195"/>
      <c r="HOA80" s="195"/>
      <c r="HOB80" s="195"/>
      <c r="HOC80" s="195"/>
      <c r="HOD80" s="195"/>
      <c r="HOE80" s="195"/>
      <c r="HOF80" s="195"/>
      <c r="HOG80" s="195"/>
      <c r="HOH80" s="195"/>
      <c r="HOI80" s="195"/>
      <c r="HOJ80" s="195"/>
      <c r="HOK80" s="195"/>
      <c r="HOL80" s="195"/>
      <c r="HOM80" s="195"/>
      <c r="HON80" s="195"/>
      <c r="HOO80" s="195"/>
      <c r="HOP80" s="195"/>
      <c r="HOQ80" s="195"/>
      <c r="HOR80" s="195"/>
      <c r="HOS80" s="195"/>
      <c r="HOT80" s="195"/>
      <c r="HOU80" s="195"/>
      <c r="HOV80" s="195"/>
      <c r="HOW80" s="195"/>
      <c r="HOX80" s="195"/>
      <c r="HOY80" s="195"/>
      <c r="HOZ80" s="195"/>
      <c r="HPA80" s="195"/>
      <c r="HPB80" s="195"/>
      <c r="HPC80" s="195"/>
      <c r="HPD80" s="195"/>
      <c r="HPE80" s="195"/>
      <c r="HPF80" s="195"/>
      <c r="HPG80" s="195"/>
      <c r="HPH80" s="195"/>
      <c r="HPI80" s="195"/>
      <c r="HPJ80" s="195"/>
      <c r="HPK80" s="195"/>
      <c r="HPL80" s="195"/>
      <c r="HPM80" s="195"/>
      <c r="HPN80" s="195"/>
      <c r="HPO80" s="195"/>
      <c r="HPP80" s="195"/>
      <c r="HPQ80" s="195"/>
      <c r="HPR80" s="195"/>
      <c r="HPS80" s="195"/>
      <c r="HPT80" s="195"/>
      <c r="HPU80" s="195"/>
      <c r="HPV80" s="195"/>
      <c r="HPW80" s="195"/>
      <c r="HPX80" s="195"/>
      <c r="HPY80" s="195"/>
      <c r="HPZ80" s="195"/>
      <c r="HQA80" s="195"/>
      <c r="HQB80" s="195"/>
      <c r="HQC80" s="195"/>
      <c r="HQD80" s="195"/>
      <c r="HQE80" s="195"/>
      <c r="HQF80" s="195"/>
      <c r="HQG80" s="195"/>
      <c r="HQH80" s="195"/>
      <c r="HQI80" s="195"/>
      <c r="HQJ80" s="195"/>
      <c r="HQK80" s="195"/>
      <c r="HQL80" s="195"/>
      <c r="HQM80" s="195"/>
      <c r="HQN80" s="195"/>
      <c r="HQO80" s="195"/>
      <c r="HQP80" s="195"/>
      <c r="HQQ80" s="195"/>
      <c r="HQR80" s="195"/>
      <c r="HQS80" s="195"/>
      <c r="HQT80" s="195"/>
      <c r="HQU80" s="195"/>
      <c r="HQV80" s="195"/>
      <c r="HQW80" s="195"/>
      <c r="HQX80" s="195"/>
      <c r="HQY80" s="195"/>
      <c r="HQZ80" s="195"/>
      <c r="HRA80" s="195"/>
      <c r="HRB80" s="195"/>
      <c r="HRC80" s="195"/>
      <c r="HRD80" s="195"/>
      <c r="HRE80" s="195"/>
      <c r="HRF80" s="195"/>
      <c r="HRG80" s="195"/>
      <c r="HRH80" s="195"/>
      <c r="HRI80" s="195"/>
      <c r="HRJ80" s="195"/>
      <c r="HRK80" s="195"/>
      <c r="HRL80" s="195"/>
      <c r="HRM80" s="195"/>
      <c r="HRN80" s="195"/>
      <c r="HRO80" s="195"/>
      <c r="HRP80" s="195"/>
      <c r="HRQ80" s="195"/>
      <c r="HRR80" s="195"/>
      <c r="HRS80" s="195"/>
      <c r="HRT80" s="195"/>
      <c r="HRU80" s="195"/>
      <c r="HRV80" s="195"/>
      <c r="HRW80" s="195"/>
      <c r="HRX80" s="195"/>
      <c r="HRY80" s="195"/>
      <c r="HRZ80" s="195"/>
      <c r="HSA80" s="195"/>
      <c r="HSB80" s="195"/>
      <c r="HSC80" s="195"/>
      <c r="HSD80" s="195"/>
      <c r="HSE80" s="195"/>
      <c r="HSF80" s="195"/>
      <c r="HSG80" s="195"/>
      <c r="HSH80" s="195"/>
      <c r="HSI80" s="195"/>
      <c r="HSJ80" s="195"/>
      <c r="HSK80" s="195"/>
      <c r="HSL80" s="195"/>
      <c r="HSM80" s="195"/>
      <c r="HSN80" s="195"/>
      <c r="HSO80" s="195"/>
      <c r="HSP80" s="195"/>
      <c r="HSQ80" s="195"/>
      <c r="HSR80" s="195"/>
      <c r="HSS80" s="195"/>
      <c r="HST80" s="195"/>
      <c r="HSU80" s="195"/>
      <c r="HSV80" s="195"/>
      <c r="HSW80" s="195"/>
      <c r="HSX80" s="195"/>
      <c r="HSY80" s="195"/>
      <c r="HSZ80" s="195"/>
      <c r="HTA80" s="195"/>
      <c r="HTB80" s="195"/>
      <c r="HTC80" s="195"/>
      <c r="HTD80" s="195"/>
      <c r="HTE80" s="195"/>
      <c r="HTF80" s="195"/>
      <c r="HTG80" s="195"/>
      <c r="HTH80" s="195"/>
      <c r="HTI80" s="195"/>
      <c r="HTJ80" s="195"/>
      <c r="HTK80" s="195"/>
      <c r="HTL80" s="195"/>
      <c r="HTM80" s="195"/>
      <c r="HTN80" s="195"/>
      <c r="HTO80" s="195"/>
      <c r="HTP80" s="195"/>
      <c r="HTQ80" s="195"/>
      <c r="HTR80" s="195"/>
      <c r="HTS80" s="195"/>
      <c r="HTT80" s="195"/>
      <c r="HTU80" s="195"/>
      <c r="HTV80" s="195"/>
      <c r="HTW80" s="195"/>
      <c r="HTX80" s="195"/>
      <c r="HTY80" s="195"/>
      <c r="HTZ80" s="195"/>
      <c r="HUA80" s="195"/>
      <c r="HUB80" s="195"/>
      <c r="HUC80" s="195"/>
      <c r="HUD80" s="195"/>
      <c r="HUE80" s="195"/>
      <c r="HUF80" s="195"/>
      <c r="HUG80" s="195"/>
      <c r="HUH80" s="195"/>
      <c r="HUI80" s="195"/>
      <c r="HUJ80" s="195"/>
      <c r="HUK80" s="195"/>
      <c r="HUL80" s="195"/>
      <c r="HUM80" s="195"/>
      <c r="HUN80" s="195"/>
      <c r="HUO80" s="195"/>
      <c r="HUP80" s="195"/>
      <c r="HUQ80" s="195"/>
      <c r="HUR80" s="195"/>
      <c r="HUS80" s="195"/>
      <c r="HUT80" s="195"/>
      <c r="HUU80" s="195"/>
      <c r="HUV80" s="195"/>
      <c r="HUW80" s="195"/>
      <c r="HUX80" s="195"/>
      <c r="HUY80" s="195"/>
      <c r="HUZ80" s="195"/>
      <c r="HVA80" s="195"/>
      <c r="HVB80" s="195"/>
      <c r="HVC80" s="195"/>
      <c r="HVD80" s="195"/>
      <c r="HVE80" s="195"/>
      <c r="HVF80" s="195"/>
      <c r="HVG80" s="195"/>
      <c r="HVH80" s="195"/>
      <c r="HVI80" s="195"/>
      <c r="HVJ80" s="195"/>
      <c r="HVK80" s="195"/>
      <c r="HVL80" s="195"/>
      <c r="HVM80" s="195"/>
      <c r="HVN80" s="195"/>
      <c r="HVO80" s="195"/>
      <c r="HVP80" s="195"/>
      <c r="HVQ80" s="195"/>
      <c r="HVR80" s="195"/>
      <c r="HVS80" s="195"/>
      <c r="HVT80" s="195"/>
      <c r="HVU80" s="195"/>
      <c r="HVV80" s="195"/>
      <c r="HVW80" s="195"/>
      <c r="HVX80" s="195"/>
      <c r="HVY80" s="195"/>
      <c r="HVZ80" s="195"/>
      <c r="HWA80" s="195"/>
      <c r="HWB80" s="195"/>
      <c r="HWC80" s="195"/>
      <c r="HWD80" s="195"/>
      <c r="HWE80" s="195"/>
      <c r="HWF80" s="195"/>
      <c r="HWG80" s="195"/>
      <c r="HWH80" s="195"/>
      <c r="HWI80" s="195"/>
      <c r="HWJ80" s="195"/>
      <c r="HWK80" s="195"/>
      <c r="HWL80" s="195"/>
      <c r="HWM80" s="195"/>
      <c r="HWN80" s="195"/>
      <c r="HWO80" s="195"/>
      <c r="HWP80" s="195"/>
      <c r="HWQ80" s="195"/>
      <c r="HWR80" s="195"/>
      <c r="HWS80" s="195"/>
      <c r="HWT80" s="195"/>
      <c r="HWU80" s="195"/>
      <c r="HWV80" s="195"/>
      <c r="HWW80" s="195"/>
      <c r="HWX80" s="195"/>
      <c r="HWY80" s="195"/>
      <c r="HWZ80" s="195"/>
      <c r="HXA80" s="195"/>
      <c r="HXB80" s="195"/>
      <c r="HXC80" s="195"/>
      <c r="HXD80" s="195"/>
      <c r="HXE80" s="195"/>
      <c r="HXF80" s="195"/>
      <c r="HXG80" s="195"/>
      <c r="HXH80" s="195"/>
      <c r="HXI80" s="195"/>
      <c r="HXJ80" s="195"/>
      <c r="HXK80" s="195"/>
      <c r="HXL80" s="195"/>
      <c r="HXM80" s="195"/>
      <c r="HXN80" s="195"/>
      <c r="HXO80" s="195"/>
      <c r="HXP80" s="195"/>
      <c r="HXQ80" s="195"/>
      <c r="HXR80" s="195"/>
      <c r="HXS80" s="195"/>
      <c r="HXT80" s="195"/>
      <c r="HXU80" s="195"/>
      <c r="HXV80" s="195"/>
      <c r="HXW80" s="195"/>
      <c r="HXX80" s="195"/>
      <c r="HXY80" s="195"/>
      <c r="HXZ80" s="195"/>
      <c r="HYA80" s="195"/>
      <c r="HYB80" s="195"/>
      <c r="HYC80" s="195"/>
      <c r="HYD80" s="195"/>
      <c r="HYE80" s="195"/>
      <c r="HYF80" s="195"/>
      <c r="HYG80" s="195"/>
      <c r="HYH80" s="195"/>
      <c r="HYI80" s="195"/>
      <c r="HYJ80" s="195"/>
      <c r="HYK80" s="195"/>
      <c r="HYL80" s="195"/>
      <c r="HYM80" s="195"/>
      <c r="HYN80" s="195"/>
      <c r="HYO80" s="195"/>
      <c r="HYP80" s="195"/>
      <c r="HYQ80" s="195"/>
      <c r="HYR80" s="195"/>
      <c r="HYS80" s="195"/>
      <c r="HYT80" s="195"/>
      <c r="HYU80" s="195"/>
      <c r="HYV80" s="195"/>
      <c r="HYW80" s="195"/>
      <c r="HYX80" s="195"/>
      <c r="HYY80" s="195"/>
      <c r="HYZ80" s="195"/>
      <c r="HZA80" s="195"/>
      <c r="HZB80" s="195"/>
      <c r="HZC80" s="195"/>
      <c r="HZD80" s="195"/>
      <c r="HZE80" s="195"/>
      <c r="HZF80" s="195"/>
      <c r="HZG80" s="195"/>
      <c r="HZH80" s="195"/>
      <c r="HZI80" s="195"/>
      <c r="HZJ80" s="195"/>
      <c r="HZK80" s="195"/>
      <c r="HZL80" s="195"/>
      <c r="HZM80" s="195"/>
      <c r="HZN80" s="195"/>
      <c r="HZO80" s="195"/>
      <c r="HZP80" s="195"/>
      <c r="HZQ80" s="195"/>
      <c r="HZR80" s="195"/>
      <c r="HZS80" s="195"/>
      <c r="HZT80" s="195"/>
      <c r="HZU80" s="195"/>
      <c r="HZV80" s="195"/>
      <c r="HZW80" s="195"/>
      <c r="HZX80" s="195"/>
      <c r="HZY80" s="195"/>
      <c r="HZZ80" s="195"/>
      <c r="IAA80" s="195"/>
      <c r="IAB80" s="195"/>
      <c r="IAC80" s="195"/>
      <c r="IAD80" s="195"/>
      <c r="IAE80" s="195"/>
      <c r="IAF80" s="195"/>
      <c r="IAG80" s="195"/>
      <c r="IAH80" s="195"/>
      <c r="IAI80" s="195"/>
      <c r="IAJ80" s="195"/>
      <c r="IAK80" s="195"/>
      <c r="IAL80" s="195"/>
      <c r="IAM80" s="195"/>
      <c r="IAN80" s="195"/>
      <c r="IAO80" s="195"/>
      <c r="IAP80" s="195"/>
      <c r="IAQ80" s="195"/>
      <c r="IAR80" s="195"/>
      <c r="IAS80" s="195"/>
      <c r="IAT80" s="195"/>
      <c r="IAU80" s="195"/>
      <c r="IAV80" s="195"/>
      <c r="IAW80" s="195"/>
      <c r="IAX80" s="195"/>
      <c r="IAY80" s="195"/>
      <c r="IAZ80" s="195"/>
      <c r="IBA80" s="195"/>
      <c r="IBB80" s="195"/>
      <c r="IBC80" s="195"/>
      <c r="IBD80" s="195"/>
      <c r="IBE80" s="195"/>
      <c r="IBF80" s="195"/>
      <c r="IBG80" s="195"/>
      <c r="IBH80" s="195"/>
      <c r="IBI80" s="195"/>
      <c r="IBJ80" s="195"/>
      <c r="IBK80" s="195"/>
      <c r="IBL80" s="195"/>
      <c r="IBM80" s="195"/>
      <c r="IBN80" s="195"/>
      <c r="IBO80" s="195"/>
      <c r="IBP80" s="195"/>
      <c r="IBQ80" s="195"/>
      <c r="IBR80" s="195"/>
      <c r="IBS80" s="195"/>
      <c r="IBT80" s="195"/>
      <c r="IBU80" s="195"/>
      <c r="IBV80" s="195"/>
      <c r="IBW80" s="195"/>
      <c r="IBX80" s="195"/>
      <c r="IBY80" s="195"/>
      <c r="IBZ80" s="195"/>
      <c r="ICA80" s="195"/>
      <c r="ICB80" s="195"/>
      <c r="ICC80" s="195"/>
      <c r="ICD80" s="195"/>
      <c r="ICE80" s="195"/>
      <c r="ICF80" s="195"/>
      <c r="ICG80" s="195"/>
      <c r="ICH80" s="195"/>
      <c r="ICI80" s="195"/>
      <c r="ICJ80" s="195"/>
      <c r="ICK80" s="195"/>
      <c r="ICL80" s="195"/>
      <c r="ICM80" s="195"/>
      <c r="ICN80" s="195"/>
      <c r="ICO80" s="195"/>
      <c r="ICP80" s="195"/>
      <c r="ICQ80" s="195"/>
      <c r="ICR80" s="195"/>
      <c r="ICS80" s="195"/>
      <c r="ICT80" s="195"/>
      <c r="ICU80" s="195"/>
      <c r="ICV80" s="195"/>
      <c r="ICW80" s="195"/>
      <c r="ICX80" s="195"/>
      <c r="ICY80" s="195"/>
      <c r="ICZ80" s="195"/>
      <c r="IDA80" s="195"/>
      <c r="IDB80" s="195"/>
      <c r="IDC80" s="195"/>
      <c r="IDD80" s="195"/>
      <c r="IDE80" s="195"/>
      <c r="IDF80" s="195"/>
      <c r="IDG80" s="195"/>
      <c r="IDH80" s="195"/>
      <c r="IDI80" s="195"/>
      <c r="IDJ80" s="195"/>
      <c r="IDK80" s="195"/>
      <c r="IDL80" s="195"/>
      <c r="IDM80" s="195"/>
      <c r="IDN80" s="195"/>
      <c r="IDO80" s="195"/>
      <c r="IDP80" s="195"/>
      <c r="IDQ80" s="195"/>
      <c r="IDR80" s="195"/>
      <c r="IDS80" s="195"/>
      <c r="IDT80" s="195"/>
      <c r="IDU80" s="195"/>
      <c r="IDV80" s="195"/>
      <c r="IDW80" s="195"/>
      <c r="IDX80" s="195"/>
      <c r="IDY80" s="195"/>
      <c r="IDZ80" s="195"/>
      <c r="IEA80" s="195"/>
      <c r="IEB80" s="195"/>
      <c r="IEC80" s="195"/>
      <c r="IED80" s="195"/>
      <c r="IEE80" s="195"/>
      <c r="IEF80" s="195"/>
      <c r="IEG80" s="195"/>
      <c r="IEH80" s="195"/>
      <c r="IEI80" s="195"/>
      <c r="IEJ80" s="195"/>
      <c r="IEK80" s="195"/>
      <c r="IEL80" s="195"/>
      <c r="IEM80" s="195"/>
      <c r="IEN80" s="195"/>
      <c r="IEO80" s="195"/>
      <c r="IEP80" s="195"/>
      <c r="IEQ80" s="195"/>
      <c r="IER80" s="195"/>
      <c r="IES80" s="195"/>
      <c r="IET80" s="195"/>
      <c r="IEU80" s="195"/>
      <c r="IEV80" s="195"/>
      <c r="IEW80" s="195"/>
      <c r="IEX80" s="195"/>
      <c r="IEY80" s="195"/>
      <c r="IEZ80" s="195"/>
      <c r="IFA80" s="195"/>
      <c r="IFB80" s="195"/>
      <c r="IFC80" s="195"/>
      <c r="IFD80" s="195"/>
      <c r="IFE80" s="195"/>
      <c r="IFF80" s="195"/>
      <c r="IFG80" s="195"/>
      <c r="IFH80" s="195"/>
      <c r="IFI80" s="195"/>
      <c r="IFJ80" s="195"/>
      <c r="IFK80" s="195"/>
      <c r="IFL80" s="195"/>
      <c r="IFM80" s="195"/>
      <c r="IFN80" s="195"/>
      <c r="IFO80" s="195"/>
      <c r="IFP80" s="195"/>
      <c r="IFQ80" s="195"/>
      <c r="IFR80" s="195"/>
      <c r="IFS80" s="195"/>
      <c r="IFT80" s="195"/>
      <c r="IFU80" s="195"/>
      <c r="IFV80" s="195"/>
      <c r="IFW80" s="195"/>
      <c r="IFX80" s="195"/>
      <c r="IFY80" s="195"/>
      <c r="IFZ80" s="195"/>
      <c r="IGA80" s="195"/>
      <c r="IGB80" s="195"/>
      <c r="IGC80" s="195"/>
      <c r="IGD80" s="195"/>
      <c r="IGE80" s="195"/>
      <c r="IGF80" s="195"/>
      <c r="IGG80" s="195"/>
      <c r="IGH80" s="195"/>
      <c r="IGI80" s="195"/>
      <c r="IGJ80" s="195"/>
      <c r="IGK80" s="195"/>
      <c r="IGL80" s="195"/>
      <c r="IGM80" s="195"/>
      <c r="IGN80" s="195"/>
      <c r="IGO80" s="195"/>
      <c r="IGP80" s="195"/>
      <c r="IGQ80" s="195"/>
      <c r="IGR80" s="195"/>
      <c r="IGS80" s="195"/>
      <c r="IGT80" s="195"/>
      <c r="IGU80" s="195"/>
      <c r="IGV80" s="195"/>
      <c r="IGW80" s="195"/>
      <c r="IGX80" s="195"/>
      <c r="IGY80" s="195"/>
      <c r="IGZ80" s="195"/>
      <c r="IHA80" s="195"/>
      <c r="IHB80" s="195"/>
      <c r="IHC80" s="195"/>
      <c r="IHD80" s="195"/>
      <c r="IHE80" s="195"/>
      <c r="IHF80" s="195"/>
      <c r="IHG80" s="195"/>
      <c r="IHH80" s="195"/>
      <c r="IHI80" s="195"/>
      <c r="IHJ80" s="195"/>
      <c r="IHK80" s="195"/>
      <c r="IHL80" s="195"/>
      <c r="IHM80" s="195"/>
      <c r="IHN80" s="195"/>
      <c r="IHO80" s="195"/>
      <c r="IHP80" s="195"/>
      <c r="IHQ80" s="195"/>
      <c r="IHR80" s="195"/>
      <c r="IHS80" s="195"/>
      <c r="IHT80" s="195"/>
      <c r="IHU80" s="195"/>
      <c r="IHV80" s="195"/>
      <c r="IHW80" s="195"/>
      <c r="IHX80" s="195"/>
      <c r="IHY80" s="195"/>
      <c r="IHZ80" s="195"/>
      <c r="IIA80" s="195"/>
      <c r="IIB80" s="195"/>
      <c r="IIC80" s="195"/>
      <c r="IID80" s="195"/>
      <c r="IIE80" s="195"/>
      <c r="IIF80" s="195"/>
      <c r="IIG80" s="195"/>
      <c r="IIH80" s="195"/>
      <c r="III80" s="195"/>
      <c r="IIJ80" s="195"/>
      <c r="IIK80" s="195"/>
      <c r="IIL80" s="195"/>
      <c r="IIM80" s="195"/>
      <c r="IIN80" s="195"/>
      <c r="IIO80" s="195"/>
      <c r="IIP80" s="195"/>
      <c r="IIQ80" s="195"/>
      <c r="IIR80" s="195"/>
      <c r="IIS80" s="195"/>
      <c r="IIT80" s="195"/>
      <c r="IIU80" s="195"/>
      <c r="IIV80" s="195"/>
      <c r="IIW80" s="195"/>
      <c r="IIX80" s="195"/>
      <c r="IIY80" s="195"/>
      <c r="IIZ80" s="195"/>
      <c r="IJA80" s="195"/>
      <c r="IJB80" s="195"/>
      <c r="IJC80" s="195"/>
      <c r="IJD80" s="195"/>
      <c r="IJE80" s="195"/>
      <c r="IJF80" s="195"/>
      <c r="IJG80" s="195"/>
      <c r="IJH80" s="195"/>
      <c r="IJI80" s="195"/>
      <c r="IJJ80" s="195"/>
      <c r="IJK80" s="195"/>
      <c r="IJL80" s="195"/>
      <c r="IJM80" s="195"/>
      <c r="IJN80" s="195"/>
      <c r="IJO80" s="195"/>
      <c r="IJP80" s="195"/>
      <c r="IJQ80" s="195"/>
      <c r="IJR80" s="195"/>
      <c r="IJS80" s="195"/>
      <c r="IJT80" s="195"/>
      <c r="IJU80" s="195"/>
      <c r="IJV80" s="195"/>
      <c r="IJW80" s="195"/>
      <c r="IJX80" s="195"/>
      <c r="IJY80" s="195"/>
      <c r="IJZ80" s="195"/>
      <c r="IKA80" s="195"/>
      <c r="IKB80" s="195"/>
      <c r="IKC80" s="195"/>
      <c r="IKD80" s="195"/>
      <c r="IKE80" s="195"/>
      <c r="IKF80" s="195"/>
      <c r="IKG80" s="195"/>
      <c r="IKH80" s="195"/>
      <c r="IKI80" s="195"/>
      <c r="IKJ80" s="195"/>
      <c r="IKK80" s="195"/>
      <c r="IKL80" s="195"/>
      <c r="IKM80" s="195"/>
      <c r="IKN80" s="195"/>
      <c r="IKO80" s="195"/>
      <c r="IKP80" s="195"/>
      <c r="IKQ80" s="195"/>
      <c r="IKR80" s="195"/>
      <c r="IKS80" s="195"/>
      <c r="IKT80" s="195"/>
      <c r="IKU80" s="195"/>
      <c r="IKV80" s="195"/>
      <c r="IKW80" s="195"/>
      <c r="IKX80" s="195"/>
      <c r="IKY80" s="195"/>
      <c r="IKZ80" s="195"/>
      <c r="ILA80" s="195"/>
      <c r="ILB80" s="195"/>
      <c r="ILC80" s="195"/>
      <c r="ILD80" s="195"/>
      <c r="ILE80" s="195"/>
      <c r="ILF80" s="195"/>
      <c r="ILG80" s="195"/>
      <c r="ILH80" s="195"/>
      <c r="ILI80" s="195"/>
      <c r="ILJ80" s="195"/>
      <c r="ILK80" s="195"/>
      <c r="ILL80" s="195"/>
      <c r="ILM80" s="195"/>
      <c r="ILN80" s="195"/>
      <c r="ILO80" s="195"/>
      <c r="ILP80" s="195"/>
      <c r="ILQ80" s="195"/>
      <c r="ILR80" s="195"/>
      <c r="ILS80" s="195"/>
      <c r="ILT80" s="195"/>
      <c r="ILU80" s="195"/>
      <c r="ILV80" s="195"/>
      <c r="ILW80" s="195"/>
      <c r="ILX80" s="195"/>
      <c r="ILY80" s="195"/>
      <c r="ILZ80" s="195"/>
      <c r="IMA80" s="195"/>
      <c r="IMB80" s="195"/>
      <c r="IMC80" s="195"/>
      <c r="IMD80" s="195"/>
      <c r="IME80" s="195"/>
      <c r="IMF80" s="195"/>
      <c r="IMG80" s="195"/>
      <c r="IMH80" s="195"/>
      <c r="IMI80" s="195"/>
      <c r="IMJ80" s="195"/>
      <c r="IMK80" s="195"/>
      <c r="IML80" s="195"/>
      <c r="IMM80" s="195"/>
      <c r="IMN80" s="195"/>
      <c r="IMO80" s="195"/>
      <c r="IMP80" s="195"/>
      <c r="IMQ80" s="195"/>
      <c r="IMR80" s="195"/>
      <c r="IMS80" s="195"/>
      <c r="IMT80" s="195"/>
      <c r="IMU80" s="195"/>
      <c r="IMV80" s="195"/>
      <c r="IMW80" s="195"/>
      <c r="IMX80" s="195"/>
      <c r="IMY80" s="195"/>
      <c r="IMZ80" s="195"/>
      <c r="INA80" s="195"/>
      <c r="INB80" s="195"/>
      <c r="INC80" s="195"/>
      <c r="IND80" s="195"/>
      <c r="INE80" s="195"/>
      <c r="INF80" s="195"/>
      <c r="ING80" s="195"/>
      <c r="INH80" s="195"/>
      <c r="INI80" s="195"/>
      <c r="INJ80" s="195"/>
      <c r="INK80" s="195"/>
      <c r="INL80" s="195"/>
      <c r="INM80" s="195"/>
      <c r="INN80" s="195"/>
      <c r="INO80" s="195"/>
      <c r="INP80" s="195"/>
      <c r="INQ80" s="195"/>
      <c r="INR80" s="195"/>
      <c r="INS80" s="195"/>
      <c r="INT80" s="195"/>
      <c r="INU80" s="195"/>
      <c r="INV80" s="195"/>
      <c r="INW80" s="195"/>
      <c r="INX80" s="195"/>
      <c r="INY80" s="195"/>
      <c r="INZ80" s="195"/>
      <c r="IOA80" s="195"/>
      <c r="IOB80" s="195"/>
      <c r="IOC80" s="195"/>
      <c r="IOD80" s="195"/>
      <c r="IOE80" s="195"/>
      <c r="IOF80" s="195"/>
      <c r="IOG80" s="195"/>
      <c r="IOH80" s="195"/>
      <c r="IOI80" s="195"/>
      <c r="IOJ80" s="195"/>
      <c r="IOK80" s="195"/>
      <c r="IOL80" s="195"/>
      <c r="IOM80" s="195"/>
      <c r="ION80" s="195"/>
      <c r="IOO80" s="195"/>
      <c r="IOP80" s="195"/>
      <c r="IOQ80" s="195"/>
      <c r="IOR80" s="195"/>
      <c r="IOS80" s="195"/>
      <c r="IOT80" s="195"/>
      <c r="IOU80" s="195"/>
      <c r="IOV80" s="195"/>
      <c r="IOW80" s="195"/>
      <c r="IOX80" s="195"/>
      <c r="IOY80" s="195"/>
      <c r="IOZ80" s="195"/>
      <c r="IPA80" s="195"/>
      <c r="IPB80" s="195"/>
      <c r="IPC80" s="195"/>
      <c r="IPD80" s="195"/>
      <c r="IPE80" s="195"/>
      <c r="IPF80" s="195"/>
      <c r="IPG80" s="195"/>
      <c r="IPH80" s="195"/>
      <c r="IPI80" s="195"/>
      <c r="IPJ80" s="195"/>
      <c r="IPK80" s="195"/>
      <c r="IPL80" s="195"/>
      <c r="IPM80" s="195"/>
      <c r="IPN80" s="195"/>
      <c r="IPO80" s="195"/>
      <c r="IPP80" s="195"/>
      <c r="IPQ80" s="195"/>
      <c r="IPR80" s="195"/>
      <c r="IPS80" s="195"/>
      <c r="IPT80" s="195"/>
      <c r="IPU80" s="195"/>
      <c r="IPV80" s="195"/>
      <c r="IPW80" s="195"/>
      <c r="IPX80" s="195"/>
      <c r="IPY80" s="195"/>
      <c r="IPZ80" s="195"/>
      <c r="IQA80" s="195"/>
      <c r="IQB80" s="195"/>
      <c r="IQC80" s="195"/>
      <c r="IQD80" s="195"/>
      <c r="IQE80" s="195"/>
      <c r="IQF80" s="195"/>
      <c r="IQG80" s="195"/>
      <c r="IQH80" s="195"/>
      <c r="IQI80" s="195"/>
      <c r="IQJ80" s="195"/>
      <c r="IQK80" s="195"/>
      <c r="IQL80" s="195"/>
      <c r="IQM80" s="195"/>
      <c r="IQN80" s="195"/>
      <c r="IQO80" s="195"/>
      <c r="IQP80" s="195"/>
      <c r="IQQ80" s="195"/>
      <c r="IQR80" s="195"/>
      <c r="IQS80" s="195"/>
      <c r="IQT80" s="195"/>
      <c r="IQU80" s="195"/>
      <c r="IQV80" s="195"/>
      <c r="IQW80" s="195"/>
      <c r="IQX80" s="195"/>
      <c r="IQY80" s="195"/>
      <c r="IQZ80" s="195"/>
      <c r="IRA80" s="195"/>
      <c r="IRB80" s="195"/>
      <c r="IRC80" s="195"/>
      <c r="IRD80" s="195"/>
      <c r="IRE80" s="195"/>
      <c r="IRF80" s="195"/>
      <c r="IRG80" s="195"/>
      <c r="IRH80" s="195"/>
      <c r="IRI80" s="195"/>
      <c r="IRJ80" s="195"/>
      <c r="IRK80" s="195"/>
      <c r="IRL80" s="195"/>
      <c r="IRM80" s="195"/>
      <c r="IRN80" s="195"/>
      <c r="IRO80" s="195"/>
      <c r="IRP80" s="195"/>
      <c r="IRQ80" s="195"/>
      <c r="IRR80" s="195"/>
      <c r="IRS80" s="195"/>
      <c r="IRT80" s="195"/>
      <c r="IRU80" s="195"/>
      <c r="IRV80" s="195"/>
      <c r="IRW80" s="195"/>
      <c r="IRX80" s="195"/>
      <c r="IRY80" s="195"/>
      <c r="IRZ80" s="195"/>
      <c r="ISA80" s="195"/>
      <c r="ISB80" s="195"/>
      <c r="ISC80" s="195"/>
      <c r="ISD80" s="195"/>
      <c r="ISE80" s="195"/>
      <c r="ISF80" s="195"/>
      <c r="ISG80" s="195"/>
      <c r="ISH80" s="195"/>
      <c r="ISI80" s="195"/>
      <c r="ISJ80" s="195"/>
      <c r="ISK80" s="195"/>
      <c r="ISL80" s="195"/>
      <c r="ISM80" s="195"/>
      <c r="ISN80" s="195"/>
      <c r="ISO80" s="195"/>
      <c r="ISP80" s="195"/>
      <c r="ISQ80" s="195"/>
      <c r="ISR80" s="195"/>
      <c r="ISS80" s="195"/>
      <c r="IST80" s="195"/>
      <c r="ISU80" s="195"/>
      <c r="ISV80" s="195"/>
      <c r="ISW80" s="195"/>
      <c r="ISX80" s="195"/>
      <c r="ISY80" s="195"/>
      <c r="ISZ80" s="195"/>
      <c r="ITA80" s="195"/>
      <c r="ITB80" s="195"/>
      <c r="ITC80" s="195"/>
      <c r="ITD80" s="195"/>
      <c r="ITE80" s="195"/>
      <c r="ITF80" s="195"/>
      <c r="ITG80" s="195"/>
      <c r="ITH80" s="195"/>
      <c r="ITI80" s="195"/>
      <c r="ITJ80" s="195"/>
      <c r="ITK80" s="195"/>
      <c r="ITL80" s="195"/>
      <c r="ITM80" s="195"/>
      <c r="ITN80" s="195"/>
      <c r="ITO80" s="195"/>
      <c r="ITP80" s="195"/>
      <c r="ITQ80" s="195"/>
      <c r="ITR80" s="195"/>
      <c r="ITS80" s="195"/>
      <c r="ITT80" s="195"/>
      <c r="ITU80" s="195"/>
      <c r="ITV80" s="195"/>
      <c r="ITW80" s="195"/>
      <c r="ITX80" s="195"/>
      <c r="ITY80" s="195"/>
      <c r="ITZ80" s="195"/>
      <c r="IUA80" s="195"/>
      <c r="IUB80" s="195"/>
      <c r="IUC80" s="195"/>
      <c r="IUD80" s="195"/>
      <c r="IUE80" s="195"/>
      <c r="IUF80" s="195"/>
      <c r="IUG80" s="195"/>
      <c r="IUH80" s="195"/>
      <c r="IUI80" s="195"/>
      <c r="IUJ80" s="195"/>
      <c r="IUK80" s="195"/>
      <c r="IUL80" s="195"/>
      <c r="IUM80" s="195"/>
      <c r="IUN80" s="195"/>
      <c r="IUO80" s="195"/>
      <c r="IUP80" s="195"/>
      <c r="IUQ80" s="195"/>
      <c r="IUR80" s="195"/>
      <c r="IUS80" s="195"/>
      <c r="IUT80" s="195"/>
      <c r="IUU80" s="195"/>
      <c r="IUV80" s="195"/>
      <c r="IUW80" s="195"/>
      <c r="IUX80" s="195"/>
      <c r="IUY80" s="195"/>
      <c r="IUZ80" s="195"/>
      <c r="IVA80" s="195"/>
      <c r="IVB80" s="195"/>
      <c r="IVC80" s="195"/>
      <c r="IVD80" s="195"/>
      <c r="IVE80" s="195"/>
      <c r="IVF80" s="195"/>
      <c r="IVG80" s="195"/>
      <c r="IVH80" s="195"/>
      <c r="IVI80" s="195"/>
      <c r="IVJ80" s="195"/>
      <c r="IVK80" s="195"/>
      <c r="IVL80" s="195"/>
      <c r="IVM80" s="195"/>
      <c r="IVN80" s="195"/>
      <c r="IVO80" s="195"/>
      <c r="IVP80" s="195"/>
      <c r="IVQ80" s="195"/>
      <c r="IVR80" s="195"/>
      <c r="IVS80" s="195"/>
      <c r="IVT80" s="195"/>
      <c r="IVU80" s="195"/>
      <c r="IVV80" s="195"/>
      <c r="IVW80" s="195"/>
      <c r="IVX80" s="195"/>
      <c r="IVY80" s="195"/>
      <c r="IVZ80" s="195"/>
      <c r="IWA80" s="195"/>
      <c r="IWB80" s="195"/>
      <c r="IWC80" s="195"/>
      <c r="IWD80" s="195"/>
      <c r="IWE80" s="195"/>
      <c r="IWF80" s="195"/>
      <c r="IWG80" s="195"/>
      <c r="IWH80" s="195"/>
      <c r="IWI80" s="195"/>
      <c r="IWJ80" s="195"/>
      <c r="IWK80" s="195"/>
      <c r="IWL80" s="195"/>
      <c r="IWM80" s="195"/>
      <c r="IWN80" s="195"/>
      <c r="IWO80" s="195"/>
      <c r="IWP80" s="195"/>
      <c r="IWQ80" s="195"/>
      <c r="IWR80" s="195"/>
      <c r="IWS80" s="195"/>
      <c r="IWT80" s="195"/>
      <c r="IWU80" s="195"/>
      <c r="IWV80" s="195"/>
      <c r="IWW80" s="195"/>
      <c r="IWX80" s="195"/>
      <c r="IWY80" s="195"/>
      <c r="IWZ80" s="195"/>
      <c r="IXA80" s="195"/>
      <c r="IXB80" s="195"/>
      <c r="IXC80" s="195"/>
      <c r="IXD80" s="195"/>
      <c r="IXE80" s="195"/>
      <c r="IXF80" s="195"/>
      <c r="IXG80" s="195"/>
      <c r="IXH80" s="195"/>
      <c r="IXI80" s="195"/>
      <c r="IXJ80" s="195"/>
      <c r="IXK80" s="195"/>
      <c r="IXL80" s="195"/>
      <c r="IXM80" s="195"/>
      <c r="IXN80" s="195"/>
      <c r="IXO80" s="195"/>
      <c r="IXP80" s="195"/>
      <c r="IXQ80" s="195"/>
      <c r="IXR80" s="195"/>
      <c r="IXS80" s="195"/>
      <c r="IXT80" s="195"/>
      <c r="IXU80" s="195"/>
      <c r="IXV80" s="195"/>
      <c r="IXW80" s="195"/>
      <c r="IXX80" s="195"/>
      <c r="IXY80" s="195"/>
      <c r="IXZ80" s="195"/>
      <c r="IYA80" s="195"/>
      <c r="IYB80" s="195"/>
      <c r="IYC80" s="195"/>
      <c r="IYD80" s="195"/>
      <c r="IYE80" s="195"/>
      <c r="IYF80" s="195"/>
      <c r="IYG80" s="195"/>
      <c r="IYH80" s="195"/>
      <c r="IYI80" s="195"/>
      <c r="IYJ80" s="195"/>
      <c r="IYK80" s="195"/>
      <c r="IYL80" s="195"/>
      <c r="IYM80" s="195"/>
      <c r="IYN80" s="195"/>
      <c r="IYO80" s="195"/>
      <c r="IYP80" s="195"/>
      <c r="IYQ80" s="195"/>
      <c r="IYR80" s="195"/>
      <c r="IYS80" s="195"/>
      <c r="IYT80" s="195"/>
      <c r="IYU80" s="195"/>
      <c r="IYV80" s="195"/>
      <c r="IYW80" s="195"/>
      <c r="IYX80" s="195"/>
      <c r="IYY80" s="195"/>
      <c r="IYZ80" s="195"/>
      <c r="IZA80" s="195"/>
      <c r="IZB80" s="195"/>
      <c r="IZC80" s="195"/>
      <c r="IZD80" s="195"/>
      <c r="IZE80" s="195"/>
      <c r="IZF80" s="195"/>
      <c r="IZG80" s="195"/>
      <c r="IZH80" s="195"/>
      <c r="IZI80" s="195"/>
      <c r="IZJ80" s="195"/>
      <c r="IZK80" s="195"/>
      <c r="IZL80" s="195"/>
      <c r="IZM80" s="195"/>
      <c r="IZN80" s="195"/>
      <c r="IZO80" s="195"/>
      <c r="IZP80" s="195"/>
      <c r="IZQ80" s="195"/>
      <c r="IZR80" s="195"/>
      <c r="IZS80" s="195"/>
      <c r="IZT80" s="195"/>
      <c r="IZU80" s="195"/>
      <c r="IZV80" s="195"/>
      <c r="IZW80" s="195"/>
      <c r="IZX80" s="195"/>
      <c r="IZY80" s="195"/>
      <c r="IZZ80" s="195"/>
      <c r="JAA80" s="195"/>
      <c r="JAB80" s="195"/>
      <c r="JAC80" s="195"/>
      <c r="JAD80" s="195"/>
      <c r="JAE80" s="195"/>
      <c r="JAF80" s="195"/>
      <c r="JAG80" s="195"/>
      <c r="JAH80" s="195"/>
      <c r="JAI80" s="195"/>
      <c r="JAJ80" s="195"/>
      <c r="JAK80" s="195"/>
      <c r="JAL80" s="195"/>
      <c r="JAM80" s="195"/>
      <c r="JAN80" s="195"/>
      <c r="JAO80" s="195"/>
      <c r="JAP80" s="195"/>
      <c r="JAQ80" s="195"/>
      <c r="JAR80" s="195"/>
      <c r="JAS80" s="195"/>
      <c r="JAT80" s="195"/>
      <c r="JAU80" s="195"/>
      <c r="JAV80" s="195"/>
      <c r="JAW80" s="195"/>
      <c r="JAX80" s="195"/>
      <c r="JAY80" s="195"/>
      <c r="JAZ80" s="195"/>
      <c r="JBA80" s="195"/>
      <c r="JBB80" s="195"/>
      <c r="JBC80" s="195"/>
      <c r="JBD80" s="195"/>
      <c r="JBE80" s="195"/>
      <c r="JBF80" s="195"/>
      <c r="JBG80" s="195"/>
      <c r="JBH80" s="195"/>
      <c r="JBI80" s="195"/>
      <c r="JBJ80" s="195"/>
      <c r="JBK80" s="195"/>
      <c r="JBL80" s="195"/>
      <c r="JBM80" s="195"/>
      <c r="JBN80" s="195"/>
      <c r="JBO80" s="195"/>
      <c r="JBP80" s="195"/>
      <c r="JBQ80" s="195"/>
      <c r="JBR80" s="195"/>
      <c r="JBS80" s="195"/>
      <c r="JBT80" s="195"/>
      <c r="JBU80" s="195"/>
      <c r="JBV80" s="195"/>
      <c r="JBW80" s="195"/>
      <c r="JBX80" s="195"/>
      <c r="JBY80" s="195"/>
      <c r="JBZ80" s="195"/>
      <c r="JCA80" s="195"/>
      <c r="JCB80" s="195"/>
      <c r="JCC80" s="195"/>
      <c r="JCD80" s="195"/>
      <c r="JCE80" s="195"/>
      <c r="JCF80" s="195"/>
      <c r="JCG80" s="195"/>
      <c r="JCH80" s="195"/>
      <c r="JCI80" s="195"/>
      <c r="JCJ80" s="195"/>
      <c r="JCK80" s="195"/>
      <c r="JCL80" s="195"/>
      <c r="JCM80" s="195"/>
      <c r="JCN80" s="195"/>
      <c r="JCO80" s="195"/>
      <c r="JCP80" s="195"/>
      <c r="JCQ80" s="195"/>
      <c r="JCR80" s="195"/>
      <c r="JCS80" s="195"/>
      <c r="JCT80" s="195"/>
      <c r="JCU80" s="195"/>
      <c r="JCV80" s="195"/>
      <c r="JCW80" s="195"/>
      <c r="JCX80" s="195"/>
      <c r="JCY80" s="195"/>
      <c r="JCZ80" s="195"/>
      <c r="JDA80" s="195"/>
      <c r="JDB80" s="195"/>
      <c r="JDC80" s="195"/>
      <c r="JDD80" s="195"/>
      <c r="JDE80" s="195"/>
      <c r="JDF80" s="195"/>
      <c r="JDG80" s="195"/>
      <c r="JDH80" s="195"/>
      <c r="JDI80" s="195"/>
      <c r="JDJ80" s="195"/>
      <c r="JDK80" s="195"/>
      <c r="JDL80" s="195"/>
      <c r="JDM80" s="195"/>
      <c r="JDN80" s="195"/>
      <c r="JDO80" s="195"/>
      <c r="JDP80" s="195"/>
      <c r="JDQ80" s="195"/>
      <c r="JDR80" s="195"/>
      <c r="JDS80" s="195"/>
      <c r="JDT80" s="195"/>
      <c r="JDU80" s="195"/>
      <c r="JDV80" s="195"/>
      <c r="JDW80" s="195"/>
      <c r="JDX80" s="195"/>
      <c r="JDY80" s="195"/>
      <c r="JDZ80" s="195"/>
      <c r="JEA80" s="195"/>
      <c r="JEB80" s="195"/>
      <c r="JEC80" s="195"/>
      <c r="JED80" s="195"/>
      <c r="JEE80" s="195"/>
      <c r="JEF80" s="195"/>
      <c r="JEG80" s="195"/>
      <c r="JEH80" s="195"/>
      <c r="JEI80" s="195"/>
      <c r="JEJ80" s="195"/>
      <c r="JEK80" s="195"/>
      <c r="JEL80" s="195"/>
      <c r="JEM80" s="195"/>
      <c r="JEN80" s="195"/>
      <c r="JEO80" s="195"/>
      <c r="JEP80" s="195"/>
      <c r="JEQ80" s="195"/>
      <c r="JER80" s="195"/>
      <c r="JES80" s="195"/>
      <c r="JET80" s="195"/>
      <c r="JEU80" s="195"/>
      <c r="JEV80" s="195"/>
      <c r="JEW80" s="195"/>
      <c r="JEX80" s="195"/>
      <c r="JEY80" s="195"/>
      <c r="JEZ80" s="195"/>
      <c r="JFA80" s="195"/>
      <c r="JFB80" s="195"/>
      <c r="JFC80" s="195"/>
      <c r="JFD80" s="195"/>
      <c r="JFE80" s="195"/>
      <c r="JFF80" s="195"/>
      <c r="JFG80" s="195"/>
      <c r="JFH80" s="195"/>
      <c r="JFI80" s="195"/>
      <c r="JFJ80" s="195"/>
      <c r="JFK80" s="195"/>
      <c r="JFL80" s="195"/>
      <c r="JFM80" s="195"/>
      <c r="JFN80" s="195"/>
      <c r="JFO80" s="195"/>
      <c r="JFP80" s="195"/>
      <c r="JFQ80" s="195"/>
      <c r="JFR80" s="195"/>
      <c r="JFS80" s="195"/>
      <c r="JFT80" s="195"/>
      <c r="JFU80" s="195"/>
      <c r="JFV80" s="195"/>
      <c r="JFW80" s="195"/>
      <c r="JFX80" s="195"/>
      <c r="JFY80" s="195"/>
      <c r="JFZ80" s="195"/>
      <c r="JGA80" s="195"/>
      <c r="JGB80" s="195"/>
      <c r="JGC80" s="195"/>
      <c r="JGD80" s="195"/>
      <c r="JGE80" s="195"/>
      <c r="JGF80" s="195"/>
      <c r="JGG80" s="195"/>
      <c r="JGH80" s="195"/>
      <c r="JGI80" s="195"/>
      <c r="JGJ80" s="195"/>
      <c r="JGK80" s="195"/>
      <c r="JGL80" s="195"/>
      <c r="JGM80" s="195"/>
      <c r="JGN80" s="195"/>
      <c r="JGO80" s="195"/>
      <c r="JGP80" s="195"/>
      <c r="JGQ80" s="195"/>
      <c r="JGR80" s="195"/>
      <c r="JGS80" s="195"/>
      <c r="JGT80" s="195"/>
      <c r="JGU80" s="195"/>
      <c r="JGV80" s="195"/>
      <c r="JGW80" s="195"/>
      <c r="JGX80" s="195"/>
      <c r="JGY80" s="195"/>
      <c r="JGZ80" s="195"/>
      <c r="JHA80" s="195"/>
      <c r="JHB80" s="195"/>
      <c r="JHC80" s="195"/>
      <c r="JHD80" s="195"/>
      <c r="JHE80" s="195"/>
      <c r="JHF80" s="195"/>
      <c r="JHG80" s="195"/>
      <c r="JHH80" s="195"/>
      <c r="JHI80" s="195"/>
      <c r="JHJ80" s="195"/>
      <c r="JHK80" s="195"/>
      <c r="JHL80" s="195"/>
      <c r="JHM80" s="195"/>
      <c r="JHN80" s="195"/>
      <c r="JHO80" s="195"/>
      <c r="JHP80" s="195"/>
      <c r="JHQ80" s="195"/>
      <c r="JHR80" s="195"/>
      <c r="JHS80" s="195"/>
      <c r="JHT80" s="195"/>
      <c r="JHU80" s="195"/>
      <c r="JHV80" s="195"/>
      <c r="JHW80" s="195"/>
      <c r="JHX80" s="195"/>
      <c r="JHY80" s="195"/>
      <c r="JHZ80" s="195"/>
      <c r="JIA80" s="195"/>
      <c r="JIB80" s="195"/>
      <c r="JIC80" s="195"/>
      <c r="JID80" s="195"/>
      <c r="JIE80" s="195"/>
      <c r="JIF80" s="195"/>
      <c r="JIG80" s="195"/>
      <c r="JIH80" s="195"/>
      <c r="JII80" s="195"/>
      <c r="JIJ80" s="195"/>
      <c r="JIK80" s="195"/>
      <c r="JIL80" s="195"/>
      <c r="JIM80" s="195"/>
      <c r="JIN80" s="195"/>
      <c r="JIO80" s="195"/>
      <c r="JIP80" s="195"/>
      <c r="JIQ80" s="195"/>
      <c r="JIR80" s="195"/>
      <c r="JIS80" s="195"/>
      <c r="JIT80" s="195"/>
      <c r="JIU80" s="195"/>
      <c r="JIV80" s="195"/>
      <c r="JIW80" s="195"/>
      <c r="JIX80" s="195"/>
      <c r="JIY80" s="195"/>
      <c r="JIZ80" s="195"/>
      <c r="JJA80" s="195"/>
      <c r="JJB80" s="195"/>
      <c r="JJC80" s="195"/>
      <c r="JJD80" s="195"/>
      <c r="JJE80" s="195"/>
      <c r="JJF80" s="195"/>
      <c r="JJG80" s="195"/>
      <c r="JJH80" s="195"/>
      <c r="JJI80" s="195"/>
      <c r="JJJ80" s="195"/>
      <c r="JJK80" s="195"/>
      <c r="JJL80" s="195"/>
      <c r="JJM80" s="195"/>
      <c r="JJN80" s="195"/>
      <c r="JJO80" s="195"/>
      <c r="JJP80" s="195"/>
      <c r="JJQ80" s="195"/>
      <c r="JJR80" s="195"/>
      <c r="JJS80" s="195"/>
      <c r="JJT80" s="195"/>
      <c r="JJU80" s="195"/>
      <c r="JJV80" s="195"/>
      <c r="JJW80" s="195"/>
      <c r="JJX80" s="195"/>
      <c r="JJY80" s="195"/>
      <c r="JJZ80" s="195"/>
      <c r="JKA80" s="195"/>
      <c r="JKB80" s="195"/>
      <c r="JKC80" s="195"/>
      <c r="JKD80" s="195"/>
      <c r="JKE80" s="195"/>
      <c r="JKF80" s="195"/>
      <c r="JKG80" s="195"/>
      <c r="JKH80" s="195"/>
      <c r="JKI80" s="195"/>
      <c r="JKJ80" s="195"/>
      <c r="JKK80" s="195"/>
      <c r="JKL80" s="195"/>
      <c r="JKM80" s="195"/>
      <c r="JKN80" s="195"/>
      <c r="JKO80" s="195"/>
      <c r="JKP80" s="195"/>
      <c r="JKQ80" s="195"/>
      <c r="JKR80" s="195"/>
      <c r="JKS80" s="195"/>
      <c r="JKT80" s="195"/>
      <c r="JKU80" s="195"/>
      <c r="JKV80" s="195"/>
      <c r="JKW80" s="195"/>
      <c r="JKX80" s="195"/>
      <c r="JKY80" s="195"/>
      <c r="JKZ80" s="195"/>
      <c r="JLA80" s="195"/>
      <c r="JLB80" s="195"/>
      <c r="JLC80" s="195"/>
      <c r="JLD80" s="195"/>
      <c r="JLE80" s="195"/>
      <c r="JLF80" s="195"/>
      <c r="JLG80" s="195"/>
      <c r="JLH80" s="195"/>
      <c r="JLI80" s="195"/>
      <c r="JLJ80" s="195"/>
      <c r="JLK80" s="195"/>
      <c r="JLL80" s="195"/>
      <c r="JLM80" s="195"/>
      <c r="JLN80" s="195"/>
      <c r="JLO80" s="195"/>
      <c r="JLP80" s="195"/>
      <c r="JLQ80" s="195"/>
      <c r="JLR80" s="195"/>
      <c r="JLS80" s="195"/>
      <c r="JLT80" s="195"/>
      <c r="JLU80" s="195"/>
      <c r="JLV80" s="195"/>
      <c r="JLW80" s="195"/>
      <c r="JLX80" s="195"/>
      <c r="JLY80" s="195"/>
      <c r="JLZ80" s="195"/>
      <c r="JMA80" s="195"/>
      <c r="JMB80" s="195"/>
      <c r="JMC80" s="195"/>
      <c r="JMD80" s="195"/>
      <c r="JME80" s="195"/>
      <c r="JMF80" s="195"/>
      <c r="JMG80" s="195"/>
      <c r="JMH80" s="195"/>
      <c r="JMI80" s="195"/>
      <c r="JMJ80" s="195"/>
      <c r="JMK80" s="195"/>
      <c r="JML80" s="195"/>
      <c r="JMM80" s="195"/>
      <c r="JMN80" s="195"/>
      <c r="JMO80" s="195"/>
      <c r="JMP80" s="195"/>
      <c r="JMQ80" s="195"/>
      <c r="JMR80" s="195"/>
      <c r="JMS80" s="195"/>
      <c r="JMT80" s="195"/>
      <c r="JMU80" s="195"/>
      <c r="JMV80" s="195"/>
      <c r="JMW80" s="195"/>
      <c r="JMX80" s="195"/>
      <c r="JMY80" s="195"/>
      <c r="JMZ80" s="195"/>
      <c r="JNA80" s="195"/>
      <c r="JNB80" s="195"/>
      <c r="JNC80" s="195"/>
      <c r="JND80" s="195"/>
      <c r="JNE80" s="195"/>
      <c r="JNF80" s="195"/>
      <c r="JNG80" s="195"/>
      <c r="JNH80" s="195"/>
      <c r="JNI80" s="195"/>
      <c r="JNJ80" s="195"/>
      <c r="JNK80" s="195"/>
      <c r="JNL80" s="195"/>
      <c r="JNM80" s="195"/>
      <c r="JNN80" s="195"/>
      <c r="JNO80" s="195"/>
      <c r="JNP80" s="195"/>
      <c r="JNQ80" s="195"/>
      <c r="JNR80" s="195"/>
      <c r="JNS80" s="195"/>
      <c r="JNT80" s="195"/>
      <c r="JNU80" s="195"/>
      <c r="JNV80" s="195"/>
      <c r="JNW80" s="195"/>
      <c r="JNX80" s="195"/>
      <c r="JNY80" s="195"/>
      <c r="JNZ80" s="195"/>
      <c r="JOA80" s="195"/>
      <c r="JOB80" s="195"/>
      <c r="JOC80" s="195"/>
      <c r="JOD80" s="195"/>
      <c r="JOE80" s="195"/>
      <c r="JOF80" s="195"/>
      <c r="JOG80" s="195"/>
      <c r="JOH80" s="195"/>
      <c r="JOI80" s="195"/>
      <c r="JOJ80" s="195"/>
      <c r="JOK80" s="195"/>
      <c r="JOL80" s="195"/>
      <c r="JOM80" s="195"/>
      <c r="JON80" s="195"/>
      <c r="JOO80" s="195"/>
      <c r="JOP80" s="195"/>
      <c r="JOQ80" s="195"/>
      <c r="JOR80" s="195"/>
      <c r="JOS80" s="195"/>
      <c r="JOT80" s="195"/>
      <c r="JOU80" s="195"/>
      <c r="JOV80" s="195"/>
      <c r="JOW80" s="195"/>
      <c r="JOX80" s="195"/>
      <c r="JOY80" s="195"/>
      <c r="JOZ80" s="195"/>
      <c r="JPA80" s="195"/>
      <c r="JPB80" s="195"/>
      <c r="JPC80" s="195"/>
      <c r="JPD80" s="195"/>
      <c r="JPE80" s="195"/>
      <c r="JPF80" s="195"/>
      <c r="JPG80" s="195"/>
      <c r="JPH80" s="195"/>
      <c r="JPI80" s="195"/>
      <c r="JPJ80" s="195"/>
      <c r="JPK80" s="195"/>
      <c r="JPL80" s="195"/>
      <c r="JPM80" s="195"/>
      <c r="JPN80" s="195"/>
      <c r="JPO80" s="195"/>
      <c r="JPP80" s="195"/>
      <c r="JPQ80" s="195"/>
      <c r="JPR80" s="195"/>
      <c r="JPS80" s="195"/>
      <c r="JPT80" s="195"/>
      <c r="JPU80" s="195"/>
      <c r="JPV80" s="195"/>
      <c r="JPW80" s="195"/>
      <c r="JPX80" s="195"/>
      <c r="JPY80" s="195"/>
      <c r="JPZ80" s="195"/>
      <c r="JQA80" s="195"/>
      <c r="JQB80" s="195"/>
      <c r="JQC80" s="195"/>
      <c r="JQD80" s="195"/>
      <c r="JQE80" s="195"/>
      <c r="JQF80" s="195"/>
      <c r="JQG80" s="195"/>
      <c r="JQH80" s="195"/>
      <c r="JQI80" s="195"/>
      <c r="JQJ80" s="195"/>
      <c r="JQK80" s="195"/>
      <c r="JQL80" s="195"/>
      <c r="JQM80" s="195"/>
      <c r="JQN80" s="195"/>
      <c r="JQO80" s="195"/>
      <c r="JQP80" s="195"/>
      <c r="JQQ80" s="195"/>
      <c r="JQR80" s="195"/>
      <c r="JQS80" s="195"/>
      <c r="JQT80" s="195"/>
      <c r="JQU80" s="195"/>
      <c r="JQV80" s="195"/>
      <c r="JQW80" s="195"/>
      <c r="JQX80" s="195"/>
      <c r="JQY80" s="195"/>
      <c r="JQZ80" s="195"/>
      <c r="JRA80" s="195"/>
      <c r="JRB80" s="195"/>
      <c r="JRC80" s="195"/>
      <c r="JRD80" s="195"/>
      <c r="JRE80" s="195"/>
      <c r="JRF80" s="195"/>
      <c r="JRG80" s="195"/>
      <c r="JRH80" s="195"/>
      <c r="JRI80" s="195"/>
      <c r="JRJ80" s="195"/>
      <c r="JRK80" s="195"/>
      <c r="JRL80" s="195"/>
      <c r="JRM80" s="195"/>
      <c r="JRN80" s="195"/>
      <c r="JRO80" s="195"/>
      <c r="JRP80" s="195"/>
      <c r="JRQ80" s="195"/>
      <c r="JRR80" s="195"/>
      <c r="JRS80" s="195"/>
      <c r="JRT80" s="195"/>
      <c r="JRU80" s="195"/>
      <c r="JRV80" s="195"/>
      <c r="JRW80" s="195"/>
      <c r="JRX80" s="195"/>
      <c r="JRY80" s="195"/>
      <c r="JRZ80" s="195"/>
      <c r="JSA80" s="195"/>
      <c r="JSB80" s="195"/>
      <c r="JSC80" s="195"/>
      <c r="JSD80" s="195"/>
      <c r="JSE80" s="195"/>
      <c r="JSF80" s="195"/>
      <c r="JSG80" s="195"/>
      <c r="JSH80" s="195"/>
      <c r="JSI80" s="195"/>
      <c r="JSJ80" s="195"/>
      <c r="JSK80" s="195"/>
      <c r="JSL80" s="195"/>
      <c r="JSM80" s="195"/>
      <c r="JSN80" s="195"/>
      <c r="JSO80" s="195"/>
      <c r="JSP80" s="195"/>
      <c r="JSQ80" s="195"/>
      <c r="JSR80" s="195"/>
      <c r="JSS80" s="195"/>
      <c r="JST80" s="195"/>
      <c r="JSU80" s="195"/>
      <c r="JSV80" s="195"/>
      <c r="JSW80" s="195"/>
      <c r="JSX80" s="195"/>
      <c r="JSY80" s="195"/>
      <c r="JSZ80" s="195"/>
      <c r="JTA80" s="195"/>
      <c r="JTB80" s="195"/>
      <c r="JTC80" s="195"/>
      <c r="JTD80" s="195"/>
      <c r="JTE80" s="195"/>
      <c r="JTF80" s="195"/>
      <c r="JTG80" s="195"/>
      <c r="JTH80" s="195"/>
      <c r="JTI80" s="195"/>
      <c r="JTJ80" s="195"/>
      <c r="JTK80" s="195"/>
      <c r="JTL80" s="195"/>
      <c r="JTM80" s="195"/>
      <c r="JTN80" s="195"/>
      <c r="JTO80" s="195"/>
      <c r="JTP80" s="195"/>
      <c r="JTQ80" s="195"/>
      <c r="JTR80" s="195"/>
      <c r="JTS80" s="195"/>
      <c r="JTT80" s="195"/>
      <c r="JTU80" s="195"/>
      <c r="JTV80" s="195"/>
      <c r="JTW80" s="195"/>
      <c r="JTX80" s="195"/>
      <c r="JTY80" s="195"/>
      <c r="JTZ80" s="195"/>
      <c r="JUA80" s="195"/>
      <c r="JUB80" s="195"/>
      <c r="JUC80" s="195"/>
      <c r="JUD80" s="195"/>
      <c r="JUE80" s="195"/>
      <c r="JUF80" s="195"/>
      <c r="JUG80" s="195"/>
      <c r="JUH80" s="195"/>
      <c r="JUI80" s="195"/>
      <c r="JUJ80" s="195"/>
      <c r="JUK80" s="195"/>
      <c r="JUL80" s="195"/>
      <c r="JUM80" s="195"/>
      <c r="JUN80" s="195"/>
      <c r="JUO80" s="195"/>
      <c r="JUP80" s="195"/>
      <c r="JUQ80" s="195"/>
      <c r="JUR80" s="195"/>
      <c r="JUS80" s="195"/>
      <c r="JUT80" s="195"/>
      <c r="JUU80" s="195"/>
      <c r="JUV80" s="195"/>
      <c r="JUW80" s="195"/>
      <c r="JUX80" s="195"/>
      <c r="JUY80" s="195"/>
      <c r="JUZ80" s="195"/>
      <c r="JVA80" s="195"/>
      <c r="JVB80" s="195"/>
      <c r="JVC80" s="195"/>
      <c r="JVD80" s="195"/>
      <c r="JVE80" s="195"/>
      <c r="JVF80" s="195"/>
      <c r="JVG80" s="195"/>
      <c r="JVH80" s="195"/>
      <c r="JVI80" s="195"/>
      <c r="JVJ80" s="195"/>
      <c r="JVK80" s="195"/>
      <c r="JVL80" s="195"/>
      <c r="JVM80" s="195"/>
      <c r="JVN80" s="195"/>
      <c r="JVO80" s="195"/>
      <c r="JVP80" s="195"/>
      <c r="JVQ80" s="195"/>
      <c r="JVR80" s="195"/>
      <c r="JVS80" s="195"/>
      <c r="JVT80" s="195"/>
      <c r="JVU80" s="195"/>
      <c r="JVV80" s="195"/>
      <c r="JVW80" s="195"/>
      <c r="JVX80" s="195"/>
      <c r="JVY80" s="195"/>
      <c r="JVZ80" s="195"/>
      <c r="JWA80" s="195"/>
      <c r="JWB80" s="195"/>
      <c r="JWC80" s="195"/>
      <c r="JWD80" s="195"/>
      <c r="JWE80" s="195"/>
      <c r="JWF80" s="195"/>
      <c r="JWG80" s="195"/>
      <c r="JWH80" s="195"/>
      <c r="JWI80" s="195"/>
      <c r="JWJ80" s="195"/>
      <c r="JWK80" s="195"/>
      <c r="JWL80" s="195"/>
      <c r="JWM80" s="195"/>
      <c r="JWN80" s="195"/>
      <c r="JWO80" s="195"/>
      <c r="JWP80" s="195"/>
      <c r="JWQ80" s="195"/>
      <c r="JWR80" s="195"/>
      <c r="JWS80" s="195"/>
      <c r="JWT80" s="195"/>
      <c r="JWU80" s="195"/>
      <c r="JWV80" s="195"/>
      <c r="JWW80" s="195"/>
      <c r="JWX80" s="195"/>
      <c r="JWY80" s="195"/>
      <c r="JWZ80" s="195"/>
      <c r="JXA80" s="195"/>
      <c r="JXB80" s="195"/>
      <c r="JXC80" s="195"/>
      <c r="JXD80" s="195"/>
      <c r="JXE80" s="195"/>
      <c r="JXF80" s="195"/>
      <c r="JXG80" s="195"/>
      <c r="JXH80" s="195"/>
      <c r="JXI80" s="195"/>
      <c r="JXJ80" s="195"/>
      <c r="JXK80" s="195"/>
      <c r="JXL80" s="195"/>
      <c r="JXM80" s="195"/>
      <c r="JXN80" s="195"/>
      <c r="JXO80" s="195"/>
      <c r="JXP80" s="195"/>
      <c r="JXQ80" s="195"/>
      <c r="JXR80" s="195"/>
      <c r="JXS80" s="195"/>
      <c r="JXT80" s="195"/>
      <c r="JXU80" s="195"/>
      <c r="JXV80" s="195"/>
      <c r="JXW80" s="195"/>
      <c r="JXX80" s="195"/>
      <c r="JXY80" s="195"/>
      <c r="JXZ80" s="195"/>
      <c r="JYA80" s="195"/>
      <c r="JYB80" s="195"/>
      <c r="JYC80" s="195"/>
      <c r="JYD80" s="195"/>
      <c r="JYE80" s="195"/>
      <c r="JYF80" s="195"/>
      <c r="JYG80" s="195"/>
      <c r="JYH80" s="195"/>
      <c r="JYI80" s="195"/>
      <c r="JYJ80" s="195"/>
      <c r="JYK80" s="195"/>
      <c r="JYL80" s="195"/>
      <c r="JYM80" s="195"/>
      <c r="JYN80" s="195"/>
      <c r="JYO80" s="195"/>
      <c r="JYP80" s="195"/>
      <c r="JYQ80" s="195"/>
      <c r="JYR80" s="195"/>
      <c r="JYS80" s="195"/>
      <c r="JYT80" s="195"/>
      <c r="JYU80" s="195"/>
      <c r="JYV80" s="195"/>
      <c r="JYW80" s="195"/>
      <c r="JYX80" s="195"/>
      <c r="JYY80" s="195"/>
      <c r="JYZ80" s="195"/>
      <c r="JZA80" s="195"/>
      <c r="JZB80" s="195"/>
      <c r="JZC80" s="195"/>
      <c r="JZD80" s="195"/>
      <c r="JZE80" s="195"/>
      <c r="JZF80" s="195"/>
      <c r="JZG80" s="195"/>
      <c r="JZH80" s="195"/>
      <c r="JZI80" s="195"/>
      <c r="JZJ80" s="195"/>
      <c r="JZK80" s="195"/>
      <c r="JZL80" s="195"/>
      <c r="JZM80" s="195"/>
      <c r="JZN80" s="195"/>
      <c r="JZO80" s="195"/>
      <c r="JZP80" s="195"/>
      <c r="JZQ80" s="195"/>
      <c r="JZR80" s="195"/>
      <c r="JZS80" s="195"/>
      <c r="JZT80" s="195"/>
      <c r="JZU80" s="195"/>
      <c r="JZV80" s="195"/>
      <c r="JZW80" s="195"/>
      <c r="JZX80" s="195"/>
      <c r="JZY80" s="195"/>
      <c r="JZZ80" s="195"/>
      <c r="KAA80" s="195"/>
      <c r="KAB80" s="195"/>
      <c r="KAC80" s="195"/>
      <c r="KAD80" s="195"/>
      <c r="KAE80" s="195"/>
      <c r="KAF80" s="195"/>
      <c r="KAG80" s="195"/>
      <c r="KAH80" s="195"/>
      <c r="KAI80" s="195"/>
      <c r="KAJ80" s="195"/>
      <c r="KAK80" s="195"/>
      <c r="KAL80" s="195"/>
      <c r="KAM80" s="195"/>
      <c r="KAN80" s="195"/>
      <c r="KAO80" s="195"/>
      <c r="KAP80" s="195"/>
      <c r="KAQ80" s="195"/>
      <c r="KAR80" s="195"/>
      <c r="KAS80" s="195"/>
      <c r="KAT80" s="195"/>
      <c r="KAU80" s="195"/>
      <c r="KAV80" s="195"/>
      <c r="KAW80" s="195"/>
      <c r="KAX80" s="195"/>
      <c r="KAY80" s="195"/>
      <c r="KAZ80" s="195"/>
      <c r="KBA80" s="195"/>
      <c r="KBB80" s="195"/>
      <c r="KBC80" s="195"/>
      <c r="KBD80" s="195"/>
      <c r="KBE80" s="195"/>
      <c r="KBF80" s="195"/>
      <c r="KBG80" s="195"/>
      <c r="KBH80" s="195"/>
      <c r="KBI80" s="195"/>
      <c r="KBJ80" s="195"/>
      <c r="KBK80" s="195"/>
      <c r="KBL80" s="195"/>
      <c r="KBM80" s="195"/>
      <c r="KBN80" s="195"/>
      <c r="KBO80" s="195"/>
      <c r="KBP80" s="195"/>
      <c r="KBQ80" s="195"/>
      <c r="KBR80" s="195"/>
      <c r="KBS80" s="195"/>
      <c r="KBT80" s="195"/>
      <c r="KBU80" s="195"/>
      <c r="KBV80" s="195"/>
      <c r="KBW80" s="195"/>
      <c r="KBX80" s="195"/>
      <c r="KBY80" s="195"/>
      <c r="KBZ80" s="195"/>
      <c r="KCA80" s="195"/>
      <c r="KCB80" s="195"/>
      <c r="KCC80" s="195"/>
      <c r="KCD80" s="195"/>
      <c r="KCE80" s="195"/>
      <c r="KCF80" s="195"/>
      <c r="KCG80" s="195"/>
      <c r="KCH80" s="195"/>
      <c r="KCI80" s="195"/>
      <c r="KCJ80" s="195"/>
      <c r="KCK80" s="195"/>
      <c r="KCL80" s="195"/>
      <c r="KCM80" s="195"/>
      <c r="KCN80" s="195"/>
      <c r="KCO80" s="195"/>
      <c r="KCP80" s="195"/>
      <c r="KCQ80" s="195"/>
      <c r="KCR80" s="195"/>
      <c r="KCS80" s="195"/>
      <c r="KCT80" s="195"/>
      <c r="KCU80" s="195"/>
      <c r="KCV80" s="195"/>
      <c r="KCW80" s="195"/>
      <c r="KCX80" s="195"/>
      <c r="KCY80" s="195"/>
      <c r="KCZ80" s="195"/>
      <c r="KDA80" s="195"/>
      <c r="KDB80" s="195"/>
      <c r="KDC80" s="195"/>
      <c r="KDD80" s="195"/>
      <c r="KDE80" s="195"/>
      <c r="KDF80" s="195"/>
      <c r="KDG80" s="195"/>
      <c r="KDH80" s="195"/>
      <c r="KDI80" s="195"/>
      <c r="KDJ80" s="195"/>
      <c r="KDK80" s="195"/>
      <c r="KDL80" s="195"/>
      <c r="KDM80" s="195"/>
      <c r="KDN80" s="195"/>
      <c r="KDO80" s="195"/>
      <c r="KDP80" s="195"/>
      <c r="KDQ80" s="195"/>
      <c r="KDR80" s="195"/>
      <c r="KDS80" s="195"/>
      <c r="KDT80" s="195"/>
      <c r="KDU80" s="195"/>
      <c r="KDV80" s="195"/>
      <c r="KDW80" s="195"/>
      <c r="KDX80" s="195"/>
      <c r="KDY80" s="195"/>
      <c r="KDZ80" s="195"/>
      <c r="KEA80" s="195"/>
      <c r="KEB80" s="195"/>
      <c r="KEC80" s="195"/>
      <c r="KED80" s="195"/>
      <c r="KEE80" s="195"/>
      <c r="KEF80" s="195"/>
      <c r="KEG80" s="195"/>
      <c r="KEH80" s="195"/>
      <c r="KEI80" s="195"/>
      <c r="KEJ80" s="195"/>
      <c r="KEK80" s="195"/>
      <c r="KEL80" s="195"/>
      <c r="KEM80" s="195"/>
      <c r="KEN80" s="195"/>
      <c r="KEO80" s="195"/>
      <c r="KEP80" s="195"/>
      <c r="KEQ80" s="195"/>
      <c r="KER80" s="195"/>
      <c r="KES80" s="195"/>
      <c r="KET80" s="195"/>
      <c r="KEU80" s="195"/>
      <c r="KEV80" s="195"/>
      <c r="KEW80" s="195"/>
      <c r="KEX80" s="195"/>
      <c r="KEY80" s="195"/>
      <c r="KEZ80" s="195"/>
      <c r="KFA80" s="195"/>
      <c r="KFB80" s="195"/>
      <c r="KFC80" s="195"/>
      <c r="KFD80" s="195"/>
      <c r="KFE80" s="195"/>
      <c r="KFF80" s="195"/>
      <c r="KFG80" s="195"/>
      <c r="KFH80" s="195"/>
      <c r="KFI80" s="195"/>
      <c r="KFJ80" s="195"/>
      <c r="KFK80" s="195"/>
      <c r="KFL80" s="195"/>
      <c r="KFM80" s="195"/>
      <c r="KFN80" s="195"/>
      <c r="KFO80" s="195"/>
      <c r="KFP80" s="195"/>
      <c r="KFQ80" s="195"/>
      <c r="KFR80" s="195"/>
      <c r="KFS80" s="195"/>
      <c r="KFT80" s="195"/>
      <c r="KFU80" s="195"/>
      <c r="KFV80" s="195"/>
      <c r="KFW80" s="195"/>
      <c r="KFX80" s="195"/>
      <c r="KFY80" s="195"/>
      <c r="KFZ80" s="195"/>
      <c r="KGA80" s="195"/>
      <c r="KGB80" s="195"/>
      <c r="KGC80" s="195"/>
      <c r="KGD80" s="195"/>
      <c r="KGE80" s="195"/>
      <c r="KGF80" s="195"/>
      <c r="KGG80" s="195"/>
      <c r="KGH80" s="195"/>
      <c r="KGI80" s="195"/>
      <c r="KGJ80" s="195"/>
      <c r="KGK80" s="195"/>
      <c r="KGL80" s="195"/>
      <c r="KGM80" s="195"/>
      <c r="KGN80" s="195"/>
      <c r="KGO80" s="195"/>
      <c r="KGP80" s="195"/>
      <c r="KGQ80" s="195"/>
      <c r="KGR80" s="195"/>
      <c r="KGS80" s="195"/>
      <c r="KGT80" s="195"/>
      <c r="KGU80" s="195"/>
      <c r="KGV80" s="195"/>
      <c r="KGW80" s="195"/>
      <c r="KGX80" s="195"/>
      <c r="KGY80" s="195"/>
      <c r="KGZ80" s="195"/>
      <c r="KHA80" s="195"/>
      <c r="KHB80" s="195"/>
      <c r="KHC80" s="195"/>
      <c r="KHD80" s="195"/>
      <c r="KHE80" s="195"/>
      <c r="KHF80" s="195"/>
      <c r="KHG80" s="195"/>
      <c r="KHH80" s="195"/>
      <c r="KHI80" s="195"/>
      <c r="KHJ80" s="195"/>
      <c r="KHK80" s="195"/>
      <c r="KHL80" s="195"/>
      <c r="KHM80" s="195"/>
      <c r="KHN80" s="195"/>
      <c r="KHO80" s="195"/>
      <c r="KHP80" s="195"/>
      <c r="KHQ80" s="195"/>
      <c r="KHR80" s="195"/>
      <c r="KHS80" s="195"/>
      <c r="KHT80" s="195"/>
      <c r="KHU80" s="195"/>
      <c r="KHV80" s="195"/>
      <c r="KHW80" s="195"/>
      <c r="KHX80" s="195"/>
      <c r="KHY80" s="195"/>
      <c r="KHZ80" s="195"/>
      <c r="KIA80" s="195"/>
      <c r="KIB80" s="195"/>
      <c r="KIC80" s="195"/>
      <c r="KID80" s="195"/>
      <c r="KIE80" s="195"/>
      <c r="KIF80" s="195"/>
      <c r="KIG80" s="195"/>
      <c r="KIH80" s="195"/>
      <c r="KII80" s="195"/>
      <c r="KIJ80" s="195"/>
      <c r="KIK80" s="195"/>
      <c r="KIL80" s="195"/>
      <c r="KIM80" s="195"/>
      <c r="KIN80" s="195"/>
      <c r="KIO80" s="195"/>
      <c r="KIP80" s="195"/>
      <c r="KIQ80" s="195"/>
      <c r="KIR80" s="195"/>
      <c r="KIS80" s="195"/>
      <c r="KIT80" s="195"/>
      <c r="KIU80" s="195"/>
      <c r="KIV80" s="195"/>
      <c r="KIW80" s="195"/>
      <c r="KIX80" s="195"/>
      <c r="KIY80" s="195"/>
      <c r="KIZ80" s="195"/>
      <c r="KJA80" s="195"/>
      <c r="KJB80" s="195"/>
      <c r="KJC80" s="195"/>
      <c r="KJD80" s="195"/>
      <c r="KJE80" s="195"/>
      <c r="KJF80" s="195"/>
      <c r="KJG80" s="195"/>
      <c r="KJH80" s="195"/>
      <c r="KJI80" s="195"/>
      <c r="KJJ80" s="195"/>
      <c r="KJK80" s="195"/>
      <c r="KJL80" s="195"/>
      <c r="KJM80" s="195"/>
      <c r="KJN80" s="195"/>
      <c r="KJO80" s="195"/>
      <c r="KJP80" s="195"/>
      <c r="KJQ80" s="195"/>
      <c r="KJR80" s="195"/>
      <c r="KJS80" s="195"/>
      <c r="KJT80" s="195"/>
      <c r="KJU80" s="195"/>
      <c r="KJV80" s="195"/>
      <c r="KJW80" s="195"/>
      <c r="KJX80" s="195"/>
      <c r="KJY80" s="195"/>
      <c r="KJZ80" s="195"/>
      <c r="KKA80" s="195"/>
      <c r="KKB80" s="195"/>
      <c r="KKC80" s="195"/>
      <c r="KKD80" s="195"/>
      <c r="KKE80" s="195"/>
      <c r="KKF80" s="195"/>
      <c r="KKG80" s="195"/>
      <c r="KKH80" s="195"/>
      <c r="KKI80" s="195"/>
      <c r="KKJ80" s="195"/>
      <c r="KKK80" s="195"/>
      <c r="KKL80" s="195"/>
      <c r="KKM80" s="195"/>
      <c r="KKN80" s="195"/>
      <c r="KKO80" s="195"/>
      <c r="KKP80" s="195"/>
      <c r="KKQ80" s="195"/>
      <c r="KKR80" s="195"/>
      <c r="KKS80" s="195"/>
      <c r="KKT80" s="195"/>
      <c r="KKU80" s="195"/>
      <c r="KKV80" s="195"/>
      <c r="KKW80" s="195"/>
      <c r="KKX80" s="195"/>
      <c r="KKY80" s="195"/>
      <c r="KKZ80" s="195"/>
      <c r="KLA80" s="195"/>
      <c r="KLB80" s="195"/>
      <c r="KLC80" s="195"/>
      <c r="KLD80" s="195"/>
      <c r="KLE80" s="195"/>
      <c r="KLF80" s="195"/>
      <c r="KLG80" s="195"/>
      <c r="KLH80" s="195"/>
      <c r="KLI80" s="195"/>
      <c r="KLJ80" s="195"/>
      <c r="KLK80" s="195"/>
      <c r="KLL80" s="195"/>
      <c r="KLM80" s="195"/>
      <c r="KLN80" s="195"/>
      <c r="KLO80" s="195"/>
      <c r="KLP80" s="195"/>
      <c r="KLQ80" s="195"/>
      <c r="KLR80" s="195"/>
      <c r="KLS80" s="195"/>
      <c r="KLT80" s="195"/>
      <c r="KLU80" s="195"/>
      <c r="KLV80" s="195"/>
      <c r="KLW80" s="195"/>
      <c r="KLX80" s="195"/>
      <c r="KLY80" s="195"/>
      <c r="KLZ80" s="195"/>
      <c r="KMA80" s="195"/>
      <c r="KMB80" s="195"/>
      <c r="KMC80" s="195"/>
      <c r="KMD80" s="195"/>
      <c r="KME80" s="195"/>
      <c r="KMF80" s="195"/>
      <c r="KMG80" s="195"/>
      <c r="KMH80" s="195"/>
      <c r="KMI80" s="195"/>
      <c r="KMJ80" s="195"/>
      <c r="KMK80" s="195"/>
      <c r="KML80" s="195"/>
      <c r="KMM80" s="195"/>
      <c r="KMN80" s="195"/>
      <c r="KMO80" s="195"/>
      <c r="KMP80" s="195"/>
      <c r="KMQ80" s="195"/>
      <c r="KMR80" s="195"/>
      <c r="KMS80" s="195"/>
      <c r="KMT80" s="195"/>
      <c r="KMU80" s="195"/>
      <c r="KMV80" s="195"/>
      <c r="KMW80" s="195"/>
      <c r="KMX80" s="195"/>
      <c r="KMY80" s="195"/>
      <c r="KMZ80" s="195"/>
      <c r="KNA80" s="195"/>
      <c r="KNB80" s="195"/>
      <c r="KNC80" s="195"/>
      <c r="KND80" s="195"/>
      <c r="KNE80" s="195"/>
      <c r="KNF80" s="195"/>
      <c r="KNG80" s="195"/>
      <c r="KNH80" s="195"/>
      <c r="KNI80" s="195"/>
      <c r="KNJ80" s="195"/>
      <c r="KNK80" s="195"/>
      <c r="KNL80" s="195"/>
      <c r="KNM80" s="195"/>
      <c r="KNN80" s="195"/>
      <c r="KNO80" s="195"/>
      <c r="KNP80" s="195"/>
      <c r="KNQ80" s="195"/>
      <c r="KNR80" s="195"/>
      <c r="KNS80" s="195"/>
      <c r="KNT80" s="195"/>
      <c r="KNU80" s="195"/>
      <c r="KNV80" s="195"/>
      <c r="KNW80" s="195"/>
      <c r="KNX80" s="195"/>
      <c r="KNY80" s="195"/>
      <c r="KNZ80" s="195"/>
      <c r="KOA80" s="195"/>
      <c r="KOB80" s="195"/>
      <c r="KOC80" s="195"/>
      <c r="KOD80" s="195"/>
      <c r="KOE80" s="195"/>
      <c r="KOF80" s="195"/>
      <c r="KOG80" s="195"/>
      <c r="KOH80" s="195"/>
      <c r="KOI80" s="195"/>
      <c r="KOJ80" s="195"/>
      <c r="KOK80" s="195"/>
      <c r="KOL80" s="195"/>
      <c r="KOM80" s="195"/>
      <c r="KON80" s="195"/>
      <c r="KOO80" s="195"/>
      <c r="KOP80" s="195"/>
      <c r="KOQ80" s="195"/>
      <c r="KOR80" s="195"/>
      <c r="KOS80" s="195"/>
      <c r="KOT80" s="195"/>
      <c r="KOU80" s="195"/>
      <c r="KOV80" s="195"/>
      <c r="KOW80" s="195"/>
      <c r="KOX80" s="195"/>
      <c r="KOY80" s="195"/>
      <c r="KOZ80" s="195"/>
      <c r="KPA80" s="195"/>
      <c r="KPB80" s="195"/>
      <c r="KPC80" s="195"/>
      <c r="KPD80" s="195"/>
      <c r="KPE80" s="195"/>
      <c r="KPF80" s="195"/>
      <c r="KPG80" s="195"/>
      <c r="KPH80" s="195"/>
      <c r="KPI80" s="195"/>
      <c r="KPJ80" s="195"/>
      <c r="KPK80" s="195"/>
      <c r="KPL80" s="195"/>
      <c r="KPM80" s="195"/>
      <c r="KPN80" s="195"/>
      <c r="KPO80" s="195"/>
      <c r="KPP80" s="195"/>
      <c r="KPQ80" s="195"/>
      <c r="KPR80" s="195"/>
      <c r="KPS80" s="195"/>
      <c r="KPT80" s="195"/>
      <c r="KPU80" s="195"/>
      <c r="KPV80" s="195"/>
      <c r="KPW80" s="195"/>
      <c r="KPX80" s="195"/>
      <c r="KPY80" s="195"/>
      <c r="KPZ80" s="195"/>
      <c r="KQA80" s="195"/>
      <c r="KQB80" s="195"/>
      <c r="KQC80" s="195"/>
      <c r="KQD80" s="195"/>
      <c r="KQE80" s="195"/>
      <c r="KQF80" s="195"/>
      <c r="KQG80" s="195"/>
      <c r="KQH80" s="195"/>
      <c r="KQI80" s="195"/>
      <c r="KQJ80" s="195"/>
      <c r="KQK80" s="195"/>
      <c r="KQL80" s="195"/>
      <c r="KQM80" s="195"/>
      <c r="KQN80" s="195"/>
      <c r="KQO80" s="195"/>
      <c r="KQP80" s="195"/>
      <c r="KQQ80" s="195"/>
      <c r="KQR80" s="195"/>
      <c r="KQS80" s="195"/>
      <c r="KQT80" s="195"/>
      <c r="KQU80" s="195"/>
      <c r="KQV80" s="195"/>
      <c r="KQW80" s="195"/>
      <c r="KQX80" s="195"/>
      <c r="KQY80" s="195"/>
      <c r="KQZ80" s="195"/>
      <c r="KRA80" s="195"/>
      <c r="KRB80" s="195"/>
      <c r="KRC80" s="195"/>
      <c r="KRD80" s="195"/>
      <c r="KRE80" s="195"/>
      <c r="KRF80" s="195"/>
      <c r="KRG80" s="195"/>
      <c r="KRH80" s="195"/>
      <c r="KRI80" s="195"/>
      <c r="KRJ80" s="195"/>
      <c r="KRK80" s="195"/>
      <c r="KRL80" s="195"/>
      <c r="KRM80" s="195"/>
      <c r="KRN80" s="195"/>
      <c r="KRO80" s="195"/>
      <c r="KRP80" s="195"/>
      <c r="KRQ80" s="195"/>
      <c r="KRR80" s="195"/>
      <c r="KRS80" s="195"/>
      <c r="KRT80" s="195"/>
      <c r="KRU80" s="195"/>
      <c r="KRV80" s="195"/>
      <c r="KRW80" s="195"/>
      <c r="KRX80" s="195"/>
      <c r="KRY80" s="195"/>
      <c r="KRZ80" s="195"/>
      <c r="KSA80" s="195"/>
      <c r="KSB80" s="195"/>
      <c r="KSC80" s="195"/>
      <c r="KSD80" s="195"/>
      <c r="KSE80" s="195"/>
      <c r="KSF80" s="195"/>
      <c r="KSG80" s="195"/>
      <c r="KSH80" s="195"/>
      <c r="KSI80" s="195"/>
      <c r="KSJ80" s="195"/>
      <c r="KSK80" s="195"/>
      <c r="KSL80" s="195"/>
      <c r="KSM80" s="195"/>
      <c r="KSN80" s="195"/>
      <c r="KSO80" s="195"/>
      <c r="KSP80" s="195"/>
      <c r="KSQ80" s="195"/>
      <c r="KSR80" s="195"/>
      <c r="KSS80" s="195"/>
      <c r="KST80" s="195"/>
      <c r="KSU80" s="195"/>
      <c r="KSV80" s="195"/>
      <c r="KSW80" s="195"/>
      <c r="KSX80" s="195"/>
      <c r="KSY80" s="195"/>
      <c r="KSZ80" s="195"/>
      <c r="KTA80" s="195"/>
      <c r="KTB80" s="195"/>
      <c r="KTC80" s="195"/>
      <c r="KTD80" s="195"/>
      <c r="KTE80" s="195"/>
      <c r="KTF80" s="195"/>
      <c r="KTG80" s="195"/>
      <c r="KTH80" s="195"/>
      <c r="KTI80" s="195"/>
      <c r="KTJ80" s="195"/>
      <c r="KTK80" s="195"/>
      <c r="KTL80" s="195"/>
      <c r="KTM80" s="195"/>
      <c r="KTN80" s="195"/>
      <c r="KTO80" s="195"/>
      <c r="KTP80" s="195"/>
      <c r="KTQ80" s="195"/>
      <c r="KTR80" s="195"/>
      <c r="KTS80" s="195"/>
      <c r="KTT80" s="195"/>
      <c r="KTU80" s="195"/>
      <c r="KTV80" s="195"/>
      <c r="KTW80" s="195"/>
      <c r="KTX80" s="195"/>
      <c r="KTY80" s="195"/>
      <c r="KTZ80" s="195"/>
      <c r="KUA80" s="195"/>
      <c r="KUB80" s="195"/>
      <c r="KUC80" s="195"/>
      <c r="KUD80" s="195"/>
      <c r="KUE80" s="195"/>
      <c r="KUF80" s="195"/>
      <c r="KUG80" s="195"/>
      <c r="KUH80" s="195"/>
      <c r="KUI80" s="195"/>
      <c r="KUJ80" s="195"/>
      <c r="KUK80" s="195"/>
      <c r="KUL80" s="195"/>
      <c r="KUM80" s="195"/>
      <c r="KUN80" s="195"/>
      <c r="KUO80" s="195"/>
      <c r="KUP80" s="195"/>
      <c r="KUQ80" s="195"/>
      <c r="KUR80" s="195"/>
      <c r="KUS80" s="195"/>
      <c r="KUT80" s="195"/>
      <c r="KUU80" s="195"/>
      <c r="KUV80" s="195"/>
      <c r="KUW80" s="195"/>
      <c r="KUX80" s="195"/>
      <c r="KUY80" s="195"/>
      <c r="KUZ80" s="195"/>
      <c r="KVA80" s="195"/>
      <c r="KVB80" s="195"/>
      <c r="KVC80" s="195"/>
      <c r="KVD80" s="195"/>
      <c r="KVE80" s="195"/>
      <c r="KVF80" s="195"/>
      <c r="KVG80" s="195"/>
      <c r="KVH80" s="195"/>
      <c r="KVI80" s="195"/>
      <c r="KVJ80" s="195"/>
      <c r="KVK80" s="195"/>
      <c r="KVL80" s="195"/>
      <c r="KVM80" s="195"/>
      <c r="KVN80" s="195"/>
      <c r="KVO80" s="195"/>
      <c r="KVP80" s="195"/>
      <c r="KVQ80" s="195"/>
      <c r="KVR80" s="195"/>
      <c r="KVS80" s="195"/>
      <c r="KVT80" s="195"/>
      <c r="KVU80" s="195"/>
      <c r="KVV80" s="195"/>
      <c r="KVW80" s="195"/>
      <c r="KVX80" s="195"/>
      <c r="KVY80" s="195"/>
      <c r="KVZ80" s="195"/>
      <c r="KWA80" s="195"/>
      <c r="KWB80" s="195"/>
      <c r="KWC80" s="195"/>
      <c r="KWD80" s="195"/>
      <c r="KWE80" s="195"/>
      <c r="KWF80" s="195"/>
      <c r="KWG80" s="195"/>
      <c r="KWH80" s="195"/>
      <c r="KWI80" s="195"/>
      <c r="KWJ80" s="195"/>
      <c r="KWK80" s="195"/>
      <c r="KWL80" s="195"/>
      <c r="KWM80" s="195"/>
      <c r="KWN80" s="195"/>
      <c r="KWO80" s="195"/>
      <c r="KWP80" s="195"/>
      <c r="KWQ80" s="195"/>
      <c r="KWR80" s="195"/>
      <c r="KWS80" s="195"/>
      <c r="KWT80" s="195"/>
      <c r="KWU80" s="195"/>
      <c r="KWV80" s="195"/>
      <c r="KWW80" s="195"/>
      <c r="KWX80" s="195"/>
      <c r="KWY80" s="195"/>
      <c r="KWZ80" s="195"/>
      <c r="KXA80" s="195"/>
      <c r="KXB80" s="195"/>
      <c r="KXC80" s="195"/>
      <c r="KXD80" s="195"/>
      <c r="KXE80" s="195"/>
      <c r="KXF80" s="195"/>
      <c r="KXG80" s="195"/>
      <c r="KXH80" s="195"/>
      <c r="KXI80" s="195"/>
      <c r="KXJ80" s="195"/>
      <c r="KXK80" s="195"/>
      <c r="KXL80" s="195"/>
      <c r="KXM80" s="195"/>
      <c r="KXN80" s="195"/>
      <c r="KXO80" s="195"/>
      <c r="KXP80" s="195"/>
      <c r="KXQ80" s="195"/>
      <c r="KXR80" s="195"/>
      <c r="KXS80" s="195"/>
      <c r="KXT80" s="195"/>
      <c r="KXU80" s="195"/>
      <c r="KXV80" s="195"/>
      <c r="KXW80" s="195"/>
      <c r="KXX80" s="195"/>
      <c r="KXY80" s="195"/>
      <c r="KXZ80" s="195"/>
      <c r="KYA80" s="195"/>
      <c r="KYB80" s="195"/>
      <c r="KYC80" s="195"/>
      <c r="KYD80" s="195"/>
      <c r="KYE80" s="195"/>
      <c r="KYF80" s="195"/>
      <c r="KYG80" s="195"/>
      <c r="KYH80" s="195"/>
      <c r="KYI80" s="195"/>
      <c r="KYJ80" s="195"/>
      <c r="KYK80" s="195"/>
      <c r="KYL80" s="195"/>
      <c r="KYM80" s="195"/>
      <c r="KYN80" s="195"/>
      <c r="KYO80" s="195"/>
      <c r="KYP80" s="195"/>
      <c r="KYQ80" s="195"/>
      <c r="KYR80" s="195"/>
      <c r="KYS80" s="195"/>
      <c r="KYT80" s="195"/>
      <c r="KYU80" s="195"/>
      <c r="KYV80" s="195"/>
      <c r="KYW80" s="195"/>
      <c r="KYX80" s="195"/>
      <c r="KYY80" s="195"/>
      <c r="KYZ80" s="195"/>
      <c r="KZA80" s="195"/>
      <c r="KZB80" s="195"/>
      <c r="KZC80" s="195"/>
      <c r="KZD80" s="195"/>
      <c r="KZE80" s="195"/>
      <c r="KZF80" s="195"/>
      <c r="KZG80" s="195"/>
      <c r="KZH80" s="195"/>
      <c r="KZI80" s="195"/>
      <c r="KZJ80" s="195"/>
      <c r="KZK80" s="195"/>
      <c r="KZL80" s="195"/>
      <c r="KZM80" s="195"/>
      <c r="KZN80" s="195"/>
      <c r="KZO80" s="195"/>
      <c r="KZP80" s="195"/>
      <c r="KZQ80" s="195"/>
      <c r="KZR80" s="195"/>
      <c r="KZS80" s="195"/>
      <c r="KZT80" s="195"/>
      <c r="KZU80" s="195"/>
      <c r="KZV80" s="195"/>
      <c r="KZW80" s="195"/>
      <c r="KZX80" s="195"/>
      <c r="KZY80" s="195"/>
      <c r="KZZ80" s="195"/>
      <c r="LAA80" s="195"/>
      <c r="LAB80" s="195"/>
      <c r="LAC80" s="195"/>
      <c r="LAD80" s="195"/>
      <c r="LAE80" s="195"/>
      <c r="LAF80" s="195"/>
      <c r="LAG80" s="195"/>
      <c r="LAH80" s="195"/>
      <c r="LAI80" s="195"/>
      <c r="LAJ80" s="195"/>
      <c r="LAK80" s="195"/>
      <c r="LAL80" s="195"/>
      <c r="LAM80" s="195"/>
      <c r="LAN80" s="195"/>
      <c r="LAO80" s="195"/>
      <c r="LAP80" s="195"/>
      <c r="LAQ80" s="195"/>
      <c r="LAR80" s="195"/>
      <c r="LAS80" s="195"/>
      <c r="LAT80" s="195"/>
      <c r="LAU80" s="195"/>
      <c r="LAV80" s="195"/>
      <c r="LAW80" s="195"/>
      <c r="LAX80" s="195"/>
      <c r="LAY80" s="195"/>
      <c r="LAZ80" s="195"/>
      <c r="LBA80" s="195"/>
      <c r="LBB80" s="195"/>
      <c r="LBC80" s="195"/>
      <c r="LBD80" s="195"/>
      <c r="LBE80" s="195"/>
      <c r="LBF80" s="195"/>
      <c r="LBG80" s="195"/>
      <c r="LBH80" s="195"/>
      <c r="LBI80" s="195"/>
      <c r="LBJ80" s="195"/>
      <c r="LBK80" s="195"/>
      <c r="LBL80" s="195"/>
      <c r="LBM80" s="195"/>
      <c r="LBN80" s="195"/>
      <c r="LBO80" s="195"/>
      <c r="LBP80" s="195"/>
      <c r="LBQ80" s="195"/>
      <c r="LBR80" s="195"/>
      <c r="LBS80" s="195"/>
      <c r="LBT80" s="195"/>
      <c r="LBU80" s="195"/>
      <c r="LBV80" s="195"/>
      <c r="LBW80" s="195"/>
      <c r="LBX80" s="195"/>
      <c r="LBY80" s="195"/>
      <c r="LBZ80" s="195"/>
      <c r="LCA80" s="195"/>
      <c r="LCB80" s="195"/>
      <c r="LCC80" s="195"/>
      <c r="LCD80" s="195"/>
      <c r="LCE80" s="195"/>
      <c r="LCF80" s="195"/>
      <c r="LCG80" s="195"/>
      <c r="LCH80" s="195"/>
      <c r="LCI80" s="195"/>
      <c r="LCJ80" s="195"/>
      <c r="LCK80" s="195"/>
      <c r="LCL80" s="195"/>
      <c r="LCM80" s="195"/>
      <c r="LCN80" s="195"/>
      <c r="LCO80" s="195"/>
      <c r="LCP80" s="195"/>
      <c r="LCQ80" s="195"/>
      <c r="LCR80" s="195"/>
      <c r="LCS80" s="195"/>
      <c r="LCT80" s="195"/>
      <c r="LCU80" s="195"/>
      <c r="LCV80" s="195"/>
      <c r="LCW80" s="195"/>
      <c r="LCX80" s="195"/>
      <c r="LCY80" s="195"/>
      <c r="LCZ80" s="195"/>
      <c r="LDA80" s="195"/>
      <c r="LDB80" s="195"/>
      <c r="LDC80" s="195"/>
      <c r="LDD80" s="195"/>
      <c r="LDE80" s="195"/>
      <c r="LDF80" s="195"/>
      <c r="LDG80" s="195"/>
      <c r="LDH80" s="195"/>
      <c r="LDI80" s="195"/>
      <c r="LDJ80" s="195"/>
      <c r="LDK80" s="195"/>
      <c r="LDL80" s="195"/>
      <c r="LDM80" s="195"/>
      <c r="LDN80" s="195"/>
      <c r="LDO80" s="195"/>
      <c r="LDP80" s="195"/>
      <c r="LDQ80" s="195"/>
      <c r="LDR80" s="195"/>
      <c r="LDS80" s="195"/>
      <c r="LDT80" s="195"/>
      <c r="LDU80" s="195"/>
      <c r="LDV80" s="195"/>
      <c r="LDW80" s="195"/>
      <c r="LDX80" s="195"/>
      <c r="LDY80" s="195"/>
      <c r="LDZ80" s="195"/>
      <c r="LEA80" s="195"/>
      <c r="LEB80" s="195"/>
      <c r="LEC80" s="195"/>
      <c r="LED80" s="195"/>
      <c r="LEE80" s="195"/>
      <c r="LEF80" s="195"/>
      <c r="LEG80" s="195"/>
      <c r="LEH80" s="195"/>
      <c r="LEI80" s="195"/>
      <c r="LEJ80" s="195"/>
      <c r="LEK80" s="195"/>
      <c r="LEL80" s="195"/>
      <c r="LEM80" s="195"/>
      <c r="LEN80" s="195"/>
      <c r="LEO80" s="195"/>
      <c r="LEP80" s="195"/>
      <c r="LEQ80" s="195"/>
      <c r="LER80" s="195"/>
      <c r="LES80" s="195"/>
      <c r="LET80" s="195"/>
      <c r="LEU80" s="195"/>
      <c r="LEV80" s="195"/>
      <c r="LEW80" s="195"/>
      <c r="LEX80" s="195"/>
      <c r="LEY80" s="195"/>
      <c r="LEZ80" s="195"/>
      <c r="LFA80" s="195"/>
      <c r="LFB80" s="195"/>
      <c r="LFC80" s="195"/>
      <c r="LFD80" s="195"/>
      <c r="LFE80" s="195"/>
      <c r="LFF80" s="195"/>
      <c r="LFG80" s="195"/>
      <c r="LFH80" s="195"/>
      <c r="LFI80" s="195"/>
      <c r="LFJ80" s="195"/>
      <c r="LFK80" s="195"/>
      <c r="LFL80" s="195"/>
      <c r="LFM80" s="195"/>
      <c r="LFN80" s="195"/>
      <c r="LFO80" s="195"/>
      <c r="LFP80" s="195"/>
      <c r="LFQ80" s="195"/>
      <c r="LFR80" s="195"/>
      <c r="LFS80" s="195"/>
      <c r="LFT80" s="195"/>
      <c r="LFU80" s="195"/>
      <c r="LFV80" s="195"/>
      <c r="LFW80" s="195"/>
      <c r="LFX80" s="195"/>
      <c r="LFY80" s="195"/>
      <c r="LFZ80" s="195"/>
      <c r="LGA80" s="195"/>
      <c r="LGB80" s="195"/>
      <c r="LGC80" s="195"/>
      <c r="LGD80" s="195"/>
      <c r="LGE80" s="195"/>
      <c r="LGF80" s="195"/>
      <c r="LGG80" s="195"/>
      <c r="LGH80" s="195"/>
      <c r="LGI80" s="195"/>
      <c r="LGJ80" s="195"/>
      <c r="LGK80" s="195"/>
      <c r="LGL80" s="195"/>
      <c r="LGM80" s="195"/>
      <c r="LGN80" s="195"/>
      <c r="LGO80" s="195"/>
      <c r="LGP80" s="195"/>
      <c r="LGQ80" s="195"/>
      <c r="LGR80" s="195"/>
      <c r="LGS80" s="195"/>
      <c r="LGT80" s="195"/>
      <c r="LGU80" s="195"/>
      <c r="LGV80" s="195"/>
      <c r="LGW80" s="195"/>
      <c r="LGX80" s="195"/>
      <c r="LGY80" s="195"/>
      <c r="LGZ80" s="195"/>
      <c r="LHA80" s="195"/>
      <c r="LHB80" s="195"/>
      <c r="LHC80" s="195"/>
      <c r="LHD80" s="195"/>
      <c r="LHE80" s="195"/>
      <c r="LHF80" s="195"/>
      <c r="LHG80" s="195"/>
      <c r="LHH80" s="195"/>
      <c r="LHI80" s="195"/>
      <c r="LHJ80" s="195"/>
      <c r="LHK80" s="195"/>
      <c r="LHL80" s="195"/>
      <c r="LHM80" s="195"/>
      <c r="LHN80" s="195"/>
      <c r="LHO80" s="195"/>
      <c r="LHP80" s="195"/>
      <c r="LHQ80" s="195"/>
      <c r="LHR80" s="195"/>
      <c r="LHS80" s="195"/>
      <c r="LHT80" s="195"/>
      <c r="LHU80" s="195"/>
      <c r="LHV80" s="195"/>
      <c r="LHW80" s="195"/>
      <c r="LHX80" s="195"/>
      <c r="LHY80" s="195"/>
      <c r="LHZ80" s="195"/>
      <c r="LIA80" s="195"/>
      <c r="LIB80" s="195"/>
      <c r="LIC80" s="195"/>
      <c r="LID80" s="195"/>
      <c r="LIE80" s="195"/>
      <c r="LIF80" s="195"/>
      <c r="LIG80" s="195"/>
      <c r="LIH80" s="195"/>
      <c r="LII80" s="195"/>
      <c r="LIJ80" s="195"/>
      <c r="LIK80" s="195"/>
      <c r="LIL80" s="195"/>
      <c r="LIM80" s="195"/>
      <c r="LIN80" s="195"/>
      <c r="LIO80" s="195"/>
      <c r="LIP80" s="195"/>
      <c r="LIQ80" s="195"/>
      <c r="LIR80" s="195"/>
      <c r="LIS80" s="195"/>
      <c r="LIT80" s="195"/>
      <c r="LIU80" s="195"/>
      <c r="LIV80" s="195"/>
      <c r="LIW80" s="195"/>
      <c r="LIX80" s="195"/>
      <c r="LIY80" s="195"/>
      <c r="LIZ80" s="195"/>
      <c r="LJA80" s="195"/>
      <c r="LJB80" s="195"/>
      <c r="LJC80" s="195"/>
      <c r="LJD80" s="195"/>
      <c r="LJE80" s="195"/>
      <c r="LJF80" s="195"/>
      <c r="LJG80" s="195"/>
      <c r="LJH80" s="195"/>
      <c r="LJI80" s="195"/>
      <c r="LJJ80" s="195"/>
      <c r="LJK80" s="195"/>
      <c r="LJL80" s="195"/>
      <c r="LJM80" s="195"/>
      <c r="LJN80" s="195"/>
      <c r="LJO80" s="195"/>
      <c r="LJP80" s="195"/>
      <c r="LJQ80" s="195"/>
      <c r="LJR80" s="195"/>
      <c r="LJS80" s="195"/>
      <c r="LJT80" s="195"/>
      <c r="LJU80" s="195"/>
      <c r="LJV80" s="195"/>
      <c r="LJW80" s="195"/>
      <c r="LJX80" s="195"/>
      <c r="LJY80" s="195"/>
      <c r="LJZ80" s="195"/>
      <c r="LKA80" s="195"/>
      <c r="LKB80" s="195"/>
      <c r="LKC80" s="195"/>
      <c r="LKD80" s="195"/>
      <c r="LKE80" s="195"/>
      <c r="LKF80" s="195"/>
      <c r="LKG80" s="195"/>
      <c r="LKH80" s="195"/>
      <c r="LKI80" s="195"/>
      <c r="LKJ80" s="195"/>
      <c r="LKK80" s="195"/>
      <c r="LKL80" s="195"/>
      <c r="LKM80" s="195"/>
      <c r="LKN80" s="195"/>
      <c r="LKO80" s="195"/>
      <c r="LKP80" s="195"/>
      <c r="LKQ80" s="195"/>
      <c r="LKR80" s="195"/>
      <c r="LKS80" s="195"/>
      <c r="LKT80" s="195"/>
      <c r="LKU80" s="195"/>
      <c r="LKV80" s="195"/>
      <c r="LKW80" s="195"/>
      <c r="LKX80" s="195"/>
      <c r="LKY80" s="195"/>
      <c r="LKZ80" s="195"/>
      <c r="LLA80" s="195"/>
      <c r="LLB80" s="195"/>
      <c r="LLC80" s="195"/>
      <c r="LLD80" s="195"/>
      <c r="LLE80" s="195"/>
      <c r="LLF80" s="195"/>
      <c r="LLG80" s="195"/>
      <c r="LLH80" s="195"/>
      <c r="LLI80" s="195"/>
      <c r="LLJ80" s="195"/>
      <c r="LLK80" s="195"/>
      <c r="LLL80" s="195"/>
      <c r="LLM80" s="195"/>
      <c r="LLN80" s="195"/>
      <c r="LLO80" s="195"/>
      <c r="LLP80" s="195"/>
      <c r="LLQ80" s="195"/>
      <c r="LLR80" s="195"/>
      <c r="LLS80" s="195"/>
      <c r="LLT80" s="195"/>
      <c r="LLU80" s="195"/>
      <c r="LLV80" s="195"/>
      <c r="LLW80" s="195"/>
      <c r="LLX80" s="195"/>
      <c r="LLY80" s="195"/>
      <c r="LLZ80" s="195"/>
      <c r="LMA80" s="195"/>
      <c r="LMB80" s="195"/>
      <c r="LMC80" s="195"/>
      <c r="LMD80" s="195"/>
      <c r="LME80" s="195"/>
      <c r="LMF80" s="195"/>
      <c r="LMG80" s="195"/>
      <c r="LMH80" s="195"/>
      <c r="LMI80" s="195"/>
      <c r="LMJ80" s="195"/>
      <c r="LMK80" s="195"/>
      <c r="LML80" s="195"/>
      <c r="LMM80" s="195"/>
      <c r="LMN80" s="195"/>
      <c r="LMO80" s="195"/>
      <c r="LMP80" s="195"/>
      <c r="LMQ80" s="195"/>
      <c r="LMR80" s="195"/>
      <c r="LMS80" s="195"/>
      <c r="LMT80" s="195"/>
      <c r="LMU80" s="195"/>
      <c r="LMV80" s="195"/>
      <c r="LMW80" s="195"/>
      <c r="LMX80" s="195"/>
      <c r="LMY80" s="195"/>
      <c r="LMZ80" s="195"/>
      <c r="LNA80" s="195"/>
      <c r="LNB80" s="195"/>
      <c r="LNC80" s="195"/>
      <c r="LND80" s="195"/>
      <c r="LNE80" s="195"/>
      <c r="LNF80" s="195"/>
      <c r="LNG80" s="195"/>
      <c r="LNH80" s="195"/>
      <c r="LNI80" s="195"/>
      <c r="LNJ80" s="195"/>
      <c r="LNK80" s="195"/>
      <c r="LNL80" s="195"/>
      <c r="LNM80" s="195"/>
      <c r="LNN80" s="195"/>
      <c r="LNO80" s="195"/>
      <c r="LNP80" s="195"/>
      <c r="LNQ80" s="195"/>
      <c r="LNR80" s="195"/>
      <c r="LNS80" s="195"/>
      <c r="LNT80" s="195"/>
      <c r="LNU80" s="195"/>
      <c r="LNV80" s="195"/>
      <c r="LNW80" s="195"/>
      <c r="LNX80" s="195"/>
      <c r="LNY80" s="195"/>
      <c r="LNZ80" s="195"/>
      <c r="LOA80" s="195"/>
      <c r="LOB80" s="195"/>
      <c r="LOC80" s="195"/>
      <c r="LOD80" s="195"/>
      <c r="LOE80" s="195"/>
      <c r="LOF80" s="195"/>
      <c r="LOG80" s="195"/>
      <c r="LOH80" s="195"/>
      <c r="LOI80" s="195"/>
      <c r="LOJ80" s="195"/>
      <c r="LOK80" s="195"/>
      <c r="LOL80" s="195"/>
      <c r="LOM80" s="195"/>
      <c r="LON80" s="195"/>
      <c r="LOO80" s="195"/>
      <c r="LOP80" s="195"/>
      <c r="LOQ80" s="195"/>
      <c r="LOR80" s="195"/>
      <c r="LOS80" s="195"/>
      <c r="LOT80" s="195"/>
      <c r="LOU80" s="195"/>
      <c r="LOV80" s="195"/>
      <c r="LOW80" s="195"/>
      <c r="LOX80" s="195"/>
      <c r="LOY80" s="195"/>
      <c r="LOZ80" s="195"/>
      <c r="LPA80" s="195"/>
      <c r="LPB80" s="195"/>
      <c r="LPC80" s="195"/>
      <c r="LPD80" s="195"/>
      <c r="LPE80" s="195"/>
      <c r="LPF80" s="195"/>
      <c r="LPG80" s="195"/>
      <c r="LPH80" s="195"/>
      <c r="LPI80" s="195"/>
      <c r="LPJ80" s="195"/>
      <c r="LPK80" s="195"/>
      <c r="LPL80" s="195"/>
      <c r="LPM80" s="195"/>
      <c r="LPN80" s="195"/>
      <c r="LPO80" s="195"/>
      <c r="LPP80" s="195"/>
      <c r="LPQ80" s="195"/>
      <c r="LPR80" s="195"/>
      <c r="LPS80" s="195"/>
      <c r="LPT80" s="195"/>
      <c r="LPU80" s="195"/>
      <c r="LPV80" s="195"/>
      <c r="LPW80" s="195"/>
      <c r="LPX80" s="195"/>
      <c r="LPY80" s="195"/>
      <c r="LPZ80" s="195"/>
      <c r="LQA80" s="195"/>
      <c r="LQB80" s="195"/>
      <c r="LQC80" s="195"/>
      <c r="LQD80" s="195"/>
      <c r="LQE80" s="195"/>
      <c r="LQF80" s="195"/>
      <c r="LQG80" s="195"/>
      <c r="LQH80" s="195"/>
      <c r="LQI80" s="195"/>
      <c r="LQJ80" s="195"/>
      <c r="LQK80" s="195"/>
      <c r="LQL80" s="195"/>
      <c r="LQM80" s="195"/>
      <c r="LQN80" s="195"/>
      <c r="LQO80" s="195"/>
      <c r="LQP80" s="195"/>
      <c r="LQQ80" s="195"/>
      <c r="LQR80" s="195"/>
      <c r="LQS80" s="195"/>
      <c r="LQT80" s="195"/>
      <c r="LQU80" s="195"/>
      <c r="LQV80" s="195"/>
      <c r="LQW80" s="195"/>
      <c r="LQX80" s="195"/>
      <c r="LQY80" s="195"/>
      <c r="LQZ80" s="195"/>
      <c r="LRA80" s="195"/>
      <c r="LRB80" s="195"/>
      <c r="LRC80" s="195"/>
      <c r="LRD80" s="195"/>
      <c r="LRE80" s="195"/>
      <c r="LRF80" s="195"/>
      <c r="LRG80" s="195"/>
      <c r="LRH80" s="195"/>
      <c r="LRI80" s="195"/>
      <c r="LRJ80" s="195"/>
      <c r="LRK80" s="195"/>
      <c r="LRL80" s="195"/>
      <c r="LRM80" s="195"/>
      <c r="LRN80" s="195"/>
      <c r="LRO80" s="195"/>
      <c r="LRP80" s="195"/>
      <c r="LRQ80" s="195"/>
      <c r="LRR80" s="195"/>
      <c r="LRS80" s="195"/>
      <c r="LRT80" s="195"/>
      <c r="LRU80" s="195"/>
      <c r="LRV80" s="195"/>
      <c r="LRW80" s="195"/>
      <c r="LRX80" s="195"/>
      <c r="LRY80" s="195"/>
      <c r="LRZ80" s="195"/>
      <c r="LSA80" s="195"/>
      <c r="LSB80" s="195"/>
      <c r="LSC80" s="195"/>
      <c r="LSD80" s="195"/>
      <c r="LSE80" s="195"/>
      <c r="LSF80" s="195"/>
      <c r="LSG80" s="195"/>
      <c r="LSH80" s="195"/>
      <c r="LSI80" s="195"/>
      <c r="LSJ80" s="195"/>
      <c r="LSK80" s="195"/>
      <c r="LSL80" s="195"/>
      <c r="LSM80" s="195"/>
      <c r="LSN80" s="195"/>
      <c r="LSO80" s="195"/>
      <c r="LSP80" s="195"/>
      <c r="LSQ80" s="195"/>
      <c r="LSR80" s="195"/>
      <c r="LSS80" s="195"/>
      <c r="LST80" s="195"/>
      <c r="LSU80" s="195"/>
      <c r="LSV80" s="195"/>
      <c r="LSW80" s="195"/>
      <c r="LSX80" s="195"/>
      <c r="LSY80" s="195"/>
      <c r="LSZ80" s="195"/>
      <c r="LTA80" s="195"/>
      <c r="LTB80" s="195"/>
      <c r="LTC80" s="195"/>
      <c r="LTD80" s="195"/>
      <c r="LTE80" s="195"/>
      <c r="LTF80" s="195"/>
      <c r="LTG80" s="195"/>
      <c r="LTH80" s="195"/>
      <c r="LTI80" s="195"/>
      <c r="LTJ80" s="195"/>
      <c r="LTK80" s="195"/>
      <c r="LTL80" s="195"/>
      <c r="LTM80" s="195"/>
      <c r="LTN80" s="195"/>
      <c r="LTO80" s="195"/>
      <c r="LTP80" s="195"/>
      <c r="LTQ80" s="195"/>
      <c r="LTR80" s="195"/>
      <c r="LTS80" s="195"/>
      <c r="LTT80" s="195"/>
      <c r="LTU80" s="195"/>
      <c r="LTV80" s="195"/>
      <c r="LTW80" s="195"/>
      <c r="LTX80" s="195"/>
      <c r="LTY80" s="195"/>
      <c r="LTZ80" s="195"/>
      <c r="LUA80" s="195"/>
      <c r="LUB80" s="195"/>
      <c r="LUC80" s="195"/>
      <c r="LUD80" s="195"/>
      <c r="LUE80" s="195"/>
      <c r="LUF80" s="195"/>
      <c r="LUG80" s="195"/>
      <c r="LUH80" s="195"/>
      <c r="LUI80" s="195"/>
      <c r="LUJ80" s="195"/>
      <c r="LUK80" s="195"/>
      <c r="LUL80" s="195"/>
      <c r="LUM80" s="195"/>
      <c r="LUN80" s="195"/>
      <c r="LUO80" s="195"/>
      <c r="LUP80" s="195"/>
      <c r="LUQ80" s="195"/>
      <c r="LUR80" s="195"/>
      <c r="LUS80" s="195"/>
      <c r="LUT80" s="195"/>
      <c r="LUU80" s="195"/>
      <c r="LUV80" s="195"/>
      <c r="LUW80" s="195"/>
      <c r="LUX80" s="195"/>
      <c r="LUY80" s="195"/>
      <c r="LUZ80" s="195"/>
      <c r="LVA80" s="195"/>
      <c r="LVB80" s="195"/>
      <c r="LVC80" s="195"/>
      <c r="LVD80" s="195"/>
      <c r="LVE80" s="195"/>
      <c r="LVF80" s="195"/>
      <c r="LVG80" s="195"/>
      <c r="LVH80" s="195"/>
      <c r="LVI80" s="195"/>
      <c r="LVJ80" s="195"/>
      <c r="LVK80" s="195"/>
      <c r="LVL80" s="195"/>
      <c r="LVM80" s="195"/>
      <c r="LVN80" s="195"/>
      <c r="LVO80" s="195"/>
      <c r="LVP80" s="195"/>
      <c r="LVQ80" s="195"/>
      <c r="LVR80" s="195"/>
      <c r="LVS80" s="195"/>
      <c r="LVT80" s="195"/>
      <c r="LVU80" s="195"/>
      <c r="LVV80" s="195"/>
      <c r="LVW80" s="195"/>
      <c r="LVX80" s="195"/>
      <c r="LVY80" s="195"/>
      <c r="LVZ80" s="195"/>
      <c r="LWA80" s="195"/>
      <c r="LWB80" s="195"/>
      <c r="LWC80" s="195"/>
      <c r="LWD80" s="195"/>
      <c r="LWE80" s="195"/>
      <c r="LWF80" s="195"/>
      <c r="LWG80" s="195"/>
      <c r="LWH80" s="195"/>
      <c r="LWI80" s="195"/>
      <c r="LWJ80" s="195"/>
      <c r="LWK80" s="195"/>
      <c r="LWL80" s="195"/>
      <c r="LWM80" s="195"/>
      <c r="LWN80" s="195"/>
      <c r="LWO80" s="195"/>
      <c r="LWP80" s="195"/>
      <c r="LWQ80" s="195"/>
      <c r="LWR80" s="195"/>
      <c r="LWS80" s="195"/>
      <c r="LWT80" s="195"/>
      <c r="LWU80" s="195"/>
      <c r="LWV80" s="195"/>
      <c r="LWW80" s="195"/>
      <c r="LWX80" s="195"/>
      <c r="LWY80" s="195"/>
      <c r="LWZ80" s="195"/>
      <c r="LXA80" s="195"/>
      <c r="LXB80" s="195"/>
      <c r="LXC80" s="195"/>
      <c r="LXD80" s="195"/>
      <c r="LXE80" s="195"/>
      <c r="LXF80" s="195"/>
      <c r="LXG80" s="195"/>
      <c r="LXH80" s="195"/>
      <c r="LXI80" s="195"/>
      <c r="LXJ80" s="195"/>
      <c r="LXK80" s="195"/>
      <c r="LXL80" s="195"/>
      <c r="LXM80" s="195"/>
      <c r="LXN80" s="195"/>
      <c r="LXO80" s="195"/>
      <c r="LXP80" s="195"/>
      <c r="LXQ80" s="195"/>
      <c r="LXR80" s="195"/>
      <c r="LXS80" s="195"/>
      <c r="LXT80" s="195"/>
      <c r="LXU80" s="195"/>
      <c r="LXV80" s="195"/>
      <c r="LXW80" s="195"/>
      <c r="LXX80" s="195"/>
      <c r="LXY80" s="195"/>
      <c r="LXZ80" s="195"/>
      <c r="LYA80" s="195"/>
      <c r="LYB80" s="195"/>
      <c r="LYC80" s="195"/>
      <c r="LYD80" s="195"/>
      <c r="LYE80" s="195"/>
      <c r="LYF80" s="195"/>
      <c r="LYG80" s="195"/>
      <c r="LYH80" s="195"/>
      <c r="LYI80" s="195"/>
      <c r="LYJ80" s="195"/>
      <c r="LYK80" s="195"/>
      <c r="LYL80" s="195"/>
      <c r="LYM80" s="195"/>
      <c r="LYN80" s="195"/>
      <c r="LYO80" s="195"/>
      <c r="LYP80" s="195"/>
      <c r="LYQ80" s="195"/>
      <c r="LYR80" s="195"/>
      <c r="LYS80" s="195"/>
      <c r="LYT80" s="195"/>
      <c r="LYU80" s="195"/>
      <c r="LYV80" s="195"/>
      <c r="LYW80" s="195"/>
      <c r="LYX80" s="195"/>
      <c r="LYY80" s="195"/>
      <c r="LYZ80" s="195"/>
      <c r="LZA80" s="195"/>
      <c r="LZB80" s="195"/>
      <c r="LZC80" s="195"/>
      <c r="LZD80" s="195"/>
      <c r="LZE80" s="195"/>
      <c r="LZF80" s="195"/>
      <c r="LZG80" s="195"/>
      <c r="LZH80" s="195"/>
      <c r="LZI80" s="195"/>
      <c r="LZJ80" s="195"/>
      <c r="LZK80" s="195"/>
      <c r="LZL80" s="195"/>
      <c r="LZM80" s="195"/>
      <c r="LZN80" s="195"/>
      <c r="LZO80" s="195"/>
      <c r="LZP80" s="195"/>
      <c r="LZQ80" s="195"/>
      <c r="LZR80" s="195"/>
      <c r="LZS80" s="195"/>
      <c r="LZT80" s="195"/>
      <c r="LZU80" s="195"/>
      <c r="LZV80" s="195"/>
      <c r="LZW80" s="195"/>
      <c r="LZX80" s="195"/>
      <c r="LZY80" s="195"/>
      <c r="LZZ80" s="195"/>
      <c r="MAA80" s="195"/>
      <c r="MAB80" s="195"/>
      <c r="MAC80" s="195"/>
      <c r="MAD80" s="195"/>
      <c r="MAE80" s="195"/>
      <c r="MAF80" s="195"/>
      <c r="MAG80" s="195"/>
      <c r="MAH80" s="195"/>
      <c r="MAI80" s="195"/>
      <c r="MAJ80" s="195"/>
      <c r="MAK80" s="195"/>
      <c r="MAL80" s="195"/>
      <c r="MAM80" s="195"/>
      <c r="MAN80" s="195"/>
      <c r="MAO80" s="195"/>
      <c r="MAP80" s="195"/>
      <c r="MAQ80" s="195"/>
      <c r="MAR80" s="195"/>
      <c r="MAS80" s="195"/>
      <c r="MAT80" s="195"/>
      <c r="MAU80" s="195"/>
      <c r="MAV80" s="195"/>
      <c r="MAW80" s="195"/>
      <c r="MAX80" s="195"/>
      <c r="MAY80" s="195"/>
      <c r="MAZ80" s="195"/>
      <c r="MBA80" s="195"/>
      <c r="MBB80" s="195"/>
      <c r="MBC80" s="195"/>
      <c r="MBD80" s="195"/>
      <c r="MBE80" s="195"/>
      <c r="MBF80" s="195"/>
      <c r="MBG80" s="195"/>
      <c r="MBH80" s="195"/>
      <c r="MBI80" s="195"/>
      <c r="MBJ80" s="195"/>
      <c r="MBK80" s="195"/>
      <c r="MBL80" s="195"/>
      <c r="MBM80" s="195"/>
      <c r="MBN80" s="195"/>
      <c r="MBO80" s="195"/>
      <c r="MBP80" s="195"/>
      <c r="MBQ80" s="195"/>
      <c r="MBR80" s="195"/>
      <c r="MBS80" s="195"/>
      <c r="MBT80" s="195"/>
      <c r="MBU80" s="195"/>
      <c r="MBV80" s="195"/>
      <c r="MBW80" s="195"/>
      <c r="MBX80" s="195"/>
      <c r="MBY80" s="195"/>
      <c r="MBZ80" s="195"/>
      <c r="MCA80" s="195"/>
      <c r="MCB80" s="195"/>
      <c r="MCC80" s="195"/>
      <c r="MCD80" s="195"/>
      <c r="MCE80" s="195"/>
      <c r="MCF80" s="195"/>
      <c r="MCG80" s="195"/>
      <c r="MCH80" s="195"/>
      <c r="MCI80" s="195"/>
      <c r="MCJ80" s="195"/>
      <c r="MCK80" s="195"/>
      <c r="MCL80" s="195"/>
      <c r="MCM80" s="195"/>
      <c r="MCN80" s="195"/>
      <c r="MCO80" s="195"/>
      <c r="MCP80" s="195"/>
      <c r="MCQ80" s="195"/>
      <c r="MCR80" s="195"/>
      <c r="MCS80" s="195"/>
      <c r="MCT80" s="195"/>
      <c r="MCU80" s="195"/>
      <c r="MCV80" s="195"/>
      <c r="MCW80" s="195"/>
      <c r="MCX80" s="195"/>
      <c r="MCY80" s="195"/>
      <c r="MCZ80" s="195"/>
      <c r="MDA80" s="195"/>
      <c r="MDB80" s="195"/>
      <c r="MDC80" s="195"/>
      <c r="MDD80" s="195"/>
      <c r="MDE80" s="195"/>
      <c r="MDF80" s="195"/>
      <c r="MDG80" s="195"/>
      <c r="MDH80" s="195"/>
      <c r="MDI80" s="195"/>
      <c r="MDJ80" s="195"/>
      <c r="MDK80" s="195"/>
      <c r="MDL80" s="195"/>
      <c r="MDM80" s="195"/>
      <c r="MDN80" s="195"/>
      <c r="MDO80" s="195"/>
      <c r="MDP80" s="195"/>
      <c r="MDQ80" s="195"/>
      <c r="MDR80" s="195"/>
      <c r="MDS80" s="195"/>
      <c r="MDT80" s="195"/>
      <c r="MDU80" s="195"/>
      <c r="MDV80" s="195"/>
      <c r="MDW80" s="195"/>
      <c r="MDX80" s="195"/>
      <c r="MDY80" s="195"/>
      <c r="MDZ80" s="195"/>
      <c r="MEA80" s="195"/>
      <c r="MEB80" s="195"/>
      <c r="MEC80" s="195"/>
      <c r="MED80" s="195"/>
      <c r="MEE80" s="195"/>
      <c r="MEF80" s="195"/>
      <c r="MEG80" s="195"/>
      <c r="MEH80" s="195"/>
      <c r="MEI80" s="195"/>
      <c r="MEJ80" s="195"/>
      <c r="MEK80" s="195"/>
      <c r="MEL80" s="195"/>
      <c r="MEM80" s="195"/>
      <c r="MEN80" s="195"/>
      <c r="MEO80" s="195"/>
      <c r="MEP80" s="195"/>
      <c r="MEQ80" s="195"/>
      <c r="MER80" s="195"/>
      <c r="MES80" s="195"/>
      <c r="MET80" s="195"/>
      <c r="MEU80" s="195"/>
      <c r="MEV80" s="195"/>
      <c r="MEW80" s="195"/>
      <c r="MEX80" s="195"/>
      <c r="MEY80" s="195"/>
      <c r="MEZ80" s="195"/>
      <c r="MFA80" s="195"/>
      <c r="MFB80" s="195"/>
      <c r="MFC80" s="195"/>
      <c r="MFD80" s="195"/>
      <c r="MFE80" s="195"/>
      <c r="MFF80" s="195"/>
      <c r="MFG80" s="195"/>
      <c r="MFH80" s="195"/>
      <c r="MFI80" s="195"/>
      <c r="MFJ80" s="195"/>
      <c r="MFK80" s="195"/>
      <c r="MFL80" s="195"/>
      <c r="MFM80" s="195"/>
      <c r="MFN80" s="195"/>
      <c r="MFO80" s="195"/>
      <c r="MFP80" s="195"/>
      <c r="MFQ80" s="195"/>
      <c r="MFR80" s="195"/>
      <c r="MFS80" s="195"/>
      <c r="MFT80" s="195"/>
      <c r="MFU80" s="195"/>
      <c r="MFV80" s="195"/>
      <c r="MFW80" s="195"/>
      <c r="MFX80" s="195"/>
      <c r="MFY80" s="195"/>
      <c r="MFZ80" s="195"/>
      <c r="MGA80" s="195"/>
      <c r="MGB80" s="195"/>
      <c r="MGC80" s="195"/>
      <c r="MGD80" s="195"/>
      <c r="MGE80" s="195"/>
      <c r="MGF80" s="195"/>
      <c r="MGG80" s="195"/>
      <c r="MGH80" s="195"/>
      <c r="MGI80" s="195"/>
      <c r="MGJ80" s="195"/>
      <c r="MGK80" s="195"/>
      <c r="MGL80" s="195"/>
      <c r="MGM80" s="195"/>
      <c r="MGN80" s="195"/>
      <c r="MGO80" s="195"/>
      <c r="MGP80" s="195"/>
      <c r="MGQ80" s="195"/>
      <c r="MGR80" s="195"/>
      <c r="MGS80" s="195"/>
      <c r="MGT80" s="195"/>
      <c r="MGU80" s="195"/>
      <c r="MGV80" s="195"/>
      <c r="MGW80" s="195"/>
      <c r="MGX80" s="195"/>
      <c r="MGY80" s="195"/>
      <c r="MGZ80" s="195"/>
      <c r="MHA80" s="195"/>
      <c r="MHB80" s="195"/>
      <c r="MHC80" s="195"/>
      <c r="MHD80" s="195"/>
      <c r="MHE80" s="195"/>
      <c r="MHF80" s="195"/>
      <c r="MHG80" s="195"/>
      <c r="MHH80" s="195"/>
      <c r="MHI80" s="195"/>
      <c r="MHJ80" s="195"/>
      <c r="MHK80" s="195"/>
      <c r="MHL80" s="195"/>
      <c r="MHM80" s="195"/>
      <c r="MHN80" s="195"/>
      <c r="MHO80" s="195"/>
      <c r="MHP80" s="195"/>
      <c r="MHQ80" s="195"/>
      <c r="MHR80" s="195"/>
      <c r="MHS80" s="195"/>
      <c r="MHT80" s="195"/>
      <c r="MHU80" s="195"/>
      <c r="MHV80" s="195"/>
      <c r="MHW80" s="195"/>
      <c r="MHX80" s="195"/>
      <c r="MHY80" s="195"/>
      <c r="MHZ80" s="195"/>
      <c r="MIA80" s="195"/>
      <c r="MIB80" s="195"/>
      <c r="MIC80" s="195"/>
      <c r="MID80" s="195"/>
      <c r="MIE80" s="195"/>
      <c r="MIF80" s="195"/>
      <c r="MIG80" s="195"/>
      <c r="MIH80" s="195"/>
      <c r="MII80" s="195"/>
      <c r="MIJ80" s="195"/>
      <c r="MIK80" s="195"/>
      <c r="MIL80" s="195"/>
      <c r="MIM80" s="195"/>
      <c r="MIN80" s="195"/>
      <c r="MIO80" s="195"/>
      <c r="MIP80" s="195"/>
      <c r="MIQ80" s="195"/>
      <c r="MIR80" s="195"/>
      <c r="MIS80" s="195"/>
      <c r="MIT80" s="195"/>
      <c r="MIU80" s="195"/>
      <c r="MIV80" s="195"/>
      <c r="MIW80" s="195"/>
      <c r="MIX80" s="195"/>
      <c r="MIY80" s="195"/>
      <c r="MIZ80" s="195"/>
      <c r="MJA80" s="195"/>
      <c r="MJB80" s="195"/>
      <c r="MJC80" s="195"/>
      <c r="MJD80" s="195"/>
      <c r="MJE80" s="195"/>
      <c r="MJF80" s="195"/>
      <c r="MJG80" s="195"/>
      <c r="MJH80" s="195"/>
      <c r="MJI80" s="195"/>
      <c r="MJJ80" s="195"/>
      <c r="MJK80" s="195"/>
      <c r="MJL80" s="195"/>
      <c r="MJM80" s="195"/>
      <c r="MJN80" s="195"/>
      <c r="MJO80" s="195"/>
      <c r="MJP80" s="195"/>
      <c r="MJQ80" s="195"/>
      <c r="MJR80" s="195"/>
      <c r="MJS80" s="195"/>
      <c r="MJT80" s="195"/>
      <c r="MJU80" s="195"/>
      <c r="MJV80" s="195"/>
      <c r="MJW80" s="195"/>
      <c r="MJX80" s="195"/>
      <c r="MJY80" s="195"/>
      <c r="MJZ80" s="195"/>
      <c r="MKA80" s="195"/>
      <c r="MKB80" s="195"/>
      <c r="MKC80" s="195"/>
      <c r="MKD80" s="195"/>
      <c r="MKE80" s="195"/>
      <c r="MKF80" s="195"/>
      <c r="MKG80" s="195"/>
      <c r="MKH80" s="195"/>
      <c r="MKI80" s="195"/>
      <c r="MKJ80" s="195"/>
      <c r="MKK80" s="195"/>
      <c r="MKL80" s="195"/>
      <c r="MKM80" s="195"/>
      <c r="MKN80" s="195"/>
      <c r="MKO80" s="195"/>
      <c r="MKP80" s="195"/>
      <c r="MKQ80" s="195"/>
      <c r="MKR80" s="195"/>
      <c r="MKS80" s="195"/>
      <c r="MKT80" s="195"/>
      <c r="MKU80" s="195"/>
      <c r="MKV80" s="195"/>
      <c r="MKW80" s="195"/>
      <c r="MKX80" s="195"/>
      <c r="MKY80" s="195"/>
      <c r="MKZ80" s="195"/>
      <c r="MLA80" s="195"/>
      <c r="MLB80" s="195"/>
      <c r="MLC80" s="195"/>
      <c r="MLD80" s="195"/>
      <c r="MLE80" s="195"/>
      <c r="MLF80" s="195"/>
      <c r="MLG80" s="195"/>
      <c r="MLH80" s="195"/>
      <c r="MLI80" s="195"/>
      <c r="MLJ80" s="195"/>
      <c r="MLK80" s="195"/>
      <c r="MLL80" s="195"/>
      <c r="MLM80" s="195"/>
      <c r="MLN80" s="195"/>
      <c r="MLO80" s="195"/>
      <c r="MLP80" s="195"/>
      <c r="MLQ80" s="195"/>
      <c r="MLR80" s="195"/>
      <c r="MLS80" s="195"/>
      <c r="MLT80" s="195"/>
      <c r="MLU80" s="195"/>
      <c r="MLV80" s="195"/>
      <c r="MLW80" s="195"/>
      <c r="MLX80" s="195"/>
      <c r="MLY80" s="195"/>
      <c r="MLZ80" s="195"/>
      <c r="MMA80" s="195"/>
      <c r="MMB80" s="195"/>
      <c r="MMC80" s="195"/>
      <c r="MMD80" s="195"/>
      <c r="MME80" s="195"/>
      <c r="MMF80" s="195"/>
      <c r="MMG80" s="195"/>
      <c r="MMH80" s="195"/>
      <c r="MMI80" s="195"/>
      <c r="MMJ80" s="195"/>
      <c r="MMK80" s="195"/>
      <c r="MML80" s="195"/>
      <c r="MMM80" s="195"/>
      <c r="MMN80" s="195"/>
      <c r="MMO80" s="195"/>
      <c r="MMP80" s="195"/>
      <c r="MMQ80" s="195"/>
      <c r="MMR80" s="195"/>
      <c r="MMS80" s="195"/>
      <c r="MMT80" s="195"/>
      <c r="MMU80" s="195"/>
      <c r="MMV80" s="195"/>
      <c r="MMW80" s="195"/>
      <c r="MMX80" s="195"/>
      <c r="MMY80" s="195"/>
      <c r="MMZ80" s="195"/>
      <c r="MNA80" s="195"/>
      <c r="MNB80" s="195"/>
      <c r="MNC80" s="195"/>
      <c r="MND80" s="195"/>
      <c r="MNE80" s="195"/>
      <c r="MNF80" s="195"/>
      <c r="MNG80" s="195"/>
      <c r="MNH80" s="195"/>
      <c r="MNI80" s="195"/>
      <c r="MNJ80" s="195"/>
      <c r="MNK80" s="195"/>
      <c r="MNL80" s="195"/>
      <c r="MNM80" s="195"/>
      <c r="MNN80" s="195"/>
      <c r="MNO80" s="195"/>
      <c r="MNP80" s="195"/>
      <c r="MNQ80" s="195"/>
      <c r="MNR80" s="195"/>
      <c r="MNS80" s="195"/>
      <c r="MNT80" s="195"/>
      <c r="MNU80" s="195"/>
      <c r="MNV80" s="195"/>
      <c r="MNW80" s="195"/>
      <c r="MNX80" s="195"/>
      <c r="MNY80" s="195"/>
      <c r="MNZ80" s="195"/>
      <c r="MOA80" s="195"/>
      <c r="MOB80" s="195"/>
      <c r="MOC80" s="195"/>
      <c r="MOD80" s="195"/>
      <c r="MOE80" s="195"/>
      <c r="MOF80" s="195"/>
      <c r="MOG80" s="195"/>
      <c r="MOH80" s="195"/>
      <c r="MOI80" s="195"/>
      <c r="MOJ80" s="195"/>
      <c r="MOK80" s="195"/>
      <c r="MOL80" s="195"/>
      <c r="MOM80" s="195"/>
      <c r="MON80" s="195"/>
      <c r="MOO80" s="195"/>
      <c r="MOP80" s="195"/>
      <c r="MOQ80" s="195"/>
      <c r="MOR80" s="195"/>
      <c r="MOS80" s="195"/>
      <c r="MOT80" s="195"/>
      <c r="MOU80" s="195"/>
      <c r="MOV80" s="195"/>
      <c r="MOW80" s="195"/>
      <c r="MOX80" s="195"/>
      <c r="MOY80" s="195"/>
      <c r="MOZ80" s="195"/>
      <c r="MPA80" s="195"/>
      <c r="MPB80" s="195"/>
      <c r="MPC80" s="195"/>
      <c r="MPD80" s="195"/>
      <c r="MPE80" s="195"/>
      <c r="MPF80" s="195"/>
      <c r="MPG80" s="195"/>
      <c r="MPH80" s="195"/>
      <c r="MPI80" s="195"/>
      <c r="MPJ80" s="195"/>
      <c r="MPK80" s="195"/>
      <c r="MPL80" s="195"/>
      <c r="MPM80" s="195"/>
      <c r="MPN80" s="195"/>
      <c r="MPO80" s="195"/>
      <c r="MPP80" s="195"/>
      <c r="MPQ80" s="195"/>
      <c r="MPR80" s="195"/>
      <c r="MPS80" s="195"/>
      <c r="MPT80" s="195"/>
      <c r="MPU80" s="195"/>
      <c r="MPV80" s="195"/>
      <c r="MPW80" s="195"/>
      <c r="MPX80" s="195"/>
      <c r="MPY80" s="195"/>
      <c r="MPZ80" s="195"/>
      <c r="MQA80" s="195"/>
      <c r="MQB80" s="195"/>
      <c r="MQC80" s="195"/>
      <c r="MQD80" s="195"/>
      <c r="MQE80" s="195"/>
      <c r="MQF80" s="195"/>
      <c r="MQG80" s="195"/>
      <c r="MQH80" s="195"/>
      <c r="MQI80" s="195"/>
      <c r="MQJ80" s="195"/>
      <c r="MQK80" s="195"/>
      <c r="MQL80" s="195"/>
      <c r="MQM80" s="195"/>
      <c r="MQN80" s="195"/>
      <c r="MQO80" s="195"/>
      <c r="MQP80" s="195"/>
      <c r="MQQ80" s="195"/>
      <c r="MQR80" s="195"/>
      <c r="MQS80" s="195"/>
      <c r="MQT80" s="195"/>
      <c r="MQU80" s="195"/>
      <c r="MQV80" s="195"/>
      <c r="MQW80" s="195"/>
      <c r="MQX80" s="195"/>
      <c r="MQY80" s="195"/>
      <c r="MQZ80" s="195"/>
      <c r="MRA80" s="195"/>
      <c r="MRB80" s="195"/>
      <c r="MRC80" s="195"/>
      <c r="MRD80" s="195"/>
      <c r="MRE80" s="195"/>
      <c r="MRF80" s="195"/>
      <c r="MRG80" s="195"/>
      <c r="MRH80" s="195"/>
      <c r="MRI80" s="195"/>
      <c r="MRJ80" s="195"/>
      <c r="MRK80" s="195"/>
      <c r="MRL80" s="195"/>
      <c r="MRM80" s="195"/>
      <c r="MRN80" s="195"/>
      <c r="MRO80" s="195"/>
      <c r="MRP80" s="195"/>
      <c r="MRQ80" s="195"/>
      <c r="MRR80" s="195"/>
      <c r="MRS80" s="195"/>
      <c r="MRT80" s="195"/>
      <c r="MRU80" s="195"/>
      <c r="MRV80" s="195"/>
      <c r="MRW80" s="195"/>
      <c r="MRX80" s="195"/>
      <c r="MRY80" s="195"/>
      <c r="MRZ80" s="195"/>
      <c r="MSA80" s="195"/>
      <c r="MSB80" s="195"/>
      <c r="MSC80" s="195"/>
      <c r="MSD80" s="195"/>
      <c r="MSE80" s="195"/>
      <c r="MSF80" s="195"/>
      <c r="MSG80" s="195"/>
      <c r="MSH80" s="195"/>
      <c r="MSI80" s="195"/>
      <c r="MSJ80" s="195"/>
      <c r="MSK80" s="195"/>
      <c r="MSL80" s="195"/>
      <c r="MSM80" s="195"/>
      <c r="MSN80" s="195"/>
      <c r="MSO80" s="195"/>
      <c r="MSP80" s="195"/>
      <c r="MSQ80" s="195"/>
      <c r="MSR80" s="195"/>
      <c r="MSS80" s="195"/>
      <c r="MST80" s="195"/>
      <c r="MSU80" s="195"/>
      <c r="MSV80" s="195"/>
      <c r="MSW80" s="195"/>
      <c r="MSX80" s="195"/>
      <c r="MSY80" s="195"/>
      <c r="MSZ80" s="195"/>
      <c r="MTA80" s="195"/>
      <c r="MTB80" s="195"/>
      <c r="MTC80" s="195"/>
      <c r="MTD80" s="195"/>
      <c r="MTE80" s="195"/>
      <c r="MTF80" s="195"/>
      <c r="MTG80" s="195"/>
      <c r="MTH80" s="195"/>
      <c r="MTI80" s="195"/>
      <c r="MTJ80" s="195"/>
      <c r="MTK80" s="195"/>
      <c r="MTL80" s="195"/>
      <c r="MTM80" s="195"/>
      <c r="MTN80" s="195"/>
      <c r="MTO80" s="195"/>
      <c r="MTP80" s="195"/>
      <c r="MTQ80" s="195"/>
      <c r="MTR80" s="195"/>
      <c r="MTS80" s="195"/>
      <c r="MTT80" s="195"/>
      <c r="MTU80" s="195"/>
      <c r="MTV80" s="195"/>
      <c r="MTW80" s="195"/>
      <c r="MTX80" s="195"/>
      <c r="MTY80" s="195"/>
      <c r="MTZ80" s="195"/>
      <c r="MUA80" s="195"/>
      <c r="MUB80" s="195"/>
      <c r="MUC80" s="195"/>
      <c r="MUD80" s="195"/>
      <c r="MUE80" s="195"/>
      <c r="MUF80" s="195"/>
      <c r="MUG80" s="195"/>
      <c r="MUH80" s="195"/>
      <c r="MUI80" s="195"/>
      <c r="MUJ80" s="195"/>
      <c r="MUK80" s="195"/>
      <c r="MUL80" s="195"/>
      <c r="MUM80" s="195"/>
      <c r="MUN80" s="195"/>
      <c r="MUO80" s="195"/>
      <c r="MUP80" s="195"/>
      <c r="MUQ80" s="195"/>
      <c r="MUR80" s="195"/>
      <c r="MUS80" s="195"/>
      <c r="MUT80" s="195"/>
      <c r="MUU80" s="195"/>
      <c r="MUV80" s="195"/>
      <c r="MUW80" s="195"/>
      <c r="MUX80" s="195"/>
      <c r="MUY80" s="195"/>
      <c r="MUZ80" s="195"/>
      <c r="MVA80" s="195"/>
      <c r="MVB80" s="195"/>
      <c r="MVC80" s="195"/>
      <c r="MVD80" s="195"/>
      <c r="MVE80" s="195"/>
      <c r="MVF80" s="195"/>
      <c r="MVG80" s="195"/>
      <c r="MVH80" s="195"/>
      <c r="MVI80" s="195"/>
      <c r="MVJ80" s="195"/>
      <c r="MVK80" s="195"/>
      <c r="MVL80" s="195"/>
      <c r="MVM80" s="195"/>
      <c r="MVN80" s="195"/>
      <c r="MVO80" s="195"/>
      <c r="MVP80" s="195"/>
      <c r="MVQ80" s="195"/>
      <c r="MVR80" s="195"/>
      <c r="MVS80" s="195"/>
      <c r="MVT80" s="195"/>
      <c r="MVU80" s="195"/>
      <c r="MVV80" s="195"/>
      <c r="MVW80" s="195"/>
      <c r="MVX80" s="195"/>
      <c r="MVY80" s="195"/>
      <c r="MVZ80" s="195"/>
      <c r="MWA80" s="195"/>
      <c r="MWB80" s="195"/>
      <c r="MWC80" s="195"/>
      <c r="MWD80" s="195"/>
      <c r="MWE80" s="195"/>
      <c r="MWF80" s="195"/>
      <c r="MWG80" s="195"/>
      <c r="MWH80" s="195"/>
      <c r="MWI80" s="195"/>
      <c r="MWJ80" s="195"/>
      <c r="MWK80" s="195"/>
      <c r="MWL80" s="195"/>
      <c r="MWM80" s="195"/>
      <c r="MWN80" s="195"/>
      <c r="MWO80" s="195"/>
      <c r="MWP80" s="195"/>
      <c r="MWQ80" s="195"/>
      <c r="MWR80" s="195"/>
      <c r="MWS80" s="195"/>
      <c r="MWT80" s="195"/>
      <c r="MWU80" s="195"/>
      <c r="MWV80" s="195"/>
      <c r="MWW80" s="195"/>
      <c r="MWX80" s="195"/>
      <c r="MWY80" s="195"/>
      <c r="MWZ80" s="195"/>
      <c r="MXA80" s="195"/>
      <c r="MXB80" s="195"/>
      <c r="MXC80" s="195"/>
      <c r="MXD80" s="195"/>
      <c r="MXE80" s="195"/>
      <c r="MXF80" s="195"/>
      <c r="MXG80" s="195"/>
      <c r="MXH80" s="195"/>
      <c r="MXI80" s="195"/>
      <c r="MXJ80" s="195"/>
      <c r="MXK80" s="195"/>
      <c r="MXL80" s="195"/>
      <c r="MXM80" s="195"/>
      <c r="MXN80" s="195"/>
      <c r="MXO80" s="195"/>
      <c r="MXP80" s="195"/>
      <c r="MXQ80" s="195"/>
      <c r="MXR80" s="195"/>
      <c r="MXS80" s="195"/>
      <c r="MXT80" s="195"/>
      <c r="MXU80" s="195"/>
      <c r="MXV80" s="195"/>
      <c r="MXW80" s="195"/>
      <c r="MXX80" s="195"/>
      <c r="MXY80" s="195"/>
      <c r="MXZ80" s="195"/>
      <c r="MYA80" s="195"/>
      <c r="MYB80" s="195"/>
      <c r="MYC80" s="195"/>
      <c r="MYD80" s="195"/>
      <c r="MYE80" s="195"/>
      <c r="MYF80" s="195"/>
      <c r="MYG80" s="195"/>
      <c r="MYH80" s="195"/>
      <c r="MYI80" s="195"/>
      <c r="MYJ80" s="195"/>
      <c r="MYK80" s="195"/>
      <c r="MYL80" s="195"/>
      <c r="MYM80" s="195"/>
      <c r="MYN80" s="195"/>
      <c r="MYO80" s="195"/>
      <c r="MYP80" s="195"/>
      <c r="MYQ80" s="195"/>
      <c r="MYR80" s="195"/>
      <c r="MYS80" s="195"/>
      <c r="MYT80" s="195"/>
      <c r="MYU80" s="195"/>
      <c r="MYV80" s="195"/>
      <c r="MYW80" s="195"/>
      <c r="MYX80" s="195"/>
      <c r="MYY80" s="195"/>
      <c r="MYZ80" s="195"/>
      <c r="MZA80" s="195"/>
      <c r="MZB80" s="195"/>
      <c r="MZC80" s="195"/>
      <c r="MZD80" s="195"/>
      <c r="MZE80" s="195"/>
      <c r="MZF80" s="195"/>
      <c r="MZG80" s="195"/>
      <c r="MZH80" s="195"/>
      <c r="MZI80" s="195"/>
      <c r="MZJ80" s="195"/>
      <c r="MZK80" s="195"/>
      <c r="MZL80" s="195"/>
      <c r="MZM80" s="195"/>
      <c r="MZN80" s="195"/>
      <c r="MZO80" s="195"/>
      <c r="MZP80" s="195"/>
      <c r="MZQ80" s="195"/>
      <c r="MZR80" s="195"/>
      <c r="MZS80" s="195"/>
      <c r="MZT80" s="195"/>
      <c r="MZU80" s="195"/>
      <c r="MZV80" s="195"/>
      <c r="MZW80" s="195"/>
      <c r="MZX80" s="195"/>
      <c r="MZY80" s="195"/>
      <c r="MZZ80" s="195"/>
      <c r="NAA80" s="195"/>
      <c r="NAB80" s="195"/>
      <c r="NAC80" s="195"/>
      <c r="NAD80" s="195"/>
      <c r="NAE80" s="195"/>
      <c r="NAF80" s="195"/>
      <c r="NAG80" s="195"/>
      <c r="NAH80" s="195"/>
      <c r="NAI80" s="195"/>
      <c r="NAJ80" s="195"/>
      <c r="NAK80" s="195"/>
      <c r="NAL80" s="195"/>
      <c r="NAM80" s="195"/>
      <c r="NAN80" s="195"/>
      <c r="NAO80" s="195"/>
      <c r="NAP80" s="195"/>
      <c r="NAQ80" s="195"/>
      <c r="NAR80" s="195"/>
      <c r="NAS80" s="195"/>
      <c r="NAT80" s="195"/>
      <c r="NAU80" s="195"/>
      <c r="NAV80" s="195"/>
      <c r="NAW80" s="195"/>
      <c r="NAX80" s="195"/>
      <c r="NAY80" s="195"/>
      <c r="NAZ80" s="195"/>
      <c r="NBA80" s="195"/>
      <c r="NBB80" s="195"/>
      <c r="NBC80" s="195"/>
      <c r="NBD80" s="195"/>
      <c r="NBE80" s="195"/>
      <c r="NBF80" s="195"/>
      <c r="NBG80" s="195"/>
      <c r="NBH80" s="195"/>
      <c r="NBI80" s="195"/>
      <c r="NBJ80" s="195"/>
      <c r="NBK80" s="195"/>
      <c r="NBL80" s="195"/>
      <c r="NBM80" s="195"/>
      <c r="NBN80" s="195"/>
      <c r="NBO80" s="195"/>
      <c r="NBP80" s="195"/>
      <c r="NBQ80" s="195"/>
      <c r="NBR80" s="195"/>
      <c r="NBS80" s="195"/>
      <c r="NBT80" s="195"/>
      <c r="NBU80" s="195"/>
      <c r="NBV80" s="195"/>
      <c r="NBW80" s="195"/>
      <c r="NBX80" s="195"/>
      <c r="NBY80" s="195"/>
      <c r="NBZ80" s="195"/>
      <c r="NCA80" s="195"/>
      <c r="NCB80" s="195"/>
      <c r="NCC80" s="195"/>
      <c r="NCD80" s="195"/>
      <c r="NCE80" s="195"/>
      <c r="NCF80" s="195"/>
      <c r="NCG80" s="195"/>
      <c r="NCH80" s="195"/>
      <c r="NCI80" s="195"/>
      <c r="NCJ80" s="195"/>
      <c r="NCK80" s="195"/>
      <c r="NCL80" s="195"/>
      <c r="NCM80" s="195"/>
      <c r="NCN80" s="195"/>
      <c r="NCO80" s="195"/>
      <c r="NCP80" s="195"/>
      <c r="NCQ80" s="195"/>
      <c r="NCR80" s="195"/>
      <c r="NCS80" s="195"/>
      <c r="NCT80" s="195"/>
      <c r="NCU80" s="195"/>
      <c r="NCV80" s="195"/>
      <c r="NCW80" s="195"/>
      <c r="NCX80" s="195"/>
      <c r="NCY80" s="195"/>
      <c r="NCZ80" s="195"/>
      <c r="NDA80" s="195"/>
      <c r="NDB80" s="195"/>
      <c r="NDC80" s="195"/>
      <c r="NDD80" s="195"/>
      <c r="NDE80" s="195"/>
      <c r="NDF80" s="195"/>
      <c r="NDG80" s="195"/>
      <c r="NDH80" s="195"/>
      <c r="NDI80" s="195"/>
      <c r="NDJ80" s="195"/>
      <c r="NDK80" s="195"/>
      <c r="NDL80" s="195"/>
      <c r="NDM80" s="195"/>
      <c r="NDN80" s="195"/>
      <c r="NDO80" s="195"/>
      <c r="NDP80" s="195"/>
      <c r="NDQ80" s="195"/>
      <c r="NDR80" s="195"/>
      <c r="NDS80" s="195"/>
      <c r="NDT80" s="195"/>
      <c r="NDU80" s="195"/>
      <c r="NDV80" s="195"/>
      <c r="NDW80" s="195"/>
      <c r="NDX80" s="195"/>
      <c r="NDY80" s="195"/>
      <c r="NDZ80" s="195"/>
      <c r="NEA80" s="195"/>
      <c r="NEB80" s="195"/>
      <c r="NEC80" s="195"/>
      <c r="NED80" s="195"/>
      <c r="NEE80" s="195"/>
      <c r="NEF80" s="195"/>
      <c r="NEG80" s="195"/>
      <c r="NEH80" s="195"/>
      <c r="NEI80" s="195"/>
      <c r="NEJ80" s="195"/>
      <c r="NEK80" s="195"/>
      <c r="NEL80" s="195"/>
      <c r="NEM80" s="195"/>
      <c r="NEN80" s="195"/>
      <c r="NEO80" s="195"/>
      <c r="NEP80" s="195"/>
      <c r="NEQ80" s="195"/>
      <c r="NER80" s="195"/>
      <c r="NES80" s="195"/>
      <c r="NET80" s="195"/>
      <c r="NEU80" s="195"/>
      <c r="NEV80" s="195"/>
      <c r="NEW80" s="195"/>
      <c r="NEX80" s="195"/>
      <c r="NEY80" s="195"/>
      <c r="NEZ80" s="195"/>
      <c r="NFA80" s="195"/>
      <c r="NFB80" s="195"/>
      <c r="NFC80" s="195"/>
      <c r="NFD80" s="195"/>
      <c r="NFE80" s="195"/>
      <c r="NFF80" s="195"/>
      <c r="NFG80" s="195"/>
      <c r="NFH80" s="195"/>
      <c r="NFI80" s="195"/>
      <c r="NFJ80" s="195"/>
      <c r="NFK80" s="195"/>
      <c r="NFL80" s="195"/>
      <c r="NFM80" s="195"/>
      <c r="NFN80" s="195"/>
      <c r="NFO80" s="195"/>
      <c r="NFP80" s="195"/>
      <c r="NFQ80" s="195"/>
      <c r="NFR80" s="195"/>
      <c r="NFS80" s="195"/>
      <c r="NFT80" s="195"/>
      <c r="NFU80" s="195"/>
      <c r="NFV80" s="195"/>
      <c r="NFW80" s="195"/>
      <c r="NFX80" s="195"/>
      <c r="NFY80" s="195"/>
      <c r="NFZ80" s="195"/>
      <c r="NGA80" s="195"/>
      <c r="NGB80" s="195"/>
      <c r="NGC80" s="195"/>
      <c r="NGD80" s="195"/>
      <c r="NGE80" s="195"/>
      <c r="NGF80" s="195"/>
      <c r="NGG80" s="195"/>
      <c r="NGH80" s="195"/>
      <c r="NGI80" s="195"/>
      <c r="NGJ80" s="195"/>
      <c r="NGK80" s="195"/>
      <c r="NGL80" s="195"/>
      <c r="NGM80" s="195"/>
      <c r="NGN80" s="195"/>
      <c r="NGO80" s="195"/>
      <c r="NGP80" s="195"/>
      <c r="NGQ80" s="195"/>
      <c r="NGR80" s="195"/>
      <c r="NGS80" s="195"/>
      <c r="NGT80" s="195"/>
      <c r="NGU80" s="195"/>
      <c r="NGV80" s="195"/>
      <c r="NGW80" s="195"/>
      <c r="NGX80" s="195"/>
      <c r="NGY80" s="195"/>
      <c r="NGZ80" s="195"/>
      <c r="NHA80" s="195"/>
      <c r="NHB80" s="195"/>
      <c r="NHC80" s="195"/>
      <c r="NHD80" s="195"/>
      <c r="NHE80" s="195"/>
      <c r="NHF80" s="195"/>
      <c r="NHG80" s="195"/>
      <c r="NHH80" s="195"/>
      <c r="NHI80" s="195"/>
      <c r="NHJ80" s="195"/>
      <c r="NHK80" s="195"/>
      <c r="NHL80" s="195"/>
      <c r="NHM80" s="195"/>
      <c r="NHN80" s="195"/>
      <c r="NHO80" s="195"/>
      <c r="NHP80" s="195"/>
      <c r="NHQ80" s="195"/>
      <c r="NHR80" s="195"/>
      <c r="NHS80" s="195"/>
      <c r="NHT80" s="195"/>
      <c r="NHU80" s="195"/>
      <c r="NHV80" s="195"/>
      <c r="NHW80" s="195"/>
      <c r="NHX80" s="195"/>
      <c r="NHY80" s="195"/>
      <c r="NHZ80" s="195"/>
      <c r="NIA80" s="195"/>
      <c r="NIB80" s="195"/>
      <c r="NIC80" s="195"/>
      <c r="NID80" s="195"/>
      <c r="NIE80" s="195"/>
      <c r="NIF80" s="195"/>
      <c r="NIG80" s="195"/>
      <c r="NIH80" s="195"/>
      <c r="NII80" s="195"/>
      <c r="NIJ80" s="195"/>
      <c r="NIK80" s="195"/>
      <c r="NIL80" s="195"/>
      <c r="NIM80" s="195"/>
      <c r="NIN80" s="195"/>
      <c r="NIO80" s="195"/>
      <c r="NIP80" s="195"/>
      <c r="NIQ80" s="195"/>
      <c r="NIR80" s="195"/>
      <c r="NIS80" s="195"/>
      <c r="NIT80" s="195"/>
      <c r="NIU80" s="195"/>
      <c r="NIV80" s="195"/>
      <c r="NIW80" s="195"/>
      <c r="NIX80" s="195"/>
      <c r="NIY80" s="195"/>
      <c r="NIZ80" s="195"/>
      <c r="NJA80" s="195"/>
      <c r="NJB80" s="195"/>
      <c r="NJC80" s="195"/>
      <c r="NJD80" s="195"/>
      <c r="NJE80" s="195"/>
      <c r="NJF80" s="195"/>
      <c r="NJG80" s="195"/>
      <c r="NJH80" s="195"/>
      <c r="NJI80" s="195"/>
      <c r="NJJ80" s="195"/>
      <c r="NJK80" s="195"/>
      <c r="NJL80" s="195"/>
      <c r="NJM80" s="195"/>
      <c r="NJN80" s="195"/>
      <c r="NJO80" s="195"/>
      <c r="NJP80" s="195"/>
      <c r="NJQ80" s="195"/>
      <c r="NJR80" s="195"/>
      <c r="NJS80" s="195"/>
      <c r="NJT80" s="195"/>
      <c r="NJU80" s="195"/>
      <c r="NJV80" s="195"/>
      <c r="NJW80" s="195"/>
      <c r="NJX80" s="195"/>
      <c r="NJY80" s="195"/>
      <c r="NJZ80" s="195"/>
      <c r="NKA80" s="195"/>
      <c r="NKB80" s="195"/>
      <c r="NKC80" s="195"/>
      <c r="NKD80" s="195"/>
      <c r="NKE80" s="195"/>
      <c r="NKF80" s="195"/>
      <c r="NKG80" s="195"/>
      <c r="NKH80" s="195"/>
      <c r="NKI80" s="195"/>
      <c r="NKJ80" s="195"/>
      <c r="NKK80" s="195"/>
      <c r="NKL80" s="195"/>
      <c r="NKM80" s="195"/>
      <c r="NKN80" s="195"/>
      <c r="NKO80" s="195"/>
      <c r="NKP80" s="195"/>
      <c r="NKQ80" s="195"/>
      <c r="NKR80" s="195"/>
      <c r="NKS80" s="195"/>
      <c r="NKT80" s="195"/>
      <c r="NKU80" s="195"/>
      <c r="NKV80" s="195"/>
      <c r="NKW80" s="195"/>
      <c r="NKX80" s="195"/>
      <c r="NKY80" s="195"/>
      <c r="NKZ80" s="195"/>
      <c r="NLA80" s="195"/>
      <c r="NLB80" s="195"/>
      <c r="NLC80" s="195"/>
      <c r="NLD80" s="195"/>
      <c r="NLE80" s="195"/>
      <c r="NLF80" s="195"/>
      <c r="NLG80" s="195"/>
      <c r="NLH80" s="195"/>
      <c r="NLI80" s="195"/>
      <c r="NLJ80" s="195"/>
      <c r="NLK80" s="195"/>
      <c r="NLL80" s="195"/>
      <c r="NLM80" s="195"/>
      <c r="NLN80" s="195"/>
      <c r="NLO80" s="195"/>
      <c r="NLP80" s="195"/>
      <c r="NLQ80" s="195"/>
      <c r="NLR80" s="195"/>
      <c r="NLS80" s="195"/>
      <c r="NLT80" s="195"/>
      <c r="NLU80" s="195"/>
      <c r="NLV80" s="195"/>
      <c r="NLW80" s="195"/>
      <c r="NLX80" s="195"/>
      <c r="NLY80" s="195"/>
      <c r="NLZ80" s="195"/>
      <c r="NMA80" s="195"/>
      <c r="NMB80" s="195"/>
      <c r="NMC80" s="195"/>
      <c r="NMD80" s="195"/>
      <c r="NME80" s="195"/>
      <c r="NMF80" s="195"/>
      <c r="NMG80" s="195"/>
      <c r="NMH80" s="195"/>
      <c r="NMI80" s="195"/>
      <c r="NMJ80" s="195"/>
      <c r="NMK80" s="195"/>
      <c r="NML80" s="195"/>
      <c r="NMM80" s="195"/>
      <c r="NMN80" s="195"/>
      <c r="NMO80" s="195"/>
      <c r="NMP80" s="195"/>
      <c r="NMQ80" s="195"/>
      <c r="NMR80" s="195"/>
      <c r="NMS80" s="195"/>
      <c r="NMT80" s="195"/>
      <c r="NMU80" s="195"/>
      <c r="NMV80" s="195"/>
      <c r="NMW80" s="195"/>
      <c r="NMX80" s="195"/>
      <c r="NMY80" s="195"/>
      <c r="NMZ80" s="195"/>
      <c r="NNA80" s="195"/>
      <c r="NNB80" s="195"/>
      <c r="NNC80" s="195"/>
      <c r="NND80" s="195"/>
      <c r="NNE80" s="195"/>
      <c r="NNF80" s="195"/>
      <c r="NNG80" s="195"/>
      <c r="NNH80" s="195"/>
      <c r="NNI80" s="195"/>
      <c r="NNJ80" s="195"/>
      <c r="NNK80" s="195"/>
      <c r="NNL80" s="195"/>
      <c r="NNM80" s="195"/>
      <c r="NNN80" s="195"/>
      <c r="NNO80" s="195"/>
      <c r="NNP80" s="195"/>
      <c r="NNQ80" s="195"/>
      <c r="NNR80" s="195"/>
      <c r="NNS80" s="195"/>
      <c r="NNT80" s="195"/>
      <c r="NNU80" s="195"/>
      <c r="NNV80" s="195"/>
      <c r="NNW80" s="195"/>
      <c r="NNX80" s="195"/>
      <c r="NNY80" s="195"/>
      <c r="NNZ80" s="195"/>
      <c r="NOA80" s="195"/>
      <c r="NOB80" s="195"/>
      <c r="NOC80" s="195"/>
      <c r="NOD80" s="195"/>
      <c r="NOE80" s="195"/>
      <c r="NOF80" s="195"/>
      <c r="NOG80" s="195"/>
      <c r="NOH80" s="195"/>
      <c r="NOI80" s="195"/>
      <c r="NOJ80" s="195"/>
      <c r="NOK80" s="195"/>
      <c r="NOL80" s="195"/>
      <c r="NOM80" s="195"/>
      <c r="NON80" s="195"/>
      <c r="NOO80" s="195"/>
      <c r="NOP80" s="195"/>
      <c r="NOQ80" s="195"/>
      <c r="NOR80" s="195"/>
      <c r="NOS80" s="195"/>
      <c r="NOT80" s="195"/>
      <c r="NOU80" s="195"/>
      <c r="NOV80" s="195"/>
      <c r="NOW80" s="195"/>
      <c r="NOX80" s="195"/>
      <c r="NOY80" s="195"/>
      <c r="NOZ80" s="195"/>
      <c r="NPA80" s="195"/>
      <c r="NPB80" s="195"/>
      <c r="NPC80" s="195"/>
      <c r="NPD80" s="195"/>
      <c r="NPE80" s="195"/>
      <c r="NPF80" s="195"/>
      <c r="NPG80" s="195"/>
      <c r="NPH80" s="195"/>
      <c r="NPI80" s="195"/>
      <c r="NPJ80" s="195"/>
      <c r="NPK80" s="195"/>
      <c r="NPL80" s="195"/>
      <c r="NPM80" s="195"/>
      <c r="NPN80" s="195"/>
      <c r="NPO80" s="195"/>
      <c r="NPP80" s="195"/>
      <c r="NPQ80" s="195"/>
      <c r="NPR80" s="195"/>
      <c r="NPS80" s="195"/>
      <c r="NPT80" s="195"/>
      <c r="NPU80" s="195"/>
      <c r="NPV80" s="195"/>
      <c r="NPW80" s="195"/>
      <c r="NPX80" s="195"/>
      <c r="NPY80" s="195"/>
      <c r="NPZ80" s="195"/>
      <c r="NQA80" s="195"/>
      <c r="NQB80" s="195"/>
      <c r="NQC80" s="195"/>
      <c r="NQD80" s="195"/>
      <c r="NQE80" s="195"/>
      <c r="NQF80" s="195"/>
      <c r="NQG80" s="195"/>
      <c r="NQH80" s="195"/>
      <c r="NQI80" s="195"/>
      <c r="NQJ80" s="195"/>
      <c r="NQK80" s="195"/>
      <c r="NQL80" s="195"/>
      <c r="NQM80" s="195"/>
      <c r="NQN80" s="195"/>
      <c r="NQO80" s="195"/>
      <c r="NQP80" s="195"/>
      <c r="NQQ80" s="195"/>
      <c r="NQR80" s="195"/>
      <c r="NQS80" s="195"/>
      <c r="NQT80" s="195"/>
      <c r="NQU80" s="195"/>
      <c r="NQV80" s="195"/>
      <c r="NQW80" s="195"/>
      <c r="NQX80" s="195"/>
      <c r="NQY80" s="195"/>
      <c r="NQZ80" s="195"/>
      <c r="NRA80" s="195"/>
      <c r="NRB80" s="195"/>
      <c r="NRC80" s="195"/>
      <c r="NRD80" s="195"/>
      <c r="NRE80" s="195"/>
      <c r="NRF80" s="195"/>
      <c r="NRG80" s="195"/>
      <c r="NRH80" s="195"/>
      <c r="NRI80" s="195"/>
      <c r="NRJ80" s="195"/>
      <c r="NRK80" s="195"/>
      <c r="NRL80" s="195"/>
      <c r="NRM80" s="195"/>
      <c r="NRN80" s="195"/>
      <c r="NRO80" s="195"/>
      <c r="NRP80" s="195"/>
      <c r="NRQ80" s="195"/>
      <c r="NRR80" s="195"/>
      <c r="NRS80" s="195"/>
      <c r="NRT80" s="195"/>
      <c r="NRU80" s="195"/>
      <c r="NRV80" s="195"/>
      <c r="NRW80" s="195"/>
      <c r="NRX80" s="195"/>
      <c r="NRY80" s="195"/>
      <c r="NRZ80" s="195"/>
      <c r="NSA80" s="195"/>
      <c r="NSB80" s="195"/>
      <c r="NSC80" s="195"/>
      <c r="NSD80" s="195"/>
      <c r="NSE80" s="195"/>
      <c r="NSF80" s="195"/>
      <c r="NSG80" s="195"/>
      <c r="NSH80" s="195"/>
      <c r="NSI80" s="195"/>
      <c r="NSJ80" s="195"/>
      <c r="NSK80" s="195"/>
      <c r="NSL80" s="195"/>
      <c r="NSM80" s="195"/>
      <c r="NSN80" s="195"/>
      <c r="NSO80" s="195"/>
      <c r="NSP80" s="195"/>
      <c r="NSQ80" s="195"/>
      <c r="NSR80" s="195"/>
      <c r="NSS80" s="195"/>
      <c r="NST80" s="195"/>
      <c r="NSU80" s="195"/>
      <c r="NSV80" s="195"/>
      <c r="NSW80" s="195"/>
      <c r="NSX80" s="195"/>
      <c r="NSY80" s="195"/>
      <c r="NSZ80" s="195"/>
      <c r="NTA80" s="195"/>
      <c r="NTB80" s="195"/>
      <c r="NTC80" s="195"/>
      <c r="NTD80" s="195"/>
      <c r="NTE80" s="195"/>
      <c r="NTF80" s="195"/>
      <c r="NTG80" s="195"/>
      <c r="NTH80" s="195"/>
      <c r="NTI80" s="195"/>
      <c r="NTJ80" s="195"/>
      <c r="NTK80" s="195"/>
      <c r="NTL80" s="195"/>
      <c r="NTM80" s="195"/>
      <c r="NTN80" s="195"/>
      <c r="NTO80" s="195"/>
      <c r="NTP80" s="195"/>
      <c r="NTQ80" s="195"/>
      <c r="NTR80" s="195"/>
      <c r="NTS80" s="195"/>
      <c r="NTT80" s="195"/>
      <c r="NTU80" s="195"/>
      <c r="NTV80" s="195"/>
      <c r="NTW80" s="195"/>
      <c r="NTX80" s="195"/>
      <c r="NTY80" s="195"/>
      <c r="NTZ80" s="195"/>
      <c r="NUA80" s="195"/>
      <c r="NUB80" s="195"/>
      <c r="NUC80" s="195"/>
      <c r="NUD80" s="195"/>
      <c r="NUE80" s="195"/>
      <c r="NUF80" s="195"/>
      <c r="NUG80" s="195"/>
      <c r="NUH80" s="195"/>
      <c r="NUI80" s="195"/>
      <c r="NUJ80" s="195"/>
      <c r="NUK80" s="195"/>
      <c r="NUL80" s="195"/>
      <c r="NUM80" s="195"/>
      <c r="NUN80" s="195"/>
      <c r="NUO80" s="195"/>
      <c r="NUP80" s="195"/>
      <c r="NUQ80" s="195"/>
      <c r="NUR80" s="195"/>
      <c r="NUS80" s="195"/>
      <c r="NUT80" s="195"/>
      <c r="NUU80" s="195"/>
      <c r="NUV80" s="195"/>
      <c r="NUW80" s="195"/>
      <c r="NUX80" s="195"/>
      <c r="NUY80" s="195"/>
      <c r="NUZ80" s="195"/>
      <c r="NVA80" s="195"/>
      <c r="NVB80" s="195"/>
      <c r="NVC80" s="195"/>
      <c r="NVD80" s="195"/>
      <c r="NVE80" s="195"/>
      <c r="NVF80" s="195"/>
      <c r="NVG80" s="195"/>
      <c r="NVH80" s="195"/>
      <c r="NVI80" s="195"/>
      <c r="NVJ80" s="195"/>
      <c r="NVK80" s="195"/>
      <c r="NVL80" s="195"/>
      <c r="NVM80" s="195"/>
      <c r="NVN80" s="195"/>
      <c r="NVO80" s="195"/>
      <c r="NVP80" s="195"/>
      <c r="NVQ80" s="195"/>
      <c r="NVR80" s="195"/>
      <c r="NVS80" s="195"/>
      <c r="NVT80" s="195"/>
      <c r="NVU80" s="195"/>
      <c r="NVV80" s="195"/>
      <c r="NVW80" s="195"/>
      <c r="NVX80" s="195"/>
      <c r="NVY80" s="195"/>
      <c r="NVZ80" s="195"/>
      <c r="NWA80" s="195"/>
      <c r="NWB80" s="195"/>
      <c r="NWC80" s="195"/>
      <c r="NWD80" s="195"/>
      <c r="NWE80" s="195"/>
      <c r="NWF80" s="195"/>
      <c r="NWG80" s="195"/>
      <c r="NWH80" s="195"/>
      <c r="NWI80" s="195"/>
      <c r="NWJ80" s="195"/>
      <c r="NWK80" s="195"/>
      <c r="NWL80" s="195"/>
      <c r="NWM80" s="195"/>
      <c r="NWN80" s="195"/>
      <c r="NWO80" s="195"/>
      <c r="NWP80" s="195"/>
      <c r="NWQ80" s="195"/>
      <c r="NWR80" s="195"/>
      <c r="NWS80" s="195"/>
      <c r="NWT80" s="195"/>
      <c r="NWU80" s="195"/>
      <c r="NWV80" s="195"/>
      <c r="NWW80" s="195"/>
      <c r="NWX80" s="195"/>
      <c r="NWY80" s="195"/>
      <c r="NWZ80" s="195"/>
      <c r="NXA80" s="195"/>
      <c r="NXB80" s="195"/>
      <c r="NXC80" s="195"/>
      <c r="NXD80" s="195"/>
      <c r="NXE80" s="195"/>
      <c r="NXF80" s="195"/>
      <c r="NXG80" s="195"/>
      <c r="NXH80" s="195"/>
      <c r="NXI80" s="195"/>
      <c r="NXJ80" s="195"/>
      <c r="NXK80" s="195"/>
      <c r="NXL80" s="195"/>
      <c r="NXM80" s="195"/>
      <c r="NXN80" s="195"/>
      <c r="NXO80" s="195"/>
      <c r="NXP80" s="195"/>
      <c r="NXQ80" s="195"/>
      <c r="NXR80" s="195"/>
      <c r="NXS80" s="195"/>
      <c r="NXT80" s="195"/>
      <c r="NXU80" s="195"/>
      <c r="NXV80" s="195"/>
      <c r="NXW80" s="195"/>
      <c r="NXX80" s="195"/>
      <c r="NXY80" s="195"/>
      <c r="NXZ80" s="195"/>
      <c r="NYA80" s="195"/>
      <c r="NYB80" s="195"/>
      <c r="NYC80" s="195"/>
      <c r="NYD80" s="195"/>
      <c r="NYE80" s="195"/>
      <c r="NYF80" s="195"/>
      <c r="NYG80" s="195"/>
      <c r="NYH80" s="195"/>
      <c r="NYI80" s="195"/>
      <c r="NYJ80" s="195"/>
      <c r="NYK80" s="195"/>
      <c r="NYL80" s="195"/>
      <c r="NYM80" s="195"/>
      <c r="NYN80" s="195"/>
      <c r="NYO80" s="195"/>
      <c r="NYP80" s="195"/>
      <c r="NYQ80" s="195"/>
      <c r="NYR80" s="195"/>
      <c r="NYS80" s="195"/>
      <c r="NYT80" s="195"/>
      <c r="NYU80" s="195"/>
      <c r="NYV80" s="195"/>
      <c r="NYW80" s="195"/>
      <c r="NYX80" s="195"/>
      <c r="NYY80" s="195"/>
      <c r="NYZ80" s="195"/>
      <c r="NZA80" s="195"/>
      <c r="NZB80" s="195"/>
      <c r="NZC80" s="195"/>
      <c r="NZD80" s="195"/>
      <c r="NZE80" s="195"/>
      <c r="NZF80" s="195"/>
      <c r="NZG80" s="195"/>
      <c r="NZH80" s="195"/>
      <c r="NZI80" s="195"/>
      <c r="NZJ80" s="195"/>
      <c r="NZK80" s="195"/>
      <c r="NZL80" s="195"/>
      <c r="NZM80" s="195"/>
      <c r="NZN80" s="195"/>
      <c r="NZO80" s="195"/>
      <c r="NZP80" s="195"/>
      <c r="NZQ80" s="195"/>
      <c r="NZR80" s="195"/>
      <c r="NZS80" s="195"/>
      <c r="NZT80" s="195"/>
      <c r="NZU80" s="195"/>
      <c r="NZV80" s="195"/>
      <c r="NZW80" s="195"/>
      <c r="NZX80" s="195"/>
      <c r="NZY80" s="195"/>
      <c r="NZZ80" s="195"/>
      <c r="OAA80" s="195"/>
      <c r="OAB80" s="195"/>
      <c r="OAC80" s="195"/>
      <c r="OAD80" s="195"/>
      <c r="OAE80" s="195"/>
      <c r="OAF80" s="195"/>
      <c r="OAG80" s="195"/>
      <c r="OAH80" s="195"/>
      <c r="OAI80" s="195"/>
      <c r="OAJ80" s="195"/>
      <c r="OAK80" s="195"/>
      <c r="OAL80" s="195"/>
      <c r="OAM80" s="195"/>
      <c r="OAN80" s="195"/>
      <c r="OAO80" s="195"/>
      <c r="OAP80" s="195"/>
      <c r="OAQ80" s="195"/>
      <c r="OAR80" s="195"/>
      <c r="OAS80" s="195"/>
      <c r="OAT80" s="195"/>
      <c r="OAU80" s="195"/>
      <c r="OAV80" s="195"/>
      <c r="OAW80" s="195"/>
      <c r="OAX80" s="195"/>
      <c r="OAY80" s="195"/>
      <c r="OAZ80" s="195"/>
      <c r="OBA80" s="195"/>
      <c r="OBB80" s="195"/>
      <c r="OBC80" s="195"/>
      <c r="OBD80" s="195"/>
      <c r="OBE80" s="195"/>
      <c r="OBF80" s="195"/>
      <c r="OBG80" s="195"/>
      <c r="OBH80" s="195"/>
      <c r="OBI80" s="195"/>
      <c r="OBJ80" s="195"/>
      <c r="OBK80" s="195"/>
      <c r="OBL80" s="195"/>
      <c r="OBM80" s="195"/>
      <c r="OBN80" s="195"/>
      <c r="OBO80" s="195"/>
      <c r="OBP80" s="195"/>
      <c r="OBQ80" s="195"/>
      <c r="OBR80" s="195"/>
      <c r="OBS80" s="195"/>
      <c r="OBT80" s="195"/>
      <c r="OBU80" s="195"/>
      <c r="OBV80" s="195"/>
      <c r="OBW80" s="195"/>
      <c r="OBX80" s="195"/>
      <c r="OBY80" s="195"/>
      <c r="OBZ80" s="195"/>
      <c r="OCA80" s="195"/>
      <c r="OCB80" s="195"/>
      <c r="OCC80" s="195"/>
      <c r="OCD80" s="195"/>
      <c r="OCE80" s="195"/>
      <c r="OCF80" s="195"/>
      <c r="OCG80" s="195"/>
      <c r="OCH80" s="195"/>
      <c r="OCI80" s="195"/>
      <c r="OCJ80" s="195"/>
      <c r="OCK80" s="195"/>
      <c r="OCL80" s="195"/>
      <c r="OCM80" s="195"/>
      <c r="OCN80" s="195"/>
      <c r="OCO80" s="195"/>
      <c r="OCP80" s="195"/>
      <c r="OCQ80" s="195"/>
      <c r="OCR80" s="195"/>
      <c r="OCS80" s="195"/>
      <c r="OCT80" s="195"/>
      <c r="OCU80" s="195"/>
      <c r="OCV80" s="195"/>
      <c r="OCW80" s="195"/>
      <c r="OCX80" s="195"/>
      <c r="OCY80" s="195"/>
      <c r="OCZ80" s="195"/>
      <c r="ODA80" s="195"/>
      <c r="ODB80" s="195"/>
      <c r="ODC80" s="195"/>
      <c r="ODD80" s="195"/>
      <c r="ODE80" s="195"/>
      <c r="ODF80" s="195"/>
      <c r="ODG80" s="195"/>
      <c r="ODH80" s="195"/>
      <c r="ODI80" s="195"/>
      <c r="ODJ80" s="195"/>
      <c r="ODK80" s="195"/>
      <c r="ODL80" s="195"/>
      <c r="ODM80" s="195"/>
      <c r="ODN80" s="195"/>
      <c r="ODO80" s="195"/>
      <c r="ODP80" s="195"/>
      <c r="ODQ80" s="195"/>
      <c r="ODR80" s="195"/>
      <c r="ODS80" s="195"/>
      <c r="ODT80" s="195"/>
      <c r="ODU80" s="195"/>
      <c r="ODV80" s="195"/>
      <c r="ODW80" s="195"/>
      <c r="ODX80" s="195"/>
      <c r="ODY80" s="195"/>
      <c r="ODZ80" s="195"/>
      <c r="OEA80" s="195"/>
      <c r="OEB80" s="195"/>
      <c r="OEC80" s="195"/>
      <c r="OED80" s="195"/>
      <c r="OEE80" s="195"/>
      <c r="OEF80" s="195"/>
      <c r="OEG80" s="195"/>
      <c r="OEH80" s="195"/>
      <c r="OEI80" s="195"/>
      <c r="OEJ80" s="195"/>
      <c r="OEK80" s="195"/>
      <c r="OEL80" s="195"/>
      <c r="OEM80" s="195"/>
      <c r="OEN80" s="195"/>
      <c r="OEO80" s="195"/>
      <c r="OEP80" s="195"/>
      <c r="OEQ80" s="195"/>
      <c r="OER80" s="195"/>
      <c r="OES80" s="195"/>
      <c r="OET80" s="195"/>
      <c r="OEU80" s="195"/>
      <c r="OEV80" s="195"/>
      <c r="OEW80" s="195"/>
      <c r="OEX80" s="195"/>
      <c r="OEY80" s="195"/>
      <c r="OEZ80" s="195"/>
      <c r="OFA80" s="195"/>
      <c r="OFB80" s="195"/>
      <c r="OFC80" s="195"/>
      <c r="OFD80" s="195"/>
      <c r="OFE80" s="195"/>
      <c r="OFF80" s="195"/>
      <c r="OFG80" s="195"/>
      <c r="OFH80" s="195"/>
      <c r="OFI80" s="195"/>
      <c r="OFJ80" s="195"/>
      <c r="OFK80" s="195"/>
      <c r="OFL80" s="195"/>
      <c r="OFM80" s="195"/>
      <c r="OFN80" s="195"/>
      <c r="OFO80" s="195"/>
      <c r="OFP80" s="195"/>
      <c r="OFQ80" s="195"/>
      <c r="OFR80" s="195"/>
      <c r="OFS80" s="195"/>
      <c r="OFT80" s="195"/>
      <c r="OFU80" s="195"/>
      <c r="OFV80" s="195"/>
      <c r="OFW80" s="195"/>
      <c r="OFX80" s="195"/>
      <c r="OFY80" s="195"/>
      <c r="OFZ80" s="195"/>
      <c r="OGA80" s="195"/>
      <c r="OGB80" s="195"/>
      <c r="OGC80" s="195"/>
      <c r="OGD80" s="195"/>
      <c r="OGE80" s="195"/>
      <c r="OGF80" s="195"/>
      <c r="OGG80" s="195"/>
      <c r="OGH80" s="195"/>
      <c r="OGI80" s="195"/>
      <c r="OGJ80" s="195"/>
      <c r="OGK80" s="195"/>
      <c r="OGL80" s="195"/>
      <c r="OGM80" s="195"/>
      <c r="OGN80" s="195"/>
      <c r="OGO80" s="195"/>
      <c r="OGP80" s="195"/>
      <c r="OGQ80" s="195"/>
      <c r="OGR80" s="195"/>
      <c r="OGS80" s="195"/>
      <c r="OGT80" s="195"/>
      <c r="OGU80" s="195"/>
      <c r="OGV80" s="195"/>
      <c r="OGW80" s="195"/>
      <c r="OGX80" s="195"/>
      <c r="OGY80" s="195"/>
      <c r="OGZ80" s="195"/>
      <c r="OHA80" s="195"/>
      <c r="OHB80" s="195"/>
      <c r="OHC80" s="195"/>
      <c r="OHD80" s="195"/>
      <c r="OHE80" s="195"/>
      <c r="OHF80" s="195"/>
      <c r="OHG80" s="195"/>
      <c r="OHH80" s="195"/>
      <c r="OHI80" s="195"/>
      <c r="OHJ80" s="195"/>
      <c r="OHK80" s="195"/>
      <c r="OHL80" s="195"/>
      <c r="OHM80" s="195"/>
      <c r="OHN80" s="195"/>
      <c r="OHO80" s="195"/>
      <c r="OHP80" s="195"/>
      <c r="OHQ80" s="195"/>
      <c r="OHR80" s="195"/>
      <c r="OHS80" s="195"/>
      <c r="OHT80" s="195"/>
      <c r="OHU80" s="195"/>
      <c r="OHV80" s="195"/>
      <c r="OHW80" s="195"/>
      <c r="OHX80" s="195"/>
      <c r="OHY80" s="195"/>
      <c r="OHZ80" s="195"/>
      <c r="OIA80" s="195"/>
      <c r="OIB80" s="195"/>
      <c r="OIC80" s="195"/>
      <c r="OID80" s="195"/>
      <c r="OIE80" s="195"/>
      <c r="OIF80" s="195"/>
      <c r="OIG80" s="195"/>
      <c r="OIH80" s="195"/>
      <c r="OII80" s="195"/>
      <c r="OIJ80" s="195"/>
      <c r="OIK80" s="195"/>
      <c r="OIL80" s="195"/>
      <c r="OIM80" s="195"/>
      <c r="OIN80" s="195"/>
      <c r="OIO80" s="195"/>
      <c r="OIP80" s="195"/>
      <c r="OIQ80" s="195"/>
      <c r="OIR80" s="195"/>
      <c r="OIS80" s="195"/>
      <c r="OIT80" s="195"/>
      <c r="OIU80" s="195"/>
      <c r="OIV80" s="195"/>
      <c r="OIW80" s="195"/>
      <c r="OIX80" s="195"/>
      <c r="OIY80" s="195"/>
      <c r="OIZ80" s="195"/>
      <c r="OJA80" s="195"/>
      <c r="OJB80" s="195"/>
      <c r="OJC80" s="195"/>
      <c r="OJD80" s="195"/>
      <c r="OJE80" s="195"/>
      <c r="OJF80" s="195"/>
      <c r="OJG80" s="195"/>
      <c r="OJH80" s="195"/>
      <c r="OJI80" s="195"/>
      <c r="OJJ80" s="195"/>
      <c r="OJK80" s="195"/>
      <c r="OJL80" s="195"/>
      <c r="OJM80" s="195"/>
      <c r="OJN80" s="195"/>
      <c r="OJO80" s="195"/>
      <c r="OJP80" s="195"/>
      <c r="OJQ80" s="195"/>
      <c r="OJR80" s="195"/>
      <c r="OJS80" s="195"/>
      <c r="OJT80" s="195"/>
      <c r="OJU80" s="195"/>
      <c r="OJV80" s="195"/>
      <c r="OJW80" s="195"/>
      <c r="OJX80" s="195"/>
      <c r="OJY80" s="195"/>
      <c r="OJZ80" s="195"/>
      <c r="OKA80" s="195"/>
      <c r="OKB80" s="195"/>
      <c r="OKC80" s="195"/>
      <c r="OKD80" s="195"/>
      <c r="OKE80" s="195"/>
      <c r="OKF80" s="195"/>
      <c r="OKG80" s="195"/>
      <c r="OKH80" s="195"/>
      <c r="OKI80" s="195"/>
      <c r="OKJ80" s="195"/>
      <c r="OKK80" s="195"/>
      <c r="OKL80" s="195"/>
      <c r="OKM80" s="195"/>
      <c r="OKN80" s="195"/>
      <c r="OKO80" s="195"/>
      <c r="OKP80" s="195"/>
      <c r="OKQ80" s="195"/>
      <c r="OKR80" s="195"/>
      <c r="OKS80" s="195"/>
      <c r="OKT80" s="195"/>
      <c r="OKU80" s="195"/>
      <c r="OKV80" s="195"/>
      <c r="OKW80" s="195"/>
      <c r="OKX80" s="195"/>
      <c r="OKY80" s="195"/>
      <c r="OKZ80" s="195"/>
      <c r="OLA80" s="195"/>
      <c r="OLB80" s="195"/>
      <c r="OLC80" s="195"/>
      <c r="OLD80" s="195"/>
      <c r="OLE80" s="195"/>
      <c r="OLF80" s="195"/>
      <c r="OLG80" s="195"/>
      <c r="OLH80" s="195"/>
      <c r="OLI80" s="195"/>
      <c r="OLJ80" s="195"/>
      <c r="OLK80" s="195"/>
      <c r="OLL80" s="195"/>
      <c r="OLM80" s="195"/>
      <c r="OLN80" s="195"/>
      <c r="OLO80" s="195"/>
      <c r="OLP80" s="195"/>
      <c r="OLQ80" s="195"/>
      <c r="OLR80" s="195"/>
      <c r="OLS80" s="195"/>
      <c r="OLT80" s="195"/>
      <c r="OLU80" s="195"/>
      <c r="OLV80" s="195"/>
      <c r="OLW80" s="195"/>
      <c r="OLX80" s="195"/>
      <c r="OLY80" s="195"/>
      <c r="OLZ80" s="195"/>
      <c r="OMA80" s="195"/>
      <c r="OMB80" s="195"/>
      <c r="OMC80" s="195"/>
      <c r="OMD80" s="195"/>
      <c r="OME80" s="195"/>
      <c r="OMF80" s="195"/>
      <c r="OMG80" s="195"/>
      <c r="OMH80" s="195"/>
      <c r="OMI80" s="195"/>
      <c r="OMJ80" s="195"/>
      <c r="OMK80" s="195"/>
      <c r="OML80" s="195"/>
      <c r="OMM80" s="195"/>
      <c r="OMN80" s="195"/>
      <c r="OMO80" s="195"/>
      <c r="OMP80" s="195"/>
      <c r="OMQ80" s="195"/>
      <c r="OMR80" s="195"/>
      <c r="OMS80" s="195"/>
      <c r="OMT80" s="195"/>
      <c r="OMU80" s="195"/>
      <c r="OMV80" s="195"/>
      <c r="OMW80" s="195"/>
      <c r="OMX80" s="195"/>
      <c r="OMY80" s="195"/>
      <c r="OMZ80" s="195"/>
      <c r="ONA80" s="195"/>
      <c r="ONB80" s="195"/>
      <c r="ONC80" s="195"/>
      <c r="OND80" s="195"/>
      <c r="ONE80" s="195"/>
      <c r="ONF80" s="195"/>
      <c r="ONG80" s="195"/>
      <c r="ONH80" s="195"/>
      <c r="ONI80" s="195"/>
      <c r="ONJ80" s="195"/>
      <c r="ONK80" s="195"/>
      <c r="ONL80" s="195"/>
      <c r="ONM80" s="195"/>
      <c r="ONN80" s="195"/>
      <c r="ONO80" s="195"/>
      <c r="ONP80" s="195"/>
      <c r="ONQ80" s="195"/>
      <c r="ONR80" s="195"/>
      <c r="ONS80" s="195"/>
      <c r="ONT80" s="195"/>
      <c r="ONU80" s="195"/>
      <c r="ONV80" s="195"/>
      <c r="ONW80" s="195"/>
      <c r="ONX80" s="195"/>
      <c r="ONY80" s="195"/>
      <c r="ONZ80" s="195"/>
      <c r="OOA80" s="195"/>
      <c r="OOB80" s="195"/>
      <c r="OOC80" s="195"/>
      <c r="OOD80" s="195"/>
      <c r="OOE80" s="195"/>
      <c r="OOF80" s="195"/>
      <c r="OOG80" s="195"/>
      <c r="OOH80" s="195"/>
      <c r="OOI80" s="195"/>
      <c r="OOJ80" s="195"/>
      <c r="OOK80" s="195"/>
      <c r="OOL80" s="195"/>
      <c r="OOM80" s="195"/>
      <c r="OON80" s="195"/>
      <c r="OOO80" s="195"/>
      <c r="OOP80" s="195"/>
      <c r="OOQ80" s="195"/>
      <c r="OOR80" s="195"/>
      <c r="OOS80" s="195"/>
      <c r="OOT80" s="195"/>
      <c r="OOU80" s="195"/>
      <c r="OOV80" s="195"/>
      <c r="OOW80" s="195"/>
      <c r="OOX80" s="195"/>
      <c r="OOY80" s="195"/>
      <c r="OOZ80" s="195"/>
      <c r="OPA80" s="195"/>
      <c r="OPB80" s="195"/>
      <c r="OPC80" s="195"/>
      <c r="OPD80" s="195"/>
      <c r="OPE80" s="195"/>
      <c r="OPF80" s="195"/>
      <c r="OPG80" s="195"/>
      <c r="OPH80" s="195"/>
      <c r="OPI80" s="195"/>
      <c r="OPJ80" s="195"/>
      <c r="OPK80" s="195"/>
      <c r="OPL80" s="195"/>
      <c r="OPM80" s="195"/>
      <c r="OPN80" s="195"/>
      <c r="OPO80" s="195"/>
      <c r="OPP80" s="195"/>
      <c r="OPQ80" s="195"/>
      <c r="OPR80" s="195"/>
      <c r="OPS80" s="195"/>
      <c r="OPT80" s="195"/>
      <c r="OPU80" s="195"/>
      <c r="OPV80" s="195"/>
      <c r="OPW80" s="195"/>
      <c r="OPX80" s="195"/>
      <c r="OPY80" s="195"/>
      <c r="OPZ80" s="195"/>
      <c r="OQA80" s="195"/>
      <c r="OQB80" s="195"/>
      <c r="OQC80" s="195"/>
      <c r="OQD80" s="195"/>
      <c r="OQE80" s="195"/>
      <c r="OQF80" s="195"/>
      <c r="OQG80" s="195"/>
      <c r="OQH80" s="195"/>
      <c r="OQI80" s="195"/>
      <c r="OQJ80" s="195"/>
      <c r="OQK80" s="195"/>
      <c r="OQL80" s="195"/>
      <c r="OQM80" s="195"/>
      <c r="OQN80" s="195"/>
      <c r="OQO80" s="195"/>
      <c r="OQP80" s="195"/>
      <c r="OQQ80" s="195"/>
      <c r="OQR80" s="195"/>
      <c r="OQS80" s="195"/>
      <c r="OQT80" s="195"/>
      <c r="OQU80" s="195"/>
      <c r="OQV80" s="195"/>
      <c r="OQW80" s="195"/>
      <c r="OQX80" s="195"/>
      <c r="OQY80" s="195"/>
      <c r="OQZ80" s="195"/>
      <c r="ORA80" s="195"/>
      <c r="ORB80" s="195"/>
      <c r="ORC80" s="195"/>
      <c r="ORD80" s="195"/>
      <c r="ORE80" s="195"/>
      <c r="ORF80" s="195"/>
      <c r="ORG80" s="195"/>
      <c r="ORH80" s="195"/>
      <c r="ORI80" s="195"/>
      <c r="ORJ80" s="195"/>
      <c r="ORK80" s="195"/>
      <c r="ORL80" s="195"/>
      <c r="ORM80" s="195"/>
      <c r="ORN80" s="195"/>
      <c r="ORO80" s="195"/>
      <c r="ORP80" s="195"/>
      <c r="ORQ80" s="195"/>
      <c r="ORR80" s="195"/>
      <c r="ORS80" s="195"/>
      <c r="ORT80" s="195"/>
      <c r="ORU80" s="195"/>
      <c r="ORV80" s="195"/>
      <c r="ORW80" s="195"/>
      <c r="ORX80" s="195"/>
      <c r="ORY80" s="195"/>
      <c r="ORZ80" s="195"/>
      <c r="OSA80" s="195"/>
      <c r="OSB80" s="195"/>
      <c r="OSC80" s="195"/>
      <c r="OSD80" s="195"/>
      <c r="OSE80" s="195"/>
      <c r="OSF80" s="195"/>
      <c r="OSG80" s="195"/>
      <c r="OSH80" s="195"/>
      <c r="OSI80" s="195"/>
      <c r="OSJ80" s="195"/>
      <c r="OSK80" s="195"/>
      <c r="OSL80" s="195"/>
      <c r="OSM80" s="195"/>
      <c r="OSN80" s="195"/>
      <c r="OSO80" s="195"/>
      <c r="OSP80" s="195"/>
      <c r="OSQ80" s="195"/>
      <c r="OSR80" s="195"/>
      <c r="OSS80" s="195"/>
      <c r="OST80" s="195"/>
      <c r="OSU80" s="195"/>
      <c r="OSV80" s="195"/>
      <c r="OSW80" s="195"/>
      <c r="OSX80" s="195"/>
      <c r="OSY80" s="195"/>
      <c r="OSZ80" s="195"/>
      <c r="OTA80" s="195"/>
      <c r="OTB80" s="195"/>
      <c r="OTC80" s="195"/>
      <c r="OTD80" s="195"/>
      <c r="OTE80" s="195"/>
      <c r="OTF80" s="195"/>
      <c r="OTG80" s="195"/>
      <c r="OTH80" s="195"/>
      <c r="OTI80" s="195"/>
      <c r="OTJ80" s="195"/>
      <c r="OTK80" s="195"/>
      <c r="OTL80" s="195"/>
      <c r="OTM80" s="195"/>
      <c r="OTN80" s="195"/>
      <c r="OTO80" s="195"/>
      <c r="OTP80" s="195"/>
      <c r="OTQ80" s="195"/>
      <c r="OTR80" s="195"/>
      <c r="OTS80" s="195"/>
      <c r="OTT80" s="195"/>
      <c r="OTU80" s="195"/>
      <c r="OTV80" s="195"/>
      <c r="OTW80" s="195"/>
      <c r="OTX80" s="195"/>
      <c r="OTY80" s="195"/>
      <c r="OTZ80" s="195"/>
      <c r="OUA80" s="195"/>
      <c r="OUB80" s="195"/>
      <c r="OUC80" s="195"/>
      <c r="OUD80" s="195"/>
      <c r="OUE80" s="195"/>
      <c r="OUF80" s="195"/>
      <c r="OUG80" s="195"/>
      <c r="OUH80" s="195"/>
      <c r="OUI80" s="195"/>
      <c r="OUJ80" s="195"/>
      <c r="OUK80" s="195"/>
      <c r="OUL80" s="195"/>
      <c r="OUM80" s="195"/>
      <c r="OUN80" s="195"/>
      <c r="OUO80" s="195"/>
      <c r="OUP80" s="195"/>
      <c r="OUQ80" s="195"/>
      <c r="OUR80" s="195"/>
      <c r="OUS80" s="195"/>
      <c r="OUT80" s="195"/>
      <c r="OUU80" s="195"/>
      <c r="OUV80" s="195"/>
      <c r="OUW80" s="195"/>
      <c r="OUX80" s="195"/>
      <c r="OUY80" s="195"/>
      <c r="OUZ80" s="195"/>
      <c r="OVA80" s="195"/>
      <c r="OVB80" s="195"/>
      <c r="OVC80" s="195"/>
      <c r="OVD80" s="195"/>
      <c r="OVE80" s="195"/>
      <c r="OVF80" s="195"/>
      <c r="OVG80" s="195"/>
      <c r="OVH80" s="195"/>
      <c r="OVI80" s="195"/>
      <c r="OVJ80" s="195"/>
      <c r="OVK80" s="195"/>
      <c r="OVL80" s="195"/>
      <c r="OVM80" s="195"/>
      <c r="OVN80" s="195"/>
      <c r="OVO80" s="195"/>
      <c r="OVP80" s="195"/>
      <c r="OVQ80" s="195"/>
      <c r="OVR80" s="195"/>
      <c r="OVS80" s="195"/>
      <c r="OVT80" s="195"/>
      <c r="OVU80" s="195"/>
      <c r="OVV80" s="195"/>
      <c r="OVW80" s="195"/>
      <c r="OVX80" s="195"/>
      <c r="OVY80" s="195"/>
      <c r="OVZ80" s="195"/>
      <c r="OWA80" s="195"/>
      <c r="OWB80" s="195"/>
      <c r="OWC80" s="195"/>
      <c r="OWD80" s="195"/>
      <c r="OWE80" s="195"/>
      <c r="OWF80" s="195"/>
      <c r="OWG80" s="195"/>
      <c r="OWH80" s="195"/>
      <c r="OWI80" s="195"/>
      <c r="OWJ80" s="195"/>
      <c r="OWK80" s="195"/>
      <c r="OWL80" s="195"/>
      <c r="OWM80" s="195"/>
      <c r="OWN80" s="195"/>
      <c r="OWO80" s="195"/>
      <c r="OWP80" s="195"/>
      <c r="OWQ80" s="195"/>
      <c r="OWR80" s="195"/>
      <c r="OWS80" s="195"/>
      <c r="OWT80" s="195"/>
      <c r="OWU80" s="195"/>
      <c r="OWV80" s="195"/>
      <c r="OWW80" s="195"/>
      <c r="OWX80" s="195"/>
      <c r="OWY80" s="195"/>
      <c r="OWZ80" s="195"/>
      <c r="OXA80" s="195"/>
      <c r="OXB80" s="195"/>
      <c r="OXC80" s="195"/>
      <c r="OXD80" s="195"/>
      <c r="OXE80" s="195"/>
      <c r="OXF80" s="195"/>
      <c r="OXG80" s="195"/>
      <c r="OXH80" s="195"/>
      <c r="OXI80" s="195"/>
      <c r="OXJ80" s="195"/>
      <c r="OXK80" s="195"/>
      <c r="OXL80" s="195"/>
      <c r="OXM80" s="195"/>
      <c r="OXN80" s="195"/>
      <c r="OXO80" s="195"/>
      <c r="OXP80" s="195"/>
      <c r="OXQ80" s="195"/>
      <c r="OXR80" s="195"/>
      <c r="OXS80" s="195"/>
      <c r="OXT80" s="195"/>
      <c r="OXU80" s="195"/>
      <c r="OXV80" s="195"/>
      <c r="OXW80" s="195"/>
      <c r="OXX80" s="195"/>
      <c r="OXY80" s="195"/>
      <c r="OXZ80" s="195"/>
      <c r="OYA80" s="195"/>
      <c r="OYB80" s="195"/>
      <c r="OYC80" s="195"/>
      <c r="OYD80" s="195"/>
      <c r="OYE80" s="195"/>
      <c r="OYF80" s="195"/>
      <c r="OYG80" s="195"/>
      <c r="OYH80" s="195"/>
      <c r="OYI80" s="195"/>
      <c r="OYJ80" s="195"/>
      <c r="OYK80" s="195"/>
      <c r="OYL80" s="195"/>
      <c r="OYM80" s="195"/>
      <c r="OYN80" s="195"/>
      <c r="OYO80" s="195"/>
      <c r="OYP80" s="195"/>
      <c r="OYQ80" s="195"/>
      <c r="OYR80" s="195"/>
      <c r="OYS80" s="195"/>
      <c r="OYT80" s="195"/>
      <c r="OYU80" s="195"/>
      <c r="OYV80" s="195"/>
      <c r="OYW80" s="195"/>
      <c r="OYX80" s="195"/>
      <c r="OYY80" s="195"/>
      <c r="OYZ80" s="195"/>
      <c r="OZA80" s="195"/>
      <c r="OZB80" s="195"/>
      <c r="OZC80" s="195"/>
      <c r="OZD80" s="195"/>
      <c r="OZE80" s="195"/>
      <c r="OZF80" s="195"/>
      <c r="OZG80" s="195"/>
      <c r="OZH80" s="195"/>
      <c r="OZI80" s="195"/>
      <c r="OZJ80" s="195"/>
      <c r="OZK80" s="195"/>
      <c r="OZL80" s="195"/>
      <c r="OZM80" s="195"/>
      <c r="OZN80" s="195"/>
      <c r="OZO80" s="195"/>
      <c r="OZP80" s="195"/>
      <c r="OZQ80" s="195"/>
      <c r="OZR80" s="195"/>
      <c r="OZS80" s="195"/>
      <c r="OZT80" s="195"/>
      <c r="OZU80" s="195"/>
      <c r="OZV80" s="195"/>
      <c r="OZW80" s="195"/>
      <c r="OZX80" s="195"/>
      <c r="OZY80" s="195"/>
      <c r="OZZ80" s="195"/>
      <c r="PAA80" s="195"/>
      <c r="PAB80" s="195"/>
      <c r="PAC80" s="195"/>
      <c r="PAD80" s="195"/>
      <c r="PAE80" s="195"/>
      <c r="PAF80" s="195"/>
      <c r="PAG80" s="195"/>
      <c r="PAH80" s="195"/>
      <c r="PAI80" s="195"/>
      <c r="PAJ80" s="195"/>
      <c r="PAK80" s="195"/>
      <c r="PAL80" s="195"/>
      <c r="PAM80" s="195"/>
      <c r="PAN80" s="195"/>
      <c r="PAO80" s="195"/>
      <c r="PAP80" s="195"/>
      <c r="PAQ80" s="195"/>
      <c r="PAR80" s="195"/>
      <c r="PAS80" s="195"/>
      <c r="PAT80" s="195"/>
      <c r="PAU80" s="195"/>
      <c r="PAV80" s="195"/>
      <c r="PAW80" s="195"/>
      <c r="PAX80" s="195"/>
      <c r="PAY80" s="195"/>
      <c r="PAZ80" s="195"/>
      <c r="PBA80" s="195"/>
      <c r="PBB80" s="195"/>
      <c r="PBC80" s="195"/>
      <c r="PBD80" s="195"/>
      <c r="PBE80" s="195"/>
      <c r="PBF80" s="195"/>
      <c r="PBG80" s="195"/>
      <c r="PBH80" s="195"/>
      <c r="PBI80" s="195"/>
      <c r="PBJ80" s="195"/>
      <c r="PBK80" s="195"/>
      <c r="PBL80" s="195"/>
      <c r="PBM80" s="195"/>
      <c r="PBN80" s="195"/>
      <c r="PBO80" s="195"/>
      <c r="PBP80" s="195"/>
      <c r="PBQ80" s="195"/>
      <c r="PBR80" s="195"/>
      <c r="PBS80" s="195"/>
      <c r="PBT80" s="195"/>
      <c r="PBU80" s="195"/>
      <c r="PBV80" s="195"/>
      <c r="PBW80" s="195"/>
      <c r="PBX80" s="195"/>
      <c r="PBY80" s="195"/>
      <c r="PBZ80" s="195"/>
      <c r="PCA80" s="195"/>
      <c r="PCB80" s="195"/>
      <c r="PCC80" s="195"/>
      <c r="PCD80" s="195"/>
      <c r="PCE80" s="195"/>
      <c r="PCF80" s="195"/>
      <c r="PCG80" s="195"/>
      <c r="PCH80" s="195"/>
      <c r="PCI80" s="195"/>
      <c r="PCJ80" s="195"/>
      <c r="PCK80" s="195"/>
      <c r="PCL80" s="195"/>
      <c r="PCM80" s="195"/>
      <c r="PCN80" s="195"/>
      <c r="PCO80" s="195"/>
      <c r="PCP80" s="195"/>
      <c r="PCQ80" s="195"/>
      <c r="PCR80" s="195"/>
      <c r="PCS80" s="195"/>
      <c r="PCT80" s="195"/>
      <c r="PCU80" s="195"/>
      <c r="PCV80" s="195"/>
      <c r="PCW80" s="195"/>
      <c r="PCX80" s="195"/>
      <c r="PCY80" s="195"/>
      <c r="PCZ80" s="195"/>
      <c r="PDA80" s="195"/>
      <c r="PDB80" s="195"/>
      <c r="PDC80" s="195"/>
      <c r="PDD80" s="195"/>
      <c r="PDE80" s="195"/>
      <c r="PDF80" s="195"/>
      <c r="PDG80" s="195"/>
      <c r="PDH80" s="195"/>
      <c r="PDI80" s="195"/>
      <c r="PDJ80" s="195"/>
      <c r="PDK80" s="195"/>
      <c r="PDL80" s="195"/>
      <c r="PDM80" s="195"/>
      <c r="PDN80" s="195"/>
      <c r="PDO80" s="195"/>
      <c r="PDP80" s="195"/>
      <c r="PDQ80" s="195"/>
      <c r="PDR80" s="195"/>
      <c r="PDS80" s="195"/>
      <c r="PDT80" s="195"/>
      <c r="PDU80" s="195"/>
      <c r="PDV80" s="195"/>
      <c r="PDW80" s="195"/>
      <c r="PDX80" s="195"/>
      <c r="PDY80" s="195"/>
      <c r="PDZ80" s="195"/>
      <c r="PEA80" s="195"/>
      <c r="PEB80" s="195"/>
      <c r="PEC80" s="195"/>
      <c r="PED80" s="195"/>
      <c r="PEE80" s="195"/>
      <c r="PEF80" s="195"/>
      <c r="PEG80" s="195"/>
      <c r="PEH80" s="195"/>
      <c r="PEI80" s="195"/>
      <c r="PEJ80" s="195"/>
      <c r="PEK80" s="195"/>
      <c r="PEL80" s="195"/>
      <c r="PEM80" s="195"/>
      <c r="PEN80" s="195"/>
      <c r="PEO80" s="195"/>
      <c r="PEP80" s="195"/>
      <c r="PEQ80" s="195"/>
      <c r="PER80" s="195"/>
      <c r="PES80" s="195"/>
      <c r="PET80" s="195"/>
      <c r="PEU80" s="195"/>
      <c r="PEV80" s="195"/>
      <c r="PEW80" s="195"/>
      <c r="PEX80" s="195"/>
      <c r="PEY80" s="195"/>
      <c r="PEZ80" s="195"/>
      <c r="PFA80" s="195"/>
      <c r="PFB80" s="195"/>
      <c r="PFC80" s="195"/>
      <c r="PFD80" s="195"/>
      <c r="PFE80" s="195"/>
      <c r="PFF80" s="195"/>
      <c r="PFG80" s="195"/>
      <c r="PFH80" s="195"/>
      <c r="PFI80" s="195"/>
      <c r="PFJ80" s="195"/>
      <c r="PFK80" s="195"/>
      <c r="PFL80" s="195"/>
      <c r="PFM80" s="195"/>
      <c r="PFN80" s="195"/>
      <c r="PFO80" s="195"/>
      <c r="PFP80" s="195"/>
      <c r="PFQ80" s="195"/>
      <c r="PFR80" s="195"/>
      <c r="PFS80" s="195"/>
      <c r="PFT80" s="195"/>
      <c r="PFU80" s="195"/>
      <c r="PFV80" s="195"/>
      <c r="PFW80" s="195"/>
      <c r="PFX80" s="195"/>
      <c r="PFY80" s="195"/>
      <c r="PFZ80" s="195"/>
      <c r="PGA80" s="195"/>
      <c r="PGB80" s="195"/>
      <c r="PGC80" s="195"/>
      <c r="PGD80" s="195"/>
      <c r="PGE80" s="195"/>
      <c r="PGF80" s="195"/>
      <c r="PGG80" s="195"/>
      <c r="PGH80" s="195"/>
      <c r="PGI80" s="195"/>
      <c r="PGJ80" s="195"/>
      <c r="PGK80" s="195"/>
      <c r="PGL80" s="195"/>
      <c r="PGM80" s="195"/>
      <c r="PGN80" s="195"/>
      <c r="PGO80" s="195"/>
      <c r="PGP80" s="195"/>
      <c r="PGQ80" s="195"/>
      <c r="PGR80" s="195"/>
      <c r="PGS80" s="195"/>
      <c r="PGT80" s="195"/>
      <c r="PGU80" s="195"/>
      <c r="PGV80" s="195"/>
      <c r="PGW80" s="195"/>
      <c r="PGX80" s="195"/>
      <c r="PGY80" s="195"/>
      <c r="PGZ80" s="195"/>
      <c r="PHA80" s="195"/>
      <c r="PHB80" s="195"/>
      <c r="PHC80" s="195"/>
      <c r="PHD80" s="195"/>
      <c r="PHE80" s="195"/>
      <c r="PHF80" s="195"/>
      <c r="PHG80" s="195"/>
      <c r="PHH80" s="195"/>
      <c r="PHI80" s="195"/>
      <c r="PHJ80" s="195"/>
      <c r="PHK80" s="195"/>
      <c r="PHL80" s="195"/>
      <c r="PHM80" s="195"/>
      <c r="PHN80" s="195"/>
      <c r="PHO80" s="195"/>
      <c r="PHP80" s="195"/>
      <c r="PHQ80" s="195"/>
      <c r="PHR80" s="195"/>
      <c r="PHS80" s="195"/>
      <c r="PHT80" s="195"/>
      <c r="PHU80" s="195"/>
      <c r="PHV80" s="195"/>
      <c r="PHW80" s="195"/>
      <c r="PHX80" s="195"/>
      <c r="PHY80" s="195"/>
      <c r="PHZ80" s="195"/>
      <c r="PIA80" s="195"/>
      <c r="PIB80" s="195"/>
      <c r="PIC80" s="195"/>
      <c r="PID80" s="195"/>
      <c r="PIE80" s="195"/>
      <c r="PIF80" s="195"/>
      <c r="PIG80" s="195"/>
      <c r="PIH80" s="195"/>
      <c r="PII80" s="195"/>
      <c r="PIJ80" s="195"/>
      <c r="PIK80" s="195"/>
      <c r="PIL80" s="195"/>
      <c r="PIM80" s="195"/>
      <c r="PIN80" s="195"/>
      <c r="PIO80" s="195"/>
      <c r="PIP80" s="195"/>
      <c r="PIQ80" s="195"/>
      <c r="PIR80" s="195"/>
      <c r="PIS80" s="195"/>
      <c r="PIT80" s="195"/>
      <c r="PIU80" s="195"/>
      <c r="PIV80" s="195"/>
      <c r="PIW80" s="195"/>
      <c r="PIX80" s="195"/>
      <c r="PIY80" s="195"/>
      <c r="PIZ80" s="195"/>
      <c r="PJA80" s="195"/>
      <c r="PJB80" s="195"/>
      <c r="PJC80" s="195"/>
      <c r="PJD80" s="195"/>
      <c r="PJE80" s="195"/>
      <c r="PJF80" s="195"/>
      <c r="PJG80" s="195"/>
      <c r="PJH80" s="195"/>
      <c r="PJI80" s="195"/>
      <c r="PJJ80" s="195"/>
      <c r="PJK80" s="195"/>
      <c r="PJL80" s="195"/>
      <c r="PJM80" s="195"/>
      <c r="PJN80" s="195"/>
      <c r="PJO80" s="195"/>
      <c r="PJP80" s="195"/>
      <c r="PJQ80" s="195"/>
      <c r="PJR80" s="195"/>
      <c r="PJS80" s="195"/>
      <c r="PJT80" s="195"/>
      <c r="PJU80" s="195"/>
      <c r="PJV80" s="195"/>
      <c r="PJW80" s="195"/>
      <c r="PJX80" s="195"/>
      <c r="PJY80" s="195"/>
      <c r="PJZ80" s="195"/>
      <c r="PKA80" s="195"/>
      <c r="PKB80" s="195"/>
      <c r="PKC80" s="195"/>
      <c r="PKD80" s="195"/>
      <c r="PKE80" s="195"/>
      <c r="PKF80" s="195"/>
      <c r="PKG80" s="195"/>
      <c r="PKH80" s="195"/>
      <c r="PKI80" s="195"/>
      <c r="PKJ80" s="195"/>
      <c r="PKK80" s="195"/>
      <c r="PKL80" s="195"/>
      <c r="PKM80" s="195"/>
      <c r="PKN80" s="195"/>
      <c r="PKO80" s="195"/>
      <c r="PKP80" s="195"/>
      <c r="PKQ80" s="195"/>
      <c r="PKR80" s="195"/>
      <c r="PKS80" s="195"/>
      <c r="PKT80" s="195"/>
      <c r="PKU80" s="195"/>
      <c r="PKV80" s="195"/>
      <c r="PKW80" s="195"/>
      <c r="PKX80" s="195"/>
      <c r="PKY80" s="195"/>
      <c r="PKZ80" s="195"/>
      <c r="PLA80" s="195"/>
      <c r="PLB80" s="195"/>
      <c r="PLC80" s="195"/>
      <c r="PLD80" s="195"/>
      <c r="PLE80" s="195"/>
      <c r="PLF80" s="195"/>
      <c r="PLG80" s="195"/>
      <c r="PLH80" s="195"/>
      <c r="PLI80" s="195"/>
      <c r="PLJ80" s="195"/>
      <c r="PLK80" s="195"/>
      <c r="PLL80" s="195"/>
      <c r="PLM80" s="195"/>
      <c r="PLN80" s="195"/>
      <c r="PLO80" s="195"/>
      <c r="PLP80" s="195"/>
      <c r="PLQ80" s="195"/>
      <c r="PLR80" s="195"/>
      <c r="PLS80" s="195"/>
      <c r="PLT80" s="195"/>
      <c r="PLU80" s="195"/>
      <c r="PLV80" s="195"/>
      <c r="PLW80" s="195"/>
      <c r="PLX80" s="195"/>
      <c r="PLY80" s="195"/>
      <c r="PLZ80" s="195"/>
      <c r="PMA80" s="195"/>
      <c r="PMB80" s="195"/>
      <c r="PMC80" s="195"/>
      <c r="PMD80" s="195"/>
      <c r="PME80" s="195"/>
      <c r="PMF80" s="195"/>
      <c r="PMG80" s="195"/>
      <c r="PMH80" s="195"/>
      <c r="PMI80" s="195"/>
      <c r="PMJ80" s="195"/>
      <c r="PMK80" s="195"/>
      <c r="PML80" s="195"/>
      <c r="PMM80" s="195"/>
      <c r="PMN80" s="195"/>
      <c r="PMO80" s="195"/>
      <c r="PMP80" s="195"/>
      <c r="PMQ80" s="195"/>
      <c r="PMR80" s="195"/>
      <c r="PMS80" s="195"/>
      <c r="PMT80" s="195"/>
      <c r="PMU80" s="195"/>
      <c r="PMV80" s="195"/>
      <c r="PMW80" s="195"/>
      <c r="PMX80" s="195"/>
      <c r="PMY80" s="195"/>
      <c r="PMZ80" s="195"/>
      <c r="PNA80" s="195"/>
      <c r="PNB80" s="195"/>
      <c r="PNC80" s="195"/>
      <c r="PND80" s="195"/>
      <c r="PNE80" s="195"/>
      <c r="PNF80" s="195"/>
      <c r="PNG80" s="195"/>
      <c r="PNH80" s="195"/>
      <c r="PNI80" s="195"/>
      <c r="PNJ80" s="195"/>
      <c r="PNK80" s="195"/>
      <c r="PNL80" s="195"/>
      <c r="PNM80" s="195"/>
      <c r="PNN80" s="195"/>
      <c r="PNO80" s="195"/>
      <c r="PNP80" s="195"/>
      <c r="PNQ80" s="195"/>
      <c r="PNR80" s="195"/>
      <c r="PNS80" s="195"/>
      <c r="PNT80" s="195"/>
      <c r="PNU80" s="195"/>
      <c r="PNV80" s="195"/>
      <c r="PNW80" s="195"/>
      <c r="PNX80" s="195"/>
      <c r="PNY80" s="195"/>
      <c r="PNZ80" s="195"/>
      <c r="POA80" s="195"/>
      <c r="POB80" s="195"/>
      <c r="POC80" s="195"/>
      <c r="POD80" s="195"/>
      <c r="POE80" s="195"/>
      <c r="POF80" s="195"/>
      <c r="POG80" s="195"/>
      <c r="POH80" s="195"/>
      <c r="POI80" s="195"/>
      <c r="POJ80" s="195"/>
      <c r="POK80" s="195"/>
      <c r="POL80" s="195"/>
      <c r="POM80" s="195"/>
      <c r="PON80" s="195"/>
      <c r="POO80" s="195"/>
      <c r="POP80" s="195"/>
      <c r="POQ80" s="195"/>
      <c r="POR80" s="195"/>
      <c r="POS80" s="195"/>
      <c r="POT80" s="195"/>
      <c r="POU80" s="195"/>
      <c r="POV80" s="195"/>
      <c r="POW80" s="195"/>
      <c r="POX80" s="195"/>
      <c r="POY80" s="195"/>
      <c r="POZ80" s="195"/>
      <c r="PPA80" s="195"/>
      <c r="PPB80" s="195"/>
      <c r="PPC80" s="195"/>
      <c r="PPD80" s="195"/>
      <c r="PPE80" s="195"/>
      <c r="PPF80" s="195"/>
      <c r="PPG80" s="195"/>
      <c r="PPH80" s="195"/>
      <c r="PPI80" s="195"/>
      <c r="PPJ80" s="195"/>
      <c r="PPK80" s="195"/>
      <c r="PPL80" s="195"/>
      <c r="PPM80" s="195"/>
      <c r="PPN80" s="195"/>
      <c r="PPO80" s="195"/>
      <c r="PPP80" s="195"/>
      <c r="PPQ80" s="195"/>
      <c r="PPR80" s="195"/>
      <c r="PPS80" s="195"/>
      <c r="PPT80" s="195"/>
      <c r="PPU80" s="195"/>
      <c r="PPV80" s="195"/>
      <c r="PPW80" s="195"/>
      <c r="PPX80" s="195"/>
      <c r="PPY80" s="195"/>
      <c r="PPZ80" s="195"/>
      <c r="PQA80" s="195"/>
      <c r="PQB80" s="195"/>
      <c r="PQC80" s="195"/>
      <c r="PQD80" s="195"/>
      <c r="PQE80" s="195"/>
      <c r="PQF80" s="195"/>
      <c r="PQG80" s="195"/>
      <c r="PQH80" s="195"/>
      <c r="PQI80" s="195"/>
      <c r="PQJ80" s="195"/>
      <c r="PQK80" s="195"/>
      <c r="PQL80" s="195"/>
      <c r="PQM80" s="195"/>
      <c r="PQN80" s="195"/>
      <c r="PQO80" s="195"/>
      <c r="PQP80" s="195"/>
      <c r="PQQ80" s="195"/>
      <c r="PQR80" s="195"/>
      <c r="PQS80" s="195"/>
      <c r="PQT80" s="195"/>
      <c r="PQU80" s="195"/>
      <c r="PQV80" s="195"/>
      <c r="PQW80" s="195"/>
      <c r="PQX80" s="195"/>
      <c r="PQY80" s="195"/>
      <c r="PQZ80" s="195"/>
      <c r="PRA80" s="195"/>
      <c r="PRB80" s="195"/>
      <c r="PRC80" s="195"/>
      <c r="PRD80" s="195"/>
      <c r="PRE80" s="195"/>
      <c r="PRF80" s="195"/>
      <c r="PRG80" s="195"/>
      <c r="PRH80" s="195"/>
      <c r="PRI80" s="195"/>
      <c r="PRJ80" s="195"/>
      <c r="PRK80" s="195"/>
      <c r="PRL80" s="195"/>
      <c r="PRM80" s="195"/>
      <c r="PRN80" s="195"/>
      <c r="PRO80" s="195"/>
      <c r="PRP80" s="195"/>
      <c r="PRQ80" s="195"/>
      <c r="PRR80" s="195"/>
      <c r="PRS80" s="195"/>
      <c r="PRT80" s="195"/>
      <c r="PRU80" s="195"/>
      <c r="PRV80" s="195"/>
      <c r="PRW80" s="195"/>
      <c r="PRX80" s="195"/>
      <c r="PRY80" s="195"/>
      <c r="PRZ80" s="195"/>
      <c r="PSA80" s="195"/>
      <c r="PSB80" s="195"/>
      <c r="PSC80" s="195"/>
      <c r="PSD80" s="195"/>
      <c r="PSE80" s="195"/>
      <c r="PSF80" s="195"/>
      <c r="PSG80" s="195"/>
      <c r="PSH80" s="195"/>
      <c r="PSI80" s="195"/>
      <c r="PSJ80" s="195"/>
      <c r="PSK80" s="195"/>
      <c r="PSL80" s="195"/>
      <c r="PSM80" s="195"/>
      <c r="PSN80" s="195"/>
      <c r="PSO80" s="195"/>
      <c r="PSP80" s="195"/>
      <c r="PSQ80" s="195"/>
      <c r="PSR80" s="195"/>
      <c r="PSS80" s="195"/>
      <c r="PST80" s="195"/>
      <c r="PSU80" s="195"/>
      <c r="PSV80" s="195"/>
      <c r="PSW80" s="195"/>
      <c r="PSX80" s="195"/>
      <c r="PSY80" s="195"/>
      <c r="PSZ80" s="195"/>
      <c r="PTA80" s="195"/>
      <c r="PTB80" s="195"/>
      <c r="PTC80" s="195"/>
      <c r="PTD80" s="195"/>
      <c r="PTE80" s="195"/>
      <c r="PTF80" s="195"/>
      <c r="PTG80" s="195"/>
      <c r="PTH80" s="195"/>
      <c r="PTI80" s="195"/>
      <c r="PTJ80" s="195"/>
      <c r="PTK80" s="195"/>
      <c r="PTL80" s="195"/>
      <c r="PTM80" s="195"/>
      <c r="PTN80" s="195"/>
      <c r="PTO80" s="195"/>
      <c r="PTP80" s="195"/>
      <c r="PTQ80" s="195"/>
      <c r="PTR80" s="195"/>
      <c r="PTS80" s="195"/>
      <c r="PTT80" s="195"/>
      <c r="PTU80" s="195"/>
      <c r="PTV80" s="195"/>
      <c r="PTW80" s="195"/>
      <c r="PTX80" s="195"/>
      <c r="PTY80" s="195"/>
      <c r="PTZ80" s="195"/>
      <c r="PUA80" s="195"/>
      <c r="PUB80" s="195"/>
      <c r="PUC80" s="195"/>
      <c r="PUD80" s="195"/>
      <c r="PUE80" s="195"/>
      <c r="PUF80" s="195"/>
      <c r="PUG80" s="195"/>
      <c r="PUH80" s="195"/>
      <c r="PUI80" s="195"/>
      <c r="PUJ80" s="195"/>
      <c r="PUK80" s="195"/>
      <c r="PUL80" s="195"/>
      <c r="PUM80" s="195"/>
      <c r="PUN80" s="195"/>
      <c r="PUO80" s="195"/>
      <c r="PUP80" s="195"/>
      <c r="PUQ80" s="195"/>
      <c r="PUR80" s="195"/>
      <c r="PUS80" s="195"/>
      <c r="PUT80" s="195"/>
      <c r="PUU80" s="195"/>
      <c r="PUV80" s="195"/>
      <c r="PUW80" s="195"/>
      <c r="PUX80" s="195"/>
      <c r="PUY80" s="195"/>
      <c r="PUZ80" s="195"/>
      <c r="PVA80" s="195"/>
      <c r="PVB80" s="195"/>
      <c r="PVC80" s="195"/>
      <c r="PVD80" s="195"/>
      <c r="PVE80" s="195"/>
      <c r="PVF80" s="195"/>
      <c r="PVG80" s="195"/>
      <c r="PVH80" s="195"/>
      <c r="PVI80" s="195"/>
      <c r="PVJ80" s="195"/>
      <c r="PVK80" s="195"/>
      <c r="PVL80" s="195"/>
      <c r="PVM80" s="195"/>
      <c r="PVN80" s="195"/>
      <c r="PVO80" s="195"/>
      <c r="PVP80" s="195"/>
      <c r="PVQ80" s="195"/>
      <c r="PVR80" s="195"/>
      <c r="PVS80" s="195"/>
      <c r="PVT80" s="195"/>
      <c r="PVU80" s="195"/>
      <c r="PVV80" s="195"/>
      <c r="PVW80" s="195"/>
      <c r="PVX80" s="195"/>
      <c r="PVY80" s="195"/>
      <c r="PVZ80" s="195"/>
      <c r="PWA80" s="195"/>
      <c r="PWB80" s="195"/>
      <c r="PWC80" s="195"/>
      <c r="PWD80" s="195"/>
      <c r="PWE80" s="195"/>
      <c r="PWF80" s="195"/>
      <c r="PWG80" s="195"/>
      <c r="PWH80" s="195"/>
      <c r="PWI80" s="195"/>
      <c r="PWJ80" s="195"/>
      <c r="PWK80" s="195"/>
      <c r="PWL80" s="195"/>
      <c r="PWM80" s="195"/>
      <c r="PWN80" s="195"/>
      <c r="PWO80" s="195"/>
      <c r="PWP80" s="195"/>
      <c r="PWQ80" s="195"/>
      <c r="PWR80" s="195"/>
      <c r="PWS80" s="195"/>
      <c r="PWT80" s="195"/>
      <c r="PWU80" s="195"/>
      <c r="PWV80" s="195"/>
      <c r="PWW80" s="195"/>
      <c r="PWX80" s="195"/>
      <c r="PWY80" s="195"/>
      <c r="PWZ80" s="195"/>
      <c r="PXA80" s="195"/>
      <c r="PXB80" s="195"/>
      <c r="PXC80" s="195"/>
      <c r="PXD80" s="195"/>
      <c r="PXE80" s="195"/>
      <c r="PXF80" s="195"/>
      <c r="PXG80" s="195"/>
      <c r="PXH80" s="195"/>
      <c r="PXI80" s="195"/>
      <c r="PXJ80" s="195"/>
      <c r="PXK80" s="195"/>
      <c r="PXL80" s="195"/>
      <c r="PXM80" s="195"/>
      <c r="PXN80" s="195"/>
      <c r="PXO80" s="195"/>
      <c r="PXP80" s="195"/>
      <c r="PXQ80" s="195"/>
      <c r="PXR80" s="195"/>
      <c r="PXS80" s="195"/>
      <c r="PXT80" s="195"/>
      <c r="PXU80" s="195"/>
      <c r="PXV80" s="195"/>
      <c r="PXW80" s="195"/>
      <c r="PXX80" s="195"/>
      <c r="PXY80" s="195"/>
      <c r="PXZ80" s="195"/>
      <c r="PYA80" s="195"/>
      <c r="PYB80" s="195"/>
      <c r="PYC80" s="195"/>
      <c r="PYD80" s="195"/>
      <c r="PYE80" s="195"/>
      <c r="PYF80" s="195"/>
      <c r="PYG80" s="195"/>
      <c r="PYH80" s="195"/>
      <c r="PYI80" s="195"/>
      <c r="PYJ80" s="195"/>
      <c r="PYK80" s="195"/>
      <c r="PYL80" s="195"/>
      <c r="PYM80" s="195"/>
      <c r="PYN80" s="195"/>
      <c r="PYO80" s="195"/>
      <c r="PYP80" s="195"/>
      <c r="PYQ80" s="195"/>
      <c r="PYR80" s="195"/>
      <c r="PYS80" s="195"/>
      <c r="PYT80" s="195"/>
      <c r="PYU80" s="195"/>
      <c r="PYV80" s="195"/>
      <c r="PYW80" s="195"/>
      <c r="PYX80" s="195"/>
      <c r="PYY80" s="195"/>
      <c r="PYZ80" s="195"/>
      <c r="PZA80" s="195"/>
      <c r="PZB80" s="195"/>
      <c r="PZC80" s="195"/>
      <c r="PZD80" s="195"/>
      <c r="PZE80" s="195"/>
      <c r="PZF80" s="195"/>
      <c r="PZG80" s="195"/>
      <c r="PZH80" s="195"/>
      <c r="PZI80" s="195"/>
      <c r="PZJ80" s="195"/>
      <c r="PZK80" s="195"/>
      <c r="PZL80" s="195"/>
      <c r="PZM80" s="195"/>
      <c r="PZN80" s="195"/>
      <c r="PZO80" s="195"/>
      <c r="PZP80" s="195"/>
      <c r="PZQ80" s="195"/>
      <c r="PZR80" s="195"/>
      <c r="PZS80" s="195"/>
      <c r="PZT80" s="195"/>
      <c r="PZU80" s="195"/>
      <c r="PZV80" s="195"/>
      <c r="PZW80" s="195"/>
      <c r="PZX80" s="195"/>
      <c r="PZY80" s="195"/>
      <c r="PZZ80" s="195"/>
      <c r="QAA80" s="195"/>
      <c r="QAB80" s="195"/>
      <c r="QAC80" s="195"/>
      <c r="QAD80" s="195"/>
      <c r="QAE80" s="195"/>
      <c r="QAF80" s="195"/>
      <c r="QAG80" s="195"/>
      <c r="QAH80" s="195"/>
      <c r="QAI80" s="195"/>
      <c r="QAJ80" s="195"/>
      <c r="QAK80" s="195"/>
      <c r="QAL80" s="195"/>
      <c r="QAM80" s="195"/>
      <c r="QAN80" s="195"/>
      <c r="QAO80" s="195"/>
      <c r="QAP80" s="195"/>
      <c r="QAQ80" s="195"/>
      <c r="QAR80" s="195"/>
      <c r="QAS80" s="195"/>
      <c r="QAT80" s="195"/>
      <c r="QAU80" s="195"/>
      <c r="QAV80" s="195"/>
      <c r="QAW80" s="195"/>
      <c r="QAX80" s="195"/>
      <c r="QAY80" s="195"/>
      <c r="QAZ80" s="195"/>
      <c r="QBA80" s="195"/>
      <c r="QBB80" s="195"/>
      <c r="QBC80" s="195"/>
      <c r="QBD80" s="195"/>
      <c r="QBE80" s="195"/>
      <c r="QBF80" s="195"/>
      <c r="QBG80" s="195"/>
      <c r="QBH80" s="195"/>
      <c r="QBI80" s="195"/>
      <c r="QBJ80" s="195"/>
      <c r="QBK80" s="195"/>
      <c r="QBL80" s="195"/>
      <c r="QBM80" s="195"/>
      <c r="QBN80" s="195"/>
      <c r="QBO80" s="195"/>
      <c r="QBP80" s="195"/>
      <c r="QBQ80" s="195"/>
      <c r="QBR80" s="195"/>
      <c r="QBS80" s="195"/>
      <c r="QBT80" s="195"/>
      <c r="QBU80" s="195"/>
      <c r="QBV80" s="195"/>
      <c r="QBW80" s="195"/>
      <c r="QBX80" s="195"/>
      <c r="QBY80" s="195"/>
      <c r="QBZ80" s="195"/>
      <c r="QCA80" s="195"/>
      <c r="QCB80" s="195"/>
      <c r="QCC80" s="195"/>
      <c r="QCD80" s="195"/>
      <c r="QCE80" s="195"/>
      <c r="QCF80" s="195"/>
      <c r="QCG80" s="195"/>
      <c r="QCH80" s="195"/>
      <c r="QCI80" s="195"/>
      <c r="QCJ80" s="195"/>
      <c r="QCK80" s="195"/>
      <c r="QCL80" s="195"/>
      <c r="QCM80" s="195"/>
      <c r="QCN80" s="195"/>
      <c r="QCO80" s="195"/>
      <c r="QCP80" s="195"/>
      <c r="QCQ80" s="195"/>
      <c r="QCR80" s="195"/>
      <c r="QCS80" s="195"/>
      <c r="QCT80" s="195"/>
      <c r="QCU80" s="195"/>
      <c r="QCV80" s="195"/>
      <c r="QCW80" s="195"/>
      <c r="QCX80" s="195"/>
      <c r="QCY80" s="195"/>
      <c r="QCZ80" s="195"/>
      <c r="QDA80" s="195"/>
      <c r="QDB80" s="195"/>
      <c r="QDC80" s="195"/>
      <c r="QDD80" s="195"/>
      <c r="QDE80" s="195"/>
      <c r="QDF80" s="195"/>
      <c r="QDG80" s="195"/>
      <c r="QDH80" s="195"/>
      <c r="QDI80" s="195"/>
      <c r="QDJ80" s="195"/>
      <c r="QDK80" s="195"/>
      <c r="QDL80" s="195"/>
      <c r="QDM80" s="195"/>
      <c r="QDN80" s="195"/>
      <c r="QDO80" s="195"/>
      <c r="QDP80" s="195"/>
      <c r="QDQ80" s="195"/>
      <c r="QDR80" s="195"/>
      <c r="QDS80" s="195"/>
      <c r="QDT80" s="195"/>
      <c r="QDU80" s="195"/>
      <c r="QDV80" s="195"/>
      <c r="QDW80" s="195"/>
      <c r="QDX80" s="195"/>
      <c r="QDY80" s="195"/>
      <c r="QDZ80" s="195"/>
      <c r="QEA80" s="195"/>
      <c r="QEB80" s="195"/>
      <c r="QEC80" s="195"/>
      <c r="QED80" s="195"/>
      <c r="QEE80" s="195"/>
      <c r="QEF80" s="195"/>
      <c r="QEG80" s="195"/>
      <c r="QEH80" s="195"/>
      <c r="QEI80" s="195"/>
      <c r="QEJ80" s="195"/>
      <c r="QEK80" s="195"/>
      <c r="QEL80" s="195"/>
      <c r="QEM80" s="195"/>
      <c r="QEN80" s="195"/>
      <c r="QEO80" s="195"/>
      <c r="QEP80" s="195"/>
      <c r="QEQ80" s="195"/>
      <c r="QER80" s="195"/>
      <c r="QES80" s="195"/>
      <c r="QET80" s="195"/>
      <c r="QEU80" s="195"/>
      <c r="QEV80" s="195"/>
      <c r="QEW80" s="195"/>
      <c r="QEX80" s="195"/>
      <c r="QEY80" s="195"/>
      <c r="QEZ80" s="195"/>
      <c r="QFA80" s="195"/>
      <c r="QFB80" s="195"/>
      <c r="QFC80" s="195"/>
      <c r="QFD80" s="195"/>
      <c r="QFE80" s="195"/>
      <c r="QFF80" s="195"/>
      <c r="QFG80" s="195"/>
      <c r="QFH80" s="195"/>
      <c r="QFI80" s="195"/>
      <c r="QFJ80" s="195"/>
      <c r="QFK80" s="195"/>
      <c r="QFL80" s="195"/>
      <c r="QFM80" s="195"/>
      <c r="QFN80" s="195"/>
      <c r="QFO80" s="195"/>
      <c r="QFP80" s="195"/>
      <c r="QFQ80" s="195"/>
      <c r="QFR80" s="195"/>
      <c r="QFS80" s="195"/>
      <c r="QFT80" s="195"/>
      <c r="QFU80" s="195"/>
      <c r="QFV80" s="195"/>
      <c r="QFW80" s="195"/>
      <c r="QFX80" s="195"/>
      <c r="QFY80" s="195"/>
      <c r="QFZ80" s="195"/>
      <c r="QGA80" s="195"/>
      <c r="QGB80" s="195"/>
      <c r="QGC80" s="195"/>
      <c r="QGD80" s="195"/>
      <c r="QGE80" s="195"/>
      <c r="QGF80" s="195"/>
      <c r="QGG80" s="195"/>
      <c r="QGH80" s="195"/>
      <c r="QGI80" s="195"/>
      <c r="QGJ80" s="195"/>
      <c r="QGK80" s="195"/>
      <c r="QGL80" s="195"/>
      <c r="QGM80" s="195"/>
      <c r="QGN80" s="195"/>
      <c r="QGO80" s="195"/>
      <c r="QGP80" s="195"/>
      <c r="QGQ80" s="195"/>
      <c r="QGR80" s="195"/>
      <c r="QGS80" s="195"/>
      <c r="QGT80" s="195"/>
      <c r="QGU80" s="195"/>
      <c r="QGV80" s="195"/>
      <c r="QGW80" s="195"/>
      <c r="QGX80" s="195"/>
      <c r="QGY80" s="195"/>
      <c r="QGZ80" s="195"/>
      <c r="QHA80" s="195"/>
      <c r="QHB80" s="195"/>
      <c r="QHC80" s="195"/>
      <c r="QHD80" s="195"/>
      <c r="QHE80" s="195"/>
      <c r="QHF80" s="195"/>
      <c r="QHG80" s="195"/>
      <c r="QHH80" s="195"/>
      <c r="QHI80" s="195"/>
      <c r="QHJ80" s="195"/>
      <c r="QHK80" s="195"/>
      <c r="QHL80" s="195"/>
      <c r="QHM80" s="195"/>
      <c r="QHN80" s="195"/>
      <c r="QHO80" s="195"/>
      <c r="QHP80" s="195"/>
      <c r="QHQ80" s="195"/>
      <c r="QHR80" s="195"/>
      <c r="QHS80" s="195"/>
      <c r="QHT80" s="195"/>
      <c r="QHU80" s="195"/>
      <c r="QHV80" s="195"/>
      <c r="QHW80" s="195"/>
      <c r="QHX80" s="195"/>
      <c r="QHY80" s="195"/>
      <c r="QHZ80" s="195"/>
      <c r="QIA80" s="195"/>
      <c r="QIB80" s="195"/>
      <c r="QIC80" s="195"/>
      <c r="QID80" s="195"/>
      <c r="QIE80" s="195"/>
      <c r="QIF80" s="195"/>
      <c r="QIG80" s="195"/>
      <c r="QIH80" s="195"/>
      <c r="QII80" s="195"/>
      <c r="QIJ80" s="195"/>
      <c r="QIK80" s="195"/>
      <c r="QIL80" s="195"/>
      <c r="QIM80" s="195"/>
      <c r="QIN80" s="195"/>
      <c r="QIO80" s="195"/>
      <c r="QIP80" s="195"/>
      <c r="QIQ80" s="195"/>
      <c r="QIR80" s="195"/>
      <c r="QIS80" s="195"/>
      <c r="QIT80" s="195"/>
      <c r="QIU80" s="195"/>
      <c r="QIV80" s="195"/>
      <c r="QIW80" s="195"/>
      <c r="QIX80" s="195"/>
      <c r="QIY80" s="195"/>
      <c r="QIZ80" s="195"/>
      <c r="QJA80" s="195"/>
      <c r="QJB80" s="195"/>
      <c r="QJC80" s="195"/>
      <c r="QJD80" s="195"/>
      <c r="QJE80" s="195"/>
      <c r="QJF80" s="195"/>
      <c r="QJG80" s="195"/>
      <c r="QJH80" s="195"/>
      <c r="QJI80" s="195"/>
      <c r="QJJ80" s="195"/>
      <c r="QJK80" s="195"/>
      <c r="QJL80" s="195"/>
      <c r="QJM80" s="195"/>
      <c r="QJN80" s="195"/>
      <c r="QJO80" s="195"/>
      <c r="QJP80" s="195"/>
      <c r="QJQ80" s="195"/>
      <c r="QJR80" s="195"/>
      <c r="QJS80" s="195"/>
      <c r="QJT80" s="195"/>
      <c r="QJU80" s="195"/>
      <c r="QJV80" s="195"/>
      <c r="QJW80" s="195"/>
      <c r="QJX80" s="195"/>
      <c r="QJY80" s="195"/>
      <c r="QJZ80" s="195"/>
      <c r="QKA80" s="195"/>
      <c r="QKB80" s="195"/>
      <c r="QKC80" s="195"/>
      <c r="QKD80" s="195"/>
      <c r="QKE80" s="195"/>
      <c r="QKF80" s="195"/>
      <c r="QKG80" s="195"/>
      <c r="QKH80" s="195"/>
      <c r="QKI80" s="195"/>
      <c r="QKJ80" s="195"/>
      <c r="QKK80" s="195"/>
      <c r="QKL80" s="195"/>
      <c r="QKM80" s="195"/>
      <c r="QKN80" s="195"/>
      <c r="QKO80" s="195"/>
      <c r="QKP80" s="195"/>
      <c r="QKQ80" s="195"/>
      <c r="QKR80" s="195"/>
      <c r="QKS80" s="195"/>
      <c r="QKT80" s="195"/>
      <c r="QKU80" s="195"/>
      <c r="QKV80" s="195"/>
      <c r="QKW80" s="195"/>
      <c r="QKX80" s="195"/>
      <c r="QKY80" s="195"/>
      <c r="QKZ80" s="195"/>
      <c r="QLA80" s="195"/>
      <c r="QLB80" s="195"/>
      <c r="QLC80" s="195"/>
      <c r="QLD80" s="195"/>
      <c r="QLE80" s="195"/>
      <c r="QLF80" s="195"/>
      <c r="QLG80" s="195"/>
      <c r="QLH80" s="195"/>
      <c r="QLI80" s="195"/>
      <c r="QLJ80" s="195"/>
      <c r="QLK80" s="195"/>
      <c r="QLL80" s="195"/>
      <c r="QLM80" s="195"/>
      <c r="QLN80" s="195"/>
      <c r="QLO80" s="195"/>
      <c r="QLP80" s="195"/>
      <c r="QLQ80" s="195"/>
      <c r="QLR80" s="195"/>
      <c r="QLS80" s="195"/>
      <c r="QLT80" s="195"/>
      <c r="QLU80" s="195"/>
      <c r="QLV80" s="195"/>
      <c r="QLW80" s="195"/>
      <c r="QLX80" s="195"/>
      <c r="QLY80" s="195"/>
      <c r="QLZ80" s="195"/>
      <c r="QMA80" s="195"/>
      <c r="QMB80" s="195"/>
      <c r="QMC80" s="195"/>
      <c r="QMD80" s="195"/>
      <c r="QME80" s="195"/>
      <c r="QMF80" s="195"/>
      <c r="QMG80" s="195"/>
      <c r="QMH80" s="195"/>
      <c r="QMI80" s="195"/>
      <c r="QMJ80" s="195"/>
      <c r="QMK80" s="195"/>
      <c r="QML80" s="195"/>
      <c r="QMM80" s="195"/>
      <c r="QMN80" s="195"/>
      <c r="QMO80" s="195"/>
      <c r="QMP80" s="195"/>
      <c r="QMQ80" s="195"/>
      <c r="QMR80" s="195"/>
      <c r="QMS80" s="195"/>
      <c r="QMT80" s="195"/>
      <c r="QMU80" s="195"/>
      <c r="QMV80" s="195"/>
      <c r="QMW80" s="195"/>
      <c r="QMX80" s="195"/>
      <c r="QMY80" s="195"/>
      <c r="QMZ80" s="195"/>
      <c r="QNA80" s="195"/>
      <c r="QNB80" s="195"/>
      <c r="QNC80" s="195"/>
      <c r="QND80" s="195"/>
      <c r="QNE80" s="195"/>
      <c r="QNF80" s="195"/>
      <c r="QNG80" s="195"/>
      <c r="QNH80" s="195"/>
      <c r="QNI80" s="195"/>
      <c r="QNJ80" s="195"/>
      <c r="QNK80" s="195"/>
      <c r="QNL80" s="195"/>
      <c r="QNM80" s="195"/>
      <c r="QNN80" s="195"/>
      <c r="QNO80" s="195"/>
      <c r="QNP80" s="195"/>
      <c r="QNQ80" s="195"/>
      <c r="QNR80" s="195"/>
      <c r="QNS80" s="195"/>
      <c r="QNT80" s="195"/>
      <c r="QNU80" s="195"/>
      <c r="QNV80" s="195"/>
      <c r="QNW80" s="195"/>
      <c r="QNX80" s="195"/>
      <c r="QNY80" s="195"/>
      <c r="QNZ80" s="195"/>
      <c r="QOA80" s="195"/>
      <c r="QOB80" s="195"/>
      <c r="QOC80" s="195"/>
      <c r="QOD80" s="195"/>
      <c r="QOE80" s="195"/>
      <c r="QOF80" s="195"/>
      <c r="QOG80" s="195"/>
      <c r="QOH80" s="195"/>
      <c r="QOI80" s="195"/>
      <c r="QOJ80" s="195"/>
      <c r="QOK80" s="195"/>
      <c r="QOL80" s="195"/>
      <c r="QOM80" s="195"/>
      <c r="QON80" s="195"/>
      <c r="QOO80" s="195"/>
      <c r="QOP80" s="195"/>
      <c r="QOQ80" s="195"/>
      <c r="QOR80" s="195"/>
      <c r="QOS80" s="195"/>
      <c r="QOT80" s="195"/>
      <c r="QOU80" s="195"/>
      <c r="QOV80" s="195"/>
      <c r="QOW80" s="195"/>
      <c r="QOX80" s="195"/>
      <c r="QOY80" s="195"/>
      <c r="QOZ80" s="195"/>
      <c r="QPA80" s="195"/>
      <c r="QPB80" s="195"/>
      <c r="QPC80" s="195"/>
      <c r="QPD80" s="195"/>
      <c r="QPE80" s="195"/>
      <c r="QPF80" s="195"/>
      <c r="QPG80" s="195"/>
      <c r="QPH80" s="195"/>
      <c r="QPI80" s="195"/>
      <c r="QPJ80" s="195"/>
      <c r="QPK80" s="195"/>
      <c r="QPL80" s="195"/>
      <c r="QPM80" s="195"/>
      <c r="QPN80" s="195"/>
      <c r="QPO80" s="195"/>
      <c r="QPP80" s="195"/>
      <c r="QPQ80" s="195"/>
      <c r="QPR80" s="195"/>
      <c r="QPS80" s="195"/>
      <c r="QPT80" s="195"/>
      <c r="QPU80" s="195"/>
      <c r="QPV80" s="195"/>
      <c r="QPW80" s="195"/>
      <c r="QPX80" s="195"/>
      <c r="QPY80" s="195"/>
      <c r="QPZ80" s="195"/>
      <c r="QQA80" s="195"/>
      <c r="QQB80" s="195"/>
      <c r="QQC80" s="195"/>
      <c r="QQD80" s="195"/>
      <c r="QQE80" s="195"/>
      <c r="QQF80" s="195"/>
      <c r="QQG80" s="195"/>
      <c r="QQH80" s="195"/>
      <c r="QQI80" s="195"/>
      <c r="QQJ80" s="195"/>
      <c r="QQK80" s="195"/>
      <c r="QQL80" s="195"/>
      <c r="QQM80" s="195"/>
      <c r="QQN80" s="195"/>
      <c r="QQO80" s="195"/>
      <c r="QQP80" s="195"/>
      <c r="QQQ80" s="195"/>
      <c r="QQR80" s="195"/>
      <c r="QQS80" s="195"/>
      <c r="QQT80" s="195"/>
      <c r="QQU80" s="195"/>
      <c r="QQV80" s="195"/>
      <c r="QQW80" s="195"/>
      <c r="QQX80" s="195"/>
      <c r="QQY80" s="195"/>
      <c r="QQZ80" s="195"/>
      <c r="QRA80" s="195"/>
      <c r="QRB80" s="195"/>
      <c r="QRC80" s="195"/>
      <c r="QRD80" s="195"/>
      <c r="QRE80" s="195"/>
      <c r="QRF80" s="195"/>
      <c r="QRG80" s="195"/>
      <c r="QRH80" s="195"/>
      <c r="QRI80" s="195"/>
      <c r="QRJ80" s="195"/>
      <c r="QRK80" s="195"/>
      <c r="QRL80" s="195"/>
      <c r="QRM80" s="195"/>
      <c r="QRN80" s="195"/>
      <c r="QRO80" s="195"/>
      <c r="QRP80" s="195"/>
      <c r="QRQ80" s="195"/>
      <c r="QRR80" s="195"/>
      <c r="QRS80" s="195"/>
      <c r="QRT80" s="195"/>
      <c r="QRU80" s="195"/>
      <c r="QRV80" s="195"/>
      <c r="QRW80" s="195"/>
      <c r="QRX80" s="195"/>
      <c r="QRY80" s="195"/>
      <c r="QRZ80" s="195"/>
      <c r="QSA80" s="195"/>
      <c r="QSB80" s="195"/>
      <c r="QSC80" s="195"/>
      <c r="QSD80" s="195"/>
      <c r="QSE80" s="195"/>
      <c r="QSF80" s="195"/>
      <c r="QSG80" s="195"/>
      <c r="QSH80" s="195"/>
      <c r="QSI80" s="195"/>
      <c r="QSJ80" s="195"/>
      <c r="QSK80" s="195"/>
      <c r="QSL80" s="195"/>
      <c r="QSM80" s="195"/>
      <c r="QSN80" s="195"/>
      <c r="QSO80" s="195"/>
      <c r="QSP80" s="195"/>
      <c r="QSQ80" s="195"/>
      <c r="QSR80" s="195"/>
      <c r="QSS80" s="195"/>
      <c r="QST80" s="195"/>
      <c r="QSU80" s="195"/>
      <c r="QSV80" s="195"/>
      <c r="QSW80" s="195"/>
      <c r="QSX80" s="195"/>
      <c r="QSY80" s="195"/>
      <c r="QSZ80" s="195"/>
      <c r="QTA80" s="195"/>
      <c r="QTB80" s="195"/>
      <c r="QTC80" s="195"/>
      <c r="QTD80" s="195"/>
      <c r="QTE80" s="195"/>
      <c r="QTF80" s="195"/>
      <c r="QTG80" s="195"/>
      <c r="QTH80" s="195"/>
      <c r="QTI80" s="195"/>
      <c r="QTJ80" s="195"/>
      <c r="QTK80" s="195"/>
      <c r="QTL80" s="195"/>
      <c r="QTM80" s="195"/>
      <c r="QTN80" s="195"/>
      <c r="QTO80" s="195"/>
      <c r="QTP80" s="195"/>
      <c r="QTQ80" s="195"/>
      <c r="QTR80" s="195"/>
      <c r="QTS80" s="195"/>
      <c r="QTT80" s="195"/>
      <c r="QTU80" s="195"/>
      <c r="QTV80" s="195"/>
      <c r="QTW80" s="195"/>
      <c r="QTX80" s="195"/>
      <c r="QTY80" s="195"/>
      <c r="QTZ80" s="195"/>
      <c r="QUA80" s="195"/>
      <c r="QUB80" s="195"/>
      <c r="QUC80" s="195"/>
      <c r="QUD80" s="195"/>
      <c r="QUE80" s="195"/>
      <c r="QUF80" s="195"/>
      <c r="QUG80" s="195"/>
      <c r="QUH80" s="195"/>
      <c r="QUI80" s="195"/>
      <c r="QUJ80" s="195"/>
      <c r="QUK80" s="195"/>
      <c r="QUL80" s="195"/>
      <c r="QUM80" s="195"/>
      <c r="QUN80" s="195"/>
      <c r="QUO80" s="195"/>
      <c r="QUP80" s="195"/>
      <c r="QUQ80" s="195"/>
      <c r="QUR80" s="195"/>
      <c r="QUS80" s="195"/>
      <c r="QUT80" s="195"/>
      <c r="QUU80" s="195"/>
      <c r="QUV80" s="195"/>
      <c r="QUW80" s="195"/>
      <c r="QUX80" s="195"/>
      <c r="QUY80" s="195"/>
      <c r="QUZ80" s="195"/>
      <c r="QVA80" s="195"/>
      <c r="QVB80" s="195"/>
      <c r="QVC80" s="195"/>
      <c r="QVD80" s="195"/>
      <c r="QVE80" s="195"/>
      <c r="QVF80" s="195"/>
      <c r="QVG80" s="195"/>
      <c r="QVH80" s="195"/>
      <c r="QVI80" s="195"/>
      <c r="QVJ80" s="195"/>
      <c r="QVK80" s="195"/>
      <c r="QVL80" s="195"/>
      <c r="QVM80" s="195"/>
      <c r="QVN80" s="195"/>
      <c r="QVO80" s="195"/>
      <c r="QVP80" s="195"/>
      <c r="QVQ80" s="195"/>
      <c r="QVR80" s="195"/>
      <c r="QVS80" s="195"/>
      <c r="QVT80" s="195"/>
      <c r="QVU80" s="195"/>
      <c r="QVV80" s="195"/>
      <c r="QVW80" s="195"/>
      <c r="QVX80" s="195"/>
      <c r="QVY80" s="195"/>
      <c r="QVZ80" s="195"/>
      <c r="QWA80" s="195"/>
      <c r="QWB80" s="195"/>
      <c r="QWC80" s="195"/>
      <c r="QWD80" s="195"/>
      <c r="QWE80" s="195"/>
      <c r="QWF80" s="195"/>
      <c r="QWG80" s="195"/>
      <c r="QWH80" s="195"/>
      <c r="QWI80" s="195"/>
      <c r="QWJ80" s="195"/>
      <c r="QWK80" s="195"/>
      <c r="QWL80" s="195"/>
      <c r="QWM80" s="195"/>
      <c r="QWN80" s="195"/>
      <c r="QWO80" s="195"/>
      <c r="QWP80" s="195"/>
      <c r="QWQ80" s="195"/>
      <c r="QWR80" s="195"/>
      <c r="QWS80" s="195"/>
      <c r="QWT80" s="195"/>
      <c r="QWU80" s="195"/>
      <c r="QWV80" s="195"/>
      <c r="QWW80" s="195"/>
      <c r="QWX80" s="195"/>
      <c r="QWY80" s="195"/>
      <c r="QWZ80" s="195"/>
      <c r="QXA80" s="195"/>
      <c r="QXB80" s="195"/>
      <c r="QXC80" s="195"/>
      <c r="QXD80" s="195"/>
      <c r="QXE80" s="195"/>
      <c r="QXF80" s="195"/>
      <c r="QXG80" s="195"/>
      <c r="QXH80" s="195"/>
      <c r="QXI80" s="195"/>
      <c r="QXJ80" s="195"/>
      <c r="QXK80" s="195"/>
      <c r="QXL80" s="195"/>
      <c r="QXM80" s="195"/>
      <c r="QXN80" s="195"/>
      <c r="QXO80" s="195"/>
      <c r="QXP80" s="195"/>
      <c r="QXQ80" s="195"/>
      <c r="QXR80" s="195"/>
      <c r="QXS80" s="195"/>
      <c r="QXT80" s="195"/>
      <c r="QXU80" s="195"/>
      <c r="QXV80" s="195"/>
      <c r="QXW80" s="195"/>
      <c r="QXX80" s="195"/>
      <c r="QXY80" s="195"/>
      <c r="QXZ80" s="195"/>
      <c r="QYA80" s="195"/>
      <c r="QYB80" s="195"/>
      <c r="QYC80" s="195"/>
      <c r="QYD80" s="195"/>
      <c r="QYE80" s="195"/>
      <c r="QYF80" s="195"/>
      <c r="QYG80" s="195"/>
      <c r="QYH80" s="195"/>
      <c r="QYI80" s="195"/>
      <c r="QYJ80" s="195"/>
      <c r="QYK80" s="195"/>
      <c r="QYL80" s="195"/>
      <c r="QYM80" s="195"/>
      <c r="QYN80" s="195"/>
      <c r="QYO80" s="195"/>
      <c r="QYP80" s="195"/>
      <c r="QYQ80" s="195"/>
      <c r="QYR80" s="195"/>
      <c r="QYS80" s="195"/>
      <c r="QYT80" s="195"/>
      <c r="QYU80" s="195"/>
      <c r="QYV80" s="195"/>
      <c r="QYW80" s="195"/>
      <c r="QYX80" s="195"/>
      <c r="QYY80" s="195"/>
      <c r="QYZ80" s="195"/>
      <c r="QZA80" s="195"/>
      <c r="QZB80" s="195"/>
      <c r="QZC80" s="195"/>
      <c r="QZD80" s="195"/>
      <c r="QZE80" s="195"/>
      <c r="QZF80" s="195"/>
      <c r="QZG80" s="195"/>
      <c r="QZH80" s="195"/>
      <c r="QZI80" s="195"/>
      <c r="QZJ80" s="195"/>
      <c r="QZK80" s="195"/>
      <c r="QZL80" s="195"/>
      <c r="QZM80" s="195"/>
      <c r="QZN80" s="195"/>
      <c r="QZO80" s="195"/>
      <c r="QZP80" s="195"/>
      <c r="QZQ80" s="195"/>
      <c r="QZR80" s="195"/>
      <c r="QZS80" s="195"/>
      <c r="QZT80" s="195"/>
      <c r="QZU80" s="195"/>
      <c r="QZV80" s="195"/>
      <c r="QZW80" s="195"/>
      <c r="QZX80" s="195"/>
      <c r="QZY80" s="195"/>
      <c r="QZZ80" s="195"/>
      <c r="RAA80" s="195"/>
      <c r="RAB80" s="195"/>
      <c r="RAC80" s="195"/>
      <c r="RAD80" s="195"/>
      <c r="RAE80" s="195"/>
      <c r="RAF80" s="195"/>
      <c r="RAG80" s="195"/>
      <c r="RAH80" s="195"/>
      <c r="RAI80" s="195"/>
      <c r="RAJ80" s="195"/>
      <c r="RAK80" s="195"/>
      <c r="RAL80" s="195"/>
      <c r="RAM80" s="195"/>
      <c r="RAN80" s="195"/>
      <c r="RAO80" s="195"/>
      <c r="RAP80" s="195"/>
      <c r="RAQ80" s="195"/>
      <c r="RAR80" s="195"/>
      <c r="RAS80" s="195"/>
      <c r="RAT80" s="195"/>
      <c r="RAU80" s="195"/>
      <c r="RAV80" s="195"/>
      <c r="RAW80" s="195"/>
      <c r="RAX80" s="195"/>
      <c r="RAY80" s="195"/>
      <c r="RAZ80" s="195"/>
      <c r="RBA80" s="195"/>
      <c r="RBB80" s="195"/>
      <c r="RBC80" s="195"/>
      <c r="RBD80" s="195"/>
      <c r="RBE80" s="195"/>
      <c r="RBF80" s="195"/>
      <c r="RBG80" s="195"/>
      <c r="RBH80" s="195"/>
      <c r="RBI80" s="195"/>
      <c r="RBJ80" s="195"/>
      <c r="RBK80" s="195"/>
      <c r="RBL80" s="195"/>
      <c r="RBM80" s="195"/>
      <c r="RBN80" s="195"/>
      <c r="RBO80" s="195"/>
      <c r="RBP80" s="195"/>
      <c r="RBQ80" s="195"/>
      <c r="RBR80" s="195"/>
      <c r="RBS80" s="195"/>
      <c r="RBT80" s="195"/>
      <c r="RBU80" s="195"/>
      <c r="RBV80" s="195"/>
      <c r="RBW80" s="195"/>
      <c r="RBX80" s="195"/>
      <c r="RBY80" s="195"/>
      <c r="RBZ80" s="195"/>
      <c r="RCA80" s="195"/>
      <c r="RCB80" s="195"/>
      <c r="RCC80" s="195"/>
      <c r="RCD80" s="195"/>
      <c r="RCE80" s="195"/>
      <c r="RCF80" s="195"/>
      <c r="RCG80" s="195"/>
      <c r="RCH80" s="195"/>
      <c r="RCI80" s="195"/>
      <c r="RCJ80" s="195"/>
      <c r="RCK80" s="195"/>
      <c r="RCL80" s="195"/>
      <c r="RCM80" s="195"/>
      <c r="RCN80" s="195"/>
      <c r="RCO80" s="195"/>
      <c r="RCP80" s="195"/>
      <c r="RCQ80" s="195"/>
      <c r="RCR80" s="195"/>
      <c r="RCS80" s="195"/>
      <c r="RCT80" s="195"/>
      <c r="RCU80" s="195"/>
      <c r="RCV80" s="195"/>
      <c r="RCW80" s="195"/>
      <c r="RCX80" s="195"/>
      <c r="RCY80" s="195"/>
      <c r="RCZ80" s="195"/>
      <c r="RDA80" s="195"/>
      <c r="RDB80" s="195"/>
      <c r="RDC80" s="195"/>
      <c r="RDD80" s="195"/>
      <c r="RDE80" s="195"/>
      <c r="RDF80" s="195"/>
      <c r="RDG80" s="195"/>
      <c r="RDH80" s="195"/>
      <c r="RDI80" s="195"/>
      <c r="RDJ80" s="195"/>
      <c r="RDK80" s="195"/>
      <c r="RDL80" s="195"/>
      <c r="RDM80" s="195"/>
      <c r="RDN80" s="195"/>
      <c r="RDO80" s="195"/>
      <c r="RDP80" s="195"/>
      <c r="RDQ80" s="195"/>
      <c r="RDR80" s="195"/>
      <c r="RDS80" s="195"/>
      <c r="RDT80" s="195"/>
      <c r="RDU80" s="195"/>
      <c r="RDV80" s="195"/>
      <c r="RDW80" s="195"/>
      <c r="RDX80" s="195"/>
      <c r="RDY80" s="195"/>
      <c r="RDZ80" s="195"/>
      <c r="REA80" s="195"/>
      <c r="REB80" s="195"/>
      <c r="REC80" s="195"/>
      <c r="RED80" s="195"/>
      <c r="REE80" s="195"/>
      <c r="REF80" s="195"/>
      <c r="REG80" s="195"/>
      <c r="REH80" s="195"/>
      <c r="REI80" s="195"/>
      <c r="REJ80" s="195"/>
      <c r="REK80" s="195"/>
      <c r="REL80" s="195"/>
      <c r="REM80" s="195"/>
      <c r="REN80" s="195"/>
      <c r="REO80" s="195"/>
      <c r="REP80" s="195"/>
      <c r="REQ80" s="195"/>
      <c r="RER80" s="195"/>
      <c r="RES80" s="195"/>
      <c r="RET80" s="195"/>
      <c r="REU80" s="195"/>
      <c r="REV80" s="195"/>
      <c r="REW80" s="195"/>
      <c r="REX80" s="195"/>
      <c r="REY80" s="195"/>
      <c r="REZ80" s="195"/>
      <c r="RFA80" s="195"/>
      <c r="RFB80" s="195"/>
      <c r="RFC80" s="195"/>
      <c r="RFD80" s="195"/>
      <c r="RFE80" s="195"/>
      <c r="RFF80" s="195"/>
      <c r="RFG80" s="195"/>
      <c r="RFH80" s="195"/>
      <c r="RFI80" s="195"/>
      <c r="RFJ80" s="195"/>
      <c r="RFK80" s="195"/>
      <c r="RFL80" s="195"/>
      <c r="RFM80" s="195"/>
      <c r="RFN80" s="195"/>
      <c r="RFO80" s="195"/>
      <c r="RFP80" s="195"/>
      <c r="RFQ80" s="195"/>
      <c r="RFR80" s="195"/>
      <c r="RFS80" s="195"/>
      <c r="RFT80" s="195"/>
      <c r="RFU80" s="195"/>
      <c r="RFV80" s="195"/>
      <c r="RFW80" s="195"/>
      <c r="RFX80" s="195"/>
      <c r="RFY80" s="195"/>
      <c r="RFZ80" s="195"/>
      <c r="RGA80" s="195"/>
      <c r="RGB80" s="195"/>
      <c r="RGC80" s="195"/>
      <c r="RGD80" s="195"/>
      <c r="RGE80" s="195"/>
      <c r="RGF80" s="195"/>
      <c r="RGG80" s="195"/>
      <c r="RGH80" s="195"/>
      <c r="RGI80" s="195"/>
      <c r="RGJ80" s="195"/>
      <c r="RGK80" s="195"/>
      <c r="RGL80" s="195"/>
      <c r="RGM80" s="195"/>
      <c r="RGN80" s="195"/>
      <c r="RGO80" s="195"/>
      <c r="RGP80" s="195"/>
      <c r="RGQ80" s="195"/>
      <c r="RGR80" s="195"/>
      <c r="RGS80" s="195"/>
      <c r="RGT80" s="195"/>
      <c r="RGU80" s="195"/>
      <c r="RGV80" s="195"/>
      <c r="RGW80" s="195"/>
      <c r="RGX80" s="195"/>
      <c r="RGY80" s="195"/>
      <c r="RGZ80" s="195"/>
      <c r="RHA80" s="195"/>
      <c r="RHB80" s="195"/>
      <c r="RHC80" s="195"/>
      <c r="RHD80" s="195"/>
      <c r="RHE80" s="195"/>
      <c r="RHF80" s="195"/>
      <c r="RHG80" s="195"/>
      <c r="RHH80" s="195"/>
      <c r="RHI80" s="195"/>
      <c r="RHJ80" s="195"/>
      <c r="RHK80" s="195"/>
      <c r="RHL80" s="195"/>
      <c r="RHM80" s="195"/>
      <c r="RHN80" s="195"/>
      <c r="RHO80" s="195"/>
      <c r="RHP80" s="195"/>
      <c r="RHQ80" s="195"/>
      <c r="RHR80" s="195"/>
      <c r="RHS80" s="195"/>
      <c r="RHT80" s="195"/>
      <c r="RHU80" s="195"/>
      <c r="RHV80" s="195"/>
      <c r="RHW80" s="195"/>
      <c r="RHX80" s="195"/>
      <c r="RHY80" s="195"/>
      <c r="RHZ80" s="195"/>
      <c r="RIA80" s="195"/>
      <c r="RIB80" s="195"/>
      <c r="RIC80" s="195"/>
      <c r="RID80" s="195"/>
      <c r="RIE80" s="195"/>
      <c r="RIF80" s="195"/>
      <c r="RIG80" s="195"/>
      <c r="RIH80" s="195"/>
      <c r="RII80" s="195"/>
      <c r="RIJ80" s="195"/>
      <c r="RIK80" s="195"/>
      <c r="RIL80" s="195"/>
      <c r="RIM80" s="195"/>
      <c r="RIN80" s="195"/>
      <c r="RIO80" s="195"/>
      <c r="RIP80" s="195"/>
      <c r="RIQ80" s="195"/>
      <c r="RIR80" s="195"/>
      <c r="RIS80" s="195"/>
      <c r="RIT80" s="195"/>
      <c r="RIU80" s="195"/>
      <c r="RIV80" s="195"/>
      <c r="RIW80" s="195"/>
      <c r="RIX80" s="195"/>
      <c r="RIY80" s="195"/>
      <c r="RIZ80" s="195"/>
      <c r="RJA80" s="195"/>
      <c r="RJB80" s="195"/>
      <c r="RJC80" s="195"/>
      <c r="RJD80" s="195"/>
      <c r="RJE80" s="195"/>
      <c r="RJF80" s="195"/>
      <c r="RJG80" s="195"/>
      <c r="RJH80" s="195"/>
      <c r="RJI80" s="195"/>
      <c r="RJJ80" s="195"/>
      <c r="RJK80" s="195"/>
      <c r="RJL80" s="195"/>
      <c r="RJM80" s="195"/>
      <c r="RJN80" s="195"/>
      <c r="RJO80" s="195"/>
      <c r="RJP80" s="195"/>
      <c r="RJQ80" s="195"/>
      <c r="RJR80" s="195"/>
      <c r="RJS80" s="195"/>
      <c r="RJT80" s="195"/>
      <c r="RJU80" s="195"/>
      <c r="RJV80" s="195"/>
      <c r="RJW80" s="195"/>
      <c r="RJX80" s="195"/>
      <c r="RJY80" s="195"/>
      <c r="RJZ80" s="195"/>
      <c r="RKA80" s="195"/>
      <c r="RKB80" s="195"/>
      <c r="RKC80" s="195"/>
      <c r="RKD80" s="195"/>
      <c r="RKE80" s="195"/>
      <c r="RKF80" s="195"/>
      <c r="RKG80" s="195"/>
      <c r="RKH80" s="195"/>
      <c r="RKI80" s="195"/>
      <c r="RKJ80" s="195"/>
      <c r="RKK80" s="195"/>
      <c r="RKL80" s="195"/>
      <c r="RKM80" s="195"/>
      <c r="RKN80" s="195"/>
      <c r="RKO80" s="195"/>
      <c r="RKP80" s="195"/>
      <c r="RKQ80" s="195"/>
      <c r="RKR80" s="195"/>
      <c r="RKS80" s="195"/>
      <c r="RKT80" s="195"/>
      <c r="RKU80" s="195"/>
      <c r="RKV80" s="195"/>
      <c r="RKW80" s="195"/>
      <c r="RKX80" s="195"/>
      <c r="RKY80" s="195"/>
      <c r="RKZ80" s="195"/>
      <c r="RLA80" s="195"/>
      <c r="RLB80" s="195"/>
      <c r="RLC80" s="195"/>
      <c r="RLD80" s="195"/>
      <c r="RLE80" s="195"/>
      <c r="RLF80" s="195"/>
      <c r="RLG80" s="195"/>
      <c r="RLH80" s="195"/>
      <c r="RLI80" s="195"/>
      <c r="RLJ80" s="195"/>
      <c r="RLK80" s="195"/>
      <c r="RLL80" s="195"/>
      <c r="RLM80" s="195"/>
      <c r="RLN80" s="195"/>
      <c r="RLO80" s="195"/>
      <c r="RLP80" s="195"/>
      <c r="RLQ80" s="195"/>
      <c r="RLR80" s="195"/>
      <c r="RLS80" s="195"/>
      <c r="RLT80" s="195"/>
      <c r="RLU80" s="195"/>
      <c r="RLV80" s="195"/>
      <c r="RLW80" s="195"/>
      <c r="RLX80" s="195"/>
      <c r="RLY80" s="195"/>
      <c r="RLZ80" s="195"/>
      <c r="RMA80" s="195"/>
      <c r="RMB80" s="195"/>
      <c r="RMC80" s="195"/>
      <c r="RMD80" s="195"/>
      <c r="RME80" s="195"/>
      <c r="RMF80" s="195"/>
      <c r="RMG80" s="195"/>
      <c r="RMH80" s="195"/>
      <c r="RMI80" s="195"/>
      <c r="RMJ80" s="195"/>
      <c r="RMK80" s="195"/>
      <c r="RML80" s="195"/>
      <c r="RMM80" s="195"/>
      <c r="RMN80" s="195"/>
      <c r="RMO80" s="195"/>
      <c r="RMP80" s="195"/>
      <c r="RMQ80" s="195"/>
      <c r="RMR80" s="195"/>
      <c r="RMS80" s="195"/>
      <c r="RMT80" s="195"/>
      <c r="RMU80" s="195"/>
      <c r="RMV80" s="195"/>
      <c r="RMW80" s="195"/>
      <c r="RMX80" s="195"/>
      <c r="RMY80" s="195"/>
      <c r="RMZ80" s="195"/>
      <c r="RNA80" s="195"/>
      <c r="RNB80" s="195"/>
      <c r="RNC80" s="195"/>
      <c r="RND80" s="195"/>
      <c r="RNE80" s="195"/>
      <c r="RNF80" s="195"/>
      <c r="RNG80" s="195"/>
      <c r="RNH80" s="195"/>
      <c r="RNI80" s="195"/>
      <c r="RNJ80" s="195"/>
      <c r="RNK80" s="195"/>
      <c r="RNL80" s="195"/>
      <c r="RNM80" s="195"/>
      <c r="RNN80" s="195"/>
      <c r="RNO80" s="195"/>
      <c r="RNP80" s="195"/>
      <c r="RNQ80" s="195"/>
      <c r="RNR80" s="195"/>
      <c r="RNS80" s="195"/>
      <c r="RNT80" s="195"/>
      <c r="RNU80" s="195"/>
      <c r="RNV80" s="195"/>
      <c r="RNW80" s="195"/>
      <c r="RNX80" s="195"/>
      <c r="RNY80" s="195"/>
      <c r="RNZ80" s="195"/>
      <c r="ROA80" s="195"/>
      <c r="ROB80" s="195"/>
      <c r="ROC80" s="195"/>
      <c r="ROD80" s="195"/>
      <c r="ROE80" s="195"/>
      <c r="ROF80" s="195"/>
      <c r="ROG80" s="195"/>
      <c r="ROH80" s="195"/>
      <c r="ROI80" s="195"/>
      <c r="ROJ80" s="195"/>
      <c r="ROK80" s="195"/>
      <c r="ROL80" s="195"/>
      <c r="ROM80" s="195"/>
      <c r="RON80" s="195"/>
      <c r="ROO80" s="195"/>
      <c r="ROP80" s="195"/>
      <c r="ROQ80" s="195"/>
      <c r="ROR80" s="195"/>
      <c r="ROS80" s="195"/>
      <c r="ROT80" s="195"/>
      <c r="ROU80" s="195"/>
      <c r="ROV80" s="195"/>
      <c r="ROW80" s="195"/>
      <c r="ROX80" s="195"/>
      <c r="ROY80" s="195"/>
      <c r="ROZ80" s="195"/>
      <c r="RPA80" s="195"/>
      <c r="RPB80" s="195"/>
      <c r="RPC80" s="195"/>
      <c r="RPD80" s="195"/>
      <c r="RPE80" s="195"/>
      <c r="RPF80" s="195"/>
      <c r="RPG80" s="195"/>
      <c r="RPH80" s="195"/>
      <c r="RPI80" s="195"/>
      <c r="RPJ80" s="195"/>
      <c r="RPK80" s="195"/>
      <c r="RPL80" s="195"/>
      <c r="RPM80" s="195"/>
      <c r="RPN80" s="195"/>
      <c r="RPO80" s="195"/>
      <c r="RPP80" s="195"/>
      <c r="RPQ80" s="195"/>
      <c r="RPR80" s="195"/>
      <c r="RPS80" s="195"/>
      <c r="RPT80" s="195"/>
      <c r="RPU80" s="195"/>
      <c r="RPV80" s="195"/>
      <c r="RPW80" s="195"/>
      <c r="RPX80" s="195"/>
      <c r="RPY80" s="195"/>
      <c r="RPZ80" s="195"/>
      <c r="RQA80" s="195"/>
      <c r="RQB80" s="195"/>
      <c r="RQC80" s="195"/>
      <c r="RQD80" s="195"/>
      <c r="RQE80" s="195"/>
      <c r="RQF80" s="195"/>
      <c r="RQG80" s="195"/>
      <c r="RQH80" s="195"/>
      <c r="RQI80" s="195"/>
      <c r="RQJ80" s="195"/>
      <c r="RQK80" s="195"/>
      <c r="RQL80" s="195"/>
      <c r="RQM80" s="195"/>
      <c r="RQN80" s="195"/>
      <c r="RQO80" s="195"/>
      <c r="RQP80" s="195"/>
      <c r="RQQ80" s="195"/>
      <c r="RQR80" s="195"/>
      <c r="RQS80" s="195"/>
      <c r="RQT80" s="195"/>
      <c r="RQU80" s="195"/>
      <c r="RQV80" s="195"/>
      <c r="RQW80" s="195"/>
      <c r="RQX80" s="195"/>
      <c r="RQY80" s="195"/>
      <c r="RQZ80" s="195"/>
      <c r="RRA80" s="195"/>
      <c r="RRB80" s="195"/>
      <c r="RRC80" s="195"/>
      <c r="RRD80" s="195"/>
      <c r="RRE80" s="195"/>
      <c r="RRF80" s="195"/>
      <c r="RRG80" s="195"/>
      <c r="RRH80" s="195"/>
      <c r="RRI80" s="195"/>
      <c r="RRJ80" s="195"/>
      <c r="RRK80" s="195"/>
      <c r="RRL80" s="195"/>
      <c r="RRM80" s="195"/>
      <c r="RRN80" s="195"/>
      <c r="RRO80" s="195"/>
      <c r="RRP80" s="195"/>
      <c r="RRQ80" s="195"/>
      <c r="RRR80" s="195"/>
      <c r="RRS80" s="195"/>
      <c r="RRT80" s="195"/>
      <c r="RRU80" s="195"/>
      <c r="RRV80" s="195"/>
      <c r="RRW80" s="195"/>
      <c r="RRX80" s="195"/>
      <c r="RRY80" s="195"/>
      <c r="RRZ80" s="195"/>
      <c r="RSA80" s="195"/>
      <c r="RSB80" s="195"/>
      <c r="RSC80" s="195"/>
      <c r="RSD80" s="195"/>
      <c r="RSE80" s="195"/>
      <c r="RSF80" s="195"/>
      <c r="RSG80" s="195"/>
      <c r="RSH80" s="195"/>
      <c r="RSI80" s="195"/>
      <c r="RSJ80" s="195"/>
      <c r="RSK80" s="195"/>
      <c r="RSL80" s="195"/>
      <c r="RSM80" s="195"/>
      <c r="RSN80" s="195"/>
      <c r="RSO80" s="195"/>
      <c r="RSP80" s="195"/>
      <c r="RSQ80" s="195"/>
      <c r="RSR80" s="195"/>
      <c r="RSS80" s="195"/>
      <c r="RST80" s="195"/>
      <c r="RSU80" s="195"/>
      <c r="RSV80" s="195"/>
      <c r="RSW80" s="195"/>
      <c r="RSX80" s="195"/>
      <c r="RSY80" s="195"/>
      <c r="RSZ80" s="195"/>
      <c r="RTA80" s="195"/>
      <c r="RTB80" s="195"/>
      <c r="RTC80" s="195"/>
      <c r="RTD80" s="195"/>
      <c r="RTE80" s="195"/>
      <c r="RTF80" s="195"/>
      <c r="RTG80" s="195"/>
      <c r="RTH80" s="195"/>
      <c r="RTI80" s="195"/>
      <c r="RTJ80" s="195"/>
      <c r="RTK80" s="195"/>
      <c r="RTL80" s="195"/>
      <c r="RTM80" s="195"/>
      <c r="RTN80" s="195"/>
      <c r="RTO80" s="195"/>
      <c r="RTP80" s="195"/>
      <c r="RTQ80" s="195"/>
      <c r="RTR80" s="195"/>
      <c r="RTS80" s="195"/>
      <c r="RTT80" s="195"/>
      <c r="RTU80" s="195"/>
      <c r="RTV80" s="195"/>
      <c r="RTW80" s="195"/>
      <c r="RTX80" s="195"/>
      <c r="RTY80" s="195"/>
      <c r="RTZ80" s="195"/>
      <c r="RUA80" s="195"/>
      <c r="RUB80" s="195"/>
      <c r="RUC80" s="195"/>
      <c r="RUD80" s="195"/>
      <c r="RUE80" s="195"/>
      <c r="RUF80" s="195"/>
      <c r="RUG80" s="195"/>
      <c r="RUH80" s="195"/>
      <c r="RUI80" s="195"/>
      <c r="RUJ80" s="195"/>
      <c r="RUK80" s="195"/>
      <c r="RUL80" s="195"/>
      <c r="RUM80" s="195"/>
      <c r="RUN80" s="195"/>
      <c r="RUO80" s="195"/>
      <c r="RUP80" s="195"/>
      <c r="RUQ80" s="195"/>
      <c r="RUR80" s="195"/>
      <c r="RUS80" s="195"/>
      <c r="RUT80" s="195"/>
      <c r="RUU80" s="195"/>
      <c r="RUV80" s="195"/>
      <c r="RUW80" s="195"/>
      <c r="RUX80" s="195"/>
      <c r="RUY80" s="195"/>
      <c r="RUZ80" s="195"/>
      <c r="RVA80" s="195"/>
      <c r="RVB80" s="195"/>
      <c r="RVC80" s="195"/>
      <c r="RVD80" s="195"/>
      <c r="RVE80" s="195"/>
      <c r="RVF80" s="195"/>
      <c r="RVG80" s="195"/>
      <c r="RVH80" s="195"/>
      <c r="RVI80" s="195"/>
      <c r="RVJ80" s="195"/>
      <c r="RVK80" s="195"/>
      <c r="RVL80" s="195"/>
      <c r="RVM80" s="195"/>
      <c r="RVN80" s="195"/>
      <c r="RVO80" s="195"/>
      <c r="RVP80" s="195"/>
      <c r="RVQ80" s="195"/>
      <c r="RVR80" s="195"/>
      <c r="RVS80" s="195"/>
      <c r="RVT80" s="195"/>
      <c r="RVU80" s="195"/>
      <c r="RVV80" s="195"/>
      <c r="RVW80" s="195"/>
      <c r="RVX80" s="195"/>
      <c r="RVY80" s="195"/>
      <c r="RVZ80" s="195"/>
      <c r="RWA80" s="195"/>
      <c r="RWB80" s="195"/>
      <c r="RWC80" s="195"/>
      <c r="RWD80" s="195"/>
      <c r="RWE80" s="195"/>
      <c r="RWF80" s="195"/>
      <c r="RWG80" s="195"/>
      <c r="RWH80" s="195"/>
      <c r="RWI80" s="195"/>
      <c r="RWJ80" s="195"/>
      <c r="RWK80" s="195"/>
      <c r="RWL80" s="195"/>
      <c r="RWM80" s="195"/>
      <c r="RWN80" s="195"/>
      <c r="RWO80" s="195"/>
      <c r="RWP80" s="195"/>
      <c r="RWQ80" s="195"/>
      <c r="RWR80" s="195"/>
      <c r="RWS80" s="195"/>
      <c r="RWT80" s="195"/>
      <c r="RWU80" s="195"/>
      <c r="RWV80" s="195"/>
      <c r="RWW80" s="195"/>
      <c r="RWX80" s="195"/>
      <c r="RWY80" s="195"/>
      <c r="RWZ80" s="195"/>
      <c r="RXA80" s="195"/>
      <c r="RXB80" s="195"/>
      <c r="RXC80" s="195"/>
      <c r="RXD80" s="195"/>
      <c r="RXE80" s="195"/>
      <c r="RXF80" s="195"/>
      <c r="RXG80" s="195"/>
      <c r="RXH80" s="195"/>
      <c r="RXI80" s="195"/>
      <c r="RXJ80" s="195"/>
      <c r="RXK80" s="195"/>
      <c r="RXL80" s="195"/>
      <c r="RXM80" s="195"/>
      <c r="RXN80" s="195"/>
      <c r="RXO80" s="195"/>
      <c r="RXP80" s="195"/>
      <c r="RXQ80" s="195"/>
      <c r="RXR80" s="195"/>
      <c r="RXS80" s="195"/>
      <c r="RXT80" s="195"/>
      <c r="RXU80" s="195"/>
      <c r="RXV80" s="195"/>
      <c r="RXW80" s="195"/>
      <c r="RXX80" s="195"/>
      <c r="RXY80" s="195"/>
      <c r="RXZ80" s="195"/>
      <c r="RYA80" s="195"/>
      <c r="RYB80" s="195"/>
      <c r="RYC80" s="195"/>
      <c r="RYD80" s="195"/>
      <c r="RYE80" s="195"/>
      <c r="RYF80" s="195"/>
      <c r="RYG80" s="195"/>
      <c r="RYH80" s="195"/>
      <c r="RYI80" s="195"/>
      <c r="RYJ80" s="195"/>
      <c r="RYK80" s="195"/>
      <c r="RYL80" s="195"/>
      <c r="RYM80" s="195"/>
      <c r="RYN80" s="195"/>
      <c r="RYO80" s="195"/>
      <c r="RYP80" s="195"/>
      <c r="RYQ80" s="195"/>
      <c r="RYR80" s="195"/>
      <c r="RYS80" s="195"/>
      <c r="RYT80" s="195"/>
      <c r="RYU80" s="195"/>
      <c r="RYV80" s="195"/>
      <c r="RYW80" s="195"/>
      <c r="RYX80" s="195"/>
      <c r="RYY80" s="195"/>
      <c r="RYZ80" s="195"/>
      <c r="RZA80" s="195"/>
      <c r="RZB80" s="195"/>
      <c r="RZC80" s="195"/>
      <c r="RZD80" s="195"/>
      <c r="RZE80" s="195"/>
      <c r="RZF80" s="195"/>
      <c r="RZG80" s="195"/>
      <c r="RZH80" s="195"/>
      <c r="RZI80" s="195"/>
      <c r="RZJ80" s="195"/>
      <c r="RZK80" s="195"/>
      <c r="RZL80" s="195"/>
      <c r="RZM80" s="195"/>
      <c r="RZN80" s="195"/>
      <c r="RZO80" s="195"/>
      <c r="RZP80" s="195"/>
      <c r="RZQ80" s="195"/>
      <c r="RZR80" s="195"/>
      <c r="RZS80" s="195"/>
      <c r="RZT80" s="195"/>
      <c r="RZU80" s="195"/>
      <c r="RZV80" s="195"/>
      <c r="RZW80" s="195"/>
      <c r="RZX80" s="195"/>
      <c r="RZY80" s="195"/>
      <c r="RZZ80" s="195"/>
      <c r="SAA80" s="195"/>
      <c r="SAB80" s="195"/>
      <c r="SAC80" s="195"/>
      <c r="SAD80" s="195"/>
      <c r="SAE80" s="195"/>
      <c r="SAF80" s="195"/>
      <c r="SAG80" s="195"/>
      <c r="SAH80" s="195"/>
      <c r="SAI80" s="195"/>
      <c r="SAJ80" s="195"/>
      <c r="SAK80" s="195"/>
      <c r="SAL80" s="195"/>
      <c r="SAM80" s="195"/>
      <c r="SAN80" s="195"/>
      <c r="SAO80" s="195"/>
      <c r="SAP80" s="195"/>
      <c r="SAQ80" s="195"/>
      <c r="SAR80" s="195"/>
      <c r="SAS80" s="195"/>
      <c r="SAT80" s="195"/>
      <c r="SAU80" s="195"/>
      <c r="SAV80" s="195"/>
      <c r="SAW80" s="195"/>
      <c r="SAX80" s="195"/>
      <c r="SAY80" s="195"/>
      <c r="SAZ80" s="195"/>
      <c r="SBA80" s="195"/>
      <c r="SBB80" s="195"/>
      <c r="SBC80" s="195"/>
      <c r="SBD80" s="195"/>
      <c r="SBE80" s="195"/>
      <c r="SBF80" s="195"/>
      <c r="SBG80" s="195"/>
      <c r="SBH80" s="195"/>
      <c r="SBI80" s="195"/>
      <c r="SBJ80" s="195"/>
      <c r="SBK80" s="195"/>
      <c r="SBL80" s="195"/>
      <c r="SBM80" s="195"/>
      <c r="SBN80" s="195"/>
      <c r="SBO80" s="195"/>
      <c r="SBP80" s="195"/>
      <c r="SBQ80" s="195"/>
      <c r="SBR80" s="195"/>
      <c r="SBS80" s="195"/>
      <c r="SBT80" s="195"/>
      <c r="SBU80" s="195"/>
      <c r="SBV80" s="195"/>
      <c r="SBW80" s="195"/>
      <c r="SBX80" s="195"/>
      <c r="SBY80" s="195"/>
      <c r="SBZ80" s="195"/>
      <c r="SCA80" s="195"/>
      <c r="SCB80" s="195"/>
      <c r="SCC80" s="195"/>
      <c r="SCD80" s="195"/>
      <c r="SCE80" s="195"/>
      <c r="SCF80" s="195"/>
      <c r="SCG80" s="195"/>
      <c r="SCH80" s="195"/>
      <c r="SCI80" s="195"/>
      <c r="SCJ80" s="195"/>
      <c r="SCK80" s="195"/>
      <c r="SCL80" s="195"/>
      <c r="SCM80" s="195"/>
      <c r="SCN80" s="195"/>
      <c r="SCO80" s="195"/>
      <c r="SCP80" s="195"/>
      <c r="SCQ80" s="195"/>
      <c r="SCR80" s="195"/>
      <c r="SCS80" s="195"/>
      <c r="SCT80" s="195"/>
      <c r="SCU80" s="195"/>
      <c r="SCV80" s="195"/>
      <c r="SCW80" s="195"/>
      <c r="SCX80" s="195"/>
      <c r="SCY80" s="195"/>
      <c r="SCZ80" s="195"/>
      <c r="SDA80" s="195"/>
      <c r="SDB80" s="195"/>
      <c r="SDC80" s="195"/>
      <c r="SDD80" s="195"/>
      <c r="SDE80" s="195"/>
      <c r="SDF80" s="195"/>
      <c r="SDG80" s="195"/>
      <c r="SDH80" s="195"/>
      <c r="SDI80" s="195"/>
      <c r="SDJ80" s="195"/>
      <c r="SDK80" s="195"/>
      <c r="SDL80" s="195"/>
      <c r="SDM80" s="195"/>
      <c r="SDN80" s="195"/>
      <c r="SDO80" s="195"/>
      <c r="SDP80" s="195"/>
      <c r="SDQ80" s="195"/>
      <c r="SDR80" s="195"/>
      <c r="SDS80" s="195"/>
      <c r="SDT80" s="195"/>
      <c r="SDU80" s="195"/>
      <c r="SDV80" s="195"/>
      <c r="SDW80" s="195"/>
      <c r="SDX80" s="195"/>
      <c r="SDY80" s="195"/>
      <c r="SDZ80" s="195"/>
      <c r="SEA80" s="195"/>
      <c r="SEB80" s="195"/>
      <c r="SEC80" s="195"/>
      <c r="SED80" s="195"/>
      <c r="SEE80" s="195"/>
      <c r="SEF80" s="195"/>
      <c r="SEG80" s="195"/>
      <c r="SEH80" s="195"/>
      <c r="SEI80" s="195"/>
      <c r="SEJ80" s="195"/>
      <c r="SEK80" s="195"/>
      <c r="SEL80" s="195"/>
      <c r="SEM80" s="195"/>
      <c r="SEN80" s="195"/>
      <c r="SEO80" s="195"/>
      <c r="SEP80" s="195"/>
      <c r="SEQ80" s="195"/>
      <c r="SER80" s="195"/>
      <c r="SES80" s="195"/>
      <c r="SET80" s="195"/>
      <c r="SEU80" s="195"/>
      <c r="SEV80" s="195"/>
      <c r="SEW80" s="195"/>
      <c r="SEX80" s="195"/>
      <c r="SEY80" s="195"/>
      <c r="SEZ80" s="195"/>
      <c r="SFA80" s="195"/>
      <c r="SFB80" s="195"/>
      <c r="SFC80" s="195"/>
      <c r="SFD80" s="195"/>
      <c r="SFE80" s="195"/>
      <c r="SFF80" s="195"/>
      <c r="SFG80" s="195"/>
      <c r="SFH80" s="195"/>
      <c r="SFI80" s="195"/>
      <c r="SFJ80" s="195"/>
      <c r="SFK80" s="195"/>
      <c r="SFL80" s="195"/>
      <c r="SFM80" s="195"/>
      <c r="SFN80" s="195"/>
      <c r="SFO80" s="195"/>
      <c r="SFP80" s="195"/>
      <c r="SFQ80" s="195"/>
      <c r="SFR80" s="195"/>
      <c r="SFS80" s="195"/>
      <c r="SFT80" s="195"/>
      <c r="SFU80" s="195"/>
      <c r="SFV80" s="195"/>
      <c r="SFW80" s="195"/>
      <c r="SFX80" s="195"/>
      <c r="SFY80" s="195"/>
      <c r="SFZ80" s="195"/>
      <c r="SGA80" s="195"/>
      <c r="SGB80" s="195"/>
      <c r="SGC80" s="195"/>
      <c r="SGD80" s="195"/>
      <c r="SGE80" s="195"/>
      <c r="SGF80" s="195"/>
      <c r="SGG80" s="195"/>
      <c r="SGH80" s="195"/>
      <c r="SGI80" s="195"/>
      <c r="SGJ80" s="195"/>
      <c r="SGK80" s="195"/>
      <c r="SGL80" s="195"/>
      <c r="SGM80" s="195"/>
      <c r="SGN80" s="195"/>
      <c r="SGO80" s="195"/>
      <c r="SGP80" s="195"/>
      <c r="SGQ80" s="195"/>
      <c r="SGR80" s="195"/>
      <c r="SGS80" s="195"/>
      <c r="SGT80" s="195"/>
      <c r="SGU80" s="195"/>
      <c r="SGV80" s="195"/>
      <c r="SGW80" s="195"/>
      <c r="SGX80" s="195"/>
      <c r="SGY80" s="195"/>
      <c r="SGZ80" s="195"/>
      <c r="SHA80" s="195"/>
      <c r="SHB80" s="195"/>
      <c r="SHC80" s="195"/>
      <c r="SHD80" s="195"/>
      <c r="SHE80" s="195"/>
      <c r="SHF80" s="195"/>
      <c r="SHG80" s="195"/>
      <c r="SHH80" s="195"/>
      <c r="SHI80" s="195"/>
      <c r="SHJ80" s="195"/>
      <c r="SHK80" s="195"/>
      <c r="SHL80" s="195"/>
      <c r="SHM80" s="195"/>
      <c r="SHN80" s="195"/>
      <c r="SHO80" s="195"/>
      <c r="SHP80" s="195"/>
      <c r="SHQ80" s="195"/>
      <c r="SHR80" s="195"/>
      <c r="SHS80" s="195"/>
      <c r="SHT80" s="195"/>
      <c r="SHU80" s="195"/>
      <c r="SHV80" s="195"/>
      <c r="SHW80" s="195"/>
      <c r="SHX80" s="195"/>
      <c r="SHY80" s="195"/>
      <c r="SHZ80" s="195"/>
      <c r="SIA80" s="195"/>
      <c r="SIB80" s="195"/>
      <c r="SIC80" s="195"/>
      <c r="SID80" s="195"/>
      <c r="SIE80" s="195"/>
      <c r="SIF80" s="195"/>
      <c r="SIG80" s="195"/>
      <c r="SIH80" s="195"/>
      <c r="SII80" s="195"/>
      <c r="SIJ80" s="195"/>
      <c r="SIK80" s="195"/>
      <c r="SIL80" s="195"/>
      <c r="SIM80" s="195"/>
      <c r="SIN80" s="195"/>
      <c r="SIO80" s="195"/>
      <c r="SIP80" s="195"/>
      <c r="SIQ80" s="195"/>
      <c r="SIR80" s="195"/>
      <c r="SIS80" s="195"/>
      <c r="SIT80" s="195"/>
      <c r="SIU80" s="195"/>
      <c r="SIV80" s="195"/>
      <c r="SIW80" s="195"/>
      <c r="SIX80" s="195"/>
      <c r="SIY80" s="195"/>
      <c r="SIZ80" s="195"/>
      <c r="SJA80" s="195"/>
      <c r="SJB80" s="195"/>
      <c r="SJC80" s="195"/>
      <c r="SJD80" s="195"/>
      <c r="SJE80" s="195"/>
      <c r="SJF80" s="195"/>
      <c r="SJG80" s="195"/>
      <c r="SJH80" s="195"/>
      <c r="SJI80" s="195"/>
      <c r="SJJ80" s="195"/>
      <c r="SJK80" s="195"/>
      <c r="SJL80" s="195"/>
      <c r="SJM80" s="195"/>
      <c r="SJN80" s="195"/>
      <c r="SJO80" s="195"/>
      <c r="SJP80" s="195"/>
      <c r="SJQ80" s="195"/>
      <c r="SJR80" s="195"/>
      <c r="SJS80" s="195"/>
      <c r="SJT80" s="195"/>
      <c r="SJU80" s="195"/>
      <c r="SJV80" s="195"/>
      <c r="SJW80" s="195"/>
      <c r="SJX80" s="195"/>
      <c r="SJY80" s="195"/>
      <c r="SJZ80" s="195"/>
      <c r="SKA80" s="195"/>
      <c r="SKB80" s="195"/>
      <c r="SKC80" s="195"/>
      <c r="SKD80" s="195"/>
      <c r="SKE80" s="195"/>
      <c r="SKF80" s="195"/>
      <c r="SKG80" s="195"/>
      <c r="SKH80" s="195"/>
      <c r="SKI80" s="195"/>
      <c r="SKJ80" s="195"/>
      <c r="SKK80" s="195"/>
      <c r="SKL80" s="195"/>
      <c r="SKM80" s="195"/>
      <c r="SKN80" s="195"/>
      <c r="SKO80" s="195"/>
      <c r="SKP80" s="195"/>
      <c r="SKQ80" s="195"/>
      <c r="SKR80" s="195"/>
      <c r="SKS80" s="195"/>
      <c r="SKT80" s="195"/>
      <c r="SKU80" s="195"/>
      <c r="SKV80" s="195"/>
      <c r="SKW80" s="195"/>
      <c r="SKX80" s="195"/>
      <c r="SKY80" s="195"/>
      <c r="SKZ80" s="195"/>
      <c r="SLA80" s="195"/>
      <c r="SLB80" s="195"/>
      <c r="SLC80" s="195"/>
      <c r="SLD80" s="195"/>
      <c r="SLE80" s="195"/>
      <c r="SLF80" s="195"/>
      <c r="SLG80" s="195"/>
      <c r="SLH80" s="195"/>
      <c r="SLI80" s="195"/>
      <c r="SLJ80" s="195"/>
      <c r="SLK80" s="195"/>
      <c r="SLL80" s="195"/>
      <c r="SLM80" s="195"/>
      <c r="SLN80" s="195"/>
      <c r="SLO80" s="195"/>
      <c r="SLP80" s="195"/>
      <c r="SLQ80" s="195"/>
      <c r="SLR80" s="195"/>
      <c r="SLS80" s="195"/>
      <c r="SLT80" s="195"/>
      <c r="SLU80" s="195"/>
      <c r="SLV80" s="195"/>
      <c r="SLW80" s="195"/>
      <c r="SLX80" s="195"/>
      <c r="SLY80" s="195"/>
      <c r="SLZ80" s="195"/>
      <c r="SMA80" s="195"/>
      <c r="SMB80" s="195"/>
      <c r="SMC80" s="195"/>
      <c r="SMD80" s="195"/>
      <c r="SME80" s="195"/>
      <c r="SMF80" s="195"/>
      <c r="SMG80" s="195"/>
      <c r="SMH80" s="195"/>
      <c r="SMI80" s="195"/>
      <c r="SMJ80" s="195"/>
      <c r="SMK80" s="195"/>
      <c r="SML80" s="195"/>
      <c r="SMM80" s="195"/>
      <c r="SMN80" s="195"/>
      <c r="SMO80" s="195"/>
      <c r="SMP80" s="195"/>
      <c r="SMQ80" s="195"/>
      <c r="SMR80" s="195"/>
      <c r="SMS80" s="195"/>
      <c r="SMT80" s="195"/>
      <c r="SMU80" s="195"/>
      <c r="SMV80" s="195"/>
      <c r="SMW80" s="195"/>
      <c r="SMX80" s="195"/>
      <c r="SMY80" s="195"/>
      <c r="SMZ80" s="195"/>
      <c r="SNA80" s="195"/>
      <c r="SNB80" s="195"/>
      <c r="SNC80" s="195"/>
      <c r="SND80" s="195"/>
      <c r="SNE80" s="195"/>
      <c r="SNF80" s="195"/>
      <c r="SNG80" s="195"/>
      <c r="SNH80" s="195"/>
      <c r="SNI80" s="195"/>
      <c r="SNJ80" s="195"/>
      <c r="SNK80" s="195"/>
      <c r="SNL80" s="195"/>
      <c r="SNM80" s="195"/>
      <c r="SNN80" s="195"/>
      <c r="SNO80" s="195"/>
      <c r="SNP80" s="195"/>
      <c r="SNQ80" s="195"/>
      <c r="SNR80" s="195"/>
      <c r="SNS80" s="195"/>
      <c r="SNT80" s="195"/>
      <c r="SNU80" s="195"/>
      <c r="SNV80" s="195"/>
      <c r="SNW80" s="195"/>
      <c r="SNX80" s="195"/>
      <c r="SNY80" s="195"/>
      <c r="SNZ80" s="195"/>
      <c r="SOA80" s="195"/>
      <c r="SOB80" s="195"/>
      <c r="SOC80" s="195"/>
      <c r="SOD80" s="195"/>
      <c r="SOE80" s="195"/>
      <c r="SOF80" s="195"/>
      <c r="SOG80" s="195"/>
      <c r="SOH80" s="195"/>
      <c r="SOI80" s="195"/>
      <c r="SOJ80" s="195"/>
      <c r="SOK80" s="195"/>
      <c r="SOL80" s="195"/>
      <c r="SOM80" s="195"/>
      <c r="SON80" s="195"/>
      <c r="SOO80" s="195"/>
      <c r="SOP80" s="195"/>
      <c r="SOQ80" s="195"/>
      <c r="SOR80" s="195"/>
      <c r="SOS80" s="195"/>
      <c r="SOT80" s="195"/>
      <c r="SOU80" s="195"/>
      <c r="SOV80" s="195"/>
      <c r="SOW80" s="195"/>
      <c r="SOX80" s="195"/>
      <c r="SOY80" s="195"/>
      <c r="SOZ80" s="195"/>
      <c r="SPA80" s="195"/>
      <c r="SPB80" s="195"/>
      <c r="SPC80" s="195"/>
      <c r="SPD80" s="195"/>
      <c r="SPE80" s="195"/>
      <c r="SPF80" s="195"/>
      <c r="SPG80" s="195"/>
      <c r="SPH80" s="195"/>
      <c r="SPI80" s="195"/>
      <c r="SPJ80" s="195"/>
      <c r="SPK80" s="195"/>
      <c r="SPL80" s="195"/>
      <c r="SPM80" s="195"/>
      <c r="SPN80" s="195"/>
      <c r="SPO80" s="195"/>
      <c r="SPP80" s="195"/>
      <c r="SPQ80" s="195"/>
      <c r="SPR80" s="195"/>
      <c r="SPS80" s="195"/>
      <c r="SPT80" s="195"/>
      <c r="SPU80" s="195"/>
      <c r="SPV80" s="195"/>
      <c r="SPW80" s="195"/>
      <c r="SPX80" s="195"/>
      <c r="SPY80" s="195"/>
      <c r="SPZ80" s="195"/>
      <c r="SQA80" s="195"/>
      <c r="SQB80" s="195"/>
      <c r="SQC80" s="195"/>
      <c r="SQD80" s="195"/>
      <c r="SQE80" s="195"/>
      <c r="SQF80" s="195"/>
      <c r="SQG80" s="195"/>
      <c r="SQH80" s="195"/>
      <c r="SQI80" s="195"/>
      <c r="SQJ80" s="195"/>
      <c r="SQK80" s="195"/>
      <c r="SQL80" s="195"/>
      <c r="SQM80" s="195"/>
      <c r="SQN80" s="195"/>
      <c r="SQO80" s="195"/>
      <c r="SQP80" s="195"/>
      <c r="SQQ80" s="195"/>
      <c r="SQR80" s="195"/>
      <c r="SQS80" s="195"/>
      <c r="SQT80" s="195"/>
      <c r="SQU80" s="195"/>
      <c r="SQV80" s="195"/>
      <c r="SQW80" s="195"/>
      <c r="SQX80" s="195"/>
      <c r="SQY80" s="195"/>
      <c r="SQZ80" s="195"/>
      <c r="SRA80" s="195"/>
      <c r="SRB80" s="195"/>
      <c r="SRC80" s="195"/>
      <c r="SRD80" s="195"/>
      <c r="SRE80" s="195"/>
      <c r="SRF80" s="195"/>
      <c r="SRG80" s="195"/>
      <c r="SRH80" s="195"/>
      <c r="SRI80" s="195"/>
      <c r="SRJ80" s="195"/>
      <c r="SRK80" s="195"/>
      <c r="SRL80" s="195"/>
      <c r="SRM80" s="195"/>
      <c r="SRN80" s="195"/>
      <c r="SRO80" s="195"/>
      <c r="SRP80" s="195"/>
      <c r="SRQ80" s="195"/>
      <c r="SRR80" s="195"/>
      <c r="SRS80" s="195"/>
      <c r="SRT80" s="195"/>
      <c r="SRU80" s="195"/>
      <c r="SRV80" s="195"/>
      <c r="SRW80" s="195"/>
      <c r="SRX80" s="195"/>
      <c r="SRY80" s="195"/>
      <c r="SRZ80" s="195"/>
      <c r="SSA80" s="195"/>
      <c r="SSB80" s="195"/>
      <c r="SSC80" s="195"/>
      <c r="SSD80" s="195"/>
      <c r="SSE80" s="195"/>
      <c r="SSF80" s="195"/>
      <c r="SSG80" s="195"/>
      <c r="SSH80" s="195"/>
      <c r="SSI80" s="195"/>
      <c r="SSJ80" s="195"/>
      <c r="SSK80" s="195"/>
      <c r="SSL80" s="195"/>
      <c r="SSM80" s="195"/>
      <c r="SSN80" s="195"/>
      <c r="SSO80" s="195"/>
      <c r="SSP80" s="195"/>
      <c r="SSQ80" s="195"/>
      <c r="SSR80" s="195"/>
      <c r="SSS80" s="195"/>
      <c r="SST80" s="195"/>
      <c r="SSU80" s="195"/>
      <c r="SSV80" s="195"/>
      <c r="SSW80" s="195"/>
      <c r="SSX80" s="195"/>
      <c r="SSY80" s="195"/>
      <c r="SSZ80" s="195"/>
      <c r="STA80" s="195"/>
      <c r="STB80" s="195"/>
      <c r="STC80" s="195"/>
      <c r="STD80" s="195"/>
      <c r="STE80" s="195"/>
      <c r="STF80" s="195"/>
      <c r="STG80" s="195"/>
      <c r="STH80" s="195"/>
      <c r="STI80" s="195"/>
      <c r="STJ80" s="195"/>
      <c r="STK80" s="195"/>
      <c r="STL80" s="195"/>
      <c r="STM80" s="195"/>
      <c r="STN80" s="195"/>
      <c r="STO80" s="195"/>
      <c r="STP80" s="195"/>
      <c r="STQ80" s="195"/>
      <c r="STR80" s="195"/>
      <c r="STS80" s="195"/>
      <c r="STT80" s="195"/>
      <c r="STU80" s="195"/>
      <c r="STV80" s="195"/>
      <c r="STW80" s="195"/>
      <c r="STX80" s="195"/>
      <c r="STY80" s="195"/>
      <c r="STZ80" s="195"/>
      <c r="SUA80" s="195"/>
      <c r="SUB80" s="195"/>
      <c r="SUC80" s="195"/>
      <c r="SUD80" s="195"/>
      <c r="SUE80" s="195"/>
      <c r="SUF80" s="195"/>
      <c r="SUG80" s="195"/>
      <c r="SUH80" s="195"/>
      <c r="SUI80" s="195"/>
      <c r="SUJ80" s="195"/>
      <c r="SUK80" s="195"/>
      <c r="SUL80" s="195"/>
      <c r="SUM80" s="195"/>
      <c r="SUN80" s="195"/>
      <c r="SUO80" s="195"/>
      <c r="SUP80" s="195"/>
      <c r="SUQ80" s="195"/>
      <c r="SUR80" s="195"/>
      <c r="SUS80" s="195"/>
      <c r="SUT80" s="195"/>
      <c r="SUU80" s="195"/>
      <c r="SUV80" s="195"/>
      <c r="SUW80" s="195"/>
      <c r="SUX80" s="195"/>
      <c r="SUY80" s="195"/>
      <c r="SUZ80" s="195"/>
      <c r="SVA80" s="195"/>
      <c r="SVB80" s="195"/>
      <c r="SVC80" s="195"/>
      <c r="SVD80" s="195"/>
      <c r="SVE80" s="195"/>
      <c r="SVF80" s="195"/>
      <c r="SVG80" s="195"/>
      <c r="SVH80" s="195"/>
      <c r="SVI80" s="195"/>
      <c r="SVJ80" s="195"/>
      <c r="SVK80" s="195"/>
      <c r="SVL80" s="195"/>
      <c r="SVM80" s="195"/>
      <c r="SVN80" s="195"/>
      <c r="SVO80" s="195"/>
      <c r="SVP80" s="195"/>
      <c r="SVQ80" s="195"/>
      <c r="SVR80" s="195"/>
      <c r="SVS80" s="195"/>
      <c r="SVT80" s="195"/>
      <c r="SVU80" s="195"/>
      <c r="SVV80" s="195"/>
      <c r="SVW80" s="195"/>
      <c r="SVX80" s="195"/>
      <c r="SVY80" s="195"/>
      <c r="SVZ80" s="195"/>
      <c r="SWA80" s="195"/>
      <c r="SWB80" s="195"/>
      <c r="SWC80" s="195"/>
      <c r="SWD80" s="195"/>
      <c r="SWE80" s="195"/>
      <c r="SWF80" s="195"/>
      <c r="SWG80" s="195"/>
      <c r="SWH80" s="195"/>
      <c r="SWI80" s="195"/>
      <c r="SWJ80" s="195"/>
      <c r="SWK80" s="195"/>
      <c r="SWL80" s="195"/>
      <c r="SWM80" s="195"/>
      <c r="SWN80" s="195"/>
      <c r="SWO80" s="195"/>
      <c r="SWP80" s="195"/>
      <c r="SWQ80" s="195"/>
      <c r="SWR80" s="195"/>
      <c r="SWS80" s="195"/>
      <c r="SWT80" s="195"/>
      <c r="SWU80" s="195"/>
      <c r="SWV80" s="195"/>
      <c r="SWW80" s="195"/>
      <c r="SWX80" s="195"/>
      <c r="SWY80" s="195"/>
      <c r="SWZ80" s="195"/>
      <c r="SXA80" s="195"/>
      <c r="SXB80" s="195"/>
      <c r="SXC80" s="195"/>
      <c r="SXD80" s="195"/>
      <c r="SXE80" s="195"/>
      <c r="SXF80" s="195"/>
      <c r="SXG80" s="195"/>
      <c r="SXH80" s="195"/>
      <c r="SXI80" s="195"/>
      <c r="SXJ80" s="195"/>
      <c r="SXK80" s="195"/>
      <c r="SXL80" s="195"/>
      <c r="SXM80" s="195"/>
      <c r="SXN80" s="195"/>
      <c r="SXO80" s="195"/>
      <c r="SXP80" s="195"/>
      <c r="SXQ80" s="195"/>
      <c r="SXR80" s="195"/>
      <c r="SXS80" s="195"/>
      <c r="SXT80" s="195"/>
      <c r="SXU80" s="195"/>
      <c r="SXV80" s="195"/>
      <c r="SXW80" s="195"/>
      <c r="SXX80" s="195"/>
      <c r="SXY80" s="195"/>
      <c r="SXZ80" s="195"/>
      <c r="SYA80" s="195"/>
      <c r="SYB80" s="195"/>
      <c r="SYC80" s="195"/>
      <c r="SYD80" s="195"/>
      <c r="SYE80" s="195"/>
      <c r="SYF80" s="195"/>
      <c r="SYG80" s="195"/>
      <c r="SYH80" s="195"/>
      <c r="SYI80" s="195"/>
      <c r="SYJ80" s="195"/>
      <c r="SYK80" s="195"/>
      <c r="SYL80" s="195"/>
      <c r="SYM80" s="195"/>
      <c r="SYN80" s="195"/>
      <c r="SYO80" s="195"/>
      <c r="SYP80" s="195"/>
      <c r="SYQ80" s="195"/>
      <c r="SYR80" s="195"/>
      <c r="SYS80" s="195"/>
      <c r="SYT80" s="195"/>
      <c r="SYU80" s="195"/>
      <c r="SYV80" s="195"/>
      <c r="SYW80" s="195"/>
      <c r="SYX80" s="195"/>
      <c r="SYY80" s="195"/>
      <c r="SYZ80" s="195"/>
      <c r="SZA80" s="195"/>
      <c r="SZB80" s="195"/>
      <c r="SZC80" s="195"/>
      <c r="SZD80" s="195"/>
      <c r="SZE80" s="195"/>
      <c r="SZF80" s="195"/>
      <c r="SZG80" s="195"/>
      <c r="SZH80" s="195"/>
      <c r="SZI80" s="195"/>
      <c r="SZJ80" s="195"/>
      <c r="SZK80" s="195"/>
      <c r="SZL80" s="195"/>
      <c r="SZM80" s="195"/>
      <c r="SZN80" s="195"/>
      <c r="SZO80" s="195"/>
      <c r="SZP80" s="195"/>
      <c r="SZQ80" s="195"/>
      <c r="SZR80" s="195"/>
      <c r="SZS80" s="195"/>
      <c r="SZT80" s="195"/>
      <c r="SZU80" s="195"/>
      <c r="SZV80" s="195"/>
      <c r="SZW80" s="195"/>
      <c r="SZX80" s="195"/>
      <c r="SZY80" s="195"/>
      <c r="SZZ80" s="195"/>
      <c r="TAA80" s="195"/>
      <c r="TAB80" s="195"/>
      <c r="TAC80" s="195"/>
      <c r="TAD80" s="195"/>
      <c r="TAE80" s="195"/>
      <c r="TAF80" s="195"/>
      <c r="TAG80" s="195"/>
      <c r="TAH80" s="195"/>
      <c r="TAI80" s="195"/>
      <c r="TAJ80" s="195"/>
      <c r="TAK80" s="195"/>
      <c r="TAL80" s="195"/>
      <c r="TAM80" s="195"/>
      <c r="TAN80" s="195"/>
      <c r="TAO80" s="195"/>
      <c r="TAP80" s="195"/>
      <c r="TAQ80" s="195"/>
      <c r="TAR80" s="195"/>
      <c r="TAS80" s="195"/>
      <c r="TAT80" s="195"/>
      <c r="TAU80" s="195"/>
      <c r="TAV80" s="195"/>
      <c r="TAW80" s="195"/>
      <c r="TAX80" s="195"/>
      <c r="TAY80" s="195"/>
      <c r="TAZ80" s="195"/>
      <c r="TBA80" s="195"/>
      <c r="TBB80" s="195"/>
      <c r="TBC80" s="195"/>
      <c r="TBD80" s="195"/>
      <c r="TBE80" s="195"/>
      <c r="TBF80" s="195"/>
      <c r="TBG80" s="195"/>
      <c r="TBH80" s="195"/>
      <c r="TBI80" s="195"/>
      <c r="TBJ80" s="195"/>
      <c r="TBK80" s="195"/>
      <c r="TBL80" s="195"/>
      <c r="TBM80" s="195"/>
      <c r="TBN80" s="195"/>
      <c r="TBO80" s="195"/>
      <c r="TBP80" s="195"/>
      <c r="TBQ80" s="195"/>
      <c r="TBR80" s="195"/>
      <c r="TBS80" s="195"/>
      <c r="TBT80" s="195"/>
      <c r="TBU80" s="195"/>
      <c r="TBV80" s="195"/>
      <c r="TBW80" s="195"/>
      <c r="TBX80" s="195"/>
      <c r="TBY80" s="195"/>
      <c r="TBZ80" s="195"/>
      <c r="TCA80" s="195"/>
      <c r="TCB80" s="195"/>
      <c r="TCC80" s="195"/>
      <c r="TCD80" s="195"/>
      <c r="TCE80" s="195"/>
      <c r="TCF80" s="195"/>
      <c r="TCG80" s="195"/>
      <c r="TCH80" s="195"/>
      <c r="TCI80" s="195"/>
      <c r="TCJ80" s="195"/>
      <c r="TCK80" s="195"/>
      <c r="TCL80" s="195"/>
      <c r="TCM80" s="195"/>
      <c r="TCN80" s="195"/>
      <c r="TCO80" s="195"/>
      <c r="TCP80" s="195"/>
      <c r="TCQ80" s="195"/>
      <c r="TCR80" s="195"/>
      <c r="TCS80" s="195"/>
      <c r="TCT80" s="195"/>
      <c r="TCU80" s="195"/>
      <c r="TCV80" s="195"/>
      <c r="TCW80" s="195"/>
      <c r="TCX80" s="195"/>
      <c r="TCY80" s="195"/>
      <c r="TCZ80" s="195"/>
      <c r="TDA80" s="195"/>
      <c r="TDB80" s="195"/>
      <c r="TDC80" s="195"/>
      <c r="TDD80" s="195"/>
      <c r="TDE80" s="195"/>
      <c r="TDF80" s="195"/>
      <c r="TDG80" s="195"/>
      <c r="TDH80" s="195"/>
      <c r="TDI80" s="195"/>
      <c r="TDJ80" s="195"/>
      <c r="TDK80" s="195"/>
      <c r="TDL80" s="195"/>
      <c r="TDM80" s="195"/>
      <c r="TDN80" s="195"/>
      <c r="TDO80" s="195"/>
      <c r="TDP80" s="195"/>
      <c r="TDQ80" s="195"/>
      <c r="TDR80" s="195"/>
      <c r="TDS80" s="195"/>
      <c r="TDT80" s="195"/>
      <c r="TDU80" s="195"/>
      <c r="TDV80" s="195"/>
      <c r="TDW80" s="195"/>
      <c r="TDX80" s="195"/>
      <c r="TDY80" s="195"/>
      <c r="TDZ80" s="195"/>
      <c r="TEA80" s="195"/>
      <c r="TEB80" s="195"/>
      <c r="TEC80" s="195"/>
      <c r="TED80" s="195"/>
      <c r="TEE80" s="195"/>
      <c r="TEF80" s="195"/>
      <c r="TEG80" s="195"/>
      <c r="TEH80" s="195"/>
      <c r="TEI80" s="195"/>
      <c r="TEJ80" s="195"/>
      <c r="TEK80" s="195"/>
      <c r="TEL80" s="195"/>
      <c r="TEM80" s="195"/>
      <c r="TEN80" s="195"/>
      <c r="TEO80" s="195"/>
      <c r="TEP80" s="195"/>
      <c r="TEQ80" s="195"/>
      <c r="TER80" s="195"/>
      <c r="TES80" s="195"/>
      <c r="TET80" s="195"/>
      <c r="TEU80" s="195"/>
      <c r="TEV80" s="195"/>
      <c r="TEW80" s="195"/>
      <c r="TEX80" s="195"/>
      <c r="TEY80" s="195"/>
      <c r="TEZ80" s="195"/>
      <c r="TFA80" s="195"/>
      <c r="TFB80" s="195"/>
      <c r="TFC80" s="195"/>
      <c r="TFD80" s="195"/>
      <c r="TFE80" s="195"/>
      <c r="TFF80" s="195"/>
      <c r="TFG80" s="195"/>
      <c r="TFH80" s="195"/>
      <c r="TFI80" s="195"/>
      <c r="TFJ80" s="195"/>
      <c r="TFK80" s="195"/>
      <c r="TFL80" s="195"/>
      <c r="TFM80" s="195"/>
      <c r="TFN80" s="195"/>
      <c r="TFO80" s="195"/>
      <c r="TFP80" s="195"/>
      <c r="TFQ80" s="195"/>
      <c r="TFR80" s="195"/>
      <c r="TFS80" s="195"/>
      <c r="TFT80" s="195"/>
      <c r="TFU80" s="195"/>
      <c r="TFV80" s="195"/>
      <c r="TFW80" s="195"/>
      <c r="TFX80" s="195"/>
      <c r="TFY80" s="195"/>
      <c r="TFZ80" s="195"/>
      <c r="TGA80" s="195"/>
      <c r="TGB80" s="195"/>
      <c r="TGC80" s="195"/>
      <c r="TGD80" s="195"/>
      <c r="TGE80" s="195"/>
      <c r="TGF80" s="195"/>
      <c r="TGG80" s="195"/>
      <c r="TGH80" s="195"/>
      <c r="TGI80" s="195"/>
      <c r="TGJ80" s="195"/>
      <c r="TGK80" s="195"/>
      <c r="TGL80" s="195"/>
      <c r="TGM80" s="195"/>
      <c r="TGN80" s="195"/>
      <c r="TGO80" s="195"/>
      <c r="TGP80" s="195"/>
      <c r="TGQ80" s="195"/>
      <c r="TGR80" s="195"/>
      <c r="TGS80" s="195"/>
      <c r="TGT80" s="195"/>
      <c r="TGU80" s="195"/>
      <c r="TGV80" s="195"/>
      <c r="TGW80" s="195"/>
      <c r="TGX80" s="195"/>
      <c r="TGY80" s="195"/>
      <c r="TGZ80" s="195"/>
      <c r="THA80" s="195"/>
      <c r="THB80" s="195"/>
      <c r="THC80" s="195"/>
      <c r="THD80" s="195"/>
      <c r="THE80" s="195"/>
      <c r="THF80" s="195"/>
      <c r="THG80" s="195"/>
      <c r="THH80" s="195"/>
      <c r="THI80" s="195"/>
      <c r="THJ80" s="195"/>
      <c r="THK80" s="195"/>
      <c r="THL80" s="195"/>
      <c r="THM80" s="195"/>
      <c r="THN80" s="195"/>
      <c r="THO80" s="195"/>
      <c r="THP80" s="195"/>
      <c r="THQ80" s="195"/>
      <c r="THR80" s="195"/>
      <c r="THS80" s="195"/>
      <c r="THT80" s="195"/>
      <c r="THU80" s="195"/>
      <c r="THV80" s="195"/>
      <c r="THW80" s="195"/>
      <c r="THX80" s="195"/>
      <c r="THY80" s="195"/>
      <c r="THZ80" s="195"/>
      <c r="TIA80" s="195"/>
      <c r="TIB80" s="195"/>
      <c r="TIC80" s="195"/>
      <c r="TID80" s="195"/>
      <c r="TIE80" s="195"/>
      <c r="TIF80" s="195"/>
      <c r="TIG80" s="195"/>
      <c r="TIH80" s="195"/>
      <c r="TII80" s="195"/>
      <c r="TIJ80" s="195"/>
      <c r="TIK80" s="195"/>
      <c r="TIL80" s="195"/>
      <c r="TIM80" s="195"/>
      <c r="TIN80" s="195"/>
      <c r="TIO80" s="195"/>
      <c r="TIP80" s="195"/>
      <c r="TIQ80" s="195"/>
      <c r="TIR80" s="195"/>
      <c r="TIS80" s="195"/>
      <c r="TIT80" s="195"/>
      <c r="TIU80" s="195"/>
      <c r="TIV80" s="195"/>
      <c r="TIW80" s="195"/>
      <c r="TIX80" s="195"/>
      <c r="TIY80" s="195"/>
      <c r="TIZ80" s="195"/>
      <c r="TJA80" s="195"/>
      <c r="TJB80" s="195"/>
      <c r="TJC80" s="195"/>
      <c r="TJD80" s="195"/>
      <c r="TJE80" s="195"/>
      <c r="TJF80" s="195"/>
      <c r="TJG80" s="195"/>
      <c r="TJH80" s="195"/>
      <c r="TJI80" s="195"/>
      <c r="TJJ80" s="195"/>
      <c r="TJK80" s="195"/>
      <c r="TJL80" s="195"/>
      <c r="TJM80" s="195"/>
      <c r="TJN80" s="195"/>
      <c r="TJO80" s="195"/>
      <c r="TJP80" s="195"/>
      <c r="TJQ80" s="195"/>
      <c r="TJR80" s="195"/>
      <c r="TJS80" s="195"/>
      <c r="TJT80" s="195"/>
      <c r="TJU80" s="195"/>
      <c r="TJV80" s="195"/>
      <c r="TJW80" s="195"/>
      <c r="TJX80" s="195"/>
      <c r="TJY80" s="195"/>
      <c r="TJZ80" s="195"/>
      <c r="TKA80" s="195"/>
      <c r="TKB80" s="195"/>
      <c r="TKC80" s="195"/>
      <c r="TKD80" s="195"/>
      <c r="TKE80" s="195"/>
      <c r="TKF80" s="195"/>
      <c r="TKG80" s="195"/>
      <c r="TKH80" s="195"/>
      <c r="TKI80" s="195"/>
      <c r="TKJ80" s="195"/>
      <c r="TKK80" s="195"/>
      <c r="TKL80" s="195"/>
      <c r="TKM80" s="195"/>
      <c r="TKN80" s="195"/>
      <c r="TKO80" s="195"/>
      <c r="TKP80" s="195"/>
      <c r="TKQ80" s="195"/>
      <c r="TKR80" s="195"/>
      <c r="TKS80" s="195"/>
      <c r="TKT80" s="195"/>
      <c r="TKU80" s="195"/>
      <c r="TKV80" s="195"/>
      <c r="TKW80" s="195"/>
      <c r="TKX80" s="195"/>
      <c r="TKY80" s="195"/>
      <c r="TKZ80" s="195"/>
      <c r="TLA80" s="195"/>
      <c r="TLB80" s="195"/>
      <c r="TLC80" s="195"/>
      <c r="TLD80" s="195"/>
      <c r="TLE80" s="195"/>
      <c r="TLF80" s="195"/>
      <c r="TLG80" s="195"/>
      <c r="TLH80" s="195"/>
      <c r="TLI80" s="195"/>
      <c r="TLJ80" s="195"/>
      <c r="TLK80" s="195"/>
      <c r="TLL80" s="195"/>
      <c r="TLM80" s="195"/>
      <c r="TLN80" s="195"/>
      <c r="TLO80" s="195"/>
      <c r="TLP80" s="195"/>
      <c r="TLQ80" s="195"/>
      <c r="TLR80" s="195"/>
      <c r="TLS80" s="195"/>
      <c r="TLT80" s="195"/>
      <c r="TLU80" s="195"/>
      <c r="TLV80" s="195"/>
      <c r="TLW80" s="195"/>
      <c r="TLX80" s="195"/>
      <c r="TLY80" s="195"/>
      <c r="TLZ80" s="195"/>
      <c r="TMA80" s="195"/>
      <c r="TMB80" s="195"/>
      <c r="TMC80" s="195"/>
      <c r="TMD80" s="195"/>
      <c r="TME80" s="195"/>
      <c r="TMF80" s="195"/>
      <c r="TMG80" s="195"/>
      <c r="TMH80" s="195"/>
      <c r="TMI80" s="195"/>
      <c r="TMJ80" s="195"/>
      <c r="TMK80" s="195"/>
      <c r="TML80" s="195"/>
      <c r="TMM80" s="195"/>
      <c r="TMN80" s="195"/>
      <c r="TMO80" s="195"/>
      <c r="TMP80" s="195"/>
      <c r="TMQ80" s="195"/>
      <c r="TMR80" s="195"/>
      <c r="TMS80" s="195"/>
      <c r="TMT80" s="195"/>
      <c r="TMU80" s="195"/>
      <c r="TMV80" s="195"/>
      <c r="TMW80" s="195"/>
      <c r="TMX80" s="195"/>
      <c r="TMY80" s="195"/>
      <c r="TMZ80" s="195"/>
      <c r="TNA80" s="195"/>
      <c r="TNB80" s="195"/>
      <c r="TNC80" s="195"/>
      <c r="TND80" s="195"/>
      <c r="TNE80" s="195"/>
      <c r="TNF80" s="195"/>
      <c r="TNG80" s="195"/>
      <c r="TNH80" s="195"/>
      <c r="TNI80" s="195"/>
      <c r="TNJ80" s="195"/>
      <c r="TNK80" s="195"/>
      <c r="TNL80" s="195"/>
      <c r="TNM80" s="195"/>
      <c r="TNN80" s="195"/>
      <c r="TNO80" s="195"/>
      <c r="TNP80" s="195"/>
      <c r="TNQ80" s="195"/>
      <c r="TNR80" s="195"/>
      <c r="TNS80" s="195"/>
      <c r="TNT80" s="195"/>
      <c r="TNU80" s="195"/>
      <c r="TNV80" s="195"/>
      <c r="TNW80" s="195"/>
      <c r="TNX80" s="195"/>
      <c r="TNY80" s="195"/>
      <c r="TNZ80" s="195"/>
      <c r="TOA80" s="195"/>
      <c r="TOB80" s="195"/>
      <c r="TOC80" s="195"/>
      <c r="TOD80" s="195"/>
      <c r="TOE80" s="195"/>
      <c r="TOF80" s="195"/>
      <c r="TOG80" s="195"/>
      <c r="TOH80" s="195"/>
      <c r="TOI80" s="195"/>
      <c r="TOJ80" s="195"/>
      <c r="TOK80" s="195"/>
      <c r="TOL80" s="195"/>
      <c r="TOM80" s="195"/>
      <c r="TON80" s="195"/>
      <c r="TOO80" s="195"/>
      <c r="TOP80" s="195"/>
      <c r="TOQ80" s="195"/>
      <c r="TOR80" s="195"/>
      <c r="TOS80" s="195"/>
      <c r="TOT80" s="195"/>
      <c r="TOU80" s="195"/>
      <c r="TOV80" s="195"/>
      <c r="TOW80" s="195"/>
      <c r="TOX80" s="195"/>
      <c r="TOY80" s="195"/>
      <c r="TOZ80" s="195"/>
      <c r="TPA80" s="195"/>
      <c r="TPB80" s="195"/>
      <c r="TPC80" s="195"/>
      <c r="TPD80" s="195"/>
      <c r="TPE80" s="195"/>
      <c r="TPF80" s="195"/>
      <c r="TPG80" s="195"/>
      <c r="TPH80" s="195"/>
      <c r="TPI80" s="195"/>
      <c r="TPJ80" s="195"/>
      <c r="TPK80" s="195"/>
      <c r="TPL80" s="195"/>
      <c r="TPM80" s="195"/>
      <c r="TPN80" s="195"/>
      <c r="TPO80" s="195"/>
      <c r="TPP80" s="195"/>
      <c r="TPQ80" s="195"/>
      <c r="TPR80" s="195"/>
      <c r="TPS80" s="195"/>
      <c r="TPT80" s="195"/>
      <c r="TPU80" s="195"/>
      <c r="TPV80" s="195"/>
      <c r="TPW80" s="195"/>
      <c r="TPX80" s="195"/>
      <c r="TPY80" s="195"/>
      <c r="TPZ80" s="195"/>
      <c r="TQA80" s="195"/>
      <c r="TQB80" s="195"/>
      <c r="TQC80" s="195"/>
      <c r="TQD80" s="195"/>
      <c r="TQE80" s="195"/>
      <c r="TQF80" s="195"/>
      <c r="TQG80" s="195"/>
      <c r="TQH80" s="195"/>
      <c r="TQI80" s="195"/>
      <c r="TQJ80" s="195"/>
      <c r="TQK80" s="195"/>
      <c r="TQL80" s="195"/>
      <c r="TQM80" s="195"/>
      <c r="TQN80" s="195"/>
      <c r="TQO80" s="195"/>
      <c r="TQP80" s="195"/>
      <c r="TQQ80" s="195"/>
      <c r="TQR80" s="195"/>
      <c r="TQS80" s="195"/>
      <c r="TQT80" s="195"/>
      <c r="TQU80" s="195"/>
      <c r="TQV80" s="195"/>
      <c r="TQW80" s="195"/>
      <c r="TQX80" s="195"/>
      <c r="TQY80" s="195"/>
      <c r="TQZ80" s="195"/>
      <c r="TRA80" s="195"/>
      <c r="TRB80" s="195"/>
      <c r="TRC80" s="195"/>
      <c r="TRD80" s="195"/>
      <c r="TRE80" s="195"/>
      <c r="TRF80" s="195"/>
      <c r="TRG80" s="195"/>
      <c r="TRH80" s="195"/>
      <c r="TRI80" s="195"/>
      <c r="TRJ80" s="195"/>
      <c r="TRK80" s="195"/>
      <c r="TRL80" s="195"/>
      <c r="TRM80" s="195"/>
      <c r="TRN80" s="195"/>
      <c r="TRO80" s="195"/>
      <c r="TRP80" s="195"/>
      <c r="TRQ80" s="195"/>
      <c r="TRR80" s="195"/>
      <c r="TRS80" s="195"/>
      <c r="TRT80" s="195"/>
      <c r="TRU80" s="195"/>
      <c r="TRV80" s="195"/>
      <c r="TRW80" s="195"/>
      <c r="TRX80" s="195"/>
      <c r="TRY80" s="195"/>
      <c r="TRZ80" s="195"/>
      <c r="TSA80" s="195"/>
      <c r="TSB80" s="195"/>
      <c r="TSC80" s="195"/>
      <c r="TSD80" s="195"/>
      <c r="TSE80" s="195"/>
      <c r="TSF80" s="195"/>
      <c r="TSG80" s="195"/>
      <c r="TSH80" s="195"/>
      <c r="TSI80" s="195"/>
      <c r="TSJ80" s="195"/>
      <c r="TSK80" s="195"/>
      <c r="TSL80" s="195"/>
      <c r="TSM80" s="195"/>
      <c r="TSN80" s="195"/>
      <c r="TSO80" s="195"/>
      <c r="TSP80" s="195"/>
      <c r="TSQ80" s="195"/>
      <c r="TSR80" s="195"/>
      <c r="TSS80" s="195"/>
      <c r="TST80" s="195"/>
      <c r="TSU80" s="195"/>
      <c r="TSV80" s="195"/>
      <c r="TSW80" s="195"/>
      <c r="TSX80" s="195"/>
      <c r="TSY80" s="195"/>
      <c r="TSZ80" s="195"/>
      <c r="TTA80" s="195"/>
      <c r="TTB80" s="195"/>
      <c r="TTC80" s="195"/>
      <c r="TTD80" s="195"/>
      <c r="TTE80" s="195"/>
      <c r="TTF80" s="195"/>
      <c r="TTG80" s="195"/>
      <c r="TTH80" s="195"/>
      <c r="TTI80" s="195"/>
      <c r="TTJ80" s="195"/>
      <c r="TTK80" s="195"/>
      <c r="TTL80" s="195"/>
      <c r="TTM80" s="195"/>
      <c r="TTN80" s="195"/>
      <c r="TTO80" s="195"/>
      <c r="TTP80" s="195"/>
      <c r="TTQ80" s="195"/>
      <c r="TTR80" s="195"/>
      <c r="TTS80" s="195"/>
      <c r="TTT80" s="195"/>
      <c r="TTU80" s="195"/>
      <c r="TTV80" s="195"/>
      <c r="TTW80" s="195"/>
      <c r="TTX80" s="195"/>
      <c r="TTY80" s="195"/>
      <c r="TTZ80" s="195"/>
      <c r="TUA80" s="195"/>
      <c r="TUB80" s="195"/>
      <c r="TUC80" s="195"/>
      <c r="TUD80" s="195"/>
      <c r="TUE80" s="195"/>
      <c r="TUF80" s="195"/>
      <c r="TUG80" s="195"/>
      <c r="TUH80" s="195"/>
      <c r="TUI80" s="195"/>
      <c r="TUJ80" s="195"/>
      <c r="TUK80" s="195"/>
      <c r="TUL80" s="195"/>
      <c r="TUM80" s="195"/>
      <c r="TUN80" s="195"/>
      <c r="TUO80" s="195"/>
      <c r="TUP80" s="195"/>
      <c r="TUQ80" s="195"/>
      <c r="TUR80" s="195"/>
      <c r="TUS80" s="195"/>
      <c r="TUT80" s="195"/>
      <c r="TUU80" s="195"/>
      <c r="TUV80" s="195"/>
      <c r="TUW80" s="195"/>
      <c r="TUX80" s="195"/>
      <c r="TUY80" s="195"/>
      <c r="TUZ80" s="195"/>
      <c r="TVA80" s="195"/>
      <c r="TVB80" s="195"/>
      <c r="TVC80" s="195"/>
      <c r="TVD80" s="195"/>
      <c r="TVE80" s="195"/>
      <c r="TVF80" s="195"/>
      <c r="TVG80" s="195"/>
      <c r="TVH80" s="195"/>
      <c r="TVI80" s="195"/>
      <c r="TVJ80" s="195"/>
      <c r="TVK80" s="195"/>
      <c r="TVL80" s="195"/>
      <c r="TVM80" s="195"/>
      <c r="TVN80" s="195"/>
      <c r="TVO80" s="195"/>
      <c r="TVP80" s="195"/>
      <c r="TVQ80" s="195"/>
      <c r="TVR80" s="195"/>
      <c r="TVS80" s="195"/>
      <c r="TVT80" s="195"/>
      <c r="TVU80" s="195"/>
      <c r="TVV80" s="195"/>
      <c r="TVW80" s="195"/>
      <c r="TVX80" s="195"/>
      <c r="TVY80" s="195"/>
      <c r="TVZ80" s="195"/>
      <c r="TWA80" s="195"/>
      <c r="TWB80" s="195"/>
      <c r="TWC80" s="195"/>
      <c r="TWD80" s="195"/>
      <c r="TWE80" s="195"/>
      <c r="TWF80" s="195"/>
      <c r="TWG80" s="195"/>
      <c r="TWH80" s="195"/>
      <c r="TWI80" s="195"/>
      <c r="TWJ80" s="195"/>
      <c r="TWK80" s="195"/>
      <c r="TWL80" s="195"/>
      <c r="TWM80" s="195"/>
      <c r="TWN80" s="195"/>
      <c r="TWO80" s="195"/>
      <c r="TWP80" s="195"/>
      <c r="TWQ80" s="195"/>
      <c r="TWR80" s="195"/>
      <c r="TWS80" s="195"/>
      <c r="TWT80" s="195"/>
      <c r="TWU80" s="195"/>
      <c r="TWV80" s="195"/>
      <c r="TWW80" s="195"/>
      <c r="TWX80" s="195"/>
      <c r="TWY80" s="195"/>
      <c r="TWZ80" s="195"/>
      <c r="TXA80" s="195"/>
      <c r="TXB80" s="195"/>
      <c r="TXC80" s="195"/>
      <c r="TXD80" s="195"/>
      <c r="TXE80" s="195"/>
      <c r="TXF80" s="195"/>
      <c r="TXG80" s="195"/>
      <c r="TXH80" s="195"/>
      <c r="TXI80" s="195"/>
      <c r="TXJ80" s="195"/>
      <c r="TXK80" s="195"/>
      <c r="TXL80" s="195"/>
      <c r="TXM80" s="195"/>
      <c r="TXN80" s="195"/>
      <c r="TXO80" s="195"/>
      <c r="TXP80" s="195"/>
      <c r="TXQ80" s="195"/>
      <c r="TXR80" s="195"/>
      <c r="TXS80" s="195"/>
      <c r="TXT80" s="195"/>
      <c r="TXU80" s="195"/>
      <c r="TXV80" s="195"/>
      <c r="TXW80" s="195"/>
      <c r="TXX80" s="195"/>
      <c r="TXY80" s="195"/>
      <c r="TXZ80" s="195"/>
      <c r="TYA80" s="195"/>
      <c r="TYB80" s="195"/>
      <c r="TYC80" s="195"/>
      <c r="TYD80" s="195"/>
      <c r="TYE80" s="195"/>
      <c r="TYF80" s="195"/>
      <c r="TYG80" s="195"/>
      <c r="TYH80" s="195"/>
      <c r="TYI80" s="195"/>
      <c r="TYJ80" s="195"/>
      <c r="TYK80" s="195"/>
      <c r="TYL80" s="195"/>
      <c r="TYM80" s="195"/>
      <c r="TYN80" s="195"/>
      <c r="TYO80" s="195"/>
      <c r="TYP80" s="195"/>
      <c r="TYQ80" s="195"/>
      <c r="TYR80" s="195"/>
      <c r="TYS80" s="195"/>
      <c r="TYT80" s="195"/>
      <c r="TYU80" s="195"/>
      <c r="TYV80" s="195"/>
      <c r="TYW80" s="195"/>
      <c r="TYX80" s="195"/>
      <c r="TYY80" s="195"/>
      <c r="TYZ80" s="195"/>
      <c r="TZA80" s="195"/>
      <c r="TZB80" s="195"/>
      <c r="TZC80" s="195"/>
      <c r="TZD80" s="195"/>
      <c r="TZE80" s="195"/>
      <c r="TZF80" s="195"/>
      <c r="TZG80" s="195"/>
      <c r="TZH80" s="195"/>
      <c r="TZI80" s="195"/>
      <c r="TZJ80" s="195"/>
      <c r="TZK80" s="195"/>
      <c r="TZL80" s="195"/>
      <c r="TZM80" s="195"/>
      <c r="TZN80" s="195"/>
      <c r="TZO80" s="195"/>
      <c r="TZP80" s="195"/>
      <c r="TZQ80" s="195"/>
      <c r="TZR80" s="195"/>
      <c r="TZS80" s="195"/>
      <c r="TZT80" s="195"/>
      <c r="TZU80" s="195"/>
      <c r="TZV80" s="195"/>
      <c r="TZW80" s="195"/>
      <c r="TZX80" s="195"/>
      <c r="TZY80" s="195"/>
      <c r="TZZ80" s="195"/>
      <c r="UAA80" s="195"/>
      <c r="UAB80" s="195"/>
      <c r="UAC80" s="195"/>
      <c r="UAD80" s="195"/>
      <c r="UAE80" s="195"/>
      <c r="UAF80" s="195"/>
      <c r="UAG80" s="195"/>
      <c r="UAH80" s="195"/>
      <c r="UAI80" s="195"/>
      <c r="UAJ80" s="195"/>
      <c r="UAK80" s="195"/>
      <c r="UAL80" s="195"/>
      <c r="UAM80" s="195"/>
      <c r="UAN80" s="195"/>
      <c r="UAO80" s="195"/>
      <c r="UAP80" s="195"/>
      <c r="UAQ80" s="195"/>
      <c r="UAR80" s="195"/>
      <c r="UAS80" s="195"/>
      <c r="UAT80" s="195"/>
      <c r="UAU80" s="195"/>
      <c r="UAV80" s="195"/>
      <c r="UAW80" s="195"/>
      <c r="UAX80" s="195"/>
      <c r="UAY80" s="195"/>
      <c r="UAZ80" s="195"/>
      <c r="UBA80" s="195"/>
      <c r="UBB80" s="195"/>
      <c r="UBC80" s="195"/>
      <c r="UBD80" s="195"/>
      <c r="UBE80" s="195"/>
      <c r="UBF80" s="195"/>
      <c r="UBG80" s="195"/>
      <c r="UBH80" s="195"/>
      <c r="UBI80" s="195"/>
      <c r="UBJ80" s="195"/>
      <c r="UBK80" s="195"/>
      <c r="UBL80" s="195"/>
      <c r="UBM80" s="195"/>
      <c r="UBN80" s="195"/>
      <c r="UBO80" s="195"/>
      <c r="UBP80" s="195"/>
      <c r="UBQ80" s="195"/>
      <c r="UBR80" s="195"/>
      <c r="UBS80" s="195"/>
      <c r="UBT80" s="195"/>
      <c r="UBU80" s="195"/>
      <c r="UBV80" s="195"/>
      <c r="UBW80" s="195"/>
      <c r="UBX80" s="195"/>
      <c r="UBY80" s="195"/>
      <c r="UBZ80" s="195"/>
      <c r="UCA80" s="195"/>
      <c r="UCB80" s="195"/>
      <c r="UCC80" s="195"/>
      <c r="UCD80" s="195"/>
      <c r="UCE80" s="195"/>
      <c r="UCF80" s="195"/>
      <c r="UCG80" s="195"/>
      <c r="UCH80" s="195"/>
      <c r="UCI80" s="195"/>
      <c r="UCJ80" s="195"/>
      <c r="UCK80" s="195"/>
      <c r="UCL80" s="195"/>
      <c r="UCM80" s="195"/>
      <c r="UCN80" s="195"/>
      <c r="UCO80" s="195"/>
      <c r="UCP80" s="195"/>
      <c r="UCQ80" s="195"/>
      <c r="UCR80" s="195"/>
      <c r="UCS80" s="195"/>
      <c r="UCT80" s="195"/>
      <c r="UCU80" s="195"/>
      <c r="UCV80" s="195"/>
      <c r="UCW80" s="195"/>
      <c r="UCX80" s="195"/>
      <c r="UCY80" s="195"/>
      <c r="UCZ80" s="195"/>
      <c r="UDA80" s="195"/>
      <c r="UDB80" s="195"/>
      <c r="UDC80" s="195"/>
      <c r="UDD80" s="195"/>
      <c r="UDE80" s="195"/>
      <c r="UDF80" s="195"/>
      <c r="UDG80" s="195"/>
      <c r="UDH80" s="195"/>
      <c r="UDI80" s="195"/>
      <c r="UDJ80" s="195"/>
      <c r="UDK80" s="195"/>
      <c r="UDL80" s="195"/>
      <c r="UDM80" s="195"/>
      <c r="UDN80" s="195"/>
      <c r="UDO80" s="195"/>
      <c r="UDP80" s="195"/>
      <c r="UDQ80" s="195"/>
      <c r="UDR80" s="195"/>
      <c r="UDS80" s="195"/>
      <c r="UDT80" s="195"/>
      <c r="UDU80" s="195"/>
      <c r="UDV80" s="195"/>
      <c r="UDW80" s="195"/>
      <c r="UDX80" s="195"/>
      <c r="UDY80" s="195"/>
      <c r="UDZ80" s="195"/>
      <c r="UEA80" s="195"/>
      <c r="UEB80" s="195"/>
      <c r="UEC80" s="195"/>
      <c r="UED80" s="195"/>
      <c r="UEE80" s="195"/>
      <c r="UEF80" s="195"/>
      <c r="UEG80" s="195"/>
      <c r="UEH80" s="195"/>
      <c r="UEI80" s="195"/>
      <c r="UEJ80" s="195"/>
      <c r="UEK80" s="195"/>
      <c r="UEL80" s="195"/>
      <c r="UEM80" s="195"/>
      <c r="UEN80" s="195"/>
      <c r="UEO80" s="195"/>
      <c r="UEP80" s="195"/>
      <c r="UEQ80" s="195"/>
      <c r="UER80" s="195"/>
      <c r="UES80" s="195"/>
      <c r="UET80" s="195"/>
      <c r="UEU80" s="195"/>
      <c r="UEV80" s="195"/>
      <c r="UEW80" s="195"/>
      <c r="UEX80" s="195"/>
      <c r="UEY80" s="195"/>
      <c r="UEZ80" s="195"/>
      <c r="UFA80" s="195"/>
      <c r="UFB80" s="195"/>
      <c r="UFC80" s="195"/>
      <c r="UFD80" s="195"/>
      <c r="UFE80" s="195"/>
      <c r="UFF80" s="195"/>
      <c r="UFG80" s="195"/>
      <c r="UFH80" s="195"/>
      <c r="UFI80" s="195"/>
      <c r="UFJ80" s="195"/>
      <c r="UFK80" s="195"/>
      <c r="UFL80" s="195"/>
      <c r="UFM80" s="195"/>
      <c r="UFN80" s="195"/>
      <c r="UFO80" s="195"/>
      <c r="UFP80" s="195"/>
      <c r="UFQ80" s="195"/>
      <c r="UFR80" s="195"/>
      <c r="UFS80" s="195"/>
      <c r="UFT80" s="195"/>
      <c r="UFU80" s="195"/>
      <c r="UFV80" s="195"/>
      <c r="UFW80" s="195"/>
      <c r="UFX80" s="195"/>
      <c r="UFY80" s="195"/>
      <c r="UFZ80" s="195"/>
      <c r="UGA80" s="195"/>
      <c r="UGB80" s="195"/>
      <c r="UGC80" s="195"/>
      <c r="UGD80" s="195"/>
      <c r="UGE80" s="195"/>
      <c r="UGF80" s="195"/>
      <c r="UGG80" s="195"/>
      <c r="UGH80" s="195"/>
      <c r="UGI80" s="195"/>
      <c r="UGJ80" s="195"/>
      <c r="UGK80" s="195"/>
      <c r="UGL80" s="195"/>
      <c r="UGM80" s="195"/>
      <c r="UGN80" s="195"/>
      <c r="UGO80" s="195"/>
      <c r="UGP80" s="195"/>
      <c r="UGQ80" s="195"/>
      <c r="UGR80" s="195"/>
      <c r="UGS80" s="195"/>
      <c r="UGT80" s="195"/>
      <c r="UGU80" s="195"/>
      <c r="UGV80" s="195"/>
      <c r="UGW80" s="195"/>
      <c r="UGX80" s="195"/>
      <c r="UGY80" s="195"/>
      <c r="UGZ80" s="195"/>
      <c r="UHA80" s="195"/>
      <c r="UHB80" s="195"/>
      <c r="UHC80" s="195"/>
      <c r="UHD80" s="195"/>
      <c r="UHE80" s="195"/>
      <c r="UHF80" s="195"/>
      <c r="UHG80" s="195"/>
      <c r="UHH80" s="195"/>
      <c r="UHI80" s="195"/>
      <c r="UHJ80" s="195"/>
      <c r="UHK80" s="195"/>
      <c r="UHL80" s="195"/>
      <c r="UHM80" s="195"/>
      <c r="UHN80" s="195"/>
      <c r="UHO80" s="195"/>
      <c r="UHP80" s="195"/>
      <c r="UHQ80" s="195"/>
      <c r="UHR80" s="195"/>
      <c r="UHS80" s="195"/>
      <c r="UHT80" s="195"/>
      <c r="UHU80" s="195"/>
      <c r="UHV80" s="195"/>
      <c r="UHW80" s="195"/>
      <c r="UHX80" s="195"/>
      <c r="UHY80" s="195"/>
      <c r="UHZ80" s="195"/>
      <c r="UIA80" s="195"/>
      <c r="UIB80" s="195"/>
      <c r="UIC80" s="195"/>
      <c r="UID80" s="195"/>
      <c r="UIE80" s="195"/>
      <c r="UIF80" s="195"/>
      <c r="UIG80" s="195"/>
      <c r="UIH80" s="195"/>
      <c r="UII80" s="195"/>
      <c r="UIJ80" s="195"/>
      <c r="UIK80" s="195"/>
      <c r="UIL80" s="195"/>
      <c r="UIM80" s="195"/>
      <c r="UIN80" s="195"/>
      <c r="UIO80" s="195"/>
      <c r="UIP80" s="195"/>
      <c r="UIQ80" s="195"/>
      <c r="UIR80" s="195"/>
      <c r="UIS80" s="195"/>
      <c r="UIT80" s="195"/>
      <c r="UIU80" s="195"/>
      <c r="UIV80" s="195"/>
      <c r="UIW80" s="195"/>
      <c r="UIX80" s="195"/>
      <c r="UIY80" s="195"/>
      <c r="UIZ80" s="195"/>
      <c r="UJA80" s="195"/>
      <c r="UJB80" s="195"/>
      <c r="UJC80" s="195"/>
      <c r="UJD80" s="195"/>
      <c r="UJE80" s="195"/>
      <c r="UJF80" s="195"/>
      <c r="UJG80" s="195"/>
      <c r="UJH80" s="195"/>
      <c r="UJI80" s="195"/>
      <c r="UJJ80" s="195"/>
      <c r="UJK80" s="195"/>
      <c r="UJL80" s="195"/>
      <c r="UJM80" s="195"/>
      <c r="UJN80" s="195"/>
      <c r="UJO80" s="195"/>
      <c r="UJP80" s="195"/>
      <c r="UJQ80" s="195"/>
      <c r="UJR80" s="195"/>
      <c r="UJS80" s="195"/>
      <c r="UJT80" s="195"/>
      <c r="UJU80" s="195"/>
      <c r="UJV80" s="195"/>
      <c r="UJW80" s="195"/>
      <c r="UJX80" s="195"/>
      <c r="UJY80" s="195"/>
      <c r="UJZ80" s="195"/>
      <c r="UKA80" s="195"/>
      <c r="UKB80" s="195"/>
      <c r="UKC80" s="195"/>
      <c r="UKD80" s="195"/>
      <c r="UKE80" s="195"/>
      <c r="UKF80" s="195"/>
      <c r="UKG80" s="195"/>
      <c r="UKH80" s="195"/>
      <c r="UKI80" s="195"/>
      <c r="UKJ80" s="195"/>
      <c r="UKK80" s="195"/>
      <c r="UKL80" s="195"/>
      <c r="UKM80" s="195"/>
      <c r="UKN80" s="195"/>
      <c r="UKO80" s="195"/>
      <c r="UKP80" s="195"/>
      <c r="UKQ80" s="195"/>
      <c r="UKR80" s="195"/>
      <c r="UKS80" s="195"/>
      <c r="UKT80" s="195"/>
      <c r="UKU80" s="195"/>
      <c r="UKV80" s="195"/>
      <c r="UKW80" s="195"/>
      <c r="UKX80" s="195"/>
      <c r="UKY80" s="195"/>
      <c r="UKZ80" s="195"/>
      <c r="ULA80" s="195"/>
      <c r="ULB80" s="195"/>
      <c r="ULC80" s="195"/>
      <c r="ULD80" s="195"/>
      <c r="ULE80" s="195"/>
      <c r="ULF80" s="195"/>
      <c r="ULG80" s="195"/>
      <c r="ULH80" s="195"/>
      <c r="ULI80" s="195"/>
      <c r="ULJ80" s="195"/>
      <c r="ULK80" s="195"/>
      <c r="ULL80" s="195"/>
      <c r="ULM80" s="195"/>
      <c r="ULN80" s="195"/>
      <c r="ULO80" s="195"/>
      <c r="ULP80" s="195"/>
      <c r="ULQ80" s="195"/>
      <c r="ULR80" s="195"/>
      <c r="ULS80" s="195"/>
      <c r="ULT80" s="195"/>
      <c r="ULU80" s="195"/>
      <c r="ULV80" s="195"/>
      <c r="ULW80" s="195"/>
      <c r="ULX80" s="195"/>
      <c r="ULY80" s="195"/>
      <c r="ULZ80" s="195"/>
      <c r="UMA80" s="195"/>
      <c r="UMB80" s="195"/>
      <c r="UMC80" s="195"/>
      <c r="UMD80" s="195"/>
      <c r="UME80" s="195"/>
      <c r="UMF80" s="195"/>
      <c r="UMG80" s="195"/>
      <c r="UMH80" s="195"/>
      <c r="UMI80" s="195"/>
      <c r="UMJ80" s="195"/>
      <c r="UMK80" s="195"/>
      <c r="UML80" s="195"/>
      <c r="UMM80" s="195"/>
      <c r="UMN80" s="195"/>
      <c r="UMO80" s="195"/>
      <c r="UMP80" s="195"/>
      <c r="UMQ80" s="195"/>
      <c r="UMR80" s="195"/>
      <c r="UMS80" s="195"/>
      <c r="UMT80" s="195"/>
      <c r="UMU80" s="195"/>
      <c r="UMV80" s="195"/>
      <c r="UMW80" s="195"/>
      <c r="UMX80" s="195"/>
      <c r="UMY80" s="195"/>
      <c r="UMZ80" s="195"/>
      <c r="UNA80" s="195"/>
      <c r="UNB80" s="195"/>
      <c r="UNC80" s="195"/>
      <c r="UND80" s="195"/>
      <c r="UNE80" s="195"/>
      <c r="UNF80" s="195"/>
      <c r="UNG80" s="195"/>
      <c r="UNH80" s="195"/>
      <c r="UNI80" s="195"/>
      <c r="UNJ80" s="195"/>
      <c r="UNK80" s="195"/>
      <c r="UNL80" s="195"/>
      <c r="UNM80" s="195"/>
      <c r="UNN80" s="195"/>
      <c r="UNO80" s="195"/>
      <c r="UNP80" s="195"/>
      <c r="UNQ80" s="195"/>
      <c r="UNR80" s="195"/>
      <c r="UNS80" s="195"/>
      <c r="UNT80" s="195"/>
      <c r="UNU80" s="195"/>
      <c r="UNV80" s="195"/>
      <c r="UNW80" s="195"/>
      <c r="UNX80" s="195"/>
      <c r="UNY80" s="195"/>
      <c r="UNZ80" s="195"/>
      <c r="UOA80" s="195"/>
      <c r="UOB80" s="195"/>
      <c r="UOC80" s="195"/>
      <c r="UOD80" s="195"/>
      <c r="UOE80" s="195"/>
      <c r="UOF80" s="195"/>
      <c r="UOG80" s="195"/>
      <c r="UOH80" s="195"/>
      <c r="UOI80" s="195"/>
      <c r="UOJ80" s="195"/>
      <c r="UOK80" s="195"/>
      <c r="UOL80" s="195"/>
      <c r="UOM80" s="195"/>
      <c r="UON80" s="195"/>
      <c r="UOO80" s="195"/>
      <c r="UOP80" s="195"/>
      <c r="UOQ80" s="195"/>
      <c r="UOR80" s="195"/>
      <c r="UOS80" s="195"/>
      <c r="UOT80" s="195"/>
      <c r="UOU80" s="195"/>
      <c r="UOV80" s="195"/>
      <c r="UOW80" s="195"/>
      <c r="UOX80" s="195"/>
      <c r="UOY80" s="195"/>
      <c r="UOZ80" s="195"/>
      <c r="UPA80" s="195"/>
      <c r="UPB80" s="195"/>
      <c r="UPC80" s="195"/>
      <c r="UPD80" s="195"/>
      <c r="UPE80" s="195"/>
      <c r="UPF80" s="195"/>
      <c r="UPG80" s="195"/>
      <c r="UPH80" s="195"/>
      <c r="UPI80" s="195"/>
      <c r="UPJ80" s="195"/>
      <c r="UPK80" s="195"/>
      <c r="UPL80" s="195"/>
      <c r="UPM80" s="195"/>
      <c r="UPN80" s="195"/>
      <c r="UPO80" s="195"/>
      <c r="UPP80" s="195"/>
      <c r="UPQ80" s="195"/>
      <c r="UPR80" s="195"/>
      <c r="UPS80" s="195"/>
      <c r="UPT80" s="195"/>
      <c r="UPU80" s="195"/>
      <c r="UPV80" s="195"/>
      <c r="UPW80" s="195"/>
      <c r="UPX80" s="195"/>
      <c r="UPY80" s="195"/>
      <c r="UPZ80" s="195"/>
      <c r="UQA80" s="195"/>
      <c r="UQB80" s="195"/>
      <c r="UQC80" s="195"/>
      <c r="UQD80" s="195"/>
      <c r="UQE80" s="195"/>
      <c r="UQF80" s="195"/>
      <c r="UQG80" s="195"/>
      <c r="UQH80" s="195"/>
      <c r="UQI80" s="195"/>
      <c r="UQJ80" s="195"/>
      <c r="UQK80" s="195"/>
      <c r="UQL80" s="195"/>
      <c r="UQM80" s="195"/>
      <c r="UQN80" s="195"/>
      <c r="UQO80" s="195"/>
      <c r="UQP80" s="195"/>
      <c r="UQQ80" s="195"/>
      <c r="UQR80" s="195"/>
      <c r="UQS80" s="195"/>
      <c r="UQT80" s="195"/>
      <c r="UQU80" s="195"/>
      <c r="UQV80" s="195"/>
      <c r="UQW80" s="195"/>
      <c r="UQX80" s="195"/>
      <c r="UQY80" s="195"/>
      <c r="UQZ80" s="195"/>
      <c r="URA80" s="195"/>
      <c r="URB80" s="195"/>
      <c r="URC80" s="195"/>
      <c r="URD80" s="195"/>
      <c r="URE80" s="195"/>
      <c r="URF80" s="195"/>
      <c r="URG80" s="195"/>
      <c r="URH80" s="195"/>
      <c r="URI80" s="195"/>
      <c r="URJ80" s="195"/>
      <c r="URK80" s="195"/>
      <c r="URL80" s="195"/>
      <c r="URM80" s="195"/>
      <c r="URN80" s="195"/>
      <c r="URO80" s="195"/>
      <c r="URP80" s="195"/>
      <c r="URQ80" s="195"/>
      <c r="URR80" s="195"/>
      <c r="URS80" s="195"/>
      <c r="URT80" s="195"/>
      <c r="URU80" s="195"/>
      <c r="URV80" s="195"/>
      <c r="URW80" s="195"/>
      <c r="URX80" s="195"/>
      <c r="URY80" s="195"/>
      <c r="URZ80" s="195"/>
      <c r="USA80" s="195"/>
      <c r="USB80" s="195"/>
      <c r="USC80" s="195"/>
      <c r="USD80" s="195"/>
      <c r="USE80" s="195"/>
      <c r="USF80" s="195"/>
      <c r="USG80" s="195"/>
      <c r="USH80" s="195"/>
      <c r="USI80" s="195"/>
      <c r="USJ80" s="195"/>
      <c r="USK80" s="195"/>
      <c r="USL80" s="195"/>
      <c r="USM80" s="195"/>
      <c r="USN80" s="195"/>
      <c r="USO80" s="195"/>
      <c r="USP80" s="195"/>
      <c r="USQ80" s="195"/>
      <c r="USR80" s="195"/>
      <c r="USS80" s="195"/>
      <c r="UST80" s="195"/>
      <c r="USU80" s="195"/>
      <c r="USV80" s="195"/>
      <c r="USW80" s="195"/>
      <c r="USX80" s="195"/>
      <c r="USY80" s="195"/>
      <c r="USZ80" s="195"/>
      <c r="UTA80" s="195"/>
      <c r="UTB80" s="195"/>
      <c r="UTC80" s="195"/>
      <c r="UTD80" s="195"/>
      <c r="UTE80" s="195"/>
      <c r="UTF80" s="195"/>
      <c r="UTG80" s="195"/>
      <c r="UTH80" s="195"/>
      <c r="UTI80" s="195"/>
      <c r="UTJ80" s="195"/>
      <c r="UTK80" s="195"/>
      <c r="UTL80" s="195"/>
      <c r="UTM80" s="195"/>
      <c r="UTN80" s="195"/>
      <c r="UTO80" s="195"/>
      <c r="UTP80" s="195"/>
      <c r="UTQ80" s="195"/>
      <c r="UTR80" s="195"/>
      <c r="UTS80" s="195"/>
      <c r="UTT80" s="195"/>
      <c r="UTU80" s="195"/>
      <c r="UTV80" s="195"/>
      <c r="UTW80" s="195"/>
      <c r="UTX80" s="195"/>
      <c r="UTY80" s="195"/>
      <c r="UTZ80" s="195"/>
      <c r="UUA80" s="195"/>
      <c r="UUB80" s="195"/>
      <c r="UUC80" s="195"/>
      <c r="UUD80" s="195"/>
      <c r="UUE80" s="195"/>
      <c r="UUF80" s="195"/>
      <c r="UUG80" s="195"/>
      <c r="UUH80" s="195"/>
      <c r="UUI80" s="195"/>
      <c r="UUJ80" s="195"/>
      <c r="UUK80" s="195"/>
      <c r="UUL80" s="195"/>
      <c r="UUM80" s="195"/>
      <c r="UUN80" s="195"/>
      <c r="UUO80" s="195"/>
      <c r="UUP80" s="195"/>
      <c r="UUQ80" s="195"/>
      <c r="UUR80" s="195"/>
      <c r="UUS80" s="195"/>
      <c r="UUT80" s="195"/>
      <c r="UUU80" s="195"/>
      <c r="UUV80" s="195"/>
      <c r="UUW80" s="195"/>
      <c r="UUX80" s="195"/>
      <c r="UUY80" s="195"/>
      <c r="UUZ80" s="195"/>
      <c r="UVA80" s="195"/>
      <c r="UVB80" s="195"/>
      <c r="UVC80" s="195"/>
      <c r="UVD80" s="195"/>
      <c r="UVE80" s="195"/>
      <c r="UVF80" s="195"/>
      <c r="UVG80" s="195"/>
      <c r="UVH80" s="195"/>
      <c r="UVI80" s="195"/>
      <c r="UVJ80" s="195"/>
      <c r="UVK80" s="195"/>
      <c r="UVL80" s="195"/>
      <c r="UVM80" s="195"/>
      <c r="UVN80" s="195"/>
      <c r="UVO80" s="195"/>
      <c r="UVP80" s="195"/>
      <c r="UVQ80" s="195"/>
      <c r="UVR80" s="195"/>
      <c r="UVS80" s="195"/>
      <c r="UVT80" s="195"/>
      <c r="UVU80" s="195"/>
      <c r="UVV80" s="195"/>
      <c r="UVW80" s="195"/>
      <c r="UVX80" s="195"/>
      <c r="UVY80" s="195"/>
      <c r="UVZ80" s="195"/>
      <c r="UWA80" s="195"/>
      <c r="UWB80" s="195"/>
      <c r="UWC80" s="195"/>
      <c r="UWD80" s="195"/>
      <c r="UWE80" s="195"/>
      <c r="UWF80" s="195"/>
      <c r="UWG80" s="195"/>
      <c r="UWH80" s="195"/>
      <c r="UWI80" s="195"/>
      <c r="UWJ80" s="195"/>
      <c r="UWK80" s="195"/>
      <c r="UWL80" s="195"/>
      <c r="UWM80" s="195"/>
      <c r="UWN80" s="195"/>
      <c r="UWO80" s="195"/>
      <c r="UWP80" s="195"/>
      <c r="UWQ80" s="195"/>
      <c r="UWR80" s="195"/>
      <c r="UWS80" s="195"/>
      <c r="UWT80" s="195"/>
      <c r="UWU80" s="195"/>
      <c r="UWV80" s="195"/>
      <c r="UWW80" s="195"/>
      <c r="UWX80" s="195"/>
      <c r="UWY80" s="195"/>
      <c r="UWZ80" s="195"/>
      <c r="UXA80" s="195"/>
      <c r="UXB80" s="195"/>
      <c r="UXC80" s="195"/>
      <c r="UXD80" s="195"/>
      <c r="UXE80" s="195"/>
      <c r="UXF80" s="195"/>
      <c r="UXG80" s="195"/>
      <c r="UXH80" s="195"/>
      <c r="UXI80" s="195"/>
      <c r="UXJ80" s="195"/>
      <c r="UXK80" s="195"/>
      <c r="UXL80" s="195"/>
      <c r="UXM80" s="195"/>
      <c r="UXN80" s="195"/>
      <c r="UXO80" s="195"/>
      <c r="UXP80" s="195"/>
      <c r="UXQ80" s="195"/>
      <c r="UXR80" s="195"/>
      <c r="UXS80" s="195"/>
      <c r="UXT80" s="195"/>
      <c r="UXU80" s="195"/>
      <c r="UXV80" s="195"/>
      <c r="UXW80" s="195"/>
      <c r="UXX80" s="195"/>
      <c r="UXY80" s="195"/>
      <c r="UXZ80" s="195"/>
      <c r="UYA80" s="195"/>
      <c r="UYB80" s="195"/>
      <c r="UYC80" s="195"/>
      <c r="UYD80" s="195"/>
      <c r="UYE80" s="195"/>
      <c r="UYF80" s="195"/>
      <c r="UYG80" s="195"/>
      <c r="UYH80" s="195"/>
      <c r="UYI80" s="195"/>
      <c r="UYJ80" s="195"/>
      <c r="UYK80" s="195"/>
      <c r="UYL80" s="195"/>
      <c r="UYM80" s="195"/>
      <c r="UYN80" s="195"/>
      <c r="UYO80" s="195"/>
      <c r="UYP80" s="195"/>
      <c r="UYQ80" s="195"/>
      <c r="UYR80" s="195"/>
      <c r="UYS80" s="195"/>
      <c r="UYT80" s="195"/>
      <c r="UYU80" s="195"/>
      <c r="UYV80" s="195"/>
      <c r="UYW80" s="195"/>
      <c r="UYX80" s="195"/>
      <c r="UYY80" s="195"/>
      <c r="UYZ80" s="195"/>
      <c r="UZA80" s="195"/>
      <c r="UZB80" s="195"/>
      <c r="UZC80" s="195"/>
      <c r="UZD80" s="195"/>
      <c r="UZE80" s="195"/>
      <c r="UZF80" s="195"/>
      <c r="UZG80" s="195"/>
      <c r="UZH80" s="195"/>
      <c r="UZI80" s="195"/>
      <c r="UZJ80" s="195"/>
      <c r="UZK80" s="195"/>
      <c r="UZL80" s="195"/>
      <c r="UZM80" s="195"/>
      <c r="UZN80" s="195"/>
      <c r="UZO80" s="195"/>
      <c r="UZP80" s="195"/>
      <c r="UZQ80" s="195"/>
      <c r="UZR80" s="195"/>
      <c r="UZS80" s="195"/>
      <c r="UZT80" s="195"/>
      <c r="UZU80" s="195"/>
      <c r="UZV80" s="195"/>
      <c r="UZW80" s="195"/>
      <c r="UZX80" s="195"/>
      <c r="UZY80" s="195"/>
      <c r="UZZ80" s="195"/>
      <c r="VAA80" s="195"/>
      <c r="VAB80" s="195"/>
      <c r="VAC80" s="195"/>
      <c r="VAD80" s="195"/>
      <c r="VAE80" s="195"/>
      <c r="VAF80" s="195"/>
      <c r="VAG80" s="195"/>
      <c r="VAH80" s="195"/>
      <c r="VAI80" s="195"/>
      <c r="VAJ80" s="195"/>
      <c r="VAK80" s="195"/>
      <c r="VAL80" s="195"/>
      <c r="VAM80" s="195"/>
      <c r="VAN80" s="195"/>
      <c r="VAO80" s="195"/>
      <c r="VAP80" s="195"/>
      <c r="VAQ80" s="195"/>
      <c r="VAR80" s="195"/>
      <c r="VAS80" s="195"/>
      <c r="VAT80" s="195"/>
      <c r="VAU80" s="195"/>
      <c r="VAV80" s="195"/>
      <c r="VAW80" s="195"/>
      <c r="VAX80" s="195"/>
      <c r="VAY80" s="195"/>
      <c r="VAZ80" s="195"/>
      <c r="VBA80" s="195"/>
      <c r="VBB80" s="195"/>
      <c r="VBC80" s="195"/>
      <c r="VBD80" s="195"/>
      <c r="VBE80" s="195"/>
      <c r="VBF80" s="195"/>
      <c r="VBG80" s="195"/>
      <c r="VBH80" s="195"/>
      <c r="VBI80" s="195"/>
      <c r="VBJ80" s="195"/>
      <c r="VBK80" s="195"/>
      <c r="VBL80" s="195"/>
      <c r="VBM80" s="195"/>
      <c r="VBN80" s="195"/>
      <c r="VBO80" s="195"/>
      <c r="VBP80" s="195"/>
      <c r="VBQ80" s="195"/>
      <c r="VBR80" s="195"/>
      <c r="VBS80" s="195"/>
      <c r="VBT80" s="195"/>
      <c r="VBU80" s="195"/>
      <c r="VBV80" s="195"/>
      <c r="VBW80" s="195"/>
      <c r="VBX80" s="195"/>
      <c r="VBY80" s="195"/>
      <c r="VBZ80" s="195"/>
      <c r="VCA80" s="195"/>
      <c r="VCB80" s="195"/>
      <c r="VCC80" s="195"/>
      <c r="VCD80" s="195"/>
      <c r="VCE80" s="195"/>
      <c r="VCF80" s="195"/>
      <c r="VCG80" s="195"/>
      <c r="VCH80" s="195"/>
      <c r="VCI80" s="195"/>
      <c r="VCJ80" s="195"/>
      <c r="VCK80" s="195"/>
      <c r="VCL80" s="195"/>
      <c r="VCM80" s="195"/>
      <c r="VCN80" s="195"/>
      <c r="VCO80" s="195"/>
      <c r="VCP80" s="195"/>
      <c r="VCQ80" s="195"/>
      <c r="VCR80" s="195"/>
      <c r="VCS80" s="195"/>
      <c r="VCT80" s="195"/>
      <c r="VCU80" s="195"/>
      <c r="VCV80" s="195"/>
      <c r="VCW80" s="195"/>
      <c r="VCX80" s="195"/>
      <c r="VCY80" s="195"/>
      <c r="VCZ80" s="195"/>
      <c r="VDA80" s="195"/>
      <c r="VDB80" s="195"/>
      <c r="VDC80" s="195"/>
      <c r="VDD80" s="195"/>
      <c r="VDE80" s="195"/>
      <c r="VDF80" s="195"/>
      <c r="VDG80" s="195"/>
      <c r="VDH80" s="195"/>
      <c r="VDI80" s="195"/>
      <c r="VDJ80" s="195"/>
      <c r="VDK80" s="195"/>
      <c r="VDL80" s="195"/>
      <c r="VDM80" s="195"/>
      <c r="VDN80" s="195"/>
      <c r="VDO80" s="195"/>
      <c r="VDP80" s="195"/>
      <c r="VDQ80" s="195"/>
      <c r="VDR80" s="195"/>
      <c r="VDS80" s="195"/>
      <c r="VDT80" s="195"/>
      <c r="VDU80" s="195"/>
      <c r="VDV80" s="195"/>
      <c r="VDW80" s="195"/>
      <c r="VDX80" s="195"/>
      <c r="VDY80" s="195"/>
      <c r="VDZ80" s="195"/>
      <c r="VEA80" s="195"/>
      <c r="VEB80" s="195"/>
      <c r="VEC80" s="195"/>
      <c r="VED80" s="195"/>
      <c r="VEE80" s="195"/>
      <c r="VEF80" s="195"/>
      <c r="VEG80" s="195"/>
      <c r="VEH80" s="195"/>
      <c r="VEI80" s="195"/>
      <c r="VEJ80" s="195"/>
      <c r="VEK80" s="195"/>
      <c r="VEL80" s="195"/>
      <c r="VEM80" s="195"/>
      <c r="VEN80" s="195"/>
      <c r="VEO80" s="195"/>
      <c r="VEP80" s="195"/>
      <c r="VEQ80" s="195"/>
      <c r="VER80" s="195"/>
      <c r="VES80" s="195"/>
      <c r="VET80" s="195"/>
      <c r="VEU80" s="195"/>
      <c r="VEV80" s="195"/>
      <c r="VEW80" s="195"/>
      <c r="VEX80" s="195"/>
      <c r="VEY80" s="195"/>
      <c r="VEZ80" s="195"/>
      <c r="VFA80" s="195"/>
      <c r="VFB80" s="195"/>
      <c r="VFC80" s="195"/>
      <c r="VFD80" s="195"/>
      <c r="VFE80" s="195"/>
      <c r="VFF80" s="195"/>
      <c r="VFG80" s="195"/>
      <c r="VFH80" s="195"/>
      <c r="VFI80" s="195"/>
      <c r="VFJ80" s="195"/>
      <c r="VFK80" s="195"/>
      <c r="VFL80" s="195"/>
      <c r="VFM80" s="195"/>
      <c r="VFN80" s="195"/>
      <c r="VFO80" s="195"/>
      <c r="VFP80" s="195"/>
      <c r="VFQ80" s="195"/>
      <c r="VFR80" s="195"/>
      <c r="VFS80" s="195"/>
      <c r="VFT80" s="195"/>
      <c r="VFU80" s="195"/>
      <c r="VFV80" s="195"/>
      <c r="VFW80" s="195"/>
      <c r="VFX80" s="195"/>
      <c r="VFY80" s="195"/>
      <c r="VFZ80" s="195"/>
      <c r="VGA80" s="195"/>
      <c r="VGB80" s="195"/>
      <c r="VGC80" s="195"/>
      <c r="VGD80" s="195"/>
      <c r="VGE80" s="195"/>
      <c r="VGF80" s="195"/>
      <c r="VGG80" s="195"/>
      <c r="VGH80" s="195"/>
      <c r="VGI80" s="195"/>
      <c r="VGJ80" s="195"/>
      <c r="VGK80" s="195"/>
      <c r="VGL80" s="195"/>
      <c r="VGM80" s="195"/>
      <c r="VGN80" s="195"/>
      <c r="VGO80" s="195"/>
      <c r="VGP80" s="195"/>
      <c r="VGQ80" s="195"/>
      <c r="VGR80" s="195"/>
      <c r="VGS80" s="195"/>
      <c r="VGT80" s="195"/>
      <c r="VGU80" s="195"/>
      <c r="VGV80" s="195"/>
      <c r="VGW80" s="195"/>
      <c r="VGX80" s="195"/>
      <c r="VGY80" s="195"/>
      <c r="VGZ80" s="195"/>
      <c r="VHA80" s="195"/>
      <c r="VHB80" s="195"/>
      <c r="VHC80" s="195"/>
      <c r="VHD80" s="195"/>
      <c r="VHE80" s="195"/>
      <c r="VHF80" s="195"/>
      <c r="VHG80" s="195"/>
      <c r="VHH80" s="195"/>
      <c r="VHI80" s="195"/>
      <c r="VHJ80" s="195"/>
      <c r="VHK80" s="195"/>
      <c r="VHL80" s="195"/>
      <c r="VHM80" s="195"/>
      <c r="VHN80" s="195"/>
      <c r="VHO80" s="195"/>
      <c r="VHP80" s="195"/>
      <c r="VHQ80" s="195"/>
      <c r="VHR80" s="195"/>
      <c r="VHS80" s="195"/>
      <c r="VHT80" s="195"/>
      <c r="VHU80" s="195"/>
      <c r="VHV80" s="195"/>
      <c r="VHW80" s="195"/>
      <c r="VHX80" s="195"/>
      <c r="VHY80" s="195"/>
      <c r="VHZ80" s="195"/>
      <c r="VIA80" s="195"/>
      <c r="VIB80" s="195"/>
      <c r="VIC80" s="195"/>
      <c r="VID80" s="195"/>
      <c r="VIE80" s="195"/>
      <c r="VIF80" s="195"/>
      <c r="VIG80" s="195"/>
      <c r="VIH80" s="195"/>
      <c r="VII80" s="195"/>
      <c r="VIJ80" s="195"/>
      <c r="VIK80" s="195"/>
      <c r="VIL80" s="195"/>
      <c r="VIM80" s="195"/>
      <c r="VIN80" s="195"/>
      <c r="VIO80" s="195"/>
      <c r="VIP80" s="195"/>
      <c r="VIQ80" s="195"/>
      <c r="VIR80" s="195"/>
      <c r="VIS80" s="195"/>
      <c r="VIT80" s="195"/>
      <c r="VIU80" s="195"/>
      <c r="VIV80" s="195"/>
      <c r="VIW80" s="195"/>
      <c r="VIX80" s="195"/>
      <c r="VIY80" s="195"/>
      <c r="VIZ80" s="195"/>
      <c r="VJA80" s="195"/>
      <c r="VJB80" s="195"/>
      <c r="VJC80" s="195"/>
      <c r="VJD80" s="195"/>
      <c r="VJE80" s="195"/>
      <c r="VJF80" s="195"/>
      <c r="VJG80" s="195"/>
      <c r="VJH80" s="195"/>
      <c r="VJI80" s="195"/>
      <c r="VJJ80" s="195"/>
      <c r="VJK80" s="195"/>
      <c r="VJL80" s="195"/>
      <c r="VJM80" s="195"/>
      <c r="VJN80" s="195"/>
      <c r="VJO80" s="195"/>
      <c r="VJP80" s="195"/>
      <c r="VJQ80" s="195"/>
      <c r="VJR80" s="195"/>
      <c r="VJS80" s="195"/>
      <c r="VJT80" s="195"/>
      <c r="VJU80" s="195"/>
      <c r="VJV80" s="195"/>
      <c r="VJW80" s="195"/>
      <c r="VJX80" s="195"/>
      <c r="VJY80" s="195"/>
      <c r="VJZ80" s="195"/>
      <c r="VKA80" s="195"/>
      <c r="VKB80" s="195"/>
      <c r="VKC80" s="195"/>
      <c r="VKD80" s="195"/>
      <c r="VKE80" s="195"/>
      <c r="VKF80" s="195"/>
      <c r="VKG80" s="195"/>
      <c r="VKH80" s="195"/>
      <c r="VKI80" s="195"/>
      <c r="VKJ80" s="195"/>
      <c r="VKK80" s="195"/>
      <c r="VKL80" s="195"/>
      <c r="VKM80" s="195"/>
      <c r="VKN80" s="195"/>
      <c r="VKO80" s="195"/>
      <c r="VKP80" s="195"/>
      <c r="VKQ80" s="195"/>
      <c r="VKR80" s="195"/>
      <c r="VKS80" s="195"/>
      <c r="VKT80" s="195"/>
      <c r="VKU80" s="195"/>
      <c r="VKV80" s="195"/>
      <c r="VKW80" s="195"/>
      <c r="VKX80" s="195"/>
      <c r="VKY80" s="195"/>
      <c r="VKZ80" s="195"/>
      <c r="VLA80" s="195"/>
      <c r="VLB80" s="195"/>
      <c r="VLC80" s="195"/>
      <c r="VLD80" s="195"/>
      <c r="VLE80" s="195"/>
      <c r="VLF80" s="195"/>
      <c r="VLG80" s="195"/>
      <c r="VLH80" s="195"/>
      <c r="VLI80" s="195"/>
      <c r="VLJ80" s="195"/>
      <c r="VLK80" s="195"/>
      <c r="VLL80" s="195"/>
      <c r="VLM80" s="195"/>
      <c r="VLN80" s="195"/>
      <c r="VLO80" s="195"/>
      <c r="VLP80" s="195"/>
      <c r="VLQ80" s="195"/>
      <c r="VLR80" s="195"/>
      <c r="VLS80" s="195"/>
      <c r="VLT80" s="195"/>
      <c r="VLU80" s="195"/>
      <c r="VLV80" s="195"/>
      <c r="VLW80" s="195"/>
      <c r="VLX80" s="195"/>
      <c r="VLY80" s="195"/>
      <c r="VLZ80" s="195"/>
      <c r="VMA80" s="195"/>
      <c r="VMB80" s="195"/>
      <c r="VMC80" s="195"/>
      <c r="VMD80" s="195"/>
      <c r="VME80" s="195"/>
      <c r="VMF80" s="195"/>
      <c r="VMG80" s="195"/>
      <c r="VMH80" s="195"/>
      <c r="VMI80" s="195"/>
      <c r="VMJ80" s="195"/>
      <c r="VMK80" s="195"/>
      <c r="VML80" s="195"/>
      <c r="VMM80" s="195"/>
      <c r="VMN80" s="195"/>
      <c r="VMO80" s="195"/>
      <c r="VMP80" s="195"/>
      <c r="VMQ80" s="195"/>
      <c r="VMR80" s="195"/>
      <c r="VMS80" s="195"/>
      <c r="VMT80" s="195"/>
      <c r="VMU80" s="195"/>
      <c r="VMV80" s="195"/>
      <c r="VMW80" s="195"/>
      <c r="VMX80" s="195"/>
      <c r="VMY80" s="195"/>
      <c r="VMZ80" s="195"/>
      <c r="VNA80" s="195"/>
      <c r="VNB80" s="195"/>
      <c r="VNC80" s="195"/>
      <c r="VND80" s="195"/>
      <c r="VNE80" s="195"/>
      <c r="VNF80" s="195"/>
      <c r="VNG80" s="195"/>
      <c r="VNH80" s="195"/>
      <c r="VNI80" s="195"/>
      <c r="VNJ80" s="195"/>
      <c r="VNK80" s="195"/>
      <c r="VNL80" s="195"/>
      <c r="VNM80" s="195"/>
      <c r="VNN80" s="195"/>
      <c r="VNO80" s="195"/>
      <c r="VNP80" s="195"/>
      <c r="VNQ80" s="195"/>
      <c r="VNR80" s="195"/>
      <c r="VNS80" s="195"/>
      <c r="VNT80" s="195"/>
      <c r="VNU80" s="195"/>
      <c r="VNV80" s="195"/>
      <c r="VNW80" s="195"/>
      <c r="VNX80" s="195"/>
      <c r="VNY80" s="195"/>
      <c r="VNZ80" s="195"/>
      <c r="VOA80" s="195"/>
      <c r="VOB80" s="195"/>
      <c r="VOC80" s="195"/>
      <c r="VOD80" s="195"/>
      <c r="VOE80" s="195"/>
      <c r="VOF80" s="195"/>
      <c r="VOG80" s="195"/>
      <c r="VOH80" s="195"/>
      <c r="VOI80" s="195"/>
      <c r="VOJ80" s="195"/>
      <c r="VOK80" s="195"/>
      <c r="VOL80" s="195"/>
      <c r="VOM80" s="195"/>
      <c r="VON80" s="195"/>
      <c r="VOO80" s="195"/>
      <c r="VOP80" s="195"/>
      <c r="VOQ80" s="195"/>
      <c r="VOR80" s="195"/>
      <c r="VOS80" s="195"/>
      <c r="VOT80" s="195"/>
      <c r="VOU80" s="195"/>
      <c r="VOV80" s="195"/>
      <c r="VOW80" s="195"/>
      <c r="VOX80" s="195"/>
      <c r="VOY80" s="195"/>
      <c r="VOZ80" s="195"/>
      <c r="VPA80" s="195"/>
      <c r="VPB80" s="195"/>
      <c r="VPC80" s="195"/>
      <c r="VPD80" s="195"/>
      <c r="VPE80" s="195"/>
      <c r="VPF80" s="195"/>
      <c r="VPG80" s="195"/>
      <c r="VPH80" s="195"/>
      <c r="VPI80" s="195"/>
      <c r="VPJ80" s="195"/>
      <c r="VPK80" s="195"/>
      <c r="VPL80" s="195"/>
      <c r="VPM80" s="195"/>
      <c r="VPN80" s="195"/>
      <c r="VPO80" s="195"/>
      <c r="VPP80" s="195"/>
      <c r="VPQ80" s="195"/>
      <c r="VPR80" s="195"/>
      <c r="VPS80" s="195"/>
      <c r="VPT80" s="195"/>
      <c r="VPU80" s="195"/>
      <c r="VPV80" s="195"/>
      <c r="VPW80" s="195"/>
      <c r="VPX80" s="195"/>
      <c r="VPY80" s="195"/>
      <c r="VPZ80" s="195"/>
      <c r="VQA80" s="195"/>
      <c r="VQB80" s="195"/>
      <c r="VQC80" s="195"/>
      <c r="VQD80" s="195"/>
      <c r="VQE80" s="195"/>
      <c r="VQF80" s="195"/>
      <c r="VQG80" s="195"/>
      <c r="VQH80" s="195"/>
      <c r="VQI80" s="195"/>
      <c r="VQJ80" s="195"/>
      <c r="VQK80" s="195"/>
      <c r="VQL80" s="195"/>
      <c r="VQM80" s="195"/>
      <c r="VQN80" s="195"/>
      <c r="VQO80" s="195"/>
      <c r="VQP80" s="195"/>
      <c r="VQQ80" s="195"/>
      <c r="VQR80" s="195"/>
      <c r="VQS80" s="195"/>
      <c r="VQT80" s="195"/>
      <c r="VQU80" s="195"/>
      <c r="VQV80" s="195"/>
      <c r="VQW80" s="195"/>
      <c r="VQX80" s="195"/>
      <c r="VQY80" s="195"/>
      <c r="VQZ80" s="195"/>
      <c r="VRA80" s="195"/>
      <c r="VRB80" s="195"/>
      <c r="VRC80" s="195"/>
      <c r="VRD80" s="195"/>
      <c r="VRE80" s="195"/>
      <c r="VRF80" s="195"/>
      <c r="VRG80" s="195"/>
      <c r="VRH80" s="195"/>
      <c r="VRI80" s="195"/>
      <c r="VRJ80" s="195"/>
      <c r="VRK80" s="195"/>
      <c r="VRL80" s="195"/>
      <c r="VRM80" s="195"/>
      <c r="VRN80" s="195"/>
      <c r="VRO80" s="195"/>
      <c r="VRP80" s="195"/>
      <c r="VRQ80" s="195"/>
      <c r="VRR80" s="195"/>
      <c r="VRS80" s="195"/>
      <c r="VRT80" s="195"/>
      <c r="VRU80" s="195"/>
      <c r="VRV80" s="195"/>
      <c r="VRW80" s="195"/>
      <c r="VRX80" s="195"/>
      <c r="VRY80" s="195"/>
      <c r="VRZ80" s="195"/>
      <c r="VSA80" s="195"/>
      <c r="VSB80" s="195"/>
      <c r="VSC80" s="195"/>
      <c r="VSD80" s="195"/>
      <c r="VSE80" s="195"/>
      <c r="VSF80" s="195"/>
      <c r="VSG80" s="195"/>
      <c r="VSH80" s="195"/>
      <c r="VSI80" s="195"/>
      <c r="VSJ80" s="195"/>
      <c r="VSK80" s="195"/>
      <c r="VSL80" s="195"/>
      <c r="VSM80" s="195"/>
      <c r="VSN80" s="195"/>
      <c r="VSO80" s="195"/>
      <c r="VSP80" s="195"/>
      <c r="VSQ80" s="195"/>
      <c r="VSR80" s="195"/>
      <c r="VSS80" s="195"/>
      <c r="VST80" s="195"/>
      <c r="VSU80" s="195"/>
      <c r="VSV80" s="195"/>
      <c r="VSW80" s="195"/>
      <c r="VSX80" s="195"/>
      <c r="VSY80" s="195"/>
      <c r="VSZ80" s="195"/>
      <c r="VTA80" s="195"/>
      <c r="VTB80" s="195"/>
      <c r="VTC80" s="195"/>
      <c r="VTD80" s="195"/>
      <c r="VTE80" s="195"/>
      <c r="VTF80" s="195"/>
      <c r="VTG80" s="195"/>
      <c r="VTH80" s="195"/>
      <c r="VTI80" s="195"/>
      <c r="VTJ80" s="195"/>
      <c r="VTK80" s="195"/>
      <c r="VTL80" s="195"/>
      <c r="VTM80" s="195"/>
      <c r="VTN80" s="195"/>
      <c r="VTO80" s="195"/>
      <c r="VTP80" s="195"/>
      <c r="VTQ80" s="195"/>
      <c r="VTR80" s="195"/>
      <c r="VTS80" s="195"/>
      <c r="VTT80" s="195"/>
      <c r="VTU80" s="195"/>
      <c r="VTV80" s="195"/>
      <c r="VTW80" s="195"/>
      <c r="VTX80" s="195"/>
      <c r="VTY80" s="195"/>
      <c r="VTZ80" s="195"/>
      <c r="VUA80" s="195"/>
      <c r="VUB80" s="195"/>
      <c r="VUC80" s="195"/>
      <c r="VUD80" s="195"/>
      <c r="VUE80" s="195"/>
      <c r="VUF80" s="195"/>
      <c r="VUG80" s="195"/>
      <c r="VUH80" s="195"/>
      <c r="VUI80" s="195"/>
      <c r="VUJ80" s="195"/>
      <c r="VUK80" s="195"/>
      <c r="VUL80" s="195"/>
      <c r="VUM80" s="195"/>
      <c r="VUN80" s="195"/>
      <c r="VUO80" s="195"/>
      <c r="VUP80" s="195"/>
      <c r="VUQ80" s="195"/>
      <c r="VUR80" s="195"/>
      <c r="VUS80" s="195"/>
      <c r="VUT80" s="195"/>
      <c r="VUU80" s="195"/>
      <c r="VUV80" s="195"/>
      <c r="VUW80" s="195"/>
      <c r="VUX80" s="195"/>
      <c r="VUY80" s="195"/>
      <c r="VUZ80" s="195"/>
      <c r="VVA80" s="195"/>
      <c r="VVB80" s="195"/>
      <c r="VVC80" s="195"/>
      <c r="VVD80" s="195"/>
      <c r="VVE80" s="195"/>
      <c r="VVF80" s="195"/>
      <c r="VVG80" s="195"/>
      <c r="VVH80" s="195"/>
      <c r="VVI80" s="195"/>
      <c r="VVJ80" s="195"/>
      <c r="VVK80" s="195"/>
      <c r="VVL80" s="195"/>
      <c r="VVM80" s="195"/>
      <c r="VVN80" s="195"/>
      <c r="VVO80" s="195"/>
      <c r="VVP80" s="195"/>
      <c r="VVQ80" s="195"/>
      <c r="VVR80" s="195"/>
      <c r="VVS80" s="195"/>
      <c r="VVT80" s="195"/>
      <c r="VVU80" s="195"/>
      <c r="VVV80" s="195"/>
      <c r="VVW80" s="195"/>
      <c r="VVX80" s="195"/>
      <c r="VVY80" s="195"/>
      <c r="VVZ80" s="195"/>
      <c r="VWA80" s="195"/>
      <c r="VWB80" s="195"/>
      <c r="VWC80" s="195"/>
      <c r="VWD80" s="195"/>
      <c r="VWE80" s="195"/>
      <c r="VWF80" s="195"/>
      <c r="VWG80" s="195"/>
      <c r="VWH80" s="195"/>
      <c r="VWI80" s="195"/>
      <c r="VWJ80" s="195"/>
      <c r="VWK80" s="195"/>
      <c r="VWL80" s="195"/>
      <c r="VWM80" s="195"/>
      <c r="VWN80" s="195"/>
      <c r="VWO80" s="195"/>
      <c r="VWP80" s="195"/>
      <c r="VWQ80" s="195"/>
      <c r="VWR80" s="195"/>
      <c r="VWS80" s="195"/>
      <c r="VWT80" s="195"/>
      <c r="VWU80" s="195"/>
      <c r="VWV80" s="195"/>
      <c r="VWW80" s="195"/>
      <c r="VWX80" s="195"/>
      <c r="VWY80" s="195"/>
      <c r="VWZ80" s="195"/>
      <c r="VXA80" s="195"/>
      <c r="VXB80" s="195"/>
      <c r="VXC80" s="195"/>
      <c r="VXD80" s="195"/>
      <c r="VXE80" s="195"/>
      <c r="VXF80" s="195"/>
      <c r="VXG80" s="195"/>
      <c r="VXH80" s="195"/>
      <c r="VXI80" s="195"/>
      <c r="VXJ80" s="195"/>
      <c r="VXK80" s="195"/>
      <c r="VXL80" s="195"/>
      <c r="VXM80" s="195"/>
      <c r="VXN80" s="195"/>
      <c r="VXO80" s="195"/>
      <c r="VXP80" s="195"/>
      <c r="VXQ80" s="195"/>
      <c r="VXR80" s="195"/>
      <c r="VXS80" s="195"/>
      <c r="VXT80" s="195"/>
      <c r="VXU80" s="195"/>
      <c r="VXV80" s="195"/>
      <c r="VXW80" s="195"/>
      <c r="VXX80" s="195"/>
      <c r="VXY80" s="195"/>
      <c r="VXZ80" s="195"/>
      <c r="VYA80" s="195"/>
      <c r="VYB80" s="195"/>
      <c r="VYC80" s="195"/>
      <c r="VYD80" s="195"/>
      <c r="VYE80" s="195"/>
      <c r="VYF80" s="195"/>
      <c r="VYG80" s="195"/>
      <c r="VYH80" s="195"/>
      <c r="VYI80" s="195"/>
      <c r="VYJ80" s="195"/>
      <c r="VYK80" s="195"/>
      <c r="VYL80" s="195"/>
      <c r="VYM80" s="195"/>
      <c r="VYN80" s="195"/>
      <c r="VYO80" s="195"/>
      <c r="VYP80" s="195"/>
      <c r="VYQ80" s="195"/>
      <c r="VYR80" s="195"/>
      <c r="VYS80" s="195"/>
      <c r="VYT80" s="195"/>
      <c r="VYU80" s="195"/>
      <c r="VYV80" s="195"/>
      <c r="VYW80" s="195"/>
      <c r="VYX80" s="195"/>
      <c r="VYY80" s="195"/>
      <c r="VYZ80" s="195"/>
      <c r="VZA80" s="195"/>
      <c r="VZB80" s="195"/>
      <c r="VZC80" s="195"/>
      <c r="VZD80" s="195"/>
      <c r="VZE80" s="195"/>
      <c r="VZF80" s="195"/>
      <c r="VZG80" s="195"/>
      <c r="VZH80" s="195"/>
      <c r="VZI80" s="195"/>
      <c r="VZJ80" s="195"/>
      <c r="VZK80" s="195"/>
      <c r="VZL80" s="195"/>
      <c r="VZM80" s="195"/>
      <c r="VZN80" s="195"/>
      <c r="VZO80" s="195"/>
      <c r="VZP80" s="195"/>
      <c r="VZQ80" s="195"/>
      <c r="VZR80" s="195"/>
      <c r="VZS80" s="195"/>
      <c r="VZT80" s="195"/>
      <c r="VZU80" s="195"/>
      <c r="VZV80" s="195"/>
      <c r="VZW80" s="195"/>
      <c r="VZX80" s="195"/>
      <c r="VZY80" s="195"/>
      <c r="VZZ80" s="195"/>
      <c r="WAA80" s="195"/>
      <c r="WAB80" s="195"/>
      <c r="WAC80" s="195"/>
      <c r="WAD80" s="195"/>
      <c r="WAE80" s="195"/>
      <c r="WAF80" s="195"/>
      <c r="WAG80" s="195"/>
      <c r="WAH80" s="195"/>
      <c r="WAI80" s="195"/>
      <c r="WAJ80" s="195"/>
      <c r="WAK80" s="195"/>
      <c r="WAL80" s="195"/>
      <c r="WAM80" s="195"/>
      <c r="WAN80" s="195"/>
      <c r="WAO80" s="195"/>
      <c r="WAP80" s="195"/>
      <c r="WAQ80" s="195"/>
      <c r="WAR80" s="195"/>
      <c r="WAS80" s="195"/>
      <c r="WAT80" s="195"/>
      <c r="WAU80" s="195"/>
      <c r="WAV80" s="195"/>
      <c r="WAW80" s="195"/>
      <c r="WAX80" s="195"/>
      <c r="WAY80" s="195"/>
      <c r="WAZ80" s="195"/>
      <c r="WBA80" s="195"/>
      <c r="WBB80" s="195"/>
      <c r="WBC80" s="195"/>
      <c r="WBD80" s="195"/>
      <c r="WBE80" s="195"/>
      <c r="WBF80" s="195"/>
      <c r="WBG80" s="195"/>
      <c r="WBH80" s="195"/>
      <c r="WBI80" s="195"/>
      <c r="WBJ80" s="195"/>
      <c r="WBK80" s="195"/>
      <c r="WBL80" s="195"/>
      <c r="WBM80" s="195"/>
      <c r="WBN80" s="195"/>
      <c r="WBO80" s="195"/>
      <c r="WBP80" s="195"/>
      <c r="WBQ80" s="195"/>
      <c r="WBR80" s="195"/>
      <c r="WBS80" s="195"/>
      <c r="WBT80" s="195"/>
      <c r="WBU80" s="195"/>
      <c r="WBV80" s="195"/>
      <c r="WBW80" s="195"/>
      <c r="WBX80" s="195"/>
      <c r="WBY80" s="195"/>
      <c r="WBZ80" s="195"/>
      <c r="WCA80" s="195"/>
      <c r="WCB80" s="195"/>
      <c r="WCC80" s="195"/>
      <c r="WCD80" s="195"/>
      <c r="WCE80" s="195"/>
      <c r="WCF80" s="195"/>
      <c r="WCG80" s="195"/>
      <c r="WCH80" s="195"/>
      <c r="WCI80" s="195"/>
      <c r="WCJ80" s="195"/>
      <c r="WCK80" s="195"/>
      <c r="WCL80" s="195"/>
      <c r="WCM80" s="195"/>
      <c r="WCN80" s="195"/>
      <c r="WCO80" s="195"/>
      <c r="WCP80" s="195"/>
      <c r="WCQ80" s="195"/>
      <c r="WCR80" s="195"/>
      <c r="WCS80" s="195"/>
      <c r="WCT80" s="195"/>
      <c r="WCU80" s="195"/>
      <c r="WCV80" s="195"/>
      <c r="WCW80" s="195"/>
      <c r="WCX80" s="195"/>
      <c r="WCY80" s="195"/>
      <c r="WCZ80" s="195"/>
      <c r="WDA80" s="195"/>
      <c r="WDB80" s="195"/>
      <c r="WDC80" s="195"/>
      <c r="WDD80" s="195"/>
      <c r="WDE80" s="195"/>
      <c r="WDF80" s="195"/>
      <c r="WDG80" s="195"/>
      <c r="WDH80" s="195"/>
      <c r="WDI80" s="195"/>
      <c r="WDJ80" s="195"/>
      <c r="WDK80" s="195"/>
      <c r="WDL80" s="195"/>
      <c r="WDM80" s="195"/>
      <c r="WDN80" s="195"/>
      <c r="WDO80" s="195"/>
      <c r="WDP80" s="195"/>
      <c r="WDQ80" s="195"/>
      <c r="WDR80" s="195"/>
      <c r="WDS80" s="195"/>
      <c r="WDT80" s="195"/>
      <c r="WDU80" s="195"/>
      <c r="WDV80" s="195"/>
      <c r="WDW80" s="195"/>
      <c r="WDX80" s="195"/>
      <c r="WDY80" s="195"/>
      <c r="WDZ80" s="195"/>
      <c r="WEA80" s="195"/>
      <c r="WEB80" s="195"/>
      <c r="WEC80" s="195"/>
      <c r="WED80" s="195"/>
      <c r="WEE80" s="195"/>
      <c r="WEF80" s="195"/>
      <c r="WEG80" s="195"/>
      <c r="WEH80" s="195"/>
      <c r="WEI80" s="195"/>
      <c r="WEJ80" s="195"/>
      <c r="WEK80" s="195"/>
      <c r="WEL80" s="195"/>
      <c r="WEM80" s="195"/>
      <c r="WEN80" s="195"/>
      <c r="WEO80" s="195"/>
      <c r="WEP80" s="195"/>
      <c r="WEQ80" s="195"/>
      <c r="WER80" s="195"/>
      <c r="WES80" s="195"/>
      <c r="WET80" s="195"/>
      <c r="WEU80" s="195"/>
      <c r="WEV80" s="195"/>
      <c r="WEW80" s="195"/>
      <c r="WEX80" s="195"/>
      <c r="WEY80" s="195"/>
      <c r="WEZ80" s="195"/>
      <c r="WFA80" s="195"/>
      <c r="WFB80" s="195"/>
      <c r="WFC80" s="195"/>
      <c r="WFD80" s="195"/>
      <c r="WFE80" s="195"/>
      <c r="WFF80" s="195"/>
      <c r="WFG80" s="195"/>
      <c r="WFH80" s="195"/>
      <c r="WFI80" s="195"/>
      <c r="WFJ80" s="195"/>
      <c r="WFK80" s="195"/>
      <c r="WFL80" s="195"/>
      <c r="WFM80" s="195"/>
      <c r="WFN80" s="195"/>
      <c r="WFO80" s="195"/>
      <c r="WFP80" s="195"/>
      <c r="WFQ80" s="195"/>
      <c r="WFR80" s="195"/>
      <c r="WFS80" s="195"/>
      <c r="WFT80" s="195"/>
      <c r="WFU80" s="195"/>
      <c r="WFV80" s="195"/>
      <c r="WFW80" s="195"/>
      <c r="WFX80" s="195"/>
      <c r="WFY80" s="195"/>
      <c r="WFZ80" s="195"/>
      <c r="WGA80" s="195"/>
      <c r="WGB80" s="195"/>
      <c r="WGC80" s="195"/>
      <c r="WGD80" s="195"/>
      <c r="WGE80" s="195"/>
      <c r="WGF80" s="195"/>
      <c r="WGG80" s="195"/>
      <c r="WGH80" s="195"/>
      <c r="WGI80" s="195"/>
      <c r="WGJ80" s="195"/>
      <c r="WGK80" s="195"/>
      <c r="WGL80" s="195"/>
      <c r="WGM80" s="195"/>
      <c r="WGN80" s="195"/>
      <c r="WGO80" s="195"/>
      <c r="WGP80" s="195"/>
      <c r="WGQ80" s="195"/>
      <c r="WGR80" s="195"/>
      <c r="WGS80" s="195"/>
      <c r="WGT80" s="195"/>
      <c r="WGU80" s="195"/>
      <c r="WGV80" s="195"/>
      <c r="WGW80" s="195"/>
      <c r="WGX80" s="195"/>
      <c r="WGY80" s="195"/>
      <c r="WGZ80" s="195"/>
      <c r="WHA80" s="195"/>
      <c r="WHB80" s="195"/>
      <c r="WHC80" s="195"/>
      <c r="WHD80" s="195"/>
      <c r="WHE80" s="195"/>
      <c r="WHF80" s="195"/>
      <c r="WHG80" s="195"/>
      <c r="WHH80" s="195"/>
      <c r="WHI80" s="195"/>
      <c r="WHJ80" s="195"/>
      <c r="WHK80" s="195"/>
      <c r="WHL80" s="195"/>
      <c r="WHM80" s="195"/>
      <c r="WHN80" s="195"/>
      <c r="WHO80" s="195"/>
      <c r="WHP80" s="195"/>
      <c r="WHQ80" s="195"/>
      <c r="WHR80" s="195"/>
      <c r="WHS80" s="195"/>
      <c r="WHT80" s="195"/>
      <c r="WHU80" s="195"/>
      <c r="WHV80" s="195"/>
      <c r="WHW80" s="195"/>
      <c r="WHX80" s="195"/>
      <c r="WHY80" s="195"/>
      <c r="WHZ80" s="195"/>
      <c r="WIA80" s="195"/>
      <c r="WIB80" s="195"/>
      <c r="WIC80" s="195"/>
      <c r="WID80" s="195"/>
      <c r="WIE80" s="195"/>
      <c r="WIF80" s="195"/>
      <c r="WIG80" s="195"/>
      <c r="WIH80" s="195"/>
      <c r="WII80" s="195"/>
      <c r="WIJ80" s="195"/>
      <c r="WIK80" s="195"/>
      <c r="WIL80" s="195"/>
      <c r="WIM80" s="195"/>
      <c r="WIN80" s="195"/>
      <c r="WIO80" s="195"/>
      <c r="WIP80" s="195"/>
      <c r="WIQ80" s="195"/>
      <c r="WIR80" s="195"/>
      <c r="WIS80" s="195"/>
      <c r="WIT80" s="195"/>
      <c r="WIU80" s="195"/>
      <c r="WIV80" s="195"/>
      <c r="WIW80" s="195"/>
      <c r="WIX80" s="195"/>
      <c r="WIY80" s="195"/>
      <c r="WIZ80" s="195"/>
      <c r="WJA80" s="195"/>
      <c r="WJB80" s="195"/>
      <c r="WJC80" s="195"/>
      <c r="WJD80" s="195"/>
      <c r="WJE80" s="195"/>
      <c r="WJF80" s="195"/>
      <c r="WJG80" s="195"/>
      <c r="WJH80" s="195"/>
      <c r="WJI80" s="195"/>
      <c r="WJJ80" s="195"/>
      <c r="WJK80" s="195"/>
      <c r="WJL80" s="195"/>
      <c r="WJM80" s="195"/>
      <c r="WJN80" s="195"/>
      <c r="WJO80" s="195"/>
      <c r="WJP80" s="195"/>
      <c r="WJQ80" s="195"/>
      <c r="WJR80" s="195"/>
      <c r="WJS80" s="195"/>
      <c r="WJT80" s="195"/>
      <c r="WJU80" s="195"/>
      <c r="WJV80" s="195"/>
      <c r="WJW80" s="195"/>
      <c r="WJX80" s="195"/>
      <c r="WJY80" s="195"/>
      <c r="WJZ80" s="195"/>
      <c r="WKA80" s="195"/>
      <c r="WKB80" s="195"/>
      <c r="WKC80" s="195"/>
      <c r="WKD80" s="195"/>
      <c r="WKE80" s="195"/>
      <c r="WKF80" s="195"/>
      <c r="WKG80" s="195"/>
      <c r="WKH80" s="195"/>
      <c r="WKI80" s="195"/>
      <c r="WKJ80" s="195"/>
      <c r="WKK80" s="195"/>
      <c r="WKL80" s="195"/>
      <c r="WKM80" s="195"/>
      <c r="WKN80" s="195"/>
      <c r="WKO80" s="195"/>
      <c r="WKP80" s="195"/>
      <c r="WKQ80" s="195"/>
      <c r="WKR80" s="195"/>
      <c r="WKS80" s="195"/>
      <c r="WKT80" s="195"/>
      <c r="WKU80" s="195"/>
      <c r="WKV80" s="195"/>
      <c r="WKW80" s="195"/>
      <c r="WKX80" s="195"/>
      <c r="WKY80" s="195"/>
      <c r="WKZ80" s="195"/>
      <c r="WLA80" s="195"/>
      <c r="WLB80" s="195"/>
      <c r="WLC80" s="195"/>
      <c r="WLD80" s="195"/>
      <c r="WLE80" s="195"/>
      <c r="WLF80" s="195"/>
      <c r="WLG80" s="195"/>
      <c r="WLH80" s="195"/>
      <c r="WLI80" s="195"/>
      <c r="WLJ80" s="195"/>
      <c r="WLK80" s="195"/>
      <c r="WLL80" s="195"/>
      <c r="WLM80" s="195"/>
      <c r="WLN80" s="195"/>
      <c r="WLO80" s="195"/>
      <c r="WLP80" s="195"/>
      <c r="WLQ80" s="195"/>
      <c r="WLR80" s="195"/>
      <c r="WLS80" s="195"/>
      <c r="WLT80" s="195"/>
      <c r="WLU80" s="195"/>
      <c r="WLV80" s="195"/>
      <c r="WLW80" s="195"/>
      <c r="WLX80" s="195"/>
      <c r="WLY80" s="195"/>
      <c r="WLZ80" s="195"/>
      <c r="WMA80" s="195"/>
      <c r="WMB80" s="195"/>
      <c r="WMC80" s="195"/>
      <c r="WMD80" s="195"/>
      <c r="WME80" s="195"/>
      <c r="WMF80" s="195"/>
      <c r="WMG80" s="195"/>
      <c r="WMH80" s="195"/>
      <c r="WMI80" s="195"/>
      <c r="WMJ80" s="195"/>
      <c r="WMK80" s="195"/>
      <c r="WML80" s="195"/>
      <c r="WMM80" s="195"/>
      <c r="WMN80" s="195"/>
      <c r="WMO80" s="195"/>
      <c r="WMP80" s="195"/>
      <c r="WMQ80" s="195"/>
      <c r="WMR80" s="195"/>
      <c r="WMS80" s="195"/>
      <c r="WMT80" s="195"/>
      <c r="WMU80" s="195"/>
      <c r="WMV80" s="195"/>
      <c r="WMW80" s="195"/>
      <c r="WMX80" s="195"/>
      <c r="WMY80" s="195"/>
      <c r="WMZ80" s="195"/>
      <c r="WNA80" s="195"/>
      <c r="WNB80" s="195"/>
      <c r="WNC80" s="195"/>
      <c r="WND80" s="195"/>
      <c r="WNE80" s="195"/>
      <c r="WNF80" s="195"/>
      <c r="WNG80" s="195"/>
      <c r="WNH80" s="195"/>
      <c r="WNI80" s="195"/>
      <c r="WNJ80" s="195"/>
      <c r="WNK80" s="195"/>
      <c r="WNL80" s="195"/>
      <c r="WNM80" s="195"/>
      <c r="WNN80" s="195"/>
      <c r="WNO80" s="195"/>
      <c r="WNP80" s="195"/>
      <c r="WNQ80" s="195"/>
      <c r="WNR80" s="195"/>
      <c r="WNS80" s="195"/>
      <c r="WNT80" s="195"/>
      <c r="WNU80" s="195"/>
      <c r="WNV80" s="195"/>
      <c r="WNW80" s="195"/>
      <c r="WNX80" s="195"/>
      <c r="WNY80" s="195"/>
      <c r="WNZ80" s="195"/>
      <c r="WOA80" s="195"/>
      <c r="WOB80" s="195"/>
      <c r="WOC80" s="195"/>
      <c r="WOD80" s="195"/>
      <c r="WOE80" s="195"/>
      <c r="WOF80" s="195"/>
      <c r="WOG80" s="195"/>
      <c r="WOH80" s="195"/>
      <c r="WOI80" s="195"/>
      <c r="WOJ80" s="195"/>
      <c r="WOK80" s="195"/>
      <c r="WOL80" s="195"/>
      <c r="WOM80" s="195"/>
      <c r="WON80" s="195"/>
      <c r="WOO80" s="195"/>
      <c r="WOP80" s="195"/>
      <c r="WOQ80" s="195"/>
      <c r="WOR80" s="195"/>
      <c r="WOS80" s="195"/>
      <c r="WOT80" s="195"/>
      <c r="WOU80" s="195"/>
      <c r="WOV80" s="195"/>
      <c r="WOW80" s="195"/>
      <c r="WOX80" s="195"/>
      <c r="WOY80" s="195"/>
      <c r="WOZ80" s="195"/>
      <c r="WPA80" s="195"/>
      <c r="WPB80" s="195"/>
      <c r="WPC80" s="195"/>
      <c r="WPD80" s="195"/>
      <c r="WPE80" s="195"/>
      <c r="WPF80" s="195"/>
      <c r="WPG80" s="195"/>
      <c r="WPH80" s="195"/>
      <c r="WPI80" s="195"/>
      <c r="WPJ80" s="195"/>
      <c r="WPK80" s="195"/>
      <c r="WPL80" s="195"/>
      <c r="WPM80" s="195"/>
      <c r="WPN80" s="195"/>
      <c r="WPO80" s="195"/>
      <c r="WPP80" s="195"/>
      <c r="WPQ80" s="195"/>
      <c r="WPR80" s="195"/>
      <c r="WPS80" s="195"/>
      <c r="WPT80" s="195"/>
      <c r="WPU80" s="195"/>
      <c r="WPV80" s="195"/>
      <c r="WPW80" s="195"/>
      <c r="WPX80" s="195"/>
      <c r="WPY80" s="195"/>
      <c r="WPZ80" s="195"/>
      <c r="WQA80" s="195"/>
      <c r="WQB80" s="195"/>
      <c r="WQC80" s="195"/>
      <c r="WQD80" s="195"/>
      <c r="WQE80" s="195"/>
      <c r="WQF80" s="195"/>
      <c r="WQG80" s="195"/>
      <c r="WQH80" s="195"/>
      <c r="WQI80" s="195"/>
      <c r="WQJ80" s="195"/>
      <c r="WQK80" s="195"/>
      <c r="WQL80" s="195"/>
      <c r="WQM80" s="195"/>
      <c r="WQN80" s="195"/>
      <c r="WQO80" s="195"/>
      <c r="WQP80" s="195"/>
      <c r="WQQ80" s="195"/>
      <c r="WQR80" s="195"/>
      <c r="WQS80" s="195"/>
      <c r="WQT80" s="195"/>
      <c r="WQU80" s="195"/>
      <c r="WQV80" s="195"/>
      <c r="WQW80" s="195"/>
      <c r="WQX80" s="195"/>
      <c r="WQY80" s="195"/>
      <c r="WQZ80" s="195"/>
      <c r="WRA80" s="195"/>
      <c r="WRB80" s="195"/>
      <c r="WRC80" s="195"/>
      <c r="WRD80" s="195"/>
      <c r="WRE80" s="195"/>
      <c r="WRF80" s="195"/>
      <c r="WRG80" s="195"/>
      <c r="WRH80" s="195"/>
      <c r="WRI80" s="195"/>
      <c r="WRJ80" s="195"/>
      <c r="WRK80" s="195"/>
      <c r="WRL80" s="195"/>
      <c r="WRM80" s="195"/>
      <c r="WRN80" s="195"/>
      <c r="WRO80" s="195"/>
      <c r="WRP80" s="195"/>
      <c r="WRQ80" s="195"/>
      <c r="WRR80" s="195"/>
      <c r="WRS80" s="195"/>
      <c r="WRT80" s="195"/>
      <c r="WRU80" s="195"/>
      <c r="WRV80" s="195"/>
      <c r="WRW80" s="195"/>
      <c r="WRX80" s="195"/>
      <c r="WRY80" s="195"/>
      <c r="WRZ80" s="195"/>
      <c r="WSA80" s="195"/>
      <c r="WSB80" s="195"/>
      <c r="WSC80" s="195"/>
      <c r="WSD80" s="195"/>
      <c r="WSE80" s="195"/>
      <c r="WSF80" s="195"/>
      <c r="WSG80" s="195"/>
      <c r="WSH80" s="195"/>
      <c r="WSI80" s="195"/>
      <c r="WSJ80" s="195"/>
      <c r="WSK80" s="195"/>
      <c r="WSL80" s="195"/>
      <c r="WSM80" s="195"/>
      <c r="WSN80" s="195"/>
      <c r="WSO80" s="195"/>
      <c r="WSP80" s="195"/>
      <c r="WSQ80" s="195"/>
      <c r="WSR80" s="195"/>
      <c r="WSS80" s="195"/>
      <c r="WST80" s="195"/>
      <c r="WSU80" s="195"/>
      <c r="WSV80" s="195"/>
      <c r="WSW80" s="195"/>
      <c r="WSX80" s="195"/>
      <c r="WSY80" s="195"/>
      <c r="WSZ80" s="195"/>
      <c r="WTA80" s="195"/>
      <c r="WTB80" s="195"/>
      <c r="WTC80" s="195"/>
      <c r="WTD80" s="195"/>
      <c r="WTE80" s="195"/>
      <c r="WTF80" s="195"/>
      <c r="WTG80" s="195"/>
      <c r="WTH80" s="195"/>
      <c r="WTI80" s="195"/>
      <c r="WTJ80" s="195"/>
      <c r="WTK80" s="195"/>
      <c r="WTL80" s="195"/>
      <c r="WTM80" s="195"/>
      <c r="WTN80" s="195"/>
      <c r="WTO80" s="195"/>
      <c r="WTP80" s="195"/>
      <c r="WTQ80" s="195"/>
      <c r="WTR80" s="195"/>
      <c r="WTS80" s="195"/>
      <c r="WTT80" s="195"/>
      <c r="WTU80" s="195"/>
      <c r="WTV80" s="195"/>
      <c r="WTW80" s="195"/>
      <c r="WTX80" s="195"/>
      <c r="WTY80" s="195"/>
      <c r="WTZ80" s="195"/>
      <c r="WUA80" s="195"/>
      <c r="WUB80" s="195"/>
      <c r="WUC80" s="195"/>
      <c r="WUD80" s="195"/>
      <c r="WUE80" s="195"/>
      <c r="WUF80" s="195"/>
      <c r="WUG80" s="195"/>
      <c r="WUH80" s="195"/>
      <c r="WUI80" s="195"/>
      <c r="WUJ80" s="195"/>
      <c r="WUK80" s="195"/>
      <c r="WUL80" s="195"/>
      <c r="WUM80" s="195"/>
      <c r="WUN80" s="195"/>
      <c r="WUO80" s="195"/>
      <c r="WUP80" s="195"/>
      <c r="WUQ80" s="195"/>
      <c r="WUR80" s="195"/>
      <c r="WUS80" s="195"/>
      <c r="WUT80" s="195"/>
      <c r="WUU80" s="195"/>
      <c r="WUV80" s="195"/>
      <c r="WUW80" s="195"/>
      <c r="WUX80" s="195"/>
      <c r="WUY80" s="195"/>
      <c r="WUZ80" s="195"/>
      <c r="WVA80" s="195"/>
      <c r="WVB80" s="195"/>
      <c r="WVC80" s="195"/>
      <c r="WVD80" s="195"/>
      <c r="WVE80" s="195"/>
      <c r="WVF80" s="195"/>
      <c r="WVG80" s="195"/>
      <c r="WVH80" s="195"/>
      <c r="WVI80" s="195"/>
      <c r="WVJ80" s="195"/>
      <c r="WVK80" s="195"/>
      <c r="WVL80" s="195"/>
      <c r="WVM80" s="195"/>
      <c r="WVN80" s="195"/>
      <c r="WVO80" s="195"/>
      <c r="WVP80" s="195"/>
      <c r="WVQ80" s="195"/>
      <c r="WVR80" s="195"/>
      <c r="WVS80" s="195"/>
      <c r="WVT80" s="195"/>
      <c r="WVU80" s="195"/>
      <c r="WVV80" s="195"/>
      <c r="WVW80" s="195"/>
      <c r="WVX80" s="195"/>
      <c r="WVY80" s="195"/>
      <c r="WVZ80" s="195"/>
      <c r="WWA80" s="195"/>
      <c r="WWB80" s="195"/>
      <c r="WWC80" s="195"/>
      <c r="WWD80" s="195"/>
      <c r="WWE80" s="195"/>
      <c r="WWF80" s="195"/>
      <c r="WWG80" s="195"/>
      <c r="WWH80" s="195"/>
      <c r="WWI80" s="195"/>
      <c r="WWJ80" s="195"/>
      <c r="WWK80" s="195"/>
      <c r="WWL80" s="195"/>
      <c r="WWM80" s="195"/>
      <c r="WWN80" s="195"/>
      <c r="WWO80" s="195"/>
      <c r="WWP80" s="195"/>
      <c r="WWQ80" s="195"/>
      <c r="WWR80" s="195"/>
      <c r="WWS80" s="195"/>
      <c r="WWT80" s="195"/>
      <c r="WWU80" s="195"/>
      <c r="WWV80" s="195"/>
      <c r="WWW80" s="195"/>
      <c r="WWX80" s="195"/>
      <c r="WWY80" s="195"/>
      <c r="WWZ80" s="195"/>
      <c r="WXA80" s="195"/>
      <c r="WXB80" s="195"/>
      <c r="WXC80" s="195"/>
      <c r="WXD80" s="195"/>
      <c r="WXE80" s="195"/>
      <c r="WXF80" s="195"/>
      <c r="WXG80" s="195"/>
      <c r="WXH80" s="195"/>
      <c r="WXI80" s="195"/>
    </row>
    <row r="81" spans="1:16181" s="280" customFormat="1">
      <c r="A81" s="279"/>
      <c r="E81" s="192"/>
      <c r="F81" s="193"/>
      <c r="G81" s="193"/>
      <c r="H81" s="267" t="s">
        <v>218</v>
      </c>
      <c r="I81" s="268"/>
      <c r="J81" s="241"/>
      <c r="K81" s="191">
        <f>MIN(Dashboard!M$66:AS$66)</f>
        <v>0</v>
      </c>
      <c r="L81" s="239"/>
      <c r="M81" s="239"/>
      <c r="N81" s="239"/>
      <c r="O81" s="239"/>
      <c r="P81" s="239"/>
      <c r="Q81" s="239"/>
      <c r="R81" s="239"/>
      <c r="S81" s="239"/>
      <c r="T81" s="239"/>
      <c r="U81" s="239"/>
      <c r="V81" s="239"/>
      <c r="W81" s="239"/>
      <c r="X81" s="239"/>
      <c r="Y81" s="239"/>
      <c r="Z81" s="239"/>
      <c r="AA81" s="239"/>
      <c r="AB81" s="239"/>
      <c r="AC81" s="239"/>
      <c r="AD81" s="239"/>
      <c r="AE81" s="239"/>
      <c r="AF81" s="239"/>
      <c r="AG81" s="239"/>
      <c r="AH81" s="239"/>
      <c r="AI81" s="239"/>
      <c r="AJ81" s="239"/>
      <c r="AK81" s="239"/>
      <c r="AL81" s="239"/>
      <c r="AM81" s="239"/>
      <c r="AN81" s="239"/>
      <c r="AO81" s="239"/>
      <c r="AP81" s="239"/>
      <c r="AQ81" s="269"/>
      <c r="AR81" s="269"/>
      <c r="AS81" s="269"/>
      <c r="AT81" s="270"/>
      <c r="AU81" s="270"/>
      <c r="AV81" s="270"/>
      <c r="AW81" s="270"/>
      <c r="AX81" s="270"/>
      <c r="AY81" s="270"/>
      <c r="AZ81" s="270"/>
      <c r="BA81" s="270"/>
      <c r="BB81" s="195"/>
      <c r="BC81" s="195"/>
      <c r="BD81" s="195"/>
      <c r="BE81" s="195"/>
      <c r="BF81" s="195"/>
      <c r="BG81" s="195"/>
      <c r="BH81" s="195"/>
      <c r="BI81" s="195"/>
      <c r="BJ81" s="195"/>
      <c r="BK81" s="195"/>
      <c r="BL81" s="195"/>
      <c r="BM81" s="195"/>
      <c r="BN81" s="195"/>
      <c r="BO81" s="195"/>
      <c r="BP81" s="195"/>
      <c r="BQ81" s="195"/>
      <c r="BR81" s="195"/>
      <c r="BS81" s="195"/>
      <c r="BT81" s="195"/>
      <c r="BU81" s="195"/>
      <c r="BV81" s="195"/>
      <c r="BW81" s="195"/>
      <c r="BX81" s="195"/>
      <c r="BY81" s="195"/>
      <c r="BZ81" s="195"/>
      <c r="CA81" s="195"/>
      <c r="CB81" s="195"/>
      <c r="CC81" s="195"/>
      <c r="CD81" s="195"/>
      <c r="CE81" s="195"/>
      <c r="CF81" s="195"/>
      <c r="CG81" s="195"/>
      <c r="CH81" s="195"/>
      <c r="CI81" s="195"/>
      <c r="CJ81" s="195"/>
      <c r="CK81" s="195"/>
      <c r="CL81" s="195"/>
      <c r="CM81" s="195"/>
      <c r="CN81" s="195"/>
      <c r="CO81" s="195"/>
      <c r="CP81" s="195"/>
      <c r="CQ81" s="195"/>
      <c r="CR81" s="195"/>
      <c r="CS81" s="195"/>
      <c r="CT81" s="195"/>
      <c r="CU81" s="195"/>
      <c r="CV81" s="195"/>
      <c r="CW81" s="195"/>
      <c r="CX81" s="195"/>
      <c r="CY81" s="195"/>
      <c r="CZ81" s="195"/>
      <c r="DA81" s="195"/>
      <c r="DB81" s="195"/>
      <c r="DC81" s="195"/>
      <c r="DD81" s="195"/>
      <c r="DE81" s="195"/>
      <c r="DF81" s="195"/>
      <c r="DG81" s="195"/>
      <c r="DH81" s="195"/>
      <c r="DI81" s="195"/>
      <c r="DJ81" s="195"/>
      <c r="DK81" s="195"/>
      <c r="DL81" s="195"/>
      <c r="DM81" s="195"/>
      <c r="DN81" s="195"/>
      <c r="DO81" s="195"/>
      <c r="DP81" s="195"/>
      <c r="DQ81" s="195"/>
      <c r="DR81" s="195"/>
      <c r="DS81" s="195"/>
      <c r="DT81" s="195"/>
      <c r="DU81" s="195"/>
      <c r="DV81" s="195"/>
      <c r="DW81" s="195"/>
      <c r="DX81" s="195"/>
      <c r="DY81" s="195"/>
      <c r="DZ81" s="195"/>
      <c r="EA81" s="195"/>
      <c r="EB81" s="195"/>
      <c r="EC81" s="195"/>
      <c r="ED81" s="195"/>
      <c r="EE81" s="195"/>
      <c r="EF81" s="195"/>
      <c r="EG81" s="195"/>
      <c r="EH81" s="195"/>
      <c r="EI81" s="195"/>
      <c r="EJ81" s="195"/>
      <c r="EK81" s="195"/>
      <c r="EL81" s="195"/>
      <c r="EM81" s="195"/>
      <c r="EN81" s="195"/>
      <c r="EO81" s="195"/>
      <c r="EP81" s="195"/>
      <c r="EQ81" s="195"/>
      <c r="ER81" s="195"/>
      <c r="ES81" s="195"/>
      <c r="ET81" s="195"/>
      <c r="EU81" s="195"/>
      <c r="EV81" s="195"/>
      <c r="EW81" s="195"/>
      <c r="EX81" s="195"/>
      <c r="EY81" s="195"/>
      <c r="EZ81" s="195"/>
      <c r="FA81" s="195"/>
      <c r="FB81" s="195"/>
      <c r="FC81" s="195"/>
      <c r="FD81" s="195"/>
      <c r="FE81" s="195"/>
      <c r="FF81" s="195"/>
      <c r="FG81" s="195"/>
      <c r="FH81" s="195"/>
      <c r="FI81" s="195"/>
      <c r="FJ81" s="195"/>
      <c r="FK81" s="195"/>
      <c r="FL81" s="195"/>
      <c r="FM81" s="195"/>
      <c r="FN81" s="195"/>
      <c r="FO81" s="195"/>
      <c r="FP81" s="195"/>
      <c r="FQ81" s="195"/>
      <c r="FR81" s="195"/>
      <c r="FS81" s="195"/>
      <c r="FT81" s="195"/>
      <c r="FU81" s="195"/>
      <c r="FV81" s="195"/>
      <c r="FW81" s="195"/>
      <c r="FX81" s="195"/>
      <c r="FY81" s="195"/>
      <c r="FZ81" s="195"/>
      <c r="GA81" s="195"/>
      <c r="GB81" s="195"/>
      <c r="GC81" s="195"/>
      <c r="GD81" s="195"/>
      <c r="GE81" s="195"/>
      <c r="GF81" s="195"/>
      <c r="GG81" s="195"/>
      <c r="GH81" s="195"/>
      <c r="GI81" s="195"/>
      <c r="GJ81" s="195"/>
      <c r="GK81" s="195"/>
      <c r="GL81" s="195"/>
      <c r="GM81" s="195"/>
      <c r="GN81" s="195"/>
      <c r="GO81" s="195"/>
      <c r="GP81" s="195"/>
      <c r="GQ81" s="195"/>
      <c r="GR81" s="195"/>
      <c r="GS81" s="195"/>
      <c r="GT81" s="195"/>
      <c r="GU81" s="195"/>
      <c r="GV81" s="195"/>
      <c r="GW81" s="195"/>
      <c r="GX81" s="195"/>
      <c r="GY81" s="195"/>
      <c r="GZ81" s="195"/>
      <c r="HA81" s="195"/>
      <c r="HB81" s="195"/>
      <c r="HC81" s="195"/>
      <c r="HD81" s="195"/>
      <c r="HE81" s="195"/>
      <c r="HF81" s="195"/>
      <c r="HG81" s="195"/>
      <c r="HH81" s="195"/>
      <c r="HI81" s="195"/>
      <c r="HJ81" s="195"/>
      <c r="HK81" s="195"/>
      <c r="HL81" s="195"/>
      <c r="HM81" s="195"/>
      <c r="HN81" s="195"/>
      <c r="HO81" s="195"/>
      <c r="HP81" s="195"/>
      <c r="HQ81" s="195"/>
      <c r="HR81" s="195"/>
      <c r="HS81" s="195"/>
      <c r="HT81" s="195"/>
      <c r="HU81" s="195"/>
      <c r="HV81" s="195"/>
      <c r="HW81" s="195"/>
      <c r="HX81" s="195"/>
      <c r="HY81" s="195"/>
      <c r="HZ81" s="195"/>
      <c r="IA81" s="195"/>
      <c r="IB81" s="195"/>
      <c r="IC81" s="195"/>
      <c r="ID81" s="195"/>
      <c r="IE81" s="195"/>
      <c r="IF81" s="195"/>
      <c r="IG81" s="195"/>
      <c r="IH81" s="195"/>
      <c r="II81" s="195"/>
      <c r="IJ81" s="195"/>
      <c r="IK81" s="195"/>
      <c r="IL81" s="195"/>
      <c r="IM81" s="195"/>
      <c r="IN81" s="195"/>
      <c r="IO81" s="195"/>
      <c r="IP81" s="195"/>
      <c r="IQ81" s="195"/>
      <c r="IR81" s="195"/>
      <c r="IS81" s="195"/>
      <c r="IT81" s="195"/>
      <c r="IU81" s="195"/>
      <c r="IV81" s="195"/>
      <c r="IW81" s="195"/>
      <c r="IX81" s="195"/>
      <c r="IY81" s="195"/>
      <c r="IZ81" s="195"/>
      <c r="JA81" s="195"/>
      <c r="JB81" s="195"/>
      <c r="JC81" s="195"/>
      <c r="JD81" s="195"/>
      <c r="JE81" s="195"/>
      <c r="JF81" s="195"/>
      <c r="JG81" s="195"/>
      <c r="JH81" s="195"/>
      <c r="JI81" s="195"/>
      <c r="JJ81" s="195"/>
      <c r="JK81" s="195"/>
      <c r="JL81" s="195"/>
      <c r="JM81" s="195"/>
      <c r="JN81" s="195"/>
      <c r="JO81" s="195"/>
      <c r="JP81" s="195"/>
      <c r="JQ81" s="195"/>
      <c r="JR81" s="195"/>
      <c r="JS81" s="195"/>
      <c r="JT81" s="195"/>
      <c r="JU81" s="195"/>
      <c r="JV81" s="195"/>
      <c r="JW81" s="195"/>
      <c r="JX81" s="195"/>
      <c r="JY81" s="195"/>
      <c r="JZ81" s="195"/>
      <c r="KA81" s="195"/>
      <c r="KB81" s="195"/>
      <c r="KC81" s="195"/>
      <c r="KD81" s="195"/>
      <c r="KE81" s="195"/>
      <c r="KF81" s="195"/>
      <c r="KG81" s="195"/>
      <c r="KH81" s="195"/>
      <c r="KI81" s="195"/>
      <c r="KJ81" s="195"/>
      <c r="KK81" s="195"/>
      <c r="KL81" s="195"/>
      <c r="KM81" s="195"/>
      <c r="KN81" s="195"/>
      <c r="KO81" s="195"/>
      <c r="KP81" s="195"/>
      <c r="KQ81" s="195"/>
      <c r="KR81" s="195"/>
      <c r="KS81" s="195"/>
      <c r="KT81" s="195"/>
      <c r="KU81" s="195"/>
      <c r="KV81" s="195"/>
      <c r="KW81" s="195"/>
      <c r="KX81" s="195"/>
      <c r="KY81" s="195"/>
      <c r="KZ81" s="195"/>
      <c r="LA81" s="195"/>
      <c r="LB81" s="195"/>
      <c r="LC81" s="195"/>
      <c r="LD81" s="195"/>
      <c r="LE81" s="195"/>
      <c r="LF81" s="195"/>
      <c r="LG81" s="195"/>
      <c r="LH81" s="195"/>
      <c r="LI81" s="195"/>
      <c r="LJ81" s="195"/>
      <c r="LK81" s="195"/>
      <c r="LL81" s="195"/>
      <c r="LM81" s="195"/>
      <c r="LN81" s="195"/>
      <c r="LO81" s="195"/>
      <c r="LP81" s="195"/>
      <c r="LQ81" s="195"/>
      <c r="LR81" s="195"/>
      <c r="LS81" s="195"/>
      <c r="LT81" s="195"/>
      <c r="LU81" s="195"/>
      <c r="LV81" s="195"/>
      <c r="LW81" s="195"/>
      <c r="LX81" s="195"/>
      <c r="LY81" s="195"/>
      <c r="LZ81" s="195"/>
      <c r="MA81" s="195"/>
      <c r="MB81" s="195"/>
      <c r="MC81" s="195"/>
      <c r="MD81" s="195"/>
      <c r="ME81" s="195"/>
      <c r="MF81" s="195"/>
      <c r="MG81" s="195"/>
      <c r="MH81" s="195"/>
      <c r="MI81" s="195"/>
      <c r="MJ81" s="195"/>
      <c r="MK81" s="195"/>
      <c r="ML81" s="195"/>
      <c r="MM81" s="195"/>
      <c r="MN81" s="195"/>
      <c r="MO81" s="195"/>
      <c r="MP81" s="195"/>
      <c r="MQ81" s="195"/>
      <c r="MR81" s="195"/>
      <c r="MS81" s="195"/>
      <c r="MT81" s="195"/>
      <c r="MU81" s="195"/>
      <c r="MV81" s="195"/>
      <c r="MW81" s="195"/>
      <c r="MX81" s="195"/>
      <c r="MY81" s="195"/>
      <c r="MZ81" s="195"/>
      <c r="NA81" s="195"/>
      <c r="NB81" s="195"/>
      <c r="NC81" s="195"/>
      <c r="ND81" s="195"/>
      <c r="NE81" s="195"/>
      <c r="NF81" s="195"/>
      <c r="NG81" s="195"/>
      <c r="NH81" s="195"/>
      <c r="NI81" s="195"/>
      <c r="NJ81" s="195"/>
      <c r="NK81" s="195"/>
      <c r="NL81" s="195"/>
      <c r="NM81" s="195"/>
      <c r="NN81" s="195"/>
      <c r="NO81" s="195"/>
      <c r="NP81" s="195"/>
      <c r="NQ81" s="195"/>
      <c r="NR81" s="195"/>
      <c r="NS81" s="195"/>
      <c r="NT81" s="195"/>
      <c r="NU81" s="195"/>
      <c r="NV81" s="195"/>
      <c r="NW81" s="195"/>
      <c r="NX81" s="195"/>
      <c r="NY81" s="195"/>
      <c r="NZ81" s="195"/>
      <c r="OA81" s="195"/>
      <c r="OB81" s="195"/>
      <c r="OC81" s="195"/>
      <c r="OD81" s="195"/>
      <c r="OE81" s="195"/>
      <c r="OF81" s="195"/>
      <c r="OG81" s="195"/>
      <c r="OH81" s="195"/>
      <c r="OI81" s="195"/>
      <c r="OJ81" s="195"/>
      <c r="OK81" s="195"/>
      <c r="OL81" s="195"/>
      <c r="OM81" s="195"/>
      <c r="ON81" s="195"/>
      <c r="OO81" s="195"/>
      <c r="OP81" s="195"/>
      <c r="OQ81" s="195"/>
      <c r="OR81" s="195"/>
      <c r="OS81" s="195"/>
      <c r="OT81" s="195"/>
      <c r="OU81" s="195"/>
      <c r="OV81" s="195"/>
      <c r="OW81" s="195"/>
      <c r="OX81" s="195"/>
      <c r="OY81" s="195"/>
      <c r="OZ81" s="195"/>
      <c r="PA81" s="195"/>
      <c r="PB81" s="195"/>
      <c r="PC81" s="195"/>
      <c r="PD81" s="195"/>
      <c r="PE81" s="195"/>
      <c r="PF81" s="195"/>
      <c r="PG81" s="195"/>
      <c r="PH81" s="195"/>
      <c r="PI81" s="195"/>
      <c r="PJ81" s="195"/>
      <c r="PK81" s="195"/>
      <c r="PL81" s="195"/>
      <c r="PM81" s="195"/>
      <c r="PN81" s="195"/>
      <c r="PO81" s="195"/>
      <c r="PP81" s="195"/>
      <c r="PQ81" s="195"/>
      <c r="PR81" s="195"/>
      <c r="PS81" s="195"/>
      <c r="PT81" s="195"/>
      <c r="PU81" s="195"/>
      <c r="PV81" s="195"/>
      <c r="PW81" s="195"/>
      <c r="PX81" s="195"/>
      <c r="PY81" s="195"/>
      <c r="PZ81" s="195"/>
      <c r="QA81" s="195"/>
      <c r="QB81" s="195"/>
      <c r="QC81" s="195"/>
      <c r="QD81" s="195"/>
      <c r="QE81" s="195"/>
      <c r="QF81" s="195"/>
      <c r="QG81" s="195"/>
      <c r="QH81" s="195"/>
      <c r="QI81" s="195"/>
      <c r="QJ81" s="195"/>
      <c r="QK81" s="195"/>
      <c r="QL81" s="195"/>
      <c r="QM81" s="195"/>
      <c r="QN81" s="195"/>
      <c r="QO81" s="195"/>
      <c r="QP81" s="195"/>
      <c r="QQ81" s="195"/>
      <c r="QR81" s="195"/>
      <c r="QS81" s="195"/>
      <c r="QT81" s="195"/>
      <c r="QU81" s="195"/>
      <c r="QV81" s="195"/>
      <c r="QW81" s="195"/>
      <c r="QX81" s="195"/>
      <c r="QY81" s="195"/>
      <c r="QZ81" s="195"/>
      <c r="RA81" s="195"/>
      <c r="RB81" s="195"/>
      <c r="RC81" s="195"/>
      <c r="RD81" s="195"/>
      <c r="RE81" s="195"/>
      <c r="RF81" s="195"/>
      <c r="RG81" s="195"/>
      <c r="RH81" s="195"/>
      <c r="RI81" s="195"/>
      <c r="RJ81" s="195"/>
      <c r="RK81" s="195"/>
      <c r="RL81" s="195"/>
      <c r="RM81" s="195"/>
      <c r="RN81" s="195"/>
      <c r="RO81" s="195"/>
      <c r="RP81" s="195"/>
      <c r="RQ81" s="195"/>
      <c r="RR81" s="195"/>
      <c r="RS81" s="195"/>
      <c r="RT81" s="195"/>
      <c r="RU81" s="195"/>
      <c r="RV81" s="195"/>
      <c r="RW81" s="195"/>
      <c r="RX81" s="195"/>
      <c r="RY81" s="195"/>
      <c r="RZ81" s="195"/>
      <c r="SA81" s="195"/>
      <c r="SB81" s="195"/>
      <c r="SC81" s="195"/>
      <c r="SD81" s="195"/>
      <c r="SE81" s="195"/>
      <c r="SF81" s="195"/>
      <c r="SG81" s="195"/>
      <c r="SH81" s="195"/>
      <c r="SI81" s="195"/>
      <c r="SJ81" s="195"/>
      <c r="SK81" s="195"/>
      <c r="SL81" s="195"/>
      <c r="SM81" s="195"/>
      <c r="SN81" s="195"/>
      <c r="SO81" s="195"/>
      <c r="SP81" s="195"/>
      <c r="SQ81" s="195"/>
      <c r="SR81" s="195"/>
      <c r="SS81" s="195"/>
      <c r="ST81" s="195"/>
      <c r="SU81" s="195"/>
      <c r="SV81" s="195"/>
      <c r="SW81" s="195"/>
      <c r="SX81" s="195"/>
      <c r="SY81" s="195"/>
      <c r="SZ81" s="195"/>
      <c r="TA81" s="195"/>
      <c r="TB81" s="195"/>
      <c r="TC81" s="195"/>
      <c r="TD81" s="195"/>
      <c r="TE81" s="195"/>
      <c r="TF81" s="195"/>
      <c r="TG81" s="195"/>
      <c r="TH81" s="195"/>
      <c r="TI81" s="195"/>
      <c r="TJ81" s="195"/>
      <c r="TK81" s="195"/>
      <c r="TL81" s="195"/>
      <c r="TM81" s="195"/>
      <c r="TN81" s="195"/>
      <c r="TO81" s="195"/>
      <c r="TP81" s="195"/>
      <c r="TQ81" s="195"/>
      <c r="TR81" s="195"/>
      <c r="TS81" s="195"/>
      <c r="TT81" s="195"/>
      <c r="TU81" s="195"/>
      <c r="TV81" s="195"/>
      <c r="TW81" s="195"/>
      <c r="TX81" s="195"/>
      <c r="TY81" s="195"/>
      <c r="TZ81" s="195"/>
      <c r="UA81" s="195"/>
      <c r="UB81" s="195"/>
      <c r="UC81" s="195"/>
      <c r="UD81" s="195"/>
      <c r="UE81" s="195"/>
      <c r="UF81" s="195"/>
      <c r="UG81" s="195"/>
      <c r="UH81" s="195"/>
      <c r="UI81" s="195"/>
      <c r="UJ81" s="195"/>
      <c r="UK81" s="195"/>
      <c r="UL81" s="195"/>
      <c r="UM81" s="195"/>
      <c r="UN81" s="195"/>
      <c r="UO81" s="195"/>
      <c r="UP81" s="195"/>
      <c r="UQ81" s="195"/>
      <c r="UR81" s="195"/>
      <c r="US81" s="195"/>
      <c r="UT81" s="195"/>
      <c r="UU81" s="195"/>
      <c r="UV81" s="195"/>
      <c r="UW81" s="195"/>
      <c r="UX81" s="195"/>
      <c r="UY81" s="195"/>
      <c r="UZ81" s="195"/>
      <c r="VA81" s="195"/>
      <c r="VB81" s="195"/>
      <c r="VC81" s="195"/>
      <c r="VD81" s="195"/>
      <c r="VE81" s="195"/>
      <c r="VF81" s="195"/>
      <c r="VG81" s="195"/>
      <c r="VH81" s="195"/>
      <c r="VI81" s="195"/>
      <c r="VJ81" s="195"/>
      <c r="VK81" s="195"/>
      <c r="VL81" s="195"/>
      <c r="VM81" s="195"/>
      <c r="VN81" s="195"/>
      <c r="VO81" s="195"/>
      <c r="VP81" s="195"/>
      <c r="VQ81" s="195"/>
      <c r="VR81" s="195"/>
      <c r="VS81" s="195"/>
      <c r="VT81" s="195"/>
      <c r="VU81" s="195"/>
      <c r="VV81" s="195"/>
      <c r="VW81" s="195"/>
      <c r="VX81" s="195"/>
      <c r="VY81" s="195"/>
      <c r="VZ81" s="195"/>
      <c r="WA81" s="195"/>
      <c r="WB81" s="195"/>
      <c r="WC81" s="195"/>
      <c r="WD81" s="195"/>
      <c r="WE81" s="195"/>
      <c r="WF81" s="195"/>
      <c r="WG81" s="195"/>
      <c r="WH81" s="195"/>
      <c r="WI81" s="195"/>
      <c r="WJ81" s="195"/>
      <c r="WK81" s="195"/>
      <c r="WL81" s="195"/>
      <c r="WM81" s="195"/>
      <c r="WN81" s="195"/>
      <c r="WO81" s="195"/>
      <c r="WP81" s="195"/>
      <c r="WQ81" s="195"/>
      <c r="WR81" s="195"/>
      <c r="WS81" s="195"/>
      <c r="WT81" s="195"/>
      <c r="WU81" s="195"/>
      <c r="WV81" s="195"/>
      <c r="WW81" s="195"/>
      <c r="WX81" s="195"/>
      <c r="WY81" s="195"/>
      <c r="WZ81" s="195"/>
      <c r="XA81" s="195"/>
      <c r="XB81" s="195"/>
      <c r="XC81" s="195"/>
      <c r="XD81" s="195"/>
      <c r="XE81" s="195"/>
      <c r="XF81" s="195"/>
      <c r="XG81" s="195"/>
      <c r="XH81" s="195"/>
      <c r="XI81" s="195"/>
      <c r="XJ81" s="195"/>
      <c r="XK81" s="195"/>
      <c r="XL81" s="195"/>
      <c r="XM81" s="195"/>
      <c r="XN81" s="195"/>
      <c r="XO81" s="195"/>
      <c r="XP81" s="195"/>
      <c r="XQ81" s="195"/>
      <c r="XR81" s="195"/>
      <c r="XS81" s="195"/>
      <c r="XT81" s="195"/>
      <c r="XU81" s="195"/>
      <c r="XV81" s="195"/>
      <c r="XW81" s="195"/>
      <c r="XX81" s="195"/>
      <c r="XY81" s="195"/>
      <c r="XZ81" s="195"/>
      <c r="YA81" s="195"/>
      <c r="YB81" s="195"/>
      <c r="YC81" s="195"/>
      <c r="YD81" s="195"/>
      <c r="YE81" s="195"/>
      <c r="YF81" s="195"/>
      <c r="YG81" s="195"/>
      <c r="YH81" s="195"/>
      <c r="YI81" s="195"/>
      <c r="YJ81" s="195"/>
      <c r="YK81" s="195"/>
      <c r="YL81" s="195"/>
      <c r="YM81" s="195"/>
      <c r="YN81" s="195"/>
      <c r="YO81" s="195"/>
      <c r="YP81" s="195"/>
      <c r="YQ81" s="195"/>
      <c r="YR81" s="195"/>
      <c r="YS81" s="195"/>
      <c r="YT81" s="195"/>
      <c r="YU81" s="195"/>
      <c r="YV81" s="195"/>
      <c r="YW81" s="195"/>
      <c r="YX81" s="195"/>
      <c r="YY81" s="195"/>
      <c r="YZ81" s="195"/>
      <c r="ZA81" s="195"/>
      <c r="ZB81" s="195"/>
      <c r="ZC81" s="195"/>
      <c r="ZD81" s="195"/>
      <c r="ZE81" s="195"/>
      <c r="ZF81" s="195"/>
      <c r="ZG81" s="195"/>
      <c r="ZH81" s="195"/>
      <c r="ZI81" s="195"/>
      <c r="ZJ81" s="195"/>
      <c r="ZK81" s="195"/>
      <c r="ZL81" s="195"/>
      <c r="ZM81" s="195"/>
      <c r="ZN81" s="195"/>
      <c r="ZO81" s="195"/>
      <c r="ZP81" s="195"/>
      <c r="ZQ81" s="195"/>
      <c r="ZR81" s="195"/>
      <c r="ZS81" s="195"/>
      <c r="ZT81" s="195"/>
      <c r="ZU81" s="195"/>
      <c r="ZV81" s="195"/>
      <c r="ZW81" s="195"/>
      <c r="ZX81" s="195"/>
      <c r="ZY81" s="195"/>
      <c r="ZZ81" s="195"/>
      <c r="AAA81" s="195"/>
      <c r="AAB81" s="195"/>
      <c r="AAC81" s="195"/>
      <c r="AAD81" s="195"/>
      <c r="AAE81" s="195"/>
      <c r="AAF81" s="195"/>
      <c r="AAG81" s="195"/>
      <c r="AAH81" s="195"/>
      <c r="AAI81" s="195"/>
      <c r="AAJ81" s="195"/>
      <c r="AAK81" s="195"/>
      <c r="AAL81" s="195"/>
      <c r="AAM81" s="195"/>
      <c r="AAN81" s="195"/>
      <c r="AAO81" s="195"/>
      <c r="AAP81" s="195"/>
      <c r="AAQ81" s="195"/>
      <c r="AAR81" s="195"/>
      <c r="AAS81" s="195"/>
      <c r="AAT81" s="195"/>
      <c r="AAU81" s="195"/>
      <c r="AAV81" s="195"/>
      <c r="AAW81" s="195"/>
      <c r="AAX81" s="195"/>
      <c r="AAY81" s="195"/>
      <c r="AAZ81" s="195"/>
      <c r="ABA81" s="195"/>
      <c r="ABB81" s="195"/>
      <c r="ABC81" s="195"/>
      <c r="ABD81" s="195"/>
      <c r="ABE81" s="195"/>
      <c r="ABF81" s="195"/>
      <c r="ABG81" s="195"/>
      <c r="ABH81" s="195"/>
      <c r="ABI81" s="195"/>
      <c r="ABJ81" s="195"/>
      <c r="ABK81" s="195"/>
      <c r="ABL81" s="195"/>
      <c r="ABM81" s="195"/>
      <c r="ABN81" s="195"/>
      <c r="ABO81" s="195"/>
      <c r="ABP81" s="195"/>
      <c r="ABQ81" s="195"/>
      <c r="ABR81" s="195"/>
      <c r="ABS81" s="195"/>
      <c r="ABT81" s="195"/>
      <c r="ABU81" s="195"/>
      <c r="ABV81" s="195"/>
      <c r="ABW81" s="195"/>
      <c r="ABX81" s="195"/>
      <c r="ABY81" s="195"/>
      <c r="ABZ81" s="195"/>
      <c r="ACA81" s="195"/>
      <c r="ACB81" s="195"/>
      <c r="ACC81" s="195"/>
      <c r="ACD81" s="195"/>
      <c r="ACE81" s="195"/>
      <c r="ACF81" s="195"/>
      <c r="ACG81" s="195"/>
      <c r="ACH81" s="195"/>
      <c r="ACI81" s="195"/>
      <c r="ACJ81" s="195"/>
      <c r="ACK81" s="195"/>
      <c r="ACL81" s="195"/>
      <c r="ACM81" s="195"/>
      <c r="ACN81" s="195"/>
      <c r="ACO81" s="195"/>
      <c r="ACP81" s="195"/>
      <c r="ACQ81" s="195"/>
      <c r="ACR81" s="195"/>
      <c r="ACS81" s="195"/>
      <c r="ACT81" s="195"/>
      <c r="ACU81" s="195"/>
      <c r="ACV81" s="195"/>
      <c r="ACW81" s="195"/>
      <c r="ACX81" s="195"/>
      <c r="ACY81" s="195"/>
      <c r="ACZ81" s="195"/>
      <c r="ADA81" s="195"/>
      <c r="ADB81" s="195"/>
      <c r="ADC81" s="195"/>
      <c r="ADD81" s="195"/>
      <c r="ADE81" s="195"/>
      <c r="ADF81" s="195"/>
      <c r="ADG81" s="195"/>
      <c r="ADH81" s="195"/>
      <c r="ADI81" s="195"/>
      <c r="ADJ81" s="195"/>
      <c r="ADK81" s="195"/>
      <c r="ADL81" s="195"/>
      <c r="ADM81" s="195"/>
      <c r="ADN81" s="195"/>
      <c r="ADO81" s="195"/>
      <c r="ADP81" s="195"/>
      <c r="ADQ81" s="195"/>
      <c r="ADR81" s="195"/>
      <c r="ADS81" s="195"/>
      <c r="ADT81" s="195"/>
      <c r="ADU81" s="195"/>
      <c r="ADV81" s="195"/>
      <c r="ADW81" s="195"/>
      <c r="ADX81" s="195"/>
      <c r="ADY81" s="195"/>
      <c r="ADZ81" s="195"/>
      <c r="AEA81" s="195"/>
      <c r="AEB81" s="195"/>
      <c r="AEC81" s="195"/>
      <c r="AED81" s="195"/>
      <c r="AEE81" s="195"/>
      <c r="AEF81" s="195"/>
      <c r="AEG81" s="195"/>
      <c r="AEH81" s="195"/>
      <c r="AEI81" s="195"/>
      <c r="AEJ81" s="195"/>
      <c r="AEK81" s="195"/>
      <c r="AEL81" s="195"/>
      <c r="AEM81" s="195"/>
      <c r="AEN81" s="195"/>
      <c r="AEO81" s="195"/>
      <c r="AEP81" s="195"/>
      <c r="AEQ81" s="195"/>
      <c r="AER81" s="195"/>
      <c r="AES81" s="195"/>
      <c r="AET81" s="195"/>
      <c r="AEU81" s="195"/>
      <c r="AEV81" s="195"/>
      <c r="AEW81" s="195"/>
      <c r="AEX81" s="195"/>
      <c r="AEY81" s="195"/>
      <c r="AEZ81" s="195"/>
      <c r="AFA81" s="195"/>
      <c r="AFB81" s="195"/>
      <c r="AFC81" s="195"/>
      <c r="AFD81" s="195"/>
      <c r="AFE81" s="195"/>
      <c r="AFF81" s="195"/>
      <c r="AFG81" s="195"/>
      <c r="AFH81" s="195"/>
      <c r="AFI81" s="195"/>
      <c r="AFJ81" s="195"/>
      <c r="AFK81" s="195"/>
      <c r="AFL81" s="195"/>
      <c r="AFM81" s="195"/>
      <c r="AFN81" s="195"/>
      <c r="AFO81" s="195"/>
      <c r="AFP81" s="195"/>
      <c r="AFQ81" s="195"/>
      <c r="AFR81" s="195"/>
      <c r="AFS81" s="195"/>
      <c r="AFT81" s="195"/>
      <c r="AFU81" s="195"/>
      <c r="AFV81" s="195"/>
      <c r="AFW81" s="195"/>
      <c r="AFX81" s="195"/>
      <c r="AFY81" s="195"/>
      <c r="AFZ81" s="195"/>
      <c r="AGA81" s="195"/>
      <c r="AGB81" s="195"/>
      <c r="AGC81" s="195"/>
      <c r="AGD81" s="195"/>
      <c r="AGE81" s="195"/>
      <c r="AGF81" s="195"/>
      <c r="AGG81" s="195"/>
      <c r="AGH81" s="195"/>
      <c r="AGI81" s="195"/>
      <c r="AGJ81" s="195"/>
      <c r="AGK81" s="195"/>
      <c r="AGL81" s="195"/>
      <c r="AGM81" s="195"/>
      <c r="AGN81" s="195"/>
      <c r="AGO81" s="195"/>
      <c r="AGP81" s="195"/>
      <c r="AGQ81" s="195"/>
      <c r="AGR81" s="195"/>
      <c r="AGS81" s="195"/>
      <c r="AGT81" s="195"/>
      <c r="AGU81" s="195"/>
      <c r="AGV81" s="195"/>
      <c r="AGW81" s="195"/>
      <c r="AGX81" s="195"/>
      <c r="AGY81" s="195"/>
      <c r="AGZ81" s="195"/>
      <c r="AHA81" s="195"/>
      <c r="AHB81" s="195"/>
      <c r="AHC81" s="195"/>
      <c r="AHD81" s="195"/>
      <c r="AHE81" s="195"/>
      <c r="AHF81" s="195"/>
      <c r="AHG81" s="195"/>
      <c r="AHH81" s="195"/>
      <c r="AHI81" s="195"/>
      <c r="AHJ81" s="195"/>
      <c r="AHK81" s="195"/>
      <c r="AHL81" s="195"/>
      <c r="AHM81" s="195"/>
      <c r="AHN81" s="195"/>
      <c r="AHO81" s="195"/>
      <c r="AHP81" s="195"/>
      <c r="AHQ81" s="195"/>
      <c r="AHR81" s="195"/>
      <c r="AHS81" s="195"/>
      <c r="AHT81" s="195"/>
      <c r="AHU81" s="195"/>
      <c r="AHV81" s="195"/>
      <c r="AHW81" s="195"/>
      <c r="AHX81" s="195"/>
      <c r="AHY81" s="195"/>
      <c r="AHZ81" s="195"/>
      <c r="AIA81" s="195"/>
      <c r="AIB81" s="195"/>
      <c r="AIC81" s="195"/>
      <c r="AID81" s="195"/>
      <c r="AIE81" s="195"/>
      <c r="AIF81" s="195"/>
      <c r="AIG81" s="195"/>
      <c r="AIH81" s="195"/>
      <c r="AII81" s="195"/>
      <c r="AIJ81" s="195"/>
      <c r="AIK81" s="195"/>
      <c r="AIL81" s="195"/>
      <c r="AIM81" s="195"/>
      <c r="AIN81" s="195"/>
      <c r="AIO81" s="195"/>
      <c r="AIP81" s="195"/>
      <c r="AIQ81" s="195"/>
      <c r="AIR81" s="195"/>
      <c r="AIS81" s="195"/>
      <c r="AIT81" s="195"/>
      <c r="AIU81" s="195"/>
      <c r="AIV81" s="195"/>
      <c r="AIW81" s="195"/>
      <c r="AIX81" s="195"/>
      <c r="AIY81" s="195"/>
      <c r="AIZ81" s="195"/>
      <c r="AJA81" s="195"/>
      <c r="AJB81" s="195"/>
      <c r="AJC81" s="195"/>
      <c r="AJD81" s="195"/>
      <c r="AJE81" s="195"/>
      <c r="AJF81" s="195"/>
      <c r="AJG81" s="195"/>
      <c r="AJH81" s="195"/>
      <c r="AJI81" s="195"/>
      <c r="AJJ81" s="195"/>
      <c r="AJK81" s="195"/>
      <c r="AJL81" s="195"/>
      <c r="AJM81" s="195"/>
      <c r="AJN81" s="195"/>
      <c r="AJO81" s="195"/>
      <c r="AJP81" s="195"/>
      <c r="AJQ81" s="195"/>
      <c r="AJR81" s="195"/>
      <c r="AJS81" s="195"/>
      <c r="AJT81" s="195"/>
      <c r="AJU81" s="195"/>
      <c r="AJV81" s="195"/>
      <c r="AJW81" s="195"/>
      <c r="AJX81" s="195"/>
      <c r="AJY81" s="195"/>
      <c r="AJZ81" s="195"/>
      <c r="AKA81" s="195"/>
      <c r="AKB81" s="195"/>
      <c r="AKC81" s="195"/>
      <c r="AKD81" s="195"/>
      <c r="AKE81" s="195"/>
      <c r="AKF81" s="195"/>
      <c r="AKG81" s="195"/>
      <c r="AKH81" s="195"/>
      <c r="AKI81" s="195"/>
      <c r="AKJ81" s="195"/>
      <c r="AKK81" s="195"/>
      <c r="AKL81" s="195"/>
      <c r="AKM81" s="195"/>
      <c r="AKN81" s="195"/>
      <c r="AKO81" s="195"/>
      <c r="AKP81" s="195"/>
      <c r="AKQ81" s="195"/>
      <c r="AKR81" s="195"/>
      <c r="AKS81" s="195"/>
      <c r="AKT81" s="195"/>
      <c r="AKU81" s="195"/>
      <c r="AKV81" s="195"/>
      <c r="AKW81" s="195"/>
      <c r="AKX81" s="195"/>
      <c r="AKY81" s="195"/>
      <c r="AKZ81" s="195"/>
      <c r="ALA81" s="195"/>
      <c r="ALB81" s="195"/>
      <c r="ALC81" s="195"/>
      <c r="ALD81" s="195"/>
      <c r="ALE81" s="195"/>
      <c r="ALF81" s="195"/>
      <c r="ALG81" s="195"/>
      <c r="ALH81" s="195"/>
      <c r="ALI81" s="195"/>
      <c r="ALJ81" s="195"/>
      <c r="ALK81" s="195"/>
      <c r="ALL81" s="195"/>
      <c r="ALM81" s="195"/>
      <c r="ALN81" s="195"/>
      <c r="ALO81" s="195"/>
      <c r="ALP81" s="195"/>
      <c r="ALQ81" s="195"/>
      <c r="ALR81" s="195"/>
      <c r="ALS81" s="195"/>
      <c r="ALT81" s="195"/>
      <c r="ALU81" s="195"/>
      <c r="ALV81" s="195"/>
      <c r="ALW81" s="195"/>
      <c r="ALX81" s="195"/>
      <c r="ALY81" s="195"/>
      <c r="ALZ81" s="195"/>
      <c r="AMA81" s="195"/>
      <c r="AMB81" s="195"/>
      <c r="AMC81" s="195"/>
      <c r="AMD81" s="195"/>
      <c r="AME81" s="195"/>
      <c r="AMF81" s="195"/>
      <c r="AMG81" s="195"/>
      <c r="AMH81" s="195"/>
      <c r="AMI81" s="195"/>
      <c r="AMJ81" s="195"/>
      <c r="AMK81" s="195"/>
      <c r="AML81" s="195"/>
      <c r="AMM81" s="195"/>
      <c r="AMN81" s="195"/>
      <c r="AMO81" s="195"/>
      <c r="AMP81" s="195"/>
      <c r="AMQ81" s="195"/>
      <c r="AMR81" s="195"/>
      <c r="AMS81" s="195"/>
      <c r="AMT81" s="195"/>
      <c r="AMU81" s="195"/>
      <c r="AMV81" s="195"/>
      <c r="AMW81" s="195"/>
      <c r="AMX81" s="195"/>
      <c r="AMY81" s="195"/>
      <c r="AMZ81" s="195"/>
      <c r="ANA81" s="195"/>
      <c r="ANB81" s="195"/>
      <c r="ANC81" s="195"/>
      <c r="AND81" s="195"/>
      <c r="ANE81" s="195"/>
      <c r="ANF81" s="195"/>
      <c r="ANG81" s="195"/>
      <c r="ANH81" s="195"/>
      <c r="ANI81" s="195"/>
      <c r="ANJ81" s="195"/>
      <c r="ANK81" s="195"/>
      <c r="ANL81" s="195"/>
      <c r="ANM81" s="195"/>
      <c r="ANN81" s="195"/>
      <c r="ANO81" s="195"/>
      <c r="ANP81" s="195"/>
      <c r="ANQ81" s="195"/>
      <c r="ANR81" s="195"/>
      <c r="ANS81" s="195"/>
      <c r="ANT81" s="195"/>
      <c r="ANU81" s="195"/>
      <c r="ANV81" s="195"/>
      <c r="ANW81" s="195"/>
      <c r="ANX81" s="195"/>
      <c r="ANY81" s="195"/>
      <c r="ANZ81" s="195"/>
      <c r="AOA81" s="195"/>
      <c r="AOB81" s="195"/>
      <c r="AOC81" s="195"/>
      <c r="AOD81" s="195"/>
      <c r="AOE81" s="195"/>
      <c r="AOF81" s="195"/>
      <c r="AOG81" s="195"/>
      <c r="AOH81" s="195"/>
      <c r="AOI81" s="195"/>
      <c r="AOJ81" s="195"/>
      <c r="AOK81" s="195"/>
      <c r="AOL81" s="195"/>
      <c r="AOM81" s="195"/>
      <c r="AON81" s="195"/>
      <c r="AOO81" s="195"/>
      <c r="AOP81" s="195"/>
      <c r="AOQ81" s="195"/>
      <c r="AOR81" s="195"/>
      <c r="AOS81" s="195"/>
      <c r="AOT81" s="195"/>
      <c r="AOU81" s="195"/>
      <c r="AOV81" s="195"/>
      <c r="AOW81" s="195"/>
      <c r="AOX81" s="195"/>
      <c r="AOY81" s="195"/>
      <c r="AOZ81" s="195"/>
      <c r="APA81" s="195"/>
      <c r="APB81" s="195"/>
      <c r="APC81" s="195"/>
      <c r="APD81" s="195"/>
      <c r="APE81" s="195"/>
      <c r="APF81" s="195"/>
      <c r="APG81" s="195"/>
      <c r="APH81" s="195"/>
      <c r="API81" s="195"/>
      <c r="APJ81" s="195"/>
      <c r="APK81" s="195"/>
      <c r="APL81" s="195"/>
      <c r="APM81" s="195"/>
      <c r="APN81" s="195"/>
      <c r="APO81" s="195"/>
      <c r="APP81" s="195"/>
      <c r="APQ81" s="195"/>
      <c r="APR81" s="195"/>
      <c r="APS81" s="195"/>
      <c r="APT81" s="195"/>
      <c r="APU81" s="195"/>
      <c r="APV81" s="195"/>
      <c r="APW81" s="195"/>
      <c r="APX81" s="195"/>
      <c r="APY81" s="195"/>
      <c r="APZ81" s="195"/>
      <c r="AQA81" s="195"/>
      <c r="AQB81" s="195"/>
      <c r="AQC81" s="195"/>
      <c r="AQD81" s="195"/>
      <c r="AQE81" s="195"/>
      <c r="AQF81" s="195"/>
      <c r="AQG81" s="195"/>
      <c r="AQH81" s="195"/>
      <c r="AQI81" s="195"/>
      <c r="AQJ81" s="195"/>
      <c r="AQK81" s="195"/>
      <c r="AQL81" s="195"/>
      <c r="AQM81" s="195"/>
      <c r="AQN81" s="195"/>
      <c r="AQO81" s="195"/>
      <c r="AQP81" s="195"/>
      <c r="AQQ81" s="195"/>
      <c r="AQR81" s="195"/>
      <c r="AQS81" s="195"/>
      <c r="AQT81" s="195"/>
      <c r="AQU81" s="195"/>
      <c r="AQV81" s="195"/>
      <c r="AQW81" s="195"/>
      <c r="AQX81" s="195"/>
      <c r="AQY81" s="195"/>
      <c r="AQZ81" s="195"/>
      <c r="ARA81" s="195"/>
      <c r="ARB81" s="195"/>
      <c r="ARC81" s="195"/>
      <c r="ARD81" s="195"/>
      <c r="ARE81" s="195"/>
      <c r="ARF81" s="195"/>
      <c r="ARG81" s="195"/>
      <c r="ARH81" s="195"/>
      <c r="ARI81" s="195"/>
      <c r="ARJ81" s="195"/>
      <c r="ARK81" s="195"/>
      <c r="ARL81" s="195"/>
      <c r="ARM81" s="195"/>
      <c r="ARN81" s="195"/>
      <c r="ARO81" s="195"/>
      <c r="ARP81" s="195"/>
      <c r="ARQ81" s="195"/>
      <c r="ARR81" s="195"/>
      <c r="ARS81" s="195"/>
      <c r="ART81" s="195"/>
      <c r="ARU81" s="195"/>
      <c r="ARV81" s="195"/>
      <c r="ARW81" s="195"/>
      <c r="ARX81" s="195"/>
      <c r="ARY81" s="195"/>
      <c r="ARZ81" s="195"/>
      <c r="ASA81" s="195"/>
      <c r="ASB81" s="195"/>
      <c r="ASC81" s="195"/>
      <c r="ASD81" s="195"/>
      <c r="ASE81" s="195"/>
      <c r="ASF81" s="195"/>
      <c r="ASG81" s="195"/>
      <c r="ASH81" s="195"/>
      <c r="ASI81" s="195"/>
      <c r="ASJ81" s="195"/>
      <c r="ASK81" s="195"/>
      <c r="ASL81" s="195"/>
      <c r="ASM81" s="195"/>
      <c r="ASN81" s="195"/>
      <c r="ASO81" s="195"/>
      <c r="ASP81" s="195"/>
      <c r="ASQ81" s="195"/>
      <c r="ASR81" s="195"/>
      <c r="ASS81" s="195"/>
      <c r="AST81" s="195"/>
      <c r="ASU81" s="195"/>
      <c r="ASV81" s="195"/>
      <c r="ASW81" s="195"/>
      <c r="ASX81" s="195"/>
      <c r="ASY81" s="195"/>
      <c r="ASZ81" s="195"/>
      <c r="ATA81" s="195"/>
      <c r="ATB81" s="195"/>
      <c r="ATC81" s="195"/>
      <c r="ATD81" s="195"/>
      <c r="ATE81" s="195"/>
      <c r="ATF81" s="195"/>
      <c r="ATG81" s="195"/>
      <c r="ATH81" s="195"/>
      <c r="ATI81" s="195"/>
      <c r="ATJ81" s="195"/>
      <c r="ATK81" s="195"/>
      <c r="ATL81" s="195"/>
      <c r="ATM81" s="195"/>
      <c r="ATN81" s="195"/>
      <c r="ATO81" s="195"/>
      <c r="ATP81" s="195"/>
      <c r="ATQ81" s="195"/>
      <c r="ATR81" s="195"/>
      <c r="ATS81" s="195"/>
      <c r="ATT81" s="195"/>
      <c r="ATU81" s="195"/>
      <c r="ATV81" s="195"/>
      <c r="ATW81" s="195"/>
      <c r="ATX81" s="195"/>
      <c r="ATY81" s="195"/>
      <c r="ATZ81" s="195"/>
      <c r="AUA81" s="195"/>
      <c r="AUB81" s="195"/>
      <c r="AUC81" s="195"/>
      <c r="AUD81" s="195"/>
      <c r="AUE81" s="195"/>
      <c r="AUF81" s="195"/>
      <c r="AUG81" s="195"/>
      <c r="AUH81" s="195"/>
      <c r="AUI81" s="195"/>
      <c r="AUJ81" s="195"/>
      <c r="AUK81" s="195"/>
      <c r="AUL81" s="195"/>
      <c r="AUM81" s="195"/>
      <c r="AUN81" s="195"/>
      <c r="AUO81" s="195"/>
      <c r="AUP81" s="195"/>
      <c r="AUQ81" s="195"/>
      <c r="AUR81" s="195"/>
      <c r="AUS81" s="195"/>
      <c r="AUT81" s="195"/>
      <c r="AUU81" s="195"/>
      <c r="AUV81" s="195"/>
      <c r="AUW81" s="195"/>
      <c r="AUX81" s="195"/>
      <c r="AUY81" s="195"/>
      <c r="AUZ81" s="195"/>
      <c r="AVA81" s="195"/>
      <c r="AVB81" s="195"/>
      <c r="AVC81" s="195"/>
      <c r="AVD81" s="195"/>
      <c r="AVE81" s="195"/>
      <c r="AVF81" s="195"/>
      <c r="AVG81" s="195"/>
      <c r="AVH81" s="195"/>
      <c r="AVI81" s="195"/>
      <c r="AVJ81" s="195"/>
      <c r="AVK81" s="195"/>
      <c r="AVL81" s="195"/>
      <c r="AVM81" s="195"/>
      <c r="AVN81" s="195"/>
      <c r="AVO81" s="195"/>
      <c r="AVP81" s="195"/>
      <c r="AVQ81" s="195"/>
      <c r="AVR81" s="195"/>
      <c r="AVS81" s="195"/>
      <c r="AVT81" s="195"/>
      <c r="AVU81" s="195"/>
      <c r="AVV81" s="195"/>
      <c r="AVW81" s="195"/>
      <c r="AVX81" s="195"/>
      <c r="AVY81" s="195"/>
      <c r="AVZ81" s="195"/>
      <c r="AWA81" s="195"/>
      <c r="AWB81" s="195"/>
      <c r="AWC81" s="195"/>
      <c r="AWD81" s="195"/>
      <c r="AWE81" s="195"/>
      <c r="AWF81" s="195"/>
      <c r="AWG81" s="195"/>
      <c r="AWH81" s="195"/>
      <c r="AWI81" s="195"/>
      <c r="AWJ81" s="195"/>
      <c r="AWK81" s="195"/>
      <c r="AWL81" s="195"/>
      <c r="AWM81" s="195"/>
      <c r="AWN81" s="195"/>
      <c r="AWO81" s="195"/>
      <c r="AWP81" s="195"/>
      <c r="AWQ81" s="195"/>
      <c r="AWR81" s="195"/>
      <c r="AWS81" s="195"/>
      <c r="AWT81" s="195"/>
      <c r="AWU81" s="195"/>
      <c r="AWV81" s="195"/>
      <c r="AWW81" s="195"/>
      <c r="AWX81" s="195"/>
      <c r="AWY81" s="195"/>
      <c r="AWZ81" s="195"/>
      <c r="AXA81" s="195"/>
      <c r="AXB81" s="195"/>
      <c r="AXC81" s="195"/>
      <c r="AXD81" s="195"/>
      <c r="AXE81" s="195"/>
      <c r="AXF81" s="195"/>
      <c r="AXG81" s="195"/>
      <c r="AXH81" s="195"/>
      <c r="AXI81" s="195"/>
      <c r="AXJ81" s="195"/>
      <c r="AXK81" s="195"/>
      <c r="AXL81" s="195"/>
      <c r="AXM81" s="195"/>
      <c r="AXN81" s="195"/>
      <c r="AXO81" s="195"/>
      <c r="AXP81" s="195"/>
      <c r="AXQ81" s="195"/>
      <c r="AXR81" s="195"/>
      <c r="AXS81" s="195"/>
      <c r="AXT81" s="195"/>
      <c r="AXU81" s="195"/>
      <c r="AXV81" s="195"/>
      <c r="AXW81" s="195"/>
      <c r="AXX81" s="195"/>
      <c r="AXY81" s="195"/>
      <c r="AXZ81" s="195"/>
      <c r="AYA81" s="195"/>
      <c r="AYB81" s="195"/>
      <c r="AYC81" s="195"/>
      <c r="AYD81" s="195"/>
      <c r="AYE81" s="195"/>
      <c r="AYF81" s="195"/>
      <c r="AYG81" s="195"/>
      <c r="AYH81" s="195"/>
      <c r="AYI81" s="195"/>
      <c r="AYJ81" s="195"/>
      <c r="AYK81" s="195"/>
      <c r="AYL81" s="195"/>
      <c r="AYM81" s="195"/>
      <c r="AYN81" s="195"/>
      <c r="AYO81" s="195"/>
      <c r="AYP81" s="195"/>
      <c r="AYQ81" s="195"/>
      <c r="AYR81" s="195"/>
      <c r="AYS81" s="195"/>
      <c r="AYT81" s="195"/>
      <c r="AYU81" s="195"/>
      <c r="AYV81" s="195"/>
      <c r="AYW81" s="195"/>
      <c r="AYX81" s="195"/>
      <c r="AYY81" s="195"/>
      <c r="AYZ81" s="195"/>
      <c r="AZA81" s="195"/>
      <c r="AZB81" s="195"/>
      <c r="AZC81" s="195"/>
      <c r="AZD81" s="195"/>
      <c r="AZE81" s="195"/>
      <c r="AZF81" s="195"/>
      <c r="AZG81" s="195"/>
      <c r="AZH81" s="195"/>
      <c r="AZI81" s="195"/>
      <c r="AZJ81" s="195"/>
      <c r="AZK81" s="195"/>
      <c r="AZL81" s="195"/>
      <c r="AZM81" s="195"/>
      <c r="AZN81" s="195"/>
      <c r="AZO81" s="195"/>
      <c r="AZP81" s="195"/>
      <c r="AZQ81" s="195"/>
      <c r="AZR81" s="195"/>
      <c r="AZS81" s="195"/>
      <c r="AZT81" s="195"/>
      <c r="AZU81" s="195"/>
      <c r="AZV81" s="195"/>
      <c r="AZW81" s="195"/>
      <c r="AZX81" s="195"/>
      <c r="AZY81" s="195"/>
      <c r="AZZ81" s="195"/>
      <c r="BAA81" s="195"/>
      <c r="BAB81" s="195"/>
      <c r="BAC81" s="195"/>
      <c r="BAD81" s="195"/>
      <c r="BAE81" s="195"/>
      <c r="BAF81" s="195"/>
      <c r="BAG81" s="195"/>
      <c r="BAH81" s="195"/>
      <c r="BAI81" s="195"/>
      <c r="BAJ81" s="195"/>
      <c r="BAK81" s="195"/>
      <c r="BAL81" s="195"/>
      <c r="BAM81" s="195"/>
      <c r="BAN81" s="195"/>
      <c r="BAO81" s="195"/>
      <c r="BAP81" s="195"/>
      <c r="BAQ81" s="195"/>
      <c r="BAR81" s="195"/>
      <c r="BAS81" s="195"/>
      <c r="BAT81" s="195"/>
      <c r="BAU81" s="195"/>
      <c r="BAV81" s="195"/>
      <c r="BAW81" s="195"/>
      <c r="BAX81" s="195"/>
      <c r="BAY81" s="195"/>
      <c r="BAZ81" s="195"/>
      <c r="BBA81" s="195"/>
      <c r="BBB81" s="195"/>
      <c r="BBC81" s="195"/>
      <c r="BBD81" s="195"/>
      <c r="BBE81" s="195"/>
      <c r="BBF81" s="195"/>
      <c r="BBG81" s="195"/>
      <c r="BBH81" s="195"/>
      <c r="BBI81" s="195"/>
      <c r="BBJ81" s="195"/>
      <c r="BBK81" s="195"/>
      <c r="BBL81" s="195"/>
      <c r="BBM81" s="195"/>
      <c r="BBN81" s="195"/>
      <c r="BBO81" s="195"/>
      <c r="BBP81" s="195"/>
      <c r="BBQ81" s="195"/>
      <c r="BBR81" s="195"/>
      <c r="BBS81" s="195"/>
      <c r="BBT81" s="195"/>
      <c r="BBU81" s="195"/>
      <c r="BBV81" s="195"/>
      <c r="BBW81" s="195"/>
      <c r="BBX81" s="195"/>
      <c r="BBY81" s="195"/>
      <c r="BBZ81" s="195"/>
      <c r="BCA81" s="195"/>
      <c r="BCB81" s="195"/>
      <c r="BCC81" s="195"/>
      <c r="BCD81" s="195"/>
      <c r="BCE81" s="195"/>
      <c r="BCF81" s="195"/>
      <c r="BCG81" s="195"/>
      <c r="BCH81" s="195"/>
      <c r="BCI81" s="195"/>
      <c r="BCJ81" s="195"/>
      <c r="BCK81" s="195"/>
      <c r="BCL81" s="195"/>
      <c r="BCM81" s="195"/>
      <c r="BCN81" s="195"/>
      <c r="BCO81" s="195"/>
      <c r="BCP81" s="195"/>
      <c r="BCQ81" s="195"/>
      <c r="BCR81" s="195"/>
      <c r="BCS81" s="195"/>
      <c r="BCT81" s="195"/>
      <c r="BCU81" s="195"/>
      <c r="BCV81" s="195"/>
      <c r="BCW81" s="195"/>
      <c r="BCX81" s="195"/>
      <c r="BCY81" s="195"/>
      <c r="BCZ81" s="195"/>
      <c r="BDA81" s="195"/>
      <c r="BDB81" s="195"/>
      <c r="BDC81" s="195"/>
      <c r="BDD81" s="195"/>
      <c r="BDE81" s="195"/>
      <c r="BDF81" s="195"/>
      <c r="BDG81" s="195"/>
      <c r="BDH81" s="195"/>
      <c r="BDI81" s="195"/>
      <c r="BDJ81" s="195"/>
      <c r="BDK81" s="195"/>
      <c r="BDL81" s="195"/>
      <c r="BDM81" s="195"/>
      <c r="BDN81" s="195"/>
      <c r="BDO81" s="195"/>
      <c r="BDP81" s="195"/>
      <c r="BDQ81" s="195"/>
      <c r="BDR81" s="195"/>
      <c r="BDS81" s="195"/>
      <c r="BDT81" s="195"/>
      <c r="BDU81" s="195"/>
      <c r="BDV81" s="195"/>
      <c r="BDW81" s="195"/>
      <c r="BDX81" s="195"/>
      <c r="BDY81" s="195"/>
      <c r="BDZ81" s="195"/>
      <c r="BEA81" s="195"/>
      <c r="BEB81" s="195"/>
      <c r="BEC81" s="195"/>
      <c r="BED81" s="195"/>
      <c r="BEE81" s="195"/>
      <c r="BEF81" s="195"/>
      <c r="BEG81" s="195"/>
      <c r="BEH81" s="195"/>
      <c r="BEI81" s="195"/>
      <c r="BEJ81" s="195"/>
      <c r="BEK81" s="195"/>
      <c r="BEL81" s="195"/>
      <c r="BEM81" s="195"/>
      <c r="BEN81" s="195"/>
      <c r="BEO81" s="195"/>
      <c r="BEP81" s="195"/>
      <c r="BEQ81" s="195"/>
      <c r="BER81" s="195"/>
      <c r="BES81" s="195"/>
      <c r="BET81" s="195"/>
      <c r="BEU81" s="195"/>
      <c r="BEV81" s="195"/>
      <c r="BEW81" s="195"/>
      <c r="BEX81" s="195"/>
      <c r="BEY81" s="195"/>
      <c r="BEZ81" s="195"/>
      <c r="BFA81" s="195"/>
      <c r="BFB81" s="195"/>
      <c r="BFC81" s="195"/>
      <c r="BFD81" s="195"/>
      <c r="BFE81" s="195"/>
      <c r="BFF81" s="195"/>
      <c r="BFG81" s="195"/>
      <c r="BFH81" s="195"/>
      <c r="BFI81" s="195"/>
      <c r="BFJ81" s="195"/>
      <c r="BFK81" s="195"/>
      <c r="BFL81" s="195"/>
      <c r="BFM81" s="195"/>
      <c r="BFN81" s="195"/>
      <c r="BFO81" s="195"/>
      <c r="BFP81" s="195"/>
      <c r="BFQ81" s="195"/>
      <c r="BFR81" s="195"/>
      <c r="BFS81" s="195"/>
      <c r="BFT81" s="195"/>
      <c r="BFU81" s="195"/>
      <c r="BFV81" s="195"/>
      <c r="BFW81" s="195"/>
      <c r="BFX81" s="195"/>
      <c r="BFY81" s="195"/>
      <c r="BFZ81" s="195"/>
      <c r="BGA81" s="195"/>
      <c r="BGB81" s="195"/>
      <c r="BGC81" s="195"/>
      <c r="BGD81" s="195"/>
      <c r="BGE81" s="195"/>
      <c r="BGF81" s="195"/>
      <c r="BGG81" s="195"/>
      <c r="BGH81" s="195"/>
      <c r="BGI81" s="195"/>
      <c r="BGJ81" s="195"/>
      <c r="BGK81" s="195"/>
      <c r="BGL81" s="195"/>
      <c r="BGM81" s="195"/>
      <c r="BGN81" s="195"/>
      <c r="BGO81" s="195"/>
      <c r="BGP81" s="195"/>
      <c r="BGQ81" s="195"/>
      <c r="BGR81" s="195"/>
      <c r="BGS81" s="195"/>
      <c r="BGT81" s="195"/>
      <c r="BGU81" s="195"/>
      <c r="BGV81" s="195"/>
      <c r="BGW81" s="195"/>
      <c r="BGX81" s="195"/>
      <c r="BGY81" s="195"/>
      <c r="BGZ81" s="195"/>
      <c r="BHA81" s="195"/>
      <c r="BHB81" s="195"/>
      <c r="BHC81" s="195"/>
      <c r="BHD81" s="195"/>
      <c r="BHE81" s="195"/>
      <c r="BHF81" s="195"/>
      <c r="BHG81" s="195"/>
      <c r="BHH81" s="195"/>
      <c r="BHI81" s="195"/>
      <c r="BHJ81" s="195"/>
      <c r="BHK81" s="195"/>
      <c r="BHL81" s="195"/>
      <c r="BHM81" s="195"/>
      <c r="BHN81" s="195"/>
      <c r="BHO81" s="195"/>
      <c r="BHP81" s="195"/>
      <c r="BHQ81" s="195"/>
      <c r="BHR81" s="195"/>
      <c r="BHS81" s="195"/>
      <c r="BHT81" s="195"/>
      <c r="BHU81" s="195"/>
      <c r="BHV81" s="195"/>
      <c r="BHW81" s="195"/>
      <c r="BHX81" s="195"/>
      <c r="BHY81" s="195"/>
      <c r="BHZ81" s="195"/>
      <c r="BIA81" s="195"/>
      <c r="BIB81" s="195"/>
      <c r="BIC81" s="195"/>
      <c r="BID81" s="195"/>
      <c r="BIE81" s="195"/>
      <c r="BIF81" s="195"/>
      <c r="BIG81" s="195"/>
      <c r="BIH81" s="195"/>
      <c r="BII81" s="195"/>
      <c r="BIJ81" s="195"/>
      <c r="BIK81" s="195"/>
      <c r="BIL81" s="195"/>
      <c r="BIM81" s="195"/>
      <c r="BIN81" s="195"/>
      <c r="BIO81" s="195"/>
      <c r="BIP81" s="195"/>
      <c r="BIQ81" s="195"/>
      <c r="BIR81" s="195"/>
      <c r="BIS81" s="195"/>
      <c r="BIT81" s="195"/>
      <c r="BIU81" s="195"/>
      <c r="BIV81" s="195"/>
      <c r="BIW81" s="195"/>
      <c r="BIX81" s="195"/>
      <c r="BIY81" s="195"/>
      <c r="BIZ81" s="195"/>
      <c r="BJA81" s="195"/>
      <c r="BJB81" s="195"/>
      <c r="BJC81" s="195"/>
      <c r="BJD81" s="195"/>
      <c r="BJE81" s="195"/>
      <c r="BJF81" s="195"/>
      <c r="BJG81" s="195"/>
      <c r="BJH81" s="195"/>
      <c r="BJI81" s="195"/>
      <c r="BJJ81" s="195"/>
      <c r="BJK81" s="195"/>
      <c r="BJL81" s="195"/>
      <c r="BJM81" s="195"/>
      <c r="BJN81" s="195"/>
      <c r="BJO81" s="195"/>
      <c r="BJP81" s="195"/>
      <c r="BJQ81" s="195"/>
      <c r="BJR81" s="195"/>
      <c r="BJS81" s="195"/>
      <c r="BJT81" s="195"/>
      <c r="BJU81" s="195"/>
      <c r="BJV81" s="195"/>
      <c r="BJW81" s="195"/>
      <c r="BJX81" s="195"/>
      <c r="BJY81" s="195"/>
      <c r="BJZ81" s="195"/>
      <c r="BKA81" s="195"/>
      <c r="BKB81" s="195"/>
      <c r="BKC81" s="195"/>
      <c r="BKD81" s="195"/>
      <c r="BKE81" s="195"/>
      <c r="BKF81" s="195"/>
      <c r="BKG81" s="195"/>
      <c r="BKH81" s="195"/>
      <c r="BKI81" s="195"/>
      <c r="BKJ81" s="195"/>
      <c r="BKK81" s="195"/>
      <c r="BKL81" s="195"/>
      <c r="BKM81" s="195"/>
      <c r="BKN81" s="195"/>
      <c r="BKO81" s="195"/>
      <c r="BKP81" s="195"/>
      <c r="BKQ81" s="195"/>
      <c r="BKR81" s="195"/>
      <c r="BKS81" s="195"/>
      <c r="BKT81" s="195"/>
      <c r="BKU81" s="195"/>
      <c r="BKV81" s="195"/>
      <c r="BKW81" s="195"/>
      <c r="BKX81" s="195"/>
      <c r="BKY81" s="195"/>
      <c r="BKZ81" s="195"/>
      <c r="BLA81" s="195"/>
      <c r="BLB81" s="195"/>
      <c r="BLC81" s="195"/>
      <c r="BLD81" s="195"/>
      <c r="BLE81" s="195"/>
      <c r="BLF81" s="195"/>
      <c r="BLG81" s="195"/>
      <c r="BLH81" s="195"/>
      <c r="BLI81" s="195"/>
      <c r="BLJ81" s="195"/>
      <c r="BLK81" s="195"/>
      <c r="BLL81" s="195"/>
      <c r="BLM81" s="195"/>
      <c r="BLN81" s="195"/>
      <c r="BLO81" s="195"/>
      <c r="BLP81" s="195"/>
      <c r="BLQ81" s="195"/>
      <c r="BLR81" s="195"/>
      <c r="BLS81" s="195"/>
      <c r="BLT81" s="195"/>
      <c r="BLU81" s="195"/>
      <c r="BLV81" s="195"/>
      <c r="BLW81" s="195"/>
      <c r="BLX81" s="195"/>
      <c r="BLY81" s="195"/>
      <c r="BLZ81" s="195"/>
      <c r="BMA81" s="195"/>
      <c r="BMB81" s="195"/>
      <c r="BMC81" s="195"/>
      <c r="BMD81" s="195"/>
      <c r="BME81" s="195"/>
      <c r="BMF81" s="195"/>
      <c r="BMG81" s="195"/>
      <c r="BMH81" s="195"/>
      <c r="BMI81" s="195"/>
      <c r="BMJ81" s="195"/>
      <c r="BMK81" s="195"/>
      <c r="BML81" s="195"/>
      <c r="BMM81" s="195"/>
      <c r="BMN81" s="195"/>
      <c r="BMO81" s="195"/>
      <c r="BMP81" s="195"/>
      <c r="BMQ81" s="195"/>
      <c r="BMR81" s="195"/>
      <c r="BMS81" s="195"/>
      <c r="BMT81" s="195"/>
      <c r="BMU81" s="195"/>
      <c r="BMV81" s="195"/>
      <c r="BMW81" s="195"/>
      <c r="BMX81" s="195"/>
      <c r="BMY81" s="195"/>
      <c r="BMZ81" s="195"/>
      <c r="BNA81" s="195"/>
      <c r="BNB81" s="195"/>
      <c r="BNC81" s="195"/>
      <c r="BND81" s="195"/>
      <c r="BNE81" s="195"/>
      <c r="BNF81" s="195"/>
      <c r="BNG81" s="195"/>
      <c r="BNH81" s="195"/>
      <c r="BNI81" s="195"/>
      <c r="BNJ81" s="195"/>
      <c r="BNK81" s="195"/>
      <c r="BNL81" s="195"/>
      <c r="BNM81" s="195"/>
      <c r="BNN81" s="195"/>
      <c r="BNO81" s="195"/>
      <c r="BNP81" s="195"/>
      <c r="BNQ81" s="195"/>
      <c r="BNR81" s="195"/>
      <c r="BNS81" s="195"/>
      <c r="BNT81" s="195"/>
      <c r="BNU81" s="195"/>
      <c r="BNV81" s="195"/>
      <c r="BNW81" s="195"/>
      <c r="BNX81" s="195"/>
      <c r="BNY81" s="195"/>
      <c r="BNZ81" s="195"/>
      <c r="BOA81" s="195"/>
      <c r="BOB81" s="195"/>
      <c r="BOC81" s="195"/>
      <c r="BOD81" s="195"/>
      <c r="BOE81" s="195"/>
      <c r="BOF81" s="195"/>
      <c r="BOG81" s="195"/>
      <c r="BOH81" s="195"/>
      <c r="BOI81" s="195"/>
      <c r="BOJ81" s="195"/>
      <c r="BOK81" s="195"/>
      <c r="BOL81" s="195"/>
      <c r="BOM81" s="195"/>
      <c r="BON81" s="195"/>
      <c r="BOO81" s="195"/>
      <c r="BOP81" s="195"/>
      <c r="BOQ81" s="195"/>
      <c r="BOR81" s="195"/>
      <c r="BOS81" s="195"/>
      <c r="BOT81" s="195"/>
      <c r="BOU81" s="195"/>
      <c r="BOV81" s="195"/>
      <c r="BOW81" s="195"/>
      <c r="BOX81" s="195"/>
      <c r="BOY81" s="195"/>
      <c r="BOZ81" s="195"/>
      <c r="BPA81" s="195"/>
      <c r="BPB81" s="195"/>
      <c r="BPC81" s="195"/>
      <c r="BPD81" s="195"/>
      <c r="BPE81" s="195"/>
      <c r="BPF81" s="195"/>
      <c r="BPG81" s="195"/>
      <c r="BPH81" s="195"/>
      <c r="BPI81" s="195"/>
      <c r="BPJ81" s="195"/>
      <c r="BPK81" s="195"/>
      <c r="BPL81" s="195"/>
      <c r="BPM81" s="195"/>
      <c r="BPN81" s="195"/>
      <c r="BPO81" s="195"/>
      <c r="BPP81" s="195"/>
      <c r="BPQ81" s="195"/>
      <c r="BPR81" s="195"/>
      <c r="BPS81" s="195"/>
      <c r="BPT81" s="195"/>
      <c r="BPU81" s="195"/>
      <c r="BPV81" s="195"/>
      <c r="BPW81" s="195"/>
      <c r="BPX81" s="195"/>
      <c r="BPY81" s="195"/>
      <c r="BPZ81" s="195"/>
      <c r="BQA81" s="195"/>
      <c r="BQB81" s="195"/>
      <c r="BQC81" s="195"/>
      <c r="BQD81" s="195"/>
      <c r="BQE81" s="195"/>
      <c r="BQF81" s="195"/>
      <c r="BQG81" s="195"/>
      <c r="BQH81" s="195"/>
      <c r="BQI81" s="195"/>
      <c r="BQJ81" s="195"/>
      <c r="BQK81" s="195"/>
      <c r="BQL81" s="195"/>
      <c r="BQM81" s="195"/>
      <c r="BQN81" s="195"/>
      <c r="BQO81" s="195"/>
      <c r="BQP81" s="195"/>
      <c r="BQQ81" s="195"/>
      <c r="BQR81" s="195"/>
      <c r="BQS81" s="195"/>
      <c r="BQT81" s="195"/>
      <c r="BQU81" s="195"/>
      <c r="BQV81" s="195"/>
      <c r="BQW81" s="195"/>
      <c r="BQX81" s="195"/>
      <c r="BQY81" s="195"/>
      <c r="BQZ81" s="195"/>
      <c r="BRA81" s="195"/>
      <c r="BRB81" s="195"/>
      <c r="BRC81" s="195"/>
      <c r="BRD81" s="195"/>
      <c r="BRE81" s="195"/>
      <c r="BRF81" s="195"/>
      <c r="BRG81" s="195"/>
      <c r="BRH81" s="195"/>
      <c r="BRI81" s="195"/>
      <c r="BRJ81" s="195"/>
      <c r="BRK81" s="195"/>
      <c r="BRL81" s="195"/>
      <c r="BRM81" s="195"/>
      <c r="BRN81" s="195"/>
      <c r="BRO81" s="195"/>
      <c r="BRP81" s="195"/>
      <c r="BRQ81" s="195"/>
      <c r="BRR81" s="195"/>
      <c r="BRS81" s="195"/>
      <c r="BRT81" s="195"/>
      <c r="BRU81" s="195"/>
      <c r="BRV81" s="195"/>
      <c r="BRW81" s="195"/>
      <c r="BRX81" s="195"/>
      <c r="BRY81" s="195"/>
      <c r="BRZ81" s="195"/>
      <c r="BSA81" s="195"/>
      <c r="BSB81" s="195"/>
      <c r="BSC81" s="195"/>
      <c r="BSD81" s="195"/>
      <c r="BSE81" s="195"/>
      <c r="BSF81" s="195"/>
      <c r="BSG81" s="195"/>
      <c r="BSH81" s="195"/>
      <c r="BSI81" s="195"/>
      <c r="BSJ81" s="195"/>
      <c r="BSK81" s="195"/>
      <c r="BSL81" s="195"/>
      <c r="BSM81" s="195"/>
      <c r="BSN81" s="195"/>
      <c r="BSO81" s="195"/>
      <c r="BSP81" s="195"/>
      <c r="BSQ81" s="195"/>
      <c r="BSR81" s="195"/>
      <c r="BSS81" s="195"/>
      <c r="BST81" s="195"/>
      <c r="BSU81" s="195"/>
      <c r="BSV81" s="195"/>
      <c r="BSW81" s="195"/>
      <c r="BSX81" s="195"/>
      <c r="BSY81" s="195"/>
      <c r="BSZ81" s="195"/>
      <c r="BTA81" s="195"/>
      <c r="BTB81" s="195"/>
      <c r="BTC81" s="195"/>
      <c r="BTD81" s="195"/>
      <c r="BTE81" s="195"/>
      <c r="BTF81" s="195"/>
      <c r="BTG81" s="195"/>
      <c r="BTH81" s="195"/>
      <c r="BTI81" s="195"/>
      <c r="BTJ81" s="195"/>
      <c r="BTK81" s="195"/>
      <c r="BTL81" s="195"/>
      <c r="BTM81" s="195"/>
      <c r="BTN81" s="195"/>
      <c r="BTO81" s="195"/>
      <c r="BTP81" s="195"/>
      <c r="BTQ81" s="195"/>
      <c r="BTR81" s="195"/>
      <c r="BTS81" s="195"/>
      <c r="BTT81" s="195"/>
      <c r="BTU81" s="195"/>
      <c r="BTV81" s="195"/>
      <c r="BTW81" s="195"/>
      <c r="BTX81" s="195"/>
      <c r="BTY81" s="195"/>
      <c r="BTZ81" s="195"/>
      <c r="BUA81" s="195"/>
      <c r="BUB81" s="195"/>
      <c r="BUC81" s="195"/>
      <c r="BUD81" s="195"/>
      <c r="BUE81" s="195"/>
      <c r="BUF81" s="195"/>
      <c r="BUG81" s="195"/>
      <c r="BUH81" s="195"/>
      <c r="BUI81" s="195"/>
      <c r="BUJ81" s="195"/>
      <c r="BUK81" s="195"/>
      <c r="BUL81" s="195"/>
      <c r="BUM81" s="195"/>
      <c r="BUN81" s="195"/>
      <c r="BUO81" s="195"/>
      <c r="BUP81" s="195"/>
      <c r="BUQ81" s="195"/>
      <c r="BUR81" s="195"/>
      <c r="BUS81" s="195"/>
      <c r="BUT81" s="195"/>
      <c r="BUU81" s="195"/>
      <c r="BUV81" s="195"/>
      <c r="BUW81" s="195"/>
      <c r="BUX81" s="195"/>
      <c r="BUY81" s="195"/>
      <c r="BUZ81" s="195"/>
      <c r="BVA81" s="195"/>
      <c r="BVB81" s="195"/>
      <c r="BVC81" s="195"/>
      <c r="BVD81" s="195"/>
      <c r="BVE81" s="195"/>
      <c r="BVF81" s="195"/>
      <c r="BVG81" s="195"/>
      <c r="BVH81" s="195"/>
      <c r="BVI81" s="195"/>
      <c r="BVJ81" s="195"/>
      <c r="BVK81" s="195"/>
      <c r="BVL81" s="195"/>
      <c r="BVM81" s="195"/>
      <c r="BVN81" s="195"/>
      <c r="BVO81" s="195"/>
      <c r="BVP81" s="195"/>
      <c r="BVQ81" s="195"/>
      <c r="BVR81" s="195"/>
      <c r="BVS81" s="195"/>
      <c r="BVT81" s="195"/>
      <c r="BVU81" s="195"/>
      <c r="BVV81" s="195"/>
      <c r="BVW81" s="195"/>
      <c r="BVX81" s="195"/>
      <c r="BVY81" s="195"/>
      <c r="BVZ81" s="195"/>
      <c r="BWA81" s="195"/>
      <c r="BWB81" s="195"/>
      <c r="BWC81" s="195"/>
      <c r="BWD81" s="195"/>
      <c r="BWE81" s="195"/>
      <c r="BWF81" s="195"/>
      <c r="BWG81" s="195"/>
      <c r="BWH81" s="195"/>
      <c r="BWI81" s="195"/>
      <c r="BWJ81" s="195"/>
      <c r="BWK81" s="195"/>
      <c r="BWL81" s="195"/>
      <c r="BWM81" s="195"/>
      <c r="BWN81" s="195"/>
      <c r="BWO81" s="195"/>
      <c r="BWP81" s="195"/>
      <c r="BWQ81" s="195"/>
      <c r="BWR81" s="195"/>
      <c r="BWS81" s="195"/>
      <c r="BWT81" s="195"/>
      <c r="BWU81" s="195"/>
      <c r="BWV81" s="195"/>
      <c r="BWW81" s="195"/>
      <c r="BWX81" s="195"/>
      <c r="BWY81" s="195"/>
      <c r="BWZ81" s="195"/>
      <c r="BXA81" s="195"/>
      <c r="BXB81" s="195"/>
      <c r="BXC81" s="195"/>
      <c r="BXD81" s="195"/>
      <c r="BXE81" s="195"/>
      <c r="BXF81" s="195"/>
      <c r="BXG81" s="195"/>
      <c r="BXH81" s="195"/>
      <c r="BXI81" s="195"/>
      <c r="BXJ81" s="195"/>
      <c r="BXK81" s="195"/>
      <c r="BXL81" s="195"/>
      <c r="BXM81" s="195"/>
      <c r="BXN81" s="195"/>
      <c r="BXO81" s="195"/>
      <c r="BXP81" s="195"/>
      <c r="BXQ81" s="195"/>
      <c r="BXR81" s="195"/>
      <c r="BXS81" s="195"/>
      <c r="BXT81" s="195"/>
      <c r="BXU81" s="195"/>
      <c r="BXV81" s="195"/>
      <c r="BXW81" s="195"/>
      <c r="BXX81" s="195"/>
      <c r="BXY81" s="195"/>
      <c r="BXZ81" s="195"/>
      <c r="BYA81" s="195"/>
      <c r="BYB81" s="195"/>
      <c r="BYC81" s="195"/>
      <c r="BYD81" s="195"/>
      <c r="BYE81" s="195"/>
      <c r="BYF81" s="195"/>
      <c r="BYG81" s="195"/>
      <c r="BYH81" s="195"/>
      <c r="BYI81" s="195"/>
      <c r="BYJ81" s="195"/>
      <c r="BYK81" s="195"/>
      <c r="BYL81" s="195"/>
      <c r="BYM81" s="195"/>
      <c r="BYN81" s="195"/>
      <c r="BYO81" s="195"/>
      <c r="BYP81" s="195"/>
      <c r="BYQ81" s="195"/>
      <c r="BYR81" s="195"/>
      <c r="BYS81" s="195"/>
      <c r="BYT81" s="195"/>
      <c r="BYU81" s="195"/>
      <c r="BYV81" s="195"/>
      <c r="BYW81" s="195"/>
      <c r="BYX81" s="195"/>
      <c r="BYY81" s="195"/>
      <c r="BYZ81" s="195"/>
      <c r="BZA81" s="195"/>
      <c r="BZB81" s="195"/>
      <c r="BZC81" s="195"/>
      <c r="BZD81" s="195"/>
      <c r="BZE81" s="195"/>
      <c r="BZF81" s="195"/>
      <c r="BZG81" s="195"/>
      <c r="BZH81" s="195"/>
      <c r="BZI81" s="195"/>
      <c r="BZJ81" s="195"/>
      <c r="BZK81" s="195"/>
      <c r="BZL81" s="195"/>
      <c r="BZM81" s="195"/>
      <c r="BZN81" s="195"/>
      <c r="BZO81" s="195"/>
      <c r="BZP81" s="195"/>
      <c r="BZQ81" s="195"/>
      <c r="BZR81" s="195"/>
      <c r="BZS81" s="195"/>
      <c r="BZT81" s="195"/>
      <c r="BZU81" s="195"/>
      <c r="BZV81" s="195"/>
      <c r="BZW81" s="195"/>
      <c r="BZX81" s="195"/>
      <c r="BZY81" s="195"/>
      <c r="BZZ81" s="195"/>
      <c r="CAA81" s="195"/>
      <c r="CAB81" s="195"/>
      <c r="CAC81" s="195"/>
      <c r="CAD81" s="195"/>
      <c r="CAE81" s="195"/>
      <c r="CAF81" s="195"/>
      <c r="CAG81" s="195"/>
      <c r="CAH81" s="195"/>
      <c r="CAI81" s="195"/>
      <c r="CAJ81" s="195"/>
      <c r="CAK81" s="195"/>
      <c r="CAL81" s="195"/>
      <c r="CAM81" s="195"/>
      <c r="CAN81" s="195"/>
      <c r="CAO81" s="195"/>
      <c r="CAP81" s="195"/>
      <c r="CAQ81" s="195"/>
      <c r="CAR81" s="195"/>
      <c r="CAS81" s="195"/>
      <c r="CAT81" s="195"/>
      <c r="CAU81" s="195"/>
      <c r="CAV81" s="195"/>
      <c r="CAW81" s="195"/>
      <c r="CAX81" s="195"/>
      <c r="CAY81" s="195"/>
      <c r="CAZ81" s="195"/>
      <c r="CBA81" s="195"/>
      <c r="CBB81" s="195"/>
      <c r="CBC81" s="195"/>
      <c r="CBD81" s="195"/>
      <c r="CBE81" s="195"/>
      <c r="CBF81" s="195"/>
      <c r="CBG81" s="195"/>
      <c r="CBH81" s="195"/>
      <c r="CBI81" s="195"/>
      <c r="CBJ81" s="195"/>
      <c r="CBK81" s="195"/>
      <c r="CBL81" s="195"/>
      <c r="CBM81" s="195"/>
      <c r="CBN81" s="195"/>
      <c r="CBO81" s="195"/>
      <c r="CBP81" s="195"/>
      <c r="CBQ81" s="195"/>
      <c r="CBR81" s="195"/>
      <c r="CBS81" s="195"/>
      <c r="CBT81" s="195"/>
      <c r="CBU81" s="195"/>
      <c r="CBV81" s="195"/>
      <c r="CBW81" s="195"/>
      <c r="CBX81" s="195"/>
      <c r="CBY81" s="195"/>
      <c r="CBZ81" s="195"/>
      <c r="CCA81" s="195"/>
      <c r="CCB81" s="195"/>
      <c r="CCC81" s="195"/>
      <c r="CCD81" s="195"/>
      <c r="CCE81" s="195"/>
      <c r="CCF81" s="195"/>
      <c r="CCG81" s="195"/>
      <c r="CCH81" s="195"/>
      <c r="CCI81" s="195"/>
      <c r="CCJ81" s="195"/>
      <c r="CCK81" s="195"/>
      <c r="CCL81" s="195"/>
      <c r="CCM81" s="195"/>
      <c r="CCN81" s="195"/>
      <c r="CCO81" s="195"/>
      <c r="CCP81" s="195"/>
      <c r="CCQ81" s="195"/>
      <c r="CCR81" s="195"/>
      <c r="CCS81" s="195"/>
      <c r="CCT81" s="195"/>
      <c r="CCU81" s="195"/>
      <c r="CCV81" s="195"/>
      <c r="CCW81" s="195"/>
      <c r="CCX81" s="195"/>
      <c r="CCY81" s="195"/>
      <c r="CCZ81" s="195"/>
      <c r="CDA81" s="195"/>
      <c r="CDB81" s="195"/>
      <c r="CDC81" s="195"/>
      <c r="CDD81" s="195"/>
      <c r="CDE81" s="195"/>
      <c r="CDF81" s="195"/>
      <c r="CDG81" s="195"/>
      <c r="CDH81" s="195"/>
      <c r="CDI81" s="195"/>
      <c r="CDJ81" s="195"/>
      <c r="CDK81" s="195"/>
      <c r="CDL81" s="195"/>
      <c r="CDM81" s="195"/>
      <c r="CDN81" s="195"/>
      <c r="CDO81" s="195"/>
      <c r="CDP81" s="195"/>
      <c r="CDQ81" s="195"/>
      <c r="CDR81" s="195"/>
      <c r="CDS81" s="195"/>
      <c r="CDT81" s="195"/>
      <c r="CDU81" s="195"/>
      <c r="CDV81" s="195"/>
      <c r="CDW81" s="195"/>
      <c r="CDX81" s="195"/>
      <c r="CDY81" s="195"/>
      <c r="CDZ81" s="195"/>
      <c r="CEA81" s="195"/>
      <c r="CEB81" s="195"/>
      <c r="CEC81" s="195"/>
      <c r="CED81" s="195"/>
      <c r="CEE81" s="195"/>
      <c r="CEF81" s="195"/>
      <c r="CEG81" s="195"/>
      <c r="CEH81" s="195"/>
      <c r="CEI81" s="195"/>
      <c r="CEJ81" s="195"/>
      <c r="CEK81" s="195"/>
      <c r="CEL81" s="195"/>
      <c r="CEM81" s="195"/>
      <c r="CEN81" s="195"/>
      <c r="CEO81" s="195"/>
      <c r="CEP81" s="195"/>
      <c r="CEQ81" s="195"/>
      <c r="CER81" s="195"/>
      <c r="CES81" s="195"/>
      <c r="CET81" s="195"/>
      <c r="CEU81" s="195"/>
      <c r="CEV81" s="195"/>
      <c r="CEW81" s="195"/>
      <c r="CEX81" s="195"/>
      <c r="CEY81" s="195"/>
      <c r="CEZ81" s="195"/>
      <c r="CFA81" s="195"/>
      <c r="CFB81" s="195"/>
      <c r="CFC81" s="195"/>
      <c r="CFD81" s="195"/>
      <c r="CFE81" s="195"/>
      <c r="CFF81" s="195"/>
      <c r="CFG81" s="195"/>
      <c r="CFH81" s="195"/>
      <c r="CFI81" s="195"/>
      <c r="CFJ81" s="195"/>
      <c r="CFK81" s="195"/>
      <c r="CFL81" s="195"/>
      <c r="CFM81" s="195"/>
      <c r="CFN81" s="195"/>
      <c r="CFO81" s="195"/>
      <c r="CFP81" s="195"/>
      <c r="CFQ81" s="195"/>
      <c r="CFR81" s="195"/>
      <c r="CFS81" s="195"/>
      <c r="CFT81" s="195"/>
      <c r="CFU81" s="195"/>
      <c r="CFV81" s="195"/>
      <c r="CFW81" s="195"/>
      <c r="CFX81" s="195"/>
      <c r="CFY81" s="195"/>
      <c r="CFZ81" s="195"/>
      <c r="CGA81" s="195"/>
      <c r="CGB81" s="195"/>
      <c r="CGC81" s="195"/>
      <c r="CGD81" s="195"/>
      <c r="CGE81" s="195"/>
      <c r="CGF81" s="195"/>
      <c r="CGG81" s="195"/>
      <c r="CGH81" s="195"/>
      <c r="CGI81" s="195"/>
      <c r="CGJ81" s="195"/>
      <c r="CGK81" s="195"/>
      <c r="CGL81" s="195"/>
      <c r="CGM81" s="195"/>
      <c r="CGN81" s="195"/>
      <c r="CGO81" s="195"/>
      <c r="CGP81" s="195"/>
      <c r="CGQ81" s="195"/>
      <c r="CGR81" s="195"/>
      <c r="CGS81" s="195"/>
      <c r="CGT81" s="195"/>
      <c r="CGU81" s="195"/>
      <c r="CGV81" s="195"/>
      <c r="CGW81" s="195"/>
      <c r="CGX81" s="195"/>
      <c r="CGY81" s="195"/>
      <c r="CGZ81" s="195"/>
      <c r="CHA81" s="195"/>
      <c r="CHB81" s="195"/>
      <c r="CHC81" s="195"/>
      <c r="CHD81" s="195"/>
      <c r="CHE81" s="195"/>
      <c r="CHF81" s="195"/>
      <c r="CHG81" s="195"/>
      <c r="CHH81" s="195"/>
      <c r="CHI81" s="195"/>
      <c r="CHJ81" s="195"/>
      <c r="CHK81" s="195"/>
      <c r="CHL81" s="195"/>
      <c r="CHM81" s="195"/>
      <c r="CHN81" s="195"/>
      <c r="CHO81" s="195"/>
      <c r="CHP81" s="195"/>
      <c r="CHQ81" s="195"/>
      <c r="CHR81" s="195"/>
      <c r="CHS81" s="195"/>
      <c r="CHT81" s="195"/>
      <c r="CHU81" s="195"/>
      <c r="CHV81" s="195"/>
      <c r="CHW81" s="195"/>
      <c r="CHX81" s="195"/>
      <c r="CHY81" s="195"/>
      <c r="CHZ81" s="195"/>
      <c r="CIA81" s="195"/>
      <c r="CIB81" s="195"/>
      <c r="CIC81" s="195"/>
      <c r="CID81" s="195"/>
      <c r="CIE81" s="195"/>
      <c r="CIF81" s="195"/>
      <c r="CIG81" s="195"/>
      <c r="CIH81" s="195"/>
      <c r="CII81" s="195"/>
      <c r="CIJ81" s="195"/>
      <c r="CIK81" s="195"/>
      <c r="CIL81" s="195"/>
      <c r="CIM81" s="195"/>
      <c r="CIN81" s="195"/>
      <c r="CIO81" s="195"/>
      <c r="CIP81" s="195"/>
      <c r="CIQ81" s="195"/>
      <c r="CIR81" s="195"/>
      <c r="CIS81" s="195"/>
      <c r="CIT81" s="195"/>
      <c r="CIU81" s="195"/>
      <c r="CIV81" s="195"/>
      <c r="CIW81" s="195"/>
      <c r="CIX81" s="195"/>
      <c r="CIY81" s="195"/>
      <c r="CIZ81" s="195"/>
      <c r="CJA81" s="195"/>
      <c r="CJB81" s="195"/>
      <c r="CJC81" s="195"/>
      <c r="CJD81" s="195"/>
      <c r="CJE81" s="195"/>
      <c r="CJF81" s="195"/>
      <c r="CJG81" s="195"/>
      <c r="CJH81" s="195"/>
      <c r="CJI81" s="195"/>
      <c r="CJJ81" s="195"/>
      <c r="CJK81" s="195"/>
      <c r="CJL81" s="195"/>
      <c r="CJM81" s="195"/>
      <c r="CJN81" s="195"/>
      <c r="CJO81" s="195"/>
      <c r="CJP81" s="195"/>
      <c r="CJQ81" s="195"/>
      <c r="CJR81" s="195"/>
      <c r="CJS81" s="195"/>
      <c r="CJT81" s="195"/>
      <c r="CJU81" s="195"/>
      <c r="CJV81" s="195"/>
      <c r="CJW81" s="195"/>
      <c r="CJX81" s="195"/>
      <c r="CJY81" s="195"/>
      <c r="CJZ81" s="195"/>
      <c r="CKA81" s="195"/>
      <c r="CKB81" s="195"/>
      <c r="CKC81" s="195"/>
      <c r="CKD81" s="195"/>
      <c r="CKE81" s="195"/>
      <c r="CKF81" s="195"/>
      <c r="CKG81" s="195"/>
      <c r="CKH81" s="195"/>
      <c r="CKI81" s="195"/>
      <c r="CKJ81" s="195"/>
      <c r="CKK81" s="195"/>
      <c r="CKL81" s="195"/>
      <c r="CKM81" s="195"/>
      <c r="CKN81" s="195"/>
      <c r="CKO81" s="195"/>
      <c r="CKP81" s="195"/>
      <c r="CKQ81" s="195"/>
      <c r="CKR81" s="195"/>
      <c r="CKS81" s="195"/>
      <c r="CKT81" s="195"/>
      <c r="CKU81" s="195"/>
      <c r="CKV81" s="195"/>
      <c r="CKW81" s="195"/>
      <c r="CKX81" s="195"/>
      <c r="CKY81" s="195"/>
      <c r="CKZ81" s="195"/>
      <c r="CLA81" s="195"/>
      <c r="CLB81" s="195"/>
      <c r="CLC81" s="195"/>
      <c r="CLD81" s="195"/>
      <c r="CLE81" s="195"/>
      <c r="CLF81" s="195"/>
      <c r="CLG81" s="195"/>
      <c r="CLH81" s="195"/>
      <c r="CLI81" s="195"/>
      <c r="CLJ81" s="195"/>
      <c r="CLK81" s="195"/>
      <c r="CLL81" s="195"/>
      <c r="CLM81" s="195"/>
      <c r="CLN81" s="195"/>
      <c r="CLO81" s="195"/>
      <c r="CLP81" s="195"/>
      <c r="CLQ81" s="195"/>
      <c r="CLR81" s="195"/>
      <c r="CLS81" s="195"/>
      <c r="CLT81" s="195"/>
      <c r="CLU81" s="195"/>
      <c r="CLV81" s="195"/>
      <c r="CLW81" s="195"/>
      <c r="CLX81" s="195"/>
      <c r="CLY81" s="195"/>
      <c r="CLZ81" s="195"/>
      <c r="CMA81" s="195"/>
      <c r="CMB81" s="195"/>
      <c r="CMC81" s="195"/>
      <c r="CMD81" s="195"/>
      <c r="CME81" s="195"/>
      <c r="CMF81" s="195"/>
      <c r="CMG81" s="195"/>
      <c r="CMH81" s="195"/>
      <c r="CMI81" s="195"/>
      <c r="CMJ81" s="195"/>
      <c r="CMK81" s="195"/>
      <c r="CML81" s="195"/>
      <c r="CMM81" s="195"/>
      <c r="CMN81" s="195"/>
      <c r="CMO81" s="195"/>
      <c r="CMP81" s="195"/>
      <c r="CMQ81" s="195"/>
      <c r="CMR81" s="195"/>
      <c r="CMS81" s="195"/>
      <c r="CMT81" s="195"/>
      <c r="CMU81" s="195"/>
      <c r="CMV81" s="195"/>
      <c r="CMW81" s="195"/>
      <c r="CMX81" s="195"/>
      <c r="CMY81" s="195"/>
      <c r="CMZ81" s="195"/>
      <c r="CNA81" s="195"/>
      <c r="CNB81" s="195"/>
      <c r="CNC81" s="195"/>
      <c r="CND81" s="195"/>
      <c r="CNE81" s="195"/>
      <c r="CNF81" s="195"/>
      <c r="CNG81" s="195"/>
      <c r="CNH81" s="195"/>
      <c r="CNI81" s="195"/>
      <c r="CNJ81" s="195"/>
      <c r="CNK81" s="195"/>
      <c r="CNL81" s="195"/>
      <c r="CNM81" s="195"/>
      <c r="CNN81" s="195"/>
      <c r="CNO81" s="195"/>
      <c r="CNP81" s="195"/>
      <c r="CNQ81" s="195"/>
      <c r="CNR81" s="195"/>
      <c r="CNS81" s="195"/>
      <c r="CNT81" s="195"/>
      <c r="CNU81" s="195"/>
      <c r="CNV81" s="195"/>
      <c r="CNW81" s="195"/>
      <c r="CNX81" s="195"/>
      <c r="CNY81" s="195"/>
      <c r="CNZ81" s="195"/>
      <c r="COA81" s="195"/>
      <c r="COB81" s="195"/>
      <c r="COC81" s="195"/>
      <c r="COD81" s="195"/>
      <c r="COE81" s="195"/>
      <c r="COF81" s="195"/>
      <c r="COG81" s="195"/>
      <c r="COH81" s="195"/>
      <c r="COI81" s="195"/>
      <c r="COJ81" s="195"/>
      <c r="COK81" s="195"/>
      <c r="COL81" s="195"/>
      <c r="COM81" s="195"/>
      <c r="CON81" s="195"/>
      <c r="COO81" s="195"/>
      <c r="COP81" s="195"/>
      <c r="COQ81" s="195"/>
      <c r="COR81" s="195"/>
      <c r="COS81" s="195"/>
      <c r="COT81" s="195"/>
      <c r="COU81" s="195"/>
      <c r="COV81" s="195"/>
      <c r="COW81" s="195"/>
      <c r="COX81" s="195"/>
      <c r="COY81" s="195"/>
      <c r="COZ81" s="195"/>
      <c r="CPA81" s="195"/>
      <c r="CPB81" s="195"/>
      <c r="CPC81" s="195"/>
      <c r="CPD81" s="195"/>
      <c r="CPE81" s="195"/>
      <c r="CPF81" s="195"/>
      <c r="CPG81" s="195"/>
      <c r="CPH81" s="195"/>
      <c r="CPI81" s="195"/>
      <c r="CPJ81" s="195"/>
      <c r="CPK81" s="195"/>
      <c r="CPL81" s="195"/>
      <c r="CPM81" s="195"/>
      <c r="CPN81" s="195"/>
      <c r="CPO81" s="195"/>
      <c r="CPP81" s="195"/>
      <c r="CPQ81" s="195"/>
      <c r="CPR81" s="195"/>
      <c r="CPS81" s="195"/>
      <c r="CPT81" s="195"/>
      <c r="CPU81" s="195"/>
      <c r="CPV81" s="195"/>
      <c r="CPW81" s="195"/>
      <c r="CPX81" s="195"/>
      <c r="CPY81" s="195"/>
      <c r="CPZ81" s="195"/>
      <c r="CQA81" s="195"/>
      <c r="CQB81" s="195"/>
      <c r="CQC81" s="195"/>
      <c r="CQD81" s="195"/>
      <c r="CQE81" s="195"/>
      <c r="CQF81" s="195"/>
      <c r="CQG81" s="195"/>
      <c r="CQH81" s="195"/>
      <c r="CQI81" s="195"/>
      <c r="CQJ81" s="195"/>
      <c r="CQK81" s="195"/>
      <c r="CQL81" s="195"/>
      <c r="CQM81" s="195"/>
      <c r="CQN81" s="195"/>
      <c r="CQO81" s="195"/>
      <c r="CQP81" s="195"/>
      <c r="CQQ81" s="195"/>
      <c r="CQR81" s="195"/>
      <c r="CQS81" s="195"/>
      <c r="CQT81" s="195"/>
      <c r="CQU81" s="195"/>
      <c r="CQV81" s="195"/>
      <c r="CQW81" s="195"/>
      <c r="CQX81" s="195"/>
      <c r="CQY81" s="195"/>
      <c r="CQZ81" s="195"/>
      <c r="CRA81" s="195"/>
      <c r="CRB81" s="195"/>
      <c r="CRC81" s="195"/>
      <c r="CRD81" s="195"/>
      <c r="CRE81" s="195"/>
      <c r="CRF81" s="195"/>
      <c r="CRG81" s="195"/>
      <c r="CRH81" s="195"/>
      <c r="CRI81" s="195"/>
      <c r="CRJ81" s="195"/>
      <c r="CRK81" s="195"/>
      <c r="CRL81" s="195"/>
      <c r="CRM81" s="195"/>
      <c r="CRN81" s="195"/>
      <c r="CRO81" s="195"/>
      <c r="CRP81" s="195"/>
      <c r="CRQ81" s="195"/>
      <c r="CRR81" s="195"/>
      <c r="CRS81" s="195"/>
      <c r="CRT81" s="195"/>
      <c r="CRU81" s="195"/>
      <c r="CRV81" s="195"/>
      <c r="CRW81" s="195"/>
      <c r="CRX81" s="195"/>
      <c r="CRY81" s="195"/>
      <c r="CRZ81" s="195"/>
      <c r="CSA81" s="195"/>
      <c r="CSB81" s="195"/>
      <c r="CSC81" s="195"/>
      <c r="CSD81" s="195"/>
      <c r="CSE81" s="195"/>
      <c r="CSF81" s="195"/>
      <c r="CSG81" s="195"/>
      <c r="CSH81" s="195"/>
      <c r="CSI81" s="195"/>
      <c r="CSJ81" s="195"/>
      <c r="CSK81" s="195"/>
      <c r="CSL81" s="195"/>
      <c r="CSM81" s="195"/>
      <c r="CSN81" s="195"/>
      <c r="CSO81" s="195"/>
      <c r="CSP81" s="195"/>
      <c r="CSQ81" s="195"/>
      <c r="CSR81" s="195"/>
      <c r="CSS81" s="195"/>
      <c r="CST81" s="195"/>
      <c r="CSU81" s="195"/>
      <c r="CSV81" s="195"/>
      <c r="CSW81" s="195"/>
      <c r="CSX81" s="195"/>
      <c r="CSY81" s="195"/>
      <c r="CSZ81" s="195"/>
      <c r="CTA81" s="195"/>
      <c r="CTB81" s="195"/>
      <c r="CTC81" s="195"/>
      <c r="CTD81" s="195"/>
      <c r="CTE81" s="195"/>
      <c r="CTF81" s="195"/>
      <c r="CTG81" s="195"/>
      <c r="CTH81" s="195"/>
      <c r="CTI81" s="195"/>
      <c r="CTJ81" s="195"/>
      <c r="CTK81" s="195"/>
      <c r="CTL81" s="195"/>
      <c r="CTM81" s="195"/>
      <c r="CTN81" s="195"/>
      <c r="CTO81" s="195"/>
      <c r="CTP81" s="195"/>
      <c r="CTQ81" s="195"/>
      <c r="CTR81" s="195"/>
      <c r="CTS81" s="195"/>
      <c r="CTT81" s="195"/>
      <c r="CTU81" s="195"/>
      <c r="CTV81" s="195"/>
      <c r="CTW81" s="195"/>
      <c r="CTX81" s="195"/>
      <c r="CTY81" s="195"/>
      <c r="CTZ81" s="195"/>
      <c r="CUA81" s="195"/>
      <c r="CUB81" s="195"/>
      <c r="CUC81" s="195"/>
      <c r="CUD81" s="195"/>
      <c r="CUE81" s="195"/>
      <c r="CUF81" s="195"/>
      <c r="CUG81" s="195"/>
      <c r="CUH81" s="195"/>
      <c r="CUI81" s="195"/>
      <c r="CUJ81" s="195"/>
      <c r="CUK81" s="195"/>
      <c r="CUL81" s="195"/>
      <c r="CUM81" s="195"/>
      <c r="CUN81" s="195"/>
      <c r="CUO81" s="195"/>
      <c r="CUP81" s="195"/>
      <c r="CUQ81" s="195"/>
      <c r="CUR81" s="195"/>
      <c r="CUS81" s="195"/>
      <c r="CUT81" s="195"/>
      <c r="CUU81" s="195"/>
      <c r="CUV81" s="195"/>
      <c r="CUW81" s="195"/>
      <c r="CUX81" s="195"/>
      <c r="CUY81" s="195"/>
      <c r="CUZ81" s="195"/>
      <c r="CVA81" s="195"/>
      <c r="CVB81" s="195"/>
      <c r="CVC81" s="195"/>
      <c r="CVD81" s="195"/>
      <c r="CVE81" s="195"/>
      <c r="CVF81" s="195"/>
      <c r="CVG81" s="195"/>
      <c r="CVH81" s="195"/>
      <c r="CVI81" s="195"/>
      <c r="CVJ81" s="195"/>
      <c r="CVK81" s="195"/>
      <c r="CVL81" s="195"/>
      <c r="CVM81" s="195"/>
      <c r="CVN81" s="195"/>
      <c r="CVO81" s="195"/>
      <c r="CVP81" s="195"/>
      <c r="CVQ81" s="195"/>
      <c r="CVR81" s="195"/>
      <c r="CVS81" s="195"/>
      <c r="CVT81" s="195"/>
      <c r="CVU81" s="195"/>
      <c r="CVV81" s="195"/>
      <c r="CVW81" s="195"/>
      <c r="CVX81" s="195"/>
      <c r="CVY81" s="195"/>
      <c r="CVZ81" s="195"/>
      <c r="CWA81" s="195"/>
      <c r="CWB81" s="195"/>
      <c r="CWC81" s="195"/>
      <c r="CWD81" s="195"/>
      <c r="CWE81" s="195"/>
      <c r="CWF81" s="195"/>
      <c r="CWG81" s="195"/>
      <c r="CWH81" s="195"/>
      <c r="CWI81" s="195"/>
      <c r="CWJ81" s="195"/>
      <c r="CWK81" s="195"/>
      <c r="CWL81" s="195"/>
      <c r="CWM81" s="195"/>
      <c r="CWN81" s="195"/>
      <c r="CWO81" s="195"/>
      <c r="CWP81" s="195"/>
      <c r="CWQ81" s="195"/>
      <c r="CWR81" s="195"/>
      <c r="CWS81" s="195"/>
      <c r="CWT81" s="195"/>
      <c r="CWU81" s="195"/>
      <c r="CWV81" s="195"/>
      <c r="CWW81" s="195"/>
      <c r="CWX81" s="195"/>
      <c r="CWY81" s="195"/>
      <c r="CWZ81" s="195"/>
      <c r="CXA81" s="195"/>
      <c r="CXB81" s="195"/>
      <c r="CXC81" s="195"/>
      <c r="CXD81" s="195"/>
      <c r="CXE81" s="195"/>
      <c r="CXF81" s="195"/>
      <c r="CXG81" s="195"/>
      <c r="CXH81" s="195"/>
      <c r="CXI81" s="195"/>
      <c r="CXJ81" s="195"/>
      <c r="CXK81" s="195"/>
      <c r="CXL81" s="195"/>
      <c r="CXM81" s="195"/>
      <c r="CXN81" s="195"/>
      <c r="CXO81" s="195"/>
      <c r="CXP81" s="195"/>
      <c r="CXQ81" s="195"/>
      <c r="CXR81" s="195"/>
      <c r="CXS81" s="195"/>
      <c r="CXT81" s="195"/>
      <c r="CXU81" s="195"/>
      <c r="CXV81" s="195"/>
      <c r="CXW81" s="195"/>
      <c r="CXX81" s="195"/>
      <c r="CXY81" s="195"/>
      <c r="CXZ81" s="195"/>
      <c r="CYA81" s="195"/>
      <c r="CYB81" s="195"/>
      <c r="CYC81" s="195"/>
      <c r="CYD81" s="195"/>
      <c r="CYE81" s="195"/>
      <c r="CYF81" s="195"/>
      <c r="CYG81" s="195"/>
      <c r="CYH81" s="195"/>
      <c r="CYI81" s="195"/>
      <c r="CYJ81" s="195"/>
      <c r="CYK81" s="195"/>
      <c r="CYL81" s="195"/>
      <c r="CYM81" s="195"/>
      <c r="CYN81" s="195"/>
      <c r="CYO81" s="195"/>
      <c r="CYP81" s="195"/>
      <c r="CYQ81" s="195"/>
      <c r="CYR81" s="195"/>
      <c r="CYS81" s="195"/>
      <c r="CYT81" s="195"/>
      <c r="CYU81" s="195"/>
      <c r="CYV81" s="195"/>
      <c r="CYW81" s="195"/>
      <c r="CYX81" s="195"/>
      <c r="CYY81" s="195"/>
      <c r="CYZ81" s="195"/>
      <c r="CZA81" s="195"/>
      <c r="CZB81" s="195"/>
      <c r="CZC81" s="195"/>
      <c r="CZD81" s="195"/>
      <c r="CZE81" s="195"/>
      <c r="CZF81" s="195"/>
      <c r="CZG81" s="195"/>
      <c r="CZH81" s="195"/>
      <c r="CZI81" s="195"/>
      <c r="CZJ81" s="195"/>
      <c r="CZK81" s="195"/>
      <c r="CZL81" s="195"/>
      <c r="CZM81" s="195"/>
      <c r="CZN81" s="195"/>
      <c r="CZO81" s="195"/>
      <c r="CZP81" s="195"/>
      <c r="CZQ81" s="195"/>
      <c r="CZR81" s="195"/>
      <c r="CZS81" s="195"/>
      <c r="CZT81" s="195"/>
      <c r="CZU81" s="195"/>
      <c r="CZV81" s="195"/>
      <c r="CZW81" s="195"/>
      <c r="CZX81" s="195"/>
      <c r="CZY81" s="195"/>
      <c r="CZZ81" s="195"/>
      <c r="DAA81" s="195"/>
      <c r="DAB81" s="195"/>
      <c r="DAC81" s="195"/>
      <c r="DAD81" s="195"/>
      <c r="DAE81" s="195"/>
      <c r="DAF81" s="195"/>
      <c r="DAG81" s="195"/>
      <c r="DAH81" s="195"/>
      <c r="DAI81" s="195"/>
      <c r="DAJ81" s="195"/>
      <c r="DAK81" s="195"/>
      <c r="DAL81" s="195"/>
      <c r="DAM81" s="195"/>
      <c r="DAN81" s="195"/>
      <c r="DAO81" s="195"/>
      <c r="DAP81" s="195"/>
      <c r="DAQ81" s="195"/>
      <c r="DAR81" s="195"/>
      <c r="DAS81" s="195"/>
      <c r="DAT81" s="195"/>
      <c r="DAU81" s="195"/>
      <c r="DAV81" s="195"/>
      <c r="DAW81" s="195"/>
      <c r="DAX81" s="195"/>
      <c r="DAY81" s="195"/>
      <c r="DAZ81" s="195"/>
      <c r="DBA81" s="195"/>
      <c r="DBB81" s="195"/>
      <c r="DBC81" s="195"/>
      <c r="DBD81" s="195"/>
      <c r="DBE81" s="195"/>
      <c r="DBF81" s="195"/>
      <c r="DBG81" s="195"/>
      <c r="DBH81" s="195"/>
      <c r="DBI81" s="195"/>
      <c r="DBJ81" s="195"/>
      <c r="DBK81" s="195"/>
      <c r="DBL81" s="195"/>
      <c r="DBM81" s="195"/>
      <c r="DBN81" s="195"/>
      <c r="DBO81" s="195"/>
      <c r="DBP81" s="195"/>
      <c r="DBQ81" s="195"/>
      <c r="DBR81" s="195"/>
      <c r="DBS81" s="195"/>
      <c r="DBT81" s="195"/>
      <c r="DBU81" s="195"/>
      <c r="DBV81" s="195"/>
      <c r="DBW81" s="195"/>
      <c r="DBX81" s="195"/>
      <c r="DBY81" s="195"/>
      <c r="DBZ81" s="195"/>
      <c r="DCA81" s="195"/>
      <c r="DCB81" s="195"/>
      <c r="DCC81" s="195"/>
      <c r="DCD81" s="195"/>
      <c r="DCE81" s="195"/>
      <c r="DCF81" s="195"/>
      <c r="DCG81" s="195"/>
      <c r="DCH81" s="195"/>
      <c r="DCI81" s="195"/>
      <c r="DCJ81" s="195"/>
      <c r="DCK81" s="195"/>
      <c r="DCL81" s="195"/>
      <c r="DCM81" s="195"/>
      <c r="DCN81" s="195"/>
      <c r="DCO81" s="195"/>
      <c r="DCP81" s="195"/>
      <c r="DCQ81" s="195"/>
      <c r="DCR81" s="195"/>
      <c r="DCS81" s="195"/>
      <c r="DCT81" s="195"/>
      <c r="DCU81" s="195"/>
      <c r="DCV81" s="195"/>
      <c r="DCW81" s="195"/>
      <c r="DCX81" s="195"/>
      <c r="DCY81" s="195"/>
      <c r="DCZ81" s="195"/>
      <c r="DDA81" s="195"/>
      <c r="DDB81" s="195"/>
      <c r="DDC81" s="195"/>
      <c r="DDD81" s="195"/>
      <c r="DDE81" s="195"/>
      <c r="DDF81" s="195"/>
      <c r="DDG81" s="195"/>
      <c r="DDH81" s="195"/>
      <c r="DDI81" s="195"/>
      <c r="DDJ81" s="195"/>
      <c r="DDK81" s="195"/>
      <c r="DDL81" s="195"/>
      <c r="DDM81" s="195"/>
      <c r="DDN81" s="195"/>
      <c r="DDO81" s="195"/>
      <c r="DDP81" s="195"/>
      <c r="DDQ81" s="195"/>
      <c r="DDR81" s="195"/>
      <c r="DDS81" s="195"/>
      <c r="DDT81" s="195"/>
      <c r="DDU81" s="195"/>
      <c r="DDV81" s="195"/>
      <c r="DDW81" s="195"/>
      <c r="DDX81" s="195"/>
      <c r="DDY81" s="195"/>
      <c r="DDZ81" s="195"/>
      <c r="DEA81" s="195"/>
      <c r="DEB81" s="195"/>
      <c r="DEC81" s="195"/>
      <c r="DED81" s="195"/>
      <c r="DEE81" s="195"/>
      <c r="DEF81" s="195"/>
      <c r="DEG81" s="195"/>
      <c r="DEH81" s="195"/>
      <c r="DEI81" s="195"/>
      <c r="DEJ81" s="195"/>
      <c r="DEK81" s="195"/>
      <c r="DEL81" s="195"/>
      <c r="DEM81" s="195"/>
      <c r="DEN81" s="195"/>
      <c r="DEO81" s="195"/>
      <c r="DEP81" s="195"/>
      <c r="DEQ81" s="195"/>
      <c r="DER81" s="195"/>
      <c r="DES81" s="195"/>
      <c r="DET81" s="195"/>
      <c r="DEU81" s="195"/>
      <c r="DEV81" s="195"/>
      <c r="DEW81" s="195"/>
      <c r="DEX81" s="195"/>
      <c r="DEY81" s="195"/>
      <c r="DEZ81" s="195"/>
      <c r="DFA81" s="195"/>
      <c r="DFB81" s="195"/>
      <c r="DFC81" s="195"/>
      <c r="DFD81" s="195"/>
      <c r="DFE81" s="195"/>
      <c r="DFF81" s="195"/>
      <c r="DFG81" s="195"/>
      <c r="DFH81" s="195"/>
      <c r="DFI81" s="195"/>
      <c r="DFJ81" s="195"/>
      <c r="DFK81" s="195"/>
      <c r="DFL81" s="195"/>
      <c r="DFM81" s="195"/>
      <c r="DFN81" s="195"/>
      <c r="DFO81" s="195"/>
      <c r="DFP81" s="195"/>
      <c r="DFQ81" s="195"/>
      <c r="DFR81" s="195"/>
      <c r="DFS81" s="195"/>
      <c r="DFT81" s="195"/>
      <c r="DFU81" s="195"/>
      <c r="DFV81" s="195"/>
      <c r="DFW81" s="195"/>
      <c r="DFX81" s="195"/>
      <c r="DFY81" s="195"/>
      <c r="DFZ81" s="195"/>
      <c r="DGA81" s="195"/>
      <c r="DGB81" s="195"/>
      <c r="DGC81" s="195"/>
      <c r="DGD81" s="195"/>
      <c r="DGE81" s="195"/>
      <c r="DGF81" s="195"/>
      <c r="DGG81" s="195"/>
      <c r="DGH81" s="195"/>
      <c r="DGI81" s="195"/>
      <c r="DGJ81" s="195"/>
      <c r="DGK81" s="195"/>
      <c r="DGL81" s="195"/>
      <c r="DGM81" s="195"/>
      <c r="DGN81" s="195"/>
      <c r="DGO81" s="195"/>
      <c r="DGP81" s="195"/>
      <c r="DGQ81" s="195"/>
      <c r="DGR81" s="195"/>
      <c r="DGS81" s="195"/>
      <c r="DGT81" s="195"/>
      <c r="DGU81" s="195"/>
      <c r="DGV81" s="195"/>
      <c r="DGW81" s="195"/>
      <c r="DGX81" s="195"/>
      <c r="DGY81" s="195"/>
      <c r="DGZ81" s="195"/>
      <c r="DHA81" s="195"/>
      <c r="DHB81" s="195"/>
      <c r="DHC81" s="195"/>
      <c r="DHD81" s="195"/>
      <c r="DHE81" s="195"/>
      <c r="DHF81" s="195"/>
      <c r="DHG81" s="195"/>
      <c r="DHH81" s="195"/>
      <c r="DHI81" s="195"/>
      <c r="DHJ81" s="195"/>
      <c r="DHK81" s="195"/>
      <c r="DHL81" s="195"/>
      <c r="DHM81" s="195"/>
      <c r="DHN81" s="195"/>
      <c r="DHO81" s="195"/>
      <c r="DHP81" s="195"/>
      <c r="DHQ81" s="195"/>
      <c r="DHR81" s="195"/>
      <c r="DHS81" s="195"/>
      <c r="DHT81" s="195"/>
      <c r="DHU81" s="195"/>
      <c r="DHV81" s="195"/>
      <c r="DHW81" s="195"/>
      <c r="DHX81" s="195"/>
      <c r="DHY81" s="195"/>
      <c r="DHZ81" s="195"/>
      <c r="DIA81" s="195"/>
      <c r="DIB81" s="195"/>
      <c r="DIC81" s="195"/>
      <c r="DID81" s="195"/>
      <c r="DIE81" s="195"/>
      <c r="DIF81" s="195"/>
      <c r="DIG81" s="195"/>
      <c r="DIH81" s="195"/>
      <c r="DII81" s="195"/>
      <c r="DIJ81" s="195"/>
      <c r="DIK81" s="195"/>
      <c r="DIL81" s="195"/>
      <c r="DIM81" s="195"/>
      <c r="DIN81" s="195"/>
      <c r="DIO81" s="195"/>
      <c r="DIP81" s="195"/>
      <c r="DIQ81" s="195"/>
      <c r="DIR81" s="195"/>
      <c r="DIS81" s="195"/>
      <c r="DIT81" s="195"/>
      <c r="DIU81" s="195"/>
      <c r="DIV81" s="195"/>
      <c r="DIW81" s="195"/>
      <c r="DIX81" s="195"/>
      <c r="DIY81" s="195"/>
      <c r="DIZ81" s="195"/>
      <c r="DJA81" s="195"/>
      <c r="DJB81" s="195"/>
      <c r="DJC81" s="195"/>
      <c r="DJD81" s="195"/>
      <c r="DJE81" s="195"/>
      <c r="DJF81" s="195"/>
      <c r="DJG81" s="195"/>
      <c r="DJH81" s="195"/>
      <c r="DJI81" s="195"/>
      <c r="DJJ81" s="195"/>
      <c r="DJK81" s="195"/>
      <c r="DJL81" s="195"/>
      <c r="DJM81" s="195"/>
      <c r="DJN81" s="195"/>
      <c r="DJO81" s="195"/>
      <c r="DJP81" s="195"/>
      <c r="DJQ81" s="195"/>
      <c r="DJR81" s="195"/>
      <c r="DJS81" s="195"/>
      <c r="DJT81" s="195"/>
      <c r="DJU81" s="195"/>
      <c r="DJV81" s="195"/>
      <c r="DJW81" s="195"/>
      <c r="DJX81" s="195"/>
      <c r="DJY81" s="195"/>
      <c r="DJZ81" s="195"/>
      <c r="DKA81" s="195"/>
      <c r="DKB81" s="195"/>
      <c r="DKC81" s="195"/>
      <c r="DKD81" s="195"/>
      <c r="DKE81" s="195"/>
      <c r="DKF81" s="195"/>
      <c r="DKG81" s="195"/>
      <c r="DKH81" s="195"/>
      <c r="DKI81" s="195"/>
      <c r="DKJ81" s="195"/>
      <c r="DKK81" s="195"/>
      <c r="DKL81" s="195"/>
      <c r="DKM81" s="195"/>
      <c r="DKN81" s="195"/>
      <c r="DKO81" s="195"/>
      <c r="DKP81" s="195"/>
      <c r="DKQ81" s="195"/>
      <c r="DKR81" s="195"/>
      <c r="DKS81" s="195"/>
      <c r="DKT81" s="195"/>
      <c r="DKU81" s="195"/>
      <c r="DKV81" s="195"/>
      <c r="DKW81" s="195"/>
      <c r="DKX81" s="195"/>
      <c r="DKY81" s="195"/>
      <c r="DKZ81" s="195"/>
      <c r="DLA81" s="195"/>
      <c r="DLB81" s="195"/>
      <c r="DLC81" s="195"/>
      <c r="DLD81" s="195"/>
      <c r="DLE81" s="195"/>
      <c r="DLF81" s="195"/>
      <c r="DLG81" s="195"/>
      <c r="DLH81" s="195"/>
      <c r="DLI81" s="195"/>
      <c r="DLJ81" s="195"/>
      <c r="DLK81" s="195"/>
      <c r="DLL81" s="195"/>
      <c r="DLM81" s="195"/>
      <c r="DLN81" s="195"/>
      <c r="DLO81" s="195"/>
      <c r="DLP81" s="195"/>
      <c r="DLQ81" s="195"/>
      <c r="DLR81" s="195"/>
      <c r="DLS81" s="195"/>
      <c r="DLT81" s="195"/>
      <c r="DLU81" s="195"/>
      <c r="DLV81" s="195"/>
      <c r="DLW81" s="195"/>
      <c r="DLX81" s="195"/>
      <c r="DLY81" s="195"/>
      <c r="DLZ81" s="195"/>
      <c r="DMA81" s="195"/>
      <c r="DMB81" s="195"/>
      <c r="DMC81" s="195"/>
      <c r="DMD81" s="195"/>
      <c r="DME81" s="195"/>
      <c r="DMF81" s="195"/>
      <c r="DMG81" s="195"/>
      <c r="DMH81" s="195"/>
      <c r="DMI81" s="195"/>
      <c r="DMJ81" s="195"/>
      <c r="DMK81" s="195"/>
      <c r="DML81" s="195"/>
      <c r="DMM81" s="195"/>
      <c r="DMN81" s="195"/>
      <c r="DMO81" s="195"/>
      <c r="DMP81" s="195"/>
      <c r="DMQ81" s="195"/>
      <c r="DMR81" s="195"/>
      <c r="DMS81" s="195"/>
      <c r="DMT81" s="195"/>
      <c r="DMU81" s="195"/>
      <c r="DMV81" s="195"/>
      <c r="DMW81" s="195"/>
      <c r="DMX81" s="195"/>
      <c r="DMY81" s="195"/>
      <c r="DMZ81" s="195"/>
      <c r="DNA81" s="195"/>
      <c r="DNB81" s="195"/>
      <c r="DNC81" s="195"/>
      <c r="DND81" s="195"/>
      <c r="DNE81" s="195"/>
      <c r="DNF81" s="195"/>
      <c r="DNG81" s="195"/>
      <c r="DNH81" s="195"/>
      <c r="DNI81" s="195"/>
      <c r="DNJ81" s="195"/>
      <c r="DNK81" s="195"/>
      <c r="DNL81" s="195"/>
      <c r="DNM81" s="195"/>
      <c r="DNN81" s="195"/>
      <c r="DNO81" s="195"/>
      <c r="DNP81" s="195"/>
      <c r="DNQ81" s="195"/>
      <c r="DNR81" s="195"/>
      <c r="DNS81" s="195"/>
      <c r="DNT81" s="195"/>
      <c r="DNU81" s="195"/>
      <c r="DNV81" s="195"/>
      <c r="DNW81" s="195"/>
      <c r="DNX81" s="195"/>
      <c r="DNY81" s="195"/>
      <c r="DNZ81" s="195"/>
      <c r="DOA81" s="195"/>
      <c r="DOB81" s="195"/>
      <c r="DOC81" s="195"/>
      <c r="DOD81" s="195"/>
      <c r="DOE81" s="195"/>
      <c r="DOF81" s="195"/>
      <c r="DOG81" s="195"/>
      <c r="DOH81" s="195"/>
      <c r="DOI81" s="195"/>
      <c r="DOJ81" s="195"/>
      <c r="DOK81" s="195"/>
      <c r="DOL81" s="195"/>
      <c r="DOM81" s="195"/>
      <c r="DON81" s="195"/>
      <c r="DOO81" s="195"/>
      <c r="DOP81" s="195"/>
      <c r="DOQ81" s="195"/>
      <c r="DOR81" s="195"/>
      <c r="DOS81" s="195"/>
      <c r="DOT81" s="195"/>
      <c r="DOU81" s="195"/>
      <c r="DOV81" s="195"/>
      <c r="DOW81" s="195"/>
      <c r="DOX81" s="195"/>
      <c r="DOY81" s="195"/>
      <c r="DOZ81" s="195"/>
      <c r="DPA81" s="195"/>
      <c r="DPB81" s="195"/>
      <c r="DPC81" s="195"/>
      <c r="DPD81" s="195"/>
      <c r="DPE81" s="195"/>
      <c r="DPF81" s="195"/>
      <c r="DPG81" s="195"/>
      <c r="DPH81" s="195"/>
      <c r="DPI81" s="195"/>
      <c r="DPJ81" s="195"/>
      <c r="DPK81" s="195"/>
      <c r="DPL81" s="195"/>
      <c r="DPM81" s="195"/>
      <c r="DPN81" s="195"/>
      <c r="DPO81" s="195"/>
      <c r="DPP81" s="195"/>
      <c r="DPQ81" s="195"/>
      <c r="DPR81" s="195"/>
      <c r="DPS81" s="195"/>
      <c r="DPT81" s="195"/>
      <c r="DPU81" s="195"/>
      <c r="DPV81" s="195"/>
      <c r="DPW81" s="195"/>
      <c r="DPX81" s="195"/>
      <c r="DPY81" s="195"/>
      <c r="DPZ81" s="195"/>
      <c r="DQA81" s="195"/>
      <c r="DQB81" s="195"/>
      <c r="DQC81" s="195"/>
      <c r="DQD81" s="195"/>
      <c r="DQE81" s="195"/>
      <c r="DQF81" s="195"/>
      <c r="DQG81" s="195"/>
      <c r="DQH81" s="195"/>
      <c r="DQI81" s="195"/>
      <c r="DQJ81" s="195"/>
      <c r="DQK81" s="195"/>
      <c r="DQL81" s="195"/>
      <c r="DQM81" s="195"/>
      <c r="DQN81" s="195"/>
      <c r="DQO81" s="195"/>
      <c r="DQP81" s="195"/>
      <c r="DQQ81" s="195"/>
      <c r="DQR81" s="195"/>
      <c r="DQS81" s="195"/>
      <c r="DQT81" s="195"/>
      <c r="DQU81" s="195"/>
      <c r="DQV81" s="195"/>
      <c r="DQW81" s="195"/>
      <c r="DQX81" s="195"/>
      <c r="DQY81" s="195"/>
      <c r="DQZ81" s="195"/>
      <c r="DRA81" s="195"/>
      <c r="DRB81" s="195"/>
      <c r="DRC81" s="195"/>
      <c r="DRD81" s="195"/>
      <c r="DRE81" s="195"/>
      <c r="DRF81" s="195"/>
      <c r="DRG81" s="195"/>
      <c r="DRH81" s="195"/>
      <c r="DRI81" s="195"/>
      <c r="DRJ81" s="195"/>
      <c r="DRK81" s="195"/>
      <c r="DRL81" s="195"/>
      <c r="DRM81" s="195"/>
      <c r="DRN81" s="195"/>
      <c r="DRO81" s="195"/>
      <c r="DRP81" s="195"/>
      <c r="DRQ81" s="195"/>
      <c r="DRR81" s="195"/>
      <c r="DRS81" s="195"/>
      <c r="DRT81" s="195"/>
      <c r="DRU81" s="195"/>
      <c r="DRV81" s="195"/>
      <c r="DRW81" s="195"/>
      <c r="DRX81" s="195"/>
      <c r="DRY81" s="195"/>
      <c r="DRZ81" s="195"/>
      <c r="DSA81" s="195"/>
      <c r="DSB81" s="195"/>
      <c r="DSC81" s="195"/>
      <c r="DSD81" s="195"/>
      <c r="DSE81" s="195"/>
      <c r="DSF81" s="195"/>
      <c r="DSG81" s="195"/>
      <c r="DSH81" s="195"/>
      <c r="DSI81" s="195"/>
      <c r="DSJ81" s="195"/>
      <c r="DSK81" s="195"/>
      <c r="DSL81" s="195"/>
      <c r="DSM81" s="195"/>
      <c r="DSN81" s="195"/>
      <c r="DSO81" s="195"/>
      <c r="DSP81" s="195"/>
      <c r="DSQ81" s="195"/>
      <c r="DSR81" s="195"/>
      <c r="DSS81" s="195"/>
      <c r="DST81" s="195"/>
      <c r="DSU81" s="195"/>
      <c r="DSV81" s="195"/>
      <c r="DSW81" s="195"/>
      <c r="DSX81" s="195"/>
      <c r="DSY81" s="195"/>
      <c r="DSZ81" s="195"/>
      <c r="DTA81" s="195"/>
      <c r="DTB81" s="195"/>
      <c r="DTC81" s="195"/>
      <c r="DTD81" s="195"/>
      <c r="DTE81" s="195"/>
      <c r="DTF81" s="195"/>
      <c r="DTG81" s="195"/>
      <c r="DTH81" s="195"/>
      <c r="DTI81" s="195"/>
      <c r="DTJ81" s="195"/>
      <c r="DTK81" s="195"/>
      <c r="DTL81" s="195"/>
      <c r="DTM81" s="195"/>
      <c r="DTN81" s="195"/>
      <c r="DTO81" s="195"/>
      <c r="DTP81" s="195"/>
      <c r="DTQ81" s="195"/>
      <c r="DTR81" s="195"/>
      <c r="DTS81" s="195"/>
      <c r="DTT81" s="195"/>
      <c r="DTU81" s="195"/>
      <c r="DTV81" s="195"/>
      <c r="DTW81" s="195"/>
      <c r="DTX81" s="195"/>
      <c r="DTY81" s="195"/>
      <c r="DTZ81" s="195"/>
      <c r="DUA81" s="195"/>
      <c r="DUB81" s="195"/>
      <c r="DUC81" s="195"/>
      <c r="DUD81" s="195"/>
      <c r="DUE81" s="195"/>
      <c r="DUF81" s="195"/>
      <c r="DUG81" s="195"/>
      <c r="DUH81" s="195"/>
      <c r="DUI81" s="195"/>
      <c r="DUJ81" s="195"/>
      <c r="DUK81" s="195"/>
      <c r="DUL81" s="195"/>
      <c r="DUM81" s="195"/>
      <c r="DUN81" s="195"/>
      <c r="DUO81" s="195"/>
      <c r="DUP81" s="195"/>
      <c r="DUQ81" s="195"/>
      <c r="DUR81" s="195"/>
      <c r="DUS81" s="195"/>
      <c r="DUT81" s="195"/>
      <c r="DUU81" s="195"/>
      <c r="DUV81" s="195"/>
      <c r="DUW81" s="195"/>
      <c r="DUX81" s="195"/>
      <c r="DUY81" s="195"/>
      <c r="DUZ81" s="195"/>
      <c r="DVA81" s="195"/>
      <c r="DVB81" s="195"/>
      <c r="DVC81" s="195"/>
      <c r="DVD81" s="195"/>
      <c r="DVE81" s="195"/>
      <c r="DVF81" s="195"/>
      <c r="DVG81" s="195"/>
      <c r="DVH81" s="195"/>
      <c r="DVI81" s="195"/>
      <c r="DVJ81" s="195"/>
      <c r="DVK81" s="195"/>
      <c r="DVL81" s="195"/>
      <c r="DVM81" s="195"/>
      <c r="DVN81" s="195"/>
      <c r="DVO81" s="195"/>
      <c r="DVP81" s="195"/>
      <c r="DVQ81" s="195"/>
      <c r="DVR81" s="195"/>
      <c r="DVS81" s="195"/>
      <c r="DVT81" s="195"/>
      <c r="DVU81" s="195"/>
      <c r="DVV81" s="195"/>
      <c r="DVW81" s="195"/>
      <c r="DVX81" s="195"/>
      <c r="DVY81" s="195"/>
      <c r="DVZ81" s="195"/>
      <c r="DWA81" s="195"/>
      <c r="DWB81" s="195"/>
      <c r="DWC81" s="195"/>
      <c r="DWD81" s="195"/>
      <c r="DWE81" s="195"/>
      <c r="DWF81" s="195"/>
      <c r="DWG81" s="195"/>
      <c r="DWH81" s="195"/>
      <c r="DWI81" s="195"/>
      <c r="DWJ81" s="195"/>
      <c r="DWK81" s="195"/>
      <c r="DWL81" s="195"/>
      <c r="DWM81" s="195"/>
      <c r="DWN81" s="195"/>
      <c r="DWO81" s="195"/>
      <c r="DWP81" s="195"/>
      <c r="DWQ81" s="195"/>
      <c r="DWR81" s="195"/>
      <c r="DWS81" s="195"/>
      <c r="DWT81" s="195"/>
      <c r="DWU81" s="195"/>
      <c r="DWV81" s="195"/>
      <c r="DWW81" s="195"/>
      <c r="DWX81" s="195"/>
      <c r="DWY81" s="195"/>
      <c r="DWZ81" s="195"/>
      <c r="DXA81" s="195"/>
      <c r="DXB81" s="195"/>
      <c r="DXC81" s="195"/>
      <c r="DXD81" s="195"/>
      <c r="DXE81" s="195"/>
      <c r="DXF81" s="195"/>
      <c r="DXG81" s="195"/>
      <c r="DXH81" s="195"/>
      <c r="DXI81" s="195"/>
      <c r="DXJ81" s="195"/>
      <c r="DXK81" s="195"/>
      <c r="DXL81" s="195"/>
      <c r="DXM81" s="195"/>
      <c r="DXN81" s="195"/>
      <c r="DXO81" s="195"/>
      <c r="DXP81" s="195"/>
      <c r="DXQ81" s="195"/>
      <c r="DXR81" s="195"/>
      <c r="DXS81" s="195"/>
      <c r="DXT81" s="195"/>
      <c r="DXU81" s="195"/>
      <c r="DXV81" s="195"/>
      <c r="DXW81" s="195"/>
      <c r="DXX81" s="195"/>
      <c r="DXY81" s="195"/>
      <c r="DXZ81" s="195"/>
      <c r="DYA81" s="195"/>
      <c r="DYB81" s="195"/>
      <c r="DYC81" s="195"/>
      <c r="DYD81" s="195"/>
      <c r="DYE81" s="195"/>
      <c r="DYF81" s="195"/>
      <c r="DYG81" s="195"/>
      <c r="DYH81" s="195"/>
      <c r="DYI81" s="195"/>
      <c r="DYJ81" s="195"/>
      <c r="DYK81" s="195"/>
      <c r="DYL81" s="195"/>
      <c r="DYM81" s="195"/>
      <c r="DYN81" s="195"/>
      <c r="DYO81" s="195"/>
      <c r="DYP81" s="195"/>
      <c r="DYQ81" s="195"/>
      <c r="DYR81" s="195"/>
      <c r="DYS81" s="195"/>
      <c r="DYT81" s="195"/>
      <c r="DYU81" s="195"/>
      <c r="DYV81" s="195"/>
      <c r="DYW81" s="195"/>
      <c r="DYX81" s="195"/>
      <c r="DYY81" s="195"/>
      <c r="DYZ81" s="195"/>
      <c r="DZA81" s="195"/>
      <c r="DZB81" s="195"/>
      <c r="DZC81" s="195"/>
      <c r="DZD81" s="195"/>
      <c r="DZE81" s="195"/>
      <c r="DZF81" s="195"/>
      <c r="DZG81" s="195"/>
      <c r="DZH81" s="195"/>
      <c r="DZI81" s="195"/>
      <c r="DZJ81" s="195"/>
      <c r="DZK81" s="195"/>
      <c r="DZL81" s="195"/>
      <c r="DZM81" s="195"/>
      <c r="DZN81" s="195"/>
      <c r="DZO81" s="195"/>
      <c r="DZP81" s="195"/>
      <c r="DZQ81" s="195"/>
      <c r="DZR81" s="195"/>
      <c r="DZS81" s="195"/>
      <c r="DZT81" s="195"/>
      <c r="DZU81" s="195"/>
      <c r="DZV81" s="195"/>
      <c r="DZW81" s="195"/>
      <c r="DZX81" s="195"/>
      <c r="DZY81" s="195"/>
      <c r="DZZ81" s="195"/>
      <c r="EAA81" s="195"/>
      <c r="EAB81" s="195"/>
      <c r="EAC81" s="195"/>
      <c r="EAD81" s="195"/>
      <c r="EAE81" s="195"/>
      <c r="EAF81" s="195"/>
      <c r="EAG81" s="195"/>
      <c r="EAH81" s="195"/>
      <c r="EAI81" s="195"/>
      <c r="EAJ81" s="195"/>
      <c r="EAK81" s="195"/>
      <c r="EAL81" s="195"/>
      <c r="EAM81" s="195"/>
      <c r="EAN81" s="195"/>
      <c r="EAO81" s="195"/>
      <c r="EAP81" s="195"/>
      <c r="EAQ81" s="195"/>
      <c r="EAR81" s="195"/>
      <c r="EAS81" s="195"/>
      <c r="EAT81" s="195"/>
      <c r="EAU81" s="195"/>
      <c r="EAV81" s="195"/>
      <c r="EAW81" s="195"/>
      <c r="EAX81" s="195"/>
      <c r="EAY81" s="195"/>
      <c r="EAZ81" s="195"/>
      <c r="EBA81" s="195"/>
      <c r="EBB81" s="195"/>
      <c r="EBC81" s="195"/>
      <c r="EBD81" s="195"/>
      <c r="EBE81" s="195"/>
      <c r="EBF81" s="195"/>
      <c r="EBG81" s="195"/>
      <c r="EBH81" s="195"/>
      <c r="EBI81" s="195"/>
      <c r="EBJ81" s="195"/>
      <c r="EBK81" s="195"/>
      <c r="EBL81" s="195"/>
      <c r="EBM81" s="195"/>
      <c r="EBN81" s="195"/>
      <c r="EBO81" s="195"/>
      <c r="EBP81" s="195"/>
      <c r="EBQ81" s="195"/>
      <c r="EBR81" s="195"/>
      <c r="EBS81" s="195"/>
      <c r="EBT81" s="195"/>
      <c r="EBU81" s="195"/>
      <c r="EBV81" s="195"/>
      <c r="EBW81" s="195"/>
      <c r="EBX81" s="195"/>
      <c r="EBY81" s="195"/>
      <c r="EBZ81" s="195"/>
      <c r="ECA81" s="195"/>
      <c r="ECB81" s="195"/>
      <c r="ECC81" s="195"/>
      <c r="ECD81" s="195"/>
      <c r="ECE81" s="195"/>
      <c r="ECF81" s="195"/>
      <c r="ECG81" s="195"/>
      <c r="ECH81" s="195"/>
      <c r="ECI81" s="195"/>
      <c r="ECJ81" s="195"/>
      <c r="ECK81" s="195"/>
      <c r="ECL81" s="195"/>
      <c r="ECM81" s="195"/>
      <c r="ECN81" s="195"/>
      <c r="ECO81" s="195"/>
      <c r="ECP81" s="195"/>
      <c r="ECQ81" s="195"/>
      <c r="ECR81" s="195"/>
      <c r="ECS81" s="195"/>
      <c r="ECT81" s="195"/>
      <c r="ECU81" s="195"/>
      <c r="ECV81" s="195"/>
      <c r="ECW81" s="195"/>
      <c r="ECX81" s="195"/>
      <c r="ECY81" s="195"/>
      <c r="ECZ81" s="195"/>
      <c r="EDA81" s="195"/>
      <c r="EDB81" s="195"/>
      <c r="EDC81" s="195"/>
      <c r="EDD81" s="195"/>
      <c r="EDE81" s="195"/>
      <c r="EDF81" s="195"/>
      <c r="EDG81" s="195"/>
      <c r="EDH81" s="195"/>
      <c r="EDI81" s="195"/>
      <c r="EDJ81" s="195"/>
      <c r="EDK81" s="195"/>
      <c r="EDL81" s="195"/>
      <c r="EDM81" s="195"/>
      <c r="EDN81" s="195"/>
      <c r="EDO81" s="195"/>
      <c r="EDP81" s="195"/>
      <c r="EDQ81" s="195"/>
      <c r="EDR81" s="195"/>
      <c r="EDS81" s="195"/>
      <c r="EDT81" s="195"/>
      <c r="EDU81" s="195"/>
      <c r="EDV81" s="195"/>
      <c r="EDW81" s="195"/>
      <c r="EDX81" s="195"/>
      <c r="EDY81" s="195"/>
      <c r="EDZ81" s="195"/>
      <c r="EEA81" s="195"/>
      <c r="EEB81" s="195"/>
      <c r="EEC81" s="195"/>
      <c r="EED81" s="195"/>
      <c r="EEE81" s="195"/>
      <c r="EEF81" s="195"/>
      <c r="EEG81" s="195"/>
      <c r="EEH81" s="195"/>
      <c r="EEI81" s="195"/>
      <c r="EEJ81" s="195"/>
      <c r="EEK81" s="195"/>
      <c r="EEL81" s="195"/>
      <c r="EEM81" s="195"/>
      <c r="EEN81" s="195"/>
      <c r="EEO81" s="195"/>
      <c r="EEP81" s="195"/>
      <c r="EEQ81" s="195"/>
      <c r="EER81" s="195"/>
      <c r="EES81" s="195"/>
      <c r="EET81" s="195"/>
      <c r="EEU81" s="195"/>
      <c r="EEV81" s="195"/>
      <c r="EEW81" s="195"/>
      <c r="EEX81" s="195"/>
      <c r="EEY81" s="195"/>
      <c r="EEZ81" s="195"/>
      <c r="EFA81" s="195"/>
      <c r="EFB81" s="195"/>
      <c r="EFC81" s="195"/>
      <c r="EFD81" s="195"/>
      <c r="EFE81" s="195"/>
      <c r="EFF81" s="195"/>
      <c r="EFG81" s="195"/>
      <c r="EFH81" s="195"/>
      <c r="EFI81" s="195"/>
      <c r="EFJ81" s="195"/>
      <c r="EFK81" s="195"/>
      <c r="EFL81" s="195"/>
      <c r="EFM81" s="195"/>
      <c r="EFN81" s="195"/>
      <c r="EFO81" s="195"/>
      <c r="EFP81" s="195"/>
      <c r="EFQ81" s="195"/>
      <c r="EFR81" s="195"/>
      <c r="EFS81" s="195"/>
      <c r="EFT81" s="195"/>
      <c r="EFU81" s="195"/>
      <c r="EFV81" s="195"/>
      <c r="EFW81" s="195"/>
      <c r="EFX81" s="195"/>
      <c r="EFY81" s="195"/>
      <c r="EFZ81" s="195"/>
      <c r="EGA81" s="195"/>
      <c r="EGB81" s="195"/>
      <c r="EGC81" s="195"/>
      <c r="EGD81" s="195"/>
      <c r="EGE81" s="195"/>
      <c r="EGF81" s="195"/>
      <c r="EGG81" s="195"/>
      <c r="EGH81" s="195"/>
      <c r="EGI81" s="195"/>
      <c r="EGJ81" s="195"/>
      <c r="EGK81" s="195"/>
      <c r="EGL81" s="195"/>
      <c r="EGM81" s="195"/>
      <c r="EGN81" s="195"/>
      <c r="EGO81" s="195"/>
      <c r="EGP81" s="195"/>
      <c r="EGQ81" s="195"/>
      <c r="EGR81" s="195"/>
      <c r="EGS81" s="195"/>
      <c r="EGT81" s="195"/>
      <c r="EGU81" s="195"/>
      <c r="EGV81" s="195"/>
      <c r="EGW81" s="195"/>
      <c r="EGX81" s="195"/>
      <c r="EGY81" s="195"/>
      <c r="EGZ81" s="195"/>
      <c r="EHA81" s="195"/>
      <c r="EHB81" s="195"/>
      <c r="EHC81" s="195"/>
      <c r="EHD81" s="195"/>
      <c r="EHE81" s="195"/>
      <c r="EHF81" s="195"/>
      <c r="EHG81" s="195"/>
      <c r="EHH81" s="195"/>
      <c r="EHI81" s="195"/>
      <c r="EHJ81" s="195"/>
      <c r="EHK81" s="195"/>
      <c r="EHL81" s="195"/>
      <c r="EHM81" s="195"/>
      <c r="EHN81" s="195"/>
      <c r="EHO81" s="195"/>
      <c r="EHP81" s="195"/>
      <c r="EHQ81" s="195"/>
      <c r="EHR81" s="195"/>
      <c r="EHS81" s="195"/>
      <c r="EHT81" s="195"/>
      <c r="EHU81" s="195"/>
      <c r="EHV81" s="195"/>
      <c r="EHW81" s="195"/>
      <c r="EHX81" s="195"/>
      <c r="EHY81" s="195"/>
      <c r="EHZ81" s="195"/>
      <c r="EIA81" s="195"/>
      <c r="EIB81" s="195"/>
      <c r="EIC81" s="195"/>
      <c r="EID81" s="195"/>
      <c r="EIE81" s="195"/>
      <c r="EIF81" s="195"/>
      <c r="EIG81" s="195"/>
      <c r="EIH81" s="195"/>
      <c r="EII81" s="195"/>
      <c r="EIJ81" s="195"/>
      <c r="EIK81" s="195"/>
      <c r="EIL81" s="195"/>
      <c r="EIM81" s="195"/>
      <c r="EIN81" s="195"/>
      <c r="EIO81" s="195"/>
      <c r="EIP81" s="195"/>
      <c r="EIQ81" s="195"/>
      <c r="EIR81" s="195"/>
      <c r="EIS81" s="195"/>
      <c r="EIT81" s="195"/>
      <c r="EIU81" s="195"/>
      <c r="EIV81" s="195"/>
      <c r="EIW81" s="195"/>
      <c r="EIX81" s="195"/>
      <c r="EIY81" s="195"/>
      <c r="EIZ81" s="195"/>
      <c r="EJA81" s="195"/>
      <c r="EJB81" s="195"/>
      <c r="EJC81" s="195"/>
      <c r="EJD81" s="195"/>
      <c r="EJE81" s="195"/>
      <c r="EJF81" s="195"/>
      <c r="EJG81" s="195"/>
      <c r="EJH81" s="195"/>
      <c r="EJI81" s="195"/>
      <c r="EJJ81" s="195"/>
      <c r="EJK81" s="195"/>
      <c r="EJL81" s="195"/>
      <c r="EJM81" s="195"/>
      <c r="EJN81" s="195"/>
      <c r="EJO81" s="195"/>
      <c r="EJP81" s="195"/>
      <c r="EJQ81" s="195"/>
      <c r="EJR81" s="195"/>
      <c r="EJS81" s="195"/>
      <c r="EJT81" s="195"/>
      <c r="EJU81" s="195"/>
      <c r="EJV81" s="195"/>
      <c r="EJW81" s="195"/>
      <c r="EJX81" s="195"/>
      <c r="EJY81" s="195"/>
      <c r="EJZ81" s="195"/>
      <c r="EKA81" s="195"/>
      <c r="EKB81" s="195"/>
      <c r="EKC81" s="195"/>
      <c r="EKD81" s="195"/>
      <c r="EKE81" s="195"/>
      <c r="EKF81" s="195"/>
      <c r="EKG81" s="195"/>
      <c r="EKH81" s="195"/>
      <c r="EKI81" s="195"/>
      <c r="EKJ81" s="195"/>
      <c r="EKK81" s="195"/>
      <c r="EKL81" s="195"/>
      <c r="EKM81" s="195"/>
      <c r="EKN81" s="195"/>
      <c r="EKO81" s="195"/>
      <c r="EKP81" s="195"/>
      <c r="EKQ81" s="195"/>
      <c r="EKR81" s="195"/>
      <c r="EKS81" s="195"/>
      <c r="EKT81" s="195"/>
      <c r="EKU81" s="195"/>
      <c r="EKV81" s="195"/>
      <c r="EKW81" s="195"/>
      <c r="EKX81" s="195"/>
      <c r="EKY81" s="195"/>
      <c r="EKZ81" s="195"/>
      <c r="ELA81" s="195"/>
      <c r="ELB81" s="195"/>
      <c r="ELC81" s="195"/>
      <c r="ELD81" s="195"/>
      <c r="ELE81" s="195"/>
      <c r="ELF81" s="195"/>
      <c r="ELG81" s="195"/>
      <c r="ELH81" s="195"/>
      <c r="ELI81" s="195"/>
      <c r="ELJ81" s="195"/>
      <c r="ELK81" s="195"/>
      <c r="ELL81" s="195"/>
      <c r="ELM81" s="195"/>
      <c r="ELN81" s="195"/>
      <c r="ELO81" s="195"/>
      <c r="ELP81" s="195"/>
      <c r="ELQ81" s="195"/>
      <c r="ELR81" s="195"/>
      <c r="ELS81" s="195"/>
      <c r="ELT81" s="195"/>
      <c r="ELU81" s="195"/>
      <c r="ELV81" s="195"/>
      <c r="ELW81" s="195"/>
      <c r="ELX81" s="195"/>
      <c r="ELY81" s="195"/>
      <c r="ELZ81" s="195"/>
      <c r="EMA81" s="195"/>
      <c r="EMB81" s="195"/>
      <c r="EMC81" s="195"/>
      <c r="EMD81" s="195"/>
      <c r="EME81" s="195"/>
      <c r="EMF81" s="195"/>
      <c r="EMG81" s="195"/>
      <c r="EMH81" s="195"/>
      <c r="EMI81" s="195"/>
      <c r="EMJ81" s="195"/>
      <c r="EMK81" s="195"/>
      <c r="EML81" s="195"/>
      <c r="EMM81" s="195"/>
      <c r="EMN81" s="195"/>
      <c r="EMO81" s="195"/>
      <c r="EMP81" s="195"/>
      <c r="EMQ81" s="195"/>
      <c r="EMR81" s="195"/>
      <c r="EMS81" s="195"/>
      <c r="EMT81" s="195"/>
      <c r="EMU81" s="195"/>
      <c r="EMV81" s="195"/>
      <c r="EMW81" s="195"/>
      <c r="EMX81" s="195"/>
      <c r="EMY81" s="195"/>
      <c r="EMZ81" s="195"/>
      <c r="ENA81" s="195"/>
      <c r="ENB81" s="195"/>
      <c r="ENC81" s="195"/>
      <c r="END81" s="195"/>
      <c r="ENE81" s="195"/>
      <c r="ENF81" s="195"/>
      <c r="ENG81" s="195"/>
      <c r="ENH81" s="195"/>
      <c r="ENI81" s="195"/>
      <c r="ENJ81" s="195"/>
      <c r="ENK81" s="195"/>
      <c r="ENL81" s="195"/>
      <c r="ENM81" s="195"/>
      <c r="ENN81" s="195"/>
      <c r="ENO81" s="195"/>
      <c r="ENP81" s="195"/>
      <c r="ENQ81" s="195"/>
      <c r="ENR81" s="195"/>
      <c r="ENS81" s="195"/>
      <c r="ENT81" s="195"/>
      <c r="ENU81" s="195"/>
      <c r="ENV81" s="195"/>
      <c r="ENW81" s="195"/>
      <c r="ENX81" s="195"/>
      <c r="ENY81" s="195"/>
      <c r="ENZ81" s="195"/>
      <c r="EOA81" s="195"/>
      <c r="EOB81" s="195"/>
      <c r="EOC81" s="195"/>
      <c r="EOD81" s="195"/>
      <c r="EOE81" s="195"/>
      <c r="EOF81" s="195"/>
      <c r="EOG81" s="195"/>
      <c r="EOH81" s="195"/>
      <c r="EOI81" s="195"/>
      <c r="EOJ81" s="195"/>
      <c r="EOK81" s="195"/>
      <c r="EOL81" s="195"/>
      <c r="EOM81" s="195"/>
      <c r="EON81" s="195"/>
      <c r="EOO81" s="195"/>
      <c r="EOP81" s="195"/>
      <c r="EOQ81" s="195"/>
      <c r="EOR81" s="195"/>
      <c r="EOS81" s="195"/>
      <c r="EOT81" s="195"/>
      <c r="EOU81" s="195"/>
      <c r="EOV81" s="195"/>
      <c r="EOW81" s="195"/>
      <c r="EOX81" s="195"/>
      <c r="EOY81" s="195"/>
      <c r="EOZ81" s="195"/>
      <c r="EPA81" s="195"/>
      <c r="EPB81" s="195"/>
      <c r="EPC81" s="195"/>
      <c r="EPD81" s="195"/>
      <c r="EPE81" s="195"/>
      <c r="EPF81" s="195"/>
      <c r="EPG81" s="195"/>
      <c r="EPH81" s="195"/>
      <c r="EPI81" s="195"/>
      <c r="EPJ81" s="195"/>
      <c r="EPK81" s="195"/>
      <c r="EPL81" s="195"/>
      <c r="EPM81" s="195"/>
      <c r="EPN81" s="195"/>
      <c r="EPO81" s="195"/>
      <c r="EPP81" s="195"/>
      <c r="EPQ81" s="195"/>
      <c r="EPR81" s="195"/>
      <c r="EPS81" s="195"/>
      <c r="EPT81" s="195"/>
      <c r="EPU81" s="195"/>
      <c r="EPV81" s="195"/>
      <c r="EPW81" s="195"/>
      <c r="EPX81" s="195"/>
      <c r="EPY81" s="195"/>
      <c r="EPZ81" s="195"/>
      <c r="EQA81" s="195"/>
      <c r="EQB81" s="195"/>
      <c r="EQC81" s="195"/>
      <c r="EQD81" s="195"/>
      <c r="EQE81" s="195"/>
      <c r="EQF81" s="195"/>
      <c r="EQG81" s="195"/>
      <c r="EQH81" s="195"/>
      <c r="EQI81" s="195"/>
      <c r="EQJ81" s="195"/>
      <c r="EQK81" s="195"/>
      <c r="EQL81" s="195"/>
      <c r="EQM81" s="195"/>
      <c r="EQN81" s="195"/>
      <c r="EQO81" s="195"/>
      <c r="EQP81" s="195"/>
      <c r="EQQ81" s="195"/>
      <c r="EQR81" s="195"/>
      <c r="EQS81" s="195"/>
      <c r="EQT81" s="195"/>
      <c r="EQU81" s="195"/>
      <c r="EQV81" s="195"/>
      <c r="EQW81" s="195"/>
      <c r="EQX81" s="195"/>
      <c r="EQY81" s="195"/>
      <c r="EQZ81" s="195"/>
      <c r="ERA81" s="195"/>
      <c r="ERB81" s="195"/>
      <c r="ERC81" s="195"/>
      <c r="ERD81" s="195"/>
      <c r="ERE81" s="195"/>
      <c r="ERF81" s="195"/>
      <c r="ERG81" s="195"/>
      <c r="ERH81" s="195"/>
      <c r="ERI81" s="195"/>
      <c r="ERJ81" s="195"/>
      <c r="ERK81" s="195"/>
      <c r="ERL81" s="195"/>
      <c r="ERM81" s="195"/>
      <c r="ERN81" s="195"/>
      <c r="ERO81" s="195"/>
      <c r="ERP81" s="195"/>
      <c r="ERQ81" s="195"/>
      <c r="ERR81" s="195"/>
      <c r="ERS81" s="195"/>
      <c r="ERT81" s="195"/>
      <c r="ERU81" s="195"/>
      <c r="ERV81" s="195"/>
      <c r="ERW81" s="195"/>
      <c r="ERX81" s="195"/>
      <c r="ERY81" s="195"/>
      <c r="ERZ81" s="195"/>
      <c r="ESA81" s="195"/>
      <c r="ESB81" s="195"/>
      <c r="ESC81" s="195"/>
      <c r="ESD81" s="195"/>
      <c r="ESE81" s="195"/>
      <c r="ESF81" s="195"/>
      <c r="ESG81" s="195"/>
      <c r="ESH81" s="195"/>
      <c r="ESI81" s="195"/>
      <c r="ESJ81" s="195"/>
      <c r="ESK81" s="195"/>
      <c r="ESL81" s="195"/>
      <c r="ESM81" s="195"/>
      <c r="ESN81" s="195"/>
      <c r="ESO81" s="195"/>
      <c r="ESP81" s="195"/>
      <c r="ESQ81" s="195"/>
      <c r="ESR81" s="195"/>
      <c r="ESS81" s="195"/>
      <c r="EST81" s="195"/>
      <c r="ESU81" s="195"/>
      <c r="ESV81" s="195"/>
      <c r="ESW81" s="195"/>
      <c r="ESX81" s="195"/>
      <c r="ESY81" s="195"/>
      <c r="ESZ81" s="195"/>
      <c r="ETA81" s="195"/>
      <c r="ETB81" s="195"/>
      <c r="ETC81" s="195"/>
      <c r="ETD81" s="195"/>
      <c r="ETE81" s="195"/>
      <c r="ETF81" s="195"/>
      <c r="ETG81" s="195"/>
      <c r="ETH81" s="195"/>
      <c r="ETI81" s="195"/>
      <c r="ETJ81" s="195"/>
      <c r="ETK81" s="195"/>
      <c r="ETL81" s="195"/>
      <c r="ETM81" s="195"/>
      <c r="ETN81" s="195"/>
      <c r="ETO81" s="195"/>
      <c r="ETP81" s="195"/>
      <c r="ETQ81" s="195"/>
      <c r="ETR81" s="195"/>
      <c r="ETS81" s="195"/>
      <c r="ETT81" s="195"/>
      <c r="ETU81" s="195"/>
      <c r="ETV81" s="195"/>
      <c r="ETW81" s="195"/>
      <c r="ETX81" s="195"/>
      <c r="ETY81" s="195"/>
      <c r="ETZ81" s="195"/>
      <c r="EUA81" s="195"/>
      <c r="EUB81" s="195"/>
      <c r="EUC81" s="195"/>
      <c r="EUD81" s="195"/>
      <c r="EUE81" s="195"/>
      <c r="EUF81" s="195"/>
      <c r="EUG81" s="195"/>
      <c r="EUH81" s="195"/>
      <c r="EUI81" s="195"/>
      <c r="EUJ81" s="195"/>
      <c r="EUK81" s="195"/>
      <c r="EUL81" s="195"/>
      <c r="EUM81" s="195"/>
      <c r="EUN81" s="195"/>
      <c r="EUO81" s="195"/>
      <c r="EUP81" s="195"/>
      <c r="EUQ81" s="195"/>
      <c r="EUR81" s="195"/>
      <c r="EUS81" s="195"/>
      <c r="EUT81" s="195"/>
      <c r="EUU81" s="195"/>
      <c r="EUV81" s="195"/>
      <c r="EUW81" s="195"/>
      <c r="EUX81" s="195"/>
      <c r="EUY81" s="195"/>
      <c r="EUZ81" s="195"/>
      <c r="EVA81" s="195"/>
      <c r="EVB81" s="195"/>
      <c r="EVC81" s="195"/>
      <c r="EVD81" s="195"/>
      <c r="EVE81" s="195"/>
      <c r="EVF81" s="195"/>
      <c r="EVG81" s="195"/>
      <c r="EVH81" s="195"/>
      <c r="EVI81" s="195"/>
      <c r="EVJ81" s="195"/>
      <c r="EVK81" s="195"/>
      <c r="EVL81" s="195"/>
      <c r="EVM81" s="195"/>
      <c r="EVN81" s="195"/>
      <c r="EVO81" s="195"/>
      <c r="EVP81" s="195"/>
      <c r="EVQ81" s="195"/>
      <c r="EVR81" s="195"/>
      <c r="EVS81" s="195"/>
      <c r="EVT81" s="195"/>
      <c r="EVU81" s="195"/>
      <c r="EVV81" s="195"/>
      <c r="EVW81" s="195"/>
      <c r="EVX81" s="195"/>
      <c r="EVY81" s="195"/>
      <c r="EVZ81" s="195"/>
      <c r="EWA81" s="195"/>
      <c r="EWB81" s="195"/>
      <c r="EWC81" s="195"/>
      <c r="EWD81" s="195"/>
      <c r="EWE81" s="195"/>
      <c r="EWF81" s="195"/>
      <c r="EWG81" s="195"/>
      <c r="EWH81" s="195"/>
      <c r="EWI81" s="195"/>
      <c r="EWJ81" s="195"/>
      <c r="EWK81" s="195"/>
      <c r="EWL81" s="195"/>
      <c r="EWM81" s="195"/>
      <c r="EWN81" s="195"/>
      <c r="EWO81" s="195"/>
      <c r="EWP81" s="195"/>
      <c r="EWQ81" s="195"/>
      <c r="EWR81" s="195"/>
      <c r="EWS81" s="195"/>
      <c r="EWT81" s="195"/>
      <c r="EWU81" s="195"/>
      <c r="EWV81" s="195"/>
      <c r="EWW81" s="195"/>
      <c r="EWX81" s="195"/>
      <c r="EWY81" s="195"/>
      <c r="EWZ81" s="195"/>
      <c r="EXA81" s="195"/>
      <c r="EXB81" s="195"/>
      <c r="EXC81" s="195"/>
      <c r="EXD81" s="195"/>
      <c r="EXE81" s="195"/>
      <c r="EXF81" s="195"/>
      <c r="EXG81" s="195"/>
      <c r="EXH81" s="195"/>
      <c r="EXI81" s="195"/>
      <c r="EXJ81" s="195"/>
      <c r="EXK81" s="195"/>
      <c r="EXL81" s="195"/>
      <c r="EXM81" s="195"/>
      <c r="EXN81" s="195"/>
      <c r="EXO81" s="195"/>
      <c r="EXP81" s="195"/>
      <c r="EXQ81" s="195"/>
      <c r="EXR81" s="195"/>
      <c r="EXS81" s="195"/>
      <c r="EXT81" s="195"/>
      <c r="EXU81" s="195"/>
      <c r="EXV81" s="195"/>
      <c r="EXW81" s="195"/>
      <c r="EXX81" s="195"/>
      <c r="EXY81" s="195"/>
      <c r="EXZ81" s="195"/>
      <c r="EYA81" s="195"/>
      <c r="EYB81" s="195"/>
      <c r="EYC81" s="195"/>
      <c r="EYD81" s="195"/>
      <c r="EYE81" s="195"/>
      <c r="EYF81" s="195"/>
      <c r="EYG81" s="195"/>
      <c r="EYH81" s="195"/>
      <c r="EYI81" s="195"/>
      <c r="EYJ81" s="195"/>
      <c r="EYK81" s="195"/>
      <c r="EYL81" s="195"/>
      <c r="EYM81" s="195"/>
      <c r="EYN81" s="195"/>
      <c r="EYO81" s="195"/>
      <c r="EYP81" s="195"/>
      <c r="EYQ81" s="195"/>
      <c r="EYR81" s="195"/>
      <c r="EYS81" s="195"/>
      <c r="EYT81" s="195"/>
      <c r="EYU81" s="195"/>
      <c r="EYV81" s="195"/>
      <c r="EYW81" s="195"/>
      <c r="EYX81" s="195"/>
      <c r="EYY81" s="195"/>
      <c r="EYZ81" s="195"/>
      <c r="EZA81" s="195"/>
      <c r="EZB81" s="195"/>
      <c r="EZC81" s="195"/>
      <c r="EZD81" s="195"/>
      <c r="EZE81" s="195"/>
      <c r="EZF81" s="195"/>
      <c r="EZG81" s="195"/>
      <c r="EZH81" s="195"/>
      <c r="EZI81" s="195"/>
      <c r="EZJ81" s="195"/>
      <c r="EZK81" s="195"/>
      <c r="EZL81" s="195"/>
      <c r="EZM81" s="195"/>
      <c r="EZN81" s="195"/>
      <c r="EZO81" s="195"/>
      <c r="EZP81" s="195"/>
      <c r="EZQ81" s="195"/>
      <c r="EZR81" s="195"/>
      <c r="EZS81" s="195"/>
      <c r="EZT81" s="195"/>
      <c r="EZU81" s="195"/>
      <c r="EZV81" s="195"/>
      <c r="EZW81" s="195"/>
      <c r="EZX81" s="195"/>
      <c r="EZY81" s="195"/>
      <c r="EZZ81" s="195"/>
      <c r="FAA81" s="195"/>
      <c r="FAB81" s="195"/>
      <c r="FAC81" s="195"/>
      <c r="FAD81" s="195"/>
      <c r="FAE81" s="195"/>
      <c r="FAF81" s="195"/>
      <c r="FAG81" s="195"/>
      <c r="FAH81" s="195"/>
      <c r="FAI81" s="195"/>
      <c r="FAJ81" s="195"/>
      <c r="FAK81" s="195"/>
      <c r="FAL81" s="195"/>
      <c r="FAM81" s="195"/>
      <c r="FAN81" s="195"/>
      <c r="FAO81" s="195"/>
      <c r="FAP81" s="195"/>
      <c r="FAQ81" s="195"/>
      <c r="FAR81" s="195"/>
      <c r="FAS81" s="195"/>
      <c r="FAT81" s="195"/>
      <c r="FAU81" s="195"/>
      <c r="FAV81" s="195"/>
      <c r="FAW81" s="195"/>
      <c r="FAX81" s="195"/>
      <c r="FAY81" s="195"/>
      <c r="FAZ81" s="195"/>
      <c r="FBA81" s="195"/>
      <c r="FBB81" s="195"/>
      <c r="FBC81" s="195"/>
      <c r="FBD81" s="195"/>
      <c r="FBE81" s="195"/>
      <c r="FBF81" s="195"/>
      <c r="FBG81" s="195"/>
      <c r="FBH81" s="195"/>
      <c r="FBI81" s="195"/>
      <c r="FBJ81" s="195"/>
      <c r="FBK81" s="195"/>
      <c r="FBL81" s="195"/>
      <c r="FBM81" s="195"/>
      <c r="FBN81" s="195"/>
      <c r="FBO81" s="195"/>
      <c r="FBP81" s="195"/>
      <c r="FBQ81" s="195"/>
      <c r="FBR81" s="195"/>
      <c r="FBS81" s="195"/>
      <c r="FBT81" s="195"/>
      <c r="FBU81" s="195"/>
      <c r="FBV81" s="195"/>
      <c r="FBW81" s="195"/>
      <c r="FBX81" s="195"/>
      <c r="FBY81" s="195"/>
      <c r="FBZ81" s="195"/>
      <c r="FCA81" s="195"/>
      <c r="FCB81" s="195"/>
      <c r="FCC81" s="195"/>
      <c r="FCD81" s="195"/>
      <c r="FCE81" s="195"/>
      <c r="FCF81" s="195"/>
      <c r="FCG81" s="195"/>
      <c r="FCH81" s="195"/>
      <c r="FCI81" s="195"/>
      <c r="FCJ81" s="195"/>
      <c r="FCK81" s="195"/>
      <c r="FCL81" s="195"/>
      <c r="FCM81" s="195"/>
      <c r="FCN81" s="195"/>
      <c r="FCO81" s="195"/>
      <c r="FCP81" s="195"/>
      <c r="FCQ81" s="195"/>
      <c r="FCR81" s="195"/>
      <c r="FCS81" s="195"/>
      <c r="FCT81" s="195"/>
      <c r="FCU81" s="195"/>
      <c r="FCV81" s="195"/>
      <c r="FCW81" s="195"/>
      <c r="FCX81" s="195"/>
      <c r="FCY81" s="195"/>
      <c r="FCZ81" s="195"/>
      <c r="FDA81" s="195"/>
      <c r="FDB81" s="195"/>
      <c r="FDC81" s="195"/>
      <c r="FDD81" s="195"/>
      <c r="FDE81" s="195"/>
      <c r="FDF81" s="195"/>
      <c r="FDG81" s="195"/>
      <c r="FDH81" s="195"/>
      <c r="FDI81" s="195"/>
      <c r="FDJ81" s="195"/>
      <c r="FDK81" s="195"/>
      <c r="FDL81" s="195"/>
      <c r="FDM81" s="195"/>
      <c r="FDN81" s="195"/>
      <c r="FDO81" s="195"/>
      <c r="FDP81" s="195"/>
      <c r="FDQ81" s="195"/>
      <c r="FDR81" s="195"/>
      <c r="FDS81" s="195"/>
      <c r="FDT81" s="195"/>
      <c r="FDU81" s="195"/>
      <c r="FDV81" s="195"/>
      <c r="FDW81" s="195"/>
      <c r="FDX81" s="195"/>
      <c r="FDY81" s="195"/>
      <c r="FDZ81" s="195"/>
      <c r="FEA81" s="195"/>
      <c r="FEB81" s="195"/>
      <c r="FEC81" s="195"/>
      <c r="FED81" s="195"/>
      <c r="FEE81" s="195"/>
      <c r="FEF81" s="195"/>
      <c r="FEG81" s="195"/>
      <c r="FEH81" s="195"/>
      <c r="FEI81" s="195"/>
      <c r="FEJ81" s="195"/>
      <c r="FEK81" s="195"/>
      <c r="FEL81" s="195"/>
      <c r="FEM81" s="195"/>
      <c r="FEN81" s="195"/>
      <c r="FEO81" s="195"/>
      <c r="FEP81" s="195"/>
      <c r="FEQ81" s="195"/>
      <c r="FER81" s="195"/>
      <c r="FES81" s="195"/>
      <c r="FET81" s="195"/>
      <c r="FEU81" s="195"/>
      <c r="FEV81" s="195"/>
      <c r="FEW81" s="195"/>
      <c r="FEX81" s="195"/>
      <c r="FEY81" s="195"/>
      <c r="FEZ81" s="195"/>
      <c r="FFA81" s="195"/>
      <c r="FFB81" s="195"/>
      <c r="FFC81" s="195"/>
      <c r="FFD81" s="195"/>
      <c r="FFE81" s="195"/>
      <c r="FFF81" s="195"/>
      <c r="FFG81" s="195"/>
      <c r="FFH81" s="195"/>
      <c r="FFI81" s="195"/>
      <c r="FFJ81" s="195"/>
      <c r="FFK81" s="195"/>
      <c r="FFL81" s="195"/>
      <c r="FFM81" s="195"/>
      <c r="FFN81" s="195"/>
      <c r="FFO81" s="195"/>
      <c r="FFP81" s="195"/>
      <c r="FFQ81" s="195"/>
      <c r="FFR81" s="195"/>
      <c r="FFS81" s="195"/>
      <c r="FFT81" s="195"/>
      <c r="FFU81" s="195"/>
      <c r="FFV81" s="195"/>
      <c r="FFW81" s="195"/>
      <c r="FFX81" s="195"/>
      <c r="FFY81" s="195"/>
      <c r="FFZ81" s="195"/>
      <c r="FGA81" s="195"/>
      <c r="FGB81" s="195"/>
      <c r="FGC81" s="195"/>
      <c r="FGD81" s="195"/>
      <c r="FGE81" s="195"/>
      <c r="FGF81" s="195"/>
      <c r="FGG81" s="195"/>
      <c r="FGH81" s="195"/>
      <c r="FGI81" s="195"/>
      <c r="FGJ81" s="195"/>
      <c r="FGK81" s="195"/>
      <c r="FGL81" s="195"/>
      <c r="FGM81" s="195"/>
      <c r="FGN81" s="195"/>
      <c r="FGO81" s="195"/>
      <c r="FGP81" s="195"/>
      <c r="FGQ81" s="195"/>
      <c r="FGR81" s="195"/>
      <c r="FGS81" s="195"/>
      <c r="FGT81" s="195"/>
      <c r="FGU81" s="195"/>
      <c r="FGV81" s="195"/>
      <c r="FGW81" s="195"/>
      <c r="FGX81" s="195"/>
      <c r="FGY81" s="195"/>
      <c r="FGZ81" s="195"/>
      <c r="FHA81" s="195"/>
      <c r="FHB81" s="195"/>
      <c r="FHC81" s="195"/>
      <c r="FHD81" s="195"/>
      <c r="FHE81" s="195"/>
      <c r="FHF81" s="195"/>
      <c r="FHG81" s="195"/>
      <c r="FHH81" s="195"/>
      <c r="FHI81" s="195"/>
      <c r="FHJ81" s="195"/>
      <c r="FHK81" s="195"/>
      <c r="FHL81" s="195"/>
      <c r="FHM81" s="195"/>
      <c r="FHN81" s="195"/>
      <c r="FHO81" s="195"/>
      <c r="FHP81" s="195"/>
      <c r="FHQ81" s="195"/>
      <c r="FHR81" s="195"/>
      <c r="FHS81" s="195"/>
      <c r="FHT81" s="195"/>
      <c r="FHU81" s="195"/>
      <c r="FHV81" s="195"/>
      <c r="FHW81" s="195"/>
      <c r="FHX81" s="195"/>
      <c r="FHY81" s="195"/>
      <c r="FHZ81" s="195"/>
      <c r="FIA81" s="195"/>
      <c r="FIB81" s="195"/>
      <c r="FIC81" s="195"/>
      <c r="FID81" s="195"/>
      <c r="FIE81" s="195"/>
      <c r="FIF81" s="195"/>
      <c r="FIG81" s="195"/>
      <c r="FIH81" s="195"/>
      <c r="FII81" s="195"/>
      <c r="FIJ81" s="195"/>
      <c r="FIK81" s="195"/>
      <c r="FIL81" s="195"/>
      <c r="FIM81" s="195"/>
      <c r="FIN81" s="195"/>
      <c r="FIO81" s="195"/>
      <c r="FIP81" s="195"/>
      <c r="FIQ81" s="195"/>
      <c r="FIR81" s="195"/>
      <c r="FIS81" s="195"/>
      <c r="FIT81" s="195"/>
      <c r="FIU81" s="195"/>
      <c r="FIV81" s="195"/>
      <c r="FIW81" s="195"/>
      <c r="FIX81" s="195"/>
      <c r="FIY81" s="195"/>
      <c r="FIZ81" s="195"/>
      <c r="FJA81" s="195"/>
      <c r="FJB81" s="195"/>
      <c r="FJC81" s="195"/>
      <c r="FJD81" s="195"/>
      <c r="FJE81" s="195"/>
      <c r="FJF81" s="195"/>
      <c r="FJG81" s="195"/>
      <c r="FJH81" s="195"/>
      <c r="FJI81" s="195"/>
      <c r="FJJ81" s="195"/>
      <c r="FJK81" s="195"/>
      <c r="FJL81" s="195"/>
      <c r="FJM81" s="195"/>
      <c r="FJN81" s="195"/>
      <c r="FJO81" s="195"/>
      <c r="FJP81" s="195"/>
      <c r="FJQ81" s="195"/>
      <c r="FJR81" s="195"/>
      <c r="FJS81" s="195"/>
      <c r="FJT81" s="195"/>
      <c r="FJU81" s="195"/>
      <c r="FJV81" s="195"/>
      <c r="FJW81" s="195"/>
      <c r="FJX81" s="195"/>
      <c r="FJY81" s="195"/>
      <c r="FJZ81" s="195"/>
      <c r="FKA81" s="195"/>
      <c r="FKB81" s="195"/>
      <c r="FKC81" s="195"/>
      <c r="FKD81" s="195"/>
      <c r="FKE81" s="195"/>
      <c r="FKF81" s="195"/>
      <c r="FKG81" s="195"/>
      <c r="FKH81" s="195"/>
      <c r="FKI81" s="195"/>
      <c r="FKJ81" s="195"/>
      <c r="FKK81" s="195"/>
      <c r="FKL81" s="195"/>
      <c r="FKM81" s="195"/>
      <c r="FKN81" s="195"/>
      <c r="FKO81" s="195"/>
      <c r="FKP81" s="195"/>
      <c r="FKQ81" s="195"/>
      <c r="FKR81" s="195"/>
      <c r="FKS81" s="195"/>
      <c r="FKT81" s="195"/>
      <c r="FKU81" s="195"/>
      <c r="FKV81" s="195"/>
      <c r="FKW81" s="195"/>
      <c r="FKX81" s="195"/>
      <c r="FKY81" s="195"/>
      <c r="FKZ81" s="195"/>
      <c r="FLA81" s="195"/>
      <c r="FLB81" s="195"/>
      <c r="FLC81" s="195"/>
      <c r="FLD81" s="195"/>
      <c r="FLE81" s="195"/>
      <c r="FLF81" s="195"/>
      <c r="FLG81" s="195"/>
      <c r="FLH81" s="195"/>
      <c r="FLI81" s="195"/>
      <c r="FLJ81" s="195"/>
      <c r="FLK81" s="195"/>
      <c r="FLL81" s="195"/>
      <c r="FLM81" s="195"/>
      <c r="FLN81" s="195"/>
      <c r="FLO81" s="195"/>
      <c r="FLP81" s="195"/>
      <c r="FLQ81" s="195"/>
      <c r="FLR81" s="195"/>
      <c r="FLS81" s="195"/>
      <c r="FLT81" s="195"/>
      <c r="FLU81" s="195"/>
      <c r="FLV81" s="195"/>
      <c r="FLW81" s="195"/>
      <c r="FLX81" s="195"/>
      <c r="FLY81" s="195"/>
      <c r="FLZ81" s="195"/>
      <c r="FMA81" s="195"/>
      <c r="FMB81" s="195"/>
      <c r="FMC81" s="195"/>
      <c r="FMD81" s="195"/>
      <c r="FME81" s="195"/>
      <c r="FMF81" s="195"/>
      <c r="FMG81" s="195"/>
      <c r="FMH81" s="195"/>
      <c r="FMI81" s="195"/>
      <c r="FMJ81" s="195"/>
      <c r="FMK81" s="195"/>
      <c r="FML81" s="195"/>
      <c r="FMM81" s="195"/>
      <c r="FMN81" s="195"/>
      <c r="FMO81" s="195"/>
      <c r="FMP81" s="195"/>
      <c r="FMQ81" s="195"/>
      <c r="FMR81" s="195"/>
      <c r="FMS81" s="195"/>
      <c r="FMT81" s="195"/>
      <c r="FMU81" s="195"/>
      <c r="FMV81" s="195"/>
      <c r="FMW81" s="195"/>
      <c r="FMX81" s="195"/>
      <c r="FMY81" s="195"/>
      <c r="FMZ81" s="195"/>
      <c r="FNA81" s="195"/>
      <c r="FNB81" s="195"/>
      <c r="FNC81" s="195"/>
      <c r="FND81" s="195"/>
      <c r="FNE81" s="195"/>
      <c r="FNF81" s="195"/>
      <c r="FNG81" s="195"/>
      <c r="FNH81" s="195"/>
      <c r="FNI81" s="195"/>
      <c r="FNJ81" s="195"/>
      <c r="FNK81" s="195"/>
      <c r="FNL81" s="195"/>
      <c r="FNM81" s="195"/>
      <c r="FNN81" s="195"/>
      <c r="FNO81" s="195"/>
      <c r="FNP81" s="195"/>
      <c r="FNQ81" s="195"/>
      <c r="FNR81" s="195"/>
      <c r="FNS81" s="195"/>
      <c r="FNT81" s="195"/>
      <c r="FNU81" s="195"/>
      <c r="FNV81" s="195"/>
      <c r="FNW81" s="195"/>
      <c r="FNX81" s="195"/>
      <c r="FNY81" s="195"/>
      <c r="FNZ81" s="195"/>
      <c r="FOA81" s="195"/>
      <c r="FOB81" s="195"/>
      <c r="FOC81" s="195"/>
      <c r="FOD81" s="195"/>
      <c r="FOE81" s="195"/>
      <c r="FOF81" s="195"/>
      <c r="FOG81" s="195"/>
      <c r="FOH81" s="195"/>
      <c r="FOI81" s="195"/>
      <c r="FOJ81" s="195"/>
      <c r="FOK81" s="195"/>
      <c r="FOL81" s="195"/>
      <c r="FOM81" s="195"/>
      <c r="FON81" s="195"/>
      <c r="FOO81" s="195"/>
      <c r="FOP81" s="195"/>
      <c r="FOQ81" s="195"/>
      <c r="FOR81" s="195"/>
      <c r="FOS81" s="195"/>
      <c r="FOT81" s="195"/>
      <c r="FOU81" s="195"/>
      <c r="FOV81" s="195"/>
      <c r="FOW81" s="195"/>
      <c r="FOX81" s="195"/>
      <c r="FOY81" s="195"/>
      <c r="FOZ81" s="195"/>
      <c r="FPA81" s="195"/>
      <c r="FPB81" s="195"/>
      <c r="FPC81" s="195"/>
      <c r="FPD81" s="195"/>
      <c r="FPE81" s="195"/>
      <c r="FPF81" s="195"/>
      <c r="FPG81" s="195"/>
      <c r="FPH81" s="195"/>
      <c r="FPI81" s="195"/>
      <c r="FPJ81" s="195"/>
      <c r="FPK81" s="195"/>
      <c r="FPL81" s="195"/>
      <c r="FPM81" s="195"/>
      <c r="FPN81" s="195"/>
      <c r="FPO81" s="195"/>
      <c r="FPP81" s="195"/>
      <c r="FPQ81" s="195"/>
      <c r="FPR81" s="195"/>
      <c r="FPS81" s="195"/>
      <c r="FPT81" s="195"/>
      <c r="FPU81" s="195"/>
      <c r="FPV81" s="195"/>
      <c r="FPW81" s="195"/>
      <c r="FPX81" s="195"/>
      <c r="FPY81" s="195"/>
      <c r="FPZ81" s="195"/>
      <c r="FQA81" s="195"/>
      <c r="FQB81" s="195"/>
      <c r="FQC81" s="195"/>
      <c r="FQD81" s="195"/>
      <c r="FQE81" s="195"/>
      <c r="FQF81" s="195"/>
      <c r="FQG81" s="195"/>
      <c r="FQH81" s="195"/>
      <c r="FQI81" s="195"/>
      <c r="FQJ81" s="195"/>
      <c r="FQK81" s="195"/>
      <c r="FQL81" s="195"/>
      <c r="FQM81" s="195"/>
      <c r="FQN81" s="195"/>
      <c r="FQO81" s="195"/>
      <c r="FQP81" s="195"/>
      <c r="FQQ81" s="195"/>
      <c r="FQR81" s="195"/>
      <c r="FQS81" s="195"/>
      <c r="FQT81" s="195"/>
      <c r="FQU81" s="195"/>
      <c r="FQV81" s="195"/>
      <c r="FQW81" s="195"/>
      <c r="FQX81" s="195"/>
      <c r="FQY81" s="195"/>
      <c r="FQZ81" s="195"/>
      <c r="FRA81" s="195"/>
      <c r="FRB81" s="195"/>
      <c r="FRC81" s="195"/>
      <c r="FRD81" s="195"/>
      <c r="FRE81" s="195"/>
      <c r="FRF81" s="195"/>
      <c r="FRG81" s="195"/>
      <c r="FRH81" s="195"/>
      <c r="FRI81" s="195"/>
      <c r="FRJ81" s="195"/>
      <c r="FRK81" s="195"/>
      <c r="FRL81" s="195"/>
      <c r="FRM81" s="195"/>
      <c r="FRN81" s="195"/>
      <c r="FRO81" s="195"/>
      <c r="FRP81" s="195"/>
      <c r="FRQ81" s="195"/>
      <c r="FRR81" s="195"/>
      <c r="FRS81" s="195"/>
      <c r="FRT81" s="195"/>
      <c r="FRU81" s="195"/>
      <c r="FRV81" s="195"/>
      <c r="FRW81" s="195"/>
      <c r="FRX81" s="195"/>
      <c r="FRY81" s="195"/>
      <c r="FRZ81" s="195"/>
      <c r="FSA81" s="195"/>
      <c r="FSB81" s="195"/>
      <c r="FSC81" s="195"/>
      <c r="FSD81" s="195"/>
      <c r="FSE81" s="195"/>
      <c r="FSF81" s="195"/>
      <c r="FSG81" s="195"/>
      <c r="FSH81" s="195"/>
      <c r="FSI81" s="195"/>
      <c r="FSJ81" s="195"/>
      <c r="FSK81" s="195"/>
      <c r="FSL81" s="195"/>
      <c r="FSM81" s="195"/>
      <c r="FSN81" s="195"/>
      <c r="FSO81" s="195"/>
      <c r="FSP81" s="195"/>
      <c r="FSQ81" s="195"/>
      <c r="FSR81" s="195"/>
      <c r="FSS81" s="195"/>
      <c r="FST81" s="195"/>
      <c r="FSU81" s="195"/>
      <c r="FSV81" s="195"/>
      <c r="FSW81" s="195"/>
      <c r="FSX81" s="195"/>
      <c r="FSY81" s="195"/>
      <c r="FSZ81" s="195"/>
      <c r="FTA81" s="195"/>
      <c r="FTB81" s="195"/>
      <c r="FTC81" s="195"/>
      <c r="FTD81" s="195"/>
      <c r="FTE81" s="195"/>
      <c r="FTF81" s="195"/>
      <c r="FTG81" s="195"/>
      <c r="FTH81" s="195"/>
      <c r="FTI81" s="195"/>
      <c r="FTJ81" s="195"/>
      <c r="FTK81" s="195"/>
      <c r="FTL81" s="195"/>
      <c r="FTM81" s="195"/>
      <c r="FTN81" s="195"/>
      <c r="FTO81" s="195"/>
      <c r="FTP81" s="195"/>
      <c r="FTQ81" s="195"/>
      <c r="FTR81" s="195"/>
      <c r="FTS81" s="195"/>
      <c r="FTT81" s="195"/>
      <c r="FTU81" s="195"/>
      <c r="FTV81" s="195"/>
      <c r="FTW81" s="195"/>
      <c r="FTX81" s="195"/>
      <c r="FTY81" s="195"/>
      <c r="FTZ81" s="195"/>
      <c r="FUA81" s="195"/>
      <c r="FUB81" s="195"/>
      <c r="FUC81" s="195"/>
      <c r="FUD81" s="195"/>
      <c r="FUE81" s="195"/>
      <c r="FUF81" s="195"/>
      <c r="FUG81" s="195"/>
      <c r="FUH81" s="195"/>
      <c r="FUI81" s="195"/>
      <c r="FUJ81" s="195"/>
      <c r="FUK81" s="195"/>
      <c r="FUL81" s="195"/>
      <c r="FUM81" s="195"/>
      <c r="FUN81" s="195"/>
      <c r="FUO81" s="195"/>
      <c r="FUP81" s="195"/>
      <c r="FUQ81" s="195"/>
      <c r="FUR81" s="195"/>
      <c r="FUS81" s="195"/>
      <c r="FUT81" s="195"/>
      <c r="FUU81" s="195"/>
      <c r="FUV81" s="195"/>
      <c r="FUW81" s="195"/>
      <c r="FUX81" s="195"/>
      <c r="FUY81" s="195"/>
      <c r="FUZ81" s="195"/>
      <c r="FVA81" s="195"/>
      <c r="FVB81" s="195"/>
      <c r="FVC81" s="195"/>
      <c r="FVD81" s="195"/>
      <c r="FVE81" s="195"/>
      <c r="FVF81" s="195"/>
      <c r="FVG81" s="195"/>
      <c r="FVH81" s="195"/>
      <c r="FVI81" s="195"/>
      <c r="FVJ81" s="195"/>
      <c r="FVK81" s="195"/>
      <c r="FVL81" s="195"/>
      <c r="FVM81" s="195"/>
      <c r="FVN81" s="195"/>
      <c r="FVO81" s="195"/>
      <c r="FVP81" s="195"/>
      <c r="FVQ81" s="195"/>
      <c r="FVR81" s="195"/>
      <c r="FVS81" s="195"/>
      <c r="FVT81" s="195"/>
      <c r="FVU81" s="195"/>
      <c r="FVV81" s="195"/>
      <c r="FVW81" s="195"/>
      <c r="FVX81" s="195"/>
      <c r="FVY81" s="195"/>
      <c r="FVZ81" s="195"/>
      <c r="FWA81" s="195"/>
      <c r="FWB81" s="195"/>
      <c r="FWC81" s="195"/>
      <c r="FWD81" s="195"/>
      <c r="FWE81" s="195"/>
      <c r="FWF81" s="195"/>
      <c r="FWG81" s="195"/>
      <c r="FWH81" s="195"/>
      <c r="FWI81" s="195"/>
      <c r="FWJ81" s="195"/>
      <c r="FWK81" s="195"/>
      <c r="FWL81" s="195"/>
      <c r="FWM81" s="195"/>
      <c r="FWN81" s="195"/>
      <c r="FWO81" s="195"/>
      <c r="FWP81" s="195"/>
      <c r="FWQ81" s="195"/>
      <c r="FWR81" s="195"/>
      <c r="FWS81" s="195"/>
      <c r="FWT81" s="195"/>
      <c r="FWU81" s="195"/>
      <c r="FWV81" s="195"/>
      <c r="FWW81" s="195"/>
      <c r="FWX81" s="195"/>
      <c r="FWY81" s="195"/>
      <c r="FWZ81" s="195"/>
      <c r="FXA81" s="195"/>
      <c r="FXB81" s="195"/>
      <c r="FXC81" s="195"/>
      <c r="FXD81" s="195"/>
      <c r="FXE81" s="195"/>
      <c r="FXF81" s="195"/>
      <c r="FXG81" s="195"/>
      <c r="FXH81" s="195"/>
      <c r="FXI81" s="195"/>
      <c r="FXJ81" s="195"/>
      <c r="FXK81" s="195"/>
      <c r="FXL81" s="195"/>
      <c r="FXM81" s="195"/>
      <c r="FXN81" s="195"/>
      <c r="FXO81" s="195"/>
      <c r="FXP81" s="195"/>
      <c r="FXQ81" s="195"/>
      <c r="FXR81" s="195"/>
      <c r="FXS81" s="195"/>
      <c r="FXT81" s="195"/>
      <c r="FXU81" s="195"/>
      <c r="FXV81" s="195"/>
      <c r="FXW81" s="195"/>
      <c r="FXX81" s="195"/>
      <c r="FXY81" s="195"/>
      <c r="FXZ81" s="195"/>
      <c r="FYA81" s="195"/>
      <c r="FYB81" s="195"/>
      <c r="FYC81" s="195"/>
      <c r="FYD81" s="195"/>
      <c r="FYE81" s="195"/>
      <c r="FYF81" s="195"/>
      <c r="FYG81" s="195"/>
      <c r="FYH81" s="195"/>
      <c r="FYI81" s="195"/>
      <c r="FYJ81" s="195"/>
      <c r="FYK81" s="195"/>
      <c r="FYL81" s="195"/>
      <c r="FYM81" s="195"/>
      <c r="FYN81" s="195"/>
      <c r="FYO81" s="195"/>
      <c r="FYP81" s="195"/>
      <c r="FYQ81" s="195"/>
      <c r="FYR81" s="195"/>
      <c r="FYS81" s="195"/>
      <c r="FYT81" s="195"/>
      <c r="FYU81" s="195"/>
      <c r="FYV81" s="195"/>
      <c r="FYW81" s="195"/>
      <c r="FYX81" s="195"/>
      <c r="FYY81" s="195"/>
      <c r="FYZ81" s="195"/>
      <c r="FZA81" s="195"/>
      <c r="FZB81" s="195"/>
      <c r="FZC81" s="195"/>
      <c r="FZD81" s="195"/>
      <c r="FZE81" s="195"/>
      <c r="FZF81" s="195"/>
      <c r="FZG81" s="195"/>
      <c r="FZH81" s="195"/>
      <c r="FZI81" s="195"/>
      <c r="FZJ81" s="195"/>
      <c r="FZK81" s="195"/>
      <c r="FZL81" s="195"/>
      <c r="FZM81" s="195"/>
      <c r="FZN81" s="195"/>
      <c r="FZO81" s="195"/>
      <c r="FZP81" s="195"/>
      <c r="FZQ81" s="195"/>
      <c r="FZR81" s="195"/>
      <c r="FZS81" s="195"/>
      <c r="FZT81" s="195"/>
      <c r="FZU81" s="195"/>
      <c r="FZV81" s="195"/>
      <c r="FZW81" s="195"/>
      <c r="FZX81" s="195"/>
      <c r="FZY81" s="195"/>
      <c r="FZZ81" s="195"/>
      <c r="GAA81" s="195"/>
      <c r="GAB81" s="195"/>
      <c r="GAC81" s="195"/>
      <c r="GAD81" s="195"/>
      <c r="GAE81" s="195"/>
      <c r="GAF81" s="195"/>
      <c r="GAG81" s="195"/>
      <c r="GAH81" s="195"/>
      <c r="GAI81" s="195"/>
      <c r="GAJ81" s="195"/>
      <c r="GAK81" s="195"/>
      <c r="GAL81" s="195"/>
      <c r="GAM81" s="195"/>
      <c r="GAN81" s="195"/>
      <c r="GAO81" s="195"/>
      <c r="GAP81" s="195"/>
      <c r="GAQ81" s="195"/>
      <c r="GAR81" s="195"/>
      <c r="GAS81" s="195"/>
      <c r="GAT81" s="195"/>
      <c r="GAU81" s="195"/>
      <c r="GAV81" s="195"/>
      <c r="GAW81" s="195"/>
      <c r="GAX81" s="195"/>
      <c r="GAY81" s="195"/>
      <c r="GAZ81" s="195"/>
      <c r="GBA81" s="195"/>
      <c r="GBB81" s="195"/>
      <c r="GBC81" s="195"/>
      <c r="GBD81" s="195"/>
      <c r="GBE81" s="195"/>
      <c r="GBF81" s="195"/>
      <c r="GBG81" s="195"/>
      <c r="GBH81" s="195"/>
      <c r="GBI81" s="195"/>
      <c r="GBJ81" s="195"/>
      <c r="GBK81" s="195"/>
      <c r="GBL81" s="195"/>
      <c r="GBM81" s="195"/>
      <c r="GBN81" s="195"/>
      <c r="GBO81" s="195"/>
      <c r="GBP81" s="195"/>
      <c r="GBQ81" s="195"/>
      <c r="GBR81" s="195"/>
      <c r="GBS81" s="195"/>
      <c r="GBT81" s="195"/>
      <c r="GBU81" s="195"/>
      <c r="GBV81" s="195"/>
      <c r="GBW81" s="195"/>
      <c r="GBX81" s="195"/>
      <c r="GBY81" s="195"/>
      <c r="GBZ81" s="195"/>
      <c r="GCA81" s="195"/>
      <c r="GCB81" s="195"/>
      <c r="GCC81" s="195"/>
      <c r="GCD81" s="195"/>
      <c r="GCE81" s="195"/>
      <c r="GCF81" s="195"/>
      <c r="GCG81" s="195"/>
      <c r="GCH81" s="195"/>
      <c r="GCI81" s="195"/>
      <c r="GCJ81" s="195"/>
      <c r="GCK81" s="195"/>
      <c r="GCL81" s="195"/>
      <c r="GCM81" s="195"/>
      <c r="GCN81" s="195"/>
      <c r="GCO81" s="195"/>
      <c r="GCP81" s="195"/>
      <c r="GCQ81" s="195"/>
      <c r="GCR81" s="195"/>
      <c r="GCS81" s="195"/>
      <c r="GCT81" s="195"/>
      <c r="GCU81" s="195"/>
      <c r="GCV81" s="195"/>
      <c r="GCW81" s="195"/>
      <c r="GCX81" s="195"/>
      <c r="GCY81" s="195"/>
      <c r="GCZ81" s="195"/>
      <c r="GDA81" s="195"/>
      <c r="GDB81" s="195"/>
      <c r="GDC81" s="195"/>
      <c r="GDD81" s="195"/>
      <c r="GDE81" s="195"/>
      <c r="GDF81" s="195"/>
      <c r="GDG81" s="195"/>
      <c r="GDH81" s="195"/>
      <c r="GDI81" s="195"/>
      <c r="GDJ81" s="195"/>
      <c r="GDK81" s="195"/>
      <c r="GDL81" s="195"/>
      <c r="GDM81" s="195"/>
      <c r="GDN81" s="195"/>
      <c r="GDO81" s="195"/>
      <c r="GDP81" s="195"/>
      <c r="GDQ81" s="195"/>
      <c r="GDR81" s="195"/>
      <c r="GDS81" s="195"/>
      <c r="GDT81" s="195"/>
      <c r="GDU81" s="195"/>
      <c r="GDV81" s="195"/>
      <c r="GDW81" s="195"/>
      <c r="GDX81" s="195"/>
      <c r="GDY81" s="195"/>
      <c r="GDZ81" s="195"/>
      <c r="GEA81" s="195"/>
      <c r="GEB81" s="195"/>
      <c r="GEC81" s="195"/>
      <c r="GED81" s="195"/>
      <c r="GEE81" s="195"/>
      <c r="GEF81" s="195"/>
      <c r="GEG81" s="195"/>
      <c r="GEH81" s="195"/>
      <c r="GEI81" s="195"/>
      <c r="GEJ81" s="195"/>
      <c r="GEK81" s="195"/>
      <c r="GEL81" s="195"/>
      <c r="GEM81" s="195"/>
      <c r="GEN81" s="195"/>
      <c r="GEO81" s="195"/>
      <c r="GEP81" s="195"/>
      <c r="GEQ81" s="195"/>
      <c r="GER81" s="195"/>
      <c r="GES81" s="195"/>
      <c r="GET81" s="195"/>
      <c r="GEU81" s="195"/>
      <c r="GEV81" s="195"/>
      <c r="GEW81" s="195"/>
      <c r="GEX81" s="195"/>
      <c r="GEY81" s="195"/>
      <c r="GEZ81" s="195"/>
      <c r="GFA81" s="195"/>
      <c r="GFB81" s="195"/>
      <c r="GFC81" s="195"/>
      <c r="GFD81" s="195"/>
      <c r="GFE81" s="195"/>
      <c r="GFF81" s="195"/>
      <c r="GFG81" s="195"/>
      <c r="GFH81" s="195"/>
      <c r="GFI81" s="195"/>
      <c r="GFJ81" s="195"/>
      <c r="GFK81" s="195"/>
      <c r="GFL81" s="195"/>
      <c r="GFM81" s="195"/>
      <c r="GFN81" s="195"/>
      <c r="GFO81" s="195"/>
      <c r="GFP81" s="195"/>
      <c r="GFQ81" s="195"/>
      <c r="GFR81" s="195"/>
      <c r="GFS81" s="195"/>
      <c r="GFT81" s="195"/>
      <c r="GFU81" s="195"/>
      <c r="GFV81" s="195"/>
      <c r="GFW81" s="195"/>
      <c r="GFX81" s="195"/>
      <c r="GFY81" s="195"/>
      <c r="GFZ81" s="195"/>
      <c r="GGA81" s="195"/>
      <c r="GGB81" s="195"/>
      <c r="GGC81" s="195"/>
      <c r="GGD81" s="195"/>
      <c r="GGE81" s="195"/>
      <c r="GGF81" s="195"/>
      <c r="GGG81" s="195"/>
      <c r="GGH81" s="195"/>
      <c r="GGI81" s="195"/>
      <c r="GGJ81" s="195"/>
      <c r="GGK81" s="195"/>
      <c r="GGL81" s="195"/>
      <c r="GGM81" s="195"/>
      <c r="GGN81" s="195"/>
      <c r="GGO81" s="195"/>
      <c r="GGP81" s="195"/>
      <c r="GGQ81" s="195"/>
      <c r="GGR81" s="195"/>
      <c r="GGS81" s="195"/>
      <c r="GGT81" s="195"/>
      <c r="GGU81" s="195"/>
      <c r="GGV81" s="195"/>
      <c r="GGW81" s="195"/>
      <c r="GGX81" s="195"/>
      <c r="GGY81" s="195"/>
      <c r="GGZ81" s="195"/>
      <c r="GHA81" s="195"/>
      <c r="GHB81" s="195"/>
      <c r="GHC81" s="195"/>
      <c r="GHD81" s="195"/>
      <c r="GHE81" s="195"/>
      <c r="GHF81" s="195"/>
      <c r="GHG81" s="195"/>
      <c r="GHH81" s="195"/>
      <c r="GHI81" s="195"/>
      <c r="GHJ81" s="195"/>
      <c r="GHK81" s="195"/>
      <c r="GHL81" s="195"/>
      <c r="GHM81" s="195"/>
      <c r="GHN81" s="195"/>
      <c r="GHO81" s="195"/>
      <c r="GHP81" s="195"/>
      <c r="GHQ81" s="195"/>
      <c r="GHR81" s="195"/>
      <c r="GHS81" s="195"/>
      <c r="GHT81" s="195"/>
      <c r="GHU81" s="195"/>
      <c r="GHV81" s="195"/>
      <c r="GHW81" s="195"/>
      <c r="GHX81" s="195"/>
      <c r="GHY81" s="195"/>
      <c r="GHZ81" s="195"/>
      <c r="GIA81" s="195"/>
      <c r="GIB81" s="195"/>
      <c r="GIC81" s="195"/>
      <c r="GID81" s="195"/>
      <c r="GIE81" s="195"/>
      <c r="GIF81" s="195"/>
      <c r="GIG81" s="195"/>
      <c r="GIH81" s="195"/>
      <c r="GII81" s="195"/>
      <c r="GIJ81" s="195"/>
      <c r="GIK81" s="195"/>
      <c r="GIL81" s="195"/>
      <c r="GIM81" s="195"/>
      <c r="GIN81" s="195"/>
      <c r="GIO81" s="195"/>
      <c r="GIP81" s="195"/>
      <c r="GIQ81" s="195"/>
      <c r="GIR81" s="195"/>
      <c r="GIS81" s="195"/>
      <c r="GIT81" s="195"/>
      <c r="GIU81" s="195"/>
      <c r="GIV81" s="195"/>
      <c r="GIW81" s="195"/>
      <c r="GIX81" s="195"/>
      <c r="GIY81" s="195"/>
      <c r="GIZ81" s="195"/>
      <c r="GJA81" s="195"/>
      <c r="GJB81" s="195"/>
      <c r="GJC81" s="195"/>
      <c r="GJD81" s="195"/>
      <c r="GJE81" s="195"/>
      <c r="GJF81" s="195"/>
      <c r="GJG81" s="195"/>
      <c r="GJH81" s="195"/>
      <c r="GJI81" s="195"/>
      <c r="GJJ81" s="195"/>
      <c r="GJK81" s="195"/>
      <c r="GJL81" s="195"/>
      <c r="GJM81" s="195"/>
      <c r="GJN81" s="195"/>
      <c r="GJO81" s="195"/>
      <c r="GJP81" s="195"/>
      <c r="GJQ81" s="195"/>
      <c r="GJR81" s="195"/>
      <c r="GJS81" s="195"/>
      <c r="GJT81" s="195"/>
      <c r="GJU81" s="195"/>
      <c r="GJV81" s="195"/>
      <c r="GJW81" s="195"/>
      <c r="GJX81" s="195"/>
      <c r="GJY81" s="195"/>
      <c r="GJZ81" s="195"/>
      <c r="GKA81" s="195"/>
      <c r="GKB81" s="195"/>
      <c r="GKC81" s="195"/>
      <c r="GKD81" s="195"/>
      <c r="GKE81" s="195"/>
      <c r="GKF81" s="195"/>
      <c r="GKG81" s="195"/>
      <c r="GKH81" s="195"/>
      <c r="GKI81" s="195"/>
      <c r="GKJ81" s="195"/>
      <c r="GKK81" s="195"/>
      <c r="GKL81" s="195"/>
      <c r="GKM81" s="195"/>
      <c r="GKN81" s="195"/>
      <c r="GKO81" s="195"/>
      <c r="GKP81" s="195"/>
      <c r="GKQ81" s="195"/>
      <c r="GKR81" s="195"/>
      <c r="GKS81" s="195"/>
      <c r="GKT81" s="195"/>
      <c r="GKU81" s="195"/>
      <c r="GKV81" s="195"/>
      <c r="GKW81" s="195"/>
      <c r="GKX81" s="195"/>
      <c r="GKY81" s="195"/>
      <c r="GKZ81" s="195"/>
      <c r="GLA81" s="195"/>
      <c r="GLB81" s="195"/>
      <c r="GLC81" s="195"/>
      <c r="GLD81" s="195"/>
      <c r="GLE81" s="195"/>
      <c r="GLF81" s="195"/>
      <c r="GLG81" s="195"/>
      <c r="GLH81" s="195"/>
      <c r="GLI81" s="195"/>
      <c r="GLJ81" s="195"/>
      <c r="GLK81" s="195"/>
      <c r="GLL81" s="195"/>
      <c r="GLM81" s="195"/>
      <c r="GLN81" s="195"/>
      <c r="GLO81" s="195"/>
      <c r="GLP81" s="195"/>
      <c r="GLQ81" s="195"/>
      <c r="GLR81" s="195"/>
      <c r="GLS81" s="195"/>
      <c r="GLT81" s="195"/>
      <c r="GLU81" s="195"/>
      <c r="GLV81" s="195"/>
      <c r="GLW81" s="195"/>
      <c r="GLX81" s="195"/>
      <c r="GLY81" s="195"/>
      <c r="GLZ81" s="195"/>
      <c r="GMA81" s="195"/>
      <c r="GMB81" s="195"/>
      <c r="GMC81" s="195"/>
      <c r="GMD81" s="195"/>
      <c r="GME81" s="195"/>
      <c r="GMF81" s="195"/>
      <c r="GMG81" s="195"/>
      <c r="GMH81" s="195"/>
      <c r="GMI81" s="195"/>
      <c r="GMJ81" s="195"/>
      <c r="GMK81" s="195"/>
      <c r="GML81" s="195"/>
      <c r="GMM81" s="195"/>
      <c r="GMN81" s="195"/>
      <c r="GMO81" s="195"/>
      <c r="GMP81" s="195"/>
      <c r="GMQ81" s="195"/>
      <c r="GMR81" s="195"/>
      <c r="GMS81" s="195"/>
      <c r="GMT81" s="195"/>
      <c r="GMU81" s="195"/>
      <c r="GMV81" s="195"/>
      <c r="GMW81" s="195"/>
      <c r="GMX81" s="195"/>
      <c r="GMY81" s="195"/>
      <c r="GMZ81" s="195"/>
      <c r="GNA81" s="195"/>
      <c r="GNB81" s="195"/>
      <c r="GNC81" s="195"/>
      <c r="GND81" s="195"/>
      <c r="GNE81" s="195"/>
      <c r="GNF81" s="195"/>
      <c r="GNG81" s="195"/>
      <c r="GNH81" s="195"/>
      <c r="GNI81" s="195"/>
      <c r="GNJ81" s="195"/>
      <c r="GNK81" s="195"/>
      <c r="GNL81" s="195"/>
      <c r="GNM81" s="195"/>
      <c r="GNN81" s="195"/>
      <c r="GNO81" s="195"/>
      <c r="GNP81" s="195"/>
      <c r="GNQ81" s="195"/>
      <c r="GNR81" s="195"/>
      <c r="GNS81" s="195"/>
      <c r="GNT81" s="195"/>
      <c r="GNU81" s="195"/>
      <c r="GNV81" s="195"/>
      <c r="GNW81" s="195"/>
      <c r="GNX81" s="195"/>
      <c r="GNY81" s="195"/>
      <c r="GNZ81" s="195"/>
      <c r="GOA81" s="195"/>
      <c r="GOB81" s="195"/>
      <c r="GOC81" s="195"/>
      <c r="GOD81" s="195"/>
      <c r="GOE81" s="195"/>
      <c r="GOF81" s="195"/>
      <c r="GOG81" s="195"/>
      <c r="GOH81" s="195"/>
      <c r="GOI81" s="195"/>
      <c r="GOJ81" s="195"/>
      <c r="GOK81" s="195"/>
      <c r="GOL81" s="195"/>
      <c r="GOM81" s="195"/>
      <c r="GON81" s="195"/>
      <c r="GOO81" s="195"/>
      <c r="GOP81" s="195"/>
      <c r="GOQ81" s="195"/>
      <c r="GOR81" s="195"/>
      <c r="GOS81" s="195"/>
      <c r="GOT81" s="195"/>
      <c r="GOU81" s="195"/>
      <c r="GOV81" s="195"/>
      <c r="GOW81" s="195"/>
      <c r="GOX81" s="195"/>
      <c r="GOY81" s="195"/>
      <c r="GOZ81" s="195"/>
      <c r="GPA81" s="195"/>
      <c r="GPB81" s="195"/>
      <c r="GPC81" s="195"/>
      <c r="GPD81" s="195"/>
      <c r="GPE81" s="195"/>
      <c r="GPF81" s="195"/>
      <c r="GPG81" s="195"/>
      <c r="GPH81" s="195"/>
      <c r="GPI81" s="195"/>
      <c r="GPJ81" s="195"/>
      <c r="GPK81" s="195"/>
      <c r="GPL81" s="195"/>
      <c r="GPM81" s="195"/>
      <c r="GPN81" s="195"/>
      <c r="GPO81" s="195"/>
      <c r="GPP81" s="195"/>
      <c r="GPQ81" s="195"/>
      <c r="GPR81" s="195"/>
      <c r="GPS81" s="195"/>
      <c r="GPT81" s="195"/>
      <c r="GPU81" s="195"/>
      <c r="GPV81" s="195"/>
      <c r="GPW81" s="195"/>
      <c r="GPX81" s="195"/>
      <c r="GPY81" s="195"/>
      <c r="GPZ81" s="195"/>
      <c r="GQA81" s="195"/>
      <c r="GQB81" s="195"/>
      <c r="GQC81" s="195"/>
      <c r="GQD81" s="195"/>
      <c r="GQE81" s="195"/>
      <c r="GQF81" s="195"/>
      <c r="GQG81" s="195"/>
      <c r="GQH81" s="195"/>
      <c r="GQI81" s="195"/>
      <c r="GQJ81" s="195"/>
      <c r="GQK81" s="195"/>
      <c r="GQL81" s="195"/>
      <c r="GQM81" s="195"/>
      <c r="GQN81" s="195"/>
      <c r="GQO81" s="195"/>
      <c r="GQP81" s="195"/>
      <c r="GQQ81" s="195"/>
      <c r="GQR81" s="195"/>
      <c r="GQS81" s="195"/>
      <c r="GQT81" s="195"/>
      <c r="GQU81" s="195"/>
      <c r="GQV81" s="195"/>
      <c r="GQW81" s="195"/>
      <c r="GQX81" s="195"/>
      <c r="GQY81" s="195"/>
      <c r="GQZ81" s="195"/>
      <c r="GRA81" s="195"/>
      <c r="GRB81" s="195"/>
      <c r="GRC81" s="195"/>
      <c r="GRD81" s="195"/>
      <c r="GRE81" s="195"/>
      <c r="GRF81" s="195"/>
      <c r="GRG81" s="195"/>
      <c r="GRH81" s="195"/>
      <c r="GRI81" s="195"/>
      <c r="GRJ81" s="195"/>
      <c r="GRK81" s="195"/>
      <c r="GRL81" s="195"/>
      <c r="GRM81" s="195"/>
      <c r="GRN81" s="195"/>
      <c r="GRO81" s="195"/>
      <c r="GRP81" s="195"/>
      <c r="GRQ81" s="195"/>
      <c r="GRR81" s="195"/>
      <c r="GRS81" s="195"/>
      <c r="GRT81" s="195"/>
      <c r="GRU81" s="195"/>
      <c r="GRV81" s="195"/>
      <c r="GRW81" s="195"/>
      <c r="GRX81" s="195"/>
      <c r="GRY81" s="195"/>
      <c r="GRZ81" s="195"/>
      <c r="GSA81" s="195"/>
      <c r="GSB81" s="195"/>
      <c r="GSC81" s="195"/>
      <c r="GSD81" s="195"/>
      <c r="GSE81" s="195"/>
      <c r="GSF81" s="195"/>
      <c r="GSG81" s="195"/>
      <c r="GSH81" s="195"/>
      <c r="GSI81" s="195"/>
      <c r="GSJ81" s="195"/>
      <c r="GSK81" s="195"/>
      <c r="GSL81" s="195"/>
      <c r="GSM81" s="195"/>
      <c r="GSN81" s="195"/>
      <c r="GSO81" s="195"/>
      <c r="GSP81" s="195"/>
      <c r="GSQ81" s="195"/>
      <c r="GSR81" s="195"/>
      <c r="GSS81" s="195"/>
      <c r="GST81" s="195"/>
      <c r="GSU81" s="195"/>
      <c r="GSV81" s="195"/>
      <c r="GSW81" s="195"/>
      <c r="GSX81" s="195"/>
      <c r="GSY81" s="195"/>
      <c r="GSZ81" s="195"/>
      <c r="GTA81" s="195"/>
      <c r="GTB81" s="195"/>
      <c r="GTC81" s="195"/>
      <c r="GTD81" s="195"/>
      <c r="GTE81" s="195"/>
      <c r="GTF81" s="195"/>
      <c r="GTG81" s="195"/>
      <c r="GTH81" s="195"/>
      <c r="GTI81" s="195"/>
      <c r="GTJ81" s="195"/>
      <c r="GTK81" s="195"/>
      <c r="GTL81" s="195"/>
      <c r="GTM81" s="195"/>
      <c r="GTN81" s="195"/>
      <c r="GTO81" s="195"/>
      <c r="GTP81" s="195"/>
      <c r="GTQ81" s="195"/>
      <c r="GTR81" s="195"/>
      <c r="GTS81" s="195"/>
      <c r="GTT81" s="195"/>
      <c r="GTU81" s="195"/>
      <c r="GTV81" s="195"/>
      <c r="GTW81" s="195"/>
      <c r="GTX81" s="195"/>
      <c r="GTY81" s="195"/>
      <c r="GTZ81" s="195"/>
      <c r="GUA81" s="195"/>
      <c r="GUB81" s="195"/>
      <c r="GUC81" s="195"/>
      <c r="GUD81" s="195"/>
      <c r="GUE81" s="195"/>
      <c r="GUF81" s="195"/>
      <c r="GUG81" s="195"/>
      <c r="GUH81" s="195"/>
      <c r="GUI81" s="195"/>
      <c r="GUJ81" s="195"/>
      <c r="GUK81" s="195"/>
      <c r="GUL81" s="195"/>
      <c r="GUM81" s="195"/>
      <c r="GUN81" s="195"/>
      <c r="GUO81" s="195"/>
      <c r="GUP81" s="195"/>
      <c r="GUQ81" s="195"/>
      <c r="GUR81" s="195"/>
      <c r="GUS81" s="195"/>
      <c r="GUT81" s="195"/>
      <c r="GUU81" s="195"/>
      <c r="GUV81" s="195"/>
      <c r="GUW81" s="195"/>
      <c r="GUX81" s="195"/>
      <c r="GUY81" s="195"/>
      <c r="GUZ81" s="195"/>
      <c r="GVA81" s="195"/>
      <c r="GVB81" s="195"/>
      <c r="GVC81" s="195"/>
      <c r="GVD81" s="195"/>
      <c r="GVE81" s="195"/>
      <c r="GVF81" s="195"/>
      <c r="GVG81" s="195"/>
      <c r="GVH81" s="195"/>
      <c r="GVI81" s="195"/>
      <c r="GVJ81" s="195"/>
      <c r="GVK81" s="195"/>
      <c r="GVL81" s="195"/>
      <c r="GVM81" s="195"/>
      <c r="GVN81" s="195"/>
      <c r="GVO81" s="195"/>
      <c r="GVP81" s="195"/>
      <c r="GVQ81" s="195"/>
      <c r="GVR81" s="195"/>
      <c r="GVS81" s="195"/>
      <c r="GVT81" s="195"/>
      <c r="GVU81" s="195"/>
      <c r="GVV81" s="195"/>
      <c r="GVW81" s="195"/>
      <c r="GVX81" s="195"/>
      <c r="GVY81" s="195"/>
      <c r="GVZ81" s="195"/>
      <c r="GWA81" s="195"/>
      <c r="GWB81" s="195"/>
      <c r="GWC81" s="195"/>
      <c r="GWD81" s="195"/>
      <c r="GWE81" s="195"/>
      <c r="GWF81" s="195"/>
      <c r="GWG81" s="195"/>
      <c r="GWH81" s="195"/>
      <c r="GWI81" s="195"/>
      <c r="GWJ81" s="195"/>
      <c r="GWK81" s="195"/>
      <c r="GWL81" s="195"/>
      <c r="GWM81" s="195"/>
      <c r="GWN81" s="195"/>
      <c r="GWO81" s="195"/>
      <c r="GWP81" s="195"/>
      <c r="GWQ81" s="195"/>
      <c r="GWR81" s="195"/>
      <c r="GWS81" s="195"/>
      <c r="GWT81" s="195"/>
      <c r="GWU81" s="195"/>
      <c r="GWV81" s="195"/>
      <c r="GWW81" s="195"/>
      <c r="GWX81" s="195"/>
      <c r="GWY81" s="195"/>
      <c r="GWZ81" s="195"/>
      <c r="GXA81" s="195"/>
      <c r="GXB81" s="195"/>
      <c r="GXC81" s="195"/>
      <c r="GXD81" s="195"/>
      <c r="GXE81" s="195"/>
      <c r="GXF81" s="195"/>
      <c r="GXG81" s="195"/>
      <c r="GXH81" s="195"/>
      <c r="GXI81" s="195"/>
      <c r="GXJ81" s="195"/>
      <c r="GXK81" s="195"/>
      <c r="GXL81" s="195"/>
      <c r="GXM81" s="195"/>
      <c r="GXN81" s="195"/>
      <c r="GXO81" s="195"/>
      <c r="GXP81" s="195"/>
      <c r="GXQ81" s="195"/>
      <c r="GXR81" s="195"/>
      <c r="GXS81" s="195"/>
      <c r="GXT81" s="195"/>
      <c r="GXU81" s="195"/>
      <c r="GXV81" s="195"/>
      <c r="GXW81" s="195"/>
      <c r="GXX81" s="195"/>
      <c r="GXY81" s="195"/>
      <c r="GXZ81" s="195"/>
      <c r="GYA81" s="195"/>
      <c r="GYB81" s="195"/>
      <c r="GYC81" s="195"/>
      <c r="GYD81" s="195"/>
      <c r="GYE81" s="195"/>
      <c r="GYF81" s="195"/>
      <c r="GYG81" s="195"/>
      <c r="GYH81" s="195"/>
      <c r="GYI81" s="195"/>
      <c r="GYJ81" s="195"/>
      <c r="GYK81" s="195"/>
      <c r="GYL81" s="195"/>
      <c r="GYM81" s="195"/>
      <c r="GYN81" s="195"/>
      <c r="GYO81" s="195"/>
      <c r="GYP81" s="195"/>
      <c r="GYQ81" s="195"/>
      <c r="GYR81" s="195"/>
      <c r="GYS81" s="195"/>
      <c r="GYT81" s="195"/>
      <c r="GYU81" s="195"/>
      <c r="GYV81" s="195"/>
      <c r="GYW81" s="195"/>
      <c r="GYX81" s="195"/>
      <c r="GYY81" s="195"/>
      <c r="GYZ81" s="195"/>
      <c r="GZA81" s="195"/>
      <c r="GZB81" s="195"/>
      <c r="GZC81" s="195"/>
      <c r="GZD81" s="195"/>
      <c r="GZE81" s="195"/>
      <c r="GZF81" s="195"/>
      <c r="GZG81" s="195"/>
      <c r="GZH81" s="195"/>
      <c r="GZI81" s="195"/>
      <c r="GZJ81" s="195"/>
      <c r="GZK81" s="195"/>
      <c r="GZL81" s="195"/>
      <c r="GZM81" s="195"/>
      <c r="GZN81" s="195"/>
      <c r="GZO81" s="195"/>
      <c r="GZP81" s="195"/>
      <c r="GZQ81" s="195"/>
      <c r="GZR81" s="195"/>
      <c r="GZS81" s="195"/>
      <c r="GZT81" s="195"/>
      <c r="GZU81" s="195"/>
      <c r="GZV81" s="195"/>
      <c r="GZW81" s="195"/>
      <c r="GZX81" s="195"/>
      <c r="GZY81" s="195"/>
      <c r="GZZ81" s="195"/>
      <c r="HAA81" s="195"/>
      <c r="HAB81" s="195"/>
      <c r="HAC81" s="195"/>
      <c r="HAD81" s="195"/>
      <c r="HAE81" s="195"/>
      <c r="HAF81" s="195"/>
      <c r="HAG81" s="195"/>
      <c r="HAH81" s="195"/>
      <c r="HAI81" s="195"/>
      <c r="HAJ81" s="195"/>
      <c r="HAK81" s="195"/>
      <c r="HAL81" s="195"/>
      <c r="HAM81" s="195"/>
      <c r="HAN81" s="195"/>
      <c r="HAO81" s="195"/>
      <c r="HAP81" s="195"/>
      <c r="HAQ81" s="195"/>
      <c r="HAR81" s="195"/>
      <c r="HAS81" s="195"/>
      <c r="HAT81" s="195"/>
      <c r="HAU81" s="195"/>
      <c r="HAV81" s="195"/>
      <c r="HAW81" s="195"/>
      <c r="HAX81" s="195"/>
      <c r="HAY81" s="195"/>
      <c r="HAZ81" s="195"/>
      <c r="HBA81" s="195"/>
      <c r="HBB81" s="195"/>
      <c r="HBC81" s="195"/>
      <c r="HBD81" s="195"/>
      <c r="HBE81" s="195"/>
      <c r="HBF81" s="195"/>
      <c r="HBG81" s="195"/>
      <c r="HBH81" s="195"/>
      <c r="HBI81" s="195"/>
      <c r="HBJ81" s="195"/>
      <c r="HBK81" s="195"/>
      <c r="HBL81" s="195"/>
      <c r="HBM81" s="195"/>
      <c r="HBN81" s="195"/>
      <c r="HBO81" s="195"/>
      <c r="HBP81" s="195"/>
      <c r="HBQ81" s="195"/>
      <c r="HBR81" s="195"/>
      <c r="HBS81" s="195"/>
      <c r="HBT81" s="195"/>
      <c r="HBU81" s="195"/>
      <c r="HBV81" s="195"/>
      <c r="HBW81" s="195"/>
      <c r="HBX81" s="195"/>
      <c r="HBY81" s="195"/>
      <c r="HBZ81" s="195"/>
      <c r="HCA81" s="195"/>
      <c r="HCB81" s="195"/>
      <c r="HCC81" s="195"/>
      <c r="HCD81" s="195"/>
      <c r="HCE81" s="195"/>
      <c r="HCF81" s="195"/>
      <c r="HCG81" s="195"/>
      <c r="HCH81" s="195"/>
      <c r="HCI81" s="195"/>
      <c r="HCJ81" s="195"/>
      <c r="HCK81" s="195"/>
      <c r="HCL81" s="195"/>
      <c r="HCM81" s="195"/>
      <c r="HCN81" s="195"/>
      <c r="HCO81" s="195"/>
      <c r="HCP81" s="195"/>
      <c r="HCQ81" s="195"/>
      <c r="HCR81" s="195"/>
      <c r="HCS81" s="195"/>
      <c r="HCT81" s="195"/>
      <c r="HCU81" s="195"/>
      <c r="HCV81" s="195"/>
      <c r="HCW81" s="195"/>
      <c r="HCX81" s="195"/>
      <c r="HCY81" s="195"/>
      <c r="HCZ81" s="195"/>
      <c r="HDA81" s="195"/>
      <c r="HDB81" s="195"/>
      <c r="HDC81" s="195"/>
      <c r="HDD81" s="195"/>
      <c r="HDE81" s="195"/>
      <c r="HDF81" s="195"/>
      <c r="HDG81" s="195"/>
      <c r="HDH81" s="195"/>
      <c r="HDI81" s="195"/>
      <c r="HDJ81" s="195"/>
      <c r="HDK81" s="195"/>
      <c r="HDL81" s="195"/>
      <c r="HDM81" s="195"/>
      <c r="HDN81" s="195"/>
      <c r="HDO81" s="195"/>
      <c r="HDP81" s="195"/>
      <c r="HDQ81" s="195"/>
      <c r="HDR81" s="195"/>
      <c r="HDS81" s="195"/>
      <c r="HDT81" s="195"/>
      <c r="HDU81" s="195"/>
      <c r="HDV81" s="195"/>
      <c r="HDW81" s="195"/>
      <c r="HDX81" s="195"/>
      <c r="HDY81" s="195"/>
      <c r="HDZ81" s="195"/>
      <c r="HEA81" s="195"/>
      <c r="HEB81" s="195"/>
      <c r="HEC81" s="195"/>
      <c r="HED81" s="195"/>
      <c r="HEE81" s="195"/>
      <c r="HEF81" s="195"/>
      <c r="HEG81" s="195"/>
      <c r="HEH81" s="195"/>
      <c r="HEI81" s="195"/>
      <c r="HEJ81" s="195"/>
      <c r="HEK81" s="195"/>
      <c r="HEL81" s="195"/>
      <c r="HEM81" s="195"/>
      <c r="HEN81" s="195"/>
      <c r="HEO81" s="195"/>
      <c r="HEP81" s="195"/>
      <c r="HEQ81" s="195"/>
      <c r="HER81" s="195"/>
      <c r="HES81" s="195"/>
      <c r="HET81" s="195"/>
      <c r="HEU81" s="195"/>
      <c r="HEV81" s="195"/>
      <c r="HEW81" s="195"/>
      <c r="HEX81" s="195"/>
      <c r="HEY81" s="195"/>
      <c r="HEZ81" s="195"/>
      <c r="HFA81" s="195"/>
      <c r="HFB81" s="195"/>
      <c r="HFC81" s="195"/>
      <c r="HFD81" s="195"/>
      <c r="HFE81" s="195"/>
      <c r="HFF81" s="195"/>
      <c r="HFG81" s="195"/>
      <c r="HFH81" s="195"/>
      <c r="HFI81" s="195"/>
      <c r="HFJ81" s="195"/>
      <c r="HFK81" s="195"/>
      <c r="HFL81" s="195"/>
      <c r="HFM81" s="195"/>
      <c r="HFN81" s="195"/>
      <c r="HFO81" s="195"/>
      <c r="HFP81" s="195"/>
      <c r="HFQ81" s="195"/>
      <c r="HFR81" s="195"/>
      <c r="HFS81" s="195"/>
      <c r="HFT81" s="195"/>
      <c r="HFU81" s="195"/>
      <c r="HFV81" s="195"/>
      <c r="HFW81" s="195"/>
      <c r="HFX81" s="195"/>
      <c r="HFY81" s="195"/>
      <c r="HFZ81" s="195"/>
      <c r="HGA81" s="195"/>
      <c r="HGB81" s="195"/>
      <c r="HGC81" s="195"/>
      <c r="HGD81" s="195"/>
      <c r="HGE81" s="195"/>
      <c r="HGF81" s="195"/>
      <c r="HGG81" s="195"/>
      <c r="HGH81" s="195"/>
      <c r="HGI81" s="195"/>
      <c r="HGJ81" s="195"/>
      <c r="HGK81" s="195"/>
      <c r="HGL81" s="195"/>
      <c r="HGM81" s="195"/>
      <c r="HGN81" s="195"/>
      <c r="HGO81" s="195"/>
      <c r="HGP81" s="195"/>
      <c r="HGQ81" s="195"/>
      <c r="HGR81" s="195"/>
      <c r="HGS81" s="195"/>
      <c r="HGT81" s="195"/>
      <c r="HGU81" s="195"/>
      <c r="HGV81" s="195"/>
      <c r="HGW81" s="195"/>
      <c r="HGX81" s="195"/>
      <c r="HGY81" s="195"/>
      <c r="HGZ81" s="195"/>
      <c r="HHA81" s="195"/>
      <c r="HHB81" s="195"/>
      <c r="HHC81" s="195"/>
      <c r="HHD81" s="195"/>
      <c r="HHE81" s="195"/>
      <c r="HHF81" s="195"/>
      <c r="HHG81" s="195"/>
      <c r="HHH81" s="195"/>
      <c r="HHI81" s="195"/>
      <c r="HHJ81" s="195"/>
      <c r="HHK81" s="195"/>
      <c r="HHL81" s="195"/>
      <c r="HHM81" s="195"/>
      <c r="HHN81" s="195"/>
      <c r="HHO81" s="195"/>
      <c r="HHP81" s="195"/>
      <c r="HHQ81" s="195"/>
      <c r="HHR81" s="195"/>
      <c r="HHS81" s="195"/>
      <c r="HHT81" s="195"/>
      <c r="HHU81" s="195"/>
      <c r="HHV81" s="195"/>
      <c r="HHW81" s="195"/>
      <c r="HHX81" s="195"/>
      <c r="HHY81" s="195"/>
      <c r="HHZ81" s="195"/>
      <c r="HIA81" s="195"/>
      <c r="HIB81" s="195"/>
      <c r="HIC81" s="195"/>
      <c r="HID81" s="195"/>
      <c r="HIE81" s="195"/>
      <c r="HIF81" s="195"/>
      <c r="HIG81" s="195"/>
      <c r="HIH81" s="195"/>
      <c r="HII81" s="195"/>
      <c r="HIJ81" s="195"/>
      <c r="HIK81" s="195"/>
      <c r="HIL81" s="195"/>
      <c r="HIM81" s="195"/>
      <c r="HIN81" s="195"/>
      <c r="HIO81" s="195"/>
      <c r="HIP81" s="195"/>
      <c r="HIQ81" s="195"/>
      <c r="HIR81" s="195"/>
      <c r="HIS81" s="195"/>
      <c r="HIT81" s="195"/>
      <c r="HIU81" s="195"/>
      <c r="HIV81" s="195"/>
      <c r="HIW81" s="195"/>
      <c r="HIX81" s="195"/>
      <c r="HIY81" s="195"/>
      <c r="HIZ81" s="195"/>
      <c r="HJA81" s="195"/>
      <c r="HJB81" s="195"/>
      <c r="HJC81" s="195"/>
      <c r="HJD81" s="195"/>
      <c r="HJE81" s="195"/>
      <c r="HJF81" s="195"/>
      <c r="HJG81" s="195"/>
      <c r="HJH81" s="195"/>
      <c r="HJI81" s="195"/>
      <c r="HJJ81" s="195"/>
      <c r="HJK81" s="195"/>
      <c r="HJL81" s="195"/>
      <c r="HJM81" s="195"/>
      <c r="HJN81" s="195"/>
      <c r="HJO81" s="195"/>
      <c r="HJP81" s="195"/>
      <c r="HJQ81" s="195"/>
      <c r="HJR81" s="195"/>
      <c r="HJS81" s="195"/>
      <c r="HJT81" s="195"/>
      <c r="HJU81" s="195"/>
      <c r="HJV81" s="195"/>
      <c r="HJW81" s="195"/>
      <c r="HJX81" s="195"/>
      <c r="HJY81" s="195"/>
      <c r="HJZ81" s="195"/>
      <c r="HKA81" s="195"/>
      <c r="HKB81" s="195"/>
      <c r="HKC81" s="195"/>
      <c r="HKD81" s="195"/>
      <c r="HKE81" s="195"/>
      <c r="HKF81" s="195"/>
      <c r="HKG81" s="195"/>
      <c r="HKH81" s="195"/>
      <c r="HKI81" s="195"/>
      <c r="HKJ81" s="195"/>
      <c r="HKK81" s="195"/>
      <c r="HKL81" s="195"/>
      <c r="HKM81" s="195"/>
      <c r="HKN81" s="195"/>
      <c r="HKO81" s="195"/>
      <c r="HKP81" s="195"/>
      <c r="HKQ81" s="195"/>
      <c r="HKR81" s="195"/>
      <c r="HKS81" s="195"/>
      <c r="HKT81" s="195"/>
      <c r="HKU81" s="195"/>
      <c r="HKV81" s="195"/>
      <c r="HKW81" s="195"/>
      <c r="HKX81" s="195"/>
      <c r="HKY81" s="195"/>
      <c r="HKZ81" s="195"/>
      <c r="HLA81" s="195"/>
      <c r="HLB81" s="195"/>
      <c r="HLC81" s="195"/>
      <c r="HLD81" s="195"/>
      <c r="HLE81" s="195"/>
      <c r="HLF81" s="195"/>
      <c r="HLG81" s="195"/>
      <c r="HLH81" s="195"/>
      <c r="HLI81" s="195"/>
      <c r="HLJ81" s="195"/>
      <c r="HLK81" s="195"/>
      <c r="HLL81" s="195"/>
      <c r="HLM81" s="195"/>
      <c r="HLN81" s="195"/>
      <c r="HLO81" s="195"/>
      <c r="HLP81" s="195"/>
      <c r="HLQ81" s="195"/>
      <c r="HLR81" s="195"/>
      <c r="HLS81" s="195"/>
      <c r="HLT81" s="195"/>
      <c r="HLU81" s="195"/>
      <c r="HLV81" s="195"/>
      <c r="HLW81" s="195"/>
      <c r="HLX81" s="195"/>
      <c r="HLY81" s="195"/>
      <c r="HLZ81" s="195"/>
      <c r="HMA81" s="195"/>
      <c r="HMB81" s="195"/>
      <c r="HMC81" s="195"/>
      <c r="HMD81" s="195"/>
      <c r="HME81" s="195"/>
      <c r="HMF81" s="195"/>
      <c r="HMG81" s="195"/>
      <c r="HMH81" s="195"/>
      <c r="HMI81" s="195"/>
      <c r="HMJ81" s="195"/>
      <c r="HMK81" s="195"/>
      <c r="HML81" s="195"/>
      <c r="HMM81" s="195"/>
      <c r="HMN81" s="195"/>
      <c r="HMO81" s="195"/>
      <c r="HMP81" s="195"/>
      <c r="HMQ81" s="195"/>
      <c r="HMR81" s="195"/>
      <c r="HMS81" s="195"/>
      <c r="HMT81" s="195"/>
      <c r="HMU81" s="195"/>
      <c r="HMV81" s="195"/>
      <c r="HMW81" s="195"/>
      <c r="HMX81" s="195"/>
      <c r="HMY81" s="195"/>
      <c r="HMZ81" s="195"/>
      <c r="HNA81" s="195"/>
      <c r="HNB81" s="195"/>
      <c r="HNC81" s="195"/>
      <c r="HND81" s="195"/>
      <c r="HNE81" s="195"/>
      <c r="HNF81" s="195"/>
      <c r="HNG81" s="195"/>
      <c r="HNH81" s="195"/>
      <c r="HNI81" s="195"/>
      <c r="HNJ81" s="195"/>
      <c r="HNK81" s="195"/>
      <c r="HNL81" s="195"/>
      <c r="HNM81" s="195"/>
      <c r="HNN81" s="195"/>
      <c r="HNO81" s="195"/>
      <c r="HNP81" s="195"/>
      <c r="HNQ81" s="195"/>
      <c r="HNR81" s="195"/>
      <c r="HNS81" s="195"/>
      <c r="HNT81" s="195"/>
      <c r="HNU81" s="195"/>
      <c r="HNV81" s="195"/>
      <c r="HNW81" s="195"/>
      <c r="HNX81" s="195"/>
      <c r="HNY81" s="195"/>
      <c r="HNZ81" s="195"/>
      <c r="HOA81" s="195"/>
      <c r="HOB81" s="195"/>
      <c r="HOC81" s="195"/>
      <c r="HOD81" s="195"/>
      <c r="HOE81" s="195"/>
      <c r="HOF81" s="195"/>
      <c r="HOG81" s="195"/>
      <c r="HOH81" s="195"/>
      <c r="HOI81" s="195"/>
      <c r="HOJ81" s="195"/>
      <c r="HOK81" s="195"/>
      <c r="HOL81" s="195"/>
      <c r="HOM81" s="195"/>
      <c r="HON81" s="195"/>
      <c r="HOO81" s="195"/>
      <c r="HOP81" s="195"/>
      <c r="HOQ81" s="195"/>
      <c r="HOR81" s="195"/>
      <c r="HOS81" s="195"/>
      <c r="HOT81" s="195"/>
      <c r="HOU81" s="195"/>
      <c r="HOV81" s="195"/>
      <c r="HOW81" s="195"/>
      <c r="HOX81" s="195"/>
      <c r="HOY81" s="195"/>
      <c r="HOZ81" s="195"/>
      <c r="HPA81" s="195"/>
      <c r="HPB81" s="195"/>
      <c r="HPC81" s="195"/>
      <c r="HPD81" s="195"/>
      <c r="HPE81" s="195"/>
      <c r="HPF81" s="195"/>
      <c r="HPG81" s="195"/>
      <c r="HPH81" s="195"/>
      <c r="HPI81" s="195"/>
      <c r="HPJ81" s="195"/>
      <c r="HPK81" s="195"/>
      <c r="HPL81" s="195"/>
      <c r="HPM81" s="195"/>
      <c r="HPN81" s="195"/>
      <c r="HPO81" s="195"/>
      <c r="HPP81" s="195"/>
      <c r="HPQ81" s="195"/>
      <c r="HPR81" s="195"/>
      <c r="HPS81" s="195"/>
      <c r="HPT81" s="195"/>
      <c r="HPU81" s="195"/>
      <c r="HPV81" s="195"/>
      <c r="HPW81" s="195"/>
      <c r="HPX81" s="195"/>
      <c r="HPY81" s="195"/>
      <c r="HPZ81" s="195"/>
      <c r="HQA81" s="195"/>
      <c r="HQB81" s="195"/>
      <c r="HQC81" s="195"/>
      <c r="HQD81" s="195"/>
      <c r="HQE81" s="195"/>
      <c r="HQF81" s="195"/>
      <c r="HQG81" s="195"/>
      <c r="HQH81" s="195"/>
      <c r="HQI81" s="195"/>
      <c r="HQJ81" s="195"/>
      <c r="HQK81" s="195"/>
      <c r="HQL81" s="195"/>
      <c r="HQM81" s="195"/>
      <c r="HQN81" s="195"/>
      <c r="HQO81" s="195"/>
      <c r="HQP81" s="195"/>
      <c r="HQQ81" s="195"/>
      <c r="HQR81" s="195"/>
      <c r="HQS81" s="195"/>
      <c r="HQT81" s="195"/>
      <c r="HQU81" s="195"/>
      <c r="HQV81" s="195"/>
      <c r="HQW81" s="195"/>
      <c r="HQX81" s="195"/>
      <c r="HQY81" s="195"/>
      <c r="HQZ81" s="195"/>
      <c r="HRA81" s="195"/>
      <c r="HRB81" s="195"/>
      <c r="HRC81" s="195"/>
      <c r="HRD81" s="195"/>
      <c r="HRE81" s="195"/>
      <c r="HRF81" s="195"/>
      <c r="HRG81" s="195"/>
      <c r="HRH81" s="195"/>
      <c r="HRI81" s="195"/>
      <c r="HRJ81" s="195"/>
      <c r="HRK81" s="195"/>
      <c r="HRL81" s="195"/>
      <c r="HRM81" s="195"/>
      <c r="HRN81" s="195"/>
      <c r="HRO81" s="195"/>
      <c r="HRP81" s="195"/>
      <c r="HRQ81" s="195"/>
      <c r="HRR81" s="195"/>
      <c r="HRS81" s="195"/>
      <c r="HRT81" s="195"/>
      <c r="HRU81" s="195"/>
      <c r="HRV81" s="195"/>
      <c r="HRW81" s="195"/>
      <c r="HRX81" s="195"/>
      <c r="HRY81" s="195"/>
      <c r="HRZ81" s="195"/>
      <c r="HSA81" s="195"/>
      <c r="HSB81" s="195"/>
      <c r="HSC81" s="195"/>
      <c r="HSD81" s="195"/>
      <c r="HSE81" s="195"/>
      <c r="HSF81" s="195"/>
      <c r="HSG81" s="195"/>
      <c r="HSH81" s="195"/>
      <c r="HSI81" s="195"/>
      <c r="HSJ81" s="195"/>
      <c r="HSK81" s="195"/>
      <c r="HSL81" s="195"/>
      <c r="HSM81" s="195"/>
      <c r="HSN81" s="195"/>
      <c r="HSO81" s="195"/>
      <c r="HSP81" s="195"/>
      <c r="HSQ81" s="195"/>
      <c r="HSR81" s="195"/>
      <c r="HSS81" s="195"/>
      <c r="HST81" s="195"/>
      <c r="HSU81" s="195"/>
      <c r="HSV81" s="195"/>
      <c r="HSW81" s="195"/>
      <c r="HSX81" s="195"/>
      <c r="HSY81" s="195"/>
      <c r="HSZ81" s="195"/>
      <c r="HTA81" s="195"/>
      <c r="HTB81" s="195"/>
      <c r="HTC81" s="195"/>
      <c r="HTD81" s="195"/>
      <c r="HTE81" s="195"/>
      <c r="HTF81" s="195"/>
      <c r="HTG81" s="195"/>
      <c r="HTH81" s="195"/>
      <c r="HTI81" s="195"/>
      <c r="HTJ81" s="195"/>
      <c r="HTK81" s="195"/>
      <c r="HTL81" s="195"/>
      <c r="HTM81" s="195"/>
      <c r="HTN81" s="195"/>
      <c r="HTO81" s="195"/>
      <c r="HTP81" s="195"/>
      <c r="HTQ81" s="195"/>
      <c r="HTR81" s="195"/>
      <c r="HTS81" s="195"/>
      <c r="HTT81" s="195"/>
      <c r="HTU81" s="195"/>
      <c r="HTV81" s="195"/>
      <c r="HTW81" s="195"/>
      <c r="HTX81" s="195"/>
      <c r="HTY81" s="195"/>
      <c r="HTZ81" s="195"/>
      <c r="HUA81" s="195"/>
      <c r="HUB81" s="195"/>
      <c r="HUC81" s="195"/>
      <c r="HUD81" s="195"/>
      <c r="HUE81" s="195"/>
      <c r="HUF81" s="195"/>
      <c r="HUG81" s="195"/>
      <c r="HUH81" s="195"/>
      <c r="HUI81" s="195"/>
      <c r="HUJ81" s="195"/>
      <c r="HUK81" s="195"/>
      <c r="HUL81" s="195"/>
      <c r="HUM81" s="195"/>
      <c r="HUN81" s="195"/>
      <c r="HUO81" s="195"/>
      <c r="HUP81" s="195"/>
      <c r="HUQ81" s="195"/>
      <c r="HUR81" s="195"/>
      <c r="HUS81" s="195"/>
      <c r="HUT81" s="195"/>
      <c r="HUU81" s="195"/>
      <c r="HUV81" s="195"/>
      <c r="HUW81" s="195"/>
      <c r="HUX81" s="195"/>
      <c r="HUY81" s="195"/>
      <c r="HUZ81" s="195"/>
      <c r="HVA81" s="195"/>
      <c r="HVB81" s="195"/>
      <c r="HVC81" s="195"/>
      <c r="HVD81" s="195"/>
      <c r="HVE81" s="195"/>
      <c r="HVF81" s="195"/>
      <c r="HVG81" s="195"/>
      <c r="HVH81" s="195"/>
      <c r="HVI81" s="195"/>
      <c r="HVJ81" s="195"/>
      <c r="HVK81" s="195"/>
      <c r="HVL81" s="195"/>
      <c r="HVM81" s="195"/>
      <c r="HVN81" s="195"/>
      <c r="HVO81" s="195"/>
      <c r="HVP81" s="195"/>
      <c r="HVQ81" s="195"/>
      <c r="HVR81" s="195"/>
      <c r="HVS81" s="195"/>
      <c r="HVT81" s="195"/>
      <c r="HVU81" s="195"/>
      <c r="HVV81" s="195"/>
      <c r="HVW81" s="195"/>
      <c r="HVX81" s="195"/>
      <c r="HVY81" s="195"/>
      <c r="HVZ81" s="195"/>
      <c r="HWA81" s="195"/>
      <c r="HWB81" s="195"/>
      <c r="HWC81" s="195"/>
      <c r="HWD81" s="195"/>
      <c r="HWE81" s="195"/>
      <c r="HWF81" s="195"/>
      <c r="HWG81" s="195"/>
      <c r="HWH81" s="195"/>
      <c r="HWI81" s="195"/>
      <c r="HWJ81" s="195"/>
      <c r="HWK81" s="195"/>
      <c r="HWL81" s="195"/>
      <c r="HWM81" s="195"/>
      <c r="HWN81" s="195"/>
      <c r="HWO81" s="195"/>
      <c r="HWP81" s="195"/>
      <c r="HWQ81" s="195"/>
      <c r="HWR81" s="195"/>
      <c r="HWS81" s="195"/>
      <c r="HWT81" s="195"/>
      <c r="HWU81" s="195"/>
      <c r="HWV81" s="195"/>
      <c r="HWW81" s="195"/>
      <c r="HWX81" s="195"/>
      <c r="HWY81" s="195"/>
      <c r="HWZ81" s="195"/>
      <c r="HXA81" s="195"/>
      <c r="HXB81" s="195"/>
      <c r="HXC81" s="195"/>
      <c r="HXD81" s="195"/>
      <c r="HXE81" s="195"/>
      <c r="HXF81" s="195"/>
      <c r="HXG81" s="195"/>
      <c r="HXH81" s="195"/>
      <c r="HXI81" s="195"/>
      <c r="HXJ81" s="195"/>
      <c r="HXK81" s="195"/>
      <c r="HXL81" s="195"/>
      <c r="HXM81" s="195"/>
      <c r="HXN81" s="195"/>
      <c r="HXO81" s="195"/>
      <c r="HXP81" s="195"/>
      <c r="HXQ81" s="195"/>
      <c r="HXR81" s="195"/>
      <c r="HXS81" s="195"/>
      <c r="HXT81" s="195"/>
      <c r="HXU81" s="195"/>
      <c r="HXV81" s="195"/>
      <c r="HXW81" s="195"/>
      <c r="HXX81" s="195"/>
      <c r="HXY81" s="195"/>
      <c r="HXZ81" s="195"/>
      <c r="HYA81" s="195"/>
      <c r="HYB81" s="195"/>
      <c r="HYC81" s="195"/>
      <c r="HYD81" s="195"/>
      <c r="HYE81" s="195"/>
      <c r="HYF81" s="195"/>
      <c r="HYG81" s="195"/>
      <c r="HYH81" s="195"/>
      <c r="HYI81" s="195"/>
      <c r="HYJ81" s="195"/>
      <c r="HYK81" s="195"/>
      <c r="HYL81" s="195"/>
      <c r="HYM81" s="195"/>
      <c r="HYN81" s="195"/>
      <c r="HYO81" s="195"/>
      <c r="HYP81" s="195"/>
      <c r="HYQ81" s="195"/>
      <c r="HYR81" s="195"/>
      <c r="HYS81" s="195"/>
      <c r="HYT81" s="195"/>
      <c r="HYU81" s="195"/>
      <c r="HYV81" s="195"/>
      <c r="HYW81" s="195"/>
      <c r="HYX81" s="195"/>
      <c r="HYY81" s="195"/>
      <c r="HYZ81" s="195"/>
      <c r="HZA81" s="195"/>
      <c r="HZB81" s="195"/>
      <c r="HZC81" s="195"/>
      <c r="HZD81" s="195"/>
      <c r="HZE81" s="195"/>
      <c r="HZF81" s="195"/>
      <c r="HZG81" s="195"/>
      <c r="HZH81" s="195"/>
      <c r="HZI81" s="195"/>
      <c r="HZJ81" s="195"/>
      <c r="HZK81" s="195"/>
      <c r="HZL81" s="195"/>
      <c r="HZM81" s="195"/>
      <c r="HZN81" s="195"/>
      <c r="HZO81" s="195"/>
      <c r="HZP81" s="195"/>
      <c r="HZQ81" s="195"/>
      <c r="HZR81" s="195"/>
      <c r="HZS81" s="195"/>
      <c r="HZT81" s="195"/>
      <c r="HZU81" s="195"/>
      <c r="HZV81" s="195"/>
      <c r="HZW81" s="195"/>
      <c r="HZX81" s="195"/>
      <c r="HZY81" s="195"/>
      <c r="HZZ81" s="195"/>
      <c r="IAA81" s="195"/>
      <c r="IAB81" s="195"/>
      <c r="IAC81" s="195"/>
      <c r="IAD81" s="195"/>
      <c r="IAE81" s="195"/>
      <c r="IAF81" s="195"/>
      <c r="IAG81" s="195"/>
      <c r="IAH81" s="195"/>
      <c r="IAI81" s="195"/>
      <c r="IAJ81" s="195"/>
      <c r="IAK81" s="195"/>
      <c r="IAL81" s="195"/>
      <c r="IAM81" s="195"/>
      <c r="IAN81" s="195"/>
      <c r="IAO81" s="195"/>
      <c r="IAP81" s="195"/>
      <c r="IAQ81" s="195"/>
      <c r="IAR81" s="195"/>
      <c r="IAS81" s="195"/>
      <c r="IAT81" s="195"/>
      <c r="IAU81" s="195"/>
      <c r="IAV81" s="195"/>
      <c r="IAW81" s="195"/>
      <c r="IAX81" s="195"/>
      <c r="IAY81" s="195"/>
      <c r="IAZ81" s="195"/>
      <c r="IBA81" s="195"/>
      <c r="IBB81" s="195"/>
      <c r="IBC81" s="195"/>
      <c r="IBD81" s="195"/>
      <c r="IBE81" s="195"/>
      <c r="IBF81" s="195"/>
      <c r="IBG81" s="195"/>
      <c r="IBH81" s="195"/>
      <c r="IBI81" s="195"/>
      <c r="IBJ81" s="195"/>
      <c r="IBK81" s="195"/>
      <c r="IBL81" s="195"/>
      <c r="IBM81" s="195"/>
      <c r="IBN81" s="195"/>
      <c r="IBO81" s="195"/>
      <c r="IBP81" s="195"/>
      <c r="IBQ81" s="195"/>
      <c r="IBR81" s="195"/>
      <c r="IBS81" s="195"/>
      <c r="IBT81" s="195"/>
      <c r="IBU81" s="195"/>
      <c r="IBV81" s="195"/>
      <c r="IBW81" s="195"/>
      <c r="IBX81" s="195"/>
      <c r="IBY81" s="195"/>
      <c r="IBZ81" s="195"/>
      <c r="ICA81" s="195"/>
      <c r="ICB81" s="195"/>
      <c r="ICC81" s="195"/>
      <c r="ICD81" s="195"/>
      <c r="ICE81" s="195"/>
      <c r="ICF81" s="195"/>
      <c r="ICG81" s="195"/>
      <c r="ICH81" s="195"/>
      <c r="ICI81" s="195"/>
      <c r="ICJ81" s="195"/>
      <c r="ICK81" s="195"/>
      <c r="ICL81" s="195"/>
      <c r="ICM81" s="195"/>
      <c r="ICN81" s="195"/>
      <c r="ICO81" s="195"/>
      <c r="ICP81" s="195"/>
      <c r="ICQ81" s="195"/>
      <c r="ICR81" s="195"/>
      <c r="ICS81" s="195"/>
      <c r="ICT81" s="195"/>
      <c r="ICU81" s="195"/>
      <c r="ICV81" s="195"/>
      <c r="ICW81" s="195"/>
      <c r="ICX81" s="195"/>
      <c r="ICY81" s="195"/>
      <c r="ICZ81" s="195"/>
      <c r="IDA81" s="195"/>
      <c r="IDB81" s="195"/>
      <c r="IDC81" s="195"/>
      <c r="IDD81" s="195"/>
      <c r="IDE81" s="195"/>
      <c r="IDF81" s="195"/>
      <c r="IDG81" s="195"/>
      <c r="IDH81" s="195"/>
      <c r="IDI81" s="195"/>
      <c r="IDJ81" s="195"/>
      <c r="IDK81" s="195"/>
      <c r="IDL81" s="195"/>
      <c r="IDM81" s="195"/>
      <c r="IDN81" s="195"/>
      <c r="IDO81" s="195"/>
      <c r="IDP81" s="195"/>
      <c r="IDQ81" s="195"/>
      <c r="IDR81" s="195"/>
      <c r="IDS81" s="195"/>
      <c r="IDT81" s="195"/>
      <c r="IDU81" s="195"/>
      <c r="IDV81" s="195"/>
      <c r="IDW81" s="195"/>
      <c r="IDX81" s="195"/>
      <c r="IDY81" s="195"/>
      <c r="IDZ81" s="195"/>
      <c r="IEA81" s="195"/>
      <c r="IEB81" s="195"/>
      <c r="IEC81" s="195"/>
      <c r="IED81" s="195"/>
      <c r="IEE81" s="195"/>
      <c r="IEF81" s="195"/>
      <c r="IEG81" s="195"/>
      <c r="IEH81" s="195"/>
      <c r="IEI81" s="195"/>
      <c r="IEJ81" s="195"/>
      <c r="IEK81" s="195"/>
      <c r="IEL81" s="195"/>
      <c r="IEM81" s="195"/>
      <c r="IEN81" s="195"/>
      <c r="IEO81" s="195"/>
      <c r="IEP81" s="195"/>
      <c r="IEQ81" s="195"/>
      <c r="IER81" s="195"/>
      <c r="IES81" s="195"/>
      <c r="IET81" s="195"/>
      <c r="IEU81" s="195"/>
      <c r="IEV81" s="195"/>
      <c r="IEW81" s="195"/>
      <c r="IEX81" s="195"/>
      <c r="IEY81" s="195"/>
      <c r="IEZ81" s="195"/>
      <c r="IFA81" s="195"/>
      <c r="IFB81" s="195"/>
      <c r="IFC81" s="195"/>
      <c r="IFD81" s="195"/>
      <c r="IFE81" s="195"/>
      <c r="IFF81" s="195"/>
      <c r="IFG81" s="195"/>
      <c r="IFH81" s="195"/>
      <c r="IFI81" s="195"/>
      <c r="IFJ81" s="195"/>
      <c r="IFK81" s="195"/>
      <c r="IFL81" s="195"/>
      <c r="IFM81" s="195"/>
      <c r="IFN81" s="195"/>
      <c r="IFO81" s="195"/>
      <c r="IFP81" s="195"/>
      <c r="IFQ81" s="195"/>
      <c r="IFR81" s="195"/>
      <c r="IFS81" s="195"/>
      <c r="IFT81" s="195"/>
      <c r="IFU81" s="195"/>
      <c r="IFV81" s="195"/>
      <c r="IFW81" s="195"/>
      <c r="IFX81" s="195"/>
      <c r="IFY81" s="195"/>
      <c r="IFZ81" s="195"/>
      <c r="IGA81" s="195"/>
      <c r="IGB81" s="195"/>
      <c r="IGC81" s="195"/>
      <c r="IGD81" s="195"/>
      <c r="IGE81" s="195"/>
      <c r="IGF81" s="195"/>
      <c r="IGG81" s="195"/>
      <c r="IGH81" s="195"/>
      <c r="IGI81" s="195"/>
      <c r="IGJ81" s="195"/>
      <c r="IGK81" s="195"/>
      <c r="IGL81" s="195"/>
      <c r="IGM81" s="195"/>
      <c r="IGN81" s="195"/>
      <c r="IGO81" s="195"/>
      <c r="IGP81" s="195"/>
      <c r="IGQ81" s="195"/>
      <c r="IGR81" s="195"/>
      <c r="IGS81" s="195"/>
      <c r="IGT81" s="195"/>
      <c r="IGU81" s="195"/>
      <c r="IGV81" s="195"/>
      <c r="IGW81" s="195"/>
      <c r="IGX81" s="195"/>
      <c r="IGY81" s="195"/>
      <c r="IGZ81" s="195"/>
      <c r="IHA81" s="195"/>
      <c r="IHB81" s="195"/>
      <c r="IHC81" s="195"/>
      <c r="IHD81" s="195"/>
      <c r="IHE81" s="195"/>
      <c r="IHF81" s="195"/>
      <c r="IHG81" s="195"/>
      <c r="IHH81" s="195"/>
      <c r="IHI81" s="195"/>
      <c r="IHJ81" s="195"/>
      <c r="IHK81" s="195"/>
      <c r="IHL81" s="195"/>
      <c r="IHM81" s="195"/>
      <c r="IHN81" s="195"/>
      <c r="IHO81" s="195"/>
      <c r="IHP81" s="195"/>
      <c r="IHQ81" s="195"/>
      <c r="IHR81" s="195"/>
      <c r="IHS81" s="195"/>
      <c r="IHT81" s="195"/>
      <c r="IHU81" s="195"/>
      <c r="IHV81" s="195"/>
      <c r="IHW81" s="195"/>
      <c r="IHX81" s="195"/>
      <c r="IHY81" s="195"/>
      <c r="IHZ81" s="195"/>
      <c r="IIA81" s="195"/>
      <c r="IIB81" s="195"/>
      <c r="IIC81" s="195"/>
      <c r="IID81" s="195"/>
      <c r="IIE81" s="195"/>
      <c r="IIF81" s="195"/>
      <c r="IIG81" s="195"/>
      <c r="IIH81" s="195"/>
      <c r="III81" s="195"/>
      <c r="IIJ81" s="195"/>
      <c r="IIK81" s="195"/>
      <c r="IIL81" s="195"/>
      <c r="IIM81" s="195"/>
      <c r="IIN81" s="195"/>
      <c r="IIO81" s="195"/>
      <c r="IIP81" s="195"/>
      <c r="IIQ81" s="195"/>
      <c r="IIR81" s="195"/>
      <c r="IIS81" s="195"/>
      <c r="IIT81" s="195"/>
      <c r="IIU81" s="195"/>
      <c r="IIV81" s="195"/>
      <c r="IIW81" s="195"/>
      <c r="IIX81" s="195"/>
      <c r="IIY81" s="195"/>
      <c r="IIZ81" s="195"/>
      <c r="IJA81" s="195"/>
      <c r="IJB81" s="195"/>
      <c r="IJC81" s="195"/>
      <c r="IJD81" s="195"/>
      <c r="IJE81" s="195"/>
      <c r="IJF81" s="195"/>
      <c r="IJG81" s="195"/>
      <c r="IJH81" s="195"/>
      <c r="IJI81" s="195"/>
      <c r="IJJ81" s="195"/>
      <c r="IJK81" s="195"/>
      <c r="IJL81" s="195"/>
      <c r="IJM81" s="195"/>
      <c r="IJN81" s="195"/>
      <c r="IJO81" s="195"/>
      <c r="IJP81" s="195"/>
      <c r="IJQ81" s="195"/>
      <c r="IJR81" s="195"/>
      <c r="IJS81" s="195"/>
      <c r="IJT81" s="195"/>
      <c r="IJU81" s="195"/>
      <c r="IJV81" s="195"/>
      <c r="IJW81" s="195"/>
      <c r="IJX81" s="195"/>
      <c r="IJY81" s="195"/>
      <c r="IJZ81" s="195"/>
      <c r="IKA81" s="195"/>
      <c r="IKB81" s="195"/>
      <c r="IKC81" s="195"/>
      <c r="IKD81" s="195"/>
      <c r="IKE81" s="195"/>
      <c r="IKF81" s="195"/>
      <c r="IKG81" s="195"/>
      <c r="IKH81" s="195"/>
      <c r="IKI81" s="195"/>
      <c r="IKJ81" s="195"/>
      <c r="IKK81" s="195"/>
      <c r="IKL81" s="195"/>
      <c r="IKM81" s="195"/>
      <c r="IKN81" s="195"/>
      <c r="IKO81" s="195"/>
      <c r="IKP81" s="195"/>
      <c r="IKQ81" s="195"/>
      <c r="IKR81" s="195"/>
      <c r="IKS81" s="195"/>
      <c r="IKT81" s="195"/>
      <c r="IKU81" s="195"/>
      <c r="IKV81" s="195"/>
      <c r="IKW81" s="195"/>
      <c r="IKX81" s="195"/>
      <c r="IKY81" s="195"/>
      <c r="IKZ81" s="195"/>
      <c r="ILA81" s="195"/>
      <c r="ILB81" s="195"/>
      <c r="ILC81" s="195"/>
      <c r="ILD81" s="195"/>
      <c r="ILE81" s="195"/>
      <c r="ILF81" s="195"/>
      <c r="ILG81" s="195"/>
      <c r="ILH81" s="195"/>
      <c r="ILI81" s="195"/>
      <c r="ILJ81" s="195"/>
      <c r="ILK81" s="195"/>
      <c r="ILL81" s="195"/>
      <c r="ILM81" s="195"/>
      <c r="ILN81" s="195"/>
      <c r="ILO81" s="195"/>
      <c r="ILP81" s="195"/>
      <c r="ILQ81" s="195"/>
      <c r="ILR81" s="195"/>
      <c r="ILS81" s="195"/>
      <c r="ILT81" s="195"/>
      <c r="ILU81" s="195"/>
      <c r="ILV81" s="195"/>
      <c r="ILW81" s="195"/>
      <c r="ILX81" s="195"/>
      <c r="ILY81" s="195"/>
      <c r="ILZ81" s="195"/>
      <c r="IMA81" s="195"/>
      <c r="IMB81" s="195"/>
      <c r="IMC81" s="195"/>
      <c r="IMD81" s="195"/>
      <c r="IME81" s="195"/>
      <c r="IMF81" s="195"/>
      <c r="IMG81" s="195"/>
      <c r="IMH81" s="195"/>
      <c r="IMI81" s="195"/>
      <c r="IMJ81" s="195"/>
      <c r="IMK81" s="195"/>
      <c r="IML81" s="195"/>
      <c r="IMM81" s="195"/>
      <c r="IMN81" s="195"/>
      <c r="IMO81" s="195"/>
      <c r="IMP81" s="195"/>
      <c r="IMQ81" s="195"/>
      <c r="IMR81" s="195"/>
      <c r="IMS81" s="195"/>
      <c r="IMT81" s="195"/>
      <c r="IMU81" s="195"/>
      <c r="IMV81" s="195"/>
      <c r="IMW81" s="195"/>
      <c r="IMX81" s="195"/>
      <c r="IMY81" s="195"/>
      <c r="IMZ81" s="195"/>
      <c r="INA81" s="195"/>
      <c r="INB81" s="195"/>
      <c r="INC81" s="195"/>
      <c r="IND81" s="195"/>
      <c r="INE81" s="195"/>
      <c r="INF81" s="195"/>
      <c r="ING81" s="195"/>
      <c r="INH81" s="195"/>
      <c r="INI81" s="195"/>
      <c r="INJ81" s="195"/>
      <c r="INK81" s="195"/>
      <c r="INL81" s="195"/>
      <c r="INM81" s="195"/>
      <c r="INN81" s="195"/>
      <c r="INO81" s="195"/>
      <c r="INP81" s="195"/>
      <c r="INQ81" s="195"/>
      <c r="INR81" s="195"/>
      <c r="INS81" s="195"/>
      <c r="INT81" s="195"/>
      <c r="INU81" s="195"/>
      <c r="INV81" s="195"/>
      <c r="INW81" s="195"/>
      <c r="INX81" s="195"/>
      <c r="INY81" s="195"/>
      <c r="INZ81" s="195"/>
      <c r="IOA81" s="195"/>
      <c r="IOB81" s="195"/>
      <c r="IOC81" s="195"/>
      <c r="IOD81" s="195"/>
      <c r="IOE81" s="195"/>
      <c r="IOF81" s="195"/>
      <c r="IOG81" s="195"/>
      <c r="IOH81" s="195"/>
      <c r="IOI81" s="195"/>
      <c r="IOJ81" s="195"/>
      <c r="IOK81" s="195"/>
      <c r="IOL81" s="195"/>
      <c r="IOM81" s="195"/>
      <c r="ION81" s="195"/>
      <c r="IOO81" s="195"/>
      <c r="IOP81" s="195"/>
      <c r="IOQ81" s="195"/>
      <c r="IOR81" s="195"/>
      <c r="IOS81" s="195"/>
      <c r="IOT81" s="195"/>
      <c r="IOU81" s="195"/>
      <c r="IOV81" s="195"/>
      <c r="IOW81" s="195"/>
      <c r="IOX81" s="195"/>
      <c r="IOY81" s="195"/>
      <c r="IOZ81" s="195"/>
      <c r="IPA81" s="195"/>
      <c r="IPB81" s="195"/>
      <c r="IPC81" s="195"/>
      <c r="IPD81" s="195"/>
      <c r="IPE81" s="195"/>
      <c r="IPF81" s="195"/>
      <c r="IPG81" s="195"/>
      <c r="IPH81" s="195"/>
      <c r="IPI81" s="195"/>
      <c r="IPJ81" s="195"/>
      <c r="IPK81" s="195"/>
      <c r="IPL81" s="195"/>
      <c r="IPM81" s="195"/>
      <c r="IPN81" s="195"/>
      <c r="IPO81" s="195"/>
      <c r="IPP81" s="195"/>
      <c r="IPQ81" s="195"/>
      <c r="IPR81" s="195"/>
      <c r="IPS81" s="195"/>
      <c r="IPT81" s="195"/>
      <c r="IPU81" s="195"/>
      <c r="IPV81" s="195"/>
      <c r="IPW81" s="195"/>
      <c r="IPX81" s="195"/>
      <c r="IPY81" s="195"/>
      <c r="IPZ81" s="195"/>
      <c r="IQA81" s="195"/>
      <c r="IQB81" s="195"/>
      <c r="IQC81" s="195"/>
      <c r="IQD81" s="195"/>
      <c r="IQE81" s="195"/>
      <c r="IQF81" s="195"/>
      <c r="IQG81" s="195"/>
      <c r="IQH81" s="195"/>
      <c r="IQI81" s="195"/>
      <c r="IQJ81" s="195"/>
      <c r="IQK81" s="195"/>
      <c r="IQL81" s="195"/>
      <c r="IQM81" s="195"/>
      <c r="IQN81" s="195"/>
      <c r="IQO81" s="195"/>
      <c r="IQP81" s="195"/>
      <c r="IQQ81" s="195"/>
      <c r="IQR81" s="195"/>
      <c r="IQS81" s="195"/>
      <c r="IQT81" s="195"/>
      <c r="IQU81" s="195"/>
      <c r="IQV81" s="195"/>
      <c r="IQW81" s="195"/>
      <c r="IQX81" s="195"/>
      <c r="IQY81" s="195"/>
      <c r="IQZ81" s="195"/>
      <c r="IRA81" s="195"/>
      <c r="IRB81" s="195"/>
      <c r="IRC81" s="195"/>
      <c r="IRD81" s="195"/>
      <c r="IRE81" s="195"/>
      <c r="IRF81" s="195"/>
      <c r="IRG81" s="195"/>
      <c r="IRH81" s="195"/>
      <c r="IRI81" s="195"/>
      <c r="IRJ81" s="195"/>
      <c r="IRK81" s="195"/>
      <c r="IRL81" s="195"/>
      <c r="IRM81" s="195"/>
      <c r="IRN81" s="195"/>
      <c r="IRO81" s="195"/>
      <c r="IRP81" s="195"/>
      <c r="IRQ81" s="195"/>
      <c r="IRR81" s="195"/>
      <c r="IRS81" s="195"/>
      <c r="IRT81" s="195"/>
      <c r="IRU81" s="195"/>
      <c r="IRV81" s="195"/>
      <c r="IRW81" s="195"/>
      <c r="IRX81" s="195"/>
      <c r="IRY81" s="195"/>
      <c r="IRZ81" s="195"/>
      <c r="ISA81" s="195"/>
      <c r="ISB81" s="195"/>
      <c r="ISC81" s="195"/>
      <c r="ISD81" s="195"/>
      <c r="ISE81" s="195"/>
      <c r="ISF81" s="195"/>
      <c r="ISG81" s="195"/>
      <c r="ISH81" s="195"/>
      <c r="ISI81" s="195"/>
      <c r="ISJ81" s="195"/>
      <c r="ISK81" s="195"/>
      <c r="ISL81" s="195"/>
      <c r="ISM81" s="195"/>
      <c r="ISN81" s="195"/>
      <c r="ISO81" s="195"/>
      <c r="ISP81" s="195"/>
      <c r="ISQ81" s="195"/>
      <c r="ISR81" s="195"/>
      <c r="ISS81" s="195"/>
      <c r="IST81" s="195"/>
      <c r="ISU81" s="195"/>
      <c r="ISV81" s="195"/>
      <c r="ISW81" s="195"/>
      <c r="ISX81" s="195"/>
      <c r="ISY81" s="195"/>
      <c r="ISZ81" s="195"/>
      <c r="ITA81" s="195"/>
      <c r="ITB81" s="195"/>
      <c r="ITC81" s="195"/>
      <c r="ITD81" s="195"/>
      <c r="ITE81" s="195"/>
      <c r="ITF81" s="195"/>
      <c r="ITG81" s="195"/>
      <c r="ITH81" s="195"/>
      <c r="ITI81" s="195"/>
      <c r="ITJ81" s="195"/>
      <c r="ITK81" s="195"/>
      <c r="ITL81" s="195"/>
      <c r="ITM81" s="195"/>
      <c r="ITN81" s="195"/>
      <c r="ITO81" s="195"/>
      <c r="ITP81" s="195"/>
      <c r="ITQ81" s="195"/>
      <c r="ITR81" s="195"/>
      <c r="ITS81" s="195"/>
      <c r="ITT81" s="195"/>
      <c r="ITU81" s="195"/>
      <c r="ITV81" s="195"/>
      <c r="ITW81" s="195"/>
      <c r="ITX81" s="195"/>
      <c r="ITY81" s="195"/>
      <c r="ITZ81" s="195"/>
      <c r="IUA81" s="195"/>
      <c r="IUB81" s="195"/>
      <c r="IUC81" s="195"/>
      <c r="IUD81" s="195"/>
      <c r="IUE81" s="195"/>
      <c r="IUF81" s="195"/>
      <c r="IUG81" s="195"/>
      <c r="IUH81" s="195"/>
      <c r="IUI81" s="195"/>
      <c r="IUJ81" s="195"/>
      <c r="IUK81" s="195"/>
      <c r="IUL81" s="195"/>
      <c r="IUM81" s="195"/>
      <c r="IUN81" s="195"/>
      <c r="IUO81" s="195"/>
      <c r="IUP81" s="195"/>
      <c r="IUQ81" s="195"/>
      <c r="IUR81" s="195"/>
      <c r="IUS81" s="195"/>
      <c r="IUT81" s="195"/>
      <c r="IUU81" s="195"/>
      <c r="IUV81" s="195"/>
      <c r="IUW81" s="195"/>
      <c r="IUX81" s="195"/>
      <c r="IUY81" s="195"/>
      <c r="IUZ81" s="195"/>
      <c r="IVA81" s="195"/>
      <c r="IVB81" s="195"/>
      <c r="IVC81" s="195"/>
      <c r="IVD81" s="195"/>
      <c r="IVE81" s="195"/>
      <c r="IVF81" s="195"/>
      <c r="IVG81" s="195"/>
      <c r="IVH81" s="195"/>
      <c r="IVI81" s="195"/>
      <c r="IVJ81" s="195"/>
      <c r="IVK81" s="195"/>
      <c r="IVL81" s="195"/>
      <c r="IVM81" s="195"/>
      <c r="IVN81" s="195"/>
      <c r="IVO81" s="195"/>
      <c r="IVP81" s="195"/>
      <c r="IVQ81" s="195"/>
      <c r="IVR81" s="195"/>
      <c r="IVS81" s="195"/>
      <c r="IVT81" s="195"/>
      <c r="IVU81" s="195"/>
      <c r="IVV81" s="195"/>
      <c r="IVW81" s="195"/>
      <c r="IVX81" s="195"/>
      <c r="IVY81" s="195"/>
      <c r="IVZ81" s="195"/>
      <c r="IWA81" s="195"/>
      <c r="IWB81" s="195"/>
      <c r="IWC81" s="195"/>
      <c r="IWD81" s="195"/>
      <c r="IWE81" s="195"/>
      <c r="IWF81" s="195"/>
      <c r="IWG81" s="195"/>
      <c r="IWH81" s="195"/>
      <c r="IWI81" s="195"/>
      <c r="IWJ81" s="195"/>
      <c r="IWK81" s="195"/>
      <c r="IWL81" s="195"/>
      <c r="IWM81" s="195"/>
      <c r="IWN81" s="195"/>
      <c r="IWO81" s="195"/>
      <c r="IWP81" s="195"/>
      <c r="IWQ81" s="195"/>
      <c r="IWR81" s="195"/>
      <c r="IWS81" s="195"/>
      <c r="IWT81" s="195"/>
      <c r="IWU81" s="195"/>
      <c r="IWV81" s="195"/>
      <c r="IWW81" s="195"/>
      <c r="IWX81" s="195"/>
      <c r="IWY81" s="195"/>
      <c r="IWZ81" s="195"/>
      <c r="IXA81" s="195"/>
      <c r="IXB81" s="195"/>
      <c r="IXC81" s="195"/>
      <c r="IXD81" s="195"/>
      <c r="IXE81" s="195"/>
      <c r="IXF81" s="195"/>
      <c r="IXG81" s="195"/>
      <c r="IXH81" s="195"/>
      <c r="IXI81" s="195"/>
      <c r="IXJ81" s="195"/>
      <c r="IXK81" s="195"/>
      <c r="IXL81" s="195"/>
      <c r="IXM81" s="195"/>
      <c r="IXN81" s="195"/>
      <c r="IXO81" s="195"/>
      <c r="IXP81" s="195"/>
      <c r="IXQ81" s="195"/>
      <c r="IXR81" s="195"/>
      <c r="IXS81" s="195"/>
      <c r="IXT81" s="195"/>
      <c r="IXU81" s="195"/>
      <c r="IXV81" s="195"/>
      <c r="IXW81" s="195"/>
      <c r="IXX81" s="195"/>
      <c r="IXY81" s="195"/>
      <c r="IXZ81" s="195"/>
      <c r="IYA81" s="195"/>
      <c r="IYB81" s="195"/>
      <c r="IYC81" s="195"/>
      <c r="IYD81" s="195"/>
      <c r="IYE81" s="195"/>
      <c r="IYF81" s="195"/>
      <c r="IYG81" s="195"/>
      <c r="IYH81" s="195"/>
      <c r="IYI81" s="195"/>
      <c r="IYJ81" s="195"/>
      <c r="IYK81" s="195"/>
      <c r="IYL81" s="195"/>
      <c r="IYM81" s="195"/>
      <c r="IYN81" s="195"/>
      <c r="IYO81" s="195"/>
      <c r="IYP81" s="195"/>
      <c r="IYQ81" s="195"/>
      <c r="IYR81" s="195"/>
      <c r="IYS81" s="195"/>
      <c r="IYT81" s="195"/>
      <c r="IYU81" s="195"/>
      <c r="IYV81" s="195"/>
      <c r="IYW81" s="195"/>
      <c r="IYX81" s="195"/>
      <c r="IYY81" s="195"/>
      <c r="IYZ81" s="195"/>
      <c r="IZA81" s="195"/>
      <c r="IZB81" s="195"/>
      <c r="IZC81" s="195"/>
      <c r="IZD81" s="195"/>
      <c r="IZE81" s="195"/>
      <c r="IZF81" s="195"/>
      <c r="IZG81" s="195"/>
      <c r="IZH81" s="195"/>
      <c r="IZI81" s="195"/>
      <c r="IZJ81" s="195"/>
      <c r="IZK81" s="195"/>
      <c r="IZL81" s="195"/>
      <c r="IZM81" s="195"/>
      <c r="IZN81" s="195"/>
      <c r="IZO81" s="195"/>
      <c r="IZP81" s="195"/>
      <c r="IZQ81" s="195"/>
      <c r="IZR81" s="195"/>
      <c r="IZS81" s="195"/>
      <c r="IZT81" s="195"/>
      <c r="IZU81" s="195"/>
      <c r="IZV81" s="195"/>
      <c r="IZW81" s="195"/>
      <c r="IZX81" s="195"/>
      <c r="IZY81" s="195"/>
      <c r="IZZ81" s="195"/>
      <c r="JAA81" s="195"/>
      <c r="JAB81" s="195"/>
      <c r="JAC81" s="195"/>
      <c r="JAD81" s="195"/>
      <c r="JAE81" s="195"/>
      <c r="JAF81" s="195"/>
      <c r="JAG81" s="195"/>
      <c r="JAH81" s="195"/>
      <c r="JAI81" s="195"/>
      <c r="JAJ81" s="195"/>
      <c r="JAK81" s="195"/>
      <c r="JAL81" s="195"/>
      <c r="JAM81" s="195"/>
      <c r="JAN81" s="195"/>
      <c r="JAO81" s="195"/>
      <c r="JAP81" s="195"/>
      <c r="JAQ81" s="195"/>
      <c r="JAR81" s="195"/>
      <c r="JAS81" s="195"/>
      <c r="JAT81" s="195"/>
      <c r="JAU81" s="195"/>
      <c r="JAV81" s="195"/>
      <c r="JAW81" s="195"/>
      <c r="JAX81" s="195"/>
      <c r="JAY81" s="195"/>
      <c r="JAZ81" s="195"/>
      <c r="JBA81" s="195"/>
      <c r="JBB81" s="195"/>
      <c r="JBC81" s="195"/>
      <c r="JBD81" s="195"/>
      <c r="JBE81" s="195"/>
      <c r="JBF81" s="195"/>
      <c r="JBG81" s="195"/>
      <c r="JBH81" s="195"/>
      <c r="JBI81" s="195"/>
      <c r="JBJ81" s="195"/>
      <c r="JBK81" s="195"/>
      <c r="JBL81" s="195"/>
      <c r="JBM81" s="195"/>
      <c r="JBN81" s="195"/>
      <c r="JBO81" s="195"/>
      <c r="JBP81" s="195"/>
      <c r="JBQ81" s="195"/>
      <c r="JBR81" s="195"/>
      <c r="JBS81" s="195"/>
      <c r="JBT81" s="195"/>
      <c r="JBU81" s="195"/>
      <c r="JBV81" s="195"/>
      <c r="JBW81" s="195"/>
      <c r="JBX81" s="195"/>
      <c r="JBY81" s="195"/>
      <c r="JBZ81" s="195"/>
      <c r="JCA81" s="195"/>
      <c r="JCB81" s="195"/>
      <c r="JCC81" s="195"/>
      <c r="JCD81" s="195"/>
      <c r="JCE81" s="195"/>
      <c r="JCF81" s="195"/>
      <c r="JCG81" s="195"/>
      <c r="JCH81" s="195"/>
      <c r="JCI81" s="195"/>
      <c r="JCJ81" s="195"/>
      <c r="JCK81" s="195"/>
      <c r="JCL81" s="195"/>
      <c r="JCM81" s="195"/>
      <c r="JCN81" s="195"/>
      <c r="JCO81" s="195"/>
      <c r="JCP81" s="195"/>
      <c r="JCQ81" s="195"/>
      <c r="JCR81" s="195"/>
      <c r="JCS81" s="195"/>
      <c r="JCT81" s="195"/>
      <c r="JCU81" s="195"/>
      <c r="JCV81" s="195"/>
      <c r="JCW81" s="195"/>
      <c r="JCX81" s="195"/>
      <c r="JCY81" s="195"/>
      <c r="JCZ81" s="195"/>
      <c r="JDA81" s="195"/>
      <c r="JDB81" s="195"/>
      <c r="JDC81" s="195"/>
      <c r="JDD81" s="195"/>
      <c r="JDE81" s="195"/>
      <c r="JDF81" s="195"/>
      <c r="JDG81" s="195"/>
      <c r="JDH81" s="195"/>
      <c r="JDI81" s="195"/>
      <c r="JDJ81" s="195"/>
      <c r="JDK81" s="195"/>
      <c r="JDL81" s="195"/>
      <c r="JDM81" s="195"/>
      <c r="JDN81" s="195"/>
      <c r="JDO81" s="195"/>
      <c r="JDP81" s="195"/>
      <c r="JDQ81" s="195"/>
      <c r="JDR81" s="195"/>
      <c r="JDS81" s="195"/>
      <c r="JDT81" s="195"/>
      <c r="JDU81" s="195"/>
      <c r="JDV81" s="195"/>
      <c r="JDW81" s="195"/>
      <c r="JDX81" s="195"/>
      <c r="JDY81" s="195"/>
      <c r="JDZ81" s="195"/>
      <c r="JEA81" s="195"/>
      <c r="JEB81" s="195"/>
      <c r="JEC81" s="195"/>
      <c r="JED81" s="195"/>
      <c r="JEE81" s="195"/>
      <c r="JEF81" s="195"/>
      <c r="JEG81" s="195"/>
      <c r="JEH81" s="195"/>
      <c r="JEI81" s="195"/>
      <c r="JEJ81" s="195"/>
      <c r="JEK81" s="195"/>
      <c r="JEL81" s="195"/>
      <c r="JEM81" s="195"/>
      <c r="JEN81" s="195"/>
      <c r="JEO81" s="195"/>
      <c r="JEP81" s="195"/>
      <c r="JEQ81" s="195"/>
      <c r="JER81" s="195"/>
      <c r="JES81" s="195"/>
      <c r="JET81" s="195"/>
      <c r="JEU81" s="195"/>
      <c r="JEV81" s="195"/>
      <c r="JEW81" s="195"/>
      <c r="JEX81" s="195"/>
      <c r="JEY81" s="195"/>
      <c r="JEZ81" s="195"/>
      <c r="JFA81" s="195"/>
      <c r="JFB81" s="195"/>
      <c r="JFC81" s="195"/>
      <c r="JFD81" s="195"/>
      <c r="JFE81" s="195"/>
      <c r="JFF81" s="195"/>
      <c r="JFG81" s="195"/>
      <c r="JFH81" s="195"/>
      <c r="JFI81" s="195"/>
      <c r="JFJ81" s="195"/>
      <c r="JFK81" s="195"/>
      <c r="JFL81" s="195"/>
      <c r="JFM81" s="195"/>
      <c r="JFN81" s="195"/>
      <c r="JFO81" s="195"/>
      <c r="JFP81" s="195"/>
      <c r="JFQ81" s="195"/>
      <c r="JFR81" s="195"/>
      <c r="JFS81" s="195"/>
      <c r="JFT81" s="195"/>
      <c r="JFU81" s="195"/>
      <c r="JFV81" s="195"/>
      <c r="JFW81" s="195"/>
      <c r="JFX81" s="195"/>
      <c r="JFY81" s="195"/>
      <c r="JFZ81" s="195"/>
      <c r="JGA81" s="195"/>
      <c r="JGB81" s="195"/>
      <c r="JGC81" s="195"/>
      <c r="JGD81" s="195"/>
      <c r="JGE81" s="195"/>
      <c r="JGF81" s="195"/>
      <c r="JGG81" s="195"/>
      <c r="JGH81" s="195"/>
      <c r="JGI81" s="195"/>
      <c r="JGJ81" s="195"/>
      <c r="JGK81" s="195"/>
      <c r="JGL81" s="195"/>
      <c r="JGM81" s="195"/>
      <c r="JGN81" s="195"/>
      <c r="JGO81" s="195"/>
      <c r="JGP81" s="195"/>
      <c r="JGQ81" s="195"/>
      <c r="JGR81" s="195"/>
      <c r="JGS81" s="195"/>
      <c r="JGT81" s="195"/>
      <c r="JGU81" s="195"/>
      <c r="JGV81" s="195"/>
      <c r="JGW81" s="195"/>
      <c r="JGX81" s="195"/>
      <c r="JGY81" s="195"/>
      <c r="JGZ81" s="195"/>
      <c r="JHA81" s="195"/>
      <c r="JHB81" s="195"/>
      <c r="JHC81" s="195"/>
      <c r="JHD81" s="195"/>
      <c r="JHE81" s="195"/>
      <c r="JHF81" s="195"/>
      <c r="JHG81" s="195"/>
      <c r="JHH81" s="195"/>
      <c r="JHI81" s="195"/>
      <c r="JHJ81" s="195"/>
      <c r="JHK81" s="195"/>
      <c r="JHL81" s="195"/>
      <c r="JHM81" s="195"/>
      <c r="JHN81" s="195"/>
      <c r="JHO81" s="195"/>
      <c r="JHP81" s="195"/>
      <c r="JHQ81" s="195"/>
      <c r="JHR81" s="195"/>
      <c r="JHS81" s="195"/>
      <c r="JHT81" s="195"/>
      <c r="JHU81" s="195"/>
      <c r="JHV81" s="195"/>
      <c r="JHW81" s="195"/>
      <c r="JHX81" s="195"/>
      <c r="JHY81" s="195"/>
      <c r="JHZ81" s="195"/>
      <c r="JIA81" s="195"/>
      <c r="JIB81" s="195"/>
      <c r="JIC81" s="195"/>
      <c r="JID81" s="195"/>
      <c r="JIE81" s="195"/>
      <c r="JIF81" s="195"/>
      <c r="JIG81" s="195"/>
      <c r="JIH81" s="195"/>
      <c r="JII81" s="195"/>
      <c r="JIJ81" s="195"/>
      <c r="JIK81" s="195"/>
      <c r="JIL81" s="195"/>
      <c r="JIM81" s="195"/>
      <c r="JIN81" s="195"/>
      <c r="JIO81" s="195"/>
      <c r="JIP81" s="195"/>
      <c r="JIQ81" s="195"/>
      <c r="JIR81" s="195"/>
      <c r="JIS81" s="195"/>
      <c r="JIT81" s="195"/>
      <c r="JIU81" s="195"/>
      <c r="JIV81" s="195"/>
      <c r="JIW81" s="195"/>
      <c r="JIX81" s="195"/>
      <c r="JIY81" s="195"/>
      <c r="JIZ81" s="195"/>
      <c r="JJA81" s="195"/>
      <c r="JJB81" s="195"/>
      <c r="JJC81" s="195"/>
      <c r="JJD81" s="195"/>
      <c r="JJE81" s="195"/>
      <c r="JJF81" s="195"/>
      <c r="JJG81" s="195"/>
      <c r="JJH81" s="195"/>
      <c r="JJI81" s="195"/>
      <c r="JJJ81" s="195"/>
      <c r="JJK81" s="195"/>
      <c r="JJL81" s="195"/>
      <c r="JJM81" s="195"/>
      <c r="JJN81" s="195"/>
      <c r="JJO81" s="195"/>
      <c r="JJP81" s="195"/>
      <c r="JJQ81" s="195"/>
      <c r="JJR81" s="195"/>
      <c r="JJS81" s="195"/>
      <c r="JJT81" s="195"/>
      <c r="JJU81" s="195"/>
      <c r="JJV81" s="195"/>
      <c r="JJW81" s="195"/>
      <c r="JJX81" s="195"/>
      <c r="JJY81" s="195"/>
      <c r="JJZ81" s="195"/>
      <c r="JKA81" s="195"/>
      <c r="JKB81" s="195"/>
      <c r="JKC81" s="195"/>
      <c r="JKD81" s="195"/>
      <c r="JKE81" s="195"/>
      <c r="JKF81" s="195"/>
      <c r="JKG81" s="195"/>
      <c r="JKH81" s="195"/>
      <c r="JKI81" s="195"/>
      <c r="JKJ81" s="195"/>
      <c r="JKK81" s="195"/>
      <c r="JKL81" s="195"/>
      <c r="JKM81" s="195"/>
      <c r="JKN81" s="195"/>
      <c r="JKO81" s="195"/>
      <c r="JKP81" s="195"/>
      <c r="JKQ81" s="195"/>
      <c r="JKR81" s="195"/>
      <c r="JKS81" s="195"/>
      <c r="JKT81" s="195"/>
      <c r="JKU81" s="195"/>
      <c r="JKV81" s="195"/>
      <c r="JKW81" s="195"/>
      <c r="JKX81" s="195"/>
      <c r="JKY81" s="195"/>
      <c r="JKZ81" s="195"/>
      <c r="JLA81" s="195"/>
      <c r="JLB81" s="195"/>
      <c r="JLC81" s="195"/>
      <c r="JLD81" s="195"/>
      <c r="JLE81" s="195"/>
      <c r="JLF81" s="195"/>
      <c r="JLG81" s="195"/>
      <c r="JLH81" s="195"/>
      <c r="JLI81" s="195"/>
      <c r="JLJ81" s="195"/>
      <c r="JLK81" s="195"/>
      <c r="JLL81" s="195"/>
      <c r="JLM81" s="195"/>
      <c r="JLN81" s="195"/>
      <c r="JLO81" s="195"/>
      <c r="JLP81" s="195"/>
      <c r="JLQ81" s="195"/>
      <c r="JLR81" s="195"/>
      <c r="JLS81" s="195"/>
      <c r="JLT81" s="195"/>
      <c r="JLU81" s="195"/>
      <c r="JLV81" s="195"/>
      <c r="JLW81" s="195"/>
      <c r="JLX81" s="195"/>
      <c r="JLY81" s="195"/>
      <c r="JLZ81" s="195"/>
      <c r="JMA81" s="195"/>
      <c r="JMB81" s="195"/>
      <c r="JMC81" s="195"/>
      <c r="JMD81" s="195"/>
      <c r="JME81" s="195"/>
      <c r="JMF81" s="195"/>
      <c r="JMG81" s="195"/>
      <c r="JMH81" s="195"/>
      <c r="JMI81" s="195"/>
      <c r="JMJ81" s="195"/>
      <c r="JMK81" s="195"/>
      <c r="JML81" s="195"/>
      <c r="JMM81" s="195"/>
      <c r="JMN81" s="195"/>
      <c r="JMO81" s="195"/>
      <c r="JMP81" s="195"/>
      <c r="JMQ81" s="195"/>
      <c r="JMR81" s="195"/>
      <c r="JMS81" s="195"/>
      <c r="JMT81" s="195"/>
      <c r="JMU81" s="195"/>
      <c r="JMV81" s="195"/>
      <c r="JMW81" s="195"/>
      <c r="JMX81" s="195"/>
      <c r="JMY81" s="195"/>
      <c r="JMZ81" s="195"/>
      <c r="JNA81" s="195"/>
      <c r="JNB81" s="195"/>
      <c r="JNC81" s="195"/>
      <c r="JND81" s="195"/>
      <c r="JNE81" s="195"/>
      <c r="JNF81" s="195"/>
      <c r="JNG81" s="195"/>
      <c r="JNH81" s="195"/>
      <c r="JNI81" s="195"/>
      <c r="JNJ81" s="195"/>
      <c r="JNK81" s="195"/>
      <c r="JNL81" s="195"/>
      <c r="JNM81" s="195"/>
      <c r="JNN81" s="195"/>
      <c r="JNO81" s="195"/>
      <c r="JNP81" s="195"/>
      <c r="JNQ81" s="195"/>
      <c r="JNR81" s="195"/>
      <c r="JNS81" s="195"/>
      <c r="JNT81" s="195"/>
      <c r="JNU81" s="195"/>
      <c r="JNV81" s="195"/>
      <c r="JNW81" s="195"/>
      <c r="JNX81" s="195"/>
      <c r="JNY81" s="195"/>
      <c r="JNZ81" s="195"/>
      <c r="JOA81" s="195"/>
      <c r="JOB81" s="195"/>
      <c r="JOC81" s="195"/>
      <c r="JOD81" s="195"/>
      <c r="JOE81" s="195"/>
      <c r="JOF81" s="195"/>
      <c r="JOG81" s="195"/>
      <c r="JOH81" s="195"/>
      <c r="JOI81" s="195"/>
      <c r="JOJ81" s="195"/>
      <c r="JOK81" s="195"/>
      <c r="JOL81" s="195"/>
      <c r="JOM81" s="195"/>
      <c r="JON81" s="195"/>
      <c r="JOO81" s="195"/>
      <c r="JOP81" s="195"/>
      <c r="JOQ81" s="195"/>
      <c r="JOR81" s="195"/>
      <c r="JOS81" s="195"/>
      <c r="JOT81" s="195"/>
      <c r="JOU81" s="195"/>
      <c r="JOV81" s="195"/>
      <c r="JOW81" s="195"/>
      <c r="JOX81" s="195"/>
      <c r="JOY81" s="195"/>
      <c r="JOZ81" s="195"/>
      <c r="JPA81" s="195"/>
      <c r="JPB81" s="195"/>
      <c r="JPC81" s="195"/>
      <c r="JPD81" s="195"/>
      <c r="JPE81" s="195"/>
      <c r="JPF81" s="195"/>
      <c r="JPG81" s="195"/>
      <c r="JPH81" s="195"/>
      <c r="JPI81" s="195"/>
      <c r="JPJ81" s="195"/>
      <c r="JPK81" s="195"/>
      <c r="JPL81" s="195"/>
      <c r="JPM81" s="195"/>
      <c r="JPN81" s="195"/>
      <c r="JPO81" s="195"/>
      <c r="JPP81" s="195"/>
      <c r="JPQ81" s="195"/>
      <c r="JPR81" s="195"/>
      <c r="JPS81" s="195"/>
      <c r="JPT81" s="195"/>
      <c r="JPU81" s="195"/>
      <c r="JPV81" s="195"/>
      <c r="JPW81" s="195"/>
      <c r="JPX81" s="195"/>
      <c r="JPY81" s="195"/>
      <c r="JPZ81" s="195"/>
      <c r="JQA81" s="195"/>
      <c r="JQB81" s="195"/>
      <c r="JQC81" s="195"/>
      <c r="JQD81" s="195"/>
      <c r="JQE81" s="195"/>
      <c r="JQF81" s="195"/>
      <c r="JQG81" s="195"/>
      <c r="JQH81" s="195"/>
      <c r="JQI81" s="195"/>
      <c r="JQJ81" s="195"/>
      <c r="JQK81" s="195"/>
      <c r="JQL81" s="195"/>
      <c r="JQM81" s="195"/>
      <c r="JQN81" s="195"/>
      <c r="JQO81" s="195"/>
      <c r="JQP81" s="195"/>
      <c r="JQQ81" s="195"/>
      <c r="JQR81" s="195"/>
      <c r="JQS81" s="195"/>
      <c r="JQT81" s="195"/>
      <c r="JQU81" s="195"/>
      <c r="JQV81" s="195"/>
      <c r="JQW81" s="195"/>
      <c r="JQX81" s="195"/>
      <c r="JQY81" s="195"/>
      <c r="JQZ81" s="195"/>
      <c r="JRA81" s="195"/>
      <c r="JRB81" s="195"/>
      <c r="JRC81" s="195"/>
      <c r="JRD81" s="195"/>
      <c r="JRE81" s="195"/>
      <c r="JRF81" s="195"/>
      <c r="JRG81" s="195"/>
      <c r="JRH81" s="195"/>
      <c r="JRI81" s="195"/>
      <c r="JRJ81" s="195"/>
      <c r="JRK81" s="195"/>
      <c r="JRL81" s="195"/>
      <c r="JRM81" s="195"/>
      <c r="JRN81" s="195"/>
      <c r="JRO81" s="195"/>
      <c r="JRP81" s="195"/>
      <c r="JRQ81" s="195"/>
      <c r="JRR81" s="195"/>
      <c r="JRS81" s="195"/>
      <c r="JRT81" s="195"/>
      <c r="JRU81" s="195"/>
      <c r="JRV81" s="195"/>
      <c r="JRW81" s="195"/>
      <c r="JRX81" s="195"/>
      <c r="JRY81" s="195"/>
      <c r="JRZ81" s="195"/>
      <c r="JSA81" s="195"/>
      <c r="JSB81" s="195"/>
      <c r="JSC81" s="195"/>
      <c r="JSD81" s="195"/>
      <c r="JSE81" s="195"/>
      <c r="JSF81" s="195"/>
      <c r="JSG81" s="195"/>
      <c r="JSH81" s="195"/>
      <c r="JSI81" s="195"/>
      <c r="JSJ81" s="195"/>
      <c r="JSK81" s="195"/>
      <c r="JSL81" s="195"/>
      <c r="JSM81" s="195"/>
      <c r="JSN81" s="195"/>
      <c r="JSO81" s="195"/>
      <c r="JSP81" s="195"/>
      <c r="JSQ81" s="195"/>
      <c r="JSR81" s="195"/>
      <c r="JSS81" s="195"/>
      <c r="JST81" s="195"/>
      <c r="JSU81" s="195"/>
      <c r="JSV81" s="195"/>
      <c r="JSW81" s="195"/>
      <c r="JSX81" s="195"/>
      <c r="JSY81" s="195"/>
      <c r="JSZ81" s="195"/>
      <c r="JTA81" s="195"/>
      <c r="JTB81" s="195"/>
      <c r="JTC81" s="195"/>
      <c r="JTD81" s="195"/>
      <c r="JTE81" s="195"/>
      <c r="JTF81" s="195"/>
      <c r="JTG81" s="195"/>
      <c r="JTH81" s="195"/>
      <c r="JTI81" s="195"/>
      <c r="JTJ81" s="195"/>
      <c r="JTK81" s="195"/>
      <c r="JTL81" s="195"/>
      <c r="JTM81" s="195"/>
      <c r="JTN81" s="195"/>
      <c r="JTO81" s="195"/>
      <c r="JTP81" s="195"/>
      <c r="JTQ81" s="195"/>
      <c r="JTR81" s="195"/>
      <c r="JTS81" s="195"/>
      <c r="JTT81" s="195"/>
      <c r="JTU81" s="195"/>
      <c r="JTV81" s="195"/>
      <c r="JTW81" s="195"/>
      <c r="JTX81" s="195"/>
      <c r="JTY81" s="195"/>
      <c r="JTZ81" s="195"/>
      <c r="JUA81" s="195"/>
      <c r="JUB81" s="195"/>
      <c r="JUC81" s="195"/>
      <c r="JUD81" s="195"/>
      <c r="JUE81" s="195"/>
      <c r="JUF81" s="195"/>
      <c r="JUG81" s="195"/>
      <c r="JUH81" s="195"/>
      <c r="JUI81" s="195"/>
      <c r="JUJ81" s="195"/>
      <c r="JUK81" s="195"/>
      <c r="JUL81" s="195"/>
      <c r="JUM81" s="195"/>
      <c r="JUN81" s="195"/>
      <c r="JUO81" s="195"/>
      <c r="JUP81" s="195"/>
      <c r="JUQ81" s="195"/>
      <c r="JUR81" s="195"/>
      <c r="JUS81" s="195"/>
      <c r="JUT81" s="195"/>
      <c r="JUU81" s="195"/>
      <c r="JUV81" s="195"/>
      <c r="JUW81" s="195"/>
      <c r="JUX81" s="195"/>
      <c r="JUY81" s="195"/>
      <c r="JUZ81" s="195"/>
      <c r="JVA81" s="195"/>
      <c r="JVB81" s="195"/>
      <c r="JVC81" s="195"/>
      <c r="JVD81" s="195"/>
      <c r="JVE81" s="195"/>
      <c r="JVF81" s="195"/>
      <c r="JVG81" s="195"/>
      <c r="JVH81" s="195"/>
      <c r="JVI81" s="195"/>
      <c r="JVJ81" s="195"/>
      <c r="JVK81" s="195"/>
      <c r="JVL81" s="195"/>
      <c r="JVM81" s="195"/>
      <c r="JVN81" s="195"/>
      <c r="JVO81" s="195"/>
      <c r="JVP81" s="195"/>
      <c r="JVQ81" s="195"/>
      <c r="JVR81" s="195"/>
      <c r="JVS81" s="195"/>
      <c r="JVT81" s="195"/>
      <c r="JVU81" s="195"/>
      <c r="JVV81" s="195"/>
      <c r="JVW81" s="195"/>
      <c r="JVX81" s="195"/>
      <c r="JVY81" s="195"/>
      <c r="JVZ81" s="195"/>
      <c r="JWA81" s="195"/>
      <c r="JWB81" s="195"/>
      <c r="JWC81" s="195"/>
      <c r="JWD81" s="195"/>
      <c r="JWE81" s="195"/>
      <c r="JWF81" s="195"/>
      <c r="JWG81" s="195"/>
      <c r="JWH81" s="195"/>
      <c r="JWI81" s="195"/>
      <c r="JWJ81" s="195"/>
      <c r="JWK81" s="195"/>
      <c r="JWL81" s="195"/>
      <c r="JWM81" s="195"/>
      <c r="JWN81" s="195"/>
      <c r="JWO81" s="195"/>
      <c r="JWP81" s="195"/>
      <c r="JWQ81" s="195"/>
      <c r="JWR81" s="195"/>
      <c r="JWS81" s="195"/>
      <c r="JWT81" s="195"/>
      <c r="JWU81" s="195"/>
      <c r="JWV81" s="195"/>
      <c r="JWW81" s="195"/>
      <c r="JWX81" s="195"/>
      <c r="JWY81" s="195"/>
      <c r="JWZ81" s="195"/>
      <c r="JXA81" s="195"/>
      <c r="JXB81" s="195"/>
      <c r="JXC81" s="195"/>
      <c r="JXD81" s="195"/>
      <c r="JXE81" s="195"/>
      <c r="JXF81" s="195"/>
      <c r="JXG81" s="195"/>
      <c r="JXH81" s="195"/>
      <c r="JXI81" s="195"/>
      <c r="JXJ81" s="195"/>
      <c r="JXK81" s="195"/>
      <c r="JXL81" s="195"/>
      <c r="JXM81" s="195"/>
      <c r="JXN81" s="195"/>
      <c r="JXO81" s="195"/>
      <c r="JXP81" s="195"/>
      <c r="JXQ81" s="195"/>
      <c r="JXR81" s="195"/>
      <c r="JXS81" s="195"/>
      <c r="JXT81" s="195"/>
      <c r="JXU81" s="195"/>
      <c r="JXV81" s="195"/>
      <c r="JXW81" s="195"/>
      <c r="JXX81" s="195"/>
      <c r="JXY81" s="195"/>
      <c r="JXZ81" s="195"/>
      <c r="JYA81" s="195"/>
      <c r="JYB81" s="195"/>
      <c r="JYC81" s="195"/>
      <c r="JYD81" s="195"/>
      <c r="JYE81" s="195"/>
      <c r="JYF81" s="195"/>
      <c r="JYG81" s="195"/>
      <c r="JYH81" s="195"/>
      <c r="JYI81" s="195"/>
      <c r="JYJ81" s="195"/>
      <c r="JYK81" s="195"/>
      <c r="JYL81" s="195"/>
      <c r="JYM81" s="195"/>
      <c r="JYN81" s="195"/>
      <c r="JYO81" s="195"/>
      <c r="JYP81" s="195"/>
      <c r="JYQ81" s="195"/>
      <c r="JYR81" s="195"/>
      <c r="JYS81" s="195"/>
      <c r="JYT81" s="195"/>
      <c r="JYU81" s="195"/>
      <c r="JYV81" s="195"/>
      <c r="JYW81" s="195"/>
      <c r="JYX81" s="195"/>
      <c r="JYY81" s="195"/>
      <c r="JYZ81" s="195"/>
      <c r="JZA81" s="195"/>
      <c r="JZB81" s="195"/>
      <c r="JZC81" s="195"/>
      <c r="JZD81" s="195"/>
      <c r="JZE81" s="195"/>
      <c r="JZF81" s="195"/>
      <c r="JZG81" s="195"/>
      <c r="JZH81" s="195"/>
      <c r="JZI81" s="195"/>
      <c r="JZJ81" s="195"/>
      <c r="JZK81" s="195"/>
      <c r="JZL81" s="195"/>
      <c r="JZM81" s="195"/>
      <c r="JZN81" s="195"/>
      <c r="JZO81" s="195"/>
      <c r="JZP81" s="195"/>
      <c r="JZQ81" s="195"/>
      <c r="JZR81" s="195"/>
      <c r="JZS81" s="195"/>
      <c r="JZT81" s="195"/>
      <c r="JZU81" s="195"/>
      <c r="JZV81" s="195"/>
      <c r="JZW81" s="195"/>
      <c r="JZX81" s="195"/>
      <c r="JZY81" s="195"/>
      <c r="JZZ81" s="195"/>
      <c r="KAA81" s="195"/>
      <c r="KAB81" s="195"/>
      <c r="KAC81" s="195"/>
      <c r="KAD81" s="195"/>
      <c r="KAE81" s="195"/>
      <c r="KAF81" s="195"/>
      <c r="KAG81" s="195"/>
      <c r="KAH81" s="195"/>
      <c r="KAI81" s="195"/>
      <c r="KAJ81" s="195"/>
      <c r="KAK81" s="195"/>
      <c r="KAL81" s="195"/>
      <c r="KAM81" s="195"/>
      <c r="KAN81" s="195"/>
      <c r="KAO81" s="195"/>
      <c r="KAP81" s="195"/>
      <c r="KAQ81" s="195"/>
      <c r="KAR81" s="195"/>
      <c r="KAS81" s="195"/>
      <c r="KAT81" s="195"/>
      <c r="KAU81" s="195"/>
      <c r="KAV81" s="195"/>
      <c r="KAW81" s="195"/>
      <c r="KAX81" s="195"/>
      <c r="KAY81" s="195"/>
      <c r="KAZ81" s="195"/>
      <c r="KBA81" s="195"/>
      <c r="KBB81" s="195"/>
      <c r="KBC81" s="195"/>
      <c r="KBD81" s="195"/>
      <c r="KBE81" s="195"/>
      <c r="KBF81" s="195"/>
      <c r="KBG81" s="195"/>
      <c r="KBH81" s="195"/>
      <c r="KBI81" s="195"/>
      <c r="KBJ81" s="195"/>
      <c r="KBK81" s="195"/>
      <c r="KBL81" s="195"/>
      <c r="KBM81" s="195"/>
      <c r="KBN81" s="195"/>
      <c r="KBO81" s="195"/>
      <c r="KBP81" s="195"/>
      <c r="KBQ81" s="195"/>
      <c r="KBR81" s="195"/>
      <c r="KBS81" s="195"/>
      <c r="KBT81" s="195"/>
      <c r="KBU81" s="195"/>
      <c r="KBV81" s="195"/>
      <c r="KBW81" s="195"/>
      <c r="KBX81" s="195"/>
      <c r="KBY81" s="195"/>
      <c r="KBZ81" s="195"/>
      <c r="KCA81" s="195"/>
      <c r="KCB81" s="195"/>
      <c r="KCC81" s="195"/>
      <c r="KCD81" s="195"/>
      <c r="KCE81" s="195"/>
      <c r="KCF81" s="195"/>
      <c r="KCG81" s="195"/>
      <c r="KCH81" s="195"/>
      <c r="KCI81" s="195"/>
      <c r="KCJ81" s="195"/>
      <c r="KCK81" s="195"/>
      <c r="KCL81" s="195"/>
      <c r="KCM81" s="195"/>
      <c r="KCN81" s="195"/>
      <c r="KCO81" s="195"/>
      <c r="KCP81" s="195"/>
      <c r="KCQ81" s="195"/>
      <c r="KCR81" s="195"/>
      <c r="KCS81" s="195"/>
      <c r="KCT81" s="195"/>
      <c r="KCU81" s="195"/>
      <c r="KCV81" s="195"/>
      <c r="KCW81" s="195"/>
      <c r="KCX81" s="195"/>
      <c r="KCY81" s="195"/>
      <c r="KCZ81" s="195"/>
      <c r="KDA81" s="195"/>
      <c r="KDB81" s="195"/>
      <c r="KDC81" s="195"/>
      <c r="KDD81" s="195"/>
      <c r="KDE81" s="195"/>
      <c r="KDF81" s="195"/>
      <c r="KDG81" s="195"/>
      <c r="KDH81" s="195"/>
      <c r="KDI81" s="195"/>
      <c r="KDJ81" s="195"/>
      <c r="KDK81" s="195"/>
      <c r="KDL81" s="195"/>
      <c r="KDM81" s="195"/>
      <c r="KDN81" s="195"/>
      <c r="KDO81" s="195"/>
      <c r="KDP81" s="195"/>
      <c r="KDQ81" s="195"/>
      <c r="KDR81" s="195"/>
      <c r="KDS81" s="195"/>
      <c r="KDT81" s="195"/>
      <c r="KDU81" s="195"/>
      <c r="KDV81" s="195"/>
      <c r="KDW81" s="195"/>
      <c r="KDX81" s="195"/>
      <c r="KDY81" s="195"/>
      <c r="KDZ81" s="195"/>
      <c r="KEA81" s="195"/>
      <c r="KEB81" s="195"/>
      <c r="KEC81" s="195"/>
      <c r="KED81" s="195"/>
      <c r="KEE81" s="195"/>
      <c r="KEF81" s="195"/>
      <c r="KEG81" s="195"/>
      <c r="KEH81" s="195"/>
      <c r="KEI81" s="195"/>
      <c r="KEJ81" s="195"/>
      <c r="KEK81" s="195"/>
      <c r="KEL81" s="195"/>
      <c r="KEM81" s="195"/>
      <c r="KEN81" s="195"/>
      <c r="KEO81" s="195"/>
      <c r="KEP81" s="195"/>
      <c r="KEQ81" s="195"/>
      <c r="KER81" s="195"/>
      <c r="KES81" s="195"/>
      <c r="KET81" s="195"/>
      <c r="KEU81" s="195"/>
      <c r="KEV81" s="195"/>
      <c r="KEW81" s="195"/>
      <c r="KEX81" s="195"/>
      <c r="KEY81" s="195"/>
      <c r="KEZ81" s="195"/>
      <c r="KFA81" s="195"/>
      <c r="KFB81" s="195"/>
      <c r="KFC81" s="195"/>
      <c r="KFD81" s="195"/>
      <c r="KFE81" s="195"/>
      <c r="KFF81" s="195"/>
      <c r="KFG81" s="195"/>
      <c r="KFH81" s="195"/>
      <c r="KFI81" s="195"/>
      <c r="KFJ81" s="195"/>
      <c r="KFK81" s="195"/>
      <c r="KFL81" s="195"/>
      <c r="KFM81" s="195"/>
      <c r="KFN81" s="195"/>
      <c r="KFO81" s="195"/>
      <c r="KFP81" s="195"/>
      <c r="KFQ81" s="195"/>
      <c r="KFR81" s="195"/>
      <c r="KFS81" s="195"/>
      <c r="KFT81" s="195"/>
      <c r="KFU81" s="195"/>
      <c r="KFV81" s="195"/>
      <c r="KFW81" s="195"/>
      <c r="KFX81" s="195"/>
      <c r="KFY81" s="195"/>
      <c r="KFZ81" s="195"/>
      <c r="KGA81" s="195"/>
      <c r="KGB81" s="195"/>
      <c r="KGC81" s="195"/>
      <c r="KGD81" s="195"/>
      <c r="KGE81" s="195"/>
      <c r="KGF81" s="195"/>
      <c r="KGG81" s="195"/>
      <c r="KGH81" s="195"/>
      <c r="KGI81" s="195"/>
      <c r="KGJ81" s="195"/>
      <c r="KGK81" s="195"/>
      <c r="KGL81" s="195"/>
      <c r="KGM81" s="195"/>
      <c r="KGN81" s="195"/>
      <c r="KGO81" s="195"/>
      <c r="KGP81" s="195"/>
      <c r="KGQ81" s="195"/>
      <c r="KGR81" s="195"/>
      <c r="KGS81" s="195"/>
      <c r="KGT81" s="195"/>
      <c r="KGU81" s="195"/>
      <c r="KGV81" s="195"/>
      <c r="KGW81" s="195"/>
      <c r="KGX81" s="195"/>
      <c r="KGY81" s="195"/>
      <c r="KGZ81" s="195"/>
      <c r="KHA81" s="195"/>
      <c r="KHB81" s="195"/>
      <c r="KHC81" s="195"/>
      <c r="KHD81" s="195"/>
      <c r="KHE81" s="195"/>
      <c r="KHF81" s="195"/>
      <c r="KHG81" s="195"/>
      <c r="KHH81" s="195"/>
      <c r="KHI81" s="195"/>
      <c r="KHJ81" s="195"/>
      <c r="KHK81" s="195"/>
      <c r="KHL81" s="195"/>
      <c r="KHM81" s="195"/>
      <c r="KHN81" s="195"/>
      <c r="KHO81" s="195"/>
      <c r="KHP81" s="195"/>
      <c r="KHQ81" s="195"/>
      <c r="KHR81" s="195"/>
      <c r="KHS81" s="195"/>
      <c r="KHT81" s="195"/>
      <c r="KHU81" s="195"/>
      <c r="KHV81" s="195"/>
      <c r="KHW81" s="195"/>
      <c r="KHX81" s="195"/>
      <c r="KHY81" s="195"/>
      <c r="KHZ81" s="195"/>
      <c r="KIA81" s="195"/>
      <c r="KIB81" s="195"/>
      <c r="KIC81" s="195"/>
      <c r="KID81" s="195"/>
      <c r="KIE81" s="195"/>
      <c r="KIF81" s="195"/>
      <c r="KIG81" s="195"/>
      <c r="KIH81" s="195"/>
      <c r="KII81" s="195"/>
      <c r="KIJ81" s="195"/>
      <c r="KIK81" s="195"/>
      <c r="KIL81" s="195"/>
      <c r="KIM81" s="195"/>
      <c r="KIN81" s="195"/>
      <c r="KIO81" s="195"/>
      <c r="KIP81" s="195"/>
      <c r="KIQ81" s="195"/>
      <c r="KIR81" s="195"/>
      <c r="KIS81" s="195"/>
      <c r="KIT81" s="195"/>
      <c r="KIU81" s="195"/>
      <c r="KIV81" s="195"/>
      <c r="KIW81" s="195"/>
      <c r="KIX81" s="195"/>
      <c r="KIY81" s="195"/>
      <c r="KIZ81" s="195"/>
      <c r="KJA81" s="195"/>
      <c r="KJB81" s="195"/>
      <c r="KJC81" s="195"/>
      <c r="KJD81" s="195"/>
      <c r="KJE81" s="195"/>
      <c r="KJF81" s="195"/>
      <c r="KJG81" s="195"/>
      <c r="KJH81" s="195"/>
      <c r="KJI81" s="195"/>
      <c r="KJJ81" s="195"/>
      <c r="KJK81" s="195"/>
      <c r="KJL81" s="195"/>
      <c r="KJM81" s="195"/>
      <c r="KJN81" s="195"/>
      <c r="KJO81" s="195"/>
      <c r="KJP81" s="195"/>
      <c r="KJQ81" s="195"/>
      <c r="KJR81" s="195"/>
      <c r="KJS81" s="195"/>
      <c r="KJT81" s="195"/>
      <c r="KJU81" s="195"/>
      <c r="KJV81" s="195"/>
      <c r="KJW81" s="195"/>
      <c r="KJX81" s="195"/>
      <c r="KJY81" s="195"/>
      <c r="KJZ81" s="195"/>
      <c r="KKA81" s="195"/>
      <c r="KKB81" s="195"/>
      <c r="KKC81" s="195"/>
      <c r="KKD81" s="195"/>
      <c r="KKE81" s="195"/>
      <c r="KKF81" s="195"/>
      <c r="KKG81" s="195"/>
      <c r="KKH81" s="195"/>
      <c r="KKI81" s="195"/>
      <c r="KKJ81" s="195"/>
      <c r="KKK81" s="195"/>
      <c r="KKL81" s="195"/>
      <c r="KKM81" s="195"/>
      <c r="KKN81" s="195"/>
      <c r="KKO81" s="195"/>
      <c r="KKP81" s="195"/>
      <c r="KKQ81" s="195"/>
      <c r="KKR81" s="195"/>
      <c r="KKS81" s="195"/>
      <c r="KKT81" s="195"/>
      <c r="KKU81" s="195"/>
      <c r="KKV81" s="195"/>
      <c r="KKW81" s="195"/>
      <c r="KKX81" s="195"/>
      <c r="KKY81" s="195"/>
      <c r="KKZ81" s="195"/>
      <c r="KLA81" s="195"/>
      <c r="KLB81" s="195"/>
      <c r="KLC81" s="195"/>
      <c r="KLD81" s="195"/>
      <c r="KLE81" s="195"/>
      <c r="KLF81" s="195"/>
      <c r="KLG81" s="195"/>
      <c r="KLH81" s="195"/>
      <c r="KLI81" s="195"/>
      <c r="KLJ81" s="195"/>
      <c r="KLK81" s="195"/>
      <c r="KLL81" s="195"/>
      <c r="KLM81" s="195"/>
      <c r="KLN81" s="195"/>
      <c r="KLO81" s="195"/>
      <c r="KLP81" s="195"/>
      <c r="KLQ81" s="195"/>
      <c r="KLR81" s="195"/>
      <c r="KLS81" s="195"/>
      <c r="KLT81" s="195"/>
      <c r="KLU81" s="195"/>
      <c r="KLV81" s="195"/>
      <c r="KLW81" s="195"/>
      <c r="KLX81" s="195"/>
      <c r="KLY81" s="195"/>
      <c r="KLZ81" s="195"/>
      <c r="KMA81" s="195"/>
      <c r="KMB81" s="195"/>
      <c r="KMC81" s="195"/>
      <c r="KMD81" s="195"/>
      <c r="KME81" s="195"/>
      <c r="KMF81" s="195"/>
      <c r="KMG81" s="195"/>
      <c r="KMH81" s="195"/>
      <c r="KMI81" s="195"/>
      <c r="KMJ81" s="195"/>
      <c r="KMK81" s="195"/>
      <c r="KML81" s="195"/>
      <c r="KMM81" s="195"/>
      <c r="KMN81" s="195"/>
      <c r="KMO81" s="195"/>
      <c r="KMP81" s="195"/>
      <c r="KMQ81" s="195"/>
      <c r="KMR81" s="195"/>
      <c r="KMS81" s="195"/>
      <c r="KMT81" s="195"/>
      <c r="KMU81" s="195"/>
      <c r="KMV81" s="195"/>
      <c r="KMW81" s="195"/>
      <c r="KMX81" s="195"/>
      <c r="KMY81" s="195"/>
      <c r="KMZ81" s="195"/>
      <c r="KNA81" s="195"/>
      <c r="KNB81" s="195"/>
      <c r="KNC81" s="195"/>
      <c r="KND81" s="195"/>
      <c r="KNE81" s="195"/>
      <c r="KNF81" s="195"/>
      <c r="KNG81" s="195"/>
      <c r="KNH81" s="195"/>
      <c r="KNI81" s="195"/>
      <c r="KNJ81" s="195"/>
      <c r="KNK81" s="195"/>
      <c r="KNL81" s="195"/>
      <c r="KNM81" s="195"/>
      <c r="KNN81" s="195"/>
      <c r="KNO81" s="195"/>
      <c r="KNP81" s="195"/>
      <c r="KNQ81" s="195"/>
      <c r="KNR81" s="195"/>
      <c r="KNS81" s="195"/>
      <c r="KNT81" s="195"/>
      <c r="KNU81" s="195"/>
      <c r="KNV81" s="195"/>
      <c r="KNW81" s="195"/>
      <c r="KNX81" s="195"/>
      <c r="KNY81" s="195"/>
      <c r="KNZ81" s="195"/>
      <c r="KOA81" s="195"/>
      <c r="KOB81" s="195"/>
      <c r="KOC81" s="195"/>
      <c r="KOD81" s="195"/>
      <c r="KOE81" s="195"/>
      <c r="KOF81" s="195"/>
      <c r="KOG81" s="195"/>
      <c r="KOH81" s="195"/>
      <c r="KOI81" s="195"/>
      <c r="KOJ81" s="195"/>
      <c r="KOK81" s="195"/>
      <c r="KOL81" s="195"/>
      <c r="KOM81" s="195"/>
      <c r="KON81" s="195"/>
      <c r="KOO81" s="195"/>
      <c r="KOP81" s="195"/>
      <c r="KOQ81" s="195"/>
      <c r="KOR81" s="195"/>
      <c r="KOS81" s="195"/>
      <c r="KOT81" s="195"/>
      <c r="KOU81" s="195"/>
      <c r="KOV81" s="195"/>
      <c r="KOW81" s="195"/>
      <c r="KOX81" s="195"/>
      <c r="KOY81" s="195"/>
      <c r="KOZ81" s="195"/>
      <c r="KPA81" s="195"/>
      <c r="KPB81" s="195"/>
      <c r="KPC81" s="195"/>
      <c r="KPD81" s="195"/>
      <c r="KPE81" s="195"/>
      <c r="KPF81" s="195"/>
      <c r="KPG81" s="195"/>
      <c r="KPH81" s="195"/>
      <c r="KPI81" s="195"/>
      <c r="KPJ81" s="195"/>
      <c r="KPK81" s="195"/>
      <c r="KPL81" s="195"/>
      <c r="KPM81" s="195"/>
      <c r="KPN81" s="195"/>
      <c r="KPO81" s="195"/>
      <c r="KPP81" s="195"/>
      <c r="KPQ81" s="195"/>
      <c r="KPR81" s="195"/>
      <c r="KPS81" s="195"/>
      <c r="KPT81" s="195"/>
      <c r="KPU81" s="195"/>
      <c r="KPV81" s="195"/>
      <c r="KPW81" s="195"/>
      <c r="KPX81" s="195"/>
      <c r="KPY81" s="195"/>
      <c r="KPZ81" s="195"/>
      <c r="KQA81" s="195"/>
      <c r="KQB81" s="195"/>
      <c r="KQC81" s="195"/>
      <c r="KQD81" s="195"/>
      <c r="KQE81" s="195"/>
      <c r="KQF81" s="195"/>
      <c r="KQG81" s="195"/>
      <c r="KQH81" s="195"/>
      <c r="KQI81" s="195"/>
      <c r="KQJ81" s="195"/>
      <c r="KQK81" s="195"/>
      <c r="KQL81" s="195"/>
      <c r="KQM81" s="195"/>
      <c r="KQN81" s="195"/>
      <c r="KQO81" s="195"/>
      <c r="KQP81" s="195"/>
      <c r="KQQ81" s="195"/>
      <c r="KQR81" s="195"/>
      <c r="KQS81" s="195"/>
      <c r="KQT81" s="195"/>
      <c r="KQU81" s="195"/>
      <c r="KQV81" s="195"/>
      <c r="KQW81" s="195"/>
      <c r="KQX81" s="195"/>
      <c r="KQY81" s="195"/>
      <c r="KQZ81" s="195"/>
      <c r="KRA81" s="195"/>
      <c r="KRB81" s="195"/>
      <c r="KRC81" s="195"/>
      <c r="KRD81" s="195"/>
      <c r="KRE81" s="195"/>
      <c r="KRF81" s="195"/>
      <c r="KRG81" s="195"/>
      <c r="KRH81" s="195"/>
      <c r="KRI81" s="195"/>
      <c r="KRJ81" s="195"/>
      <c r="KRK81" s="195"/>
      <c r="KRL81" s="195"/>
      <c r="KRM81" s="195"/>
      <c r="KRN81" s="195"/>
      <c r="KRO81" s="195"/>
      <c r="KRP81" s="195"/>
      <c r="KRQ81" s="195"/>
      <c r="KRR81" s="195"/>
      <c r="KRS81" s="195"/>
      <c r="KRT81" s="195"/>
      <c r="KRU81" s="195"/>
      <c r="KRV81" s="195"/>
      <c r="KRW81" s="195"/>
      <c r="KRX81" s="195"/>
      <c r="KRY81" s="195"/>
      <c r="KRZ81" s="195"/>
      <c r="KSA81" s="195"/>
      <c r="KSB81" s="195"/>
      <c r="KSC81" s="195"/>
      <c r="KSD81" s="195"/>
      <c r="KSE81" s="195"/>
      <c r="KSF81" s="195"/>
      <c r="KSG81" s="195"/>
      <c r="KSH81" s="195"/>
      <c r="KSI81" s="195"/>
      <c r="KSJ81" s="195"/>
      <c r="KSK81" s="195"/>
      <c r="KSL81" s="195"/>
      <c r="KSM81" s="195"/>
      <c r="KSN81" s="195"/>
      <c r="KSO81" s="195"/>
      <c r="KSP81" s="195"/>
      <c r="KSQ81" s="195"/>
      <c r="KSR81" s="195"/>
      <c r="KSS81" s="195"/>
      <c r="KST81" s="195"/>
      <c r="KSU81" s="195"/>
      <c r="KSV81" s="195"/>
      <c r="KSW81" s="195"/>
      <c r="KSX81" s="195"/>
      <c r="KSY81" s="195"/>
      <c r="KSZ81" s="195"/>
      <c r="KTA81" s="195"/>
      <c r="KTB81" s="195"/>
      <c r="KTC81" s="195"/>
      <c r="KTD81" s="195"/>
      <c r="KTE81" s="195"/>
      <c r="KTF81" s="195"/>
      <c r="KTG81" s="195"/>
      <c r="KTH81" s="195"/>
      <c r="KTI81" s="195"/>
      <c r="KTJ81" s="195"/>
      <c r="KTK81" s="195"/>
      <c r="KTL81" s="195"/>
      <c r="KTM81" s="195"/>
      <c r="KTN81" s="195"/>
      <c r="KTO81" s="195"/>
      <c r="KTP81" s="195"/>
      <c r="KTQ81" s="195"/>
      <c r="KTR81" s="195"/>
      <c r="KTS81" s="195"/>
      <c r="KTT81" s="195"/>
      <c r="KTU81" s="195"/>
      <c r="KTV81" s="195"/>
      <c r="KTW81" s="195"/>
      <c r="KTX81" s="195"/>
      <c r="KTY81" s="195"/>
      <c r="KTZ81" s="195"/>
      <c r="KUA81" s="195"/>
      <c r="KUB81" s="195"/>
      <c r="KUC81" s="195"/>
      <c r="KUD81" s="195"/>
      <c r="KUE81" s="195"/>
      <c r="KUF81" s="195"/>
      <c r="KUG81" s="195"/>
      <c r="KUH81" s="195"/>
      <c r="KUI81" s="195"/>
      <c r="KUJ81" s="195"/>
      <c r="KUK81" s="195"/>
      <c r="KUL81" s="195"/>
      <c r="KUM81" s="195"/>
      <c r="KUN81" s="195"/>
      <c r="KUO81" s="195"/>
      <c r="KUP81" s="195"/>
      <c r="KUQ81" s="195"/>
      <c r="KUR81" s="195"/>
      <c r="KUS81" s="195"/>
      <c r="KUT81" s="195"/>
      <c r="KUU81" s="195"/>
      <c r="KUV81" s="195"/>
      <c r="KUW81" s="195"/>
      <c r="KUX81" s="195"/>
      <c r="KUY81" s="195"/>
      <c r="KUZ81" s="195"/>
      <c r="KVA81" s="195"/>
      <c r="KVB81" s="195"/>
      <c r="KVC81" s="195"/>
      <c r="KVD81" s="195"/>
      <c r="KVE81" s="195"/>
      <c r="KVF81" s="195"/>
      <c r="KVG81" s="195"/>
      <c r="KVH81" s="195"/>
      <c r="KVI81" s="195"/>
      <c r="KVJ81" s="195"/>
      <c r="KVK81" s="195"/>
      <c r="KVL81" s="195"/>
      <c r="KVM81" s="195"/>
      <c r="KVN81" s="195"/>
      <c r="KVO81" s="195"/>
      <c r="KVP81" s="195"/>
      <c r="KVQ81" s="195"/>
      <c r="KVR81" s="195"/>
      <c r="KVS81" s="195"/>
      <c r="KVT81" s="195"/>
      <c r="KVU81" s="195"/>
      <c r="KVV81" s="195"/>
      <c r="KVW81" s="195"/>
      <c r="KVX81" s="195"/>
      <c r="KVY81" s="195"/>
      <c r="KVZ81" s="195"/>
      <c r="KWA81" s="195"/>
      <c r="KWB81" s="195"/>
      <c r="KWC81" s="195"/>
      <c r="KWD81" s="195"/>
      <c r="KWE81" s="195"/>
      <c r="KWF81" s="195"/>
      <c r="KWG81" s="195"/>
      <c r="KWH81" s="195"/>
      <c r="KWI81" s="195"/>
      <c r="KWJ81" s="195"/>
      <c r="KWK81" s="195"/>
      <c r="KWL81" s="195"/>
      <c r="KWM81" s="195"/>
      <c r="KWN81" s="195"/>
      <c r="KWO81" s="195"/>
      <c r="KWP81" s="195"/>
      <c r="KWQ81" s="195"/>
      <c r="KWR81" s="195"/>
      <c r="KWS81" s="195"/>
      <c r="KWT81" s="195"/>
      <c r="KWU81" s="195"/>
      <c r="KWV81" s="195"/>
      <c r="KWW81" s="195"/>
      <c r="KWX81" s="195"/>
      <c r="KWY81" s="195"/>
      <c r="KWZ81" s="195"/>
      <c r="KXA81" s="195"/>
      <c r="KXB81" s="195"/>
      <c r="KXC81" s="195"/>
      <c r="KXD81" s="195"/>
      <c r="KXE81" s="195"/>
      <c r="KXF81" s="195"/>
      <c r="KXG81" s="195"/>
      <c r="KXH81" s="195"/>
      <c r="KXI81" s="195"/>
      <c r="KXJ81" s="195"/>
      <c r="KXK81" s="195"/>
      <c r="KXL81" s="195"/>
      <c r="KXM81" s="195"/>
      <c r="KXN81" s="195"/>
      <c r="KXO81" s="195"/>
      <c r="KXP81" s="195"/>
      <c r="KXQ81" s="195"/>
      <c r="KXR81" s="195"/>
      <c r="KXS81" s="195"/>
      <c r="KXT81" s="195"/>
      <c r="KXU81" s="195"/>
      <c r="KXV81" s="195"/>
      <c r="KXW81" s="195"/>
      <c r="KXX81" s="195"/>
      <c r="KXY81" s="195"/>
      <c r="KXZ81" s="195"/>
      <c r="KYA81" s="195"/>
      <c r="KYB81" s="195"/>
      <c r="KYC81" s="195"/>
      <c r="KYD81" s="195"/>
      <c r="KYE81" s="195"/>
      <c r="KYF81" s="195"/>
      <c r="KYG81" s="195"/>
      <c r="KYH81" s="195"/>
      <c r="KYI81" s="195"/>
      <c r="KYJ81" s="195"/>
      <c r="KYK81" s="195"/>
      <c r="KYL81" s="195"/>
      <c r="KYM81" s="195"/>
      <c r="KYN81" s="195"/>
      <c r="KYO81" s="195"/>
      <c r="KYP81" s="195"/>
      <c r="KYQ81" s="195"/>
      <c r="KYR81" s="195"/>
      <c r="KYS81" s="195"/>
      <c r="KYT81" s="195"/>
      <c r="KYU81" s="195"/>
      <c r="KYV81" s="195"/>
      <c r="KYW81" s="195"/>
      <c r="KYX81" s="195"/>
      <c r="KYY81" s="195"/>
      <c r="KYZ81" s="195"/>
      <c r="KZA81" s="195"/>
      <c r="KZB81" s="195"/>
      <c r="KZC81" s="195"/>
      <c r="KZD81" s="195"/>
      <c r="KZE81" s="195"/>
      <c r="KZF81" s="195"/>
      <c r="KZG81" s="195"/>
      <c r="KZH81" s="195"/>
      <c r="KZI81" s="195"/>
      <c r="KZJ81" s="195"/>
      <c r="KZK81" s="195"/>
      <c r="KZL81" s="195"/>
      <c r="KZM81" s="195"/>
      <c r="KZN81" s="195"/>
      <c r="KZO81" s="195"/>
      <c r="KZP81" s="195"/>
      <c r="KZQ81" s="195"/>
      <c r="KZR81" s="195"/>
      <c r="KZS81" s="195"/>
      <c r="KZT81" s="195"/>
      <c r="KZU81" s="195"/>
      <c r="KZV81" s="195"/>
      <c r="KZW81" s="195"/>
      <c r="KZX81" s="195"/>
      <c r="KZY81" s="195"/>
      <c r="KZZ81" s="195"/>
      <c r="LAA81" s="195"/>
      <c r="LAB81" s="195"/>
      <c r="LAC81" s="195"/>
      <c r="LAD81" s="195"/>
      <c r="LAE81" s="195"/>
      <c r="LAF81" s="195"/>
      <c r="LAG81" s="195"/>
      <c r="LAH81" s="195"/>
      <c r="LAI81" s="195"/>
      <c r="LAJ81" s="195"/>
      <c r="LAK81" s="195"/>
      <c r="LAL81" s="195"/>
      <c r="LAM81" s="195"/>
      <c r="LAN81" s="195"/>
      <c r="LAO81" s="195"/>
      <c r="LAP81" s="195"/>
      <c r="LAQ81" s="195"/>
      <c r="LAR81" s="195"/>
      <c r="LAS81" s="195"/>
      <c r="LAT81" s="195"/>
      <c r="LAU81" s="195"/>
      <c r="LAV81" s="195"/>
      <c r="LAW81" s="195"/>
      <c r="LAX81" s="195"/>
      <c r="LAY81" s="195"/>
      <c r="LAZ81" s="195"/>
      <c r="LBA81" s="195"/>
      <c r="LBB81" s="195"/>
      <c r="LBC81" s="195"/>
      <c r="LBD81" s="195"/>
      <c r="LBE81" s="195"/>
      <c r="LBF81" s="195"/>
      <c r="LBG81" s="195"/>
      <c r="LBH81" s="195"/>
      <c r="LBI81" s="195"/>
      <c r="LBJ81" s="195"/>
      <c r="LBK81" s="195"/>
      <c r="LBL81" s="195"/>
      <c r="LBM81" s="195"/>
      <c r="LBN81" s="195"/>
      <c r="LBO81" s="195"/>
      <c r="LBP81" s="195"/>
      <c r="LBQ81" s="195"/>
      <c r="LBR81" s="195"/>
      <c r="LBS81" s="195"/>
      <c r="LBT81" s="195"/>
      <c r="LBU81" s="195"/>
      <c r="LBV81" s="195"/>
      <c r="LBW81" s="195"/>
      <c r="LBX81" s="195"/>
      <c r="LBY81" s="195"/>
      <c r="LBZ81" s="195"/>
      <c r="LCA81" s="195"/>
      <c r="LCB81" s="195"/>
      <c r="LCC81" s="195"/>
      <c r="LCD81" s="195"/>
      <c r="LCE81" s="195"/>
      <c r="LCF81" s="195"/>
      <c r="LCG81" s="195"/>
      <c r="LCH81" s="195"/>
      <c r="LCI81" s="195"/>
      <c r="LCJ81" s="195"/>
      <c r="LCK81" s="195"/>
      <c r="LCL81" s="195"/>
      <c r="LCM81" s="195"/>
      <c r="LCN81" s="195"/>
      <c r="LCO81" s="195"/>
      <c r="LCP81" s="195"/>
      <c r="LCQ81" s="195"/>
      <c r="LCR81" s="195"/>
      <c r="LCS81" s="195"/>
      <c r="LCT81" s="195"/>
      <c r="LCU81" s="195"/>
      <c r="LCV81" s="195"/>
      <c r="LCW81" s="195"/>
      <c r="LCX81" s="195"/>
      <c r="LCY81" s="195"/>
      <c r="LCZ81" s="195"/>
      <c r="LDA81" s="195"/>
      <c r="LDB81" s="195"/>
      <c r="LDC81" s="195"/>
      <c r="LDD81" s="195"/>
      <c r="LDE81" s="195"/>
      <c r="LDF81" s="195"/>
      <c r="LDG81" s="195"/>
      <c r="LDH81" s="195"/>
      <c r="LDI81" s="195"/>
      <c r="LDJ81" s="195"/>
      <c r="LDK81" s="195"/>
      <c r="LDL81" s="195"/>
      <c r="LDM81" s="195"/>
      <c r="LDN81" s="195"/>
      <c r="LDO81" s="195"/>
      <c r="LDP81" s="195"/>
      <c r="LDQ81" s="195"/>
      <c r="LDR81" s="195"/>
      <c r="LDS81" s="195"/>
      <c r="LDT81" s="195"/>
      <c r="LDU81" s="195"/>
      <c r="LDV81" s="195"/>
      <c r="LDW81" s="195"/>
      <c r="LDX81" s="195"/>
      <c r="LDY81" s="195"/>
      <c r="LDZ81" s="195"/>
      <c r="LEA81" s="195"/>
      <c r="LEB81" s="195"/>
      <c r="LEC81" s="195"/>
      <c r="LED81" s="195"/>
      <c r="LEE81" s="195"/>
      <c r="LEF81" s="195"/>
      <c r="LEG81" s="195"/>
      <c r="LEH81" s="195"/>
      <c r="LEI81" s="195"/>
      <c r="LEJ81" s="195"/>
      <c r="LEK81" s="195"/>
      <c r="LEL81" s="195"/>
      <c r="LEM81" s="195"/>
      <c r="LEN81" s="195"/>
      <c r="LEO81" s="195"/>
      <c r="LEP81" s="195"/>
      <c r="LEQ81" s="195"/>
      <c r="LER81" s="195"/>
      <c r="LES81" s="195"/>
      <c r="LET81" s="195"/>
      <c r="LEU81" s="195"/>
      <c r="LEV81" s="195"/>
      <c r="LEW81" s="195"/>
      <c r="LEX81" s="195"/>
      <c r="LEY81" s="195"/>
      <c r="LEZ81" s="195"/>
      <c r="LFA81" s="195"/>
      <c r="LFB81" s="195"/>
      <c r="LFC81" s="195"/>
      <c r="LFD81" s="195"/>
      <c r="LFE81" s="195"/>
      <c r="LFF81" s="195"/>
      <c r="LFG81" s="195"/>
      <c r="LFH81" s="195"/>
      <c r="LFI81" s="195"/>
      <c r="LFJ81" s="195"/>
      <c r="LFK81" s="195"/>
      <c r="LFL81" s="195"/>
      <c r="LFM81" s="195"/>
      <c r="LFN81" s="195"/>
      <c r="LFO81" s="195"/>
      <c r="LFP81" s="195"/>
      <c r="LFQ81" s="195"/>
      <c r="LFR81" s="195"/>
      <c r="LFS81" s="195"/>
      <c r="LFT81" s="195"/>
      <c r="LFU81" s="195"/>
      <c r="LFV81" s="195"/>
      <c r="LFW81" s="195"/>
      <c r="LFX81" s="195"/>
      <c r="LFY81" s="195"/>
      <c r="LFZ81" s="195"/>
      <c r="LGA81" s="195"/>
      <c r="LGB81" s="195"/>
      <c r="LGC81" s="195"/>
      <c r="LGD81" s="195"/>
      <c r="LGE81" s="195"/>
      <c r="LGF81" s="195"/>
      <c r="LGG81" s="195"/>
      <c r="LGH81" s="195"/>
      <c r="LGI81" s="195"/>
      <c r="LGJ81" s="195"/>
      <c r="LGK81" s="195"/>
      <c r="LGL81" s="195"/>
      <c r="LGM81" s="195"/>
      <c r="LGN81" s="195"/>
      <c r="LGO81" s="195"/>
      <c r="LGP81" s="195"/>
      <c r="LGQ81" s="195"/>
      <c r="LGR81" s="195"/>
      <c r="LGS81" s="195"/>
      <c r="LGT81" s="195"/>
      <c r="LGU81" s="195"/>
      <c r="LGV81" s="195"/>
      <c r="LGW81" s="195"/>
      <c r="LGX81" s="195"/>
      <c r="LGY81" s="195"/>
      <c r="LGZ81" s="195"/>
      <c r="LHA81" s="195"/>
      <c r="LHB81" s="195"/>
      <c r="LHC81" s="195"/>
      <c r="LHD81" s="195"/>
      <c r="LHE81" s="195"/>
      <c r="LHF81" s="195"/>
      <c r="LHG81" s="195"/>
      <c r="LHH81" s="195"/>
      <c r="LHI81" s="195"/>
      <c r="LHJ81" s="195"/>
      <c r="LHK81" s="195"/>
      <c r="LHL81" s="195"/>
      <c r="LHM81" s="195"/>
      <c r="LHN81" s="195"/>
      <c r="LHO81" s="195"/>
      <c r="LHP81" s="195"/>
      <c r="LHQ81" s="195"/>
      <c r="LHR81" s="195"/>
      <c r="LHS81" s="195"/>
      <c r="LHT81" s="195"/>
      <c r="LHU81" s="195"/>
      <c r="LHV81" s="195"/>
      <c r="LHW81" s="195"/>
      <c r="LHX81" s="195"/>
      <c r="LHY81" s="195"/>
      <c r="LHZ81" s="195"/>
      <c r="LIA81" s="195"/>
      <c r="LIB81" s="195"/>
      <c r="LIC81" s="195"/>
      <c r="LID81" s="195"/>
      <c r="LIE81" s="195"/>
      <c r="LIF81" s="195"/>
      <c r="LIG81" s="195"/>
      <c r="LIH81" s="195"/>
      <c r="LII81" s="195"/>
      <c r="LIJ81" s="195"/>
      <c r="LIK81" s="195"/>
      <c r="LIL81" s="195"/>
      <c r="LIM81" s="195"/>
      <c r="LIN81" s="195"/>
      <c r="LIO81" s="195"/>
      <c r="LIP81" s="195"/>
      <c r="LIQ81" s="195"/>
      <c r="LIR81" s="195"/>
      <c r="LIS81" s="195"/>
      <c r="LIT81" s="195"/>
      <c r="LIU81" s="195"/>
      <c r="LIV81" s="195"/>
      <c r="LIW81" s="195"/>
      <c r="LIX81" s="195"/>
      <c r="LIY81" s="195"/>
      <c r="LIZ81" s="195"/>
      <c r="LJA81" s="195"/>
      <c r="LJB81" s="195"/>
      <c r="LJC81" s="195"/>
      <c r="LJD81" s="195"/>
      <c r="LJE81" s="195"/>
      <c r="LJF81" s="195"/>
      <c r="LJG81" s="195"/>
      <c r="LJH81" s="195"/>
      <c r="LJI81" s="195"/>
      <c r="LJJ81" s="195"/>
      <c r="LJK81" s="195"/>
      <c r="LJL81" s="195"/>
      <c r="LJM81" s="195"/>
      <c r="LJN81" s="195"/>
      <c r="LJO81" s="195"/>
      <c r="LJP81" s="195"/>
      <c r="LJQ81" s="195"/>
      <c r="LJR81" s="195"/>
      <c r="LJS81" s="195"/>
      <c r="LJT81" s="195"/>
      <c r="LJU81" s="195"/>
      <c r="LJV81" s="195"/>
      <c r="LJW81" s="195"/>
      <c r="LJX81" s="195"/>
      <c r="LJY81" s="195"/>
      <c r="LJZ81" s="195"/>
      <c r="LKA81" s="195"/>
      <c r="LKB81" s="195"/>
      <c r="LKC81" s="195"/>
      <c r="LKD81" s="195"/>
      <c r="LKE81" s="195"/>
      <c r="LKF81" s="195"/>
      <c r="LKG81" s="195"/>
      <c r="LKH81" s="195"/>
      <c r="LKI81" s="195"/>
      <c r="LKJ81" s="195"/>
      <c r="LKK81" s="195"/>
      <c r="LKL81" s="195"/>
      <c r="LKM81" s="195"/>
      <c r="LKN81" s="195"/>
      <c r="LKO81" s="195"/>
      <c r="LKP81" s="195"/>
      <c r="LKQ81" s="195"/>
      <c r="LKR81" s="195"/>
      <c r="LKS81" s="195"/>
      <c r="LKT81" s="195"/>
      <c r="LKU81" s="195"/>
      <c r="LKV81" s="195"/>
      <c r="LKW81" s="195"/>
      <c r="LKX81" s="195"/>
      <c r="LKY81" s="195"/>
      <c r="LKZ81" s="195"/>
      <c r="LLA81" s="195"/>
      <c r="LLB81" s="195"/>
      <c r="LLC81" s="195"/>
      <c r="LLD81" s="195"/>
      <c r="LLE81" s="195"/>
      <c r="LLF81" s="195"/>
      <c r="LLG81" s="195"/>
      <c r="LLH81" s="195"/>
      <c r="LLI81" s="195"/>
      <c r="LLJ81" s="195"/>
      <c r="LLK81" s="195"/>
      <c r="LLL81" s="195"/>
      <c r="LLM81" s="195"/>
      <c r="LLN81" s="195"/>
      <c r="LLO81" s="195"/>
      <c r="LLP81" s="195"/>
      <c r="LLQ81" s="195"/>
      <c r="LLR81" s="195"/>
      <c r="LLS81" s="195"/>
      <c r="LLT81" s="195"/>
      <c r="LLU81" s="195"/>
      <c r="LLV81" s="195"/>
      <c r="LLW81" s="195"/>
      <c r="LLX81" s="195"/>
      <c r="LLY81" s="195"/>
      <c r="LLZ81" s="195"/>
      <c r="LMA81" s="195"/>
      <c r="LMB81" s="195"/>
      <c r="LMC81" s="195"/>
      <c r="LMD81" s="195"/>
      <c r="LME81" s="195"/>
      <c r="LMF81" s="195"/>
      <c r="LMG81" s="195"/>
      <c r="LMH81" s="195"/>
      <c r="LMI81" s="195"/>
      <c r="LMJ81" s="195"/>
      <c r="LMK81" s="195"/>
      <c r="LML81" s="195"/>
      <c r="LMM81" s="195"/>
      <c r="LMN81" s="195"/>
      <c r="LMO81" s="195"/>
      <c r="LMP81" s="195"/>
      <c r="LMQ81" s="195"/>
      <c r="LMR81" s="195"/>
      <c r="LMS81" s="195"/>
      <c r="LMT81" s="195"/>
      <c r="LMU81" s="195"/>
      <c r="LMV81" s="195"/>
      <c r="LMW81" s="195"/>
      <c r="LMX81" s="195"/>
      <c r="LMY81" s="195"/>
      <c r="LMZ81" s="195"/>
      <c r="LNA81" s="195"/>
      <c r="LNB81" s="195"/>
      <c r="LNC81" s="195"/>
      <c r="LND81" s="195"/>
      <c r="LNE81" s="195"/>
      <c r="LNF81" s="195"/>
      <c r="LNG81" s="195"/>
      <c r="LNH81" s="195"/>
      <c r="LNI81" s="195"/>
      <c r="LNJ81" s="195"/>
      <c r="LNK81" s="195"/>
      <c r="LNL81" s="195"/>
      <c r="LNM81" s="195"/>
      <c r="LNN81" s="195"/>
      <c r="LNO81" s="195"/>
      <c r="LNP81" s="195"/>
      <c r="LNQ81" s="195"/>
      <c r="LNR81" s="195"/>
      <c r="LNS81" s="195"/>
      <c r="LNT81" s="195"/>
      <c r="LNU81" s="195"/>
      <c r="LNV81" s="195"/>
      <c r="LNW81" s="195"/>
      <c r="LNX81" s="195"/>
      <c r="LNY81" s="195"/>
      <c r="LNZ81" s="195"/>
      <c r="LOA81" s="195"/>
      <c r="LOB81" s="195"/>
      <c r="LOC81" s="195"/>
      <c r="LOD81" s="195"/>
      <c r="LOE81" s="195"/>
      <c r="LOF81" s="195"/>
      <c r="LOG81" s="195"/>
      <c r="LOH81" s="195"/>
      <c r="LOI81" s="195"/>
      <c r="LOJ81" s="195"/>
      <c r="LOK81" s="195"/>
      <c r="LOL81" s="195"/>
      <c r="LOM81" s="195"/>
      <c r="LON81" s="195"/>
      <c r="LOO81" s="195"/>
      <c r="LOP81" s="195"/>
      <c r="LOQ81" s="195"/>
      <c r="LOR81" s="195"/>
      <c r="LOS81" s="195"/>
      <c r="LOT81" s="195"/>
      <c r="LOU81" s="195"/>
      <c r="LOV81" s="195"/>
      <c r="LOW81" s="195"/>
      <c r="LOX81" s="195"/>
      <c r="LOY81" s="195"/>
      <c r="LOZ81" s="195"/>
      <c r="LPA81" s="195"/>
      <c r="LPB81" s="195"/>
      <c r="LPC81" s="195"/>
      <c r="LPD81" s="195"/>
      <c r="LPE81" s="195"/>
      <c r="LPF81" s="195"/>
      <c r="LPG81" s="195"/>
      <c r="LPH81" s="195"/>
      <c r="LPI81" s="195"/>
      <c r="LPJ81" s="195"/>
      <c r="LPK81" s="195"/>
      <c r="LPL81" s="195"/>
      <c r="LPM81" s="195"/>
      <c r="LPN81" s="195"/>
      <c r="LPO81" s="195"/>
      <c r="LPP81" s="195"/>
      <c r="LPQ81" s="195"/>
      <c r="LPR81" s="195"/>
      <c r="LPS81" s="195"/>
      <c r="LPT81" s="195"/>
      <c r="LPU81" s="195"/>
      <c r="LPV81" s="195"/>
      <c r="LPW81" s="195"/>
      <c r="LPX81" s="195"/>
      <c r="LPY81" s="195"/>
      <c r="LPZ81" s="195"/>
      <c r="LQA81" s="195"/>
      <c r="LQB81" s="195"/>
      <c r="LQC81" s="195"/>
      <c r="LQD81" s="195"/>
      <c r="LQE81" s="195"/>
      <c r="LQF81" s="195"/>
      <c r="LQG81" s="195"/>
      <c r="LQH81" s="195"/>
      <c r="LQI81" s="195"/>
      <c r="LQJ81" s="195"/>
      <c r="LQK81" s="195"/>
      <c r="LQL81" s="195"/>
      <c r="LQM81" s="195"/>
      <c r="LQN81" s="195"/>
      <c r="LQO81" s="195"/>
      <c r="LQP81" s="195"/>
      <c r="LQQ81" s="195"/>
      <c r="LQR81" s="195"/>
      <c r="LQS81" s="195"/>
      <c r="LQT81" s="195"/>
      <c r="LQU81" s="195"/>
      <c r="LQV81" s="195"/>
      <c r="LQW81" s="195"/>
      <c r="LQX81" s="195"/>
      <c r="LQY81" s="195"/>
      <c r="LQZ81" s="195"/>
      <c r="LRA81" s="195"/>
      <c r="LRB81" s="195"/>
      <c r="LRC81" s="195"/>
      <c r="LRD81" s="195"/>
      <c r="LRE81" s="195"/>
      <c r="LRF81" s="195"/>
      <c r="LRG81" s="195"/>
      <c r="LRH81" s="195"/>
      <c r="LRI81" s="195"/>
      <c r="LRJ81" s="195"/>
      <c r="LRK81" s="195"/>
      <c r="LRL81" s="195"/>
      <c r="LRM81" s="195"/>
      <c r="LRN81" s="195"/>
      <c r="LRO81" s="195"/>
      <c r="LRP81" s="195"/>
      <c r="LRQ81" s="195"/>
      <c r="LRR81" s="195"/>
      <c r="LRS81" s="195"/>
      <c r="LRT81" s="195"/>
      <c r="LRU81" s="195"/>
      <c r="LRV81" s="195"/>
      <c r="LRW81" s="195"/>
      <c r="LRX81" s="195"/>
      <c r="LRY81" s="195"/>
      <c r="LRZ81" s="195"/>
      <c r="LSA81" s="195"/>
      <c r="LSB81" s="195"/>
      <c r="LSC81" s="195"/>
      <c r="LSD81" s="195"/>
      <c r="LSE81" s="195"/>
      <c r="LSF81" s="195"/>
      <c r="LSG81" s="195"/>
      <c r="LSH81" s="195"/>
      <c r="LSI81" s="195"/>
      <c r="LSJ81" s="195"/>
      <c r="LSK81" s="195"/>
      <c r="LSL81" s="195"/>
      <c r="LSM81" s="195"/>
      <c r="LSN81" s="195"/>
      <c r="LSO81" s="195"/>
      <c r="LSP81" s="195"/>
      <c r="LSQ81" s="195"/>
      <c r="LSR81" s="195"/>
      <c r="LSS81" s="195"/>
      <c r="LST81" s="195"/>
      <c r="LSU81" s="195"/>
      <c r="LSV81" s="195"/>
      <c r="LSW81" s="195"/>
      <c r="LSX81" s="195"/>
      <c r="LSY81" s="195"/>
      <c r="LSZ81" s="195"/>
      <c r="LTA81" s="195"/>
      <c r="LTB81" s="195"/>
      <c r="LTC81" s="195"/>
      <c r="LTD81" s="195"/>
      <c r="LTE81" s="195"/>
      <c r="LTF81" s="195"/>
      <c r="LTG81" s="195"/>
      <c r="LTH81" s="195"/>
      <c r="LTI81" s="195"/>
      <c r="LTJ81" s="195"/>
      <c r="LTK81" s="195"/>
      <c r="LTL81" s="195"/>
      <c r="LTM81" s="195"/>
      <c r="LTN81" s="195"/>
      <c r="LTO81" s="195"/>
      <c r="LTP81" s="195"/>
      <c r="LTQ81" s="195"/>
      <c r="LTR81" s="195"/>
      <c r="LTS81" s="195"/>
      <c r="LTT81" s="195"/>
      <c r="LTU81" s="195"/>
      <c r="LTV81" s="195"/>
      <c r="LTW81" s="195"/>
      <c r="LTX81" s="195"/>
      <c r="LTY81" s="195"/>
      <c r="LTZ81" s="195"/>
      <c r="LUA81" s="195"/>
      <c r="LUB81" s="195"/>
      <c r="LUC81" s="195"/>
      <c r="LUD81" s="195"/>
      <c r="LUE81" s="195"/>
      <c r="LUF81" s="195"/>
      <c r="LUG81" s="195"/>
      <c r="LUH81" s="195"/>
      <c r="LUI81" s="195"/>
      <c r="LUJ81" s="195"/>
      <c r="LUK81" s="195"/>
      <c r="LUL81" s="195"/>
      <c r="LUM81" s="195"/>
      <c r="LUN81" s="195"/>
      <c r="LUO81" s="195"/>
      <c r="LUP81" s="195"/>
      <c r="LUQ81" s="195"/>
      <c r="LUR81" s="195"/>
      <c r="LUS81" s="195"/>
      <c r="LUT81" s="195"/>
      <c r="LUU81" s="195"/>
      <c r="LUV81" s="195"/>
      <c r="LUW81" s="195"/>
      <c r="LUX81" s="195"/>
      <c r="LUY81" s="195"/>
      <c r="LUZ81" s="195"/>
      <c r="LVA81" s="195"/>
      <c r="LVB81" s="195"/>
      <c r="LVC81" s="195"/>
      <c r="LVD81" s="195"/>
      <c r="LVE81" s="195"/>
      <c r="LVF81" s="195"/>
      <c r="LVG81" s="195"/>
      <c r="LVH81" s="195"/>
      <c r="LVI81" s="195"/>
      <c r="LVJ81" s="195"/>
      <c r="LVK81" s="195"/>
      <c r="LVL81" s="195"/>
      <c r="LVM81" s="195"/>
      <c r="LVN81" s="195"/>
      <c r="LVO81" s="195"/>
      <c r="LVP81" s="195"/>
      <c r="LVQ81" s="195"/>
      <c r="LVR81" s="195"/>
      <c r="LVS81" s="195"/>
      <c r="LVT81" s="195"/>
      <c r="LVU81" s="195"/>
      <c r="LVV81" s="195"/>
      <c r="LVW81" s="195"/>
      <c r="LVX81" s="195"/>
      <c r="LVY81" s="195"/>
      <c r="LVZ81" s="195"/>
      <c r="LWA81" s="195"/>
      <c r="LWB81" s="195"/>
      <c r="LWC81" s="195"/>
      <c r="LWD81" s="195"/>
      <c r="LWE81" s="195"/>
      <c r="LWF81" s="195"/>
      <c r="LWG81" s="195"/>
      <c r="LWH81" s="195"/>
      <c r="LWI81" s="195"/>
      <c r="LWJ81" s="195"/>
      <c r="LWK81" s="195"/>
      <c r="LWL81" s="195"/>
      <c r="LWM81" s="195"/>
      <c r="LWN81" s="195"/>
      <c r="LWO81" s="195"/>
      <c r="LWP81" s="195"/>
      <c r="LWQ81" s="195"/>
      <c r="LWR81" s="195"/>
      <c r="LWS81" s="195"/>
      <c r="LWT81" s="195"/>
      <c r="LWU81" s="195"/>
      <c r="LWV81" s="195"/>
      <c r="LWW81" s="195"/>
      <c r="LWX81" s="195"/>
      <c r="LWY81" s="195"/>
      <c r="LWZ81" s="195"/>
      <c r="LXA81" s="195"/>
      <c r="LXB81" s="195"/>
      <c r="LXC81" s="195"/>
      <c r="LXD81" s="195"/>
      <c r="LXE81" s="195"/>
      <c r="LXF81" s="195"/>
      <c r="LXG81" s="195"/>
      <c r="LXH81" s="195"/>
      <c r="LXI81" s="195"/>
      <c r="LXJ81" s="195"/>
      <c r="LXK81" s="195"/>
      <c r="LXL81" s="195"/>
      <c r="LXM81" s="195"/>
      <c r="LXN81" s="195"/>
      <c r="LXO81" s="195"/>
      <c r="LXP81" s="195"/>
      <c r="LXQ81" s="195"/>
      <c r="LXR81" s="195"/>
      <c r="LXS81" s="195"/>
      <c r="LXT81" s="195"/>
      <c r="LXU81" s="195"/>
      <c r="LXV81" s="195"/>
      <c r="LXW81" s="195"/>
      <c r="LXX81" s="195"/>
      <c r="LXY81" s="195"/>
      <c r="LXZ81" s="195"/>
      <c r="LYA81" s="195"/>
      <c r="LYB81" s="195"/>
      <c r="LYC81" s="195"/>
      <c r="LYD81" s="195"/>
      <c r="LYE81" s="195"/>
      <c r="LYF81" s="195"/>
      <c r="LYG81" s="195"/>
      <c r="LYH81" s="195"/>
      <c r="LYI81" s="195"/>
      <c r="LYJ81" s="195"/>
      <c r="LYK81" s="195"/>
      <c r="LYL81" s="195"/>
      <c r="LYM81" s="195"/>
      <c r="LYN81" s="195"/>
      <c r="LYO81" s="195"/>
      <c r="LYP81" s="195"/>
      <c r="LYQ81" s="195"/>
      <c r="LYR81" s="195"/>
      <c r="LYS81" s="195"/>
      <c r="LYT81" s="195"/>
      <c r="LYU81" s="195"/>
      <c r="LYV81" s="195"/>
      <c r="LYW81" s="195"/>
      <c r="LYX81" s="195"/>
      <c r="LYY81" s="195"/>
      <c r="LYZ81" s="195"/>
      <c r="LZA81" s="195"/>
      <c r="LZB81" s="195"/>
      <c r="LZC81" s="195"/>
      <c r="LZD81" s="195"/>
      <c r="LZE81" s="195"/>
      <c r="LZF81" s="195"/>
      <c r="LZG81" s="195"/>
      <c r="LZH81" s="195"/>
      <c r="LZI81" s="195"/>
      <c r="LZJ81" s="195"/>
      <c r="LZK81" s="195"/>
      <c r="LZL81" s="195"/>
      <c r="LZM81" s="195"/>
      <c r="LZN81" s="195"/>
      <c r="LZO81" s="195"/>
      <c r="LZP81" s="195"/>
      <c r="LZQ81" s="195"/>
      <c r="LZR81" s="195"/>
      <c r="LZS81" s="195"/>
      <c r="LZT81" s="195"/>
      <c r="LZU81" s="195"/>
      <c r="LZV81" s="195"/>
      <c r="LZW81" s="195"/>
      <c r="LZX81" s="195"/>
      <c r="LZY81" s="195"/>
      <c r="LZZ81" s="195"/>
      <c r="MAA81" s="195"/>
      <c r="MAB81" s="195"/>
      <c r="MAC81" s="195"/>
      <c r="MAD81" s="195"/>
      <c r="MAE81" s="195"/>
      <c r="MAF81" s="195"/>
      <c r="MAG81" s="195"/>
      <c r="MAH81" s="195"/>
      <c r="MAI81" s="195"/>
      <c r="MAJ81" s="195"/>
      <c r="MAK81" s="195"/>
      <c r="MAL81" s="195"/>
      <c r="MAM81" s="195"/>
      <c r="MAN81" s="195"/>
      <c r="MAO81" s="195"/>
      <c r="MAP81" s="195"/>
      <c r="MAQ81" s="195"/>
      <c r="MAR81" s="195"/>
      <c r="MAS81" s="195"/>
      <c r="MAT81" s="195"/>
      <c r="MAU81" s="195"/>
      <c r="MAV81" s="195"/>
      <c r="MAW81" s="195"/>
      <c r="MAX81" s="195"/>
      <c r="MAY81" s="195"/>
      <c r="MAZ81" s="195"/>
      <c r="MBA81" s="195"/>
      <c r="MBB81" s="195"/>
      <c r="MBC81" s="195"/>
      <c r="MBD81" s="195"/>
      <c r="MBE81" s="195"/>
      <c r="MBF81" s="195"/>
      <c r="MBG81" s="195"/>
      <c r="MBH81" s="195"/>
      <c r="MBI81" s="195"/>
      <c r="MBJ81" s="195"/>
      <c r="MBK81" s="195"/>
      <c r="MBL81" s="195"/>
      <c r="MBM81" s="195"/>
      <c r="MBN81" s="195"/>
      <c r="MBO81" s="195"/>
      <c r="MBP81" s="195"/>
      <c r="MBQ81" s="195"/>
      <c r="MBR81" s="195"/>
      <c r="MBS81" s="195"/>
      <c r="MBT81" s="195"/>
      <c r="MBU81" s="195"/>
      <c r="MBV81" s="195"/>
      <c r="MBW81" s="195"/>
      <c r="MBX81" s="195"/>
      <c r="MBY81" s="195"/>
      <c r="MBZ81" s="195"/>
      <c r="MCA81" s="195"/>
      <c r="MCB81" s="195"/>
      <c r="MCC81" s="195"/>
      <c r="MCD81" s="195"/>
      <c r="MCE81" s="195"/>
      <c r="MCF81" s="195"/>
      <c r="MCG81" s="195"/>
      <c r="MCH81" s="195"/>
      <c r="MCI81" s="195"/>
      <c r="MCJ81" s="195"/>
      <c r="MCK81" s="195"/>
      <c r="MCL81" s="195"/>
      <c r="MCM81" s="195"/>
      <c r="MCN81" s="195"/>
      <c r="MCO81" s="195"/>
      <c r="MCP81" s="195"/>
      <c r="MCQ81" s="195"/>
      <c r="MCR81" s="195"/>
      <c r="MCS81" s="195"/>
      <c r="MCT81" s="195"/>
      <c r="MCU81" s="195"/>
      <c r="MCV81" s="195"/>
      <c r="MCW81" s="195"/>
      <c r="MCX81" s="195"/>
      <c r="MCY81" s="195"/>
      <c r="MCZ81" s="195"/>
      <c r="MDA81" s="195"/>
      <c r="MDB81" s="195"/>
      <c r="MDC81" s="195"/>
      <c r="MDD81" s="195"/>
      <c r="MDE81" s="195"/>
      <c r="MDF81" s="195"/>
      <c r="MDG81" s="195"/>
      <c r="MDH81" s="195"/>
      <c r="MDI81" s="195"/>
      <c r="MDJ81" s="195"/>
      <c r="MDK81" s="195"/>
      <c r="MDL81" s="195"/>
      <c r="MDM81" s="195"/>
      <c r="MDN81" s="195"/>
      <c r="MDO81" s="195"/>
      <c r="MDP81" s="195"/>
      <c r="MDQ81" s="195"/>
      <c r="MDR81" s="195"/>
      <c r="MDS81" s="195"/>
      <c r="MDT81" s="195"/>
      <c r="MDU81" s="195"/>
      <c r="MDV81" s="195"/>
      <c r="MDW81" s="195"/>
      <c r="MDX81" s="195"/>
      <c r="MDY81" s="195"/>
      <c r="MDZ81" s="195"/>
      <c r="MEA81" s="195"/>
      <c r="MEB81" s="195"/>
      <c r="MEC81" s="195"/>
      <c r="MED81" s="195"/>
      <c r="MEE81" s="195"/>
      <c r="MEF81" s="195"/>
      <c r="MEG81" s="195"/>
      <c r="MEH81" s="195"/>
      <c r="MEI81" s="195"/>
      <c r="MEJ81" s="195"/>
      <c r="MEK81" s="195"/>
      <c r="MEL81" s="195"/>
      <c r="MEM81" s="195"/>
      <c r="MEN81" s="195"/>
      <c r="MEO81" s="195"/>
      <c r="MEP81" s="195"/>
      <c r="MEQ81" s="195"/>
      <c r="MER81" s="195"/>
      <c r="MES81" s="195"/>
      <c r="MET81" s="195"/>
      <c r="MEU81" s="195"/>
      <c r="MEV81" s="195"/>
      <c r="MEW81" s="195"/>
      <c r="MEX81" s="195"/>
      <c r="MEY81" s="195"/>
      <c r="MEZ81" s="195"/>
      <c r="MFA81" s="195"/>
      <c r="MFB81" s="195"/>
      <c r="MFC81" s="195"/>
      <c r="MFD81" s="195"/>
      <c r="MFE81" s="195"/>
      <c r="MFF81" s="195"/>
      <c r="MFG81" s="195"/>
      <c r="MFH81" s="195"/>
      <c r="MFI81" s="195"/>
      <c r="MFJ81" s="195"/>
      <c r="MFK81" s="195"/>
      <c r="MFL81" s="195"/>
      <c r="MFM81" s="195"/>
      <c r="MFN81" s="195"/>
      <c r="MFO81" s="195"/>
      <c r="MFP81" s="195"/>
      <c r="MFQ81" s="195"/>
      <c r="MFR81" s="195"/>
      <c r="MFS81" s="195"/>
      <c r="MFT81" s="195"/>
      <c r="MFU81" s="195"/>
      <c r="MFV81" s="195"/>
      <c r="MFW81" s="195"/>
      <c r="MFX81" s="195"/>
      <c r="MFY81" s="195"/>
      <c r="MFZ81" s="195"/>
      <c r="MGA81" s="195"/>
      <c r="MGB81" s="195"/>
      <c r="MGC81" s="195"/>
      <c r="MGD81" s="195"/>
      <c r="MGE81" s="195"/>
      <c r="MGF81" s="195"/>
      <c r="MGG81" s="195"/>
      <c r="MGH81" s="195"/>
      <c r="MGI81" s="195"/>
      <c r="MGJ81" s="195"/>
      <c r="MGK81" s="195"/>
      <c r="MGL81" s="195"/>
      <c r="MGM81" s="195"/>
      <c r="MGN81" s="195"/>
      <c r="MGO81" s="195"/>
      <c r="MGP81" s="195"/>
      <c r="MGQ81" s="195"/>
      <c r="MGR81" s="195"/>
      <c r="MGS81" s="195"/>
      <c r="MGT81" s="195"/>
      <c r="MGU81" s="195"/>
      <c r="MGV81" s="195"/>
      <c r="MGW81" s="195"/>
      <c r="MGX81" s="195"/>
      <c r="MGY81" s="195"/>
      <c r="MGZ81" s="195"/>
      <c r="MHA81" s="195"/>
      <c r="MHB81" s="195"/>
      <c r="MHC81" s="195"/>
      <c r="MHD81" s="195"/>
      <c r="MHE81" s="195"/>
      <c r="MHF81" s="195"/>
      <c r="MHG81" s="195"/>
      <c r="MHH81" s="195"/>
      <c r="MHI81" s="195"/>
      <c r="MHJ81" s="195"/>
      <c r="MHK81" s="195"/>
      <c r="MHL81" s="195"/>
      <c r="MHM81" s="195"/>
      <c r="MHN81" s="195"/>
      <c r="MHO81" s="195"/>
      <c r="MHP81" s="195"/>
      <c r="MHQ81" s="195"/>
      <c r="MHR81" s="195"/>
      <c r="MHS81" s="195"/>
      <c r="MHT81" s="195"/>
      <c r="MHU81" s="195"/>
      <c r="MHV81" s="195"/>
      <c r="MHW81" s="195"/>
      <c r="MHX81" s="195"/>
      <c r="MHY81" s="195"/>
      <c r="MHZ81" s="195"/>
      <c r="MIA81" s="195"/>
      <c r="MIB81" s="195"/>
      <c r="MIC81" s="195"/>
      <c r="MID81" s="195"/>
      <c r="MIE81" s="195"/>
      <c r="MIF81" s="195"/>
      <c r="MIG81" s="195"/>
      <c r="MIH81" s="195"/>
      <c r="MII81" s="195"/>
      <c r="MIJ81" s="195"/>
      <c r="MIK81" s="195"/>
      <c r="MIL81" s="195"/>
      <c r="MIM81" s="195"/>
      <c r="MIN81" s="195"/>
      <c r="MIO81" s="195"/>
      <c r="MIP81" s="195"/>
      <c r="MIQ81" s="195"/>
      <c r="MIR81" s="195"/>
      <c r="MIS81" s="195"/>
      <c r="MIT81" s="195"/>
      <c r="MIU81" s="195"/>
      <c r="MIV81" s="195"/>
      <c r="MIW81" s="195"/>
      <c r="MIX81" s="195"/>
      <c r="MIY81" s="195"/>
      <c r="MIZ81" s="195"/>
      <c r="MJA81" s="195"/>
      <c r="MJB81" s="195"/>
      <c r="MJC81" s="195"/>
      <c r="MJD81" s="195"/>
      <c r="MJE81" s="195"/>
      <c r="MJF81" s="195"/>
      <c r="MJG81" s="195"/>
      <c r="MJH81" s="195"/>
      <c r="MJI81" s="195"/>
      <c r="MJJ81" s="195"/>
      <c r="MJK81" s="195"/>
      <c r="MJL81" s="195"/>
      <c r="MJM81" s="195"/>
      <c r="MJN81" s="195"/>
      <c r="MJO81" s="195"/>
      <c r="MJP81" s="195"/>
      <c r="MJQ81" s="195"/>
      <c r="MJR81" s="195"/>
      <c r="MJS81" s="195"/>
      <c r="MJT81" s="195"/>
      <c r="MJU81" s="195"/>
      <c r="MJV81" s="195"/>
      <c r="MJW81" s="195"/>
      <c r="MJX81" s="195"/>
      <c r="MJY81" s="195"/>
      <c r="MJZ81" s="195"/>
      <c r="MKA81" s="195"/>
      <c r="MKB81" s="195"/>
      <c r="MKC81" s="195"/>
      <c r="MKD81" s="195"/>
      <c r="MKE81" s="195"/>
      <c r="MKF81" s="195"/>
      <c r="MKG81" s="195"/>
      <c r="MKH81" s="195"/>
      <c r="MKI81" s="195"/>
      <c r="MKJ81" s="195"/>
      <c r="MKK81" s="195"/>
      <c r="MKL81" s="195"/>
      <c r="MKM81" s="195"/>
      <c r="MKN81" s="195"/>
      <c r="MKO81" s="195"/>
      <c r="MKP81" s="195"/>
      <c r="MKQ81" s="195"/>
      <c r="MKR81" s="195"/>
      <c r="MKS81" s="195"/>
      <c r="MKT81" s="195"/>
      <c r="MKU81" s="195"/>
      <c r="MKV81" s="195"/>
      <c r="MKW81" s="195"/>
      <c r="MKX81" s="195"/>
      <c r="MKY81" s="195"/>
      <c r="MKZ81" s="195"/>
      <c r="MLA81" s="195"/>
      <c r="MLB81" s="195"/>
      <c r="MLC81" s="195"/>
      <c r="MLD81" s="195"/>
      <c r="MLE81" s="195"/>
      <c r="MLF81" s="195"/>
      <c r="MLG81" s="195"/>
      <c r="MLH81" s="195"/>
      <c r="MLI81" s="195"/>
      <c r="MLJ81" s="195"/>
      <c r="MLK81" s="195"/>
      <c r="MLL81" s="195"/>
      <c r="MLM81" s="195"/>
      <c r="MLN81" s="195"/>
      <c r="MLO81" s="195"/>
      <c r="MLP81" s="195"/>
      <c r="MLQ81" s="195"/>
      <c r="MLR81" s="195"/>
      <c r="MLS81" s="195"/>
      <c r="MLT81" s="195"/>
      <c r="MLU81" s="195"/>
      <c r="MLV81" s="195"/>
      <c r="MLW81" s="195"/>
      <c r="MLX81" s="195"/>
      <c r="MLY81" s="195"/>
      <c r="MLZ81" s="195"/>
      <c r="MMA81" s="195"/>
      <c r="MMB81" s="195"/>
      <c r="MMC81" s="195"/>
      <c r="MMD81" s="195"/>
      <c r="MME81" s="195"/>
      <c r="MMF81" s="195"/>
      <c r="MMG81" s="195"/>
      <c r="MMH81" s="195"/>
      <c r="MMI81" s="195"/>
      <c r="MMJ81" s="195"/>
      <c r="MMK81" s="195"/>
      <c r="MML81" s="195"/>
      <c r="MMM81" s="195"/>
      <c r="MMN81" s="195"/>
      <c r="MMO81" s="195"/>
      <c r="MMP81" s="195"/>
      <c r="MMQ81" s="195"/>
      <c r="MMR81" s="195"/>
      <c r="MMS81" s="195"/>
      <c r="MMT81" s="195"/>
      <c r="MMU81" s="195"/>
      <c r="MMV81" s="195"/>
      <c r="MMW81" s="195"/>
      <c r="MMX81" s="195"/>
      <c r="MMY81" s="195"/>
      <c r="MMZ81" s="195"/>
      <c r="MNA81" s="195"/>
      <c r="MNB81" s="195"/>
      <c r="MNC81" s="195"/>
      <c r="MND81" s="195"/>
      <c r="MNE81" s="195"/>
      <c r="MNF81" s="195"/>
      <c r="MNG81" s="195"/>
      <c r="MNH81" s="195"/>
      <c r="MNI81" s="195"/>
      <c r="MNJ81" s="195"/>
      <c r="MNK81" s="195"/>
      <c r="MNL81" s="195"/>
      <c r="MNM81" s="195"/>
      <c r="MNN81" s="195"/>
      <c r="MNO81" s="195"/>
      <c r="MNP81" s="195"/>
      <c r="MNQ81" s="195"/>
      <c r="MNR81" s="195"/>
      <c r="MNS81" s="195"/>
      <c r="MNT81" s="195"/>
      <c r="MNU81" s="195"/>
      <c r="MNV81" s="195"/>
      <c r="MNW81" s="195"/>
      <c r="MNX81" s="195"/>
      <c r="MNY81" s="195"/>
      <c r="MNZ81" s="195"/>
      <c r="MOA81" s="195"/>
      <c r="MOB81" s="195"/>
      <c r="MOC81" s="195"/>
      <c r="MOD81" s="195"/>
      <c r="MOE81" s="195"/>
      <c r="MOF81" s="195"/>
      <c r="MOG81" s="195"/>
      <c r="MOH81" s="195"/>
      <c r="MOI81" s="195"/>
      <c r="MOJ81" s="195"/>
      <c r="MOK81" s="195"/>
      <c r="MOL81" s="195"/>
      <c r="MOM81" s="195"/>
      <c r="MON81" s="195"/>
      <c r="MOO81" s="195"/>
      <c r="MOP81" s="195"/>
      <c r="MOQ81" s="195"/>
      <c r="MOR81" s="195"/>
      <c r="MOS81" s="195"/>
      <c r="MOT81" s="195"/>
      <c r="MOU81" s="195"/>
      <c r="MOV81" s="195"/>
      <c r="MOW81" s="195"/>
      <c r="MOX81" s="195"/>
      <c r="MOY81" s="195"/>
      <c r="MOZ81" s="195"/>
      <c r="MPA81" s="195"/>
      <c r="MPB81" s="195"/>
      <c r="MPC81" s="195"/>
      <c r="MPD81" s="195"/>
      <c r="MPE81" s="195"/>
      <c r="MPF81" s="195"/>
      <c r="MPG81" s="195"/>
      <c r="MPH81" s="195"/>
      <c r="MPI81" s="195"/>
      <c r="MPJ81" s="195"/>
      <c r="MPK81" s="195"/>
      <c r="MPL81" s="195"/>
      <c r="MPM81" s="195"/>
      <c r="MPN81" s="195"/>
      <c r="MPO81" s="195"/>
      <c r="MPP81" s="195"/>
      <c r="MPQ81" s="195"/>
      <c r="MPR81" s="195"/>
      <c r="MPS81" s="195"/>
      <c r="MPT81" s="195"/>
      <c r="MPU81" s="195"/>
      <c r="MPV81" s="195"/>
      <c r="MPW81" s="195"/>
      <c r="MPX81" s="195"/>
      <c r="MPY81" s="195"/>
      <c r="MPZ81" s="195"/>
      <c r="MQA81" s="195"/>
      <c r="MQB81" s="195"/>
      <c r="MQC81" s="195"/>
      <c r="MQD81" s="195"/>
      <c r="MQE81" s="195"/>
      <c r="MQF81" s="195"/>
      <c r="MQG81" s="195"/>
      <c r="MQH81" s="195"/>
      <c r="MQI81" s="195"/>
      <c r="MQJ81" s="195"/>
      <c r="MQK81" s="195"/>
      <c r="MQL81" s="195"/>
      <c r="MQM81" s="195"/>
      <c r="MQN81" s="195"/>
      <c r="MQO81" s="195"/>
      <c r="MQP81" s="195"/>
      <c r="MQQ81" s="195"/>
      <c r="MQR81" s="195"/>
      <c r="MQS81" s="195"/>
      <c r="MQT81" s="195"/>
      <c r="MQU81" s="195"/>
      <c r="MQV81" s="195"/>
      <c r="MQW81" s="195"/>
      <c r="MQX81" s="195"/>
      <c r="MQY81" s="195"/>
      <c r="MQZ81" s="195"/>
      <c r="MRA81" s="195"/>
      <c r="MRB81" s="195"/>
      <c r="MRC81" s="195"/>
      <c r="MRD81" s="195"/>
      <c r="MRE81" s="195"/>
      <c r="MRF81" s="195"/>
      <c r="MRG81" s="195"/>
      <c r="MRH81" s="195"/>
      <c r="MRI81" s="195"/>
      <c r="MRJ81" s="195"/>
      <c r="MRK81" s="195"/>
      <c r="MRL81" s="195"/>
      <c r="MRM81" s="195"/>
      <c r="MRN81" s="195"/>
      <c r="MRO81" s="195"/>
      <c r="MRP81" s="195"/>
      <c r="MRQ81" s="195"/>
      <c r="MRR81" s="195"/>
      <c r="MRS81" s="195"/>
      <c r="MRT81" s="195"/>
      <c r="MRU81" s="195"/>
      <c r="MRV81" s="195"/>
      <c r="MRW81" s="195"/>
      <c r="MRX81" s="195"/>
      <c r="MRY81" s="195"/>
      <c r="MRZ81" s="195"/>
      <c r="MSA81" s="195"/>
      <c r="MSB81" s="195"/>
      <c r="MSC81" s="195"/>
      <c r="MSD81" s="195"/>
      <c r="MSE81" s="195"/>
      <c r="MSF81" s="195"/>
      <c r="MSG81" s="195"/>
      <c r="MSH81" s="195"/>
      <c r="MSI81" s="195"/>
      <c r="MSJ81" s="195"/>
      <c r="MSK81" s="195"/>
      <c r="MSL81" s="195"/>
      <c r="MSM81" s="195"/>
      <c r="MSN81" s="195"/>
      <c r="MSO81" s="195"/>
      <c r="MSP81" s="195"/>
      <c r="MSQ81" s="195"/>
      <c r="MSR81" s="195"/>
      <c r="MSS81" s="195"/>
      <c r="MST81" s="195"/>
      <c r="MSU81" s="195"/>
      <c r="MSV81" s="195"/>
      <c r="MSW81" s="195"/>
      <c r="MSX81" s="195"/>
      <c r="MSY81" s="195"/>
      <c r="MSZ81" s="195"/>
      <c r="MTA81" s="195"/>
      <c r="MTB81" s="195"/>
      <c r="MTC81" s="195"/>
      <c r="MTD81" s="195"/>
      <c r="MTE81" s="195"/>
      <c r="MTF81" s="195"/>
      <c r="MTG81" s="195"/>
      <c r="MTH81" s="195"/>
      <c r="MTI81" s="195"/>
      <c r="MTJ81" s="195"/>
      <c r="MTK81" s="195"/>
      <c r="MTL81" s="195"/>
      <c r="MTM81" s="195"/>
      <c r="MTN81" s="195"/>
      <c r="MTO81" s="195"/>
      <c r="MTP81" s="195"/>
      <c r="MTQ81" s="195"/>
      <c r="MTR81" s="195"/>
      <c r="MTS81" s="195"/>
      <c r="MTT81" s="195"/>
      <c r="MTU81" s="195"/>
      <c r="MTV81" s="195"/>
      <c r="MTW81" s="195"/>
      <c r="MTX81" s="195"/>
      <c r="MTY81" s="195"/>
      <c r="MTZ81" s="195"/>
      <c r="MUA81" s="195"/>
      <c r="MUB81" s="195"/>
      <c r="MUC81" s="195"/>
      <c r="MUD81" s="195"/>
      <c r="MUE81" s="195"/>
      <c r="MUF81" s="195"/>
      <c r="MUG81" s="195"/>
      <c r="MUH81" s="195"/>
      <c r="MUI81" s="195"/>
      <c r="MUJ81" s="195"/>
      <c r="MUK81" s="195"/>
      <c r="MUL81" s="195"/>
      <c r="MUM81" s="195"/>
      <c r="MUN81" s="195"/>
      <c r="MUO81" s="195"/>
      <c r="MUP81" s="195"/>
      <c r="MUQ81" s="195"/>
      <c r="MUR81" s="195"/>
      <c r="MUS81" s="195"/>
      <c r="MUT81" s="195"/>
      <c r="MUU81" s="195"/>
      <c r="MUV81" s="195"/>
      <c r="MUW81" s="195"/>
      <c r="MUX81" s="195"/>
      <c r="MUY81" s="195"/>
      <c r="MUZ81" s="195"/>
      <c r="MVA81" s="195"/>
      <c r="MVB81" s="195"/>
      <c r="MVC81" s="195"/>
      <c r="MVD81" s="195"/>
      <c r="MVE81" s="195"/>
      <c r="MVF81" s="195"/>
      <c r="MVG81" s="195"/>
      <c r="MVH81" s="195"/>
      <c r="MVI81" s="195"/>
      <c r="MVJ81" s="195"/>
      <c r="MVK81" s="195"/>
      <c r="MVL81" s="195"/>
      <c r="MVM81" s="195"/>
      <c r="MVN81" s="195"/>
      <c r="MVO81" s="195"/>
      <c r="MVP81" s="195"/>
      <c r="MVQ81" s="195"/>
      <c r="MVR81" s="195"/>
      <c r="MVS81" s="195"/>
      <c r="MVT81" s="195"/>
      <c r="MVU81" s="195"/>
      <c r="MVV81" s="195"/>
      <c r="MVW81" s="195"/>
      <c r="MVX81" s="195"/>
      <c r="MVY81" s="195"/>
      <c r="MVZ81" s="195"/>
      <c r="MWA81" s="195"/>
      <c r="MWB81" s="195"/>
      <c r="MWC81" s="195"/>
      <c r="MWD81" s="195"/>
      <c r="MWE81" s="195"/>
      <c r="MWF81" s="195"/>
      <c r="MWG81" s="195"/>
      <c r="MWH81" s="195"/>
      <c r="MWI81" s="195"/>
      <c r="MWJ81" s="195"/>
      <c r="MWK81" s="195"/>
      <c r="MWL81" s="195"/>
      <c r="MWM81" s="195"/>
      <c r="MWN81" s="195"/>
      <c r="MWO81" s="195"/>
      <c r="MWP81" s="195"/>
      <c r="MWQ81" s="195"/>
      <c r="MWR81" s="195"/>
      <c r="MWS81" s="195"/>
      <c r="MWT81" s="195"/>
      <c r="MWU81" s="195"/>
      <c r="MWV81" s="195"/>
      <c r="MWW81" s="195"/>
      <c r="MWX81" s="195"/>
      <c r="MWY81" s="195"/>
      <c r="MWZ81" s="195"/>
      <c r="MXA81" s="195"/>
      <c r="MXB81" s="195"/>
      <c r="MXC81" s="195"/>
      <c r="MXD81" s="195"/>
      <c r="MXE81" s="195"/>
      <c r="MXF81" s="195"/>
      <c r="MXG81" s="195"/>
      <c r="MXH81" s="195"/>
      <c r="MXI81" s="195"/>
      <c r="MXJ81" s="195"/>
      <c r="MXK81" s="195"/>
      <c r="MXL81" s="195"/>
      <c r="MXM81" s="195"/>
      <c r="MXN81" s="195"/>
      <c r="MXO81" s="195"/>
      <c r="MXP81" s="195"/>
      <c r="MXQ81" s="195"/>
      <c r="MXR81" s="195"/>
      <c r="MXS81" s="195"/>
      <c r="MXT81" s="195"/>
      <c r="MXU81" s="195"/>
      <c r="MXV81" s="195"/>
      <c r="MXW81" s="195"/>
      <c r="MXX81" s="195"/>
      <c r="MXY81" s="195"/>
      <c r="MXZ81" s="195"/>
      <c r="MYA81" s="195"/>
      <c r="MYB81" s="195"/>
      <c r="MYC81" s="195"/>
      <c r="MYD81" s="195"/>
      <c r="MYE81" s="195"/>
      <c r="MYF81" s="195"/>
      <c r="MYG81" s="195"/>
      <c r="MYH81" s="195"/>
      <c r="MYI81" s="195"/>
      <c r="MYJ81" s="195"/>
      <c r="MYK81" s="195"/>
      <c r="MYL81" s="195"/>
      <c r="MYM81" s="195"/>
      <c r="MYN81" s="195"/>
      <c r="MYO81" s="195"/>
      <c r="MYP81" s="195"/>
      <c r="MYQ81" s="195"/>
      <c r="MYR81" s="195"/>
      <c r="MYS81" s="195"/>
      <c r="MYT81" s="195"/>
      <c r="MYU81" s="195"/>
      <c r="MYV81" s="195"/>
      <c r="MYW81" s="195"/>
      <c r="MYX81" s="195"/>
      <c r="MYY81" s="195"/>
      <c r="MYZ81" s="195"/>
      <c r="MZA81" s="195"/>
      <c r="MZB81" s="195"/>
      <c r="MZC81" s="195"/>
      <c r="MZD81" s="195"/>
      <c r="MZE81" s="195"/>
      <c r="MZF81" s="195"/>
      <c r="MZG81" s="195"/>
      <c r="MZH81" s="195"/>
      <c r="MZI81" s="195"/>
      <c r="MZJ81" s="195"/>
      <c r="MZK81" s="195"/>
      <c r="MZL81" s="195"/>
      <c r="MZM81" s="195"/>
      <c r="MZN81" s="195"/>
      <c r="MZO81" s="195"/>
      <c r="MZP81" s="195"/>
      <c r="MZQ81" s="195"/>
      <c r="MZR81" s="195"/>
      <c r="MZS81" s="195"/>
      <c r="MZT81" s="195"/>
      <c r="MZU81" s="195"/>
      <c r="MZV81" s="195"/>
      <c r="MZW81" s="195"/>
      <c r="MZX81" s="195"/>
      <c r="MZY81" s="195"/>
      <c r="MZZ81" s="195"/>
      <c r="NAA81" s="195"/>
      <c r="NAB81" s="195"/>
      <c r="NAC81" s="195"/>
      <c r="NAD81" s="195"/>
      <c r="NAE81" s="195"/>
      <c r="NAF81" s="195"/>
      <c r="NAG81" s="195"/>
      <c r="NAH81" s="195"/>
      <c r="NAI81" s="195"/>
      <c r="NAJ81" s="195"/>
      <c r="NAK81" s="195"/>
      <c r="NAL81" s="195"/>
      <c r="NAM81" s="195"/>
      <c r="NAN81" s="195"/>
      <c r="NAO81" s="195"/>
      <c r="NAP81" s="195"/>
      <c r="NAQ81" s="195"/>
      <c r="NAR81" s="195"/>
      <c r="NAS81" s="195"/>
      <c r="NAT81" s="195"/>
      <c r="NAU81" s="195"/>
      <c r="NAV81" s="195"/>
      <c r="NAW81" s="195"/>
      <c r="NAX81" s="195"/>
      <c r="NAY81" s="195"/>
      <c r="NAZ81" s="195"/>
      <c r="NBA81" s="195"/>
      <c r="NBB81" s="195"/>
      <c r="NBC81" s="195"/>
      <c r="NBD81" s="195"/>
      <c r="NBE81" s="195"/>
      <c r="NBF81" s="195"/>
      <c r="NBG81" s="195"/>
      <c r="NBH81" s="195"/>
      <c r="NBI81" s="195"/>
      <c r="NBJ81" s="195"/>
      <c r="NBK81" s="195"/>
      <c r="NBL81" s="195"/>
      <c r="NBM81" s="195"/>
      <c r="NBN81" s="195"/>
      <c r="NBO81" s="195"/>
      <c r="NBP81" s="195"/>
      <c r="NBQ81" s="195"/>
      <c r="NBR81" s="195"/>
      <c r="NBS81" s="195"/>
      <c r="NBT81" s="195"/>
      <c r="NBU81" s="195"/>
      <c r="NBV81" s="195"/>
      <c r="NBW81" s="195"/>
      <c r="NBX81" s="195"/>
      <c r="NBY81" s="195"/>
      <c r="NBZ81" s="195"/>
      <c r="NCA81" s="195"/>
      <c r="NCB81" s="195"/>
      <c r="NCC81" s="195"/>
      <c r="NCD81" s="195"/>
      <c r="NCE81" s="195"/>
      <c r="NCF81" s="195"/>
      <c r="NCG81" s="195"/>
      <c r="NCH81" s="195"/>
      <c r="NCI81" s="195"/>
      <c r="NCJ81" s="195"/>
      <c r="NCK81" s="195"/>
      <c r="NCL81" s="195"/>
      <c r="NCM81" s="195"/>
      <c r="NCN81" s="195"/>
      <c r="NCO81" s="195"/>
      <c r="NCP81" s="195"/>
      <c r="NCQ81" s="195"/>
      <c r="NCR81" s="195"/>
      <c r="NCS81" s="195"/>
      <c r="NCT81" s="195"/>
      <c r="NCU81" s="195"/>
      <c r="NCV81" s="195"/>
      <c r="NCW81" s="195"/>
      <c r="NCX81" s="195"/>
      <c r="NCY81" s="195"/>
      <c r="NCZ81" s="195"/>
      <c r="NDA81" s="195"/>
      <c r="NDB81" s="195"/>
      <c r="NDC81" s="195"/>
      <c r="NDD81" s="195"/>
      <c r="NDE81" s="195"/>
      <c r="NDF81" s="195"/>
      <c r="NDG81" s="195"/>
      <c r="NDH81" s="195"/>
      <c r="NDI81" s="195"/>
      <c r="NDJ81" s="195"/>
      <c r="NDK81" s="195"/>
      <c r="NDL81" s="195"/>
      <c r="NDM81" s="195"/>
      <c r="NDN81" s="195"/>
      <c r="NDO81" s="195"/>
      <c r="NDP81" s="195"/>
      <c r="NDQ81" s="195"/>
      <c r="NDR81" s="195"/>
      <c r="NDS81" s="195"/>
      <c r="NDT81" s="195"/>
      <c r="NDU81" s="195"/>
      <c r="NDV81" s="195"/>
      <c r="NDW81" s="195"/>
      <c r="NDX81" s="195"/>
      <c r="NDY81" s="195"/>
      <c r="NDZ81" s="195"/>
      <c r="NEA81" s="195"/>
      <c r="NEB81" s="195"/>
      <c r="NEC81" s="195"/>
      <c r="NED81" s="195"/>
      <c r="NEE81" s="195"/>
      <c r="NEF81" s="195"/>
      <c r="NEG81" s="195"/>
      <c r="NEH81" s="195"/>
      <c r="NEI81" s="195"/>
      <c r="NEJ81" s="195"/>
      <c r="NEK81" s="195"/>
      <c r="NEL81" s="195"/>
      <c r="NEM81" s="195"/>
      <c r="NEN81" s="195"/>
      <c r="NEO81" s="195"/>
      <c r="NEP81" s="195"/>
      <c r="NEQ81" s="195"/>
      <c r="NER81" s="195"/>
      <c r="NES81" s="195"/>
      <c r="NET81" s="195"/>
      <c r="NEU81" s="195"/>
      <c r="NEV81" s="195"/>
      <c r="NEW81" s="195"/>
      <c r="NEX81" s="195"/>
      <c r="NEY81" s="195"/>
      <c r="NEZ81" s="195"/>
      <c r="NFA81" s="195"/>
      <c r="NFB81" s="195"/>
      <c r="NFC81" s="195"/>
      <c r="NFD81" s="195"/>
      <c r="NFE81" s="195"/>
      <c r="NFF81" s="195"/>
      <c r="NFG81" s="195"/>
      <c r="NFH81" s="195"/>
      <c r="NFI81" s="195"/>
      <c r="NFJ81" s="195"/>
      <c r="NFK81" s="195"/>
      <c r="NFL81" s="195"/>
      <c r="NFM81" s="195"/>
      <c r="NFN81" s="195"/>
      <c r="NFO81" s="195"/>
      <c r="NFP81" s="195"/>
      <c r="NFQ81" s="195"/>
      <c r="NFR81" s="195"/>
      <c r="NFS81" s="195"/>
      <c r="NFT81" s="195"/>
      <c r="NFU81" s="195"/>
      <c r="NFV81" s="195"/>
      <c r="NFW81" s="195"/>
      <c r="NFX81" s="195"/>
      <c r="NFY81" s="195"/>
      <c r="NFZ81" s="195"/>
      <c r="NGA81" s="195"/>
      <c r="NGB81" s="195"/>
      <c r="NGC81" s="195"/>
      <c r="NGD81" s="195"/>
      <c r="NGE81" s="195"/>
      <c r="NGF81" s="195"/>
      <c r="NGG81" s="195"/>
      <c r="NGH81" s="195"/>
      <c r="NGI81" s="195"/>
      <c r="NGJ81" s="195"/>
      <c r="NGK81" s="195"/>
      <c r="NGL81" s="195"/>
      <c r="NGM81" s="195"/>
      <c r="NGN81" s="195"/>
      <c r="NGO81" s="195"/>
      <c r="NGP81" s="195"/>
      <c r="NGQ81" s="195"/>
      <c r="NGR81" s="195"/>
      <c r="NGS81" s="195"/>
      <c r="NGT81" s="195"/>
      <c r="NGU81" s="195"/>
      <c r="NGV81" s="195"/>
      <c r="NGW81" s="195"/>
      <c r="NGX81" s="195"/>
      <c r="NGY81" s="195"/>
      <c r="NGZ81" s="195"/>
      <c r="NHA81" s="195"/>
      <c r="NHB81" s="195"/>
      <c r="NHC81" s="195"/>
      <c r="NHD81" s="195"/>
      <c r="NHE81" s="195"/>
      <c r="NHF81" s="195"/>
      <c r="NHG81" s="195"/>
      <c r="NHH81" s="195"/>
      <c r="NHI81" s="195"/>
      <c r="NHJ81" s="195"/>
      <c r="NHK81" s="195"/>
      <c r="NHL81" s="195"/>
      <c r="NHM81" s="195"/>
      <c r="NHN81" s="195"/>
      <c r="NHO81" s="195"/>
      <c r="NHP81" s="195"/>
      <c r="NHQ81" s="195"/>
      <c r="NHR81" s="195"/>
      <c r="NHS81" s="195"/>
      <c r="NHT81" s="195"/>
      <c r="NHU81" s="195"/>
      <c r="NHV81" s="195"/>
      <c r="NHW81" s="195"/>
      <c r="NHX81" s="195"/>
      <c r="NHY81" s="195"/>
      <c r="NHZ81" s="195"/>
      <c r="NIA81" s="195"/>
      <c r="NIB81" s="195"/>
      <c r="NIC81" s="195"/>
      <c r="NID81" s="195"/>
      <c r="NIE81" s="195"/>
      <c r="NIF81" s="195"/>
      <c r="NIG81" s="195"/>
      <c r="NIH81" s="195"/>
      <c r="NII81" s="195"/>
      <c r="NIJ81" s="195"/>
      <c r="NIK81" s="195"/>
      <c r="NIL81" s="195"/>
      <c r="NIM81" s="195"/>
      <c r="NIN81" s="195"/>
      <c r="NIO81" s="195"/>
      <c r="NIP81" s="195"/>
      <c r="NIQ81" s="195"/>
      <c r="NIR81" s="195"/>
      <c r="NIS81" s="195"/>
      <c r="NIT81" s="195"/>
      <c r="NIU81" s="195"/>
      <c r="NIV81" s="195"/>
      <c r="NIW81" s="195"/>
      <c r="NIX81" s="195"/>
      <c r="NIY81" s="195"/>
      <c r="NIZ81" s="195"/>
      <c r="NJA81" s="195"/>
      <c r="NJB81" s="195"/>
      <c r="NJC81" s="195"/>
      <c r="NJD81" s="195"/>
      <c r="NJE81" s="195"/>
      <c r="NJF81" s="195"/>
      <c r="NJG81" s="195"/>
      <c r="NJH81" s="195"/>
      <c r="NJI81" s="195"/>
      <c r="NJJ81" s="195"/>
      <c r="NJK81" s="195"/>
      <c r="NJL81" s="195"/>
      <c r="NJM81" s="195"/>
      <c r="NJN81" s="195"/>
      <c r="NJO81" s="195"/>
      <c r="NJP81" s="195"/>
      <c r="NJQ81" s="195"/>
      <c r="NJR81" s="195"/>
      <c r="NJS81" s="195"/>
      <c r="NJT81" s="195"/>
      <c r="NJU81" s="195"/>
      <c r="NJV81" s="195"/>
      <c r="NJW81" s="195"/>
      <c r="NJX81" s="195"/>
      <c r="NJY81" s="195"/>
      <c r="NJZ81" s="195"/>
      <c r="NKA81" s="195"/>
      <c r="NKB81" s="195"/>
      <c r="NKC81" s="195"/>
      <c r="NKD81" s="195"/>
      <c r="NKE81" s="195"/>
      <c r="NKF81" s="195"/>
      <c r="NKG81" s="195"/>
      <c r="NKH81" s="195"/>
      <c r="NKI81" s="195"/>
      <c r="NKJ81" s="195"/>
      <c r="NKK81" s="195"/>
      <c r="NKL81" s="195"/>
      <c r="NKM81" s="195"/>
      <c r="NKN81" s="195"/>
      <c r="NKO81" s="195"/>
      <c r="NKP81" s="195"/>
      <c r="NKQ81" s="195"/>
      <c r="NKR81" s="195"/>
      <c r="NKS81" s="195"/>
      <c r="NKT81" s="195"/>
      <c r="NKU81" s="195"/>
      <c r="NKV81" s="195"/>
      <c r="NKW81" s="195"/>
      <c r="NKX81" s="195"/>
      <c r="NKY81" s="195"/>
      <c r="NKZ81" s="195"/>
      <c r="NLA81" s="195"/>
      <c r="NLB81" s="195"/>
      <c r="NLC81" s="195"/>
      <c r="NLD81" s="195"/>
      <c r="NLE81" s="195"/>
      <c r="NLF81" s="195"/>
      <c r="NLG81" s="195"/>
      <c r="NLH81" s="195"/>
      <c r="NLI81" s="195"/>
      <c r="NLJ81" s="195"/>
      <c r="NLK81" s="195"/>
      <c r="NLL81" s="195"/>
      <c r="NLM81" s="195"/>
      <c r="NLN81" s="195"/>
      <c r="NLO81" s="195"/>
      <c r="NLP81" s="195"/>
      <c r="NLQ81" s="195"/>
      <c r="NLR81" s="195"/>
      <c r="NLS81" s="195"/>
      <c r="NLT81" s="195"/>
      <c r="NLU81" s="195"/>
      <c r="NLV81" s="195"/>
      <c r="NLW81" s="195"/>
      <c r="NLX81" s="195"/>
      <c r="NLY81" s="195"/>
      <c r="NLZ81" s="195"/>
      <c r="NMA81" s="195"/>
      <c r="NMB81" s="195"/>
      <c r="NMC81" s="195"/>
      <c r="NMD81" s="195"/>
      <c r="NME81" s="195"/>
      <c r="NMF81" s="195"/>
      <c r="NMG81" s="195"/>
      <c r="NMH81" s="195"/>
      <c r="NMI81" s="195"/>
      <c r="NMJ81" s="195"/>
      <c r="NMK81" s="195"/>
      <c r="NML81" s="195"/>
      <c r="NMM81" s="195"/>
      <c r="NMN81" s="195"/>
      <c r="NMO81" s="195"/>
      <c r="NMP81" s="195"/>
      <c r="NMQ81" s="195"/>
      <c r="NMR81" s="195"/>
      <c r="NMS81" s="195"/>
      <c r="NMT81" s="195"/>
      <c r="NMU81" s="195"/>
      <c r="NMV81" s="195"/>
      <c r="NMW81" s="195"/>
      <c r="NMX81" s="195"/>
      <c r="NMY81" s="195"/>
      <c r="NMZ81" s="195"/>
      <c r="NNA81" s="195"/>
      <c r="NNB81" s="195"/>
      <c r="NNC81" s="195"/>
      <c r="NND81" s="195"/>
      <c r="NNE81" s="195"/>
      <c r="NNF81" s="195"/>
      <c r="NNG81" s="195"/>
      <c r="NNH81" s="195"/>
      <c r="NNI81" s="195"/>
      <c r="NNJ81" s="195"/>
      <c r="NNK81" s="195"/>
      <c r="NNL81" s="195"/>
      <c r="NNM81" s="195"/>
      <c r="NNN81" s="195"/>
      <c r="NNO81" s="195"/>
      <c r="NNP81" s="195"/>
      <c r="NNQ81" s="195"/>
      <c r="NNR81" s="195"/>
      <c r="NNS81" s="195"/>
      <c r="NNT81" s="195"/>
      <c r="NNU81" s="195"/>
      <c r="NNV81" s="195"/>
      <c r="NNW81" s="195"/>
      <c r="NNX81" s="195"/>
      <c r="NNY81" s="195"/>
      <c r="NNZ81" s="195"/>
      <c r="NOA81" s="195"/>
      <c r="NOB81" s="195"/>
      <c r="NOC81" s="195"/>
      <c r="NOD81" s="195"/>
      <c r="NOE81" s="195"/>
      <c r="NOF81" s="195"/>
      <c r="NOG81" s="195"/>
      <c r="NOH81" s="195"/>
      <c r="NOI81" s="195"/>
      <c r="NOJ81" s="195"/>
      <c r="NOK81" s="195"/>
      <c r="NOL81" s="195"/>
      <c r="NOM81" s="195"/>
      <c r="NON81" s="195"/>
      <c r="NOO81" s="195"/>
      <c r="NOP81" s="195"/>
      <c r="NOQ81" s="195"/>
      <c r="NOR81" s="195"/>
      <c r="NOS81" s="195"/>
      <c r="NOT81" s="195"/>
      <c r="NOU81" s="195"/>
      <c r="NOV81" s="195"/>
      <c r="NOW81" s="195"/>
      <c r="NOX81" s="195"/>
      <c r="NOY81" s="195"/>
      <c r="NOZ81" s="195"/>
      <c r="NPA81" s="195"/>
      <c r="NPB81" s="195"/>
      <c r="NPC81" s="195"/>
      <c r="NPD81" s="195"/>
      <c r="NPE81" s="195"/>
      <c r="NPF81" s="195"/>
      <c r="NPG81" s="195"/>
      <c r="NPH81" s="195"/>
      <c r="NPI81" s="195"/>
      <c r="NPJ81" s="195"/>
      <c r="NPK81" s="195"/>
      <c r="NPL81" s="195"/>
      <c r="NPM81" s="195"/>
      <c r="NPN81" s="195"/>
      <c r="NPO81" s="195"/>
      <c r="NPP81" s="195"/>
      <c r="NPQ81" s="195"/>
      <c r="NPR81" s="195"/>
      <c r="NPS81" s="195"/>
      <c r="NPT81" s="195"/>
      <c r="NPU81" s="195"/>
      <c r="NPV81" s="195"/>
      <c r="NPW81" s="195"/>
      <c r="NPX81" s="195"/>
      <c r="NPY81" s="195"/>
      <c r="NPZ81" s="195"/>
      <c r="NQA81" s="195"/>
      <c r="NQB81" s="195"/>
      <c r="NQC81" s="195"/>
      <c r="NQD81" s="195"/>
      <c r="NQE81" s="195"/>
      <c r="NQF81" s="195"/>
      <c r="NQG81" s="195"/>
      <c r="NQH81" s="195"/>
      <c r="NQI81" s="195"/>
      <c r="NQJ81" s="195"/>
      <c r="NQK81" s="195"/>
      <c r="NQL81" s="195"/>
      <c r="NQM81" s="195"/>
      <c r="NQN81" s="195"/>
      <c r="NQO81" s="195"/>
      <c r="NQP81" s="195"/>
      <c r="NQQ81" s="195"/>
      <c r="NQR81" s="195"/>
      <c r="NQS81" s="195"/>
      <c r="NQT81" s="195"/>
      <c r="NQU81" s="195"/>
      <c r="NQV81" s="195"/>
      <c r="NQW81" s="195"/>
      <c r="NQX81" s="195"/>
      <c r="NQY81" s="195"/>
      <c r="NQZ81" s="195"/>
      <c r="NRA81" s="195"/>
      <c r="NRB81" s="195"/>
      <c r="NRC81" s="195"/>
      <c r="NRD81" s="195"/>
      <c r="NRE81" s="195"/>
      <c r="NRF81" s="195"/>
      <c r="NRG81" s="195"/>
      <c r="NRH81" s="195"/>
      <c r="NRI81" s="195"/>
      <c r="NRJ81" s="195"/>
      <c r="NRK81" s="195"/>
      <c r="NRL81" s="195"/>
      <c r="NRM81" s="195"/>
      <c r="NRN81" s="195"/>
      <c r="NRO81" s="195"/>
      <c r="NRP81" s="195"/>
      <c r="NRQ81" s="195"/>
      <c r="NRR81" s="195"/>
      <c r="NRS81" s="195"/>
      <c r="NRT81" s="195"/>
      <c r="NRU81" s="195"/>
      <c r="NRV81" s="195"/>
      <c r="NRW81" s="195"/>
      <c r="NRX81" s="195"/>
      <c r="NRY81" s="195"/>
      <c r="NRZ81" s="195"/>
      <c r="NSA81" s="195"/>
      <c r="NSB81" s="195"/>
      <c r="NSC81" s="195"/>
      <c r="NSD81" s="195"/>
      <c r="NSE81" s="195"/>
      <c r="NSF81" s="195"/>
      <c r="NSG81" s="195"/>
      <c r="NSH81" s="195"/>
      <c r="NSI81" s="195"/>
      <c r="NSJ81" s="195"/>
      <c r="NSK81" s="195"/>
      <c r="NSL81" s="195"/>
      <c r="NSM81" s="195"/>
      <c r="NSN81" s="195"/>
      <c r="NSO81" s="195"/>
      <c r="NSP81" s="195"/>
      <c r="NSQ81" s="195"/>
      <c r="NSR81" s="195"/>
      <c r="NSS81" s="195"/>
      <c r="NST81" s="195"/>
      <c r="NSU81" s="195"/>
      <c r="NSV81" s="195"/>
      <c r="NSW81" s="195"/>
      <c r="NSX81" s="195"/>
      <c r="NSY81" s="195"/>
      <c r="NSZ81" s="195"/>
      <c r="NTA81" s="195"/>
      <c r="NTB81" s="195"/>
      <c r="NTC81" s="195"/>
      <c r="NTD81" s="195"/>
      <c r="NTE81" s="195"/>
      <c r="NTF81" s="195"/>
      <c r="NTG81" s="195"/>
      <c r="NTH81" s="195"/>
      <c r="NTI81" s="195"/>
      <c r="NTJ81" s="195"/>
      <c r="NTK81" s="195"/>
      <c r="NTL81" s="195"/>
      <c r="NTM81" s="195"/>
      <c r="NTN81" s="195"/>
      <c r="NTO81" s="195"/>
      <c r="NTP81" s="195"/>
      <c r="NTQ81" s="195"/>
      <c r="NTR81" s="195"/>
      <c r="NTS81" s="195"/>
      <c r="NTT81" s="195"/>
      <c r="NTU81" s="195"/>
      <c r="NTV81" s="195"/>
      <c r="NTW81" s="195"/>
      <c r="NTX81" s="195"/>
      <c r="NTY81" s="195"/>
      <c r="NTZ81" s="195"/>
      <c r="NUA81" s="195"/>
      <c r="NUB81" s="195"/>
      <c r="NUC81" s="195"/>
      <c r="NUD81" s="195"/>
      <c r="NUE81" s="195"/>
      <c r="NUF81" s="195"/>
      <c r="NUG81" s="195"/>
      <c r="NUH81" s="195"/>
      <c r="NUI81" s="195"/>
      <c r="NUJ81" s="195"/>
      <c r="NUK81" s="195"/>
      <c r="NUL81" s="195"/>
      <c r="NUM81" s="195"/>
      <c r="NUN81" s="195"/>
      <c r="NUO81" s="195"/>
      <c r="NUP81" s="195"/>
      <c r="NUQ81" s="195"/>
      <c r="NUR81" s="195"/>
      <c r="NUS81" s="195"/>
      <c r="NUT81" s="195"/>
      <c r="NUU81" s="195"/>
      <c r="NUV81" s="195"/>
      <c r="NUW81" s="195"/>
      <c r="NUX81" s="195"/>
      <c r="NUY81" s="195"/>
      <c r="NUZ81" s="195"/>
      <c r="NVA81" s="195"/>
      <c r="NVB81" s="195"/>
      <c r="NVC81" s="195"/>
      <c r="NVD81" s="195"/>
      <c r="NVE81" s="195"/>
      <c r="NVF81" s="195"/>
      <c r="NVG81" s="195"/>
      <c r="NVH81" s="195"/>
      <c r="NVI81" s="195"/>
      <c r="NVJ81" s="195"/>
      <c r="NVK81" s="195"/>
      <c r="NVL81" s="195"/>
      <c r="NVM81" s="195"/>
      <c r="NVN81" s="195"/>
      <c r="NVO81" s="195"/>
      <c r="NVP81" s="195"/>
      <c r="NVQ81" s="195"/>
      <c r="NVR81" s="195"/>
      <c r="NVS81" s="195"/>
      <c r="NVT81" s="195"/>
      <c r="NVU81" s="195"/>
      <c r="NVV81" s="195"/>
      <c r="NVW81" s="195"/>
      <c r="NVX81" s="195"/>
      <c r="NVY81" s="195"/>
      <c r="NVZ81" s="195"/>
      <c r="NWA81" s="195"/>
      <c r="NWB81" s="195"/>
      <c r="NWC81" s="195"/>
      <c r="NWD81" s="195"/>
      <c r="NWE81" s="195"/>
      <c r="NWF81" s="195"/>
      <c r="NWG81" s="195"/>
      <c r="NWH81" s="195"/>
      <c r="NWI81" s="195"/>
      <c r="NWJ81" s="195"/>
      <c r="NWK81" s="195"/>
      <c r="NWL81" s="195"/>
      <c r="NWM81" s="195"/>
      <c r="NWN81" s="195"/>
      <c r="NWO81" s="195"/>
      <c r="NWP81" s="195"/>
      <c r="NWQ81" s="195"/>
      <c r="NWR81" s="195"/>
      <c r="NWS81" s="195"/>
      <c r="NWT81" s="195"/>
      <c r="NWU81" s="195"/>
      <c r="NWV81" s="195"/>
      <c r="NWW81" s="195"/>
      <c r="NWX81" s="195"/>
      <c r="NWY81" s="195"/>
      <c r="NWZ81" s="195"/>
      <c r="NXA81" s="195"/>
      <c r="NXB81" s="195"/>
      <c r="NXC81" s="195"/>
      <c r="NXD81" s="195"/>
      <c r="NXE81" s="195"/>
      <c r="NXF81" s="195"/>
      <c r="NXG81" s="195"/>
      <c r="NXH81" s="195"/>
      <c r="NXI81" s="195"/>
      <c r="NXJ81" s="195"/>
      <c r="NXK81" s="195"/>
      <c r="NXL81" s="195"/>
      <c r="NXM81" s="195"/>
      <c r="NXN81" s="195"/>
      <c r="NXO81" s="195"/>
      <c r="NXP81" s="195"/>
      <c r="NXQ81" s="195"/>
      <c r="NXR81" s="195"/>
      <c r="NXS81" s="195"/>
      <c r="NXT81" s="195"/>
      <c r="NXU81" s="195"/>
      <c r="NXV81" s="195"/>
      <c r="NXW81" s="195"/>
      <c r="NXX81" s="195"/>
      <c r="NXY81" s="195"/>
      <c r="NXZ81" s="195"/>
      <c r="NYA81" s="195"/>
      <c r="NYB81" s="195"/>
      <c r="NYC81" s="195"/>
      <c r="NYD81" s="195"/>
      <c r="NYE81" s="195"/>
      <c r="NYF81" s="195"/>
      <c r="NYG81" s="195"/>
      <c r="NYH81" s="195"/>
      <c r="NYI81" s="195"/>
      <c r="NYJ81" s="195"/>
      <c r="NYK81" s="195"/>
      <c r="NYL81" s="195"/>
      <c r="NYM81" s="195"/>
      <c r="NYN81" s="195"/>
      <c r="NYO81" s="195"/>
      <c r="NYP81" s="195"/>
      <c r="NYQ81" s="195"/>
      <c r="NYR81" s="195"/>
      <c r="NYS81" s="195"/>
      <c r="NYT81" s="195"/>
      <c r="NYU81" s="195"/>
      <c r="NYV81" s="195"/>
      <c r="NYW81" s="195"/>
      <c r="NYX81" s="195"/>
      <c r="NYY81" s="195"/>
      <c r="NYZ81" s="195"/>
      <c r="NZA81" s="195"/>
      <c r="NZB81" s="195"/>
      <c r="NZC81" s="195"/>
      <c r="NZD81" s="195"/>
      <c r="NZE81" s="195"/>
      <c r="NZF81" s="195"/>
      <c r="NZG81" s="195"/>
      <c r="NZH81" s="195"/>
      <c r="NZI81" s="195"/>
      <c r="NZJ81" s="195"/>
      <c r="NZK81" s="195"/>
      <c r="NZL81" s="195"/>
      <c r="NZM81" s="195"/>
      <c r="NZN81" s="195"/>
      <c r="NZO81" s="195"/>
      <c r="NZP81" s="195"/>
      <c r="NZQ81" s="195"/>
      <c r="NZR81" s="195"/>
      <c r="NZS81" s="195"/>
      <c r="NZT81" s="195"/>
      <c r="NZU81" s="195"/>
      <c r="NZV81" s="195"/>
      <c r="NZW81" s="195"/>
      <c r="NZX81" s="195"/>
      <c r="NZY81" s="195"/>
      <c r="NZZ81" s="195"/>
      <c r="OAA81" s="195"/>
      <c r="OAB81" s="195"/>
      <c r="OAC81" s="195"/>
      <c r="OAD81" s="195"/>
      <c r="OAE81" s="195"/>
      <c r="OAF81" s="195"/>
      <c r="OAG81" s="195"/>
      <c r="OAH81" s="195"/>
      <c r="OAI81" s="195"/>
      <c r="OAJ81" s="195"/>
      <c r="OAK81" s="195"/>
      <c r="OAL81" s="195"/>
      <c r="OAM81" s="195"/>
      <c r="OAN81" s="195"/>
      <c r="OAO81" s="195"/>
      <c r="OAP81" s="195"/>
      <c r="OAQ81" s="195"/>
      <c r="OAR81" s="195"/>
      <c r="OAS81" s="195"/>
      <c r="OAT81" s="195"/>
      <c r="OAU81" s="195"/>
      <c r="OAV81" s="195"/>
      <c r="OAW81" s="195"/>
      <c r="OAX81" s="195"/>
      <c r="OAY81" s="195"/>
      <c r="OAZ81" s="195"/>
      <c r="OBA81" s="195"/>
      <c r="OBB81" s="195"/>
      <c r="OBC81" s="195"/>
      <c r="OBD81" s="195"/>
      <c r="OBE81" s="195"/>
      <c r="OBF81" s="195"/>
      <c r="OBG81" s="195"/>
      <c r="OBH81" s="195"/>
      <c r="OBI81" s="195"/>
      <c r="OBJ81" s="195"/>
      <c r="OBK81" s="195"/>
      <c r="OBL81" s="195"/>
      <c r="OBM81" s="195"/>
      <c r="OBN81" s="195"/>
      <c r="OBO81" s="195"/>
      <c r="OBP81" s="195"/>
      <c r="OBQ81" s="195"/>
      <c r="OBR81" s="195"/>
      <c r="OBS81" s="195"/>
      <c r="OBT81" s="195"/>
      <c r="OBU81" s="195"/>
      <c r="OBV81" s="195"/>
      <c r="OBW81" s="195"/>
      <c r="OBX81" s="195"/>
      <c r="OBY81" s="195"/>
      <c r="OBZ81" s="195"/>
      <c r="OCA81" s="195"/>
      <c r="OCB81" s="195"/>
      <c r="OCC81" s="195"/>
      <c r="OCD81" s="195"/>
      <c r="OCE81" s="195"/>
      <c r="OCF81" s="195"/>
      <c r="OCG81" s="195"/>
      <c r="OCH81" s="195"/>
      <c r="OCI81" s="195"/>
      <c r="OCJ81" s="195"/>
      <c r="OCK81" s="195"/>
      <c r="OCL81" s="195"/>
      <c r="OCM81" s="195"/>
      <c r="OCN81" s="195"/>
      <c r="OCO81" s="195"/>
      <c r="OCP81" s="195"/>
      <c r="OCQ81" s="195"/>
      <c r="OCR81" s="195"/>
      <c r="OCS81" s="195"/>
      <c r="OCT81" s="195"/>
      <c r="OCU81" s="195"/>
      <c r="OCV81" s="195"/>
      <c r="OCW81" s="195"/>
      <c r="OCX81" s="195"/>
      <c r="OCY81" s="195"/>
      <c r="OCZ81" s="195"/>
      <c r="ODA81" s="195"/>
      <c r="ODB81" s="195"/>
      <c r="ODC81" s="195"/>
      <c r="ODD81" s="195"/>
      <c r="ODE81" s="195"/>
      <c r="ODF81" s="195"/>
      <c r="ODG81" s="195"/>
      <c r="ODH81" s="195"/>
      <c r="ODI81" s="195"/>
      <c r="ODJ81" s="195"/>
      <c r="ODK81" s="195"/>
      <c r="ODL81" s="195"/>
      <c r="ODM81" s="195"/>
      <c r="ODN81" s="195"/>
      <c r="ODO81" s="195"/>
      <c r="ODP81" s="195"/>
      <c r="ODQ81" s="195"/>
      <c r="ODR81" s="195"/>
      <c r="ODS81" s="195"/>
      <c r="ODT81" s="195"/>
      <c r="ODU81" s="195"/>
      <c r="ODV81" s="195"/>
      <c r="ODW81" s="195"/>
      <c r="ODX81" s="195"/>
      <c r="ODY81" s="195"/>
      <c r="ODZ81" s="195"/>
      <c r="OEA81" s="195"/>
      <c r="OEB81" s="195"/>
      <c r="OEC81" s="195"/>
      <c r="OED81" s="195"/>
      <c r="OEE81" s="195"/>
      <c r="OEF81" s="195"/>
      <c r="OEG81" s="195"/>
      <c r="OEH81" s="195"/>
      <c r="OEI81" s="195"/>
      <c r="OEJ81" s="195"/>
      <c r="OEK81" s="195"/>
      <c r="OEL81" s="195"/>
      <c r="OEM81" s="195"/>
      <c r="OEN81" s="195"/>
      <c r="OEO81" s="195"/>
      <c r="OEP81" s="195"/>
      <c r="OEQ81" s="195"/>
      <c r="OER81" s="195"/>
      <c r="OES81" s="195"/>
      <c r="OET81" s="195"/>
      <c r="OEU81" s="195"/>
      <c r="OEV81" s="195"/>
      <c r="OEW81" s="195"/>
      <c r="OEX81" s="195"/>
      <c r="OEY81" s="195"/>
      <c r="OEZ81" s="195"/>
      <c r="OFA81" s="195"/>
      <c r="OFB81" s="195"/>
      <c r="OFC81" s="195"/>
      <c r="OFD81" s="195"/>
      <c r="OFE81" s="195"/>
      <c r="OFF81" s="195"/>
      <c r="OFG81" s="195"/>
      <c r="OFH81" s="195"/>
      <c r="OFI81" s="195"/>
      <c r="OFJ81" s="195"/>
      <c r="OFK81" s="195"/>
      <c r="OFL81" s="195"/>
      <c r="OFM81" s="195"/>
      <c r="OFN81" s="195"/>
      <c r="OFO81" s="195"/>
      <c r="OFP81" s="195"/>
      <c r="OFQ81" s="195"/>
      <c r="OFR81" s="195"/>
      <c r="OFS81" s="195"/>
      <c r="OFT81" s="195"/>
      <c r="OFU81" s="195"/>
      <c r="OFV81" s="195"/>
      <c r="OFW81" s="195"/>
      <c r="OFX81" s="195"/>
      <c r="OFY81" s="195"/>
      <c r="OFZ81" s="195"/>
      <c r="OGA81" s="195"/>
      <c r="OGB81" s="195"/>
      <c r="OGC81" s="195"/>
      <c r="OGD81" s="195"/>
      <c r="OGE81" s="195"/>
      <c r="OGF81" s="195"/>
      <c r="OGG81" s="195"/>
      <c r="OGH81" s="195"/>
      <c r="OGI81" s="195"/>
      <c r="OGJ81" s="195"/>
      <c r="OGK81" s="195"/>
      <c r="OGL81" s="195"/>
      <c r="OGM81" s="195"/>
      <c r="OGN81" s="195"/>
      <c r="OGO81" s="195"/>
      <c r="OGP81" s="195"/>
      <c r="OGQ81" s="195"/>
      <c r="OGR81" s="195"/>
      <c r="OGS81" s="195"/>
      <c r="OGT81" s="195"/>
      <c r="OGU81" s="195"/>
      <c r="OGV81" s="195"/>
      <c r="OGW81" s="195"/>
      <c r="OGX81" s="195"/>
      <c r="OGY81" s="195"/>
      <c r="OGZ81" s="195"/>
      <c r="OHA81" s="195"/>
      <c r="OHB81" s="195"/>
      <c r="OHC81" s="195"/>
      <c r="OHD81" s="195"/>
      <c r="OHE81" s="195"/>
      <c r="OHF81" s="195"/>
      <c r="OHG81" s="195"/>
      <c r="OHH81" s="195"/>
      <c r="OHI81" s="195"/>
      <c r="OHJ81" s="195"/>
      <c r="OHK81" s="195"/>
      <c r="OHL81" s="195"/>
      <c r="OHM81" s="195"/>
      <c r="OHN81" s="195"/>
      <c r="OHO81" s="195"/>
      <c r="OHP81" s="195"/>
      <c r="OHQ81" s="195"/>
      <c r="OHR81" s="195"/>
      <c r="OHS81" s="195"/>
      <c r="OHT81" s="195"/>
      <c r="OHU81" s="195"/>
      <c r="OHV81" s="195"/>
      <c r="OHW81" s="195"/>
      <c r="OHX81" s="195"/>
      <c r="OHY81" s="195"/>
      <c r="OHZ81" s="195"/>
      <c r="OIA81" s="195"/>
      <c r="OIB81" s="195"/>
      <c r="OIC81" s="195"/>
      <c r="OID81" s="195"/>
      <c r="OIE81" s="195"/>
      <c r="OIF81" s="195"/>
      <c r="OIG81" s="195"/>
      <c r="OIH81" s="195"/>
      <c r="OII81" s="195"/>
      <c r="OIJ81" s="195"/>
      <c r="OIK81" s="195"/>
      <c r="OIL81" s="195"/>
      <c r="OIM81" s="195"/>
      <c r="OIN81" s="195"/>
      <c r="OIO81" s="195"/>
      <c r="OIP81" s="195"/>
      <c r="OIQ81" s="195"/>
      <c r="OIR81" s="195"/>
      <c r="OIS81" s="195"/>
      <c r="OIT81" s="195"/>
      <c r="OIU81" s="195"/>
      <c r="OIV81" s="195"/>
      <c r="OIW81" s="195"/>
      <c r="OIX81" s="195"/>
      <c r="OIY81" s="195"/>
      <c r="OIZ81" s="195"/>
      <c r="OJA81" s="195"/>
      <c r="OJB81" s="195"/>
      <c r="OJC81" s="195"/>
      <c r="OJD81" s="195"/>
      <c r="OJE81" s="195"/>
      <c r="OJF81" s="195"/>
      <c r="OJG81" s="195"/>
      <c r="OJH81" s="195"/>
      <c r="OJI81" s="195"/>
      <c r="OJJ81" s="195"/>
      <c r="OJK81" s="195"/>
      <c r="OJL81" s="195"/>
      <c r="OJM81" s="195"/>
      <c r="OJN81" s="195"/>
      <c r="OJO81" s="195"/>
      <c r="OJP81" s="195"/>
      <c r="OJQ81" s="195"/>
      <c r="OJR81" s="195"/>
      <c r="OJS81" s="195"/>
      <c r="OJT81" s="195"/>
      <c r="OJU81" s="195"/>
      <c r="OJV81" s="195"/>
      <c r="OJW81" s="195"/>
      <c r="OJX81" s="195"/>
      <c r="OJY81" s="195"/>
      <c r="OJZ81" s="195"/>
      <c r="OKA81" s="195"/>
      <c r="OKB81" s="195"/>
      <c r="OKC81" s="195"/>
      <c r="OKD81" s="195"/>
      <c r="OKE81" s="195"/>
      <c r="OKF81" s="195"/>
      <c r="OKG81" s="195"/>
      <c r="OKH81" s="195"/>
      <c r="OKI81" s="195"/>
      <c r="OKJ81" s="195"/>
      <c r="OKK81" s="195"/>
      <c r="OKL81" s="195"/>
      <c r="OKM81" s="195"/>
      <c r="OKN81" s="195"/>
      <c r="OKO81" s="195"/>
      <c r="OKP81" s="195"/>
      <c r="OKQ81" s="195"/>
      <c r="OKR81" s="195"/>
      <c r="OKS81" s="195"/>
      <c r="OKT81" s="195"/>
      <c r="OKU81" s="195"/>
      <c r="OKV81" s="195"/>
      <c r="OKW81" s="195"/>
      <c r="OKX81" s="195"/>
      <c r="OKY81" s="195"/>
      <c r="OKZ81" s="195"/>
      <c r="OLA81" s="195"/>
      <c r="OLB81" s="195"/>
      <c r="OLC81" s="195"/>
      <c r="OLD81" s="195"/>
      <c r="OLE81" s="195"/>
      <c r="OLF81" s="195"/>
      <c r="OLG81" s="195"/>
      <c r="OLH81" s="195"/>
      <c r="OLI81" s="195"/>
      <c r="OLJ81" s="195"/>
      <c r="OLK81" s="195"/>
      <c r="OLL81" s="195"/>
      <c r="OLM81" s="195"/>
      <c r="OLN81" s="195"/>
      <c r="OLO81" s="195"/>
      <c r="OLP81" s="195"/>
      <c r="OLQ81" s="195"/>
      <c r="OLR81" s="195"/>
      <c r="OLS81" s="195"/>
      <c r="OLT81" s="195"/>
      <c r="OLU81" s="195"/>
      <c r="OLV81" s="195"/>
      <c r="OLW81" s="195"/>
      <c r="OLX81" s="195"/>
      <c r="OLY81" s="195"/>
      <c r="OLZ81" s="195"/>
      <c r="OMA81" s="195"/>
      <c r="OMB81" s="195"/>
      <c r="OMC81" s="195"/>
      <c r="OMD81" s="195"/>
      <c r="OME81" s="195"/>
      <c r="OMF81" s="195"/>
      <c r="OMG81" s="195"/>
      <c r="OMH81" s="195"/>
      <c r="OMI81" s="195"/>
      <c r="OMJ81" s="195"/>
      <c r="OMK81" s="195"/>
      <c r="OML81" s="195"/>
      <c r="OMM81" s="195"/>
      <c r="OMN81" s="195"/>
      <c r="OMO81" s="195"/>
      <c r="OMP81" s="195"/>
      <c r="OMQ81" s="195"/>
      <c r="OMR81" s="195"/>
      <c r="OMS81" s="195"/>
      <c r="OMT81" s="195"/>
      <c r="OMU81" s="195"/>
      <c r="OMV81" s="195"/>
      <c r="OMW81" s="195"/>
      <c r="OMX81" s="195"/>
      <c r="OMY81" s="195"/>
      <c r="OMZ81" s="195"/>
      <c r="ONA81" s="195"/>
      <c r="ONB81" s="195"/>
      <c r="ONC81" s="195"/>
      <c r="OND81" s="195"/>
      <c r="ONE81" s="195"/>
      <c r="ONF81" s="195"/>
      <c r="ONG81" s="195"/>
      <c r="ONH81" s="195"/>
      <c r="ONI81" s="195"/>
      <c r="ONJ81" s="195"/>
      <c r="ONK81" s="195"/>
      <c r="ONL81" s="195"/>
      <c r="ONM81" s="195"/>
      <c r="ONN81" s="195"/>
      <c r="ONO81" s="195"/>
      <c r="ONP81" s="195"/>
      <c r="ONQ81" s="195"/>
      <c r="ONR81" s="195"/>
      <c r="ONS81" s="195"/>
      <c r="ONT81" s="195"/>
      <c r="ONU81" s="195"/>
      <c r="ONV81" s="195"/>
      <c r="ONW81" s="195"/>
      <c r="ONX81" s="195"/>
      <c r="ONY81" s="195"/>
      <c r="ONZ81" s="195"/>
      <c r="OOA81" s="195"/>
      <c r="OOB81" s="195"/>
      <c r="OOC81" s="195"/>
      <c r="OOD81" s="195"/>
      <c r="OOE81" s="195"/>
      <c r="OOF81" s="195"/>
      <c r="OOG81" s="195"/>
      <c r="OOH81" s="195"/>
      <c r="OOI81" s="195"/>
      <c r="OOJ81" s="195"/>
      <c r="OOK81" s="195"/>
      <c r="OOL81" s="195"/>
      <c r="OOM81" s="195"/>
      <c r="OON81" s="195"/>
      <c r="OOO81" s="195"/>
      <c r="OOP81" s="195"/>
      <c r="OOQ81" s="195"/>
      <c r="OOR81" s="195"/>
      <c r="OOS81" s="195"/>
      <c r="OOT81" s="195"/>
      <c r="OOU81" s="195"/>
      <c r="OOV81" s="195"/>
      <c r="OOW81" s="195"/>
      <c r="OOX81" s="195"/>
      <c r="OOY81" s="195"/>
      <c r="OOZ81" s="195"/>
      <c r="OPA81" s="195"/>
      <c r="OPB81" s="195"/>
      <c r="OPC81" s="195"/>
      <c r="OPD81" s="195"/>
      <c r="OPE81" s="195"/>
      <c r="OPF81" s="195"/>
      <c r="OPG81" s="195"/>
      <c r="OPH81" s="195"/>
      <c r="OPI81" s="195"/>
      <c r="OPJ81" s="195"/>
      <c r="OPK81" s="195"/>
      <c r="OPL81" s="195"/>
      <c r="OPM81" s="195"/>
      <c r="OPN81" s="195"/>
      <c r="OPO81" s="195"/>
      <c r="OPP81" s="195"/>
      <c r="OPQ81" s="195"/>
      <c r="OPR81" s="195"/>
      <c r="OPS81" s="195"/>
      <c r="OPT81" s="195"/>
      <c r="OPU81" s="195"/>
      <c r="OPV81" s="195"/>
      <c r="OPW81" s="195"/>
      <c r="OPX81" s="195"/>
      <c r="OPY81" s="195"/>
      <c r="OPZ81" s="195"/>
      <c r="OQA81" s="195"/>
      <c r="OQB81" s="195"/>
      <c r="OQC81" s="195"/>
      <c r="OQD81" s="195"/>
      <c r="OQE81" s="195"/>
      <c r="OQF81" s="195"/>
      <c r="OQG81" s="195"/>
      <c r="OQH81" s="195"/>
      <c r="OQI81" s="195"/>
      <c r="OQJ81" s="195"/>
      <c r="OQK81" s="195"/>
      <c r="OQL81" s="195"/>
      <c r="OQM81" s="195"/>
      <c r="OQN81" s="195"/>
      <c r="OQO81" s="195"/>
      <c r="OQP81" s="195"/>
      <c r="OQQ81" s="195"/>
      <c r="OQR81" s="195"/>
      <c r="OQS81" s="195"/>
      <c r="OQT81" s="195"/>
      <c r="OQU81" s="195"/>
      <c r="OQV81" s="195"/>
      <c r="OQW81" s="195"/>
      <c r="OQX81" s="195"/>
      <c r="OQY81" s="195"/>
      <c r="OQZ81" s="195"/>
      <c r="ORA81" s="195"/>
      <c r="ORB81" s="195"/>
      <c r="ORC81" s="195"/>
      <c r="ORD81" s="195"/>
      <c r="ORE81" s="195"/>
      <c r="ORF81" s="195"/>
      <c r="ORG81" s="195"/>
      <c r="ORH81" s="195"/>
      <c r="ORI81" s="195"/>
      <c r="ORJ81" s="195"/>
      <c r="ORK81" s="195"/>
      <c r="ORL81" s="195"/>
      <c r="ORM81" s="195"/>
      <c r="ORN81" s="195"/>
      <c r="ORO81" s="195"/>
      <c r="ORP81" s="195"/>
      <c r="ORQ81" s="195"/>
      <c r="ORR81" s="195"/>
      <c r="ORS81" s="195"/>
      <c r="ORT81" s="195"/>
      <c r="ORU81" s="195"/>
      <c r="ORV81" s="195"/>
      <c r="ORW81" s="195"/>
      <c r="ORX81" s="195"/>
      <c r="ORY81" s="195"/>
      <c r="ORZ81" s="195"/>
      <c r="OSA81" s="195"/>
      <c r="OSB81" s="195"/>
      <c r="OSC81" s="195"/>
      <c r="OSD81" s="195"/>
      <c r="OSE81" s="195"/>
      <c r="OSF81" s="195"/>
      <c r="OSG81" s="195"/>
      <c r="OSH81" s="195"/>
      <c r="OSI81" s="195"/>
      <c r="OSJ81" s="195"/>
      <c r="OSK81" s="195"/>
      <c r="OSL81" s="195"/>
      <c r="OSM81" s="195"/>
      <c r="OSN81" s="195"/>
      <c r="OSO81" s="195"/>
      <c r="OSP81" s="195"/>
      <c r="OSQ81" s="195"/>
      <c r="OSR81" s="195"/>
      <c r="OSS81" s="195"/>
      <c r="OST81" s="195"/>
      <c r="OSU81" s="195"/>
      <c r="OSV81" s="195"/>
      <c r="OSW81" s="195"/>
      <c r="OSX81" s="195"/>
      <c r="OSY81" s="195"/>
      <c r="OSZ81" s="195"/>
      <c r="OTA81" s="195"/>
      <c r="OTB81" s="195"/>
      <c r="OTC81" s="195"/>
      <c r="OTD81" s="195"/>
      <c r="OTE81" s="195"/>
      <c r="OTF81" s="195"/>
      <c r="OTG81" s="195"/>
      <c r="OTH81" s="195"/>
      <c r="OTI81" s="195"/>
      <c r="OTJ81" s="195"/>
      <c r="OTK81" s="195"/>
      <c r="OTL81" s="195"/>
      <c r="OTM81" s="195"/>
      <c r="OTN81" s="195"/>
      <c r="OTO81" s="195"/>
      <c r="OTP81" s="195"/>
      <c r="OTQ81" s="195"/>
      <c r="OTR81" s="195"/>
      <c r="OTS81" s="195"/>
      <c r="OTT81" s="195"/>
      <c r="OTU81" s="195"/>
      <c r="OTV81" s="195"/>
      <c r="OTW81" s="195"/>
      <c r="OTX81" s="195"/>
      <c r="OTY81" s="195"/>
      <c r="OTZ81" s="195"/>
      <c r="OUA81" s="195"/>
      <c r="OUB81" s="195"/>
      <c r="OUC81" s="195"/>
      <c r="OUD81" s="195"/>
      <c r="OUE81" s="195"/>
      <c r="OUF81" s="195"/>
      <c r="OUG81" s="195"/>
      <c r="OUH81" s="195"/>
      <c r="OUI81" s="195"/>
      <c r="OUJ81" s="195"/>
      <c r="OUK81" s="195"/>
      <c r="OUL81" s="195"/>
      <c r="OUM81" s="195"/>
      <c r="OUN81" s="195"/>
      <c r="OUO81" s="195"/>
      <c r="OUP81" s="195"/>
      <c r="OUQ81" s="195"/>
      <c r="OUR81" s="195"/>
      <c r="OUS81" s="195"/>
      <c r="OUT81" s="195"/>
      <c r="OUU81" s="195"/>
      <c r="OUV81" s="195"/>
      <c r="OUW81" s="195"/>
      <c r="OUX81" s="195"/>
      <c r="OUY81" s="195"/>
      <c r="OUZ81" s="195"/>
      <c r="OVA81" s="195"/>
      <c r="OVB81" s="195"/>
      <c r="OVC81" s="195"/>
      <c r="OVD81" s="195"/>
      <c r="OVE81" s="195"/>
      <c r="OVF81" s="195"/>
      <c r="OVG81" s="195"/>
      <c r="OVH81" s="195"/>
      <c r="OVI81" s="195"/>
      <c r="OVJ81" s="195"/>
      <c r="OVK81" s="195"/>
      <c r="OVL81" s="195"/>
      <c r="OVM81" s="195"/>
      <c r="OVN81" s="195"/>
      <c r="OVO81" s="195"/>
      <c r="OVP81" s="195"/>
      <c r="OVQ81" s="195"/>
      <c r="OVR81" s="195"/>
      <c r="OVS81" s="195"/>
      <c r="OVT81" s="195"/>
      <c r="OVU81" s="195"/>
      <c r="OVV81" s="195"/>
      <c r="OVW81" s="195"/>
      <c r="OVX81" s="195"/>
      <c r="OVY81" s="195"/>
      <c r="OVZ81" s="195"/>
      <c r="OWA81" s="195"/>
      <c r="OWB81" s="195"/>
      <c r="OWC81" s="195"/>
      <c r="OWD81" s="195"/>
      <c r="OWE81" s="195"/>
      <c r="OWF81" s="195"/>
      <c r="OWG81" s="195"/>
      <c r="OWH81" s="195"/>
      <c r="OWI81" s="195"/>
      <c r="OWJ81" s="195"/>
      <c r="OWK81" s="195"/>
      <c r="OWL81" s="195"/>
      <c r="OWM81" s="195"/>
      <c r="OWN81" s="195"/>
      <c r="OWO81" s="195"/>
      <c r="OWP81" s="195"/>
      <c r="OWQ81" s="195"/>
      <c r="OWR81" s="195"/>
      <c r="OWS81" s="195"/>
      <c r="OWT81" s="195"/>
      <c r="OWU81" s="195"/>
      <c r="OWV81" s="195"/>
      <c r="OWW81" s="195"/>
      <c r="OWX81" s="195"/>
      <c r="OWY81" s="195"/>
      <c r="OWZ81" s="195"/>
      <c r="OXA81" s="195"/>
      <c r="OXB81" s="195"/>
      <c r="OXC81" s="195"/>
      <c r="OXD81" s="195"/>
      <c r="OXE81" s="195"/>
      <c r="OXF81" s="195"/>
      <c r="OXG81" s="195"/>
      <c r="OXH81" s="195"/>
      <c r="OXI81" s="195"/>
      <c r="OXJ81" s="195"/>
      <c r="OXK81" s="195"/>
      <c r="OXL81" s="195"/>
      <c r="OXM81" s="195"/>
      <c r="OXN81" s="195"/>
      <c r="OXO81" s="195"/>
      <c r="OXP81" s="195"/>
      <c r="OXQ81" s="195"/>
      <c r="OXR81" s="195"/>
      <c r="OXS81" s="195"/>
      <c r="OXT81" s="195"/>
      <c r="OXU81" s="195"/>
      <c r="OXV81" s="195"/>
      <c r="OXW81" s="195"/>
      <c r="OXX81" s="195"/>
      <c r="OXY81" s="195"/>
      <c r="OXZ81" s="195"/>
      <c r="OYA81" s="195"/>
      <c r="OYB81" s="195"/>
      <c r="OYC81" s="195"/>
      <c r="OYD81" s="195"/>
      <c r="OYE81" s="195"/>
      <c r="OYF81" s="195"/>
      <c r="OYG81" s="195"/>
      <c r="OYH81" s="195"/>
      <c r="OYI81" s="195"/>
      <c r="OYJ81" s="195"/>
      <c r="OYK81" s="195"/>
      <c r="OYL81" s="195"/>
      <c r="OYM81" s="195"/>
      <c r="OYN81" s="195"/>
      <c r="OYO81" s="195"/>
      <c r="OYP81" s="195"/>
      <c r="OYQ81" s="195"/>
      <c r="OYR81" s="195"/>
      <c r="OYS81" s="195"/>
      <c r="OYT81" s="195"/>
      <c r="OYU81" s="195"/>
      <c r="OYV81" s="195"/>
      <c r="OYW81" s="195"/>
      <c r="OYX81" s="195"/>
      <c r="OYY81" s="195"/>
      <c r="OYZ81" s="195"/>
      <c r="OZA81" s="195"/>
      <c r="OZB81" s="195"/>
      <c r="OZC81" s="195"/>
      <c r="OZD81" s="195"/>
      <c r="OZE81" s="195"/>
      <c r="OZF81" s="195"/>
      <c r="OZG81" s="195"/>
      <c r="OZH81" s="195"/>
      <c r="OZI81" s="195"/>
      <c r="OZJ81" s="195"/>
      <c r="OZK81" s="195"/>
      <c r="OZL81" s="195"/>
      <c r="OZM81" s="195"/>
      <c r="OZN81" s="195"/>
      <c r="OZO81" s="195"/>
      <c r="OZP81" s="195"/>
      <c r="OZQ81" s="195"/>
      <c r="OZR81" s="195"/>
      <c r="OZS81" s="195"/>
      <c r="OZT81" s="195"/>
      <c r="OZU81" s="195"/>
      <c r="OZV81" s="195"/>
      <c r="OZW81" s="195"/>
      <c r="OZX81" s="195"/>
      <c r="OZY81" s="195"/>
      <c r="OZZ81" s="195"/>
      <c r="PAA81" s="195"/>
      <c r="PAB81" s="195"/>
      <c r="PAC81" s="195"/>
      <c r="PAD81" s="195"/>
      <c r="PAE81" s="195"/>
      <c r="PAF81" s="195"/>
      <c r="PAG81" s="195"/>
      <c r="PAH81" s="195"/>
      <c r="PAI81" s="195"/>
      <c r="PAJ81" s="195"/>
      <c r="PAK81" s="195"/>
      <c r="PAL81" s="195"/>
      <c r="PAM81" s="195"/>
      <c r="PAN81" s="195"/>
      <c r="PAO81" s="195"/>
      <c r="PAP81" s="195"/>
      <c r="PAQ81" s="195"/>
      <c r="PAR81" s="195"/>
      <c r="PAS81" s="195"/>
      <c r="PAT81" s="195"/>
      <c r="PAU81" s="195"/>
      <c r="PAV81" s="195"/>
      <c r="PAW81" s="195"/>
      <c r="PAX81" s="195"/>
      <c r="PAY81" s="195"/>
      <c r="PAZ81" s="195"/>
      <c r="PBA81" s="195"/>
      <c r="PBB81" s="195"/>
      <c r="PBC81" s="195"/>
      <c r="PBD81" s="195"/>
      <c r="PBE81" s="195"/>
      <c r="PBF81" s="195"/>
      <c r="PBG81" s="195"/>
      <c r="PBH81" s="195"/>
      <c r="PBI81" s="195"/>
      <c r="PBJ81" s="195"/>
      <c r="PBK81" s="195"/>
      <c r="PBL81" s="195"/>
      <c r="PBM81" s="195"/>
      <c r="PBN81" s="195"/>
      <c r="PBO81" s="195"/>
      <c r="PBP81" s="195"/>
      <c r="PBQ81" s="195"/>
      <c r="PBR81" s="195"/>
      <c r="PBS81" s="195"/>
      <c r="PBT81" s="195"/>
      <c r="PBU81" s="195"/>
      <c r="PBV81" s="195"/>
      <c r="PBW81" s="195"/>
      <c r="PBX81" s="195"/>
      <c r="PBY81" s="195"/>
      <c r="PBZ81" s="195"/>
      <c r="PCA81" s="195"/>
      <c r="PCB81" s="195"/>
      <c r="PCC81" s="195"/>
      <c r="PCD81" s="195"/>
      <c r="PCE81" s="195"/>
      <c r="PCF81" s="195"/>
      <c r="PCG81" s="195"/>
      <c r="PCH81" s="195"/>
      <c r="PCI81" s="195"/>
      <c r="PCJ81" s="195"/>
      <c r="PCK81" s="195"/>
      <c r="PCL81" s="195"/>
      <c r="PCM81" s="195"/>
      <c r="PCN81" s="195"/>
      <c r="PCO81" s="195"/>
      <c r="PCP81" s="195"/>
      <c r="PCQ81" s="195"/>
      <c r="PCR81" s="195"/>
      <c r="PCS81" s="195"/>
      <c r="PCT81" s="195"/>
      <c r="PCU81" s="195"/>
      <c r="PCV81" s="195"/>
      <c r="PCW81" s="195"/>
      <c r="PCX81" s="195"/>
      <c r="PCY81" s="195"/>
      <c r="PCZ81" s="195"/>
      <c r="PDA81" s="195"/>
      <c r="PDB81" s="195"/>
      <c r="PDC81" s="195"/>
      <c r="PDD81" s="195"/>
      <c r="PDE81" s="195"/>
      <c r="PDF81" s="195"/>
      <c r="PDG81" s="195"/>
      <c r="PDH81" s="195"/>
      <c r="PDI81" s="195"/>
      <c r="PDJ81" s="195"/>
      <c r="PDK81" s="195"/>
      <c r="PDL81" s="195"/>
      <c r="PDM81" s="195"/>
      <c r="PDN81" s="195"/>
      <c r="PDO81" s="195"/>
      <c r="PDP81" s="195"/>
      <c r="PDQ81" s="195"/>
      <c r="PDR81" s="195"/>
      <c r="PDS81" s="195"/>
      <c r="PDT81" s="195"/>
      <c r="PDU81" s="195"/>
      <c r="PDV81" s="195"/>
      <c r="PDW81" s="195"/>
      <c r="PDX81" s="195"/>
      <c r="PDY81" s="195"/>
      <c r="PDZ81" s="195"/>
      <c r="PEA81" s="195"/>
      <c r="PEB81" s="195"/>
      <c r="PEC81" s="195"/>
      <c r="PED81" s="195"/>
      <c r="PEE81" s="195"/>
      <c r="PEF81" s="195"/>
      <c r="PEG81" s="195"/>
      <c r="PEH81" s="195"/>
      <c r="PEI81" s="195"/>
      <c r="PEJ81" s="195"/>
      <c r="PEK81" s="195"/>
      <c r="PEL81" s="195"/>
      <c r="PEM81" s="195"/>
      <c r="PEN81" s="195"/>
      <c r="PEO81" s="195"/>
      <c r="PEP81" s="195"/>
      <c r="PEQ81" s="195"/>
      <c r="PER81" s="195"/>
      <c r="PES81" s="195"/>
      <c r="PET81" s="195"/>
      <c r="PEU81" s="195"/>
      <c r="PEV81" s="195"/>
      <c r="PEW81" s="195"/>
      <c r="PEX81" s="195"/>
      <c r="PEY81" s="195"/>
      <c r="PEZ81" s="195"/>
      <c r="PFA81" s="195"/>
      <c r="PFB81" s="195"/>
      <c r="PFC81" s="195"/>
      <c r="PFD81" s="195"/>
      <c r="PFE81" s="195"/>
      <c r="PFF81" s="195"/>
      <c r="PFG81" s="195"/>
      <c r="PFH81" s="195"/>
      <c r="PFI81" s="195"/>
      <c r="PFJ81" s="195"/>
      <c r="PFK81" s="195"/>
      <c r="PFL81" s="195"/>
      <c r="PFM81" s="195"/>
      <c r="PFN81" s="195"/>
      <c r="PFO81" s="195"/>
      <c r="PFP81" s="195"/>
      <c r="PFQ81" s="195"/>
      <c r="PFR81" s="195"/>
      <c r="PFS81" s="195"/>
      <c r="PFT81" s="195"/>
      <c r="PFU81" s="195"/>
      <c r="PFV81" s="195"/>
      <c r="PFW81" s="195"/>
      <c r="PFX81" s="195"/>
      <c r="PFY81" s="195"/>
      <c r="PFZ81" s="195"/>
      <c r="PGA81" s="195"/>
      <c r="PGB81" s="195"/>
      <c r="PGC81" s="195"/>
      <c r="PGD81" s="195"/>
      <c r="PGE81" s="195"/>
      <c r="PGF81" s="195"/>
      <c r="PGG81" s="195"/>
      <c r="PGH81" s="195"/>
      <c r="PGI81" s="195"/>
      <c r="PGJ81" s="195"/>
      <c r="PGK81" s="195"/>
      <c r="PGL81" s="195"/>
      <c r="PGM81" s="195"/>
      <c r="PGN81" s="195"/>
      <c r="PGO81" s="195"/>
      <c r="PGP81" s="195"/>
      <c r="PGQ81" s="195"/>
      <c r="PGR81" s="195"/>
      <c r="PGS81" s="195"/>
      <c r="PGT81" s="195"/>
      <c r="PGU81" s="195"/>
      <c r="PGV81" s="195"/>
      <c r="PGW81" s="195"/>
      <c r="PGX81" s="195"/>
      <c r="PGY81" s="195"/>
      <c r="PGZ81" s="195"/>
      <c r="PHA81" s="195"/>
      <c r="PHB81" s="195"/>
      <c r="PHC81" s="195"/>
      <c r="PHD81" s="195"/>
      <c r="PHE81" s="195"/>
      <c r="PHF81" s="195"/>
      <c r="PHG81" s="195"/>
      <c r="PHH81" s="195"/>
      <c r="PHI81" s="195"/>
      <c r="PHJ81" s="195"/>
      <c r="PHK81" s="195"/>
      <c r="PHL81" s="195"/>
      <c r="PHM81" s="195"/>
      <c r="PHN81" s="195"/>
      <c r="PHO81" s="195"/>
      <c r="PHP81" s="195"/>
      <c r="PHQ81" s="195"/>
      <c r="PHR81" s="195"/>
      <c r="PHS81" s="195"/>
      <c r="PHT81" s="195"/>
      <c r="PHU81" s="195"/>
      <c r="PHV81" s="195"/>
      <c r="PHW81" s="195"/>
      <c r="PHX81" s="195"/>
      <c r="PHY81" s="195"/>
      <c r="PHZ81" s="195"/>
      <c r="PIA81" s="195"/>
      <c r="PIB81" s="195"/>
      <c r="PIC81" s="195"/>
      <c r="PID81" s="195"/>
      <c r="PIE81" s="195"/>
      <c r="PIF81" s="195"/>
      <c r="PIG81" s="195"/>
      <c r="PIH81" s="195"/>
      <c r="PII81" s="195"/>
      <c r="PIJ81" s="195"/>
      <c r="PIK81" s="195"/>
      <c r="PIL81" s="195"/>
      <c r="PIM81" s="195"/>
      <c r="PIN81" s="195"/>
      <c r="PIO81" s="195"/>
      <c r="PIP81" s="195"/>
      <c r="PIQ81" s="195"/>
      <c r="PIR81" s="195"/>
      <c r="PIS81" s="195"/>
      <c r="PIT81" s="195"/>
      <c r="PIU81" s="195"/>
      <c r="PIV81" s="195"/>
      <c r="PIW81" s="195"/>
      <c r="PIX81" s="195"/>
      <c r="PIY81" s="195"/>
      <c r="PIZ81" s="195"/>
      <c r="PJA81" s="195"/>
      <c r="PJB81" s="195"/>
      <c r="PJC81" s="195"/>
      <c r="PJD81" s="195"/>
      <c r="PJE81" s="195"/>
      <c r="PJF81" s="195"/>
      <c r="PJG81" s="195"/>
      <c r="PJH81" s="195"/>
      <c r="PJI81" s="195"/>
      <c r="PJJ81" s="195"/>
      <c r="PJK81" s="195"/>
      <c r="PJL81" s="195"/>
      <c r="PJM81" s="195"/>
      <c r="PJN81" s="195"/>
      <c r="PJO81" s="195"/>
      <c r="PJP81" s="195"/>
      <c r="PJQ81" s="195"/>
      <c r="PJR81" s="195"/>
      <c r="PJS81" s="195"/>
      <c r="PJT81" s="195"/>
      <c r="PJU81" s="195"/>
      <c r="PJV81" s="195"/>
      <c r="PJW81" s="195"/>
      <c r="PJX81" s="195"/>
      <c r="PJY81" s="195"/>
      <c r="PJZ81" s="195"/>
      <c r="PKA81" s="195"/>
      <c r="PKB81" s="195"/>
      <c r="PKC81" s="195"/>
      <c r="PKD81" s="195"/>
      <c r="PKE81" s="195"/>
      <c r="PKF81" s="195"/>
      <c r="PKG81" s="195"/>
      <c r="PKH81" s="195"/>
      <c r="PKI81" s="195"/>
      <c r="PKJ81" s="195"/>
      <c r="PKK81" s="195"/>
      <c r="PKL81" s="195"/>
      <c r="PKM81" s="195"/>
      <c r="PKN81" s="195"/>
      <c r="PKO81" s="195"/>
      <c r="PKP81" s="195"/>
      <c r="PKQ81" s="195"/>
      <c r="PKR81" s="195"/>
      <c r="PKS81" s="195"/>
      <c r="PKT81" s="195"/>
      <c r="PKU81" s="195"/>
      <c r="PKV81" s="195"/>
      <c r="PKW81" s="195"/>
      <c r="PKX81" s="195"/>
      <c r="PKY81" s="195"/>
      <c r="PKZ81" s="195"/>
      <c r="PLA81" s="195"/>
      <c r="PLB81" s="195"/>
      <c r="PLC81" s="195"/>
      <c r="PLD81" s="195"/>
      <c r="PLE81" s="195"/>
      <c r="PLF81" s="195"/>
      <c r="PLG81" s="195"/>
      <c r="PLH81" s="195"/>
      <c r="PLI81" s="195"/>
      <c r="PLJ81" s="195"/>
      <c r="PLK81" s="195"/>
      <c r="PLL81" s="195"/>
      <c r="PLM81" s="195"/>
      <c r="PLN81" s="195"/>
      <c r="PLO81" s="195"/>
      <c r="PLP81" s="195"/>
      <c r="PLQ81" s="195"/>
      <c r="PLR81" s="195"/>
      <c r="PLS81" s="195"/>
      <c r="PLT81" s="195"/>
      <c r="PLU81" s="195"/>
      <c r="PLV81" s="195"/>
      <c r="PLW81" s="195"/>
      <c r="PLX81" s="195"/>
      <c r="PLY81" s="195"/>
      <c r="PLZ81" s="195"/>
      <c r="PMA81" s="195"/>
      <c r="PMB81" s="195"/>
      <c r="PMC81" s="195"/>
      <c r="PMD81" s="195"/>
      <c r="PME81" s="195"/>
      <c r="PMF81" s="195"/>
      <c r="PMG81" s="195"/>
      <c r="PMH81" s="195"/>
      <c r="PMI81" s="195"/>
      <c r="PMJ81" s="195"/>
      <c r="PMK81" s="195"/>
      <c r="PML81" s="195"/>
      <c r="PMM81" s="195"/>
      <c r="PMN81" s="195"/>
      <c r="PMO81" s="195"/>
      <c r="PMP81" s="195"/>
      <c r="PMQ81" s="195"/>
      <c r="PMR81" s="195"/>
      <c r="PMS81" s="195"/>
      <c r="PMT81" s="195"/>
      <c r="PMU81" s="195"/>
      <c r="PMV81" s="195"/>
      <c r="PMW81" s="195"/>
      <c r="PMX81" s="195"/>
      <c r="PMY81" s="195"/>
      <c r="PMZ81" s="195"/>
      <c r="PNA81" s="195"/>
      <c r="PNB81" s="195"/>
      <c r="PNC81" s="195"/>
      <c r="PND81" s="195"/>
      <c r="PNE81" s="195"/>
      <c r="PNF81" s="195"/>
      <c r="PNG81" s="195"/>
      <c r="PNH81" s="195"/>
      <c r="PNI81" s="195"/>
      <c r="PNJ81" s="195"/>
      <c r="PNK81" s="195"/>
      <c r="PNL81" s="195"/>
      <c r="PNM81" s="195"/>
      <c r="PNN81" s="195"/>
      <c r="PNO81" s="195"/>
      <c r="PNP81" s="195"/>
      <c r="PNQ81" s="195"/>
      <c r="PNR81" s="195"/>
      <c r="PNS81" s="195"/>
      <c r="PNT81" s="195"/>
      <c r="PNU81" s="195"/>
      <c r="PNV81" s="195"/>
      <c r="PNW81" s="195"/>
      <c r="PNX81" s="195"/>
      <c r="PNY81" s="195"/>
      <c r="PNZ81" s="195"/>
      <c r="POA81" s="195"/>
      <c r="POB81" s="195"/>
      <c r="POC81" s="195"/>
      <c r="POD81" s="195"/>
      <c r="POE81" s="195"/>
      <c r="POF81" s="195"/>
      <c r="POG81" s="195"/>
      <c r="POH81" s="195"/>
      <c r="POI81" s="195"/>
      <c r="POJ81" s="195"/>
      <c r="POK81" s="195"/>
      <c r="POL81" s="195"/>
      <c r="POM81" s="195"/>
      <c r="PON81" s="195"/>
      <c r="POO81" s="195"/>
      <c r="POP81" s="195"/>
      <c r="POQ81" s="195"/>
      <c r="POR81" s="195"/>
      <c r="POS81" s="195"/>
      <c r="POT81" s="195"/>
      <c r="POU81" s="195"/>
      <c r="POV81" s="195"/>
      <c r="POW81" s="195"/>
      <c r="POX81" s="195"/>
      <c r="POY81" s="195"/>
      <c r="POZ81" s="195"/>
      <c r="PPA81" s="195"/>
      <c r="PPB81" s="195"/>
      <c r="PPC81" s="195"/>
      <c r="PPD81" s="195"/>
      <c r="PPE81" s="195"/>
      <c r="PPF81" s="195"/>
      <c r="PPG81" s="195"/>
      <c r="PPH81" s="195"/>
      <c r="PPI81" s="195"/>
      <c r="PPJ81" s="195"/>
      <c r="PPK81" s="195"/>
      <c r="PPL81" s="195"/>
      <c r="PPM81" s="195"/>
      <c r="PPN81" s="195"/>
      <c r="PPO81" s="195"/>
      <c r="PPP81" s="195"/>
      <c r="PPQ81" s="195"/>
      <c r="PPR81" s="195"/>
      <c r="PPS81" s="195"/>
      <c r="PPT81" s="195"/>
      <c r="PPU81" s="195"/>
      <c r="PPV81" s="195"/>
      <c r="PPW81" s="195"/>
      <c r="PPX81" s="195"/>
      <c r="PPY81" s="195"/>
      <c r="PPZ81" s="195"/>
      <c r="PQA81" s="195"/>
      <c r="PQB81" s="195"/>
      <c r="PQC81" s="195"/>
      <c r="PQD81" s="195"/>
      <c r="PQE81" s="195"/>
      <c r="PQF81" s="195"/>
      <c r="PQG81" s="195"/>
      <c r="PQH81" s="195"/>
      <c r="PQI81" s="195"/>
      <c r="PQJ81" s="195"/>
      <c r="PQK81" s="195"/>
      <c r="PQL81" s="195"/>
      <c r="PQM81" s="195"/>
      <c r="PQN81" s="195"/>
      <c r="PQO81" s="195"/>
      <c r="PQP81" s="195"/>
      <c r="PQQ81" s="195"/>
      <c r="PQR81" s="195"/>
      <c r="PQS81" s="195"/>
      <c r="PQT81" s="195"/>
      <c r="PQU81" s="195"/>
      <c r="PQV81" s="195"/>
      <c r="PQW81" s="195"/>
      <c r="PQX81" s="195"/>
      <c r="PQY81" s="195"/>
      <c r="PQZ81" s="195"/>
      <c r="PRA81" s="195"/>
      <c r="PRB81" s="195"/>
      <c r="PRC81" s="195"/>
      <c r="PRD81" s="195"/>
      <c r="PRE81" s="195"/>
      <c r="PRF81" s="195"/>
      <c r="PRG81" s="195"/>
      <c r="PRH81" s="195"/>
      <c r="PRI81" s="195"/>
      <c r="PRJ81" s="195"/>
      <c r="PRK81" s="195"/>
      <c r="PRL81" s="195"/>
      <c r="PRM81" s="195"/>
      <c r="PRN81" s="195"/>
      <c r="PRO81" s="195"/>
      <c r="PRP81" s="195"/>
      <c r="PRQ81" s="195"/>
      <c r="PRR81" s="195"/>
      <c r="PRS81" s="195"/>
      <c r="PRT81" s="195"/>
      <c r="PRU81" s="195"/>
      <c r="PRV81" s="195"/>
      <c r="PRW81" s="195"/>
      <c r="PRX81" s="195"/>
      <c r="PRY81" s="195"/>
      <c r="PRZ81" s="195"/>
      <c r="PSA81" s="195"/>
      <c r="PSB81" s="195"/>
      <c r="PSC81" s="195"/>
      <c r="PSD81" s="195"/>
      <c r="PSE81" s="195"/>
      <c r="PSF81" s="195"/>
      <c r="PSG81" s="195"/>
      <c r="PSH81" s="195"/>
      <c r="PSI81" s="195"/>
      <c r="PSJ81" s="195"/>
      <c r="PSK81" s="195"/>
      <c r="PSL81" s="195"/>
      <c r="PSM81" s="195"/>
      <c r="PSN81" s="195"/>
      <c r="PSO81" s="195"/>
      <c r="PSP81" s="195"/>
      <c r="PSQ81" s="195"/>
      <c r="PSR81" s="195"/>
      <c r="PSS81" s="195"/>
      <c r="PST81" s="195"/>
      <c r="PSU81" s="195"/>
      <c r="PSV81" s="195"/>
      <c r="PSW81" s="195"/>
      <c r="PSX81" s="195"/>
      <c r="PSY81" s="195"/>
      <c r="PSZ81" s="195"/>
      <c r="PTA81" s="195"/>
      <c r="PTB81" s="195"/>
      <c r="PTC81" s="195"/>
      <c r="PTD81" s="195"/>
      <c r="PTE81" s="195"/>
      <c r="PTF81" s="195"/>
      <c r="PTG81" s="195"/>
      <c r="PTH81" s="195"/>
      <c r="PTI81" s="195"/>
      <c r="PTJ81" s="195"/>
      <c r="PTK81" s="195"/>
      <c r="PTL81" s="195"/>
      <c r="PTM81" s="195"/>
      <c r="PTN81" s="195"/>
      <c r="PTO81" s="195"/>
      <c r="PTP81" s="195"/>
      <c r="PTQ81" s="195"/>
      <c r="PTR81" s="195"/>
      <c r="PTS81" s="195"/>
      <c r="PTT81" s="195"/>
      <c r="PTU81" s="195"/>
      <c r="PTV81" s="195"/>
      <c r="PTW81" s="195"/>
      <c r="PTX81" s="195"/>
      <c r="PTY81" s="195"/>
      <c r="PTZ81" s="195"/>
      <c r="PUA81" s="195"/>
      <c r="PUB81" s="195"/>
      <c r="PUC81" s="195"/>
      <c r="PUD81" s="195"/>
      <c r="PUE81" s="195"/>
      <c r="PUF81" s="195"/>
      <c r="PUG81" s="195"/>
      <c r="PUH81" s="195"/>
      <c r="PUI81" s="195"/>
      <c r="PUJ81" s="195"/>
      <c r="PUK81" s="195"/>
      <c r="PUL81" s="195"/>
      <c r="PUM81" s="195"/>
      <c r="PUN81" s="195"/>
      <c r="PUO81" s="195"/>
      <c r="PUP81" s="195"/>
      <c r="PUQ81" s="195"/>
      <c r="PUR81" s="195"/>
      <c r="PUS81" s="195"/>
      <c r="PUT81" s="195"/>
      <c r="PUU81" s="195"/>
      <c r="PUV81" s="195"/>
      <c r="PUW81" s="195"/>
      <c r="PUX81" s="195"/>
      <c r="PUY81" s="195"/>
      <c r="PUZ81" s="195"/>
      <c r="PVA81" s="195"/>
      <c r="PVB81" s="195"/>
      <c r="PVC81" s="195"/>
      <c r="PVD81" s="195"/>
      <c r="PVE81" s="195"/>
      <c r="PVF81" s="195"/>
      <c r="PVG81" s="195"/>
      <c r="PVH81" s="195"/>
      <c r="PVI81" s="195"/>
      <c r="PVJ81" s="195"/>
      <c r="PVK81" s="195"/>
      <c r="PVL81" s="195"/>
      <c r="PVM81" s="195"/>
      <c r="PVN81" s="195"/>
      <c r="PVO81" s="195"/>
      <c r="PVP81" s="195"/>
      <c r="PVQ81" s="195"/>
      <c r="PVR81" s="195"/>
      <c r="PVS81" s="195"/>
      <c r="PVT81" s="195"/>
      <c r="PVU81" s="195"/>
      <c r="PVV81" s="195"/>
      <c r="PVW81" s="195"/>
      <c r="PVX81" s="195"/>
      <c r="PVY81" s="195"/>
      <c r="PVZ81" s="195"/>
      <c r="PWA81" s="195"/>
      <c r="PWB81" s="195"/>
      <c r="PWC81" s="195"/>
      <c r="PWD81" s="195"/>
      <c r="PWE81" s="195"/>
      <c r="PWF81" s="195"/>
      <c r="PWG81" s="195"/>
      <c r="PWH81" s="195"/>
      <c r="PWI81" s="195"/>
      <c r="PWJ81" s="195"/>
      <c r="PWK81" s="195"/>
      <c r="PWL81" s="195"/>
      <c r="PWM81" s="195"/>
      <c r="PWN81" s="195"/>
      <c r="PWO81" s="195"/>
      <c r="PWP81" s="195"/>
      <c r="PWQ81" s="195"/>
      <c r="PWR81" s="195"/>
      <c r="PWS81" s="195"/>
      <c r="PWT81" s="195"/>
      <c r="PWU81" s="195"/>
      <c r="PWV81" s="195"/>
      <c r="PWW81" s="195"/>
      <c r="PWX81" s="195"/>
      <c r="PWY81" s="195"/>
      <c r="PWZ81" s="195"/>
      <c r="PXA81" s="195"/>
      <c r="PXB81" s="195"/>
      <c r="PXC81" s="195"/>
      <c r="PXD81" s="195"/>
      <c r="PXE81" s="195"/>
      <c r="PXF81" s="195"/>
      <c r="PXG81" s="195"/>
      <c r="PXH81" s="195"/>
      <c r="PXI81" s="195"/>
      <c r="PXJ81" s="195"/>
      <c r="PXK81" s="195"/>
      <c r="PXL81" s="195"/>
      <c r="PXM81" s="195"/>
      <c r="PXN81" s="195"/>
      <c r="PXO81" s="195"/>
      <c r="PXP81" s="195"/>
      <c r="PXQ81" s="195"/>
      <c r="PXR81" s="195"/>
      <c r="PXS81" s="195"/>
      <c r="PXT81" s="195"/>
      <c r="PXU81" s="195"/>
      <c r="PXV81" s="195"/>
      <c r="PXW81" s="195"/>
      <c r="PXX81" s="195"/>
      <c r="PXY81" s="195"/>
      <c r="PXZ81" s="195"/>
      <c r="PYA81" s="195"/>
      <c r="PYB81" s="195"/>
      <c r="PYC81" s="195"/>
      <c r="PYD81" s="195"/>
      <c r="PYE81" s="195"/>
      <c r="PYF81" s="195"/>
      <c r="PYG81" s="195"/>
      <c r="PYH81" s="195"/>
      <c r="PYI81" s="195"/>
      <c r="PYJ81" s="195"/>
      <c r="PYK81" s="195"/>
      <c r="PYL81" s="195"/>
      <c r="PYM81" s="195"/>
      <c r="PYN81" s="195"/>
      <c r="PYO81" s="195"/>
      <c r="PYP81" s="195"/>
      <c r="PYQ81" s="195"/>
      <c r="PYR81" s="195"/>
      <c r="PYS81" s="195"/>
      <c r="PYT81" s="195"/>
      <c r="PYU81" s="195"/>
      <c r="PYV81" s="195"/>
      <c r="PYW81" s="195"/>
      <c r="PYX81" s="195"/>
      <c r="PYY81" s="195"/>
      <c r="PYZ81" s="195"/>
      <c r="PZA81" s="195"/>
      <c r="PZB81" s="195"/>
      <c r="PZC81" s="195"/>
      <c r="PZD81" s="195"/>
      <c r="PZE81" s="195"/>
      <c r="PZF81" s="195"/>
      <c r="PZG81" s="195"/>
      <c r="PZH81" s="195"/>
      <c r="PZI81" s="195"/>
      <c r="PZJ81" s="195"/>
      <c r="PZK81" s="195"/>
      <c r="PZL81" s="195"/>
      <c r="PZM81" s="195"/>
      <c r="PZN81" s="195"/>
      <c r="PZO81" s="195"/>
      <c r="PZP81" s="195"/>
      <c r="PZQ81" s="195"/>
      <c r="PZR81" s="195"/>
      <c r="PZS81" s="195"/>
      <c r="PZT81" s="195"/>
      <c r="PZU81" s="195"/>
      <c r="PZV81" s="195"/>
      <c r="PZW81" s="195"/>
      <c r="PZX81" s="195"/>
      <c r="PZY81" s="195"/>
      <c r="PZZ81" s="195"/>
      <c r="QAA81" s="195"/>
      <c r="QAB81" s="195"/>
      <c r="QAC81" s="195"/>
      <c r="QAD81" s="195"/>
      <c r="QAE81" s="195"/>
      <c r="QAF81" s="195"/>
      <c r="QAG81" s="195"/>
      <c r="QAH81" s="195"/>
      <c r="QAI81" s="195"/>
      <c r="QAJ81" s="195"/>
      <c r="QAK81" s="195"/>
      <c r="QAL81" s="195"/>
      <c r="QAM81" s="195"/>
      <c r="QAN81" s="195"/>
      <c r="QAO81" s="195"/>
      <c r="QAP81" s="195"/>
      <c r="QAQ81" s="195"/>
      <c r="QAR81" s="195"/>
      <c r="QAS81" s="195"/>
      <c r="QAT81" s="195"/>
      <c r="QAU81" s="195"/>
      <c r="QAV81" s="195"/>
      <c r="QAW81" s="195"/>
      <c r="QAX81" s="195"/>
      <c r="QAY81" s="195"/>
      <c r="QAZ81" s="195"/>
      <c r="QBA81" s="195"/>
      <c r="QBB81" s="195"/>
      <c r="QBC81" s="195"/>
      <c r="QBD81" s="195"/>
      <c r="QBE81" s="195"/>
      <c r="QBF81" s="195"/>
      <c r="QBG81" s="195"/>
      <c r="QBH81" s="195"/>
      <c r="QBI81" s="195"/>
      <c r="QBJ81" s="195"/>
      <c r="QBK81" s="195"/>
      <c r="QBL81" s="195"/>
      <c r="QBM81" s="195"/>
      <c r="QBN81" s="195"/>
      <c r="QBO81" s="195"/>
      <c r="QBP81" s="195"/>
      <c r="QBQ81" s="195"/>
      <c r="QBR81" s="195"/>
      <c r="QBS81" s="195"/>
      <c r="QBT81" s="195"/>
      <c r="QBU81" s="195"/>
      <c r="QBV81" s="195"/>
      <c r="QBW81" s="195"/>
      <c r="QBX81" s="195"/>
      <c r="QBY81" s="195"/>
      <c r="QBZ81" s="195"/>
      <c r="QCA81" s="195"/>
      <c r="QCB81" s="195"/>
      <c r="QCC81" s="195"/>
      <c r="QCD81" s="195"/>
      <c r="QCE81" s="195"/>
      <c r="QCF81" s="195"/>
      <c r="QCG81" s="195"/>
      <c r="QCH81" s="195"/>
      <c r="QCI81" s="195"/>
      <c r="QCJ81" s="195"/>
      <c r="QCK81" s="195"/>
      <c r="QCL81" s="195"/>
      <c r="QCM81" s="195"/>
      <c r="QCN81" s="195"/>
      <c r="QCO81" s="195"/>
      <c r="QCP81" s="195"/>
      <c r="QCQ81" s="195"/>
      <c r="QCR81" s="195"/>
      <c r="QCS81" s="195"/>
      <c r="QCT81" s="195"/>
      <c r="QCU81" s="195"/>
      <c r="QCV81" s="195"/>
      <c r="QCW81" s="195"/>
      <c r="QCX81" s="195"/>
      <c r="QCY81" s="195"/>
      <c r="QCZ81" s="195"/>
      <c r="QDA81" s="195"/>
      <c r="QDB81" s="195"/>
      <c r="QDC81" s="195"/>
      <c r="QDD81" s="195"/>
      <c r="QDE81" s="195"/>
      <c r="QDF81" s="195"/>
      <c r="QDG81" s="195"/>
      <c r="QDH81" s="195"/>
      <c r="QDI81" s="195"/>
      <c r="QDJ81" s="195"/>
      <c r="QDK81" s="195"/>
      <c r="QDL81" s="195"/>
      <c r="QDM81" s="195"/>
      <c r="QDN81" s="195"/>
      <c r="QDO81" s="195"/>
      <c r="QDP81" s="195"/>
      <c r="QDQ81" s="195"/>
      <c r="QDR81" s="195"/>
      <c r="QDS81" s="195"/>
      <c r="QDT81" s="195"/>
      <c r="QDU81" s="195"/>
      <c r="QDV81" s="195"/>
      <c r="QDW81" s="195"/>
      <c r="QDX81" s="195"/>
      <c r="QDY81" s="195"/>
      <c r="QDZ81" s="195"/>
      <c r="QEA81" s="195"/>
      <c r="QEB81" s="195"/>
      <c r="QEC81" s="195"/>
      <c r="QED81" s="195"/>
      <c r="QEE81" s="195"/>
      <c r="QEF81" s="195"/>
      <c r="QEG81" s="195"/>
      <c r="QEH81" s="195"/>
      <c r="QEI81" s="195"/>
      <c r="QEJ81" s="195"/>
      <c r="QEK81" s="195"/>
      <c r="QEL81" s="195"/>
      <c r="QEM81" s="195"/>
      <c r="QEN81" s="195"/>
      <c r="QEO81" s="195"/>
      <c r="QEP81" s="195"/>
      <c r="QEQ81" s="195"/>
      <c r="QER81" s="195"/>
      <c r="QES81" s="195"/>
      <c r="QET81" s="195"/>
      <c r="QEU81" s="195"/>
      <c r="QEV81" s="195"/>
      <c r="QEW81" s="195"/>
      <c r="QEX81" s="195"/>
      <c r="QEY81" s="195"/>
      <c r="QEZ81" s="195"/>
      <c r="QFA81" s="195"/>
      <c r="QFB81" s="195"/>
      <c r="QFC81" s="195"/>
      <c r="QFD81" s="195"/>
      <c r="QFE81" s="195"/>
      <c r="QFF81" s="195"/>
      <c r="QFG81" s="195"/>
      <c r="QFH81" s="195"/>
      <c r="QFI81" s="195"/>
      <c r="QFJ81" s="195"/>
      <c r="QFK81" s="195"/>
      <c r="QFL81" s="195"/>
      <c r="QFM81" s="195"/>
      <c r="QFN81" s="195"/>
      <c r="QFO81" s="195"/>
      <c r="QFP81" s="195"/>
      <c r="QFQ81" s="195"/>
      <c r="QFR81" s="195"/>
      <c r="QFS81" s="195"/>
      <c r="QFT81" s="195"/>
      <c r="QFU81" s="195"/>
      <c r="QFV81" s="195"/>
      <c r="QFW81" s="195"/>
      <c r="QFX81" s="195"/>
      <c r="QFY81" s="195"/>
      <c r="QFZ81" s="195"/>
      <c r="QGA81" s="195"/>
      <c r="QGB81" s="195"/>
      <c r="QGC81" s="195"/>
      <c r="QGD81" s="195"/>
      <c r="QGE81" s="195"/>
      <c r="QGF81" s="195"/>
      <c r="QGG81" s="195"/>
      <c r="QGH81" s="195"/>
      <c r="QGI81" s="195"/>
      <c r="QGJ81" s="195"/>
      <c r="QGK81" s="195"/>
      <c r="QGL81" s="195"/>
      <c r="QGM81" s="195"/>
      <c r="QGN81" s="195"/>
      <c r="QGO81" s="195"/>
      <c r="QGP81" s="195"/>
      <c r="QGQ81" s="195"/>
      <c r="QGR81" s="195"/>
      <c r="QGS81" s="195"/>
      <c r="QGT81" s="195"/>
      <c r="QGU81" s="195"/>
      <c r="QGV81" s="195"/>
      <c r="QGW81" s="195"/>
      <c r="QGX81" s="195"/>
      <c r="QGY81" s="195"/>
      <c r="QGZ81" s="195"/>
      <c r="QHA81" s="195"/>
      <c r="QHB81" s="195"/>
      <c r="QHC81" s="195"/>
      <c r="QHD81" s="195"/>
      <c r="QHE81" s="195"/>
      <c r="QHF81" s="195"/>
      <c r="QHG81" s="195"/>
      <c r="QHH81" s="195"/>
      <c r="QHI81" s="195"/>
      <c r="QHJ81" s="195"/>
      <c r="QHK81" s="195"/>
      <c r="QHL81" s="195"/>
      <c r="QHM81" s="195"/>
      <c r="QHN81" s="195"/>
      <c r="QHO81" s="195"/>
      <c r="QHP81" s="195"/>
      <c r="QHQ81" s="195"/>
      <c r="QHR81" s="195"/>
      <c r="QHS81" s="195"/>
      <c r="QHT81" s="195"/>
      <c r="QHU81" s="195"/>
      <c r="QHV81" s="195"/>
      <c r="QHW81" s="195"/>
      <c r="QHX81" s="195"/>
      <c r="QHY81" s="195"/>
      <c r="QHZ81" s="195"/>
      <c r="QIA81" s="195"/>
      <c r="QIB81" s="195"/>
      <c r="QIC81" s="195"/>
      <c r="QID81" s="195"/>
      <c r="QIE81" s="195"/>
      <c r="QIF81" s="195"/>
      <c r="QIG81" s="195"/>
      <c r="QIH81" s="195"/>
      <c r="QII81" s="195"/>
      <c r="QIJ81" s="195"/>
      <c r="QIK81" s="195"/>
      <c r="QIL81" s="195"/>
      <c r="QIM81" s="195"/>
      <c r="QIN81" s="195"/>
      <c r="QIO81" s="195"/>
      <c r="QIP81" s="195"/>
      <c r="QIQ81" s="195"/>
      <c r="QIR81" s="195"/>
      <c r="QIS81" s="195"/>
      <c r="QIT81" s="195"/>
      <c r="QIU81" s="195"/>
      <c r="QIV81" s="195"/>
      <c r="QIW81" s="195"/>
      <c r="QIX81" s="195"/>
      <c r="QIY81" s="195"/>
      <c r="QIZ81" s="195"/>
      <c r="QJA81" s="195"/>
      <c r="QJB81" s="195"/>
      <c r="QJC81" s="195"/>
      <c r="QJD81" s="195"/>
      <c r="QJE81" s="195"/>
      <c r="QJF81" s="195"/>
      <c r="QJG81" s="195"/>
      <c r="QJH81" s="195"/>
      <c r="QJI81" s="195"/>
      <c r="QJJ81" s="195"/>
      <c r="QJK81" s="195"/>
      <c r="QJL81" s="195"/>
      <c r="QJM81" s="195"/>
      <c r="QJN81" s="195"/>
      <c r="QJO81" s="195"/>
      <c r="QJP81" s="195"/>
      <c r="QJQ81" s="195"/>
      <c r="QJR81" s="195"/>
      <c r="QJS81" s="195"/>
      <c r="QJT81" s="195"/>
      <c r="QJU81" s="195"/>
      <c r="QJV81" s="195"/>
      <c r="QJW81" s="195"/>
      <c r="QJX81" s="195"/>
      <c r="QJY81" s="195"/>
      <c r="QJZ81" s="195"/>
      <c r="QKA81" s="195"/>
      <c r="QKB81" s="195"/>
      <c r="QKC81" s="195"/>
      <c r="QKD81" s="195"/>
      <c r="QKE81" s="195"/>
      <c r="QKF81" s="195"/>
      <c r="QKG81" s="195"/>
      <c r="QKH81" s="195"/>
      <c r="QKI81" s="195"/>
      <c r="QKJ81" s="195"/>
      <c r="QKK81" s="195"/>
      <c r="QKL81" s="195"/>
      <c r="QKM81" s="195"/>
      <c r="QKN81" s="195"/>
      <c r="QKO81" s="195"/>
      <c r="QKP81" s="195"/>
      <c r="QKQ81" s="195"/>
      <c r="QKR81" s="195"/>
      <c r="QKS81" s="195"/>
      <c r="QKT81" s="195"/>
      <c r="QKU81" s="195"/>
      <c r="QKV81" s="195"/>
      <c r="QKW81" s="195"/>
      <c r="QKX81" s="195"/>
      <c r="QKY81" s="195"/>
      <c r="QKZ81" s="195"/>
      <c r="QLA81" s="195"/>
      <c r="QLB81" s="195"/>
      <c r="QLC81" s="195"/>
      <c r="QLD81" s="195"/>
      <c r="QLE81" s="195"/>
      <c r="QLF81" s="195"/>
      <c r="QLG81" s="195"/>
      <c r="QLH81" s="195"/>
      <c r="QLI81" s="195"/>
      <c r="QLJ81" s="195"/>
      <c r="QLK81" s="195"/>
      <c r="QLL81" s="195"/>
      <c r="QLM81" s="195"/>
      <c r="QLN81" s="195"/>
      <c r="QLO81" s="195"/>
      <c r="QLP81" s="195"/>
      <c r="QLQ81" s="195"/>
      <c r="QLR81" s="195"/>
      <c r="QLS81" s="195"/>
      <c r="QLT81" s="195"/>
      <c r="QLU81" s="195"/>
      <c r="QLV81" s="195"/>
      <c r="QLW81" s="195"/>
      <c r="QLX81" s="195"/>
      <c r="QLY81" s="195"/>
      <c r="QLZ81" s="195"/>
      <c r="QMA81" s="195"/>
      <c r="QMB81" s="195"/>
      <c r="QMC81" s="195"/>
      <c r="QMD81" s="195"/>
      <c r="QME81" s="195"/>
      <c r="QMF81" s="195"/>
      <c r="QMG81" s="195"/>
      <c r="QMH81" s="195"/>
      <c r="QMI81" s="195"/>
      <c r="QMJ81" s="195"/>
      <c r="QMK81" s="195"/>
      <c r="QML81" s="195"/>
      <c r="QMM81" s="195"/>
      <c r="QMN81" s="195"/>
      <c r="QMO81" s="195"/>
      <c r="QMP81" s="195"/>
      <c r="QMQ81" s="195"/>
      <c r="QMR81" s="195"/>
      <c r="QMS81" s="195"/>
      <c r="QMT81" s="195"/>
      <c r="QMU81" s="195"/>
      <c r="QMV81" s="195"/>
      <c r="QMW81" s="195"/>
      <c r="QMX81" s="195"/>
      <c r="QMY81" s="195"/>
      <c r="QMZ81" s="195"/>
      <c r="QNA81" s="195"/>
      <c r="QNB81" s="195"/>
      <c r="QNC81" s="195"/>
      <c r="QND81" s="195"/>
      <c r="QNE81" s="195"/>
      <c r="QNF81" s="195"/>
      <c r="QNG81" s="195"/>
      <c r="QNH81" s="195"/>
      <c r="QNI81" s="195"/>
      <c r="QNJ81" s="195"/>
      <c r="QNK81" s="195"/>
      <c r="QNL81" s="195"/>
      <c r="QNM81" s="195"/>
      <c r="QNN81" s="195"/>
      <c r="QNO81" s="195"/>
      <c r="QNP81" s="195"/>
      <c r="QNQ81" s="195"/>
      <c r="QNR81" s="195"/>
      <c r="QNS81" s="195"/>
      <c r="QNT81" s="195"/>
      <c r="QNU81" s="195"/>
      <c r="QNV81" s="195"/>
      <c r="QNW81" s="195"/>
      <c r="QNX81" s="195"/>
      <c r="QNY81" s="195"/>
      <c r="QNZ81" s="195"/>
      <c r="QOA81" s="195"/>
      <c r="QOB81" s="195"/>
      <c r="QOC81" s="195"/>
      <c r="QOD81" s="195"/>
      <c r="QOE81" s="195"/>
      <c r="QOF81" s="195"/>
      <c r="QOG81" s="195"/>
      <c r="QOH81" s="195"/>
      <c r="QOI81" s="195"/>
      <c r="QOJ81" s="195"/>
      <c r="QOK81" s="195"/>
      <c r="QOL81" s="195"/>
      <c r="QOM81" s="195"/>
      <c r="QON81" s="195"/>
      <c r="QOO81" s="195"/>
      <c r="QOP81" s="195"/>
      <c r="QOQ81" s="195"/>
      <c r="QOR81" s="195"/>
      <c r="QOS81" s="195"/>
      <c r="QOT81" s="195"/>
      <c r="QOU81" s="195"/>
      <c r="QOV81" s="195"/>
      <c r="QOW81" s="195"/>
      <c r="QOX81" s="195"/>
      <c r="QOY81" s="195"/>
      <c r="QOZ81" s="195"/>
      <c r="QPA81" s="195"/>
      <c r="QPB81" s="195"/>
      <c r="QPC81" s="195"/>
      <c r="QPD81" s="195"/>
      <c r="QPE81" s="195"/>
      <c r="QPF81" s="195"/>
      <c r="QPG81" s="195"/>
      <c r="QPH81" s="195"/>
      <c r="QPI81" s="195"/>
      <c r="QPJ81" s="195"/>
      <c r="QPK81" s="195"/>
      <c r="QPL81" s="195"/>
      <c r="QPM81" s="195"/>
      <c r="QPN81" s="195"/>
      <c r="QPO81" s="195"/>
      <c r="QPP81" s="195"/>
      <c r="QPQ81" s="195"/>
      <c r="QPR81" s="195"/>
      <c r="QPS81" s="195"/>
      <c r="QPT81" s="195"/>
      <c r="QPU81" s="195"/>
      <c r="QPV81" s="195"/>
      <c r="QPW81" s="195"/>
      <c r="QPX81" s="195"/>
      <c r="QPY81" s="195"/>
      <c r="QPZ81" s="195"/>
      <c r="QQA81" s="195"/>
      <c r="QQB81" s="195"/>
      <c r="QQC81" s="195"/>
      <c r="QQD81" s="195"/>
      <c r="QQE81" s="195"/>
      <c r="QQF81" s="195"/>
      <c r="QQG81" s="195"/>
      <c r="QQH81" s="195"/>
      <c r="QQI81" s="195"/>
      <c r="QQJ81" s="195"/>
      <c r="QQK81" s="195"/>
      <c r="QQL81" s="195"/>
      <c r="QQM81" s="195"/>
      <c r="QQN81" s="195"/>
      <c r="QQO81" s="195"/>
      <c r="QQP81" s="195"/>
      <c r="QQQ81" s="195"/>
      <c r="QQR81" s="195"/>
      <c r="QQS81" s="195"/>
      <c r="QQT81" s="195"/>
      <c r="QQU81" s="195"/>
      <c r="QQV81" s="195"/>
      <c r="QQW81" s="195"/>
      <c r="QQX81" s="195"/>
      <c r="QQY81" s="195"/>
      <c r="QQZ81" s="195"/>
      <c r="QRA81" s="195"/>
      <c r="QRB81" s="195"/>
      <c r="QRC81" s="195"/>
      <c r="QRD81" s="195"/>
      <c r="QRE81" s="195"/>
      <c r="QRF81" s="195"/>
      <c r="QRG81" s="195"/>
      <c r="QRH81" s="195"/>
      <c r="QRI81" s="195"/>
      <c r="QRJ81" s="195"/>
      <c r="QRK81" s="195"/>
      <c r="QRL81" s="195"/>
      <c r="QRM81" s="195"/>
      <c r="QRN81" s="195"/>
      <c r="QRO81" s="195"/>
      <c r="QRP81" s="195"/>
      <c r="QRQ81" s="195"/>
      <c r="QRR81" s="195"/>
      <c r="QRS81" s="195"/>
      <c r="QRT81" s="195"/>
      <c r="QRU81" s="195"/>
      <c r="QRV81" s="195"/>
      <c r="QRW81" s="195"/>
      <c r="QRX81" s="195"/>
      <c r="QRY81" s="195"/>
      <c r="QRZ81" s="195"/>
      <c r="QSA81" s="195"/>
      <c r="QSB81" s="195"/>
      <c r="QSC81" s="195"/>
      <c r="QSD81" s="195"/>
      <c r="QSE81" s="195"/>
      <c r="QSF81" s="195"/>
      <c r="QSG81" s="195"/>
      <c r="QSH81" s="195"/>
      <c r="QSI81" s="195"/>
      <c r="QSJ81" s="195"/>
      <c r="QSK81" s="195"/>
      <c r="QSL81" s="195"/>
      <c r="QSM81" s="195"/>
      <c r="QSN81" s="195"/>
      <c r="QSO81" s="195"/>
      <c r="QSP81" s="195"/>
      <c r="QSQ81" s="195"/>
      <c r="QSR81" s="195"/>
      <c r="QSS81" s="195"/>
      <c r="QST81" s="195"/>
      <c r="QSU81" s="195"/>
      <c r="QSV81" s="195"/>
      <c r="QSW81" s="195"/>
      <c r="QSX81" s="195"/>
      <c r="QSY81" s="195"/>
      <c r="QSZ81" s="195"/>
      <c r="QTA81" s="195"/>
      <c r="QTB81" s="195"/>
      <c r="QTC81" s="195"/>
      <c r="QTD81" s="195"/>
      <c r="QTE81" s="195"/>
      <c r="QTF81" s="195"/>
      <c r="QTG81" s="195"/>
      <c r="QTH81" s="195"/>
      <c r="QTI81" s="195"/>
      <c r="QTJ81" s="195"/>
      <c r="QTK81" s="195"/>
      <c r="QTL81" s="195"/>
      <c r="QTM81" s="195"/>
      <c r="QTN81" s="195"/>
      <c r="QTO81" s="195"/>
      <c r="QTP81" s="195"/>
      <c r="QTQ81" s="195"/>
      <c r="QTR81" s="195"/>
      <c r="QTS81" s="195"/>
      <c r="QTT81" s="195"/>
      <c r="QTU81" s="195"/>
      <c r="QTV81" s="195"/>
      <c r="QTW81" s="195"/>
      <c r="QTX81" s="195"/>
      <c r="QTY81" s="195"/>
      <c r="QTZ81" s="195"/>
      <c r="QUA81" s="195"/>
      <c r="QUB81" s="195"/>
      <c r="QUC81" s="195"/>
      <c r="QUD81" s="195"/>
      <c r="QUE81" s="195"/>
      <c r="QUF81" s="195"/>
      <c r="QUG81" s="195"/>
      <c r="QUH81" s="195"/>
      <c r="QUI81" s="195"/>
      <c r="QUJ81" s="195"/>
      <c r="QUK81" s="195"/>
      <c r="QUL81" s="195"/>
      <c r="QUM81" s="195"/>
      <c r="QUN81" s="195"/>
      <c r="QUO81" s="195"/>
      <c r="QUP81" s="195"/>
      <c r="QUQ81" s="195"/>
      <c r="QUR81" s="195"/>
      <c r="QUS81" s="195"/>
      <c r="QUT81" s="195"/>
      <c r="QUU81" s="195"/>
      <c r="QUV81" s="195"/>
      <c r="QUW81" s="195"/>
      <c r="QUX81" s="195"/>
      <c r="QUY81" s="195"/>
      <c r="QUZ81" s="195"/>
      <c r="QVA81" s="195"/>
      <c r="QVB81" s="195"/>
      <c r="QVC81" s="195"/>
      <c r="QVD81" s="195"/>
      <c r="QVE81" s="195"/>
      <c r="QVF81" s="195"/>
      <c r="QVG81" s="195"/>
      <c r="QVH81" s="195"/>
      <c r="QVI81" s="195"/>
      <c r="QVJ81" s="195"/>
      <c r="QVK81" s="195"/>
      <c r="QVL81" s="195"/>
      <c r="QVM81" s="195"/>
      <c r="QVN81" s="195"/>
      <c r="QVO81" s="195"/>
      <c r="QVP81" s="195"/>
      <c r="QVQ81" s="195"/>
      <c r="QVR81" s="195"/>
      <c r="QVS81" s="195"/>
      <c r="QVT81" s="195"/>
      <c r="QVU81" s="195"/>
      <c r="QVV81" s="195"/>
      <c r="QVW81" s="195"/>
      <c r="QVX81" s="195"/>
      <c r="QVY81" s="195"/>
      <c r="QVZ81" s="195"/>
      <c r="QWA81" s="195"/>
      <c r="QWB81" s="195"/>
      <c r="QWC81" s="195"/>
      <c r="QWD81" s="195"/>
      <c r="QWE81" s="195"/>
      <c r="QWF81" s="195"/>
      <c r="QWG81" s="195"/>
      <c r="QWH81" s="195"/>
      <c r="QWI81" s="195"/>
      <c r="QWJ81" s="195"/>
      <c r="QWK81" s="195"/>
      <c r="QWL81" s="195"/>
      <c r="QWM81" s="195"/>
      <c r="QWN81" s="195"/>
      <c r="QWO81" s="195"/>
      <c r="QWP81" s="195"/>
      <c r="QWQ81" s="195"/>
      <c r="QWR81" s="195"/>
      <c r="QWS81" s="195"/>
      <c r="QWT81" s="195"/>
      <c r="QWU81" s="195"/>
      <c r="QWV81" s="195"/>
      <c r="QWW81" s="195"/>
      <c r="QWX81" s="195"/>
      <c r="QWY81" s="195"/>
      <c r="QWZ81" s="195"/>
      <c r="QXA81" s="195"/>
      <c r="QXB81" s="195"/>
      <c r="QXC81" s="195"/>
      <c r="QXD81" s="195"/>
      <c r="QXE81" s="195"/>
      <c r="QXF81" s="195"/>
      <c r="QXG81" s="195"/>
      <c r="QXH81" s="195"/>
      <c r="QXI81" s="195"/>
      <c r="QXJ81" s="195"/>
      <c r="QXK81" s="195"/>
      <c r="QXL81" s="195"/>
      <c r="QXM81" s="195"/>
      <c r="QXN81" s="195"/>
      <c r="QXO81" s="195"/>
      <c r="QXP81" s="195"/>
      <c r="QXQ81" s="195"/>
      <c r="QXR81" s="195"/>
      <c r="QXS81" s="195"/>
      <c r="QXT81" s="195"/>
      <c r="QXU81" s="195"/>
      <c r="QXV81" s="195"/>
      <c r="QXW81" s="195"/>
      <c r="QXX81" s="195"/>
      <c r="QXY81" s="195"/>
      <c r="QXZ81" s="195"/>
      <c r="QYA81" s="195"/>
      <c r="QYB81" s="195"/>
      <c r="QYC81" s="195"/>
      <c r="QYD81" s="195"/>
      <c r="QYE81" s="195"/>
      <c r="QYF81" s="195"/>
      <c r="QYG81" s="195"/>
      <c r="QYH81" s="195"/>
      <c r="QYI81" s="195"/>
      <c r="QYJ81" s="195"/>
      <c r="QYK81" s="195"/>
      <c r="QYL81" s="195"/>
      <c r="QYM81" s="195"/>
      <c r="QYN81" s="195"/>
      <c r="QYO81" s="195"/>
      <c r="QYP81" s="195"/>
      <c r="QYQ81" s="195"/>
      <c r="QYR81" s="195"/>
      <c r="QYS81" s="195"/>
      <c r="QYT81" s="195"/>
      <c r="QYU81" s="195"/>
      <c r="QYV81" s="195"/>
      <c r="QYW81" s="195"/>
      <c r="QYX81" s="195"/>
      <c r="QYY81" s="195"/>
      <c r="QYZ81" s="195"/>
      <c r="QZA81" s="195"/>
      <c r="QZB81" s="195"/>
      <c r="QZC81" s="195"/>
      <c r="QZD81" s="195"/>
      <c r="QZE81" s="195"/>
      <c r="QZF81" s="195"/>
      <c r="QZG81" s="195"/>
      <c r="QZH81" s="195"/>
      <c r="QZI81" s="195"/>
      <c r="QZJ81" s="195"/>
      <c r="QZK81" s="195"/>
      <c r="QZL81" s="195"/>
      <c r="QZM81" s="195"/>
      <c r="QZN81" s="195"/>
      <c r="QZO81" s="195"/>
      <c r="QZP81" s="195"/>
      <c r="QZQ81" s="195"/>
      <c r="QZR81" s="195"/>
      <c r="QZS81" s="195"/>
      <c r="QZT81" s="195"/>
      <c r="QZU81" s="195"/>
      <c r="QZV81" s="195"/>
      <c r="QZW81" s="195"/>
      <c r="QZX81" s="195"/>
      <c r="QZY81" s="195"/>
      <c r="QZZ81" s="195"/>
      <c r="RAA81" s="195"/>
      <c r="RAB81" s="195"/>
      <c r="RAC81" s="195"/>
      <c r="RAD81" s="195"/>
      <c r="RAE81" s="195"/>
      <c r="RAF81" s="195"/>
      <c r="RAG81" s="195"/>
      <c r="RAH81" s="195"/>
      <c r="RAI81" s="195"/>
      <c r="RAJ81" s="195"/>
      <c r="RAK81" s="195"/>
      <c r="RAL81" s="195"/>
      <c r="RAM81" s="195"/>
      <c r="RAN81" s="195"/>
      <c r="RAO81" s="195"/>
      <c r="RAP81" s="195"/>
      <c r="RAQ81" s="195"/>
      <c r="RAR81" s="195"/>
      <c r="RAS81" s="195"/>
      <c r="RAT81" s="195"/>
      <c r="RAU81" s="195"/>
      <c r="RAV81" s="195"/>
      <c r="RAW81" s="195"/>
      <c r="RAX81" s="195"/>
      <c r="RAY81" s="195"/>
      <c r="RAZ81" s="195"/>
      <c r="RBA81" s="195"/>
      <c r="RBB81" s="195"/>
      <c r="RBC81" s="195"/>
      <c r="RBD81" s="195"/>
      <c r="RBE81" s="195"/>
      <c r="RBF81" s="195"/>
      <c r="RBG81" s="195"/>
      <c r="RBH81" s="195"/>
      <c r="RBI81" s="195"/>
      <c r="RBJ81" s="195"/>
      <c r="RBK81" s="195"/>
      <c r="RBL81" s="195"/>
      <c r="RBM81" s="195"/>
      <c r="RBN81" s="195"/>
      <c r="RBO81" s="195"/>
      <c r="RBP81" s="195"/>
      <c r="RBQ81" s="195"/>
      <c r="RBR81" s="195"/>
      <c r="RBS81" s="195"/>
      <c r="RBT81" s="195"/>
      <c r="RBU81" s="195"/>
      <c r="RBV81" s="195"/>
      <c r="RBW81" s="195"/>
      <c r="RBX81" s="195"/>
      <c r="RBY81" s="195"/>
      <c r="RBZ81" s="195"/>
      <c r="RCA81" s="195"/>
      <c r="RCB81" s="195"/>
      <c r="RCC81" s="195"/>
      <c r="RCD81" s="195"/>
      <c r="RCE81" s="195"/>
      <c r="RCF81" s="195"/>
      <c r="RCG81" s="195"/>
      <c r="RCH81" s="195"/>
      <c r="RCI81" s="195"/>
      <c r="RCJ81" s="195"/>
      <c r="RCK81" s="195"/>
      <c r="RCL81" s="195"/>
      <c r="RCM81" s="195"/>
      <c r="RCN81" s="195"/>
      <c r="RCO81" s="195"/>
      <c r="RCP81" s="195"/>
      <c r="RCQ81" s="195"/>
      <c r="RCR81" s="195"/>
      <c r="RCS81" s="195"/>
      <c r="RCT81" s="195"/>
      <c r="RCU81" s="195"/>
      <c r="RCV81" s="195"/>
      <c r="RCW81" s="195"/>
      <c r="RCX81" s="195"/>
      <c r="RCY81" s="195"/>
      <c r="RCZ81" s="195"/>
      <c r="RDA81" s="195"/>
      <c r="RDB81" s="195"/>
      <c r="RDC81" s="195"/>
      <c r="RDD81" s="195"/>
      <c r="RDE81" s="195"/>
      <c r="RDF81" s="195"/>
      <c r="RDG81" s="195"/>
      <c r="RDH81" s="195"/>
      <c r="RDI81" s="195"/>
      <c r="RDJ81" s="195"/>
      <c r="RDK81" s="195"/>
      <c r="RDL81" s="195"/>
      <c r="RDM81" s="195"/>
      <c r="RDN81" s="195"/>
      <c r="RDO81" s="195"/>
      <c r="RDP81" s="195"/>
      <c r="RDQ81" s="195"/>
      <c r="RDR81" s="195"/>
      <c r="RDS81" s="195"/>
      <c r="RDT81" s="195"/>
      <c r="RDU81" s="195"/>
      <c r="RDV81" s="195"/>
      <c r="RDW81" s="195"/>
      <c r="RDX81" s="195"/>
      <c r="RDY81" s="195"/>
      <c r="RDZ81" s="195"/>
      <c r="REA81" s="195"/>
      <c r="REB81" s="195"/>
      <c r="REC81" s="195"/>
      <c r="RED81" s="195"/>
      <c r="REE81" s="195"/>
      <c r="REF81" s="195"/>
      <c r="REG81" s="195"/>
      <c r="REH81" s="195"/>
      <c r="REI81" s="195"/>
      <c r="REJ81" s="195"/>
      <c r="REK81" s="195"/>
      <c r="REL81" s="195"/>
      <c r="REM81" s="195"/>
      <c r="REN81" s="195"/>
      <c r="REO81" s="195"/>
      <c r="REP81" s="195"/>
      <c r="REQ81" s="195"/>
      <c r="RER81" s="195"/>
      <c r="RES81" s="195"/>
      <c r="RET81" s="195"/>
      <c r="REU81" s="195"/>
      <c r="REV81" s="195"/>
      <c r="REW81" s="195"/>
      <c r="REX81" s="195"/>
      <c r="REY81" s="195"/>
      <c r="REZ81" s="195"/>
      <c r="RFA81" s="195"/>
      <c r="RFB81" s="195"/>
      <c r="RFC81" s="195"/>
      <c r="RFD81" s="195"/>
      <c r="RFE81" s="195"/>
      <c r="RFF81" s="195"/>
      <c r="RFG81" s="195"/>
      <c r="RFH81" s="195"/>
      <c r="RFI81" s="195"/>
      <c r="RFJ81" s="195"/>
      <c r="RFK81" s="195"/>
      <c r="RFL81" s="195"/>
      <c r="RFM81" s="195"/>
      <c r="RFN81" s="195"/>
      <c r="RFO81" s="195"/>
      <c r="RFP81" s="195"/>
      <c r="RFQ81" s="195"/>
      <c r="RFR81" s="195"/>
      <c r="RFS81" s="195"/>
      <c r="RFT81" s="195"/>
      <c r="RFU81" s="195"/>
      <c r="RFV81" s="195"/>
      <c r="RFW81" s="195"/>
      <c r="RFX81" s="195"/>
      <c r="RFY81" s="195"/>
      <c r="RFZ81" s="195"/>
      <c r="RGA81" s="195"/>
      <c r="RGB81" s="195"/>
      <c r="RGC81" s="195"/>
      <c r="RGD81" s="195"/>
      <c r="RGE81" s="195"/>
      <c r="RGF81" s="195"/>
      <c r="RGG81" s="195"/>
      <c r="RGH81" s="195"/>
      <c r="RGI81" s="195"/>
      <c r="RGJ81" s="195"/>
      <c r="RGK81" s="195"/>
      <c r="RGL81" s="195"/>
      <c r="RGM81" s="195"/>
      <c r="RGN81" s="195"/>
      <c r="RGO81" s="195"/>
      <c r="RGP81" s="195"/>
      <c r="RGQ81" s="195"/>
      <c r="RGR81" s="195"/>
      <c r="RGS81" s="195"/>
      <c r="RGT81" s="195"/>
      <c r="RGU81" s="195"/>
      <c r="RGV81" s="195"/>
      <c r="RGW81" s="195"/>
      <c r="RGX81" s="195"/>
      <c r="RGY81" s="195"/>
      <c r="RGZ81" s="195"/>
      <c r="RHA81" s="195"/>
      <c r="RHB81" s="195"/>
      <c r="RHC81" s="195"/>
      <c r="RHD81" s="195"/>
      <c r="RHE81" s="195"/>
      <c r="RHF81" s="195"/>
      <c r="RHG81" s="195"/>
      <c r="RHH81" s="195"/>
      <c r="RHI81" s="195"/>
      <c r="RHJ81" s="195"/>
      <c r="RHK81" s="195"/>
      <c r="RHL81" s="195"/>
      <c r="RHM81" s="195"/>
      <c r="RHN81" s="195"/>
      <c r="RHO81" s="195"/>
      <c r="RHP81" s="195"/>
      <c r="RHQ81" s="195"/>
      <c r="RHR81" s="195"/>
      <c r="RHS81" s="195"/>
      <c r="RHT81" s="195"/>
      <c r="RHU81" s="195"/>
      <c r="RHV81" s="195"/>
      <c r="RHW81" s="195"/>
      <c r="RHX81" s="195"/>
      <c r="RHY81" s="195"/>
      <c r="RHZ81" s="195"/>
      <c r="RIA81" s="195"/>
      <c r="RIB81" s="195"/>
      <c r="RIC81" s="195"/>
      <c r="RID81" s="195"/>
      <c r="RIE81" s="195"/>
      <c r="RIF81" s="195"/>
      <c r="RIG81" s="195"/>
      <c r="RIH81" s="195"/>
      <c r="RII81" s="195"/>
      <c r="RIJ81" s="195"/>
      <c r="RIK81" s="195"/>
      <c r="RIL81" s="195"/>
      <c r="RIM81" s="195"/>
      <c r="RIN81" s="195"/>
      <c r="RIO81" s="195"/>
      <c r="RIP81" s="195"/>
      <c r="RIQ81" s="195"/>
      <c r="RIR81" s="195"/>
      <c r="RIS81" s="195"/>
      <c r="RIT81" s="195"/>
      <c r="RIU81" s="195"/>
      <c r="RIV81" s="195"/>
      <c r="RIW81" s="195"/>
      <c r="RIX81" s="195"/>
      <c r="RIY81" s="195"/>
      <c r="RIZ81" s="195"/>
      <c r="RJA81" s="195"/>
      <c r="RJB81" s="195"/>
      <c r="RJC81" s="195"/>
      <c r="RJD81" s="195"/>
      <c r="RJE81" s="195"/>
      <c r="RJF81" s="195"/>
      <c r="RJG81" s="195"/>
      <c r="RJH81" s="195"/>
      <c r="RJI81" s="195"/>
      <c r="RJJ81" s="195"/>
      <c r="RJK81" s="195"/>
      <c r="RJL81" s="195"/>
      <c r="RJM81" s="195"/>
      <c r="RJN81" s="195"/>
      <c r="RJO81" s="195"/>
      <c r="RJP81" s="195"/>
      <c r="RJQ81" s="195"/>
      <c r="RJR81" s="195"/>
      <c r="RJS81" s="195"/>
      <c r="RJT81" s="195"/>
      <c r="RJU81" s="195"/>
      <c r="RJV81" s="195"/>
      <c r="RJW81" s="195"/>
      <c r="RJX81" s="195"/>
      <c r="RJY81" s="195"/>
      <c r="RJZ81" s="195"/>
      <c r="RKA81" s="195"/>
      <c r="RKB81" s="195"/>
      <c r="RKC81" s="195"/>
      <c r="RKD81" s="195"/>
      <c r="RKE81" s="195"/>
      <c r="RKF81" s="195"/>
      <c r="RKG81" s="195"/>
      <c r="RKH81" s="195"/>
      <c r="RKI81" s="195"/>
      <c r="RKJ81" s="195"/>
      <c r="RKK81" s="195"/>
      <c r="RKL81" s="195"/>
      <c r="RKM81" s="195"/>
      <c r="RKN81" s="195"/>
      <c r="RKO81" s="195"/>
      <c r="RKP81" s="195"/>
      <c r="RKQ81" s="195"/>
      <c r="RKR81" s="195"/>
      <c r="RKS81" s="195"/>
      <c r="RKT81" s="195"/>
      <c r="RKU81" s="195"/>
      <c r="RKV81" s="195"/>
      <c r="RKW81" s="195"/>
      <c r="RKX81" s="195"/>
      <c r="RKY81" s="195"/>
      <c r="RKZ81" s="195"/>
      <c r="RLA81" s="195"/>
      <c r="RLB81" s="195"/>
      <c r="RLC81" s="195"/>
      <c r="RLD81" s="195"/>
      <c r="RLE81" s="195"/>
      <c r="RLF81" s="195"/>
      <c r="RLG81" s="195"/>
      <c r="RLH81" s="195"/>
      <c r="RLI81" s="195"/>
      <c r="RLJ81" s="195"/>
      <c r="RLK81" s="195"/>
      <c r="RLL81" s="195"/>
      <c r="RLM81" s="195"/>
      <c r="RLN81" s="195"/>
      <c r="RLO81" s="195"/>
      <c r="RLP81" s="195"/>
      <c r="RLQ81" s="195"/>
      <c r="RLR81" s="195"/>
      <c r="RLS81" s="195"/>
      <c r="RLT81" s="195"/>
      <c r="RLU81" s="195"/>
      <c r="RLV81" s="195"/>
      <c r="RLW81" s="195"/>
      <c r="RLX81" s="195"/>
      <c r="RLY81" s="195"/>
      <c r="RLZ81" s="195"/>
      <c r="RMA81" s="195"/>
      <c r="RMB81" s="195"/>
      <c r="RMC81" s="195"/>
      <c r="RMD81" s="195"/>
      <c r="RME81" s="195"/>
      <c r="RMF81" s="195"/>
      <c r="RMG81" s="195"/>
      <c r="RMH81" s="195"/>
      <c r="RMI81" s="195"/>
      <c r="RMJ81" s="195"/>
      <c r="RMK81" s="195"/>
      <c r="RML81" s="195"/>
      <c r="RMM81" s="195"/>
      <c r="RMN81" s="195"/>
      <c r="RMO81" s="195"/>
      <c r="RMP81" s="195"/>
      <c r="RMQ81" s="195"/>
      <c r="RMR81" s="195"/>
      <c r="RMS81" s="195"/>
      <c r="RMT81" s="195"/>
      <c r="RMU81" s="195"/>
      <c r="RMV81" s="195"/>
      <c r="RMW81" s="195"/>
      <c r="RMX81" s="195"/>
      <c r="RMY81" s="195"/>
      <c r="RMZ81" s="195"/>
      <c r="RNA81" s="195"/>
      <c r="RNB81" s="195"/>
      <c r="RNC81" s="195"/>
      <c r="RND81" s="195"/>
      <c r="RNE81" s="195"/>
      <c r="RNF81" s="195"/>
      <c r="RNG81" s="195"/>
      <c r="RNH81" s="195"/>
      <c r="RNI81" s="195"/>
      <c r="RNJ81" s="195"/>
      <c r="RNK81" s="195"/>
      <c r="RNL81" s="195"/>
      <c r="RNM81" s="195"/>
      <c r="RNN81" s="195"/>
      <c r="RNO81" s="195"/>
      <c r="RNP81" s="195"/>
      <c r="RNQ81" s="195"/>
      <c r="RNR81" s="195"/>
      <c r="RNS81" s="195"/>
      <c r="RNT81" s="195"/>
      <c r="RNU81" s="195"/>
      <c r="RNV81" s="195"/>
      <c r="RNW81" s="195"/>
      <c r="RNX81" s="195"/>
      <c r="RNY81" s="195"/>
      <c r="RNZ81" s="195"/>
      <c r="ROA81" s="195"/>
      <c r="ROB81" s="195"/>
      <c r="ROC81" s="195"/>
      <c r="ROD81" s="195"/>
      <c r="ROE81" s="195"/>
      <c r="ROF81" s="195"/>
      <c r="ROG81" s="195"/>
      <c r="ROH81" s="195"/>
      <c r="ROI81" s="195"/>
      <c r="ROJ81" s="195"/>
      <c r="ROK81" s="195"/>
      <c r="ROL81" s="195"/>
      <c r="ROM81" s="195"/>
      <c r="RON81" s="195"/>
      <c r="ROO81" s="195"/>
      <c r="ROP81" s="195"/>
      <c r="ROQ81" s="195"/>
      <c r="ROR81" s="195"/>
      <c r="ROS81" s="195"/>
      <c r="ROT81" s="195"/>
      <c r="ROU81" s="195"/>
      <c r="ROV81" s="195"/>
      <c r="ROW81" s="195"/>
      <c r="ROX81" s="195"/>
      <c r="ROY81" s="195"/>
      <c r="ROZ81" s="195"/>
      <c r="RPA81" s="195"/>
      <c r="RPB81" s="195"/>
      <c r="RPC81" s="195"/>
      <c r="RPD81" s="195"/>
      <c r="RPE81" s="195"/>
      <c r="RPF81" s="195"/>
      <c r="RPG81" s="195"/>
      <c r="RPH81" s="195"/>
      <c r="RPI81" s="195"/>
      <c r="RPJ81" s="195"/>
      <c r="RPK81" s="195"/>
      <c r="RPL81" s="195"/>
      <c r="RPM81" s="195"/>
      <c r="RPN81" s="195"/>
      <c r="RPO81" s="195"/>
      <c r="RPP81" s="195"/>
      <c r="RPQ81" s="195"/>
      <c r="RPR81" s="195"/>
      <c r="RPS81" s="195"/>
      <c r="RPT81" s="195"/>
      <c r="RPU81" s="195"/>
      <c r="RPV81" s="195"/>
      <c r="RPW81" s="195"/>
      <c r="RPX81" s="195"/>
      <c r="RPY81" s="195"/>
      <c r="RPZ81" s="195"/>
      <c r="RQA81" s="195"/>
      <c r="RQB81" s="195"/>
      <c r="RQC81" s="195"/>
      <c r="RQD81" s="195"/>
      <c r="RQE81" s="195"/>
      <c r="RQF81" s="195"/>
      <c r="RQG81" s="195"/>
      <c r="RQH81" s="195"/>
      <c r="RQI81" s="195"/>
      <c r="RQJ81" s="195"/>
      <c r="RQK81" s="195"/>
      <c r="RQL81" s="195"/>
      <c r="RQM81" s="195"/>
      <c r="RQN81" s="195"/>
      <c r="RQO81" s="195"/>
      <c r="RQP81" s="195"/>
      <c r="RQQ81" s="195"/>
      <c r="RQR81" s="195"/>
      <c r="RQS81" s="195"/>
      <c r="RQT81" s="195"/>
      <c r="RQU81" s="195"/>
      <c r="RQV81" s="195"/>
      <c r="RQW81" s="195"/>
      <c r="RQX81" s="195"/>
      <c r="RQY81" s="195"/>
      <c r="RQZ81" s="195"/>
      <c r="RRA81" s="195"/>
      <c r="RRB81" s="195"/>
      <c r="RRC81" s="195"/>
      <c r="RRD81" s="195"/>
      <c r="RRE81" s="195"/>
      <c r="RRF81" s="195"/>
      <c r="RRG81" s="195"/>
      <c r="RRH81" s="195"/>
      <c r="RRI81" s="195"/>
      <c r="RRJ81" s="195"/>
      <c r="RRK81" s="195"/>
      <c r="RRL81" s="195"/>
      <c r="RRM81" s="195"/>
      <c r="RRN81" s="195"/>
      <c r="RRO81" s="195"/>
      <c r="RRP81" s="195"/>
      <c r="RRQ81" s="195"/>
      <c r="RRR81" s="195"/>
      <c r="RRS81" s="195"/>
      <c r="RRT81" s="195"/>
      <c r="RRU81" s="195"/>
      <c r="RRV81" s="195"/>
      <c r="RRW81" s="195"/>
      <c r="RRX81" s="195"/>
      <c r="RRY81" s="195"/>
      <c r="RRZ81" s="195"/>
      <c r="RSA81" s="195"/>
      <c r="RSB81" s="195"/>
      <c r="RSC81" s="195"/>
      <c r="RSD81" s="195"/>
      <c r="RSE81" s="195"/>
      <c r="RSF81" s="195"/>
      <c r="RSG81" s="195"/>
      <c r="RSH81" s="195"/>
      <c r="RSI81" s="195"/>
      <c r="RSJ81" s="195"/>
      <c r="RSK81" s="195"/>
      <c r="RSL81" s="195"/>
      <c r="RSM81" s="195"/>
      <c r="RSN81" s="195"/>
      <c r="RSO81" s="195"/>
      <c r="RSP81" s="195"/>
      <c r="RSQ81" s="195"/>
      <c r="RSR81" s="195"/>
      <c r="RSS81" s="195"/>
      <c r="RST81" s="195"/>
      <c r="RSU81" s="195"/>
      <c r="RSV81" s="195"/>
      <c r="RSW81" s="195"/>
      <c r="RSX81" s="195"/>
      <c r="RSY81" s="195"/>
      <c r="RSZ81" s="195"/>
      <c r="RTA81" s="195"/>
      <c r="RTB81" s="195"/>
      <c r="RTC81" s="195"/>
      <c r="RTD81" s="195"/>
      <c r="RTE81" s="195"/>
      <c r="RTF81" s="195"/>
      <c r="RTG81" s="195"/>
      <c r="RTH81" s="195"/>
      <c r="RTI81" s="195"/>
      <c r="RTJ81" s="195"/>
      <c r="RTK81" s="195"/>
      <c r="RTL81" s="195"/>
      <c r="RTM81" s="195"/>
      <c r="RTN81" s="195"/>
      <c r="RTO81" s="195"/>
      <c r="RTP81" s="195"/>
      <c r="RTQ81" s="195"/>
      <c r="RTR81" s="195"/>
      <c r="RTS81" s="195"/>
      <c r="RTT81" s="195"/>
      <c r="RTU81" s="195"/>
      <c r="RTV81" s="195"/>
      <c r="RTW81" s="195"/>
      <c r="RTX81" s="195"/>
      <c r="RTY81" s="195"/>
      <c r="RTZ81" s="195"/>
      <c r="RUA81" s="195"/>
      <c r="RUB81" s="195"/>
      <c r="RUC81" s="195"/>
      <c r="RUD81" s="195"/>
      <c r="RUE81" s="195"/>
      <c r="RUF81" s="195"/>
      <c r="RUG81" s="195"/>
      <c r="RUH81" s="195"/>
      <c r="RUI81" s="195"/>
      <c r="RUJ81" s="195"/>
      <c r="RUK81" s="195"/>
      <c r="RUL81" s="195"/>
      <c r="RUM81" s="195"/>
      <c r="RUN81" s="195"/>
      <c r="RUO81" s="195"/>
      <c r="RUP81" s="195"/>
      <c r="RUQ81" s="195"/>
      <c r="RUR81" s="195"/>
      <c r="RUS81" s="195"/>
      <c r="RUT81" s="195"/>
      <c r="RUU81" s="195"/>
      <c r="RUV81" s="195"/>
      <c r="RUW81" s="195"/>
      <c r="RUX81" s="195"/>
      <c r="RUY81" s="195"/>
      <c r="RUZ81" s="195"/>
      <c r="RVA81" s="195"/>
      <c r="RVB81" s="195"/>
      <c r="RVC81" s="195"/>
      <c r="RVD81" s="195"/>
      <c r="RVE81" s="195"/>
      <c r="RVF81" s="195"/>
      <c r="RVG81" s="195"/>
      <c r="RVH81" s="195"/>
      <c r="RVI81" s="195"/>
      <c r="RVJ81" s="195"/>
      <c r="RVK81" s="195"/>
      <c r="RVL81" s="195"/>
      <c r="RVM81" s="195"/>
      <c r="RVN81" s="195"/>
      <c r="RVO81" s="195"/>
      <c r="RVP81" s="195"/>
      <c r="RVQ81" s="195"/>
      <c r="RVR81" s="195"/>
      <c r="RVS81" s="195"/>
      <c r="RVT81" s="195"/>
      <c r="RVU81" s="195"/>
      <c r="RVV81" s="195"/>
      <c r="RVW81" s="195"/>
      <c r="RVX81" s="195"/>
      <c r="RVY81" s="195"/>
      <c r="RVZ81" s="195"/>
      <c r="RWA81" s="195"/>
      <c r="RWB81" s="195"/>
      <c r="RWC81" s="195"/>
      <c r="RWD81" s="195"/>
      <c r="RWE81" s="195"/>
      <c r="RWF81" s="195"/>
      <c r="RWG81" s="195"/>
      <c r="RWH81" s="195"/>
      <c r="RWI81" s="195"/>
      <c r="RWJ81" s="195"/>
      <c r="RWK81" s="195"/>
      <c r="RWL81" s="195"/>
      <c r="RWM81" s="195"/>
      <c r="RWN81" s="195"/>
      <c r="RWO81" s="195"/>
      <c r="RWP81" s="195"/>
      <c r="RWQ81" s="195"/>
      <c r="RWR81" s="195"/>
      <c r="RWS81" s="195"/>
      <c r="RWT81" s="195"/>
      <c r="RWU81" s="195"/>
      <c r="RWV81" s="195"/>
      <c r="RWW81" s="195"/>
      <c r="RWX81" s="195"/>
      <c r="RWY81" s="195"/>
      <c r="RWZ81" s="195"/>
      <c r="RXA81" s="195"/>
      <c r="RXB81" s="195"/>
      <c r="RXC81" s="195"/>
      <c r="RXD81" s="195"/>
      <c r="RXE81" s="195"/>
      <c r="RXF81" s="195"/>
      <c r="RXG81" s="195"/>
      <c r="RXH81" s="195"/>
      <c r="RXI81" s="195"/>
      <c r="RXJ81" s="195"/>
      <c r="RXK81" s="195"/>
      <c r="RXL81" s="195"/>
      <c r="RXM81" s="195"/>
      <c r="RXN81" s="195"/>
      <c r="RXO81" s="195"/>
      <c r="RXP81" s="195"/>
      <c r="RXQ81" s="195"/>
      <c r="RXR81" s="195"/>
      <c r="RXS81" s="195"/>
      <c r="RXT81" s="195"/>
      <c r="RXU81" s="195"/>
      <c r="RXV81" s="195"/>
      <c r="RXW81" s="195"/>
      <c r="RXX81" s="195"/>
      <c r="RXY81" s="195"/>
      <c r="RXZ81" s="195"/>
      <c r="RYA81" s="195"/>
      <c r="RYB81" s="195"/>
      <c r="RYC81" s="195"/>
      <c r="RYD81" s="195"/>
      <c r="RYE81" s="195"/>
      <c r="RYF81" s="195"/>
      <c r="RYG81" s="195"/>
      <c r="RYH81" s="195"/>
      <c r="RYI81" s="195"/>
      <c r="RYJ81" s="195"/>
      <c r="RYK81" s="195"/>
      <c r="RYL81" s="195"/>
      <c r="RYM81" s="195"/>
      <c r="RYN81" s="195"/>
      <c r="RYO81" s="195"/>
      <c r="RYP81" s="195"/>
      <c r="RYQ81" s="195"/>
      <c r="RYR81" s="195"/>
      <c r="RYS81" s="195"/>
      <c r="RYT81" s="195"/>
      <c r="RYU81" s="195"/>
      <c r="RYV81" s="195"/>
      <c r="RYW81" s="195"/>
      <c r="RYX81" s="195"/>
      <c r="RYY81" s="195"/>
      <c r="RYZ81" s="195"/>
      <c r="RZA81" s="195"/>
      <c r="RZB81" s="195"/>
      <c r="RZC81" s="195"/>
      <c r="RZD81" s="195"/>
      <c r="RZE81" s="195"/>
      <c r="RZF81" s="195"/>
      <c r="RZG81" s="195"/>
      <c r="RZH81" s="195"/>
      <c r="RZI81" s="195"/>
      <c r="RZJ81" s="195"/>
      <c r="RZK81" s="195"/>
      <c r="RZL81" s="195"/>
      <c r="RZM81" s="195"/>
      <c r="RZN81" s="195"/>
      <c r="RZO81" s="195"/>
      <c r="RZP81" s="195"/>
      <c r="RZQ81" s="195"/>
      <c r="RZR81" s="195"/>
      <c r="RZS81" s="195"/>
      <c r="RZT81" s="195"/>
      <c r="RZU81" s="195"/>
      <c r="RZV81" s="195"/>
      <c r="RZW81" s="195"/>
      <c r="RZX81" s="195"/>
      <c r="RZY81" s="195"/>
      <c r="RZZ81" s="195"/>
      <c r="SAA81" s="195"/>
      <c r="SAB81" s="195"/>
      <c r="SAC81" s="195"/>
      <c r="SAD81" s="195"/>
      <c r="SAE81" s="195"/>
      <c r="SAF81" s="195"/>
      <c r="SAG81" s="195"/>
      <c r="SAH81" s="195"/>
      <c r="SAI81" s="195"/>
      <c r="SAJ81" s="195"/>
      <c r="SAK81" s="195"/>
      <c r="SAL81" s="195"/>
      <c r="SAM81" s="195"/>
      <c r="SAN81" s="195"/>
      <c r="SAO81" s="195"/>
      <c r="SAP81" s="195"/>
      <c r="SAQ81" s="195"/>
      <c r="SAR81" s="195"/>
      <c r="SAS81" s="195"/>
      <c r="SAT81" s="195"/>
      <c r="SAU81" s="195"/>
      <c r="SAV81" s="195"/>
      <c r="SAW81" s="195"/>
      <c r="SAX81" s="195"/>
      <c r="SAY81" s="195"/>
      <c r="SAZ81" s="195"/>
      <c r="SBA81" s="195"/>
      <c r="SBB81" s="195"/>
      <c r="SBC81" s="195"/>
      <c r="SBD81" s="195"/>
      <c r="SBE81" s="195"/>
      <c r="SBF81" s="195"/>
      <c r="SBG81" s="195"/>
      <c r="SBH81" s="195"/>
      <c r="SBI81" s="195"/>
      <c r="SBJ81" s="195"/>
      <c r="SBK81" s="195"/>
      <c r="SBL81" s="195"/>
      <c r="SBM81" s="195"/>
      <c r="SBN81" s="195"/>
      <c r="SBO81" s="195"/>
      <c r="SBP81" s="195"/>
      <c r="SBQ81" s="195"/>
      <c r="SBR81" s="195"/>
      <c r="SBS81" s="195"/>
      <c r="SBT81" s="195"/>
      <c r="SBU81" s="195"/>
      <c r="SBV81" s="195"/>
      <c r="SBW81" s="195"/>
      <c r="SBX81" s="195"/>
      <c r="SBY81" s="195"/>
      <c r="SBZ81" s="195"/>
      <c r="SCA81" s="195"/>
      <c r="SCB81" s="195"/>
      <c r="SCC81" s="195"/>
      <c r="SCD81" s="195"/>
      <c r="SCE81" s="195"/>
      <c r="SCF81" s="195"/>
      <c r="SCG81" s="195"/>
      <c r="SCH81" s="195"/>
      <c r="SCI81" s="195"/>
      <c r="SCJ81" s="195"/>
      <c r="SCK81" s="195"/>
      <c r="SCL81" s="195"/>
      <c r="SCM81" s="195"/>
      <c r="SCN81" s="195"/>
      <c r="SCO81" s="195"/>
      <c r="SCP81" s="195"/>
      <c r="SCQ81" s="195"/>
      <c r="SCR81" s="195"/>
      <c r="SCS81" s="195"/>
      <c r="SCT81" s="195"/>
      <c r="SCU81" s="195"/>
      <c r="SCV81" s="195"/>
      <c r="SCW81" s="195"/>
      <c r="SCX81" s="195"/>
      <c r="SCY81" s="195"/>
      <c r="SCZ81" s="195"/>
      <c r="SDA81" s="195"/>
      <c r="SDB81" s="195"/>
      <c r="SDC81" s="195"/>
      <c r="SDD81" s="195"/>
      <c r="SDE81" s="195"/>
      <c r="SDF81" s="195"/>
      <c r="SDG81" s="195"/>
      <c r="SDH81" s="195"/>
      <c r="SDI81" s="195"/>
      <c r="SDJ81" s="195"/>
      <c r="SDK81" s="195"/>
      <c r="SDL81" s="195"/>
      <c r="SDM81" s="195"/>
      <c r="SDN81" s="195"/>
      <c r="SDO81" s="195"/>
      <c r="SDP81" s="195"/>
      <c r="SDQ81" s="195"/>
      <c r="SDR81" s="195"/>
      <c r="SDS81" s="195"/>
      <c r="SDT81" s="195"/>
      <c r="SDU81" s="195"/>
      <c r="SDV81" s="195"/>
      <c r="SDW81" s="195"/>
      <c r="SDX81" s="195"/>
      <c r="SDY81" s="195"/>
      <c r="SDZ81" s="195"/>
      <c r="SEA81" s="195"/>
      <c r="SEB81" s="195"/>
      <c r="SEC81" s="195"/>
      <c r="SED81" s="195"/>
      <c r="SEE81" s="195"/>
      <c r="SEF81" s="195"/>
      <c r="SEG81" s="195"/>
      <c r="SEH81" s="195"/>
      <c r="SEI81" s="195"/>
      <c r="SEJ81" s="195"/>
      <c r="SEK81" s="195"/>
      <c r="SEL81" s="195"/>
      <c r="SEM81" s="195"/>
      <c r="SEN81" s="195"/>
      <c r="SEO81" s="195"/>
      <c r="SEP81" s="195"/>
      <c r="SEQ81" s="195"/>
      <c r="SER81" s="195"/>
      <c r="SES81" s="195"/>
      <c r="SET81" s="195"/>
      <c r="SEU81" s="195"/>
      <c r="SEV81" s="195"/>
      <c r="SEW81" s="195"/>
      <c r="SEX81" s="195"/>
      <c r="SEY81" s="195"/>
      <c r="SEZ81" s="195"/>
      <c r="SFA81" s="195"/>
      <c r="SFB81" s="195"/>
      <c r="SFC81" s="195"/>
      <c r="SFD81" s="195"/>
      <c r="SFE81" s="195"/>
      <c r="SFF81" s="195"/>
      <c r="SFG81" s="195"/>
      <c r="SFH81" s="195"/>
      <c r="SFI81" s="195"/>
      <c r="SFJ81" s="195"/>
      <c r="SFK81" s="195"/>
      <c r="SFL81" s="195"/>
      <c r="SFM81" s="195"/>
      <c r="SFN81" s="195"/>
      <c r="SFO81" s="195"/>
      <c r="SFP81" s="195"/>
      <c r="SFQ81" s="195"/>
      <c r="SFR81" s="195"/>
      <c r="SFS81" s="195"/>
      <c r="SFT81" s="195"/>
      <c r="SFU81" s="195"/>
      <c r="SFV81" s="195"/>
      <c r="SFW81" s="195"/>
      <c r="SFX81" s="195"/>
      <c r="SFY81" s="195"/>
      <c r="SFZ81" s="195"/>
      <c r="SGA81" s="195"/>
      <c r="SGB81" s="195"/>
      <c r="SGC81" s="195"/>
      <c r="SGD81" s="195"/>
      <c r="SGE81" s="195"/>
      <c r="SGF81" s="195"/>
      <c r="SGG81" s="195"/>
      <c r="SGH81" s="195"/>
      <c r="SGI81" s="195"/>
      <c r="SGJ81" s="195"/>
      <c r="SGK81" s="195"/>
      <c r="SGL81" s="195"/>
      <c r="SGM81" s="195"/>
      <c r="SGN81" s="195"/>
      <c r="SGO81" s="195"/>
      <c r="SGP81" s="195"/>
      <c r="SGQ81" s="195"/>
      <c r="SGR81" s="195"/>
      <c r="SGS81" s="195"/>
      <c r="SGT81" s="195"/>
      <c r="SGU81" s="195"/>
      <c r="SGV81" s="195"/>
      <c r="SGW81" s="195"/>
      <c r="SGX81" s="195"/>
      <c r="SGY81" s="195"/>
      <c r="SGZ81" s="195"/>
      <c r="SHA81" s="195"/>
      <c r="SHB81" s="195"/>
      <c r="SHC81" s="195"/>
      <c r="SHD81" s="195"/>
      <c r="SHE81" s="195"/>
      <c r="SHF81" s="195"/>
      <c r="SHG81" s="195"/>
      <c r="SHH81" s="195"/>
      <c r="SHI81" s="195"/>
      <c r="SHJ81" s="195"/>
      <c r="SHK81" s="195"/>
      <c r="SHL81" s="195"/>
      <c r="SHM81" s="195"/>
      <c r="SHN81" s="195"/>
      <c r="SHO81" s="195"/>
      <c r="SHP81" s="195"/>
      <c r="SHQ81" s="195"/>
      <c r="SHR81" s="195"/>
      <c r="SHS81" s="195"/>
      <c r="SHT81" s="195"/>
      <c r="SHU81" s="195"/>
      <c r="SHV81" s="195"/>
      <c r="SHW81" s="195"/>
      <c r="SHX81" s="195"/>
      <c r="SHY81" s="195"/>
      <c r="SHZ81" s="195"/>
      <c r="SIA81" s="195"/>
      <c r="SIB81" s="195"/>
      <c r="SIC81" s="195"/>
      <c r="SID81" s="195"/>
      <c r="SIE81" s="195"/>
      <c r="SIF81" s="195"/>
      <c r="SIG81" s="195"/>
      <c r="SIH81" s="195"/>
      <c r="SII81" s="195"/>
      <c r="SIJ81" s="195"/>
      <c r="SIK81" s="195"/>
      <c r="SIL81" s="195"/>
      <c r="SIM81" s="195"/>
      <c r="SIN81" s="195"/>
      <c r="SIO81" s="195"/>
      <c r="SIP81" s="195"/>
      <c r="SIQ81" s="195"/>
      <c r="SIR81" s="195"/>
      <c r="SIS81" s="195"/>
      <c r="SIT81" s="195"/>
      <c r="SIU81" s="195"/>
      <c r="SIV81" s="195"/>
      <c r="SIW81" s="195"/>
      <c r="SIX81" s="195"/>
      <c r="SIY81" s="195"/>
      <c r="SIZ81" s="195"/>
      <c r="SJA81" s="195"/>
      <c r="SJB81" s="195"/>
      <c r="SJC81" s="195"/>
      <c r="SJD81" s="195"/>
      <c r="SJE81" s="195"/>
      <c r="SJF81" s="195"/>
      <c r="SJG81" s="195"/>
      <c r="SJH81" s="195"/>
      <c r="SJI81" s="195"/>
      <c r="SJJ81" s="195"/>
      <c r="SJK81" s="195"/>
      <c r="SJL81" s="195"/>
      <c r="SJM81" s="195"/>
      <c r="SJN81" s="195"/>
      <c r="SJO81" s="195"/>
      <c r="SJP81" s="195"/>
      <c r="SJQ81" s="195"/>
      <c r="SJR81" s="195"/>
      <c r="SJS81" s="195"/>
      <c r="SJT81" s="195"/>
      <c r="SJU81" s="195"/>
      <c r="SJV81" s="195"/>
      <c r="SJW81" s="195"/>
      <c r="SJX81" s="195"/>
      <c r="SJY81" s="195"/>
      <c r="SJZ81" s="195"/>
      <c r="SKA81" s="195"/>
      <c r="SKB81" s="195"/>
      <c r="SKC81" s="195"/>
      <c r="SKD81" s="195"/>
      <c r="SKE81" s="195"/>
      <c r="SKF81" s="195"/>
      <c r="SKG81" s="195"/>
      <c r="SKH81" s="195"/>
      <c r="SKI81" s="195"/>
      <c r="SKJ81" s="195"/>
      <c r="SKK81" s="195"/>
      <c r="SKL81" s="195"/>
      <c r="SKM81" s="195"/>
      <c r="SKN81" s="195"/>
      <c r="SKO81" s="195"/>
      <c r="SKP81" s="195"/>
      <c r="SKQ81" s="195"/>
      <c r="SKR81" s="195"/>
      <c r="SKS81" s="195"/>
      <c r="SKT81" s="195"/>
      <c r="SKU81" s="195"/>
      <c r="SKV81" s="195"/>
      <c r="SKW81" s="195"/>
      <c r="SKX81" s="195"/>
      <c r="SKY81" s="195"/>
      <c r="SKZ81" s="195"/>
      <c r="SLA81" s="195"/>
      <c r="SLB81" s="195"/>
      <c r="SLC81" s="195"/>
      <c r="SLD81" s="195"/>
      <c r="SLE81" s="195"/>
      <c r="SLF81" s="195"/>
      <c r="SLG81" s="195"/>
      <c r="SLH81" s="195"/>
      <c r="SLI81" s="195"/>
      <c r="SLJ81" s="195"/>
      <c r="SLK81" s="195"/>
      <c r="SLL81" s="195"/>
      <c r="SLM81" s="195"/>
      <c r="SLN81" s="195"/>
      <c r="SLO81" s="195"/>
      <c r="SLP81" s="195"/>
      <c r="SLQ81" s="195"/>
      <c r="SLR81" s="195"/>
      <c r="SLS81" s="195"/>
      <c r="SLT81" s="195"/>
      <c r="SLU81" s="195"/>
      <c r="SLV81" s="195"/>
      <c r="SLW81" s="195"/>
      <c r="SLX81" s="195"/>
      <c r="SLY81" s="195"/>
      <c r="SLZ81" s="195"/>
      <c r="SMA81" s="195"/>
      <c r="SMB81" s="195"/>
      <c r="SMC81" s="195"/>
      <c r="SMD81" s="195"/>
      <c r="SME81" s="195"/>
      <c r="SMF81" s="195"/>
      <c r="SMG81" s="195"/>
      <c r="SMH81" s="195"/>
      <c r="SMI81" s="195"/>
      <c r="SMJ81" s="195"/>
      <c r="SMK81" s="195"/>
      <c r="SML81" s="195"/>
      <c r="SMM81" s="195"/>
      <c r="SMN81" s="195"/>
      <c r="SMO81" s="195"/>
      <c r="SMP81" s="195"/>
      <c r="SMQ81" s="195"/>
      <c r="SMR81" s="195"/>
      <c r="SMS81" s="195"/>
      <c r="SMT81" s="195"/>
      <c r="SMU81" s="195"/>
      <c r="SMV81" s="195"/>
      <c r="SMW81" s="195"/>
      <c r="SMX81" s="195"/>
      <c r="SMY81" s="195"/>
      <c r="SMZ81" s="195"/>
      <c r="SNA81" s="195"/>
      <c r="SNB81" s="195"/>
      <c r="SNC81" s="195"/>
      <c r="SND81" s="195"/>
      <c r="SNE81" s="195"/>
      <c r="SNF81" s="195"/>
      <c r="SNG81" s="195"/>
      <c r="SNH81" s="195"/>
      <c r="SNI81" s="195"/>
      <c r="SNJ81" s="195"/>
      <c r="SNK81" s="195"/>
      <c r="SNL81" s="195"/>
      <c r="SNM81" s="195"/>
      <c r="SNN81" s="195"/>
      <c r="SNO81" s="195"/>
      <c r="SNP81" s="195"/>
      <c r="SNQ81" s="195"/>
      <c r="SNR81" s="195"/>
      <c r="SNS81" s="195"/>
      <c r="SNT81" s="195"/>
      <c r="SNU81" s="195"/>
      <c r="SNV81" s="195"/>
      <c r="SNW81" s="195"/>
      <c r="SNX81" s="195"/>
      <c r="SNY81" s="195"/>
      <c r="SNZ81" s="195"/>
      <c r="SOA81" s="195"/>
      <c r="SOB81" s="195"/>
      <c r="SOC81" s="195"/>
      <c r="SOD81" s="195"/>
      <c r="SOE81" s="195"/>
      <c r="SOF81" s="195"/>
      <c r="SOG81" s="195"/>
      <c r="SOH81" s="195"/>
      <c r="SOI81" s="195"/>
      <c r="SOJ81" s="195"/>
      <c r="SOK81" s="195"/>
      <c r="SOL81" s="195"/>
      <c r="SOM81" s="195"/>
      <c r="SON81" s="195"/>
      <c r="SOO81" s="195"/>
      <c r="SOP81" s="195"/>
      <c r="SOQ81" s="195"/>
      <c r="SOR81" s="195"/>
      <c r="SOS81" s="195"/>
      <c r="SOT81" s="195"/>
      <c r="SOU81" s="195"/>
      <c r="SOV81" s="195"/>
      <c r="SOW81" s="195"/>
      <c r="SOX81" s="195"/>
      <c r="SOY81" s="195"/>
      <c r="SOZ81" s="195"/>
      <c r="SPA81" s="195"/>
      <c r="SPB81" s="195"/>
      <c r="SPC81" s="195"/>
      <c r="SPD81" s="195"/>
      <c r="SPE81" s="195"/>
      <c r="SPF81" s="195"/>
      <c r="SPG81" s="195"/>
      <c r="SPH81" s="195"/>
      <c r="SPI81" s="195"/>
      <c r="SPJ81" s="195"/>
      <c r="SPK81" s="195"/>
      <c r="SPL81" s="195"/>
      <c r="SPM81" s="195"/>
      <c r="SPN81" s="195"/>
      <c r="SPO81" s="195"/>
      <c r="SPP81" s="195"/>
      <c r="SPQ81" s="195"/>
      <c r="SPR81" s="195"/>
      <c r="SPS81" s="195"/>
      <c r="SPT81" s="195"/>
      <c r="SPU81" s="195"/>
      <c r="SPV81" s="195"/>
      <c r="SPW81" s="195"/>
      <c r="SPX81" s="195"/>
      <c r="SPY81" s="195"/>
      <c r="SPZ81" s="195"/>
      <c r="SQA81" s="195"/>
      <c r="SQB81" s="195"/>
      <c r="SQC81" s="195"/>
      <c r="SQD81" s="195"/>
      <c r="SQE81" s="195"/>
      <c r="SQF81" s="195"/>
      <c r="SQG81" s="195"/>
      <c r="SQH81" s="195"/>
      <c r="SQI81" s="195"/>
      <c r="SQJ81" s="195"/>
      <c r="SQK81" s="195"/>
      <c r="SQL81" s="195"/>
      <c r="SQM81" s="195"/>
      <c r="SQN81" s="195"/>
      <c r="SQO81" s="195"/>
      <c r="SQP81" s="195"/>
      <c r="SQQ81" s="195"/>
      <c r="SQR81" s="195"/>
      <c r="SQS81" s="195"/>
      <c r="SQT81" s="195"/>
      <c r="SQU81" s="195"/>
      <c r="SQV81" s="195"/>
      <c r="SQW81" s="195"/>
      <c r="SQX81" s="195"/>
      <c r="SQY81" s="195"/>
      <c r="SQZ81" s="195"/>
      <c r="SRA81" s="195"/>
      <c r="SRB81" s="195"/>
      <c r="SRC81" s="195"/>
      <c r="SRD81" s="195"/>
      <c r="SRE81" s="195"/>
      <c r="SRF81" s="195"/>
      <c r="SRG81" s="195"/>
      <c r="SRH81" s="195"/>
      <c r="SRI81" s="195"/>
      <c r="SRJ81" s="195"/>
      <c r="SRK81" s="195"/>
      <c r="SRL81" s="195"/>
      <c r="SRM81" s="195"/>
      <c r="SRN81" s="195"/>
      <c r="SRO81" s="195"/>
      <c r="SRP81" s="195"/>
      <c r="SRQ81" s="195"/>
      <c r="SRR81" s="195"/>
      <c r="SRS81" s="195"/>
      <c r="SRT81" s="195"/>
      <c r="SRU81" s="195"/>
      <c r="SRV81" s="195"/>
      <c r="SRW81" s="195"/>
      <c r="SRX81" s="195"/>
      <c r="SRY81" s="195"/>
      <c r="SRZ81" s="195"/>
      <c r="SSA81" s="195"/>
      <c r="SSB81" s="195"/>
      <c r="SSC81" s="195"/>
      <c r="SSD81" s="195"/>
      <c r="SSE81" s="195"/>
      <c r="SSF81" s="195"/>
      <c r="SSG81" s="195"/>
      <c r="SSH81" s="195"/>
      <c r="SSI81" s="195"/>
      <c r="SSJ81" s="195"/>
      <c r="SSK81" s="195"/>
      <c r="SSL81" s="195"/>
      <c r="SSM81" s="195"/>
      <c r="SSN81" s="195"/>
      <c r="SSO81" s="195"/>
      <c r="SSP81" s="195"/>
      <c r="SSQ81" s="195"/>
      <c r="SSR81" s="195"/>
      <c r="SSS81" s="195"/>
      <c r="SST81" s="195"/>
      <c r="SSU81" s="195"/>
      <c r="SSV81" s="195"/>
      <c r="SSW81" s="195"/>
      <c r="SSX81" s="195"/>
      <c r="SSY81" s="195"/>
      <c r="SSZ81" s="195"/>
      <c r="STA81" s="195"/>
      <c r="STB81" s="195"/>
      <c r="STC81" s="195"/>
      <c r="STD81" s="195"/>
      <c r="STE81" s="195"/>
      <c r="STF81" s="195"/>
      <c r="STG81" s="195"/>
      <c r="STH81" s="195"/>
      <c r="STI81" s="195"/>
      <c r="STJ81" s="195"/>
      <c r="STK81" s="195"/>
      <c r="STL81" s="195"/>
      <c r="STM81" s="195"/>
      <c r="STN81" s="195"/>
      <c r="STO81" s="195"/>
      <c r="STP81" s="195"/>
      <c r="STQ81" s="195"/>
      <c r="STR81" s="195"/>
      <c r="STS81" s="195"/>
      <c r="STT81" s="195"/>
      <c r="STU81" s="195"/>
      <c r="STV81" s="195"/>
      <c r="STW81" s="195"/>
      <c r="STX81" s="195"/>
      <c r="STY81" s="195"/>
      <c r="STZ81" s="195"/>
      <c r="SUA81" s="195"/>
      <c r="SUB81" s="195"/>
      <c r="SUC81" s="195"/>
      <c r="SUD81" s="195"/>
      <c r="SUE81" s="195"/>
      <c r="SUF81" s="195"/>
      <c r="SUG81" s="195"/>
      <c r="SUH81" s="195"/>
      <c r="SUI81" s="195"/>
      <c r="SUJ81" s="195"/>
      <c r="SUK81" s="195"/>
      <c r="SUL81" s="195"/>
      <c r="SUM81" s="195"/>
      <c r="SUN81" s="195"/>
      <c r="SUO81" s="195"/>
      <c r="SUP81" s="195"/>
      <c r="SUQ81" s="195"/>
      <c r="SUR81" s="195"/>
      <c r="SUS81" s="195"/>
      <c r="SUT81" s="195"/>
      <c r="SUU81" s="195"/>
      <c r="SUV81" s="195"/>
      <c r="SUW81" s="195"/>
      <c r="SUX81" s="195"/>
      <c r="SUY81" s="195"/>
      <c r="SUZ81" s="195"/>
      <c r="SVA81" s="195"/>
      <c r="SVB81" s="195"/>
      <c r="SVC81" s="195"/>
      <c r="SVD81" s="195"/>
      <c r="SVE81" s="195"/>
      <c r="SVF81" s="195"/>
      <c r="SVG81" s="195"/>
      <c r="SVH81" s="195"/>
      <c r="SVI81" s="195"/>
      <c r="SVJ81" s="195"/>
      <c r="SVK81" s="195"/>
      <c r="SVL81" s="195"/>
      <c r="SVM81" s="195"/>
      <c r="SVN81" s="195"/>
      <c r="SVO81" s="195"/>
      <c r="SVP81" s="195"/>
      <c r="SVQ81" s="195"/>
      <c r="SVR81" s="195"/>
      <c r="SVS81" s="195"/>
      <c r="SVT81" s="195"/>
      <c r="SVU81" s="195"/>
      <c r="SVV81" s="195"/>
      <c r="SVW81" s="195"/>
      <c r="SVX81" s="195"/>
      <c r="SVY81" s="195"/>
      <c r="SVZ81" s="195"/>
      <c r="SWA81" s="195"/>
      <c r="SWB81" s="195"/>
      <c r="SWC81" s="195"/>
      <c r="SWD81" s="195"/>
      <c r="SWE81" s="195"/>
      <c r="SWF81" s="195"/>
      <c r="SWG81" s="195"/>
      <c r="SWH81" s="195"/>
      <c r="SWI81" s="195"/>
      <c r="SWJ81" s="195"/>
      <c r="SWK81" s="195"/>
      <c r="SWL81" s="195"/>
      <c r="SWM81" s="195"/>
      <c r="SWN81" s="195"/>
      <c r="SWO81" s="195"/>
      <c r="SWP81" s="195"/>
      <c r="SWQ81" s="195"/>
      <c r="SWR81" s="195"/>
      <c r="SWS81" s="195"/>
      <c r="SWT81" s="195"/>
      <c r="SWU81" s="195"/>
      <c r="SWV81" s="195"/>
      <c r="SWW81" s="195"/>
      <c r="SWX81" s="195"/>
      <c r="SWY81" s="195"/>
      <c r="SWZ81" s="195"/>
      <c r="SXA81" s="195"/>
      <c r="SXB81" s="195"/>
      <c r="SXC81" s="195"/>
      <c r="SXD81" s="195"/>
      <c r="SXE81" s="195"/>
      <c r="SXF81" s="195"/>
      <c r="SXG81" s="195"/>
      <c r="SXH81" s="195"/>
      <c r="SXI81" s="195"/>
      <c r="SXJ81" s="195"/>
      <c r="SXK81" s="195"/>
      <c r="SXL81" s="195"/>
      <c r="SXM81" s="195"/>
      <c r="SXN81" s="195"/>
      <c r="SXO81" s="195"/>
      <c r="SXP81" s="195"/>
      <c r="SXQ81" s="195"/>
      <c r="SXR81" s="195"/>
      <c r="SXS81" s="195"/>
      <c r="SXT81" s="195"/>
      <c r="SXU81" s="195"/>
      <c r="SXV81" s="195"/>
      <c r="SXW81" s="195"/>
      <c r="SXX81" s="195"/>
      <c r="SXY81" s="195"/>
      <c r="SXZ81" s="195"/>
      <c r="SYA81" s="195"/>
      <c r="SYB81" s="195"/>
      <c r="SYC81" s="195"/>
      <c r="SYD81" s="195"/>
      <c r="SYE81" s="195"/>
      <c r="SYF81" s="195"/>
      <c r="SYG81" s="195"/>
      <c r="SYH81" s="195"/>
      <c r="SYI81" s="195"/>
      <c r="SYJ81" s="195"/>
      <c r="SYK81" s="195"/>
      <c r="SYL81" s="195"/>
      <c r="SYM81" s="195"/>
      <c r="SYN81" s="195"/>
      <c r="SYO81" s="195"/>
      <c r="SYP81" s="195"/>
      <c r="SYQ81" s="195"/>
      <c r="SYR81" s="195"/>
      <c r="SYS81" s="195"/>
      <c r="SYT81" s="195"/>
      <c r="SYU81" s="195"/>
      <c r="SYV81" s="195"/>
      <c r="SYW81" s="195"/>
      <c r="SYX81" s="195"/>
      <c r="SYY81" s="195"/>
      <c r="SYZ81" s="195"/>
      <c r="SZA81" s="195"/>
      <c r="SZB81" s="195"/>
      <c r="SZC81" s="195"/>
      <c r="SZD81" s="195"/>
      <c r="SZE81" s="195"/>
      <c r="SZF81" s="195"/>
      <c r="SZG81" s="195"/>
      <c r="SZH81" s="195"/>
      <c r="SZI81" s="195"/>
      <c r="SZJ81" s="195"/>
      <c r="SZK81" s="195"/>
      <c r="SZL81" s="195"/>
      <c r="SZM81" s="195"/>
      <c r="SZN81" s="195"/>
      <c r="SZO81" s="195"/>
      <c r="SZP81" s="195"/>
      <c r="SZQ81" s="195"/>
      <c r="SZR81" s="195"/>
      <c r="SZS81" s="195"/>
      <c r="SZT81" s="195"/>
      <c r="SZU81" s="195"/>
      <c r="SZV81" s="195"/>
      <c r="SZW81" s="195"/>
      <c r="SZX81" s="195"/>
      <c r="SZY81" s="195"/>
      <c r="SZZ81" s="195"/>
      <c r="TAA81" s="195"/>
      <c r="TAB81" s="195"/>
      <c r="TAC81" s="195"/>
      <c r="TAD81" s="195"/>
      <c r="TAE81" s="195"/>
      <c r="TAF81" s="195"/>
      <c r="TAG81" s="195"/>
      <c r="TAH81" s="195"/>
      <c r="TAI81" s="195"/>
      <c r="TAJ81" s="195"/>
      <c r="TAK81" s="195"/>
      <c r="TAL81" s="195"/>
      <c r="TAM81" s="195"/>
      <c r="TAN81" s="195"/>
      <c r="TAO81" s="195"/>
      <c r="TAP81" s="195"/>
      <c r="TAQ81" s="195"/>
      <c r="TAR81" s="195"/>
      <c r="TAS81" s="195"/>
      <c r="TAT81" s="195"/>
      <c r="TAU81" s="195"/>
      <c r="TAV81" s="195"/>
      <c r="TAW81" s="195"/>
      <c r="TAX81" s="195"/>
      <c r="TAY81" s="195"/>
      <c r="TAZ81" s="195"/>
      <c r="TBA81" s="195"/>
      <c r="TBB81" s="195"/>
      <c r="TBC81" s="195"/>
      <c r="TBD81" s="195"/>
      <c r="TBE81" s="195"/>
      <c r="TBF81" s="195"/>
      <c r="TBG81" s="195"/>
      <c r="TBH81" s="195"/>
      <c r="TBI81" s="195"/>
      <c r="TBJ81" s="195"/>
      <c r="TBK81" s="195"/>
      <c r="TBL81" s="195"/>
      <c r="TBM81" s="195"/>
      <c r="TBN81" s="195"/>
      <c r="TBO81" s="195"/>
      <c r="TBP81" s="195"/>
      <c r="TBQ81" s="195"/>
      <c r="TBR81" s="195"/>
      <c r="TBS81" s="195"/>
      <c r="TBT81" s="195"/>
      <c r="TBU81" s="195"/>
      <c r="TBV81" s="195"/>
      <c r="TBW81" s="195"/>
      <c r="TBX81" s="195"/>
      <c r="TBY81" s="195"/>
      <c r="TBZ81" s="195"/>
      <c r="TCA81" s="195"/>
      <c r="TCB81" s="195"/>
      <c r="TCC81" s="195"/>
      <c r="TCD81" s="195"/>
      <c r="TCE81" s="195"/>
      <c r="TCF81" s="195"/>
      <c r="TCG81" s="195"/>
      <c r="TCH81" s="195"/>
      <c r="TCI81" s="195"/>
      <c r="TCJ81" s="195"/>
      <c r="TCK81" s="195"/>
      <c r="TCL81" s="195"/>
      <c r="TCM81" s="195"/>
      <c r="TCN81" s="195"/>
      <c r="TCO81" s="195"/>
      <c r="TCP81" s="195"/>
      <c r="TCQ81" s="195"/>
      <c r="TCR81" s="195"/>
      <c r="TCS81" s="195"/>
      <c r="TCT81" s="195"/>
      <c r="TCU81" s="195"/>
      <c r="TCV81" s="195"/>
      <c r="TCW81" s="195"/>
      <c r="TCX81" s="195"/>
      <c r="TCY81" s="195"/>
      <c r="TCZ81" s="195"/>
      <c r="TDA81" s="195"/>
      <c r="TDB81" s="195"/>
      <c r="TDC81" s="195"/>
      <c r="TDD81" s="195"/>
      <c r="TDE81" s="195"/>
      <c r="TDF81" s="195"/>
      <c r="TDG81" s="195"/>
      <c r="TDH81" s="195"/>
      <c r="TDI81" s="195"/>
      <c r="TDJ81" s="195"/>
      <c r="TDK81" s="195"/>
      <c r="TDL81" s="195"/>
      <c r="TDM81" s="195"/>
      <c r="TDN81" s="195"/>
      <c r="TDO81" s="195"/>
      <c r="TDP81" s="195"/>
      <c r="TDQ81" s="195"/>
      <c r="TDR81" s="195"/>
      <c r="TDS81" s="195"/>
      <c r="TDT81" s="195"/>
      <c r="TDU81" s="195"/>
      <c r="TDV81" s="195"/>
      <c r="TDW81" s="195"/>
      <c r="TDX81" s="195"/>
      <c r="TDY81" s="195"/>
      <c r="TDZ81" s="195"/>
      <c r="TEA81" s="195"/>
      <c r="TEB81" s="195"/>
      <c r="TEC81" s="195"/>
      <c r="TED81" s="195"/>
      <c r="TEE81" s="195"/>
      <c r="TEF81" s="195"/>
      <c r="TEG81" s="195"/>
      <c r="TEH81" s="195"/>
      <c r="TEI81" s="195"/>
      <c r="TEJ81" s="195"/>
      <c r="TEK81" s="195"/>
      <c r="TEL81" s="195"/>
      <c r="TEM81" s="195"/>
      <c r="TEN81" s="195"/>
      <c r="TEO81" s="195"/>
      <c r="TEP81" s="195"/>
      <c r="TEQ81" s="195"/>
      <c r="TER81" s="195"/>
      <c r="TES81" s="195"/>
      <c r="TET81" s="195"/>
      <c r="TEU81" s="195"/>
      <c r="TEV81" s="195"/>
      <c r="TEW81" s="195"/>
      <c r="TEX81" s="195"/>
      <c r="TEY81" s="195"/>
      <c r="TEZ81" s="195"/>
      <c r="TFA81" s="195"/>
      <c r="TFB81" s="195"/>
      <c r="TFC81" s="195"/>
      <c r="TFD81" s="195"/>
      <c r="TFE81" s="195"/>
      <c r="TFF81" s="195"/>
      <c r="TFG81" s="195"/>
      <c r="TFH81" s="195"/>
      <c r="TFI81" s="195"/>
      <c r="TFJ81" s="195"/>
      <c r="TFK81" s="195"/>
      <c r="TFL81" s="195"/>
      <c r="TFM81" s="195"/>
      <c r="TFN81" s="195"/>
      <c r="TFO81" s="195"/>
      <c r="TFP81" s="195"/>
      <c r="TFQ81" s="195"/>
      <c r="TFR81" s="195"/>
      <c r="TFS81" s="195"/>
      <c r="TFT81" s="195"/>
      <c r="TFU81" s="195"/>
      <c r="TFV81" s="195"/>
      <c r="TFW81" s="195"/>
      <c r="TFX81" s="195"/>
      <c r="TFY81" s="195"/>
      <c r="TFZ81" s="195"/>
      <c r="TGA81" s="195"/>
      <c r="TGB81" s="195"/>
      <c r="TGC81" s="195"/>
      <c r="TGD81" s="195"/>
      <c r="TGE81" s="195"/>
      <c r="TGF81" s="195"/>
      <c r="TGG81" s="195"/>
      <c r="TGH81" s="195"/>
      <c r="TGI81" s="195"/>
      <c r="TGJ81" s="195"/>
      <c r="TGK81" s="195"/>
      <c r="TGL81" s="195"/>
      <c r="TGM81" s="195"/>
      <c r="TGN81" s="195"/>
      <c r="TGO81" s="195"/>
      <c r="TGP81" s="195"/>
      <c r="TGQ81" s="195"/>
      <c r="TGR81" s="195"/>
      <c r="TGS81" s="195"/>
      <c r="TGT81" s="195"/>
      <c r="TGU81" s="195"/>
      <c r="TGV81" s="195"/>
      <c r="TGW81" s="195"/>
      <c r="TGX81" s="195"/>
      <c r="TGY81" s="195"/>
      <c r="TGZ81" s="195"/>
      <c r="THA81" s="195"/>
      <c r="THB81" s="195"/>
      <c r="THC81" s="195"/>
      <c r="THD81" s="195"/>
      <c r="THE81" s="195"/>
      <c r="THF81" s="195"/>
      <c r="THG81" s="195"/>
      <c r="THH81" s="195"/>
      <c r="THI81" s="195"/>
      <c r="THJ81" s="195"/>
      <c r="THK81" s="195"/>
      <c r="THL81" s="195"/>
      <c r="THM81" s="195"/>
      <c r="THN81" s="195"/>
      <c r="THO81" s="195"/>
      <c r="THP81" s="195"/>
      <c r="THQ81" s="195"/>
      <c r="THR81" s="195"/>
      <c r="THS81" s="195"/>
      <c r="THT81" s="195"/>
      <c r="THU81" s="195"/>
      <c r="THV81" s="195"/>
      <c r="THW81" s="195"/>
      <c r="THX81" s="195"/>
      <c r="THY81" s="195"/>
      <c r="THZ81" s="195"/>
      <c r="TIA81" s="195"/>
      <c r="TIB81" s="195"/>
      <c r="TIC81" s="195"/>
      <c r="TID81" s="195"/>
      <c r="TIE81" s="195"/>
      <c r="TIF81" s="195"/>
      <c r="TIG81" s="195"/>
      <c r="TIH81" s="195"/>
      <c r="TII81" s="195"/>
      <c r="TIJ81" s="195"/>
      <c r="TIK81" s="195"/>
      <c r="TIL81" s="195"/>
      <c r="TIM81" s="195"/>
      <c r="TIN81" s="195"/>
      <c r="TIO81" s="195"/>
      <c r="TIP81" s="195"/>
      <c r="TIQ81" s="195"/>
      <c r="TIR81" s="195"/>
      <c r="TIS81" s="195"/>
      <c r="TIT81" s="195"/>
      <c r="TIU81" s="195"/>
      <c r="TIV81" s="195"/>
      <c r="TIW81" s="195"/>
      <c r="TIX81" s="195"/>
      <c r="TIY81" s="195"/>
      <c r="TIZ81" s="195"/>
      <c r="TJA81" s="195"/>
      <c r="TJB81" s="195"/>
      <c r="TJC81" s="195"/>
      <c r="TJD81" s="195"/>
      <c r="TJE81" s="195"/>
      <c r="TJF81" s="195"/>
      <c r="TJG81" s="195"/>
      <c r="TJH81" s="195"/>
      <c r="TJI81" s="195"/>
      <c r="TJJ81" s="195"/>
      <c r="TJK81" s="195"/>
      <c r="TJL81" s="195"/>
      <c r="TJM81" s="195"/>
      <c r="TJN81" s="195"/>
      <c r="TJO81" s="195"/>
      <c r="TJP81" s="195"/>
      <c r="TJQ81" s="195"/>
      <c r="TJR81" s="195"/>
      <c r="TJS81" s="195"/>
      <c r="TJT81" s="195"/>
      <c r="TJU81" s="195"/>
      <c r="TJV81" s="195"/>
      <c r="TJW81" s="195"/>
      <c r="TJX81" s="195"/>
      <c r="TJY81" s="195"/>
      <c r="TJZ81" s="195"/>
      <c r="TKA81" s="195"/>
      <c r="TKB81" s="195"/>
      <c r="TKC81" s="195"/>
      <c r="TKD81" s="195"/>
      <c r="TKE81" s="195"/>
      <c r="TKF81" s="195"/>
      <c r="TKG81" s="195"/>
      <c r="TKH81" s="195"/>
      <c r="TKI81" s="195"/>
      <c r="TKJ81" s="195"/>
      <c r="TKK81" s="195"/>
      <c r="TKL81" s="195"/>
      <c r="TKM81" s="195"/>
      <c r="TKN81" s="195"/>
      <c r="TKO81" s="195"/>
      <c r="TKP81" s="195"/>
      <c r="TKQ81" s="195"/>
      <c r="TKR81" s="195"/>
      <c r="TKS81" s="195"/>
      <c r="TKT81" s="195"/>
      <c r="TKU81" s="195"/>
      <c r="TKV81" s="195"/>
      <c r="TKW81" s="195"/>
      <c r="TKX81" s="195"/>
      <c r="TKY81" s="195"/>
      <c r="TKZ81" s="195"/>
      <c r="TLA81" s="195"/>
      <c r="TLB81" s="195"/>
      <c r="TLC81" s="195"/>
      <c r="TLD81" s="195"/>
      <c r="TLE81" s="195"/>
      <c r="TLF81" s="195"/>
      <c r="TLG81" s="195"/>
      <c r="TLH81" s="195"/>
      <c r="TLI81" s="195"/>
      <c r="TLJ81" s="195"/>
      <c r="TLK81" s="195"/>
      <c r="TLL81" s="195"/>
      <c r="TLM81" s="195"/>
      <c r="TLN81" s="195"/>
      <c r="TLO81" s="195"/>
      <c r="TLP81" s="195"/>
      <c r="TLQ81" s="195"/>
      <c r="TLR81" s="195"/>
      <c r="TLS81" s="195"/>
      <c r="TLT81" s="195"/>
      <c r="TLU81" s="195"/>
      <c r="TLV81" s="195"/>
      <c r="TLW81" s="195"/>
      <c r="TLX81" s="195"/>
      <c r="TLY81" s="195"/>
      <c r="TLZ81" s="195"/>
      <c r="TMA81" s="195"/>
      <c r="TMB81" s="195"/>
      <c r="TMC81" s="195"/>
      <c r="TMD81" s="195"/>
      <c r="TME81" s="195"/>
      <c r="TMF81" s="195"/>
      <c r="TMG81" s="195"/>
      <c r="TMH81" s="195"/>
      <c r="TMI81" s="195"/>
      <c r="TMJ81" s="195"/>
      <c r="TMK81" s="195"/>
      <c r="TML81" s="195"/>
      <c r="TMM81" s="195"/>
      <c r="TMN81" s="195"/>
      <c r="TMO81" s="195"/>
      <c r="TMP81" s="195"/>
      <c r="TMQ81" s="195"/>
      <c r="TMR81" s="195"/>
      <c r="TMS81" s="195"/>
      <c r="TMT81" s="195"/>
      <c r="TMU81" s="195"/>
      <c r="TMV81" s="195"/>
      <c r="TMW81" s="195"/>
      <c r="TMX81" s="195"/>
      <c r="TMY81" s="195"/>
      <c r="TMZ81" s="195"/>
      <c r="TNA81" s="195"/>
      <c r="TNB81" s="195"/>
      <c r="TNC81" s="195"/>
      <c r="TND81" s="195"/>
      <c r="TNE81" s="195"/>
      <c r="TNF81" s="195"/>
      <c r="TNG81" s="195"/>
      <c r="TNH81" s="195"/>
      <c r="TNI81" s="195"/>
      <c r="TNJ81" s="195"/>
      <c r="TNK81" s="195"/>
      <c r="TNL81" s="195"/>
      <c r="TNM81" s="195"/>
      <c r="TNN81" s="195"/>
      <c r="TNO81" s="195"/>
      <c r="TNP81" s="195"/>
      <c r="TNQ81" s="195"/>
      <c r="TNR81" s="195"/>
      <c r="TNS81" s="195"/>
      <c r="TNT81" s="195"/>
      <c r="TNU81" s="195"/>
      <c r="TNV81" s="195"/>
      <c r="TNW81" s="195"/>
      <c r="TNX81" s="195"/>
      <c r="TNY81" s="195"/>
      <c r="TNZ81" s="195"/>
      <c r="TOA81" s="195"/>
      <c r="TOB81" s="195"/>
      <c r="TOC81" s="195"/>
      <c r="TOD81" s="195"/>
      <c r="TOE81" s="195"/>
      <c r="TOF81" s="195"/>
      <c r="TOG81" s="195"/>
      <c r="TOH81" s="195"/>
      <c r="TOI81" s="195"/>
      <c r="TOJ81" s="195"/>
      <c r="TOK81" s="195"/>
      <c r="TOL81" s="195"/>
      <c r="TOM81" s="195"/>
      <c r="TON81" s="195"/>
      <c r="TOO81" s="195"/>
      <c r="TOP81" s="195"/>
      <c r="TOQ81" s="195"/>
      <c r="TOR81" s="195"/>
      <c r="TOS81" s="195"/>
      <c r="TOT81" s="195"/>
      <c r="TOU81" s="195"/>
      <c r="TOV81" s="195"/>
      <c r="TOW81" s="195"/>
      <c r="TOX81" s="195"/>
      <c r="TOY81" s="195"/>
      <c r="TOZ81" s="195"/>
      <c r="TPA81" s="195"/>
      <c r="TPB81" s="195"/>
      <c r="TPC81" s="195"/>
      <c r="TPD81" s="195"/>
      <c r="TPE81" s="195"/>
      <c r="TPF81" s="195"/>
      <c r="TPG81" s="195"/>
      <c r="TPH81" s="195"/>
      <c r="TPI81" s="195"/>
      <c r="TPJ81" s="195"/>
      <c r="TPK81" s="195"/>
      <c r="TPL81" s="195"/>
      <c r="TPM81" s="195"/>
      <c r="TPN81" s="195"/>
      <c r="TPO81" s="195"/>
      <c r="TPP81" s="195"/>
      <c r="TPQ81" s="195"/>
      <c r="TPR81" s="195"/>
      <c r="TPS81" s="195"/>
      <c r="TPT81" s="195"/>
      <c r="TPU81" s="195"/>
      <c r="TPV81" s="195"/>
      <c r="TPW81" s="195"/>
      <c r="TPX81" s="195"/>
      <c r="TPY81" s="195"/>
      <c r="TPZ81" s="195"/>
      <c r="TQA81" s="195"/>
      <c r="TQB81" s="195"/>
      <c r="TQC81" s="195"/>
      <c r="TQD81" s="195"/>
      <c r="TQE81" s="195"/>
      <c r="TQF81" s="195"/>
      <c r="TQG81" s="195"/>
      <c r="TQH81" s="195"/>
      <c r="TQI81" s="195"/>
      <c r="TQJ81" s="195"/>
      <c r="TQK81" s="195"/>
      <c r="TQL81" s="195"/>
      <c r="TQM81" s="195"/>
      <c r="TQN81" s="195"/>
      <c r="TQO81" s="195"/>
      <c r="TQP81" s="195"/>
      <c r="TQQ81" s="195"/>
      <c r="TQR81" s="195"/>
      <c r="TQS81" s="195"/>
      <c r="TQT81" s="195"/>
      <c r="TQU81" s="195"/>
      <c r="TQV81" s="195"/>
      <c r="TQW81" s="195"/>
      <c r="TQX81" s="195"/>
      <c r="TQY81" s="195"/>
      <c r="TQZ81" s="195"/>
      <c r="TRA81" s="195"/>
      <c r="TRB81" s="195"/>
      <c r="TRC81" s="195"/>
      <c r="TRD81" s="195"/>
      <c r="TRE81" s="195"/>
      <c r="TRF81" s="195"/>
      <c r="TRG81" s="195"/>
      <c r="TRH81" s="195"/>
      <c r="TRI81" s="195"/>
      <c r="TRJ81" s="195"/>
      <c r="TRK81" s="195"/>
      <c r="TRL81" s="195"/>
      <c r="TRM81" s="195"/>
      <c r="TRN81" s="195"/>
      <c r="TRO81" s="195"/>
      <c r="TRP81" s="195"/>
      <c r="TRQ81" s="195"/>
      <c r="TRR81" s="195"/>
      <c r="TRS81" s="195"/>
      <c r="TRT81" s="195"/>
      <c r="TRU81" s="195"/>
      <c r="TRV81" s="195"/>
      <c r="TRW81" s="195"/>
      <c r="TRX81" s="195"/>
      <c r="TRY81" s="195"/>
      <c r="TRZ81" s="195"/>
      <c r="TSA81" s="195"/>
      <c r="TSB81" s="195"/>
      <c r="TSC81" s="195"/>
      <c r="TSD81" s="195"/>
      <c r="TSE81" s="195"/>
      <c r="TSF81" s="195"/>
      <c r="TSG81" s="195"/>
      <c r="TSH81" s="195"/>
      <c r="TSI81" s="195"/>
      <c r="TSJ81" s="195"/>
      <c r="TSK81" s="195"/>
      <c r="TSL81" s="195"/>
      <c r="TSM81" s="195"/>
      <c r="TSN81" s="195"/>
      <c r="TSO81" s="195"/>
      <c r="TSP81" s="195"/>
      <c r="TSQ81" s="195"/>
      <c r="TSR81" s="195"/>
      <c r="TSS81" s="195"/>
      <c r="TST81" s="195"/>
      <c r="TSU81" s="195"/>
      <c r="TSV81" s="195"/>
      <c r="TSW81" s="195"/>
      <c r="TSX81" s="195"/>
      <c r="TSY81" s="195"/>
      <c r="TSZ81" s="195"/>
      <c r="TTA81" s="195"/>
      <c r="TTB81" s="195"/>
      <c r="TTC81" s="195"/>
      <c r="TTD81" s="195"/>
      <c r="TTE81" s="195"/>
      <c r="TTF81" s="195"/>
      <c r="TTG81" s="195"/>
      <c r="TTH81" s="195"/>
      <c r="TTI81" s="195"/>
      <c r="TTJ81" s="195"/>
      <c r="TTK81" s="195"/>
      <c r="TTL81" s="195"/>
      <c r="TTM81" s="195"/>
      <c r="TTN81" s="195"/>
      <c r="TTO81" s="195"/>
      <c r="TTP81" s="195"/>
      <c r="TTQ81" s="195"/>
      <c r="TTR81" s="195"/>
      <c r="TTS81" s="195"/>
      <c r="TTT81" s="195"/>
      <c r="TTU81" s="195"/>
      <c r="TTV81" s="195"/>
      <c r="TTW81" s="195"/>
      <c r="TTX81" s="195"/>
      <c r="TTY81" s="195"/>
      <c r="TTZ81" s="195"/>
      <c r="TUA81" s="195"/>
      <c r="TUB81" s="195"/>
      <c r="TUC81" s="195"/>
      <c r="TUD81" s="195"/>
      <c r="TUE81" s="195"/>
      <c r="TUF81" s="195"/>
      <c r="TUG81" s="195"/>
      <c r="TUH81" s="195"/>
      <c r="TUI81" s="195"/>
      <c r="TUJ81" s="195"/>
      <c r="TUK81" s="195"/>
      <c r="TUL81" s="195"/>
      <c r="TUM81" s="195"/>
      <c r="TUN81" s="195"/>
      <c r="TUO81" s="195"/>
      <c r="TUP81" s="195"/>
      <c r="TUQ81" s="195"/>
      <c r="TUR81" s="195"/>
      <c r="TUS81" s="195"/>
      <c r="TUT81" s="195"/>
      <c r="TUU81" s="195"/>
      <c r="TUV81" s="195"/>
      <c r="TUW81" s="195"/>
      <c r="TUX81" s="195"/>
      <c r="TUY81" s="195"/>
      <c r="TUZ81" s="195"/>
      <c r="TVA81" s="195"/>
      <c r="TVB81" s="195"/>
      <c r="TVC81" s="195"/>
      <c r="TVD81" s="195"/>
      <c r="TVE81" s="195"/>
      <c r="TVF81" s="195"/>
      <c r="TVG81" s="195"/>
      <c r="TVH81" s="195"/>
      <c r="TVI81" s="195"/>
      <c r="TVJ81" s="195"/>
      <c r="TVK81" s="195"/>
      <c r="TVL81" s="195"/>
      <c r="TVM81" s="195"/>
      <c r="TVN81" s="195"/>
      <c r="TVO81" s="195"/>
      <c r="TVP81" s="195"/>
      <c r="TVQ81" s="195"/>
      <c r="TVR81" s="195"/>
      <c r="TVS81" s="195"/>
      <c r="TVT81" s="195"/>
      <c r="TVU81" s="195"/>
      <c r="TVV81" s="195"/>
      <c r="TVW81" s="195"/>
      <c r="TVX81" s="195"/>
      <c r="TVY81" s="195"/>
      <c r="TVZ81" s="195"/>
      <c r="TWA81" s="195"/>
      <c r="TWB81" s="195"/>
      <c r="TWC81" s="195"/>
      <c r="TWD81" s="195"/>
      <c r="TWE81" s="195"/>
      <c r="TWF81" s="195"/>
      <c r="TWG81" s="195"/>
      <c r="TWH81" s="195"/>
      <c r="TWI81" s="195"/>
      <c r="TWJ81" s="195"/>
      <c r="TWK81" s="195"/>
      <c r="TWL81" s="195"/>
      <c r="TWM81" s="195"/>
      <c r="TWN81" s="195"/>
      <c r="TWO81" s="195"/>
      <c r="TWP81" s="195"/>
      <c r="TWQ81" s="195"/>
      <c r="TWR81" s="195"/>
      <c r="TWS81" s="195"/>
      <c r="TWT81" s="195"/>
      <c r="TWU81" s="195"/>
      <c r="TWV81" s="195"/>
      <c r="TWW81" s="195"/>
      <c r="TWX81" s="195"/>
      <c r="TWY81" s="195"/>
      <c r="TWZ81" s="195"/>
      <c r="TXA81" s="195"/>
      <c r="TXB81" s="195"/>
      <c r="TXC81" s="195"/>
      <c r="TXD81" s="195"/>
      <c r="TXE81" s="195"/>
      <c r="TXF81" s="195"/>
      <c r="TXG81" s="195"/>
      <c r="TXH81" s="195"/>
      <c r="TXI81" s="195"/>
      <c r="TXJ81" s="195"/>
      <c r="TXK81" s="195"/>
      <c r="TXL81" s="195"/>
      <c r="TXM81" s="195"/>
      <c r="TXN81" s="195"/>
      <c r="TXO81" s="195"/>
      <c r="TXP81" s="195"/>
      <c r="TXQ81" s="195"/>
      <c r="TXR81" s="195"/>
      <c r="TXS81" s="195"/>
      <c r="TXT81" s="195"/>
      <c r="TXU81" s="195"/>
      <c r="TXV81" s="195"/>
      <c r="TXW81" s="195"/>
      <c r="TXX81" s="195"/>
      <c r="TXY81" s="195"/>
      <c r="TXZ81" s="195"/>
      <c r="TYA81" s="195"/>
      <c r="TYB81" s="195"/>
      <c r="TYC81" s="195"/>
      <c r="TYD81" s="195"/>
      <c r="TYE81" s="195"/>
      <c r="TYF81" s="195"/>
      <c r="TYG81" s="195"/>
      <c r="TYH81" s="195"/>
      <c r="TYI81" s="195"/>
      <c r="TYJ81" s="195"/>
      <c r="TYK81" s="195"/>
      <c r="TYL81" s="195"/>
      <c r="TYM81" s="195"/>
      <c r="TYN81" s="195"/>
      <c r="TYO81" s="195"/>
      <c r="TYP81" s="195"/>
      <c r="TYQ81" s="195"/>
      <c r="TYR81" s="195"/>
      <c r="TYS81" s="195"/>
      <c r="TYT81" s="195"/>
      <c r="TYU81" s="195"/>
      <c r="TYV81" s="195"/>
      <c r="TYW81" s="195"/>
      <c r="TYX81" s="195"/>
      <c r="TYY81" s="195"/>
      <c r="TYZ81" s="195"/>
      <c r="TZA81" s="195"/>
      <c r="TZB81" s="195"/>
      <c r="TZC81" s="195"/>
      <c r="TZD81" s="195"/>
      <c r="TZE81" s="195"/>
      <c r="TZF81" s="195"/>
      <c r="TZG81" s="195"/>
      <c r="TZH81" s="195"/>
      <c r="TZI81" s="195"/>
      <c r="TZJ81" s="195"/>
      <c r="TZK81" s="195"/>
      <c r="TZL81" s="195"/>
      <c r="TZM81" s="195"/>
      <c r="TZN81" s="195"/>
      <c r="TZO81" s="195"/>
      <c r="TZP81" s="195"/>
      <c r="TZQ81" s="195"/>
      <c r="TZR81" s="195"/>
      <c r="TZS81" s="195"/>
      <c r="TZT81" s="195"/>
      <c r="TZU81" s="195"/>
      <c r="TZV81" s="195"/>
      <c r="TZW81" s="195"/>
      <c r="TZX81" s="195"/>
      <c r="TZY81" s="195"/>
      <c r="TZZ81" s="195"/>
      <c r="UAA81" s="195"/>
      <c r="UAB81" s="195"/>
      <c r="UAC81" s="195"/>
      <c r="UAD81" s="195"/>
      <c r="UAE81" s="195"/>
      <c r="UAF81" s="195"/>
      <c r="UAG81" s="195"/>
      <c r="UAH81" s="195"/>
      <c r="UAI81" s="195"/>
      <c r="UAJ81" s="195"/>
      <c r="UAK81" s="195"/>
      <c r="UAL81" s="195"/>
      <c r="UAM81" s="195"/>
      <c r="UAN81" s="195"/>
      <c r="UAO81" s="195"/>
      <c r="UAP81" s="195"/>
      <c r="UAQ81" s="195"/>
      <c r="UAR81" s="195"/>
      <c r="UAS81" s="195"/>
      <c r="UAT81" s="195"/>
      <c r="UAU81" s="195"/>
      <c r="UAV81" s="195"/>
      <c r="UAW81" s="195"/>
      <c r="UAX81" s="195"/>
      <c r="UAY81" s="195"/>
      <c r="UAZ81" s="195"/>
      <c r="UBA81" s="195"/>
      <c r="UBB81" s="195"/>
      <c r="UBC81" s="195"/>
      <c r="UBD81" s="195"/>
      <c r="UBE81" s="195"/>
      <c r="UBF81" s="195"/>
      <c r="UBG81" s="195"/>
      <c r="UBH81" s="195"/>
      <c r="UBI81" s="195"/>
      <c r="UBJ81" s="195"/>
      <c r="UBK81" s="195"/>
      <c r="UBL81" s="195"/>
      <c r="UBM81" s="195"/>
      <c r="UBN81" s="195"/>
      <c r="UBO81" s="195"/>
      <c r="UBP81" s="195"/>
      <c r="UBQ81" s="195"/>
      <c r="UBR81" s="195"/>
      <c r="UBS81" s="195"/>
      <c r="UBT81" s="195"/>
      <c r="UBU81" s="195"/>
      <c r="UBV81" s="195"/>
      <c r="UBW81" s="195"/>
      <c r="UBX81" s="195"/>
      <c r="UBY81" s="195"/>
      <c r="UBZ81" s="195"/>
      <c r="UCA81" s="195"/>
      <c r="UCB81" s="195"/>
      <c r="UCC81" s="195"/>
      <c r="UCD81" s="195"/>
      <c r="UCE81" s="195"/>
      <c r="UCF81" s="195"/>
      <c r="UCG81" s="195"/>
      <c r="UCH81" s="195"/>
      <c r="UCI81" s="195"/>
      <c r="UCJ81" s="195"/>
      <c r="UCK81" s="195"/>
      <c r="UCL81" s="195"/>
      <c r="UCM81" s="195"/>
      <c r="UCN81" s="195"/>
      <c r="UCO81" s="195"/>
      <c r="UCP81" s="195"/>
      <c r="UCQ81" s="195"/>
      <c r="UCR81" s="195"/>
      <c r="UCS81" s="195"/>
      <c r="UCT81" s="195"/>
      <c r="UCU81" s="195"/>
      <c r="UCV81" s="195"/>
      <c r="UCW81" s="195"/>
      <c r="UCX81" s="195"/>
      <c r="UCY81" s="195"/>
      <c r="UCZ81" s="195"/>
      <c r="UDA81" s="195"/>
      <c r="UDB81" s="195"/>
      <c r="UDC81" s="195"/>
      <c r="UDD81" s="195"/>
      <c r="UDE81" s="195"/>
      <c r="UDF81" s="195"/>
      <c r="UDG81" s="195"/>
      <c r="UDH81" s="195"/>
      <c r="UDI81" s="195"/>
      <c r="UDJ81" s="195"/>
      <c r="UDK81" s="195"/>
      <c r="UDL81" s="195"/>
      <c r="UDM81" s="195"/>
      <c r="UDN81" s="195"/>
      <c r="UDO81" s="195"/>
      <c r="UDP81" s="195"/>
      <c r="UDQ81" s="195"/>
      <c r="UDR81" s="195"/>
      <c r="UDS81" s="195"/>
      <c r="UDT81" s="195"/>
      <c r="UDU81" s="195"/>
      <c r="UDV81" s="195"/>
      <c r="UDW81" s="195"/>
      <c r="UDX81" s="195"/>
      <c r="UDY81" s="195"/>
      <c r="UDZ81" s="195"/>
      <c r="UEA81" s="195"/>
      <c r="UEB81" s="195"/>
      <c r="UEC81" s="195"/>
      <c r="UED81" s="195"/>
      <c r="UEE81" s="195"/>
      <c r="UEF81" s="195"/>
      <c r="UEG81" s="195"/>
      <c r="UEH81" s="195"/>
      <c r="UEI81" s="195"/>
      <c r="UEJ81" s="195"/>
      <c r="UEK81" s="195"/>
      <c r="UEL81" s="195"/>
      <c r="UEM81" s="195"/>
      <c r="UEN81" s="195"/>
      <c r="UEO81" s="195"/>
      <c r="UEP81" s="195"/>
      <c r="UEQ81" s="195"/>
      <c r="UER81" s="195"/>
      <c r="UES81" s="195"/>
      <c r="UET81" s="195"/>
      <c r="UEU81" s="195"/>
      <c r="UEV81" s="195"/>
      <c r="UEW81" s="195"/>
      <c r="UEX81" s="195"/>
      <c r="UEY81" s="195"/>
      <c r="UEZ81" s="195"/>
      <c r="UFA81" s="195"/>
      <c r="UFB81" s="195"/>
      <c r="UFC81" s="195"/>
      <c r="UFD81" s="195"/>
      <c r="UFE81" s="195"/>
      <c r="UFF81" s="195"/>
      <c r="UFG81" s="195"/>
      <c r="UFH81" s="195"/>
      <c r="UFI81" s="195"/>
      <c r="UFJ81" s="195"/>
      <c r="UFK81" s="195"/>
      <c r="UFL81" s="195"/>
      <c r="UFM81" s="195"/>
      <c r="UFN81" s="195"/>
      <c r="UFO81" s="195"/>
      <c r="UFP81" s="195"/>
      <c r="UFQ81" s="195"/>
      <c r="UFR81" s="195"/>
      <c r="UFS81" s="195"/>
      <c r="UFT81" s="195"/>
      <c r="UFU81" s="195"/>
      <c r="UFV81" s="195"/>
      <c r="UFW81" s="195"/>
      <c r="UFX81" s="195"/>
      <c r="UFY81" s="195"/>
      <c r="UFZ81" s="195"/>
      <c r="UGA81" s="195"/>
      <c r="UGB81" s="195"/>
      <c r="UGC81" s="195"/>
      <c r="UGD81" s="195"/>
      <c r="UGE81" s="195"/>
      <c r="UGF81" s="195"/>
      <c r="UGG81" s="195"/>
      <c r="UGH81" s="195"/>
      <c r="UGI81" s="195"/>
      <c r="UGJ81" s="195"/>
      <c r="UGK81" s="195"/>
      <c r="UGL81" s="195"/>
      <c r="UGM81" s="195"/>
      <c r="UGN81" s="195"/>
      <c r="UGO81" s="195"/>
      <c r="UGP81" s="195"/>
      <c r="UGQ81" s="195"/>
      <c r="UGR81" s="195"/>
      <c r="UGS81" s="195"/>
      <c r="UGT81" s="195"/>
      <c r="UGU81" s="195"/>
      <c r="UGV81" s="195"/>
      <c r="UGW81" s="195"/>
      <c r="UGX81" s="195"/>
      <c r="UGY81" s="195"/>
      <c r="UGZ81" s="195"/>
      <c r="UHA81" s="195"/>
      <c r="UHB81" s="195"/>
      <c r="UHC81" s="195"/>
      <c r="UHD81" s="195"/>
      <c r="UHE81" s="195"/>
      <c r="UHF81" s="195"/>
      <c r="UHG81" s="195"/>
      <c r="UHH81" s="195"/>
      <c r="UHI81" s="195"/>
      <c r="UHJ81" s="195"/>
      <c r="UHK81" s="195"/>
      <c r="UHL81" s="195"/>
      <c r="UHM81" s="195"/>
      <c r="UHN81" s="195"/>
      <c r="UHO81" s="195"/>
      <c r="UHP81" s="195"/>
      <c r="UHQ81" s="195"/>
      <c r="UHR81" s="195"/>
      <c r="UHS81" s="195"/>
      <c r="UHT81" s="195"/>
      <c r="UHU81" s="195"/>
      <c r="UHV81" s="195"/>
      <c r="UHW81" s="195"/>
      <c r="UHX81" s="195"/>
      <c r="UHY81" s="195"/>
      <c r="UHZ81" s="195"/>
      <c r="UIA81" s="195"/>
      <c r="UIB81" s="195"/>
      <c r="UIC81" s="195"/>
      <c r="UID81" s="195"/>
      <c r="UIE81" s="195"/>
      <c r="UIF81" s="195"/>
      <c r="UIG81" s="195"/>
      <c r="UIH81" s="195"/>
      <c r="UII81" s="195"/>
      <c r="UIJ81" s="195"/>
      <c r="UIK81" s="195"/>
      <c r="UIL81" s="195"/>
      <c r="UIM81" s="195"/>
      <c r="UIN81" s="195"/>
      <c r="UIO81" s="195"/>
      <c r="UIP81" s="195"/>
      <c r="UIQ81" s="195"/>
      <c r="UIR81" s="195"/>
      <c r="UIS81" s="195"/>
      <c r="UIT81" s="195"/>
      <c r="UIU81" s="195"/>
      <c r="UIV81" s="195"/>
      <c r="UIW81" s="195"/>
      <c r="UIX81" s="195"/>
      <c r="UIY81" s="195"/>
      <c r="UIZ81" s="195"/>
      <c r="UJA81" s="195"/>
      <c r="UJB81" s="195"/>
      <c r="UJC81" s="195"/>
      <c r="UJD81" s="195"/>
      <c r="UJE81" s="195"/>
      <c r="UJF81" s="195"/>
      <c r="UJG81" s="195"/>
      <c r="UJH81" s="195"/>
      <c r="UJI81" s="195"/>
      <c r="UJJ81" s="195"/>
      <c r="UJK81" s="195"/>
      <c r="UJL81" s="195"/>
      <c r="UJM81" s="195"/>
      <c r="UJN81" s="195"/>
      <c r="UJO81" s="195"/>
      <c r="UJP81" s="195"/>
      <c r="UJQ81" s="195"/>
      <c r="UJR81" s="195"/>
      <c r="UJS81" s="195"/>
      <c r="UJT81" s="195"/>
      <c r="UJU81" s="195"/>
      <c r="UJV81" s="195"/>
      <c r="UJW81" s="195"/>
      <c r="UJX81" s="195"/>
      <c r="UJY81" s="195"/>
      <c r="UJZ81" s="195"/>
      <c r="UKA81" s="195"/>
      <c r="UKB81" s="195"/>
      <c r="UKC81" s="195"/>
      <c r="UKD81" s="195"/>
      <c r="UKE81" s="195"/>
      <c r="UKF81" s="195"/>
      <c r="UKG81" s="195"/>
      <c r="UKH81" s="195"/>
      <c r="UKI81" s="195"/>
      <c r="UKJ81" s="195"/>
      <c r="UKK81" s="195"/>
      <c r="UKL81" s="195"/>
      <c r="UKM81" s="195"/>
      <c r="UKN81" s="195"/>
      <c r="UKO81" s="195"/>
      <c r="UKP81" s="195"/>
      <c r="UKQ81" s="195"/>
      <c r="UKR81" s="195"/>
      <c r="UKS81" s="195"/>
      <c r="UKT81" s="195"/>
      <c r="UKU81" s="195"/>
      <c r="UKV81" s="195"/>
      <c r="UKW81" s="195"/>
      <c r="UKX81" s="195"/>
      <c r="UKY81" s="195"/>
      <c r="UKZ81" s="195"/>
      <c r="ULA81" s="195"/>
      <c r="ULB81" s="195"/>
      <c r="ULC81" s="195"/>
      <c r="ULD81" s="195"/>
      <c r="ULE81" s="195"/>
      <c r="ULF81" s="195"/>
      <c r="ULG81" s="195"/>
      <c r="ULH81" s="195"/>
      <c r="ULI81" s="195"/>
      <c r="ULJ81" s="195"/>
      <c r="ULK81" s="195"/>
      <c r="ULL81" s="195"/>
      <c r="ULM81" s="195"/>
      <c r="ULN81" s="195"/>
      <c r="ULO81" s="195"/>
      <c r="ULP81" s="195"/>
      <c r="ULQ81" s="195"/>
      <c r="ULR81" s="195"/>
      <c r="ULS81" s="195"/>
      <c r="ULT81" s="195"/>
      <c r="ULU81" s="195"/>
      <c r="ULV81" s="195"/>
      <c r="ULW81" s="195"/>
      <c r="ULX81" s="195"/>
      <c r="ULY81" s="195"/>
      <c r="ULZ81" s="195"/>
      <c r="UMA81" s="195"/>
      <c r="UMB81" s="195"/>
      <c r="UMC81" s="195"/>
      <c r="UMD81" s="195"/>
      <c r="UME81" s="195"/>
      <c r="UMF81" s="195"/>
      <c r="UMG81" s="195"/>
      <c r="UMH81" s="195"/>
      <c r="UMI81" s="195"/>
      <c r="UMJ81" s="195"/>
      <c r="UMK81" s="195"/>
      <c r="UML81" s="195"/>
      <c r="UMM81" s="195"/>
      <c r="UMN81" s="195"/>
      <c r="UMO81" s="195"/>
      <c r="UMP81" s="195"/>
      <c r="UMQ81" s="195"/>
      <c r="UMR81" s="195"/>
      <c r="UMS81" s="195"/>
      <c r="UMT81" s="195"/>
      <c r="UMU81" s="195"/>
      <c r="UMV81" s="195"/>
      <c r="UMW81" s="195"/>
      <c r="UMX81" s="195"/>
      <c r="UMY81" s="195"/>
      <c r="UMZ81" s="195"/>
      <c r="UNA81" s="195"/>
      <c r="UNB81" s="195"/>
      <c r="UNC81" s="195"/>
      <c r="UND81" s="195"/>
      <c r="UNE81" s="195"/>
      <c r="UNF81" s="195"/>
      <c r="UNG81" s="195"/>
      <c r="UNH81" s="195"/>
      <c r="UNI81" s="195"/>
      <c r="UNJ81" s="195"/>
      <c r="UNK81" s="195"/>
      <c r="UNL81" s="195"/>
      <c r="UNM81" s="195"/>
      <c r="UNN81" s="195"/>
      <c r="UNO81" s="195"/>
      <c r="UNP81" s="195"/>
      <c r="UNQ81" s="195"/>
      <c r="UNR81" s="195"/>
      <c r="UNS81" s="195"/>
      <c r="UNT81" s="195"/>
      <c r="UNU81" s="195"/>
      <c r="UNV81" s="195"/>
      <c r="UNW81" s="195"/>
      <c r="UNX81" s="195"/>
      <c r="UNY81" s="195"/>
      <c r="UNZ81" s="195"/>
      <c r="UOA81" s="195"/>
      <c r="UOB81" s="195"/>
      <c r="UOC81" s="195"/>
      <c r="UOD81" s="195"/>
      <c r="UOE81" s="195"/>
      <c r="UOF81" s="195"/>
      <c r="UOG81" s="195"/>
      <c r="UOH81" s="195"/>
      <c r="UOI81" s="195"/>
      <c r="UOJ81" s="195"/>
      <c r="UOK81" s="195"/>
      <c r="UOL81" s="195"/>
      <c r="UOM81" s="195"/>
      <c r="UON81" s="195"/>
      <c r="UOO81" s="195"/>
      <c r="UOP81" s="195"/>
      <c r="UOQ81" s="195"/>
      <c r="UOR81" s="195"/>
      <c r="UOS81" s="195"/>
      <c r="UOT81" s="195"/>
      <c r="UOU81" s="195"/>
      <c r="UOV81" s="195"/>
      <c r="UOW81" s="195"/>
      <c r="UOX81" s="195"/>
      <c r="UOY81" s="195"/>
      <c r="UOZ81" s="195"/>
      <c r="UPA81" s="195"/>
      <c r="UPB81" s="195"/>
      <c r="UPC81" s="195"/>
      <c r="UPD81" s="195"/>
      <c r="UPE81" s="195"/>
      <c r="UPF81" s="195"/>
      <c r="UPG81" s="195"/>
      <c r="UPH81" s="195"/>
      <c r="UPI81" s="195"/>
      <c r="UPJ81" s="195"/>
      <c r="UPK81" s="195"/>
      <c r="UPL81" s="195"/>
      <c r="UPM81" s="195"/>
      <c r="UPN81" s="195"/>
      <c r="UPO81" s="195"/>
      <c r="UPP81" s="195"/>
      <c r="UPQ81" s="195"/>
      <c r="UPR81" s="195"/>
      <c r="UPS81" s="195"/>
      <c r="UPT81" s="195"/>
      <c r="UPU81" s="195"/>
      <c r="UPV81" s="195"/>
      <c r="UPW81" s="195"/>
      <c r="UPX81" s="195"/>
      <c r="UPY81" s="195"/>
      <c r="UPZ81" s="195"/>
      <c r="UQA81" s="195"/>
      <c r="UQB81" s="195"/>
      <c r="UQC81" s="195"/>
      <c r="UQD81" s="195"/>
      <c r="UQE81" s="195"/>
      <c r="UQF81" s="195"/>
      <c r="UQG81" s="195"/>
      <c r="UQH81" s="195"/>
      <c r="UQI81" s="195"/>
      <c r="UQJ81" s="195"/>
      <c r="UQK81" s="195"/>
      <c r="UQL81" s="195"/>
      <c r="UQM81" s="195"/>
      <c r="UQN81" s="195"/>
      <c r="UQO81" s="195"/>
      <c r="UQP81" s="195"/>
      <c r="UQQ81" s="195"/>
      <c r="UQR81" s="195"/>
      <c r="UQS81" s="195"/>
      <c r="UQT81" s="195"/>
      <c r="UQU81" s="195"/>
      <c r="UQV81" s="195"/>
      <c r="UQW81" s="195"/>
      <c r="UQX81" s="195"/>
      <c r="UQY81" s="195"/>
      <c r="UQZ81" s="195"/>
      <c r="URA81" s="195"/>
      <c r="URB81" s="195"/>
      <c r="URC81" s="195"/>
      <c r="URD81" s="195"/>
      <c r="URE81" s="195"/>
      <c r="URF81" s="195"/>
      <c r="URG81" s="195"/>
      <c r="URH81" s="195"/>
      <c r="URI81" s="195"/>
      <c r="URJ81" s="195"/>
      <c r="URK81" s="195"/>
      <c r="URL81" s="195"/>
      <c r="URM81" s="195"/>
      <c r="URN81" s="195"/>
      <c r="URO81" s="195"/>
      <c r="URP81" s="195"/>
      <c r="URQ81" s="195"/>
      <c r="URR81" s="195"/>
      <c r="URS81" s="195"/>
      <c r="URT81" s="195"/>
      <c r="URU81" s="195"/>
      <c r="URV81" s="195"/>
      <c r="URW81" s="195"/>
      <c r="URX81" s="195"/>
      <c r="URY81" s="195"/>
      <c r="URZ81" s="195"/>
      <c r="USA81" s="195"/>
      <c r="USB81" s="195"/>
      <c r="USC81" s="195"/>
      <c r="USD81" s="195"/>
      <c r="USE81" s="195"/>
      <c r="USF81" s="195"/>
      <c r="USG81" s="195"/>
      <c r="USH81" s="195"/>
      <c r="USI81" s="195"/>
      <c r="USJ81" s="195"/>
      <c r="USK81" s="195"/>
      <c r="USL81" s="195"/>
      <c r="USM81" s="195"/>
      <c r="USN81" s="195"/>
      <c r="USO81" s="195"/>
      <c r="USP81" s="195"/>
      <c r="USQ81" s="195"/>
      <c r="USR81" s="195"/>
      <c r="USS81" s="195"/>
      <c r="UST81" s="195"/>
      <c r="USU81" s="195"/>
      <c r="USV81" s="195"/>
      <c r="USW81" s="195"/>
      <c r="USX81" s="195"/>
      <c r="USY81" s="195"/>
      <c r="USZ81" s="195"/>
      <c r="UTA81" s="195"/>
      <c r="UTB81" s="195"/>
      <c r="UTC81" s="195"/>
      <c r="UTD81" s="195"/>
      <c r="UTE81" s="195"/>
      <c r="UTF81" s="195"/>
      <c r="UTG81" s="195"/>
      <c r="UTH81" s="195"/>
      <c r="UTI81" s="195"/>
      <c r="UTJ81" s="195"/>
      <c r="UTK81" s="195"/>
      <c r="UTL81" s="195"/>
      <c r="UTM81" s="195"/>
      <c r="UTN81" s="195"/>
      <c r="UTO81" s="195"/>
      <c r="UTP81" s="195"/>
      <c r="UTQ81" s="195"/>
      <c r="UTR81" s="195"/>
      <c r="UTS81" s="195"/>
      <c r="UTT81" s="195"/>
      <c r="UTU81" s="195"/>
      <c r="UTV81" s="195"/>
      <c r="UTW81" s="195"/>
      <c r="UTX81" s="195"/>
      <c r="UTY81" s="195"/>
      <c r="UTZ81" s="195"/>
      <c r="UUA81" s="195"/>
      <c r="UUB81" s="195"/>
      <c r="UUC81" s="195"/>
      <c r="UUD81" s="195"/>
      <c r="UUE81" s="195"/>
      <c r="UUF81" s="195"/>
      <c r="UUG81" s="195"/>
      <c r="UUH81" s="195"/>
      <c r="UUI81" s="195"/>
      <c r="UUJ81" s="195"/>
      <c r="UUK81" s="195"/>
      <c r="UUL81" s="195"/>
      <c r="UUM81" s="195"/>
      <c r="UUN81" s="195"/>
      <c r="UUO81" s="195"/>
      <c r="UUP81" s="195"/>
      <c r="UUQ81" s="195"/>
      <c r="UUR81" s="195"/>
      <c r="UUS81" s="195"/>
      <c r="UUT81" s="195"/>
      <c r="UUU81" s="195"/>
      <c r="UUV81" s="195"/>
      <c r="UUW81" s="195"/>
      <c r="UUX81" s="195"/>
      <c r="UUY81" s="195"/>
      <c r="UUZ81" s="195"/>
      <c r="UVA81" s="195"/>
      <c r="UVB81" s="195"/>
      <c r="UVC81" s="195"/>
      <c r="UVD81" s="195"/>
      <c r="UVE81" s="195"/>
      <c r="UVF81" s="195"/>
      <c r="UVG81" s="195"/>
      <c r="UVH81" s="195"/>
      <c r="UVI81" s="195"/>
      <c r="UVJ81" s="195"/>
      <c r="UVK81" s="195"/>
      <c r="UVL81" s="195"/>
      <c r="UVM81" s="195"/>
      <c r="UVN81" s="195"/>
      <c r="UVO81" s="195"/>
      <c r="UVP81" s="195"/>
      <c r="UVQ81" s="195"/>
      <c r="UVR81" s="195"/>
      <c r="UVS81" s="195"/>
      <c r="UVT81" s="195"/>
      <c r="UVU81" s="195"/>
      <c r="UVV81" s="195"/>
      <c r="UVW81" s="195"/>
      <c r="UVX81" s="195"/>
      <c r="UVY81" s="195"/>
      <c r="UVZ81" s="195"/>
      <c r="UWA81" s="195"/>
      <c r="UWB81" s="195"/>
      <c r="UWC81" s="195"/>
      <c r="UWD81" s="195"/>
      <c r="UWE81" s="195"/>
      <c r="UWF81" s="195"/>
      <c r="UWG81" s="195"/>
      <c r="UWH81" s="195"/>
      <c r="UWI81" s="195"/>
      <c r="UWJ81" s="195"/>
      <c r="UWK81" s="195"/>
      <c r="UWL81" s="195"/>
      <c r="UWM81" s="195"/>
      <c r="UWN81" s="195"/>
      <c r="UWO81" s="195"/>
      <c r="UWP81" s="195"/>
      <c r="UWQ81" s="195"/>
      <c r="UWR81" s="195"/>
      <c r="UWS81" s="195"/>
      <c r="UWT81" s="195"/>
      <c r="UWU81" s="195"/>
      <c r="UWV81" s="195"/>
      <c r="UWW81" s="195"/>
      <c r="UWX81" s="195"/>
      <c r="UWY81" s="195"/>
      <c r="UWZ81" s="195"/>
      <c r="UXA81" s="195"/>
      <c r="UXB81" s="195"/>
      <c r="UXC81" s="195"/>
      <c r="UXD81" s="195"/>
      <c r="UXE81" s="195"/>
      <c r="UXF81" s="195"/>
      <c r="UXG81" s="195"/>
      <c r="UXH81" s="195"/>
      <c r="UXI81" s="195"/>
      <c r="UXJ81" s="195"/>
      <c r="UXK81" s="195"/>
      <c r="UXL81" s="195"/>
      <c r="UXM81" s="195"/>
      <c r="UXN81" s="195"/>
      <c r="UXO81" s="195"/>
      <c r="UXP81" s="195"/>
      <c r="UXQ81" s="195"/>
      <c r="UXR81" s="195"/>
      <c r="UXS81" s="195"/>
      <c r="UXT81" s="195"/>
      <c r="UXU81" s="195"/>
      <c r="UXV81" s="195"/>
      <c r="UXW81" s="195"/>
      <c r="UXX81" s="195"/>
      <c r="UXY81" s="195"/>
      <c r="UXZ81" s="195"/>
      <c r="UYA81" s="195"/>
      <c r="UYB81" s="195"/>
      <c r="UYC81" s="195"/>
      <c r="UYD81" s="195"/>
      <c r="UYE81" s="195"/>
      <c r="UYF81" s="195"/>
      <c r="UYG81" s="195"/>
      <c r="UYH81" s="195"/>
      <c r="UYI81" s="195"/>
      <c r="UYJ81" s="195"/>
      <c r="UYK81" s="195"/>
      <c r="UYL81" s="195"/>
      <c r="UYM81" s="195"/>
      <c r="UYN81" s="195"/>
      <c r="UYO81" s="195"/>
      <c r="UYP81" s="195"/>
      <c r="UYQ81" s="195"/>
      <c r="UYR81" s="195"/>
      <c r="UYS81" s="195"/>
      <c r="UYT81" s="195"/>
      <c r="UYU81" s="195"/>
      <c r="UYV81" s="195"/>
      <c r="UYW81" s="195"/>
      <c r="UYX81" s="195"/>
      <c r="UYY81" s="195"/>
      <c r="UYZ81" s="195"/>
      <c r="UZA81" s="195"/>
      <c r="UZB81" s="195"/>
      <c r="UZC81" s="195"/>
      <c r="UZD81" s="195"/>
      <c r="UZE81" s="195"/>
      <c r="UZF81" s="195"/>
      <c r="UZG81" s="195"/>
      <c r="UZH81" s="195"/>
      <c r="UZI81" s="195"/>
      <c r="UZJ81" s="195"/>
      <c r="UZK81" s="195"/>
      <c r="UZL81" s="195"/>
      <c r="UZM81" s="195"/>
      <c r="UZN81" s="195"/>
      <c r="UZO81" s="195"/>
      <c r="UZP81" s="195"/>
      <c r="UZQ81" s="195"/>
      <c r="UZR81" s="195"/>
      <c r="UZS81" s="195"/>
      <c r="UZT81" s="195"/>
      <c r="UZU81" s="195"/>
      <c r="UZV81" s="195"/>
      <c r="UZW81" s="195"/>
      <c r="UZX81" s="195"/>
      <c r="UZY81" s="195"/>
      <c r="UZZ81" s="195"/>
      <c r="VAA81" s="195"/>
      <c r="VAB81" s="195"/>
      <c r="VAC81" s="195"/>
      <c r="VAD81" s="195"/>
      <c r="VAE81" s="195"/>
      <c r="VAF81" s="195"/>
      <c r="VAG81" s="195"/>
      <c r="VAH81" s="195"/>
      <c r="VAI81" s="195"/>
      <c r="VAJ81" s="195"/>
      <c r="VAK81" s="195"/>
      <c r="VAL81" s="195"/>
      <c r="VAM81" s="195"/>
      <c r="VAN81" s="195"/>
      <c r="VAO81" s="195"/>
      <c r="VAP81" s="195"/>
      <c r="VAQ81" s="195"/>
      <c r="VAR81" s="195"/>
      <c r="VAS81" s="195"/>
      <c r="VAT81" s="195"/>
      <c r="VAU81" s="195"/>
      <c r="VAV81" s="195"/>
      <c r="VAW81" s="195"/>
      <c r="VAX81" s="195"/>
      <c r="VAY81" s="195"/>
      <c r="VAZ81" s="195"/>
      <c r="VBA81" s="195"/>
      <c r="VBB81" s="195"/>
      <c r="VBC81" s="195"/>
      <c r="VBD81" s="195"/>
      <c r="VBE81" s="195"/>
      <c r="VBF81" s="195"/>
      <c r="VBG81" s="195"/>
      <c r="VBH81" s="195"/>
      <c r="VBI81" s="195"/>
      <c r="VBJ81" s="195"/>
      <c r="VBK81" s="195"/>
      <c r="VBL81" s="195"/>
      <c r="VBM81" s="195"/>
      <c r="VBN81" s="195"/>
      <c r="VBO81" s="195"/>
      <c r="VBP81" s="195"/>
      <c r="VBQ81" s="195"/>
      <c r="VBR81" s="195"/>
      <c r="VBS81" s="195"/>
      <c r="VBT81" s="195"/>
      <c r="VBU81" s="195"/>
      <c r="VBV81" s="195"/>
      <c r="VBW81" s="195"/>
      <c r="VBX81" s="195"/>
      <c r="VBY81" s="195"/>
      <c r="VBZ81" s="195"/>
      <c r="VCA81" s="195"/>
      <c r="VCB81" s="195"/>
      <c r="VCC81" s="195"/>
      <c r="VCD81" s="195"/>
      <c r="VCE81" s="195"/>
      <c r="VCF81" s="195"/>
      <c r="VCG81" s="195"/>
      <c r="VCH81" s="195"/>
      <c r="VCI81" s="195"/>
      <c r="VCJ81" s="195"/>
      <c r="VCK81" s="195"/>
      <c r="VCL81" s="195"/>
      <c r="VCM81" s="195"/>
      <c r="VCN81" s="195"/>
      <c r="VCO81" s="195"/>
      <c r="VCP81" s="195"/>
      <c r="VCQ81" s="195"/>
      <c r="VCR81" s="195"/>
      <c r="VCS81" s="195"/>
      <c r="VCT81" s="195"/>
      <c r="VCU81" s="195"/>
      <c r="VCV81" s="195"/>
      <c r="VCW81" s="195"/>
      <c r="VCX81" s="195"/>
      <c r="VCY81" s="195"/>
      <c r="VCZ81" s="195"/>
      <c r="VDA81" s="195"/>
      <c r="VDB81" s="195"/>
      <c r="VDC81" s="195"/>
      <c r="VDD81" s="195"/>
      <c r="VDE81" s="195"/>
      <c r="VDF81" s="195"/>
      <c r="VDG81" s="195"/>
      <c r="VDH81" s="195"/>
      <c r="VDI81" s="195"/>
      <c r="VDJ81" s="195"/>
      <c r="VDK81" s="195"/>
      <c r="VDL81" s="195"/>
      <c r="VDM81" s="195"/>
      <c r="VDN81" s="195"/>
      <c r="VDO81" s="195"/>
      <c r="VDP81" s="195"/>
      <c r="VDQ81" s="195"/>
      <c r="VDR81" s="195"/>
      <c r="VDS81" s="195"/>
      <c r="VDT81" s="195"/>
      <c r="VDU81" s="195"/>
      <c r="VDV81" s="195"/>
      <c r="VDW81" s="195"/>
      <c r="VDX81" s="195"/>
      <c r="VDY81" s="195"/>
      <c r="VDZ81" s="195"/>
      <c r="VEA81" s="195"/>
      <c r="VEB81" s="195"/>
      <c r="VEC81" s="195"/>
      <c r="VED81" s="195"/>
      <c r="VEE81" s="195"/>
      <c r="VEF81" s="195"/>
      <c r="VEG81" s="195"/>
      <c r="VEH81" s="195"/>
      <c r="VEI81" s="195"/>
      <c r="VEJ81" s="195"/>
      <c r="VEK81" s="195"/>
      <c r="VEL81" s="195"/>
      <c r="VEM81" s="195"/>
      <c r="VEN81" s="195"/>
      <c r="VEO81" s="195"/>
      <c r="VEP81" s="195"/>
      <c r="VEQ81" s="195"/>
      <c r="VER81" s="195"/>
      <c r="VES81" s="195"/>
      <c r="VET81" s="195"/>
      <c r="VEU81" s="195"/>
      <c r="VEV81" s="195"/>
      <c r="VEW81" s="195"/>
      <c r="VEX81" s="195"/>
      <c r="VEY81" s="195"/>
      <c r="VEZ81" s="195"/>
      <c r="VFA81" s="195"/>
      <c r="VFB81" s="195"/>
      <c r="VFC81" s="195"/>
      <c r="VFD81" s="195"/>
      <c r="VFE81" s="195"/>
      <c r="VFF81" s="195"/>
      <c r="VFG81" s="195"/>
      <c r="VFH81" s="195"/>
      <c r="VFI81" s="195"/>
      <c r="VFJ81" s="195"/>
      <c r="VFK81" s="195"/>
      <c r="VFL81" s="195"/>
      <c r="VFM81" s="195"/>
      <c r="VFN81" s="195"/>
      <c r="VFO81" s="195"/>
      <c r="VFP81" s="195"/>
      <c r="VFQ81" s="195"/>
      <c r="VFR81" s="195"/>
      <c r="VFS81" s="195"/>
      <c r="VFT81" s="195"/>
      <c r="VFU81" s="195"/>
      <c r="VFV81" s="195"/>
      <c r="VFW81" s="195"/>
      <c r="VFX81" s="195"/>
      <c r="VFY81" s="195"/>
      <c r="VFZ81" s="195"/>
      <c r="VGA81" s="195"/>
      <c r="VGB81" s="195"/>
      <c r="VGC81" s="195"/>
      <c r="VGD81" s="195"/>
      <c r="VGE81" s="195"/>
      <c r="VGF81" s="195"/>
      <c r="VGG81" s="195"/>
      <c r="VGH81" s="195"/>
      <c r="VGI81" s="195"/>
      <c r="VGJ81" s="195"/>
      <c r="VGK81" s="195"/>
      <c r="VGL81" s="195"/>
      <c r="VGM81" s="195"/>
      <c r="VGN81" s="195"/>
      <c r="VGO81" s="195"/>
      <c r="VGP81" s="195"/>
      <c r="VGQ81" s="195"/>
      <c r="VGR81" s="195"/>
      <c r="VGS81" s="195"/>
      <c r="VGT81" s="195"/>
      <c r="VGU81" s="195"/>
      <c r="VGV81" s="195"/>
      <c r="VGW81" s="195"/>
      <c r="VGX81" s="195"/>
      <c r="VGY81" s="195"/>
      <c r="VGZ81" s="195"/>
      <c r="VHA81" s="195"/>
      <c r="VHB81" s="195"/>
      <c r="VHC81" s="195"/>
      <c r="VHD81" s="195"/>
      <c r="VHE81" s="195"/>
      <c r="VHF81" s="195"/>
      <c r="VHG81" s="195"/>
      <c r="VHH81" s="195"/>
      <c r="VHI81" s="195"/>
      <c r="VHJ81" s="195"/>
      <c r="VHK81" s="195"/>
      <c r="VHL81" s="195"/>
      <c r="VHM81" s="195"/>
      <c r="VHN81" s="195"/>
      <c r="VHO81" s="195"/>
      <c r="VHP81" s="195"/>
      <c r="VHQ81" s="195"/>
      <c r="VHR81" s="195"/>
      <c r="VHS81" s="195"/>
      <c r="VHT81" s="195"/>
      <c r="VHU81" s="195"/>
      <c r="VHV81" s="195"/>
      <c r="VHW81" s="195"/>
      <c r="VHX81" s="195"/>
      <c r="VHY81" s="195"/>
      <c r="VHZ81" s="195"/>
      <c r="VIA81" s="195"/>
      <c r="VIB81" s="195"/>
      <c r="VIC81" s="195"/>
      <c r="VID81" s="195"/>
      <c r="VIE81" s="195"/>
      <c r="VIF81" s="195"/>
      <c r="VIG81" s="195"/>
      <c r="VIH81" s="195"/>
      <c r="VII81" s="195"/>
      <c r="VIJ81" s="195"/>
      <c r="VIK81" s="195"/>
      <c r="VIL81" s="195"/>
      <c r="VIM81" s="195"/>
      <c r="VIN81" s="195"/>
      <c r="VIO81" s="195"/>
      <c r="VIP81" s="195"/>
      <c r="VIQ81" s="195"/>
      <c r="VIR81" s="195"/>
      <c r="VIS81" s="195"/>
      <c r="VIT81" s="195"/>
      <c r="VIU81" s="195"/>
      <c r="VIV81" s="195"/>
      <c r="VIW81" s="195"/>
      <c r="VIX81" s="195"/>
      <c r="VIY81" s="195"/>
      <c r="VIZ81" s="195"/>
      <c r="VJA81" s="195"/>
      <c r="VJB81" s="195"/>
      <c r="VJC81" s="195"/>
      <c r="VJD81" s="195"/>
      <c r="VJE81" s="195"/>
      <c r="VJF81" s="195"/>
      <c r="VJG81" s="195"/>
      <c r="VJH81" s="195"/>
      <c r="VJI81" s="195"/>
      <c r="VJJ81" s="195"/>
      <c r="VJK81" s="195"/>
      <c r="VJL81" s="195"/>
      <c r="VJM81" s="195"/>
      <c r="VJN81" s="195"/>
      <c r="VJO81" s="195"/>
      <c r="VJP81" s="195"/>
      <c r="VJQ81" s="195"/>
      <c r="VJR81" s="195"/>
      <c r="VJS81" s="195"/>
      <c r="VJT81" s="195"/>
      <c r="VJU81" s="195"/>
      <c r="VJV81" s="195"/>
      <c r="VJW81" s="195"/>
      <c r="VJX81" s="195"/>
      <c r="VJY81" s="195"/>
      <c r="VJZ81" s="195"/>
      <c r="VKA81" s="195"/>
      <c r="VKB81" s="195"/>
      <c r="VKC81" s="195"/>
      <c r="VKD81" s="195"/>
      <c r="VKE81" s="195"/>
      <c r="VKF81" s="195"/>
      <c r="VKG81" s="195"/>
      <c r="VKH81" s="195"/>
      <c r="VKI81" s="195"/>
      <c r="VKJ81" s="195"/>
      <c r="VKK81" s="195"/>
      <c r="VKL81" s="195"/>
      <c r="VKM81" s="195"/>
      <c r="VKN81" s="195"/>
      <c r="VKO81" s="195"/>
      <c r="VKP81" s="195"/>
      <c r="VKQ81" s="195"/>
      <c r="VKR81" s="195"/>
      <c r="VKS81" s="195"/>
      <c r="VKT81" s="195"/>
      <c r="VKU81" s="195"/>
      <c r="VKV81" s="195"/>
      <c r="VKW81" s="195"/>
      <c r="VKX81" s="195"/>
      <c r="VKY81" s="195"/>
      <c r="VKZ81" s="195"/>
      <c r="VLA81" s="195"/>
      <c r="VLB81" s="195"/>
      <c r="VLC81" s="195"/>
      <c r="VLD81" s="195"/>
      <c r="VLE81" s="195"/>
      <c r="VLF81" s="195"/>
      <c r="VLG81" s="195"/>
      <c r="VLH81" s="195"/>
      <c r="VLI81" s="195"/>
      <c r="VLJ81" s="195"/>
      <c r="VLK81" s="195"/>
      <c r="VLL81" s="195"/>
      <c r="VLM81" s="195"/>
      <c r="VLN81" s="195"/>
      <c r="VLO81" s="195"/>
      <c r="VLP81" s="195"/>
      <c r="VLQ81" s="195"/>
      <c r="VLR81" s="195"/>
      <c r="VLS81" s="195"/>
      <c r="VLT81" s="195"/>
      <c r="VLU81" s="195"/>
      <c r="VLV81" s="195"/>
      <c r="VLW81" s="195"/>
      <c r="VLX81" s="195"/>
      <c r="VLY81" s="195"/>
      <c r="VLZ81" s="195"/>
      <c r="VMA81" s="195"/>
      <c r="VMB81" s="195"/>
      <c r="VMC81" s="195"/>
      <c r="VMD81" s="195"/>
      <c r="VME81" s="195"/>
      <c r="VMF81" s="195"/>
      <c r="VMG81" s="195"/>
      <c r="VMH81" s="195"/>
      <c r="VMI81" s="195"/>
      <c r="VMJ81" s="195"/>
      <c r="VMK81" s="195"/>
      <c r="VML81" s="195"/>
      <c r="VMM81" s="195"/>
      <c r="VMN81" s="195"/>
      <c r="VMO81" s="195"/>
      <c r="VMP81" s="195"/>
      <c r="VMQ81" s="195"/>
      <c r="VMR81" s="195"/>
      <c r="VMS81" s="195"/>
      <c r="VMT81" s="195"/>
      <c r="VMU81" s="195"/>
      <c r="VMV81" s="195"/>
      <c r="VMW81" s="195"/>
      <c r="VMX81" s="195"/>
      <c r="VMY81" s="195"/>
      <c r="VMZ81" s="195"/>
      <c r="VNA81" s="195"/>
      <c r="VNB81" s="195"/>
      <c r="VNC81" s="195"/>
      <c r="VND81" s="195"/>
      <c r="VNE81" s="195"/>
      <c r="VNF81" s="195"/>
      <c r="VNG81" s="195"/>
      <c r="VNH81" s="195"/>
      <c r="VNI81" s="195"/>
      <c r="VNJ81" s="195"/>
      <c r="VNK81" s="195"/>
      <c r="VNL81" s="195"/>
      <c r="VNM81" s="195"/>
      <c r="VNN81" s="195"/>
      <c r="VNO81" s="195"/>
      <c r="VNP81" s="195"/>
      <c r="VNQ81" s="195"/>
      <c r="VNR81" s="195"/>
      <c r="VNS81" s="195"/>
      <c r="VNT81" s="195"/>
      <c r="VNU81" s="195"/>
      <c r="VNV81" s="195"/>
      <c r="VNW81" s="195"/>
      <c r="VNX81" s="195"/>
      <c r="VNY81" s="195"/>
      <c r="VNZ81" s="195"/>
      <c r="VOA81" s="195"/>
      <c r="VOB81" s="195"/>
      <c r="VOC81" s="195"/>
      <c r="VOD81" s="195"/>
      <c r="VOE81" s="195"/>
      <c r="VOF81" s="195"/>
      <c r="VOG81" s="195"/>
      <c r="VOH81" s="195"/>
      <c r="VOI81" s="195"/>
      <c r="VOJ81" s="195"/>
      <c r="VOK81" s="195"/>
      <c r="VOL81" s="195"/>
      <c r="VOM81" s="195"/>
      <c r="VON81" s="195"/>
      <c r="VOO81" s="195"/>
      <c r="VOP81" s="195"/>
      <c r="VOQ81" s="195"/>
      <c r="VOR81" s="195"/>
      <c r="VOS81" s="195"/>
      <c r="VOT81" s="195"/>
      <c r="VOU81" s="195"/>
      <c r="VOV81" s="195"/>
      <c r="VOW81" s="195"/>
      <c r="VOX81" s="195"/>
      <c r="VOY81" s="195"/>
      <c r="VOZ81" s="195"/>
      <c r="VPA81" s="195"/>
      <c r="VPB81" s="195"/>
      <c r="VPC81" s="195"/>
      <c r="VPD81" s="195"/>
      <c r="VPE81" s="195"/>
      <c r="VPF81" s="195"/>
      <c r="VPG81" s="195"/>
      <c r="VPH81" s="195"/>
      <c r="VPI81" s="195"/>
      <c r="VPJ81" s="195"/>
      <c r="VPK81" s="195"/>
      <c r="VPL81" s="195"/>
      <c r="VPM81" s="195"/>
      <c r="VPN81" s="195"/>
      <c r="VPO81" s="195"/>
      <c r="VPP81" s="195"/>
      <c r="VPQ81" s="195"/>
      <c r="VPR81" s="195"/>
      <c r="VPS81" s="195"/>
      <c r="VPT81" s="195"/>
      <c r="VPU81" s="195"/>
      <c r="VPV81" s="195"/>
      <c r="VPW81" s="195"/>
      <c r="VPX81" s="195"/>
      <c r="VPY81" s="195"/>
      <c r="VPZ81" s="195"/>
      <c r="VQA81" s="195"/>
      <c r="VQB81" s="195"/>
      <c r="VQC81" s="195"/>
      <c r="VQD81" s="195"/>
      <c r="VQE81" s="195"/>
      <c r="VQF81" s="195"/>
      <c r="VQG81" s="195"/>
      <c r="VQH81" s="195"/>
      <c r="VQI81" s="195"/>
      <c r="VQJ81" s="195"/>
      <c r="VQK81" s="195"/>
      <c r="VQL81" s="195"/>
      <c r="VQM81" s="195"/>
      <c r="VQN81" s="195"/>
      <c r="VQO81" s="195"/>
      <c r="VQP81" s="195"/>
      <c r="VQQ81" s="195"/>
      <c r="VQR81" s="195"/>
      <c r="VQS81" s="195"/>
      <c r="VQT81" s="195"/>
      <c r="VQU81" s="195"/>
      <c r="VQV81" s="195"/>
      <c r="VQW81" s="195"/>
      <c r="VQX81" s="195"/>
      <c r="VQY81" s="195"/>
      <c r="VQZ81" s="195"/>
      <c r="VRA81" s="195"/>
      <c r="VRB81" s="195"/>
      <c r="VRC81" s="195"/>
      <c r="VRD81" s="195"/>
      <c r="VRE81" s="195"/>
      <c r="VRF81" s="195"/>
      <c r="VRG81" s="195"/>
      <c r="VRH81" s="195"/>
      <c r="VRI81" s="195"/>
      <c r="VRJ81" s="195"/>
      <c r="VRK81" s="195"/>
      <c r="VRL81" s="195"/>
      <c r="VRM81" s="195"/>
      <c r="VRN81" s="195"/>
      <c r="VRO81" s="195"/>
      <c r="VRP81" s="195"/>
      <c r="VRQ81" s="195"/>
      <c r="VRR81" s="195"/>
      <c r="VRS81" s="195"/>
      <c r="VRT81" s="195"/>
      <c r="VRU81" s="195"/>
      <c r="VRV81" s="195"/>
      <c r="VRW81" s="195"/>
      <c r="VRX81" s="195"/>
      <c r="VRY81" s="195"/>
      <c r="VRZ81" s="195"/>
      <c r="VSA81" s="195"/>
      <c r="VSB81" s="195"/>
      <c r="VSC81" s="195"/>
      <c r="VSD81" s="195"/>
      <c r="VSE81" s="195"/>
      <c r="VSF81" s="195"/>
      <c r="VSG81" s="195"/>
      <c r="VSH81" s="195"/>
      <c r="VSI81" s="195"/>
      <c r="VSJ81" s="195"/>
      <c r="VSK81" s="195"/>
      <c r="VSL81" s="195"/>
      <c r="VSM81" s="195"/>
      <c r="VSN81" s="195"/>
      <c r="VSO81" s="195"/>
      <c r="VSP81" s="195"/>
      <c r="VSQ81" s="195"/>
      <c r="VSR81" s="195"/>
      <c r="VSS81" s="195"/>
      <c r="VST81" s="195"/>
      <c r="VSU81" s="195"/>
      <c r="VSV81" s="195"/>
      <c r="VSW81" s="195"/>
      <c r="VSX81" s="195"/>
      <c r="VSY81" s="195"/>
      <c r="VSZ81" s="195"/>
      <c r="VTA81" s="195"/>
      <c r="VTB81" s="195"/>
      <c r="VTC81" s="195"/>
      <c r="VTD81" s="195"/>
      <c r="VTE81" s="195"/>
      <c r="VTF81" s="195"/>
      <c r="VTG81" s="195"/>
      <c r="VTH81" s="195"/>
      <c r="VTI81" s="195"/>
      <c r="VTJ81" s="195"/>
      <c r="VTK81" s="195"/>
      <c r="VTL81" s="195"/>
      <c r="VTM81" s="195"/>
      <c r="VTN81" s="195"/>
      <c r="VTO81" s="195"/>
      <c r="VTP81" s="195"/>
      <c r="VTQ81" s="195"/>
      <c r="VTR81" s="195"/>
      <c r="VTS81" s="195"/>
      <c r="VTT81" s="195"/>
      <c r="VTU81" s="195"/>
      <c r="VTV81" s="195"/>
      <c r="VTW81" s="195"/>
      <c r="VTX81" s="195"/>
      <c r="VTY81" s="195"/>
      <c r="VTZ81" s="195"/>
      <c r="VUA81" s="195"/>
      <c r="VUB81" s="195"/>
      <c r="VUC81" s="195"/>
      <c r="VUD81" s="195"/>
      <c r="VUE81" s="195"/>
      <c r="VUF81" s="195"/>
      <c r="VUG81" s="195"/>
      <c r="VUH81" s="195"/>
      <c r="VUI81" s="195"/>
      <c r="VUJ81" s="195"/>
      <c r="VUK81" s="195"/>
      <c r="VUL81" s="195"/>
      <c r="VUM81" s="195"/>
      <c r="VUN81" s="195"/>
      <c r="VUO81" s="195"/>
      <c r="VUP81" s="195"/>
      <c r="VUQ81" s="195"/>
      <c r="VUR81" s="195"/>
      <c r="VUS81" s="195"/>
      <c r="VUT81" s="195"/>
      <c r="VUU81" s="195"/>
      <c r="VUV81" s="195"/>
      <c r="VUW81" s="195"/>
      <c r="VUX81" s="195"/>
      <c r="VUY81" s="195"/>
      <c r="VUZ81" s="195"/>
      <c r="VVA81" s="195"/>
      <c r="VVB81" s="195"/>
      <c r="VVC81" s="195"/>
      <c r="VVD81" s="195"/>
      <c r="VVE81" s="195"/>
      <c r="VVF81" s="195"/>
      <c r="VVG81" s="195"/>
      <c r="VVH81" s="195"/>
      <c r="VVI81" s="195"/>
      <c r="VVJ81" s="195"/>
      <c r="VVK81" s="195"/>
      <c r="VVL81" s="195"/>
      <c r="VVM81" s="195"/>
      <c r="VVN81" s="195"/>
      <c r="VVO81" s="195"/>
      <c r="VVP81" s="195"/>
      <c r="VVQ81" s="195"/>
      <c r="VVR81" s="195"/>
      <c r="VVS81" s="195"/>
      <c r="VVT81" s="195"/>
      <c r="VVU81" s="195"/>
      <c r="VVV81" s="195"/>
      <c r="VVW81" s="195"/>
      <c r="VVX81" s="195"/>
      <c r="VVY81" s="195"/>
      <c r="VVZ81" s="195"/>
      <c r="VWA81" s="195"/>
      <c r="VWB81" s="195"/>
      <c r="VWC81" s="195"/>
      <c r="VWD81" s="195"/>
      <c r="VWE81" s="195"/>
      <c r="VWF81" s="195"/>
      <c r="VWG81" s="195"/>
      <c r="VWH81" s="195"/>
      <c r="VWI81" s="195"/>
      <c r="VWJ81" s="195"/>
      <c r="VWK81" s="195"/>
      <c r="VWL81" s="195"/>
      <c r="VWM81" s="195"/>
      <c r="VWN81" s="195"/>
      <c r="VWO81" s="195"/>
      <c r="VWP81" s="195"/>
      <c r="VWQ81" s="195"/>
      <c r="VWR81" s="195"/>
      <c r="VWS81" s="195"/>
      <c r="VWT81" s="195"/>
      <c r="VWU81" s="195"/>
      <c r="VWV81" s="195"/>
      <c r="VWW81" s="195"/>
      <c r="VWX81" s="195"/>
      <c r="VWY81" s="195"/>
      <c r="VWZ81" s="195"/>
      <c r="VXA81" s="195"/>
      <c r="VXB81" s="195"/>
      <c r="VXC81" s="195"/>
      <c r="VXD81" s="195"/>
      <c r="VXE81" s="195"/>
      <c r="VXF81" s="195"/>
      <c r="VXG81" s="195"/>
      <c r="VXH81" s="195"/>
      <c r="VXI81" s="195"/>
      <c r="VXJ81" s="195"/>
      <c r="VXK81" s="195"/>
      <c r="VXL81" s="195"/>
      <c r="VXM81" s="195"/>
      <c r="VXN81" s="195"/>
      <c r="VXO81" s="195"/>
      <c r="VXP81" s="195"/>
      <c r="VXQ81" s="195"/>
      <c r="VXR81" s="195"/>
      <c r="VXS81" s="195"/>
      <c r="VXT81" s="195"/>
      <c r="VXU81" s="195"/>
      <c r="VXV81" s="195"/>
      <c r="VXW81" s="195"/>
      <c r="VXX81" s="195"/>
      <c r="VXY81" s="195"/>
      <c r="VXZ81" s="195"/>
      <c r="VYA81" s="195"/>
      <c r="VYB81" s="195"/>
      <c r="VYC81" s="195"/>
      <c r="VYD81" s="195"/>
      <c r="VYE81" s="195"/>
      <c r="VYF81" s="195"/>
      <c r="VYG81" s="195"/>
      <c r="VYH81" s="195"/>
      <c r="VYI81" s="195"/>
      <c r="VYJ81" s="195"/>
      <c r="VYK81" s="195"/>
      <c r="VYL81" s="195"/>
      <c r="VYM81" s="195"/>
      <c r="VYN81" s="195"/>
      <c r="VYO81" s="195"/>
      <c r="VYP81" s="195"/>
      <c r="VYQ81" s="195"/>
      <c r="VYR81" s="195"/>
      <c r="VYS81" s="195"/>
      <c r="VYT81" s="195"/>
      <c r="VYU81" s="195"/>
      <c r="VYV81" s="195"/>
      <c r="VYW81" s="195"/>
      <c r="VYX81" s="195"/>
      <c r="VYY81" s="195"/>
      <c r="VYZ81" s="195"/>
      <c r="VZA81" s="195"/>
      <c r="VZB81" s="195"/>
      <c r="VZC81" s="195"/>
      <c r="VZD81" s="195"/>
      <c r="VZE81" s="195"/>
      <c r="VZF81" s="195"/>
      <c r="VZG81" s="195"/>
      <c r="VZH81" s="195"/>
      <c r="VZI81" s="195"/>
      <c r="VZJ81" s="195"/>
      <c r="VZK81" s="195"/>
      <c r="VZL81" s="195"/>
      <c r="VZM81" s="195"/>
      <c r="VZN81" s="195"/>
      <c r="VZO81" s="195"/>
      <c r="VZP81" s="195"/>
      <c r="VZQ81" s="195"/>
      <c r="VZR81" s="195"/>
      <c r="VZS81" s="195"/>
      <c r="VZT81" s="195"/>
      <c r="VZU81" s="195"/>
      <c r="VZV81" s="195"/>
      <c r="VZW81" s="195"/>
      <c r="VZX81" s="195"/>
      <c r="VZY81" s="195"/>
      <c r="VZZ81" s="195"/>
      <c r="WAA81" s="195"/>
      <c r="WAB81" s="195"/>
      <c r="WAC81" s="195"/>
      <c r="WAD81" s="195"/>
      <c r="WAE81" s="195"/>
      <c r="WAF81" s="195"/>
      <c r="WAG81" s="195"/>
      <c r="WAH81" s="195"/>
      <c r="WAI81" s="195"/>
      <c r="WAJ81" s="195"/>
      <c r="WAK81" s="195"/>
      <c r="WAL81" s="195"/>
      <c r="WAM81" s="195"/>
      <c r="WAN81" s="195"/>
      <c r="WAO81" s="195"/>
      <c r="WAP81" s="195"/>
      <c r="WAQ81" s="195"/>
      <c r="WAR81" s="195"/>
      <c r="WAS81" s="195"/>
      <c r="WAT81" s="195"/>
      <c r="WAU81" s="195"/>
      <c r="WAV81" s="195"/>
      <c r="WAW81" s="195"/>
      <c r="WAX81" s="195"/>
      <c r="WAY81" s="195"/>
      <c r="WAZ81" s="195"/>
      <c r="WBA81" s="195"/>
      <c r="WBB81" s="195"/>
      <c r="WBC81" s="195"/>
      <c r="WBD81" s="195"/>
      <c r="WBE81" s="195"/>
      <c r="WBF81" s="195"/>
      <c r="WBG81" s="195"/>
      <c r="WBH81" s="195"/>
      <c r="WBI81" s="195"/>
      <c r="WBJ81" s="195"/>
      <c r="WBK81" s="195"/>
      <c r="WBL81" s="195"/>
      <c r="WBM81" s="195"/>
      <c r="WBN81" s="195"/>
      <c r="WBO81" s="195"/>
      <c r="WBP81" s="195"/>
      <c r="WBQ81" s="195"/>
      <c r="WBR81" s="195"/>
      <c r="WBS81" s="195"/>
      <c r="WBT81" s="195"/>
      <c r="WBU81" s="195"/>
      <c r="WBV81" s="195"/>
      <c r="WBW81" s="195"/>
      <c r="WBX81" s="195"/>
      <c r="WBY81" s="195"/>
      <c r="WBZ81" s="195"/>
      <c r="WCA81" s="195"/>
      <c r="WCB81" s="195"/>
      <c r="WCC81" s="195"/>
      <c r="WCD81" s="195"/>
      <c r="WCE81" s="195"/>
      <c r="WCF81" s="195"/>
      <c r="WCG81" s="195"/>
      <c r="WCH81" s="195"/>
      <c r="WCI81" s="195"/>
      <c r="WCJ81" s="195"/>
      <c r="WCK81" s="195"/>
      <c r="WCL81" s="195"/>
      <c r="WCM81" s="195"/>
      <c r="WCN81" s="195"/>
      <c r="WCO81" s="195"/>
      <c r="WCP81" s="195"/>
      <c r="WCQ81" s="195"/>
      <c r="WCR81" s="195"/>
      <c r="WCS81" s="195"/>
      <c r="WCT81" s="195"/>
      <c r="WCU81" s="195"/>
      <c r="WCV81" s="195"/>
      <c r="WCW81" s="195"/>
      <c r="WCX81" s="195"/>
      <c r="WCY81" s="195"/>
      <c r="WCZ81" s="195"/>
      <c r="WDA81" s="195"/>
      <c r="WDB81" s="195"/>
      <c r="WDC81" s="195"/>
      <c r="WDD81" s="195"/>
      <c r="WDE81" s="195"/>
      <c r="WDF81" s="195"/>
      <c r="WDG81" s="195"/>
      <c r="WDH81" s="195"/>
      <c r="WDI81" s="195"/>
      <c r="WDJ81" s="195"/>
      <c r="WDK81" s="195"/>
      <c r="WDL81" s="195"/>
      <c r="WDM81" s="195"/>
      <c r="WDN81" s="195"/>
      <c r="WDO81" s="195"/>
      <c r="WDP81" s="195"/>
      <c r="WDQ81" s="195"/>
      <c r="WDR81" s="195"/>
      <c r="WDS81" s="195"/>
      <c r="WDT81" s="195"/>
      <c r="WDU81" s="195"/>
      <c r="WDV81" s="195"/>
      <c r="WDW81" s="195"/>
      <c r="WDX81" s="195"/>
      <c r="WDY81" s="195"/>
      <c r="WDZ81" s="195"/>
      <c r="WEA81" s="195"/>
      <c r="WEB81" s="195"/>
      <c r="WEC81" s="195"/>
      <c r="WED81" s="195"/>
      <c r="WEE81" s="195"/>
      <c r="WEF81" s="195"/>
      <c r="WEG81" s="195"/>
      <c r="WEH81" s="195"/>
      <c r="WEI81" s="195"/>
      <c r="WEJ81" s="195"/>
      <c r="WEK81" s="195"/>
      <c r="WEL81" s="195"/>
      <c r="WEM81" s="195"/>
      <c r="WEN81" s="195"/>
      <c r="WEO81" s="195"/>
      <c r="WEP81" s="195"/>
      <c r="WEQ81" s="195"/>
      <c r="WER81" s="195"/>
      <c r="WES81" s="195"/>
      <c r="WET81" s="195"/>
      <c r="WEU81" s="195"/>
      <c r="WEV81" s="195"/>
      <c r="WEW81" s="195"/>
      <c r="WEX81" s="195"/>
      <c r="WEY81" s="195"/>
      <c r="WEZ81" s="195"/>
      <c r="WFA81" s="195"/>
      <c r="WFB81" s="195"/>
      <c r="WFC81" s="195"/>
      <c r="WFD81" s="195"/>
      <c r="WFE81" s="195"/>
      <c r="WFF81" s="195"/>
      <c r="WFG81" s="195"/>
      <c r="WFH81" s="195"/>
      <c r="WFI81" s="195"/>
      <c r="WFJ81" s="195"/>
      <c r="WFK81" s="195"/>
      <c r="WFL81" s="195"/>
      <c r="WFM81" s="195"/>
      <c r="WFN81" s="195"/>
      <c r="WFO81" s="195"/>
      <c r="WFP81" s="195"/>
      <c r="WFQ81" s="195"/>
      <c r="WFR81" s="195"/>
      <c r="WFS81" s="195"/>
      <c r="WFT81" s="195"/>
      <c r="WFU81" s="195"/>
      <c r="WFV81" s="195"/>
      <c r="WFW81" s="195"/>
      <c r="WFX81" s="195"/>
      <c r="WFY81" s="195"/>
      <c r="WFZ81" s="195"/>
      <c r="WGA81" s="195"/>
      <c r="WGB81" s="195"/>
      <c r="WGC81" s="195"/>
      <c r="WGD81" s="195"/>
      <c r="WGE81" s="195"/>
      <c r="WGF81" s="195"/>
      <c r="WGG81" s="195"/>
      <c r="WGH81" s="195"/>
      <c r="WGI81" s="195"/>
      <c r="WGJ81" s="195"/>
      <c r="WGK81" s="195"/>
      <c r="WGL81" s="195"/>
      <c r="WGM81" s="195"/>
      <c r="WGN81" s="195"/>
      <c r="WGO81" s="195"/>
      <c r="WGP81" s="195"/>
      <c r="WGQ81" s="195"/>
      <c r="WGR81" s="195"/>
      <c r="WGS81" s="195"/>
      <c r="WGT81" s="195"/>
      <c r="WGU81" s="195"/>
      <c r="WGV81" s="195"/>
      <c r="WGW81" s="195"/>
      <c r="WGX81" s="195"/>
      <c r="WGY81" s="195"/>
      <c r="WGZ81" s="195"/>
      <c r="WHA81" s="195"/>
      <c r="WHB81" s="195"/>
      <c r="WHC81" s="195"/>
      <c r="WHD81" s="195"/>
      <c r="WHE81" s="195"/>
      <c r="WHF81" s="195"/>
      <c r="WHG81" s="195"/>
      <c r="WHH81" s="195"/>
      <c r="WHI81" s="195"/>
      <c r="WHJ81" s="195"/>
      <c r="WHK81" s="195"/>
      <c r="WHL81" s="195"/>
      <c r="WHM81" s="195"/>
      <c r="WHN81" s="195"/>
      <c r="WHO81" s="195"/>
      <c r="WHP81" s="195"/>
      <c r="WHQ81" s="195"/>
      <c r="WHR81" s="195"/>
      <c r="WHS81" s="195"/>
      <c r="WHT81" s="195"/>
      <c r="WHU81" s="195"/>
      <c r="WHV81" s="195"/>
      <c r="WHW81" s="195"/>
      <c r="WHX81" s="195"/>
      <c r="WHY81" s="195"/>
      <c r="WHZ81" s="195"/>
      <c r="WIA81" s="195"/>
      <c r="WIB81" s="195"/>
      <c r="WIC81" s="195"/>
      <c r="WID81" s="195"/>
      <c r="WIE81" s="195"/>
      <c r="WIF81" s="195"/>
      <c r="WIG81" s="195"/>
      <c r="WIH81" s="195"/>
      <c r="WII81" s="195"/>
      <c r="WIJ81" s="195"/>
      <c r="WIK81" s="195"/>
      <c r="WIL81" s="195"/>
      <c r="WIM81" s="195"/>
      <c r="WIN81" s="195"/>
      <c r="WIO81" s="195"/>
      <c r="WIP81" s="195"/>
      <c r="WIQ81" s="195"/>
      <c r="WIR81" s="195"/>
      <c r="WIS81" s="195"/>
      <c r="WIT81" s="195"/>
      <c r="WIU81" s="195"/>
      <c r="WIV81" s="195"/>
      <c r="WIW81" s="195"/>
      <c r="WIX81" s="195"/>
      <c r="WIY81" s="195"/>
      <c r="WIZ81" s="195"/>
      <c r="WJA81" s="195"/>
      <c r="WJB81" s="195"/>
      <c r="WJC81" s="195"/>
      <c r="WJD81" s="195"/>
      <c r="WJE81" s="195"/>
      <c r="WJF81" s="195"/>
      <c r="WJG81" s="195"/>
      <c r="WJH81" s="195"/>
      <c r="WJI81" s="195"/>
      <c r="WJJ81" s="195"/>
      <c r="WJK81" s="195"/>
      <c r="WJL81" s="195"/>
      <c r="WJM81" s="195"/>
      <c r="WJN81" s="195"/>
      <c r="WJO81" s="195"/>
      <c r="WJP81" s="195"/>
      <c r="WJQ81" s="195"/>
      <c r="WJR81" s="195"/>
      <c r="WJS81" s="195"/>
      <c r="WJT81" s="195"/>
      <c r="WJU81" s="195"/>
      <c r="WJV81" s="195"/>
      <c r="WJW81" s="195"/>
      <c r="WJX81" s="195"/>
      <c r="WJY81" s="195"/>
      <c r="WJZ81" s="195"/>
      <c r="WKA81" s="195"/>
      <c r="WKB81" s="195"/>
      <c r="WKC81" s="195"/>
      <c r="WKD81" s="195"/>
      <c r="WKE81" s="195"/>
      <c r="WKF81" s="195"/>
      <c r="WKG81" s="195"/>
      <c r="WKH81" s="195"/>
      <c r="WKI81" s="195"/>
      <c r="WKJ81" s="195"/>
      <c r="WKK81" s="195"/>
      <c r="WKL81" s="195"/>
      <c r="WKM81" s="195"/>
      <c r="WKN81" s="195"/>
      <c r="WKO81" s="195"/>
      <c r="WKP81" s="195"/>
      <c r="WKQ81" s="195"/>
      <c r="WKR81" s="195"/>
      <c r="WKS81" s="195"/>
      <c r="WKT81" s="195"/>
      <c r="WKU81" s="195"/>
      <c r="WKV81" s="195"/>
      <c r="WKW81" s="195"/>
      <c r="WKX81" s="195"/>
      <c r="WKY81" s="195"/>
      <c r="WKZ81" s="195"/>
      <c r="WLA81" s="195"/>
      <c r="WLB81" s="195"/>
      <c r="WLC81" s="195"/>
      <c r="WLD81" s="195"/>
      <c r="WLE81" s="195"/>
      <c r="WLF81" s="195"/>
      <c r="WLG81" s="195"/>
      <c r="WLH81" s="195"/>
      <c r="WLI81" s="195"/>
      <c r="WLJ81" s="195"/>
      <c r="WLK81" s="195"/>
      <c r="WLL81" s="195"/>
      <c r="WLM81" s="195"/>
      <c r="WLN81" s="195"/>
      <c r="WLO81" s="195"/>
      <c r="WLP81" s="195"/>
      <c r="WLQ81" s="195"/>
      <c r="WLR81" s="195"/>
      <c r="WLS81" s="195"/>
      <c r="WLT81" s="195"/>
      <c r="WLU81" s="195"/>
      <c r="WLV81" s="195"/>
      <c r="WLW81" s="195"/>
      <c r="WLX81" s="195"/>
      <c r="WLY81" s="195"/>
      <c r="WLZ81" s="195"/>
      <c r="WMA81" s="195"/>
      <c r="WMB81" s="195"/>
      <c r="WMC81" s="195"/>
      <c r="WMD81" s="195"/>
      <c r="WME81" s="195"/>
      <c r="WMF81" s="195"/>
      <c r="WMG81" s="195"/>
      <c r="WMH81" s="195"/>
      <c r="WMI81" s="195"/>
      <c r="WMJ81" s="195"/>
      <c r="WMK81" s="195"/>
      <c r="WML81" s="195"/>
      <c r="WMM81" s="195"/>
      <c r="WMN81" s="195"/>
      <c r="WMO81" s="195"/>
      <c r="WMP81" s="195"/>
      <c r="WMQ81" s="195"/>
      <c r="WMR81" s="195"/>
      <c r="WMS81" s="195"/>
      <c r="WMT81" s="195"/>
      <c r="WMU81" s="195"/>
      <c r="WMV81" s="195"/>
      <c r="WMW81" s="195"/>
      <c r="WMX81" s="195"/>
      <c r="WMY81" s="195"/>
      <c r="WMZ81" s="195"/>
      <c r="WNA81" s="195"/>
      <c r="WNB81" s="195"/>
      <c r="WNC81" s="195"/>
      <c r="WND81" s="195"/>
      <c r="WNE81" s="195"/>
      <c r="WNF81" s="195"/>
      <c r="WNG81" s="195"/>
      <c r="WNH81" s="195"/>
      <c r="WNI81" s="195"/>
      <c r="WNJ81" s="195"/>
      <c r="WNK81" s="195"/>
      <c r="WNL81" s="195"/>
      <c r="WNM81" s="195"/>
      <c r="WNN81" s="195"/>
      <c r="WNO81" s="195"/>
      <c r="WNP81" s="195"/>
      <c r="WNQ81" s="195"/>
      <c r="WNR81" s="195"/>
      <c r="WNS81" s="195"/>
      <c r="WNT81" s="195"/>
      <c r="WNU81" s="195"/>
      <c r="WNV81" s="195"/>
      <c r="WNW81" s="195"/>
      <c r="WNX81" s="195"/>
      <c r="WNY81" s="195"/>
      <c r="WNZ81" s="195"/>
      <c r="WOA81" s="195"/>
      <c r="WOB81" s="195"/>
      <c r="WOC81" s="195"/>
      <c r="WOD81" s="195"/>
      <c r="WOE81" s="195"/>
      <c r="WOF81" s="195"/>
      <c r="WOG81" s="195"/>
      <c r="WOH81" s="195"/>
      <c r="WOI81" s="195"/>
      <c r="WOJ81" s="195"/>
      <c r="WOK81" s="195"/>
      <c r="WOL81" s="195"/>
      <c r="WOM81" s="195"/>
      <c r="WON81" s="195"/>
      <c r="WOO81" s="195"/>
      <c r="WOP81" s="195"/>
      <c r="WOQ81" s="195"/>
      <c r="WOR81" s="195"/>
      <c r="WOS81" s="195"/>
      <c r="WOT81" s="195"/>
      <c r="WOU81" s="195"/>
      <c r="WOV81" s="195"/>
      <c r="WOW81" s="195"/>
      <c r="WOX81" s="195"/>
      <c r="WOY81" s="195"/>
      <c r="WOZ81" s="195"/>
      <c r="WPA81" s="195"/>
      <c r="WPB81" s="195"/>
      <c r="WPC81" s="195"/>
      <c r="WPD81" s="195"/>
      <c r="WPE81" s="195"/>
      <c r="WPF81" s="195"/>
      <c r="WPG81" s="195"/>
      <c r="WPH81" s="195"/>
      <c r="WPI81" s="195"/>
      <c r="WPJ81" s="195"/>
      <c r="WPK81" s="195"/>
      <c r="WPL81" s="195"/>
      <c r="WPM81" s="195"/>
      <c r="WPN81" s="195"/>
      <c r="WPO81" s="195"/>
      <c r="WPP81" s="195"/>
      <c r="WPQ81" s="195"/>
      <c r="WPR81" s="195"/>
      <c r="WPS81" s="195"/>
      <c r="WPT81" s="195"/>
      <c r="WPU81" s="195"/>
      <c r="WPV81" s="195"/>
      <c r="WPW81" s="195"/>
      <c r="WPX81" s="195"/>
      <c r="WPY81" s="195"/>
      <c r="WPZ81" s="195"/>
      <c r="WQA81" s="195"/>
      <c r="WQB81" s="195"/>
      <c r="WQC81" s="195"/>
      <c r="WQD81" s="195"/>
      <c r="WQE81" s="195"/>
      <c r="WQF81" s="195"/>
      <c r="WQG81" s="195"/>
      <c r="WQH81" s="195"/>
      <c r="WQI81" s="195"/>
      <c r="WQJ81" s="195"/>
      <c r="WQK81" s="195"/>
      <c r="WQL81" s="195"/>
      <c r="WQM81" s="195"/>
      <c r="WQN81" s="195"/>
      <c r="WQO81" s="195"/>
      <c r="WQP81" s="195"/>
      <c r="WQQ81" s="195"/>
      <c r="WQR81" s="195"/>
      <c r="WQS81" s="195"/>
      <c r="WQT81" s="195"/>
      <c r="WQU81" s="195"/>
      <c r="WQV81" s="195"/>
      <c r="WQW81" s="195"/>
      <c r="WQX81" s="195"/>
      <c r="WQY81" s="195"/>
      <c r="WQZ81" s="195"/>
      <c r="WRA81" s="195"/>
      <c r="WRB81" s="195"/>
      <c r="WRC81" s="195"/>
      <c r="WRD81" s="195"/>
      <c r="WRE81" s="195"/>
      <c r="WRF81" s="195"/>
      <c r="WRG81" s="195"/>
      <c r="WRH81" s="195"/>
      <c r="WRI81" s="195"/>
      <c r="WRJ81" s="195"/>
      <c r="WRK81" s="195"/>
      <c r="WRL81" s="195"/>
      <c r="WRM81" s="195"/>
      <c r="WRN81" s="195"/>
      <c r="WRO81" s="195"/>
      <c r="WRP81" s="195"/>
      <c r="WRQ81" s="195"/>
      <c r="WRR81" s="195"/>
      <c r="WRS81" s="195"/>
      <c r="WRT81" s="195"/>
      <c r="WRU81" s="195"/>
      <c r="WRV81" s="195"/>
      <c r="WRW81" s="195"/>
      <c r="WRX81" s="195"/>
      <c r="WRY81" s="195"/>
      <c r="WRZ81" s="195"/>
      <c r="WSA81" s="195"/>
      <c r="WSB81" s="195"/>
      <c r="WSC81" s="195"/>
      <c r="WSD81" s="195"/>
      <c r="WSE81" s="195"/>
      <c r="WSF81" s="195"/>
      <c r="WSG81" s="195"/>
      <c r="WSH81" s="195"/>
      <c r="WSI81" s="195"/>
      <c r="WSJ81" s="195"/>
      <c r="WSK81" s="195"/>
      <c r="WSL81" s="195"/>
      <c r="WSM81" s="195"/>
      <c r="WSN81" s="195"/>
      <c r="WSO81" s="195"/>
      <c r="WSP81" s="195"/>
      <c r="WSQ81" s="195"/>
      <c r="WSR81" s="195"/>
      <c r="WSS81" s="195"/>
      <c r="WST81" s="195"/>
      <c r="WSU81" s="195"/>
      <c r="WSV81" s="195"/>
      <c r="WSW81" s="195"/>
      <c r="WSX81" s="195"/>
      <c r="WSY81" s="195"/>
      <c r="WSZ81" s="195"/>
      <c r="WTA81" s="195"/>
      <c r="WTB81" s="195"/>
      <c r="WTC81" s="195"/>
      <c r="WTD81" s="195"/>
      <c r="WTE81" s="195"/>
      <c r="WTF81" s="195"/>
      <c r="WTG81" s="195"/>
      <c r="WTH81" s="195"/>
      <c r="WTI81" s="195"/>
      <c r="WTJ81" s="195"/>
      <c r="WTK81" s="195"/>
      <c r="WTL81" s="195"/>
      <c r="WTM81" s="195"/>
      <c r="WTN81" s="195"/>
      <c r="WTO81" s="195"/>
      <c r="WTP81" s="195"/>
      <c r="WTQ81" s="195"/>
      <c r="WTR81" s="195"/>
      <c r="WTS81" s="195"/>
      <c r="WTT81" s="195"/>
      <c r="WTU81" s="195"/>
      <c r="WTV81" s="195"/>
      <c r="WTW81" s="195"/>
      <c r="WTX81" s="195"/>
      <c r="WTY81" s="195"/>
      <c r="WTZ81" s="195"/>
      <c r="WUA81" s="195"/>
      <c r="WUB81" s="195"/>
      <c r="WUC81" s="195"/>
      <c r="WUD81" s="195"/>
      <c r="WUE81" s="195"/>
      <c r="WUF81" s="195"/>
      <c r="WUG81" s="195"/>
      <c r="WUH81" s="195"/>
      <c r="WUI81" s="195"/>
      <c r="WUJ81" s="195"/>
      <c r="WUK81" s="195"/>
      <c r="WUL81" s="195"/>
      <c r="WUM81" s="195"/>
      <c r="WUN81" s="195"/>
      <c r="WUO81" s="195"/>
      <c r="WUP81" s="195"/>
      <c r="WUQ81" s="195"/>
      <c r="WUR81" s="195"/>
      <c r="WUS81" s="195"/>
      <c r="WUT81" s="195"/>
      <c r="WUU81" s="195"/>
      <c r="WUV81" s="195"/>
      <c r="WUW81" s="195"/>
      <c r="WUX81" s="195"/>
      <c r="WUY81" s="195"/>
      <c r="WUZ81" s="195"/>
      <c r="WVA81" s="195"/>
      <c r="WVB81" s="195"/>
      <c r="WVC81" s="195"/>
      <c r="WVD81" s="195"/>
      <c r="WVE81" s="195"/>
      <c r="WVF81" s="195"/>
      <c r="WVG81" s="195"/>
      <c r="WVH81" s="195"/>
      <c r="WVI81" s="195"/>
      <c r="WVJ81" s="195"/>
      <c r="WVK81" s="195"/>
      <c r="WVL81" s="195"/>
      <c r="WVM81" s="195"/>
      <c r="WVN81" s="195"/>
      <c r="WVO81" s="195"/>
      <c r="WVP81" s="195"/>
      <c r="WVQ81" s="195"/>
      <c r="WVR81" s="195"/>
      <c r="WVS81" s="195"/>
      <c r="WVT81" s="195"/>
      <c r="WVU81" s="195"/>
      <c r="WVV81" s="195"/>
      <c r="WVW81" s="195"/>
      <c r="WVX81" s="195"/>
      <c r="WVY81" s="195"/>
      <c r="WVZ81" s="195"/>
      <c r="WWA81" s="195"/>
      <c r="WWB81" s="195"/>
      <c r="WWC81" s="195"/>
      <c r="WWD81" s="195"/>
      <c r="WWE81" s="195"/>
      <c r="WWF81" s="195"/>
      <c r="WWG81" s="195"/>
      <c r="WWH81" s="195"/>
      <c r="WWI81" s="195"/>
      <c r="WWJ81" s="195"/>
      <c r="WWK81" s="195"/>
      <c r="WWL81" s="195"/>
      <c r="WWM81" s="195"/>
      <c r="WWN81" s="195"/>
      <c r="WWO81" s="195"/>
      <c r="WWP81" s="195"/>
      <c r="WWQ81" s="195"/>
      <c r="WWR81" s="195"/>
      <c r="WWS81" s="195"/>
      <c r="WWT81" s="195"/>
      <c r="WWU81" s="195"/>
      <c r="WWV81" s="195"/>
      <c r="WWW81" s="195"/>
      <c r="WWX81" s="195"/>
      <c r="WWY81" s="195"/>
      <c r="WWZ81" s="195"/>
      <c r="WXA81" s="195"/>
      <c r="WXB81" s="195"/>
      <c r="WXC81" s="195"/>
      <c r="WXD81" s="195"/>
      <c r="WXE81" s="195"/>
      <c r="WXF81" s="195"/>
      <c r="WXG81" s="195"/>
      <c r="WXH81" s="195"/>
      <c r="WXI81" s="195"/>
    </row>
    <row r="82" spans="1:16181" s="280" customFormat="1">
      <c r="A82" s="279"/>
      <c r="E82" s="192"/>
      <c r="F82" s="193"/>
      <c r="G82" s="193"/>
      <c r="H82" s="272" t="s">
        <v>219</v>
      </c>
      <c r="I82" s="268"/>
      <c r="J82" s="241"/>
      <c r="K82" s="275" t="str">
        <f>INDEX(Dashboard!$M$13:$AS$13,1,MATCH(K81,Dashboard!M66:AS66,0))</f>
        <v>O/N</v>
      </c>
      <c r="L82" s="239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  <c r="AA82" s="239"/>
      <c r="AB82" s="239"/>
      <c r="AC82" s="239"/>
      <c r="AD82" s="239"/>
      <c r="AE82" s="239"/>
      <c r="AF82" s="239"/>
      <c r="AG82" s="239"/>
      <c r="AH82" s="239"/>
      <c r="AI82" s="239"/>
      <c r="AJ82" s="239"/>
      <c r="AK82" s="239"/>
      <c r="AL82" s="239"/>
      <c r="AM82" s="239"/>
      <c r="AN82" s="239"/>
      <c r="AO82" s="239"/>
      <c r="AP82" s="239"/>
      <c r="AQ82" s="269"/>
      <c r="AR82" s="269"/>
      <c r="AS82" s="269"/>
      <c r="AT82" s="270"/>
      <c r="AU82" s="270"/>
      <c r="AV82" s="270"/>
      <c r="AW82" s="270"/>
      <c r="AX82" s="270"/>
      <c r="AY82" s="270"/>
      <c r="AZ82" s="270"/>
      <c r="BA82" s="270"/>
      <c r="BB82" s="195"/>
      <c r="BC82" s="195"/>
      <c r="BD82" s="195"/>
      <c r="BE82" s="195"/>
      <c r="BF82" s="195"/>
      <c r="BG82" s="195"/>
      <c r="BH82" s="195"/>
      <c r="BI82" s="195"/>
      <c r="BJ82" s="195"/>
      <c r="BK82" s="195"/>
      <c r="BL82" s="195"/>
      <c r="BM82" s="195"/>
      <c r="BN82" s="195"/>
      <c r="BO82" s="195"/>
      <c r="BP82" s="195"/>
      <c r="BQ82" s="195"/>
      <c r="BR82" s="195"/>
      <c r="BS82" s="195"/>
      <c r="BT82" s="195"/>
      <c r="BU82" s="195"/>
      <c r="BV82" s="195"/>
      <c r="BW82" s="195"/>
      <c r="BX82" s="195"/>
      <c r="BY82" s="195"/>
      <c r="BZ82" s="195"/>
      <c r="CA82" s="195"/>
      <c r="CB82" s="195"/>
      <c r="CC82" s="195"/>
      <c r="CD82" s="195"/>
      <c r="CE82" s="195"/>
      <c r="CF82" s="195"/>
      <c r="CG82" s="195"/>
      <c r="CH82" s="195"/>
      <c r="CI82" s="195"/>
      <c r="CJ82" s="195"/>
      <c r="CK82" s="195"/>
      <c r="CL82" s="195"/>
      <c r="CM82" s="195"/>
      <c r="CN82" s="195"/>
      <c r="CO82" s="195"/>
      <c r="CP82" s="195"/>
      <c r="CQ82" s="195"/>
      <c r="CR82" s="195"/>
      <c r="CS82" s="195"/>
      <c r="CT82" s="195"/>
      <c r="CU82" s="195"/>
      <c r="CV82" s="195"/>
      <c r="CW82" s="195"/>
      <c r="CX82" s="195"/>
      <c r="CY82" s="195"/>
      <c r="CZ82" s="195"/>
      <c r="DA82" s="195"/>
      <c r="DB82" s="195"/>
      <c r="DC82" s="195"/>
      <c r="DD82" s="195"/>
      <c r="DE82" s="195"/>
      <c r="DF82" s="195"/>
      <c r="DG82" s="195"/>
      <c r="DH82" s="195"/>
      <c r="DI82" s="195"/>
      <c r="DJ82" s="195"/>
      <c r="DK82" s="195"/>
      <c r="DL82" s="195"/>
      <c r="DM82" s="195"/>
      <c r="DN82" s="195"/>
      <c r="DO82" s="195"/>
      <c r="DP82" s="195"/>
      <c r="DQ82" s="195"/>
      <c r="DR82" s="195"/>
      <c r="DS82" s="195"/>
      <c r="DT82" s="195"/>
      <c r="DU82" s="195"/>
      <c r="DV82" s="195"/>
      <c r="DW82" s="195"/>
      <c r="DX82" s="195"/>
      <c r="DY82" s="195"/>
      <c r="DZ82" s="195"/>
      <c r="EA82" s="195"/>
      <c r="EB82" s="195"/>
      <c r="EC82" s="195"/>
      <c r="ED82" s="195"/>
      <c r="EE82" s="195"/>
      <c r="EF82" s="195"/>
      <c r="EG82" s="195"/>
      <c r="EH82" s="195"/>
      <c r="EI82" s="195"/>
      <c r="EJ82" s="195"/>
      <c r="EK82" s="195"/>
      <c r="EL82" s="195"/>
      <c r="EM82" s="195"/>
      <c r="EN82" s="195"/>
      <c r="EO82" s="195"/>
      <c r="EP82" s="195"/>
      <c r="EQ82" s="195"/>
      <c r="ER82" s="195"/>
      <c r="ES82" s="195"/>
      <c r="ET82" s="195"/>
      <c r="EU82" s="195"/>
      <c r="EV82" s="195"/>
      <c r="EW82" s="195"/>
      <c r="EX82" s="195"/>
      <c r="EY82" s="195"/>
      <c r="EZ82" s="195"/>
      <c r="FA82" s="195"/>
      <c r="FB82" s="195"/>
      <c r="FC82" s="195"/>
      <c r="FD82" s="195"/>
      <c r="FE82" s="195"/>
      <c r="FF82" s="195"/>
      <c r="FG82" s="195"/>
      <c r="FH82" s="195"/>
      <c r="FI82" s="195"/>
      <c r="FJ82" s="195"/>
      <c r="FK82" s="195"/>
      <c r="FL82" s="195"/>
      <c r="FM82" s="195"/>
      <c r="FN82" s="195"/>
      <c r="FO82" s="195"/>
      <c r="FP82" s="195"/>
      <c r="FQ82" s="195"/>
      <c r="FR82" s="195"/>
      <c r="FS82" s="195"/>
      <c r="FT82" s="195"/>
      <c r="FU82" s="195"/>
      <c r="FV82" s="195"/>
      <c r="FW82" s="195"/>
      <c r="FX82" s="195"/>
      <c r="FY82" s="195"/>
      <c r="FZ82" s="195"/>
      <c r="GA82" s="195"/>
      <c r="GB82" s="195"/>
      <c r="GC82" s="195"/>
      <c r="GD82" s="195"/>
      <c r="GE82" s="195"/>
      <c r="GF82" s="195"/>
      <c r="GG82" s="195"/>
      <c r="GH82" s="195"/>
      <c r="GI82" s="195"/>
      <c r="GJ82" s="195"/>
      <c r="GK82" s="195"/>
      <c r="GL82" s="195"/>
      <c r="GM82" s="195"/>
      <c r="GN82" s="195"/>
      <c r="GO82" s="195"/>
      <c r="GP82" s="195"/>
      <c r="GQ82" s="195"/>
      <c r="GR82" s="195"/>
      <c r="GS82" s="195"/>
      <c r="GT82" s="195"/>
      <c r="GU82" s="195"/>
      <c r="GV82" s="195"/>
      <c r="GW82" s="195"/>
      <c r="GX82" s="195"/>
      <c r="GY82" s="195"/>
      <c r="GZ82" s="195"/>
      <c r="HA82" s="195"/>
      <c r="HB82" s="195"/>
      <c r="HC82" s="195"/>
      <c r="HD82" s="195"/>
      <c r="HE82" s="195"/>
      <c r="HF82" s="195"/>
      <c r="HG82" s="195"/>
      <c r="HH82" s="195"/>
      <c r="HI82" s="195"/>
      <c r="HJ82" s="195"/>
      <c r="HK82" s="195"/>
      <c r="HL82" s="195"/>
      <c r="HM82" s="195"/>
      <c r="HN82" s="195"/>
      <c r="HO82" s="195"/>
      <c r="HP82" s="195"/>
      <c r="HQ82" s="195"/>
      <c r="HR82" s="195"/>
      <c r="HS82" s="195"/>
      <c r="HT82" s="195"/>
      <c r="HU82" s="195"/>
      <c r="HV82" s="195"/>
      <c r="HW82" s="195"/>
      <c r="HX82" s="195"/>
      <c r="HY82" s="195"/>
      <c r="HZ82" s="195"/>
      <c r="IA82" s="195"/>
      <c r="IB82" s="195"/>
      <c r="IC82" s="195"/>
      <c r="ID82" s="195"/>
      <c r="IE82" s="195"/>
      <c r="IF82" s="195"/>
      <c r="IG82" s="195"/>
      <c r="IH82" s="195"/>
      <c r="II82" s="195"/>
      <c r="IJ82" s="195"/>
      <c r="IK82" s="195"/>
      <c r="IL82" s="195"/>
      <c r="IM82" s="195"/>
      <c r="IN82" s="195"/>
      <c r="IO82" s="195"/>
      <c r="IP82" s="195"/>
      <c r="IQ82" s="195"/>
      <c r="IR82" s="195"/>
      <c r="IS82" s="195"/>
      <c r="IT82" s="195"/>
      <c r="IU82" s="195"/>
      <c r="IV82" s="195"/>
      <c r="IW82" s="195"/>
      <c r="IX82" s="195"/>
      <c r="IY82" s="195"/>
      <c r="IZ82" s="195"/>
      <c r="JA82" s="195"/>
      <c r="JB82" s="195"/>
      <c r="JC82" s="195"/>
      <c r="JD82" s="195"/>
      <c r="JE82" s="195"/>
      <c r="JF82" s="195"/>
      <c r="JG82" s="195"/>
      <c r="JH82" s="195"/>
      <c r="JI82" s="195"/>
      <c r="JJ82" s="195"/>
      <c r="JK82" s="195"/>
      <c r="JL82" s="195"/>
      <c r="JM82" s="195"/>
      <c r="JN82" s="195"/>
      <c r="JO82" s="195"/>
      <c r="JP82" s="195"/>
      <c r="JQ82" s="195"/>
      <c r="JR82" s="195"/>
      <c r="JS82" s="195"/>
      <c r="JT82" s="195"/>
      <c r="JU82" s="195"/>
      <c r="JV82" s="195"/>
      <c r="JW82" s="195"/>
      <c r="JX82" s="195"/>
      <c r="JY82" s="195"/>
      <c r="JZ82" s="195"/>
      <c r="KA82" s="195"/>
      <c r="KB82" s="195"/>
      <c r="KC82" s="195"/>
      <c r="KD82" s="195"/>
      <c r="KE82" s="195"/>
      <c r="KF82" s="195"/>
      <c r="KG82" s="195"/>
      <c r="KH82" s="195"/>
      <c r="KI82" s="195"/>
      <c r="KJ82" s="195"/>
      <c r="KK82" s="195"/>
      <c r="KL82" s="195"/>
      <c r="KM82" s="195"/>
      <c r="KN82" s="195"/>
      <c r="KO82" s="195"/>
      <c r="KP82" s="195"/>
      <c r="KQ82" s="195"/>
      <c r="KR82" s="195"/>
      <c r="KS82" s="195"/>
      <c r="KT82" s="195"/>
      <c r="KU82" s="195"/>
      <c r="KV82" s="195"/>
      <c r="KW82" s="195"/>
      <c r="KX82" s="195"/>
      <c r="KY82" s="195"/>
      <c r="KZ82" s="195"/>
      <c r="LA82" s="195"/>
      <c r="LB82" s="195"/>
      <c r="LC82" s="195"/>
      <c r="LD82" s="195"/>
      <c r="LE82" s="195"/>
      <c r="LF82" s="195"/>
      <c r="LG82" s="195"/>
      <c r="LH82" s="195"/>
      <c r="LI82" s="195"/>
      <c r="LJ82" s="195"/>
      <c r="LK82" s="195"/>
      <c r="LL82" s="195"/>
      <c r="LM82" s="195"/>
      <c r="LN82" s="195"/>
      <c r="LO82" s="195"/>
      <c r="LP82" s="195"/>
      <c r="LQ82" s="195"/>
      <c r="LR82" s="195"/>
      <c r="LS82" s="195"/>
      <c r="LT82" s="195"/>
      <c r="LU82" s="195"/>
      <c r="LV82" s="195"/>
      <c r="LW82" s="195"/>
      <c r="LX82" s="195"/>
      <c r="LY82" s="195"/>
      <c r="LZ82" s="195"/>
      <c r="MA82" s="195"/>
      <c r="MB82" s="195"/>
      <c r="MC82" s="195"/>
      <c r="MD82" s="195"/>
      <c r="ME82" s="195"/>
      <c r="MF82" s="195"/>
      <c r="MG82" s="195"/>
      <c r="MH82" s="195"/>
      <c r="MI82" s="195"/>
      <c r="MJ82" s="195"/>
      <c r="MK82" s="195"/>
      <c r="ML82" s="195"/>
      <c r="MM82" s="195"/>
      <c r="MN82" s="195"/>
      <c r="MO82" s="195"/>
      <c r="MP82" s="195"/>
      <c r="MQ82" s="195"/>
      <c r="MR82" s="195"/>
      <c r="MS82" s="195"/>
      <c r="MT82" s="195"/>
      <c r="MU82" s="195"/>
      <c r="MV82" s="195"/>
      <c r="MW82" s="195"/>
      <c r="MX82" s="195"/>
      <c r="MY82" s="195"/>
      <c r="MZ82" s="195"/>
      <c r="NA82" s="195"/>
      <c r="NB82" s="195"/>
      <c r="NC82" s="195"/>
      <c r="ND82" s="195"/>
      <c r="NE82" s="195"/>
      <c r="NF82" s="195"/>
      <c r="NG82" s="195"/>
      <c r="NH82" s="195"/>
      <c r="NI82" s="195"/>
      <c r="NJ82" s="195"/>
      <c r="NK82" s="195"/>
      <c r="NL82" s="195"/>
      <c r="NM82" s="195"/>
      <c r="NN82" s="195"/>
      <c r="NO82" s="195"/>
      <c r="NP82" s="195"/>
      <c r="NQ82" s="195"/>
      <c r="NR82" s="195"/>
      <c r="NS82" s="195"/>
      <c r="NT82" s="195"/>
      <c r="NU82" s="195"/>
      <c r="NV82" s="195"/>
      <c r="NW82" s="195"/>
      <c r="NX82" s="195"/>
      <c r="NY82" s="195"/>
      <c r="NZ82" s="195"/>
      <c r="OA82" s="195"/>
      <c r="OB82" s="195"/>
      <c r="OC82" s="195"/>
      <c r="OD82" s="195"/>
      <c r="OE82" s="195"/>
      <c r="OF82" s="195"/>
      <c r="OG82" s="195"/>
      <c r="OH82" s="195"/>
      <c r="OI82" s="195"/>
      <c r="OJ82" s="195"/>
      <c r="OK82" s="195"/>
      <c r="OL82" s="195"/>
      <c r="OM82" s="195"/>
      <c r="ON82" s="195"/>
      <c r="OO82" s="195"/>
      <c r="OP82" s="195"/>
      <c r="OQ82" s="195"/>
      <c r="OR82" s="195"/>
      <c r="OS82" s="195"/>
      <c r="OT82" s="195"/>
      <c r="OU82" s="195"/>
      <c r="OV82" s="195"/>
      <c r="OW82" s="195"/>
      <c r="OX82" s="195"/>
      <c r="OY82" s="195"/>
      <c r="OZ82" s="195"/>
      <c r="PA82" s="195"/>
      <c r="PB82" s="195"/>
      <c r="PC82" s="195"/>
      <c r="PD82" s="195"/>
      <c r="PE82" s="195"/>
      <c r="PF82" s="195"/>
      <c r="PG82" s="195"/>
      <c r="PH82" s="195"/>
      <c r="PI82" s="195"/>
      <c r="PJ82" s="195"/>
      <c r="PK82" s="195"/>
      <c r="PL82" s="195"/>
      <c r="PM82" s="195"/>
      <c r="PN82" s="195"/>
      <c r="PO82" s="195"/>
      <c r="PP82" s="195"/>
      <c r="PQ82" s="195"/>
      <c r="PR82" s="195"/>
      <c r="PS82" s="195"/>
      <c r="PT82" s="195"/>
      <c r="PU82" s="195"/>
      <c r="PV82" s="195"/>
      <c r="PW82" s="195"/>
      <c r="PX82" s="195"/>
      <c r="PY82" s="195"/>
      <c r="PZ82" s="195"/>
      <c r="QA82" s="195"/>
      <c r="QB82" s="195"/>
      <c r="QC82" s="195"/>
      <c r="QD82" s="195"/>
      <c r="QE82" s="195"/>
      <c r="QF82" s="195"/>
      <c r="QG82" s="195"/>
      <c r="QH82" s="195"/>
      <c r="QI82" s="195"/>
      <c r="QJ82" s="195"/>
      <c r="QK82" s="195"/>
      <c r="QL82" s="195"/>
      <c r="QM82" s="195"/>
      <c r="QN82" s="195"/>
      <c r="QO82" s="195"/>
      <c r="QP82" s="195"/>
      <c r="QQ82" s="195"/>
      <c r="QR82" s="195"/>
      <c r="QS82" s="195"/>
      <c r="QT82" s="195"/>
      <c r="QU82" s="195"/>
      <c r="QV82" s="195"/>
      <c r="QW82" s="195"/>
      <c r="QX82" s="195"/>
      <c r="QY82" s="195"/>
      <c r="QZ82" s="195"/>
      <c r="RA82" s="195"/>
      <c r="RB82" s="195"/>
      <c r="RC82" s="195"/>
      <c r="RD82" s="195"/>
      <c r="RE82" s="195"/>
      <c r="RF82" s="195"/>
      <c r="RG82" s="195"/>
      <c r="RH82" s="195"/>
      <c r="RI82" s="195"/>
      <c r="RJ82" s="195"/>
      <c r="RK82" s="195"/>
      <c r="RL82" s="195"/>
      <c r="RM82" s="195"/>
      <c r="RN82" s="195"/>
      <c r="RO82" s="195"/>
      <c r="RP82" s="195"/>
      <c r="RQ82" s="195"/>
      <c r="RR82" s="195"/>
      <c r="RS82" s="195"/>
      <c r="RT82" s="195"/>
      <c r="RU82" s="195"/>
      <c r="RV82" s="195"/>
      <c r="RW82" s="195"/>
      <c r="RX82" s="195"/>
      <c r="RY82" s="195"/>
      <c r="RZ82" s="195"/>
      <c r="SA82" s="195"/>
      <c r="SB82" s="195"/>
      <c r="SC82" s="195"/>
      <c r="SD82" s="195"/>
      <c r="SE82" s="195"/>
      <c r="SF82" s="195"/>
      <c r="SG82" s="195"/>
      <c r="SH82" s="195"/>
      <c r="SI82" s="195"/>
      <c r="SJ82" s="195"/>
      <c r="SK82" s="195"/>
      <c r="SL82" s="195"/>
      <c r="SM82" s="195"/>
      <c r="SN82" s="195"/>
      <c r="SO82" s="195"/>
      <c r="SP82" s="195"/>
      <c r="SQ82" s="195"/>
      <c r="SR82" s="195"/>
      <c r="SS82" s="195"/>
      <c r="ST82" s="195"/>
      <c r="SU82" s="195"/>
      <c r="SV82" s="195"/>
      <c r="SW82" s="195"/>
      <c r="SX82" s="195"/>
      <c r="SY82" s="195"/>
      <c r="SZ82" s="195"/>
      <c r="TA82" s="195"/>
      <c r="TB82" s="195"/>
      <c r="TC82" s="195"/>
      <c r="TD82" s="195"/>
      <c r="TE82" s="195"/>
      <c r="TF82" s="195"/>
      <c r="TG82" s="195"/>
      <c r="TH82" s="195"/>
      <c r="TI82" s="195"/>
      <c r="TJ82" s="195"/>
      <c r="TK82" s="195"/>
      <c r="TL82" s="195"/>
      <c r="TM82" s="195"/>
      <c r="TN82" s="195"/>
      <c r="TO82" s="195"/>
      <c r="TP82" s="195"/>
      <c r="TQ82" s="195"/>
      <c r="TR82" s="195"/>
      <c r="TS82" s="195"/>
      <c r="TT82" s="195"/>
      <c r="TU82" s="195"/>
      <c r="TV82" s="195"/>
      <c r="TW82" s="195"/>
      <c r="TX82" s="195"/>
      <c r="TY82" s="195"/>
      <c r="TZ82" s="195"/>
      <c r="UA82" s="195"/>
      <c r="UB82" s="195"/>
      <c r="UC82" s="195"/>
      <c r="UD82" s="195"/>
      <c r="UE82" s="195"/>
      <c r="UF82" s="195"/>
      <c r="UG82" s="195"/>
      <c r="UH82" s="195"/>
      <c r="UI82" s="195"/>
      <c r="UJ82" s="195"/>
      <c r="UK82" s="195"/>
      <c r="UL82" s="195"/>
      <c r="UM82" s="195"/>
      <c r="UN82" s="195"/>
      <c r="UO82" s="195"/>
      <c r="UP82" s="195"/>
      <c r="UQ82" s="195"/>
      <c r="UR82" s="195"/>
      <c r="US82" s="195"/>
      <c r="UT82" s="195"/>
      <c r="UU82" s="195"/>
      <c r="UV82" s="195"/>
      <c r="UW82" s="195"/>
      <c r="UX82" s="195"/>
      <c r="UY82" s="195"/>
      <c r="UZ82" s="195"/>
      <c r="VA82" s="195"/>
      <c r="VB82" s="195"/>
      <c r="VC82" s="195"/>
      <c r="VD82" s="195"/>
      <c r="VE82" s="195"/>
      <c r="VF82" s="195"/>
      <c r="VG82" s="195"/>
      <c r="VH82" s="195"/>
      <c r="VI82" s="195"/>
      <c r="VJ82" s="195"/>
      <c r="VK82" s="195"/>
      <c r="VL82" s="195"/>
      <c r="VM82" s="195"/>
      <c r="VN82" s="195"/>
      <c r="VO82" s="195"/>
      <c r="VP82" s="195"/>
      <c r="VQ82" s="195"/>
      <c r="VR82" s="195"/>
      <c r="VS82" s="195"/>
      <c r="VT82" s="195"/>
      <c r="VU82" s="195"/>
      <c r="VV82" s="195"/>
      <c r="VW82" s="195"/>
      <c r="VX82" s="195"/>
      <c r="VY82" s="195"/>
      <c r="VZ82" s="195"/>
      <c r="WA82" s="195"/>
      <c r="WB82" s="195"/>
      <c r="WC82" s="195"/>
      <c r="WD82" s="195"/>
      <c r="WE82" s="195"/>
      <c r="WF82" s="195"/>
      <c r="WG82" s="195"/>
      <c r="WH82" s="195"/>
      <c r="WI82" s="195"/>
      <c r="WJ82" s="195"/>
      <c r="WK82" s="195"/>
      <c r="WL82" s="195"/>
      <c r="WM82" s="195"/>
      <c r="WN82" s="195"/>
      <c r="WO82" s="195"/>
      <c r="WP82" s="195"/>
      <c r="WQ82" s="195"/>
      <c r="WR82" s="195"/>
      <c r="WS82" s="195"/>
      <c r="WT82" s="195"/>
      <c r="WU82" s="195"/>
      <c r="WV82" s="195"/>
      <c r="WW82" s="195"/>
      <c r="WX82" s="195"/>
      <c r="WY82" s="195"/>
      <c r="WZ82" s="195"/>
      <c r="XA82" s="195"/>
      <c r="XB82" s="195"/>
      <c r="XC82" s="195"/>
      <c r="XD82" s="195"/>
      <c r="XE82" s="195"/>
      <c r="XF82" s="195"/>
      <c r="XG82" s="195"/>
      <c r="XH82" s="195"/>
      <c r="XI82" s="195"/>
      <c r="XJ82" s="195"/>
      <c r="XK82" s="195"/>
      <c r="XL82" s="195"/>
      <c r="XM82" s="195"/>
      <c r="XN82" s="195"/>
      <c r="XO82" s="195"/>
      <c r="XP82" s="195"/>
      <c r="XQ82" s="195"/>
      <c r="XR82" s="195"/>
      <c r="XS82" s="195"/>
      <c r="XT82" s="195"/>
      <c r="XU82" s="195"/>
      <c r="XV82" s="195"/>
      <c r="XW82" s="195"/>
      <c r="XX82" s="195"/>
      <c r="XY82" s="195"/>
      <c r="XZ82" s="195"/>
      <c r="YA82" s="195"/>
      <c r="YB82" s="195"/>
      <c r="YC82" s="195"/>
      <c r="YD82" s="195"/>
      <c r="YE82" s="195"/>
      <c r="YF82" s="195"/>
      <c r="YG82" s="195"/>
      <c r="YH82" s="195"/>
      <c r="YI82" s="195"/>
      <c r="YJ82" s="195"/>
      <c r="YK82" s="195"/>
      <c r="YL82" s="195"/>
      <c r="YM82" s="195"/>
      <c r="YN82" s="195"/>
      <c r="YO82" s="195"/>
      <c r="YP82" s="195"/>
      <c r="YQ82" s="195"/>
      <c r="YR82" s="195"/>
      <c r="YS82" s="195"/>
      <c r="YT82" s="195"/>
      <c r="YU82" s="195"/>
      <c r="YV82" s="195"/>
      <c r="YW82" s="195"/>
      <c r="YX82" s="195"/>
      <c r="YY82" s="195"/>
      <c r="YZ82" s="195"/>
      <c r="ZA82" s="195"/>
      <c r="ZB82" s="195"/>
      <c r="ZC82" s="195"/>
      <c r="ZD82" s="195"/>
      <c r="ZE82" s="195"/>
      <c r="ZF82" s="195"/>
      <c r="ZG82" s="195"/>
      <c r="ZH82" s="195"/>
      <c r="ZI82" s="195"/>
      <c r="ZJ82" s="195"/>
      <c r="ZK82" s="195"/>
      <c r="ZL82" s="195"/>
      <c r="ZM82" s="195"/>
      <c r="ZN82" s="195"/>
      <c r="ZO82" s="195"/>
      <c r="ZP82" s="195"/>
      <c r="ZQ82" s="195"/>
      <c r="ZR82" s="195"/>
      <c r="ZS82" s="195"/>
      <c r="ZT82" s="195"/>
      <c r="ZU82" s="195"/>
      <c r="ZV82" s="195"/>
      <c r="ZW82" s="195"/>
      <c r="ZX82" s="195"/>
      <c r="ZY82" s="195"/>
      <c r="ZZ82" s="195"/>
      <c r="AAA82" s="195"/>
      <c r="AAB82" s="195"/>
      <c r="AAC82" s="195"/>
      <c r="AAD82" s="195"/>
      <c r="AAE82" s="195"/>
      <c r="AAF82" s="195"/>
      <c r="AAG82" s="195"/>
      <c r="AAH82" s="195"/>
      <c r="AAI82" s="195"/>
      <c r="AAJ82" s="195"/>
      <c r="AAK82" s="195"/>
      <c r="AAL82" s="195"/>
      <c r="AAM82" s="195"/>
      <c r="AAN82" s="195"/>
      <c r="AAO82" s="195"/>
      <c r="AAP82" s="195"/>
      <c r="AAQ82" s="195"/>
      <c r="AAR82" s="195"/>
      <c r="AAS82" s="195"/>
      <c r="AAT82" s="195"/>
      <c r="AAU82" s="195"/>
      <c r="AAV82" s="195"/>
      <c r="AAW82" s="195"/>
      <c r="AAX82" s="195"/>
      <c r="AAY82" s="195"/>
      <c r="AAZ82" s="195"/>
      <c r="ABA82" s="195"/>
      <c r="ABB82" s="195"/>
      <c r="ABC82" s="195"/>
      <c r="ABD82" s="195"/>
      <c r="ABE82" s="195"/>
      <c r="ABF82" s="195"/>
      <c r="ABG82" s="195"/>
      <c r="ABH82" s="195"/>
      <c r="ABI82" s="195"/>
      <c r="ABJ82" s="195"/>
      <c r="ABK82" s="195"/>
      <c r="ABL82" s="195"/>
      <c r="ABM82" s="195"/>
      <c r="ABN82" s="195"/>
      <c r="ABO82" s="195"/>
      <c r="ABP82" s="195"/>
      <c r="ABQ82" s="195"/>
      <c r="ABR82" s="195"/>
      <c r="ABS82" s="195"/>
      <c r="ABT82" s="195"/>
      <c r="ABU82" s="195"/>
      <c r="ABV82" s="195"/>
      <c r="ABW82" s="195"/>
      <c r="ABX82" s="195"/>
      <c r="ABY82" s="195"/>
      <c r="ABZ82" s="195"/>
      <c r="ACA82" s="195"/>
      <c r="ACB82" s="195"/>
      <c r="ACC82" s="195"/>
      <c r="ACD82" s="195"/>
      <c r="ACE82" s="195"/>
      <c r="ACF82" s="195"/>
      <c r="ACG82" s="195"/>
      <c r="ACH82" s="195"/>
      <c r="ACI82" s="195"/>
      <c r="ACJ82" s="195"/>
      <c r="ACK82" s="195"/>
      <c r="ACL82" s="195"/>
      <c r="ACM82" s="195"/>
      <c r="ACN82" s="195"/>
      <c r="ACO82" s="195"/>
      <c r="ACP82" s="195"/>
      <c r="ACQ82" s="195"/>
      <c r="ACR82" s="195"/>
      <c r="ACS82" s="195"/>
      <c r="ACT82" s="195"/>
      <c r="ACU82" s="195"/>
      <c r="ACV82" s="195"/>
      <c r="ACW82" s="195"/>
      <c r="ACX82" s="195"/>
      <c r="ACY82" s="195"/>
      <c r="ACZ82" s="195"/>
      <c r="ADA82" s="195"/>
      <c r="ADB82" s="195"/>
      <c r="ADC82" s="195"/>
      <c r="ADD82" s="195"/>
      <c r="ADE82" s="195"/>
      <c r="ADF82" s="195"/>
      <c r="ADG82" s="195"/>
      <c r="ADH82" s="195"/>
      <c r="ADI82" s="195"/>
      <c r="ADJ82" s="195"/>
      <c r="ADK82" s="195"/>
      <c r="ADL82" s="195"/>
      <c r="ADM82" s="195"/>
      <c r="ADN82" s="195"/>
      <c r="ADO82" s="195"/>
      <c r="ADP82" s="195"/>
      <c r="ADQ82" s="195"/>
      <c r="ADR82" s="195"/>
      <c r="ADS82" s="195"/>
      <c r="ADT82" s="195"/>
      <c r="ADU82" s="195"/>
      <c r="ADV82" s="195"/>
      <c r="ADW82" s="195"/>
      <c r="ADX82" s="195"/>
      <c r="ADY82" s="195"/>
      <c r="ADZ82" s="195"/>
      <c r="AEA82" s="195"/>
      <c r="AEB82" s="195"/>
      <c r="AEC82" s="195"/>
      <c r="AED82" s="195"/>
      <c r="AEE82" s="195"/>
      <c r="AEF82" s="195"/>
      <c r="AEG82" s="195"/>
      <c r="AEH82" s="195"/>
      <c r="AEI82" s="195"/>
      <c r="AEJ82" s="195"/>
      <c r="AEK82" s="195"/>
      <c r="AEL82" s="195"/>
      <c r="AEM82" s="195"/>
      <c r="AEN82" s="195"/>
      <c r="AEO82" s="195"/>
      <c r="AEP82" s="195"/>
      <c r="AEQ82" s="195"/>
      <c r="AER82" s="195"/>
      <c r="AES82" s="195"/>
      <c r="AET82" s="195"/>
      <c r="AEU82" s="195"/>
      <c r="AEV82" s="195"/>
      <c r="AEW82" s="195"/>
      <c r="AEX82" s="195"/>
      <c r="AEY82" s="195"/>
      <c r="AEZ82" s="195"/>
      <c r="AFA82" s="195"/>
      <c r="AFB82" s="195"/>
      <c r="AFC82" s="195"/>
      <c r="AFD82" s="195"/>
      <c r="AFE82" s="195"/>
      <c r="AFF82" s="195"/>
      <c r="AFG82" s="195"/>
      <c r="AFH82" s="195"/>
      <c r="AFI82" s="195"/>
      <c r="AFJ82" s="195"/>
      <c r="AFK82" s="195"/>
      <c r="AFL82" s="195"/>
      <c r="AFM82" s="195"/>
      <c r="AFN82" s="195"/>
      <c r="AFO82" s="195"/>
      <c r="AFP82" s="195"/>
      <c r="AFQ82" s="195"/>
      <c r="AFR82" s="195"/>
      <c r="AFS82" s="195"/>
      <c r="AFT82" s="195"/>
      <c r="AFU82" s="195"/>
      <c r="AFV82" s="195"/>
      <c r="AFW82" s="195"/>
      <c r="AFX82" s="195"/>
      <c r="AFY82" s="195"/>
      <c r="AFZ82" s="195"/>
      <c r="AGA82" s="195"/>
      <c r="AGB82" s="195"/>
      <c r="AGC82" s="195"/>
      <c r="AGD82" s="195"/>
      <c r="AGE82" s="195"/>
      <c r="AGF82" s="195"/>
      <c r="AGG82" s="195"/>
      <c r="AGH82" s="195"/>
      <c r="AGI82" s="195"/>
      <c r="AGJ82" s="195"/>
      <c r="AGK82" s="195"/>
      <c r="AGL82" s="195"/>
      <c r="AGM82" s="195"/>
      <c r="AGN82" s="195"/>
      <c r="AGO82" s="195"/>
      <c r="AGP82" s="195"/>
      <c r="AGQ82" s="195"/>
      <c r="AGR82" s="195"/>
      <c r="AGS82" s="195"/>
      <c r="AGT82" s="195"/>
      <c r="AGU82" s="195"/>
      <c r="AGV82" s="195"/>
      <c r="AGW82" s="195"/>
      <c r="AGX82" s="195"/>
      <c r="AGY82" s="195"/>
      <c r="AGZ82" s="195"/>
      <c r="AHA82" s="195"/>
      <c r="AHB82" s="195"/>
      <c r="AHC82" s="195"/>
      <c r="AHD82" s="195"/>
      <c r="AHE82" s="195"/>
      <c r="AHF82" s="195"/>
      <c r="AHG82" s="195"/>
      <c r="AHH82" s="195"/>
      <c r="AHI82" s="195"/>
      <c r="AHJ82" s="195"/>
      <c r="AHK82" s="195"/>
      <c r="AHL82" s="195"/>
      <c r="AHM82" s="195"/>
      <c r="AHN82" s="195"/>
      <c r="AHO82" s="195"/>
      <c r="AHP82" s="195"/>
      <c r="AHQ82" s="195"/>
      <c r="AHR82" s="195"/>
      <c r="AHS82" s="195"/>
      <c r="AHT82" s="195"/>
      <c r="AHU82" s="195"/>
      <c r="AHV82" s="195"/>
      <c r="AHW82" s="195"/>
      <c r="AHX82" s="195"/>
      <c r="AHY82" s="195"/>
      <c r="AHZ82" s="195"/>
      <c r="AIA82" s="195"/>
      <c r="AIB82" s="195"/>
      <c r="AIC82" s="195"/>
      <c r="AID82" s="195"/>
      <c r="AIE82" s="195"/>
      <c r="AIF82" s="195"/>
      <c r="AIG82" s="195"/>
      <c r="AIH82" s="195"/>
      <c r="AII82" s="195"/>
      <c r="AIJ82" s="195"/>
      <c r="AIK82" s="195"/>
      <c r="AIL82" s="195"/>
      <c r="AIM82" s="195"/>
      <c r="AIN82" s="195"/>
      <c r="AIO82" s="195"/>
      <c r="AIP82" s="195"/>
      <c r="AIQ82" s="195"/>
      <c r="AIR82" s="195"/>
      <c r="AIS82" s="195"/>
      <c r="AIT82" s="195"/>
      <c r="AIU82" s="195"/>
      <c r="AIV82" s="195"/>
      <c r="AIW82" s="195"/>
      <c r="AIX82" s="195"/>
      <c r="AIY82" s="195"/>
      <c r="AIZ82" s="195"/>
      <c r="AJA82" s="195"/>
      <c r="AJB82" s="195"/>
      <c r="AJC82" s="195"/>
      <c r="AJD82" s="195"/>
      <c r="AJE82" s="195"/>
      <c r="AJF82" s="195"/>
      <c r="AJG82" s="195"/>
      <c r="AJH82" s="195"/>
      <c r="AJI82" s="195"/>
      <c r="AJJ82" s="195"/>
      <c r="AJK82" s="195"/>
      <c r="AJL82" s="195"/>
      <c r="AJM82" s="195"/>
      <c r="AJN82" s="195"/>
      <c r="AJO82" s="195"/>
      <c r="AJP82" s="195"/>
      <c r="AJQ82" s="195"/>
      <c r="AJR82" s="195"/>
      <c r="AJS82" s="195"/>
      <c r="AJT82" s="195"/>
      <c r="AJU82" s="195"/>
      <c r="AJV82" s="195"/>
      <c r="AJW82" s="195"/>
      <c r="AJX82" s="195"/>
      <c r="AJY82" s="195"/>
      <c r="AJZ82" s="195"/>
      <c r="AKA82" s="195"/>
      <c r="AKB82" s="195"/>
      <c r="AKC82" s="195"/>
      <c r="AKD82" s="195"/>
      <c r="AKE82" s="195"/>
      <c r="AKF82" s="195"/>
      <c r="AKG82" s="195"/>
      <c r="AKH82" s="195"/>
      <c r="AKI82" s="195"/>
      <c r="AKJ82" s="195"/>
      <c r="AKK82" s="195"/>
      <c r="AKL82" s="195"/>
      <c r="AKM82" s="195"/>
      <c r="AKN82" s="195"/>
      <c r="AKO82" s="195"/>
      <c r="AKP82" s="195"/>
      <c r="AKQ82" s="195"/>
      <c r="AKR82" s="195"/>
      <c r="AKS82" s="195"/>
      <c r="AKT82" s="195"/>
      <c r="AKU82" s="195"/>
      <c r="AKV82" s="195"/>
      <c r="AKW82" s="195"/>
      <c r="AKX82" s="195"/>
      <c r="AKY82" s="195"/>
      <c r="AKZ82" s="195"/>
      <c r="ALA82" s="195"/>
      <c r="ALB82" s="195"/>
      <c r="ALC82" s="195"/>
      <c r="ALD82" s="195"/>
      <c r="ALE82" s="195"/>
      <c r="ALF82" s="195"/>
      <c r="ALG82" s="195"/>
      <c r="ALH82" s="195"/>
      <c r="ALI82" s="195"/>
      <c r="ALJ82" s="195"/>
      <c r="ALK82" s="195"/>
      <c r="ALL82" s="195"/>
      <c r="ALM82" s="195"/>
      <c r="ALN82" s="195"/>
      <c r="ALO82" s="195"/>
      <c r="ALP82" s="195"/>
      <c r="ALQ82" s="195"/>
      <c r="ALR82" s="195"/>
      <c r="ALS82" s="195"/>
      <c r="ALT82" s="195"/>
      <c r="ALU82" s="195"/>
      <c r="ALV82" s="195"/>
      <c r="ALW82" s="195"/>
      <c r="ALX82" s="195"/>
      <c r="ALY82" s="195"/>
      <c r="ALZ82" s="195"/>
      <c r="AMA82" s="195"/>
      <c r="AMB82" s="195"/>
      <c r="AMC82" s="195"/>
      <c r="AMD82" s="195"/>
      <c r="AME82" s="195"/>
      <c r="AMF82" s="195"/>
      <c r="AMG82" s="195"/>
      <c r="AMH82" s="195"/>
      <c r="AMI82" s="195"/>
      <c r="AMJ82" s="195"/>
      <c r="AMK82" s="195"/>
      <c r="AML82" s="195"/>
      <c r="AMM82" s="195"/>
      <c r="AMN82" s="195"/>
      <c r="AMO82" s="195"/>
      <c r="AMP82" s="195"/>
      <c r="AMQ82" s="195"/>
      <c r="AMR82" s="195"/>
      <c r="AMS82" s="195"/>
      <c r="AMT82" s="195"/>
      <c r="AMU82" s="195"/>
      <c r="AMV82" s="195"/>
      <c r="AMW82" s="195"/>
      <c r="AMX82" s="195"/>
      <c r="AMY82" s="195"/>
      <c r="AMZ82" s="195"/>
      <c r="ANA82" s="195"/>
      <c r="ANB82" s="195"/>
      <c r="ANC82" s="195"/>
      <c r="AND82" s="195"/>
      <c r="ANE82" s="195"/>
      <c r="ANF82" s="195"/>
      <c r="ANG82" s="195"/>
      <c r="ANH82" s="195"/>
      <c r="ANI82" s="195"/>
      <c r="ANJ82" s="195"/>
      <c r="ANK82" s="195"/>
      <c r="ANL82" s="195"/>
      <c r="ANM82" s="195"/>
      <c r="ANN82" s="195"/>
      <c r="ANO82" s="195"/>
      <c r="ANP82" s="195"/>
      <c r="ANQ82" s="195"/>
      <c r="ANR82" s="195"/>
      <c r="ANS82" s="195"/>
      <c r="ANT82" s="195"/>
      <c r="ANU82" s="195"/>
      <c r="ANV82" s="195"/>
      <c r="ANW82" s="195"/>
      <c r="ANX82" s="195"/>
      <c r="ANY82" s="195"/>
      <c r="ANZ82" s="195"/>
      <c r="AOA82" s="195"/>
      <c r="AOB82" s="195"/>
      <c r="AOC82" s="195"/>
      <c r="AOD82" s="195"/>
      <c r="AOE82" s="195"/>
      <c r="AOF82" s="195"/>
      <c r="AOG82" s="195"/>
      <c r="AOH82" s="195"/>
      <c r="AOI82" s="195"/>
      <c r="AOJ82" s="195"/>
      <c r="AOK82" s="195"/>
      <c r="AOL82" s="195"/>
      <c r="AOM82" s="195"/>
      <c r="AON82" s="195"/>
      <c r="AOO82" s="195"/>
      <c r="AOP82" s="195"/>
      <c r="AOQ82" s="195"/>
      <c r="AOR82" s="195"/>
      <c r="AOS82" s="195"/>
      <c r="AOT82" s="195"/>
      <c r="AOU82" s="195"/>
      <c r="AOV82" s="195"/>
      <c r="AOW82" s="195"/>
      <c r="AOX82" s="195"/>
      <c r="AOY82" s="195"/>
      <c r="AOZ82" s="195"/>
      <c r="APA82" s="195"/>
      <c r="APB82" s="195"/>
      <c r="APC82" s="195"/>
      <c r="APD82" s="195"/>
      <c r="APE82" s="195"/>
      <c r="APF82" s="195"/>
      <c r="APG82" s="195"/>
      <c r="APH82" s="195"/>
      <c r="API82" s="195"/>
      <c r="APJ82" s="195"/>
      <c r="APK82" s="195"/>
      <c r="APL82" s="195"/>
      <c r="APM82" s="195"/>
      <c r="APN82" s="195"/>
      <c r="APO82" s="195"/>
      <c r="APP82" s="195"/>
      <c r="APQ82" s="195"/>
      <c r="APR82" s="195"/>
      <c r="APS82" s="195"/>
      <c r="APT82" s="195"/>
      <c r="APU82" s="195"/>
      <c r="APV82" s="195"/>
      <c r="APW82" s="195"/>
      <c r="APX82" s="195"/>
      <c r="APY82" s="195"/>
      <c r="APZ82" s="195"/>
      <c r="AQA82" s="195"/>
      <c r="AQB82" s="195"/>
      <c r="AQC82" s="195"/>
      <c r="AQD82" s="195"/>
      <c r="AQE82" s="195"/>
      <c r="AQF82" s="195"/>
      <c r="AQG82" s="195"/>
      <c r="AQH82" s="195"/>
      <c r="AQI82" s="195"/>
      <c r="AQJ82" s="195"/>
      <c r="AQK82" s="195"/>
      <c r="AQL82" s="195"/>
      <c r="AQM82" s="195"/>
      <c r="AQN82" s="195"/>
      <c r="AQO82" s="195"/>
      <c r="AQP82" s="195"/>
      <c r="AQQ82" s="195"/>
      <c r="AQR82" s="195"/>
      <c r="AQS82" s="195"/>
      <c r="AQT82" s="195"/>
      <c r="AQU82" s="195"/>
      <c r="AQV82" s="195"/>
      <c r="AQW82" s="195"/>
      <c r="AQX82" s="195"/>
      <c r="AQY82" s="195"/>
      <c r="AQZ82" s="195"/>
      <c r="ARA82" s="195"/>
      <c r="ARB82" s="195"/>
      <c r="ARC82" s="195"/>
      <c r="ARD82" s="195"/>
      <c r="ARE82" s="195"/>
      <c r="ARF82" s="195"/>
      <c r="ARG82" s="195"/>
      <c r="ARH82" s="195"/>
      <c r="ARI82" s="195"/>
      <c r="ARJ82" s="195"/>
      <c r="ARK82" s="195"/>
      <c r="ARL82" s="195"/>
      <c r="ARM82" s="195"/>
      <c r="ARN82" s="195"/>
      <c r="ARO82" s="195"/>
      <c r="ARP82" s="195"/>
      <c r="ARQ82" s="195"/>
      <c r="ARR82" s="195"/>
      <c r="ARS82" s="195"/>
      <c r="ART82" s="195"/>
      <c r="ARU82" s="195"/>
      <c r="ARV82" s="195"/>
      <c r="ARW82" s="195"/>
      <c r="ARX82" s="195"/>
      <c r="ARY82" s="195"/>
      <c r="ARZ82" s="195"/>
      <c r="ASA82" s="195"/>
      <c r="ASB82" s="195"/>
      <c r="ASC82" s="195"/>
      <c r="ASD82" s="195"/>
      <c r="ASE82" s="195"/>
      <c r="ASF82" s="195"/>
      <c r="ASG82" s="195"/>
      <c r="ASH82" s="195"/>
      <c r="ASI82" s="195"/>
      <c r="ASJ82" s="195"/>
      <c r="ASK82" s="195"/>
      <c r="ASL82" s="195"/>
      <c r="ASM82" s="195"/>
      <c r="ASN82" s="195"/>
      <c r="ASO82" s="195"/>
      <c r="ASP82" s="195"/>
      <c r="ASQ82" s="195"/>
      <c r="ASR82" s="195"/>
      <c r="ASS82" s="195"/>
      <c r="AST82" s="195"/>
      <c r="ASU82" s="195"/>
      <c r="ASV82" s="195"/>
      <c r="ASW82" s="195"/>
      <c r="ASX82" s="195"/>
      <c r="ASY82" s="195"/>
      <c r="ASZ82" s="195"/>
      <c r="ATA82" s="195"/>
      <c r="ATB82" s="195"/>
      <c r="ATC82" s="195"/>
      <c r="ATD82" s="195"/>
      <c r="ATE82" s="195"/>
      <c r="ATF82" s="195"/>
      <c r="ATG82" s="195"/>
      <c r="ATH82" s="195"/>
      <c r="ATI82" s="195"/>
      <c r="ATJ82" s="195"/>
      <c r="ATK82" s="195"/>
      <c r="ATL82" s="195"/>
      <c r="ATM82" s="195"/>
      <c r="ATN82" s="195"/>
      <c r="ATO82" s="195"/>
      <c r="ATP82" s="195"/>
      <c r="ATQ82" s="195"/>
      <c r="ATR82" s="195"/>
      <c r="ATS82" s="195"/>
      <c r="ATT82" s="195"/>
      <c r="ATU82" s="195"/>
      <c r="ATV82" s="195"/>
      <c r="ATW82" s="195"/>
      <c r="ATX82" s="195"/>
      <c r="ATY82" s="195"/>
      <c r="ATZ82" s="195"/>
      <c r="AUA82" s="195"/>
      <c r="AUB82" s="195"/>
      <c r="AUC82" s="195"/>
      <c r="AUD82" s="195"/>
      <c r="AUE82" s="195"/>
      <c r="AUF82" s="195"/>
      <c r="AUG82" s="195"/>
      <c r="AUH82" s="195"/>
      <c r="AUI82" s="195"/>
      <c r="AUJ82" s="195"/>
      <c r="AUK82" s="195"/>
      <c r="AUL82" s="195"/>
      <c r="AUM82" s="195"/>
      <c r="AUN82" s="195"/>
      <c r="AUO82" s="195"/>
      <c r="AUP82" s="195"/>
      <c r="AUQ82" s="195"/>
      <c r="AUR82" s="195"/>
      <c r="AUS82" s="195"/>
      <c r="AUT82" s="195"/>
      <c r="AUU82" s="195"/>
      <c r="AUV82" s="195"/>
      <c r="AUW82" s="195"/>
      <c r="AUX82" s="195"/>
      <c r="AUY82" s="195"/>
      <c r="AUZ82" s="195"/>
      <c r="AVA82" s="195"/>
      <c r="AVB82" s="195"/>
      <c r="AVC82" s="195"/>
      <c r="AVD82" s="195"/>
      <c r="AVE82" s="195"/>
      <c r="AVF82" s="195"/>
      <c r="AVG82" s="195"/>
      <c r="AVH82" s="195"/>
      <c r="AVI82" s="195"/>
      <c r="AVJ82" s="195"/>
      <c r="AVK82" s="195"/>
      <c r="AVL82" s="195"/>
      <c r="AVM82" s="195"/>
      <c r="AVN82" s="195"/>
      <c r="AVO82" s="195"/>
      <c r="AVP82" s="195"/>
      <c r="AVQ82" s="195"/>
      <c r="AVR82" s="195"/>
      <c r="AVS82" s="195"/>
      <c r="AVT82" s="195"/>
      <c r="AVU82" s="195"/>
      <c r="AVV82" s="195"/>
      <c r="AVW82" s="195"/>
      <c r="AVX82" s="195"/>
      <c r="AVY82" s="195"/>
      <c r="AVZ82" s="195"/>
      <c r="AWA82" s="195"/>
      <c r="AWB82" s="195"/>
      <c r="AWC82" s="195"/>
      <c r="AWD82" s="195"/>
      <c r="AWE82" s="195"/>
      <c r="AWF82" s="195"/>
      <c r="AWG82" s="195"/>
      <c r="AWH82" s="195"/>
      <c r="AWI82" s="195"/>
      <c r="AWJ82" s="195"/>
      <c r="AWK82" s="195"/>
      <c r="AWL82" s="195"/>
      <c r="AWM82" s="195"/>
      <c r="AWN82" s="195"/>
      <c r="AWO82" s="195"/>
      <c r="AWP82" s="195"/>
      <c r="AWQ82" s="195"/>
      <c r="AWR82" s="195"/>
      <c r="AWS82" s="195"/>
      <c r="AWT82" s="195"/>
      <c r="AWU82" s="195"/>
      <c r="AWV82" s="195"/>
      <c r="AWW82" s="195"/>
      <c r="AWX82" s="195"/>
      <c r="AWY82" s="195"/>
      <c r="AWZ82" s="195"/>
      <c r="AXA82" s="195"/>
      <c r="AXB82" s="195"/>
      <c r="AXC82" s="195"/>
      <c r="AXD82" s="195"/>
      <c r="AXE82" s="195"/>
      <c r="AXF82" s="195"/>
      <c r="AXG82" s="195"/>
      <c r="AXH82" s="195"/>
      <c r="AXI82" s="195"/>
      <c r="AXJ82" s="195"/>
      <c r="AXK82" s="195"/>
      <c r="AXL82" s="195"/>
      <c r="AXM82" s="195"/>
      <c r="AXN82" s="195"/>
      <c r="AXO82" s="195"/>
      <c r="AXP82" s="195"/>
      <c r="AXQ82" s="195"/>
      <c r="AXR82" s="195"/>
      <c r="AXS82" s="195"/>
      <c r="AXT82" s="195"/>
      <c r="AXU82" s="195"/>
      <c r="AXV82" s="195"/>
      <c r="AXW82" s="195"/>
      <c r="AXX82" s="195"/>
      <c r="AXY82" s="195"/>
      <c r="AXZ82" s="195"/>
      <c r="AYA82" s="195"/>
      <c r="AYB82" s="195"/>
      <c r="AYC82" s="195"/>
      <c r="AYD82" s="195"/>
      <c r="AYE82" s="195"/>
      <c r="AYF82" s="195"/>
      <c r="AYG82" s="195"/>
      <c r="AYH82" s="195"/>
      <c r="AYI82" s="195"/>
      <c r="AYJ82" s="195"/>
      <c r="AYK82" s="195"/>
      <c r="AYL82" s="195"/>
      <c r="AYM82" s="195"/>
      <c r="AYN82" s="195"/>
      <c r="AYO82" s="195"/>
      <c r="AYP82" s="195"/>
      <c r="AYQ82" s="195"/>
      <c r="AYR82" s="195"/>
      <c r="AYS82" s="195"/>
      <c r="AYT82" s="195"/>
      <c r="AYU82" s="195"/>
      <c r="AYV82" s="195"/>
      <c r="AYW82" s="195"/>
      <c r="AYX82" s="195"/>
      <c r="AYY82" s="195"/>
      <c r="AYZ82" s="195"/>
      <c r="AZA82" s="195"/>
      <c r="AZB82" s="195"/>
      <c r="AZC82" s="195"/>
      <c r="AZD82" s="195"/>
      <c r="AZE82" s="195"/>
      <c r="AZF82" s="195"/>
      <c r="AZG82" s="195"/>
      <c r="AZH82" s="195"/>
      <c r="AZI82" s="195"/>
      <c r="AZJ82" s="195"/>
      <c r="AZK82" s="195"/>
      <c r="AZL82" s="195"/>
      <c r="AZM82" s="195"/>
      <c r="AZN82" s="195"/>
      <c r="AZO82" s="195"/>
      <c r="AZP82" s="195"/>
      <c r="AZQ82" s="195"/>
      <c r="AZR82" s="195"/>
      <c r="AZS82" s="195"/>
      <c r="AZT82" s="195"/>
      <c r="AZU82" s="195"/>
      <c r="AZV82" s="195"/>
      <c r="AZW82" s="195"/>
      <c r="AZX82" s="195"/>
      <c r="AZY82" s="195"/>
      <c r="AZZ82" s="195"/>
      <c r="BAA82" s="195"/>
      <c r="BAB82" s="195"/>
      <c r="BAC82" s="195"/>
      <c r="BAD82" s="195"/>
      <c r="BAE82" s="195"/>
      <c r="BAF82" s="195"/>
      <c r="BAG82" s="195"/>
      <c r="BAH82" s="195"/>
      <c r="BAI82" s="195"/>
      <c r="BAJ82" s="195"/>
      <c r="BAK82" s="195"/>
      <c r="BAL82" s="195"/>
      <c r="BAM82" s="195"/>
      <c r="BAN82" s="195"/>
      <c r="BAO82" s="195"/>
      <c r="BAP82" s="195"/>
      <c r="BAQ82" s="195"/>
      <c r="BAR82" s="195"/>
      <c r="BAS82" s="195"/>
      <c r="BAT82" s="195"/>
      <c r="BAU82" s="195"/>
      <c r="BAV82" s="195"/>
      <c r="BAW82" s="195"/>
      <c r="BAX82" s="195"/>
      <c r="BAY82" s="195"/>
      <c r="BAZ82" s="195"/>
      <c r="BBA82" s="195"/>
      <c r="BBB82" s="195"/>
      <c r="BBC82" s="195"/>
      <c r="BBD82" s="195"/>
      <c r="BBE82" s="195"/>
      <c r="BBF82" s="195"/>
      <c r="BBG82" s="195"/>
      <c r="BBH82" s="195"/>
      <c r="BBI82" s="195"/>
      <c r="BBJ82" s="195"/>
      <c r="BBK82" s="195"/>
      <c r="BBL82" s="195"/>
      <c r="BBM82" s="195"/>
      <c r="BBN82" s="195"/>
      <c r="BBO82" s="195"/>
      <c r="BBP82" s="195"/>
      <c r="BBQ82" s="195"/>
      <c r="BBR82" s="195"/>
      <c r="BBS82" s="195"/>
      <c r="BBT82" s="195"/>
      <c r="BBU82" s="195"/>
      <c r="BBV82" s="195"/>
      <c r="BBW82" s="195"/>
      <c r="BBX82" s="195"/>
      <c r="BBY82" s="195"/>
      <c r="BBZ82" s="195"/>
      <c r="BCA82" s="195"/>
      <c r="BCB82" s="195"/>
      <c r="BCC82" s="195"/>
      <c r="BCD82" s="195"/>
      <c r="BCE82" s="195"/>
      <c r="BCF82" s="195"/>
      <c r="BCG82" s="195"/>
      <c r="BCH82" s="195"/>
      <c r="BCI82" s="195"/>
      <c r="BCJ82" s="195"/>
      <c r="BCK82" s="195"/>
      <c r="BCL82" s="195"/>
      <c r="BCM82" s="195"/>
      <c r="BCN82" s="195"/>
      <c r="BCO82" s="195"/>
      <c r="BCP82" s="195"/>
      <c r="BCQ82" s="195"/>
      <c r="BCR82" s="195"/>
      <c r="BCS82" s="195"/>
      <c r="BCT82" s="195"/>
      <c r="BCU82" s="195"/>
      <c r="BCV82" s="195"/>
      <c r="BCW82" s="195"/>
      <c r="BCX82" s="195"/>
      <c r="BCY82" s="195"/>
      <c r="BCZ82" s="195"/>
      <c r="BDA82" s="195"/>
      <c r="BDB82" s="195"/>
      <c r="BDC82" s="195"/>
      <c r="BDD82" s="195"/>
      <c r="BDE82" s="195"/>
      <c r="BDF82" s="195"/>
      <c r="BDG82" s="195"/>
      <c r="BDH82" s="195"/>
      <c r="BDI82" s="195"/>
      <c r="BDJ82" s="195"/>
      <c r="BDK82" s="195"/>
      <c r="BDL82" s="195"/>
      <c r="BDM82" s="195"/>
      <c r="BDN82" s="195"/>
      <c r="BDO82" s="195"/>
      <c r="BDP82" s="195"/>
      <c r="BDQ82" s="195"/>
      <c r="BDR82" s="195"/>
      <c r="BDS82" s="195"/>
      <c r="BDT82" s="195"/>
      <c r="BDU82" s="195"/>
      <c r="BDV82" s="195"/>
      <c r="BDW82" s="195"/>
      <c r="BDX82" s="195"/>
      <c r="BDY82" s="195"/>
      <c r="BDZ82" s="195"/>
      <c r="BEA82" s="195"/>
      <c r="BEB82" s="195"/>
      <c r="BEC82" s="195"/>
      <c r="BED82" s="195"/>
      <c r="BEE82" s="195"/>
      <c r="BEF82" s="195"/>
      <c r="BEG82" s="195"/>
      <c r="BEH82" s="195"/>
      <c r="BEI82" s="195"/>
      <c r="BEJ82" s="195"/>
      <c r="BEK82" s="195"/>
      <c r="BEL82" s="195"/>
      <c r="BEM82" s="195"/>
      <c r="BEN82" s="195"/>
      <c r="BEO82" s="195"/>
      <c r="BEP82" s="195"/>
      <c r="BEQ82" s="195"/>
      <c r="BER82" s="195"/>
      <c r="BES82" s="195"/>
      <c r="BET82" s="195"/>
      <c r="BEU82" s="195"/>
      <c r="BEV82" s="195"/>
      <c r="BEW82" s="195"/>
      <c r="BEX82" s="195"/>
      <c r="BEY82" s="195"/>
      <c r="BEZ82" s="195"/>
      <c r="BFA82" s="195"/>
      <c r="BFB82" s="195"/>
      <c r="BFC82" s="195"/>
      <c r="BFD82" s="195"/>
      <c r="BFE82" s="195"/>
      <c r="BFF82" s="195"/>
      <c r="BFG82" s="195"/>
      <c r="BFH82" s="195"/>
      <c r="BFI82" s="195"/>
      <c r="BFJ82" s="195"/>
      <c r="BFK82" s="195"/>
      <c r="BFL82" s="195"/>
      <c r="BFM82" s="195"/>
      <c r="BFN82" s="195"/>
      <c r="BFO82" s="195"/>
      <c r="BFP82" s="195"/>
      <c r="BFQ82" s="195"/>
      <c r="BFR82" s="195"/>
      <c r="BFS82" s="195"/>
      <c r="BFT82" s="195"/>
      <c r="BFU82" s="195"/>
      <c r="BFV82" s="195"/>
      <c r="BFW82" s="195"/>
      <c r="BFX82" s="195"/>
      <c r="BFY82" s="195"/>
      <c r="BFZ82" s="195"/>
      <c r="BGA82" s="195"/>
      <c r="BGB82" s="195"/>
      <c r="BGC82" s="195"/>
      <c r="BGD82" s="195"/>
      <c r="BGE82" s="195"/>
      <c r="BGF82" s="195"/>
      <c r="BGG82" s="195"/>
      <c r="BGH82" s="195"/>
      <c r="BGI82" s="195"/>
      <c r="BGJ82" s="195"/>
      <c r="BGK82" s="195"/>
      <c r="BGL82" s="195"/>
      <c r="BGM82" s="195"/>
      <c r="BGN82" s="195"/>
      <c r="BGO82" s="195"/>
      <c r="BGP82" s="195"/>
      <c r="BGQ82" s="195"/>
      <c r="BGR82" s="195"/>
      <c r="BGS82" s="195"/>
      <c r="BGT82" s="195"/>
      <c r="BGU82" s="195"/>
      <c r="BGV82" s="195"/>
      <c r="BGW82" s="195"/>
      <c r="BGX82" s="195"/>
      <c r="BGY82" s="195"/>
      <c r="BGZ82" s="195"/>
      <c r="BHA82" s="195"/>
      <c r="BHB82" s="195"/>
      <c r="BHC82" s="195"/>
      <c r="BHD82" s="195"/>
      <c r="BHE82" s="195"/>
      <c r="BHF82" s="195"/>
      <c r="BHG82" s="195"/>
      <c r="BHH82" s="195"/>
      <c r="BHI82" s="195"/>
      <c r="BHJ82" s="195"/>
      <c r="BHK82" s="195"/>
      <c r="BHL82" s="195"/>
      <c r="BHM82" s="195"/>
      <c r="BHN82" s="195"/>
      <c r="BHO82" s="195"/>
      <c r="BHP82" s="195"/>
      <c r="BHQ82" s="195"/>
      <c r="BHR82" s="195"/>
      <c r="BHS82" s="195"/>
      <c r="BHT82" s="195"/>
      <c r="BHU82" s="195"/>
      <c r="BHV82" s="195"/>
      <c r="BHW82" s="195"/>
      <c r="BHX82" s="195"/>
      <c r="BHY82" s="195"/>
      <c r="BHZ82" s="195"/>
      <c r="BIA82" s="195"/>
      <c r="BIB82" s="195"/>
      <c r="BIC82" s="195"/>
      <c r="BID82" s="195"/>
      <c r="BIE82" s="195"/>
      <c r="BIF82" s="195"/>
      <c r="BIG82" s="195"/>
      <c r="BIH82" s="195"/>
      <c r="BII82" s="195"/>
      <c r="BIJ82" s="195"/>
      <c r="BIK82" s="195"/>
      <c r="BIL82" s="195"/>
      <c r="BIM82" s="195"/>
      <c r="BIN82" s="195"/>
      <c r="BIO82" s="195"/>
      <c r="BIP82" s="195"/>
      <c r="BIQ82" s="195"/>
      <c r="BIR82" s="195"/>
      <c r="BIS82" s="195"/>
      <c r="BIT82" s="195"/>
      <c r="BIU82" s="195"/>
      <c r="BIV82" s="195"/>
      <c r="BIW82" s="195"/>
      <c r="BIX82" s="195"/>
      <c r="BIY82" s="195"/>
      <c r="BIZ82" s="195"/>
      <c r="BJA82" s="195"/>
      <c r="BJB82" s="195"/>
      <c r="BJC82" s="195"/>
      <c r="BJD82" s="195"/>
      <c r="BJE82" s="195"/>
      <c r="BJF82" s="195"/>
      <c r="BJG82" s="195"/>
      <c r="BJH82" s="195"/>
      <c r="BJI82" s="195"/>
      <c r="BJJ82" s="195"/>
      <c r="BJK82" s="195"/>
      <c r="BJL82" s="195"/>
      <c r="BJM82" s="195"/>
      <c r="BJN82" s="195"/>
      <c r="BJO82" s="195"/>
      <c r="BJP82" s="195"/>
      <c r="BJQ82" s="195"/>
      <c r="BJR82" s="195"/>
      <c r="BJS82" s="195"/>
      <c r="BJT82" s="195"/>
      <c r="BJU82" s="195"/>
      <c r="BJV82" s="195"/>
      <c r="BJW82" s="195"/>
      <c r="BJX82" s="195"/>
      <c r="BJY82" s="195"/>
      <c r="BJZ82" s="195"/>
      <c r="BKA82" s="195"/>
      <c r="BKB82" s="195"/>
      <c r="BKC82" s="195"/>
      <c r="BKD82" s="195"/>
      <c r="BKE82" s="195"/>
      <c r="BKF82" s="195"/>
      <c r="BKG82" s="195"/>
      <c r="BKH82" s="195"/>
      <c r="BKI82" s="195"/>
      <c r="BKJ82" s="195"/>
      <c r="BKK82" s="195"/>
      <c r="BKL82" s="195"/>
      <c r="BKM82" s="195"/>
      <c r="BKN82" s="195"/>
      <c r="BKO82" s="195"/>
      <c r="BKP82" s="195"/>
      <c r="BKQ82" s="195"/>
      <c r="BKR82" s="195"/>
      <c r="BKS82" s="195"/>
      <c r="BKT82" s="195"/>
      <c r="BKU82" s="195"/>
      <c r="BKV82" s="195"/>
      <c r="BKW82" s="195"/>
      <c r="BKX82" s="195"/>
      <c r="BKY82" s="195"/>
      <c r="BKZ82" s="195"/>
      <c r="BLA82" s="195"/>
      <c r="BLB82" s="195"/>
      <c r="BLC82" s="195"/>
      <c r="BLD82" s="195"/>
      <c r="BLE82" s="195"/>
      <c r="BLF82" s="195"/>
      <c r="BLG82" s="195"/>
      <c r="BLH82" s="195"/>
      <c r="BLI82" s="195"/>
      <c r="BLJ82" s="195"/>
      <c r="BLK82" s="195"/>
      <c r="BLL82" s="195"/>
      <c r="BLM82" s="195"/>
      <c r="BLN82" s="195"/>
      <c r="BLO82" s="195"/>
      <c r="BLP82" s="195"/>
      <c r="BLQ82" s="195"/>
      <c r="BLR82" s="195"/>
      <c r="BLS82" s="195"/>
      <c r="BLT82" s="195"/>
      <c r="BLU82" s="195"/>
      <c r="BLV82" s="195"/>
      <c r="BLW82" s="195"/>
      <c r="BLX82" s="195"/>
      <c r="BLY82" s="195"/>
      <c r="BLZ82" s="195"/>
      <c r="BMA82" s="195"/>
      <c r="BMB82" s="195"/>
      <c r="BMC82" s="195"/>
      <c r="BMD82" s="195"/>
      <c r="BME82" s="195"/>
      <c r="BMF82" s="195"/>
      <c r="BMG82" s="195"/>
      <c r="BMH82" s="195"/>
      <c r="BMI82" s="195"/>
      <c r="BMJ82" s="195"/>
      <c r="BMK82" s="195"/>
      <c r="BML82" s="195"/>
      <c r="BMM82" s="195"/>
      <c r="BMN82" s="195"/>
      <c r="BMO82" s="195"/>
      <c r="BMP82" s="195"/>
      <c r="BMQ82" s="195"/>
      <c r="BMR82" s="195"/>
      <c r="BMS82" s="195"/>
      <c r="BMT82" s="195"/>
      <c r="BMU82" s="195"/>
      <c r="BMV82" s="195"/>
      <c r="BMW82" s="195"/>
      <c r="BMX82" s="195"/>
      <c r="BMY82" s="195"/>
      <c r="BMZ82" s="195"/>
      <c r="BNA82" s="195"/>
      <c r="BNB82" s="195"/>
      <c r="BNC82" s="195"/>
      <c r="BND82" s="195"/>
      <c r="BNE82" s="195"/>
      <c r="BNF82" s="195"/>
      <c r="BNG82" s="195"/>
      <c r="BNH82" s="195"/>
      <c r="BNI82" s="195"/>
      <c r="BNJ82" s="195"/>
      <c r="BNK82" s="195"/>
      <c r="BNL82" s="195"/>
      <c r="BNM82" s="195"/>
      <c r="BNN82" s="195"/>
      <c r="BNO82" s="195"/>
      <c r="BNP82" s="195"/>
      <c r="BNQ82" s="195"/>
      <c r="BNR82" s="195"/>
      <c r="BNS82" s="195"/>
      <c r="BNT82" s="195"/>
      <c r="BNU82" s="195"/>
      <c r="BNV82" s="195"/>
      <c r="BNW82" s="195"/>
      <c r="BNX82" s="195"/>
      <c r="BNY82" s="195"/>
      <c r="BNZ82" s="195"/>
      <c r="BOA82" s="195"/>
      <c r="BOB82" s="195"/>
      <c r="BOC82" s="195"/>
      <c r="BOD82" s="195"/>
      <c r="BOE82" s="195"/>
      <c r="BOF82" s="195"/>
      <c r="BOG82" s="195"/>
      <c r="BOH82" s="195"/>
      <c r="BOI82" s="195"/>
      <c r="BOJ82" s="195"/>
      <c r="BOK82" s="195"/>
      <c r="BOL82" s="195"/>
      <c r="BOM82" s="195"/>
      <c r="BON82" s="195"/>
      <c r="BOO82" s="195"/>
      <c r="BOP82" s="195"/>
      <c r="BOQ82" s="195"/>
      <c r="BOR82" s="195"/>
      <c r="BOS82" s="195"/>
      <c r="BOT82" s="195"/>
      <c r="BOU82" s="195"/>
      <c r="BOV82" s="195"/>
      <c r="BOW82" s="195"/>
      <c r="BOX82" s="195"/>
      <c r="BOY82" s="195"/>
      <c r="BOZ82" s="195"/>
      <c r="BPA82" s="195"/>
      <c r="BPB82" s="195"/>
      <c r="BPC82" s="195"/>
      <c r="BPD82" s="195"/>
      <c r="BPE82" s="195"/>
      <c r="BPF82" s="195"/>
      <c r="BPG82" s="195"/>
      <c r="BPH82" s="195"/>
      <c r="BPI82" s="195"/>
      <c r="BPJ82" s="195"/>
      <c r="BPK82" s="195"/>
      <c r="BPL82" s="195"/>
      <c r="BPM82" s="195"/>
      <c r="BPN82" s="195"/>
      <c r="BPO82" s="195"/>
      <c r="BPP82" s="195"/>
      <c r="BPQ82" s="195"/>
      <c r="BPR82" s="195"/>
      <c r="BPS82" s="195"/>
      <c r="BPT82" s="195"/>
      <c r="BPU82" s="195"/>
      <c r="BPV82" s="195"/>
      <c r="BPW82" s="195"/>
      <c r="BPX82" s="195"/>
      <c r="BPY82" s="195"/>
      <c r="BPZ82" s="195"/>
      <c r="BQA82" s="195"/>
      <c r="BQB82" s="195"/>
      <c r="BQC82" s="195"/>
      <c r="BQD82" s="195"/>
      <c r="BQE82" s="195"/>
      <c r="BQF82" s="195"/>
      <c r="BQG82" s="195"/>
      <c r="BQH82" s="195"/>
      <c r="BQI82" s="195"/>
      <c r="BQJ82" s="195"/>
      <c r="BQK82" s="195"/>
      <c r="BQL82" s="195"/>
      <c r="BQM82" s="195"/>
      <c r="BQN82" s="195"/>
      <c r="BQO82" s="195"/>
      <c r="BQP82" s="195"/>
      <c r="BQQ82" s="195"/>
      <c r="BQR82" s="195"/>
      <c r="BQS82" s="195"/>
      <c r="BQT82" s="195"/>
      <c r="BQU82" s="195"/>
      <c r="BQV82" s="195"/>
      <c r="BQW82" s="195"/>
      <c r="BQX82" s="195"/>
      <c r="BQY82" s="195"/>
      <c r="BQZ82" s="195"/>
      <c r="BRA82" s="195"/>
      <c r="BRB82" s="195"/>
      <c r="BRC82" s="195"/>
      <c r="BRD82" s="195"/>
      <c r="BRE82" s="195"/>
      <c r="BRF82" s="195"/>
      <c r="BRG82" s="195"/>
      <c r="BRH82" s="195"/>
      <c r="BRI82" s="195"/>
      <c r="BRJ82" s="195"/>
      <c r="BRK82" s="195"/>
      <c r="BRL82" s="195"/>
      <c r="BRM82" s="195"/>
      <c r="BRN82" s="195"/>
      <c r="BRO82" s="195"/>
      <c r="BRP82" s="195"/>
      <c r="BRQ82" s="195"/>
      <c r="BRR82" s="195"/>
      <c r="BRS82" s="195"/>
      <c r="BRT82" s="195"/>
      <c r="BRU82" s="195"/>
      <c r="BRV82" s="195"/>
      <c r="BRW82" s="195"/>
      <c r="BRX82" s="195"/>
      <c r="BRY82" s="195"/>
      <c r="BRZ82" s="195"/>
      <c r="BSA82" s="195"/>
      <c r="BSB82" s="195"/>
      <c r="BSC82" s="195"/>
      <c r="BSD82" s="195"/>
      <c r="BSE82" s="195"/>
      <c r="BSF82" s="195"/>
      <c r="BSG82" s="195"/>
      <c r="BSH82" s="195"/>
      <c r="BSI82" s="195"/>
      <c r="BSJ82" s="195"/>
      <c r="BSK82" s="195"/>
      <c r="BSL82" s="195"/>
      <c r="BSM82" s="195"/>
      <c r="BSN82" s="195"/>
      <c r="BSO82" s="195"/>
      <c r="BSP82" s="195"/>
      <c r="BSQ82" s="195"/>
      <c r="BSR82" s="195"/>
      <c r="BSS82" s="195"/>
      <c r="BST82" s="195"/>
      <c r="BSU82" s="195"/>
      <c r="BSV82" s="195"/>
      <c r="BSW82" s="195"/>
      <c r="BSX82" s="195"/>
      <c r="BSY82" s="195"/>
      <c r="BSZ82" s="195"/>
      <c r="BTA82" s="195"/>
      <c r="BTB82" s="195"/>
      <c r="BTC82" s="195"/>
      <c r="BTD82" s="195"/>
      <c r="BTE82" s="195"/>
      <c r="BTF82" s="195"/>
      <c r="BTG82" s="195"/>
      <c r="BTH82" s="195"/>
      <c r="BTI82" s="195"/>
      <c r="BTJ82" s="195"/>
      <c r="BTK82" s="195"/>
      <c r="BTL82" s="195"/>
      <c r="BTM82" s="195"/>
      <c r="BTN82" s="195"/>
      <c r="BTO82" s="195"/>
      <c r="BTP82" s="195"/>
      <c r="BTQ82" s="195"/>
      <c r="BTR82" s="195"/>
      <c r="BTS82" s="195"/>
      <c r="BTT82" s="195"/>
      <c r="BTU82" s="195"/>
      <c r="BTV82" s="195"/>
      <c r="BTW82" s="195"/>
      <c r="BTX82" s="195"/>
      <c r="BTY82" s="195"/>
      <c r="BTZ82" s="195"/>
      <c r="BUA82" s="195"/>
      <c r="BUB82" s="195"/>
      <c r="BUC82" s="195"/>
      <c r="BUD82" s="195"/>
      <c r="BUE82" s="195"/>
      <c r="BUF82" s="195"/>
      <c r="BUG82" s="195"/>
      <c r="BUH82" s="195"/>
      <c r="BUI82" s="195"/>
      <c r="BUJ82" s="195"/>
      <c r="BUK82" s="195"/>
      <c r="BUL82" s="195"/>
      <c r="BUM82" s="195"/>
      <c r="BUN82" s="195"/>
      <c r="BUO82" s="195"/>
      <c r="BUP82" s="195"/>
      <c r="BUQ82" s="195"/>
      <c r="BUR82" s="195"/>
      <c r="BUS82" s="195"/>
      <c r="BUT82" s="195"/>
      <c r="BUU82" s="195"/>
      <c r="BUV82" s="195"/>
      <c r="BUW82" s="195"/>
      <c r="BUX82" s="195"/>
      <c r="BUY82" s="195"/>
      <c r="BUZ82" s="195"/>
      <c r="BVA82" s="195"/>
      <c r="BVB82" s="195"/>
      <c r="BVC82" s="195"/>
      <c r="BVD82" s="195"/>
      <c r="BVE82" s="195"/>
      <c r="BVF82" s="195"/>
      <c r="BVG82" s="195"/>
      <c r="BVH82" s="195"/>
      <c r="BVI82" s="195"/>
      <c r="BVJ82" s="195"/>
      <c r="BVK82" s="195"/>
      <c r="BVL82" s="195"/>
      <c r="BVM82" s="195"/>
      <c r="BVN82" s="195"/>
      <c r="BVO82" s="195"/>
      <c r="BVP82" s="195"/>
      <c r="BVQ82" s="195"/>
      <c r="BVR82" s="195"/>
      <c r="BVS82" s="195"/>
      <c r="BVT82" s="195"/>
      <c r="BVU82" s="195"/>
      <c r="BVV82" s="195"/>
      <c r="BVW82" s="195"/>
      <c r="BVX82" s="195"/>
      <c r="BVY82" s="195"/>
      <c r="BVZ82" s="195"/>
      <c r="BWA82" s="195"/>
      <c r="BWB82" s="195"/>
      <c r="BWC82" s="195"/>
      <c r="BWD82" s="195"/>
      <c r="BWE82" s="195"/>
      <c r="BWF82" s="195"/>
      <c r="BWG82" s="195"/>
      <c r="BWH82" s="195"/>
      <c r="BWI82" s="195"/>
      <c r="BWJ82" s="195"/>
      <c r="BWK82" s="195"/>
      <c r="BWL82" s="195"/>
      <c r="BWM82" s="195"/>
      <c r="BWN82" s="195"/>
      <c r="BWO82" s="195"/>
      <c r="BWP82" s="195"/>
      <c r="BWQ82" s="195"/>
      <c r="BWR82" s="195"/>
      <c r="BWS82" s="195"/>
      <c r="BWT82" s="195"/>
      <c r="BWU82" s="195"/>
      <c r="BWV82" s="195"/>
      <c r="BWW82" s="195"/>
      <c r="BWX82" s="195"/>
      <c r="BWY82" s="195"/>
      <c r="BWZ82" s="195"/>
      <c r="BXA82" s="195"/>
      <c r="BXB82" s="195"/>
      <c r="BXC82" s="195"/>
      <c r="BXD82" s="195"/>
      <c r="BXE82" s="195"/>
      <c r="BXF82" s="195"/>
      <c r="BXG82" s="195"/>
      <c r="BXH82" s="195"/>
      <c r="BXI82" s="195"/>
      <c r="BXJ82" s="195"/>
      <c r="BXK82" s="195"/>
      <c r="BXL82" s="195"/>
      <c r="BXM82" s="195"/>
      <c r="BXN82" s="195"/>
      <c r="BXO82" s="195"/>
      <c r="BXP82" s="195"/>
      <c r="BXQ82" s="195"/>
      <c r="BXR82" s="195"/>
      <c r="BXS82" s="195"/>
      <c r="BXT82" s="195"/>
      <c r="BXU82" s="195"/>
      <c r="BXV82" s="195"/>
      <c r="BXW82" s="195"/>
      <c r="BXX82" s="195"/>
      <c r="BXY82" s="195"/>
      <c r="BXZ82" s="195"/>
      <c r="BYA82" s="195"/>
      <c r="BYB82" s="195"/>
      <c r="BYC82" s="195"/>
      <c r="BYD82" s="195"/>
      <c r="BYE82" s="195"/>
      <c r="BYF82" s="195"/>
      <c r="BYG82" s="195"/>
      <c r="BYH82" s="195"/>
      <c r="BYI82" s="195"/>
      <c r="BYJ82" s="195"/>
      <c r="BYK82" s="195"/>
      <c r="BYL82" s="195"/>
      <c r="BYM82" s="195"/>
      <c r="BYN82" s="195"/>
      <c r="BYO82" s="195"/>
      <c r="BYP82" s="195"/>
      <c r="BYQ82" s="195"/>
      <c r="BYR82" s="195"/>
      <c r="BYS82" s="195"/>
      <c r="BYT82" s="195"/>
      <c r="BYU82" s="195"/>
      <c r="BYV82" s="195"/>
      <c r="BYW82" s="195"/>
      <c r="BYX82" s="195"/>
      <c r="BYY82" s="195"/>
      <c r="BYZ82" s="195"/>
      <c r="BZA82" s="195"/>
      <c r="BZB82" s="195"/>
      <c r="BZC82" s="195"/>
      <c r="BZD82" s="195"/>
      <c r="BZE82" s="195"/>
      <c r="BZF82" s="195"/>
      <c r="BZG82" s="195"/>
      <c r="BZH82" s="195"/>
      <c r="BZI82" s="195"/>
      <c r="BZJ82" s="195"/>
      <c r="BZK82" s="195"/>
      <c r="BZL82" s="195"/>
      <c r="BZM82" s="195"/>
      <c r="BZN82" s="195"/>
      <c r="BZO82" s="195"/>
      <c r="BZP82" s="195"/>
      <c r="BZQ82" s="195"/>
      <c r="BZR82" s="195"/>
      <c r="BZS82" s="195"/>
      <c r="BZT82" s="195"/>
      <c r="BZU82" s="195"/>
      <c r="BZV82" s="195"/>
      <c r="BZW82" s="195"/>
      <c r="BZX82" s="195"/>
      <c r="BZY82" s="195"/>
      <c r="BZZ82" s="195"/>
      <c r="CAA82" s="195"/>
      <c r="CAB82" s="195"/>
      <c r="CAC82" s="195"/>
      <c r="CAD82" s="195"/>
      <c r="CAE82" s="195"/>
      <c r="CAF82" s="195"/>
      <c r="CAG82" s="195"/>
      <c r="CAH82" s="195"/>
      <c r="CAI82" s="195"/>
      <c r="CAJ82" s="195"/>
      <c r="CAK82" s="195"/>
      <c r="CAL82" s="195"/>
      <c r="CAM82" s="195"/>
      <c r="CAN82" s="195"/>
      <c r="CAO82" s="195"/>
      <c r="CAP82" s="195"/>
      <c r="CAQ82" s="195"/>
      <c r="CAR82" s="195"/>
      <c r="CAS82" s="195"/>
      <c r="CAT82" s="195"/>
      <c r="CAU82" s="195"/>
      <c r="CAV82" s="195"/>
      <c r="CAW82" s="195"/>
      <c r="CAX82" s="195"/>
      <c r="CAY82" s="195"/>
      <c r="CAZ82" s="195"/>
      <c r="CBA82" s="195"/>
      <c r="CBB82" s="195"/>
      <c r="CBC82" s="195"/>
      <c r="CBD82" s="195"/>
      <c r="CBE82" s="195"/>
      <c r="CBF82" s="195"/>
      <c r="CBG82" s="195"/>
      <c r="CBH82" s="195"/>
      <c r="CBI82" s="195"/>
      <c r="CBJ82" s="195"/>
      <c r="CBK82" s="195"/>
      <c r="CBL82" s="195"/>
      <c r="CBM82" s="195"/>
      <c r="CBN82" s="195"/>
      <c r="CBO82" s="195"/>
      <c r="CBP82" s="195"/>
      <c r="CBQ82" s="195"/>
      <c r="CBR82" s="195"/>
      <c r="CBS82" s="195"/>
      <c r="CBT82" s="195"/>
      <c r="CBU82" s="195"/>
      <c r="CBV82" s="195"/>
      <c r="CBW82" s="195"/>
      <c r="CBX82" s="195"/>
      <c r="CBY82" s="195"/>
      <c r="CBZ82" s="195"/>
      <c r="CCA82" s="195"/>
      <c r="CCB82" s="195"/>
      <c r="CCC82" s="195"/>
      <c r="CCD82" s="195"/>
      <c r="CCE82" s="195"/>
      <c r="CCF82" s="195"/>
      <c r="CCG82" s="195"/>
      <c r="CCH82" s="195"/>
      <c r="CCI82" s="195"/>
      <c r="CCJ82" s="195"/>
      <c r="CCK82" s="195"/>
      <c r="CCL82" s="195"/>
      <c r="CCM82" s="195"/>
      <c r="CCN82" s="195"/>
      <c r="CCO82" s="195"/>
      <c r="CCP82" s="195"/>
      <c r="CCQ82" s="195"/>
      <c r="CCR82" s="195"/>
      <c r="CCS82" s="195"/>
      <c r="CCT82" s="195"/>
      <c r="CCU82" s="195"/>
      <c r="CCV82" s="195"/>
      <c r="CCW82" s="195"/>
      <c r="CCX82" s="195"/>
      <c r="CCY82" s="195"/>
      <c r="CCZ82" s="195"/>
      <c r="CDA82" s="195"/>
      <c r="CDB82" s="195"/>
      <c r="CDC82" s="195"/>
      <c r="CDD82" s="195"/>
      <c r="CDE82" s="195"/>
      <c r="CDF82" s="195"/>
      <c r="CDG82" s="195"/>
      <c r="CDH82" s="195"/>
      <c r="CDI82" s="195"/>
      <c r="CDJ82" s="195"/>
      <c r="CDK82" s="195"/>
      <c r="CDL82" s="195"/>
      <c r="CDM82" s="195"/>
      <c r="CDN82" s="195"/>
      <c r="CDO82" s="195"/>
      <c r="CDP82" s="195"/>
      <c r="CDQ82" s="195"/>
      <c r="CDR82" s="195"/>
      <c r="CDS82" s="195"/>
      <c r="CDT82" s="195"/>
      <c r="CDU82" s="195"/>
      <c r="CDV82" s="195"/>
      <c r="CDW82" s="195"/>
      <c r="CDX82" s="195"/>
      <c r="CDY82" s="195"/>
      <c r="CDZ82" s="195"/>
      <c r="CEA82" s="195"/>
      <c r="CEB82" s="195"/>
      <c r="CEC82" s="195"/>
      <c r="CED82" s="195"/>
      <c r="CEE82" s="195"/>
      <c r="CEF82" s="195"/>
      <c r="CEG82" s="195"/>
      <c r="CEH82" s="195"/>
      <c r="CEI82" s="195"/>
      <c r="CEJ82" s="195"/>
      <c r="CEK82" s="195"/>
      <c r="CEL82" s="195"/>
      <c r="CEM82" s="195"/>
      <c r="CEN82" s="195"/>
      <c r="CEO82" s="195"/>
      <c r="CEP82" s="195"/>
      <c r="CEQ82" s="195"/>
      <c r="CER82" s="195"/>
      <c r="CES82" s="195"/>
      <c r="CET82" s="195"/>
      <c r="CEU82" s="195"/>
      <c r="CEV82" s="195"/>
      <c r="CEW82" s="195"/>
      <c r="CEX82" s="195"/>
      <c r="CEY82" s="195"/>
      <c r="CEZ82" s="195"/>
      <c r="CFA82" s="195"/>
      <c r="CFB82" s="195"/>
      <c r="CFC82" s="195"/>
      <c r="CFD82" s="195"/>
      <c r="CFE82" s="195"/>
      <c r="CFF82" s="195"/>
      <c r="CFG82" s="195"/>
      <c r="CFH82" s="195"/>
      <c r="CFI82" s="195"/>
      <c r="CFJ82" s="195"/>
      <c r="CFK82" s="195"/>
      <c r="CFL82" s="195"/>
      <c r="CFM82" s="195"/>
      <c r="CFN82" s="195"/>
      <c r="CFO82" s="195"/>
      <c r="CFP82" s="195"/>
      <c r="CFQ82" s="195"/>
      <c r="CFR82" s="195"/>
      <c r="CFS82" s="195"/>
      <c r="CFT82" s="195"/>
      <c r="CFU82" s="195"/>
      <c r="CFV82" s="195"/>
      <c r="CFW82" s="195"/>
      <c r="CFX82" s="195"/>
      <c r="CFY82" s="195"/>
      <c r="CFZ82" s="195"/>
      <c r="CGA82" s="195"/>
      <c r="CGB82" s="195"/>
      <c r="CGC82" s="195"/>
      <c r="CGD82" s="195"/>
      <c r="CGE82" s="195"/>
      <c r="CGF82" s="195"/>
      <c r="CGG82" s="195"/>
      <c r="CGH82" s="195"/>
      <c r="CGI82" s="195"/>
      <c r="CGJ82" s="195"/>
      <c r="CGK82" s="195"/>
      <c r="CGL82" s="195"/>
      <c r="CGM82" s="195"/>
      <c r="CGN82" s="195"/>
      <c r="CGO82" s="195"/>
      <c r="CGP82" s="195"/>
      <c r="CGQ82" s="195"/>
      <c r="CGR82" s="195"/>
      <c r="CGS82" s="195"/>
      <c r="CGT82" s="195"/>
      <c r="CGU82" s="195"/>
      <c r="CGV82" s="195"/>
      <c r="CGW82" s="195"/>
      <c r="CGX82" s="195"/>
      <c r="CGY82" s="195"/>
      <c r="CGZ82" s="195"/>
      <c r="CHA82" s="195"/>
      <c r="CHB82" s="195"/>
      <c r="CHC82" s="195"/>
      <c r="CHD82" s="195"/>
      <c r="CHE82" s="195"/>
      <c r="CHF82" s="195"/>
      <c r="CHG82" s="195"/>
      <c r="CHH82" s="195"/>
      <c r="CHI82" s="195"/>
      <c r="CHJ82" s="195"/>
      <c r="CHK82" s="195"/>
      <c r="CHL82" s="195"/>
      <c r="CHM82" s="195"/>
      <c r="CHN82" s="195"/>
      <c r="CHO82" s="195"/>
      <c r="CHP82" s="195"/>
      <c r="CHQ82" s="195"/>
      <c r="CHR82" s="195"/>
      <c r="CHS82" s="195"/>
      <c r="CHT82" s="195"/>
      <c r="CHU82" s="195"/>
      <c r="CHV82" s="195"/>
      <c r="CHW82" s="195"/>
      <c r="CHX82" s="195"/>
      <c r="CHY82" s="195"/>
      <c r="CHZ82" s="195"/>
      <c r="CIA82" s="195"/>
      <c r="CIB82" s="195"/>
      <c r="CIC82" s="195"/>
      <c r="CID82" s="195"/>
      <c r="CIE82" s="195"/>
      <c r="CIF82" s="195"/>
      <c r="CIG82" s="195"/>
      <c r="CIH82" s="195"/>
      <c r="CII82" s="195"/>
      <c r="CIJ82" s="195"/>
      <c r="CIK82" s="195"/>
      <c r="CIL82" s="195"/>
      <c r="CIM82" s="195"/>
      <c r="CIN82" s="195"/>
      <c r="CIO82" s="195"/>
      <c r="CIP82" s="195"/>
      <c r="CIQ82" s="195"/>
      <c r="CIR82" s="195"/>
      <c r="CIS82" s="195"/>
      <c r="CIT82" s="195"/>
      <c r="CIU82" s="195"/>
      <c r="CIV82" s="195"/>
      <c r="CIW82" s="195"/>
      <c r="CIX82" s="195"/>
      <c r="CIY82" s="195"/>
      <c r="CIZ82" s="195"/>
      <c r="CJA82" s="195"/>
      <c r="CJB82" s="195"/>
      <c r="CJC82" s="195"/>
      <c r="CJD82" s="195"/>
      <c r="CJE82" s="195"/>
      <c r="CJF82" s="195"/>
      <c r="CJG82" s="195"/>
      <c r="CJH82" s="195"/>
      <c r="CJI82" s="195"/>
      <c r="CJJ82" s="195"/>
      <c r="CJK82" s="195"/>
      <c r="CJL82" s="195"/>
      <c r="CJM82" s="195"/>
      <c r="CJN82" s="195"/>
      <c r="CJO82" s="195"/>
      <c r="CJP82" s="195"/>
      <c r="CJQ82" s="195"/>
      <c r="CJR82" s="195"/>
      <c r="CJS82" s="195"/>
      <c r="CJT82" s="195"/>
      <c r="CJU82" s="195"/>
      <c r="CJV82" s="195"/>
      <c r="CJW82" s="195"/>
      <c r="CJX82" s="195"/>
      <c r="CJY82" s="195"/>
      <c r="CJZ82" s="195"/>
      <c r="CKA82" s="195"/>
      <c r="CKB82" s="195"/>
      <c r="CKC82" s="195"/>
      <c r="CKD82" s="195"/>
      <c r="CKE82" s="195"/>
      <c r="CKF82" s="195"/>
      <c r="CKG82" s="195"/>
      <c r="CKH82" s="195"/>
      <c r="CKI82" s="195"/>
      <c r="CKJ82" s="195"/>
      <c r="CKK82" s="195"/>
      <c r="CKL82" s="195"/>
      <c r="CKM82" s="195"/>
      <c r="CKN82" s="195"/>
      <c r="CKO82" s="195"/>
      <c r="CKP82" s="195"/>
      <c r="CKQ82" s="195"/>
      <c r="CKR82" s="195"/>
      <c r="CKS82" s="195"/>
      <c r="CKT82" s="195"/>
      <c r="CKU82" s="195"/>
      <c r="CKV82" s="195"/>
      <c r="CKW82" s="195"/>
      <c r="CKX82" s="195"/>
      <c r="CKY82" s="195"/>
      <c r="CKZ82" s="195"/>
      <c r="CLA82" s="195"/>
      <c r="CLB82" s="195"/>
      <c r="CLC82" s="195"/>
      <c r="CLD82" s="195"/>
      <c r="CLE82" s="195"/>
      <c r="CLF82" s="195"/>
      <c r="CLG82" s="195"/>
      <c r="CLH82" s="195"/>
      <c r="CLI82" s="195"/>
      <c r="CLJ82" s="195"/>
      <c r="CLK82" s="195"/>
      <c r="CLL82" s="195"/>
      <c r="CLM82" s="195"/>
      <c r="CLN82" s="195"/>
      <c r="CLO82" s="195"/>
      <c r="CLP82" s="195"/>
      <c r="CLQ82" s="195"/>
      <c r="CLR82" s="195"/>
      <c r="CLS82" s="195"/>
      <c r="CLT82" s="195"/>
      <c r="CLU82" s="195"/>
      <c r="CLV82" s="195"/>
      <c r="CLW82" s="195"/>
      <c r="CLX82" s="195"/>
      <c r="CLY82" s="195"/>
      <c r="CLZ82" s="195"/>
      <c r="CMA82" s="195"/>
      <c r="CMB82" s="195"/>
      <c r="CMC82" s="195"/>
      <c r="CMD82" s="195"/>
      <c r="CME82" s="195"/>
      <c r="CMF82" s="195"/>
      <c r="CMG82" s="195"/>
      <c r="CMH82" s="195"/>
      <c r="CMI82" s="195"/>
      <c r="CMJ82" s="195"/>
      <c r="CMK82" s="195"/>
      <c r="CML82" s="195"/>
      <c r="CMM82" s="195"/>
      <c r="CMN82" s="195"/>
      <c r="CMO82" s="195"/>
      <c r="CMP82" s="195"/>
      <c r="CMQ82" s="195"/>
      <c r="CMR82" s="195"/>
      <c r="CMS82" s="195"/>
      <c r="CMT82" s="195"/>
      <c r="CMU82" s="195"/>
      <c r="CMV82" s="195"/>
      <c r="CMW82" s="195"/>
      <c r="CMX82" s="195"/>
      <c r="CMY82" s="195"/>
      <c r="CMZ82" s="195"/>
      <c r="CNA82" s="195"/>
      <c r="CNB82" s="195"/>
      <c r="CNC82" s="195"/>
      <c r="CND82" s="195"/>
      <c r="CNE82" s="195"/>
      <c r="CNF82" s="195"/>
      <c r="CNG82" s="195"/>
      <c r="CNH82" s="195"/>
      <c r="CNI82" s="195"/>
      <c r="CNJ82" s="195"/>
      <c r="CNK82" s="195"/>
      <c r="CNL82" s="195"/>
      <c r="CNM82" s="195"/>
      <c r="CNN82" s="195"/>
      <c r="CNO82" s="195"/>
      <c r="CNP82" s="195"/>
      <c r="CNQ82" s="195"/>
      <c r="CNR82" s="195"/>
      <c r="CNS82" s="195"/>
      <c r="CNT82" s="195"/>
      <c r="CNU82" s="195"/>
      <c r="CNV82" s="195"/>
      <c r="CNW82" s="195"/>
      <c r="CNX82" s="195"/>
      <c r="CNY82" s="195"/>
      <c r="CNZ82" s="195"/>
      <c r="COA82" s="195"/>
      <c r="COB82" s="195"/>
      <c r="COC82" s="195"/>
      <c r="COD82" s="195"/>
      <c r="COE82" s="195"/>
      <c r="COF82" s="195"/>
      <c r="COG82" s="195"/>
      <c r="COH82" s="195"/>
      <c r="COI82" s="195"/>
      <c r="COJ82" s="195"/>
      <c r="COK82" s="195"/>
      <c r="COL82" s="195"/>
      <c r="COM82" s="195"/>
      <c r="CON82" s="195"/>
      <c r="COO82" s="195"/>
      <c r="COP82" s="195"/>
      <c r="COQ82" s="195"/>
      <c r="COR82" s="195"/>
      <c r="COS82" s="195"/>
      <c r="COT82" s="195"/>
      <c r="COU82" s="195"/>
      <c r="COV82" s="195"/>
      <c r="COW82" s="195"/>
      <c r="COX82" s="195"/>
      <c r="COY82" s="195"/>
      <c r="COZ82" s="195"/>
      <c r="CPA82" s="195"/>
      <c r="CPB82" s="195"/>
      <c r="CPC82" s="195"/>
      <c r="CPD82" s="195"/>
      <c r="CPE82" s="195"/>
      <c r="CPF82" s="195"/>
      <c r="CPG82" s="195"/>
      <c r="CPH82" s="195"/>
      <c r="CPI82" s="195"/>
      <c r="CPJ82" s="195"/>
      <c r="CPK82" s="195"/>
      <c r="CPL82" s="195"/>
      <c r="CPM82" s="195"/>
      <c r="CPN82" s="195"/>
      <c r="CPO82" s="195"/>
      <c r="CPP82" s="195"/>
      <c r="CPQ82" s="195"/>
      <c r="CPR82" s="195"/>
      <c r="CPS82" s="195"/>
      <c r="CPT82" s="195"/>
      <c r="CPU82" s="195"/>
      <c r="CPV82" s="195"/>
      <c r="CPW82" s="195"/>
      <c r="CPX82" s="195"/>
      <c r="CPY82" s="195"/>
      <c r="CPZ82" s="195"/>
      <c r="CQA82" s="195"/>
      <c r="CQB82" s="195"/>
      <c r="CQC82" s="195"/>
      <c r="CQD82" s="195"/>
      <c r="CQE82" s="195"/>
      <c r="CQF82" s="195"/>
      <c r="CQG82" s="195"/>
      <c r="CQH82" s="195"/>
      <c r="CQI82" s="195"/>
      <c r="CQJ82" s="195"/>
      <c r="CQK82" s="195"/>
      <c r="CQL82" s="195"/>
      <c r="CQM82" s="195"/>
      <c r="CQN82" s="195"/>
      <c r="CQO82" s="195"/>
      <c r="CQP82" s="195"/>
      <c r="CQQ82" s="195"/>
      <c r="CQR82" s="195"/>
      <c r="CQS82" s="195"/>
      <c r="CQT82" s="195"/>
      <c r="CQU82" s="195"/>
      <c r="CQV82" s="195"/>
      <c r="CQW82" s="195"/>
      <c r="CQX82" s="195"/>
      <c r="CQY82" s="195"/>
      <c r="CQZ82" s="195"/>
      <c r="CRA82" s="195"/>
      <c r="CRB82" s="195"/>
      <c r="CRC82" s="195"/>
      <c r="CRD82" s="195"/>
      <c r="CRE82" s="195"/>
      <c r="CRF82" s="195"/>
      <c r="CRG82" s="195"/>
      <c r="CRH82" s="195"/>
      <c r="CRI82" s="195"/>
      <c r="CRJ82" s="195"/>
      <c r="CRK82" s="195"/>
      <c r="CRL82" s="195"/>
      <c r="CRM82" s="195"/>
      <c r="CRN82" s="195"/>
      <c r="CRO82" s="195"/>
      <c r="CRP82" s="195"/>
      <c r="CRQ82" s="195"/>
      <c r="CRR82" s="195"/>
      <c r="CRS82" s="195"/>
      <c r="CRT82" s="195"/>
      <c r="CRU82" s="195"/>
      <c r="CRV82" s="195"/>
      <c r="CRW82" s="195"/>
      <c r="CRX82" s="195"/>
      <c r="CRY82" s="195"/>
      <c r="CRZ82" s="195"/>
      <c r="CSA82" s="195"/>
      <c r="CSB82" s="195"/>
      <c r="CSC82" s="195"/>
      <c r="CSD82" s="195"/>
      <c r="CSE82" s="195"/>
      <c r="CSF82" s="195"/>
      <c r="CSG82" s="195"/>
      <c r="CSH82" s="195"/>
      <c r="CSI82" s="195"/>
      <c r="CSJ82" s="195"/>
      <c r="CSK82" s="195"/>
      <c r="CSL82" s="195"/>
      <c r="CSM82" s="195"/>
      <c r="CSN82" s="195"/>
      <c r="CSO82" s="195"/>
      <c r="CSP82" s="195"/>
      <c r="CSQ82" s="195"/>
      <c r="CSR82" s="195"/>
      <c r="CSS82" s="195"/>
      <c r="CST82" s="195"/>
      <c r="CSU82" s="195"/>
      <c r="CSV82" s="195"/>
      <c r="CSW82" s="195"/>
      <c r="CSX82" s="195"/>
      <c r="CSY82" s="195"/>
      <c r="CSZ82" s="195"/>
      <c r="CTA82" s="195"/>
      <c r="CTB82" s="195"/>
      <c r="CTC82" s="195"/>
      <c r="CTD82" s="195"/>
      <c r="CTE82" s="195"/>
      <c r="CTF82" s="195"/>
      <c r="CTG82" s="195"/>
      <c r="CTH82" s="195"/>
      <c r="CTI82" s="195"/>
      <c r="CTJ82" s="195"/>
      <c r="CTK82" s="195"/>
      <c r="CTL82" s="195"/>
      <c r="CTM82" s="195"/>
      <c r="CTN82" s="195"/>
      <c r="CTO82" s="195"/>
      <c r="CTP82" s="195"/>
      <c r="CTQ82" s="195"/>
      <c r="CTR82" s="195"/>
      <c r="CTS82" s="195"/>
      <c r="CTT82" s="195"/>
      <c r="CTU82" s="195"/>
      <c r="CTV82" s="195"/>
      <c r="CTW82" s="195"/>
      <c r="CTX82" s="195"/>
      <c r="CTY82" s="195"/>
      <c r="CTZ82" s="195"/>
      <c r="CUA82" s="195"/>
      <c r="CUB82" s="195"/>
      <c r="CUC82" s="195"/>
      <c r="CUD82" s="195"/>
      <c r="CUE82" s="195"/>
      <c r="CUF82" s="195"/>
      <c r="CUG82" s="195"/>
      <c r="CUH82" s="195"/>
      <c r="CUI82" s="195"/>
      <c r="CUJ82" s="195"/>
      <c r="CUK82" s="195"/>
      <c r="CUL82" s="195"/>
      <c r="CUM82" s="195"/>
      <c r="CUN82" s="195"/>
      <c r="CUO82" s="195"/>
      <c r="CUP82" s="195"/>
      <c r="CUQ82" s="195"/>
      <c r="CUR82" s="195"/>
      <c r="CUS82" s="195"/>
      <c r="CUT82" s="195"/>
      <c r="CUU82" s="195"/>
      <c r="CUV82" s="195"/>
      <c r="CUW82" s="195"/>
      <c r="CUX82" s="195"/>
      <c r="CUY82" s="195"/>
      <c r="CUZ82" s="195"/>
      <c r="CVA82" s="195"/>
      <c r="CVB82" s="195"/>
      <c r="CVC82" s="195"/>
      <c r="CVD82" s="195"/>
      <c r="CVE82" s="195"/>
      <c r="CVF82" s="195"/>
      <c r="CVG82" s="195"/>
      <c r="CVH82" s="195"/>
      <c r="CVI82" s="195"/>
      <c r="CVJ82" s="195"/>
      <c r="CVK82" s="195"/>
      <c r="CVL82" s="195"/>
      <c r="CVM82" s="195"/>
      <c r="CVN82" s="195"/>
      <c r="CVO82" s="195"/>
      <c r="CVP82" s="195"/>
      <c r="CVQ82" s="195"/>
      <c r="CVR82" s="195"/>
      <c r="CVS82" s="195"/>
      <c r="CVT82" s="195"/>
      <c r="CVU82" s="195"/>
      <c r="CVV82" s="195"/>
      <c r="CVW82" s="195"/>
      <c r="CVX82" s="195"/>
      <c r="CVY82" s="195"/>
      <c r="CVZ82" s="195"/>
      <c r="CWA82" s="195"/>
      <c r="CWB82" s="195"/>
      <c r="CWC82" s="195"/>
      <c r="CWD82" s="195"/>
      <c r="CWE82" s="195"/>
      <c r="CWF82" s="195"/>
      <c r="CWG82" s="195"/>
      <c r="CWH82" s="195"/>
      <c r="CWI82" s="195"/>
      <c r="CWJ82" s="195"/>
      <c r="CWK82" s="195"/>
      <c r="CWL82" s="195"/>
      <c r="CWM82" s="195"/>
      <c r="CWN82" s="195"/>
      <c r="CWO82" s="195"/>
      <c r="CWP82" s="195"/>
      <c r="CWQ82" s="195"/>
      <c r="CWR82" s="195"/>
      <c r="CWS82" s="195"/>
      <c r="CWT82" s="195"/>
      <c r="CWU82" s="195"/>
      <c r="CWV82" s="195"/>
      <c r="CWW82" s="195"/>
      <c r="CWX82" s="195"/>
      <c r="CWY82" s="195"/>
      <c r="CWZ82" s="195"/>
      <c r="CXA82" s="195"/>
      <c r="CXB82" s="195"/>
      <c r="CXC82" s="195"/>
      <c r="CXD82" s="195"/>
      <c r="CXE82" s="195"/>
      <c r="CXF82" s="195"/>
      <c r="CXG82" s="195"/>
      <c r="CXH82" s="195"/>
      <c r="CXI82" s="195"/>
      <c r="CXJ82" s="195"/>
      <c r="CXK82" s="195"/>
      <c r="CXL82" s="195"/>
      <c r="CXM82" s="195"/>
      <c r="CXN82" s="195"/>
      <c r="CXO82" s="195"/>
      <c r="CXP82" s="195"/>
      <c r="CXQ82" s="195"/>
      <c r="CXR82" s="195"/>
      <c r="CXS82" s="195"/>
      <c r="CXT82" s="195"/>
      <c r="CXU82" s="195"/>
      <c r="CXV82" s="195"/>
      <c r="CXW82" s="195"/>
      <c r="CXX82" s="195"/>
      <c r="CXY82" s="195"/>
      <c r="CXZ82" s="195"/>
      <c r="CYA82" s="195"/>
      <c r="CYB82" s="195"/>
      <c r="CYC82" s="195"/>
      <c r="CYD82" s="195"/>
      <c r="CYE82" s="195"/>
      <c r="CYF82" s="195"/>
      <c r="CYG82" s="195"/>
      <c r="CYH82" s="195"/>
      <c r="CYI82" s="195"/>
      <c r="CYJ82" s="195"/>
      <c r="CYK82" s="195"/>
      <c r="CYL82" s="195"/>
      <c r="CYM82" s="195"/>
      <c r="CYN82" s="195"/>
      <c r="CYO82" s="195"/>
      <c r="CYP82" s="195"/>
      <c r="CYQ82" s="195"/>
      <c r="CYR82" s="195"/>
      <c r="CYS82" s="195"/>
      <c r="CYT82" s="195"/>
      <c r="CYU82" s="195"/>
      <c r="CYV82" s="195"/>
      <c r="CYW82" s="195"/>
      <c r="CYX82" s="195"/>
      <c r="CYY82" s="195"/>
      <c r="CYZ82" s="195"/>
      <c r="CZA82" s="195"/>
      <c r="CZB82" s="195"/>
      <c r="CZC82" s="195"/>
      <c r="CZD82" s="195"/>
      <c r="CZE82" s="195"/>
      <c r="CZF82" s="195"/>
      <c r="CZG82" s="195"/>
      <c r="CZH82" s="195"/>
      <c r="CZI82" s="195"/>
      <c r="CZJ82" s="195"/>
      <c r="CZK82" s="195"/>
      <c r="CZL82" s="195"/>
      <c r="CZM82" s="195"/>
      <c r="CZN82" s="195"/>
      <c r="CZO82" s="195"/>
      <c r="CZP82" s="195"/>
      <c r="CZQ82" s="195"/>
      <c r="CZR82" s="195"/>
      <c r="CZS82" s="195"/>
      <c r="CZT82" s="195"/>
      <c r="CZU82" s="195"/>
      <c r="CZV82" s="195"/>
      <c r="CZW82" s="195"/>
      <c r="CZX82" s="195"/>
      <c r="CZY82" s="195"/>
      <c r="CZZ82" s="195"/>
      <c r="DAA82" s="195"/>
      <c r="DAB82" s="195"/>
      <c r="DAC82" s="195"/>
      <c r="DAD82" s="195"/>
      <c r="DAE82" s="195"/>
      <c r="DAF82" s="195"/>
      <c r="DAG82" s="195"/>
      <c r="DAH82" s="195"/>
      <c r="DAI82" s="195"/>
      <c r="DAJ82" s="195"/>
      <c r="DAK82" s="195"/>
      <c r="DAL82" s="195"/>
      <c r="DAM82" s="195"/>
      <c r="DAN82" s="195"/>
      <c r="DAO82" s="195"/>
      <c r="DAP82" s="195"/>
      <c r="DAQ82" s="195"/>
      <c r="DAR82" s="195"/>
      <c r="DAS82" s="195"/>
      <c r="DAT82" s="195"/>
      <c r="DAU82" s="195"/>
      <c r="DAV82" s="195"/>
      <c r="DAW82" s="195"/>
      <c r="DAX82" s="195"/>
      <c r="DAY82" s="195"/>
      <c r="DAZ82" s="195"/>
      <c r="DBA82" s="195"/>
      <c r="DBB82" s="195"/>
      <c r="DBC82" s="195"/>
      <c r="DBD82" s="195"/>
      <c r="DBE82" s="195"/>
      <c r="DBF82" s="195"/>
      <c r="DBG82" s="195"/>
      <c r="DBH82" s="195"/>
      <c r="DBI82" s="195"/>
      <c r="DBJ82" s="195"/>
      <c r="DBK82" s="195"/>
      <c r="DBL82" s="195"/>
      <c r="DBM82" s="195"/>
      <c r="DBN82" s="195"/>
      <c r="DBO82" s="195"/>
      <c r="DBP82" s="195"/>
      <c r="DBQ82" s="195"/>
      <c r="DBR82" s="195"/>
      <c r="DBS82" s="195"/>
      <c r="DBT82" s="195"/>
      <c r="DBU82" s="195"/>
      <c r="DBV82" s="195"/>
      <c r="DBW82" s="195"/>
      <c r="DBX82" s="195"/>
      <c r="DBY82" s="195"/>
      <c r="DBZ82" s="195"/>
      <c r="DCA82" s="195"/>
      <c r="DCB82" s="195"/>
      <c r="DCC82" s="195"/>
      <c r="DCD82" s="195"/>
      <c r="DCE82" s="195"/>
      <c r="DCF82" s="195"/>
      <c r="DCG82" s="195"/>
      <c r="DCH82" s="195"/>
      <c r="DCI82" s="195"/>
      <c r="DCJ82" s="195"/>
      <c r="DCK82" s="195"/>
      <c r="DCL82" s="195"/>
      <c r="DCM82" s="195"/>
      <c r="DCN82" s="195"/>
      <c r="DCO82" s="195"/>
      <c r="DCP82" s="195"/>
      <c r="DCQ82" s="195"/>
      <c r="DCR82" s="195"/>
      <c r="DCS82" s="195"/>
      <c r="DCT82" s="195"/>
      <c r="DCU82" s="195"/>
      <c r="DCV82" s="195"/>
      <c r="DCW82" s="195"/>
      <c r="DCX82" s="195"/>
      <c r="DCY82" s="195"/>
      <c r="DCZ82" s="195"/>
      <c r="DDA82" s="195"/>
      <c r="DDB82" s="195"/>
      <c r="DDC82" s="195"/>
      <c r="DDD82" s="195"/>
      <c r="DDE82" s="195"/>
      <c r="DDF82" s="195"/>
      <c r="DDG82" s="195"/>
      <c r="DDH82" s="195"/>
      <c r="DDI82" s="195"/>
      <c r="DDJ82" s="195"/>
      <c r="DDK82" s="195"/>
      <c r="DDL82" s="195"/>
      <c r="DDM82" s="195"/>
      <c r="DDN82" s="195"/>
      <c r="DDO82" s="195"/>
      <c r="DDP82" s="195"/>
      <c r="DDQ82" s="195"/>
      <c r="DDR82" s="195"/>
      <c r="DDS82" s="195"/>
      <c r="DDT82" s="195"/>
      <c r="DDU82" s="195"/>
      <c r="DDV82" s="195"/>
      <c r="DDW82" s="195"/>
      <c r="DDX82" s="195"/>
      <c r="DDY82" s="195"/>
      <c r="DDZ82" s="195"/>
      <c r="DEA82" s="195"/>
      <c r="DEB82" s="195"/>
      <c r="DEC82" s="195"/>
      <c r="DED82" s="195"/>
      <c r="DEE82" s="195"/>
      <c r="DEF82" s="195"/>
      <c r="DEG82" s="195"/>
      <c r="DEH82" s="195"/>
      <c r="DEI82" s="195"/>
      <c r="DEJ82" s="195"/>
      <c r="DEK82" s="195"/>
      <c r="DEL82" s="195"/>
      <c r="DEM82" s="195"/>
      <c r="DEN82" s="195"/>
      <c r="DEO82" s="195"/>
      <c r="DEP82" s="195"/>
      <c r="DEQ82" s="195"/>
      <c r="DER82" s="195"/>
      <c r="DES82" s="195"/>
      <c r="DET82" s="195"/>
      <c r="DEU82" s="195"/>
      <c r="DEV82" s="195"/>
      <c r="DEW82" s="195"/>
      <c r="DEX82" s="195"/>
      <c r="DEY82" s="195"/>
      <c r="DEZ82" s="195"/>
      <c r="DFA82" s="195"/>
      <c r="DFB82" s="195"/>
      <c r="DFC82" s="195"/>
      <c r="DFD82" s="195"/>
      <c r="DFE82" s="195"/>
      <c r="DFF82" s="195"/>
      <c r="DFG82" s="195"/>
      <c r="DFH82" s="195"/>
      <c r="DFI82" s="195"/>
      <c r="DFJ82" s="195"/>
      <c r="DFK82" s="195"/>
      <c r="DFL82" s="195"/>
      <c r="DFM82" s="195"/>
      <c r="DFN82" s="195"/>
      <c r="DFO82" s="195"/>
      <c r="DFP82" s="195"/>
      <c r="DFQ82" s="195"/>
      <c r="DFR82" s="195"/>
      <c r="DFS82" s="195"/>
      <c r="DFT82" s="195"/>
      <c r="DFU82" s="195"/>
      <c r="DFV82" s="195"/>
      <c r="DFW82" s="195"/>
      <c r="DFX82" s="195"/>
      <c r="DFY82" s="195"/>
      <c r="DFZ82" s="195"/>
      <c r="DGA82" s="195"/>
      <c r="DGB82" s="195"/>
      <c r="DGC82" s="195"/>
      <c r="DGD82" s="195"/>
      <c r="DGE82" s="195"/>
      <c r="DGF82" s="195"/>
      <c r="DGG82" s="195"/>
      <c r="DGH82" s="195"/>
      <c r="DGI82" s="195"/>
      <c r="DGJ82" s="195"/>
      <c r="DGK82" s="195"/>
      <c r="DGL82" s="195"/>
      <c r="DGM82" s="195"/>
      <c r="DGN82" s="195"/>
      <c r="DGO82" s="195"/>
      <c r="DGP82" s="195"/>
      <c r="DGQ82" s="195"/>
      <c r="DGR82" s="195"/>
      <c r="DGS82" s="195"/>
      <c r="DGT82" s="195"/>
      <c r="DGU82" s="195"/>
      <c r="DGV82" s="195"/>
      <c r="DGW82" s="195"/>
      <c r="DGX82" s="195"/>
      <c r="DGY82" s="195"/>
      <c r="DGZ82" s="195"/>
      <c r="DHA82" s="195"/>
      <c r="DHB82" s="195"/>
      <c r="DHC82" s="195"/>
      <c r="DHD82" s="195"/>
      <c r="DHE82" s="195"/>
      <c r="DHF82" s="195"/>
      <c r="DHG82" s="195"/>
      <c r="DHH82" s="195"/>
      <c r="DHI82" s="195"/>
      <c r="DHJ82" s="195"/>
      <c r="DHK82" s="195"/>
      <c r="DHL82" s="195"/>
      <c r="DHM82" s="195"/>
      <c r="DHN82" s="195"/>
      <c r="DHO82" s="195"/>
      <c r="DHP82" s="195"/>
      <c r="DHQ82" s="195"/>
      <c r="DHR82" s="195"/>
      <c r="DHS82" s="195"/>
      <c r="DHT82" s="195"/>
      <c r="DHU82" s="195"/>
      <c r="DHV82" s="195"/>
      <c r="DHW82" s="195"/>
      <c r="DHX82" s="195"/>
      <c r="DHY82" s="195"/>
      <c r="DHZ82" s="195"/>
      <c r="DIA82" s="195"/>
      <c r="DIB82" s="195"/>
      <c r="DIC82" s="195"/>
      <c r="DID82" s="195"/>
      <c r="DIE82" s="195"/>
      <c r="DIF82" s="195"/>
      <c r="DIG82" s="195"/>
      <c r="DIH82" s="195"/>
      <c r="DII82" s="195"/>
      <c r="DIJ82" s="195"/>
      <c r="DIK82" s="195"/>
      <c r="DIL82" s="195"/>
      <c r="DIM82" s="195"/>
      <c r="DIN82" s="195"/>
      <c r="DIO82" s="195"/>
      <c r="DIP82" s="195"/>
      <c r="DIQ82" s="195"/>
      <c r="DIR82" s="195"/>
      <c r="DIS82" s="195"/>
      <c r="DIT82" s="195"/>
      <c r="DIU82" s="195"/>
      <c r="DIV82" s="195"/>
      <c r="DIW82" s="195"/>
      <c r="DIX82" s="195"/>
      <c r="DIY82" s="195"/>
      <c r="DIZ82" s="195"/>
      <c r="DJA82" s="195"/>
      <c r="DJB82" s="195"/>
      <c r="DJC82" s="195"/>
      <c r="DJD82" s="195"/>
      <c r="DJE82" s="195"/>
      <c r="DJF82" s="195"/>
      <c r="DJG82" s="195"/>
      <c r="DJH82" s="195"/>
      <c r="DJI82" s="195"/>
      <c r="DJJ82" s="195"/>
      <c r="DJK82" s="195"/>
      <c r="DJL82" s="195"/>
      <c r="DJM82" s="195"/>
      <c r="DJN82" s="195"/>
      <c r="DJO82" s="195"/>
      <c r="DJP82" s="195"/>
      <c r="DJQ82" s="195"/>
      <c r="DJR82" s="195"/>
      <c r="DJS82" s="195"/>
      <c r="DJT82" s="195"/>
      <c r="DJU82" s="195"/>
      <c r="DJV82" s="195"/>
      <c r="DJW82" s="195"/>
      <c r="DJX82" s="195"/>
      <c r="DJY82" s="195"/>
      <c r="DJZ82" s="195"/>
      <c r="DKA82" s="195"/>
      <c r="DKB82" s="195"/>
      <c r="DKC82" s="195"/>
      <c r="DKD82" s="195"/>
      <c r="DKE82" s="195"/>
      <c r="DKF82" s="195"/>
      <c r="DKG82" s="195"/>
      <c r="DKH82" s="195"/>
      <c r="DKI82" s="195"/>
      <c r="DKJ82" s="195"/>
      <c r="DKK82" s="195"/>
      <c r="DKL82" s="195"/>
      <c r="DKM82" s="195"/>
      <c r="DKN82" s="195"/>
      <c r="DKO82" s="195"/>
      <c r="DKP82" s="195"/>
      <c r="DKQ82" s="195"/>
      <c r="DKR82" s="195"/>
      <c r="DKS82" s="195"/>
      <c r="DKT82" s="195"/>
      <c r="DKU82" s="195"/>
      <c r="DKV82" s="195"/>
      <c r="DKW82" s="195"/>
      <c r="DKX82" s="195"/>
      <c r="DKY82" s="195"/>
      <c r="DKZ82" s="195"/>
      <c r="DLA82" s="195"/>
      <c r="DLB82" s="195"/>
      <c r="DLC82" s="195"/>
      <c r="DLD82" s="195"/>
      <c r="DLE82" s="195"/>
      <c r="DLF82" s="195"/>
      <c r="DLG82" s="195"/>
      <c r="DLH82" s="195"/>
      <c r="DLI82" s="195"/>
      <c r="DLJ82" s="195"/>
      <c r="DLK82" s="195"/>
      <c r="DLL82" s="195"/>
      <c r="DLM82" s="195"/>
      <c r="DLN82" s="195"/>
      <c r="DLO82" s="195"/>
      <c r="DLP82" s="195"/>
      <c r="DLQ82" s="195"/>
      <c r="DLR82" s="195"/>
      <c r="DLS82" s="195"/>
      <c r="DLT82" s="195"/>
      <c r="DLU82" s="195"/>
      <c r="DLV82" s="195"/>
      <c r="DLW82" s="195"/>
      <c r="DLX82" s="195"/>
      <c r="DLY82" s="195"/>
      <c r="DLZ82" s="195"/>
      <c r="DMA82" s="195"/>
      <c r="DMB82" s="195"/>
      <c r="DMC82" s="195"/>
      <c r="DMD82" s="195"/>
      <c r="DME82" s="195"/>
      <c r="DMF82" s="195"/>
      <c r="DMG82" s="195"/>
      <c r="DMH82" s="195"/>
      <c r="DMI82" s="195"/>
      <c r="DMJ82" s="195"/>
      <c r="DMK82" s="195"/>
      <c r="DML82" s="195"/>
      <c r="DMM82" s="195"/>
      <c r="DMN82" s="195"/>
      <c r="DMO82" s="195"/>
      <c r="DMP82" s="195"/>
      <c r="DMQ82" s="195"/>
      <c r="DMR82" s="195"/>
      <c r="DMS82" s="195"/>
      <c r="DMT82" s="195"/>
      <c r="DMU82" s="195"/>
      <c r="DMV82" s="195"/>
      <c r="DMW82" s="195"/>
      <c r="DMX82" s="195"/>
      <c r="DMY82" s="195"/>
      <c r="DMZ82" s="195"/>
      <c r="DNA82" s="195"/>
      <c r="DNB82" s="195"/>
      <c r="DNC82" s="195"/>
      <c r="DND82" s="195"/>
      <c r="DNE82" s="195"/>
      <c r="DNF82" s="195"/>
      <c r="DNG82" s="195"/>
      <c r="DNH82" s="195"/>
      <c r="DNI82" s="195"/>
      <c r="DNJ82" s="195"/>
      <c r="DNK82" s="195"/>
      <c r="DNL82" s="195"/>
      <c r="DNM82" s="195"/>
      <c r="DNN82" s="195"/>
      <c r="DNO82" s="195"/>
      <c r="DNP82" s="195"/>
      <c r="DNQ82" s="195"/>
      <c r="DNR82" s="195"/>
      <c r="DNS82" s="195"/>
      <c r="DNT82" s="195"/>
      <c r="DNU82" s="195"/>
      <c r="DNV82" s="195"/>
      <c r="DNW82" s="195"/>
      <c r="DNX82" s="195"/>
      <c r="DNY82" s="195"/>
      <c r="DNZ82" s="195"/>
      <c r="DOA82" s="195"/>
      <c r="DOB82" s="195"/>
      <c r="DOC82" s="195"/>
      <c r="DOD82" s="195"/>
      <c r="DOE82" s="195"/>
      <c r="DOF82" s="195"/>
      <c r="DOG82" s="195"/>
      <c r="DOH82" s="195"/>
      <c r="DOI82" s="195"/>
      <c r="DOJ82" s="195"/>
      <c r="DOK82" s="195"/>
      <c r="DOL82" s="195"/>
      <c r="DOM82" s="195"/>
      <c r="DON82" s="195"/>
      <c r="DOO82" s="195"/>
      <c r="DOP82" s="195"/>
      <c r="DOQ82" s="195"/>
      <c r="DOR82" s="195"/>
      <c r="DOS82" s="195"/>
      <c r="DOT82" s="195"/>
      <c r="DOU82" s="195"/>
      <c r="DOV82" s="195"/>
      <c r="DOW82" s="195"/>
      <c r="DOX82" s="195"/>
      <c r="DOY82" s="195"/>
      <c r="DOZ82" s="195"/>
      <c r="DPA82" s="195"/>
      <c r="DPB82" s="195"/>
      <c r="DPC82" s="195"/>
      <c r="DPD82" s="195"/>
      <c r="DPE82" s="195"/>
      <c r="DPF82" s="195"/>
      <c r="DPG82" s="195"/>
      <c r="DPH82" s="195"/>
      <c r="DPI82" s="195"/>
      <c r="DPJ82" s="195"/>
      <c r="DPK82" s="195"/>
      <c r="DPL82" s="195"/>
      <c r="DPM82" s="195"/>
      <c r="DPN82" s="195"/>
      <c r="DPO82" s="195"/>
      <c r="DPP82" s="195"/>
      <c r="DPQ82" s="195"/>
      <c r="DPR82" s="195"/>
      <c r="DPS82" s="195"/>
      <c r="DPT82" s="195"/>
      <c r="DPU82" s="195"/>
      <c r="DPV82" s="195"/>
      <c r="DPW82" s="195"/>
      <c r="DPX82" s="195"/>
      <c r="DPY82" s="195"/>
      <c r="DPZ82" s="195"/>
      <c r="DQA82" s="195"/>
      <c r="DQB82" s="195"/>
      <c r="DQC82" s="195"/>
      <c r="DQD82" s="195"/>
      <c r="DQE82" s="195"/>
      <c r="DQF82" s="195"/>
      <c r="DQG82" s="195"/>
      <c r="DQH82" s="195"/>
      <c r="DQI82" s="195"/>
      <c r="DQJ82" s="195"/>
      <c r="DQK82" s="195"/>
      <c r="DQL82" s="195"/>
      <c r="DQM82" s="195"/>
      <c r="DQN82" s="195"/>
      <c r="DQO82" s="195"/>
      <c r="DQP82" s="195"/>
      <c r="DQQ82" s="195"/>
      <c r="DQR82" s="195"/>
      <c r="DQS82" s="195"/>
      <c r="DQT82" s="195"/>
      <c r="DQU82" s="195"/>
      <c r="DQV82" s="195"/>
      <c r="DQW82" s="195"/>
      <c r="DQX82" s="195"/>
      <c r="DQY82" s="195"/>
      <c r="DQZ82" s="195"/>
      <c r="DRA82" s="195"/>
      <c r="DRB82" s="195"/>
      <c r="DRC82" s="195"/>
      <c r="DRD82" s="195"/>
      <c r="DRE82" s="195"/>
      <c r="DRF82" s="195"/>
      <c r="DRG82" s="195"/>
      <c r="DRH82" s="195"/>
      <c r="DRI82" s="195"/>
      <c r="DRJ82" s="195"/>
      <c r="DRK82" s="195"/>
      <c r="DRL82" s="195"/>
      <c r="DRM82" s="195"/>
      <c r="DRN82" s="195"/>
      <c r="DRO82" s="195"/>
      <c r="DRP82" s="195"/>
      <c r="DRQ82" s="195"/>
      <c r="DRR82" s="195"/>
      <c r="DRS82" s="195"/>
      <c r="DRT82" s="195"/>
      <c r="DRU82" s="195"/>
      <c r="DRV82" s="195"/>
      <c r="DRW82" s="195"/>
      <c r="DRX82" s="195"/>
      <c r="DRY82" s="195"/>
      <c r="DRZ82" s="195"/>
      <c r="DSA82" s="195"/>
      <c r="DSB82" s="195"/>
      <c r="DSC82" s="195"/>
      <c r="DSD82" s="195"/>
      <c r="DSE82" s="195"/>
      <c r="DSF82" s="195"/>
      <c r="DSG82" s="195"/>
      <c r="DSH82" s="195"/>
      <c r="DSI82" s="195"/>
      <c r="DSJ82" s="195"/>
      <c r="DSK82" s="195"/>
      <c r="DSL82" s="195"/>
      <c r="DSM82" s="195"/>
      <c r="DSN82" s="195"/>
      <c r="DSO82" s="195"/>
      <c r="DSP82" s="195"/>
      <c r="DSQ82" s="195"/>
      <c r="DSR82" s="195"/>
      <c r="DSS82" s="195"/>
      <c r="DST82" s="195"/>
      <c r="DSU82" s="195"/>
      <c r="DSV82" s="195"/>
      <c r="DSW82" s="195"/>
      <c r="DSX82" s="195"/>
      <c r="DSY82" s="195"/>
      <c r="DSZ82" s="195"/>
      <c r="DTA82" s="195"/>
      <c r="DTB82" s="195"/>
      <c r="DTC82" s="195"/>
      <c r="DTD82" s="195"/>
      <c r="DTE82" s="195"/>
      <c r="DTF82" s="195"/>
      <c r="DTG82" s="195"/>
      <c r="DTH82" s="195"/>
      <c r="DTI82" s="195"/>
      <c r="DTJ82" s="195"/>
      <c r="DTK82" s="195"/>
      <c r="DTL82" s="195"/>
      <c r="DTM82" s="195"/>
      <c r="DTN82" s="195"/>
      <c r="DTO82" s="195"/>
      <c r="DTP82" s="195"/>
      <c r="DTQ82" s="195"/>
      <c r="DTR82" s="195"/>
      <c r="DTS82" s="195"/>
      <c r="DTT82" s="195"/>
      <c r="DTU82" s="195"/>
      <c r="DTV82" s="195"/>
      <c r="DTW82" s="195"/>
      <c r="DTX82" s="195"/>
      <c r="DTY82" s="195"/>
      <c r="DTZ82" s="195"/>
      <c r="DUA82" s="195"/>
      <c r="DUB82" s="195"/>
      <c r="DUC82" s="195"/>
      <c r="DUD82" s="195"/>
      <c r="DUE82" s="195"/>
      <c r="DUF82" s="195"/>
      <c r="DUG82" s="195"/>
      <c r="DUH82" s="195"/>
      <c r="DUI82" s="195"/>
      <c r="DUJ82" s="195"/>
      <c r="DUK82" s="195"/>
      <c r="DUL82" s="195"/>
      <c r="DUM82" s="195"/>
      <c r="DUN82" s="195"/>
      <c r="DUO82" s="195"/>
      <c r="DUP82" s="195"/>
      <c r="DUQ82" s="195"/>
      <c r="DUR82" s="195"/>
      <c r="DUS82" s="195"/>
      <c r="DUT82" s="195"/>
      <c r="DUU82" s="195"/>
      <c r="DUV82" s="195"/>
      <c r="DUW82" s="195"/>
      <c r="DUX82" s="195"/>
      <c r="DUY82" s="195"/>
      <c r="DUZ82" s="195"/>
      <c r="DVA82" s="195"/>
      <c r="DVB82" s="195"/>
      <c r="DVC82" s="195"/>
      <c r="DVD82" s="195"/>
      <c r="DVE82" s="195"/>
      <c r="DVF82" s="195"/>
      <c r="DVG82" s="195"/>
      <c r="DVH82" s="195"/>
      <c r="DVI82" s="195"/>
      <c r="DVJ82" s="195"/>
      <c r="DVK82" s="195"/>
      <c r="DVL82" s="195"/>
      <c r="DVM82" s="195"/>
      <c r="DVN82" s="195"/>
      <c r="DVO82" s="195"/>
      <c r="DVP82" s="195"/>
      <c r="DVQ82" s="195"/>
      <c r="DVR82" s="195"/>
      <c r="DVS82" s="195"/>
      <c r="DVT82" s="195"/>
      <c r="DVU82" s="195"/>
      <c r="DVV82" s="195"/>
      <c r="DVW82" s="195"/>
      <c r="DVX82" s="195"/>
      <c r="DVY82" s="195"/>
      <c r="DVZ82" s="195"/>
      <c r="DWA82" s="195"/>
      <c r="DWB82" s="195"/>
      <c r="DWC82" s="195"/>
      <c r="DWD82" s="195"/>
      <c r="DWE82" s="195"/>
      <c r="DWF82" s="195"/>
      <c r="DWG82" s="195"/>
      <c r="DWH82" s="195"/>
      <c r="DWI82" s="195"/>
      <c r="DWJ82" s="195"/>
      <c r="DWK82" s="195"/>
      <c r="DWL82" s="195"/>
      <c r="DWM82" s="195"/>
      <c r="DWN82" s="195"/>
      <c r="DWO82" s="195"/>
      <c r="DWP82" s="195"/>
      <c r="DWQ82" s="195"/>
      <c r="DWR82" s="195"/>
      <c r="DWS82" s="195"/>
      <c r="DWT82" s="195"/>
      <c r="DWU82" s="195"/>
      <c r="DWV82" s="195"/>
      <c r="DWW82" s="195"/>
      <c r="DWX82" s="195"/>
      <c r="DWY82" s="195"/>
      <c r="DWZ82" s="195"/>
      <c r="DXA82" s="195"/>
      <c r="DXB82" s="195"/>
      <c r="DXC82" s="195"/>
      <c r="DXD82" s="195"/>
      <c r="DXE82" s="195"/>
      <c r="DXF82" s="195"/>
      <c r="DXG82" s="195"/>
      <c r="DXH82" s="195"/>
      <c r="DXI82" s="195"/>
      <c r="DXJ82" s="195"/>
      <c r="DXK82" s="195"/>
      <c r="DXL82" s="195"/>
      <c r="DXM82" s="195"/>
      <c r="DXN82" s="195"/>
      <c r="DXO82" s="195"/>
      <c r="DXP82" s="195"/>
      <c r="DXQ82" s="195"/>
      <c r="DXR82" s="195"/>
      <c r="DXS82" s="195"/>
      <c r="DXT82" s="195"/>
      <c r="DXU82" s="195"/>
      <c r="DXV82" s="195"/>
      <c r="DXW82" s="195"/>
      <c r="DXX82" s="195"/>
      <c r="DXY82" s="195"/>
      <c r="DXZ82" s="195"/>
      <c r="DYA82" s="195"/>
      <c r="DYB82" s="195"/>
      <c r="DYC82" s="195"/>
      <c r="DYD82" s="195"/>
      <c r="DYE82" s="195"/>
      <c r="DYF82" s="195"/>
      <c r="DYG82" s="195"/>
      <c r="DYH82" s="195"/>
      <c r="DYI82" s="195"/>
      <c r="DYJ82" s="195"/>
      <c r="DYK82" s="195"/>
      <c r="DYL82" s="195"/>
      <c r="DYM82" s="195"/>
      <c r="DYN82" s="195"/>
      <c r="DYO82" s="195"/>
      <c r="DYP82" s="195"/>
      <c r="DYQ82" s="195"/>
      <c r="DYR82" s="195"/>
      <c r="DYS82" s="195"/>
      <c r="DYT82" s="195"/>
      <c r="DYU82" s="195"/>
      <c r="DYV82" s="195"/>
      <c r="DYW82" s="195"/>
      <c r="DYX82" s="195"/>
      <c r="DYY82" s="195"/>
      <c r="DYZ82" s="195"/>
      <c r="DZA82" s="195"/>
      <c r="DZB82" s="195"/>
      <c r="DZC82" s="195"/>
      <c r="DZD82" s="195"/>
      <c r="DZE82" s="195"/>
      <c r="DZF82" s="195"/>
      <c r="DZG82" s="195"/>
      <c r="DZH82" s="195"/>
      <c r="DZI82" s="195"/>
      <c r="DZJ82" s="195"/>
      <c r="DZK82" s="195"/>
      <c r="DZL82" s="195"/>
      <c r="DZM82" s="195"/>
      <c r="DZN82" s="195"/>
      <c r="DZO82" s="195"/>
      <c r="DZP82" s="195"/>
      <c r="DZQ82" s="195"/>
      <c r="DZR82" s="195"/>
      <c r="DZS82" s="195"/>
      <c r="DZT82" s="195"/>
      <c r="DZU82" s="195"/>
      <c r="DZV82" s="195"/>
      <c r="DZW82" s="195"/>
      <c r="DZX82" s="195"/>
      <c r="DZY82" s="195"/>
      <c r="DZZ82" s="195"/>
      <c r="EAA82" s="195"/>
      <c r="EAB82" s="195"/>
      <c r="EAC82" s="195"/>
      <c r="EAD82" s="195"/>
      <c r="EAE82" s="195"/>
      <c r="EAF82" s="195"/>
      <c r="EAG82" s="195"/>
      <c r="EAH82" s="195"/>
      <c r="EAI82" s="195"/>
      <c r="EAJ82" s="195"/>
      <c r="EAK82" s="195"/>
      <c r="EAL82" s="195"/>
      <c r="EAM82" s="195"/>
      <c r="EAN82" s="195"/>
      <c r="EAO82" s="195"/>
      <c r="EAP82" s="195"/>
      <c r="EAQ82" s="195"/>
      <c r="EAR82" s="195"/>
      <c r="EAS82" s="195"/>
      <c r="EAT82" s="195"/>
      <c r="EAU82" s="195"/>
      <c r="EAV82" s="195"/>
      <c r="EAW82" s="195"/>
      <c r="EAX82" s="195"/>
      <c r="EAY82" s="195"/>
      <c r="EAZ82" s="195"/>
      <c r="EBA82" s="195"/>
      <c r="EBB82" s="195"/>
      <c r="EBC82" s="195"/>
      <c r="EBD82" s="195"/>
      <c r="EBE82" s="195"/>
      <c r="EBF82" s="195"/>
      <c r="EBG82" s="195"/>
      <c r="EBH82" s="195"/>
      <c r="EBI82" s="195"/>
      <c r="EBJ82" s="195"/>
      <c r="EBK82" s="195"/>
      <c r="EBL82" s="195"/>
      <c r="EBM82" s="195"/>
      <c r="EBN82" s="195"/>
      <c r="EBO82" s="195"/>
      <c r="EBP82" s="195"/>
      <c r="EBQ82" s="195"/>
      <c r="EBR82" s="195"/>
      <c r="EBS82" s="195"/>
      <c r="EBT82" s="195"/>
      <c r="EBU82" s="195"/>
      <c r="EBV82" s="195"/>
      <c r="EBW82" s="195"/>
      <c r="EBX82" s="195"/>
      <c r="EBY82" s="195"/>
      <c r="EBZ82" s="195"/>
      <c r="ECA82" s="195"/>
      <c r="ECB82" s="195"/>
      <c r="ECC82" s="195"/>
      <c r="ECD82" s="195"/>
      <c r="ECE82" s="195"/>
      <c r="ECF82" s="195"/>
      <c r="ECG82" s="195"/>
      <c r="ECH82" s="195"/>
      <c r="ECI82" s="195"/>
      <c r="ECJ82" s="195"/>
      <c r="ECK82" s="195"/>
      <c r="ECL82" s="195"/>
      <c r="ECM82" s="195"/>
      <c r="ECN82" s="195"/>
      <c r="ECO82" s="195"/>
      <c r="ECP82" s="195"/>
      <c r="ECQ82" s="195"/>
      <c r="ECR82" s="195"/>
      <c r="ECS82" s="195"/>
      <c r="ECT82" s="195"/>
      <c r="ECU82" s="195"/>
      <c r="ECV82" s="195"/>
      <c r="ECW82" s="195"/>
      <c r="ECX82" s="195"/>
      <c r="ECY82" s="195"/>
      <c r="ECZ82" s="195"/>
      <c r="EDA82" s="195"/>
      <c r="EDB82" s="195"/>
      <c r="EDC82" s="195"/>
      <c r="EDD82" s="195"/>
      <c r="EDE82" s="195"/>
      <c r="EDF82" s="195"/>
      <c r="EDG82" s="195"/>
      <c r="EDH82" s="195"/>
      <c r="EDI82" s="195"/>
      <c r="EDJ82" s="195"/>
      <c r="EDK82" s="195"/>
      <c r="EDL82" s="195"/>
      <c r="EDM82" s="195"/>
      <c r="EDN82" s="195"/>
      <c r="EDO82" s="195"/>
      <c r="EDP82" s="195"/>
      <c r="EDQ82" s="195"/>
      <c r="EDR82" s="195"/>
      <c r="EDS82" s="195"/>
      <c r="EDT82" s="195"/>
      <c r="EDU82" s="195"/>
      <c r="EDV82" s="195"/>
      <c r="EDW82" s="195"/>
      <c r="EDX82" s="195"/>
      <c r="EDY82" s="195"/>
      <c r="EDZ82" s="195"/>
      <c r="EEA82" s="195"/>
      <c r="EEB82" s="195"/>
      <c r="EEC82" s="195"/>
      <c r="EED82" s="195"/>
      <c r="EEE82" s="195"/>
      <c r="EEF82" s="195"/>
      <c r="EEG82" s="195"/>
      <c r="EEH82" s="195"/>
      <c r="EEI82" s="195"/>
      <c r="EEJ82" s="195"/>
      <c r="EEK82" s="195"/>
      <c r="EEL82" s="195"/>
      <c r="EEM82" s="195"/>
      <c r="EEN82" s="195"/>
      <c r="EEO82" s="195"/>
      <c r="EEP82" s="195"/>
      <c r="EEQ82" s="195"/>
      <c r="EER82" s="195"/>
      <c r="EES82" s="195"/>
      <c r="EET82" s="195"/>
      <c r="EEU82" s="195"/>
      <c r="EEV82" s="195"/>
      <c r="EEW82" s="195"/>
      <c r="EEX82" s="195"/>
      <c r="EEY82" s="195"/>
      <c r="EEZ82" s="195"/>
      <c r="EFA82" s="195"/>
      <c r="EFB82" s="195"/>
      <c r="EFC82" s="195"/>
      <c r="EFD82" s="195"/>
      <c r="EFE82" s="195"/>
      <c r="EFF82" s="195"/>
      <c r="EFG82" s="195"/>
      <c r="EFH82" s="195"/>
      <c r="EFI82" s="195"/>
      <c r="EFJ82" s="195"/>
      <c r="EFK82" s="195"/>
      <c r="EFL82" s="195"/>
      <c r="EFM82" s="195"/>
      <c r="EFN82" s="195"/>
      <c r="EFO82" s="195"/>
      <c r="EFP82" s="195"/>
      <c r="EFQ82" s="195"/>
      <c r="EFR82" s="195"/>
      <c r="EFS82" s="195"/>
      <c r="EFT82" s="195"/>
      <c r="EFU82" s="195"/>
      <c r="EFV82" s="195"/>
      <c r="EFW82" s="195"/>
      <c r="EFX82" s="195"/>
      <c r="EFY82" s="195"/>
      <c r="EFZ82" s="195"/>
      <c r="EGA82" s="195"/>
      <c r="EGB82" s="195"/>
      <c r="EGC82" s="195"/>
      <c r="EGD82" s="195"/>
      <c r="EGE82" s="195"/>
      <c r="EGF82" s="195"/>
      <c r="EGG82" s="195"/>
      <c r="EGH82" s="195"/>
      <c r="EGI82" s="195"/>
      <c r="EGJ82" s="195"/>
      <c r="EGK82" s="195"/>
      <c r="EGL82" s="195"/>
      <c r="EGM82" s="195"/>
      <c r="EGN82" s="195"/>
      <c r="EGO82" s="195"/>
      <c r="EGP82" s="195"/>
      <c r="EGQ82" s="195"/>
      <c r="EGR82" s="195"/>
      <c r="EGS82" s="195"/>
      <c r="EGT82" s="195"/>
      <c r="EGU82" s="195"/>
      <c r="EGV82" s="195"/>
      <c r="EGW82" s="195"/>
      <c r="EGX82" s="195"/>
      <c r="EGY82" s="195"/>
      <c r="EGZ82" s="195"/>
      <c r="EHA82" s="195"/>
      <c r="EHB82" s="195"/>
      <c r="EHC82" s="195"/>
      <c r="EHD82" s="195"/>
      <c r="EHE82" s="195"/>
      <c r="EHF82" s="195"/>
      <c r="EHG82" s="195"/>
      <c r="EHH82" s="195"/>
      <c r="EHI82" s="195"/>
      <c r="EHJ82" s="195"/>
      <c r="EHK82" s="195"/>
      <c r="EHL82" s="195"/>
      <c r="EHM82" s="195"/>
      <c r="EHN82" s="195"/>
      <c r="EHO82" s="195"/>
      <c r="EHP82" s="195"/>
      <c r="EHQ82" s="195"/>
      <c r="EHR82" s="195"/>
      <c r="EHS82" s="195"/>
      <c r="EHT82" s="195"/>
      <c r="EHU82" s="195"/>
      <c r="EHV82" s="195"/>
      <c r="EHW82" s="195"/>
      <c r="EHX82" s="195"/>
      <c r="EHY82" s="195"/>
      <c r="EHZ82" s="195"/>
      <c r="EIA82" s="195"/>
      <c r="EIB82" s="195"/>
      <c r="EIC82" s="195"/>
      <c r="EID82" s="195"/>
      <c r="EIE82" s="195"/>
      <c r="EIF82" s="195"/>
      <c r="EIG82" s="195"/>
      <c r="EIH82" s="195"/>
      <c r="EII82" s="195"/>
      <c r="EIJ82" s="195"/>
      <c r="EIK82" s="195"/>
      <c r="EIL82" s="195"/>
      <c r="EIM82" s="195"/>
      <c r="EIN82" s="195"/>
      <c r="EIO82" s="195"/>
      <c r="EIP82" s="195"/>
      <c r="EIQ82" s="195"/>
      <c r="EIR82" s="195"/>
      <c r="EIS82" s="195"/>
      <c r="EIT82" s="195"/>
      <c r="EIU82" s="195"/>
      <c r="EIV82" s="195"/>
      <c r="EIW82" s="195"/>
      <c r="EIX82" s="195"/>
      <c r="EIY82" s="195"/>
      <c r="EIZ82" s="195"/>
      <c r="EJA82" s="195"/>
      <c r="EJB82" s="195"/>
      <c r="EJC82" s="195"/>
      <c r="EJD82" s="195"/>
      <c r="EJE82" s="195"/>
      <c r="EJF82" s="195"/>
      <c r="EJG82" s="195"/>
      <c r="EJH82" s="195"/>
      <c r="EJI82" s="195"/>
      <c r="EJJ82" s="195"/>
      <c r="EJK82" s="195"/>
      <c r="EJL82" s="195"/>
      <c r="EJM82" s="195"/>
      <c r="EJN82" s="195"/>
      <c r="EJO82" s="195"/>
      <c r="EJP82" s="195"/>
      <c r="EJQ82" s="195"/>
      <c r="EJR82" s="195"/>
      <c r="EJS82" s="195"/>
      <c r="EJT82" s="195"/>
      <c r="EJU82" s="195"/>
      <c r="EJV82" s="195"/>
      <c r="EJW82" s="195"/>
      <c r="EJX82" s="195"/>
      <c r="EJY82" s="195"/>
      <c r="EJZ82" s="195"/>
      <c r="EKA82" s="195"/>
      <c r="EKB82" s="195"/>
      <c r="EKC82" s="195"/>
      <c r="EKD82" s="195"/>
      <c r="EKE82" s="195"/>
      <c r="EKF82" s="195"/>
      <c r="EKG82" s="195"/>
      <c r="EKH82" s="195"/>
      <c r="EKI82" s="195"/>
      <c r="EKJ82" s="195"/>
      <c r="EKK82" s="195"/>
      <c r="EKL82" s="195"/>
      <c r="EKM82" s="195"/>
      <c r="EKN82" s="195"/>
      <c r="EKO82" s="195"/>
      <c r="EKP82" s="195"/>
      <c r="EKQ82" s="195"/>
      <c r="EKR82" s="195"/>
      <c r="EKS82" s="195"/>
      <c r="EKT82" s="195"/>
      <c r="EKU82" s="195"/>
      <c r="EKV82" s="195"/>
      <c r="EKW82" s="195"/>
      <c r="EKX82" s="195"/>
      <c r="EKY82" s="195"/>
      <c r="EKZ82" s="195"/>
      <c r="ELA82" s="195"/>
      <c r="ELB82" s="195"/>
      <c r="ELC82" s="195"/>
      <c r="ELD82" s="195"/>
      <c r="ELE82" s="195"/>
      <c r="ELF82" s="195"/>
      <c r="ELG82" s="195"/>
      <c r="ELH82" s="195"/>
      <c r="ELI82" s="195"/>
      <c r="ELJ82" s="195"/>
      <c r="ELK82" s="195"/>
      <c r="ELL82" s="195"/>
      <c r="ELM82" s="195"/>
      <c r="ELN82" s="195"/>
      <c r="ELO82" s="195"/>
      <c r="ELP82" s="195"/>
      <c r="ELQ82" s="195"/>
      <c r="ELR82" s="195"/>
      <c r="ELS82" s="195"/>
      <c r="ELT82" s="195"/>
      <c r="ELU82" s="195"/>
      <c r="ELV82" s="195"/>
      <c r="ELW82" s="195"/>
      <c r="ELX82" s="195"/>
      <c r="ELY82" s="195"/>
      <c r="ELZ82" s="195"/>
      <c r="EMA82" s="195"/>
      <c r="EMB82" s="195"/>
      <c r="EMC82" s="195"/>
      <c r="EMD82" s="195"/>
      <c r="EME82" s="195"/>
      <c r="EMF82" s="195"/>
      <c r="EMG82" s="195"/>
      <c r="EMH82" s="195"/>
      <c r="EMI82" s="195"/>
      <c r="EMJ82" s="195"/>
      <c r="EMK82" s="195"/>
      <c r="EML82" s="195"/>
      <c r="EMM82" s="195"/>
      <c r="EMN82" s="195"/>
      <c r="EMO82" s="195"/>
      <c r="EMP82" s="195"/>
      <c r="EMQ82" s="195"/>
      <c r="EMR82" s="195"/>
      <c r="EMS82" s="195"/>
      <c r="EMT82" s="195"/>
      <c r="EMU82" s="195"/>
      <c r="EMV82" s="195"/>
      <c r="EMW82" s="195"/>
      <c r="EMX82" s="195"/>
      <c r="EMY82" s="195"/>
      <c r="EMZ82" s="195"/>
      <c r="ENA82" s="195"/>
      <c r="ENB82" s="195"/>
      <c r="ENC82" s="195"/>
      <c r="END82" s="195"/>
      <c r="ENE82" s="195"/>
      <c r="ENF82" s="195"/>
      <c r="ENG82" s="195"/>
      <c r="ENH82" s="195"/>
      <c r="ENI82" s="195"/>
      <c r="ENJ82" s="195"/>
      <c r="ENK82" s="195"/>
      <c r="ENL82" s="195"/>
      <c r="ENM82" s="195"/>
      <c r="ENN82" s="195"/>
      <c r="ENO82" s="195"/>
      <c r="ENP82" s="195"/>
      <c r="ENQ82" s="195"/>
      <c r="ENR82" s="195"/>
      <c r="ENS82" s="195"/>
      <c r="ENT82" s="195"/>
      <c r="ENU82" s="195"/>
      <c r="ENV82" s="195"/>
      <c r="ENW82" s="195"/>
      <c r="ENX82" s="195"/>
      <c r="ENY82" s="195"/>
      <c r="ENZ82" s="195"/>
      <c r="EOA82" s="195"/>
      <c r="EOB82" s="195"/>
      <c r="EOC82" s="195"/>
      <c r="EOD82" s="195"/>
      <c r="EOE82" s="195"/>
      <c r="EOF82" s="195"/>
      <c r="EOG82" s="195"/>
      <c r="EOH82" s="195"/>
      <c r="EOI82" s="195"/>
      <c r="EOJ82" s="195"/>
      <c r="EOK82" s="195"/>
      <c r="EOL82" s="195"/>
      <c r="EOM82" s="195"/>
      <c r="EON82" s="195"/>
      <c r="EOO82" s="195"/>
      <c r="EOP82" s="195"/>
      <c r="EOQ82" s="195"/>
      <c r="EOR82" s="195"/>
      <c r="EOS82" s="195"/>
      <c r="EOT82" s="195"/>
      <c r="EOU82" s="195"/>
      <c r="EOV82" s="195"/>
      <c r="EOW82" s="195"/>
      <c r="EOX82" s="195"/>
      <c r="EOY82" s="195"/>
      <c r="EOZ82" s="195"/>
      <c r="EPA82" s="195"/>
      <c r="EPB82" s="195"/>
      <c r="EPC82" s="195"/>
      <c r="EPD82" s="195"/>
      <c r="EPE82" s="195"/>
      <c r="EPF82" s="195"/>
      <c r="EPG82" s="195"/>
      <c r="EPH82" s="195"/>
      <c r="EPI82" s="195"/>
      <c r="EPJ82" s="195"/>
      <c r="EPK82" s="195"/>
      <c r="EPL82" s="195"/>
      <c r="EPM82" s="195"/>
      <c r="EPN82" s="195"/>
      <c r="EPO82" s="195"/>
      <c r="EPP82" s="195"/>
      <c r="EPQ82" s="195"/>
      <c r="EPR82" s="195"/>
      <c r="EPS82" s="195"/>
      <c r="EPT82" s="195"/>
      <c r="EPU82" s="195"/>
      <c r="EPV82" s="195"/>
      <c r="EPW82" s="195"/>
      <c r="EPX82" s="195"/>
      <c r="EPY82" s="195"/>
      <c r="EPZ82" s="195"/>
      <c r="EQA82" s="195"/>
      <c r="EQB82" s="195"/>
      <c r="EQC82" s="195"/>
      <c r="EQD82" s="195"/>
      <c r="EQE82" s="195"/>
      <c r="EQF82" s="195"/>
      <c r="EQG82" s="195"/>
      <c r="EQH82" s="195"/>
      <c r="EQI82" s="195"/>
      <c r="EQJ82" s="195"/>
      <c r="EQK82" s="195"/>
      <c r="EQL82" s="195"/>
      <c r="EQM82" s="195"/>
      <c r="EQN82" s="195"/>
      <c r="EQO82" s="195"/>
      <c r="EQP82" s="195"/>
      <c r="EQQ82" s="195"/>
      <c r="EQR82" s="195"/>
      <c r="EQS82" s="195"/>
      <c r="EQT82" s="195"/>
      <c r="EQU82" s="195"/>
      <c r="EQV82" s="195"/>
      <c r="EQW82" s="195"/>
      <c r="EQX82" s="195"/>
      <c r="EQY82" s="195"/>
      <c r="EQZ82" s="195"/>
      <c r="ERA82" s="195"/>
      <c r="ERB82" s="195"/>
      <c r="ERC82" s="195"/>
      <c r="ERD82" s="195"/>
      <c r="ERE82" s="195"/>
      <c r="ERF82" s="195"/>
      <c r="ERG82" s="195"/>
      <c r="ERH82" s="195"/>
      <c r="ERI82" s="195"/>
      <c r="ERJ82" s="195"/>
      <c r="ERK82" s="195"/>
      <c r="ERL82" s="195"/>
      <c r="ERM82" s="195"/>
      <c r="ERN82" s="195"/>
      <c r="ERO82" s="195"/>
      <c r="ERP82" s="195"/>
      <c r="ERQ82" s="195"/>
      <c r="ERR82" s="195"/>
      <c r="ERS82" s="195"/>
      <c r="ERT82" s="195"/>
      <c r="ERU82" s="195"/>
      <c r="ERV82" s="195"/>
      <c r="ERW82" s="195"/>
      <c r="ERX82" s="195"/>
      <c r="ERY82" s="195"/>
      <c r="ERZ82" s="195"/>
      <c r="ESA82" s="195"/>
      <c r="ESB82" s="195"/>
      <c r="ESC82" s="195"/>
      <c r="ESD82" s="195"/>
      <c r="ESE82" s="195"/>
      <c r="ESF82" s="195"/>
      <c r="ESG82" s="195"/>
      <c r="ESH82" s="195"/>
      <c r="ESI82" s="195"/>
      <c r="ESJ82" s="195"/>
      <c r="ESK82" s="195"/>
      <c r="ESL82" s="195"/>
      <c r="ESM82" s="195"/>
      <c r="ESN82" s="195"/>
      <c r="ESO82" s="195"/>
      <c r="ESP82" s="195"/>
      <c r="ESQ82" s="195"/>
      <c r="ESR82" s="195"/>
      <c r="ESS82" s="195"/>
      <c r="EST82" s="195"/>
      <c r="ESU82" s="195"/>
      <c r="ESV82" s="195"/>
      <c r="ESW82" s="195"/>
      <c r="ESX82" s="195"/>
      <c r="ESY82" s="195"/>
      <c r="ESZ82" s="195"/>
      <c r="ETA82" s="195"/>
      <c r="ETB82" s="195"/>
      <c r="ETC82" s="195"/>
      <c r="ETD82" s="195"/>
      <c r="ETE82" s="195"/>
      <c r="ETF82" s="195"/>
      <c r="ETG82" s="195"/>
      <c r="ETH82" s="195"/>
      <c r="ETI82" s="195"/>
      <c r="ETJ82" s="195"/>
      <c r="ETK82" s="195"/>
      <c r="ETL82" s="195"/>
      <c r="ETM82" s="195"/>
      <c r="ETN82" s="195"/>
      <c r="ETO82" s="195"/>
      <c r="ETP82" s="195"/>
      <c r="ETQ82" s="195"/>
      <c r="ETR82" s="195"/>
      <c r="ETS82" s="195"/>
      <c r="ETT82" s="195"/>
      <c r="ETU82" s="195"/>
      <c r="ETV82" s="195"/>
      <c r="ETW82" s="195"/>
      <c r="ETX82" s="195"/>
      <c r="ETY82" s="195"/>
      <c r="ETZ82" s="195"/>
      <c r="EUA82" s="195"/>
      <c r="EUB82" s="195"/>
      <c r="EUC82" s="195"/>
      <c r="EUD82" s="195"/>
      <c r="EUE82" s="195"/>
      <c r="EUF82" s="195"/>
      <c r="EUG82" s="195"/>
      <c r="EUH82" s="195"/>
      <c r="EUI82" s="195"/>
      <c r="EUJ82" s="195"/>
      <c r="EUK82" s="195"/>
      <c r="EUL82" s="195"/>
      <c r="EUM82" s="195"/>
      <c r="EUN82" s="195"/>
      <c r="EUO82" s="195"/>
      <c r="EUP82" s="195"/>
      <c r="EUQ82" s="195"/>
      <c r="EUR82" s="195"/>
      <c r="EUS82" s="195"/>
      <c r="EUT82" s="195"/>
      <c r="EUU82" s="195"/>
      <c r="EUV82" s="195"/>
      <c r="EUW82" s="195"/>
      <c r="EUX82" s="195"/>
      <c r="EUY82" s="195"/>
      <c r="EUZ82" s="195"/>
      <c r="EVA82" s="195"/>
      <c r="EVB82" s="195"/>
      <c r="EVC82" s="195"/>
      <c r="EVD82" s="195"/>
      <c r="EVE82" s="195"/>
      <c r="EVF82" s="195"/>
      <c r="EVG82" s="195"/>
      <c r="EVH82" s="195"/>
      <c r="EVI82" s="195"/>
      <c r="EVJ82" s="195"/>
      <c r="EVK82" s="195"/>
      <c r="EVL82" s="195"/>
      <c r="EVM82" s="195"/>
      <c r="EVN82" s="195"/>
      <c r="EVO82" s="195"/>
      <c r="EVP82" s="195"/>
      <c r="EVQ82" s="195"/>
      <c r="EVR82" s="195"/>
      <c r="EVS82" s="195"/>
      <c r="EVT82" s="195"/>
      <c r="EVU82" s="195"/>
      <c r="EVV82" s="195"/>
      <c r="EVW82" s="195"/>
      <c r="EVX82" s="195"/>
      <c r="EVY82" s="195"/>
      <c r="EVZ82" s="195"/>
      <c r="EWA82" s="195"/>
      <c r="EWB82" s="195"/>
      <c r="EWC82" s="195"/>
      <c r="EWD82" s="195"/>
      <c r="EWE82" s="195"/>
      <c r="EWF82" s="195"/>
      <c r="EWG82" s="195"/>
      <c r="EWH82" s="195"/>
      <c r="EWI82" s="195"/>
      <c r="EWJ82" s="195"/>
      <c r="EWK82" s="195"/>
      <c r="EWL82" s="195"/>
      <c r="EWM82" s="195"/>
      <c r="EWN82" s="195"/>
      <c r="EWO82" s="195"/>
      <c r="EWP82" s="195"/>
      <c r="EWQ82" s="195"/>
      <c r="EWR82" s="195"/>
      <c r="EWS82" s="195"/>
      <c r="EWT82" s="195"/>
      <c r="EWU82" s="195"/>
      <c r="EWV82" s="195"/>
      <c r="EWW82" s="195"/>
      <c r="EWX82" s="195"/>
      <c r="EWY82" s="195"/>
      <c r="EWZ82" s="195"/>
      <c r="EXA82" s="195"/>
      <c r="EXB82" s="195"/>
      <c r="EXC82" s="195"/>
      <c r="EXD82" s="195"/>
      <c r="EXE82" s="195"/>
      <c r="EXF82" s="195"/>
      <c r="EXG82" s="195"/>
      <c r="EXH82" s="195"/>
      <c r="EXI82" s="195"/>
      <c r="EXJ82" s="195"/>
      <c r="EXK82" s="195"/>
      <c r="EXL82" s="195"/>
      <c r="EXM82" s="195"/>
      <c r="EXN82" s="195"/>
      <c r="EXO82" s="195"/>
      <c r="EXP82" s="195"/>
      <c r="EXQ82" s="195"/>
      <c r="EXR82" s="195"/>
      <c r="EXS82" s="195"/>
      <c r="EXT82" s="195"/>
      <c r="EXU82" s="195"/>
      <c r="EXV82" s="195"/>
      <c r="EXW82" s="195"/>
      <c r="EXX82" s="195"/>
      <c r="EXY82" s="195"/>
      <c r="EXZ82" s="195"/>
      <c r="EYA82" s="195"/>
      <c r="EYB82" s="195"/>
      <c r="EYC82" s="195"/>
      <c r="EYD82" s="195"/>
      <c r="EYE82" s="195"/>
      <c r="EYF82" s="195"/>
      <c r="EYG82" s="195"/>
      <c r="EYH82" s="195"/>
      <c r="EYI82" s="195"/>
      <c r="EYJ82" s="195"/>
      <c r="EYK82" s="195"/>
      <c r="EYL82" s="195"/>
      <c r="EYM82" s="195"/>
      <c r="EYN82" s="195"/>
      <c r="EYO82" s="195"/>
      <c r="EYP82" s="195"/>
      <c r="EYQ82" s="195"/>
      <c r="EYR82" s="195"/>
      <c r="EYS82" s="195"/>
      <c r="EYT82" s="195"/>
      <c r="EYU82" s="195"/>
      <c r="EYV82" s="195"/>
      <c r="EYW82" s="195"/>
      <c r="EYX82" s="195"/>
      <c r="EYY82" s="195"/>
      <c r="EYZ82" s="195"/>
      <c r="EZA82" s="195"/>
      <c r="EZB82" s="195"/>
      <c r="EZC82" s="195"/>
      <c r="EZD82" s="195"/>
      <c r="EZE82" s="195"/>
      <c r="EZF82" s="195"/>
      <c r="EZG82" s="195"/>
      <c r="EZH82" s="195"/>
      <c r="EZI82" s="195"/>
      <c r="EZJ82" s="195"/>
      <c r="EZK82" s="195"/>
      <c r="EZL82" s="195"/>
      <c r="EZM82" s="195"/>
      <c r="EZN82" s="195"/>
      <c r="EZO82" s="195"/>
      <c r="EZP82" s="195"/>
      <c r="EZQ82" s="195"/>
      <c r="EZR82" s="195"/>
      <c r="EZS82" s="195"/>
      <c r="EZT82" s="195"/>
      <c r="EZU82" s="195"/>
      <c r="EZV82" s="195"/>
      <c r="EZW82" s="195"/>
      <c r="EZX82" s="195"/>
      <c r="EZY82" s="195"/>
      <c r="EZZ82" s="195"/>
      <c r="FAA82" s="195"/>
      <c r="FAB82" s="195"/>
      <c r="FAC82" s="195"/>
      <c r="FAD82" s="195"/>
      <c r="FAE82" s="195"/>
      <c r="FAF82" s="195"/>
      <c r="FAG82" s="195"/>
      <c r="FAH82" s="195"/>
      <c r="FAI82" s="195"/>
      <c r="FAJ82" s="195"/>
      <c r="FAK82" s="195"/>
      <c r="FAL82" s="195"/>
      <c r="FAM82" s="195"/>
      <c r="FAN82" s="195"/>
      <c r="FAO82" s="195"/>
      <c r="FAP82" s="195"/>
      <c r="FAQ82" s="195"/>
      <c r="FAR82" s="195"/>
      <c r="FAS82" s="195"/>
      <c r="FAT82" s="195"/>
      <c r="FAU82" s="195"/>
      <c r="FAV82" s="195"/>
      <c r="FAW82" s="195"/>
      <c r="FAX82" s="195"/>
      <c r="FAY82" s="195"/>
      <c r="FAZ82" s="195"/>
      <c r="FBA82" s="195"/>
      <c r="FBB82" s="195"/>
      <c r="FBC82" s="195"/>
      <c r="FBD82" s="195"/>
      <c r="FBE82" s="195"/>
      <c r="FBF82" s="195"/>
      <c r="FBG82" s="195"/>
      <c r="FBH82" s="195"/>
      <c r="FBI82" s="195"/>
      <c r="FBJ82" s="195"/>
      <c r="FBK82" s="195"/>
      <c r="FBL82" s="195"/>
      <c r="FBM82" s="195"/>
      <c r="FBN82" s="195"/>
      <c r="FBO82" s="195"/>
      <c r="FBP82" s="195"/>
      <c r="FBQ82" s="195"/>
      <c r="FBR82" s="195"/>
      <c r="FBS82" s="195"/>
      <c r="FBT82" s="195"/>
      <c r="FBU82" s="195"/>
      <c r="FBV82" s="195"/>
      <c r="FBW82" s="195"/>
      <c r="FBX82" s="195"/>
      <c r="FBY82" s="195"/>
      <c r="FBZ82" s="195"/>
      <c r="FCA82" s="195"/>
      <c r="FCB82" s="195"/>
      <c r="FCC82" s="195"/>
      <c r="FCD82" s="195"/>
      <c r="FCE82" s="195"/>
      <c r="FCF82" s="195"/>
      <c r="FCG82" s="195"/>
      <c r="FCH82" s="195"/>
      <c r="FCI82" s="195"/>
      <c r="FCJ82" s="195"/>
      <c r="FCK82" s="195"/>
      <c r="FCL82" s="195"/>
      <c r="FCM82" s="195"/>
      <c r="FCN82" s="195"/>
      <c r="FCO82" s="195"/>
      <c r="FCP82" s="195"/>
      <c r="FCQ82" s="195"/>
      <c r="FCR82" s="195"/>
      <c r="FCS82" s="195"/>
      <c r="FCT82" s="195"/>
      <c r="FCU82" s="195"/>
      <c r="FCV82" s="195"/>
      <c r="FCW82" s="195"/>
      <c r="FCX82" s="195"/>
      <c r="FCY82" s="195"/>
      <c r="FCZ82" s="195"/>
      <c r="FDA82" s="195"/>
      <c r="FDB82" s="195"/>
      <c r="FDC82" s="195"/>
      <c r="FDD82" s="195"/>
      <c r="FDE82" s="195"/>
      <c r="FDF82" s="195"/>
      <c r="FDG82" s="195"/>
      <c r="FDH82" s="195"/>
      <c r="FDI82" s="195"/>
      <c r="FDJ82" s="195"/>
      <c r="FDK82" s="195"/>
      <c r="FDL82" s="195"/>
      <c r="FDM82" s="195"/>
      <c r="FDN82" s="195"/>
      <c r="FDO82" s="195"/>
      <c r="FDP82" s="195"/>
      <c r="FDQ82" s="195"/>
      <c r="FDR82" s="195"/>
      <c r="FDS82" s="195"/>
      <c r="FDT82" s="195"/>
      <c r="FDU82" s="195"/>
      <c r="FDV82" s="195"/>
      <c r="FDW82" s="195"/>
      <c r="FDX82" s="195"/>
      <c r="FDY82" s="195"/>
      <c r="FDZ82" s="195"/>
      <c r="FEA82" s="195"/>
      <c r="FEB82" s="195"/>
      <c r="FEC82" s="195"/>
      <c r="FED82" s="195"/>
      <c r="FEE82" s="195"/>
      <c r="FEF82" s="195"/>
      <c r="FEG82" s="195"/>
      <c r="FEH82" s="195"/>
      <c r="FEI82" s="195"/>
      <c r="FEJ82" s="195"/>
      <c r="FEK82" s="195"/>
      <c r="FEL82" s="195"/>
      <c r="FEM82" s="195"/>
      <c r="FEN82" s="195"/>
      <c r="FEO82" s="195"/>
      <c r="FEP82" s="195"/>
      <c r="FEQ82" s="195"/>
      <c r="FER82" s="195"/>
      <c r="FES82" s="195"/>
      <c r="FET82" s="195"/>
      <c r="FEU82" s="195"/>
      <c r="FEV82" s="195"/>
      <c r="FEW82" s="195"/>
      <c r="FEX82" s="195"/>
      <c r="FEY82" s="195"/>
      <c r="FEZ82" s="195"/>
      <c r="FFA82" s="195"/>
      <c r="FFB82" s="195"/>
      <c r="FFC82" s="195"/>
      <c r="FFD82" s="195"/>
      <c r="FFE82" s="195"/>
      <c r="FFF82" s="195"/>
      <c r="FFG82" s="195"/>
      <c r="FFH82" s="195"/>
      <c r="FFI82" s="195"/>
      <c r="FFJ82" s="195"/>
      <c r="FFK82" s="195"/>
      <c r="FFL82" s="195"/>
      <c r="FFM82" s="195"/>
      <c r="FFN82" s="195"/>
      <c r="FFO82" s="195"/>
      <c r="FFP82" s="195"/>
      <c r="FFQ82" s="195"/>
      <c r="FFR82" s="195"/>
      <c r="FFS82" s="195"/>
      <c r="FFT82" s="195"/>
      <c r="FFU82" s="195"/>
      <c r="FFV82" s="195"/>
      <c r="FFW82" s="195"/>
      <c r="FFX82" s="195"/>
      <c r="FFY82" s="195"/>
      <c r="FFZ82" s="195"/>
      <c r="FGA82" s="195"/>
      <c r="FGB82" s="195"/>
      <c r="FGC82" s="195"/>
      <c r="FGD82" s="195"/>
      <c r="FGE82" s="195"/>
      <c r="FGF82" s="195"/>
      <c r="FGG82" s="195"/>
      <c r="FGH82" s="195"/>
      <c r="FGI82" s="195"/>
      <c r="FGJ82" s="195"/>
      <c r="FGK82" s="195"/>
      <c r="FGL82" s="195"/>
      <c r="FGM82" s="195"/>
      <c r="FGN82" s="195"/>
      <c r="FGO82" s="195"/>
      <c r="FGP82" s="195"/>
      <c r="FGQ82" s="195"/>
      <c r="FGR82" s="195"/>
      <c r="FGS82" s="195"/>
      <c r="FGT82" s="195"/>
      <c r="FGU82" s="195"/>
      <c r="FGV82" s="195"/>
      <c r="FGW82" s="195"/>
      <c r="FGX82" s="195"/>
      <c r="FGY82" s="195"/>
      <c r="FGZ82" s="195"/>
      <c r="FHA82" s="195"/>
      <c r="FHB82" s="195"/>
      <c r="FHC82" s="195"/>
      <c r="FHD82" s="195"/>
      <c r="FHE82" s="195"/>
      <c r="FHF82" s="195"/>
      <c r="FHG82" s="195"/>
      <c r="FHH82" s="195"/>
      <c r="FHI82" s="195"/>
      <c r="FHJ82" s="195"/>
      <c r="FHK82" s="195"/>
      <c r="FHL82" s="195"/>
      <c r="FHM82" s="195"/>
      <c r="FHN82" s="195"/>
      <c r="FHO82" s="195"/>
      <c r="FHP82" s="195"/>
      <c r="FHQ82" s="195"/>
      <c r="FHR82" s="195"/>
      <c r="FHS82" s="195"/>
      <c r="FHT82" s="195"/>
      <c r="FHU82" s="195"/>
      <c r="FHV82" s="195"/>
      <c r="FHW82" s="195"/>
      <c r="FHX82" s="195"/>
      <c r="FHY82" s="195"/>
      <c r="FHZ82" s="195"/>
      <c r="FIA82" s="195"/>
      <c r="FIB82" s="195"/>
      <c r="FIC82" s="195"/>
      <c r="FID82" s="195"/>
      <c r="FIE82" s="195"/>
      <c r="FIF82" s="195"/>
      <c r="FIG82" s="195"/>
      <c r="FIH82" s="195"/>
      <c r="FII82" s="195"/>
      <c r="FIJ82" s="195"/>
      <c r="FIK82" s="195"/>
      <c r="FIL82" s="195"/>
      <c r="FIM82" s="195"/>
      <c r="FIN82" s="195"/>
      <c r="FIO82" s="195"/>
      <c r="FIP82" s="195"/>
      <c r="FIQ82" s="195"/>
      <c r="FIR82" s="195"/>
      <c r="FIS82" s="195"/>
      <c r="FIT82" s="195"/>
      <c r="FIU82" s="195"/>
      <c r="FIV82" s="195"/>
      <c r="FIW82" s="195"/>
      <c r="FIX82" s="195"/>
      <c r="FIY82" s="195"/>
      <c r="FIZ82" s="195"/>
      <c r="FJA82" s="195"/>
      <c r="FJB82" s="195"/>
      <c r="FJC82" s="195"/>
      <c r="FJD82" s="195"/>
      <c r="FJE82" s="195"/>
      <c r="FJF82" s="195"/>
      <c r="FJG82" s="195"/>
      <c r="FJH82" s="195"/>
      <c r="FJI82" s="195"/>
      <c r="FJJ82" s="195"/>
      <c r="FJK82" s="195"/>
      <c r="FJL82" s="195"/>
      <c r="FJM82" s="195"/>
      <c r="FJN82" s="195"/>
      <c r="FJO82" s="195"/>
      <c r="FJP82" s="195"/>
      <c r="FJQ82" s="195"/>
      <c r="FJR82" s="195"/>
      <c r="FJS82" s="195"/>
      <c r="FJT82" s="195"/>
      <c r="FJU82" s="195"/>
      <c r="FJV82" s="195"/>
      <c r="FJW82" s="195"/>
      <c r="FJX82" s="195"/>
      <c r="FJY82" s="195"/>
      <c r="FJZ82" s="195"/>
      <c r="FKA82" s="195"/>
      <c r="FKB82" s="195"/>
      <c r="FKC82" s="195"/>
      <c r="FKD82" s="195"/>
      <c r="FKE82" s="195"/>
      <c r="FKF82" s="195"/>
      <c r="FKG82" s="195"/>
      <c r="FKH82" s="195"/>
      <c r="FKI82" s="195"/>
      <c r="FKJ82" s="195"/>
      <c r="FKK82" s="195"/>
      <c r="FKL82" s="195"/>
      <c r="FKM82" s="195"/>
      <c r="FKN82" s="195"/>
      <c r="FKO82" s="195"/>
      <c r="FKP82" s="195"/>
      <c r="FKQ82" s="195"/>
      <c r="FKR82" s="195"/>
      <c r="FKS82" s="195"/>
      <c r="FKT82" s="195"/>
      <c r="FKU82" s="195"/>
      <c r="FKV82" s="195"/>
      <c r="FKW82" s="195"/>
      <c r="FKX82" s="195"/>
      <c r="FKY82" s="195"/>
      <c r="FKZ82" s="195"/>
      <c r="FLA82" s="195"/>
      <c r="FLB82" s="195"/>
      <c r="FLC82" s="195"/>
      <c r="FLD82" s="195"/>
      <c r="FLE82" s="195"/>
      <c r="FLF82" s="195"/>
      <c r="FLG82" s="195"/>
      <c r="FLH82" s="195"/>
      <c r="FLI82" s="195"/>
      <c r="FLJ82" s="195"/>
      <c r="FLK82" s="195"/>
      <c r="FLL82" s="195"/>
      <c r="FLM82" s="195"/>
      <c r="FLN82" s="195"/>
      <c r="FLO82" s="195"/>
      <c r="FLP82" s="195"/>
      <c r="FLQ82" s="195"/>
      <c r="FLR82" s="195"/>
      <c r="FLS82" s="195"/>
      <c r="FLT82" s="195"/>
      <c r="FLU82" s="195"/>
      <c r="FLV82" s="195"/>
      <c r="FLW82" s="195"/>
      <c r="FLX82" s="195"/>
      <c r="FLY82" s="195"/>
      <c r="FLZ82" s="195"/>
      <c r="FMA82" s="195"/>
      <c r="FMB82" s="195"/>
      <c r="FMC82" s="195"/>
      <c r="FMD82" s="195"/>
      <c r="FME82" s="195"/>
      <c r="FMF82" s="195"/>
      <c r="FMG82" s="195"/>
      <c r="FMH82" s="195"/>
      <c r="FMI82" s="195"/>
      <c r="FMJ82" s="195"/>
      <c r="FMK82" s="195"/>
      <c r="FML82" s="195"/>
      <c r="FMM82" s="195"/>
      <c r="FMN82" s="195"/>
      <c r="FMO82" s="195"/>
      <c r="FMP82" s="195"/>
      <c r="FMQ82" s="195"/>
      <c r="FMR82" s="195"/>
      <c r="FMS82" s="195"/>
      <c r="FMT82" s="195"/>
      <c r="FMU82" s="195"/>
      <c r="FMV82" s="195"/>
      <c r="FMW82" s="195"/>
      <c r="FMX82" s="195"/>
      <c r="FMY82" s="195"/>
      <c r="FMZ82" s="195"/>
      <c r="FNA82" s="195"/>
      <c r="FNB82" s="195"/>
      <c r="FNC82" s="195"/>
      <c r="FND82" s="195"/>
      <c r="FNE82" s="195"/>
      <c r="FNF82" s="195"/>
      <c r="FNG82" s="195"/>
      <c r="FNH82" s="195"/>
      <c r="FNI82" s="195"/>
      <c r="FNJ82" s="195"/>
      <c r="FNK82" s="195"/>
      <c r="FNL82" s="195"/>
      <c r="FNM82" s="195"/>
      <c r="FNN82" s="195"/>
      <c r="FNO82" s="195"/>
      <c r="FNP82" s="195"/>
      <c r="FNQ82" s="195"/>
      <c r="FNR82" s="195"/>
      <c r="FNS82" s="195"/>
      <c r="FNT82" s="195"/>
      <c r="FNU82" s="195"/>
      <c r="FNV82" s="195"/>
      <c r="FNW82" s="195"/>
      <c r="FNX82" s="195"/>
      <c r="FNY82" s="195"/>
      <c r="FNZ82" s="195"/>
      <c r="FOA82" s="195"/>
      <c r="FOB82" s="195"/>
      <c r="FOC82" s="195"/>
      <c r="FOD82" s="195"/>
      <c r="FOE82" s="195"/>
      <c r="FOF82" s="195"/>
      <c r="FOG82" s="195"/>
      <c r="FOH82" s="195"/>
      <c r="FOI82" s="195"/>
      <c r="FOJ82" s="195"/>
      <c r="FOK82" s="195"/>
      <c r="FOL82" s="195"/>
      <c r="FOM82" s="195"/>
      <c r="FON82" s="195"/>
      <c r="FOO82" s="195"/>
      <c r="FOP82" s="195"/>
      <c r="FOQ82" s="195"/>
      <c r="FOR82" s="195"/>
      <c r="FOS82" s="195"/>
      <c r="FOT82" s="195"/>
      <c r="FOU82" s="195"/>
      <c r="FOV82" s="195"/>
      <c r="FOW82" s="195"/>
      <c r="FOX82" s="195"/>
      <c r="FOY82" s="195"/>
      <c r="FOZ82" s="195"/>
      <c r="FPA82" s="195"/>
      <c r="FPB82" s="195"/>
      <c r="FPC82" s="195"/>
      <c r="FPD82" s="195"/>
      <c r="FPE82" s="195"/>
      <c r="FPF82" s="195"/>
      <c r="FPG82" s="195"/>
      <c r="FPH82" s="195"/>
      <c r="FPI82" s="195"/>
      <c r="FPJ82" s="195"/>
      <c r="FPK82" s="195"/>
      <c r="FPL82" s="195"/>
      <c r="FPM82" s="195"/>
      <c r="FPN82" s="195"/>
      <c r="FPO82" s="195"/>
      <c r="FPP82" s="195"/>
      <c r="FPQ82" s="195"/>
      <c r="FPR82" s="195"/>
      <c r="FPS82" s="195"/>
      <c r="FPT82" s="195"/>
      <c r="FPU82" s="195"/>
      <c r="FPV82" s="195"/>
      <c r="FPW82" s="195"/>
      <c r="FPX82" s="195"/>
      <c r="FPY82" s="195"/>
      <c r="FPZ82" s="195"/>
      <c r="FQA82" s="195"/>
      <c r="FQB82" s="195"/>
      <c r="FQC82" s="195"/>
      <c r="FQD82" s="195"/>
      <c r="FQE82" s="195"/>
      <c r="FQF82" s="195"/>
      <c r="FQG82" s="195"/>
      <c r="FQH82" s="195"/>
      <c r="FQI82" s="195"/>
      <c r="FQJ82" s="195"/>
      <c r="FQK82" s="195"/>
      <c r="FQL82" s="195"/>
      <c r="FQM82" s="195"/>
      <c r="FQN82" s="195"/>
      <c r="FQO82" s="195"/>
      <c r="FQP82" s="195"/>
      <c r="FQQ82" s="195"/>
      <c r="FQR82" s="195"/>
      <c r="FQS82" s="195"/>
      <c r="FQT82" s="195"/>
      <c r="FQU82" s="195"/>
      <c r="FQV82" s="195"/>
      <c r="FQW82" s="195"/>
      <c r="FQX82" s="195"/>
      <c r="FQY82" s="195"/>
      <c r="FQZ82" s="195"/>
      <c r="FRA82" s="195"/>
      <c r="FRB82" s="195"/>
      <c r="FRC82" s="195"/>
      <c r="FRD82" s="195"/>
      <c r="FRE82" s="195"/>
      <c r="FRF82" s="195"/>
      <c r="FRG82" s="195"/>
      <c r="FRH82" s="195"/>
      <c r="FRI82" s="195"/>
      <c r="FRJ82" s="195"/>
      <c r="FRK82" s="195"/>
      <c r="FRL82" s="195"/>
      <c r="FRM82" s="195"/>
      <c r="FRN82" s="195"/>
      <c r="FRO82" s="195"/>
      <c r="FRP82" s="195"/>
      <c r="FRQ82" s="195"/>
      <c r="FRR82" s="195"/>
      <c r="FRS82" s="195"/>
      <c r="FRT82" s="195"/>
      <c r="FRU82" s="195"/>
      <c r="FRV82" s="195"/>
      <c r="FRW82" s="195"/>
      <c r="FRX82" s="195"/>
      <c r="FRY82" s="195"/>
      <c r="FRZ82" s="195"/>
      <c r="FSA82" s="195"/>
      <c r="FSB82" s="195"/>
      <c r="FSC82" s="195"/>
      <c r="FSD82" s="195"/>
      <c r="FSE82" s="195"/>
      <c r="FSF82" s="195"/>
      <c r="FSG82" s="195"/>
      <c r="FSH82" s="195"/>
      <c r="FSI82" s="195"/>
      <c r="FSJ82" s="195"/>
      <c r="FSK82" s="195"/>
      <c r="FSL82" s="195"/>
      <c r="FSM82" s="195"/>
      <c r="FSN82" s="195"/>
      <c r="FSO82" s="195"/>
      <c r="FSP82" s="195"/>
      <c r="FSQ82" s="195"/>
      <c r="FSR82" s="195"/>
      <c r="FSS82" s="195"/>
      <c r="FST82" s="195"/>
      <c r="FSU82" s="195"/>
      <c r="FSV82" s="195"/>
      <c r="FSW82" s="195"/>
      <c r="FSX82" s="195"/>
      <c r="FSY82" s="195"/>
      <c r="FSZ82" s="195"/>
      <c r="FTA82" s="195"/>
      <c r="FTB82" s="195"/>
      <c r="FTC82" s="195"/>
      <c r="FTD82" s="195"/>
      <c r="FTE82" s="195"/>
      <c r="FTF82" s="195"/>
      <c r="FTG82" s="195"/>
      <c r="FTH82" s="195"/>
      <c r="FTI82" s="195"/>
      <c r="FTJ82" s="195"/>
      <c r="FTK82" s="195"/>
      <c r="FTL82" s="195"/>
      <c r="FTM82" s="195"/>
      <c r="FTN82" s="195"/>
      <c r="FTO82" s="195"/>
      <c r="FTP82" s="195"/>
      <c r="FTQ82" s="195"/>
      <c r="FTR82" s="195"/>
      <c r="FTS82" s="195"/>
      <c r="FTT82" s="195"/>
      <c r="FTU82" s="195"/>
      <c r="FTV82" s="195"/>
      <c r="FTW82" s="195"/>
      <c r="FTX82" s="195"/>
      <c r="FTY82" s="195"/>
      <c r="FTZ82" s="195"/>
      <c r="FUA82" s="195"/>
      <c r="FUB82" s="195"/>
      <c r="FUC82" s="195"/>
      <c r="FUD82" s="195"/>
      <c r="FUE82" s="195"/>
      <c r="FUF82" s="195"/>
      <c r="FUG82" s="195"/>
      <c r="FUH82" s="195"/>
      <c r="FUI82" s="195"/>
      <c r="FUJ82" s="195"/>
      <c r="FUK82" s="195"/>
      <c r="FUL82" s="195"/>
      <c r="FUM82" s="195"/>
      <c r="FUN82" s="195"/>
      <c r="FUO82" s="195"/>
      <c r="FUP82" s="195"/>
      <c r="FUQ82" s="195"/>
      <c r="FUR82" s="195"/>
      <c r="FUS82" s="195"/>
      <c r="FUT82" s="195"/>
      <c r="FUU82" s="195"/>
      <c r="FUV82" s="195"/>
      <c r="FUW82" s="195"/>
      <c r="FUX82" s="195"/>
      <c r="FUY82" s="195"/>
      <c r="FUZ82" s="195"/>
      <c r="FVA82" s="195"/>
      <c r="FVB82" s="195"/>
      <c r="FVC82" s="195"/>
      <c r="FVD82" s="195"/>
      <c r="FVE82" s="195"/>
      <c r="FVF82" s="195"/>
      <c r="FVG82" s="195"/>
      <c r="FVH82" s="195"/>
      <c r="FVI82" s="195"/>
      <c r="FVJ82" s="195"/>
      <c r="FVK82" s="195"/>
      <c r="FVL82" s="195"/>
      <c r="FVM82" s="195"/>
      <c r="FVN82" s="195"/>
      <c r="FVO82" s="195"/>
      <c r="FVP82" s="195"/>
      <c r="FVQ82" s="195"/>
      <c r="FVR82" s="195"/>
      <c r="FVS82" s="195"/>
      <c r="FVT82" s="195"/>
      <c r="FVU82" s="195"/>
      <c r="FVV82" s="195"/>
      <c r="FVW82" s="195"/>
      <c r="FVX82" s="195"/>
      <c r="FVY82" s="195"/>
      <c r="FVZ82" s="195"/>
      <c r="FWA82" s="195"/>
      <c r="FWB82" s="195"/>
      <c r="FWC82" s="195"/>
      <c r="FWD82" s="195"/>
      <c r="FWE82" s="195"/>
      <c r="FWF82" s="195"/>
      <c r="FWG82" s="195"/>
      <c r="FWH82" s="195"/>
      <c r="FWI82" s="195"/>
      <c r="FWJ82" s="195"/>
      <c r="FWK82" s="195"/>
      <c r="FWL82" s="195"/>
      <c r="FWM82" s="195"/>
      <c r="FWN82" s="195"/>
      <c r="FWO82" s="195"/>
      <c r="FWP82" s="195"/>
      <c r="FWQ82" s="195"/>
      <c r="FWR82" s="195"/>
      <c r="FWS82" s="195"/>
      <c r="FWT82" s="195"/>
      <c r="FWU82" s="195"/>
      <c r="FWV82" s="195"/>
      <c r="FWW82" s="195"/>
      <c r="FWX82" s="195"/>
      <c r="FWY82" s="195"/>
      <c r="FWZ82" s="195"/>
      <c r="FXA82" s="195"/>
      <c r="FXB82" s="195"/>
      <c r="FXC82" s="195"/>
      <c r="FXD82" s="195"/>
      <c r="FXE82" s="195"/>
      <c r="FXF82" s="195"/>
      <c r="FXG82" s="195"/>
      <c r="FXH82" s="195"/>
      <c r="FXI82" s="195"/>
      <c r="FXJ82" s="195"/>
      <c r="FXK82" s="195"/>
      <c r="FXL82" s="195"/>
      <c r="FXM82" s="195"/>
      <c r="FXN82" s="195"/>
      <c r="FXO82" s="195"/>
      <c r="FXP82" s="195"/>
      <c r="FXQ82" s="195"/>
      <c r="FXR82" s="195"/>
      <c r="FXS82" s="195"/>
      <c r="FXT82" s="195"/>
      <c r="FXU82" s="195"/>
      <c r="FXV82" s="195"/>
      <c r="FXW82" s="195"/>
      <c r="FXX82" s="195"/>
      <c r="FXY82" s="195"/>
      <c r="FXZ82" s="195"/>
      <c r="FYA82" s="195"/>
      <c r="FYB82" s="195"/>
      <c r="FYC82" s="195"/>
      <c r="FYD82" s="195"/>
      <c r="FYE82" s="195"/>
      <c r="FYF82" s="195"/>
      <c r="FYG82" s="195"/>
      <c r="FYH82" s="195"/>
      <c r="FYI82" s="195"/>
      <c r="FYJ82" s="195"/>
      <c r="FYK82" s="195"/>
      <c r="FYL82" s="195"/>
      <c r="FYM82" s="195"/>
      <c r="FYN82" s="195"/>
      <c r="FYO82" s="195"/>
      <c r="FYP82" s="195"/>
      <c r="FYQ82" s="195"/>
      <c r="FYR82" s="195"/>
      <c r="FYS82" s="195"/>
      <c r="FYT82" s="195"/>
      <c r="FYU82" s="195"/>
      <c r="FYV82" s="195"/>
      <c r="FYW82" s="195"/>
      <c r="FYX82" s="195"/>
      <c r="FYY82" s="195"/>
      <c r="FYZ82" s="195"/>
      <c r="FZA82" s="195"/>
      <c r="FZB82" s="195"/>
      <c r="FZC82" s="195"/>
      <c r="FZD82" s="195"/>
      <c r="FZE82" s="195"/>
      <c r="FZF82" s="195"/>
      <c r="FZG82" s="195"/>
      <c r="FZH82" s="195"/>
      <c r="FZI82" s="195"/>
      <c r="FZJ82" s="195"/>
      <c r="FZK82" s="195"/>
      <c r="FZL82" s="195"/>
      <c r="FZM82" s="195"/>
      <c r="FZN82" s="195"/>
      <c r="FZO82" s="195"/>
      <c r="FZP82" s="195"/>
      <c r="FZQ82" s="195"/>
      <c r="FZR82" s="195"/>
      <c r="FZS82" s="195"/>
      <c r="FZT82" s="195"/>
      <c r="FZU82" s="195"/>
      <c r="FZV82" s="195"/>
      <c r="FZW82" s="195"/>
      <c r="FZX82" s="195"/>
      <c r="FZY82" s="195"/>
      <c r="FZZ82" s="195"/>
      <c r="GAA82" s="195"/>
      <c r="GAB82" s="195"/>
      <c r="GAC82" s="195"/>
      <c r="GAD82" s="195"/>
      <c r="GAE82" s="195"/>
      <c r="GAF82" s="195"/>
      <c r="GAG82" s="195"/>
      <c r="GAH82" s="195"/>
      <c r="GAI82" s="195"/>
      <c r="GAJ82" s="195"/>
      <c r="GAK82" s="195"/>
      <c r="GAL82" s="195"/>
      <c r="GAM82" s="195"/>
      <c r="GAN82" s="195"/>
      <c r="GAO82" s="195"/>
      <c r="GAP82" s="195"/>
      <c r="GAQ82" s="195"/>
      <c r="GAR82" s="195"/>
      <c r="GAS82" s="195"/>
      <c r="GAT82" s="195"/>
      <c r="GAU82" s="195"/>
      <c r="GAV82" s="195"/>
      <c r="GAW82" s="195"/>
      <c r="GAX82" s="195"/>
      <c r="GAY82" s="195"/>
      <c r="GAZ82" s="195"/>
      <c r="GBA82" s="195"/>
      <c r="GBB82" s="195"/>
      <c r="GBC82" s="195"/>
      <c r="GBD82" s="195"/>
      <c r="GBE82" s="195"/>
      <c r="GBF82" s="195"/>
      <c r="GBG82" s="195"/>
      <c r="GBH82" s="195"/>
      <c r="GBI82" s="195"/>
      <c r="GBJ82" s="195"/>
      <c r="GBK82" s="195"/>
      <c r="GBL82" s="195"/>
      <c r="GBM82" s="195"/>
      <c r="GBN82" s="195"/>
      <c r="GBO82" s="195"/>
      <c r="GBP82" s="195"/>
      <c r="GBQ82" s="195"/>
      <c r="GBR82" s="195"/>
      <c r="GBS82" s="195"/>
      <c r="GBT82" s="195"/>
      <c r="GBU82" s="195"/>
      <c r="GBV82" s="195"/>
      <c r="GBW82" s="195"/>
      <c r="GBX82" s="195"/>
      <c r="GBY82" s="195"/>
      <c r="GBZ82" s="195"/>
      <c r="GCA82" s="195"/>
      <c r="GCB82" s="195"/>
      <c r="GCC82" s="195"/>
      <c r="GCD82" s="195"/>
      <c r="GCE82" s="195"/>
      <c r="GCF82" s="195"/>
      <c r="GCG82" s="195"/>
      <c r="GCH82" s="195"/>
      <c r="GCI82" s="195"/>
      <c r="GCJ82" s="195"/>
      <c r="GCK82" s="195"/>
      <c r="GCL82" s="195"/>
      <c r="GCM82" s="195"/>
      <c r="GCN82" s="195"/>
      <c r="GCO82" s="195"/>
      <c r="GCP82" s="195"/>
      <c r="GCQ82" s="195"/>
      <c r="GCR82" s="195"/>
      <c r="GCS82" s="195"/>
      <c r="GCT82" s="195"/>
      <c r="GCU82" s="195"/>
      <c r="GCV82" s="195"/>
      <c r="GCW82" s="195"/>
      <c r="GCX82" s="195"/>
      <c r="GCY82" s="195"/>
      <c r="GCZ82" s="195"/>
      <c r="GDA82" s="195"/>
      <c r="GDB82" s="195"/>
      <c r="GDC82" s="195"/>
      <c r="GDD82" s="195"/>
      <c r="GDE82" s="195"/>
      <c r="GDF82" s="195"/>
      <c r="GDG82" s="195"/>
      <c r="GDH82" s="195"/>
      <c r="GDI82" s="195"/>
      <c r="GDJ82" s="195"/>
      <c r="GDK82" s="195"/>
      <c r="GDL82" s="195"/>
      <c r="GDM82" s="195"/>
      <c r="GDN82" s="195"/>
      <c r="GDO82" s="195"/>
      <c r="GDP82" s="195"/>
      <c r="GDQ82" s="195"/>
      <c r="GDR82" s="195"/>
      <c r="GDS82" s="195"/>
      <c r="GDT82" s="195"/>
      <c r="GDU82" s="195"/>
      <c r="GDV82" s="195"/>
      <c r="GDW82" s="195"/>
      <c r="GDX82" s="195"/>
      <c r="GDY82" s="195"/>
      <c r="GDZ82" s="195"/>
      <c r="GEA82" s="195"/>
      <c r="GEB82" s="195"/>
      <c r="GEC82" s="195"/>
      <c r="GED82" s="195"/>
      <c r="GEE82" s="195"/>
      <c r="GEF82" s="195"/>
      <c r="GEG82" s="195"/>
      <c r="GEH82" s="195"/>
      <c r="GEI82" s="195"/>
      <c r="GEJ82" s="195"/>
      <c r="GEK82" s="195"/>
      <c r="GEL82" s="195"/>
      <c r="GEM82" s="195"/>
      <c r="GEN82" s="195"/>
      <c r="GEO82" s="195"/>
      <c r="GEP82" s="195"/>
      <c r="GEQ82" s="195"/>
      <c r="GER82" s="195"/>
      <c r="GES82" s="195"/>
      <c r="GET82" s="195"/>
      <c r="GEU82" s="195"/>
      <c r="GEV82" s="195"/>
      <c r="GEW82" s="195"/>
      <c r="GEX82" s="195"/>
      <c r="GEY82" s="195"/>
      <c r="GEZ82" s="195"/>
      <c r="GFA82" s="195"/>
      <c r="GFB82" s="195"/>
      <c r="GFC82" s="195"/>
      <c r="GFD82" s="195"/>
      <c r="GFE82" s="195"/>
      <c r="GFF82" s="195"/>
      <c r="GFG82" s="195"/>
      <c r="GFH82" s="195"/>
      <c r="GFI82" s="195"/>
      <c r="GFJ82" s="195"/>
      <c r="GFK82" s="195"/>
      <c r="GFL82" s="195"/>
      <c r="GFM82" s="195"/>
      <c r="GFN82" s="195"/>
      <c r="GFO82" s="195"/>
      <c r="GFP82" s="195"/>
      <c r="GFQ82" s="195"/>
      <c r="GFR82" s="195"/>
      <c r="GFS82" s="195"/>
      <c r="GFT82" s="195"/>
      <c r="GFU82" s="195"/>
      <c r="GFV82" s="195"/>
      <c r="GFW82" s="195"/>
      <c r="GFX82" s="195"/>
      <c r="GFY82" s="195"/>
      <c r="GFZ82" s="195"/>
      <c r="GGA82" s="195"/>
      <c r="GGB82" s="195"/>
      <c r="GGC82" s="195"/>
      <c r="GGD82" s="195"/>
      <c r="GGE82" s="195"/>
      <c r="GGF82" s="195"/>
      <c r="GGG82" s="195"/>
      <c r="GGH82" s="195"/>
      <c r="GGI82" s="195"/>
      <c r="GGJ82" s="195"/>
      <c r="GGK82" s="195"/>
      <c r="GGL82" s="195"/>
      <c r="GGM82" s="195"/>
      <c r="GGN82" s="195"/>
      <c r="GGO82" s="195"/>
      <c r="GGP82" s="195"/>
      <c r="GGQ82" s="195"/>
      <c r="GGR82" s="195"/>
      <c r="GGS82" s="195"/>
      <c r="GGT82" s="195"/>
      <c r="GGU82" s="195"/>
      <c r="GGV82" s="195"/>
      <c r="GGW82" s="195"/>
      <c r="GGX82" s="195"/>
      <c r="GGY82" s="195"/>
      <c r="GGZ82" s="195"/>
      <c r="GHA82" s="195"/>
      <c r="GHB82" s="195"/>
      <c r="GHC82" s="195"/>
      <c r="GHD82" s="195"/>
      <c r="GHE82" s="195"/>
      <c r="GHF82" s="195"/>
      <c r="GHG82" s="195"/>
      <c r="GHH82" s="195"/>
      <c r="GHI82" s="195"/>
      <c r="GHJ82" s="195"/>
      <c r="GHK82" s="195"/>
      <c r="GHL82" s="195"/>
      <c r="GHM82" s="195"/>
      <c r="GHN82" s="195"/>
      <c r="GHO82" s="195"/>
      <c r="GHP82" s="195"/>
      <c r="GHQ82" s="195"/>
      <c r="GHR82" s="195"/>
      <c r="GHS82" s="195"/>
      <c r="GHT82" s="195"/>
      <c r="GHU82" s="195"/>
      <c r="GHV82" s="195"/>
      <c r="GHW82" s="195"/>
      <c r="GHX82" s="195"/>
      <c r="GHY82" s="195"/>
      <c r="GHZ82" s="195"/>
      <c r="GIA82" s="195"/>
      <c r="GIB82" s="195"/>
      <c r="GIC82" s="195"/>
      <c r="GID82" s="195"/>
      <c r="GIE82" s="195"/>
      <c r="GIF82" s="195"/>
      <c r="GIG82" s="195"/>
      <c r="GIH82" s="195"/>
      <c r="GII82" s="195"/>
      <c r="GIJ82" s="195"/>
      <c r="GIK82" s="195"/>
      <c r="GIL82" s="195"/>
      <c r="GIM82" s="195"/>
      <c r="GIN82" s="195"/>
      <c r="GIO82" s="195"/>
      <c r="GIP82" s="195"/>
      <c r="GIQ82" s="195"/>
      <c r="GIR82" s="195"/>
      <c r="GIS82" s="195"/>
      <c r="GIT82" s="195"/>
      <c r="GIU82" s="195"/>
      <c r="GIV82" s="195"/>
      <c r="GIW82" s="195"/>
      <c r="GIX82" s="195"/>
      <c r="GIY82" s="195"/>
      <c r="GIZ82" s="195"/>
      <c r="GJA82" s="195"/>
      <c r="GJB82" s="195"/>
      <c r="GJC82" s="195"/>
      <c r="GJD82" s="195"/>
      <c r="GJE82" s="195"/>
      <c r="GJF82" s="195"/>
      <c r="GJG82" s="195"/>
      <c r="GJH82" s="195"/>
      <c r="GJI82" s="195"/>
      <c r="GJJ82" s="195"/>
      <c r="GJK82" s="195"/>
      <c r="GJL82" s="195"/>
      <c r="GJM82" s="195"/>
      <c r="GJN82" s="195"/>
      <c r="GJO82" s="195"/>
      <c r="GJP82" s="195"/>
      <c r="GJQ82" s="195"/>
      <c r="GJR82" s="195"/>
      <c r="GJS82" s="195"/>
      <c r="GJT82" s="195"/>
      <c r="GJU82" s="195"/>
      <c r="GJV82" s="195"/>
      <c r="GJW82" s="195"/>
      <c r="GJX82" s="195"/>
      <c r="GJY82" s="195"/>
      <c r="GJZ82" s="195"/>
      <c r="GKA82" s="195"/>
      <c r="GKB82" s="195"/>
      <c r="GKC82" s="195"/>
      <c r="GKD82" s="195"/>
      <c r="GKE82" s="195"/>
      <c r="GKF82" s="195"/>
      <c r="GKG82" s="195"/>
      <c r="GKH82" s="195"/>
      <c r="GKI82" s="195"/>
      <c r="GKJ82" s="195"/>
      <c r="GKK82" s="195"/>
      <c r="GKL82" s="195"/>
      <c r="GKM82" s="195"/>
      <c r="GKN82" s="195"/>
      <c r="GKO82" s="195"/>
      <c r="GKP82" s="195"/>
      <c r="GKQ82" s="195"/>
      <c r="GKR82" s="195"/>
      <c r="GKS82" s="195"/>
      <c r="GKT82" s="195"/>
      <c r="GKU82" s="195"/>
      <c r="GKV82" s="195"/>
      <c r="GKW82" s="195"/>
      <c r="GKX82" s="195"/>
      <c r="GKY82" s="195"/>
      <c r="GKZ82" s="195"/>
      <c r="GLA82" s="195"/>
      <c r="GLB82" s="195"/>
      <c r="GLC82" s="195"/>
      <c r="GLD82" s="195"/>
      <c r="GLE82" s="195"/>
      <c r="GLF82" s="195"/>
      <c r="GLG82" s="195"/>
      <c r="GLH82" s="195"/>
      <c r="GLI82" s="195"/>
      <c r="GLJ82" s="195"/>
      <c r="GLK82" s="195"/>
      <c r="GLL82" s="195"/>
      <c r="GLM82" s="195"/>
      <c r="GLN82" s="195"/>
      <c r="GLO82" s="195"/>
      <c r="GLP82" s="195"/>
      <c r="GLQ82" s="195"/>
      <c r="GLR82" s="195"/>
      <c r="GLS82" s="195"/>
      <c r="GLT82" s="195"/>
      <c r="GLU82" s="195"/>
      <c r="GLV82" s="195"/>
      <c r="GLW82" s="195"/>
      <c r="GLX82" s="195"/>
      <c r="GLY82" s="195"/>
      <c r="GLZ82" s="195"/>
      <c r="GMA82" s="195"/>
      <c r="GMB82" s="195"/>
      <c r="GMC82" s="195"/>
      <c r="GMD82" s="195"/>
      <c r="GME82" s="195"/>
      <c r="GMF82" s="195"/>
      <c r="GMG82" s="195"/>
      <c r="GMH82" s="195"/>
      <c r="GMI82" s="195"/>
      <c r="GMJ82" s="195"/>
      <c r="GMK82" s="195"/>
      <c r="GML82" s="195"/>
      <c r="GMM82" s="195"/>
      <c r="GMN82" s="195"/>
      <c r="GMO82" s="195"/>
      <c r="GMP82" s="195"/>
      <c r="GMQ82" s="195"/>
      <c r="GMR82" s="195"/>
      <c r="GMS82" s="195"/>
      <c r="GMT82" s="195"/>
      <c r="GMU82" s="195"/>
      <c r="GMV82" s="195"/>
      <c r="GMW82" s="195"/>
      <c r="GMX82" s="195"/>
      <c r="GMY82" s="195"/>
      <c r="GMZ82" s="195"/>
      <c r="GNA82" s="195"/>
      <c r="GNB82" s="195"/>
      <c r="GNC82" s="195"/>
      <c r="GND82" s="195"/>
      <c r="GNE82" s="195"/>
      <c r="GNF82" s="195"/>
      <c r="GNG82" s="195"/>
      <c r="GNH82" s="195"/>
      <c r="GNI82" s="195"/>
      <c r="GNJ82" s="195"/>
      <c r="GNK82" s="195"/>
      <c r="GNL82" s="195"/>
      <c r="GNM82" s="195"/>
      <c r="GNN82" s="195"/>
      <c r="GNO82" s="195"/>
      <c r="GNP82" s="195"/>
      <c r="GNQ82" s="195"/>
      <c r="GNR82" s="195"/>
      <c r="GNS82" s="195"/>
      <c r="GNT82" s="195"/>
      <c r="GNU82" s="195"/>
      <c r="GNV82" s="195"/>
      <c r="GNW82" s="195"/>
      <c r="GNX82" s="195"/>
      <c r="GNY82" s="195"/>
      <c r="GNZ82" s="195"/>
      <c r="GOA82" s="195"/>
      <c r="GOB82" s="195"/>
      <c r="GOC82" s="195"/>
      <c r="GOD82" s="195"/>
      <c r="GOE82" s="195"/>
      <c r="GOF82" s="195"/>
      <c r="GOG82" s="195"/>
      <c r="GOH82" s="195"/>
      <c r="GOI82" s="195"/>
      <c r="GOJ82" s="195"/>
      <c r="GOK82" s="195"/>
      <c r="GOL82" s="195"/>
      <c r="GOM82" s="195"/>
      <c r="GON82" s="195"/>
      <c r="GOO82" s="195"/>
      <c r="GOP82" s="195"/>
      <c r="GOQ82" s="195"/>
      <c r="GOR82" s="195"/>
      <c r="GOS82" s="195"/>
      <c r="GOT82" s="195"/>
      <c r="GOU82" s="195"/>
      <c r="GOV82" s="195"/>
      <c r="GOW82" s="195"/>
      <c r="GOX82" s="195"/>
      <c r="GOY82" s="195"/>
      <c r="GOZ82" s="195"/>
      <c r="GPA82" s="195"/>
      <c r="GPB82" s="195"/>
      <c r="GPC82" s="195"/>
      <c r="GPD82" s="195"/>
      <c r="GPE82" s="195"/>
      <c r="GPF82" s="195"/>
      <c r="GPG82" s="195"/>
      <c r="GPH82" s="195"/>
      <c r="GPI82" s="195"/>
      <c r="GPJ82" s="195"/>
      <c r="GPK82" s="195"/>
      <c r="GPL82" s="195"/>
      <c r="GPM82" s="195"/>
      <c r="GPN82" s="195"/>
      <c r="GPO82" s="195"/>
      <c r="GPP82" s="195"/>
      <c r="GPQ82" s="195"/>
      <c r="GPR82" s="195"/>
      <c r="GPS82" s="195"/>
      <c r="GPT82" s="195"/>
      <c r="GPU82" s="195"/>
      <c r="GPV82" s="195"/>
      <c r="GPW82" s="195"/>
      <c r="GPX82" s="195"/>
      <c r="GPY82" s="195"/>
      <c r="GPZ82" s="195"/>
      <c r="GQA82" s="195"/>
      <c r="GQB82" s="195"/>
      <c r="GQC82" s="195"/>
      <c r="GQD82" s="195"/>
      <c r="GQE82" s="195"/>
      <c r="GQF82" s="195"/>
      <c r="GQG82" s="195"/>
      <c r="GQH82" s="195"/>
      <c r="GQI82" s="195"/>
      <c r="GQJ82" s="195"/>
      <c r="GQK82" s="195"/>
      <c r="GQL82" s="195"/>
      <c r="GQM82" s="195"/>
      <c r="GQN82" s="195"/>
      <c r="GQO82" s="195"/>
      <c r="GQP82" s="195"/>
      <c r="GQQ82" s="195"/>
      <c r="GQR82" s="195"/>
      <c r="GQS82" s="195"/>
      <c r="GQT82" s="195"/>
      <c r="GQU82" s="195"/>
      <c r="GQV82" s="195"/>
      <c r="GQW82" s="195"/>
      <c r="GQX82" s="195"/>
      <c r="GQY82" s="195"/>
      <c r="GQZ82" s="195"/>
      <c r="GRA82" s="195"/>
      <c r="GRB82" s="195"/>
      <c r="GRC82" s="195"/>
      <c r="GRD82" s="195"/>
      <c r="GRE82" s="195"/>
      <c r="GRF82" s="195"/>
      <c r="GRG82" s="195"/>
      <c r="GRH82" s="195"/>
      <c r="GRI82" s="195"/>
      <c r="GRJ82" s="195"/>
      <c r="GRK82" s="195"/>
      <c r="GRL82" s="195"/>
      <c r="GRM82" s="195"/>
      <c r="GRN82" s="195"/>
      <c r="GRO82" s="195"/>
      <c r="GRP82" s="195"/>
      <c r="GRQ82" s="195"/>
      <c r="GRR82" s="195"/>
      <c r="GRS82" s="195"/>
      <c r="GRT82" s="195"/>
      <c r="GRU82" s="195"/>
      <c r="GRV82" s="195"/>
      <c r="GRW82" s="195"/>
      <c r="GRX82" s="195"/>
      <c r="GRY82" s="195"/>
      <c r="GRZ82" s="195"/>
      <c r="GSA82" s="195"/>
      <c r="GSB82" s="195"/>
      <c r="GSC82" s="195"/>
      <c r="GSD82" s="195"/>
      <c r="GSE82" s="195"/>
      <c r="GSF82" s="195"/>
      <c r="GSG82" s="195"/>
      <c r="GSH82" s="195"/>
      <c r="GSI82" s="195"/>
      <c r="GSJ82" s="195"/>
      <c r="GSK82" s="195"/>
      <c r="GSL82" s="195"/>
      <c r="GSM82" s="195"/>
      <c r="GSN82" s="195"/>
      <c r="GSO82" s="195"/>
      <c r="GSP82" s="195"/>
      <c r="GSQ82" s="195"/>
      <c r="GSR82" s="195"/>
      <c r="GSS82" s="195"/>
      <c r="GST82" s="195"/>
      <c r="GSU82" s="195"/>
      <c r="GSV82" s="195"/>
      <c r="GSW82" s="195"/>
      <c r="GSX82" s="195"/>
      <c r="GSY82" s="195"/>
      <c r="GSZ82" s="195"/>
      <c r="GTA82" s="195"/>
      <c r="GTB82" s="195"/>
      <c r="GTC82" s="195"/>
      <c r="GTD82" s="195"/>
      <c r="GTE82" s="195"/>
      <c r="GTF82" s="195"/>
      <c r="GTG82" s="195"/>
      <c r="GTH82" s="195"/>
      <c r="GTI82" s="195"/>
      <c r="GTJ82" s="195"/>
      <c r="GTK82" s="195"/>
      <c r="GTL82" s="195"/>
      <c r="GTM82" s="195"/>
      <c r="GTN82" s="195"/>
      <c r="GTO82" s="195"/>
      <c r="GTP82" s="195"/>
      <c r="GTQ82" s="195"/>
      <c r="GTR82" s="195"/>
      <c r="GTS82" s="195"/>
      <c r="GTT82" s="195"/>
      <c r="GTU82" s="195"/>
      <c r="GTV82" s="195"/>
      <c r="GTW82" s="195"/>
      <c r="GTX82" s="195"/>
      <c r="GTY82" s="195"/>
      <c r="GTZ82" s="195"/>
      <c r="GUA82" s="195"/>
      <c r="GUB82" s="195"/>
      <c r="GUC82" s="195"/>
      <c r="GUD82" s="195"/>
      <c r="GUE82" s="195"/>
      <c r="GUF82" s="195"/>
      <c r="GUG82" s="195"/>
      <c r="GUH82" s="195"/>
      <c r="GUI82" s="195"/>
      <c r="GUJ82" s="195"/>
      <c r="GUK82" s="195"/>
      <c r="GUL82" s="195"/>
      <c r="GUM82" s="195"/>
      <c r="GUN82" s="195"/>
      <c r="GUO82" s="195"/>
      <c r="GUP82" s="195"/>
      <c r="GUQ82" s="195"/>
      <c r="GUR82" s="195"/>
      <c r="GUS82" s="195"/>
      <c r="GUT82" s="195"/>
      <c r="GUU82" s="195"/>
      <c r="GUV82" s="195"/>
      <c r="GUW82" s="195"/>
      <c r="GUX82" s="195"/>
      <c r="GUY82" s="195"/>
      <c r="GUZ82" s="195"/>
      <c r="GVA82" s="195"/>
      <c r="GVB82" s="195"/>
      <c r="GVC82" s="195"/>
      <c r="GVD82" s="195"/>
      <c r="GVE82" s="195"/>
      <c r="GVF82" s="195"/>
      <c r="GVG82" s="195"/>
      <c r="GVH82" s="195"/>
      <c r="GVI82" s="195"/>
      <c r="GVJ82" s="195"/>
      <c r="GVK82" s="195"/>
      <c r="GVL82" s="195"/>
      <c r="GVM82" s="195"/>
      <c r="GVN82" s="195"/>
      <c r="GVO82" s="195"/>
      <c r="GVP82" s="195"/>
      <c r="GVQ82" s="195"/>
      <c r="GVR82" s="195"/>
      <c r="GVS82" s="195"/>
      <c r="GVT82" s="195"/>
      <c r="GVU82" s="195"/>
      <c r="GVV82" s="195"/>
      <c r="GVW82" s="195"/>
      <c r="GVX82" s="195"/>
      <c r="GVY82" s="195"/>
      <c r="GVZ82" s="195"/>
      <c r="GWA82" s="195"/>
      <c r="GWB82" s="195"/>
      <c r="GWC82" s="195"/>
      <c r="GWD82" s="195"/>
      <c r="GWE82" s="195"/>
      <c r="GWF82" s="195"/>
      <c r="GWG82" s="195"/>
      <c r="GWH82" s="195"/>
      <c r="GWI82" s="195"/>
      <c r="GWJ82" s="195"/>
      <c r="GWK82" s="195"/>
      <c r="GWL82" s="195"/>
      <c r="GWM82" s="195"/>
      <c r="GWN82" s="195"/>
      <c r="GWO82" s="195"/>
      <c r="GWP82" s="195"/>
      <c r="GWQ82" s="195"/>
      <c r="GWR82" s="195"/>
      <c r="GWS82" s="195"/>
      <c r="GWT82" s="195"/>
      <c r="GWU82" s="195"/>
      <c r="GWV82" s="195"/>
      <c r="GWW82" s="195"/>
      <c r="GWX82" s="195"/>
      <c r="GWY82" s="195"/>
      <c r="GWZ82" s="195"/>
      <c r="GXA82" s="195"/>
      <c r="GXB82" s="195"/>
      <c r="GXC82" s="195"/>
      <c r="GXD82" s="195"/>
      <c r="GXE82" s="195"/>
      <c r="GXF82" s="195"/>
      <c r="GXG82" s="195"/>
      <c r="GXH82" s="195"/>
      <c r="GXI82" s="195"/>
      <c r="GXJ82" s="195"/>
      <c r="GXK82" s="195"/>
      <c r="GXL82" s="195"/>
      <c r="GXM82" s="195"/>
      <c r="GXN82" s="195"/>
      <c r="GXO82" s="195"/>
      <c r="GXP82" s="195"/>
      <c r="GXQ82" s="195"/>
      <c r="GXR82" s="195"/>
      <c r="GXS82" s="195"/>
      <c r="GXT82" s="195"/>
      <c r="GXU82" s="195"/>
      <c r="GXV82" s="195"/>
      <c r="GXW82" s="195"/>
      <c r="GXX82" s="195"/>
      <c r="GXY82" s="195"/>
      <c r="GXZ82" s="195"/>
      <c r="GYA82" s="195"/>
      <c r="GYB82" s="195"/>
      <c r="GYC82" s="195"/>
      <c r="GYD82" s="195"/>
      <c r="GYE82" s="195"/>
      <c r="GYF82" s="195"/>
      <c r="GYG82" s="195"/>
      <c r="GYH82" s="195"/>
      <c r="GYI82" s="195"/>
      <c r="GYJ82" s="195"/>
      <c r="GYK82" s="195"/>
      <c r="GYL82" s="195"/>
      <c r="GYM82" s="195"/>
      <c r="GYN82" s="195"/>
      <c r="GYO82" s="195"/>
      <c r="GYP82" s="195"/>
      <c r="GYQ82" s="195"/>
      <c r="GYR82" s="195"/>
      <c r="GYS82" s="195"/>
      <c r="GYT82" s="195"/>
      <c r="GYU82" s="195"/>
      <c r="GYV82" s="195"/>
      <c r="GYW82" s="195"/>
      <c r="GYX82" s="195"/>
      <c r="GYY82" s="195"/>
      <c r="GYZ82" s="195"/>
      <c r="GZA82" s="195"/>
      <c r="GZB82" s="195"/>
      <c r="GZC82" s="195"/>
      <c r="GZD82" s="195"/>
      <c r="GZE82" s="195"/>
      <c r="GZF82" s="195"/>
      <c r="GZG82" s="195"/>
      <c r="GZH82" s="195"/>
      <c r="GZI82" s="195"/>
      <c r="GZJ82" s="195"/>
      <c r="GZK82" s="195"/>
      <c r="GZL82" s="195"/>
      <c r="GZM82" s="195"/>
      <c r="GZN82" s="195"/>
      <c r="GZO82" s="195"/>
      <c r="GZP82" s="195"/>
      <c r="GZQ82" s="195"/>
      <c r="GZR82" s="195"/>
      <c r="GZS82" s="195"/>
      <c r="GZT82" s="195"/>
      <c r="GZU82" s="195"/>
      <c r="GZV82" s="195"/>
      <c r="GZW82" s="195"/>
      <c r="GZX82" s="195"/>
      <c r="GZY82" s="195"/>
      <c r="GZZ82" s="195"/>
      <c r="HAA82" s="195"/>
      <c r="HAB82" s="195"/>
      <c r="HAC82" s="195"/>
      <c r="HAD82" s="195"/>
      <c r="HAE82" s="195"/>
      <c r="HAF82" s="195"/>
      <c r="HAG82" s="195"/>
      <c r="HAH82" s="195"/>
      <c r="HAI82" s="195"/>
      <c r="HAJ82" s="195"/>
      <c r="HAK82" s="195"/>
      <c r="HAL82" s="195"/>
      <c r="HAM82" s="195"/>
      <c r="HAN82" s="195"/>
      <c r="HAO82" s="195"/>
      <c r="HAP82" s="195"/>
      <c r="HAQ82" s="195"/>
      <c r="HAR82" s="195"/>
      <c r="HAS82" s="195"/>
      <c r="HAT82" s="195"/>
      <c r="HAU82" s="195"/>
      <c r="HAV82" s="195"/>
      <c r="HAW82" s="195"/>
      <c r="HAX82" s="195"/>
      <c r="HAY82" s="195"/>
      <c r="HAZ82" s="195"/>
      <c r="HBA82" s="195"/>
      <c r="HBB82" s="195"/>
      <c r="HBC82" s="195"/>
      <c r="HBD82" s="195"/>
      <c r="HBE82" s="195"/>
      <c r="HBF82" s="195"/>
      <c r="HBG82" s="195"/>
      <c r="HBH82" s="195"/>
      <c r="HBI82" s="195"/>
      <c r="HBJ82" s="195"/>
      <c r="HBK82" s="195"/>
      <c r="HBL82" s="195"/>
      <c r="HBM82" s="195"/>
      <c r="HBN82" s="195"/>
      <c r="HBO82" s="195"/>
      <c r="HBP82" s="195"/>
      <c r="HBQ82" s="195"/>
      <c r="HBR82" s="195"/>
      <c r="HBS82" s="195"/>
      <c r="HBT82" s="195"/>
      <c r="HBU82" s="195"/>
      <c r="HBV82" s="195"/>
      <c r="HBW82" s="195"/>
      <c r="HBX82" s="195"/>
      <c r="HBY82" s="195"/>
      <c r="HBZ82" s="195"/>
      <c r="HCA82" s="195"/>
      <c r="HCB82" s="195"/>
      <c r="HCC82" s="195"/>
      <c r="HCD82" s="195"/>
      <c r="HCE82" s="195"/>
      <c r="HCF82" s="195"/>
      <c r="HCG82" s="195"/>
      <c r="HCH82" s="195"/>
      <c r="HCI82" s="195"/>
      <c r="HCJ82" s="195"/>
      <c r="HCK82" s="195"/>
      <c r="HCL82" s="195"/>
      <c r="HCM82" s="195"/>
      <c r="HCN82" s="195"/>
      <c r="HCO82" s="195"/>
      <c r="HCP82" s="195"/>
      <c r="HCQ82" s="195"/>
      <c r="HCR82" s="195"/>
      <c r="HCS82" s="195"/>
      <c r="HCT82" s="195"/>
      <c r="HCU82" s="195"/>
      <c r="HCV82" s="195"/>
      <c r="HCW82" s="195"/>
      <c r="HCX82" s="195"/>
      <c r="HCY82" s="195"/>
      <c r="HCZ82" s="195"/>
      <c r="HDA82" s="195"/>
      <c r="HDB82" s="195"/>
      <c r="HDC82" s="195"/>
      <c r="HDD82" s="195"/>
      <c r="HDE82" s="195"/>
      <c r="HDF82" s="195"/>
      <c r="HDG82" s="195"/>
      <c r="HDH82" s="195"/>
      <c r="HDI82" s="195"/>
      <c r="HDJ82" s="195"/>
      <c r="HDK82" s="195"/>
      <c r="HDL82" s="195"/>
      <c r="HDM82" s="195"/>
      <c r="HDN82" s="195"/>
      <c r="HDO82" s="195"/>
      <c r="HDP82" s="195"/>
      <c r="HDQ82" s="195"/>
      <c r="HDR82" s="195"/>
      <c r="HDS82" s="195"/>
      <c r="HDT82" s="195"/>
      <c r="HDU82" s="195"/>
      <c r="HDV82" s="195"/>
      <c r="HDW82" s="195"/>
      <c r="HDX82" s="195"/>
      <c r="HDY82" s="195"/>
      <c r="HDZ82" s="195"/>
      <c r="HEA82" s="195"/>
      <c r="HEB82" s="195"/>
      <c r="HEC82" s="195"/>
      <c r="HED82" s="195"/>
      <c r="HEE82" s="195"/>
      <c r="HEF82" s="195"/>
      <c r="HEG82" s="195"/>
      <c r="HEH82" s="195"/>
      <c r="HEI82" s="195"/>
      <c r="HEJ82" s="195"/>
      <c r="HEK82" s="195"/>
      <c r="HEL82" s="195"/>
      <c r="HEM82" s="195"/>
      <c r="HEN82" s="195"/>
      <c r="HEO82" s="195"/>
      <c r="HEP82" s="195"/>
      <c r="HEQ82" s="195"/>
      <c r="HER82" s="195"/>
      <c r="HES82" s="195"/>
      <c r="HET82" s="195"/>
      <c r="HEU82" s="195"/>
      <c r="HEV82" s="195"/>
      <c r="HEW82" s="195"/>
      <c r="HEX82" s="195"/>
      <c r="HEY82" s="195"/>
      <c r="HEZ82" s="195"/>
      <c r="HFA82" s="195"/>
      <c r="HFB82" s="195"/>
      <c r="HFC82" s="195"/>
      <c r="HFD82" s="195"/>
      <c r="HFE82" s="195"/>
      <c r="HFF82" s="195"/>
      <c r="HFG82" s="195"/>
      <c r="HFH82" s="195"/>
      <c r="HFI82" s="195"/>
      <c r="HFJ82" s="195"/>
      <c r="HFK82" s="195"/>
      <c r="HFL82" s="195"/>
      <c r="HFM82" s="195"/>
      <c r="HFN82" s="195"/>
      <c r="HFO82" s="195"/>
      <c r="HFP82" s="195"/>
      <c r="HFQ82" s="195"/>
      <c r="HFR82" s="195"/>
      <c r="HFS82" s="195"/>
      <c r="HFT82" s="195"/>
      <c r="HFU82" s="195"/>
      <c r="HFV82" s="195"/>
      <c r="HFW82" s="195"/>
      <c r="HFX82" s="195"/>
      <c r="HFY82" s="195"/>
      <c r="HFZ82" s="195"/>
      <c r="HGA82" s="195"/>
      <c r="HGB82" s="195"/>
      <c r="HGC82" s="195"/>
      <c r="HGD82" s="195"/>
      <c r="HGE82" s="195"/>
      <c r="HGF82" s="195"/>
      <c r="HGG82" s="195"/>
      <c r="HGH82" s="195"/>
      <c r="HGI82" s="195"/>
      <c r="HGJ82" s="195"/>
      <c r="HGK82" s="195"/>
      <c r="HGL82" s="195"/>
      <c r="HGM82" s="195"/>
      <c r="HGN82" s="195"/>
      <c r="HGO82" s="195"/>
      <c r="HGP82" s="195"/>
      <c r="HGQ82" s="195"/>
      <c r="HGR82" s="195"/>
      <c r="HGS82" s="195"/>
      <c r="HGT82" s="195"/>
      <c r="HGU82" s="195"/>
      <c r="HGV82" s="195"/>
      <c r="HGW82" s="195"/>
      <c r="HGX82" s="195"/>
      <c r="HGY82" s="195"/>
      <c r="HGZ82" s="195"/>
      <c r="HHA82" s="195"/>
      <c r="HHB82" s="195"/>
      <c r="HHC82" s="195"/>
      <c r="HHD82" s="195"/>
      <c r="HHE82" s="195"/>
      <c r="HHF82" s="195"/>
      <c r="HHG82" s="195"/>
      <c r="HHH82" s="195"/>
      <c r="HHI82" s="195"/>
      <c r="HHJ82" s="195"/>
      <c r="HHK82" s="195"/>
      <c r="HHL82" s="195"/>
      <c r="HHM82" s="195"/>
      <c r="HHN82" s="195"/>
      <c r="HHO82" s="195"/>
      <c r="HHP82" s="195"/>
      <c r="HHQ82" s="195"/>
      <c r="HHR82" s="195"/>
      <c r="HHS82" s="195"/>
      <c r="HHT82" s="195"/>
      <c r="HHU82" s="195"/>
      <c r="HHV82" s="195"/>
      <c r="HHW82" s="195"/>
      <c r="HHX82" s="195"/>
      <c r="HHY82" s="195"/>
      <c r="HHZ82" s="195"/>
      <c r="HIA82" s="195"/>
      <c r="HIB82" s="195"/>
      <c r="HIC82" s="195"/>
      <c r="HID82" s="195"/>
      <c r="HIE82" s="195"/>
      <c r="HIF82" s="195"/>
      <c r="HIG82" s="195"/>
      <c r="HIH82" s="195"/>
      <c r="HII82" s="195"/>
      <c r="HIJ82" s="195"/>
      <c r="HIK82" s="195"/>
      <c r="HIL82" s="195"/>
      <c r="HIM82" s="195"/>
      <c r="HIN82" s="195"/>
      <c r="HIO82" s="195"/>
      <c r="HIP82" s="195"/>
      <c r="HIQ82" s="195"/>
      <c r="HIR82" s="195"/>
      <c r="HIS82" s="195"/>
      <c r="HIT82" s="195"/>
      <c r="HIU82" s="195"/>
      <c r="HIV82" s="195"/>
      <c r="HIW82" s="195"/>
      <c r="HIX82" s="195"/>
      <c r="HIY82" s="195"/>
      <c r="HIZ82" s="195"/>
      <c r="HJA82" s="195"/>
      <c r="HJB82" s="195"/>
      <c r="HJC82" s="195"/>
      <c r="HJD82" s="195"/>
      <c r="HJE82" s="195"/>
      <c r="HJF82" s="195"/>
      <c r="HJG82" s="195"/>
      <c r="HJH82" s="195"/>
      <c r="HJI82" s="195"/>
      <c r="HJJ82" s="195"/>
      <c r="HJK82" s="195"/>
      <c r="HJL82" s="195"/>
      <c r="HJM82" s="195"/>
      <c r="HJN82" s="195"/>
      <c r="HJO82" s="195"/>
      <c r="HJP82" s="195"/>
      <c r="HJQ82" s="195"/>
      <c r="HJR82" s="195"/>
      <c r="HJS82" s="195"/>
      <c r="HJT82" s="195"/>
      <c r="HJU82" s="195"/>
      <c r="HJV82" s="195"/>
      <c r="HJW82" s="195"/>
      <c r="HJX82" s="195"/>
      <c r="HJY82" s="195"/>
      <c r="HJZ82" s="195"/>
      <c r="HKA82" s="195"/>
      <c r="HKB82" s="195"/>
      <c r="HKC82" s="195"/>
      <c r="HKD82" s="195"/>
      <c r="HKE82" s="195"/>
      <c r="HKF82" s="195"/>
      <c r="HKG82" s="195"/>
      <c r="HKH82" s="195"/>
      <c r="HKI82" s="195"/>
      <c r="HKJ82" s="195"/>
      <c r="HKK82" s="195"/>
      <c r="HKL82" s="195"/>
      <c r="HKM82" s="195"/>
      <c r="HKN82" s="195"/>
      <c r="HKO82" s="195"/>
      <c r="HKP82" s="195"/>
      <c r="HKQ82" s="195"/>
      <c r="HKR82" s="195"/>
      <c r="HKS82" s="195"/>
      <c r="HKT82" s="195"/>
      <c r="HKU82" s="195"/>
      <c r="HKV82" s="195"/>
      <c r="HKW82" s="195"/>
      <c r="HKX82" s="195"/>
      <c r="HKY82" s="195"/>
      <c r="HKZ82" s="195"/>
      <c r="HLA82" s="195"/>
      <c r="HLB82" s="195"/>
      <c r="HLC82" s="195"/>
      <c r="HLD82" s="195"/>
      <c r="HLE82" s="195"/>
      <c r="HLF82" s="195"/>
      <c r="HLG82" s="195"/>
      <c r="HLH82" s="195"/>
      <c r="HLI82" s="195"/>
      <c r="HLJ82" s="195"/>
      <c r="HLK82" s="195"/>
      <c r="HLL82" s="195"/>
      <c r="HLM82" s="195"/>
      <c r="HLN82" s="195"/>
      <c r="HLO82" s="195"/>
      <c r="HLP82" s="195"/>
      <c r="HLQ82" s="195"/>
      <c r="HLR82" s="195"/>
      <c r="HLS82" s="195"/>
      <c r="HLT82" s="195"/>
      <c r="HLU82" s="195"/>
      <c r="HLV82" s="195"/>
      <c r="HLW82" s="195"/>
      <c r="HLX82" s="195"/>
      <c r="HLY82" s="195"/>
      <c r="HLZ82" s="195"/>
      <c r="HMA82" s="195"/>
      <c r="HMB82" s="195"/>
      <c r="HMC82" s="195"/>
      <c r="HMD82" s="195"/>
      <c r="HME82" s="195"/>
      <c r="HMF82" s="195"/>
      <c r="HMG82" s="195"/>
      <c r="HMH82" s="195"/>
      <c r="HMI82" s="195"/>
      <c r="HMJ82" s="195"/>
      <c r="HMK82" s="195"/>
      <c r="HML82" s="195"/>
      <c r="HMM82" s="195"/>
      <c r="HMN82" s="195"/>
      <c r="HMO82" s="195"/>
      <c r="HMP82" s="195"/>
      <c r="HMQ82" s="195"/>
      <c r="HMR82" s="195"/>
      <c r="HMS82" s="195"/>
      <c r="HMT82" s="195"/>
      <c r="HMU82" s="195"/>
      <c r="HMV82" s="195"/>
      <c r="HMW82" s="195"/>
      <c r="HMX82" s="195"/>
      <c r="HMY82" s="195"/>
      <c r="HMZ82" s="195"/>
      <c r="HNA82" s="195"/>
      <c r="HNB82" s="195"/>
      <c r="HNC82" s="195"/>
      <c r="HND82" s="195"/>
      <c r="HNE82" s="195"/>
      <c r="HNF82" s="195"/>
      <c r="HNG82" s="195"/>
      <c r="HNH82" s="195"/>
      <c r="HNI82" s="195"/>
      <c r="HNJ82" s="195"/>
      <c r="HNK82" s="195"/>
      <c r="HNL82" s="195"/>
      <c r="HNM82" s="195"/>
      <c r="HNN82" s="195"/>
      <c r="HNO82" s="195"/>
      <c r="HNP82" s="195"/>
      <c r="HNQ82" s="195"/>
      <c r="HNR82" s="195"/>
      <c r="HNS82" s="195"/>
      <c r="HNT82" s="195"/>
      <c r="HNU82" s="195"/>
      <c r="HNV82" s="195"/>
      <c r="HNW82" s="195"/>
      <c r="HNX82" s="195"/>
      <c r="HNY82" s="195"/>
      <c r="HNZ82" s="195"/>
      <c r="HOA82" s="195"/>
      <c r="HOB82" s="195"/>
      <c r="HOC82" s="195"/>
      <c r="HOD82" s="195"/>
      <c r="HOE82" s="195"/>
      <c r="HOF82" s="195"/>
      <c r="HOG82" s="195"/>
      <c r="HOH82" s="195"/>
      <c r="HOI82" s="195"/>
      <c r="HOJ82" s="195"/>
      <c r="HOK82" s="195"/>
      <c r="HOL82" s="195"/>
      <c r="HOM82" s="195"/>
      <c r="HON82" s="195"/>
      <c r="HOO82" s="195"/>
      <c r="HOP82" s="195"/>
      <c r="HOQ82" s="195"/>
      <c r="HOR82" s="195"/>
      <c r="HOS82" s="195"/>
      <c r="HOT82" s="195"/>
      <c r="HOU82" s="195"/>
      <c r="HOV82" s="195"/>
      <c r="HOW82" s="195"/>
      <c r="HOX82" s="195"/>
      <c r="HOY82" s="195"/>
      <c r="HOZ82" s="195"/>
      <c r="HPA82" s="195"/>
      <c r="HPB82" s="195"/>
      <c r="HPC82" s="195"/>
      <c r="HPD82" s="195"/>
      <c r="HPE82" s="195"/>
      <c r="HPF82" s="195"/>
      <c r="HPG82" s="195"/>
      <c r="HPH82" s="195"/>
      <c r="HPI82" s="195"/>
      <c r="HPJ82" s="195"/>
      <c r="HPK82" s="195"/>
      <c r="HPL82" s="195"/>
      <c r="HPM82" s="195"/>
      <c r="HPN82" s="195"/>
      <c r="HPO82" s="195"/>
      <c r="HPP82" s="195"/>
      <c r="HPQ82" s="195"/>
      <c r="HPR82" s="195"/>
      <c r="HPS82" s="195"/>
      <c r="HPT82" s="195"/>
      <c r="HPU82" s="195"/>
      <c r="HPV82" s="195"/>
      <c r="HPW82" s="195"/>
      <c r="HPX82" s="195"/>
      <c r="HPY82" s="195"/>
      <c r="HPZ82" s="195"/>
      <c r="HQA82" s="195"/>
      <c r="HQB82" s="195"/>
      <c r="HQC82" s="195"/>
      <c r="HQD82" s="195"/>
      <c r="HQE82" s="195"/>
      <c r="HQF82" s="195"/>
      <c r="HQG82" s="195"/>
      <c r="HQH82" s="195"/>
      <c r="HQI82" s="195"/>
      <c r="HQJ82" s="195"/>
      <c r="HQK82" s="195"/>
      <c r="HQL82" s="195"/>
      <c r="HQM82" s="195"/>
      <c r="HQN82" s="195"/>
      <c r="HQO82" s="195"/>
      <c r="HQP82" s="195"/>
      <c r="HQQ82" s="195"/>
      <c r="HQR82" s="195"/>
      <c r="HQS82" s="195"/>
      <c r="HQT82" s="195"/>
      <c r="HQU82" s="195"/>
      <c r="HQV82" s="195"/>
      <c r="HQW82" s="195"/>
      <c r="HQX82" s="195"/>
      <c r="HQY82" s="195"/>
      <c r="HQZ82" s="195"/>
      <c r="HRA82" s="195"/>
      <c r="HRB82" s="195"/>
      <c r="HRC82" s="195"/>
      <c r="HRD82" s="195"/>
      <c r="HRE82" s="195"/>
      <c r="HRF82" s="195"/>
      <c r="HRG82" s="195"/>
      <c r="HRH82" s="195"/>
      <c r="HRI82" s="195"/>
      <c r="HRJ82" s="195"/>
      <c r="HRK82" s="195"/>
      <c r="HRL82" s="195"/>
      <c r="HRM82" s="195"/>
      <c r="HRN82" s="195"/>
      <c r="HRO82" s="195"/>
      <c r="HRP82" s="195"/>
      <c r="HRQ82" s="195"/>
      <c r="HRR82" s="195"/>
      <c r="HRS82" s="195"/>
      <c r="HRT82" s="195"/>
      <c r="HRU82" s="195"/>
      <c r="HRV82" s="195"/>
      <c r="HRW82" s="195"/>
      <c r="HRX82" s="195"/>
      <c r="HRY82" s="195"/>
      <c r="HRZ82" s="195"/>
      <c r="HSA82" s="195"/>
      <c r="HSB82" s="195"/>
      <c r="HSC82" s="195"/>
      <c r="HSD82" s="195"/>
      <c r="HSE82" s="195"/>
      <c r="HSF82" s="195"/>
      <c r="HSG82" s="195"/>
      <c r="HSH82" s="195"/>
      <c r="HSI82" s="195"/>
      <c r="HSJ82" s="195"/>
      <c r="HSK82" s="195"/>
      <c r="HSL82" s="195"/>
      <c r="HSM82" s="195"/>
      <c r="HSN82" s="195"/>
      <c r="HSO82" s="195"/>
      <c r="HSP82" s="195"/>
      <c r="HSQ82" s="195"/>
      <c r="HSR82" s="195"/>
      <c r="HSS82" s="195"/>
      <c r="HST82" s="195"/>
      <c r="HSU82" s="195"/>
      <c r="HSV82" s="195"/>
      <c r="HSW82" s="195"/>
      <c r="HSX82" s="195"/>
      <c r="HSY82" s="195"/>
      <c r="HSZ82" s="195"/>
      <c r="HTA82" s="195"/>
      <c r="HTB82" s="195"/>
      <c r="HTC82" s="195"/>
      <c r="HTD82" s="195"/>
      <c r="HTE82" s="195"/>
      <c r="HTF82" s="195"/>
      <c r="HTG82" s="195"/>
      <c r="HTH82" s="195"/>
      <c r="HTI82" s="195"/>
      <c r="HTJ82" s="195"/>
      <c r="HTK82" s="195"/>
      <c r="HTL82" s="195"/>
      <c r="HTM82" s="195"/>
      <c r="HTN82" s="195"/>
      <c r="HTO82" s="195"/>
      <c r="HTP82" s="195"/>
      <c r="HTQ82" s="195"/>
      <c r="HTR82" s="195"/>
      <c r="HTS82" s="195"/>
      <c r="HTT82" s="195"/>
      <c r="HTU82" s="195"/>
      <c r="HTV82" s="195"/>
      <c r="HTW82" s="195"/>
      <c r="HTX82" s="195"/>
      <c r="HTY82" s="195"/>
      <c r="HTZ82" s="195"/>
      <c r="HUA82" s="195"/>
      <c r="HUB82" s="195"/>
      <c r="HUC82" s="195"/>
      <c r="HUD82" s="195"/>
      <c r="HUE82" s="195"/>
      <c r="HUF82" s="195"/>
      <c r="HUG82" s="195"/>
      <c r="HUH82" s="195"/>
      <c r="HUI82" s="195"/>
      <c r="HUJ82" s="195"/>
      <c r="HUK82" s="195"/>
      <c r="HUL82" s="195"/>
      <c r="HUM82" s="195"/>
      <c r="HUN82" s="195"/>
      <c r="HUO82" s="195"/>
      <c r="HUP82" s="195"/>
      <c r="HUQ82" s="195"/>
      <c r="HUR82" s="195"/>
      <c r="HUS82" s="195"/>
      <c r="HUT82" s="195"/>
      <c r="HUU82" s="195"/>
      <c r="HUV82" s="195"/>
      <c r="HUW82" s="195"/>
      <c r="HUX82" s="195"/>
      <c r="HUY82" s="195"/>
      <c r="HUZ82" s="195"/>
      <c r="HVA82" s="195"/>
      <c r="HVB82" s="195"/>
      <c r="HVC82" s="195"/>
      <c r="HVD82" s="195"/>
      <c r="HVE82" s="195"/>
      <c r="HVF82" s="195"/>
      <c r="HVG82" s="195"/>
      <c r="HVH82" s="195"/>
      <c r="HVI82" s="195"/>
      <c r="HVJ82" s="195"/>
      <c r="HVK82" s="195"/>
      <c r="HVL82" s="195"/>
      <c r="HVM82" s="195"/>
      <c r="HVN82" s="195"/>
      <c r="HVO82" s="195"/>
      <c r="HVP82" s="195"/>
      <c r="HVQ82" s="195"/>
      <c r="HVR82" s="195"/>
      <c r="HVS82" s="195"/>
      <c r="HVT82" s="195"/>
      <c r="HVU82" s="195"/>
      <c r="HVV82" s="195"/>
      <c r="HVW82" s="195"/>
      <c r="HVX82" s="195"/>
      <c r="HVY82" s="195"/>
      <c r="HVZ82" s="195"/>
      <c r="HWA82" s="195"/>
      <c r="HWB82" s="195"/>
      <c r="HWC82" s="195"/>
      <c r="HWD82" s="195"/>
      <c r="HWE82" s="195"/>
      <c r="HWF82" s="195"/>
      <c r="HWG82" s="195"/>
      <c r="HWH82" s="195"/>
      <c r="HWI82" s="195"/>
      <c r="HWJ82" s="195"/>
      <c r="HWK82" s="195"/>
      <c r="HWL82" s="195"/>
      <c r="HWM82" s="195"/>
      <c r="HWN82" s="195"/>
      <c r="HWO82" s="195"/>
      <c r="HWP82" s="195"/>
      <c r="HWQ82" s="195"/>
      <c r="HWR82" s="195"/>
      <c r="HWS82" s="195"/>
      <c r="HWT82" s="195"/>
      <c r="HWU82" s="195"/>
      <c r="HWV82" s="195"/>
      <c r="HWW82" s="195"/>
      <c r="HWX82" s="195"/>
      <c r="HWY82" s="195"/>
      <c r="HWZ82" s="195"/>
      <c r="HXA82" s="195"/>
      <c r="HXB82" s="195"/>
      <c r="HXC82" s="195"/>
      <c r="HXD82" s="195"/>
      <c r="HXE82" s="195"/>
      <c r="HXF82" s="195"/>
      <c r="HXG82" s="195"/>
      <c r="HXH82" s="195"/>
      <c r="HXI82" s="195"/>
      <c r="HXJ82" s="195"/>
      <c r="HXK82" s="195"/>
      <c r="HXL82" s="195"/>
      <c r="HXM82" s="195"/>
      <c r="HXN82" s="195"/>
      <c r="HXO82" s="195"/>
      <c r="HXP82" s="195"/>
      <c r="HXQ82" s="195"/>
      <c r="HXR82" s="195"/>
      <c r="HXS82" s="195"/>
      <c r="HXT82" s="195"/>
      <c r="HXU82" s="195"/>
      <c r="HXV82" s="195"/>
      <c r="HXW82" s="195"/>
      <c r="HXX82" s="195"/>
      <c r="HXY82" s="195"/>
      <c r="HXZ82" s="195"/>
      <c r="HYA82" s="195"/>
      <c r="HYB82" s="195"/>
      <c r="HYC82" s="195"/>
      <c r="HYD82" s="195"/>
      <c r="HYE82" s="195"/>
      <c r="HYF82" s="195"/>
      <c r="HYG82" s="195"/>
      <c r="HYH82" s="195"/>
      <c r="HYI82" s="195"/>
      <c r="HYJ82" s="195"/>
      <c r="HYK82" s="195"/>
      <c r="HYL82" s="195"/>
      <c r="HYM82" s="195"/>
      <c r="HYN82" s="195"/>
      <c r="HYO82" s="195"/>
      <c r="HYP82" s="195"/>
      <c r="HYQ82" s="195"/>
      <c r="HYR82" s="195"/>
      <c r="HYS82" s="195"/>
      <c r="HYT82" s="195"/>
      <c r="HYU82" s="195"/>
      <c r="HYV82" s="195"/>
      <c r="HYW82" s="195"/>
      <c r="HYX82" s="195"/>
      <c r="HYY82" s="195"/>
      <c r="HYZ82" s="195"/>
      <c r="HZA82" s="195"/>
      <c r="HZB82" s="195"/>
      <c r="HZC82" s="195"/>
      <c r="HZD82" s="195"/>
      <c r="HZE82" s="195"/>
      <c r="HZF82" s="195"/>
      <c r="HZG82" s="195"/>
      <c r="HZH82" s="195"/>
      <c r="HZI82" s="195"/>
      <c r="HZJ82" s="195"/>
      <c r="HZK82" s="195"/>
      <c r="HZL82" s="195"/>
      <c r="HZM82" s="195"/>
      <c r="HZN82" s="195"/>
      <c r="HZO82" s="195"/>
      <c r="HZP82" s="195"/>
      <c r="HZQ82" s="195"/>
      <c r="HZR82" s="195"/>
      <c r="HZS82" s="195"/>
      <c r="HZT82" s="195"/>
      <c r="HZU82" s="195"/>
      <c r="HZV82" s="195"/>
      <c r="HZW82" s="195"/>
      <c r="HZX82" s="195"/>
      <c r="HZY82" s="195"/>
      <c r="HZZ82" s="195"/>
      <c r="IAA82" s="195"/>
      <c r="IAB82" s="195"/>
      <c r="IAC82" s="195"/>
      <c r="IAD82" s="195"/>
      <c r="IAE82" s="195"/>
      <c r="IAF82" s="195"/>
      <c r="IAG82" s="195"/>
      <c r="IAH82" s="195"/>
      <c r="IAI82" s="195"/>
      <c r="IAJ82" s="195"/>
      <c r="IAK82" s="195"/>
      <c r="IAL82" s="195"/>
      <c r="IAM82" s="195"/>
      <c r="IAN82" s="195"/>
      <c r="IAO82" s="195"/>
      <c r="IAP82" s="195"/>
      <c r="IAQ82" s="195"/>
      <c r="IAR82" s="195"/>
      <c r="IAS82" s="195"/>
      <c r="IAT82" s="195"/>
      <c r="IAU82" s="195"/>
      <c r="IAV82" s="195"/>
      <c r="IAW82" s="195"/>
      <c r="IAX82" s="195"/>
      <c r="IAY82" s="195"/>
      <c r="IAZ82" s="195"/>
      <c r="IBA82" s="195"/>
      <c r="IBB82" s="195"/>
      <c r="IBC82" s="195"/>
      <c r="IBD82" s="195"/>
      <c r="IBE82" s="195"/>
      <c r="IBF82" s="195"/>
      <c r="IBG82" s="195"/>
      <c r="IBH82" s="195"/>
      <c r="IBI82" s="195"/>
      <c r="IBJ82" s="195"/>
      <c r="IBK82" s="195"/>
      <c r="IBL82" s="195"/>
      <c r="IBM82" s="195"/>
      <c r="IBN82" s="195"/>
      <c r="IBO82" s="195"/>
      <c r="IBP82" s="195"/>
      <c r="IBQ82" s="195"/>
      <c r="IBR82" s="195"/>
      <c r="IBS82" s="195"/>
      <c r="IBT82" s="195"/>
      <c r="IBU82" s="195"/>
      <c r="IBV82" s="195"/>
      <c r="IBW82" s="195"/>
      <c r="IBX82" s="195"/>
      <c r="IBY82" s="195"/>
      <c r="IBZ82" s="195"/>
      <c r="ICA82" s="195"/>
      <c r="ICB82" s="195"/>
      <c r="ICC82" s="195"/>
      <c r="ICD82" s="195"/>
      <c r="ICE82" s="195"/>
      <c r="ICF82" s="195"/>
      <c r="ICG82" s="195"/>
      <c r="ICH82" s="195"/>
      <c r="ICI82" s="195"/>
      <c r="ICJ82" s="195"/>
      <c r="ICK82" s="195"/>
      <c r="ICL82" s="195"/>
      <c r="ICM82" s="195"/>
      <c r="ICN82" s="195"/>
      <c r="ICO82" s="195"/>
      <c r="ICP82" s="195"/>
      <c r="ICQ82" s="195"/>
      <c r="ICR82" s="195"/>
      <c r="ICS82" s="195"/>
      <c r="ICT82" s="195"/>
      <c r="ICU82" s="195"/>
      <c r="ICV82" s="195"/>
      <c r="ICW82" s="195"/>
      <c r="ICX82" s="195"/>
      <c r="ICY82" s="195"/>
      <c r="ICZ82" s="195"/>
      <c r="IDA82" s="195"/>
      <c r="IDB82" s="195"/>
      <c r="IDC82" s="195"/>
      <c r="IDD82" s="195"/>
      <c r="IDE82" s="195"/>
      <c r="IDF82" s="195"/>
      <c r="IDG82" s="195"/>
      <c r="IDH82" s="195"/>
      <c r="IDI82" s="195"/>
      <c r="IDJ82" s="195"/>
      <c r="IDK82" s="195"/>
      <c r="IDL82" s="195"/>
      <c r="IDM82" s="195"/>
      <c r="IDN82" s="195"/>
      <c r="IDO82" s="195"/>
      <c r="IDP82" s="195"/>
      <c r="IDQ82" s="195"/>
      <c r="IDR82" s="195"/>
      <c r="IDS82" s="195"/>
      <c r="IDT82" s="195"/>
      <c r="IDU82" s="195"/>
      <c r="IDV82" s="195"/>
      <c r="IDW82" s="195"/>
      <c r="IDX82" s="195"/>
      <c r="IDY82" s="195"/>
      <c r="IDZ82" s="195"/>
      <c r="IEA82" s="195"/>
      <c r="IEB82" s="195"/>
      <c r="IEC82" s="195"/>
      <c r="IED82" s="195"/>
      <c r="IEE82" s="195"/>
      <c r="IEF82" s="195"/>
      <c r="IEG82" s="195"/>
      <c r="IEH82" s="195"/>
      <c r="IEI82" s="195"/>
      <c r="IEJ82" s="195"/>
      <c r="IEK82" s="195"/>
      <c r="IEL82" s="195"/>
      <c r="IEM82" s="195"/>
      <c r="IEN82" s="195"/>
      <c r="IEO82" s="195"/>
      <c r="IEP82" s="195"/>
      <c r="IEQ82" s="195"/>
      <c r="IER82" s="195"/>
      <c r="IES82" s="195"/>
      <c r="IET82" s="195"/>
      <c r="IEU82" s="195"/>
      <c r="IEV82" s="195"/>
      <c r="IEW82" s="195"/>
      <c r="IEX82" s="195"/>
      <c r="IEY82" s="195"/>
      <c r="IEZ82" s="195"/>
      <c r="IFA82" s="195"/>
      <c r="IFB82" s="195"/>
      <c r="IFC82" s="195"/>
      <c r="IFD82" s="195"/>
      <c r="IFE82" s="195"/>
      <c r="IFF82" s="195"/>
      <c r="IFG82" s="195"/>
      <c r="IFH82" s="195"/>
      <c r="IFI82" s="195"/>
      <c r="IFJ82" s="195"/>
      <c r="IFK82" s="195"/>
      <c r="IFL82" s="195"/>
      <c r="IFM82" s="195"/>
      <c r="IFN82" s="195"/>
      <c r="IFO82" s="195"/>
      <c r="IFP82" s="195"/>
      <c r="IFQ82" s="195"/>
      <c r="IFR82" s="195"/>
      <c r="IFS82" s="195"/>
      <c r="IFT82" s="195"/>
      <c r="IFU82" s="195"/>
      <c r="IFV82" s="195"/>
      <c r="IFW82" s="195"/>
      <c r="IFX82" s="195"/>
      <c r="IFY82" s="195"/>
      <c r="IFZ82" s="195"/>
      <c r="IGA82" s="195"/>
      <c r="IGB82" s="195"/>
      <c r="IGC82" s="195"/>
      <c r="IGD82" s="195"/>
      <c r="IGE82" s="195"/>
      <c r="IGF82" s="195"/>
      <c r="IGG82" s="195"/>
      <c r="IGH82" s="195"/>
      <c r="IGI82" s="195"/>
      <c r="IGJ82" s="195"/>
      <c r="IGK82" s="195"/>
      <c r="IGL82" s="195"/>
      <c r="IGM82" s="195"/>
      <c r="IGN82" s="195"/>
      <c r="IGO82" s="195"/>
      <c r="IGP82" s="195"/>
      <c r="IGQ82" s="195"/>
      <c r="IGR82" s="195"/>
      <c r="IGS82" s="195"/>
      <c r="IGT82" s="195"/>
      <c r="IGU82" s="195"/>
      <c r="IGV82" s="195"/>
      <c r="IGW82" s="195"/>
      <c r="IGX82" s="195"/>
      <c r="IGY82" s="195"/>
      <c r="IGZ82" s="195"/>
      <c r="IHA82" s="195"/>
      <c r="IHB82" s="195"/>
      <c r="IHC82" s="195"/>
      <c r="IHD82" s="195"/>
      <c r="IHE82" s="195"/>
      <c r="IHF82" s="195"/>
      <c r="IHG82" s="195"/>
      <c r="IHH82" s="195"/>
      <c r="IHI82" s="195"/>
      <c r="IHJ82" s="195"/>
      <c r="IHK82" s="195"/>
      <c r="IHL82" s="195"/>
      <c r="IHM82" s="195"/>
      <c r="IHN82" s="195"/>
      <c r="IHO82" s="195"/>
      <c r="IHP82" s="195"/>
      <c r="IHQ82" s="195"/>
      <c r="IHR82" s="195"/>
      <c r="IHS82" s="195"/>
      <c r="IHT82" s="195"/>
      <c r="IHU82" s="195"/>
      <c r="IHV82" s="195"/>
      <c r="IHW82" s="195"/>
      <c r="IHX82" s="195"/>
      <c r="IHY82" s="195"/>
      <c r="IHZ82" s="195"/>
      <c r="IIA82" s="195"/>
      <c r="IIB82" s="195"/>
      <c r="IIC82" s="195"/>
      <c r="IID82" s="195"/>
      <c r="IIE82" s="195"/>
      <c r="IIF82" s="195"/>
      <c r="IIG82" s="195"/>
      <c r="IIH82" s="195"/>
      <c r="III82" s="195"/>
      <c r="IIJ82" s="195"/>
      <c r="IIK82" s="195"/>
      <c r="IIL82" s="195"/>
      <c r="IIM82" s="195"/>
      <c r="IIN82" s="195"/>
      <c r="IIO82" s="195"/>
      <c r="IIP82" s="195"/>
      <c r="IIQ82" s="195"/>
      <c r="IIR82" s="195"/>
      <c r="IIS82" s="195"/>
      <c r="IIT82" s="195"/>
      <c r="IIU82" s="195"/>
      <c r="IIV82" s="195"/>
      <c r="IIW82" s="195"/>
      <c r="IIX82" s="195"/>
      <c r="IIY82" s="195"/>
      <c r="IIZ82" s="195"/>
      <c r="IJA82" s="195"/>
      <c r="IJB82" s="195"/>
      <c r="IJC82" s="195"/>
      <c r="IJD82" s="195"/>
      <c r="IJE82" s="195"/>
      <c r="IJF82" s="195"/>
      <c r="IJG82" s="195"/>
      <c r="IJH82" s="195"/>
      <c r="IJI82" s="195"/>
      <c r="IJJ82" s="195"/>
      <c r="IJK82" s="195"/>
      <c r="IJL82" s="195"/>
      <c r="IJM82" s="195"/>
      <c r="IJN82" s="195"/>
      <c r="IJO82" s="195"/>
      <c r="IJP82" s="195"/>
      <c r="IJQ82" s="195"/>
      <c r="IJR82" s="195"/>
      <c r="IJS82" s="195"/>
      <c r="IJT82" s="195"/>
      <c r="IJU82" s="195"/>
      <c r="IJV82" s="195"/>
      <c r="IJW82" s="195"/>
      <c r="IJX82" s="195"/>
      <c r="IJY82" s="195"/>
      <c r="IJZ82" s="195"/>
      <c r="IKA82" s="195"/>
      <c r="IKB82" s="195"/>
      <c r="IKC82" s="195"/>
      <c r="IKD82" s="195"/>
      <c r="IKE82" s="195"/>
      <c r="IKF82" s="195"/>
      <c r="IKG82" s="195"/>
      <c r="IKH82" s="195"/>
      <c r="IKI82" s="195"/>
      <c r="IKJ82" s="195"/>
      <c r="IKK82" s="195"/>
      <c r="IKL82" s="195"/>
      <c r="IKM82" s="195"/>
      <c r="IKN82" s="195"/>
      <c r="IKO82" s="195"/>
      <c r="IKP82" s="195"/>
      <c r="IKQ82" s="195"/>
      <c r="IKR82" s="195"/>
      <c r="IKS82" s="195"/>
      <c r="IKT82" s="195"/>
      <c r="IKU82" s="195"/>
      <c r="IKV82" s="195"/>
      <c r="IKW82" s="195"/>
      <c r="IKX82" s="195"/>
      <c r="IKY82" s="195"/>
      <c r="IKZ82" s="195"/>
      <c r="ILA82" s="195"/>
      <c r="ILB82" s="195"/>
      <c r="ILC82" s="195"/>
      <c r="ILD82" s="195"/>
      <c r="ILE82" s="195"/>
      <c r="ILF82" s="195"/>
      <c r="ILG82" s="195"/>
      <c r="ILH82" s="195"/>
      <c r="ILI82" s="195"/>
      <c r="ILJ82" s="195"/>
      <c r="ILK82" s="195"/>
      <c r="ILL82" s="195"/>
      <c r="ILM82" s="195"/>
      <c r="ILN82" s="195"/>
      <c r="ILO82" s="195"/>
      <c r="ILP82" s="195"/>
      <c r="ILQ82" s="195"/>
      <c r="ILR82" s="195"/>
      <c r="ILS82" s="195"/>
      <c r="ILT82" s="195"/>
      <c r="ILU82" s="195"/>
      <c r="ILV82" s="195"/>
      <c r="ILW82" s="195"/>
      <c r="ILX82" s="195"/>
      <c r="ILY82" s="195"/>
      <c r="ILZ82" s="195"/>
      <c r="IMA82" s="195"/>
      <c r="IMB82" s="195"/>
      <c r="IMC82" s="195"/>
      <c r="IMD82" s="195"/>
      <c r="IME82" s="195"/>
      <c r="IMF82" s="195"/>
      <c r="IMG82" s="195"/>
      <c r="IMH82" s="195"/>
      <c r="IMI82" s="195"/>
      <c r="IMJ82" s="195"/>
      <c r="IMK82" s="195"/>
      <c r="IML82" s="195"/>
      <c r="IMM82" s="195"/>
      <c r="IMN82" s="195"/>
      <c r="IMO82" s="195"/>
      <c r="IMP82" s="195"/>
      <c r="IMQ82" s="195"/>
      <c r="IMR82" s="195"/>
      <c r="IMS82" s="195"/>
      <c r="IMT82" s="195"/>
      <c r="IMU82" s="195"/>
      <c r="IMV82" s="195"/>
      <c r="IMW82" s="195"/>
      <c r="IMX82" s="195"/>
      <c r="IMY82" s="195"/>
      <c r="IMZ82" s="195"/>
      <c r="INA82" s="195"/>
      <c r="INB82" s="195"/>
      <c r="INC82" s="195"/>
      <c r="IND82" s="195"/>
      <c r="INE82" s="195"/>
      <c r="INF82" s="195"/>
      <c r="ING82" s="195"/>
      <c r="INH82" s="195"/>
      <c r="INI82" s="195"/>
      <c r="INJ82" s="195"/>
      <c r="INK82" s="195"/>
      <c r="INL82" s="195"/>
      <c r="INM82" s="195"/>
      <c r="INN82" s="195"/>
      <c r="INO82" s="195"/>
      <c r="INP82" s="195"/>
      <c r="INQ82" s="195"/>
      <c r="INR82" s="195"/>
      <c r="INS82" s="195"/>
      <c r="INT82" s="195"/>
      <c r="INU82" s="195"/>
      <c r="INV82" s="195"/>
      <c r="INW82" s="195"/>
      <c r="INX82" s="195"/>
      <c r="INY82" s="195"/>
      <c r="INZ82" s="195"/>
      <c r="IOA82" s="195"/>
      <c r="IOB82" s="195"/>
      <c r="IOC82" s="195"/>
      <c r="IOD82" s="195"/>
      <c r="IOE82" s="195"/>
      <c r="IOF82" s="195"/>
      <c r="IOG82" s="195"/>
      <c r="IOH82" s="195"/>
      <c r="IOI82" s="195"/>
      <c r="IOJ82" s="195"/>
      <c r="IOK82" s="195"/>
      <c r="IOL82" s="195"/>
      <c r="IOM82" s="195"/>
      <c r="ION82" s="195"/>
      <c r="IOO82" s="195"/>
      <c r="IOP82" s="195"/>
      <c r="IOQ82" s="195"/>
      <c r="IOR82" s="195"/>
      <c r="IOS82" s="195"/>
      <c r="IOT82" s="195"/>
      <c r="IOU82" s="195"/>
      <c r="IOV82" s="195"/>
      <c r="IOW82" s="195"/>
      <c r="IOX82" s="195"/>
      <c r="IOY82" s="195"/>
      <c r="IOZ82" s="195"/>
      <c r="IPA82" s="195"/>
      <c r="IPB82" s="195"/>
      <c r="IPC82" s="195"/>
      <c r="IPD82" s="195"/>
      <c r="IPE82" s="195"/>
      <c r="IPF82" s="195"/>
      <c r="IPG82" s="195"/>
      <c r="IPH82" s="195"/>
      <c r="IPI82" s="195"/>
      <c r="IPJ82" s="195"/>
      <c r="IPK82" s="195"/>
      <c r="IPL82" s="195"/>
      <c r="IPM82" s="195"/>
      <c r="IPN82" s="195"/>
      <c r="IPO82" s="195"/>
      <c r="IPP82" s="195"/>
      <c r="IPQ82" s="195"/>
      <c r="IPR82" s="195"/>
      <c r="IPS82" s="195"/>
      <c r="IPT82" s="195"/>
      <c r="IPU82" s="195"/>
      <c r="IPV82" s="195"/>
      <c r="IPW82" s="195"/>
      <c r="IPX82" s="195"/>
      <c r="IPY82" s="195"/>
      <c r="IPZ82" s="195"/>
      <c r="IQA82" s="195"/>
      <c r="IQB82" s="195"/>
      <c r="IQC82" s="195"/>
      <c r="IQD82" s="195"/>
      <c r="IQE82" s="195"/>
      <c r="IQF82" s="195"/>
      <c r="IQG82" s="195"/>
      <c r="IQH82" s="195"/>
      <c r="IQI82" s="195"/>
      <c r="IQJ82" s="195"/>
      <c r="IQK82" s="195"/>
      <c r="IQL82" s="195"/>
      <c r="IQM82" s="195"/>
      <c r="IQN82" s="195"/>
      <c r="IQO82" s="195"/>
      <c r="IQP82" s="195"/>
      <c r="IQQ82" s="195"/>
      <c r="IQR82" s="195"/>
      <c r="IQS82" s="195"/>
      <c r="IQT82" s="195"/>
      <c r="IQU82" s="195"/>
      <c r="IQV82" s="195"/>
      <c r="IQW82" s="195"/>
      <c r="IQX82" s="195"/>
      <c r="IQY82" s="195"/>
      <c r="IQZ82" s="195"/>
      <c r="IRA82" s="195"/>
      <c r="IRB82" s="195"/>
      <c r="IRC82" s="195"/>
      <c r="IRD82" s="195"/>
      <c r="IRE82" s="195"/>
      <c r="IRF82" s="195"/>
      <c r="IRG82" s="195"/>
      <c r="IRH82" s="195"/>
      <c r="IRI82" s="195"/>
      <c r="IRJ82" s="195"/>
      <c r="IRK82" s="195"/>
      <c r="IRL82" s="195"/>
      <c r="IRM82" s="195"/>
      <c r="IRN82" s="195"/>
      <c r="IRO82" s="195"/>
      <c r="IRP82" s="195"/>
      <c r="IRQ82" s="195"/>
      <c r="IRR82" s="195"/>
      <c r="IRS82" s="195"/>
      <c r="IRT82" s="195"/>
      <c r="IRU82" s="195"/>
      <c r="IRV82" s="195"/>
      <c r="IRW82" s="195"/>
      <c r="IRX82" s="195"/>
      <c r="IRY82" s="195"/>
      <c r="IRZ82" s="195"/>
      <c r="ISA82" s="195"/>
      <c r="ISB82" s="195"/>
      <c r="ISC82" s="195"/>
      <c r="ISD82" s="195"/>
      <c r="ISE82" s="195"/>
      <c r="ISF82" s="195"/>
      <c r="ISG82" s="195"/>
      <c r="ISH82" s="195"/>
      <c r="ISI82" s="195"/>
      <c r="ISJ82" s="195"/>
      <c r="ISK82" s="195"/>
      <c r="ISL82" s="195"/>
      <c r="ISM82" s="195"/>
      <c r="ISN82" s="195"/>
      <c r="ISO82" s="195"/>
      <c r="ISP82" s="195"/>
      <c r="ISQ82" s="195"/>
      <c r="ISR82" s="195"/>
      <c r="ISS82" s="195"/>
      <c r="IST82" s="195"/>
      <c r="ISU82" s="195"/>
      <c r="ISV82" s="195"/>
      <c r="ISW82" s="195"/>
      <c r="ISX82" s="195"/>
      <c r="ISY82" s="195"/>
      <c r="ISZ82" s="195"/>
      <c r="ITA82" s="195"/>
      <c r="ITB82" s="195"/>
      <c r="ITC82" s="195"/>
      <c r="ITD82" s="195"/>
      <c r="ITE82" s="195"/>
      <c r="ITF82" s="195"/>
      <c r="ITG82" s="195"/>
      <c r="ITH82" s="195"/>
      <c r="ITI82" s="195"/>
      <c r="ITJ82" s="195"/>
      <c r="ITK82" s="195"/>
      <c r="ITL82" s="195"/>
      <c r="ITM82" s="195"/>
      <c r="ITN82" s="195"/>
      <c r="ITO82" s="195"/>
      <c r="ITP82" s="195"/>
      <c r="ITQ82" s="195"/>
      <c r="ITR82" s="195"/>
      <c r="ITS82" s="195"/>
      <c r="ITT82" s="195"/>
      <c r="ITU82" s="195"/>
      <c r="ITV82" s="195"/>
      <c r="ITW82" s="195"/>
      <c r="ITX82" s="195"/>
      <c r="ITY82" s="195"/>
      <c r="ITZ82" s="195"/>
      <c r="IUA82" s="195"/>
      <c r="IUB82" s="195"/>
      <c r="IUC82" s="195"/>
      <c r="IUD82" s="195"/>
      <c r="IUE82" s="195"/>
      <c r="IUF82" s="195"/>
      <c r="IUG82" s="195"/>
      <c r="IUH82" s="195"/>
      <c r="IUI82" s="195"/>
      <c r="IUJ82" s="195"/>
      <c r="IUK82" s="195"/>
      <c r="IUL82" s="195"/>
      <c r="IUM82" s="195"/>
      <c r="IUN82" s="195"/>
      <c r="IUO82" s="195"/>
      <c r="IUP82" s="195"/>
      <c r="IUQ82" s="195"/>
      <c r="IUR82" s="195"/>
      <c r="IUS82" s="195"/>
      <c r="IUT82" s="195"/>
      <c r="IUU82" s="195"/>
      <c r="IUV82" s="195"/>
      <c r="IUW82" s="195"/>
      <c r="IUX82" s="195"/>
      <c r="IUY82" s="195"/>
      <c r="IUZ82" s="195"/>
      <c r="IVA82" s="195"/>
      <c r="IVB82" s="195"/>
      <c r="IVC82" s="195"/>
      <c r="IVD82" s="195"/>
      <c r="IVE82" s="195"/>
      <c r="IVF82" s="195"/>
      <c r="IVG82" s="195"/>
      <c r="IVH82" s="195"/>
      <c r="IVI82" s="195"/>
      <c r="IVJ82" s="195"/>
      <c r="IVK82" s="195"/>
      <c r="IVL82" s="195"/>
      <c r="IVM82" s="195"/>
      <c r="IVN82" s="195"/>
      <c r="IVO82" s="195"/>
      <c r="IVP82" s="195"/>
      <c r="IVQ82" s="195"/>
      <c r="IVR82" s="195"/>
      <c r="IVS82" s="195"/>
      <c r="IVT82" s="195"/>
      <c r="IVU82" s="195"/>
      <c r="IVV82" s="195"/>
      <c r="IVW82" s="195"/>
      <c r="IVX82" s="195"/>
      <c r="IVY82" s="195"/>
      <c r="IVZ82" s="195"/>
      <c r="IWA82" s="195"/>
      <c r="IWB82" s="195"/>
      <c r="IWC82" s="195"/>
      <c r="IWD82" s="195"/>
      <c r="IWE82" s="195"/>
      <c r="IWF82" s="195"/>
      <c r="IWG82" s="195"/>
      <c r="IWH82" s="195"/>
      <c r="IWI82" s="195"/>
      <c r="IWJ82" s="195"/>
      <c r="IWK82" s="195"/>
      <c r="IWL82" s="195"/>
      <c r="IWM82" s="195"/>
      <c r="IWN82" s="195"/>
      <c r="IWO82" s="195"/>
      <c r="IWP82" s="195"/>
      <c r="IWQ82" s="195"/>
      <c r="IWR82" s="195"/>
      <c r="IWS82" s="195"/>
      <c r="IWT82" s="195"/>
      <c r="IWU82" s="195"/>
      <c r="IWV82" s="195"/>
      <c r="IWW82" s="195"/>
      <c r="IWX82" s="195"/>
      <c r="IWY82" s="195"/>
      <c r="IWZ82" s="195"/>
      <c r="IXA82" s="195"/>
      <c r="IXB82" s="195"/>
      <c r="IXC82" s="195"/>
      <c r="IXD82" s="195"/>
      <c r="IXE82" s="195"/>
      <c r="IXF82" s="195"/>
      <c r="IXG82" s="195"/>
      <c r="IXH82" s="195"/>
      <c r="IXI82" s="195"/>
      <c r="IXJ82" s="195"/>
      <c r="IXK82" s="195"/>
      <c r="IXL82" s="195"/>
      <c r="IXM82" s="195"/>
      <c r="IXN82" s="195"/>
      <c r="IXO82" s="195"/>
      <c r="IXP82" s="195"/>
      <c r="IXQ82" s="195"/>
      <c r="IXR82" s="195"/>
      <c r="IXS82" s="195"/>
      <c r="IXT82" s="195"/>
      <c r="IXU82" s="195"/>
      <c r="IXV82" s="195"/>
      <c r="IXW82" s="195"/>
      <c r="IXX82" s="195"/>
      <c r="IXY82" s="195"/>
      <c r="IXZ82" s="195"/>
      <c r="IYA82" s="195"/>
      <c r="IYB82" s="195"/>
      <c r="IYC82" s="195"/>
      <c r="IYD82" s="195"/>
      <c r="IYE82" s="195"/>
      <c r="IYF82" s="195"/>
      <c r="IYG82" s="195"/>
      <c r="IYH82" s="195"/>
      <c r="IYI82" s="195"/>
      <c r="IYJ82" s="195"/>
      <c r="IYK82" s="195"/>
      <c r="IYL82" s="195"/>
      <c r="IYM82" s="195"/>
      <c r="IYN82" s="195"/>
      <c r="IYO82" s="195"/>
      <c r="IYP82" s="195"/>
      <c r="IYQ82" s="195"/>
      <c r="IYR82" s="195"/>
      <c r="IYS82" s="195"/>
      <c r="IYT82" s="195"/>
      <c r="IYU82" s="195"/>
      <c r="IYV82" s="195"/>
      <c r="IYW82" s="195"/>
      <c r="IYX82" s="195"/>
      <c r="IYY82" s="195"/>
      <c r="IYZ82" s="195"/>
      <c r="IZA82" s="195"/>
      <c r="IZB82" s="195"/>
      <c r="IZC82" s="195"/>
      <c r="IZD82" s="195"/>
      <c r="IZE82" s="195"/>
      <c r="IZF82" s="195"/>
      <c r="IZG82" s="195"/>
      <c r="IZH82" s="195"/>
      <c r="IZI82" s="195"/>
      <c r="IZJ82" s="195"/>
      <c r="IZK82" s="195"/>
      <c r="IZL82" s="195"/>
      <c r="IZM82" s="195"/>
      <c r="IZN82" s="195"/>
      <c r="IZO82" s="195"/>
      <c r="IZP82" s="195"/>
      <c r="IZQ82" s="195"/>
      <c r="IZR82" s="195"/>
      <c r="IZS82" s="195"/>
      <c r="IZT82" s="195"/>
      <c r="IZU82" s="195"/>
      <c r="IZV82" s="195"/>
      <c r="IZW82" s="195"/>
      <c r="IZX82" s="195"/>
      <c r="IZY82" s="195"/>
      <c r="IZZ82" s="195"/>
      <c r="JAA82" s="195"/>
      <c r="JAB82" s="195"/>
      <c r="JAC82" s="195"/>
      <c r="JAD82" s="195"/>
      <c r="JAE82" s="195"/>
      <c r="JAF82" s="195"/>
      <c r="JAG82" s="195"/>
      <c r="JAH82" s="195"/>
      <c r="JAI82" s="195"/>
      <c r="JAJ82" s="195"/>
      <c r="JAK82" s="195"/>
      <c r="JAL82" s="195"/>
      <c r="JAM82" s="195"/>
      <c r="JAN82" s="195"/>
      <c r="JAO82" s="195"/>
      <c r="JAP82" s="195"/>
      <c r="JAQ82" s="195"/>
      <c r="JAR82" s="195"/>
      <c r="JAS82" s="195"/>
      <c r="JAT82" s="195"/>
      <c r="JAU82" s="195"/>
      <c r="JAV82" s="195"/>
      <c r="JAW82" s="195"/>
      <c r="JAX82" s="195"/>
      <c r="JAY82" s="195"/>
      <c r="JAZ82" s="195"/>
      <c r="JBA82" s="195"/>
      <c r="JBB82" s="195"/>
      <c r="JBC82" s="195"/>
      <c r="JBD82" s="195"/>
      <c r="JBE82" s="195"/>
      <c r="JBF82" s="195"/>
      <c r="JBG82" s="195"/>
      <c r="JBH82" s="195"/>
      <c r="JBI82" s="195"/>
      <c r="JBJ82" s="195"/>
      <c r="JBK82" s="195"/>
      <c r="JBL82" s="195"/>
      <c r="JBM82" s="195"/>
      <c r="JBN82" s="195"/>
      <c r="JBO82" s="195"/>
      <c r="JBP82" s="195"/>
      <c r="JBQ82" s="195"/>
      <c r="JBR82" s="195"/>
      <c r="JBS82" s="195"/>
      <c r="JBT82" s="195"/>
      <c r="JBU82" s="195"/>
      <c r="JBV82" s="195"/>
      <c r="JBW82" s="195"/>
      <c r="JBX82" s="195"/>
      <c r="JBY82" s="195"/>
      <c r="JBZ82" s="195"/>
      <c r="JCA82" s="195"/>
      <c r="JCB82" s="195"/>
      <c r="JCC82" s="195"/>
      <c r="JCD82" s="195"/>
      <c r="JCE82" s="195"/>
      <c r="JCF82" s="195"/>
      <c r="JCG82" s="195"/>
      <c r="JCH82" s="195"/>
      <c r="JCI82" s="195"/>
      <c r="JCJ82" s="195"/>
      <c r="JCK82" s="195"/>
      <c r="JCL82" s="195"/>
      <c r="JCM82" s="195"/>
      <c r="JCN82" s="195"/>
      <c r="JCO82" s="195"/>
      <c r="JCP82" s="195"/>
      <c r="JCQ82" s="195"/>
      <c r="JCR82" s="195"/>
      <c r="JCS82" s="195"/>
      <c r="JCT82" s="195"/>
      <c r="JCU82" s="195"/>
      <c r="JCV82" s="195"/>
      <c r="JCW82" s="195"/>
      <c r="JCX82" s="195"/>
      <c r="JCY82" s="195"/>
      <c r="JCZ82" s="195"/>
      <c r="JDA82" s="195"/>
      <c r="JDB82" s="195"/>
      <c r="JDC82" s="195"/>
      <c r="JDD82" s="195"/>
      <c r="JDE82" s="195"/>
      <c r="JDF82" s="195"/>
      <c r="JDG82" s="195"/>
      <c r="JDH82" s="195"/>
      <c r="JDI82" s="195"/>
      <c r="JDJ82" s="195"/>
      <c r="JDK82" s="195"/>
      <c r="JDL82" s="195"/>
      <c r="JDM82" s="195"/>
      <c r="JDN82" s="195"/>
      <c r="JDO82" s="195"/>
      <c r="JDP82" s="195"/>
      <c r="JDQ82" s="195"/>
      <c r="JDR82" s="195"/>
      <c r="JDS82" s="195"/>
      <c r="JDT82" s="195"/>
      <c r="JDU82" s="195"/>
      <c r="JDV82" s="195"/>
      <c r="JDW82" s="195"/>
      <c r="JDX82" s="195"/>
      <c r="JDY82" s="195"/>
      <c r="JDZ82" s="195"/>
      <c r="JEA82" s="195"/>
      <c r="JEB82" s="195"/>
      <c r="JEC82" s="195"/>
      <c r="JED82" s="195"/>
      <c r="JEE82" s="195"/>
      <c r="JEF82" s="195"/>
      <c r="JEG82" s="195"/>
      <c r="JEH82" s="195"/>
      <c r="JEI82" s="195"/>
      <c r="JEJ82" s="195"/>
      <c r="JEK82" s="195"/>
      <c r="JEL82" s="195"/>
      <c r="JEM82" s="195"/>
      <c r="JEN82" s="195"/>
      <c r="JEO82" s="195"/>
      <c r="JEP82" s="195"/>
      <c r="JEQ82" s="195"/>
      <c r="JER82" s="195"/>
      <c r="JES82" s="195"/>
      <c r="JET82" s="195"/>
      <c r="JEU82" s="195"/>
      <c r="JEV82" s="195"/>
      <c r="JEW82" s="195"/>
      <c r="JEX82" s="195"/>
      <c r="JEY82" s="195"/>
      <c r="JEZ82" s="195"/>
      <c r="JFA82" s="195"/>
      <c r="JFB82" s="195"/>
      <c r="JFC82" s="195"/>
      <c r="JFD82" s="195"/>
      <c r="JFE82" s="195"/>
      <c r="JFF82" s="195"/>
      <c r="JFG82" s="195"/>
      <c r="JFH82" s="195"/>
      <c r="JFI82" s="195"/>
      <c r="JFJ82" s="195"/>
      <c r="JFK82" s="195"/>
      <c r="JFL82" s="195"/>
      <c r="JFM82" s="195"/>
      <c r="JFN82" s="195"/>
      <c r="JFO82" s="195"/>
      <c r="JFP82" s="195"/>
      <c r="JFQ82" s="195"/>
      <c r="JFR82" s="195"/>
      <c r="JFS82" s="195"/>
      <c r="JFT82" s="195"/>
      <c r="JFU82" s="195"/>
      <c r="JFV82" s="195"/>
      <c r="JFW82" s="195"/>
      <c r="JFX82" s="195"/>
      <c r="JFY82" s="195"/>
      <c r="JFZ82" s="195"/>
      <c r="JGA82" s="195"/>
      <c r="JGB82" s="195"/>
      <c r="JGC82" s="195"/>
      <c r="JGD82" s="195"/>
      <c r="JGE82" s="195"/>
      <c r="JGF82" s="195"/>
      <c r="JGG82" s="195"/>
      <c r="JGH82" s="195"/>
      <c r="JGI82" s="195"/>
      <c r="JGJ82" s="195"/>
      <c r="JGK82" s="195"/>
      <c r="JGL82" s="195"/>
      <c r="JGM82" s="195"/>
      <c r="JGN82" s="195"/>
      <c r="JGO82" s="195"/>
      <c r="JGP82" s="195"/>
      <c r="JGQ82" s="195"/>
      <c r="JGR82" s="195"/>
      <c r="JGS82" s="195"/>
      <c r="JGT82" s="195"/>
      <c r="JGU82" s="195"/>
      <c r="JGV82" s="195"/>
      <c r="JGW82" s="195"/>
      <c r="JGX82" s="195"/>
      <c r="JGY82" s="195"/>
      <c r="JGZ82" s="195"/>
      <c r="JHA82" s="195"/>
      <c r="JHB82" s="195"/>
      <c r="JHC82" s="195"/>
      <c r="JHD82" s="195"/>
      <c r="JHE82" s="195"/>
      <c r="JHF82" s="195"/>
      <c r="JHG82" s="195"/>
      <c r="JHH82" s="195"/>
      <c r="JHI82" s="195"/>
      <c r="JHJ82" s="195"/>
      <c r="JHK82" s="195"/>
      <c r="JHL82" s="195"/>
      <c r="JHM82" s="195"/>
      <c r="JHN82" s="195"/>
      <c r="JHO82" s="195"/>
      <c r="JHP82" s="195"/>
      <c r="JHQ82" s="195"/>
      <c r="JHR82" s="195"/>
      <c r="JHS82" s="195"/>
      <c r="JHT82" s="195"/>
      <c r="JHU82" s="195"/>
      <c r="JHV82" s="195"/>
      <c r="JHW82" s="195"/>
      <c r="JHX82" s="195"/>
      <c r="JHY82" s="195"/>
      <c r="JHZ82" s="195"/>
      <c r="JIA82" s="195"/>
      <c r="JIB82" s="195"/>
      <c r="JIC82" s="195"/>
      <c r="JID82" s="195"/>
      <c r="JIE82" s="195"/>
      <c r="JIF82" s="195"/>
      <c r="JIG82" s="195"/>
      <c r="JIH82" s="195"/>
      <c r="JII82" s="195"/>
      <c r="JIJ82" s="195"/>
      <c r="JIK82" s="195"/>
      <c r="JIL82" s="195"/>
      <c r="JIM82" s="195"/>
      <c r="JIN82" s="195"/>
      <c r="JIO82" s="195"/>
      <c r="JIP82" s="195"/>
      <c r="JIQ82" s="195"/>
      <c r="JIR82" s="195"/>
      <c r="JIS82" s="195"/>
      <c r="JIT82" s="195"/>
      <c r="JIU82" s="195"/>
      <c r="JIV82" s="195"/>
      <c r="JIW82" s="195"/>
      <c r="JIX82" s="195"/>
      <c r="JIY82" s="195"/>
      <c r="JIZ82" s="195"/>
      <c r="JJA82" s="195"/>
      <c r="JJB82" s="195"/>
      <c r="JJC82" s="195"/>
      <c r="JJD82" s="195"/>
      <c r="JJE82" s="195"/>
      <c r="JJF82" s="195"/>
      <c r="JJG82" s="195"/>
      <c r="JJH82" s="195"/>
      <c r="JJI82" s="195"/>
      <c r="JJJ82" s="195"/>
      <c r="JJK82" s="195"/>
      <c r="JJL82" s="195"/>
      <c r="JJM82" s="195"/>
      <c r="JJN82" s="195"/>
      <c r="JJO82" s="195"/>
      <c r="JJP82" s="195"/>
      <c r="JJQ82" s="195"/>
      <c r="JJR82" s="195"/>
      <c r="JJS82" s="195"/>
      <c r="JJT82" s="195"/>
      <c r="JJU82" s="195"/>
      <c r="JJV82" s="195"/>
      <c r="JJW82" s="195"/>
      <c r="JJX82" s="195"/>
      <c r="JJY82" s="195"/>
      <c r="JJZ82" s="195"/>
      <c r="JKA82" s="195"/>
      <c r="JKB82" s="195"/>
      <c r="JKC82" s="195"/>
      <c r="JKD82" s="195"/>
      <c r="JKE82" s="195"/>
      <c r="JKF82" s="195"/>
      <c r="JKG82" s="195"/>
      <c r="JKH82" s="195"/>
      <c r="JKI82" s="195"/>
      <c r="JKJ82" s="195"/>
      <c r="JKK82" s="195"/>
      <c r="JKL82" s="195"/>
      <c r="JKM82" s="195"/>
      <c r="JKN82" s="195"/>
      <c r="JKO82" s="195"/>
      <c r="JKP82" s="195"/>
      <c r="JKQ82" s="195"/>
      <c r="JKR82" s="195"/>
      <c r="JKS82" s="195"/>
      <c r="JKT82" s="195"/>
      <c r="JKU82" s="195"/>
      <c r="JKV82" s="195"/>
      <c r="JKW82" s="195"/>
      <c r="JKX82" s="195"/>
      <c r="JKY82" s="195"/>
      <c r="JKZ82" s="195"/>
      <c r="JLA82" s="195"/>
      <c r="JLB82" s="195"/>
      <c r="JLC82" s="195"/>
      <c r="JLD82" s="195"/>
      <c r="JLE82" s="195"/>
      <c r="JLF82" s="195"/>
      <c r="JLG82" s="195"/>
      <c r="JLH82" s="195"/>
      <c r="JLI82" s="195"/>
      <c r="JLJ82" s="195"/>
      <c r="JLK82" s="195"/>
      <c r="JLL82" s="195"/>
      <c r="JLM82" s="195"/>
      <c r="JLN82" s="195"/>
      <c r="JLO82" s="195"/>
      <c r="JLP82" s="195"/>
      <c r="JLQ82" s="195"/>
      <c r="JLR82" s="195"/>
      <c r="JLS82" s="195"/>
      <c r="JLT82" s="195"/>
      <c r="JLU82" s="195"/>
      <c r="JLV82" s="195"/>
      <c r="JLW82" s="195"/>
      <c r="JLX82" s="195"/>
      <c r="JLY82" s="195"/>
      <c r="JLZ82" s="195"/>
      <c r="JMA82" s="195"/>
      <c r="JMB82" s="195"/>
      <c r="JMC82" s="195"/>
      <c r="JMD82" s="195"/>
      <c r="JME82" s="195"/>
      <c r="JMF82" s="195"/>
      <c r="JMG82" s="195"/>
      <c r="JMH82" s="195"/>
      <c r="JMI82" s="195"/>
      <c r="JMJ82" s="195"/>
      <c r="JMK82" s="195"/>
      <c r="JML82" s="195"/>
      <c r="JMM82" s="195"/>
      <c r="JMN82" s="195"/>
      <c r="JMO82" s="195"/>
      <c r="JMP82" s="195"/>
      <c r="JMQ82" s="195"/>
      <c r="JMR82" s="195"/>
      <c r="JMS82" s="195"/>
      <c r="JMT82" s="195"/>
      <c r="JMU82" s="195"/>
      <c r="JMV82" s="195"/>
      <c r="JMW82" s="195"/>
      <c r="JMX82" s="195"/>
      <c r="JMY82" s="195"/>
      <c r="JMZ82" s="195"/>
      <c r="JNA82" s="195"/>
      <c r="JNB82" s="195"/>
      <c r="JNC82" s="195"/>
      <c r="JND82" s="195"/>
      <c r="JNE82" s="195"/>
      <c r="JNF82" s="195"/>
      <c r="JNG82" s="195"/>
      <c r="JNH82" s="195"/>
      <c r="JNI82" s="195"/>
      <c r="JNJ82" s="195"/>
      <c r="JNK82" s="195"/>
      <c r="JNL82" s="195"/>
      <c r="JNM82" s="195"/>
      <c r="JNN82" s="195"/>
      <c r="JNO82" s="195"/>
      <c r="JNP82" s="195"/>
      <c r="JNQ82" s="195"/>
      <c r="JNR82" s="195"/>
      <c r="JNS82" s="195"/>
      <c r="JNT82" s="195"/>
      <c r="JNU82" s="195"/>
      <c r="JNV82" s="195"/>
      <c r="JNW82" s="195"/>
      <c r="JNX82" s="195"/>
      <c r="JNY82" s="195"/>
      <c r="JNZ82" s="195"/>
      <c r="JOA82" s="195"/>
      <c r="JOB82" s="195"/>
      <c r="JOC82" s="195"/>
      <c r="JOD82" s="195"/>
      <c r="JOE82" s="195"/>
      <c r="JOF82" s="195"/>
      <c r="JOG82" s="195"/>
      <c r="JOH82" s="195"/>
      <c r="JOI82" s="195"/>
      <c r="JOJ82" s="195"/>
      <c r="JOK82" s="195"/>
      <c r="JOL82" s="195"/>
      <c r="JOM82" s="195"/>
      <c r="JON82" s="195"/>
      <c r="JOO82" s="195"/>
      <c r="JOP82" s="195"/>
      <c r="JOQ82" s="195"/>
      <c r="JOR82" s="195"/>
      <c r="JOS82" s="195"/>
      <c r="JOT82" s="195"/>
      <c r="JOU82" s="195"/>
      <c r="JOV82" s="195"/>
      <c r="JOW82" s="195"/>
      <c r="JOX82" s="195"/>
      <c r="JOY82" s="195"/>
      <c r="JOZ82" s="195"/>
      <c r="JPA82" s="195"/>
      <c r="JPB82" s="195"/>
      <c r="JPC82" s="195"/>
      <c r="JPD82" s="195"/>
      <c r="JPE82" s="195"/>
      <c r="JPF82" s="195"/>
      <c r="JPG82" s="195"/>
      <c r="JPH82" s="195"/>
      <c r="JPI82" s="195"/>
      <c r="JPJ82" s="195"/>
      <c r="JPK82" s="195"/>
      <c r="JPL82" s="195"/>
      <c r="JPM82" s="195"/>
      <c r="JPN82" s="195"/>
      <c r="JPO82" s="195"/>
      <c r="JPP82" s="195"/>
      <c r="JPQ82" s="195"/>
      <c r="JPR82" s="195"/>
      <c r="JPS82" s="195"/>
      <c r="JPT82" s="195"/>
      <c r="JPU82" s="195"/>
      <c r="JPV82" s="195"/>
      <c r="JPW82" s="195"/>
      <c r="JPX82" s="195"/>
      <c r="JPY82" s="195"/>
      <c r="JPZ82" s="195"/>
      <c r="JQA82" s="195"/>
      <c r="JQB82" s="195"/>
      <c r="JQC82" s="195"/>
      <c r="JQD82" s="195"/>
      <c r="JQE82" s="195"/>
      <c r="JQF82" s="195"/>
      <c r="JQG82" s="195"/>
      <c r="JQH82" s="195"/>
      <c r="JQI82" s="195"/>
      <c r="JQJ82" s="195"/>
      <c r="JQK82" s="195"/>
      <c r="JQL82" s="195"/>
      <c r="JQM82" s="195"/>
      <c r="JQN82" s="195"/>
      <c r="JQO82" s="195"/>
      <c r="JQP82" s="195"/>
      <c r="JQQ82" s="195"/>
      <c r="JQR82" s="195"/>
      <c r="JQS82" s="195"/>
      <c r="JQT82" s="195"/>
      <c r="JQU82" s="195"/>
      <c r="JQV82" s="195"/>
      <c r="JQW82" s="195"/>
      <c r="JQX82" s="195"/>
      <c r="JQY82" s="195"/>
      <c r="JQZ82" s="195"/>
      <c r="JRA82" s="195"/>
      <c r="JRB82" s="195"/>
      <c r="JRC82" s="195"/>
      <c r="JRD82" s="195"/>
      <c r="JRE82" s="195"/>
      <c r="JRF82" s="195"/>
      <c r="JRG82" s="195"/>
      <c r="JRH82" s="195"/>
      <c r="JRI82" s="195"/>
      <c r="JRJ82" s="195"/>
      <c r="JRK82" s="195"/>
      <c r="JRL82" s="195"/>
      <c r="JRM82" s="195"/>
      <c r="JRN82" s="195"/>
      <c r="JRO82" s="195"/>
      <c r="JRP82" s="195"/>
      <c r="JRQ82" s="195"/>
      <c r="JRR82" s="195"/>
      <c r="JRS82" s="195"/>
      <c r="JRT82" s="195"/>
      <c r="JRU82" s="195"/>
      <c r="JRV82" s="195"/>
      <c r="JRW82" s="195"/>
      <c r="JRX82" s="195"/>
      <c r="JRY82" s="195"/>
      <c r="JRZ82" s="195"/>
      <c r="JSA82" s="195"/>
      <c r="JSB82" s="195"/>
      <c r="JSC82" s="195"/>
      <c r="JSD82" s="195"/>
      <c r="JSE82" s="195"/>
      <c r="JSF82" s="195"/>
      <c r="JSG82" s="195"/>
      <c r="JSH82" s="195"/>
      <c r="JSI82" s="195"/>
      <c r="JSJ82" s="195"/>
      <c r="JSK82" s="195"/>
      <c r="JSL82" s="195"/>
      <c r="JSM82" s="195"/>
      <c r="JSN82" s="195"/>
      <c r="JSO82" s="195"/>
      <c r="JSP82" s="195"/>
      <c r="JSQ82" s="195"/>
      <c r="JSR82" s="195"/>
      <c r="JSS82" s="195"/>
      <c r="JST82" s="195"/>
      <c r="JSU82" s="195"/>
      <c r="JSV82" s="195"/>
      <c r="JSW82" s="195"/>
      <c r="JSX82" s="195"/>
      <c r="JSY82" s="195"/>
      <c r="JSZ82" s="195"/>
      <c r="JTA82" s="195"/>
      <c r="JTB82" s="195"/>
      <c r="JTC82" s="195"/>
      <c r="JTD82" s="195"/>
      <c r="JTE82" s="195"/>
      <c r="JTF82" s="195"/>
      <c r="JTG82" s="195"/>
      <c r="JTH82" s="195"/>
      <c r="JTI82" s="195"/>
      <c r="JTJ82" s="195"/>
      <c r="JTK82" s="195"/>
      <c r="JTL82" s="195"/>
      <c r="JTM82" s="195"/>
      <c r="JTN82" s="195"/>
      <c r="JTO82" s="195"/>
      <c r="JTP82" s="195"/>
      <c r="JTQ82" s="195"/>
      <c r="JTR82" s="195"/>
      <c r="JTS82" s="195"/>
      <c r="JTT82" s="195"/>
      <c r="JTU82" s="195"/>
      <c r="JTV82" s="195"/>
      <c r="JTW82" s="195"/>
      <c r="JTX82" s="195"/>
      <c r="JTY82" s="195"/>
      <c r="JTZ82" s="195"/>
      <c r="JUA82" s="195"/>
      <c r="JUB82" s="195"/>
      <c r="JUC82" s="195"/>
      <c r="JUD82" s="195"/>
      <c r="JUE82" s="195"/>
      <c r="JUF82" s="195"/>
      <c r="JUG82" s="195"/>
      <c r="JUH82" s="195"/>
      <c r="JUI82" s="195"/>
      <c r="JUJ82" s="195"/>
      <c r="JUK82" s="195"/>
      <c r="JUL82" s="195"/>
      <c r="JUM82" s="195"/>
      <c r="JUN82" s="195"/>
      <c r="JUO82" s="195"/>
      <c r="JUP82" s="195"/>
      <c r="JUQ82" s="195"/>
      <c r="JUR82" s="195"/>
      <c r="JUS82" s="195"/>
      <c r="JUT82" s="195"/>
      <c r="JUU82" s="195"/>
      <c r="JUV82" s="195"/>
      <c r="JUW82" s="195"/>
      <c r="JUX82" s="195"/>
      <c r="JUY82" s="195"/>
      <c r="JUZ82" s="195"/>
      <c r="JVA82" s="195"/>
      <c r="JVB82" s="195"/>
      <c r="JVC82" s="195"/>
      <c r="JVD82" s="195"/>
      <c r="JVE82" s="195"/>
      <c r="JVF82" s="195"/>
      <c r="JVG82" s="195"/>
      <c r="JVH82" s="195"/>
      <c r="JVI82" s="195"/>
      <c r="JVJ82" s="195"/>
      <c r="JVK82" s="195"/>
      <c r="JVL82" s="195"/>
      <c r="JVM82" s="195"/>
      <c r="JVN82" s="195"/>
      <c r="JVO82" s="195"/>
      <c r="JVP82" s="195"/>
      <c r="JVQ82" s="195"/>
      <c r="JVR82" s="195"/>
      <c r="JVS82" s="195"/>
      <c r="JVT82" s="195"/>
      <c r="JVU82" s="195"/>
      <c r="JVV82" s="195"/>
      <c r="JVW82" s="195"/>
      <c r="JVX82" s="195"/>
      <c r="JVY82" s="195"/>
      <c r="JVZ82" s="195"/>
      <c r="JWA82" s="195"/>
      <c r="JWB82" s="195"/>
      <c r="JWC82" s="195"/>
      <c r="JWD82" s="195"/>
      <c r="JWE82" s="195"/>
      <c r="JWF82" s="195"/>
      <c r="JWG82" s="195"/>
      <c r="JWH82" s="195"/>
      <c r="JWI82" s="195"/>
      <c r="JWJ82" s="195"/>
      <c r="JWK82" s="195"/>
      <c r="JWL82" s="195"/>
      <c r="JWM82" s="195"/>
      <c r="JWN82" s="195"/>
      <c r="JWO82" s="195"/>
      <c r="JWP82" s="195"/>
      <c r="JWQ82" s="195"/>
      <c r="JWR82" s="195"/>
      <c r="JWS82" s="195"/>
      <c r="JWT82" s="195"/>
      <c r="JWU82" s="195"/>
      <c r="JWV82" s="195"/>
      <c r="JWW82" s="195"/>
      <c r="JWX82" s="195"/>
      <c r="JWY82" s="195"/>
      <c r="JWZ82" s="195"/>
      <c r="JXA82" s="195"/>
      <c r="JXB82" s="195"/>
      <c r="JXC82" s="195"/>
      <c r="JXD82" s="195"/>
      <c r="JXE82" s="195"/>
      <c r="JXF82" s="195"/>
      <c r="JXG82" s="195"/>
      <c r="JXH82" s="195"/>
      <c r="JXI82" s="195"/>
      <c r="JXJ82" s="195"/>
      <c r="JXK82" s="195"/>
      <c r="JXL82" s="195"/>
      <c r="JXM82" s="195"/>
      <c r="JXN82" s="195"/>
      <c r="JXO82" s="195"/>
      <c r="JXP82" s="195"/>
      <c r="JXQ82" s="195"/>
      <c r="JXR82" s="195"/>
      <c r="JXS82" s="195"/>
      <c r="JXT82" s="195"/>
      <c r="JXU82" s="195"/>
      <c r="JXV82" s="195"/>
      <c r="JXW82" s="195"/>
      <c r="JXX82" s="195"/>
      <c r="JXY82" s="195"/>
      <c r="JXZ82" s="195"/>
      <c r="JYA82" s="195"/>
      <c r="JYB82" s="195"/>
      <c r="JYC82" s="195"/>
      <c r="JYD82" s="195"/>
      <c r="JYE82" s="195"/>
      <c r="JYF82" s="195"/>
      <c r="JYG82" s="195"/>
      <c r="JYH82" s="195"/>
      <c r="JYI82" s="195"/>
      <c r="JYJ82" s="195"/>
      <c r="JYK82" s="195"/>
      <c r="JYL82" s="195"/>
      <c r="JYM82" s="195"/>
      <c r="JYN82" s="195"/>
      <c r="JYO82" s="195"/>
      <c r="JYP82" s="195"/>
      <c r="JYQ82" s="195"/>
      <c r="JYR82" s="195"/>
      <c r="JYS82" s="195"/>
      <c r="JYT82" s="195"/>
      <c r="JYU82" s="195"/>
      <c r="JYV82" s="195"/>
      <c r="JYW82" s="195"/>
      <c r="JYX82" s="195"/>
      <c r="JYY82" s="195"/>
      <c r="JYZ82" s="195"/>
      <c r="JZA82" s="195"/>
      <c r="JZB82" s="195"/>
      <c r="JZC82" s="195"/>
      <c r="JZD82" s="195"/>
      <c r="JZE82" s="195"/>
      <c r="JZF82" s="195"/>
      <c r="JZG82" s="195"/>
      <c r="JZH82" s="195"/>
      <c r="JZI82" s="195"/>
      <c r="JZJ82" s="195"/>
      <c r="JZK82" s="195"/>
      <c r="JZL82" s="195"/>
      <c r="JZM82" s="195"/>
      <c r="JZN82" s="195"/>
      <c r="JZO82" s="195"/>
      <c r="JZP82" s="195"/>
      <c r="JZQ82" s="195"/>
      <c r="JZR82" s="195"/>
      <c r="JZS82" s="195"/>
      <c r="JZT82" s="195"/>
      <c r="JZU82" s="195"/>
      <c r="JZV82" s="195"/>
      <c r="JZW82" s="195"/>
      <c r="JZX82" s="195"/>
      <c r="JZY82" s="195"/>
      <c r="JZZ82" s="195"/>
      <c r="KAA82" s="195"/>
      <c r="KAB82" s="195"/>
      <c r="KAC82" s="195"/>
      <c r="KAD82" s="195"/>
      <c r="KAE82" s="195"/>
      <c r="KAF82" s="195"/>
      <c r="KAG82" s="195"/>
      <c r="KAH82" s="195"/>
      <c r="KAI82" s="195"/>
      <c r="KAJ82" s="195"/>
      <c r="KAK82" s="195"/>
      <c r="KAL82" s="195"/>
      <c r="KAM82" s="195"/>
      <c r="KAN82" s="195"/>
      <c r="KAO82" s="195"/>
      <c r="KAP82" s="195"/>
      <c r="KAQ82" s="195"/>
      <c r="KAR82" s="195"/>
      <c r="KAS82" s="195"/>
      <c r="KAT82" s="195"/>
      <c r="KAU82" s="195"/>
      <c r="KAV82" s="195"/>
      <c r="KAW82" s="195"/>
      <c r="KAX82" s="195"/>
      <c r="KAY82" s="195"/>
      <c r="KAZ82" s="195"/>
      <c r="KBA82" s="195"/>
      <c r="KBB82" s="195"/>
      <c r="KBC82" s="195"/>
      <c r="KBD82" s="195"/>
      <c r="KBE82" s="195"/>
      <c r="KBF82" s="195"/>
      <c r="KBG82" s="195"/>
      <c r="KBH82" s="195"/>
      <c r="KBI82" s="195"/>
      <c r="KBJ82" s="195"/>
      <c r="KBK82" s="195"/>
      <c r="KBL82" s="195"/>
      <c r="KBM82" s="195"/>
      <c r="KBN82" s="195"/>
      <c r="KBO82" s="195"/>
      <c r="KBP82" s="195"/>
      <c r="KBQ82" s="195"/>
      <c r="KBR82" s="195"/>
      <c r="KBS82" s="195"/>
      <c r="KBT82" s="195"/>
      <c r="KBU82" s="195"/>
      <c r="KBV82" s="195"/>
      <c r="KBW82" s="195"/>
      <c r="KBX82" s="195"/>
      <c r="KBY82" s="195"/>
      <c r="KBZ82" s="195"/>
      <c r="KCA82" s="195"/>
      <c r="KCB82" s="195"/>
      <c r="KCC82" s="195"/>
      <c r="KCD82" s="195"/>
      <c r="KCE82" s="195"/>
      <c r="KCF82" s="195"/>
      <c r="KCG82" s="195"/>
      <c r="KCH82" s="195"/>
      <c r="KCI82" s="195"/>
      <c r="KCJ82" s="195"/>
      <c r="KCK82" s="195"/>
      <c r="KCL82" s="195"/>
      <c r="KCM82" s="195"/>
      <c r="KCN82" s="195"/>
      <c r="KCO82" s="195"/>
      <c r="KCP82" s="195"/>
      <c r="KCQ82" s="195"/>
      <c r="KCR82" s="195"/>
      <c r="KCS82" s="195"/>
      <c r="KCT82" s="195"/>
      <c r="KCU82" s="195"/>
      <c r="KCV82" s="195"/>
      <c r="KCW82" s="195"/>
      <c r="KCX82" s="195"/>
      <c r="KCY82" s="195"/>
      <c r="KCZ82" s="195"/>
      <c r="KDA82" s="195"/>
      <c r="KDB82" s="195"/>
      <c r="KDC82" s="195"/>
      <c r="KDD82" s="195"/>
      <c r="KDE82" s="195"/>
      <c r="KDF82" s="195"/>
      <c r="KDG82" s="195"/>
      <c r="KDH82" s="195"/>
      <c r="KDI82" s="195"/>
      <c r="KDJ82" s="195"/>
      <c r="KDK82" s="195"/>
      <c r="KDL82" s="195"/>
      <c r="KDM82" s="195"/>
      <c r="KDN82" s="195"/>
      <c r="KDO82" s="195"/>
      <c r="KDP82" s="195"/>
      <c r="KDQ82" s="195"/>
      <c r="KDR82" s="195"/>
      <c r="KDS82" s="195"/>
      <c r="KDT82" s="195"/>
      <c r="KDU82" s="195"/>
      <c r="KDV82" s="195"/>
      <c r="KDW82" s="195"/>
      <c r="KDX82" s="195"/>
      <c r="KDY82" s="195"/>
      <c r="KDZ82" s="195"/>
      <c r="KEA82" s="195"/>
      <c r="KEB82" s="195"/>
      <c r="KEC82" s="195"/>
      <c r="KED82" s="195"/>
      <c r="KEE82" s="195"/>
      <c r="KEF82" s="195"/>
      <c r="KEG82" s="195"/>
      <c r="KEH82" s="195"/>
      <c r="KEI82" s="195"/>
      <c r="KEJ82" s="195"/>
      <c r="KEK82" s="195"/>
      <c r="KEL82" s="195"/>
      <c r="KEM82" s="195"/>
      <c r="KEN82" s="195"/>
      <c r="KEO82" s="195"/>
      <c r="KEP82" s="195"/>
      <c r="KEQ82" s="195"/>
      <c r="KER82" s="195"/>
      <c r="KES82" s="195"/>
      <c r="KET82" s="195"/>
      <c r="KEU82" s="195"/>
      <c r="KEV82" s="195"/>
      <c r="KEW82" s="195"/>
      <c r="KEX82" s="195"/>
      <c r="KEY82" s="195"/>
      <c r="KEZ82" s="195"/>
      <c r="KFA82" s="195"/>
      <c r="KFB82" s="195"/>
      <c r="KFC82" s="195"/>
      <c r="KFD82" s="195"/>
      <c r="KFE82" s="195"/>
      <c r="KFF82" s="195"/>
      <c r="KFG82" s="195"/>
      <c r="KFH82" s="195"/>
      <c r="KFI82" s="195"/>
      <c r="KFJ82" s="195"/>
      <c r="KFK82" s="195"/>
      <c r="KFL82" s="195"/>
      <c r="KFM82" s="195"/>
      <c r="KFN82" s="195"/>
      <c r="KFO82" s="195"/>
      <c r="KFP82" s="195"/>
      <c r="KFQ82" s="195"/>
      <c r="KFR82" s="195"/>
      <c r="KFS82" s="195"/>
      <c r="KFT82" s="195"/>
      <c r="KFU82" s="195"/>
      <c r="KFV82" s="195"/>
      <c r="KFW82" s="195"/>
      <c r="KFX82" s="195"/>
      <c r="KFY82" s="195"/>
      <c r="KFZ82" s="195"/>
      <c r="KGA82" s="195"/>
      <c r="KGB82" s="195"/>
      <c r="KGC82" s="195"/>
      <c r="KGD82" s="195"/>
      <c r="KGE82" s="195"/>
      <c r="KGF82" s="195"/>
      <c r="KGG82" s="195"/>
      <c r="KGH82" s="195"/>
      <c r="KGI82" s="195"/>
      <c r="KGJ82" s="195"/>
      <c r="KGK82" s="195"/>
      <c r="KGL82" s="195"/>
      <c r="KGM82" s="195"/>
      <c r="KGN82" s="195"/>
      <c r="KGO82" s="195"/>
      <c r="KGP82" s="195"/>
      <c r="KGQ82" s="195"/>
      <c r="KGR82" s="195"/>
      <c r="KGS82" s="195"/>
      <c r="KGT82" s="195"/>
      <c r="KGU82" s="195"/>
      <c r="KGV82" s="195"/>
      <c r="KGW82" s="195"/>
      <c r="KGX82" s="195"/>
      <c r="KGY82" s="195"/>
      <c r="KGZ82" s="195"/>
      <c r="KHA82" s="195"/>
      <c r="KHB82" s="195"/>
      <c r="KHC82" s="195"/>
      <c r="KHD82" s="195"/>
      <c r="KHE82" s="195"/>
      <c r="KHF82" s="195"/>
      <c r="KHG82" s="195"/>
      <c r="KHH82" s="195"/>
      <c r="KHI82" s="195"/>
      <c r="KHJ82" s="195"/>
      <c r="KHK82" s="195"/>
      <c r="KHL82" s="195"/>
      <c r="KHM82" s="195"/>
      <c r="KHN82" s="195"/>
      <c r="KHO82" s="195"/>
      <c r="KHP82" s="195"/>
      <c r="KHQ82" s="195"/>
      <c r="KHR82" s="195"/>
      <c r="KHS82" s="195"/>
      <c r="KHT82" s="195"/>
      <c r="KHU82" s="195"/>
      <c r="KHV82" s="195"/>
      <c r="KHW82" s="195"/>
      <c r="KHX82" s="195"/>
      <c r="KHY82" s="195"/>
      <c r="KHZ82" s="195"/>
      <c r="KIA82" s="195"/>
      <c r="KIB82" s="195"/>
      <c r="KIC82" s="195"/>
      <c r="KID82" s="195"/>
      <c r="KIE82" s="195"/>
      <c r="KIF82" s="195"/>
      <c r="KIG82" s="195"/>
      <c r="KIH82" s="195"/>
      <c r="KII82" s="195"/>
      <c r="KIJ82" s="195"/>
      <c r="KIK82" s="195"/>
      <c r="KIL82" s="195"/>
      <c r="KIM82" s="195"/>
      <c r="KIN82" s="195"/>
      <c r="KIO82" s="195"/>
      <c r="KIP82" s="195"/>
      <c r="KIQ82" s="195"/>
      <c r="KIR82" s="195"/>
      <c r="KIS82" s="195"/>
      <c r="KIT82" s="195"/>
      <c r="KIU82" s="195"/>
      <c r="KIV82" s="195"/>
      <c r="KIW82" s="195"/>
      <c r="KIX82" s="195"/>
      <c r="KIY82" s="195"/>
      <c r="KIZ82" s="195"/>
      <c r="KJA82" s="195"/>
      <c r="KJB82" s="195"/>
      <c r="KJC82" s="195"/>
      <c r="KJD82" s="195"/>
      <c r="KJE82" s="195"/>
      <c r="KJF82" s="195"/>
      <c r="KJG82" s="195"/>
      <c r="KJH82" s="195"/>
      <c r="KJI82" s="195"/>
      <c r="KJJ82" s="195"/>
      <c r="KJK82" s="195"/>
      <c r="KJL82" s="195"/>
      <c r="KJM82" s="195"/>
      <c r="KJN82" s="195"/>
      <c r="KJO82" s="195"/>
      <c r="KJP82" s="195"/>
      <c r="KJQ82" s="195"/>
      <c r="KJR82" s="195"/>
      <c r="KJS82" s="195"/>
      <c r="KJT82" s="195"/>
      <c r="KJU82" s="195"/>
      <c r="KJV82" s="195"/>
      <c r="KJW82" s="195"/>
      <c r="KJX82" s="195"/>
      <c r="KJY82" s="195"/>
      <c r="KJZ82" s="195"/>
      <c r="KKA82" s="195"/>
      <c r="KKB82" s="195"/>
      <c r="KKC82" s="195"/>
      <c r="KKD82" s="195"/>
      <c r="KKE82" s="195"/>
      <c r="KKF82" s="195"/>
      <c r="KKG82" s="195"/>
      <c r="KKH82" s="195"/>
      <c r="KKI82" s="195"/>
      <c r="KKJ82" s="195"/>
      <c r="KKK82" s="195"/>
      <c r="KKL82" s="195"/>
      <c r="KKM82" s="195"/>
      <c r="KKN82" s="195"/>
      <c r="KKO82" s="195"/>
      <c r="KKP82" s="195"/>
      <c r="KKQ82" s="195"/>
      <c r="KKR82" s="195"/>
      <c r="KKS82" s="195"/>
      <c r="KKT82" s="195"/>
      <c r="KKU82" s="195"/>
      <c r="KKV82" s="195"/>
      <c r="KKW82" s="195"/>
      <c r="KKX82" s="195"/>
      <c r="KKY82" s="195"/>
      <c r="KKZ82" s="195"/>
      <c r="KLA82" s="195"/>
      <c r="KLB82" s="195"/>
      <c r="KLC82" s="195"/>
      <c r="KLD82" s="195"/>
      <c r="KLE82" s="195"/>
      <c r="KLF82" s="195"/>
      <c r="KLG82" s="195"/>
      <c r="KLH82" s="195"/>
      <c r="KLI82" s="195"/>
      <c r="KLJ82" s="195"/>
      <c r="KLK82" s="195"/>
      <c r="KLL82" s="195"/>
      <c r="KLM82" s="195"/>
      <c r="KLN82" s="195"/>
      <c r="KLO82" s="195"/>
      <c r="KLP82" s="195"/>
      <c r="KLQ82" s="195"/>
      <c r="KLR82" s="195"/>
      <c r="KLS82" s="195"/>
      <c r="KLT82" s="195"/>
      <c r="KLU82" s="195"/>
      <c r="KLV82" s="195"/>
      <c r="KLW82" s="195"/>
      <c r="KLX82" s="195"/>
      <c r="KLY82" s="195"/>
      <c r="KLZ82" s="195"/>
      <c r="KMA82" s="195"/>
      <c r="KMB82" s="195"/>
      <c r="KMC82" s="195"/>
      <c r="KMD82" s="195"/>
      <c r="KME82" s="195"/>
      <c r="KMF82" s="195"/>
      <c r="KMG82" s="195"/>
      <c r="KMH82" s="195"/>
      <c r="KMI82" s="195"/>
      <c r="KMJ82" s="195"/>
      <c r="KMK82" s="195"/>
      <c r="KML82" s="195"/>
      <c r="KMM82" s="195"/>
      <c r="KMN82" s="195"/>
      <c r="KMO82" s="195"/>
      <c r="KMP82" s="195"/>
      <c r="KMQ82" s="195"/>
      <c r="KMR82" s="195"/>
      <c r="KMS82" s="195"/>
      <c r="KMT82" s="195"/>
      <c r="KMU82" s="195"/>
      <c r="KMV82" s="195"/>
      <c r="KMW82" s="195"/>
      <c r="KMX82" s="195"/>
      <c r="KMY82" s="195"/>
      <c r="KMZ82" s="195"/>
      <c r="KNA82" s="195"/>
      <c r="KNB82" s="195"/>
      <c r="KNC82" s="195"/>
      <c r="KND82" s="195"/>
      <c r="KNE82" s="195"/>
      <c r="KNF82" s="195"/>
      <c r="KNG82" s="195"/>
      <c r="KNH82" s="195"/>
      <c r="KNI82" s="195"/>
      <c r="KNJ82" s="195"/>
      <c r="KNK82" s="195"/>
      <c r="KNL82" s="195"/>
      <c r="KNM82" s="195"/>
      <c r="KNN82" s="195"/>
      <c r="KNO82" s="195"/>
      <c r="KNP82" s="195"/>
      <c r="KNQ82" s="195"/>
      <c r="KNR82" s="195"/>
      <c r="KNS82" s="195"/>
      <c r="KNT82" s="195"/>
      <c r="KNU82" s="195"/>
      <c r="KNV82" s="195"/>
      <c r="KNW82" s="195"/>
      <c r="KNX82" s="195"/>
      <c r="KNY82" s="195"/>
      <c r="KNZ82" s="195"/>
      <c r="KOA82" s="195"/>
      <c r="KOB82" s="195"/>
      <c r="KOC82" s="195"/>
      <c r="KOD82" s="195"/>
      <c r="KOE82" s="195"/>
      <c r="KOF82" s="195"/>
      <c r="KOG82" s="195"/>
      <c r="KOH82" s="195"/>
      <c r="KOI82" s="195"/>
      <c r="KOJ82" s="195"/>
      <c r="KOK82" s="195"/>
      <c r="KOL82" s="195"/>
      <c r="KOM82" s="195"/>
      <c r="KON82" s="195"/>
      <c r="KOO82" s="195"/>
      <c r="KOP82" s="195"/>
      <c r="KOQ82" s="195"/>
      <c r="KOR82" s="195"/>
      <c r="KOS82" s="195"/>
      <c r="KOT82" s="195"/>
      <c r="KOU82" s="195"/>
      <c r="KOV82" s="195"/>
      <c r="KOW82" s="195"/>
      <c r="KOX82" s="195"/>
      <c r="KOY82" s="195"/>
      <c r="KOZ82" s="195"/>
      <c r="KPA82" s="195"/>
      <c r="KPB82" s="195"/>
      <c r="KPC82" s="195"/>
      <c r="KPD82" s="195"/>
      <c r="KPE82" s="195"/>
      <c r="KPF82" s="195"/>
      <c r="KPG82" s="195"/>
      <c r="KPH82" s="195"/>
      <c r="KPI82" s="195"/>
      <c r="KPJ82" s="195"/>
      <c r="KPK82" s="195"/>
      <c r="KPL82" s="195"/>
      <c r="KPM82" s="195"/>
      <c r="KPN82" s="195"/>
      <c r="KPO82" s="195"/>
      <c r="KPP82" s="195"/>
      <c r="KPQ82" s="195"/>
      <c r="KPR82" s="195"/>
      <c r="KPS82" s="195"/>
      <c r="KPT82" s="195"/>
      <c r="KPU82" s="195"/>
      <c r="KPV82" s="195"/>
      <c r="KPW82" s="195"/>
      <c r="KPX82" s="195"/>
      <c r="KPY82" s="195"/>
      <c r="KPZ82" s="195"/>
      <c r="KQA82" s="195"/>
      <c r="KQB82" s="195"/>
      <c r="KQC82" s="195"/>
      <c r="KQD82" s="195"/>
      <c r="KQE82" s="195"/>
      <c r="KQF82" s="195"/>
      <c r="KQG82" s="195"/>
      <c r="KQH82" s="195"/>
      <c r="KQI82" s="195"/>
      <c r="KQJ82" s="195"/>
      <c r="KQK82" s="195"/>
      <c r="KQL82" s="195"/>
      <c r="KQM82" s="195"/>
      <c r="KQN82" s="195"/>
      <c r="KQO82" s="195"/>
      <c r="KQP82" s="195"/>
      <c r="KQQ82" s="195"/>
      <c r="KQR82" s="195"/>
      <c r="KQS82" s="195"/>
      <c r="KQT82" s="195"/>
      <c r="KQU82" s="195"/>
      <c r="KQV82" s="195"/>
      <c r="KQW82" s="195"/>
      <c r="KQX82" s="195"/>
      <c r="KQY82" s="195"/>
      <c r="KQZ82" s="195"/>
      <c r="KRA82" s="195"/>
      <c r="KRB82" s="195"/>
      <c r="KRC82" s="195"/>
      <c r="KRD82" s="195"/>
      <c r="KRE82" s="195"/>
      <c r="KRF82" s="195"/>
      <c r="KRG82" s="195"/>
      <c r="KRH82" s="195"/>
      <c r="KRI82" s="195"/>
      <c r="KRJ82" s="195"/>
      <c r="KRK82" s="195"/>
      <c r="KRL82" s="195"/>
      <c r="KRM82" s="195"/>
      <c r="KRN82" s="195"/>
      <c r="KRO82" s="195"/>
      <c r="KRP82" s="195"/>
      <c r="KRQ82" s="195"/>
      <c r="KRR82" s="195"/>
      <c r="KRS82" s="195"/>
      <c r="KRT82" s="195"/>
      <c r="KRU82" s="195"/>
      <c r="KRV82" s="195"/>
      <c r="KRW82" s="195"/>
      <c r="KRX82" s="195"/>
      <c r="KRY82" s="195"/>
      <c r="KRZ82" s="195"/>
      <c r="KSA82" s="195"/>
      <c r="KSB82" s="195"/>
      <c r="KSC82" s="195"/>
      <c r="KSD82" s="195"/>
      <c r="KSE82" s="195"/>
      <c r="KSF82" s="195"/>
      <c r="KSG82" s="195"/>
      <c r="KSH82" s="195"/>
      <c r="KSI82" s="195"/>
      <c r="KSJ82" s="195"/>
      <c r="KSK82" s="195"/>
      <c r="KSL82" s="195"/>
      <c r="KSM82" s="195"/>
      <c r="KSN82" s="195"/>
      <c r="KSO82" s="195"/>
      <c r="KSP82" s="195"/>
      <c r="KSQ82" s="195"/>
      <c r="KSR82" s="195"/>
      <c r="KSS82" s="195"/>
      <c r="KST82" s="195"/>
      <c r="KSU82" s="195"/>
      <c r="KSV82" s="195"/>
      <c r="KSW82" s="195"/>
      <c r="KSX82" s="195"/>
      <c r="KSY82" s="195"/>
      <c r="KSZ82" s="195"/>
      <c r="KTA82" s="195"/>
      <c r="KTB82" s="195"/>
      <c r="KTC82" s="195"/>
      <c r="KTD82" s="195"/>
      <c r="KTE82" s="195"/>
      <c r="KTF82" s="195"/>
      <c r="KTG82" s="195"/>
      <c r="KTH82" s="195"/>
      <c r="KTI82" s="195"/>
      <c r="KTJ82" s="195"/>
      <c r="KTK82" s="195"/>
      <c r="KTL82" s="195"/>
      <c r="KTM82" s="195"/>
      <c r="KTN82" s="195"/>
      <c r="KTO82" s="195"/>
      <c r="KTP82" s="195"/>
      <c r="KTQ82" s="195"/>
      <c r="KTR82" s="195"/>
      <c r="KTS82" s="195"/>
      <c r="KTT82" s="195"/>
      <c r="KTU82" s="195"/>
      <c r="KTV82" s="195"/>
      <c r="KTW82" s="195"/>
      <c r="KTX82" s="195"/>
      <c r="KTY82" s="195"/>
      <c r="KTZ82" s="195"/>
      <c r="KUA82" s="195"/>
      <c r="KUB82" s="195"/>
      <c r="KUC82" s="195"/>
      <c r="KUD82" s="195"/>
      <c r="KUE82" s="195"/>
      <c r="KUF82" s="195"/>
      <c r="KUG82" s="195"/>
      <c r="KUH82" s="195"/>
      <c r="KUI82" s="195"/>
      <c r="KUJ82" s="195"/>
      <c r="KUK82" s="195"/>
      <c r="KUL82" s="195"/>
      <c r="KUM82" s="195"/>
      <c r="KUN82" s="195"/>
      <c r="KUO82" s="195"/>
      <c r="KUP82" s="195"/>
      <c r="KUQ82" s="195"/>
      <c r="KUR82" s="195"/>
      <c r="KUS82" s="195"/>
      <c r="KUT82" s="195"/>
      <c r="KUU82" s="195"/>
      <c r="KUV82" s="195"/>
      <c r="KUW82" s="195"/>
      <c r="KUX82" s="195"/>
      <c r="KUY82" s="195"/>
      <c r="KUZ82" s="195"/>
      <c r="KVA82" s="195"/>
      <c r="KVB82" s="195"/>
      <c r="KVC82" s="195"/>
      <c r="KVD82" s="195"/>
      <c r="KVE82" s="195"/>
      <c r="KVF82" s="195"/>
      <c r="KVG82" s="195"/>
      <c r="KVH82" s="195"/>
      <c r="KVI82" s="195"/>
      <c r="KVJ82" s="195"/>
      <c r="KVK82" s="195"/>
      <c r="KVL82" s="195"/>
      <c r="KVM82" s="195"/>
      <c r="KVN82" s="195"/>
      <c r="KVO82" s="195"/>
      <c r="KVP82" s="195"/>
      <c r="KVQ82" s="195"/>
      <c r="KVR82" s="195"/>
      <c r="KVS82" s="195"/>
      <c r="KVT82" s="195"/>
      <c r="KVU82" s="195"/>
      <c r="KVV82" s="195"/>
      <c r="KVW82" s="195"/>
      <c r="KVX82" s="195"/>
      <c r="KVY82" s="195"/>
      <c r="KVZ82" s="195"/>
      <c r="KWA82" s="195"/>
      <c r="KWB82" s="195"/>
      <c r="KWC82" s="195"/>
      <c r="KWD82" s="195"/>
      <c r="KWE82" s="195"/>
      <c r="KWF82" s="195"/>
      <c r="KWG82" s="195"/>
      <c r="KWH82" s="195"/>
      <c r="KWI82" s="195"/>
      <c r="KWJ82" s="195"/>
      <c r="KWK82" s="195"/>
      <c r="KWL82" s="195"/>
      <c r="KWM82" s="195"/>
      <c r="KWN82" s="195"/>
      <c r="KWO82" s="195"/>
      <c r="KWP82" s="195"/>
      <c r="KWQ82" s="195"/>
      <c r="KWR82" s="195"/>
      <c r="KWS82" s="195"/>
      <c r="KWT82" s="195"/>
      <c r="KWU82" s="195"/>
      <c r="KWV82" s="195"/>
      <c r="KWW82" s="195"/>
      <c r="KWX82" s="195"/>
      <c r="KWY82" s="195"/>
      <c r="KWZ82" s="195"/>
      <c r="KXA82" s="195"/>
      <c r="KXB82" s="195"/>
      <c r="KXC82" s="195"/>
      <c r="KXD82" s="195"/>
      <c r="KXE82" s="195"/>
      <c r="KXF82" s="195"/>
      <c r="KXG82" s="195"/>
      <c r="KXH82" s="195"/>
      <c r="KXI82" s="195"/>
      <c r="KXJ82" s="195"/>
      <c r="KXK82" s="195"/>
      <c r="KXL82" s="195"/>
      <c r="KXM82" s="195"/>
      <c r="KXN82" s="195"/>
      <c r="KXO82" s="195"/>
      <c r="KXP82" s="195"/>
      <c r="KXQ82" s="195"/>
      <c r="KXR82" s="195"/>
      <c r="KXS82" s="195"/>
      <c r="KXT82" s="195"/>
      <c r="KXU82" s="195"/>
      <c r="KXV82" s="195"/>
      <c r="KXW82" s="195"/>
      <c r="KXX82" s="195"/>
      <c r="KXY82" s="195"/>
      <c r="KXZ82" s="195"/>
      <c r="KYA82" s="195"/>
      <c r="KYB82" s="195"/>
      <c r="KYC82" s="195"/>
      <c r="KYD82" s="195"/>
      <c r="KYE82" s="195"/>
      <c r="KYF82" s="195"/>
      <c r="KYG82" s="195"/>
      <c r="KYH82" s="195"/>
      <c r="KYI82" s="195"/>
      <c r="KYJ82" s="195"/>
      <c r="KYK82" s="195"/>
      <c r="KYL82" s="195"/>
      <c r="KYM82" s="195"/>
      <c r="KYN82" s="195"/>
      <c r="KYO82" s="195"/>
      <c r="KYP82" s="195"/>
      <c r="KYQ82" s="195"/>
      <c r="KYR82" s="195"/>
      <c r="KYS82" s="195"/>
      <c r="KYT82" s="195"/>
      <c r="KYU82" s="195"/>
      <c r="KYV82" s="195"/>
      <c r="KYW82" s="195"/>
      <c r="KYX82" s="195"/>
      <c r="KYY82" s="195"/>
      <c r="KYZ82" s="195"/>
      <c r="KZA82" s="195"/>
      <c r="KZB82" s="195"/>
      <c r="KZC82" s="195"/>
      <c r="KZD82" s="195"/>
      <c r="KZE82" s="195"/>
      <c r="KZF82" s="195"/>
      <c r="KZG82" s="195"/>
      <c r="KZH82" s="195"/>
      <c r="KZI82" s="195"/>
      <c r="KZJ82" s="195"/>
      <c r="KZK82" s="195"/>
      <c r="KZL82" s="195"/>
      <c r="KZM82" s="195"/>
      <c r="KZN82" s="195"/>
      <c r="KZO82" s="195"/>
      <c r="KZP82" s="195"/>
      <c r="KZQ82" s="195"/>
      <c r="KZR82" s="195"/>
      <c r="KZS82" s="195"/>
      <c r="KZT82" s="195"/>
      <c r="KZU82" s="195"/>
      <c r="KZV82" s="195"/>
      <c r="KZW82" s="195"/>
      <c r="KZX82" s="195"/>
      <c r="KZY82" s="195"/>
      <c r="KZZ82" s="195"/>
      <c r="LAA82" s="195"/>
      <c r="LAB82" s="195"/>
      <c r="LAC82" s="195"/>
      <c r="LAD82" s="195"/>
      <c r="LAE82" s="195"/>
      <c r="LAF82" s="195"/>
      <c r="LAG82" s="195"/>
      <c r="LAH82" s="195"/>
      <c r="LAI82" s="195"/>
      <c r="LAJ82" s="195"/>
      <c r="LAK82" s="195"/>
      <c r="LAL82" s="195"/>
      <c r="LAM82" s="195"/>
      <c r="LAN82" s="195"/>
      <c r="LAO82" s="195"/>
      <c r="LAP82" s="195"/>
      <c r="LAQ82" s="195"/>
      <c r="LAR82" s="195"/>
      <c r="LAS82" s="195"/>
      <c r="LAT82" s="195"/>
      <c r="LAU82" s="195"/>
      <c r="LAV82" s="195"/>
      <c r="LAW82" s="195"/>
      <c r="LAX82" s="195"/>
      <c r="LAY82" s="195"/>
      <c r="LAZ82" s="195"/>
      <c r="LBA82" s="195"/>
      <c r="LBB82" s="195"/>
      <c r="LBC82" s="195"/>
      <c r="LBD82" s="195"/>
      <c r="LBE82" s="195"/>
      <c r="LBF82" s="195"/>
      <c r="LBG82" s="195"/>
      <c r="LBH82" s="195"/>
      <c r="LBI82" s="195"/>
      <c r="LBJ82" s="195"/>
      <c r="LBK82" s="195"/>
      <c r="LBL82" s="195"/>
      <c r="LBM82" s="195"/>
      <c r="LBN82" s="195"/>
      <c r="LBO82" s="195"/>
      <c r="LBP82" s="195"/>
      <c r="LBQ82" s="195"/>
      <c r="LBR82" s="195"/>
      <c r="LBS82" s="195"/>
      <c r="LBT82" s="195"/>
      <c r="LBU82" s="195"/>
      <c r="LBV82" s="195"/>
      <c r="LBW82" s="195"/>
      <c r="LBX82" s="195"/>
      <c r="LBY82" s="195"/>
      <c r="LBZ82" s="195"/>
      <c r="LCA82" s="195"/>
      <c r="LCB82" s="195"/>
      <c r="LCC82" s="195"/>
      <c r="LCD82" s="195"/>
      <c r="LCE82" s="195"/>
      <c r="LCF82" s="195"/>
      <c r="LCG82" s="195"/>
      <c r="LCH82" s="195"/>
      <c r="LCI82" s="195"/>
      <c r="LCJ82" s="195"/>
      <c r="LCK82" s="195"/>
      <c r="LCL82" s="195"/>
      <c r="LCM82" s="195"/>
      <c r="LCN82" s="195"/>
      <c r="LCO82" s="195"/>
      <c r="LCP82" s="195"/>
      <c r="LCQ82" s="195"/>
      <c r="LCR82" s="195"/>
      <c r="LCS82" s="195"/>
      <c r="LCT82" s="195"/>
      <c r="LCU82" s="195"/>
      <c r="LCV82" s="195"/>
      <c r="LCW82" s="195"/>
      <c r="LCX82" s="195"/>
      <c r="LCY82" s="195"/>
      <c r="LCZ82" s="195"/>
      <c r="LDA82" s="195"/>
      <c r="LDB82" s="195"/>
      <c r="LDC82" s="195"/>
      <c r="LDD82" s="195"/>
      <c r="LDE82" s="195"/>
      <c r="LDF82" s="195"/>
      <c r="LDG82" s="195"/>
      <c r="LDH82" s="195"/>
      <c r="LDI82" s="195"/>
      <c r="LDJ82" s="195"/>
      <c r="LDK82" s="195"/>
      <c r="LDL82" s="195"/>
      <c r="LDM82" s="195"/>
      <c r="LDN82" s="195"/>
      <c r="LDO82" s="195"/>
      <c r="LDP82" s="195"/>
      <c r="LDQ82" s="195"/>
      <c r="LDR82" s="195"/>
      <c r="LDS82" s="195"/>
      <c r="LDT82" s="195"/>
      <c r="LDU82" s="195"/>
      <c r="LDV82" s="195"/>
      <c r="LDW82" s="195"/>
      <c r="LDX82" s="195"/>
      <c r="LDY82" s="195"/>
      <c r="LDZ82" s="195"/>
      <c r="LEA82" s="195"/>
      <c r="LEB82" s="195"/>
      <c r="LEC82" s="195"/>
      <c r="LED82" s="195"/>
      <c r="LEE82" s="195"/>
      <c r="LEF82" s="195"/>
      <c r="LEG82" s="195"/>
      <c r="LEH82" s="195"/>
      <c r="LEI82" s="195"/>
      <c r="LEJ82" s="195"/>
      <c r="LEK82" s="195"/>
      <c r="LEL82" s="195"/>
      <c r="LEM82" s="195"/>
      <c r="LEN82" s="195"/>
      <c r="LEO82" s="195"/>
      <c r="LEP82" s="195"/>
      <c r="LEQ82" s="195"/>
      <c r="LER82" s="195"/>
      <c r="LES82" s="195"/>
      <c r="LET82" s="195"/>
      <c r="LEU82" s="195"/>
      <c r="LEV82" s="195"/>
      <c r="LEW82" s="195"/>
      <c r="LEX82" s="195"/>
      <c r="LEY82" s="195"/>
      <c r="LEZ82" s="195"/>
      <c r="LFA82" s="195"/>
      <c r="LFB82" s="195"/>
      <c r="LFC82" s="195"/>
      <c r="LFD82" s="195"/>
      <c r="LFE82" s="195"/>
      <c r="LFF82" s="195"/>
      <c r="LFG82" s="195"/>
      <c r="LFH82" s="195"/>
      <c r="LFI82" s="195"/>
      <c r="LFJ82" s="195"/>
      <c r="LFK82" s="195"/>
      <c r="LFL82" s="195"/>
      <c r="LFM82" s="195"/>
      <c r="LFN82" s="195"/>
      <c r="LFO82" s="195"/>
      <c r="LFP82" s="195"/>
      <c r="LFQ82" s="195"/>
      <c r="LFR82" s="195"/>
      <c r="LFS82" s="195"/>
      <c r="LFT82" s="195"/>
      <c r="LFU82" s="195"/>
      <c r="LFV82" s="195"/>
      <c r="LFW82" s="195"/>
      <c r="LFX82" s="195"/>
      <c r="LFY82" s="195"/>
      <c r="LFZ82" s="195"/>
      <c r="LGA82" s="195"/>
      <c r="LGB82" s="195"/>
      <c r="LGC82" s="195"/>
      <c r="LGD82" s="195"/>
      <c r="LGE82" s="195"/>
      <c r="LGF82" s="195"/>
      <c r="LGG82" s="195"/>
      <c r="LGH82" s="195"/>
      <c r="LGI82" s="195"/>
      <c r="LGJ82" s="195"/>
      <c r="LGK82" s="195"/>
      <c r="LGL82" s="195"/>
      <c r="LGM82" s="195"/>
      <c r="LGN82" s="195"/>
      <c r="LGO82" s="195"/>
      <c r="LGP82" s="195"/>
      <c r="LGQ82" s="195"/>
      <c r="LGR82" s="195"/>
      <c r="LGS82" s="195"/>
      <c r="LGT82" s="195"/>
      <c r="LGU82" s="195"/>
      <c r="LGV82" s="195"/>
      <c r="LGW82" s="195"/>
      <c r="LGX82" s="195"/>
      <c r="LGY82" s="195"/>
      <c r="LGZ82" s="195"/>
      <c r="LHA82" s="195"/>
      <c r="LHB82" s="195"/>
      <c r="LHC82" s="195"/>
      <c r="LHD82" s="195"/>
      <c r="LHE82" s="195"/>
      <c r="LHF82" s="195"/>
      <c r="LHG82" s="195"/>
      <c r="LHH82" s="195"/>
      <c r="LHI82" s="195"/>
      <c r="LHJ82" s="195"/>
      <c r="LHK82" s="195"/>
      <c r="LHL82" s="195"/>
      <c r="LHM82" s="195"/>
      <c r="LHN82" s="195"/>
      <c r="LHO82" s="195"/>
      <c r="LHP82" s="195"/>
      <c r="LHQ82" s="195"/>
      <c r="LHR82" s="195"/>
      <c r="LHS82" s="195"/>
      <c r="LHT82" s="195"/>
      <c r="LHU82" s="195"/>
      <c r="LHV82" s="195"/>
      <c r="LHW82" s="195"/>
      <c r="LHX82" s="195"/>
      <c r="LHY82" s="195"/>
      <c r="LHZ82" s="195"/>
      <c r="LIA82" s="195"/>
      <c r="LIB82" s="195"/>
      <c r="LIC82" s="195"/>
      <c r="LID82" s="195"/>
      <c r="LIE82" s="195"/>
      <c r="LIF82" s="195"/>
      <c r="LIG82" s="195"/>
      <c r="LIH82" s="195"/>
      <c r="LII82" s="195"/>
      <c r="LIJ82" s="195"/>
      <c r="LIK82" s="195"/>
      <c r="LIL82" s="195"/>
      <c r="LIM82" s="195"/>
      <c r="LIN82" s="195"/>
      <c r="LIO82" s="195"/>
      <c r="LIP82" s="195"/>
      <c r="LIQ82" s="195"/>
      <c r="LIR82" s="195"/>
      <c r="LIS82" s="195"/>
      <c r="LIT82" s="195"/>
      <c r="LIU82" s="195"/>
      <c r="LIV82" s="195"/>
      <c r="LIW82" s="195"/>
      <c r="LIX82" s="195"/>
      <c r="LIY82" s="195"/>
      <c r="LIZ82" s="195"/>
      <c r="LJA82" s="195"/>
      <c r="LJB82" s="195"/>
      <c r="LJC82" s="195"/>
      <c r="LJD82" s="195"/>
      <c r="LJE82" s="195"/>
      <c r="LJF82" s="195"/>
      <c r="LJG82" s="195"/>
      <c r="LJH82" s="195"/>
      <c r="LJI82" s="195"/>
      <c r="LJJ82" s="195"/>
      <c r="LJK82" s="195"/>
      <c r="LJL82" s="195"/>
      <c r="LJM82" s="195"/>
      <c r="LJN82" s="195"/>
      <c r="LJO82" s="195"/>
      <c r="LJP82" s="195"/>
      <c r="LJQ82" s="195"/>
      <c r="LJR82" s="195"/>
      <c r="LJS82" s="195"/>
      <c r="LJT82" s="195"/>
      <c r="LJU82" s="195"/>
      <c r="LJV82" s="195"/>
      <c r="LJW82" s="195"/>
      <c r="LJX82" s="195"/>
      <c r="LJY82" s="195"/>
      <c r="LJZ82" s="195"/>
      <c r="LKA82" s="195"/>
      <c r="LKB82" s="195"/>
      <c r="LKC82" s="195"/>
      <c r="LKD82" s="195"/>
      <c r="LKE82" s="195"/>
      <c r="LKF82" s="195"/>
      <c r="LKG82" s="195"/>
      <c r="LKH82" s="195"/>
      <c r="LKI82" s="195"/>
      <c r="LKJ82" s="195"/>
      <c r="LKK82" s="195"/>
      <c r="LKL82" s="195"/>
      <c r="LKM82" s="195"/>
      <c r="LKN82" s="195"/>
      <c r="LKO82" s="195"/>
      <c r="LKP82" s="195"/>
      <c r="LKQ82" s="195"/>
      <c r="LKR82" s="195"/>
      <c r="LKS82" s="195"/>
      <c r="LKT82" s="195"/>
      <c r="LKU82" s="195"/>
      <c r="LKV82" s="195"/>
      <c r="LKW82" s="195"/>
      <c r="LKX82" s="195"/>
      <c r="LKY82" s="195"/>
      <c r="LKZ82" s="195"/>
      <c r="LLA82" s="195"/>
      <c r="LLB82" s="195"/>
      <c r="LLC82" s="195"/>
      <c r="LLD82" s="195"/>
      <c r="LLE82" s="195"/>
      <c r="LLF82" s="195"/>
      <c r="LLG82" s="195"/>
      <c r="LLH82" s="195"/>
      <c r="LLI82" s="195"/>
      <c r="LLJ82" s="195"/>
      <c r="LLK82" s="195"/>
      <c r="LLL82" s="195"/>
      <c r="LLM82" s="195"/>
      <c r="LLN82" s="195"/>
      <c r="LLO82" s="195"/>
      <c r="LLP82" s="195"/>
      <c r="LLQ82" s="195"/>
      <c r="LLR82" s="195"/>
      <c r="LLS82" s="195"/>
      <c r="LLT82" s="195"/>
      <c r="LLU82" s="195"/>
      <c r="LLV82" s="195"/>
      <c r="LLW82" s="195"/>
      <c r="LLX82" s="195"/>
      <c r="LLY82" s="195"/>
      <c r="LLZ82" s="195"/>
      <c r="LMA82" s="195"/>
      <c r="LMB82" s="195"/>
      <c r="LMC82" s="195"/>
      <c r="LMD82" s="195"/>
      <c r="LME82" s="195"/>
      <c r="LMF82" s="195"/>
      <c r="LMG82" s="195"/>
      <c r="LMH82" s="195"/>
      <c r="LMI82" s="195"/>
      <c r="LMJ82" s="195"/>
      <c r="LMK82" s="195"/>
      <c r="LML82" s="195"/>
      <c r="LMM82" s="195"/>
      <c r="LMN82" s="195"/>
      <c r="LMO82" s="195"/>
      <c r="LMP82" s="195"/>
      <c r="LMQ82" s="195"/>
      <c r="LMR82" s="195"/>
      <c r="LMS82" s="195"/>
      <c r="LMT82" s="195"/>
      <c r="LMU82" s="195"/>
      <c r="LMV82" s="195"/>
      <c r="LMW82" s="195"/>
      <c r="LMX82" s="195"/>
      <c r="LMY82" s="195"/>
      <c r="LMZ82" s="195"/>
      <c r="LNA82" s="195"/>
      <c r="LNB82" s="195"/>
      <c r="LNC82" s="195"/>
      <c r="LND82" s="195"/>
      <c r="LNE82" s="195"/>
      <c r="LNF82" s="195"/>
      <c r="LNG82" s="195"/>
      <c r="LNH82" s="195"/>
      <c r="LNI82" s="195"/>
      <c r="LNJ82" s="195"/>
      <c r="LNK82" s="195"/>
      <c r="LNL82" s="195"/>
      <c r="LNM82" s="195"/>
      <c r="LNN82" s="195"/>
      <c r="LNO82" s="195"/>
      <c r="LNP82" s="195"/>
      <c r="LNQ82" s="195"/>
      <c r="LNR82" s="195"/>
      <c r="LNS82" s="195"/>
      <c r="LNT82" s="195"/>
      <c r="LNU82" s="195"/>
      <c r="LNV82" s="195"/>
      <c r="LNW82" s="195"/>
      <c r="LNX82" s="195"/>
      <c r="LNY82" s="195"/>
      <c r="LNZ82" s="195"/>
      <c r="LOA82" s="195"/>
      <c r="LOB82" s="195"/>
      <c r="LOC82" s="195"/>
      <c r="LOD82" s="195"/>
      <c r="LOE82" s="195"/>
      <c r="LOF82" s="195"/>
      <c r="LOG82" s="195"/>
      <c r="LOH82" s="195"/>
      <c r="LOI82" s="195"/>
      <c r="LOJ82" s="195"/>
      <c r="LOK82" s="195"/>
      <c r="LOL82" s="195"/>
      <c r="LOM82" s="195"/>
      <c r="LON82" s="195"/>
      <c r="LOO82" s="195"/>
      <c r="LOP82" s="195"/>
      <c r="LOQ82" s="195"/>
      <c r="LOR82" s="195"/>
      <c r="LOS82" s="195"/>
      <c r="LOT82" s="195"/>
      <c r="LOU82" s="195"/>
      <c r="LOV82" s="195"/>
      <c r="LOW82" s="195"/>
      <c r="LOX82" s="195"/>
      <c r="LOY82" s="195"/>
      <c r="LOZ82" s="195"/>
      <c r="LPA82" s="195"/>
      <c r="LPB82" s="195"/>
      <c r="LPC82" s="195"/>
      <c r="LPD82" s="195"/>
      <c r="LPE82" s="195"/>
      <c r="LPF82" s="195"/>
      <c r="LPG82" s="195"/>
      <c r="LPH82" s="195"/>
      <c r="LPI82" s="195"/>
      <c r="LPJ82" s="195"/>
      <c r="LPK82" s="195"/>
      <c r="LPL82" s="195"/>
      <c r="LPM82" s="195"/>
      <c r="LPN82" s="195"/>
      <c r="LPO82" s="195"/>
      <c r="LPP82" s="195"/>
      <c r="LPQ82" s="195"/>
      <c r="LPR82" s="195"/>
      <c r="LPS82" s="195"/>
      <c r="LPT82" s="195"/>
      <c r="LPU82" s="195"/>
      <c r="LPV82" s="195"/>
      <c r="LPW82" s="195"/>
      <c r="LPX82" s="195"/>
      <c r="LPY82" s="195"/>
      <c r="LPZ82" s="195"/>
      <c r="LQA82" s="195"/>
      <c r="LQB82" s="195"/>
      <c r="LQC82" s="195"/>
      <c r="LQD82" s="195"/>
      <c r="LQE82" s="195"/>
      <c r="LQF82" s="195"/>
      <c r="LQG82" s="195"/>
      <c r="LQH82" s="195"/>
      <c r="LQI82" s="195"/>
      <c r="LQJ82" s="195"/>
      <c r="LQK82" s="195"/>
      <c r="LQL82" s="195"/>
      <c r="LQM82" s="195"/>
      <c r="LQN82" s="195"/>
      <c r="LQO82" s="195"/>
      <c r="LQP82" s="195"/>
      <c r="LQQ82" s="195"/>
      <c r="LQR82" s="195"/>
      <c r="LQS82" s="195"/>
      <c r="LQT82" s="195"/>
      <c r="LQU82" s="195"/>
      <c r="LQV82" s="195"/>
      <c r="LQW82" s="195"/>
      <c r="LQX82" s="195"/>
      <c r="LQY82" s="195"/>
      <c r="LQZ82" s="195"/>
      <c r="LRA82" s="195"/>
      <c r="LRB82" s="195"/>
      <c r="LRC82" s="195"/>
      <c r="LRD82" s="195"/>
      <c r="LRE82" s="195"/>
      <c r="LRF82" s="195"/>
      <c r="LRG82" s="195"/>
      <c r="LRH82" s="195"/>
      <c r="LRI82" s="195"/>
      <c r="LRJ82" s="195"/>
      <c r="LRK82" s="195"/>
      <c r="LRL82" s="195"/>
      <c r="LRM82" s="195"/>
      <c r="LRN82" s="195"/>
      <c r="LRO82" s="195"/>
      <c r="LRP82" s="195"/>
      <c r="LRQ82" s="195"/>
      <c r="LRR82" s="195"/>
      <c r="LRS82" s="195"/>
      <c r="LRT82" s="195"/>
      <c r="LRU82" s="195"/>
      <c r="LRV82" s="195"/>
      <c r="LRW82" s="195"/>
      <c r="LRX82" s="195"/>
      <c r="LRY82" s="195"/>
      <c r="LRZ82" s="195"/>
      <c r="LSA82" s="195"/>
      <c r="LSB82" s="195"/>
      <c r="LSC82" s="195"/>
      <c r="LSD82" s="195"/>
      <c r="LSE82" s="195"/>
      <c r="LSF82" s="195"/>
      <c r="LSG82" s="195"/>
      <c r="LSH82" s="195"/>
      <c r="LSI82" s="195"/>
      <c r="LSJ82" s="195"/>
      <c r="LSK82" s="195"/>
      <c r="LSL82" s="195"/>
      <c r="LSM82" s="195"/>
      <c r="LSN82" s="195"/>
      <c r="LSO82" s="195"/>
      <c r="LSP82" s="195"/>
      <c r="LSQ82" s="195"/>
      <c r="LSR82" s="195"/>
      <c r="LSS82" s="195"/>
      <c r="LST82" s="195"/>
      <c r="LSU82" s="195"/>
      <c r="LSV82" s="195"/>
      <c r="LSW82" s="195"/>
      <c r="LSX82" s="195"/>
      <c r="LSY82" s="195"/>
      <c r="LSZ82" s="195"/>
      <c r="LTA82" s="195"/>
      <c r="LTB82" s="195"/>
      <c r="LTC82" s="195"/>
      <c r="LTD82" s="195"/>
      <c r="LTE82" s="195"/>
      <c r="LTF82" s="195"/>
      <c r="LTG82" s="195"/>
      <c r="LTH82" s="195"/>
      <c r="LTI82" s="195"/>
      <c r="LTJ82" s="195"/>
      <c r="LTK82" s="195"/>
      <c r="LTL82" s="195"/>
      <c r="LTM82" s="195"/>
      <c r="LTN82" s="195"/>
      <c r="LTO82" s="195"/>
      <c r="LTP82" s="195"/>
      <c r="LTQ82" s="195"/>
      <c r="LTR82" s="195"/>
      <c r="LTS82" s="195"/>
      <c r="LTT82" s="195"/>
      <c r="LTU82" s="195"/>
      <c r="LTV82" s="195"/>
      <c r="LTW82" s="195"/>
      <c r="LTX82" s="195"/>
      <c r="LTY82" s="195"/>
      <c r="LTZ82" s="195"/>
      <c r="LUA82" s="195"/>
      <c r="LUB82" s="195"/>
      <c r="LUC82" s="195"/>
      <c r="LUD82" s="195"/>
      <c r="LUE82" s="195"/>
      <c r="LUF82" s="195"/>
      <c r="LUG82" s="195"/>
      <c r="LUH82" s="195"/>
      <c r="LUI82" s="195"/>
      <c r="LUJ82" s="195"/>
      <c r="LUK82" s="195"/>
      <c r="LUL82" s="195"/>
      <c r="LUM82" s="195"/>
      <c r="LUN82" s="195"/>
      <c r="LUO82" s="195"/>
      <c r="LUP82" s="195"/>
      <c r="LUQ82" s="195"/>
      <c r="LUR82" s="195"/>
      <c r="LUS82" s="195"/>
      <c r="LUT82" s="195"/>
      <c r="LUU82" s="195"/>
      <c r="LUV82" s="195"/>
      <c r="LUW82" s="195"/>
      <c r="LUX82" s="195"/>
      <c r="LUY82" s="195"/>
      <c r="LUZ82" s="195"/>
      <c r="LVA82" s="195"/>
      <c r="LVB82" s="195"/>
      <c r="LVC82" s="195"/>
      <c r="LVD82" s="195"/>
      <c r="LVE82" s="195"/>
      <c r="LVF82" s="195"/>
      <c r="LVG82" s="195"/>
      <c r="LVH82" s="195"/>
      <c r="LVI82" s="195"/>
      <c r="LVJ82" s="195"/>
      <c r="LVK82" s="195"/>
      <c r="LVL82" s="195"/>
      <c r="LVM82" s="195"/>
      <c r="LVN82" s="195"/>
      <c r="LVO82" s="195"/>
      <c r="LVP82" s="195"/>
      <c r="LVQ82" s="195"/>
      <c r="LVR82" s="195"/>
      <c r="LVS82" s="195"/>
      <c r="LVT82" s="195"/>
      <c r="LVU82" s="195"/>
      <c r="LVV82" s="195"/>
      <c r="LVW82" s="195"/>
      <c r="LVX82" s="195"/>
      <c r="LVY82" s="195"/>
      <c r="LVZ82" s="195"/>
      <c r="LWA82" s="195"/>
      <c r="LWB82" s="195"/>
      <c r="LWC82" s="195"/>
      <c r="LWD82" s="195"/>
      <c r="LWE82" s="195"/>
      <c r="LWF82" s="195"/>
      <c r="LWG82" s="195"/>
      <c r="LWH82" s="195"/>
      <c r="LWI82" s="195"/>
      <c r="LWJ82" s="195"/>
      <c r="LWK82" s="195"/>
      <c r="LWL82" s="195"/>
      <c r="LWM82" s="195"/>
      <c r="LWN82" s="195"/>
      <c r="LWO82" s="195"/>
      <c r="LWP82" s="195"/>
      <c r="LWQ82" s="195"/>
      <c r="LWR82" s="195"/>
      <c r="LWS82" s="195"/>
      <c r="LWT82" s="195"/>
      <c r="LWU82" s="195"/>
      <c r="LWV82" s="195"/>
      <c r="LWW82" s="195"/>
      <c r="LWX82" s="195"/>
      <c r="LWY82" s="195"/>
      <c r="LWZ82" s="195"/>
      <c r="LXA82" s="195"/>
      <c r="LXB82" s="195"/>
      <c r="LXC82" s="195"/>
      <c r="LXD82" s="195"/>
      <c r="LXE82" s="195"/>
      <c r="LXF82" s="195"/>
      <c r="LXG82" s="195"/>
      <c r="LXH82" s="195"/>
      <c r="LXI82" s="195"/>
      <c r="LXJ82" s="195"/>
      <c r="LXK82" s="195"/>
      <c r="LXL82" s="195"/>
      <c r="LXM82" s="195"/>
      <c r="LXN82" s="195"/>
      <c r="LXO82" s="195"/>
      <c r="LXP82" s="195"/>
      <c r="LXQ82" s="195"/>
      <c r="LXR82" s="195"/>
      <c r="LXS82" s="195"/>
      <c r="LXT82" s="195"/>
      <c r="LXU82" s="195"/>
      <c r="LXV82" s="195"/>
      <c r="LXW82" s="195"/>
      <c r="LXX82" s="195"/>
      <c r="LXY82" s="195"/>
      <c r="LXZ82" s="195"/>
      <c r="LYA82" s="195"/>
      <c r="LYB82" s="195"/>
      <c r="LYC82" s="195"/>
      <c r="LYD82" s="195"/>
      <c r="LYE82" s="195"/>
      <c r="LYF82" s="195"/>
      <c r="LYG82" s="195"/>
      <c r="LYH82" s="195"/>
      <c r="LYI82" s="195"/>
      <c r="LYJ82" s="195"/>
      <c r="LYK82" s="195"/>
      <c r="LYL82" s="195"/>
      <c r="LYM82" s="195"/>
      <c r="LYN82" s="195"/>
      <c r="LYO82" s="195"/>
      <c r="LYP82" s="195"/>
      <c r="LYQ82" s="195"/>
      <c r="LYR82" s="195"/>
      <c r="LYS82" s="195"/>
      <c r="LYT82" s="195"/>
      <c r="LYU82" s="195"/>
      <c r="LYV82" s="195"/>
      <c r="LYW82" s="195"/>
      <c r="LYX82" s="195"/>
      <c r="LYY82" s="195"/>
      <c r="LYZ82" s="195"/>
      <c r="LZA82" s="195"/>
      <c r="LZB82" s="195"/>
      <c r="LZC82" s="195"/>
      <c r="LZD82" s="195"/>
      <c r="LZE82" s="195"/>
      <c r="LZF82" s="195"/>
      <c r="LZG82" s="195"/>
      <c r="LZH82" s="195"/>
      <c r="LZI82" s="195"/>
      <c r="LZJ82" s="195"/>
      <c r="LZK82" s="195"/>
      <c r="LZL82" s="195"/>
      <c r="LZM82" s="195"/>
      <c r="LZN82" s="195"/>
      <c r="LZO82" s="195"/>
      <c r="LZP82" s="195"/>
      <c r="LZQ82" s="195"/>
      <c r="LZR82" s="195"/>
      <c r="LZS82" s="195"/>
      <c r="LZT82" s="195"/>
      <c r="LZU82" s="195"/>
      <c r="LZV82" s="195"/>
      <c r="LZW82" s="195"/>
      <c r="LZX82" s="195"/>
      <c r="LZY82" s="195"/>
      <c r="LZZ82" s="195"/>
      <c r="MAA82" s="195"/>
      <c r="MAB82" s="195"/>
      <c r="MAC82" s="195"/>
      <c r="MAD82" s="195"/>
      <c r="MAE82" s="195"/>
      <c r="MAF82" s="195"/>
      <c r="MAG82" s="195"/>
      <c r="MAH82" s="195"/>
      <c r="MAI82" s="195"/>
      <c r="MAJ82" s="195"/>
      <c r="MAK82" s="195"/>
      <c r="MAL82" s="195"/>
      <c r="MAM82" s="195"/>
      <c r="MAN82" s="195"/>
      <c r="MAO82" s="195"/>
      <c r="MAP82" s="195"/>
      <c r="MAQ82" s="195"/>
      <c r="MAR82" s="195"/>
      <c r="MAS82" s="195"/>
      <c r="MAT82" s="195"/>
      <c r="MAU82" s="195"/>
      <c r="MAV82" s="195"/>
      <c r="MAW82" s="195"/>
      <c r="MAX82" s="195"/>
      <c r="MAY82" s="195"/>
      <c r="MAZ82" s="195"/>
      <c r="MBA82" s="195"/>
      <c r="MBB82" s="195"/>
      <c r="MBC82" s="195"/>
      <c r="MBD82" s="195"/>
      <c r="MBE82" s="195"/>
      <c r="MBF82" s="195"/>
      <c r="MBG82" s="195"/>
      <c r="MBH82" s="195"/>
      <c r="MBI82" s="195"/>
      <c r="MBJ82" s="195"/>
      <c r="MBK82" s="195"/>
      <c r="MBL82" s="195"/>
      <c r="MBM82" s="195"/>
      <c r="MBN82" s="195"/>
      <c r="MBO82" s="195"/>
      <c r="MBP82" s="195"/>
      <c r="MBQ82" s="195"/>
      <c r="MBR82" s="195"/>
      <c r="MBS82" s="195"/>
      <c r="MBT82" s="195"/>
      <c r="MBU82" s="195"/>
      <c r="MBV82" s="195"/>
      <c r="MBW82" s="195"/>
      <c r="MBX82" s="195"/>
      <c r="MBY82" s="195"/>
      <c r="MBZ82" s="195"/>
      <c r="MCA82" s="195"/>
      <c r="MCB82" s="195"/>
      <c r="MCC82" s="195"/>
      <c r="MCD82" s="195"/>
      <c r="MCE82" s="195"/>
      <c r="MCF82" s="195"/>
      <c r="MCG82" s="195"/>
      <c r="MCH82" s="195"/>
      <c r="MCI82" s="195"/>
      <c r="MCJ82" s="195"/>
      <c r="MCK82" s="195"/>
      <c r="MCL82" s="195"/>
      <c r="MCM82" s="195"/>
      <c r="MCN82" s="195"/>
      <c r="MCO82" s="195"/>
      <c r="MCP82" s="195"/>
      <c r="MCQ82" s="195"/>
      <c r="MCR82" s="195"/>
      <c r="MCS82" s="195"/>
      <c r="MCT82" s="195"/>
      <c r="MCU82" s="195"/>
      <c r="MCV82" s="195"/>
      <c r="MCW82" s="195"/>
      <c r="MCX82" s="195"/>
      <c r="MCY82" s="195"/>
      <c r="MCZ82" s="195"/>
      <c r="MDA82" s="195"/>
      <c r="MDB82" s="195"/>
      <c r="MDC82" s="195"/>
      <c r="MDD82" s="195"/>
      <c r="MDE82" s="195"/>
      <c r="MDF82" s="195"/>
      <c r="MDG82" s="195"/>
      <c r="MDH82" s="195"/>
      <c r="MDI82" s="195"/>
      <c r="MDJ82" s="195"/>
      <c r="MDK82" s="195"/>
      <c r="MDL82" s="195"/>
      <c r="MDM82" s="195"/>
      <c r="MDN82" s="195"/>
      <c r="MDO82" s="195"/>
      <c r="MDP82" s="195"/>
      <c r="MDQ82" s="195"/>
      <c r="MDR82" s="195"/>
      <c r="MDS82" s="195"/>
      <c r="MDT82" s="195"/>
      <c r="MDU82" s="195"/>
      <c r="MDV82" s="195"/>
      <c r="MDW82" s="195"/>
      <c r="MDX82" s="195"/>
      <c r="MDY82" s="195"/>
      <c r="MDZ82" s="195"/>
      <c r="MEA82" s="195"/>
      <c r="MEB82" s="195"/>
      <c r="MEC82" s="195"/>
      <c r="MED82" s="195"/>
      <c r="MEE82" s="195"/>
      <c r="MEF82" s="195"/>
      <c r="MEG82" s="195"/>
      <c r="MEH82" s="195"/>
      <c r="MEI82" s="195"/>
      <c r="MEJ82" s="195"/>
      <c r="MEK82" s="195"/>
      <c r="MEL82" s="195"/>
      <c r="MEM82" s="195"/>
      <c r="MEN82" s="195"/>
      <c r="MEO82" s="195"/>
      <c r="MEP82" s="195"/>
      <c r="MEQ82" s="195"/>
      <c r="MER82" s="195"/>
      <c r="MES82" s="195"/>
      <c r="MET82" s="195"/>
      <c r="MEU82" s="195"/>
      <c r="MEV82" s="195"/>
      <c r="MEW82" s="195"/>
      <c r="MEX82" s="195"/>
      <c r="MEY82" s="195"/>
      <c r="MEZ82" s="195"/>
      <c r="MFA82" s="195"/>
      <c r="MFB82" s="195"/>
      <c r="MFC82" s="195"/>
      <c r="MFD82" s="195"/>
      <c r="MFE82" s="195"/>
      <c r="MFF82" s="195"/>
      <c r="MFG82" s="195"/>
      <c r="MFH82" s="195"/>
      <c r="MFI82" s="195"/>
      <c r="MFJ82" s="195"/>
      <c r="MFK82" s="195"/>
      <c r="MFL82" s="195"/>
      <c r="MFM82" s="195"/>
      <c r="MFN82" s="195"/>
      <c r="MFO82" s="195"/>
      <c r="MFP82" s="195"/>
      <c r="MFQ82" s="195"/>
      <c r="MFR82" s="195"/>
      <c r="MFS82" s="195"/>
      <c r="MFT82" s="195"/>
      <c r="MFU82" s="195"/>
      <c r="MFV82" s="195"/>
      <c r="MFW82" s="195"/>
      <c r="MFX82" s="195"/>
      <c r="MFY82" s="195"/>
      <c r="MFZ82" s="195"/>
      <c r="MGA82" s="195"/>
      <c r="MGB82" s="195"/>
      <c r="MGC82" s="195"/>
      <c r="MGD82" s="195"/>
      <c r="MGE82" s="195"/>
      <c r="MGF82" s="195"/>
      <c r="MGG82" s="195"/>
      <c r="MGH82" s="195"/>
      <c r="MGI82" s="195"/>
      <c r="MGJ82" s="195"/>
      <c r="MGK82" s="195"/>
      <c r="MGL82" s="195"/>
      <c r="MGM82" s="195"/>
      <c r="MGN82" s="195"/>
      <c r="MGO82" s="195"/>
      <c r="MGP82" s="195"/>
      <c r="MGQ82" s="195"/>
      <c r="MGR82" s="195"/>
      <c r="MGS82" s="195"/>
      <c r="MGT82" s="195"/>
      <c r="MGU82" s="195"/>
      <c r="MGV82" s="195"/>
      <c r="MGW82" s="195"/>
      <c r="MGX82" s="195"/>
      <c r="MGY82" s="195"/>
      <c r="MGZ82" s="195"/>
      <c r="MHA82" s="195"/>
      <c r="MHB82" s="195"/>
      <c r="MHC82" s="195"/>
      <c r="MHD82" s="195"/>
      <c r="MHE82" s="195"/>
      <c r="MHF82" s="195"/>
      <c r="MHG82" s="195"/>
      <c r="MHH82" s="195"/>
      <c r="MHI82" s="195"/>
      <c r="MHJ82" s="195"/>
      <c r="MHK82" s="195"/>
      <c r="MHL82" s="195"/>
      <c r="MHM82" s="195"/>
      <c r="MHN82" s="195"/>
      <c r="MHO82" s="195"/>
      <c r="MHP82" s="195"/>
      <c r="MHQ82" s="195"/>
      <c r="MHR82" s="195"/>
      <c r="MHS82" s="195"/>
      <c r="MHT82" s="195"/>
      <c r="MHU82" s="195"/>
      <c r="MHV82" s="195"/>
      <c r="MHW82" s="195"/>
      <c r="MHX82" s="195"/>
      <c r="MHY82" s="195"/>
      <c r="MHZ82" s="195"/>
      <c r="MIA82" s="195"/>
      <c r="MIB82" s="195"/>
      <c r="MIC82" s="195"/>
      <c r="MID82" s="195"/>
      <c r="MIE82" s="195"/>
      <c r="MIF82" s="195"/>
      <c r="MIG82" s="195"/>
      <c r="MIH82" s="195"/>
      <c r="MII82" s="195"/>
      <c r="MIJ82" s="195"/>
      <c r="MIK82" s="195"/>
      <c r="MIL82" s="195"/>
      <c r="MIM82" s="195"/>
      <c r="MIN82" s="195"/>
      <c r="MIO82" s="195"/>
      <c r="MIP82" s="195"/>
      <c r="MIQ82" s="195"/>
      <c r="MIR82" s="195"/>
      <c r="MIS82" s="195"/>
      <c r="MIT82" s="195"/>
      <c r="MIU82" s="195"/>
      <c r="MIV82" s="195"/>
      <c r="MIW82" s="195"/>
      <c r="MIX82" s="195"/>
      <c r="MIY82" s="195"/>
      <c r="MIZ82" s="195"/>
      <c r="MJA82" s="195"/>
      <c r="MJB82" s="195"/>
      <c r="MJC82" s="195"/>
      <c r="MJD82" s="195"/>
      <c r="MJE82" s="195"/>
      <c r="MJF82" s="195"/>
      <c r="MJG82" s="195"/>
      <c r="MJH82" s="195"/>
      <c r="MJI82" s="195"/>
      <c r="MJJ82" s="195"/>
      <c r="MJK82" s="195"/>
      <c r="MJL82" s="195"/>
      <c r="MJM82" s="195"/>
      <c r="MJN82" s="195"/>
      <c r="MJO82" s="195"/>
      <c r="MJP82" s="195"/>
      <c r="MJQ82" s="195"/>
      <c r="MJR82" s="195"/>
      <c r="MJS82" s="195"/>
      <c r="MJT82" s="195"/>
      <c r="MJU82" s="195"/>
      <c r="MJV82" s="195"/>
      <c r="MJW82" s="195"/>
      <c r="MJX82" s="195"/>
      <c r="MJY82" s="195"/>
      <c r="MJZ82" s="195"/>
      <c r="MKA82" s="195"/>
      <c r="MKB82" s="195"/>
      <c r="MKC82" s="195"/>
      <c r="MKD82" s="195"/>
      <c r="MKE82" s="195"/>
      <c r="MKF82" s="195"/>
      <c r="MKG82" s="195"/>
      <c r="MKH82" s="195"/>
      <c r="MKI82" s="195"/>
      <c r="MKJ82" s="195"/>
      <c r="MKK82" s="195"/>
      <c r="MKL82" s="195"/>
      <c r="MKM82" s="195"/>
      <c r="MKN82" s="195"/>
      <c r="MKO82" s="195"/>
      <c r="MKP82" s="195"/>
      <c r="MKQ82" s="195"/>
      <c r="MKR82" s="195"/>
      <c r="MKS82" s="195"/>
      <c r="MKT82" s="195"/>
      <c r="MKU82" s="195"/>
      <c r="MKV82" s="195"/>
      <c r="MKW82" s="195"/>
      <c r="MKX82" s="195"/>
      <c r="MKY82" s="195"/>
      <c r="MKZ82" s="195"/>
      <c r="MLA82" s="195"/>
      <c r="MLB82" s="195"/>
      <c r="MLC82" s="195"/>
      <c r="MLD82" s="195"/>
      <c r="MLE82" s="195"/>
      <c r="MLF82" s="195"/>
      <c r="MLG82" s="195"/>
      <c r="MLH82" s="195"/>
      <c r="MLI82" s="195"/>
      <c r="MLJ82" s="195"/>
      <c r="MLK82" s="195"/>
      <c r="MLL82" s="195"/>
      <c r="MLM82" s="195"/>
      <c r="MLN82" s="195"/>
      <c r="MLO82" s="195"/>
      <c r="MLP82" s="195"/>
      <c r="MLQ82" s="195"/>
      <c r="MLR82" s="195"/>
      <c r="MLS82" s="195"/>
      <c r="MLT82" s="195"/>
      <c r="MLU82" s="195"/>
      <c r="MLV82" s="195"/>
      <c r="MLW82" s="195"/>
      <c r="MLX82" s="195"/>
      <c r="MLY82" s="195"/>
      <c r="MLZ82" s="195"/>
      <c r="MMA82" s="195"/>
      <c r="MMB82" s="195"/>
      <c r="MMC82" s="195"/>
      <c r="MMD82" s="195"/>
      <c r="MME82" s="195"/>
      <c r="MMF82" s="195"/>
      <c r="MMG82" s="195"/>
      <c r="MMH82" s="195"/>
      <c r="MMI82" s="195"/>
      <c r="MMJ82" s="195"/>
      <c r="MMK82" s="195"/>
      <c r="MML82" s="195"/>
      <c r="MMM82" s="195"/>
      <c r="MMN82" s="195"/>
      <c r="MMO82" s="195"/>
      <c r="MMP82" s="195"/>
      <c r="MMQ82" s="195"/>
      <c r="MMR82" s="195"/>
      <c r="MMS82" s="195"/>
      <c r="MMT82" s="195"/>
      <c r="MMU82" s="195"/>
      <c r="MMV82" s="195"/>
      <c r="MMW82" s="195"/>
      <c r="MMX82" s="195"/>
      <c r="MMY82" s="195"/>
      <c r="MMZ82" s="195"/>
      <c r="MNA82" s="195"/>
      <c r="MNB82" s="195"/>
      <c r="MNC82" s="195"/>
      <c r="MND82" s="195"/>
      <c r="MNE82" s="195"/>
      <c r="MNF82" s="195"/>
      <c r="MNG82" s="195"/>
      <c r="MNH82" s="195"/>
      <c r="MNI82" s="195"/>
      <c r="MNJ82" s="195"/>
      <c r="MNK82" s="195"/>
      <c r="MNL82" s="195"/>
      <c r="MNM82" s="195"/>
      <c r="MNN82" s="195"/>
      <c r="MNO82" s="195"/>
      <c r="MNP82" s="195"/>
      <c r="MNQ82" s="195"/>
      <c r="MNR82" s="195"/>
      <c r="MNS82" s="195"/>
      <c r="MNT82" s="195"/>
      <c r="MNU82" s="195"/>
      <c r="MNV82" s="195"/>
      <c r="MNW82" s="195"/>
      <c r="MNX82" s="195"/>
      <c r="MNY82" s="195"/>
      <c r="MNZ82" s="195"/>
      <c r="MOA82" s="195"/>
      <c r="MOB82" s="195"/>
      <c r="MOC82" s="195"/>
      <c r="MOD82" s="195"/>
      <c r="MOE82" s="195"/>
      <c r="MOF82" s="195"/>
      <c r="MOG82" s="195"/>
      <c r="MOH82" s="195"/>
      <c r="MOI82" s="195"/>
      <c r="MOJ82" s="195"/>
      <c r="MOK82" s="195"/>
      <c r="MOL82" s="195"/>
      <c r="MOM82" s="195"/>
      <c r="MON82" s="195"/>
      <c r="MOO82" s="195"/>
      <c r="MOP82" s="195"/>
      <c r="MOQ82" s="195"/>
      <c r="MOR82" s="195"/>
      <c r="MOS82" s="195"/>
      <c r="MOT82" s="195"/>
      <c r="MOU82" s="195"/>
      <c r="MOV82" s="195"/>
      <c r="MOW82" s="195"/>
      <c r="MOX82" s="195"/>
      <c r="MOY82" s="195"/>
      <c r="MOZ82" s="195"/>
      <c r="MPA82" s="195"/>
      <c r="MPB82" s="195"/>
      <c r="MPC82" s="195"/>
      <c r="MPD82" s="195"/>
      <c r="MPE82" s="195"/>
      <c r="MPF82" s="195"/>
      <c r="MPG82" s="195"/>
      <c r="MPH82" s="195"/>
      <c r="MPI82" s="195"/>
      <c r="MPJ82" s="195"/>
      <c r="MPK82" s="195"/>
      <c r="MPL82" s="195"/>
      <c r="MPM82" s="195"/>
      <c r="MPN82" s="195"/>
      <c r="MPO82" s="195"/>
      <c r="MPP82" s="195"/>
      <c r="MPQ82" s="195"/>
      <c r="MPR82" s="195"/>
      <c r="MPS82" s="195"/>
      <c r="MPT82" s="195"/>
      <c r="MPU82" s="195"/>
      <c r="MPV82" s="195"/>
      <c r="MPW82" s="195"/>
      <c r="MPX82" s="195"/>
      <c r="MPY82" s="195"/>
      <c r="MPZ82" s="195"/>
      <c r="MQA82" s="195"/>
      <c r="MQB82" s="195"/>
      <c r="MQC82" s="195"/>
      <c r="MQD82" s="195"/>
      <c r="MQE82" s="195"/>
      <c r="MQF82" s="195"/>
      <c r="MQG82" s="195"/>
      <c r="MQH82" s="195"/>
      <c r="MQI82" s="195"/>
      <c r="MQJ82" s="195"/>
      <c r="MQK82" s="195"/>
      <c r="MQL82" s="195"/>
      <c r="MQM82" s="195"/>
      <c r="MQN82" s="195"/>
      <c r="MQO82" s="195"/>
      <c r="MQP82" s="195"/>
      <c r="MQQ82" s="195"/>
      <c r="MQR82" s="195"/>
      <c r="MQS82" s="195"/>
      <c r="MQT82" s="195"/>
      <c r="MQU82" s="195"/>
      <c r="MQV82" s="195"/>
      <c r="MQW82" s="195"/>
      <c r="MQX82" s="195"/>
      <c r="MQY82" s="195"/>
      <c r="MQZ82" s="195"/>
      <c r="MRA82" s="195"/>
      <c r="MRB82" s="195"/>
      <c r="MRC82" s="195"/>
      <c r="MRD82" s="195"/>
      <c r="MRE82" s="195"/>
      <c r="MRF82" s="195"/>
      <c r="MRG82" s="195"/>
      <c r="MRH82" s="195"/>
      <c r="MRI82" s="195"/>
      <c r="MRJ82" s="195"/>
      <c r="MRK82" s="195"/>
      <c r="MRL82" s="195"/>
      <c r="MRM82" s="195"/>
      <c r="MRN82" s="195"/>
      <c r="MRO82" s="195"/>
      <c r="MRP82" s="195"/>
      <c r="MRQ82" s="195"/>
      <c r="MRR82" s="195"/>
      <c r="MRS82" s="195"/>
      <c r="MRT82" s="195"/>
      <c r="MRU82" s="195"/>
      <c r="MRV82" s="195"/>
      <c r="MRW82" s="195"/>
      <c r="MRX82" s="195"/>
      <c r="MRY82" s="195"/>
      <c r="MRZ82" s="195"/>
      <c r="MSA82" s="195"/>
      <c r="MSB82" s="195"/>
      <c r="MSC82" s="195"/>
      <c r="MSD82" s="195"/>
      <c r="MSE82" s="195"/>
      <c r="MSF82" s="195"/>
      <c r="MSG82" s="195"/>
      <c r="MSH82" s="195"/>
      <c r="MSI82" s="195"/>
      <c r="MSJ82" s="195"/>
      <c r="MSK82" s="195"/>
      <c r="MSL82" s="195"/>
      <c r="MSM82" s="195"/>
      <c r="MSN82" s="195"/>
      <c r="MSO82" s="195"/>
      <c r="MSP82" s="195"/>
      <c r="MSQ82" s="195"/>
      <c r="MSR82" s="195"/>
      <c r="MSS82" s="195"/>
      <c r="MST82" s="195"/>
      <c r="MSU82" s="195"/>
      <c r="MSV82" s="195"/>
      <c r="MSW82" s="195"/>
      <c r="MSX82" s="195"/>
      <c r="MSY82" s="195"/>
      <c r="MSZ82" s="195"/>
      <c r="MTA82" s="195"/>
      <c r="MTB82" s="195"/>
      <c r="MTC82" s="195"/>
      <c r="MTD82" s="195"/>
      <c r="MTE82" s="195"/>
      <c r="MTF82" s="195"/>
      <c r="MTG82" s="195"/>
      <c r="MTH82" s="195"/>
      <c r="MTI82" s="195"/>
      <c r="MTJ82" s="195"/>
      <c r="MTK82" s="195"/>
      <c r="MTL82" s="195"/>
      <c r="MTM82" s="195"/>
      <c r="MTN82" s="195"/>
      <c r="MTO82" s="195"/>
      <c r="MTP82" s="195"/>
      <c r="MTQ82" s="195"/>
      <c r="MTR82" s="195"/>
      <c r="MTS82" s="195"/>
      <c r="MTT82" s="195"/>
      <c r="MTU82" s="195"/>
      <c r="MTV82" s="195"/>
      <c r="MTW82" s="195"/>
      <c r="MTX82" s="195"/>
      <c r="MTY82" s="195"/>
      <c r="MTZ82" s="195"/>
      <c r="MUA82" s="195"/>
      <c r="MUB82" s="195"/>
      <c r="MUC82" s="195"/>
      <c r="MUD82" s="195"/>
      <c r="MUE82" s="195"/>
      <c r="MUF82" s="195"/>
      <c r="MUG82" s="195"/>
      <c r="MUH82" s="195"/>
      <c r="MUI82" s="195"/>
      <c r="MUJ82" s="195"/>
      <c r="MUK82" s="195"/>
      <c r="MUL82" s="195"/>
      <c r="MUM82" s="195"/>
      <c r="MUN82" s="195"/>
      <c r="MUO82" s="195"/>
      <c r="MUP82" s="195"/>
      <c r="MUQ82" s="195"/>
      <c r="MUR82" s="195"/>
      <c r="MUS82" s="195"/>
      <c r="MUT82" s="195"/>
      <c r="MUU82" s="195"/>
      <c r="MUV82" s="195"/>
      <c r="MUW82" s="195"/>
      <c r="MUX82" s="195"/>
      <c r="MUY82" s="195"/>
      <c r="MUZ82" s="195"/>
      <c r="MVA82" s="195"/>
      <c r="MVB82" s="195"/>
      <c r="MVC82" s="195"/>
      <c r="MVD82" s="195"/>
      <c r="MVE82" s="195"/>
      <c r="MVF82" s="195"/>
      <c r="MVG82" s="195"/>
      <c r="MVH82" s="195"/>
      <c r="MVI82" s="195"/>
      <c r="MVJ82" s="195"/>
      <c r="MVK82" s="195"/>
      <c r="MVL82" s="195"/>
      <c r="MVM82" s="195"/>
      <c r="MVN82" s="195"/>
      <c r="MVO82" s="195"/>
      <c r="MVP82" s="195"/>
      <c r="MVQ82" s="195"/>
      <c r="MVR82" s="195"/>
      <c r="MVS82" s="195"/>
      <c r="MVT82" s="195"/>
      <c r="MVU82" s="195"/>
      <c r="MVV82" s="195"/>
      <c r="MVW82" s="195"/>
      <c r="MVX82" s="195"/>
      <c r="MVY82" s="195"/>
      <c r="MVZ82" s="195"/>
      <c r="MWA82" s="195"/>
      <c r="MWB82" s="195"/>
      <c r="MWC82" s="195"/>
      <c r="MWD82" s="195"/>
      <c r="MWE82" s="195"/>
      <c r="MWF82" s="195"/>
      <c r="MWG82" s="195"/>
      <c r="MWH82" s="195"/>
      <c r="MWI82" s="195"/>
      <c r="MWJ82" s="195"/>
      <c r="MWK82" s="195"/>
      <c r="MWL82" s="195"/>
      <c r="MWM82" s="195"/>
      <c r="MWN82" s="195"/>
      <c r="MWO82" s="195"/>
      <c r="MWP82" s="195"/>
      <c r="MWQ82" s="195"/>
      <c r="MWR82" s="195"/>
      <c r="MWS82" s="195"/>
      <c r="MWT82" s="195"/>
      <c r="MWU82" s="195"/>
      <c r="MWV82" s="195"/>
      <c r="MWW82" s="195"/>
      <c r="MWX82" s="195"/>
      <c r="MWY82" s="195"/>
      <c r="MWZ82" s="195"/>
      <c r="MXA82" s="195"/>
      <c r="MXB82" s="195"/>
      <c r="MXC82" s="195"/>
      <c r="MXD82" s="195"/>
      <c r="MXE82" s="195"/>
      <c r="MXF82" s="195"/>
      <c r="MXG82" s="195"/>
      <c r="MXH82" s="195"/>
      <c r="MXI82" s="195"/>
      <c r="MXJ82" s="195"/>
      <c r="MXK82" s="195"/>
      <c r="MXL82" s="195"/>
      <c r="MXM82" s="195"/>
      <c r="MXN82" s="195"/>
      <c r="MXO82" s="195"/>
      <c r="MXP82" s="195"/>
      <c r="MXQ82" s="195"/>
      <c r="MXR82" s="195"/>
      <c r="MXS82" s="195"/>
      <c r="MXT82" s="195"/>
      <c r="MXU82" s="195"/>
      <c r="MXV82" s="195"/>
      <c r="MXW82" s="195"/>
      <c r="MXX82" s="195"/>
      <c r="MXY82" s="195"/>
      <c r="MXZ82" s="195"/>
      <c r="MYA82" s="195"/>
      <c r="MYB82" s="195"/>
      <c r="MYC82" s="195"/>
      <c r="MYD82" s="195"/>
      <c r="MYE82" s="195"/>
      <c r="MYF82" s="195"/>
      <c r="MYG82" s="195"/>
      <c r="MYH82" s="195"/>
      <c r="MYI82" s="195"/>
      <c r="MYJ82" s="195"/>
      <c r="MYK82" s="195"/>
      <c r="MYL82" s="195"/>
      <c r="MYM82" s="195"/>
      <c r="MYN82" s="195"/>
      <c r="MYO82" s="195"/>
      <c r="MYP82" s="195"/>
      <c r="MYQ82" s="195"/>
      <c r="MYR82" s="195"/>
      <c r="MYS82" s="195"/>
      <c r="MYT82" s="195"/>
      <c r="MYU82" s="195"/>
      <c r="MYV82" s="195"/>
      <c r="MYW82" s="195"/>
      <c r="MYX82" s="195"/>
      <c r="MYY82" s="195"/>
      <c r="MYZ82" s="195"/>
      <c r="MZA82" s="195"/>
      <c r="MZB82" s="195"/>
      <c r="MZC82" s="195"/>
      <c r="MZD82" s="195"/>
      <c r="MZE82" s="195"/>
      <c r="MZF82" s="195"/>
      <c r="MZG82" s="195"/>
      <c r="MZH82" s="195"/>
      <c r="MZI82" s="195"/>
      <c r="MZJ82" s="195"/>
      <c r="MZK82" s="195"/>
      <c r="MZL82" s="195"/>
      <c r="MZM82" s="195"/>
      <c r="MZN82" s="195"/>
      <c r="MZO82" s="195"/>
      <c r="MZP82" s="195"/>
      <c r="MZQ82" s="195"/>
      <c r="MZR82" s="195"/>
      <c r="MZS82" s="195"/>
      <c r="MZT82" s="195"/>
      <c r="MZU82" s="195"/>
      <c r="MZV82" s="195"/>
      <c r="MZW82" s="195"/>
      <c r="MZX82" s="195"/>
      <c r="MZY82" s="195"/>
      <c r="MZZ82" s="195"/>
      <c r="NAA82" s="195"/>
      <c r="NAB82" s="195"/>
      <c r="NAC82" s="195"/>
      <c r="NAD82" s="195"/>
      <c r="NAE82" s="195"/>
      <c r="NAF82" s="195"/>
      <c r="NAG82" s="195"/>
      <c r="NAH82" s="195"/>
      <c r="NAI82" s="195"/>
      <c r="NAJ82" s="195"/>
      <c r="NAK82" s="195"/>
      <c r="NAL82" s="195"/>
      <c r="NAM82" s="195"/>
      <c r="NAN82" s="195"/>
      <c r="NAO82" s="195"/>
      <c r="NAP82" s="195"/>
      <c r="NAQ82" s="195"/>
      <c r="NAR82" s="195"/>
      <c r="NAS82" s="195"/>
      <c r="NAT82" s="195"/>
      <c r="NAU82" s="195"/>
      <c r="NAV82" s="195"/>
      <c r="NAW82" s="195"/>
      <c r="NAX82" s="195"/>
      <c r="NAY82" s="195"/>
      <c r="NAZ82" s="195"/>
      <c r="NBA82" s="195"/>
      <c r="NBB82" s="195"/>
      <c r="NBC82" s="195"/>
      <c r="NBD82" s="195"/>
      <c r="NBE82" s="195"/>
      <c r="NBF82" s="195"/>
      <c r="NBG82" s="195"/>
      <c r="NBH82" s="195"/>
      <c r="NBI82" s="195"/>
      <c r="NBJ82" s="195"/>
      <c r="NBK82" s="195"/>
      <c r="NBL82" s="195"/>
      <c r="NBM82" s="195"/>
      <c r="NBN82" s="195"/>
      <c r="NBO82" s="195"/>
      <c r="NBP82" s="195"/>
      <c r="NBQ82" s="195"/>
      <c r="NBR82" s="195"/>
      <c r="NBS82" s="195"/>
      <c r="NBT82" s="195"/>
      <c r="NBU82" s="195"/>
      <c r="NBV82" s="195"/>
      <c r="NBW82" s="195"/>
      <c r="NBX82" s="195"/>
      <c r="NBY82" s="195"/>
      <c r="NBZ82" s="195"/>
      <c r="NCA82" s="195"/>
      <c r="NCB82" s="195"/>
      <c r="NCC82" s="195"/>
      <c r="NCD82" s="195"/>
      <c r="NCE82" s="195"/>
      <c r="NCF82" s="195"/>
      <c r="NCG82" s="195"/>
      <c r="NCH82" s="195"/>
      <c r="NCI82" s="195"/>
      <c r="NCJ82" s="195"/>
      <c r="NCK82" s="195"/>
      <c r="NCL82" s="195"/>
      <c r="NCM82" s="195"/>
      <c r="NCN82" s="195"/>
      <c r="NCO82" s="195"/>
      <c r="NCP82" s="195"/>
      <c r="NCQ82" s="195"/>
      <c r="NCR82" s="195"/>
      <c r="NCS82" s="195"/>
      <c r="NCT82" s="195"/>
      <c r="NCU82" s="195"/>
      <c r="NCV82" s="195"/>
      <c r="NCW82" s="195"/>
      <c r="NCX82" s="195"/>
      <c r="NCY82" s="195"/>
      <c r="NCZ82" s="195"/>
      <c r="NDA82" s="195"/>
      <c r="NDB82" s="195"/>
      <c r="NDC82" s="195"/>
      <c r="NDD82" s="195"/>
      <c r="NDE82" s="195"/>
      <c r="NDF82" s="195"/>
      <c r="NDG82" s="195"/>
      <c r="NDH82" s="195"/>
      <c r="NDI82" s="195"/>
      <c r="NDJ82" s="195"/>
      <c r="NDK82" s="195"/>
      <c r="NDL82" s="195"/>
      <c r="NDM82" s="195"/>
      <c r="NDN82" s="195"/>
      <c r="NDO82" s="195"/>
      <c r="NDP82" s="195"/>
      <c r="NDQ82" s="195"/>
      <c r="NDR82" s="195"/>
      <c r="NDS82" s="195"/>
      <c r="NDT82" s="195"/>
      <c r="NDU82" s="195"/>
      <c r="NDV82" s="195"/>
      <c r="NDW82" s="195"/>
      <c r="NDX82" s="195"/>
      <c r="NDY82" s="195"/>
      <c r="NDZ82" s="195"/>
      <c r="NEA82" s="195"/>
      <c r="NEB82" s="195"/>
      <c r="NEC82" s="195"/>
      <c r="NED82" s="195"/>
      <c r="NEE82" s="195"/>
      <c r="NEF82" s="195"/>
      <c r="NEG82" s="195"/>
      <c r="NEH82" s="195"/>
      <c r="NEI82" s="195"/>
      <c r="NEJ82" s="195"/>
      <c r="NEK82" s="195"/>
      <c r="NEL82" s="195"/>
      <c r="NEM82" s="195"/>
      <c r="NEN82" s="195"/>
      <c r="NEO82" s="195"/>
      <c r="NEP82" s="195"/>
      <c r="NEQ82" s="195"/>
      <c r="NER82" s="195"/>
      <c r="NES82" s="195"/>
      <c r="NET82" s="195"/>
      <c r="NEU82" s="195"/>
      <c r="NEV82" s="195"/>
      <c r="NEW82" s="195"/>
      <c r="NEX82" s="195"/>
      <c r="NEY82" s="195"/>
      <c r="NEZ82" s="195"/>
      <c r="NFA82" s="195"/>
      <c r="NFB82" s="195"/>
      <c r="NFC82" s="195"/>
      <c r="NFD82" s="195"/>
      <c r="NFE82" s="195"/>
      <c r="NFF82" s="195"/>
      <c r="NFG82" s="195"/>
      <c r="NFH82" s="195"/>
      <c r="NFI82" s="195"/>
      <c r="NFJ82" s="195"/>
      <c r="NFK82" s="195"/>
      <c r="NFL82" s="195"/>
      <c r="NFM82" s="195"/>
      <c r="NFN82" s="195"/>
      <c r="NFO82" s="195"/>
      <c r="NFP82" s="195"/>
      <c r="NFQ82" s="195"/>
      <c r="NFR82" s="195"/>
      <c r="NFS82" s="195"/>
      <c r="NFT82" s="195"/>
      <c r="NFU82" s="195"/>
      <c r="NFV82" s="195"/>
      <c r="NFW82" s="195"/>
      <c r="NFX82" s="195"/>
      <c r="NFY82" s="195"/>
      <c r="NFZ82" s="195"/>
      <c r="NGA82" s="195"/>
      <c r="NGB82" s="195"/>
      <c r="NGC82" s="195"/>
      <c r="NGD82" s="195"/>
      <c r="NGE82" s="195"/>
      <c r="NGF82" s="195"/>
      <c r="NGG82" s="195"/>
      <c r="NGH82" s="195"/>
      <c r="NGI82" s="195"/>
      <c r="NGJ82" s="195"/>
      <c r="NGK82" s="195"/>
      <c r="NGL82" s="195"/>
      <c r="NGM82" s="195"/>
      <c r="NGN82" s="195"/>
      <c r="NGO82" s="195"/>
      <c r="NGP82" s="195"/>
      <c r="NGQ82" s="195"/>
      <c r="NGR82" s="195"/>
      <c r="NGS82" s="195"/>
      <c r="NGT82" s="195"/>
      <c r="NGU82" s="195"/>
      <c r="NGV82" s="195"/>
      <c r="NGW82" s="195"/>
      <c r="NGX82" s="195"/>
      <c r="NGY82" s="195"/>
      <c r="NGZ82" s="195"/>
      <c r="NHA82" s="195"/>
      <c r="NHB82" s="195"/>
      <c r="NHC82" s="195"/>
      <c r="NHD82" s="195"/>
      <c r="NHE82" s="195"/>
      <c r="NHF82" s="195"/>
      <c r="NHG82" s="195"/>
      <c r="NHH82" s="195"/>
      <c r="NHI82" s="195"/>
      <c r="NHJ82" s="195"/>
      <c r="NHK82" s="195"/>
      <c r="NHL82" s="195"/>
      <c r="NHM82" s="195"/>
      <c r="NHN82" s="195"/>
      <c r="NHO82" s="195"/>
      <c r="NHP82" s="195"/>
      <c r="NHQ82" s="195"/>
      <c r="NHR82" s="195"/>
      <c r="NHS82" s="195"/>
      <c r="NHT82" s="195"/>
      <c r="NHU82" s="195"/>
      <c r="NHV82" s="195"/>
      <c r="NHW82" s="195"/>
      <c r="NHX82" s="195"/>
      <c r="NHY82" s="195"/>
      <c r="NHZ82" s="195"/>
      <c r="NIA82" s="195"/>
      <c r="NIB82" s="195"/>
      <c r="NIC82" s="195"/>
      <c r="NID82" s="195"/>
      <c r="NIE82" s="195"/>
      <c r="NIF82" s="195"/>
      <c r="NIG82" s="195"/>
      <c r="NIH82" s="195"/>
      <c r="NII82" s="195"/>
      <c r="NIJ82" s="195"/>
      <c r="NIK82" s="195"/>
      <c r="NIL82" s="195"/>
      <c r="NIM82" s="195"/>
      <c r="NIN82" s="195"/>
      <c r="NIO82" s="195"/>
      <c r="NIP82" s="195"/>
      <c r="NIQ82" s="195"/>
      <c r="NIR82" s="195"/>
      <c r="NIS82" s="195"/>
      <c r="NIT82" s="195"/>
      <c r="NIU82" s="195"/>
      <c r="NIV82" s="195"/>
      <c r="NIW82" s="195"/>
      <c r="NIX82" s="195"/>
      <c r="NIY82" s="195"/>
      <c r="NIZ82" s="195"/>
      <c r="NJA82" s="195"/>
      <c r="NJB82" s="195"/>
      <c r="NJC82" s="195"/>
      <c r="NJD82" s="195"/>
      <c r="NJE82" s="195"/>
      <c r="NJF82" s="195"/>
      <c r="NJG82" s="195"/>
      <c r="NJH82" s="195"/>
      <c r="NJI82" s="195"/>
      <c r="NJJ82" s="195"/>
      <c r="NJK82" s="195"/>
      <c r="NJL82" s="195"/>
      <c r="NJM82" s="195"/>
      <c r="NJN82" s="195"/>
      <c r="NJO82" s="195"/>
      <c r="NJP82" s="195"/>
      <c r="NJQ82" s="195"/>
      <c r="NJR82" s="195"/>
      <c r="NJS82" s="195"/>
      <c r="NJT82" s="195"/>
      <c r="NJU82" s="195"/>
      <c r="NJV82" s="195"/>
      <c r="NJW82" s="195"/>
      <c r="NJX82" s="195"/>
      <c r="NJY82" s="195"/>
      <c r="NJZ82" s="195"/>
      <c r="NKA82" s="195"/>
      <c r="NKB82" s="195"/>
      <c r="NKC82" s="195"/>
      <c r="NKD82" s="195"/>
      <c r="NKE82" s="195"/>
      <c r="NKF82" s="195"/>
      <c r="NKG82" s="195"/>
      <c r="NKH82" s="195"/>
      <c r="NKI82" s="195"/>
      <c r="NKJ82" s="195"/>
      <c r="NKK82" s="195"/>
      <c r="NKL82" s="195"/>
      <c r="NKM82" s="195"/>
      <c r="NKN82" s="195"/>
      <c r="NKO82" s="195"/>
      <c r="NKP82" s="195"/>
      <c r="NKQ82" s="195"/>
      <c r="NKR82" s="195"/>
      <c r="NKS82" s="195"/>
      <c r="NKT82" s="195"/>
      <c r="NKU82" s="195"/>
      <c r="NKV82" s="195"/>
      <c r="NKW82" s="195"/>
      <c r="NKX82" s="195"/>
      <c r="NKY82" s="195"/>
      <c r="NKZ82" s="195"/>
      <c r="NLA82" s="195"/>
      <c r="NLB82" s="195"/>
      <c r="NLC82" s="195"/>
      <c r="NLD82" s="195"/>
      <c r="NLE82" s="195"/>
      <c r="NLF82" s="195"/>
      <c r="NLG82" s="195"/>
      <c r="NLH82" s="195"/>
      <c r="NLI82" s="195"/>
      <c r="NLJ82" s="195"/>
      <c r="NLK82" s="195"/>
      <c r="NLL82" s="195"/>
      <c r="NLM82" s="195"/>
      <c r="NLN82" s="195"/>
      <c r="NLO82" s="195"/>
      <c r="NLP82" s="195"/>
      <c r="NLQ82" s="195"/>
      <c r="NLR82" s="195"/>
      <c r="NLS82" s="195"/>
      <c r="NLT82" s="195"/>
      <c r="NLU82" s="195"/>
      <c r="NLV82" s="195"/>
      <c r="NLW82" s="195"/>
      <c r="NLX82" s="195"/>
      <c r="NLY82" s="195"/>
      <c r="NLZ82" s="195"/>
      <c r="NMA82" s="195"/>
      <c r="NMB82" s="195"/>
      <c r="NMC82" s="195"/>
      <c r="NMD82" s="195"/>
      <c r="NME82" s="195"/>
      <c r="NMF82" s="195"/>
      <c r="NMG82" s="195"/>
      <c r="NMH82" s="195"/>
      <c r="NMI82" s="195"/>
      <c r="NMJ82" s="195"/>
      <c r="NMK82" s="195"/>
      <c r="NML82" s="195"/>
      <c r="NMM82" s="195"/>
      <c r="NMN82" s="195"/>
      <c r="NMO82" s="195"/>
      <c r="NMP82" s="195"/>
      <c r="NMQ82" s="195"/>
      <c r="NMR82" s="195"/>
      <c r="NMS82" s="195"/>
      <c r="NMT82" s="195"/>
      <c r="NMU82" s="195"/>
      <c r="NMV82" s="195"/>
      <c r="NMW82" s="195"/>
      <c r="NMX82" s="195"/>
      <c r="NMY82" s="195"/>
      <c r="NMZ82" s="195"/>
      <c r="NNA82" s="195"/>
      <c r="NNB82" s="195"/>
      <c r="NNC82" s="195"/>
      <c r="NND82" s="195"/>
      <c r="NNE82" s="195"/>
      <c r="NNF82" s="195"/>
      <c r="NNG82" s="195"/>
      <c r="NNH82" s="195"/>
      <c r="NNI82" s="195"/>
      <c r="NNJ82" s="195"/>
      <c r="NNK82" s="195"/>
      <c r="NNL82" s="195"/>
      <c r="NNM82" s="195"/>
      <c r="NNN82" s="195"/>
      <c r="NNO82" s="195"/>
      <c r="NNP82" s="195"/>
      <c r="NNQ82" s="195"/>
      <c r="NNR82" s="195"/>
      <c r="NNS82" s="195"/>
      <c r="NNT82" s="195"/>
      <c r="NNU82" s="195"/>
      <c r="NNV82" s="195"/>
      <c r="NNW82" s="195"/>
      <c r="NNX82" s="195"/>
      <c r="NNY82" s="195"/>
      <c r="NNZ82" s="195"/>
      <c r="NOA82" s="195"/>
      <c r="NOB82" s="195"/>
      <c r="NOC82" s="195"/>
      <c r="NOD82" s="195"/>
      <c r="NOE82" s="195"/>
      <c r="NOF82" s="195"/>
      <c r="NOG82" s="195"/>
      <c r="NOH82" s="195"/>
      <c r="NOI82" s="195"/>
      <c r="NOJ82" s="195"/>
      <c r="NOK82" s="195"/>
      <c r="NOL82" s="195"/>
      <c r="NOM82" s="195"/>
      <c r="NON82" s="195"/>
      <c r="NOO82" s="195"/>
      <c r="NOP82" s="195"/>
      <c r="NOQ82" s="195"/>
      <c r="NOR82" s="195"/>
      <c r="NOS82" s="195"/>
      <c r="NOT82" s="195"/>
      <c r="NOU82" s="195"/>
      <c r="NOV82" s="195"/>
      <c r="NOW82" s="195"/>
      <c r="NOX82" s="195"/>
      <c r="NOY82" s="195"/>
      <c r="NOZ82" s="195"/>
      <c r="NPA82" s="195"/>
      <c r="NPB82" s="195"/>
      <c r="NPC82" s="195"/>
      <c r="NPD82" s="195"/>
      <c r="NPE82" s="195"/>
      <c r="NPF82" s="195"/>
      <c r="NPG82" s="195"/>
      <c r="NPH82" s="195"/>
      <c r="NPI82" s="195"/>
      <c r="NPJ82" s="195"/>
      <c r="NPK82" s="195"/>
      <c r="NPL82" s="195"/>
      <c r="NPM82" s="195"/>
      <c r="NPN82" s="195"/>
      <c r="NPO82" s="195"/>
      <c r="NPP82" s="195"/>
      <c r="NPQ82" s="195"/>
      <c r="NPR82" s="195"/>
      <c r="NPS82" s="195"/>
      <c r="NPT82" s="195"/>
      <c r="NPU82" s="195"/>
      <c r="NPV82" s="195"/>
      <c r="NPW82" s="195"/>
      <c r="NPX82" s="195"/>
      <c r="NPY82" s="195"/>
      <c r="NPZ82" s="195"/>
      <c r="NQA82" s="195"/>
      <c r="NQB82" s="195"/>
      <c r="NQC82" s="195"/>
      <c r="NQD82" s="195"/>
      <c r="NQE82" s="195"/>
      <c r="NQF82" s="195"/>
      <c r="NQG82" s="195"/>
      <c r="NQH82" s="195"/>
      <c r="NQI82" s="195"/>
      <c r="NQJ82" s="195"/>
      <c r="NQK82" s="195"/>
      <c r="NQL82" s="195"/>
      <c r="NQM82" s="195"/>
      <c r="NQN82" s="195"/>
      <c r="NQO82" s="195"/>
      <c r="NQP82" s="195"/>
      <c r="NQQ82" s="195"/>
      <c r="NQR82" s="195"/>
      <c r="NQS82" s="195"/>
      <c r="NQT82" s="195"/>
      <c r="NQU82" s="195"/>
      <c r="NQV82" s="195"/>
      <c r="NQW82" s="195"/>
      <c r="NQX82" s="195"/>
      <c r="NQY82" s="195"/>
      <c r="NQZ82" s="195"/>
      <c r="NRA82" s="195"/>
      <c r="NRB82" s="195"/>
      <c r="NRC82" s="195"/>
      <c r="NRD82" s="195"/>
      <c r="NRE82" s="195"/>
      <c r="NRF82" s="195"/>
      <c r="NRG82" s="195"/>
      <c r="NRH82" s="195"/>
      <c r="NRI82" s="195"/>
      <c r="NRJ82" s="195"/>
      <c r="NRK82" s="195"/>
      <c r="NRL82" s="195"/>
      <c r="NRM82" s="195"/>
      <c r="NRN82" s="195"/>
      <c r="NRO82" s="195"/>
      <c r="NRP82" s="195"/>
      <c r="NRQ82" s="195"/>
      <c r="NRR82" s="195"/>
      <c r="NRS82" s="195"/>
      <c r="NRT82" s="195"/>
      <c r="NRU82" s="195"/>
      <c r="NRV82" s="195"/>
      <c r="NRW82" s="195"/>
      <c r="NRX82" s="195"/>
      <c r="NRY82" s="195"/>
      <c r="NRZ82" s="195"/>
      <c r="NSA82" s="195"/>
      <c r="NSB82" s="195"/>
      <c r="NSC82" s="195"/>
      <c r="NSD82" s="195"/>
      <c r="NSE82" s="195"/>
      <c r="NSF82" s="195"/>
      <c r="NSG82" s="195"/>
      <c r="NSH82" s="195"/>
      <c r="NSI82" s="195"/>
      <c r="NSJ82" s="195"/>
      <c r="NSK82" s="195"/>
      <c r="NSL82" s="195"/>
      <c r="NSM82" s="195"/>
      <c r="NSN82" s="195"/>
      <c r="NSO82" s="195"/>
      <c r="NSP82" s="195"/>
      <c r="NSQ82" s="195"/>
      <c r="NSR82" s="195"/>
      <c r="NSS82" s="195"/>
      <c r="NST82" s="195"/>
      <c r="NSU82" s="195"/>
      <c r="NSV82" s="195"/>
      <c r="NSW82" s="195"/>
      <c r="NSX82" s="195"/>
      <c r="NSY82" s="195"/>
      <c r="NSZ82" s="195"/>
      <c r="NTA82" s="195"/>
      <c r="NTB82" s="195"/>
      <c r="NTC82" s="195"/>
      <c r="NTD82" s="195"/>
      <c r="NTE82" s="195"/>
      <c r="NTF82" s="195"/>
      <c r="NTG82" s="195"/>
      <c r="NTH82" s="195"/>
      <c r="NTI82" s="195"/>
      <c r="NTJ82" s="195"/>
      <c r="NTK82" s="195"/>
      <c r="NTL82" s="195"/>
      <c r="NTM82" s="195"/>
      <c r="NTN82" s="195"/>
      <c r="NTO82" s="195"/>
      <c r="NTP82" s="195"/>
      <c r="NTQ82" s="195"/>
      <c r="NTR82" s="195"/>
      <c r="NTS82" s="195"/>
      <c r="NTT82" s="195"/>
      <c r="NTU82" s="195"/>
      <c r="NTV82" s="195"/>
      <c r="NTW82" s="195"/>
      <c r="NTX82" s="195"/>
      <c r="NTY82" s="195"/>
      <c r="NTZ82" s="195"/>
      <c r="NUA82" s="195"/>
      <c r="NUB82" s="195"/>
      <c r="NUC82" s="195"/>
      <c r="NUD82" s="195"/>
      <c r="NUE82" s="195"/>
      <c r="NUF82" s="195"/>
      <c r="NUG82" s="195"/>
      <c r="NUH82" s="195"/>
      <c r="NUI82" s="195"/>
      <c r="NUJ82" s="195"/>
      <c r="NUK82" s="195"/>
      <c r="NUL82" s="195"/>
      <c r="NUM82" s="195"/>
      <c r="NUN82" s="195"/>
      <c r="NUO82" s="195"/>
      <c r="NUP82" s="195"/>
      <c r="NUQ82" s="195"/>
      <c r="NUR82" s="195"/>
      <c r="NUS82" s="195"/>
      <c r="NUT82" s="195"/>
      <c r="NUU82" s="195"/>
      <c r="NUV82" s="195"/>
      <c r="NUW82" s="195"/>
      <c r="NUX82" s="195"/>
      <c r="NUY82" s="195"/>
      <c r="NUZ82" s="195"/>
      <c r="NVA82" s="195"/>
      <c r="NVB82" s="195"/>
      <c r="NVC82" s="195"/>
      <c r="NVD82" s="195"/>
      <c r="NVE82" s="195"/>
      <c r="NVF82" s="195"/>
      <c r="NVG82" s="195"/>
      <c r="NVH82" s="195"/>
      <c r="NVI82" s="195"/>
      <c r="NVJ82" s="195"/>
      <c r="NVK82" s="195"/>
      <c r="NVL82" s="195"/>
      <c r="NVM82" s="195"/>
      <c r="NVN82" s="195"/>
      <c r="NVO82" s="195"/>
      <c r="NVP82" s="195"/>
      <c r="NVQ82" s="195"/>
      <c r="NVR82" s="195"/>
      <c r="NVS82" s="195"/>
      <c r="NVT82" s="195"/>
      <c r="NVU82" s="195"/>
      <c r="NVV82" s="195"/>
      <c r="NVW82" s="195"/>
      <c r="NVX82" s="195"/>
      <c r="NVY82" s="195"/>
      <c r="NVZ82" s="195"/>
      <c r="NWA82" s="195"/>
      <c r="NWB82" s="195"/>
      <c r="NWC82" s="195"/>
      <c r="NWD82" s="195"/>
      <c r="NWE82" s="195"/>
      <c r="NWF82" s="195"/>
      <c r="NWG82" s="195"/>
      <c r="NWH82" s="195"/>
      <c r="NWI82" s="195"/>
      <c r="NWJ82" s="195"/>
      <c r="NWK82" s="195"/>
      <c r="NWL82" s="195"/>
      <c r="NWM82" s="195"/>
      <c r="NWN82" s="195"/>
      <c r="NWO82" s="195"/>
      <c r="NWP82" s="195"/>
      <c r="NWQ82" s="195"/>
      <c r="NWR82" s="195"/>
      <c r="NWS82" s="195"/>
      <c r="NWT82" s="195"/>
      <c r="NWU82" s="195"/>
      <c r="NWV82" s="195"/>
      <c r="NWW82" s="195"/>
      <c r="NWX82" s="195"/>
      <c r="NWY82" s="195"/>
      <c r="NWZ82" s="195"/>
      <c r="NXA82" s="195"/>
      <c r="NXB82" s="195"/>
      <c r="NXC82" s="195"/>
      <c r="NXD82" s="195"/>
      <c r="NXE82" s="195"/>
      <c r="NXF82" s="195"/>
      <c r="NXG82" s="195"/>
      <c r="NXH82" s="195"/>
      <c r="NXI82" s="195"/>
      <c r="NXJ82" s="195"/>
      <c r="NXK82" s="195"/>
      <c r="NXL82" s="195"/>
      <c r="NXM82" s="195"/>
      <c r="NXN82" s="195"/>
      <c r="NXO82" s="195"/>
      <c r="NXP82" s="195"/>
      <c r="NXQ82" s="195"/>
      <c r="NXR82" s="195"/>
      <c r="NXS82" s="195"/>
      <c r="NXT82" s="195"/>
      <c r="NXU82" s="195"/>
      <c r="NXV82" s="195"/>
      <c r="NXW82" s="195"/>
      <c r="NXX82" s="195"/>
      <c r="NXY82" s="195"/>
      <c r="NXZ82" s="195"/>
      <c r="NYA82" s="195"/>
      <c r="NYB82" s="195"/>
      <c r="NYC82" s="195"/>
      <c r="NYD82" s="195"/>
      <c r="NYE82" s="195"/>
      <c r="NYF82" s="195"/>
      <c r="NYG82" s="195"/>
      <c r="NYH82" s="195"/>
      <c r="NYI82" s="195"/>
      <c r="NYJ82" s="195"/>
      <c r="NYK82" s="195"/>
      <c r="NYL82" s="195"/>
      <c r="NYM82" s="195"/>
      <c r="NYN82" s="195"/>
      <c r="NYO82" s="195"/>
      <c r="NYP82" s="195"/>
      <c r="NYQ82" s="195"/>
      <c r="NYR82" s="195"/>
      <c r="NYS82" s="195"/>
      <c r="NYT82" s="195"/>
      <c r="NYU82" s="195"/>
      <c r="NYV82" s="195"/>
      <c r="NYW82" s="195"/>
      <c r="NYX82" s="195"/>
      <c r="NYY82" s="195"/>
      <c r="NYZ82" s="195"/>
      <c r="NZA82" s="195"/>
      <c r="NZB82" s="195"/>
      <c r="NZC82" s="195"/>
      <c r="NZD82" s="195"/>
      <c r="NZE82" s="195"/>
      <c r="NZF82" s="195"/>
      <c r="NZG82" s="195"/>
      <c r="NZH82" s="195"/>
      <c r="NZI82" s="195"/>
      <c r="NZJ82" s="195"/>
      <c r="NZK82" s="195"/>
      <c r="NZL82" s="195"/>
      <c r="NZM82" s="195"/>
      <c r="NZN82" s="195"/>
      <c r="NZO82" s="195"/>
      <c r="NZP82" s="195"/>
      <c r="NZQ82" s="195"/>
      <c r="NZR82" s="195"/>
      <c r="NZS82" s="195"/>
      <c r="NZT82" s="195"/>
      <c r="NZU82" s="195"/>
      <c r="NZV82" s="195"/>
      <c r="NZW82" s="195"/>
      <c r="NZX82" s="195"/>
      <c r="NZY82" s="195"/>
      <c r="NZZ82" s="195"/>
      <c r="OAA82" s="195"/>
      <c r="OAB82" s="195"/>
      <c r="OAC82" s="195"/>
      <c r="OAD82" s="195"/>
      <c r="OAE82" s="195"/>
      <c r="OAF82" s="195"/>
      <c r="OAG82" s="195"/>
      <c r="OAH82" s="195"/>
      <c r="OAI82" s="195"/>
      <c r="OAJ82" s="195"/>
      <c r="OAK82" s="195"/>
      <c r="OAL82" s="195"/>
      <c r="OAM82" s="195"/>
      <c r="OAN82" s="195"/>
      <c r="OAO82" s="195"/>
      <c r="OAP82" s="195"/>
      <c r="OAQ82" s="195"/>
      <c r="OAR82" s="195"/>
      <c r="OAS82" s="195"/>
      <c r="OAT82" s="195"/>
      <c r="OAU82" s="195"/>
      <c r="OAV82" s="195"/>
      <c r="OAW82" s="195"/>
      <c r="OAX82" s="195"/>
      <c r="OAY82" s="195"/>
      <c r="OAZ82" s="195"/>
      <c r="OBA82" s="195"/>
      <c r="OBB82" s="195"/>
      <c r="OBC82" s="195"/>
      <c r="OBD82" s="195"/>
      <c r="OBE82" s="195"/>
      <c r="OBF82" s="195"/>
      <c r="OBG82" s="195"/>
      <c r="OBH82" s="195"/>
      <c r="OBI82" s="195"/>
      <c r="OBJ82" s="195"/>
      <c r="OBK82" s="195"/>
      <c r="OBL82" s="195"/>
      <c r="OBM82" s="195"/>
      <c r="OBN82" s="195"/>
      <c r="OBO82" s="195"/>
      <c r="OBP82" s="195"/>
      <c r="OBQ82" s="195"/>
      <c r="OBR82" s="195"/>
      <c r="OBS82" s="195"/>
      <c r="OBT82" s="195"/>
      <c r="OBU82" s="195"/>
      <c r="OBV82" s="195"/>
      <c r="OBW82" s="195"/>
      <c r="OBX82" s="195"/>
      <c r="OBY82" s="195"/>
      <c r="OBZ82" s="195"/>
      <c r="OCA82" s="195"/>
      <c r="OCB82" s="195"/>
      <c r="OCC82" s="195"/>
      <c r="OCD82" s="195"/>
      <c r="OCE82" s="195"/>
      <c r="OCF82" s="195"/>
      <c r="OCG82" s="195"/>
      <c r="OCH82" s="195"/>
      <c r="OCI82" s="195"/>
      <c r="OCJ82" s="195"/>
      <c r="OCK82" s="195"/>
      <c r="OCL82" s="195"/>
      <c r="OCM82" s="195"/>
      <c r="OCN82" s="195"/>
      <c r="OCO82" s="195"/>
      <c r="OCP82" s="195"/>
      <c r="OCQ82" s="195"/>
      <c r="OCR82" s="195"/>
      <c r="OCS82" s="195"/>
      <c r="OCT82" s="195"/>
      <c r="OCU82" s="195"/>
      <c r="OCV82" s="195"/>
      <c r="OCW82" s="195"/>
      <c r="OCX82" s="195"/>
      <c r="OCY82" s="195"/>
      <c r="OCZ82" s="195"/>
      <c r="ODA82" s="195"/>
      <c r="ODB82" s="195"/>
      <c r="ODC82" s="195"/>
      <c r="ODD82" s="195"/>
      <c r="ODE82" s="195"/>
      <c r="ODF82" s="195"/>
      <c r="ODG82" s="195"/>
      <c r="ODH82" s="195"/>
      <c r="ODI82" s="195"/>
      <c r="ODJ82" s="195"/>
      <c r="ODK82" s="195"/>
      <c r="ODL82" s="195"/>
      <c r="ODM82" s="195"/>
      <c r="ODN82" s="195"/>
      <c r="ODO82" s="195"/>
      <c r="ODP82" s="195"/>
      <c r="ODQ82" s="195"/>
      <c r="ODR82" s="195"/>
      <c r="ODS82" s="195"/>
      <c r="ODT82" s="195"/>
      <c r="ODU82" s="195"/>
      <c r="ODV82" s="195"/>
      <c r="ODW82" s="195"/>
      <c r="ODX82" s="195"/>
      <c r="ODY82" s="195"/>
      <c r="ODZ82" s="195"/>
      <c r="OEA82" s="195"/>
      <c r="OEB82" s="195"/>
      <c r="OEC82" s="195"/>
      <c r="OED82" s="195"/>
      <c r="OEE82" s="195"/>
      <c r="OEF82" s="195"/>
      <c r="OEG82" s="195"/>
      <c r="OEH82" s="195"/>
      <c r="OEI82" s="195"/>
      <c r="OEJ82" s="195"/>
      <c r="OEK82" s="195"/>
      <c r="OEL82" s="195"/>
      <c r="OEM82" s="195"/>
      <c r="OEN82" s="195"/>
      <c r="OEO82" s="195"/>
      <c r="OEP82" s="195"/>
      <c r="OEQ82" s="195"/>
      <c r="OER82" s="195"/>
      <c r="OES82" s="195"/>
      <c r="OET82" s="195"/>
      <c r="OEU82" s="195"/>
      <c r="OEV82" s="195"/>
      <c r="OEW82" s="195"/>
      <c r="OEX82" s="195"/>
      <c r="OEY82" s="195"/>
      <c r="OEZ82" s="195"/>
      <c r="OFA82" s="195"/>
      <c r="OFB82" s="195"/>
      <c r="OFC82" s="195"/>
      <c r="OFD82" s="195"/>
      <c r="OFE82" s="195"/>
      <c r="OFF82" s="195"/>
      <c r="OFG82" s="195"/>
      <c r="OFH82" s="195"/>
      <c r="OFI82" s="195"/>
      <c r="OFJ82" s="195"/>
      <c r="OFK82" s="195"/>
      <c r="OFL82" s="195"/>
      <c r="OFM82" s="195"/>
      <c r="OFN82" s="195"/>
      <c r="OFO82" s="195"/>
      <c r="OFP82" s="195"/>
      <c r="OFQ82" s="195"/>
      <c r="OFR82" s="195"/>
      <c r="OFS82" s="195"/>
      <c r="OFT82" s="195"/>
      <c r="OFU82" s="195"/>
      <c r="OFV82" s="195"/>
      <c r="OFW82" s="195"/>
      <c r="OFX82" s="195"/>
      <c r="OFY82" s="195"/>
      <c r="OFZ82" s="195"/>
      <c r="OGA82" s="195"/>
      <c r="OGB82" s="195"/>
      <c r="OGC82" s="195"/>
      <c r="OGD82" s="195"/>
      <c r="OGE82" s="195"/>
      <c r="OGF82" s="195"/>
      <c r="OGG82" s="195"/>
      <c r="OGH82" s="195"/>
      <c r="OGI82" s="195"/>
      <c r="OGJ82" s="195"/>
      <c r="OGK82" s="195"/>
      <c r="OGL82" s="195"/>
      <c r="OGM82" s="195"/>
      <c r="OGN82" s="195"/>
      <c r="OGO82" s="195"/>
      <c r="OGP82" s="195"/>
      <c r="OGQ82" s="195"/>
      <c r="OGR82" s="195"/>
      <c r="OGS82" s="195"/>
      <c r="OGT82" s="195"/>
      <c r="OGU82" s="195"/>
      <c r="OGV82" s="195"/>
      <c r="OGW82" s="195"/>
      <c r="OGX82" s="195"/>
      <c r="OGY82" s="195"/>
      <c r="OGZ82" s="195"/>
      <c r="OHA82" s="195"/>
      <c r="OHB82" s="195"/>
      <c r="OHC82" s="195"/>
      <c r="OHD82" s="195"/>
      <c r="OHE82" s="195"/>
      <c r="OHF82" s="195"/>
      <c r="OHG82" s="195"/>
      <c r="OHH82" s="195"/>
      <c r="OHI82" s="195"/>
      <c r="OHJ82" s="195"/>
      <c r="OHK82" s="195"/>
      <c r="OHL82" s="195"/>
      <c r="OHM82" s="195"/>
      <c r="OHN82" s="195"/>
      <c r="OHO82" s="195"/>
      <c r="OHP82" s="195"/>
      <c r="OHQ82" s="195"/>
      <c r="OHR82" s="195"/>
      <c r="OHS82" s="195"/>
      <c r="OHT82" s="195"/>
      <c r="OHU82" s="195"/>
      <c r="OHV82" s="195"/>
      <c r="OHW82" s="195"/>
      <c r="OHX82" s="195"/>
      <c r="OHY82" s="195"/>
      <c r="OHZ82" s="195"/>
      <c r="OIA82" s="195"/>
      <c r="OIB82" s="195"/>
      <c r="OIC82" s="195"/>
      <c r="OID82" s="195"/>
      <c r="OIE82" s="195"/>
      <c r="OIF82" s="195"/>
      <c r="OIG82" s="195"/>
      <c r="OIH82" s="195"/>
      <c r="OII82" s="195"/>
      <c r="OIJ82" s="195"/>
      <c r="OIK82" s="195"/>
      <c r="OIL82" s="195"/>
      <c r="OIM82" s="195"/>
      <c r="OIN82" s="195"/>
      <c r="OIO82" s="195"/>
      <c r="OIP82" s="195"/>
      <c r="OIQ82" s="195"/>
      <c r="OIR82" s="195"/>
      <c r="OIS82" s="195"/>
      <c r="OIT82" s="195"/>
      <c r="OIU82" s="195"/>
      <c r="OIV82" s="195"/>
      <c r="OIW82" s="195"/>
      <c r="OIX82" s="195"/>
      <c r="OIY82" s="195"/>
      <c r="OIZ82" s="195"/>
      <c r="OJA82" s="195"/>
      <c r="OJB82" s="195"/>
      <c r="OJC82" s="195"/>
      <c r="OJD82" s="195"/>
      <c r="OJE82" s="195"/>
      <c r="OJF82" s="195"/>
      <c r="OJG82" s="195"/>
      <c r="OJH82" s="195"/>
      <c r="OJI82" s="195"/>
      <c r="OJJ82" s="195"/>
      <c r="OJK82" s="195"/>
      <c r="OJL82" s="195"/>
      <c r="OJM82" s="195"/>
      <c r="OJN82" s="195"/>
      <c r="OJO82" s="195"/>
      <c r="OJP82" s="195"/>
      <c r="OJQ82" s="195"/>
      <c r="OJR82" s="195"/>
      <c r="OJS82" s="195"/>
      <c r="OJT82" s="195"/>
      <c r="OJU82" s="195"/>
      <c r="OJV82" s="195"/>
      <c r="OJW82" s="195"/>
      <c r="OJX82" s="195"/>
      <c r="OJY82" s="195"/>
      <c r="OJZ82" s="195"/>
      <c r="OKA82" s="195"/>
      <c r="OKB82" s="195"/>
      <c r="OKC82" s="195"/>
      <c r="OKD82" s="195"/>
      <c r="OKE82" s="195"/>
      <c r="OKF82" s="195"/>
      <c r="OKG82" s="195"/>
      <c r="OKH82" s="195"/>
      <c r="OKI82" s="195"/>
      <c r="OKJ82" s="195"/>
      <c r="OKK82" s="195"/>
      <c r="OKL82" s="195"/>
      <c r="OKM82" s="195"/>
      <c r="OKN82" s="195"/>
      <c r="OKO82" s="195"/>
      <c r="OKP82" s="195"/>
      <c r="OKQ82" s="195"/>
      <c r="OKR82" s="195"/>
      <c r="OKS82" s="195"/>
      <c r="OKT82" s="195"/>
      <c r="OKU82" s="195"/>
      <c r="OKV82" s="195"/>
      <c r="OKW82" s="195"/>
      <c r="OKX82" s="195"/>
      <c r="OKY82" s="195"/>
      <c r="OKZ82" s="195"/>
      <c r="OLA82" s="195"/>
      <c r="OLB82" s="195"/>
      <c r="OLC82" s="195"/>
      <c r="OLD82" s="195"/>
      <c r="OLE82" s="195"/>
      <c r="OLF82" s="195"/>
      <c r="OLG82" s="195"/>
      <c r="OLH82" s="195"/>
      <c r="OLI82" s="195"/>
      <c r="OLJ82" s="195"/>
      <c r="OLK82" s="195"/>
      <c r="OLL82" s="195"/>
      <c r="OLM82" s="195"/>
      <c r="OLN82" s="195"/>
      <c r="OLO82" s="195"/>
      <c r="OLP82" s="195"/>
      <c r="OLQ82" s="195"/>
      <c r="OLR82" s="195"/>
      <c r="OLS82" s="195"/>
      <c r="OLT82" s="195"/>
      <c r="OLU82" s="195"/>
      <c r="OLV82" s="195"/>
      <c r="OLW82" s="195"/>
      <c r="OLX82" s="195"/>
      <c r="OLY82" s="195"/>
      <c r="OLZ82" s="195"/>
      <c r="OMA82" s="195"/>
      <c r="OMB82" s="195"/>
      <c r="OMC82" s="195"/>
      <c r="OMD82" s="195"/>
      <c r="OME82" s="195"/>
      <c r="OMF82" s="195"/>
      <c r="OMG82" s="195"/>
      <c r="OMH82" s="195"/>
      <c r="OMI82" s="195"/>
      <c r="OMJ82" s="195"/>
      <c r="OMK82" s="195"/>
      <c r="OML82" s="195"/>
      <c r="OMM82" s="195"/>
      <c r="OMN82" s="195"/>
      <c r="OMO82" s="195"/>
      <c r="OMP82" s="195"/>
      <c r="OMQ82" s="195"/>
      <c r="OMR82" s="195"/>
      <c r="OMS82" s="195"/>
      <c r="OMT82" s="195"/>
      <c r="OMU82" s="195"/>
      <c r="OMV82" s="195"/>
      <c r="OMW82" s="195"/>
      <c r="OMX82" s="195"/>
      <c r="OMY82" s="195"/>
      <c r="OMZ82" s="195"/>
      <c r="ONA82" s="195"/>
      <c r="ONB82" s="195"/>
      <c r="ONC82" s="195"/>
      <c r="OND82" s="195"/>
      <c r="ONE82" s="195"/>
      <c r="ONF82" s="195"/>
      <c r="ONG82" s="195"/>
      <c r="ONH82" s="195"/>
      <c r="ONI82" s="195"/>
      <c r="ONJ82" s="195"/>
      <c r="ONK82" s="195"/>
      <c r="ONL82" s="195"/>
      <c r="ONM82" s="195"/>
      <c r="ONN82" s="195"/>
      <c r="ONO82" s="195"/>
      <c r="ONP82" s="195"/>
      <c r="ONQ82" s="195"/>
      <c r="ONR82" s="195"/>
      <c r="ONS82" s="195"/>
      <c r="ONT82" s="195"/>
      <c r="ONU82" s="195"/>
      <c r="ONV82" s="195"/>
      <c r="ONW82" s="195"/>
      <c r="ONX82" s="195"/>
      <c r="ONY82" s="195"/>
      <c r="ONZ82" s="195"/>
      <c r="OOA82" s="195"/>
      <c r="OOB82" s="195"/>
      <c r="OOC82" s="195"/>
      <c r="OOD82" s="195"/>
      <c r="OOE82" s="195"/>
      <c r="OOF82" s="195"/>
      <c r="OOG82" s="195"/>
      <c r="OOH82" s="195"/>
      <c r="OOI82" s="195"/>
      <c r="OOJ82" s="195"/>
      <c r="OOK82" s="195"/>
      <c r="OOL82" s="195"/>
      <c r="OOM82" s="195"/>
      <c r="OON82" s="195"/>
      <c r="OOO82" s="195"/>
      <c r="OOP82" s="195"/>
      <c r="OOQ82" s="195"/>
      <c r="OOR82" s="195"/>
      <c r="OOS82" s="195"/>
      <c r="OOT82" s="195"/>
      <c r="OOU82" s="195"/>
      <c r="OOV82" s="195"/>
      <c r="OOW82" s="195"/>
      <c r="OOX82" s="195"/>
      <c r="OOY82" s="195"/>
      <c r="OOZ82" s="195"/>
      <c r="OPA82" s="195"/>
      <c r="OPB82" s="195"/>
      <c r="OPC82" s="195"/>
      <c r="OPD82" s="195"/>
      <c r="OPE82" s="195"/>
      <c r="OPF82" s="195"/>
      <c r="OPG82" s="195"/>
      <c r="OPH82" s="195"/>
      <c r="OPI82" s="195"/>
      <c r="OPJ82" s="195"/>
      <c r="OPK82" s="195"/>
      <c r="OPL82" s="195"/>
      <c r="OPM82" s="195"/>
      <c r="OPN82" s="195"/>
      <c r="OPO82" s="195"/>
      <c r="OPP82" s="195"/>
      <c r="OPQ82" s="195"/>
      <c r="OPR82" s="195"/>
      <c r="OPS82" s="195"/>
      <c r="OPT82" s="195"/>
      <c r="OPU82" s="195"/>
      <c r="OPV82" s="195"/>
      <c r="OPW82" s="195"/>
      <c r="OPX82" s="195"/>
      <c r="OPY82" s="195"/>
      <c r="OPZ82" s="195"/>
      <c r="OQA82" s="195"/>
      <c r="OQB82" s="195"/>
      <c r="OQC82" s="195"/>
      <c r="OQD82" s="195"/>
      <c r="OQE82" s="195"/>
      <c r="OQF82" s="195"/>
      <c r="OQG82" s="195"/>
      <c r="OQH82" s="195"/>
      <c r="OQI82" s="195"/>
      <c r="OQJ82" s="195"/>
      <c r="OQK82" s="195"/>
      <c r="OQL82" s="195"/>
      <c r="OQM82" s="195"/>
      <c r="OQN82" s="195"/>
      <c r="OQO82" s="195"/>
      <c r="OQP82" s="195"/>
      <c r="OQQ82" s="195"/>
      <c r="OQR82" s="195"/>
      <c r="OQS82" s="195"/>
      <c r="OQT82" s="195"/>
      <c r="OQU82" s="195"/>
      <c r="OQV82" s="195"/>
      <c r="OQW82" s="195"/>
      <c r="OQX82" s="195"/>
      <c r="OQY82" s="195"/>
      <c r="OQZ82" s="195"/>
      <c r="ORA82" s="195"/>
      <c r="ORB82" s="195"/>
      <c r="ORC82" s="195"/>
      <c r="ORD82" s="195"/>
      <c r="ORE82" s="195"/>
      <c r="ORF82" s="195"/>
      <c r="ORG82" s="195"/>
      <c r="ORH82" s="195"/>
      <c r="ORI82" s="195"/>
      <c r="ORJ82" s="195"/>
      <c r="ORK82" s="195"/>
      <c r="ORL82" s="195"/>
      <c r="ORM82" s="195"/>
      <c r="ORN82" s="195"/>
      <c r="ORO82" s="195"/>
      <c r="ORP82" s="195"/>
      <c r="ORQ82" s="195"/>
      <c r="ORR82" s="195"/>
      <c r="ORS82" s="195"/>
      <c r="ORT82" s="195"/>
      <c r="ORU82" s="195"/>
      <c r="ORV82" s="195"/>
      <c r="ORW82" s="195"/>
      <c r="ORX82" s="195"/>
      <c r="ORY82" s="195"/>
      <c r="ORZ82" s="195"/>
      <c r="OSA82" s="195"/>
      <c r="OSB82" s="195"/>
      <c r="OSC82" s="195"/>
      <c r="OSD82" s="195"/>
      <c r="OSE82" s="195"/>
      <c r="OSF82" s="195"/>
      <c r="OSG82" s="195"/>
      <c r="OSH82" s="195"/>
      <c r="OSI82" s="195"/>
      <c r="OSJ82" s="195"/>
      <c r="OSK82" s="195"/>
      <c r="OSL82" s="195"/>
      <c r="OSM82" s="195"/>
      <c r="OSN82" s="195"/>
      <c r="OSO82" s="195"/>
      <c r="OSP82" s="195"/>
      <c r="OSQ82" s="195"/>
      <c r="OSR82" s="195"/>
      <c r="OSS82" s="195"/>
      <c r="OST82" s="195"/>
      <c r="OSU82" s="195"/>
      <c r="OSV82" s="195"/>
      <c r="OSW82" s="195"/>
      <c r="OSX82" s="195"/>
      <c r="OSY82" s="195"/>
      <c r="OSZ82" s="195"/>
      <c r="OTA82" s="195"/>
      <c r="OTB82" s="195"/>
      <c r="OTC82" s="195"/>
      <c r="OTD82" s="195"/>
      <c r="OTE82" s="195"/>
      <c r="OTF82" s="195"/>
      <c r="OTG82" s="195"/>
      <c r="OTH82" s="195"/>
      <c r="OTI82" s="195"/>
      <c r="OTJ82" s="195"/>
      <c r="OTK82" s="195"/>
      <c r="OTL82" s="195"/>
      <c r="OTM82" s="195"/>
      <c r="OTN82" s="195"/>
      <c r="OTO82" s="195"/>
      <c r="OTP82" s="195"/>
      <c r="OTQ82" s="195"/>
      <c r="OTR82" s="195"/>
      <c r="OTS82" s="195"/>
      <c r="OTT82" s="195"/>
      <c r="OTU82" s="195"/>
      <c r="OTV82" s="195"/>
      <c r="OTW82" s="195"/>
      <c r="OTX82" s="195"/>
      <c r="OTY82" s="195"/>
      <c r="OTZ82" s="195"/>
      <c r="OUA82" s="195"/>
      <c r="OUB82" s="195"/>
      <c r="OUC82" s="195"/>
      <c r="OUD82" s="195"/>
      <c r="OUE82" s="195"/>
      <c r="OUF82" s="195"/>
      <c r="OUG82" s="195"/>
      <c r="OUH82" s="195"/>
      <c r="OUI82" s="195"/>
      <c r="OUJ82" s="195"/>
      <c r="OUK82" s="195"/>
      <c r="OUL82" s="195"/>
      <c r="OUM82" s="195"/>
      <c r="OUN82" s="195"/>
      <c r="OUO82" s="195"/>
      <c r="OUP82" s="195"/>
      <c r="OUQ82" s="195"/>
      <c r="OUR82" s="195"/>
      <c r="OUS82" s="195"/>
      <c r="OUT82" s="195"/>
      <c r="OUU82" s="195"/>
      <c r="OUV82" s="195"/>
      <c r="OUW82" s="195"/>
      <c r="OUX82" s="195"/>
      <c r="OUY82" s="195"/>
      <c r="OUZ82" s="195"/>
      <c r="OVA82" s="195"/>
      <c r="OVB82" s="195"/>
      <c r="OVC82" s="195"/>
      <c r="OVD82" s="195"/>
      <c r="OVE82" s="195"/>
      <c r="OVF82" s="195"/>
      <c r="OVG82" s="195"/>
      <c r="OVH82" s="195"/>
      <c r="OVI82" s="195"/>
      <c r="OVJ82" s="195"/>
      <c r="OVK82" s="195"/>
      <c r="OVL82" s="195"/>
      <c r="OVM82" s="195"/>
      <c r="OVN82" s="195"/>
      <c r="OVO82" s="195"/>
      <c r="OVP82" s="195"/>
      <c r="OVQ82" s="195"/>
      <c r="OVR82" s="195"/>
      <c r="OVS82" s="195"/>
      <c r="OVT82" s="195"/>
      <c r="OVU82" s="195"/>
      <c r="OVV82" s="195"/>
      <c r="OVW82" s="195"/>
      <c r="OVX82" s="195"/>
      <c r="OVY82" s="195"/>
      <c r="OVZ82" s="195"/>
      <c r="OWA82" s="195"/>
      <c r="OWB82" s="195"/>
      <c r="OWC82" s="195"/>
      <c r="OWD82" s="195"/>
      <c r="OWE82" s="195"/>
      <c r="OWF82" s="195"/>
      <c r="OWG82" s="195"/>
      <c r="OWH82" s="195"/>
      <c r="OWI82" s="195"/>
      <c r="OWJ82" s="195"/>
      <c r="OWK82" s="195"/>
      <c r="OWL82" s="195"/>
      <c r="OWM82" s="195"/>
      <c r="OWN82" s="195"/>
      <c r="OWO82" s="195"/>
      <c r="OWP82" s="195"/>
      <c r="OWQ82" s="195"/>
      <c r="OWR82" s="195"/>
      <c r="OWS82" s="195"/>
      <c r="OWT82" s="195"/>
      <c r="OWU82" s="195"/>
      <c r="OWV82" s="195"/>
      <c r="OWW82" s="195"/>
      <c r="OWX82" s="195"/>
      <c r="OWY82" s="195"/>
      <c r="OWZ82" s="195"/>
      <c r="OXA82" s="195"/>
      <c r="OXB82" s="195"/>
      <c r="OXC82" s="195"/>
      <c r="OXD82" s="195"/>
      <c r="OXE82" s="195"/>
      <c r="OXF82" s="195"/>
      <c r="OXG82" s="195"/>
      <c r="OXH82" s="195"/>
      <c r="OXI82" s="195"/>
      <c r="OXJ82" s="195"/>
      <c r="OXK82" s="195"/>
      <c r="OXL82" s="195"/>
      <c r="OXM82" s="195"/>
      <c r="OXN82" s="195"/>
      <c r="OXO82" s="195"/>
      <c r="OXP82" s="195"/>
      <c r="OXQ82" s="195"/>
      <c r="OXR82" s="195"/>
      <c r="OXS82" s="195"/>
      <c r="OXT82" s="195"/>
      <c r="OXU82" s="195"/>
      <c r="OXV82" s="195"/>
      <c r="OXW82" s="195"/>
      <c r="OXX82" s="195"/>
      <c r="OXY82" s="195"/>
      <c r="OXZ82" s="195"/>
      <c r="OYA82" s="195"/>
      <c r="OYB82" s="195"/>
      <c r="OYC82" s="195"/>
      <c r="OYD82" s="195"/>
      <c r="OYE82" s="195"/>
      <c r="OYF82" s="195"/>
      <c r="OYG82" s="195"/>
      <c r="OYH82" s="195"/>
      <c r="OYI82" s="195"/>
      <c r="OYJ82" s="195"/>
      <c r="OYK82" s="195"/>
      <c r="OYL82" s="195"/>
      <c r="OYM82" s="195"/>
      <c r="OYN82" s="195"/>
      <c r="OYO82" s="195"/>
      <c r="OYP82" s="195"/>
      <c r="OYQ82" s="195"/>
      <c r="OYR82" s="195"/>
      <c r="OYS82" s="195"/>
      <c r="OYT82" s="195"/>
      <c r="OYU82" s="195"/>
      <c r="OYV82" s="195"/>
      <c r="OYW82" s="195"/>
      <c r="OYX82" s="195"/>
      <c r="OYY82" s="195"/>
      <c r="OYZ82" s="195"/>
      <c r="OZA82" s="195"/>
      <c r="OZB82" s="195"/>
      <c r="OZC82" s="195"/>
      <c r="OZD82" s="195"/>
      <c r="OZE82" s="195"/>
      <c r="OZF82" s="195"/>
      <c r="OZG82" s="195"/>
      <c r="OZH82" s="195"/>
      <c r="OZI82" s="195"/>
      <c r="OZJ82" s="195"/>
      <c r="OZK82" s="195"/>
      <c r="OZL82" s="195"/>
      <c r="OZM82" s="195"/>
      <c r="OZN82" s="195"/>
      <c r="OZO82" s="195"/>
      <c r="OZP82" s="195"/>
      <c r="OZQ82" s="195"/>
      <c r="OZR82" s="195"/>
      <c r="OZS82" s="195"/>
      <c r="OZT82" s="195"/>
      <c r="OZU82" s="195"/>
      <c r="OZV82" s="195"/>
      <c r="OZW82" s="195"/>
      <c r="OZX82" s="195"/>
      <c r="OZY82" s="195"/>
      <c r="OZZ82" s="195"/>
      <c r="PAA82" s="195"/>
      <c r="PAB82" s="195"/>
      <c r="PAC82" s="195"/>
      <c r="PAD82" s="195"/>
      <c r="PAE82" s="195"/>
      <c r="PAF82" s="195"/>
      <c r="PAG82" s="195"/>
      <c r="PAH82" s="195"/>
      <c r="PAI82" s="195"/>
      <c r="PAJ82" s="195"/>
      <c r="PAK82" s="195"/>
      <c r="PAL82" s="195"/>
      <c r="PAM82" s="195"/>
      <c r="PAN82" s="195"/>
      <c r="PAO82" s="195"/>
      <c r="PAP82" s="195"/>
      <c r="PAQ82" s="195"/>
      <c r="PAR82" s="195"/>
      <c r="PAS82" s="195"/>
      <c r="PAT82" s="195"/>
      <c r="PAU82" s="195"/>
      <c r="PAV82" s="195"/>
      <c r="PAW82" s="195"/>
      <c r="PAX82" s="195"/>
      <c r="PAY82" s="195"/>
      <c r="PAZ82" s="195"/>
      <c r="PBA82" s="195"/>
      <c r="PBB82" s="195"/>
      <c r="PBC82" s="195"/>
      <c r="PBD82" s="195"/>
      <c r="PBE82" s="195"/>
      <c r="PBF82" s="195"/>
      <c r="PBG82" s="195"/>
      <c r="PBH82" s="195"/>
      <c r="PBI82" s="195"/>
      <c r="PBJ82" s="195"/>
      <c r="PBK82" s="195"/>
      <c r="PBL82" s="195"/>
      <c r="PBM82" s="195"/>
      <c r="PBN82" s="195"/>
      <c r="PBO82" s="195"/>
      <c r="PBP82" s="195"/>
      <c r="PBQ82" s="195"/>
      <c r="PBR82" s="195"/>
      <c r="PBS82" s="195"/>
      <c r="PBT82" s="195"/>
      <c r="PBU82" s="195"/>
      <c r="PBV82" s="195"/>
      <c r="PBW82" s="195"/>
      <c r="PBX82" s="195"/>
      <c r="PBY82" s="195"/>
      <c r="PBZ82" s="195"/>
      <c r="PCA82" s="195"/>
      <c r="PCB82" s="195"/>
      <c r="PCC82" s="195"/>
      <c r="PCD82" s="195"/>
      <c r="PCE82" s="195"/>
      <c r="PCF82" s="195"/>
      <c r="PCG82" s="195"/>
      <c r="PCH82" s="195"/>
      <c r="PCI82" s="195"/>
      <c r="PCJ82" s="195"/>
      <c r="PCK82" s="195"/>
      <c r="PCL82" s="195"/>
      <c r="PCM82" s="195"/>
      <c r="PCN82" s="195"/>
      <c r="PCO82" s="195"/>
      <c r="PCP82" s="195"/>
      <c r="PCQ82" s="195"/>
      <c r="PCR82" s="195"/>
      <c r="PCS82" s="195"/>
      <c r="PCT82" s="195"/>
      <c r="PCU82" s="195"/>
      <c r="PCV82" s="195"/>
      <c r="PCW82" s="195"/>
      <c r="PCX82" s="195"/>
      <c r="PCY82" s="195"/>
      <c r="PCZ82" s="195"/>
      <c r="PDA82" s="195"/>
      <c r="PDB82" s="195"/>
      <c r="PDC82" s="195"/>
      <c r="PDD82" s="195"/>
      <c r="PDE82" s="195"/>
      <c r="PDF82" s="195"/>
      <c r="PDG82" s="195"/>
      <c r="PDH82" s="195"/>
      <c r="PDI82" s="195"/>
      <c r="PDJ82" s="195"/>
      <c r="PDK82" s="195"/>
      <c r="PDL82" s="195"/>
      <c r="PDM82" s="195"/>
      <c r="PDN82" s="195"/>
      <c r="PDO82" s="195"/>
      <c r="PDP82" s="195"/>
      <c r="PDQ82" s="195"/>
      <c r="PDR82" s="195"/>
      <c r="PDS82" s="195"/>
      <c r="PDT82" s="195"/>
      <c r="PDU82" s="195"/>
      <c r="PDV82" s="195"/>
      <c r="PDW82" s="195"/>
      <c r="PDX82" s="195"/>
      <c r="PDY82" s="195"/>
      <c r="PDZ82" s="195"/>
      <c r="PEA82" s="195"/>
      <c r="PEB82" s="195"/>
      <c r="PEC82" s="195"/>
      <c r="PED82" s="195"/>
      <c r="PEE82" s="195"/>
      <c r="PEF82" s="195"/>
      <c r="PEG82" s="195"/>
      <c r="PEH82" s="195"/>
      <c r="PEI82" s="195"/>
      <c r="PEJ82" s="195"/>
      <c r="PEK82" s="195"/>
      <c r="PEL82" s="195"/>
      <c r="PEM82" s="195"/>
      <c r="PEN82" s="195"/>
      <c r="PEO82" s="195"/>
      <c r="PEP82" s="195"/>
      <c r="PEQ82" s="195"/>
      <c r="PER82" s="195"/>
      <c r="PES82" s="195"/>
      <c r="PET82" s="195"/>
      <c r="PEU82" s="195"/>
      <c r="PEV82" s="195"/>
      <c r="PEW82" s="195"/>
      <c r="PEX82" s="195"/>
      <c r="PEY82" s="195"/>
      <c r="PEZ82" s="195"/>
      <c r="PFA82" s="195"/>
      <c r="PFB82" s="195"/>
      <c r="PFC82" s="195"/>
      <c r="PFD82" s="195"/>
      <c r="PFE82" s="195"/>
      <c r="PFF82" s="195"/>
      <c r="PFG82" s="195"/>
      <c r="PFH82" s="195"/>
      <c r="PFI82" s="195"/>
      <c r="PFJ82" s="195"/>
      <c r="PFK82" s="195"/>
      <c r="PFL82" s="195"/>
      <c r="PFM82" s="195"/>
      <c r="PFN82" s="195"/>
      <c r="PFO82" s="195"/>
      <c r="PFP82" s="195"/>
      <c r="PFQ82" s="195"/>
      <c r="PFR82" s="195"/>
      <c r="PFS82" s="195"/>
      <c r="PFT82" s="195"/>
      <c r="PFU82" s="195"/>
      <c r="PFV82" s="195"/>
      <c r="PFW82" s="195"/>
      <c r="PFX82" s="195"/>
      <c r="PFY82" s="195"/>
      <c r="PFZ82" s="195"/>
      <c r="PGA82" s="195"/>
      <c r="PGB82" s="195"/>
      <c r="PGC82" s="195"/>
      <c r="PGD82" s="195"/>
      <c r="PGE82" s="195"/>
      <c r="PGF82" s="195"/>
      <c r="PGG82" s="195"/>
      <c r="PGH82" s="195"/>
      <c r="PGI82" s="195"/>
      <c r="PGJ82" s="195"/>
      <c r="PGK82" s="195"/>
      <c r="PGL82" s="195"/>
      <c r="PGM82" s="195"/>
      <c r="PGN82" s="195"/>
      <c r="PGO82" s="195"/>
      <c r="PGP82" s="195"/>
      <c r="PGQ82" s="195"/>
      <c r="PGR82" s="195"/>
      <c r="PGS82" s="195"/>
      <c r="PGT82" s="195"/>
      <c r="PGU82" s="195"/>
      <c r="PGV82" s="195"/>
      <c r="PGW82" s="195"/>
      <c r="PGX82" s="195"/>
      <c r="PGY82" s="195"/>
      <c r="PGZ82" s="195"/>
      <c r="PHA82" s="195"/>
      <c r="PHB82" s="195"/>
      <c r="PHC82" s="195"/>
      <c r="PHD82" s="195"/>
      <c r="PHE82" s="195"/>
      <c r="PHF82" s="195"/>
      <c r="PHG82" s="195"/>
      <c r="PHH82" s="195"/>
      <c r="PHI82" s="195"/>
      <c r="PHJ82" s="195"/>
      <c r="PHK82" s="195"/>
      <c r="PHL82" s="195"/>
      <c r="PHM82" s="195"/>
      <c r="PHN82" s="195"/>
      <c r="PHO82" s="195"/>
      <c r="PHP82" s="195"/>
      <c r="PHQ82" s="195"/>
      <c r="PHR82" s="195"/>
      <c r="PHS82" s="195"/>
      <c r="PHT82" s="195"/>
      <c r="PHU82" s="195"/>
      <c r="PHV82" s="195"/>
      <c r="PHW82" s="195"/>
      <c r="PHX82" s="195"/>
      <c r="PHY82" s="195"/>
      <c r="PHZ82" s="195"/>
      <c r="PIA82" s="195"/>
      <c r="PIB82" s="195"/>
      <c r="PIC82" s="195"/>
      <c r="PID82" s="195"/>
      <c r="PIE82" s="195"/>
      <c r="PIF82" s="195"/>
      <c r="PIG82" s="195"/>
      <c r="PIH82" s="195"/>
      <c r="PII82" s="195"/>
      <c r="PIJ82" s="195"/>
      <c r="PIK82" s="195"/>
      <c r="PIL82" s="195"/>
      <c r="PIM82" s="195"/>
      <c r="PIN82" s="195"/>
      <c r="PIO82" s="195"/>
      <c r="PIP82" s="195"/>
      <c r="PIQ82" s="195"/>
      <c r="PIR82" s="195"/>
      <c r="PIS82" s="195"/>
      <c r="PIT82" s="195"/>
      <c r="PIU82" s="195"/>
      <c r="PIV82" s="195"/>
      <c r="PIW82" s="195"/>
      <c r="PIX82" s="195"/>
      <c r="PIY82" s="195"/>
      <c r="PIZ82" s="195"/>
      <c r="PJA82" s="195"/>
      <c r="PJB82" s="195"/>
      <c r="PJC82" s="195"/>
      <c r="PJD82" s="195"/>
      <c r="PJE82" s="195"/>
      <c r="PJF82" s="195"/>
      <c r="PJG82" s="195"/>
      <c r="PJH82" s="195"/>
      <c r="PJI82" s="195"/>
      <c r="PJJ82" s="195"/>
      <c r="PJK82" s="195"/>
      <c r="PJL82" s="195"/>
      <c r="PJM82" s="195"/>
      <c r="PJN82" s="195"/>
      <c r="PJO82" s="195"/>
      <c r="PJP82" s="195"/>
      <c r="PJQ82" s="195"/>
      <c r="PJR82" s="195"/>
      <c r="PJS82" s="195"/>
      <c r="PJT82" s="195"/>
      <c r="PJU82" s="195"/>
      <c r="PJV82" s="195"/>
      <c r="PJW82" s="195"/>
      <c r="PJX82" s="195"/>
      <c r="PJY82" s="195"/>
      <c r="PJZ82" s="195"/>
      <c r="PKA82" s="195"/>
      <c r="PKB82" s="195"/>
      <c r="PKC82" s="195"/>
      <c r="PKD82" s="195"/>
      <c r="PKE82" s="195"/>
      <c r="PKF82" s="195"/>
      <c r="PKG82" s="195"/>
      <c r="PKH82" s="195"/>
      <c r="PKI82" s="195"/>
      <c r="PKJ82" s="195"/>
      <c r="PKK82" s="195"/>
      <c r="PKL82" s="195"/>
      <c r="PKM82" s="195"/>
      <c r="PKN82" s="195"/>
      <c r="PKO82" s="195"/>
      <c r="PKP82" s="195"/>
      <c r="PKQ82" s="195"/>
      <c r="PKR82" s="195"/>
      <c r="PKS82" s="195"/>
      <c r="PKT82" s="195"/>
      <c r="PKU82" s="195"/>
      <c r="PKV82" s="195"/>
      <c r="PKW82" s="195"/>
      <c r="PKX82" s="195"/>
      <c r="PKY82" s="195"/>
      <c r="PKZ82" s="195"/>
      <c r="PLA82" s="195"/>
      <c r="PLB82" s="195"/>
      <c r="PLC82" s="195"/>
      <c r="PLD82" s="195"/>
      <c r="PLE82" s="195"/>
      <c r="PLF82" s="195"/>
      <c r="PLG82" s="195"/>
      <c r="PLH82" s="195"/>
      <c r="PLI82" s="195"/>
      <c r="PLJ82" s="195"/>
      <c r="PLK82" s="195"/>
      <c r="PLL82" s="195"/>
      <c r="PLM82" s="195"/>
      <c r="PLN82" s="195"/>
      <c r="PLO82" s="195"/>
      <c r="PLP82" s="195"/>
      <c r="PLQ82" s="195"/>
      <c r="PLR82" s="195"/>
      <c r="PLS82" s="195"/>
      <c r="PLT82" s="195"/>
      <c r="PLU82" s="195"/>
      <c r="PLV82" s="195"/>
      <c r="PLW82" s="195"/>
      <c r="PLX82" s="195"/>
      <c r="PLY82" s="195"/>
      <c r="PLZ82" s="195"/>
      <c r="PMA82" s="195"/>
      <c r="PMB82" s="195"/>
      <c r="PMC82" s="195"/>
      <c r="PMD82" s="195"/>
      <c r="PME82" s="195"/>
      <c r="PMF82" s="195"/>
      <c r="PMG82" s="195"/>
      <c r="PMH82" s="195"/>
      <c r="PMI82" s="195"/>
      <c r="PMJ82" s="195"/>
      <c r="PMK82" s="195"/>
      <c r="PML82" s="195"/>
      <c r="PMM82" s="195"/>
      <c r="PMN82" s="195"/>
      <c r="PMO82" s="195"/>
      <c r="PMP82" s="195"/>
      <c r="PMQ82" s="195"/>
      <c r="PMR82" s="195"/>
      <c r="PMS82" s="195"/>
      <c r="PMT82" s="195"/>
      <c r="PMU82" s="195"/>
      <c r="PMV82" s="195"/>
      <c r="PMW82" s="195"/>
      <c r="PMX82" s="195"/>
      <c r="PMY82" s="195"/>
      <c r="PMZ82" s="195"/>
      <c r="PNA82" s="195"/>
      <c r="PNB82" s="195"/>
      <c r="PNC82" s="195"/>
      <c r="PND82" s="195"/>
      <c r="PNE82" s="195"/>
      <c r="PNF82" s="195"/>
      <c r="PNG82" s="195"/>
      <c r="PNH82" s="195"/>
      <c r="PNI82" s="195"/>
      <c r="PNJ82" s="195"/>
      <c r="PNK82" s="195"/>
      <c r="PNL82" s="195"/>
      <c r="PNM82" s="195"/>
      <c r="PNN82" s="195"/>
      <c r="PNO82" s="195"/>
      <c r="PNP82" s="195"/>
      <c r="PNQ82" s="195"/>
      <c r="PNR82" s="195"/>
      <c r="PNS82" s="195"/>
      <c r="PNT82" s="195"/>
      <c r="PNU82" s="195"/>
      <c r="PNV82" s="195"/>
      <c r="PNW82" s="195"/>
      <c r="PNX82" s="195"/>
      <c r="PNY82" s="195"/>
      <c r="PNZ82" s="195"/>
      <c r="POA82" s="195"/>
      <c r="POB82" s="195"/>
      <c r="POC82" s="195"/>
      <c r="POD82" s="195"/>
      <c r="POE82" s="195"/>
      <c r="POF82" s="195"/>
      <c r="POG82" s="195"/>
      <c r="POH82" s="195"/>
      <c r="POI82" s="195"/>
      <c r="POJ82" s="195"/>
      <c r="POK82" s="195"/>
      <c r="POL82" s="195"/>
      <c r="POM82" s="195"/>
      <c r="PON82" s="195"/>
      <c r="POO82" s="195"/>
      <c r="POP82" s="195"/>
      <c r="POQ82" s="195"/>
      <c r="POR82" s="195"/>
      <c r="POS82" s="195"/>
      <c r="POT82" s="195"/>
      <c r="POU82" s="195"/>
      <c r="POV82" s="195"/>
      <c r="POW82" s="195"/>
      <c r="POX82" s="195"/>
      <c r="POY82" s="195"/>
      <c r="POZ82" s="195"/>
      <c r="PPA82" s="195"/>
      <c r="PPB82" s="195"/>
      <c r="PPC82" s="195"/>
      <c r="PPD82" s="195"/>
      <c r="PPE82" s="195"/>
      <c r="PPF82" s="195"/>
      <c r="PPG82" s="195"/>
      <c r="PPH82" s="195"/>
      <c r="PPI82" s="195"/>
      <c r="PPJ82" s="195"/>
      <c r="PPK82" s="195"/>
      <c r="PPL82" s="195"/>
      <c r="PPM82" s="195"/>
      <c r="PPN82" s="195"/>
      <c r="PPO82" s="195"/>
      <c r="PPP82" s="195"/>
      <c r="PPQ82" s="195"/>
      <c r="PPR82" s="195"/>
      <c r="PPS82" s="195"/>
      <c r="PPT82" s="195"/>
      <c r="PPU82" s="195"/>
      <c r="PPV82" s="195"/>
      <c r="PPW82" s="195"/>
      <c r="PPX82" s="195"/>
      <c r="PPY82" s="195"/>
      <c r="PPZ82" s="195"/>
      <c r="PQA82" s="195"/>
      <c r="PQB82" s="195"/>
      <c r="PQC82" s="195"/>
      <c r="PQD82" s="195"/>
      <c r="PQE82" s="195"/>
      <c r="PQF82" s="195"/>
      <c r="PQG82" s="195"/>
      <c r="PQH82" s="195"/>
      <c r="PQI82" s="195"/>
      <c r="PQJ82" s="195"/>
      <c r="PQK82" s="195"/>
      <c r="PQL82" s="195"/>
      <c r="PQM82" s="195"/>
      <c r="PQN82" s="195"/>
      <c r="PQO82" s="195"/>
      <c r="PQP82" s="195"/>
      <c r="PQQ82" s="195"/>
      <c r="PQR82" s="195"/>
      <c r="PQS82" s="195"/>
      <c r="PQT82" s="195"/>
      <c r="PQU82" s="195"/>
      <c r="PQV82" s="195"/>
      <c r="PQW82" s="195"/>
      <c r="PQX82" s="195"/>
      <c r="PQY82" s="195"/>
      <c r="PQZ82" s="195"/>
      <c r="PRA82" s="195"/>
      <c r="PRB82" s="195"/>
      <c r="PRC82" s="195"/>
      <c r="PRD82" s="195"/>
      <c r="PRE82" s="195"/>
      <c r="PRF82" s="195"/>
      <c r="PRG82" s="195"/>
      <c r="PRH82" s="195"/>
      <c r="PRI82" s="195"/>
      <c r="PRJ82" s="195"/>
      <c r="PRK82" s="195"/>
      <c r="PRL82" s="195"/>
      <c r="PRM82" s="195"/>
      <c r="PRN82" s="195"/>
      <c r="PRO82" s="195"/>
      <c r="PRP82" s="195"/>
      <c r="PRQ82" s="195"/>
      <c r="PRR82" s="195"/>
      <c r="PRS82" s="195"/>
      <c r="PRT82" s="195"/>
      <c r="PRU82" s="195"/>
      <c r="PRV82" s="195"/>
      <c r="PRW82" s="195"/>
      <c r="PRX82" s="195"/>
      <c r="PRY82" s="195"/>
      <c r="PRZ82" s="195"/>
      <c r="PSA82" s="195"/>
      <c r="PSB82" s="195"/>
      <c r="PSC82" s="195"/>
      <c r="PSD82" s="195"/>
      <c r="PSE82" s="195"/>
      <c r="PSF82" s="195"/>
      <c r="PSG82" s="195"/>
      <c r="PSH82" s="195"/>
      <c r="PSI82" s="195"/>
      <c r="PSJ82" s="195"/>
      <c r="PSK82" s="195"/>
      <c r="PSL82" s="195"/>
      <c r="PSM82" s="195"/>
      <c r="PSN82" s="195"/>
      <c r="PSO82" s="195"/>
      <c r="PSP82" s="195"/>
      <c r="PSQ82" s="195"/>
      <c r="PSR82" s="195"/>
      <c r="PSS82" s="195"/>
      <c r="PST82" s="195"/>
      <c r="PSU82" s="195"/>
      <c r="PSV82" s="195"/>
      <c r="PSW82" s="195"/>
      <c r="PSX82" s="195"/>
      <c r="PSY82" s="195"/>
      <c r="PSZ82" s="195"/>
      <c r="PTA82" s="195"/>
      <c r="PTB82" s="195"/>
      <c r="PTC82" s="195"/>
      <c r="PTD82" s="195"/>
      <c r="PTE82" s="195"/>
      <c r="PTF82" s="195"/>
      <c r="PTG82" s="195"/>
      <c r="PTH82" s="195"/>
      <c r="PTI82" s="195"/>
      <c r="PTJ82" s="195"/>
      <c r="PTK82" s="195"/>
      <c r="PTL82" s="195"/>
      <c r="PTM82" s="195"/>
      <c r="PTN82" s="195"/>
      <c r="PTO82" s="195"/>
      <c r="PTP82" s="195"/>
      <c r="PTQ82" s="195"/>
      <c r="PTR82" s="195"/>
      <c r="PTS82" s="195"/>
      <c r="PTT82" s="195"/>
      <c r="PTU82" s="195"/>
      <c r="PTV82" s="195"/>
      <c r="PTW82" s="195"/>
      <c r="PTX82" s="195"/>
      <c r="PTY82" s="195"/>
      <c r="PTZ82" s="195"/>
      <c r="PUA82" s="195"/>
      <c r="PUB82" s="195"/>
      <c r="PUC82" s="195"/>
      <c r="PUD82" s="195"/>
      <c r="PUE82" s="195"/>
      <c r="PUF82" s="195"/>
      <c r="PUG82" s="195"/>
      <c r="PUH82" s="195"/>
      <c r="PUI82" s="195"/>
      <c r="PUJ82" s="195"/>
      <c r="PUK82" s="195"/>
      <c r="PUL82" s="195"/>
      <c r="PUM82" s="195"/>
      <c r="PUN82" s="195"/>
      <c r="PUO82" s="195"/>
      <c r="PUP82" s="195"/>
      <c r="PUQ82" s="195"/>
      <c r="PUR82" s="195"/>
      <c r="PUS82" s="195"/>
      <c r="PUT82" s="195"/>
      <c r="PUU82" s="195"/>
      <c r="PUV82" s="195"/>
      <c r="PUW82" s="195"/>
      <c r="PUX82" s="195"/>
      <c r="PUY82" s="195"/>
      <c r="PUZ82" s="195"/>
      <c r="PVA82" s="195"/>
      <c r="PVB82" s="195"/>
      <c r="PVC82" s="195"/>
      <c r="PVD82" s="195"/>
      <c r="PVE82" s="195"/>
      <c r="PVF82" s="195"/>
      <c r="PVG82" s="195"/>
      <c r="PVH82" s="195"/>
      <c r="PVI82" s="195"/>
      <c r="PVJ82" s="195"/>
      <c r="PVK82" s="195"/>
      <c r="PVL82" s="195"/>
      <c r="PVM82" s="195"/>
      <c r="PVN82" s="195"/>
      <c r="PVO82" s="195"/>
      <c r="PVP82" s="195"/>
      <c r="PVQ82" s="195"/>
      <c r="PVR82" s="195"/>
      <c r="PVS82" s="195"/>
      <c r="PVT82" s="195"/>
      <c r="PVU82" s="195"/>
      <c r="PVV82" s="195"/>
      <c r="PVW82" s="195"/>
      <c r="PVX82" s="195"/>
      <c r="PVY82" s="195"/>
      <c r="PVZ82" s="195"/>
      <c r="PWA82" s="195"/>
      <c r="PWB82" s="195"/>
      <c r="PWC82" s="195"/>
      <c r="PWD82" s="195"/>
      <c r="PWE82" s="195"/>
      <c r="PWF82" s="195"/>
      <c r="PWG82" s="195"/>
      <c r="PWH82" s="195"/>
      <c r="PWI82" s="195"/>
      <c r="PWJ82" s="195"/>
      <c r="PWK82" s="195"/>
      <c r="PWL82" s="195"/>
      <c r="PWM82" s="195"/>
      <c r="PWN82" s="195"/>
      <c r="PWO82" s="195"/>
      <c r="PWP82" s="195"/>
      <c r="PWQ82" s="195"/>
      <c r="PWR82" s="195"/>
      <c r="PWS82" s="195"/>
      <c r="PWT82" s="195"/>
      <c r="PWU82" s="195"/>
      <c r="PWV82" s="195"/>
      <c r="PWW82" s="195"/>
      <c r="PWX82" s="195"/>
      <c r="PWY82" s="195"/>
      <c r="PWZ82" s="195"/>
      <c r="PXA82" s="195"/>
      <c r="PXB82" s="195"/>
      <c r="PXC82" s="195"/>
      <c r="PXD82" s="195"/>
      <c r="PXE82" s="195"/>
      <c r="PXF82" s="195"/>
      <c r="PXG82" s="195"/>
      <c r="PXH82" s="195"/>
      <c r="PXI82" s="195"/>
      <c r="PXJ82" s="195"/>
      <c r="PXK82" s="195"/>
      <c r="PXL82" s="195"/>
      <c r="PXM82" s="195"/>
      <c r="PXN82" s="195"/>
      <c r="PXO82" s="195"/>
      <c r="PXP82" s="195"/>
      <c r="PXQ82" s="195"/>
      <c r="PXR82" s="195"/>
      <c r="PXS82" s="195"/>
      <c r="PXT82" s="195"/>
      <c r="PXU82" s="195"/>
      <c r="PXV82" s="195"/>
      <c r="PXW82" s="195"/>
      <c r="PXX82" s="195"/>
      <c r="PXY82" s="195"/>
      <c r="PXZ82" s="195"/>
      <c r="PYA82" s="195"/>
      <c r="PYB82" s="195"/>
      <c r="PYC82" s="195"/>
      <c r="PYD82" s="195"/>
      <c r="PYE82" s="195"/>
      <c r="PYF82" s="195"/>
      <c r="PYG82" s="195"/>
      <c r="PYH82" s="195"/>
      <c r="PYI82" s="195"/>
      <c r="PYJ82" s="195"/>
      <c r="PYK82" s="195"/>
      <c r="PYL82" s="195"/>
      <c r="PYM82" s="195"/>
      <c r="PYN82" s="195"/>
      <c r="PYO82" s="195"/>
      <c r="PYP82" s="195"/>
      <c r="PYQ82" s="195"/>
      <c r="PYR82" s="195"/>
      <c r="PYS82" s="195"/>
      <c r="PYT82" s="195"/>
      <c r="PYU82" s="195"/>
      <c r="PYV82" s="195"/>
      <c r="PYW82" s="195"/>
      <c r="PYX82" s="195"/>
      <c r="PYY82" s="195"/>
      <c r="PYZ82" s="195"/>
      <c r="PZA82" s="195"/>
      <c r="PZB82" s="195"/>
      <c r="PZC82" s="195"/>
      <c r="PZD82" s="195"/>
      <c r="PZE82" s="195"/>
      <c r="PZF82" s="195"/>
      <c r="PZG82" s="195"/>
      <c r="PZH82" s="195"/>
      <c r="PZI82" s="195"/>
      <c r="PZJ82" s="195"/>
      <c r="PZK82" s="195"/>
      <c r="PZL82" s="195"/>
      <c r="PZM82" s="195"/>
      <c r="PZN82" s="195"/>
      <c r="PZO82" s="195"/>
      <c r="PZP82" s="195"/>
      <c r="PZQ82" s="195"/>
      <c r="PZR82" s="195"/>
      <c r="PZS82" s="195"/>
      <c r="PZT82" s="195"/>
      <c r="PZU82" s="195"/>
      <c r="PZV82" s="195"/>
      <c r="PZW82" s="195"/>
      <c r="PZX82" s="195"/>
      <c r="PZY82" s="195"/>
      <c r="PZZ82" s="195"/>
      <c r="QAA82" s="195"/>
      <c r="QAB82" s="195"/>
      <c r="QAC82" s="195"/>
      <c r="QAD82" s="195"/>
      <c r="QAE82" s="195"/>
      <c r="QAF82" s="195"/>
      <c r="QAG82" s="195"/>
      <c r="QAH82" s="195"/>
      <c r="QAI82" s="195"/>
      <c r="QAJ82" s="195"/>
      <c r="QAK82" s="195"/>
      <c r="QAL82" s="195"/>
      <c r="QAM82" s="195"/>
      <c r="QAN82" s="195"/>
      <c r="QAO82" s="195"/>
      <c r="QAP82" s="195"/>
      <c r="QAQ82" s="195"/>
      <c r="QAR82" s="195"/>
      <c r="QAS82" s="195"/>
      <c r="QAT82" s="195"/>
      <c r="QAU82" s="195"/>
      <c r="QAV82" s="195"/>
      <c r="QAW82" s="195"/>
      <c r="QAX82" s="195"/>
      <c r="QAY82" s="195"/>
      <c r="QAZ82" s="195"/>
      <c r="QBA82" s="195"/>
      <c r="QBB82" s="195"/>
      <c r="QBC82" s="195"/>
      <c r="QBD82" s="195"/>
      <c r="QBE82" s="195"/>
      <c r="QBF82" s="195"/>
      <c r="QBG82" s="195"/>
      <c r="QBH82" s="195"/>
      <c r="QBI82" s="195"/>
      <c r="QBJ82" s="195"/>
      <c r="QBK82" s="195"/>
      <c r="QBL82" s="195"/>
      <c r="QBM82" s="195"/>
      <c r="QBN82" s="195"/>
      <c r="QBO82" s="195"/>
      <c r="QBP82" s="195"/>
      <c r="QBQ82" s="195"/>
      <c r="QBR82" s="195"/>
      <c r="QBS82" s="195"/>
      <c r="QBT82" s="195"/>
      <c r="QBU82" s="195"/>
      <c r="QBV82" s="195"/>
      <c r="QBW82" s="195"/>
      <c r="QBX82" s="195"/>
      <c r="QBY82" s="195"/>
      <c r="QBZ82" s="195"/>
      <c r="QCA82" s="195"/>
      <c r="QCB82" s="195"/>
      <c r="QCC82" s="195"/>
      <c r="QCD82" s="195"/>
      <c r="QCE82" s="195"/>
      <c r="QCF82" s="195"/>
      <c r="QCG82" s="195"/>
      <c r="QCH82" s="195"/>
      <c r="QCI82" s="195"/>
      <c r="QCJ82" s="195"/>
      <c r="QCK82" s="195"/>
      <c r="QCL82" s="195"/>
      <c r="QCM82" s="195"/>
      <c r="QCN82" s="195"/>
      <c r="QCO82" s="195"/>
      <c r="QCP82" s="195"/>
      <c r="QCQ82" s="195"/>
      <c r="QCR82" s="195"/>
      <c r="QCS82" s="195"/>
      <c r="QCT82" s="195"/>
      <c r="QCU82" s="195"/>
      <c r="QCV82" s="195"/>
      <c r="QCW82" s="195"/>
      <c r="QCX82" s="195"/>
      <c r="QCY82" s="195"/>
      <c r="QCZ82" s="195"/>
      <c r="QDA82" s="195"/>
      <c r="QDB82" s="195"/>
      <c r="QDC82" s="195"/>
      <c r="QDD82" s="195"/>
      <c r="QDE82" s="195"/>
      <c r="QDF82" s="195"/>
      <c r="QDG82" s="195"/>
      <c r="QDH82" s="195"/>
      <c r="QDI82" s="195"/>
      <c r="QDJ82" s="195"/>
      <c r="QDK82" s="195"/>
      <c r="QDL82" s="195"/>
      <c r="QDM82" s="195"/>
      <c r="QDN82" s="195"/>
      <c r="QDO82" s="195"/>
      <c r="QDP82" s="195"/>
      <c r="QDQ82" s="195"/>
      <c r="QDR82" s="195"/>
      <c r="QDS82" s="195"/>
      <c r="QDT82" s="195"/>
      <c r="QDU82" s="195"/>
      <c r="QDV82" s="195"/>
      <c r="QDW82" s="195"/>
      <c r="QDX82" s="195"/>
      <c r="QDY82" s="195"/>
      <c r="QDZ82" s="195"/>
      <c r="QEA82" s="195"/>
      <c r="QEB82" s="195"/>
      <c r="QEC82" s="195"/>
      <c r="QED82" s="195"/>
      <c r="QEE82" s="195"/>
      <c r="QEF82" s="195"/>
      <c r="QEG82" s="195"/>
      <c r="QEH82" s="195"/>
      <c r="QEI82" s="195"/>
      <c r="QEJ82" s="195"/>
      <c r="QEK82" s="195"/>
      <c r="QEL82" s="195"/>
      <c r="QEM82" s="195"/>
      <c r="QEN82" s="195"/>
      <c r="QEO82" s="195"/>
      <c r="QEP82" s="195"/>
      <c r="QEQ82" s="195"/>
      <c r="QER82" s="195"/>
      <c r="QES82" s="195"/>
      <c r="QET82" s="195"/>
      <c r="QEU82" s="195"/>
      <c r="QEV82" s="195"/>
      <c r="QEW82" s="195"/>
      <c r="QEX82" s="195"/>
      <c r="QEY82" s="195"/>
      <c r="QEZ82" s="195"/>
      <c r="QFA82" s="195"/>
      <c r="QFB82" s="195"/>
      <c r="QFC82" s="195"/>
      <c r="QFD82" s="195"/>
      <c r="QFE82" s="195"/>
      <c r="QFF82" s="195"/>
      <c r="QFG82" s="195"/>
      <c r="QFH82" s="195"/>
      <c r="QFI82" s="195"/>
      <c r="QFJ82" s="195"/>
      <c r="QFK82" s="195"/>
      <c r="QFL82" s="195"/>
      <c r="QFM82" s="195"/>
      <c r="QFN82" s="195"/>
      <c r="QFO82" s="195"/>
      <c r="QFP82" s="195"/>
      <c r="QFQ82" s="195"/>
      <c r="QFR82" s="195"/>
      <c r="QFS82" s="195"/>
      <c r="QFT82" s="195"/>
      <c r="QFU82" s="195"/>
      <c r="QFV82" s="195"/>
      <c r="QFW82" s="195"/>
      <c r="QFX82" s="195"/>
      <c r="QFY82" s="195"/>
      <c r="QFZ82" s="195"/>
      <c r="QGA82" s="195"/>
      <c r="QGB82" s="195"/>
      <c r="QGC82" s="195"/>
      <c r="QGD82" s="195"/>
      <c r="QGE82" s="195"/>
      <c r="QGF82" s="195"/>
      <c r="QGG82" s="195"/>
      <c r="QGH82" s="195"/>
      <c r="QGI82" s="195"/>
      <c r="QGJ82" s="195"/>
      <c r="QGK82" s="195"/>
      <c r="QGL82" s="195"/>
      <c r="QGM82" s="195"/>
      <c r="QGN82" s="195"/>
      <c r="QGO82" s="195"/>
      <c r="QGP82" s="195"/>
      <c r="QGQ82" s="195"/>
      <c r="QGR82" s="195"/>
      <c r="QGS82" s="195"/>
      <c r="QGT82" s="195"/>
      <c r="QGU82" s="195"/>
      <c r="QGV82" s="195"/>
      <c r="QGW82" s="195"/>
      <c r="QGX82" s="195"/>
      <c r="QGY82" s="195"/>
      <c r="QGZ82" s="195"/>
      <c r="QHA82" s="195"/>
      <c r="QHB82" s="195"/>
      <c r="QHC82" s="195"/>
      <c r="QHD82" s="195"/>
      <c r="QHE82" s="195"/>
      <c r="QHF82" s="195"/>
      <c r="QHG82" s="195"/>
      <c r="QHH82" s="195"/>
      <c r="QHI82" s="195"/>
      <c r="QHJ82" s="195"/>
      <c r="QHK82" s="195"/>
      <c r="QHL82" s="195"/>
      <c r="QHM82" s="195"/>
      <c r="QHN82" s="195"/>
      <c r="QHO82" s="195"/>
      <c r="QHP82" s="195"/>
      <c r="QHQ82" s="195"/>
      <c r="QHR82" s="195"/>
      <c r="QHS82" s="195"/>
      <c r="QHT82" s="195"/>
      <c r="QHU82" s="195"/>
      <c r="QHV82" s="195"/>
      <c r="QHW82" s="195"/>
      <c r="QHX82" s="195"/>
      <c r="QHY82" s="195"/>
      <c r="QHZ82" s="195"/>
      <c r="QIA82" s="195"/>
      <c r="QIB82" s="195"/>
      <c r="QIC82" s="195"/>
      <c r="QID82" s="195"/>
      <c r="QIE82" s="195"/>
      <c r="QIF82" s="195"/>
      <c r="QIG82" s="195"/>
      <c r="QIH82" s="195"/>
      <c r="QII82" s="195"/>
      <c r="QIJ82" s="195"/>
      <c r="QIK82" s="195"/>
      <c r="QIL82" s="195"/>
      <c r="QIM82" s="195"/>
      <c r="QIN82" s="195"/>
      <c r="QIO82" s="195"/>
      <c r="QIP82" s="195"/>
      <c r="QIQ82" s="195"/>
      <c r="QIR82" s="195"/>
      <c r="QIS82" s="195"/>
      <c r="QIT82" s="195"/>
      <c r="QIU82" s="195"/>
      <c r="QIV82" s="195"/>
      <c r="QIW82" s="195"/>
      <c r="QIX82" s="195"/>
      <c r="QIY82" s="195"/>
      <c r="QIZ82" s="195"/>
      <c r="QJA82" s="195"/>
      <c r="QJB82" s="195"/>
      <c r="QJC82" s="195"/>
      <c r="QJD82" s="195"/>
      <c r="QJE82" s="195"/>
      <c r="QJF82" s="195"/>
      <c r="QJG82" s="195"/>
      <c r="QJH82" s="195"/>
      <c r="QJI82" s="195"/>
      <c r="QJJ82" s="195"/>
      <c r="QJK82" s="195"/>
      <c r="QJL82" s="195"/>
      <c r="QJM82" s="195"/>
      <c r="QJN82" s="195"/>
      <c r="QJO82" s="195"/>
      <c r="QJP82" s="195"/>
      <c r="QJQ82" s="195"/>
      <c r="QJR82" s="195"/>
      <c r="QJS82" s="195"/>
      <c r="QJT82" s="195"/>
      <c r="QJU82" s="195"/>
      <c r="QJV82" s="195"/>
      <c r="QJW82" s="195"/>
      <c r="QJX82" s="195"/>
      <c r="QJY82" s="195"/>
      <c r="QJZ82" s="195"/>
      <c r="QKA82" s="195"/>
      <c r="QKB82" s="195"/>
      <c r="QKC82" s="195"/>
      <c r="QKD82" s="195"/>
      <c r="QKE82" s="195"/>
      <c r="QKF82" s="195"/>
      <c r="QKG82" s="195"/>
      <c r="QKH82" s="195"/>
      <c r="QKI82" s="195"/>
      <c r="QKJ82" s="195"/>
      <c r="QKK82" s="195"/>
      <c r="QKL82" s="195"/>
      <c r="QKM82" s="195"/>
      <c r="QKN82" s="195"/>
      <c r="QKO82" s="195"/>
      <c r="QKP82" s="195"/>
      <c r="QKQ82" s="195"/>
      <c r="QKR82" s="195"/>
      <c r="QKS82" s="195"/>
      <c r="QKT82" s="195"/>
      <c r="QKU82" s="195"/>
      <c r="QKV82" s="195"/>
      <c r="QKW82" s="195"/>
      <c r="QKX82" s="195"/>
      <c r="QKY82" s="195"/>
      <c r="QKZ82" s="195"/>
      <c r="QLA82" s="195"/>
      <c r="QLB82" s="195"/>
      <c r="QLC82" s="195"/>
      <c r="QLD82" s="195"/>
      <c r="QLE82" s="195"/>
      <c r="QLF82" s="195"/>
      <c r="QLG82" s="195"/>
      <c r="QLH82" s="195"/>
      <c r="QLI82" s="195"/>
      <c r="QLJ82" s="195"/>
      <c r="QLK82" s="195"/>
      <c r="QLL82" s="195"/>
      <c r="QLM82" s="195"/>
      <c r="QLN82" s="195"/>
      <c r="QLO82" s="195"/>
      <c r="QLP82" s="195"/>
      <c r="QLQ82" s="195"/>
      <c r="QLR82" s="195"/>
      <c r="QLS82" s="195"/>
      <c r="QLT82" s="195"/>
      <c r="QLU82" s="195"/>
      <c r="QLV82" s="195"/>
      <c r="QLW82" s="195"/>
      <c r="QLX82" s="195"/>
      <c r="QLY82" s="195"/>
      <c r="QLZ82" s="195"/>
      <c r="QMA82" s="195"/>
      <c r="QMB82" s="195"/>
      <c r="QMC82" s="195"/>
      <c r="QMD82" s="195"/>
      <c r="QME82" s="195"/>
      <c r="QMF82" s="195"/>
      <c r="QMG82" s="195"/>
      <c r="QMH82" s="195"/>
      <c r="QMI82" s="195"/>
      <c r="QMJ82" s="195"/>
      <c r="QMK82" s="195"/>
      <c r="QML82" s="195"/>
      <c r="QMM82" s="195"/>
      <c r="QMN82" s="195"/>
      <c r="QMO82" s="195"/>
      <c r="QMP82" s="195"/>
      <c r="QMQ82" s="195"/>
      <c r="QMR82" s="195"/>
      <c r="QMS82" s="195"/>
      <c r="QMT82" s="195"/>
      <c r="QMU82" s="195"/>
      <c r="QMV82" s="195"/>
      <c r="QMW82" s="195"/>
      <c r="QMX82" s="195"/>
      <c r="QMY82" s="195"/>
      <c r="QMZ82" s="195"/>
      <c r="QNA82" s="195"/>
      <c r="QNB82" s="195"/>
      <c r="QNC82" s="195"/>
      <c r="QND82" s="195"/>
      <c r="QNE82" s="195"/>
      <c r="QNF82" s="195"/>
      <c r="QNG82" s="195"/>
      <c r="QNH82" s="195"/>
      <c r="QNI82" s="195"/>
      <c r="QNJ82" s="195"/>
      <c r="QNK82" s="195"/>
      <c r="QNL82" s="195"/>
      <c r="QNM82" s="195"/>
      <c r="QNN82" s="195"/>
      <c r="QNO82" s="195"/>
      <c r="QNP82" s="195"/>
      <c r="QNQ82" s="195"/>
      <c r="QNR82" s="195"/>
      <c r="QNS82" s="195"/>
      <c r="QNT82" s="195"/>
      <c r="QNU82" s="195"/>
      <c r="QNV82" s="195"/>
      <c r="QNW82" s="195"/>
      <c r="QNX82" s="195"/>
      <c r="QNY82" s="195"/>
      <c r="QNZ82" s="195"/>
      <c r="QOA82" s="195"/>
      <c r="QOB82" s="195"/>
      <c r="QOC82" s="195"/>
      <c r="QOD82" s="195"/>
      <c r="QOE82" s="195"/>
      <c r="QOF82" s="195"/>
      <c r="QOG82" s="195"/>
      <c r="QOH82" s="195"/>
      <c r="QOI82" s="195"/>
      <c r="QOJ82" s="195"/>
      <c r="QOK82" s="195"/>
      <c r="QOL82" s="195"/>
      <c r="QOM82" s="195"/>
      <c r="QON82" s="195"/>
      <c r="QOO82" s="195"/>
      <c r="QOP82" s="195"/>
      <c r="QOQ82" s="195"/>
      <c r="QOR82" s="195"/>
      <c r="QOS82" s="195"/>
      <c r="QOT82" s="195"/>
      <c r="QOU82" s="195"/>
      <c r="QOV82" s="195"/>
      <c r="QOW82" s="195"/>
      <c r="QOX82" s="195"/>
      <c r="QOY82" s="195"/>
      <c r="QOZ82" s="195"/>
      <c r="QPA82" s="195"/>
      <c r="QPB82" s="195"/>
      <c r="QPC82" s="195"/>
      <c r="QPD82" s="195"/>
      <c r="QPE82" s="195"/>
      <c r="QPF82" s="195"/>
      <c r="QPG82" s="195"/>
      <c r="QPH82" s="195"/>
      <c r="QPI82" s="195"/>
      <c r="QPJ82" s="195"/>
      <c r="QPK82" s="195"/>
      <c r="QPL82" s="195"/>
      <c r="QPM82" s="195"/>
      <c r="QPN82" s="195"/>
      <c r="QPO82" s="195"/>
      <c r="QPP82" s="195"/>
      <c r="QPQ82" s="195"/>
      <c r="QPR82" s="195"/>
      <c r="QPS82" s="195"/>
      <c r="QPT82" s="195"/>
      <c r="QPU82" s="195"/>
      <c r="QPV82" s="195"/>
      <c r="QPW82" s="195"/>
      <c r="QPX82" s="195"/>
      <c r="QPY82" s="195"/>
      <c r="QPZ82" s="195"/>
      <c r="QQA82" s="195"/>
      <c r="QQB82" s="195"/>
      <c r="QQC82" s="195"/>
      <c r="QQD82" s="195"/>
      <c r="QQE82" s="195"/>
      <c r="QQF82" s="195"/>
      <c r="QQG82" s="195"/>
      <c r="QQH82" s="195"/>
      <c r="QQI82" s="195"/>
      <c r="QQJ82" s="195"/>
      <c r="QQK82" s="195"/>
      <c r="QQL82" s="195"/>
      <c r="QQM82" s="195"/>
      <c r="QQN82" s="195"/>
      <c r="QQO82" s="195"/>
      <c r="QQP82" s="195"/>
      <c r="QQQ82" s="195"/>
      <c r="QQR82" s="195"/>
      <c r="QQS82" s="195"/>
      <c r="QQT82" s="195"/>
      <c r="QQU82" s="195"/>
      <c r="QQV82" s="195"/>
      <c r="QQW82" s="195"/>
      <c r="QQX82" s="195"/>
      <c r="QQY82" s="195"/>
      <c r="QQZ82" s="195"/>
      <c r="QRA82" s="195"/>
      <c r="QRB82" s="195"/>
      <c r="QRC82" s="195"/>
      <c r="QRD82" s="195"/>
      <c r="QRE82" s="195"/>
      <c r="QRF82" s="195"/>
      <c r="QRG82" s="195"/>
      <c r="QRH82" s="195"/>
      <c r="QRI82" s="195"/>
      <c r="QRJ82" s="195"/>
      <c r="QRK82" s="195"/>
      <c r="QRL82" s="195"/>
      <c r="QRM82" s="195"/>
      <c r="QRN82" s="195"/>
      <c r="QRO82" s="195"/>
      <c r="QRP82" s="195"/>
      <c r="QRQ82" s="195"/>
      <c r="QRR82" s="195"/>
      <c r="QRS82" s="195"/>
      <c r="QRT82" s="195"/>
      <c r="QRU82" s="195"/>
      <c r="QRV82" s="195"/>
      <c r="QRW82" s="195"/>
      <c r="QRX82" s="195"/>
      <c r="QRY82" s="195"/>
      <c r="QRZ82" s="195"/>
      <c r="QSA82" s="195"/>
      <c r="QSB82" s="195"/>
      <c r="QSC82" s="195"/>
      <c r="QSD82" s="195"/>
      <c r="QSE82" s="195"/>
      <c r="QSF82" s="195"/>
      <c r="QSG82" s="195"/>
      <c r="QSH82" s="195"/>
      <c r="QSI82" s="195"/>
      <c r="QSJ82" s="195"/>
      <c r="QSK82" s="195"/>
      <c r="QSL82" s="195"/>
      <c r="QSM82" s="195"/>
      <c r="QSN82" s="195"/>
      <c r="QSO82" s="195"/>
      <c r="QSP82" s="195"/>
      <c r="QSQ82" s="195"/>
      <c r="QSR82" s="195"/>
      <c r="QSS82" s="195"/>
      <c r="QST82" s="195"/>
      <c r="QSU82" s="195"/>
      <c r="QSV82" s="195"/>
      <c r="QSW82" s="195"/>
      <c r="QSX82" s="195"/>
      <c r="QSY82" s="195"/>
      <c r="QSZ82" s="195"/>
      <c r="QTA82" s="195"/>
      <c r="QTB82" s="195"/>
      <c r="QTC82" s="195"/>
      <c r="QTD82" s="195"/>
      <c r="QTE82" s="195"/>
      <c r="QTF82" s="195"/>
      <c r="QTG82" s="195"/>
      <c r="QTH82" s="195"/>
      <c r="QTI82" s="195"/>
      <c r="QTJ82" s="195"/>
      <c r="QTK82" s="195"/>
      <c r="QTL82" s="195"/>
      <c r="QTM82" s="195"/>
      <c r="QTN82" s="195"/>
      <c r="QTO82" s="195"/>
      <c r="QTP82" s="195"/>
      <c r="QTQ82" s="195"/>
      <c r="QTR82" s="195"/>
      <c r="QTS82" s="195"/>
      <c r="QTT82" s="195"/>
      <c r="QTU82" s="195"/>
      <c r="QTV82" s="195"/>
      <c r="QTW82" s="195"/>
      <c r="QTX82" s="195"/>
      <c r="QTY82" s="195"/>
      <c r="QTZ82" s="195"/>
      <c r="QUA82" s="195"/>
      <c r="QUB82" s="195"/>
      <c r="QUC82" s="195"/>
      <c r="QUD82" s="195"/>
      <c r="QUE82" s="195"/>
      <c r="QUF82" s="195"/>
      <c r="QUG82" s="195"/>
      <c r="QUH82" s="195"/>
      <c r="QUI82" s="195"/>
      <c r="QUJ82" s="195"/>
      <c r="QUK82" s="195"/>
      <c r="QUL82" s="195"/>
      <c r="QUM82" s="195"/>
      <c r="QUN82" s="195"/>
      <c r="QUO82" s="195"/>
      <c r="QUP82" s="195"/>
      <c r="QUQ82" s="195"/>
      <c r="QUR82" s="195"/>
      <c r="QUS82" s="195"/>
      <c r="QUT82" s="195"/>
      <c r="QUU82" s="195"/>
      <c r="QUV82" s="195"/>
      <c r="QUW82" s="195"/>
      <c r="QUX82" s="195"/>
      <c r="QUY82" s="195"/>
      <c r="QUZ82" s="195"/>
      <c r="QVA82" s="195"/>
      <c r="QVB82" s="195"/>
      <c r="QVC82" s="195"/>
      <c r="QVD82" s="195"/>
      <c r="QVE82" s="195"/>
      <c r="QVF82" s="195"/>
      <c r="QVG82" s="195"/>
      <c r="QVH82" s="195"/>
      <c r="QVI82" s="195"/>
      <c r="QVJ82" s="195"/>
      <c r="QVK82" s="195"/>
      <c r="QVL82" s="195"/>
      <c r="QVM82" s="195"/>
      <c r="QVN82" s="195"/>
      <c r="QVO82" s="195"/>
      <c r="QVP82" s="195"/>
      <c r="QVQ82" s="195"/>
      <c r="QVR82" s="195"/>
      <c r="QVS82" s="195"/>
      <c r="QVT82" s="195"/>
      <c r="QVU82" s="195"/>
      <c r="QVV82" s="195"/>
      <c r="QVW82" s="195"/>
      <c r="QVX82" s="195"/>
      <c r="QVY82" s="195"/>
      <c r="QVZ82" s="195"/>
      <c r="QWA82" s="195"/>
      <c r="QWB82" s="195"/>
      <c r="QWC82" s="195"/>
      <c r="QWD82" s="195"/>
      <c r="QWE82" s="195"/>
      <c r="QWF82" s="195"/>
      <c r="QWG82" s="195"/>
      <c r="QWH82" s="195"/>
      <c r="QWI82" s="195"/>
      <c r="QWJ82" s="195"/>
      <c r="QWK82" s="195"/>
      <c r="QWL82" s="195"/>
      <c r="QWM82" s="195"/>
      <c r="QWN82" s="195"/>
      <c r="QWO82" s="195"/>
      <c r="QWP82" s="195"/>
      <c r="QWQ82" s="195"/>
      <c r="QWR82" s="195"/>
      <c r="QWS82" s="195"/>
      <c r="QWT82" s="195"/>
      <c r="QWU82" s="195"/>
      <c r="QWV82" s="195"/>
      <c r="QWW82" s="195"/>
      <c r="QWX82" s="195"/>
      <c r="QWY82" s="195"/>
      <c r="QWZ82" s="195"/>
      <c r="QXA82" s="195"/>
      <c r="QXB82" s="195"/>
      <c r="QXC82" s="195"/>
      <c r="QXD82" s="195"/>
      <c r="QXE82" s="195"/>
      <c r="QXF82" s="195"/>
      <c r="QXG82" s="195"/>
      <c r="QXH82" s="195"/>
      <c r="QXI82" s="195"/>
      <c r="QXJ82" s="195"/>
      <c r="QXK82" s="195"/>
      <c r="QXL82" s="195"/>
      <c r="QXM82" s="195"/>
      <c r="QXN82" s="195"/>
      <c r="QXO82" s="195"/>
      <c r="QXP82" s="195"/>
      <c r="QXQ82" s="195"/>
      <c r="QXR82" s="195"/>
      <c r="QXS82" s="195"/>
      <c r="QXT82" s="195"/>
      <c r="QXU82" s="195"/>
      <c r="QXV82" s="195"/>
      <c r="QXW82" s="195"/>
      <c r="QXX82" s="195"/>
      <c r="QXY82" s="195"/>
      <c r="QXZ82" s="195"/>
      <c r="QYA82" s="195"/>
      <c r="QYB82" s="195"/>
      <c r="QYC82" s="195"/>
      <c r="QYD82" s="195"/>
      <c r="QYE82" s="195"/>
      <c r="QYF82" s="195"/>
      <c r="QYG82" s="195"/>
      <c r="QYH82" s="195"/>
      <c r="QYI82" s="195"/>
      <c r="QYJ82" s="195"/>
      <c r="QYK82" s="195"/>
      <c r="QYL82" s="195"/>
      <c r="QYM82" s="195"/>
      <c r="QYN82" s="195"/>
      <c r="QYO82" s="195"/>
      <c r="QYP82" s="195"/>
      <c r="QYQ82" s="195"/>
      <c r="QYR82" s="195"/>
      <c r="QYS82" s="195"/>
      <c r="QYT82" s="195"/>
      <c r="QYU82" s="195"/>
      <c r="QYV82" s="195"/>
      <c r="QYW82" s="195"/>
      <c r="QYX82" s="195"/>
      <c r="QYY82" s="195"/>
      <c r="QYZ82" s="195"/>
      <c r="QZA82" s="195"/>
      <c r="QZB82" s="195"/>
      <c r="QZC82" s="195"/>
      <c r="QZD82" s="195"/>
      <c r="QZE82" s="195"/>
      <c r="QZF82" s="195"/>
      <c r="QZG82" s="195"/>
      <c r="QZH82" s="195"/>
      <c r="QZI82" s="195"/>
      <c r="QZJ82" s="195"/>
      <c r="QZK82" s="195"/>
      <c r="QZL82" s="195"/>
      <c r="QZM82" s="195"/>
      <c r="QZN82" s="195"/>
      <c r="QZO82" s="195"/>
      <c r="QZP82" s="195"/>
      <c r="QZQ82" s="195"/>
      <c r="QZR82" s="195"/>
      <c r="QZS82" s="195"/>
      <c r="QZT82" s="195"/>
      <c r="QZU82" s="195"/>
      <c r="QZV82" s="195"/>
      <c r="QZW82" s="195"/>
      <c r="QZX82" s="195"/>
      <c r="QZY82" s="195"/>
      <c r="QZZ82" s="195"/>
      <c r="RAA82" s="195"/>
      <c r="RAB82" s="195"/>
      <c r="RAC82" s="195"/>
      <c r="RAD82" s="195"/>
      <c r="RAE82" s="195"/>
      <c r="RAF82" s="195"/>
      <c r="RAG82" s="195"/>
      <c r="RAH82" s="195"/>
      <c r="RAI82" s="195"/>
      <c r="RAJ82" s="195"/>
      <c r="RAK82" s="195"/>
      <c r="RAL82" s="195"/>
      <c r="RAM82" s="195"/>
      <c r="RAN82" s="195"/>
      <c r="RAO82" s="195"/>
      <c r="RAP82" s="195"/>
      <c r="RAQ82" s="195"/>
      <c r="RAR82" s="195"/>
      <c r="RAS82" s="195"/>
      <c r="RAT82" s="195"/>
      <c r="RAU82" s="195"/>
      <c r="RAV82" s="195"/>
      <c r="RAW82" s="195"/>
      <c r="RAX82" s="195"/>
      <c r="RAY82" s="195"/>
      <c r="RAZ82" s="195"/>
      <c r="RBA82" s="195"/>
      <c r="RBB82" s="195"/>
      <c r="RBC82" s="195"/>
      <c r="RBD82" s="195"/>
      <c r="RBE82" s="195"/>
      <c r="RBF82" s="195"/>
      <c r="RBG82" s="195"/>
      <c r="RBH82" s="195"/>
      <c r="RBI82" s="195"/>
      <c r="RBJ82" s="195"/>
      <c r="RBK82" s="195"/>
      <c r="RBL82" s="195"/>
      <c r="RBM82" s="195"/>
      <c r="RBN82" s="195"/>
      <c r="RBO82" s="195"/>
      <c r="RBP82" s="195"/>
      <c r="RBQ82" s="195"/>
      <c r="RBR82" s="195"/>
      <c r="RBS82" s="195"/>
      <c r="RBT82" s="195"/>
      <c r="RBU82" s="195"/>
      <c r="RBV82" s="195"/>
      <c r="RBW82" s="195"/>
      <c r="RBX82" s="195"/>
      <c r="RBY82" s="195"/>
      <c r="RBZ82" s="195"/>
      <c r="RCA82" s="195"/>
      <c r="RCB82" s="195"/>
      <c r="RCC82" s="195"/>
      <c r="RCD82" s="195"/>
      <c r="RCE82" s="195"/>
      <c r="RCF82" s="195"/>
      <c r="RCG82" s="195"/>
      <c r="RCH82" s="195"/>
      <c r="RCI82" s="195"/>
      <c r="RCJ82" s="195"/>
      <c r="RCK82" s="195"/>
      <c r="RCL82" s="195"/>
      <c r="RCM82" s="195"/>
      <c r="RCN82" s="195"/>
      <c r="RCO82" s="195"/>
      <c r="RCP82" s="195"/>
      <c r="RCQ82" s="195"/>
      <c r="RCR82" s="195"/>
      <c r="RCS82" s="195"/>
      <c r="RCT82" s="195"/>
      <c r="RCU82" s="195"/>
      <c r="RCV82" s="195"/>
      <c r="RCW82" s="195"/>
      <c r="RCX82" s="195"/>
      <c r="RCY82" s="195"/>
      <c r="RCZ82" s="195"/>
      <c r="RDA82" s="195"/>
      <c r="RDB82" s="195"/>
      <c r="RDC82" s="195"/>
      <c r="RDD82" s="195"/>
      <c r="RDE82" s="195"/>
      <c r="RDF82" s="195"/>
      <c r="RDG82" s="195"/>
      <c r="RDH82" s="195"/>
      <c r="RDI82" s="195"/>
      <c r="RDJ82" s="195"/>
      <c r="RDK82" s="195"/>
      <c r="RDL82" s="195"/>
      <c r="RDM82" s="195"/>
      <c r="RDN82" s="195"/>
      <c r="RDO82" s="195"/>
      <c r="RDP82" s="195"/>
      <c r="RDQ82" s="195"/>
      <c r="RDR82" s="195"/>
      <c r="RDS82" s="195"/>
      <c r="RDT82" s="195"/>
      <c r="RDU82" s="195"/>
      <c r="RDV82" s="195"/>
      <c r="RDW82" s="195"/>
      <c r="RDX82" s="195"/>
      <c r="RDY82" s="195"/>
      <c r="RDZ82" s="195"/>
      <c r="REA82" s="195"/>
      <c r="REB82" s="195"/>
      <c r="REC82" s="195"/>
      <c r="RED82" s="195"/>
      <c r="REE82" s="195"/>
      <c r="REF82" s="195"/>
      <c r="REG82" s="195"/>
      <c r="REH82" s="195"/>
      <c r="REI82" s="195"/>
      <c r="REJ82" s="195"/>
      <c r="REK82" s="195"/>
      <c r="REL82" s="195"/>
      <c r="REM82" s="195"/>
      <c r="REN82" s="195"/>
      <c r="REO82" s="195"/>
      <c r="REP82" s="195"/>
      <c r="REQ82" s="195"/>
      <c r="RER82" s="195"/>
      <c r="RES82" s="195"/>
      <c r="RET82" s="195"/>
      <c r="REU82" s="195"/>
      <c r="REV82" s="195"/>
      <c r="REW82" s="195"/>
      <c r="REX82" s="195"/>
      <c r="REY82" s="195"/>
      <c r="REZ82" s="195"/>
      <c r="RFA82" s="195"/>
      <c r="RFB82" s="195"/>
      <c r="RFC82" s="195"/>
      <c r="RFD82" s="195"/>
      <c r="RFE82" s="195"/>
      <c r="RFF82" s="195"/>
      <c r="RFG82" s="195"/>
      <c r="RFH82" s="195"/>
      <c r="RFI82" s="195"/>
      <c r="RFJ82" s="195"/>
      <c r="RFK82" s="195"/>
      <c r="RFL82" s="195"/>
      <c r="RFM82" s="195"/>
      <c r="RFN82" s="195"/>
      <c r="RFO82" s="195"/>
      <c r="RFP82" s="195"/>
      <c r="RFQ82" s="195"/>
      <c r="RFR82" s="195"/>
      <c r="RFS82" s="195"/>
      <c r="RFT82" s="195"/>
      <c r="RFU82" s="195"/>
      <c r="RFV82" s="195"/>
      <c r="RFW82" s="195"/>
      <c r="RFX82" s="195"/>
      <c r="RFY82" s="195"/>
      <c r="RFZ82" s="195"/>
      <c r="RGA82" s="195"/>
      <c r="RGB82" s="195"/>
      <c r="RGC82" s="195"/>
      <c r="RGD82" s="195"/>
      <c r="RGE82" s="195"/>
      <c r="RGF82" s="195"/>
      <c r="RGG82" s="195"/>
      <c r="RGH82" s="195"/>
      <c r="RGI82" s="195"/>
      <c r="RGJ82" s="195"/>
      <c r="RGK82" s="195"/>
      <c r="RGL82" s="195"/>
      <c r="RGM82" s="195"/>
      <c r="RGN82" s="195"/>
      <c r="RGO82" s="195"/>
      <c r="RGP82" s="195"/>
      <c r="RGQ82" s="195"/>
      <c r="RGR82" s="195"/>
      <c r="RGS82" s="195"/>
      <c r="RGT82" s="195"/>
      <c r="RGU82" s="195"/>
      <c r="RGV82" s="195"/>
      <c r="RGW82" s="195"/>
      <c r="RGX82" s="195"/>
      <c r="RGY82" s="195"/>
      <c r="RGZ82" s="195"/>
      <c r="RHA82" s="195"/>
      <c r="RHB82" s="195"/>
      <c r="RHC82" s="195"/>
      <c r="RHD82" s="195"/>
      <c r="RHE82" s="195"/>
      <c r="RHF82" s="195"/>
      <c r="RHG82" s="195"/>
      <c r="RHH82" s="195"/>
      <c r="RHI82" s="195"/>
      <c r="RHJ82" s="195"/>
      <c r="RHK82" s="195"/>
      <c r="RHL82" s="195"/>
      <c r="RHM82" s="195"/>
      <c r="RHN82" s="195"/>
      <c r="RHO82" s="195"/>
      <c r="RHP82" s="195"/>
      <c r="RHQ82" s="195"/>
      <c r="RHR82" s="195"/>
      <c r="RHS82" s="195"/>
      <c r="RHT82" s="195"/>
      <c r="RHU82" s="195"/>
      <c r="RHV82" s="195"/>
      <c r="RHW82" s="195"/>
      <c r="RHX82" s="195"/>
      <c r="RHY82" s="195"/>
      <c r="RHZ82" s="195"/>
      <c r="RIA82" s="195"/>
      <c r="RIB82" s="195"/>
      <c r="RIC82" s="195"/>
      <c r="RID82" s="195"/>
      <c r="RIE82" s="195"/>
      <c r="RIF82" s="195"/>
      <c r="RIG82" s="195"/>
      <c r="RIH82" s="195"/>
      <c r="RII82" s="195"/>
      <c r="RIJ82" s="195"/>
      <c r="RIK82" s="195"/>
      <c r="RIL82" s="195"/>
      <c r="RIM82" s="195"/>
      <c r="RIN82" s="195"/>
      <c r="RIO82" s="195"/>
      <c r="RIP82" s="195"/>
      <c r="RIQ82" s="195"/>
      <c r="RIR82" s="195"/>
      <c r="RIS82" s="195"/>
      <c r="RIT82" s="195"/>
      <c r="RIU82" s="195"/>
      <c r="RIV82" s="195"/>
      <c r="RIW82" s="195"/>
      <c r="RIX82" s="195"/>
      <c r="RIY82" s="195"/>
      <c r="RIZ82" s="195"/>
      <c r="RJA82" s="195"/>
      <c r="RJB82" s="195"/>
      <c r="RJC82" s="195"/>
      <c r="RJD82" s="195"/>
      <c r="RJE82" s="195"/>
      <c r="RJF82" s="195"/>
      <c r="RJG82" s="195"/>
      <c r="RJH82" s="195"/>
      <c r="RJI82" s="195"/>
      <c r="RJJ82" s="195"/>
      <c r="RJK82" s="195"/>
      <c r="RJL82" s="195"/>
      <c r="RJM82" s="195"/>
      <c r="RJN82" s="195"/>
      <c r="RJO82" s="195"/>
      <c r="RJP82" s="195"/>
      <c r="RJQ82" s="195"/>
      <c r="RJR82" s="195"/>
      <c r="RJS82" s="195"/>
      <c r="RJT82" s="195"/>
      <c r="RJU82" s="195"/>
      <c r="RJV82" s="195"/>
      <c r="RJW82" s="195"/>
      <c r="RJX82" s="195"/>
      <c r="RJY82" s="195"/>
      <c r="RJZ82" s="195"/>
      <c r="RKA82" s="195"/>
      <c r="RKB82" s="195"/>
      <c r="RKC82" s="195"/>
      <c r="RKD82" s="195"/>
      <c r="RKE82" s="195"/>
      <c r="RKF82" s="195"/>
      <c r="RKG82" s="195"/>
      <c r="RKH82" s="195"/>
      <c r="RKI82" s="195"/>
      <c r="RKJ82" s="195"/>
      <c r="RKK82" s="195"/>
      <c r="RKL82" s="195"/>
      <c r="RKM82" s="195"/>
      <c r="RKN82" s="195"/>
      <c r="RKO82" s="195"/>
      <c r="RKP82" s="195"/>
      <c r="RKQ82" s="195"/>
      <c r="RKR82" s="195"/>
      <c r="RKS82" s="195"/>
      <c r="RKT82" s="195"/>
      <c r="RKU82" s="195"/>
      <c r="RKV82" s="195"/>
      <c r="RKW82" s="195"/>
      <c r="RKX82" s="195"/>
      <c r="RKY82" s="195"/>
      <c r="RKZ82" s="195"/>
      <c r="RLA82" s="195"/>
      <c r="RLB82" s="195"/>
      <c r="RLC82" s="195"/>
      <c r="RLD82" s="195"/>
      <c r="RLE82" s="195"/>
      <c r="RLF82" s="195"/>
      <c r="RLG82" s="195"/>
      <c r="RLH82" s="195"/>
      <c r="RLI82" s="195"/>
      <c r="RLJ82" s="195"/>
      <c r="RLK82" s="195"/>
      <c r="RLL82" s="195"/>
      <c r="RLM82" s="195"/>
      <c r="RLN82" s="195"/>
      <c r="RLO82" s="195"/>
      <c r="RLP82" s="195"/>
      <c r="RLQ82" s="195"/>
      <c r="RLR82" s="195"/>
      <c r="RLS82" s="195"/>
      <c r="RLT82" s="195"/>
      <c r="RLU82" s="195"/>
      <c r="RLV82" s="195"/>
      <c r="RLW82" s="195"/>
      <c r="RLX82" s="195"/>
      <c r="RLY82" s="195"/>
      <c r="RLZ82" s="195"/>
      <c r="RMA82" s="195"/>
      <c r="RMB82" s="195"/>
      <c r="RMC82" s="195"/>
      <c r="RMD82" s="195"/>
      <c r="RME82" s="195"/>
      <c r="RMF82" s="195"/>
      <c r="RMG82" s="195"/>
      <c r="RMH82" s="195"/>
      <c r="RMI82" s="195"/>
      <c r="RMJ82" s="195"/>
      <c r="RMK82" s="195"/>
      <c r="RML82" s="195"/>
      <c r="RMM82" s="195"/>
      <c r="RMN82" s="195"/>
      <c r="RMO82" s="195"/>
      <c r="RMP82" s="195"/>
      <c r="RMQ82" s="195"/>
      <c r="RMR82" s="195"/>
      <c r="RMS82" s="195"/>
      <c r="RMT82" s="195"/>
      <c r="RMU82" s="195"/>
      <c r="RMV82" s="195"/>
      <c r="RMW82" s="195"/>
      <c r="RMX82" s="195"/>
      <c r="RMY82" s="195"/>
      <c r="RMZ82" s="195"/>
      <c r="RNA82" s="195"/>
      <c r="RNB82" s="195"/>
      <c r="RNC82" s="195"/>
      <c r="RND82" s="195"/>
      <c r="RNE82" s="195"/>
      <c r="RNF82" s="195"/>
      <c r="RNG82" s="195"/>
      <c r="RNH82" s="195"/>
      <c r="RNI82" s="195"/>
      <c r="RNJ82" s="195"/>
      <c r="RNK82" s="195"/>
      <c r="RNL82" s="195"/>
      <c r="RNM82" s="195"/>
      <c r="RNN82" s="195"/>
      <c r="RNO82" s="195"/>
      <c r="RNP82" s="195"/>
      <c r="RNQ82" s="195"/>
      <c r="RNR82" s="195"/>
      <c r="RNS82" s="195"/>
      <c r="RNT82" s="195"/>
      <c r="RNU82" s="195"/>
      <c r="RNV82" s="195"/>
      <c r="RNW82" s="195"/>
      <c r="RNX82" s="195"/>
      <c r="RNY82" s="195"/>
      <c r="RNZ82" s="195"/>
      <c r="ROA82" s="195"/>
      <c r="ROB82" s="195"/>
      <c r="ROC82" s="195"/>
      <c r="ROD82" s="195"/>
      <c r="ROE82" s="195"/>
      <c r="ROF82" s="195"/>
      <c r="ROG82" s="195"/>
      <c r="ROH82" s="195"/>
      <c r="ROI82" s="195"/>
      <c r="ROJ82" s="195"/>
      <c r="ROK82" s="195"/>
      <c r="ROL82" s="195"/>
      <c r="ROM82" s="195"/>
      <c r="RON82" s="195"/>
      <c r="ROO82" s="195"/>
      <c r="ROP82" s="195"/>
      <c r="ROQ82" s="195"/>
      <c r="ROR82" s="195"/>
      <c r="ROS82" s="195"/>
      <c r="ROT82" s="195"/>
      <c r="ROU82" s="195"/>
      <c r="ROV82" s="195"/>
      <c r="ROW82" s="195"/>
      <c r="ROX82" s="195"/>
      <c r="ROY82" s="195"/>
      <c r="ROZ82" s="195"/>
      <c r="RPA82" s="195"/>
      <c r="RPB82" s="195"/>
      <c r="RPC82" s="195"/>
      <c r="RPD82" s="195"/>
      <c r="RPE82" s="195"/>
      <c r="RPF82" s="195"/>
      <c r="RPG82" s="195"/>
      <c r="RPH82" s="195"/>
      <c r="RPI82" s="195"/>
      <c r="RPJ82" s="195"/>
      <c r="RPK82" s="195"/>
      <c r="RPL82" s="195"/>
      <c r="RPM82" s="195"/>
      <c r="RPN82" s="195"/>
      <c r="RPO82" s="195"/>
      <c r="RPP82" s="195"/>
      <c r="RPQ82" s="195"/>
      <c r="RPR82" s="195"/>
      <c r="RPS82" s="195"/>
      <c r="RPT82" s="195"/>
      <c r="RPU82" s="195"/>
      <c r="RPV82" s="195"/>
      <c r="RPW82" s="195"/>
      <c r="RPX82" s="195"/>
      <c r="RPY82" s="195"/>
      <c r="RPZ82" s="195"/>
      <c r="RQA82" s="195"/>
      <c r="RQB82" s="195"/>
      <c r="RQC82" s="195"/>
      <c r="RQD82" s="195"/>
      <c r="RQE82" s="195"/>
      <c r="RQF82" s="195"/>
      <c r="RQG82" s="195"/>
      <c r="RQH82" s="195"/>
      <c r="RQI82" s="195"/>
      <c r="RQJ82" s="195"/>
      <c r="RQK82" s="195"/>
      <c r="RQL82" s="195"/>
      <c r="RQM82" s="195"/>
      <c r="RQN82" s="195"/>
      <c r="RQO82" s="195"/>
      <c r="RQP82" s="195"/>
      <c r="RQQ82" s="195"/>
      <c r="RQR82" s="195"/>
      <c r="RQS82" s="195"/>
      <c r="RQT82" s="195"/>
      <c r="RQU82" s="195"/>
      <c r="RQV82" s="195"/>
      <c r="RQW82" s="195"/>
      <c r="RQX82" s="195"/>
      <c r="RQY82" s="195"/>
      <c r="RQZ82" s="195"/>
      <c r="RRA82" s="195"/>
      <c r="RRB82" s="195"/>
      <c r="RRC82" s="195"/>
      <c r="RRD82" s="195"/>
      <c r="RRE82" s="195"/>
      <c r="RRF82" s="195"/>
      <c r="RRG82" s="195"/>
      <c r="RRH82" s="195"/>
      <c r="RRI82" s="195"/>
      <c r="RRJ82" s="195"/>
      <c r="RRK82" s="195"/>
      <c r="RRL82" s="195"/>
      <c r="RRM82" s="195"/>
      <c r="RRN82" s="195"/>
      <c r="RRO82" s="195"/>
      <c r="RRP82" s="195"/>
      <c r="RRQ82" s="195"/>
      <c r="RRR82" s="195"/>
      <c r="RRS82" s="195"/>
      <c r="RRT82" s="195"/>
      <c r="RRU82" s="195"/>
      <c r="RRV82" s="195"/>
      <c r="RRW82" s="195"/>
      <c r="RRX82" s="195"/>
      <c r="RRY82" s="195"/>
      <c r="RRZ82" s="195"/>
      <c r="RSA82" s="195"/>
      <c r="RSB82" s="195"/>
      <c r="RSC82" s="195"/>
      <c r="RSD82" s="195"/>
      <c r="RSE82" s="195"/>
      <c r="RSF82" s="195"/>
      <c r="RSG82" s="195"/>
      <c r="RSH82" s="195"/>
      <c r="RSI82" s="195"/>
      <c r="RSJ82" s="195"/>
      <c r="RSK82" s="195"/>
      <c r="RSL82" s="195"/>
      <c r="RSM82" s="195"/>
      <c r="RSN82" s="195"/>
      <c r="RSO82" s="195"/>
      <c r="RSP82" s="195"/>
      <c r="RSQ82" s="195"/>
      <c r="RSR82" s="195"/>
      <c r="RSS82" s="195"/>
      <c r="RST82" s="195"/>
      <c r="RSU82" s="195"/>
      <c r="RSV82" s="195"/>
      <c r="RSW82" s="195"/>
      <c r="RSX82" s="195"/>
      <c r="RSY82" s="195"/>
      <c r="RSZ82" s="195"/>
      <c r="RTA82" s="195"/>
      <c r="RTB82" s="195"/>
      <c r="RTC82" s="195"/>
      <c r="RTD82" s="195"/>
      <c r="RTE82" s="195"/>
      <c r="RTF82" s="195"/>
      <c r="RTG82" s="195"/>
      <c r="RTH82" s="195"/>
      <c r="RTI82" s="195"/>
      <c r="RTJ82" s="195"/>
      <c r="RTK82" s="195"/>
      <c r="RTL82" s="195"/>
      <c r="RTM82" s="195"/>
      <c r="RTN82" s="195"/>
      <c r="RTO82" s="195"/>
      <c r="RTP82" s="195"/>
      <c r="RTQ82" s="195"/>
      <c r="RTR82" s="195"/>
      <c r="RTS82" s="195"/>
      <c r="RTT82" s="195"/>
      <c r="RTU82" s="195"/>
      <c r="RTV82" s="195"/>
      <c r="RTW82" s="195"/>
      <c r="RTX82" s="195"/>
      <c r="RTY82" s="195"/>
      <c r="RTZ82" s="195"/>
      <c r="RUA82" s="195"/>
      <c r="RUB82" s="195"/>
      <c r="RUC82" s="195"/>
      <c r="RUD82" s="195"/>
      <c r="RUE82" s="195"/>
      <c r="RUF82" s="195"/>
      <c r="RUG82" s="195"/>
      <c r="RUH82" s="195"/>
      <c r="RUI82" s="195"/>
      <c r="RUJ82" s="195"/>
      <c r="RUK82" s="195"/>
      <c r="RUL82" s="195"/>
      <c r="RUM82" s="195"/>
      <c r="RUN82" s="195"/>
      <c r="RUO82" s="195"/>
      <c r="RUP82" s="195"/>
      <c r="RUQ82" s="195"/>
      <c r="RUR82" s="195"/>
      <c r="RUS82" s="195"/>
      <c r="RUT82" s="195"/>
      <c r="RUU82" s="195"/>
      <c r="RUV82" s="195"/>
      <c r="RUW82" s="195"/>
      <c r="RUX82" s="195"/>
      <c r="RUY82" s="195"/>
      <c r="RUZ82" s="195"/>
      <c r="RVA82" s="195"/>
      <c r="RVB82" s="195"/>
      <c r="RVC82" s="195"/>
      <c r="RVD82" s="195"/>
      <c r="RVE82" s="195"/>
      <c r="RVF82" s="195"/>
      <c r="RVG82" s="195"/>
      <c r="RVH82" s="195"/>
      <c r="RVI82" s="195"/>
      <c r="RVJ82" s="195"/>
      <c r="RVK82" s="195"/>
      <c r="RVL82" s="195"/>
      <c r="RVM82" s="195"/>
      <c r="RVN82" s="195"/>
      <c r="RVO82" s="195"/>
      <c r="RVP82" s="195"/>
      <c r="RVQ82" s="195"/>
      <c r="RVR82" s="195"/>
      <c r="RVS82" s="195"/>
      <c r="RVT82" s="195"/>
      <c r="RVU82" s="195"/>
      <c r="RVV82" s="195"/>
      <c r="RVW82" s="195"/>
      <c r="RVX82" s="195"/>
      <c r="RVY82" s="195"/>
      <c r="RVZ82" s="195"/>
      <c r="RWA82" s="195"/>
      <c r="RWB82" s="195"/>
      <c r="RWC82" s="195"/>
      <c r="RWD82" s="195"/>
      <c r="RWE82" s="195"/>
      <c r="RWF82" s="195"/>
      <c r="RWG82" s="195"/>
      <c r="RWH82" s="195"/>
      <c r="RWI82" s="195"/>
      <c r="RWJ82" s="195"/>
      <c r="RWK82" s="195"/>
      <c r="RWL82" s="195"/>
      <c r="RWM82" s="195"/>
      <c r="RWN82" s="195"/>
      <c r="RWO82" s="195"/>
      <c r="RWP82" s="195"/>
      <c r="RWQ82" s="195"/>
      <c r="RWR82" s="195"/>
      <c r="RWS82" s="195"/>
      <c r="RWT82" s="195"/>
      <c r="RWU82" s="195"/>
      <c r="RWV82" s="195"/>
      <c r="RWW82" s="195"/>
      <c r="RWX82" s="195"/>
      <c r="RWY82" s="195"/>
      <c r="RWZ82" s="195"/>
      <c r="RXA82" s="195"/>
      <c r="RXB82" s="195"/>
      <c r="RXC82" s="195"/>
      <c r="RXD82" s="195"/>
      <c r="RXE82" s="195"/>
      <c r="RXF82" s="195"/>
      <c r="RXG82" s="195"/>
      <c r="RXH82" s="195"/>
      <c r="RXI82" s="195"/>
      <c r="RXJ82" s="195"/>
      <c r="RXK82" s="195"/>
      <c r="RXL82" s="195"/>
      <c r="RXM82" s="195"/>
      <c r="RXN82" s="195"/>
      <c r="RXO82" s="195"/>
      <c r="RXP82" s="195"/>
      <c r="RXQ82" s="195"/>
      <c r="RXR82" s="195"/>
      <c r="RXS82" s="195"/>
      <c r="RXT82" s="195"/>
      <c r="RXU82" s="195"/>
      <c r="RXV82" s="195"/>
      <c r="RXW82" s="195"/>
      <c r="RXX82" s="195"/>
      <c r="RXY82" s="195"/>
      <c r="RXZ82" s="195"/>
      <c r="RYA82" s="195"/>
      <c r="RYB82" s="195"/>
      <c r="RYC82" s="195"/>
      <c r="RYD82" s="195"/>
      <c r="RYE82" s="195"/>
      <c r="RYF82" s="195"/>
      <c r="RYG82" s="195"/>
      <c r="RYH82" s="195"/>
      <c r="RYI82" s="195"/>
      <c r="RYJ82" s="195"/>
      <c r="RYK82" s="195"/>
      <c r="RYL82" s="195"/>
      <c r="RYM82" s="195"/>
      <c r="RYN82" s="195"/>
      <c r="RYO82" s="195"/>
      <c r="RYP82" s="195"/>
      <c r="RYQ82" s="195"/>
      <c r="RYR82" s="195"/>
      <c r="RYS82" s="195"/>
      <c r="RYT82" s="195"/>
      <c r="RYU82" s="195"/>
      <c r="RYV82" s="195"/>
      <c r="RYW82" s="195"/>
      <c r="RYX82" s="195"/>
      <c r="RYY82" s="195"/>
      <c r="RYZ82" s="195"/>
      <c r="RZA82" s="195"/>
      <c r="RZB82" s="195"/>
      <c r="RZC82" s="195"/>
      <c r="RZD82" s="195"/>
      <c r="RZE82" s="195"/>
      <c r="RZF82" s="195"/>
      <c r="RZG82" s="195"/>
      <c r="RZH82" s="195"/>
      <c r="RZI82" s="195"/>
      <c r="RZJ82" s="195"/>
      <c r="RZK82" s="195"/>
      <c r="RZL82" s="195"/>
      <c r="RZM82" s="195"/>
      <c r="RZN82" s="195"/>
      <c r="RZO82" s="195"/>
      <c r="RZP82" s="195"/>
      <c r="RZQ82" s="195"/>
      <c r="RZR82" s="195"/>
      <c r="RZS82" s="195"/>
      <c r="RZT82" s="195"/>
      <c r="RZU82" s="195"/>
      <c r="RZV82" s="195"/>
      <c r="RZW82" s="195"/>
      <c r="RZX82" s="195"/>
      <c r="RZY82" s="195"/>
      <c r="RZZ82" s="195"/>
      <c r="SAA82" s="195"/>
      <c r="SAB82" s="195"/>
      <c r="SAC82" s="195"/>
      <c r="SAD82" s="195"/>
      <c r="SAE82" s="195"/>
      <c r="SAF82" s="195"/>
      <c r="SAG82" s="195"/>
      <c r="SAH82" s="195"/>
      <c r="SAI82" s="195"/>
      <c r="SAJ82" s="195"/>
      <c r="SAK82" s="195"/>
      <c r="SAL82" s="195"/>
      <c r="SAM82" s="195"/>
      <c r="SAN82" s="195"/>
      <c r="SAO82" s="195"/>
      <c r="SAP82" s="195"/>
      <c r="SAQ82" s="195"/>
      <c r="SAR82" s="195"/>
      <c r="SAS82" s="195"/>
      <c r="SAT82" s="195"/>
      <c r="SAU82" s="195"/>
      <c r="SAV82" s="195"/>
      <c r="SAW82" s="195"/>
      <c r="SAX82" s="195"/>
      <c r="SAY82" s="195"/>
      <c r="SAZ82" s="195"/>
      <c r="SBA82" s="195"/>
      <c r="SBB82" s="195"/>
      <c r="SBC82" s="195"/>
      <c r="SBD82" s="195"/>
      <c r="SBE82" s="195"/>
      <c r="SBF82" s="195"/>
      <c r="SBG82" s="195"/>
      <c r="SBH82" s="195"/>
      <c r="SBI82" s="195"/>
      <c r="SBJ82" s="195"/>
      <c r="SBK82" s="195"/>
      <c r="SBL82" s="195"/>
      <c r="SBM82" s="195"/>
      <c r="SBN82" s="195"/>
      <c r="SBO82" s="195"/>
      <c r="SBP82" s="195"/>
      <c r="SBQ82" s="195"/>
      <c r="SBR82" s="195"/>
      <c r="SBS82" s="195"/>
      <c r="SBT82" s="195"/>
      <c r="SBU82" s="195"/>
      <c r="SBV82" s="195"/>
      <c r="SBW82" s="195"/>
      <c r="SBX82" s="195"/>
      <c r="SBY82" s="195"/>
      <c r="SBZ82" s="195"/>
      <c r="SCA82" s="195"/>
      <c r="SCB82" s="195"/>
      <c r="SCC82" s="195"/>
      <c r="SCD82" s="195"/>
      <c r="SCE82" s="195"/>
      <c r="SCF82" s="195"/>
      <c r="SCG82" s="195"/>
      <c r="SCH82" s="195"/>
      <c r="SCI82" s="195"/>
      <c r="SCJ82" s="195"/>
      <c r="SCK82" s="195"/>
      <c r="SCL82" s="195"/>
      <c r="SCM82" s="195"/>
      <c r="SCN82" s="195"/>
      <c r="SCO82" s="195"/>
      <c r="SCP82" s="195"/>
      <c r="SCQ82" s="195"/>
      <c r="SCR82" s="195"/>
      <c r="SCS82" s="195"/>
      <c r="SCT82" s="195"/>
      <c r="SCU82" s="195"/>
      <c r="SCV82" s="195"/>
      <c r="SCW82" s="195"/>
      <c r="SCX82" s="195"/>
      <c r="SCY82" s="195"/>
      <c r="SCZ82" s="195"/>
      <c r="SDA82" s="195"/>
      <c r="SDB82" s="195"/>
      <c r="SDC82" s="195"/>
      <c r="SDD82" s="195"/>
      <c r="SDE82" s="195"/>
      <c r="SDF82" s="195"/>
      <c r="SDG82" s="195"/>
      <c r="SDH82" s="195"/>
      <c r="SDI82" s="195"/>
      <c r="SDJ82" s="195"/>
      <c r="SDK82" s="195"/>
      <c r="SDL82" s="195"/>
      <c r="SDM82" s="195"/>
      <c r="SDN82" s="195"/>
      <c r="SDO82" s="195"/>
      <c r="SDP82" s="195"/>
      <c r="SDQ82" s="195"/>
      <c r="SDR82" s="195"/>
      <c r="SDS82" s="195"/>
      <c r="SDT82" s="195"/>
      <c r="SDU82" s="195"/>
      <c r="SDV82" s="195"/>
      <c r="SDW82" s="195"/>
      <c r="SDX82" s="195"/>
      <c r="SDY82" s="195"/>
      <c r="SDZ82" s="195"/>
      <c r="SEA82" s="195"/>
      <c r="SEB82" s="195"/>
      <c r="SEC82" s="195"/>
      <c r="SED82" s="195"/>
      <c r="SEE82" s="195"/>
      <c r="SEF82" s="195"/>
      <c r="SEG82" s="195"/>
      <c r="SEH82" s="195"/>
      <c r="SEI82" s="195"/>
      <c r="SEJ82" s="195"/>
      <c r="SEK82" s="195"/>
      <c r="SEL82" s="195"/>
      <c r="SEM82" s="195"/>
      <c r="SEN82" s="195"/>
      <c r="SEO82" s="195"/>
      <c r="SEP82" s="195"/>
      <c r="SEQ82" s="195"/>
      <c r="SER82" s="195"/>
      <c r="SES82" s="195"/>
      <c r="SET82" s="195"/>
      <c r="SEU82" s="195"/>
      <c r="SEV82" s="195"/>
      <c r="SEW82" s="195"/>
      <c r="SEX82" s="195"/>
      <c r="SEY82" s="195"/>
      <c r="SEZ82" s="195"/>
      <c r="SFA82" s="195"/>
      <c r="SFB82" s="195"/>
      <c r="SFC82" s="195"/>
      <c r="SFD82" s="195"/>
      <c r="SFE82" s="195"/>
      <c r="SFF82" s="195"/>
      <c r="SFG82" s="195"/>
      <c r="SFH82" s="195"/>
      <c r="SFI82" s="195"/>
      <c r="SFJ82" s="195"/>
      <c r="SFK82" s="195"/>
      <c r="SFL82" s="195"/>
      <c r="SFM82" s="195"/>
      <c r="SFN82" s="195"/>
      <c r="SFO82" s="195"/>
      <c r="SFP82" s="195"/>
      <c r="SFQ82" s="195"/>
      <c r="SFR82" s="195"/>
      <c r="SFS82" s="195"/>
      <c r="SFT82" s="195"/>
      <c r="SFU82" s="195"/>
      <c r="SFV82" s="195"/>
      <c r="SFW82" s="195"/>
      <c r="SFX82" s="195"/>
      <c r="SFY82" s="195"/>
      <c r="SFZ82" s="195"/>
      <c r="SGA82" s="195"/>
      <c r="SGB82" s="195"/>
      <c r="SGC82" s="195"/>
      <c r="SGD82" s="195"/>
      <c r="SGE82" s="195"/>
      <c r="SGF82" s="195"/>
      <c r="SGG82" s="195"/>
      <c r="SGH82" s="195"/>
      <c r="SGI82" s="195"/>
      <c r="SGJ82" s="195"/>
      <c r="SGK82" s="195"/>
      <c r="SGL82" s="195"/>
      <c r="SGM82" s="195"/>
      <c r="SGN82" s="195"/>
      <c r="SGO82" s="195"/>
      <c r="SGP82" s="195"/>
      <c r="SGQ82" s="195"/>
      <c r="SGR82" s="195"/>
      <c r="SGS82" s="195"/>
      <c r="SGT82" s="195"/>
      <c r="SGU82" s="195"/>
      <c r="SGV82" s="195"/>
      <c r="SGW82" s="195"/>
      <c r="SGX82" s="195"/>
      <c r="SGY82" s="195"/>
      <c r="SGZ82" s="195"/>
      <c r="SHA82" s="195"/>
      <c r="SHB82" s="195"/>
      <c r="SHC82" s="195"/>
      <c r="SHD82" s="195"/>
      <c r="SHE82" s="195"/>
      <c r="SHF82" s="195"/>
      <c r="SHG82" s="195"/>
      <c r="SHH82" s="195"/>
      <c r="SHI82" s="195"/>
      <c r="SHJ82" s="195"/>
      <c r="SHK82" s="195"/>
      <c r="SHL82" s="195"/>
      <c r="SHM82" s="195"/>
      <c r="SHN82" s="195"/>
      <c r="SHO82" s="195"/>
      <c r="SHP82" s="195"/>
      <c r="SHQ82" s="195"/>
      <c r="SHR82" s="195"/>
      <c r="SHS82" s="195"/>
      <c r="SHT82" s="195"/>
      <c r="SHU82" s="195"/>
      <c r="SHV82" s="195"/>
      <c r="SHW82" s="195"/>
      <c r="SHX82" s="195"/>
      <c r="SHY82" s="195"/>
      <c r="SHZ82" s="195"/>
      <c r="SIA82" s="195"/>
      <c r="SIB82" s="195"/>
      <c r="SIC82" s="195"/>
      <c r="SID82" s="195"/>
      <c r="SIE82" s="195"/>
      <c r="SIF82" s="195"/>
      <c r="SIG82" s="195"/>
      <c r="SIH82" s="195"/>
      <c r="SII82" s="195"/>
      <c r="SIJ82" s="195"/>
      <c r="SIK82" s="195"/>
      <c r="SIL82" s="195"/>
      <c r="SIM82" s="195"/>
      <c r="SIN82" s="195"/>
      <c r="SIO82" s="195"/>
      <c r="SIP82" s="195"/>
      <c r="SIQ82" s="195"/>
      <c r="SIR82" s="195"/>
      <c r="SIS82" s="195"/>
      <c r="SIT82" s="195"/>
      <c r="SIU82" s="195"/>
      <c r="SIV82" s="195"/>
      <c r="SIW82" s="195"/>
      <c r="SIX82" s="195"/>
      <c r="SIY82" s="195"/>
      <c r="SIZ82" s="195"/>
      <c r="SJA82" s="195"/>
      <c r="SJB82" s="195"/>
      <c r="SJC82" s="195"/>
      <c r="SJD82" s="195"/>
      <c r="SJE82" s="195"/>
      <c r="SJF82" s="195"/>
      <c r="SJG82" s="195"/>
      <c r="SJH82" s="195"/>
      <c r="SJI82" s="195"/>
      <c r="SJJ82" s="195"/>
      <c r="SJK82" s="195"/>
      <c r="SJL82" s="195"/>
      <c r="SJM82" s="195"/>
      <c r="SJN82" s="195"/>
      <c r="SJO82" s="195"/>
      <c r="SJP82" s="195"/>
      <c r="SJQ82" s="195"/>
      <c r="SJR82" s="195"/>
      <c r="SJS82" s="195"/>
      <c r="SJT82" s="195"/>
      <c r="SJU82" s="195"/>
      <c r="SJV82" s="195"/>
      <c r="SJW82" s="195"/>
      <c r="SJX82" s="195"/>
      <c r="SJY82" s="195"/>
      <c r="SJZ82" s="195"/>
      <c r="SKA82" s="195"/>
      <c r="SKB82" s="195"/>
      <c r="SKC82" s="195"/>
      <c r="SKD82" s="195"/>
      <c r="SKE82" s="195"/>
      <c r="SKF82" s="195"/>
      <c r="SKG82" s="195"/>
      <c r="SKH82" s="195"/>
      <c r="SKI82" s="195"/>
      <c r="SKJ82" s="195"/>
      <c r="SKK82" s="195"/>
      <c r="SKL82" s="195"/>
      <c r="SKM82" s="195"/>
      <c r="SKN82" s="195"/>
      <c r="SKO82" s="195"/>
      <c r="SKP82" s="195"/>
      <c r="SKQ82" s="195"/>
      <c r="SKR82" s="195"/>
      <c r="SKS82" s="195"/>
      <c r="SKT82" s="195"/>
      <c r="SKU82" s="195"/>
      <c r="SKV82" s="195"/>
      <c r="SKW82" s="195"/>
      <c r="SKX82" s="195"/>
      <c r="SKY82" s="195"/>
      <c r="SKZ82" s="195"/>
      <c r="SLA82" s="195"/>
      <c r="SLB82" s="195"/>
      <c r="SLC82" s="195"/>
      <c r="SLD82" s="195"/>
      <c r="SLE82" s="195"/>
      <c r="SLF82" s="195"/>
      <c r="SLG82" s="195"/>
      <c r="SLH82" s="195"/>
      <c r="SLI82" s="195"/>
      <c r="SLJ82" s="195"/>
      <c r="SLK82" s="195"/>
      <c r="SLL82" s="195"/>
      <c r="SLM82" s="195"/>
      <c r="SLN82" s="195"/>
      <c r="SLO82" s="195"/>
      <c r="SLP82" s="195"/>
      <c r="SLQ82" s="195"/>
      <c r="SLR82" s="195"/>
      <c r="SLS82" s="195"/>
      <c r="SLT82" s="195"/>
      <c r="SLU82" s="195"/>
      <c r="SLV82" s="195"/>
      <c r="SLW82" s="195"/>
      <c r="SLX82" s="195"/>
      <c r="SLY82" s="195"/>
      <c r="SLZ82" s="195"/>
      <c r="SMA82" s="195"/>
      <c r="SMB82" s="195"/>
      <c r="SMC82" s="195"/>
      <c r="SMD82" s="195"/>
      <c r="SME82" s="195"/>
      <c r="SMF82" s="195"/>
      <c r="SMG82" s="195"/>
      <c r="SMH82" s="195"/>
      <c r="SMI82" s="195"/>
      <c r="SMJ82" s="195"/>
      <c r="SMK82" s="195"/>
      <c r="SML82" s="195"/>
      <c r="SMM82" s="195"/>
      <c r="SMN82" s="195"/>
      <c r="SMO82" s="195"/>
      <c r="SMP82" s="195"/>
      <c r="SMQ82" s="195"/>
      <c r="SMR82" s="195"/>
      <c r="SMS82" s="195"/>
      <c r="SMT82" s="195"/>
      <c r="SMU82" s="195"/>
      <c r="SMV82" s="195"/>
      <c r="SMW82" s="195"/>
      <c r="SMX82" s="195"/>
      <c r="SMY82" s="195"/>
      <c r="SMZ82" s="195"/>
      <c r="SNA82" s="195"/>
      <c r="SNB82" s="195"/>
      <c r="SNC82" s="195"/>
      <c r="SND82" s="195"/>
      <c r="SNE82" s="195"/>
      <c r="SNF82" s="195"/>
      <c r="SNG82" s="195"/>
      <c r="SNH82" s="195"/>
      <c r="SNI82" s="195"/>
      <c r="SNJ82" s="195"/>
      <c r="SNK82" s="195"/>
      <c r="SNL82" s="195"/>
      <c r="SNM82" s="195"/>
      <c r="SNN82" s="195"/>
      <c r="SNO82" s="195"/>
      <c r="SNP82" s="195"/>
      <c r="SNQ82" s="195"/>
      <c r="SNR82" s="195"/>
      <c r="SNS82" s="195"/>
      <c r="SNT82" s="195"/>
      <c r="SNU82" s="195"/>
      <c r="SNV82" s="195"/>
      <c r="SNW82" s="195"/>
      <c r="SNX82" s="195"/>
      <c r="SNY82" s="195"/>
      <c r="SNZ82" s="195"/>
      <c r="SOA82" s="195"/>
      <c r="SOB82" s="195"/>
      <c r="SOC82" s="195"/>
      <c r="SOD82" s="195"/>
      <c r="SOE82" s="195"/>
      <c r="SOF82" s="195"/>
      <c r="SOG82" s="195"/>
      <c r="SOH82" s="195"/>
      <c r="SOI82" s="195"/>
      <c r="SOJ82" s="195"/>
      <c r="SOK82" s="195"/>
      <c r="SOL82" s="195"/>
      <c r="SOM82" s="195"/>
      <c r="SON82" s="195"/>
      <c r="SOO82" s="195"/>
      <c r="SOP82" s="195"/>
      <c r="SOQ82" s="195"/>
      <c r="SOR82" s="195"/>
      <c r="SOS82" s="195"/>
      <c r="SOT82" s="195"/>
      <c r="SOU82" s="195"/>
      <c r="SOV82" s="195"/>
      <c r="SOW82" s="195"/>
      <c r="SOX82" s="195"/>
      <c r="SOY82" s="195"/>
      <c r="SOZ82" s="195"/>
      <c r="SPA82" s="195"/>
      <c r="SPB82" s="195"/>
      <c r="SPC82" s="195"/>
      <c r="SPD82" s="195"/>
      <c r="SPE82" s="195"/>
      <c r="SPF82" s="195"/>
      <c r="SPG82" s="195"/>
      <c r="SPH82" s="195"/>
      <c r="SPI82" s="195"/>
      <c r="SPJ82" s="195"/>
      <c r="SPK82" s="195"/>
      <c r="SPL82" s="195"/>
      <c r="SPM82" s="195"/>
      <c r="SPN82" s="195"/>
      <c r="SPO82" s="195"/>
      <c r="SPP82" s="195"/>
      <c r="SPQ82" s="195"/>
      <c r="SPR82" s="195"/>
      <c r="SPS82" s="195"/>
      <c r="SPT82" s="195"/>
      <c r="SPU82" s="195"/>
      <c r="SPV82" s="195"/>
      <c r="SPW82" s="195"/>
      <c r="SPX82" s="195"/>
      <c r="SPY82" s="195"/>
      <c r="SPZ82" s="195"/>
      <c r="SQA82" s="195"/>
      <c r="SQB82" s="195"/>
      <c r="SQC82" s="195"/>
      <c r="SQD82" s="195"/>
      <c r="SQE82" s="195"/>
      <c r="SQF82" s="195"/>
      <c r="SQG82" s="195"/>
      <c r="SQH82" s="195"/>
      <c r="SQI82" s="195"/>
      <c r="SQJ82" s="195"/>
      <c r="SQK82" s="195"/>
      <c r="SQL82" s="195"/>
      <c r="SQM82" s="195"/>
      <c r="SQN82" s="195"/>
      <c r="SQO82" s="195"/>
      <c r="SQP82" s="195"/>
      <c r="SQQ82" s="195"/>
      <c r="SQR82" s="195"/>
      <c r="SQS82" s="195"/>
      <c r="SQT82" s="195"/>
      <c r="SQU82" s="195"/>
      <c r="SQV82" s="195"/>
      <c r="SQW82" s="195"/>
      <c r="SQX82" s="195"/>
      <c r="SQY82" s="195"/>
      <c r="SQZ82" s="195"/>
      <c r="SRA82" s="195"/>
      <c r="SRB82" s="195"/>
      <c r="SRC82" s="195"/>
      <c r="SRD82" s="195"/>
      <c r="SRE82" s="195"/>
      <c r="SRF82" s="195"/>
      <c r="SRG82" s="195"/>
      <c r="SRH82" s="195"/>
      <c r="SRI82" s="195"/>
      <c r="SRJ82" s="195"/>
      <c r="SRK82" s="195"/>
      <c r="SRL82" s="195"/>
      <c r="SRM82" s="195"/>
      <c r="SRN82" s="195"/>
      <c r="SRO82" s="195"/>
      <c r="SRP82" s="195"/>
      <c r="SRQ82" s="195"/>
      <c r="SRR82" s="195"/>
      <c r="SRS82" s="195"/>
      <c r="SRT82" s="195"/>
      <c r="SRU82" s="195"/>
      <c r="SRV82" s="195"/>
      <c r="SRW82" s="195"/>
      <c r="SRX82" s="195"/>
      <c r="SRY82" s="195"/>
      <c r="SRZ82" s="195"/>
      <c r="SSA82" s="195"/>
      <c r="SSB82" s="195"/>
      <c r="SSC82" s="195"/>
      <c r="SSD82" s="195"/>
      <c r="SSE82" s="195"/>
      <c r="SSF82" s="195"/>
      <c r="SSG82" s="195"/>
      <c r="SSH82" s="195"/>
      <c r="SSI82" s="195"/>
      <c r="SSJ82" s="195"/>
      <c r="SSK82" s="195"/>
      <c r="SSL82" s="195"/>
      <c r="SSM82" s="195"/>
      <c r="SSN82" s="195"/>
      <c r="SSO82" s="195"/>
      <c r="SSP82" s="195"/>
      <c r="SSQ82" s="195"/>
      <c r="SSR82" s="195"/>
      <c r="SSS82" s="195"/>
      <c r="SST82" s="195"/>
      <c r="SSU82" s="195"/>
      <c r="SSV82" s="195"/>
      <c r="SSW82" s="195"/>
      <c r="SSX82" s="195"/>
      <c r="SSY82" s="195"/>
      <c r="SSZ82" s="195"/>
      <c r="STA82" s="195"/>
      <c r="STB82" s="195"/>
      <c r="STC82" s="195"/>
      <c r="STD82" s="195"/>
      <c r="STE82" s="195"/>
      <c r="STF82" s="195"/>
      <c r="STG82" s="195"/>
      <c r="STH82" s="195"/>
      <c r="STI82" s="195"/>
      <c r="STJ82" s="195"/>
      <c r="STK82" s="195"/>
      <c r="STL82" s="195"/>
      <c r="STM82" s="195"/>
      <c r="STN82" s="195"/>
      <c r="STO82" s="195"/>
      <c r="STP82" s="195"/>
      <c r="STQ82" s="195"/>
      <c r="STR82" s="195"/>
      <c r="STS82" s="195"/>
      <c r="STT82" s="195"/>
      <c r="STU82" s="195"/>
      <c r="STV82" s="195"/>
      <c r="STW82" s="195"/>
      <c r="STX82" s="195"/>
      <c r="STY82" s="195"/>
      <c r="STZ82" s="195"/>
      <c r="SUA82" s="195"/>
      <c r="SUB82" s="195"/>
      <c r="SUC82" s="195"/>
      <c r="SUD82" s="195"/>
      <c r="SUE82" s="195"/>
      <c r="SUF82" s="195"/>
      <c r="SUG82" s="195"/>
      <c r="SUH82" s="195"/>
      <c r="SUI82" s="195"/>
      <c r="SUJ82" s="195"/>
      <c r="SUK82" s="195"/>
      <c r="SUL82" s="195"/>
      <c r="SUM82" s="195"/>
      <c r="SUN82" s="195"/>
      <c r="SUO82" s="195"/>
      <c r="SUP82" s="195"/>
      <c r="SUQ82" s="195"/>
      <c r="SUR82" s="195"/>
      <c r="SUS82" s="195"/>
      <c r="SUT82" s="195"/>
      <c r="SUU82" s="195"/>
      <c r="SUV82" s="195"/>
      <c r="SUW82" s="195"/>
      <c r="SUX82" s="195"/>
      <c r="SUY82" s="195"/>
      <c r="SUZ82" s="195"/>
      <c r="SVA82" s="195"/>
      <c r="SVB82" s="195"/>
      <c r="SVC82" s="195"/>
      <c r="SVD82" s="195"/>
      <c r="SVE82" s="195"/>
      <c r="SVF82" s="195"/>
      <c r="SVG82" s="195"/>
      <c r="SVH82" s="195"/>
      <c r="SVI82" s="195"/>
      <c r="SVJ82" s="195"/>
      <c r="SVK82" s="195"/>
      <c r="SVL82" s="195"/>
      <c r="SVM82" s="195"/>
      <c r="SVN82" s="195"/>
      <c r="SVO82" s="195"/>
      <c r="SVP82" s="195"/>
      <c r="SVQ82" s="195"/>
      <c r="SVR82" s="195"/>
      <c r="SVS82" s="195"/>
      <c r="SVT82" s="195"/>
      <c r="SVU82" s="195"/>
      <c r="SVV82" s="195"/>
      <c r="SVW82" s="195"/>
      <c r="SVX82" s="195"/>
      <c r="SVY82" s="195"/>
      <c r="SVZ82" s="195"/>
      <c r="SWA82" s="195"/>
      <c r="SWB82" s="195"/>
      <c r="SWC82" s="195"/>
      <c r="SWD82" s="195"/>
      <c r="SWE82" s="195"/>
      <c r="SWF82" s="195"/>
      <c r="SWG82" s="195"/>
      <c r="SWH82" s="195"/>
      <c r="SWI82" s="195"/>
      <c r="SWJ82" s="195"/>
      <c r="SWK82" s="195"/>
      <c r="SWL82" s="195"/>
      <c r="SWM82" s="195"/>
      <c r="SWN82" s="195"/>
      <c r="SWO82" s="195"/>
      <c r="SWP82" s="195"/>
      <c r="SWQ82" s="195"/>
      <c r="SWR82" s="195"/>
      <c r="SWS82" s="195"/>
      <c r="SWT82" s="195"/>
      <c r="SWU82" s="195"/>
      <c r="SWV82" s="195"/>
      <c r="SWW82" s="195"/>
      <c r="SWX82" s="195"/>
      <c r="SWY82" s="195"/>
      <c r="SWZ82" s="195"/>
      <c r="SXA82" s="195"/>
      <c r="SXB82" s="195"/>
      <c r="SXC82" s="195"/>
      <c r="SXD82" s="195"/>
      <c r="SXE82" s="195"/>
      <c r="SXF82" s="195"/>
      <c r="SXG82" s="195"/>
      <c r="SXH82" s="195"/>
      <c r="SXI82" s="195"/>
      <c r="SXJ82" s="195"/>
      <c r="SXK82" s="195"/>
      <c r="SXL82" s="195"/>
      <c r="SXM82" s="195"/>
      <c r="SXN82" s="195"/>
      <c r="SXO82" s="195"/>
      <c r="SXP82" s="195"/>
      <c r="SXQ82" s="195"/>
      <c r="SXR82" s="195"/>
      <c r="SXS82" s="195"/>
      <c r="SXT82" s="195"/>
      <c r="SXU82" s="195"/>
      <c r="SXV82" s="195"/>
      <c r="SXW82" s="195"/>
      <c r="SXX82" s="195"/>
      <c r="SXY82" s="195"/>
      <c r="SXZ82" s="195"/>
      <c r="SYA82" s="195"/>
      <c r="SYB82" s="195"/>
      <c r="SYC82" s="195"/>
      <c r="SYD82" s="195"/>
      <c r="SYE82" s="195"/>
      <c r="SYF82" s="195"/>
      <c r="SYG82" s="195"/>
      <c r="SYH82" s="195"/>
      <c r="SYI82" s="195"/>
      <c r="SYJ82" s="195"/>
      <c r="SYK82" s="195"/>
      <c r="SYL82" s="195"/>
      <c r="SYM82" s="195"/>
      <c r="SYN82" s="195"/>
      <c r="SYO82" s="195"/>
      <c r="SYP82" s="195"/>
      <c r="SYQ82" s="195"/>
      <c r="SYR82" s="195"/>
      <c r="SYS82" s="195"/>
      <c r="SYT82" s="195"/>
      <c r="SYU82" s="195"/>
      <c r="SYV82" s="195"/>
      <c r="SYW82" s="195"/>
      <c r="SYX82" s="195"/>
      <c r="SYY82" s="195"/>
      <c r="SYZ82" s="195"/>
      <c r="SZA82" s="195"/>
      <c r="SZB82" s="195"/>
      <c r="SZC82" s="195"/>
      <c r="SZD82" s="195"/>
      <c r="SZE82" s="195"/>
      <c r="SZF82" s="195"/>
      <c r="SZG82" s="195"/>
      <c r="SZH82" s="195"/>
      <c r="SZI82" s="195"/>
      <c r="SZJ82" s="195"/>
      <c r="SZK82" s="195"/>
      <c r="SZL82" s="195"/>
      <c r="SZM82" s="195"/>
      <c r="SZN82" s="195"/>
      <c r="SZO82" s="195"/>
      <c r="SZP82" s="195"/>
      <c r="SZQ82" s="195"/>
      <c r="SZR82" s="195"/>
      <c r="SZS82" s="195"/>
      <c r="SZT82" s="195"/>
      <c r="SZU82" s="195"/>
      <c r="SZV82" s="195"/>
      <c r="SZW82" s="195"/>
      <c r="SZX82" s="195"/>
      <c r="SZY82" s="195"/>
      <c r="SZZ82" s="195"/>
      <c r="TAA82" s="195"/>
      <c r="TAB82" s="195"/>
      <c r="TAC82" s="195"/>
      <c r="TAD82" s="195"/>
      <c r="TAE82" s="195"/>
      <c r="TAF82" s="195"/>
      <c r="TAG82" s="195"/>
      <c r="TAH82" s="195"/>
      <c r="TAI82" s="195"/>
      <c r="TAJ82" s="195"/>
      <c r="TAK82" s="195"/>
      <c r="TAL82" s="195"/>
      <c r="TAM82" s="195"/>
      <c r="TAN82" s="195"/>
      <c r="TAO82" s="195"/>
      <c r="TAP82" s="195"/>
      <c r="TAQ82" s="195"/>
      <c r="TAR82" s="195"/>
      <c r="TAS82" s="195"/>
      <c r="TAT82" s="195"/>
      <c r="TAU82" s="195"/>
      <c r="TAV82" s="195"/>
      <c r="TAW82" s="195"/>
      <c r="TAX82" s="195"/>
      <c r="TAY82" s="195"/>
      <c r="TAZ82" s="195"/>
      <c r="TBA82" s="195"/>
      <c r="TBB82" s="195"/>
      <c r="TBC82" s="195"/>
      <c r="TBD82" s="195"/>
      <c r="TBE82" s="195"/>
      <c r="TBF82" s="195"/>
      <c r="TBG82" s="195"/>
      <c r="TBH82" s="195"/>
      <c r="TBI82" s="195"/>
      <c r="TBJ82" s="195"/>
      <c r="TBK82" s="195"/>
      <c r="TBL82" s="195"/>
      <c r="TBM82" s="195"/>
      <c r="TBN82" s="195"/>
      <c r="TBO82" s="195"/>
      <c r="TBP82" s="195"/>
      <c r="TBQ82" s="195"/>
      <c r="TBR82" s="195"/>
      <c r="TBS82" s="195"/>
      <c r="TBT82" s="195"/>
      <c r="TBU82" s="195"/>
      <c r="TBV82" s="195"/>
      <c r="TBW82" s="195"/>
      <c r="TBX82" s="195"/>
      <c r="TBY82" s="195"/>
      <c r="TBZ82" s="195"/>
      <c r="TCA82" s="195"/>
      <c r="TCB82" s="195"/>
      <c r="TCC82" s="195"/>
      <c r="TCD82" s="195"/>
      <c r="TCE82" s="195"/>
      <c r="TCF82" s="195"/>
      <c r="TCG82" s="195"/>
      <c r="TCH82" s="195"/>
      <c r="TCI82" s="195"/>
      <c r="TCJ82" s="195"/>
      <c r="TCK82" s="195"/>
      <c r="TCL82" s="195"/>
      <c r="TCM82" s="195"/>
      <c r="TCN82" s="195"/>
      <c r="TCO82" s="195"/>
      <c r="TCP82" s="195"/>
      <c r="TCQ82" s="195"/>
      <c r="TCR82" s="195"/>
      <c r="TCS82" s="195"/>
      <c r="TCT82" s="195"/>
      <c r="TCU82" s="195"/>
      <c r="TCV82" s="195"/>
      <c r="TCW82" s="195"/>
      <c r="TCX82" s="195"/>
      <c r="TCY82" s="195"/>
      <c r="TCZ82" s="195"/>
      <c r="TDA82" s="195"/>
      <c r="TDB82" s="195"/>
      <c r="TDC82" s="195"/>
      <c r="TDD82" s="195"/>
      <c r="TDE82" s="195"/>
      <c r="TDF82" s="195"/>
      <c r="TDG82" s="195"/>
      <c r="TDH82" s="195"/>
      <c r="TDI82" s="195"/>
      <c r="TDJ82" s="195"/>
      <c r="TDK82" s="195"/>
      <c r="TDL82" s="195"/>
      <c r="TDM82" s="195"/>
      <c r="TDN82" s="195"/>
      <c r="TDO82" s="195"/>
      <c r="TDP82" s="195"/>
      <c r="TDQ82" s="195"/>
      <c r="TDR82" s="195"/>
      <c r="TDS82" s="195"/>
      <c r="TDT82" s="195"/>
      <c r="TDU82" s="195"/>
      <c r="TDV82" s="195"/>
      <c r="TDW82" s="195"/>
      <c r="TDX82" s="195"/>
      <c r="TDY82" s="195"/>
      <c r="TDZ82" s="195"/>
      <c r="TEA82" s="195"/>
      <c r="TEB82" s="195"/>
      <c r="TEC82" s="195"/>
      <c r="TED82" s="195"/>
      <c r="TEE82" s="195"/>
      <c r="TEF82" s="195"/>
      <c r="TEG82" s="195"/>
      <c r="TEH82" s="195"/>
      <c r="TEI82" s="195"/>
      <c r="TEJ82" s="195"/>
      <c r="TEK82" s="195"/>
      <c r="TEL82" s="195"/>
      <c r="TEM82" s="195"/>
      <c r="TEN82" s="195"/>
      <c r="TEO82" s="195"/>
      <c r="TEP82" s="195"/>
      <c r="TEQ82" s="195"/>
      <c r="TER82" s="195"/>
      <c r="TES82" s="195"/>
      <c r="TET82" s="195"/>
      <c r="TEU82" s="195"/>
      <c r="TEV82" s="195"/>
      <c r="TEW82" s="195"/>
      <c r="TEX82" s="195"/>
      <c r="TEY82" s="195"/>
      <c r="TEZ82" s="195"/>
      <c r="TFA82" s="195"/>
      <c r="TFB82" s="195"/>
      <c r="TFC82" s="195"/>
      <c r="TFD82" s="195"/>
      <c r="TFE82" s="195"/>
      <c r="TFF82" s="195"/>
      <c r="TFG82" s="195"/>
      <c r="TFH82" s="195"/>
      <c r="TFI82" s="195"/>
      <c r="TFJ82" s="195"/>
      <c r="TFK82" s="195"/>
      <c r="TFL82" s="195"/>
      <c r="TFM82" s="195"/>
      <c r="TFN82" s="195"/>
      <c r="TFO82" s="195"/>
      <c r="TFP82" s="195"/>
      <c r="TFQ82" s="195"/>
      <c r="TFR82" s="195"/>
      <c r="TFS82" s="195"/>
      <c r="TFT82" s="195"/>
      <c r="TFU82" s="195"/>
      <c r="TFV82" s="195"/>
      <c r="TFW82" s="195"/>
      <c r="TFX82" s="195"/>
      <c r="TFY82" s="195"/>
      <c r="TFZ82" s="195"/>
      <c r="TGA82" s="195"/>
      <c r="TGB82" s="195"/>
      <c r="TGC82" s="195"/>
      <c r="TGD82" s="195"/>
      <c r="TGE82" s="195"/>
      <c r="TGF82" s="195"/>
      <c r="TGG82" s="195"/>
      <c r="TGH82" s="195"/>
      <c r="TGI82" s="195"/>
      <c r="TGJ82" s="195"/>
      <c r="TGK82" s="195"/>
      <c r="TGL82" s="195"/>
      <c r="TGM82" s="195"/>
      <c r="TGN82" s="195"/>
      <c r="TGO82" s="195"/>
      <c r="TGP82" s="195"/>
      <c r="TGQ82" s="195"/>
      <c r="TGR82" s="195"/>
      <c r="TGS82" s="195"/>
      <c r="TGT82" s="195"/>
      <c r="TGU82" s="195"/>
      <c r="TGV82" s="195"/>
      <c r="TGW82" s="195"/>
      <c r="TGX82" s="195"/>
      <c r="TGY82" s="195"/>
      <c r="TGZ82" s="195"/>
      <c r="THA82" s="195"/>
      <c r="THB82" s="195"/>
      <c r="THC82" s="195"/>
      <c r="THD82" s="195"/>
      <c r="THE82" s="195"/>
      <c r="THF82" s="195"/>
      <c r="THG82" s="195"/>
      <c r="THH82" s="195"/>
      <c r="THI82" s="195"/>
      <c r="THJ82" s="195"/>
      <c r="THK82" s="195"/>
      <c r="THL82" s="195"/>
      <c r="THM82" s="195"/>
      <c r="THN82" s="195"/>
      <c r="THO82" s="195"/>
      <c r="THP82" s="195"/>
      <c r="THQ82" s="195"/>
      <c r="THR82" s="195"/>
      <c r="THS82" s="195"/>
      <c r="THT82" s="195"/>
      <c r="THU82" s="195"/>
      <c r="THV82" s="195"/>
      <c r="THW82" s="195"/>
      <c r="THX82" s="195"/>
      <c r="THY82" s="195"/>
      <c r="THZ82" s="195"/>
      <c r="TIA82" s="195"/>
      <c r="TIB82" s="195"/>
      <c r="TIC82" s="195"/>
      <c r="TID82" s="195"/>
      <c r="TIE82" s="195"/>
      <c r="TIF82" s="195"/>
      <c r="TIG82" s="195"/>
      <c r="TIH82" s="195"/>
      <c r="TII82" s="195"/>
      <c r="TIJ82" s="195"/>
      <c r="TIK82" s="195"/>
      <c r="TIL82" s="195"/>
      <c r="TIM82" s="195"/>
      <c r="TIN82" s="195"/>
      <c r="TIO82" s="195"/>
      <c r="TIP82" s="195"/>
      <c r="TIQ82" s="195"/>
      <c r="TIR82" s="195"/>
      <c r="TIS82" s="195"/>
      <c r="TIT82" s="195"/>
      <c r="TIU82" s="195"/>
      <c r="TIV82" s="195"/>
      <c r="TIW82" s="195"/>
      <c r="TIX82" s="195"/>
      <c r="TIY82" s="195"/>
      <c r="TIZ82" s="195"/>
      <c r="TJA82" s="195"/>
      <c r="TJB82" s="195"/>
      <c r="TJC82" s="195"/>
      <c r="TJD82" s="195"/>
      <c r="TJE82" s="195"/>
      <c r="TJF82" s="195"/>
      <c r="TJG82" s="195"/>
      <c r="TJH82" s="195"/>
      <c r="TJI82" s="195"/>
      <c r="TJJ82" s="195"/>
      <c r="TJK82" s="195"/>
      <c r="TJL82" s="195"/>
      <c r="TJM82" s="195"/>
      <c r="TJN82" s="195"/>
      <c r="TJO82" s="195"/>
      <c r="TJP82" s="195"/>
      <c r="TJQ82" s="195"/>
      <c r="TJR82" s="195"/>
      <c r="TJS82" s="195"/>
      <c r="TJT82" s="195"/>
      <c r="TJU82" s="195"/>
      <c r="TJV82" s="195"/>
      <c r="TJW82" s="195"/>
      <c r="TJX82" s="195"/>
      <c r="TJY82" s="195"/>
      <c r="TJZ82" s="195"/>
      <c r="TKA82" s="195"/>
      <c r="TKB82" s="195"/>
      <c r="TKC82" s="195"/>
      <c r="TKD82" s="195"/>
      <c r="TKE82" s="195"/>
      <c r="TKF82" s="195"/>
      <c r="TKG82" s="195"/>
      <c r="TKH82" s="195"/>
      <c r="TKI82" s="195"/>
      <c r="TKJ82" s="195"/>
      <c r="TKK82" s="195"/>
      <c r="TKL82" s="195"/>
      <c r="TKM82" s="195"/>
      <c r="TKN82" s="195"/>
      <c r="TKO82" s="195"/>
      <c r="TKP82" s="195"/>
      <c r="TKQ82" s="195"/>
      <c r="TKR82" s="195"/>
      <c r="TKS82" s="195"/>
      <c r="TKT82" s="195"/>
      <c r="TKU82" s="195"/>
      <c r="TKV82" s="195"/>
      <c r="TKW82" s="195"/>
      <c r="TKX82" s="195"/>
      <c r="TKY82" s="195"/>
      <c r="TKZ82" s="195"/>
      <c r="TLA82" s="195"/>
      <c r="TLB82" s="195"/>
      <c r="TLC82" s="195"/>
      <c r="TLD82" s="195"/>
      <c r="TLE82" s="195"/>
      <c r="TLF82" s="195"/>
      <c r="TLG82" s="195"/>
      <c r="TLH82" s="195"/>
      <c r="TLI82" s="195"/>
      <c r="TLJ82" s="195"/>
      <c r="TLK82" s="195"/>
      <c r="TLL82" s="195"/>
      <c r="TLM82" s="195"/>
      <c r="TLN82" s="195"/>
      <c r="TLO82" s="195"/>
      <c r="TLP82" s="195"/>
      <c r="TLQ82" s="195"/>
      <c r="TLR82" s="195"/>
      <c r="TLS82" s="195"/>
      <c r="TLT82" s="195"/>
      <c r="TLU82" s="195"/>
      <c r="TLV82" s="195"/>
      <c r="TLW82" s="195"/>
      <c r="TLX82" s="195"/>
      <c r="TLY82" s="195"/>
      <c r="TLZ82" s="195"/>
      <c r="TMA82" s="195"/>
      <c r="TMB82" s="195"/>
      <c r="TMC82" s="195"/>
      <c r="TMD82" s="195"/>
      <c r="TME82" s="195"/>
      <c r="TMF82" s="195"/>
      <c r="TMG82" s="195"/>
      <c r="TMH82" s="195"/>
      <c r="TMI82" s="195"/>
      <c r="TMJ82" s="195"/>
      <c r="TMK82" s="195"/>
      <c r="TML82" s="195"/>
      <c r="TMM82" s="195"/>
      <c r="TMN82" s="195"/>
      <c r="TMO82" s="195"/>
      <c r="TMP82" s="195"/>
      <c r="TMQ82" s="195"/>
      <c r="TMR82" s="195"/>
      <c r="TMS82" s="195"/>
      <c r="TMT82" s="195"/>
      <c r="TMU82" s="195"/>
      <c r="TMV82" s="195"/>
      <c r="TMW82" s="195"/>
      <c r="TMX82" s="195"/>
      <c r="TMY82" s="195"/>
      <c r="TMZ82" s="195"/>
      <c r="TNA82" s="195"/>
      <c r="TNB82" s="195"/>
      <c r="TNC82" s="195"/>
      <c r="TND82" s="195"/>
      <c r="TNE82" s="195"/>
      <c r="TNF82" s="195"/>
      <c r="TNG82" s="195"/>
      <c r="TNH82" s="195"/>
      <c r="TNI82" s="195"/>
      <c r="TNJ82" s="195"/>
      <c r="TNK82" s="195"/>
      <c r="TNL82" s="195"/>
      <c r="TNM82" s="195"/>
      <c r="TNN82" s="195"/>
      <c r="TNO82" s="195"/>
      <c r="TNP82" s="195"/>
      <c r="TNQ82" s="195"/>
      <c r="TNR82" s="195"/>
      <c r="TNS82" s="195"/>
      <c r="TNT82" s="195"/>
      <c r="TNU82" s="195"/>
      <c r="TNV82" s="195"/>
      <c r="TNW82" s="195"/>
      <c r="TNX82" s="195"/>
      <c r="TNY82" s="195"/>
      <c r="TNZ82" s="195"/>
      <c r="TOA82" s="195"/>
      <c r="TOB82" s="195"/>
      <c r="TOC82" s="195"/>
      <c r="TOD82" s="195"/>
      <c r="TOE82" s="195"/>
      <c r="TOF82" s="195"/>
      <c r="TOG82" s="195"/>
      <c r="TOH82" s="195"/>
      <c r="TOI82" s="195"/>
      <c r="TOJ82" s="195"/>
      <c r="TOK82" s="195"/>
      <c r="TOL82" s="195"/>
      <c r="TOM82" s="195"/>
      <c r="TON82" s="195"/>
      <c r="TOO82" s="195"/>
      <c r="TOP82" s="195"/>
      <c r="TOQ82" s="195"/>
      <c r="TOR82" s="195"/>
      <c r="TOS82" s="195"/>
      <c r="TOT82" s="195"/>
      <c r="TOU82" s="195"/>
      <c r="TOV82" s="195"/>
      <c r="TOW82" s="195"/>
      <c r="TOX82" s="195"/>
      <c r="TOY82" s="195"/>
      <c r="TOZ82" s="195"/>
      <c r="TPA82" s="195"/>
      <c r="TPB82" s="195"/>
      <c r="TPC82" s="195"/>
      <c r="TPD82" s="195"/>
      <c r="TPE82" s="195"/>
      <c r="TPF82" s="195"/>
      <c r="TPG82" s="195"/>
      <c r="TPH82" s="195"/>
      <c r="TPI82" s="195"/>
      <c r="TPJ82" s="195"/>
      <c r="TPK82" s="195"/>
      <c r="TPL82" s="195"/>
      <c r="TPM82" s="195"/>
      <c r="TPN82" s="195"/>
      <c r="TPO82" s="195"/>
      <c r="TPP82" s="195"/>
      <c r="TPQ82" s="195"/>
      <c r="TPR82" s="195"/>
      <c r="TPS82" s="195"/>
      <c r="TPT82" s="195"/>
      <c r="TPU82" s="195"/>
      <c r="TPV82" s="195"/>
      <c r="TPW82" s="195"/>
      <c r="TPX82" s="195"/>
      <c r="TPY82" s="195"/>
      <c r="TPZ82" s="195"/>
      <c r="TQA82" s="195"/>
      <c r="TQB82" s="195"/>
      <c r="TQC82" s="195"/>
      <c r="TQD82" s="195"/>
      <c r="TQE82" s="195"/>
      <c r="TQF82" s="195"/>
      <c r="TQG82" s="195"/>
      <c r="TQH82" s="195"/>
      <c r="TQI82" s="195"/>
      <c r="TQJ82" s="195"/>
      <c r="TQK82" s="195"/>
      <c r="TQL82" s="195"/>
      <c r="TQM82" s="195"/>
      <c r="TQN82" s="195"/>
      <c r="TQO82" s="195"/>
      <c r="TQP82" s="195"/>
      <c r="TQQ82" s="195"/>
      <c r="TQR82" s="195"/>
      <c r="TQS82" s="195"/>
      <c r="TQT82" s="195"/>
      <c r="TQU82" s="195"/>
      <c r="TQV82" s="195"/>
      <c r="TQW82" s="195"/>
      <c r="TQX82" s="195"/>
      <c r="TQY82" s="195"/>
      <c r="TQZ82" s="195"/>
      <c r="TRA82" s="195"/>
      <c r="TRB82" s="195"/>
      <c r="TRC82" s="195"/>
      <c r="TRD82" s="195"/>
      <c r="TRE82" s="195"/>
      <c r="TRF82" s="195"/>
      <c r="TRG82" s="195"/>
      <c r="TRH82" s="195"/>
      <c r="TRI82" s="195"/>
      <c r="TRJ82" s="195"/>
      <c r="TRK82" s="195"/>
      <c r="TRL82" s="195"/>
      <c r="TRM82" s="195"/>
      <c r="TRN82" s="195"/>
      <c r="TRO82" s="195"/>
      <c r="TRP82" s="195"/>
      <c r="TRQ82" s="195"/>
      <c r="TRR82" s="195"/>
      <c r="TRS82" s="195"/>
      <c r="TRT82" s="195"/>
      <c r="TRU82" s="195"/>
      <c r="TRV82" s="195"/>
      <c r="TRW82" s="195"/>
      <c r="TRX82" s="195"/>
      <c r="TRY82" s="195"/>
      <c r="TRZ82" s="195"/>
      <c r="TSA82" s="195"/>
      <c r="TSB82" s="195"/>
      <c r="TSC82" s="195"/>
      <c r="TSD82" s="195"/>
      <c r="TSE82" s="195"/>
      <c r="TSF82" s="195"/>
      <c r="TSG82" s="195"/>
      <c r="TSH82" s="195"/>
      <c r="TSI82" s="195"/>
      <c r="TSJ82" s="195"/>
      <c r="TSK82" s="195"/>
      <c r="TSL82" s="195"/>
      <c r="TSM82" s="195"/>
      <c r="TSN82" s="195"/>
      <c r="TSO82" s="195"/>
      <c r="TSP82" s="195"/>
      <c r="TSQ82" s="195"/>
      <c r="TSR82" s="195"/>
      <c r="TSS82" s="195"/>
      <c r="TST82" s="195"/>
      <c r="TSU82" s="195"/>
      <c r="TSV82" s="195"/>
      <c r="TSW82" s="195"/>
      <c r="TSX82" s="195"/>
      <c r="TSY82" s="195"/>
      <c r="TSZ82" s="195"/>
      <c r="TTA82" s="195"/>
      <c r="TTB82" s="195"/>
      <c r="TTC82" s="195"/>
      <c r="TTD82" s="195"/>
      <c r="TTE82" s="195"/>
      <c r="TTF82" s="195"/>
      <c r="TTG82" s="195"/>
      <c r="TTH82" s="195"/>
      <c r="TTI82" s="195"/>
      <c r="TTJ82" s="195"/>
      <c r="TTK82" s="195"/>
      <c r="TTL82" s="195"/>
      <c r="TTM82" s="195"/>
      <c r="TTN82" s="195"/>
      <c r="TTO82" s="195"/>
      <c r="TTP82" s="195"/>
      <c r="TTQ82" s="195"/>
      <c r="TTR82" s="195"/>
      <c r="TTS82" s="195"/>
      <c r="TTT82" s="195"/>
      <c r="TTU82" s="195"/>
      <c r="TTV82" s="195"/>
      <c r="TTW82" s="195"/>
      <c r="TTX82" s="195"/>
      <c r="TTY82" s="195"/>
      <c r="TTZ82" s="195"/>
      <c r="TUA82" s="195"/>
      <c r="TUB82" s="195"/>
      <c r="TUC82" s="195"/>
      <c r="TUD82" s="195"/>
      <c r="TUE82" s="195"/>
      <c r="TUF82" s="195"/>
      <c r="TUG82" s="195"/>
      <c r="TUH82" s="195"/>
      <c r="TUI82" s="195"/>
      <c r="TUJ82" s="195"/>
      <c r="TUK82" s="195"/>
      <c r="TUL82" s="195"/>
      <c r="TUM82" s="195"/>
      <c r="TUN82" s="195"/>
      <c r="TUO82" s="195"/>
      <c r="TUP82" s="195"/>
      <c r="TUQ82" s="195"/>
      <c r="TUR82" s="195"/>
      <c r="TUS82" s="195"/>
      <c r="TUT82" s="195"/>
      <c r="TUU82" s="195"/>
      <c r="TUV82" s="195"/>
      <c r="TUW82" s="195"/>
      <c r="TUX82" s="195"/>
      <c r="TUY82" s="195"/>
      <c r="TUZ82" s="195"/>
      <c r="TVA82" s="195"/>
      <c r="TVB82" s="195"/>
      <c r="TVC82" s="195"/>
      <c r="TVD82" s="195"/>
      <c r="TVE82" s="195"/>
      <c r="TVF82" s="195"/>
      <c r="TVG82" s="195"/>
      <c r="TVH82" s="195"/>
      <c r="TVI82" s="195"/>
      <c r="TVJ82" s="195"/>
      <c r="TVK82" s="195"/>
      <c r="TVL82" s="195"/>
      <c r="TVM82" s="195"/>
      <c r="TVN82" s="195"/>
      <c r="TVO82" s="195"/>
      <c r="TVP82" s="195"/>
      <c r="TVQ82" s="195"/>
      <c r="TVR82" s="195"/>
      <c r="TVS82" s="195"/>
      <c r="TVT82" s="195"/>
      <c r="TVU82" s="195"/>
      <c r="TVV82" s="195"/>
      <c r="TVW82" s="195"/>
      <c r="TVX82" s="195"/>
      <c r="TVY82" s="195"/>
      <c r="TVZ82" s="195"/>
      <c r="TWA82" s="195"/>
      <c r="TWB82" s="195"/>
      <c r="TWC82" s="195"/>
      <c r="TWD82" s="195"/>
      <c r="TWE82" s="195"/>
      <c r="TWF82" s="195"/>
      <c r="TWG82" s="195"/>
      <c r="TWH82" s="195"/>
      <c r="TWI82" s="195"/>
      <c r="TWJ82" s="195"/>
      <c r="TWK82" s="195"/>
      <c r="TWL82" s="195"/>
      <c r="TWM82" s="195"/>
      <c r="TWN82" s="195"/>
      <c r="TWO82" s="195"/>
      <c r="TWP82" s="195"/>
      <c r="TWQ82" s="195"/>
      <c r="TWR82" s="195"/>
      <c r="TWS82" s="195"/>
      <c r="TWT82" s="195"/>
      <c r="TWU82" s="195"/>
      <c r="TWV82" s="195"/>
      <c r="TWW82" s="195"/>
      <c r="TWX82" s="195"/>
      <c r="TWY82" s="195"/>
      <c r="TWZ82" s="195"/>
      <c r="TXA82" s="195"/>
      <c r="TXB82" s="195"/>
      <c r="TXC82" s="195"/>
      <c r="TXD82" s="195"/>
      <c r="TXE82" s="195"/>
      <c r="TXF82" s="195"/>
      <c r="TXG82" s="195"/>
      <c r="TXH82" s="195"/>
      <c r="TXI82" s="195"/>
      <c r="TXJ82" s="195"/>
      <c r="TXK82" s="195"/>
      <c r="TXL82" s="195"/>
      <c r="TXM82" s="195"/>
      <c r="TXN82" s="195"/>
      <c r="TXO82" s="195"/>
      <c r="TXP82" s="195"/>
      <c r="TXQ82" s="195"/>
      <c r="TXR82" s="195"/>
      <c r="TXS82" s="195"/>
      <c r="TXT82" s="195"/>
      <c r="TXU82" s="195"/>
      <c r="TXV82" s="195"/>
      <c r="TXW82" s="195"/>
      <c r="TXX82" s="195"/>
      <c r="TXY82" s="195"/>
      <c r="TXZ82" s="195"/>
      <c r="TYA82" s="195"/>
      <c r="TYB82" s="195"/>
      <c r="TYC82" s="195"/>
      <c r="TYD82" s="195"/>
      <c r="TYE82" s="195"/>
      <c r="TYF82" s="195"/>
      <c r="TYG82" s="195"/>
      <c r="TYH82" s="195"/>
      <c r="TYI82" s="195"/>
      <c r="TYJ82" s="195"/>
      <c r="TYK82" s="195"/>
      <c r="TYL82" s="195"/>
      <c r="TYM82" s="195"/>
      <c r="TYN82" s="195"/>
      <c r="TYO82" s="195"/>
      <c r="TYP82" s="195"/>
      <c r="TYQ82" s="195"/>
      <c r="TYR82" s="195"/>
      <c r="TYS82" s="195"/>
      <c r="TYT82" s="195"/>
      <c r="TYU82" s="195"/>
      <c r="TYV82" s="195"/>
      <c r="TYW82" s="195"/>
      <c r="TYX82" s="195"/>
      <c r="TYY82" s="195"/>
      <c r="TYZ82" s="195"/>
      <c r="TZA82" s="195"/>
      <c r="TZB82" s="195"/>
      <c r="TZC82" s="195"/>
      <c r="TZD82" s="195"/>
      <c r="TZE82" s="195"/>
      <c r="TZF82" s="195"/>
      <c r="TZG82" s="195"/>
      <c r="TZH82" s="195"/>
      <c r="TZI82" s="195"/>
      <c r="TZJ82" s="195"/>
      <c r="TZK82" s="195"/>
      <c r="TZL82" s="195"/>
      <c r="TZM82" s="195"/>
      <c r="TZN82" s="195"/>
      <c r="TZO82" s="195"/>
      <c r="TZP82" s="195"/>
      <c r="TZQ82" s="195"/>
      <c r="TZR82" s="195"/>
      <c r="TZS82" s="195"/>
      <c r="TZT82" s="195"/>
      <c r="TZU82" s="195"/>
      <c r="TZV82" s="195"/>
      <c r="TZW82" s="195"/>
      <c r="TZX82" s="195"/>
      <c r="TZY82" s="195"/>
      <c r="TZZ82" s="195"/>
      <c r="UAA82" s="195"/>
      <c r="UAB82" s="195"/>
      <c r="UAC82" s="195"/>
      <c r="UAD82" s="195"/>
      <c r="UAE82" s="195"/>
      <c r="UAF82" s="195"/>
      <c r="UAG82" s="195"/>
      <c r="UAH82" s="195"/>
      <c r="UAI82" s="195"/>
      <c r="UAJ82" s="195"/>
      <c r="UAK82" s="195"/>
      <c r="UAL82" s="195"/>
      <c r="UAM82" s="195"/>
      <c r="UAN82" s="195"/>
      <c r="UAO82" s="195"/>
      <c r="UAP82" s="195"/>
      <c r="UAQ82" s="195"/>
      <c r="UAR82" s="195"/>
      <c r="UAS82" s="195"/>
      <c r="UAT82" s="195"/>
      <c r="UAU82" s="195"/>
      <c r="UAV82" s="195"/>
      <c r="UAW82" s="195"/>
      <c r="UAX82" s="195"/>
      <c r="UAY82" s="195"/>
      <c r="UAZ82" s="195"/>
      <c r="UBA82" s="195"/>
      <c r="UBB82" s="195"/>
      <c r="UBC82" s="195"/>
      <c r="UBD82" s="195"/>
      <c r="UBE82" s="195"/>
      <c r="UBF82" s="195"/>
      <c r="UBG82" s="195"/>
      <c r="UBH82" s="195"/>
      <c r="UBI82" s="195"/>
      <c r="UBJ82" s="195"/>
      <c r="UBK82" s="195"/>
      <c r="UBL82" s="195"/>
      <c r="UBM82" s="195"/>
      <c r="UBN82" s="195"/>
      <c r="UBO82" s="195"/>
      <c r="UBP82" s="195"/>
      <c r="UBQ82" s="195"/>
      <c r="UBR82" s="195"/>
      <c r="UBS82" s="195"/>
      <c r="UBT82" s="195"/>
      <c r="UBU82" s="195"/>
      <c r="UBV82" s="195"/>
      <c r="UBW82" s="195"/>
      <c r="UBX82" s="195"/>
      <c r="UBY82" s="195"/>
      <c r="UBZ82" s="195"/>
      <c r="UCA82" s="195"/>
      <c r="UCB82" s="195"/>
      <c r="UCC82" s="195"/>
      <c r="UCD82" s="195"/>
      <c r="UCE82" s="195"/>
      <c r="UCF82" s="195"/>
      <c r="UCG82" s="195"/>
      <c r="UCH82" s="195"/>
      <c r="UCI82" s="195"/>
      <c r="UCJ82" s="195"/>
      <c r="UCK82" s="195"/>
      <c r="UCL82" s="195"/>
      <c r="UCM82" s="195"/>
      <c r="UCN82" s="195"/>
      <c r="UCO82" s="195"/>
      <c r="UCP82" s="195"/>
      <c r="UCQ82" s="195"/>
      <c r="UCR82" s="195"/>
      <c r="UCS82" s="195"/>
      <c r="UCT82" s="195"/>
      <c r="UCU82" s="195"/>
      <c r="UCV82" s="195"/>
      <c r="UCW82" s="195"/>
      <c r="UCX82" s="195"/>
      <c r="UCY82" s="195"/>
      <c r="UCZ82" s="195"/>
      <c r="UDA82" s="195"/>
      <c r="UDB82" s="195"/>
      <c r="UDC82" s="195"/>
      <c r="UDD82" s="195"/>
      <c r="UDE82" s="195"/>
      <c r="UDF82" s="195"/>
      <c r="UDG82" s="195"/>
      <c r="UDH82" s="195"/>
      <c r="UDI82" s="195"/>
      <c r="UDJ82" s="195"/>
      <c r="UDK82" s="195"/>
      <c r="UDL82" s="195"/>
      <c r="UDM82" s="195"/>
      <c r="UDN82" s="195"/>
      <c r="UDO82" s="195"/>
      <c r="UDP82" s="195"/>
      <c r="UDQ82" s="195"/>
      <c r="UDR82" s="195"/>
      <c r="UDS82" s="195"/>
      <c r="UDT82" s="195"/>
      <c r="UDU82" s="195"/>
      <c r="UDV82" s="195"/>
      <c r="UDW82" s="195"/>
      <c r="UDX82" s="195"/>
      <c r="UDY82" s="195"/>
      <c r="UDZ82" s="195"/>
      <c r="UEA82" s="195"/>
      <c r="UEB82" s="195"/>
      <c r="UEC82" s="195"/>
      <c r="UED82" s="195"/>
      <c r="UEE82" s="195"/>
      <c r="UEF82" s="195"/>
      <c r="UEG82" s="195"/>
      <c r="UEH82" s="195"/>
      <c r="UEI82" s="195"/>
      <c r="UEJ82" s="195"/>
      <c r="UEK82" s="195"/>
      <c r="UEL82" s="195"/>
      <c r="UEM82" s="195"/>
      <c r="UEN82" s="195"/>
      <c r="UEO82" s="195"/>
      <c r="UEP82" s="195"/>
      <c r="UEQ82" s="195"/>
      <c r="UER82" s="195"/>
      <c r="UES82" s="195"/>
      <c r="UET82" s="195"/>
      <c r="UEU82" s="195"/>
      <c r="UEV82" s="195"/>
      <c r="UEW82" s="195"/>
      <c r="UEX82" s="195"/>
      <c r="UEY82" s="195"/>
      <c r="UEZ82" s="195"/>
      <c r="UFA82" s="195"/>
      <c r="UFB82" s="195"/>
      <c r="UFC82" s="195"/>
      <c r="UFD82" s="195"/>
      <c r="UFE82" s="195"/>
      <c r="UFF82" s="195"/>
      <c r="UFG82" s="195"/>
      <c r="UFH82" s="195"/>
      <c r="UFI82" s="195"/>
      <c r="UFJ82" s="195"/>
      <c r="UFK82" s="195"/>
      <c r="UFL82" s="195"/>
      <c r="UFM82" s="195"/>
      <c r="UFN82" s="195"/>
      <c r="UFO82" s="195"/>
      <c r="UFP82" s="195"/>
      <c r="UFQ82" s="195"/>
      <c r="UFR82" s="195"/>
      <c r="UFS82" s="195"/>
      <c r="UFT82" s="195"/>
      <c r="UFU82" s="195"/>
      <c r="UFV82" s="195"/>
      <c r="UFW82" s="195"/>
      <c r="UFX82" s="195"/>
      <c r="UFY82" s="195"/>
      <c r="UFZ82" s="195"/>
      <c r="UGA82" s="195"/>
      <c r="UGB82" s="195"/>
      <c r="UGC82" s="195"/>
      <c r="UGD82" s="195"/>
      <c r="UGE82" s="195"/>
      <c r="UGF82" s="195"/>
      <c r="UGG82" s="195"/>
      <c r="UGH82" s="195"/>
      <c r="UGI82" s="195"/>
      <c r="UGJ82" s="195"/>
      <c r="UGK82" s="195"/>
      <c r="UGL82" s="195"/>
      <c r="UGM82" s="195"/>
      <c r="UGN82" s="195"/>
      <c r="UGO82" s="195"/>
      <c r="UGP82" s="195"/>
      <c r="UGQ82" s="195"/>
      <c r="UGR82" s="195"/>
      <c r="UGS82" s="195"/>
      <c r="UGT82" s="195"/>
      <c r="UGU82" s="195"/>
      <c r="UGV82" s="195"/>
      <c r="UGW82" s="195"/>
      <c r="UGX82" s="195"/>
      <c r="UGY82" s="195"/>
      <c r="UGZ82" s="195"/>
      <c r="UHA82" s="195"/>
      <c r="UHB82" s="195"/>
      <c r="UHC82" s="195"/>
      <c r="UHD82" s="195"/>
      <c r="UHE82" s="195"/>
      <c r="UHF82" s="195"/>
      <c r="UHG82" s="195"/>
      <c r="UHH82" s="195"/>
      <c r="UHI82" s="195"/>
      <c r="UHJ82" s="195"/>
      <c r="UHK82" s="195"/>
      <c r="UHL82" s="195"/>
      <c r="UHM82" s="195"/>
      <c r="UHN82" s="195"/>
      <c r="UHO82" s="195"/>
      <c r="UHP82" s="195"/>
      <c r="UHQ82" s="195"/>
      <c r="UHR82" s="195"/>
      <c r="UHS82" s="195"/>
      <c r="UHT82" s="195"/>
      <c r="UHU82" s="195"/>
      <c r="UHV82" s="195"/>
      <c r="UHW82" s="195"/>
      <c r="UHX82" s="195"/>
      <c r="UHY82" s="195"/>
      <c r="UHZ82" s="195"/>
      <c r="UIA82" s="195"/>
      <c r="UIB82" s="195"/>
      <c r="UIC82" s="195"/>
      <c r="UID82" s="195"/>
      <c r="UIE82" s="195"/>
      <c r="UIF82" s="195"/>
      <c r="UIG82" s="195"/>
      <c r="UIH82" s="195"/>
      <c r="UII82" s="195"/>
      <c r="UIJ82" s="195"/>
      <c r="UIK82" s="195"/>
      <c r="UIL82" s="195"/>
      <c r="UIM82" s="195"/>
      <c r="UIN82" s="195"/>
      <c r="UIO82" s="195"/>
      <c r="UIP82" s="195"/>
      <c r="UIQ82" s="195"/>
      <c r="UIR82" s="195"/>
      <c r="UIS82" s="195"/>
      <c r="UIT82" s="195"/>
      <c r="UIU82" s="195"/>
      <c r="UIV82" s="195"/>
      <c r="UIW82" s="195"/>
      <c r="UIX82" s="195"/>
      <c r="UIY82" s="195"/>
      <c r="UIZ82" s="195"/>
      <c r="UJA82" s="195"/>
      <c r="UJB82" s="195"/>
      <c r="UJC82" s="195"/>
      <c r="UJD82" s="195"/>
      <c r="UJE82" s="195"/>
      <c r="UJF82" s="195"/>
      <c r="UJG82" s="195"/>
      <c r="UJH82" s="195"/>
      <c r="UJI82" s="195"/>
      <c r="UJJ82" s="195"/>
      <c r="UJK82" s="195"/>
      <c r="UJL82" s="195"/>
      <c r="UJM82" s="195"/>
      <c r="UJN82" s="195"/>
      <c r="UJO82" s="195"/>
      <c r="UJP82" s="195"/>
      <c r="UJQ82" s="195"/>
      <c r="UJR82" s="195"/>
      <c r="UJS82" s="195"/>
      <c r="UJT82" s="195"/>
      <c r="UJU82" s="195"/>
      <c r="UJV82" s="195"/>
      <c r="UJW82" s="195"/>
      <c r="UJX82" s="195"/>
      <c r="UJY82" s="195"/>
      <c r="UJZ82" s="195"/>
      <c r="UKA82" s="195"/>
      <c r="UKB82" s="195"/>
      <c r="UKC82" s="195"/>
      <c r="UKD82" s="195"/>
      <c r="UKE82" s="195"/>
      <c r="UKF82" s="195"/>
      <c r="UKG82" s="195"/>
      <c r="UKH82" s="195"/>
      <c r="UKI82" s="195"/>
      <c r="UKJ82" s="195"/>
      <c r="UKK82" s="195"/>
      <c r="UKL82" s="195"/>
      <c r="UKM82" s="195"/>
      <c r="UKN82" s="195"/>
      <c r="UKO82" s="195"/>
      <c r="UKP82" s="195"/>
      <c r="UKQ82" s="195"/>
      <c r="UKR82" s="195"/>
      <c r="UKS82" s="195"/>
      <c r="UKT82" s="195"/>
      <c r="UKU82" s="195"/>
      <c r="UKV82" s="195"/>
      <c r="UKW82" s="195"/>
      <c r="UKX82" s="195"/>
      <c r="UKY82" s="195"/>
      <c r="UKZ82" s="195"/>
      <c r="ULA82" s="195"/>
      <c r="ULB82" s="195"/>
      <c r="ULC82" s="195"/>
      <c r="ULD82" s="195"/>
      <c r="ULE82" s="195"/>
      <c r="ULF82" s="195"/>
      <c r="ULG82" s="195"/>
      <c r="ULH82" s="195"/>
      <c r="ULI82" s="195"/>
      <c r="ULJ82" s="195"/>
      <c r="ULK82" s="195"/>
      <c r="ULL82" s="195"/>
      <c r="ULM82" s="195"/>
      <c r="ULN82" s="195"/>
      <c r="ULO82" s="195"/>
      <c r="ULP82" s="195"/>
      <c r="ULQ82" s="195"/>
      <c r="ULR82" s="195"/>
      <c r="ULS82" s="195"/>
      <c r="ULT82" s="195"/>
      <c r="ULU82" s="195"/>
      <c r="ULV82" s="195"/>
      <c r="ULW82" s="195"/>
      <c r="ULX82" s="195"/>
      <c r="ULY82" s="195"/>
      <c r="ULZ82" s="195"/>
      <c r="UMA82" s="195"/>
      <c r="UMB82" s="195"/>
      <c r="UMC82" s="195"/>
      <c r="UMD82" s="195"/>
      <c r="UME82" s="195"/>
      <c r="UMF82" s="195"/>
      <c r="UMG82" s="195"/>
      <c r="UMH82" s="195"/>
      <c r="UMI82" s="195"/>
      <c r="UMJ82" s="195"/>
      <c r="UMK82" s="195"/>
      <c r="UML82" s="195"/>
      <c r="UMM82" s="195"/>
      <c r="UMN82" s="195"/>
      <c r="UMO82" s="195"/>
      <c r="UMP82" s="195"/>
      <c r="UMQ82" s="195"/>
      <c r="UMR82" s="195"/>
      <c r="UMS82" s="195"/>
      <c r="UMT82" s="195"/>
      <c r="UMU82" s="195"/>
      <c r="UMV82" s="195"/>
      <c r="UMW82" s="195"/>
      <c r="UMX82" s="195"/>
      <c r="UMY82" s="195"/>
      <c r="UMZ82" s="195"/>
      <c r="UNA82" s="195"/>
      <c r="UNB82" s="195"/>
      <c r="UNC82" s="195"/>
      <c r="UND82" s="195"/>
      <c r="UNE82" s="195"/>
      <c r="UNF82" s="195"/>
      <c r="UNG82" s="195"/>
      <c r="UNH82" s="195"/>
      <c r="UNI82" s="195"/>
      <c r="UNJ82" s="195"/>
      <c r="UNK82" s="195"/>
      <c r="UNL82" s="195"/>
      <c r="UNM82" s="195"/>
      <c r="UNN82" s="195"/>
      <c r="UNO82" s="195"/>
      <c r="UNP82" s="195"/>
      <c r="UNQ82" s="195"/>
      <c r="UNR82" s="195"/>
      <c r="UNS82" s="195"/>
      <c r="UNT82" s="195"/>
      <c r="UNU82" s="195"/>
      <c r="UNV82" s="195"/>
      <c r="UNW82" s="195"/>
      <c r="UNX82" s="195"/>
      <c r="UNY82" s="195"/>
      <c r="UNZ82" s="195"/>
      <c r="UOA82" s="195"/>
      <c r="UOB82" s="195"/>
      <c r="UOC82" s="195"/>
      <c r="UOD82" s="195"/>
      <c r="UOE82" s="195"/>
      <c r="UOF82" s="195"/>
      <c r="UOG82" s="195"/>
      <c r="UOH82" s="195"/>
      <c r="UOI82" s="195"/>
      <c r="UOJ82" s="195"/>
      <c r="UOK82" s="195"/>
      <c r="UOL82" s="195"/>
      <c r="UOM82" s="195"/>
      <c r="UON82" s="195"/>
      <c r="UOO82" s="195"/>
      <c r="UOP82" s="195"/>
      <c r="UOQ82" s="195"/>
      <c r="UOR82" s="195"/>
      <c r="UOS82" s="195"/>
      <c r="UOT82" s="195"/>
      <c r="UOU82" s="195"/>
      <c r="UOV82" s="195"/>
      <c r="UOW82" s="195"/>
      <c r="UOX82" s="195"/>
      <c r="UOY82" s="195"/>
      <c r="UOZ82" s="195"/>
      <c r="UPA82" s="195"/>
      <c r="UPB82" s="195"/>
      <c r="UPC82" s="195"/>
      <c r="UPD82" s="195"/>
      <c r="UPE82" s="195"/>
      <c r="UPF82" s="195"/>
      <c r="UPG82" s="195"/>
      <c r="UPH82" s="195"/>
      <c r="UPI82" s="195"/>
      <c r="UPJ82" s="195"/>
      <c r="UPK82" s="195"/>
      <c r="UPL82" s="195"/>
      <c r="UPM82" s="195"/>
      <c r="UPN82" s="195"/>
      <c r="UPO82" s="195"/>
      <c r="UPP82" s="195"/>
      <c r="UPQ82" s="195"/>
      <c r="UPR82" s="195"/>
      <c r="UPS82" s="195"/>
      <c r="UPT82" s="195"/>
      <c r="UPU82" s="195"/>
      <c r="UPV82" s="195"/>
      <c r="UPW82" s="195"/>
      <c r="UPX82" s="195"/>
      <c r="UPY82" s="195"/>
      <c r="UPZ82" s="195"/>
      <c r="UQA82" s="195"/>
      <c r="UQB82" s="195"/>
      <c r="UQC82" s="195"/>
      <c r="UQD82" s="195"/>
      <c r="UQE82" s="195"/>
      <c r="UQF82" s="195"/>
      <c r="UQG82" s="195"/>
      <c r="UQH82" s="195"/>
      <c r="UQI82" s="195"/>
      <c r="UQJ82" s="195"/>
      <c r="UQK82" s="195"/>
      <c r="UQL82" s="195"/>
      <c r="UQM82" s="195"/>
      <c r="UQN82" s="195"/>
      <c r="UQO82" s="195"/>
      <c r="UQP82" s="195"/>
      <c r="UQQ82" s="195"/>
      <c r="UQR82" s="195"/>
      <c r="UQS82" s="195"/>
      <c r="UQT82" s="195"/>
      <c r="UQU82" s="195"/>
      <c r="UQV82" s="195"/>
      <c r="UQW82" s="195"/>
      <c r="UQX82" s="195"/>
      <c r="UQY82" s="195"/>
      <c r="UQZ82" s="195"/>
      <c r="URA82" s="195"/>
      <c r="URB82" s="195"/>
      <c r="URC82" s="195"/>
      <c r="URD82" s="195"/>
      <c r="URE82" s="195"/>
      <c r="URF82" s="195"/>
      <c r="URG82" s="195"/>
      <c r="URH82" s="195"/>
      <c r="URI82" s="195"/>
      <c r="URJ82" s="195"/>
      <c r="URK82" s="195"/>
      <c r="URL82" s="195"/>
      <c r="URM82" s="195"/>
      <c r="URN82" s="195"/>
      <c r="URO82" s="195"/>
      <c r="URP82" s="195"/>
      <c r="URQ82" s="195"/>
      <c r="URR82" s="195"/>
      <c r="URS82" s="195"/>
      <c r="URT82" s="195"/>
      <c r="URU82" s="195"/>
      <c r="URV82" s="195"/>
      <c r="URW82" s="195"/>
      <c r="URX82" s="195"/>
      <c r="URY82" s="195"/>
      <c r="URZ82" s="195"/>
      <c r="USA82" s="195"/>
      <c r="USB82" s="195"/>
      <c r="USC82" s="195"/>
      <c r="USD82" s="195"/>
      <c r="USE82" s="195"/>
      <c r="USF82" s="195"/>
      <c r="USG82" s="195"/>
      <c r="USH82" s="195"/>
      <c r="USI82" s="195"/>
      <c r="USJ82" s="195"/>
      <c r="USK82" s="195"/>
      <c r="USL82" s="195"/>
      <c r="USM82" s="195"/>
      <c r="USN82" s="195"/>
      <c r="USO82" s="195"/>
      <c r="USP82" s="195"/>
      <c r="USQ82" s="195"/>
      <c r="USR82" s="195"/>
      <c r="USS82" s="195"/>
      <c r="UST82" s="195"/>
      <c r="USU82" s="195"/>
      <c r="USV82" s="195"/>
      <c r="USW82" s="195"/>
      <c r="USX82" s="195"/>
      <c r="USY82" s="195"/>
      <c r="USZ82" s="195"/>
      <c r="UTA82" s="195"/>
      <c r="UTB82" s="195"/>
      <c r="UTC82" s="195"/>
      <c r="UTD82" s="195"/>
      <c r="UTE82" s="195"/>
      <c r="UTF82" s="195"/>
      <c r="UTG82" s="195"/>
      <c r="UTH82" s="195"/>
      <c r="UTI82" s="195"/>
      <c r="UTJ82" s="195"/>
      <c r="UTK82" s="195"/>
      <c r="UTL82" s="195"/>
      <c r="UTM82" s="195"/>
      <c r="UTN82" s="195"/>
      <c r="UTO82" s="195"/>
      <c r="UTP82" s="195"/>
      <c r="UTQ82" s="195"/>
      <c r="UTR82" s="195"/>
      <c r="UTS82" s="195"/>
      <c r="UTT82" s="195"/>
      <c r="UTU82" s="195"/>
      <c r="UTV82" s="195"/>
      <c r="UTW82" s="195"/>
      <c r="UTX82" s="195"/>
      <c r="UTY82" s="195"/>
      <c r="UTZ82" s="195"/>
      <c r="UUA82" s="195"/>
      <c r="UUB82" s="195"/>
      <c r="UUC82" s="195"/>
      <c r="UUD82" s="195"/>
      <c r="UUE82" s="195"/>
      <c r="UUF82" s="195"/>
      <c r="UUG82" s="195"/>
      <c r="UUH82" s="195"/>
      <c r="UUI82" s="195"/>
      <c r="UUJ82" s="195"/>
      <c r="UUK82" s="195"/>
      <c r="UUL82" s="195"/>
      <c r="UUM82" s="195"/>
      <c r="UUN82" s="195"/>
      <c r="UUO82" s="195"/>
      <c r="UUP82" s="195"/>
      <c r="UUQ82" s="195"/>
      <c r="UUR82" s="195"/>
      <c r="UUS82" s="195"/>
      <c r="UUT82" s="195"/>
      <c r="UUU82" s="195"/>
      <c r="UUV82" s="195"/>
      <c r="UUW82" s="195"/>
      <c r="UUX82" s="195"/>
      <c r="UUY82" s="195"/>
      <c r="UUZ82" s="195"/>
      <c r="UVA82" s="195"/>
      <c r="UVB82" s="195"/>
      <c r="UVC82" s="195"/>
      <c r="UVD82" s="195"/>
      <c r="UVE82" s="195"/>
      <c r="UVF82" s="195"/>
      <c r="UVG82" s="195"/>
      <c r="UVH82" s="195"/>
      <c r="UVI82" s="195"/>
      <c r="UVJ82" s="195"/>
      <c r="UVK82" s="195"/>
      <c r="UVL82" s="195"/>
      <c r="UVM82" s="195"/>
      <c r="UVN82" s="195"/>
      <c r="UVO82" s="195"/>
      <c r="UVP82" s="195"/>
      <c r="UVQ82" s="195"/>
      <c r="UVR82" s="195"/>
      <c r="UVS82" s="195"/>
      <c r="UVT82" s="195"/>
      <c r="UVU82" s="195"/>
      <c r="UVV82" s="195"/>
      <c r="UVW82" s="195"/>
      <c r="UVX82" s="195"/>
      <c r="UVY82" s="195"/>
      <c r="UVZ82" s="195"/>
      <c r="UWA82" s="195"/>
      <c r="UWB82" s="195"/>
      <c r="UWC82" s="195"/>
      <c r="UWD82" s="195"/>
      <c r="UWE82" s="195"/>
      <c r="UWF82" s="195"/>
      <c r="UWG82" s="195"/>
      <c r="UWH82" s="195"/>
      <c r="UWI82" s="195"/>
      <c r="UWJ82" s="195"/>
      <c r="UWK82" s="195"/>
      <c r="UWL82" s="195"/>
      <c r="UWM82" s="195"/>
      <c r="UWN82" s="195"/>
      <c r="UWO82" s="195"/>
      <c r="UWP82" s="195"/>
      <c r="UWQ82" s="195"/>
      <c r="UWR82" s="195"/>
      <c r="UWS82" s="195"/>
      <c r="UWT82" s="195"/>
      <c r="UWU82" s="195"/>
      <c r="UWV82" s="195"/>
      <c r="UWW82" s="195"/>
      <c r="UWX82" s="195"/>
      <c r="UWY82" s="195"/>
      <c r="UWZ82" s="195"/>
      <c r="UXA82" s="195"/>
      <c r="UXB82" s="195"/>
      <c r="UXC82" s="195"/>
      <c r="UXD82" s="195"/>
      <c r="UXE82" s="195"/>
      <c r="UXF82" s="195"/>
      <c r="UXG82" s="195"/>
      <c r="UXH82" s="195"/>
      <c r="UXI82" s="195"/>
      <c r="UXJ82" s="195"/>
      <c r="UXK82" s="195"/>
      <c r="UXL82" s="195"/>
      <c r="UXM82" s="195"/>
      <c r="UXN82" s="195"/>
      <c r="UXO82" s="195"/>
      <c r="UXP82" s="195"/>
      <c r="UXQ82" s="195"/>
      <c r="UXR82" s="195"/>
      <c r="UXS82" s="195"/>
      <c r="UXT82" s="195"/>
      <c r="UXU82" s="195"/>
      <c r="UXV82" s="195"/>
      <c r="UXW82" s="195"/>
      <c r="UXX82" s="195"/>
      <c r="UXY82" s="195"/>
      <c r="UXZ82" s="195"/>
      <c r="UYA82" s="195"/>
      <c r="UYB82" s="195"/>
      <c r="UYC82" s="195"/>
      <c r="UYD82" s="195"/>
      <c r="UYE82" s="195"/>
      <c r="UYF82" s="195"/>
      <c r="UYG82" s="195"/>
      <c r="UYH82" s="195"/>
      <c r="UYI82" s="195"/>
      <c r="UYJ82" s="195"/>
      <c r="UYK82" s="195"/>
      <c r="UYL82" s="195"/>
      <c r="UYM82" s="195"/>
      <c r="UYN82" s="195"/>
      <c r="UYO82" s="195"/>
      <c r="UYP82" s="195"/>
      <c r="UYQ82" s="195"/>
      <c r="UYR82" s="195"/>
      <c r="UYS82" s="195"/>
      <c r="UYT82" s="195"/>
      <c r="UYU82" s="195"/>
      <c r="UYV82" s="195"/>
      <c r="UYW82" s="195"/>
      <c r="UYX82" s="195"/>
      <c r="UYY82" s="195"/>
      <c r="UYZ82" s="195"/>
      <c r="UZA82" s="195"/>
      <c r="UZB82" s="195"/>
      <c r="UZC82" s="195"/>
      <c r="UZD82" s="195"/>
      <c r="UZE82" s="195"/>
      <c r="UZF82" s="195"/>
      <c r="UZG82" s="195"/>
      <c r="UZH82" s="195"/>
      <c r="UZI82" s="195"/>
      <c r="UZJ82" s="195"/>
      <c r="UZK82" s="195"/>
      <c r="UZL82" s="195"/>
      <c r="UZM82" s="195"/>
      <c r="UZN82" s="195"/>
      <c r="UZO82" s="195"/>
      <c r="UZP82" s="195"/>
      <c r="UZQ82" s="195"/>
      <c r="UZR82" s="195"/>
      <c r="UZS82" s="195"/>
      <c r="UZT82" s="195"/>
      <c r="UZU82" s="195"/>
      <c r="UZV82" s="195"/>
      <c r="UZW82" s="195"/>
      <c r="UZX82" s="195"/>
      <c r="UZY82" s="195"/>
      <c r="UZZ82" s="195"/>
      <c r="VAA82" s="195"/>
      <c r="VAB82" s="195"/>
      <c r="VAC82" s="195"/>
      <c r="VAD82" s="195"/>
      <c r="VAE82" s="195"/>
      <c r="VAF82" s="195"/>
      <c r="VAG82" s="195"/>
      <c r="VAH82" s="195"/>
      <c r="VAI82" s="195"/>
      <c r="VAJ82" s="195"/>
      <c r="VAK82" s="195"/>
      <c r="VAL82" s="195"/>
      <c r="VAM82" s="195"/>
      <c r="VAN82" s="195"/>
      <c r="VAO82" s="195"/>
      <c r="VAP82" s="195"/>
      <c r="VAQ82" s="195"/>
      <c r="VAR82" s="195"/>
      <c r="VAS82" s="195"/>
      <c r="VAT82" s="195"/>
      <c r="VAU82" s="195"/>
      <c r="VAV82" s="195"/>
      <c r="VAW82" s="195"/>
      <c r="VAX82" s="195"/>
      <c r="VAY82" s="195"/>
      <c r="VAZ82" s="195"/>
      <c r="VBA82" s="195"/>
      <c r="VBB82" s="195"/>
      <c r="VBC82" s="195"/>
      <c r="VBD82" s="195"/>
      <c r="VBE82" s="195"/>
      <c r="VBF82" s="195"/>
      <c r="VBG82" s="195"/>
      <c r="VBH82" s="195"/>
      <c r="VBI82" s="195"/>
      <c r="VBJ82" s="195"/>
      <c r="VBK82" s="195"/>
      <c r="VBL82" s="195"/>
      <c r="VBM82" s="195"/>
      <c r="VBN82" s="195"/>
      <c r="VBO82" s="195"/>
      <c r="VBP82" s="195"/>
      <c r="VBQ82" s="195"/>
      <c r="VBR82" s="195"/>
      <c r="VBS82" s="195"/>
      <c r="VBT82" s="195"/>
      <c r="VBU82" s="195"/>
      <c r="VBV82" s="195"/>
      <c r="VBW82" s="195"/>
      <c r="VBX82" s="195"/>
      <c r="VBY82" s="195"/>
      <c r="VBZ82" s="195"/>
      <c r="VCA82" s="195"/>
      <c r="VCB82" s="195"/>
      <c r="VCC82" s="195"/>
      <c r="VCD82" s="195"/>
      <c r="VCE82" s="195"/>
      <c r="VCF82" s="195"/>
      <c r="VCG82" s="195"/>
      <c r="VCH82" s="195"/>
      <c r="VCI82" s="195"/>
      <c r="VCJ82" s="195"/>
      <c r="VCK82" s="195"/>
      <c r="VCL82" s="195"/>
      <c r="VCM82" s="195"/>
      <c r="VCN82" s="195"/>
      <c r="VCO82" s="195"/>
      <c r="VCP82" s="195"/>
      <c r="VCQ82" s="195"/>
      <c r="VCR82" s="195"/>
      <c r="VCS82" s="195"/>
      <c r="VCT82" s="195"/>
      <c r="VCU82" s="195"/>
      <c r="VCV82" s="195"/>
      <c r="VCW82" s="195"/>
      <c r="VCX82" s="195"/>
      <c r="VCY82" s="195"/>
      <c r="VCZ82" s="195"/>
      <c r="VDA82" s="195"/>
      <c r="VDB82" s="195"/>
      <c r="VDC82" s="195"/>
      <c r="VDD82" s="195"/>
      <c r="VDE82" s="195"/>
      <c r="VDF82" s="195"/>
      <c r="VDG82" s="195"/>
      <c r="VDH82" s="195"/>
      <c r="VDI82" s="195"/>
      <c r="VDJ82" s="195"/>
      <c r="VDK82" s="195"/>
      <c r="VDL82" s="195"/>
      <c r="VDM82" s="195"/>
      <c r="VDN82" s="195"/>
      <c r="VDO82" s="195"/>
      <c r="VDP82" s="195"/>
      <c r="VDQ82" s="195"/>
      <c r="VDR82" s="195"/>
      <c r="VDS82" s="195"/>
      <c r="VDT82" s="195"/>
      <c r="VDU82" s="195"/>
      <c r="VDV82" s="195"/>
      <c r="VDW82" s="195"/>
      <c r="VDX82" s="195"/>
      <c r="VDY82" s="195"/>
      <c r="VDZ82" s="195"/>
      <c r="VEA82" s="195"/>
      <c r="VEB82" s="195"/>
      <c r="VEC82" s="195"/>
      <c r="VED82" s="195"/>
      <c r="VEE82" s="195"/>
      <c r="VEF82" s="195"/>
      <c r="VEG82" s="195"/>
      <c r="VEH82" s="195"/>
      <c r="VEI82" s="195"/>
      <c r="VEJ82" s="195"/>
      <c r="VEK82" s="195"/>
      <c r="VEL82" s="195"/>
      <c r="VEM82" s="195"/>
      <c r="VEN82" s="195"/>
      <c r="VEO82" s="195"/>
      <c r="VEP82" s="195"/>
      <c r="VEQ82" s="195"/>
      <c r="VER82" s="195"/>
      <c r="VES82" s="195"/>
      <c r="VET82" s="195"/>
      <c r="VEU82" s="195"/>
      <c r="VEV82" s="195"/>
      <c r="VEW82" s="195"/>
      <c r="VEX82" s="195"/>
      <c r="VEY82" s="195"/>
      <c r="VEZ82" s="195"/>
      <c r="VFA82" s="195"/>
      <c r="VFB82" s="195"/>
      <c r="VFC82" s="195"/>
      <c r="VFD82" s="195"/>
      <c r="VFE82" s="195"/>
      <c r="VFF82" s="195"/>
      <c r="VFG82" s="195"/>
      <c r="VFH82" s="195"/>
      <c r="VFI82" s="195"/>
      <c r="VFJ82" s="195"/>
      <c r="VFK82" s="195"/>
      <c r="VFL82" s="195"/>
      <c r="VFM82" s="195"/>
      <c r="VFN82" s="195"/>
      <c r="VFO82" s="195"/>
      <c r="VFP82" s="195"/>
      <c r="VFQ82" s="195"/>
      <c r="VFR82" s="195"/>
      <c r="VFS82" s="195"/>
      <c r="VFT82" s="195"/>
      <c r="VFU82" s="195"/>
      <c r="VFV82" s="195"/>
      <c r="VFW82" s="195"/>
      <c r="VFX82" s="195"/>
      <c r="VFY82" s="195"/>
      <c r="VFZ82" s="195"/>
      <c r="VGA82" s="195"/>
      <c r="VGB82" s="195"/>
      <c r="VGC82" s="195"/>
      <c r="VGD82" s="195"/>
      <c r="VGE82" s="195"/>
      <c r="VGF82" s="195"/>
      <c r="VGG82" s="195"/>
      <c r="VGH82" s="195"/>
      <c r="VGI82" s="195"/>
      <c r="VGJ82" s="195"/>
      <c r="VGK82" s="195"/>
      <c r="VGL82" s="195"/>
      <c r="VGM82" s="195"/>
      <c r="VGN82" s="195"/>
      <c r="VGO82" s="195"/>
      <c r="VGP82" s="195"/>
      <c r="VGQ82" s="195"/>
      <c r="VGR82" s="195"/>
      <c r="VGS82" s="195"/>
      <c r="VGT82" s="195"/>
      <c r="VGU82" s="195"/>
      <c r="VGV82" s="195"/>
      <c r="VGW82" s="195"/>
      <c r="VGX82" s="195"/>
      <c r="VGY82" s="195"/>
      <c r="VGZ82" s="195"/>
      <c r="VHA82" s="195"/>
      <c r="VHB82" s="195"/>
      <c r="VHC82" s="195"/>
      <c r="VHD82" s="195"/>
      <c r="VHE82" s="195"/>
      <c r="VHF82" s="195"/>
      <c r="VHG82" s="195"/>
      <c r="VHH82" s="195"/>
      <c r="VHI82" s="195"/>
      <c r="VHJ82" s="195"/>
      <c r="VHK82" s="195"/>
      <c r="VHL82" s="195"/>
      <c r="VHM82" s="195"/>
      <c r="VHN82" s="195"/>
      <c r="VHO82" s="195"/>
      <c r="VHP82" s="195"/>
      <c r="VHQ82" s="195"/>
      <c r="VHR82" s="195"/>
      <c r="VHS82" s="195"/>
      <c r="VHT82" s="195"/>
      <c r="VHU82" s="195"/>
      <c r="VHV82" s="195"/>
      <c r="VHW82" s="195"/>
      <c r="VHX82" s="195"/>
      <c r="VHY82" s="195"/>
      <c r="VHZ82" s="195"/>
      <c r="VIA82" s="195"/>
      <c r="VIB82" s="195"/>
      <c r="VIC82" s="195"/>
      <c r="VID82" s="195"/>
      <c r="VIE82" s="195"/>
      <c r="VIF82" s="195"/>
      <c r="VIG82" s="195"/>
      <c r="VIH82" s="195"/>
      <c r="VII82" s="195"/>
      <c r="VIJ82" s="195"/>
      <c r="VIK82" s="195"/>
      <c r="VIL82" s="195"/>
      <c r="VIM82" s="195"/>
      <c r="VIN82" s="195"/>
      <c r="VIO82" s="195"/>
      <c r="VIP82" s="195"/>
      <c r="VIQ82" s="195"/>
      <c r="VIR82" s="195"/>
      <c r="VIS82" s="195"/>
      <c r="VIT82" s="195"/>
      <c r="VIU82" s="195"/>
      <c r="VIV82" s="195"/>
      <c r="VIW82" s="195"/>
      <c r="VIX82" s="195"/>
      <c r="VIY82" s="195"/>
      <c r="VIZ82" s="195"/>
      <c r="VJA82" s="195"/>
      <c r="VJB82" s="195"/>
      <c r="VJC82" s="195"/>
      <c r="VJD82" s="195"/>
      <c r="VJE82" s="195"/>
      <c r="VJF82" s="195"/>
      <c r="VJG82" s="195"/>
      <c r="VJH82" s="195"/>
      <c r="VJI82" s="195"/>
      <c r="VJJ82" s="195"/>
      <c r="VJK82" s="195"/>
      <c r="VJL82" s="195"/>
      <c r="VJM82" s="195"/>
      <c r="VJN82" s="195"/>
      <c r="VJO82" s="195"/>
      <c r="VJP82" s="195"/>
      <c r="VJQ82" s="195"/>
      <c r="VJR82" s="195"/>
      <c r="VJS82" s="195"/>
      <c r="VJT82" s="195"/>
      <c r="VJU82" s="195"/>
      <c r="VJV82" s="195"/>
      <c r="VJW82" s="195"/>
      <c r="VJX82" s="195"/>
      <c r="VJY82" s="195"/>
      <c r="VJZ82" s="195"/>
      <c r="VKA82" s="195"/>
      <c r="VKB82" s="195"/>
      <c r="VKC82" s="195"/>
      <c r="VKD82" s="195"/>
      <c r="VKE82" s="195"/>
      <c r="VKF82" s="195"/>
      <c r="VKG82" s="195"/>
      <c r="VKH82" s="195"/>
      <c r="VKI82" s="195"/>
      <c r="VKJ82" s="195"/>
      <c r="VKK82" s="195"/>
      <c r="VKL82" s="195"/>
      <c r="VKM82" s="195"/>
      <c r="VKN82" s="195"/>
      <c r="VKO82" s="195"/>
      <c r="VKP82" s="195"/>
      <c r="VKQ82" s="195"/>
      <c r="VKR82" s="195"/>
      <c r="VKS82" s="195"/>
      <c r="VKT82" s="195"/>
      <c r="VKU82" s="195"/>
      <c r="VKV82" s="195"/>
      <c r="VKW82" s="195"/>
      <c r="VKX82" s="195"/>
      <c r="VKY82" s="195"/>
      <c r="VKZ82" s="195"/>
      <c r="VLA82" s="195"/>
      <c r="VLB82" s="195"/>
      <c r="VLC82" s="195"/>
      <c r="VLD82" s="195"/>
      <c r="VLE82" s="195"/>
      <c r="VLF82" s="195"/>
      <c r="VLG82" s="195"/>
      <c r="VLH82" s="195"/>
      <c r="VLI82" s="195"/>
      <c r="VLJ82" s="195"/>
      <c r="VLK82" s="195"/>
      <c r="VLL82" s="195"/>
      <c r="VLM82" s="195"/>
      <c r="VLN82" s="195"/>
      <c r="VLO82" s="195"/>
      <c r="VLP82" s="195"/>
      <c r="VLQ82" s="195"/>
      <c r="VLR82" s="195"/>
      <c r="VLS82" s="195"/>
      <c r="VLT82" s="195"/>
      <c r="VLU82" s="195"/>
      <c r="VLV82" s="195"/>
      <c r="VLW82" s="195"/>
      <c r="VLX82" s="195"/>
      <c r="VLY82" s="195"/>
      <c r="VLZ82" s="195"/>
      <c r="VMA82" s="195"/>
      <c r="VMB82" s="195"/>
      <c r="VMC82" s="195"/>
      <c r="VMD82" s="195"/>
      <c r="VME82" s="195"/>
      <c r="VMF82" s="195"/>
      <c r="VMG82" s="195"/>
      <c r="VMH82" s="195"/>
      <c r="VMI82" s="195"/>
      <c r="VMJ82" s="195"/>
      <c r="VMK82" s="195"/>
      <c r="VML82" s="195"/>
      <c r="VMM82" s="195"/>
      <c r="VMN82" s="195"/>
      <c r="VMO82" s="195"/>
      <c r="VMP82" s="195"/>
      <c r="VMQ82" s="195"/>
      <c r="VMR82" s="195"/>
      <c r="VMS82" s="195"/>
      <c r="VMT82" s="195"/>
      <c r="VMU82" s="195"/>
      <c r="VMV82" s="195"/>
      <c r="VMW82" s="195"/>
      <c r="VMX82" s="195"/>
      <c r="VMY82" s="195"/>
      <c r="VMZ82" s="195"/>
      <c r="VNA82" s="195"/>
      <c r="VNB82" s="195"/>
      <c r="VNC82" s="195"/>
      <c r="VND82" s="195"/>
      <c r="VNE82" s="195"/>
      <c r="VNF82" s="195"/>
      <c r="VNG82" s="195"/>
      <c r="VNH82" s="195"/>
      <c r="VNI82" s="195"/>
      <c r="VNJ82" s="195"/>
      <c r="VNK82" s="195"/>
      <c r="VNL82" s="195"/>
      <c r="VNM82" s="195"/>
      <c r="VNN82" s="195"/>
      <c r="VNO82" s="195"/>
      <c r="VNP82" s="195"/>
      <c r="VNQ82" s="195"/>
      <c r="VNR82" s="195"/>
      <c r="VNS82" s="195"/>
      <c r="VNT82" s="195"/>
      <c r="VNU82" s="195"/>
      <c r="VNV82" s="195"/>
      <c r="VNW82" s="195"/>
      <c r="VNX82" s="195"/>
      <c r="VNY82" s="195"/>
      <c r="VNZ82" s="195"/>
      <c r="VOA82" s="195"/>
      <c r="VOB82" s="195"/>
      <c r="VOC82" s="195"/>
      <c r="VOD82" s="195"/>
      <c r="VOE82" s="195"/>
      <c r="VOF82" s="195"/>
      <c r="VOG82" s="195"/>
      <c r="VOH82" s="195"/>
      <c r="VOI82" s="195"/>
      <c r="VOJ82" s="195"/>
      <c r="VOK82" s="195"/>
      <c r="VOL82" s="195"/>
      <c r="VOM82" s="195"/>
      <c r="VON82" s="195"/>
      <c r="VOO82" s="195"/>
      <c r="VOP82" s="195"/>
      <c r="VOQ82" s="195"/>
      <c r="VOR82" s="195"/>
      <c r="VOS82" s="195"/>
      <c r="VOT82" s="195"/>
      <c r="VOU82" s="195"/>
      <c r="VOV82" s="195"/>
      <c r="VOW82" s="195"/>
      <c r="VOX82" s="195"/>
      <c r="VOY82" s="195"/>
      <c r="VOZ82" s="195"/>
      <c r="VPA82" s="195"/>
      <c r="VPB82" s="195"/>
      <c r="VPC82" s="195"/>
      <c r="VPD82" s="195"/>
      <c r="VPE82" s="195"/>
      <c r="VPF82" s="195"/>
      <c r="VPG82" s="195"/>
      <c r="VPH82" s="195"/>
      <c r="VPI82" s="195"/>
      <c r="VPJ82" s="195"/>
      <c r="VPK82" s="195"/>
      <c r="VPL82" s="195"/>
      <c r="VPM82" s="195"/>
      <c r="VPN82" s="195"/>
      <c r="VPO82" s="195"/>
      <c r="VPP82" s="195"/>
      <c r="VPQ82" s="195"/>
      <c r="VPR82" s="195"/>
      <c r="VPS82" s="195"/>
      <c r="VPT82" s="195"/>
      <c r="VPU82" s="195"/>
      <c r="VPV82" s="195"/>
      <c r="VPW82" s="195"/>
      <c r="VPX82" s="195"/>
      <c r="VPY82" s="195"/>
      <c r="VPZ82" s="195"/>
      <c r="VQA82" s="195"/>
      <c r="VQB82" s="195"/>
      <c r="VQC82" s="195"/>
      <c r="VQD82" s="195"/>
      <c r="VQE82" s="195"/>
      <c r="VQF82" s="195"/>
      <c r="VQG82" s="195"/>
      <c r="VQH82" s="195"/>
      <c r="VQI82" s="195"/>
      <c r="VQJ82" s="195"/>
      <c r="VQK82" s="195"/>
      <c r="VQL82" s="195"/>
      <c r="VQM82" s="195"/>
      <c r="VQN82" s="195"/>
      <c r="VQO82" s="195"/>
      <c r="VQP82" s="195"/>
      <c r="VQQ82" s="195"/>
      <c r="VQR82" s="195"/>
      <c r="VQS82" s="195"/>
      <c r="VQT82" s="195"/>
      <c r="VQU82" s="195"/>
      <c r="VQV82" s="195"/>
      <c r="VQW82" s="195"/>
      <c r="VQX82" s="195"/>
      <c r="VQY82" s="195"/>
      <c r="VQZ82" s="195"/>
      <c r="VRA82" s="195"/>
      <c r="VRB82" s="195"/>
      <c r="VRC82" s="195"/>
      <c r="VRD82" s="195"/>
      <c r="VRE82" s="195"/>
      <c r="VRF82" s="195"/>
      <c r="VRG82" s="195"/>
      <c r="VRH82" s="195"/>
      <c r="VRI82" s="195"/>
      <c r="VRJ82" s="195"/>
      <c r="VRK82" s="195"/>
      <c r="VRL82" s="195"/>
      <c r="VRM82" s="195"/>
      <c r="VRN82" s="195"/>
      <c r="VRO82" s="195"/>
      <c r="VRP82" s="195"/>
      <c r="VRQ82" s="195"/>
      <c r="VRR82" s="195"/>
      <c r="VRS82" s="195"/>
      <c r="VRT82" s="195"/>
      <c r="VRU82" s="195"/>
      <c r="VRV82" s="195"/>
      <c r="VRW82" s="195"/>
      <c r="VRX82" s="195"/>
      <c r="VRY82" s="195"/>
      <c r="VRZ82" s="195"/>
      <c r="VSA82" s="195"/>
      <c r="VSB82" s="195"/>
      <c r="VSC82" s="195"/>
      <c r="VSD82" s="195"/>
      <c r="VSE82" s="195"/>
      <c r="VSF82" s="195"/>
      <c r="VSG82" s="195"/>
      <c r="VSH82" s="195"/>
      <c r="VSI82" s="195"/>
      <c r="VSJ82" s="195"/>
      <c r="VSK82" s="195"/>
      <c r="VSL82" s="195"/>
      <c r="VSM82" s="195"/>
      <c r="VSN82" s="195"/>
      <c r="VSO82" s="195"/>
      <c r="VSP82" s="195"/>
      <c r="VSQ82" s="195"/>
      <c r="VSR82" s="195"/>
      <c r="VSS82" s="195"/>
      <c r="VST82" s="195"/>
      <c r="VSU82" s="195"/>
      <c r="VSV82" s="195"/>
      <c r="VSW82" s="195"/>
      <c r="VSX82" s="195"/>
      <c r="VSY82" s="195"/>
      <c r="VSZ82" s="195"/>
      <c r="VTA82" s="195"/>
      <c r="VTB82" s="195"/>
      <c r="VTC82" s="195"/>
      <c r="VTD82" s="195"/>
      <c r="VTE82" s="195"/>
      <c r="VTF82" s="195"/>
      <c r="VTG82" s="195"/>
      <c r="VTH82" s="195"/>
      <c r="VTI82" s="195"/>
      <c r="VTJ82" s="195"/>
      <c r="VTK82" s="195"/>
      <c r="VTL82" s="195"/>
      <c r="VTM82" s="195"/>
      <c r="VTN82" s="195"/>
      <c r="VTO82" s="195"/>
      <c r="VTP82" s="195"/>
      <c r="VTQ82" s="195"/>
      <c r="VTR82" s="195"/>
      <c r="VTS82" s="195"/>
      <c r="VTT82" s="195"/>
      <c r="VTU82" s="195"/>
      <c r="VTV82" s="195"/>
      <c r="VTW82" s="195"/>
      <c r="VTX82" s="195"/>
      <c r="VTY82" s="195"/>
      <c r="VTZ82" s="195"/>
      <c r="VUA82" s="195"/>
      <c r="VUB82" s="195"/>
      <c r="VUC82" s="195"/>
      <c r="VUD82" s="195"/>
      <c r="VUE82" s="195"/>
      <c r="VUF82" s="195"/>
      <c r="VUG82" s="195"/>
      <c r="VUH82" s="195"/>
      <c r="VUI82" s="195"/>
      <c r="VUJ82" s="195"/>
      <c r="VUK82" s="195"/>
      <c r="VUL82" s="195"/>
      <c r="VUM82" s="195"/>
      <c r="VUN82" s="195"/>
      <c r="VUO82" s="195"/>
      <c r="VUP82" s="195"/>
      <c r="VUQ82" s="195"/>
      <c r="VUR82" s="195"/>
      <c r="VUS82" s="195"/>
      <c r="VUT82" s="195"/>
      <c r="VUU82" s="195"/>
      <c r="VUV82" s="195"/>
      <c r="VUW82" s="195"/>
      <c r="VUX82" s="195"/>
      <c r="VUY82" s="195"/>
      <c r="VUZ82" s="195"/>
      <c r="VVA82" s="195"/>
      <c r="VVB82" s="195"/>
      <c r="VVC82" s="195"/>
      <c r="VVD82" s="195"/>
      <c r="VVE82" s="195"/>
      <c r="VVF82" s="195"/>
      <c r="VVG82" s="195"/>
      <c r="VVH82" s="195"/>
      <c r="VVI82" s="195"/>
      <c r="VVJ82" s="195"/>
      <c r="VVK82" s="195"/>
      <c r="VVL82" s="195"/>
      <c r="VVM82" s="195"/>
      <c r="VVN82" s="195"/>
      <c r="VVO82" s="195"/>
      <c r="VVP82" s="195"/>
      <c r="VVQ82" s="195"/>
      <c r="VVR82" s="195"/>
      <c r="VVS82" s="195"/>
      <c r="VVT82" s="195"/>
      <c r="VVU82" s="195"/>
      <c r="VVV82" s="195"/>
      <c r="VVW82" s="195"/>
      <c r="VVX82" s="195"/>
      <c r="VVY82" s="195"/>
      <c r="VVZ82" s="195"/>
      <c r="VWA82" s="195"/>
      <c r="VWB82" s="195"/>
      <c r="VWC82" s="195"/>
      <c r="VWD82" s="195"/>
      <c r="VWE82" s="195"/>
      <c r="VWF82" s="195"/>
      <c r="VWG82" s="195"/>
      <c r="VWH82" s="195"/>
      <c r="VWI82" s="195"/>
      <c r="VWJ82" s="195"/>
      <c r="VWK82" s="195"/>
      <c r="VWL82" s="195"/>
      <c r="VWM82" s="195"/>
      <c r="VWN82" s="195"/>
      <c r="VWO82" s="195"/>
      <c r="VWP82" s="195"/>
      <c r="VWQ82" s="195"/>
      <c r="VWR82" s="195"/>
      <c r="VWS82" s="195"/>
      <c r="VWT82" s="195"/>
      <c r="VWU82" s="195"/>
      <c r="VWV82" s="195"/>
      <c r="VWW82" s="195"/>
      <c r="VWX82" s="195"/>
      <c r="VWY82" s="195"/>
      <c r="VWZ82" s="195"/>
      <c r="VXA82" s="195"/>
      <c r="VXB82" s="195"/>
      <c r="VXC82" s="195"/>
      <c r="VXD82" s="195"/>
      <c r="VXE82" s="195"/>
      <c r="VXF82" s="195"/>
      <c r="VXG82" s="195"/>
      <c r="VXH82" s="195"/>
      <c r="VXI82" s="195"/>
      <c r="VXJ82" s="195"/>
      <c r="VXK82" s="195"/>
      <c r="VXL82" s="195"/>
      <c r="VXM82" s="195"/>
      <c r="VXN82" s="195"/>
      <c r="VXO82" s="195"/>
      <c r="VXP82" s="195"/>
      <c r="VXQ82" s="195"/>
      <c r="VXR82" s="195"/>
      <c r="VXS82" s="195"/>
      <c r="VXT82" s="195"/>
      <c r="VXU82" s="195"/>
      <c r="VXV82" s="195"/>
      <c r="VXW82" s="195"/>
      <c r="VXX82" s="195"/>
      <c r="VXY82" s="195"/>
      <c r="VXZ82" s="195"/>
      <c r="VYA82" s="195"/>
      <c r="VYB82" s="195"/>
      <c r="VYC82" s="195"/>
      <c r="VYD82" s="195"/>
      <c r="VYE82" s="195"/>
      <c r="VYF82" s="195"/>
      <c r="VYG82" s="195"/>
      <c r="VYH82" s="195"/>
      <c r="VYI82" s="195"/>
      <c r="VYJ82" s="195"/>
      <c r="VYK82" s="195"/>
      <c r="VYL82" s="195"/>
      <c r="VYM82" s="195"/>
      <c r="VYN82" s="195"/>
      <c r="VYO82" s="195"/>
      <c r="VYP82" s="195"/>
      <c r="VYQ82" s="195"/>
      <c r="VYR82" s="195"/>
      <c r="VYS82" s="195"/>
      <c r="VYT82" s="195"/>
      <c r="VYU82" s="195"/>
      <c r="VYV82" s="195"/>
      <c r="VYW82" s="195"/>
      <c r="VYX82" s="195"/>
      <c r="VYY82" s="195"/>
      <c r="VYZ82" s="195"/>
      <c r="VZA82" s="195"/>
      <c r="VZB82" s="195"/>
      <c r="VZC82" s="195"/>
      <c r="VZD82" s="195"/>
      <c r="VZE82" s="195"/>
      <c r="VZF82" s="195"/>
      <c r="VZG82" s="195"/>
      <c r="VZH82" s="195"/>
      <c r="VZI82" s="195"/>
      <c r="VZJ82" s="195"/>
      <c r="VZK82" s="195"/>
      <c r="VZL82" s="195"/>
      <c r="VZM82" s="195"/>
      <c r="VZN82" s="195"/>
      <c r="VZO82" s="195"/>
      <c r="VZP82" s="195"/>
      <c r="VZQ82" s="195"/>
      <c r="VZR82" s="195"/>
      <c r="VZS82" s="195"/>
      <c r="VZT82" s="195"/>
      <c r="VZU82" s="195"/>
      <c r="VZV82" s="195"/>
      <c r="VZW82" s="195"/>
      <c r="VZX82" s="195"/>
      <c r="VZY82" s="195"/>
      <c r="VZZ82" s="195"/>
      <c r="WAA82" s="195"/>
      <c r="WAB82" s="195"/>
      <c r="WAC82" s="195"/>
      <c r="WAD82" s="195"/>
      <c r="WAE82" s="195"/>
      <c r="WAF82" s="195"/>
      <c r="WAG82" s="195"/>
      <c r="WAH82" s="195"/>
      <c r="WAI82" s="195"/>
      <c r="WAJ82" s="195"/>
      <c r="WAK82" s="195"/>
      <c r="WAL82" s="195"/>
      <c r="WAM82" s="195"/>
      <c r="WAN82" s="195"/>
      <c r="WAO82" s="195"/>
      <c r="WAP82" s="195"/>
      <c r="WAQ82" s="195"/>
      <c r="WAR82" s="195"/>
      <c r="WAS82" s="195"/>
      <c r="WAT82" s="195"/>
      <c r="WAU82" s="195"/>
      <c r="WAV82" s="195"/>
      <c r="WAW82" s="195"/>
      <c r="WAX82" s="195"/>
      <c r="WAY82" s="195"/>
      <c r="WAZ82" s="195"/>
      <c r="WBA82" s="195"/>
      <c r="WBB82" s="195"/>
      <c r="WBC82" s="195"/>
      <c r="WBD82" s="195"/>
      <c r="WBE82" s="195"/>
      <c r="WBF82" s="195"/>
      <c r="WBG82" s="195"/>
      <c r="WBH82" s="195"/>
      <c r="WBI82" s="195"/>
      <c r="WBJ82" s="195"/>
      <c r="WBK82" s="195"/>
      <c r="WBL82" s="195"/>
      <c r="WBM82" s="195"/>
      <c r="WBN82" s="195"/>
      <c r="WBO82" s="195"/>
      <c r="WBP82" s="195"/>
      <c r="WBQ82" s="195"/>
      <c r="WBR82" s="195"/>
      <c r="WBS82" s="195"/>
      <c r="WBT82" s="195"/>
      <c r="WBU82" s="195"/>
      <c r="WBV82" s="195"/>
      <c r="WBW82" s="195"/>
      <c r="WBX82" s="195"/>
      <c r="WBY82" s="195"/>
      <c r="WBZ82" s="195"/>
      <c r="WCA82" s="195"/>
      <c r="WCB82" s="195"/>
      <c r="WCC82" s="195"/>
      <c r="WCD82" s="195"/>
      <c r="WCE82" s="195"/>
      <c r="WCF82" s="195"/>
      <c r="WCG82" s="195"/>
      <c r="WCH82" s="195"/>
      <c r="WCI82" s="195"/>
      <c r="WCJ82" s="195"/>
      <c r="WCK82" s="195"/>
      <c r="WCL82" s="195"/>
      <c r="WCM82" s="195"/>
      <c r="WCN82" s="195"/>
      <c r="WCO82" s="195"/>
      <c r="WCP82" s="195"/>
      <c r="WCQ82" s="195"/>
      <c r="WCR82" s="195"/>
      <c r="WCS82" s="195"/>
      <c r="WCT82" s="195"/>
      <c r="WCU82" s="195"/>
      <c r="WCV82" s="195"/>
      <c r="WCW82" s="195"/>
      <c r="WCX82" s="195"/>
      <c r="WCY82" s="195"/>
      <c r="WCZ82" s="195"/>
      <c r="WDA82" s="195"/>
      <c r="WDB82" s="195"/>
      <c r="WDC82" s="195"/>
      <c r="WDD82" s="195"/>
      <c r="WDE82" s="195"/>
      <c r="WDF82" s="195"/>
      <c r="WDG82" s="195"/>
      <c r="WDH82" s="195"/>
      <c r="WDI82" s="195"/>
      <c r="WDJ82" s="195"/>
      <c r="WDK82" s="195"/>
      <c r="WDL82" s="195"/>
      <c r="WDM82" s="195"/>
      <c r="WDN82" s="195"/>
      <c r="WDO82" s="195"/>
      <c r="WDP82" s="195"/>
      <c r="WDQ82" s="195"/>
      <c r="WDR82" s="195"/>
      <c r="WDS82" s="195"/>
      <c r="WDT82" s="195"/>
      <c r="WDU82" s="195"/>
      <c r="WDV82" s="195"/>
      <c r="WDW82" s="195"/>
      <c r="WDX82" s="195"/>
      <c r="WDY82" s="195"/>
      <c r="WDZ82" s="195"/>
      <c r="WEA82" s="195"/>
      <c r="WEB82" s="195"/>
      <c r="WEC82" s="195"/>
      <c r="WED82" s="195"/>
      <c r="WEE82" s="195"/>
      <c r="WEF82" s="195"/>
      <c r="WEG82" s="195"/>
      <c r="WEH82" s="195"/>
      <c r="WEI82" s="195"/>
      <c r="WEJ82" s="195"/>
      <c r="WEK82" s="195"/>
      <c r="WEL82" s="195"/>
      <c r="WEM82" s="195"/>
      <c r="WEN82" s="195"/>
      <c r="WEO82" s="195"/>
      <c r="WEP82" s="195"/>
      <c r="WEQ82" s="195"/>
      <c r="WER82" s="195"/>
      <c r="WES82" s="195"/>
      <c r="WET82" s="195"/>
      <c r="WEU82" s="195"/>
      <c r="WEV82" s="195"/>
      <c r="WEW82" s="195"/>
      <c r="WEX82" s="195"/>
      <c r="WEY82" s="195"/>
      <c r="WEZ82" s="195"/>
      <c r="WFA82" s="195"/>
      <c r="WFB82" s="195"/>
      <c r="WFC82" s="195"/>
      <c r="WFD82" s="195"/>
      <c r="WFE82" s="195"/>
      <c r="WFF82" s="195"/>
      <c r="WFG82" s="195"/>
      <c r="WFH82" s="195"/>
      <c r="WFI82" s="195"/>
      <c r="WFJ82" s="195"/>
      <c r="WFK82" s="195"/>
      <c r="WFL82" s="195"/>
      <c r="WFM82" s="195"/>
      <c r="WFN82" s="195"/>
      <c r="WFO82" s="195"/>
      <c r="WFP82" s="195"/>
      <c r="WFQ82" s="195"/>
      <c r="WFR82" s="195"/>
      <c r="WFS82" s="195"/>
      <c r="WFT82" s="195"/>
      <c r="WFU82" s="195"/>
      <c r="WFV82" s="195"/>
      <c r="WFW82" s="195"/>
      <c r="WFX82" s="195"/>
      <c r="WFY82" s="195"/>
      <c r="WFZ82" s="195"/>
      <c r="WGA82" s="195"/>
      <c r="WGB82" s="195"/>
      <c r="WGC82" s="195"/>
      <c r="WGD82" s="195"/>
      <c r="WGE82" s="195"/>
      <c r="WGF82" s="195"/>
      <c r="WGG82" s="195"/>
      <c r="WGH82" s="195"/>
      <c r="WGI82" s="195"/>
      <c r="WGJ82" s="195"/>
      <c r="WGK82" s="195"/>
      <c r="WGL82" s="195"/>
      <c r="WGM82" s="195"/>
      <c r="WGN82" s="195"/>
      <c r="WGO82" s="195"/>
      <c r="WGP82" s="195"/>
      <c r="WGQ82" s="195"/>
      <c r="WGR82" s="195"/>
      <c r="WGS82" s="195"/>
      <c r="WGT82" s="195"/>
      <c r="WGU82" s="195"/>
      <c r="WGV82" s="195"/>
      <c r="WGW82" s="195"/>
      <c r="WGX82" s="195"/>
      <c r="WGY82" s="195"/>
      <c r="WGZ82" s="195"/>
      <c r="WHA82" s="195"/>
      <c r="WHB82" s="195"/>
      <c r="WHC82" s="195"/>
      <c r="WHD82" s="195"/>
      <c r="WHE82" s="195"/>
      <c r="WHF82" s="195"/>
      <c r="WHG82" s="195"/>
      <c r="WHH82" s="195"/>
      <c r="WHI82" s="195"/>
      <c r="WHJ82" s="195"/>
      <c r="WHK82" s="195"/>
      <c r="WHL82" s="195"/>
      <c r="WHM82" s="195"/>
      <c r="WHN82" s="195"/>
      <c r="WHO82" s="195"/>
      <c r="WHP82" s="195"/>
      <c r="WHQ82" s="195"/>
      <c r="WHR82" s="195"/>
      <c r="WHS82" s="195"/>
      <c r="WHT82" s="195"/>
      <c r="WHU82" s="195"/>
      <c r="WHV82" s="195"/>
      <c r="WHW82" s="195"/>
      <c r="WHX82" s="195"/>
      <c r="WHY82" s="195"/>
      <c r="WHZ82" s="195"/>
      <c r="WIA82" s="195"/>
      <c r="WIB82" s="195"/>
      <c r="WIC82" s="195"/>
      <c r="WID82" s="195"/>
      <c r="WIE82" s="195"/>
      <c r="WIF82" s="195"/>
      <c r="WIG82" s="195"/>
      <c r="WIH82" s="195"/>
      <c r="WII82" s="195"/>
      <c r="WIJ82" s="195"/>
      <c r="WIK82" s="195"/>
      <c r="WIL82" s="195"/>
      <c r="WIM82" s="195"/>
      <c r="WIN82" s="195"/>
      <c r="WIO82" s="195"/>
      <c r="WIP82" s="195"/>
      <c r="WIQ82" s="195"/>
      <c r="WIR82" s="195"/>
      <c r="WIS82" s="195"/>
      <c r="WIT82" s="195"/>
      <c r="WIU82" s="195"/>
      <c r="WIV82" s="195"/>
      <c r="WIW82" s="195"/>
      <c r="WIX82" s="195"/>
      <c r="WIY82" s="195"/>
      <c r="WIZ82" s="195"/>
      <c r="WJA82" s="195"/>
      <c r="WJB82" s="195"/>
      <c r="WJC82" s="195"/>
      <c r="WJD82" s="195"/>
      <c r="WJE82" s="195"/>
      <c r="WJF82" s="195"/>
      <c r="WJG82" s="195"/>
      <c r="WJH82" s="195"/>
      <c r="WJI82" s="195"/>
      <c r="WJJ82" s="195"/>
      <c r="WJK82" s="195"/>
      <c r="WJL82" s="195"/>
      <c r="WJM82" s="195"/>
      <c r="WJN82" s="195"/>
      <c r="WJO82" s="195"/>
      <c r="WJP82" s="195"/>
      <c r="WJQ82" s="195"/>
      <c r="WJR82" s="195"/>
      <c r="WJS82" s="195"/>
      <c r="WJT82" s="195"/>
      <c r="WJU82" s="195"/>
      <c r="WJV82" s="195"/>
      <c r="WJW82" s="195"/>
      <c r="WJX82" s="195"/>
      <c r="WJY82" s="195"/>
      <c r="WJZ82" s="195"/>
      <c r="WKA82" s="195"/>
      <c r="WKB82" s="195"/>
      <c r="WKC82" s="195"/>
      <c r="WKD82" s="195"/>
      <c r="WKE82" s="195"/>
      <c r="WKF82" s="195"/>
      <c r="WKG82" s="195"/>
      <c r="WKH82" s="195"/>
      <c r="WKI82" s="195"/>
      <c r="WKJ82" s="195"/>
      <c r="WKK82" s="195"/>
      <c r="WKL82" s="195"/>
      <c r="WKM82" s="195"/>
      <c r="WKN82" s="195"/>
      <c r="WKO82" s="195"/>
      <c r="WKP82" s="195"/>
      <c r="WKQ82" s="195"/>
      <c r="WKR82" s="195"/>
      <c r="WKS82" s="195"/>
      <c r="WKT82" s="195"/>
      <c r="WKU82" s="195"/>
      <c r="WKV82" s="195"/>
      <c r="WKW82" s="195"/>
      <c r="WKX82" s="195"/>
      <c r="WKY82" s="195"/>
      <c r="WKZ82" s="195"/>
      <c r="WLA82" s="195"/>
      <c r="WLB82" s="195"/>
      <c r="WLC82" s="195"/>
      <c r="WLD82" s="195"/>
      <c r="WLE82" s="195"/>
      <c r="WLF82" s="195"/>
      <c r="WLG82" s="195"/>
      <c r="WLH82" s="195"/>
      <c r="WLI82" s="195"/>
      <c r="WLJ82" s="195"/>
      <c r="WLK82" s="195"/>
      <c r="WLL82" s="195"/>
      <c r="WLM82" s="195"/>
      <c r="WLN82" s="195"/>
      <c r="WLO82" s="195"/>
      <c r="WLP82" s="195"/>
      <c r="WLQ82" s="195"/>
      <c r="WLR82" s="195"/>
      <c r="WLS82" s="195"/>
      <c r="WLT82" s="195"/>
      <c r="WLU82" s="195"/>
      <c r="WLV82" s="195"/>
      <c r="WLW82" s="195"/>
      <c r="WLX82" s="195"/>
      <c r="WLY82" s="195"/>
      <c r="WLZ82" s="195"/>
      <c r="WMA82" s="195"/>
      <c r="WMB82" s="195"/>
      <c r="WMC82" s="195"/>
      <c r="WMD82" s="195"/>
      <c r="WME82" s="195"/>
      <c r="WMF82" s="195"/>
      <c r="WMG82" s="195"/>
      <c r="WMH82" s="195"/>
      <c r="WMI82" s="195"/>
      <c r="WMJ82" s="195"/>
      <c r="WMK82" s="195"/>
      <c r="WML82" s="195"/>
      <c r="WMM82" s="195"/>
      <c r="WMN82" s="195"/>
      <c r="WMO82" s="195"/>
      <c r="WMP82" s="195"/>
      <c r="WMQ82" s="195"/>
      <c r="WMR82" s="195"/>
      <c r="WMS82" s="195"/>
      <c r="WMT82" s="195"/>
      <c r="WMU82" s="195"/>
      <c r="WMV82" s="195"/>
      <c r="WMW82" s="195"/>
      <c r="WMX82" s="195"/>
      <c r="WMY82" s="195"/>
      <c r="WMZ82" s="195"/>
      <c r="WNA82" s="195"/>
      <c r="WNB82" s="195"/>
      <c r="WNC82" s="195"/>
      <c r="WND82" s="195"/>
      <c r="WNE82" s="195"/>
      <c r="WNF82" s="195"/>
      <c r="WNG82" s="195"/>
      <c r="WNH82" s="195"/>
      <c r="WNI82" s="195"/>
      <c r="WNJ82" s="195"/>
      <c r="WNK82" s="195"/>
      <c r="WNL82" s="195"/>
      <c r="WNM82" s="195"/>
      <c r="WNN82" s="195"/>
      <c r="WNO82" s="195"/>
      <c r="WNP82" s="195"/>
      <c r="WNQ82" s="195"/>
      <c r="WNR82" s="195"/>
      <c r="WNS82" s="195"/>
      <c r="WNT82" s="195"/>
      <c r="WNU82" s="195"/>
      <c r="WNV82" s="195"/>
      <c r="WNW82" s="195"/>
      <c r="WNX82" s="195"/>
      <c r="WNY82" s="195"/>
      <c r="WNZ82" s="195"/>
      <c r="WOA82" s="195"/>
      <c r="WOB82" s="195"/>
      <c r="WOC82" s="195"/>
      <c r="WOD82" s="195"/>
      <c r="WOE82" s="195"/>
      <c r="WOF82" s="195"/>
      <c r="WOG82" s="195"/>
      <c r="WOH82" s="195"/>
      <c r="WOI82" s="195"/>
      <c r="WOJ82" s="195"/>
      <c r="WOK82" s="195"/>
      <c r="WOL82" s="195"/>
      <c r="WOM82" s="195"/>
      <c r="WON82" s="195"/>
      <c r="WOO82" s="195"/>
      <c r="WOP82" s="195"/>
      <c r="WOQ82" s="195"/>
      <c r="WOR82" s="195"/>
      <c r="WOS82" s="195"/>
      <c r="WOT82" s="195"/>
      <c r="WOU82" s="195"/>
      <c r="WOV82" s="195"/>
      <c r="WOW82" s="195"/>
      <c r="WOX82" s="195"/>
      <c r="WOY82" s="195"/>
      <c r="WOZ82" s="195"/>
      <c r="WPA82" s="195"/>
      <c r="WPB82" s="195"/>
      <c r="WPC82" s="195"/>
      <c r="WPD82" s="195"/>
      <c r="WPE82" s="195"/>
      <c r="WPF82" s="195"/>
      <c r="WPG82" s="195"/>
      <c r="WPH82" s="195"/>
      <c r="WPI82" s="195"/>
      <c r="WPJ82" s="195"/>
      <c r="WPK82" s="195"/>
      <c r="WPL82" s="195"/>
      <c r="WPM82" s="195"/>
      <c r="WPN82" s="195"/>
      <c r="WPO82" s="195"/>
      <c r="WPP82" s="195"/>
      <c r="WPQ82" s="195"/>
      <c r="WPR82" s="195"/>
      <c r="WPS82" s="195"/>
      <c r="WPT82" s="195"/>
      <c r="WPU82" s="195"/>
      <c r="WPV82" s="195"/>
      <c r="WPW82" s="195"/>
      <c r="WPX82" s="195"/>
      <c r="WPY82" s="195"/>
      <c r="WPZ82" s="195"/>
      <c r="WQA82" s="195"/>
      <c r="WQB82" s="195"/>
      <c r="WQC82" s="195"/>
      <c r="WQD82" s="195"/>
      <c r="WQE82" s="195"/>
      <c r="WQF82" s="195"/>
      <c r="WQG82" s="195"/>
      <c r="WQH82" s="195"/>
      <c r="WQI82" s="195"/>
      <c r="WQJ82" s="195"/>
      <c r="WQK82" s="195"/>
      <c r="WQL82" s="195"/>
      <c r="WQM82" s="195"/>
      <c r="WQN82" s="195"/>
      <c r="WQO82" s="195"/>
      <c r="WQP82" s="195"/>
      <c r="WQQ82" s="195"/>
      <c r="WQR82" s="195"/>
      <c r="WQS82" s="195"/>
      <c r="WQT82" s="195"/>
      <c r="WQU82" s="195"/>
      <c r="WQV82" s="195"/>
      <c r="WQW82" s="195"/>
      <c r="WQX82" s="195"/>
      <c r="WQY82" s="195"/>
      <c r="WQZ82" s="195"/>
      <c r="WRA82" s="195"/>
      <c r="WRB82" s="195"/>
      <c r="WRC82" s="195"/>
      <c r="WRD82" s="195"/>
      <c r="WRE82" s="195"/>
      <c r="WRF82" s="195"/>
      <c r="WRG82" s="195"/>
      <c r="WRH82" s="195"/>
      <c r="WRI82" s="195"/>
      <c r="WRJ82" s="195"/>
      <c r="WRK82" s="195"/>
      <c r="WRL82" s="195"/>
      <c r="WRM82" s="195"/>
      <c r="WRN82" s="195"/>
      <c r="WRO82" s="195"/>
      <c r="WRP82" s="195"/>
      <c r="WRQ82" s="195"/>
      <c r="WRR82" s="195"/>
      <c r="WRS82" s="195"/>
      <c r="WRT82" s="195"/>
      <c r="WRU82" s="195"/>
      <c r="WRV82" s="195"/>
      <c r="WRW82" s="195"/>
      <c r="WRX82" s="195"/>
      <c r="WRY82" s="195"/>
      <c r="WRZ82" s="195"/>
      <c r="WSA82" s="195"/>
      <c r="WSB82" s="195"/>
      <c r="WSC82" s="195"/>
      <c r="WSD82" s="195"/>
      <c r="WSE82" s="195"/>
      <c r="WSF82" s="195"/>
      <c r="WSG82" s="195"/>
      <c r="WSH82" s="195"/>
      <c r="WSI82" s="195"/>
      <c r="WSJ82" s="195"/>
      <c r="WSK82" s="195"/>
      <c r="WSL82" s="195"/>
      <c r="WSM82" s="195"/>
      <c r="WSN82" s="195"/>
      <c r="WSO82" s="195"/>
      <c r="WSP82" s="195"/>
      <c r="WSQ82" s="195"/>
      <c r="WSR82" s="195"/>
      <c r="WSS82" s="195"/>
      <c r="WST82" s="195"/>
      <c r="WSU82" s="195"/>
      <c r="WSV82" s="195"/>
      <c r="WSW82" s="195"/>
      <c r="WSX82" s="195"/>
      <c r="WSY82" s="195"/>
      <c r="WSZ82" s="195"/>
      <c r="WTA82" s="195"/>
      <c r="WTB82" s="195"/>
      <c r="WTC82" s="195"/>
      <c r="WTD82" s="195"/>
      <c r="WTE82" s="195"/>
      <c r="WTF82" s="195"/>
      <c r="WTG82" s="195"/>
      <c r="WTH82" s="195"/>
      <c r="WTI82" s="195"/>
      <c r="WTJ82" s="195"/>
      <c r="WTK82" s="195"/>
      <c r="WTL82" s="195"/>
      <c r="WTM82" s="195"/>
      <c r="WTN82" s="195"/>
      <c r="WTO82" s="195"/>
      <c r="WTP82" s="195"/>
      <c r="WTQ82" s="195"/>
      <c r="WTR82" s="195"/>
      <c r="WTS82" s="195"/>
      <c r="WTT82" s="195"/>
      <c r="WTU82" s="195"/>
      <c r="WTV82" s="195"/>
      <c r="WTW82" s="195"/>
      <c r="WTX82" s="195"/>
      <c r="WTY82" s="195"/>
      <c r="WTZ82" s="195"/>
      <c r="WUA82" s="195"/>
      <c r="WUB82" s="195"/>
      <c r="WUC82" s="195"/>
      <c r="WUD82" s="195"/>
      <c r="WUE82" s="195"/>
      <c r="WUF82" s="195"/>
      <c r="WUG82" s="195"/>
      <c r="WUH82" s="195"/>
      <c r="WUI82" s="195"/>
      <c r="WUJ82" s="195"/>
      <c r="WUK82" s="195"/>
      <c r="WUL82" s="195"/>
      <c r="WUM82" s="195"/>
      <c r="WUN82" s="195"/>
      <c r="WUO82" s="195"/>
      <c r="WUP82" s="195"/>
      <c r="WUQ82" s="195"/>
      <c r="WUR82" s="195"/>
      <c r="WUS82" s="195"/>
      <c r="WUT82" s="195"/>
      <c r="WUU82" s="195"/>
      <c r="WUV82" s="195"/>
      <c r="WUW82" s="195"/>
      <c r="WUX82" s="195"/>
      <c r="WUY82" s="195"/>
      <c r="WUZ82" s="195"/>
      <c r="WVA82" s="195"/>
      <c r="WVB82" s="195"/>
      <c r="WVC82" s="195"/>
      <c r="WVD82" s="195"/>
      <c r="WVE82" s="195"/>
      <c r="WVF82" s="195"/>
      <c r="WVG82" s="195"/>
      <c r="WVH82" s="195"/>
      <c r="WVI82" s="195"/>
      <c r="WVJ82" s="195"/>
      <c r="WVK82" s="195"/>
      <c r="WVL82" s="195"/>
      <c r="WVM82" s="195"/>
      <c r="WVN82" s="195"/>
      <c r="WVO82" s="195"/>
      <c r="WVP82" s="195"/>
      <c r="WVQ82" s="195"/>
      <c r="WVR82" s="195"/>
      <c r="WVS82" s="195"/>
      <c r="WVT82" s="195"/>
      <c r="WVU82" s="195"/>
      <c r="WVV82" s="195"/>
      <c r="WVW82" s="195"/>
      <c r="WVX82" s="195"/>
      <c r="WVY82" s="195"/>
      <c r="WVZ82" s="195"/>
      <c r="WWA82" s="195"/>
      <c r="WWB82" s="195"/>
      <c r="WWC82" s="195"/>
      <c r="WWD82" s="195"/>
      <c r="WWE82" s="195"/>
      <c r="WWF82" s="195"/>
      <c r="WWG82" s="195"/>
      <c r="WWH82" s="195"/>
      <c r="WWI82" s="195"/>
      <c r="WWJ82" s="195"/>
      <c r="WWK82" s="195"/>
      <c r="WWL82" s="195"/>
      <c r="WWM82" s="195"/>
      <c r="WWN82" s="195"/>
      <c r="WWO82" s="195"/>
      <c r="WWP82" s="195"/>
      <c r="WWQ82" s="195"/>
      <c r="WWR82" s="195"/>
      <c r="WWS82" s="195"/>
      <c r="WWT82" s="195"/>
      <c r="WWU82" s="195"/>
      <c r="WWV82" s="195"/>
      <c r="WWW82" s="195"/>
      <c r="WWX82" s="195"/>
      <c r="WWY82" s="195"/>
      <c r="WWZ82" s="195"/>
      <c r="WXA82" s="195"/>
      <c r="WXB82" s="195"/>
      <c r="WXC82" s="195"/>
      <c r="WXD82" s="195"/>
      <c r="WXE82" s="195"/>
      <c r="WXF82" s="195"/>
      <c r="WXG82" s="195"/>
      <c r="WXH82" s="195"/>
      <c r="WXI82" s="195"/>
    </row>
    <row r="83" spans="1:16181" s="280" customFormat="1" ht="25">
      <c r="A83" s="279"/>
      <c r="E83" s="277"/>
      <c r="F83" s="277"/>
      <c r="G83" s="277"/>
      <c r="H83" s="278" t="s">
        <v>220</v>
      </c>
      <c r="I83" s="304"/>
      <c r="J83" s="305"/>
      <c r="K83" s="306">
        <f>MIN(M$63:AS$63)</f>
        <v>0</v>
      </c>
      <c r="L83" s="239"/>
      <c r="M83" s="239"/>
      <c r="N83" s="239"/>
      <c r="O83" s="239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39"/>
      <c r="AA83" s="239"/>
      <c r="AB83" s="239"/>
      <c r="AC83" s="239"/>
      <c r="AD83" s="239"/>
      <c r="AE83" s="239"/>
      <c r="AF83" s="239"/>
      <c r="AG83" s="239"/>
      <c r="AH83" s="239"/>
      <c r="AI83" s="239"/>
      <c r="AJ83" s="239"/>
      <c r="AK83" s="239"/>
      <c r="AL83" s="239"/>
      <c r="AM83" s="239"/>
      <c r="AN83" s="239"/>
      <c r="AO83" s="239"/>
      <c r="AP83" s="239"/>
      <c r="AQ83" s="269"/>
      <c r="AR83" s="269"/>
      <c r="AS83" s="269"/>
      <c r="AT83" s="270"/>
      <c r="AU83" s="270"/>
      <c r="AV83" s="270"/>
      <c r="AW83" s="270"/>
      <c r="AX83" s="270"/>
      <c r="AY83" s="270"/>
      <c r="AZ83" s="270"/>
      <c r="BA83" s="270"/>
      <c r="BB83" s="195"/>
      <c r="BC83" s="195"/>
      <c r="BD83" s="195"/>
      <c r="BE83" s="195"/>
      <c r="BF83" s="195"/>
      <c r="BG83" s="195"/>
      <c r="BH83" s="195"/>
      <c r="BI83" s="195"/>
      <c r="BJ83" s="195"/>
      <c r="BK83" s="195"/>
      <c r="BL83" s="195"/>
      <c r="BM83" s="195"/>
      <c r="BN83" s="195"/>
      <c r="BO83" s="195"/>
      <c r="BP83" s="195"/>
      <c r="BQ83" s="195"/>
      <c r="BR83" s="195"/>
      <c r="BS83" s="195"/>
      <c r="BT83" s="195"/>
      <c r="BU83" s="195"/>
      <c r="BV83" s="195"/>
      <c r="BW83" s="195"/>
      <c r="BX83" s="195"/>
      <c r="BY83" s="195"/>
      <c r="BZ83" s="195"/>
      <c r="CA83" s="195"/>
      <c r="CB83" s="195"/>
      <c r="CC83" s="195"/>
      <c r="CD83" s="195"/>
      <c r="CE83" s="195"/>
      <c r="CF83" s="195"/>
      <c r="CG83" s="195"/>
      <c r="CH83" s="195"/>
      <c r="CI83" s="195"/>
      <c r="CJ83" s="195"/>
      <c r="CK83" s="195"/>
      <c r="CL83" s="195"/>
      <c r="CM83" s="195"/>
      <c r="CN83" s="195"/>
      <c r="CO83" s="195"/>
      <c r="CP83" s="195"/>
      <c r="CQ83" s="195"/>
      <c r="CR83" s="195"/>
      <c r="CS83" s="195"/>
      <c r="CT83" s="195"/>
      <c r="CU83" s="195"/>
      <c r="CV83" s="195"/>
      <c r="CW83" s="195"/>
      <c r="CX83" s="195"/>
      <c r="CY83" s="195"/>
      <c r="CZ83" s="195"/>
      <c r="DA83" s="195"/>
      <c r="DB83" s="195"/>
      <c r="DC83" s="195"/>
      <c r="DD83" s="195"/>
      <c r="DE83" s="195"/>
      <c r="DF83" s="195"/>
      <c r="DG83" s="195"/>
      <c r="DH83" s="195"/>
      <c r="DI83" s="195"/>
      <c r="DJ83" s="195"/>
      <c r="DK83" s="195"/>
      <c r="DL83" s="195"/>
      <c r="DM83" s="195"/>
      <c r="DN83" s="195"/>
      <c r="DO83" s="195"/>
      <c r="DP83" s="195"/>
      <c r="DQ83" s="195"/>
      <c r="DR83" s="195"/>
      <c r="DS83" s="195"/>
      <c r="DT83" s="195"/>
      <c r="DU83" s="195"/>
      <c r="DV83" s="195"/>
      <c r="DW83" s="195"/>
      <c r="DX83" s="195"/>
      <c r="DY83" s="195"/>
      <c r="DZ83" s="195"/>
      <c r="EA83" s="195"/>
      <c r="EB83" s="195"/>
      <c r="EC83" s="195"/>
      <c r="ED83" s="195"/>
      <c r="EE83" s="195"/>
      <c r="EF83" s="195"/>
      <c r="EG83" s="195"/>
      <c r="EH83" s="195"/>
      <c r="EI83" s="195"/>
      <c r="EJ83" s="195"/>
      <c r="EK83" s="195"/>
      <c r="EL83" s="195"/>
      <c r="EM83" s="195"/>
      <c r="EN83" s="195"/>
      <c r="EO83" s="195"/>
      <c r="EP83" s="195"/>
      <c r="EQ83" s="195"/>
      <c r="ER83" s="195"/>
      <c r="ES83" s="195"/>
      <c r="ET83" s="195"/>
      <c r="EU83" s="195"/>
      <c r="EV83" s="195"/>
      <c r="EW83" s="195"/>
      <c r="EX83" s="195"/>
      <c r="EY83" s="195"/>
      <c r="EZ83" s="195"/>
      <c r="FA83" s="195"/>
      <c r="FB83" s="195"/>
      <c r="FC83" s="195"/>
      <c r="FD83" s="195"/>
      <c r="FE83" s="195"/>
      <c r="FF83" s="195"/>
      <c r="FG83" s="195"/>
      <c r="FH83" s="195"/>
      <c r="FI83" s="195"/>
      <c r="FJ83" s="195"/>
      <c r="FK83" s="195"/>
      <c r="FL83" s="195"/>
      <c r="FM83" s="195"/>
      <c r="FN83" s="195"/>
      <c r="FO83" s="195"/>
      <c r="FP83" s="195"/>
      <c r="FQ83" s="195"/>
      <c r="FR83" s="195"/>
      <c r="FS83" s="195"/>
      <c r="FT83" s="195"/>
      <c r="FU83" s="195"/>
      <c r="FV83" s="195"/>
      <c r="FW83" s="195"/>
      <c r="FX83" s="195"/>
      <c r="FY83" s="195"/>
      <c r="FZ83" s="195"/>
      <c r="GA83" s="195"/>
      <c r="GB83" s="195"/>
      <c r="GC83" s="195"/>
      <c r="GD83" s="195"/>
      <c r="GE83" s="195"/>
      <c r="GF83" s="195"/>
      <c r="GG83" s="195"/>
      <c r="GH83" s="195"/>
      <c r="GI83" s="195"/>
      <c r="GJ83" s="195"/>
      <c r="GK83" s="195"/>
      <c r="GL83" s="195"/>
      <c r="GM83" s="195"/>
      <c r="GN83" s="195"/>
      <c r="GO83" s="195"/>
      <c r="GP83" s="195"/>
      <c r="GQ83" s="195"/>
      <c r="GR83" s="195"/>
      <c r="GS83" s="195"/>
      <c r="GT83" s="195"/>
      <c r="GU83" s="195"/>
      <c r="GV83" s="195"/>
      <c r="GW83" s="195"/>
      <c r="GX83" s="195"/>
      <c r="GY83" s="195"/>
      <c r="GZ83" s="195"/>
      <c r="HA83" s="195"/>
      <c r="HB83" s="195"/>
      <c r="HC83" s="195"/>
      <c r="HD83" s="195"/>
      <c r="HE83" s="195"/>
      <c r="HF83" s="195"/>
      <c r="HG83" s="195"/>
      <c r="HH83" s="195"/>
      <c r="HI83" s="195"/>
      <c r="HJ83" s="195"/>
      <c r="HK83" s="195"/>
      <c r="HL83" s="195"/>
      <c r="HM83" s="195"/>
      <c r="HN83" s="195"/>
      <c r="HO83" s="195"/>
      <c r="HP83" s="195"/>
      <c r="HQ83" s="195"/>
      <c r="HR83" s="195"/>
      <c r="HS83" s="195"/>
      <c r="HT83" s="195"/>
      <c r="HU83" s="195"/>
      <c r="HV83" s="195"/>
      <c r="HW83" s="195"/>
      <c r="HX83" s="195"/>
      <c r="HY83" s="195"/>
      <c r="HZ83" s="195"/>
      <c r="IA83" s="195"/>
      <c r="IB83" s="195"/>
      <c r="IC83" s="195"/>
      <c r="ID83" s="195"/>
      <c r="IE83" s="195"/>
      <c r="IF83" s="195"/>
      <c r="IG83" s="195"/>
      <c r="IH83" s="195"/>
      <c r="II83" s="195"/>
      <c r="IJ83" s="195"/>
      <c r="IK83" s="195"/>
      <c r="IL83" s="195"/>
      <c r="IM83" s="195"/>
      <c r="IN83" s="195"/>
      <c r="IO83" s="195"/>
      <c r="IP83" s="195"/>
      <c r="IQ83" s="195"/>
      <c r="IR83" s="195"/>
      <c r="IS83" s="195"/>
      <c r="IT83" s="195"/>
      <c r="IU83" s="195"/>
      <c r="IV83" s="195"/>
      <c r="IW83" s="195"/>
      <c r="IX83" s="195"/>
      <c r="IY83" s="195"/>
      <c r="IZ83" s="195"/>
      <c r="JA83" s="195"/>
      <c r="JB83" s="195"/>
      <c r="JC83" s="195"/>
      <c r="JD83" s="195"/>
      <c r="JE83" s="195"/>
      <c r="JF83" s="195"/>
      <c r="JG83" s="195"/>
      <c r="JH83" s="195"/>
      <c r="JI83" s="195"/>
      <c r="JJ83" s="195"/>
      <c r="JK83" s="195"/>
      <c r="JL83" s="195"/>
      <c r="JM83" s="195"/>
      <c r="JN83" s="195"/>
      <c r="JO83" s="195"/>
      <c r="JP83" s="195"/>
      <c r="JQ83" s="195"/>
      <c r="JR83" s="195"/>
      <c r="JS83" s="195"/>
      <c r="JT83" s="195"/>
      <c r="JU83" s="195"/>
      <c r="JV83" s="195"/>
      <c r="JW83" s="195"/>
      <c r="JX83" s="195"/>
      <c r="JY83" s="195"/>
      <c r="JZ83" s="195"/>
      <c r="KA83" s="195"/>
      <c r="KB83" s="195"/>
      <c r="KC83" s="195"/>
      <c r="KD83" s="195"/>
      <c r="KE83" s="195"/>
      <c r="KF83" s="195"/>
      <c r="KG83" s="195"/>
      <c r="KH83" s="195"/>
      <c r="KI83" s="195"/>
      <c r="KJ83" s="195"/>
      <c r="KK83" s="195"/>
      <c r="KL83" s="195"/>
      <c r="KM83" s="195"/>
      <c r="KN83" s="195"/>
      <c r="KO83" s="195"/>
      <c r="KP83" s="195"/>
      <c r="KQ83" s="195"/>
      <c r="KR83" s="195"/>
      <c r="KS83" s="195"/>
      <c r="KT83" s="195"/>
      <c r="KU83" s="195"/>
      <c r="KV83" s="195"/>
      <c r="KW83" s="195"/>
      <c r="KX83" s="195"/>
      <c r="KY83" s="195"/>
      <c r="KZ83" s="195"/>
      <c r="LA83" s="195"/>
      <c r="LB83" s="195"/>
      <c r="LC83" s="195"/>
      <c r="LD83" s="195"/>
      <c r="LE83" s="195"/>
      <c r="LF83" s="195"/>
      <c r="LG83" s="195"/>
      <c r="LH83" s="195"/>
      <c r="LI83" s="195"/>
      <c r="LJ83" s="195"/>
      <c r="LK83" s="195"/>
      <c r="LL83" s="195"/>
      <c r="LM83" s="195"/>
      <c r="LN83" s="195"/>
      <c r="LO83" s="195"/>
      <c r="LP83" s="195"/>
      <c r="LQ83" s="195"/>
      <c r="LR83" s="195"/>
      <c r="LS83" s="195"/>
      <c r="LT83" s="195"/>
      <c r="LU83" s="195"/>
      <c r="LV83" s="195"/>
      <c r="LW83" s="195"/>
      <c r="LX83" s="195"/>
      <c r="LY83" s="195"/>
      <c r="LZ83" s="195"/>
      <c r="MA83" s="195"/>
      <c r="MB83" s="195"/>
      <c r="MC83" s="195"/>
      <c r="MD83" s="195"/>
      <c r="ME83" s="195"/>
      <c r="MF83" s="195"/>
      <c r="MG83" s="195"/>
      <c r="MH83" s="195"/>
      <c r="MI83" s="195"/>
      <c r="MJ83" s="195"/>
      <c r="MK83" s="195"/>
      <c r="ML83" s="195"/>
      <c r="MM83" s="195"/>
      <c r="MN83" s="195"/>
      <c r="MO83" s="195"/>
      <c r="MP83" s="195"/>
      <c r="MQ83" s="195"/>
      <c r="MR83" s="195"/>
      <c r="MS83" s="195"/>
      <c r="MT83" s="195"/>
      <c r="MU83" s="195"/>
      <c r="MV83" s="195"/>
      <c r="MW83" s="195"/>
      <c r="MX83" s="195"/>
      <c r="MY83" s="195"/>
      <c r="MZ83" s="195"/>
      <c r="NA83" s="195"/>
      <c r="NB83" s="195"/>
      <c r="NC83" s="195"/>
      <c r="ND83" s="195"/>
      <c r="NE83" s="195"/>
      <c r="NF83" s="195"/>
      <c r="NG83" s="195"/>
      <c r="NH83" s="195"/>
      <c r="NI83" s="195"/>
      <c r="NJ83" s="195"/>
      <c r="NK83" s="195"/>
      <c r="NL83" s="195"/>
      <c r="NM83" s="195"/>
      <c r="NN83" s="195"/>
      <c r="NO83" s="195"/>
      <c r="NP83" s="195"/>
      <c r="NQ83" s="195"/>
      <c r="NR83" s="195"/>
      <c r="NS83" s="195"/>
      <c r="NT83" s="195"/>
      <c r="NU83" s="195"/>
      <c r="NV83" s="195"/>
      <c r="NW83" s="195"/>
      <c r="NX83" s="195"/>
      <c r="NY83" s="195"/>
      <c r="NZ83" s="195"/>
      <c r="OA83" s="195"/>
      <c r="OB83" s="195"/>
      <c r="OC83" s="195"/>
      <c r="OD83" s="195"/>
      <c r="OE83" s="195"/>
      <c r="OF83" s="195"/>
      <c r="OG83" s="195"/>
      <c r="OH83" s="195"/>
      <c r="OI83" s="195"/>
      <c r="OJ83" s="195"/>
      <c r="OK83" s="195"/>
      <c r="OL83" s="195"/>
      <c r="OM83" s="195"/>
      <c r="ON83" s="195"/>
      <c r="OO83" s="195"/>
      <c r="OP83" s="195"/>
      <c r="OQ83" s="195"/>
      <c r="OR83" s="195"/>
      <c r="OS83" s="195"/>
      <c r="OT83" s="195"/>
      <c r="OU83" s="195"/>
      <c r="OV83" s="195"/>
      <c r="OW83" s="195"/>
      <c r="OX83" s="195"/>
      <c r="OY83" s="195"/>
      <c r="OZ83" s="195"/>
      <c r="PA83" s="195"/>
      <c r="PB83" s="195"/>
      <c r="PC83" s="195"/>
      <c r="PD83" s="195"/>
      <c r="PE83" s="195"/>
      <c r="PF83" s="195"/>
      <c r="PG83" s="195"/>
      <c r="PH83" s="195"/>
      <c r="PI83" s="195"/>
      <c r="PJ83" s="195"/>
      <c r="PK83" s="195"/>
      <c r="PL83" s="195"/>
      <c r="PM83" s="195"/>
      <c r="PN83" s="195"/>
      <c r="PO83" s="195"/>
      <c r="PP83" s="195"/>
      <c r="PQ83" s="195"/>
      <c r="PR83" s="195"/>
      <c r="PS83" s="195"/>
      <c r="PT83" s="195"/>
      <c r="PU83" s="195"/>
      <c r="PV83" s="195"/>
      <c r="PW83" s="195"/>
      <c r="PX83" s="195"/>
      <c r="PY83" s="195"/>
      <c r="PZ83" s="195"/>
      <c r="QA83" s="195"/>
      <c r="QB83" s="195"/>
      <c r="QC83" s="195"/>
      <c r="QD83" s="195"/>
      <c r="QE83" s="195"/>
      <c r="QF83" s="195"/>
      <c r="QG83" s="195"/>
      <c r="QH83" s="195"/>
      <c r="QI83" s="195"/>
      <c r="QJ83" s="195"/>
      <c r="QK83" s="195"/>
      <c r="QL83" s="195"/>
      <c r="QM83" s="195"/>
      <c r="QN83" s="195"/>
      <c r="QO83" s="195"/>
      <c r="QP83" s="195"/>
      <c r="QQ83" s="195"/>
      <c r="QR83" s="195"/>
      <c r="QS83" s="195"/>
      <c r="QT83" s="195"/>
      <c r="QU83" s="195"/>
      <c r="QV83" s="195"/>
      <c r="QW83" s="195"/>
      <c r="QX83" s="195"/>
      <c r="QY83" s="195"/>
      <c r="QZ83" s="195"/>
      <c r="RA83" s="195"/>
      <c r="RB83" s="195"/>
      <c r="RC83" s="195"/>
      <c r="RD83" s="195"/>
      <c r="RE83" s="195"/>
      <c r="RF83" s="195"/>
      <c r="RG83" s="195"/>
      <c r="RH83" s="195"/>
      <c r="RI83" s="195"/>
      <c r="RJ83" s="195"/>
      <c r="RK83" s="195"/>
      <c r="RL83" s="195"/>
      <c r="RM83" s="195"/>
      <c r="RN83" s="195"/>
      <c r="RO83" s="195"/>
      <c r="RP83" s="195"/>
      <c r="RQ83" s="195"/>
      <c r="RR83" s="195"/>
      <c r="RS83" s="195"/>
      <c r="RT83" s="195"/>
      <c r="RU83" s="195"/>
      <c r="RV83" s="195"/>
      <c r="RW83" s="195"/>
      <c r="RX83" s="195"/>
      <c r="RY83" s="195"/>
      <c r="RZ83" s="195"/>
      <c r="SA83" s="195"/>
      <c r="SB83" s="195"/>
      <c r="SC83" s="195"/>
      <c r="SD83" s="195"/>
      <c r="SE83" s="195"/>
      <c r="SF83" s="195"/>
      <c r="SG83" s="195"/>
      <c r="SH83" s="195"/>
      <c r="SI83" s="195"/>
      <c r="SJ83" s="195"/>
      <c r="SK83" s="195"/>
      <c r="SL83" s="195"/>
      <c r="SM83" s="195"/>
      <c r="SN83" s="195"/>
      <c r="SO83" s="195"/>
      <c r="SP83" s="195"/>
      <c r="SQ83" s="195"/>
      <c r="SR83" s="195"/>
      <c r="SS83" s="195"/>
      <c r="ST83" s="195"/>
      <c r="SU83" s="195"/>
      <c r="SV83" s="195"/>
      <c r="SW83" s="195"/>
      <c r="SX83" s="195"/>
      <c r="SY83" s="195"/>
      <c r="SZ83" s="195"/>
      <c r="TA83" s="195"/>
      <c r="TB83" s="195"/>
      <c r="TC83" s="195"/>
      <c r="TD83" s="195"/>
      <c r="TE83" s="195"/>
      <c r="TF83" s="195"/>
      <c r="TG83" s="195"/>
      <c r="TH83" s="195"/>
      <c r="TI83" s="195"/>
      <c r="TJ83" s="195"/>
      <c r="TK83" s="195"/>
      <c r="TL83" s="195"/>
      <c r="TM83" s="195"/>
      <c r="TN83" s="195"/>
      <c r="TO83" s="195"/>
      <c r="TP83" s="195"/>
      <c r="TQ83" s="195"/>
      <c r="TR83" s="195"/>
      <c r="TS83" s="195"/>
      <c r="TT83" s="195"/>
      <c r="TU83" s="195"/>
      <c r="TV83" s="195"/>
      <c r="TW83" s="195"/>
      <c r="TX83" s="195"/>
      <c r="TY83" s="195"/>
      <c r="TZ83" s="195"/>
      <c r="UA83" s="195"/>
      <c r="UB83" s="195"/>
      <c r="UC83" s="195"/>
      <c r="UD83" s="195"/>
      <c r="UE83" s="195"/>
      <c r="UF83" s="195"/>
      <c r="UG83" s="195"/>
      <c r="UH83" s="195"/>
      <c r="UI83" s="195"/>
      <c r="UJ83" s="195"/>
      <c r="UK83" s="195"/>
      <c r="UL83" s="195"/>
      <c r="UM83" s="195"/>
      <c r="UN83" s="195"/>
      <c r="UO83" s="195"/>
      <c r="UP83" s="195"/>
      <c r="UQ83" s="195"/>
      <c r="UR83" s="195"/>
      <c r="US83" s="195"/>
      <c r="UT83" s="195"/>
      <c r="UU83" s="195"/>
      <c r="UV83" s="195"/>
      <c r="UW83" s="195"/>
      <c r="UX83" s="195"/>
      <c r="UY83" s="195"/>
      <c r="UZ83" s="195"/>
      <c r="VA83" s="195"/>
      <c r="VB83" s="195"/>
      <c r="VC83" s="195"/>
      <c r="VD83" s="195"/>
      <c r="VE83" s="195"/>
      <c r="VF83" s="195"/>
      <c r="VG83" s="195"/>
      <c r="VH83" s="195"/>
      <c r="VI83" s="195"/>
      <c r="VJ83" s="195"/>
      <c r="VK83" s="195"/>
      <c r="VL83" s="195"/>
      <c r="VM83" s="195"/>
      <c r="VN83" s="195"/>
      <c r="VO83" s="195"/>
      <c r="VP83" s="195"/>
      <c r="VQ83" s="195"/>
      <c r="VR83" s="195"/>
      <c r="VS83" s="195"/>
      <c r="VT83" s="195"/>
      <c r="VU83" s="195"/>
      <c r="VV83" s="195"/>
      <c r="VW83" s="195"/>
      <c r="VX83" s="195"/>
      <c r="VY83" s="195"/>
      <c r="VZ83" s="195"/>
      <c r="WA83" s="195"/>
      <c r="WB83" s="195"/>
      <c r="WC83" s="195"/>
      <c r="WD83" s="195"/>
      <c r="WE83" s="195"/>
      <c r="WF83" s="195"/>
      <c r="WG83" s="195"/>
      <c r="WH83" s="195"/>
      <c r="WI83" s="195"/>
      <c r="WJ83" s="195"/>
      <c r="WK83" s="195"/>
      <c r="WL83" s="195"/>
      <c r="WM83" s="195"/>
      <c r="WN83" s="195"/>
      <c r="WO83" s="195"/>
      <c r="WP83" s="195"/>
      <c r="WQ83" s="195"/>
      <c r="WR83" s="195"/>
      <c r="WS83" s="195"/>
      <c r="WT83" s="195"/>
      <c r="WU83" s="195"/>
      <c r="WV83" s="195"/>
      <c r="WW83" s="195"/>
      <c r="WX83" s="195"/>
      <c r="WY83" s="195"/>
      <c r="WZ83" s="195"/>
      <c r="XA83" s="195"/>
      <c r="XB83" s="195"/>
      <c r="XC83" s="195"/>
      <c r="XD83" s="195"/>
      <c r="XE83" s="195"/>
      <c r="XF83" s="195"/>
      <c r="XG83" s="195"/>
      <c r="XH83" s="195"/>
      <c r="XI83" s="195"/>
      <c r="XJ83" s="195"/>
      <c r="XK83" s="195"/>
      <c r="XL83" s="195"/>
      <c r="XM83" s="195"/>
      <c r="XN83" s="195"/>
      <c r="XO83" s="195"/>
      <c r="XP83" s="195"/>
      <c r="XQ83" s="195"/>
      <c r="XR83" s="195"/>
      <c r="XS83" s="195"/>
      <c r="XT83" s="195"/>
      <c r="XU83" s="195"/>
      <c r="XV83" s="195"/>
      <c r="XW83" s="195"/>
      <c r="XX83" s="195"/>
      <c r="XY83" s="195"/>
      <c r="XZ83" s="195"/>
      <c r="YA83" s="195"/>
      <c r="YB83" s="195"/>
      <c r="YC83" s="195"/>
      <c r="YD83" s="195"/>
      <c r="YE83" s="195"/>
      <c r="YF83" s="195"/>
      <c r="YG83" s="195"/>
      <c r="YH83" s="195"/>
      <c r="YI83" s="195"/>
      <c r="YJ83" s="195"/>
      <c r="YK83" s="195"/>
      <c r="YL83" s="195"/>
      <c r="YM83" s="195"/>
      <c r="YN83" s="195"/>
      <c r="YO83" s="195"/>
      <c r="YP83" s="195"/>
      <c r="YQ83" s="195"/>
      <c r="YR83" s="195"/>
      <c r="YS83" s="195"/>
      <c r="YT83" s="195"/>
      <c r="YU83" s="195"/>
      <c r="YV83" s="195"/>
      <c r="YW83" s="195"/>
      <c r="YX83" s="195"/>
      <c r="YY83" s="195"/>
      <c r="YZ83" s="195"/>
      <c r="ZA83" s="195"/>
      <c r="ZB83" s="195"/>
      <c r="ZC83" s="195"/>
      <c r="ZD83" s="195"/>
      <c r="ZE83" s="195"/>
      <c r="ZF83" s="195"/>
      <c r="ZG83" s="195"/>
      <c r="ZH83" s="195"/>
      <c r="ZI83" s="195"/>
      <c r="ZJ83" s="195"/>
      <c r="ZK83" s="195"/>
      <c r="ZL83" s="195"/>
      <c r="ZM83" s="195"/>
      <c r="ZN83" s="195"/>
      <c r="ZO83" s="195"/>
      <c r="ZP83" s="195"/>
      <c r="ZQ83" s="195"/>
      <c r="ZR83" s="195"/>
      <c r="ZS83" s="195"/>
      <c r="ZT83" s="195"/>
      <c r="ZU83" s="195"/>
      <c r="ZV83" s="195"/>
      <c r="ZW83" s="195"/>
      <c r="ZX83" s="195"/>
      <c r="ZY83" s="195"/>
      <c r="ZZ83" s="195"/>
      <c r="AAA83" s="195"/>
      <c r="AAB83" s="195"/>
      <c r="AAC83" s="195"/>
      <c r="AAD83" s="195"/>
      <c r="AAE83" s="195"/>
      <c r="AAF83" s="195"/>
      <c r="AAG83" s="195"/>
      <c r="AAH83" s="195"/>
      <c r="AAI83" s="195"/>
      <c r="AAJ83" s="195"/>
      <c r="AAK83" s="195"/>
      <c r="AAL83" s="195"/>
      <c r="AAM83" s="195"/>
      <c r="AAN83" s="195"/>
      <c r="AAO83" s="195"/>
      <c r="AAP83" s="195"/>
      <c r="AAQ83" s="195"/>
      <c r="AAR83" s="195"/>
      <c r="AAS83" s="195"/>
      <c r="AAT83" s="195"/>
      <c r="AAU83" s="195"/>
      <c r="AAV83" s="195"/>
      <c r="AAW83" s="195"/>
      <c r="AAX83" s="195"/>
      <c r="AAY83" s="195"/>
      <c r="AAZ83" s="195"/>
      <c r="ABA83" s="195"/>
      <c r="ABB83" s="195"/>
      <c r="ABC83" s="195"/>
      <c r="ABD83" s="195"/>
      <c r="ABE83" s="195"/>
      <c r="ABF83" s="195"/>
      <c r="ABG83" s="195"/>
      <c r="ABH83" s="195"/>
      <c r="ABI83" s="195"/>
      <c r="ABJ83" s="195"/>
      <c r="ABK83" s="195"/>
      <c r="ABL83" s="195"/>
      <c r="ABM83" s="195"/>
      <c r="ABN83" s="195"/>
      <c r="ABO83" s="195"/>
      <c r="ABP83" s="195"/>
      <c r="ABQ83" s="195"/>
      <c r="ABR83" s="195"/>
      <c r="ABS83" s="195"/>
      <c r="ABT83" s="195"/>
      <c r="ABU83" s="195"/>
      <c r="ABV83" s="195"/>
      <c r="ABW83" s="195"/>
      <c r="ABX83" s="195"/>
      <c r="ABY83" s="195"/>
      <c r="ABZ83" s="195"/>
      <c r="ACA83" s="195"/>
      <c r="ACB83" s="195"/>
      <c r="ACC83" s="195"/>
      <c r="ACD83" s="195"/>
      <c r="ACE83" s="195"/>
      <c r="ACF83" s="195"/>
      <c r="ACG83" s="195"/>
      <c r="ACH83" s="195"/>
      <c r="ACI83" s="195"/>
      <c r="ACJ83" s="195"/>
      <c r="ACK83" s="195"/>
      <c r="ACL83" s="195"/>
      <c r="ACM83" s="195"/>
      <c r="ACN83" s="195"/>
      <c r="ACO83" s="195"/>
      <c r="ACP83" s="195"/>
      <c r="ACQ83" s="195"/>
      <c r="ACR83" s="195"/>
      <c r="ACS83" s="195"/>
      <c r="ACT83" s="195"/>
      <c r="ACU83" s="195"/>
      <c r="ACV83" s="195"/>
      <c r="ACW83" s="195"/>
      <c r="ACX83" s="195"/>
      <c r="ACY83" s="195"/>
      <c r="ACZ83" s="195"/>
      <c r="ADA83" s="195"/>
      <c r="ADB83" s="195"/>
      <c r="ADC83" s="195"/>
      <c r="ADD83" s="195"/>
      <c r="ADE83" s="195"/>
      <c r="ADF83" s="195"/>
      <c r="ADG83" s="195"/>
      <c r="ADH83" s="195"/>
      <c r="ADI83" s="195"/>
      <c r="ADJ83" s="195"/>
      <c r="ADK83" s="195"/>
      <c r="ADL83" s="195"/>
      <c r="ADM83" s="195"/>
      <c r="ADN83" s="195"/>
      <c r="ADO83" s="195"/>
      <c r="ADP83" s="195"/>
      <c r="ADQ83" s="195"/>
      <c r="ADR83" s="195"/>
      <c r="ADS83" s="195"/>
      <c r="ADT83" s="195"/>
      <c r="ADU83" s="195"/>
      <c r="ADV83" s="195"/>
      <c r="ADW83" s="195"/>
      <c r="ADX83" s="195"/>
      <c r="ADY83" s="195"/>
      <c r="ADZ83" s="195"/>
      <c r="AEA83" s="195"/>
      <c r="AEB83" s="195"/>
      <c r="AEC83" s="195"/>
      <c r="AED83" s="195"/>
      <c r="AEE83" s="195"/>
      <c r="AEF83" s="195"/>
      <c r="AEG83" s="195"/>
      <c r="AEH83" s="195"/>
      <c r="AEI83" s="195"/>
      <c r="AEJ83" s="195"/>
      <c r="AEK83" s="195"/>
      <c r="AEL83" s="195"/>
      <c r="AEM83" s="195"/>
      <c r="AEN83" s="195"/>
      <c r="AEO83" s="195"/>
      <c r="AEP83" s="195"/>
      <c r="AEQ83" s="195"/>
      <c r="AER83" s="195"/>
      <c r="AES83" s="195"/>
      <c r="AET83" s="195"/>
      <c r="AEU83" s="195"/>
      <c r="AEV83" s="195"/>
      <c r="AEW83" s="195"/>
      <c r="AEX83" s="195"/>
      <c r="AEY83" s="195"/>
      <c r="AEZ83" s="195"/>
      <c r="AFA83" s="195"/>
      <c r="AFB83" s="195"/>
      <c r="AFC83" s="195"/>
      <c r="AFD83" s="195"/>
      <c r="AFE83" s="195"/>
      <c r="AFF83" s="195"/>
      <c r="AFG83" s="195"/>
      <c r="AFH83" s="195"/>
      <c r="AFI83" s="195"/>
      <c r="AFJ83" s="195"/>
      <c r="AFK83" s="195"/>
      <c r="AFL83" s="195"/>
      <c r="AFM83" s="195"/>
      <c r="AFN83" s="195"/>
      <c r="AFO83" s="195"/>
      <c r="AFP83" s="195"/>
      <c r="AFQ83" s="195"/>
      <c r="AFR83" s="195"/>
      <c r="AFS83" s="195"/>
      <c r="AFT83" s="195"/>
      <c r="AFU83" s="195"/>
      <c r="AFV83" s="195"/>
      <c r="AFW83" s="195"/>
      <c r="AFX83" s="195"/>
      <c r="AFY83" s="195"/>
      <c r="AFZ83" s="195"/>
      <c r="AGA83" s="195"/>
      <c r="AGB83" s="195"/>
      <c r="AGC83" s="195"/>
      <c r="AGD83" s="195"/>
      <c r="AGE83" s="195"/>
      <c r="AGF83" s="195"/>
      <c r="AGG83" s="195"/>
      <c r="AGH83" s="195"/>
      <c r="AGI83" s="195"/>
      <c r="AGJ83" s="195"/>
      <c r="AGK83" s="195"/>
      <c r="AGL83" s="195"/>
      <c r="AGM83" s="195"/>
      <c r="AGN83" s="195"/>
      <c r="AGO83" s="195"/>
      <c r="AGP83" s="195"/>
      <c r="AGQ83" s="195"/>
      <c r="AGR83" s="195"/>
      <c r="AGS83" s="195"/>
      <c r="AGT83" s="195"/>
      <c r="AGU83" s="195"/>
      <c r="AGV83" s="195"/>
      <c r="AGW83" s="195"/>
      <c r="AGX83" s="195"/>
      <c r="AGY83" s="195"/>
      <c r="AGZ83" s="195"/>
      <c r="AHA83" s="195"/>
      <c r="AHB83" s="195"/>
      <c r="AHC83" s="195"/>
      <c r="AHD83" s="195"/>
      <c r="AHE83" s="195"/>
      <c r="AHF83" s="195"/>
      <c r="AHG83" s="195"/>
      <c r="AHH83" s="195"/>
      <c r="AHI83" s="195"/>
      <c r="AHJ83" s="195"/>
      <c r="AHK83" s="195"/>
      <c r="AHL83" s="195"/>
      <c r="AHM83" s="195"/>
      <c r="AHN83" s="195"/>
      <c r="AHO83" s="195"/>
      <c r="AHP83" s="195"/>
      <c r="AHQ83" s="195"/>
      <c r="AHR83" s="195"/>
      <c r="AHS83" s="195"/>
      <c r="AHT83" s="195"/>
      <c r="AHU83" s="195"/>
      <c r="AHV83" s="195"/>
      <c r="AHW83" s="195"/>
      <c r="AHX83" s="195"/>
      <c r="AHY83" s="195"/>
      <c r="AHZ83" s="195"/>
      <c r="AIA83" s="195"/>
      <c r="AIB83" s="195"/>
      <c r="AIC83" s="195"/>
      <c r="AID83" s="195"/>
      <c r="AIE83" s="195"/>
      <c r="AIF83" s="195"/>
      <c r="AIG83" s="195"/>
      <c r="AIH83" s="195"/>
      <c r="AII83" s="195"/>
      <c r="AIJ83" s="195"/>
      <c r="AIK83" s="195"/>
      <c r="AIL83" s="195"/>
      <c r="AIM83" s="195"/>
      <c r="AIN83" s="195"/>
      <c r="AIO83" s="195"/>
      <c r="AIP83" s="195"/>
      <c r="AIQ83" s="195"/>
      <c r="AIR83" s="195"/>
      <c r="AIS83" s="195"/>
      <c r="AIT83" s="195"/>
      <c r="AIU83" s="195"/>
      <c r="AIV83" s="195"/>
      <c r="AIW83" s="195"/>
      <c r="AIX83" s="195"/>
      <c r="AIY83" s="195"/>
      <c r="AIZ83" s="195"/>
      <c r="AJA83" s="195"/>
      <c r="AJB83" s="195"/>
      <c r="AJC83" s="195"/>
      <c r="AJD83" s="195"/>
      <c r="AJE83" s="195"/>
      <c r="AJF83" s="195"/>
      <c r="AJG83" s="195"/>
      <c r="AJH83" s="195"/>
      <c r="AJI83" s="195"/>
      <c r="AJJ83" s="195"/>
      <c r="AJK83" s="195"/>
      <c r="AJL83" s="195"/>
      <c r="AJM83" s="195"/>
      <c r="AJN83" s="195"/>
      <c r="AJO83" s="195"/>
      <c r="AJP83" s="195"/>
      <c r="AJQ83" s="195"/>
      <c r="AJR83" s="195"/>
      <c r="AJS83" s="195"/>
      <c r="AJT83" s="195"/>
      <c r="AJU83" s="195"/>
      <c r="AJV83" s="195"/>
      <c r="AJW83" s="195"/>
      <c r="AJX83" s="195"/>
      <c r="AJY83" s="195"/>
      <c r="AJZ83" s="195"/>
      <c r="AKA83" s="195"/>
      <c r="AKB83" s="195"/>
      <c r="AKC83" s="195"/>
      <c r="AKD83" s="195"/>
      <c r="AKE83" s="195"/>
      <c r="AKF83" s="195"/>
      <c r="AKG83" s="195"/>
      <c r="AKH83" s="195"/>
      <c r="AKI83" s="195"/>
      <c r="AKJ83" s="195"/>
      <c r="AKK83" s="195"/>
      <c r="AKL83" s="195"/>
      <c r="AKM83" s="195"/>
      <c r="AKN83" s="195"/>
      <c r="AKO83" s="195"/>
      <c r="AKP83" s="195"/>
      <c r="AKQ83" s="195"/>
      <c r="AKR83" s="195"/>
      <c r="AKS83" s="195"/>
      <c r="AKT83" s="195"/>
      <c r="AKU83" s="195"/>
      <c r="AKV83" s="195"/>
      <c r="AKW83" s="195"/>
      <c r="AKX83" s="195"/>
      <c r="AKY83" s="195"/>
      <c r="AKZ83" s="195"/>
      <c r="ALA83" s="195"/>
      <c r="ALB83" s="195"/>
      <c r="ALC83" s="195"/>
      <c r="ALD83" s="195"/>
      <c r="ALE83" s="195"/>
      <c r="ALF83" s="195"/>
      <c r="ALG83" s="195"/>
      <c r="ALH83" s="195"/>
      <c r="ALI83" s="195"/>
      <c r="ALJ83" s="195"/>
      <c r="ALK83" s="195"/>
      <c r="ALL83" s="195"/>
      <c r="ALM83" s="195"/>
      <c r="ALN83" s="195"/>
      <c r="ALO83" s="195"/>
      <c r="ALP83" s="195"/>
      <c r="ALQ83" s="195"/>
      <c r="ALR83" s="195"/>
      <c r="ALS83" s="195"/>
      <c r="ALT83" s="195"/>
      <c r="ALU83" s="195"/>
      <c r="ALV83" s="195"/>
      <c r="ALW83" s="195"/>
      <c r="ALX83" s="195"/>
      <c r="ALY83" s="195"/>
      <c r="ALZ83" s="195"/>
      <c r="AMA83" s="195"/>
      <c r="AMB83" s="195"/>
      <c r="AMC83" s="195"/>
      <c r="AMD83" s="195"/>
      <c r="AME83" s="195"/>
      <c r="AMF83" s="195"/>
      <c r="AMG83" s="195"/>
      <c r="AMH83" s="195"/>
      <c r="AMI83" s="195"/>
      <c r="AMJ83" s="195"/>
      <c r="AMK83" s="195"/>
      <c r="AML83" s="195"/>
      <c r="AMM83" s="195"/>
      <c r="AMN83" s="195"/>
      <c r="AMO83" s="195"/>
      <c r="AMP83" s="195"/>
      <c r="AMQ83" s="195"/>
      <c r="AMR83" s="195"/>
      <c r="AMS83" s="195"/>
      <c r="AMT83" s="195"/>
      <c r="AMU83" s="195"/>
      <c r="AMV83" s="195"/>
      <c r="AMW83" s="195"/>
      <c r="AMX83" s="195"/>
      <c r="AMY83" s="195"/>
      <c r="AMZ83" s="195"/>
      <c r="ANA83" s="195"/>
      <c r="ANB83" s="195"/>
      <c r="ANC83" s="195"/>
      <c r="AND83" s="195"/>
      <c r="ANE83" s="195"/>
      <c r="ANF83" s="195"/>
      <c r="ANG83" s="195"/>
      <c r="ANH83" s="195"/>
      <c r="ANI83" s="195"/>
      <c r="ANJ83" s="195"/>
      <c r="ANK83" s="195"/>
      <c r="ANL83" s="195"/>
      <c r="ANM83" s="195"/>
      <c r="ANN83" s="195"/>
      <c r="ANO83" s="195"/>
      <c r="ANP83" s="195"/>
      <c r="ANQ83" s="195"/>
      <c r="ANR83" s="195"/>
      <c r="ANS83" s="195"/>
      <c r="ANT83" s="195"/>
      <c r="ANU83" s="195"/>
      <c r="ANV83" s="195"/>
      <c r="ANW83" s="195"/>
      <c r="ANX83" s="195"/>
      <c r="ANY83" s="195"/>
      <c r="ANZ83" s="195"/>
      <c r="AOA83" s="195"/>
      <c r="AOB83" s="195"/>
      <c r="AOC83" s="195"/>
      <c r="AOD83" s="195"/>
      <c r="AOE83" s="195"/>
      <c r="AOF83" s="195"/>
      <c r="AOG83" s="195"/>
      <c r="AOH83" s="195"/>
      <c r="AOI83" s="195"/>
      <c r="AOJ83" s="195"/>
      <c r="AOK83" s="195"/>
      <c r="AOL83" s="195"/>
      <c r="AOM83" s="195"/>
      <c r="AON83" s="195"/>
      <c r="AOO83" s="195"/>
      <c r="AOP83" s="195"/>
      <c r="AOQ83" s="195"/>
      <c r="AOR83" s="195"/>
      <c r="AOS83" s="195"/>
      <c r="AOT83" s="195"/>
      <c r="AOU83" s="195"/>
      <c r="AOV83" s="195"/>
      <c r="AOW83" s="195"/>
      <c r="AOX83" s="195"/>
      <c r="AOY83" s="195"/>
      <c r="AOZ83" s="195"/>
      <c r="APA83" s="195"/>
      <c r="APB83" s="195"/>
      <c r="APC83" s="195"/>
      <c r="APD83" s="195"/>
      <c r="APE83" s="195"/>
      <c r="APF83" s="195"/>
      <c r="APG83" s="195"/>
      <c r="APH83" s="195"/>
      <c r="API83" s="195"/>
      <c r="APJ83" s="195"/>
      <c r="APK83" s="195"/>
      <c r="APL83" s="195"/>
      <c r="APM83" s="195"/>
      <c r="APN83" s="195"/>
      <c r="APO83" s="195"/>
      <c r="APP83" s="195"/>
      <c r="APQ83" s="195"/>
      <c r="APR83" s="195"/>
      <c r="APS83" s="195"/>
      <c r="APT83" s="195"/>
      <c r="APU83" s="195"/>
      <c r="APV83" s="195"/>
      <c r="APW83" s="195"/>
      <c r="APX83" s="195"/>
      <c r="APY83" s="195"/>
      <c r="APZ83" s="195"/>
      <c r="AQA83" s="195"/>
      <c r="AQB83" s="195"/>
      <c r="AQC83" s="195"/>
      <c r="AQD83" s="195"/>
      <c r="AQE83" s="195"/>
      <c r="AQF83" s="195"/>
      <c r="AQG83" s="195"/>
      <c r="AQH83" s="195"/>
      <c r="AQI83" s="195"/>
      <c r="AQJ83" s="195"/>
      <c r="AQK83" s="195"/>
      <c r="AQL83" s="195"/>
      <c r="AQM83" s="195"/>
      <c r="AQN83" s="195"/>
      <c r="AQO83" s="195"/>
      <c r="AQP83" s="195"/>
      <c r="AQQ83" s="195"/>
      <c r="AQR83" s="195"/>
      <c r="AQS83" s="195"/>
      <c r="AQT83" s="195"/>
      <c r="AQU83" s="195"/>
      <c r="AQV83" s="195"/>
      <c r="AQW83" s="195"/>
      <c r="AQX83" s="195"/>
      <c r="AQY83" s="195"/>
      <c r="AQZ83" s="195"/>
      <c r="ARA83" s="195"/>
      <c r="ARB83" s="195"/>
      <c r="ARC83" s="195"/>
      <c r="ARD83" s="195"/>
      <c r="ARE83" s="195"/>
      <c r="ARF83" s="195"/>
      <c r="ARG83" s="195"/>
      <c r="ARH83" s="195"/>
      <c r="ARI83" s="195"/>
      <c r="ARJ83" s="195"/>
      <c r="ARK83" s="195"/>
      <c r="ARL83" s="195"/>
      <c r="ARM83" s="195"/>
      <c r="ARN83" s="195"/>
      <c r="ARO83" s="195"/>
      <c r="ARP83" s="195"/>
      <c r="ARQ83" s="195"/>
      <c r="ARR83" s="195"/>
      <c r="ARS83" s="195"/>
      <c r="ART83" s="195"/>
      <c r="ARU83" s="195"/>
      <c r="ARV83" s="195"/>
      <c r="ARW83" s="195"/>
      <c r="ARX83" s="195"/>
      <c r="ARY83" s="195"/>
      <c r="ARZ83" s="195"/>
      <c r="ASA83" s="195"/>
      <c r="ASB83" s="195"/>
      <c r="ASC83" s="195"/>
      <c r="ASD83" s="195"/>
      <c r="ASE83" s="195"/>
      <c r="ASF83" s="195"/>
      <c r="ASG83" s="195"/>
      <c r="ASH83" s="195"/>
      <c r="ASI83" s="195"/>
      <c r="ASJ83" s="195"/>
      <c r="ASK83" s="195"/>
      <c r="ASL83" s="195"/>
      <c r="ASM83" s="195"/>
      <c r="ASN83" s="195"/>
      <c r="ASO83" s="195"/>
      <c r="ASP83" s="195"/>
      <c r="ASQ83" s="195"/>
      <c r="ASR83" s="195"/>
      <c r="ASS83" s="195"/>
      <c r="AST83" s="195"/>
      <c r="ASU83" s="195"/>
      <c r="ASV83" s="195"/>
      <c r="ASW83" s="195"/>
      <c r="ASX83" s="195"/>
      <c r="ASY83" s="195"/>
      <c r="ASZ83" s="195"/>
      <c r="ATA83" s="195"/>
      <c r="ATB83" s="195"/>
      <c r="ATC83" s="195"/>
      <c r="ATD83" s="195"/>
      <c r="ATE83" s="195"/>
      <c r="ATF83" s="195"/>
      <c r="ATG83" s="195"/>
      <c r="ATH83" s="195"/>
      <c r="ATI83" s="195"/>
      <c r="ATJ83" s="195"/>
      <c r="ATK83" s="195"/>
      <c r="ATL83" s="195"/>
      <c r="ATM83" s="195"/>
      <c r="ATN83" s="195"/>
      <c r="ATO83" s="195"/>
      <c r="ATP83" s="195"/>
      <c r="ATQ83" s="195"/>
      <c r="ATR83" s="195"/>
      <c r="ATS83" s="195"/>
      <c r="ATT83" s="195"/>
      <c r="ATU83" s="195"/>
      <c r="ATV83" s="195"/>
      <c r="ATW83" s="195"/>
      <c r="ATX83" s="195"/>
      <c r="ATY83" s="195"/>
      <c r="ATZ83" s="195"/>
      <c r="AUA83" s="195"/>
      <c r="AUB83" s="195"/>
      <c r="AUC83" s="195"/>
      <c r="AUD83" s="195"/>
      <c r="AUE83" s="195"/>
      <c r="AUF83" s="195"/>
      <c r="AUG83" s="195"/>
      <c r="AUH83" s="195"/>
      <c r="AUI83" s="195"/>
      <c r="AUJ83" s="195"/>
      <c r="AUK83" s="195"/>
      <c r="AUL83" s="195"/>
      <c r="AUM83" s="195"/>
      <c r="AUN83" s="195"/>
      <c r="AUO83" s="195"/>
      <c r="AUP83" s="195"/>
      <c r="AUQ83" s="195"/>
      <c r="AUR83" s="195"/>
      <c r="AUS83" s="195"/>
      <c r="AUT83" s="195"/>
      <c r="AUU83" s="195"/>
      <c r="AUV83" s="195"/>
      <c r="AUW83" s="195"/>
      <c r="AUX83" s="195"/>
      <c r="AUY83" s="195"/>
      <c r="AUZ83" s="195"/>
      <c r="AVA83" s="195"/>
      <c r="AVB83" s="195"/>
      <c r="AVC83" s="195"/>
      <c r="AVD83" s="195"/>
      <c r="AVE83" s="195"/>
      <c r="AVF83" s="195"/>
      <c r="AVG83" s="195"/>
      <c r="AVH83" s="195"/>
      <c r="AVI83" s="195"/>
      <c r="AVJ83" s="195"/>
      <c r="AVK83" s="195"/>
      <c r="AVL83" s="195"/>
      <c r="AVM83" s="195"/>
      <c r="AVN83" s="195"/>
      <c r="AVO83" s="195"/>
      <c r="AVP83" s="195"/>
      <c r="AVQ83" s="195"/>
      <c r="AVR83" s="195"/>
      <c r="AVS83" s="195"/>
      <c r="AVT83" s="195"/>
      <c r="AVU83" s="195"/>
      <c r="AVV83" s="195"/>
      <c r="AVW83" s="195"/>
      <c r="AVX83" s="195"/>
      <c r="AVY83" s="195"/>
      <c r="AVZ83" s="195"/>
      <c r="AWA83" s="195"/>
      <c r="AWB83" s="195"/>
      <c r="AWC83" s="195"/>
      <c r="AWD83" s="195"/>
      <c r="AWE83" s="195"/>
      <c r="AWF83" s="195"/>
      <c r="AWG83" s="195"/>
      <c r="AWH83" s="195"/>
      <c r="AWI83" s="195"/>
      <c r="AWJ83" s="195"/>
      <c r="AWK83" s="195"/>
      <c r="AWL83" s="195"/>
      <c r="AWM83" s="195"/>
      <c r="AWN83" s="195"/>
      <c r="AWO83" s="195"/>
      <c r="AWP83" s="195"/>
      <c r="AWQ83" s="195"/>
      <c r="AWR83" s="195"/>
      <c r="AWS83" s="195"/>
      <c r="AWT83" s="195"/>
      <c r="AWU83" s="195"/>
      <c r="AWV83" s="195"/>
      <c r="AWW83" s="195"/>
      <c r="AWX83" s="195"/>
      <c r="AWY83" s="195"/>
      <c r="AWZ83" s="195"/>
      <c r="AXA83" s="195"/>
      <c r="AXB83" s="195"/>
      <c r="AXC83" s="195"/>
      <c r="AXD83" s="195"/>
      <c r="AXE83" s="195"/>
      <c r="AXF83" s="195"/>
      <c r="AXG83" s="195"/>
      <c r="AXH83" s="195"/>
      <c r="AXI83" s="195"/>
      <c r="AXJ83" s="195"/>
      <c r="AXK83" s="195"/>
      <c r="AXL83" s="195"/>
      <c r="AXM83" s="195"/>
      <c r="AXN83" s="195"/>
      <c r="AXO83" s="195"/>
      <c r="AXP83" s="195"/>
      <c r="AXQ83" s="195"/>
      <c r="AXR83" s="195"/>
      <c r="AXS83" s="195"/>
      <c r="AXT83" s="195"/>
      <c r="AXU83" s="195"/>
      <c r="AXV83" s="195"/>
      <c r="AXW83" s="195"/>
      <c r="AXX83" s="195"/>
      <c r="AXY83" s="195"/>
      <c r="AXZ83" s="195"/>
      <c r="AYA83" s="195"/>
      <c r="AYB83" s="195"/>
      <c r="AYC83" s="195"/>
      <c r="AYD83" s="195"/>
      <c r="AYE83" s="195"/>
      <c r="AYF83" s="195"/>
      <c r="AYG83" s="195"/>
      <c r="AYH83" s="195"/>
      <c r="AYI83" s="195"/>
      <c r="AYJ83" s="195"/>
      <c r="AYK83" s="195"/>
      <c r="AYL83" s="195"/>
      <c r="AYM83" s="195"/>
      <c r="AYN83" s="195"/>
      <c r="AYO83" s="195"/>
      <c r="AYP83" s="195"/>
      <c r="AYQ83" s="195"/>
      <c r="AYR83" s="195"/>
      <c r="AYS83" s="195"/>
      <c r="AYT83" s="195"/>
      <c r="AYU83" s="195"/>
      <c r="AYV83" s="195"/>
      <c r="AYW83" s="195"/>
      <c r="AYX83" s="195"/>
      <c r="AYY83" s="195"/>
      <c r="AYZ83" s="195"/>
      <c r="AZA83" s="195"/>
      <c r="AZB83" s="195"/>
      <c r="AZC83" s="195"/>
      <c r="AZD83" s="195"/>
      <c r="AZE83" s="195"/>
      <c r="AZF83" s="195"/>
      <c r="AZG83" s="195"/>
      <c r="AZH83" s="195"/>
      <c r="AZI83" s="195"/>
      <c r="AZJ83" s="195"/>
      <c r="AZK83" s="195"/>
      <c r="AZL83" s="195"/>
      <c r="AZM83" s="195"/>
      <c r="AZN83" s="195"/>
      <c r="AZO83" s="195"/>
      <c r="AZP83" s="195"/>
      <c r="AZQ83" s="195"/>
      <c r="AZR83" s="195"/>
      <c r="AZS83" s="195"/>
      <c r="AZT83" s="195"/>
      <c r="AZU83" s="195"/>
      <c r="AZV83" s="195"/>
      <c r="AZW83" s="195"/>
      <c r="AZX83" s="195"/>
      <c r="AZY83" s="195"/>
      <c r="AZZ83" s="195"/>
      <c r="BAA83" s="195"/>
      <c r="BAB83" s="195"/>
      <c r="BAC83" s="195"/>
      <c r="BAD83" s="195"/>
      <c r="BAE83" s="195"/>
      <c r="BAF83" s="195"/>
      <c r="BAG83" s="195"/>
      <c r="BAH83" s="195"/>
      <c r="BAI83" s="195"/>
      <c r="BAJ83" s="195"/>
      <c r="BAK83" s="195"/>
      <c r="BAL83" s="195"/>
      <c r="BAM83" s="195"/>
      <c r="BAN83" s="195"/>
      <c r="BAO83" s="195"/>
      <c r="BAP83" s="195"/>
      <c r="BAQ83" s="195"/>
      <c r="BAR83" s="195"/>
      <c r="BAS83" s="195"/>
      <c r="BAT83" s="195"/>
      <c r="BAU83" s="195"/>
      <c r="BAV83" s="195"/>
      <c r="BAW83" s="195"/>
      <c r="BAX83" s="195"/>
      <c r="BAY83" s="195"/>
      <c r="BAZ83" s="195"/>
      <c r="BBA83" s="195"/>
      <c r="BBB83" s="195"/>
      <c r="BBC83" s="195"/>
      <c r="BBD83" s="195"/>
      <c r="BBE83" s="195"/>
      <c r="BBF83" s="195"/>
      <c r="BBG83" s="195"/>
      <c r="BBH83" s="195"/>
      <c r="BBI83" s="195"/>
      <c r="BBJ83" s="195"/>
      <c r="BBK83" s="195"/>
      <c r="BBL83" s="195"/>
      <c r="BBM83" s="195"/>
      <c r="BBN83" s="195"/>
      <c r="BBO83" s="195"/>
      <c r="BBP83" s="195"/>
      <c r="BBQ83" s="195"/>
      <c r="BBR83" s="195"/>
      <c r="BBS83" s="195"/>
      <c r="BBT83" s="195"/>
      <c r="BBU83" s="195"/>
      <c r="BBV83" s="195"/>
      <c r="BBW83" s="195"/>
      <c r="BBX83" s="195"/>
      <c r="BBY83" s="195"/>
      <c r="BBZ83" s="195"/>
      <c r="BCA83" s="195"/>
      <c r="BCB83" s="195"/>
      <c r="BCC83" s="195"/>
      <c r="BCD83" s="195"/>
      <c r="BCE83" s="195"/>
      <c r="BCF83" s="195"/>
      <c r="BCG83" s="195"/>
      <c r="BCH83" s="195"/>
      <c r="BCI83" s="195"/>
      <c r="BCJ83" s="195"/>
      <c r="BCK83" s="195"/>
      <c r="BCL83" s="195"/>
      <c r="BCM83" s="195"/>
      <c r="BCN83" s="195"/>
      <c r="BCO83" s="195"/>
      <c r="BCP83" s="195"/>
      <c r="BCQ83" s="195"/>
      <c r="BCR83" s="195"/>
      <c r="BCS83" s="195"/>
      <c r="BCT83" s="195"/>
      <c r="BCU83" s="195"/>
      <c r="BCV83" s="195"/>
      <c r="BCW83" s="195"/>
      <c r="BCX83" s="195"/>
      <c r="BCY83" s="195"/>
      <c r="BCZ83" s="195"/>
      <c r="BDA83" s="195"/>
      <c r="BDB83" s="195"/>
      <c r="BDC83" s="195"/>
      <c r="BDD83" s="195"/>
      <c r="BDE83" s="195"/>
      <c r="BDF83" s="195"/>
      <c r="BDG83" s="195"/>
      <c r="BDH83" s="195"/>
      <c r="BDI83" s="195"/>
      <c r="BDJ83" s="195"/>
      <c r="BDK83" s="195"/>
      <c r="BDL83" s="195"/>
      <c r="BDM83" s="195"/>
      <c r="BDN83" s="195"/>
      <c r="BDO83" s="195"/>
      <c r="BDP83" s="195"/>
      <c r="BDQ83" s="195"/>
      <c r="BDR83" s="195"/>
      <c r="BDS83" s="195"/>
      <c r="BDT83" s="195"/>
      <c r="BDU83" s="195"/>
      <c r="BDV83" s="195"/>
      <c r="BDW83" s="195"/>
      <c r="BDX83" s="195"/>
      <c r="BDY83" s="195"/>
      <c r="BDZ83" s="195"/>
      <c r="BEA83" s="195"/>
      <c r="BEB83" s="195"/>
      <c r="BEC83" s="195"/>
      <c r="BED83" s="195"/>
      <c r="BEE83" s="195"/>
      <c r="BEF83" s="195"/>
      <c r="BEG83" s="195"/>
      <c r="BEH83" s="195"/>
      <c r="BEI83" s="195"/>
      <c r="BEJ83" s="195"/>
      <c r="BEK83" s="195"/>
      <c r="BEL83" s="195"/>
      <c r="BEM83" s="195"/>
      <c r="BEN83" s="195"/>
      <c r="BEO83" s="195"/>
      <c r="BEP83" s="195"/>
      <c r="BEQ83" s="195"/>
      <c r="BER83" s="195"/>
      <c r="BES83" s="195"/>
      <c r="BET83" s="195"/>
      <c r="BEU83" s="195"/>
      <c r="BEV83" s="195"/>
      <c r="BEW83" s="195"/>
      <c r="BEX83" s="195"/>
      <c r="BEY83" s="195"/>
      <c r="BEZ83" s="195"/>
      <c r="BFA83" s="195"/>
      <c r="BFB83" s="195"/>
      <c r="BFC83" s="195"/>
      <c r="BFD83" s="195"/>
      <c r="BFE83" s="195"/>
      <c r="BFF83" s="195"/>
      <c r="BFG83" s="195"/>
      <c r="BFH83" s="195"/>
      <c r="BFI83" s="195"/>
      <c r="BFJ83" s="195"/>
      <c r="BFK83" s="195"/>
      <c r="BFL83" s="195"/>
      <c r="BFM83" s="195"/>
      <c r="BFN83" s="195"/>
      <c r="BFO83" s="195"/>
      <c r="BFP83" s="195"/>
      <c r="BFQ83" s="195"/>
      <c r="BFR83" s="195"/>
      <c r="BFS83" s="195"/>
      <c r="BFT83" s="195"/>
      <c r="BFU83" s="195"/>
      <c r="BFV83" s="195"/>
      <c r="BFW83" s="195"/>
      <c r="BFX83" s="195"/>
      <c r="BFY83" s="195"/>
      <c r="BFZ83" s="195"/>
      <c r="BGA83" s="195"/>
      <c r="BGB83" s="195"/>
      <c r="BGC83" s="195"/>
      <c r="BGD83" s="195"/>
      <c r="BGE83" s="195"/>
      <c r="BGF83" s="195"/>
      <c r="BGG83" s="195"/>
      <c r="BGH83" s="195"/>
      <c r="BGI83" s="195"/>
      <c r="BGJ83" s="195"/>
      <c r="BGK83" s="195"/>
      <c r="BGL83" s="195"/>
      <c r="BGM83" s="195"/>
      <c r="BGN83" s="195"/>
      <c r="BGO83" s="195"/>
      <c r="BGP83" s="195"/>
      <c r="BGQ83" s="195"/>
      <c r="BGR83" s="195"/>
      <c r="BGS83" s="195"/>
      <c r="BGT83" s="195"/>
      <c r="BGU83" s="195"/>
      <c r="BGV83" s="195"/>
      <c r="BGW83" s="195"/>
      <c r="BGX83" s="195"/>
      <c r="BGY83" s="195"/>
      <c r="BGZ83" s="195"/>
      <c r="BHA83" s="195"/>
      <c r="BHB83" s="195"/>
      <c r="BHC83" s="195"/>
      <c r="BHD83" s="195"/>
      <c r="BHE83" s="195"/>
      <c r="BHF83" s="195"/>
      <c r="BHG83" s="195"/>
      <c r="BHH83" s="195"/>
      <c r="BHI83" s="195"/>
      <c r="BHJ83" s="195"/>
      <c r="BHK83" s="195"/>
      <c r="BHL83" s="195"/>
      <c r="BHM83" s="195"/>
      <c r="BHN83" s="195"/>
      <c r="BHO83" s="195"/>
      <c r="BHP83" s="195"/>
      <c r="BHQ83" s="195"/>
      <c r="BHR83" s="195"/>
      <c r="BHS83" s="195"/>
      <c r="BHT83" s="195"/>
      <c r="BHU83" s="195"/>
      <c r="BHV83" s="195"/>
      <c r="BHW83" s="195"/>
      <c r="BHX83" s="195"/>
      <c r="BHY83" s="195"/>
      <c r="BHZ83" s="195"/>
      <c r="BIA83" s="195"/>
      <c r="BIB83" s="195"/>
      <c r="BIC83" s="195"/>
      <c r="BID83" s="195"/>
      <c r="BIE83" s="195"/>
      <c r="BIF83" s="195"/>
      <c r="BIG83" s="195"/>
      <c r="BIH83" s="195"/>
      <c r="BII83" s="195"/>
      <c r="BIJ83" s="195"/>
      <c r="BIK83" s="195"/>
      <c r="BIL83" s="195"/>
      <c r="BIM83" s="195"/>
      <c r="BIN83" s="195"/>
      <c r="BIO83" s="195"/>
      <c r="BIP83" s="195"/>
      <c r="BIQ83" s="195"/>
      <c r="BIR83" s="195"/>
      <c r="BIS83" s="195"/>
      <c r="BIT83" s="195"/>
      <c r="BIU83" s="195"/>
      <c r="BIV83" s="195"/>
      <c r="BIW83" s="195"/>
      <c r="BIX83" s="195"/>
      <c r="BIY83" s="195"/>
      <c r="BIZ83" s="195"/>
      <c r="BJA83" s="195"/>
      <c r="BJB83" s="195"/>
      <c r="BJC83" s="195"/>
      <c r="BJD83" s="195"/>
      <c r="BJE83" s="195"/>
      <c r="BJF83" s="195"/>
      <c r="BJG83" s="195"/>
      <c r="BJH83" s="195"/>
      <c r="BJI83" s="195"/>
      <c r="BJJ83" s="195"/>
      <c r="BJK83" s="195"/>
      <c r="BJL83" s="195"/>
      <c r="BJM83" s="195"/>
      <c r="BJN83" s="195"/>
      <c r="BJO83" s="195"/>
      <c r="BJP83" s="195"/>
      <c r="BJQ83" s="195"/>
      <c r="BJR83" s="195"/>
      <c r="BJS83" s="195"/>
      <c r="BJT83" s="195"/>
      <c r="BJU83" s="195"/>
      <c r="BJV83" s="195"/>
      <c r="BJW83" s="195"/>
      <c r="BJX83" s="195"/>
      <c r="BJY83" s="195"/>
      <c r="BJZ83" s="195"/>
      <c r="BKA83" s="195"/>
      <c r="BKB83" s="195"/>
      <c r="BKC83" s="195"/>
      <c r="BKD83" s="195"/>
      <c r="BKE83" s="195"/>
      <c r="BKF83" s="195"/>
      <c r="BKG83" s="195"/>
      <c r="BKH83" s="195"/>
      <c r="BKI83" s="195"/>
      <c r="BKJ83" s="195"/>
      <c r="BKK83" s="195"/>
      <c r="BKL83" s="195"/>
      <c r="BKM83" s="195"/>
      <c r="BKN83" s="195"/>
      <c r="BKO83" s="195"/>
      <c r="BKP83" s="195"/>
      <c r="BKQ83" s="195"/>
      <c r="BKR83" s="195"/>
      <c r="BKS83" s="195"/>
      <c r="BKT83" s="195"/>
      <c r="BKU83" s="195"/>
      <c r="BKV83" s="195"/>
      <c r="BKW83" s="195"/>
      <c r="BKX83" s="195"/>
      <c r="BKY83" s="195"/>
      <c r="BKZ83" s="195"/>
      <c r="BLA83" s="195"/>
      <c r="BLB83" s="195"/>
      <c r="BLC83" s="195"/>
      <c r="BLD83" s="195"/>
      <c r="BLE83" s="195"/>
      <c r="BLF83" s="195"/>
      <c r="BLG83" s="195"/>
      <c r="BLH83" s="195"/>
      <c r="BLI83" s="195"/>
      <c r="BLJ83" s="195"/>
      <c r="BLK83" s="195"/>
      <c r="BLL83" s="195"/>
      <c r="BLM83" s="195"/>
      <c r="BLN83" s="195"/>
      <c r="BLO83" s="195"/>
      <c r="BLP83" s="195"/>
      <c r="BLQ83" s="195"/>
      <c r="BLR83" s="195"/>
      <c r="BLS83" s="195"/>
      <c r="BLT83" s="195"/>
      <c r="BLU83" s="195"/>
      <c r="BLV83" s="195"/>
      <c r="BLW83" s="195"/>
      <c r="BLX83" s="195"/>
      <c r="BLY83" s="195"/>
      <c r="BLZ83" s="195"/>
      <c r="BMA83" s="195"/>
      <c r="BMB83" s="195"/>
      <c r="BMC83" s="195"/>
      <c r="BMD83" s="195"/>
      <c r="BME83" s="195"/>
      <c r="BMF83" s="195"/>
      <c r="BMG83" s="195"/>
      <c r="BMH83" s="195"/>
      <c r="BMI83" s="195"/>
      <c r="BMJ83" s="195"/>
      <c r="BMK83" s="195"/>
      <c r="BML83" s="195"/>
      <c r="BMM83" s="195"/>
      <c r="BMN83" s="195"/>
      <c r="BMO83" s="195"/>
      <c r="BMP83" s="195"/>
      <c r="BMQ83" s="195"/>
      <c r="BMR83" s="195"/>
      <c r="BMS83" s="195"/>
      <c r="BMT83" s="195"/>
      <c r="BMU83" s="195"/>
      <c r="BMV83" s="195"/>
      <c r="BMW83" s="195"/>
      <c r="BMX83" s="195"/>
      <c r="BMY83" s="195"/>
      <c r="BMZ83" s="195"/>
      <c r="BNA83" s="195"/>
      <c r="BNB83" s="195"/>
      <c r="BNC83" s="195"/>
      <c r="BND83" s="195"/>
      <c r="BNE83" s="195"/>
      <c r="BNF83" s="195"/>
      <c r="BNG83" s="195"/>
      <c r="BNH83" s="195"/>
      <c r="BNI83" s="195"/>
      <c r="BNJ83" s="195"/>
      <c r="BNK83" s="195"/>
      <c r="BNL83" s="195"/>
      <c r="BNM83" s="195"/>
      <c r="BNN83" s="195"/>
      <c r="BNO83" s="195"/>
      <c r="BNP83" s="195"/>
      <c r="BNQ83" s="195"/>
      <c r="BNR83" s="195"/>
      <c r="BNS83" s="195"/>
      <c r="BNT83" s="195"/>
      <c r="BNU83" s="195"/>
      <c r="BNV83" s="195"/>
      <c r="BNW83" s="195"/>
      <c r="BNX83" s="195"/>
      <c r="BNY83" s="195"/>
      <c r="BNZ83" s="195"/>
      <c r="BOA83" s="195"/>
      <c r="BOB83" s="195"/>
      <c r="BOC83" s="195"/>
      <c r="BOD83" s="195"/>
      <c r="BOE83" s="195"/>
      <c r="BOF83" s="195"/>
      <c r="BOG83" s="195"/>
      <c r="BOH83" s="195"/>
      <c r="BOI83" s="195"/>
      <c r="BOJ83" s="195"/>
      <c r="BOK83" s="195"/>
      <c r="BOL83" s="195"/>
      <c r="BOM83" s="195"/>
      <c r="BON83" s="195"/>
      <c r="BOO83" s="195"/>
      <c r="BOP83" s="195"/>
      <c r="BOQ83" s="195"/>
      <c r="BOR83" s="195"/>
      <c r="BOS83" s="195"/>
      <c r="BOT83" s="195"/>
      <c r="BOU83" s="195"/>
      <c r="BOV83" s="195"/>
      <c r="BOW83" s="195"/>
      <c r="BOX83" s="195"/>
      <c r="BOY83" s="195"/>
      <c r="BOZ83" s="195"/>
      <c r="BPA83" s="195"/>
      <c r="BPB83" s="195"/>
      <c r="BPC83" s="195"/>
      <c r="BPD83" s="195"/>
      <c r="BPE83" s="195"/>
      <c r="BPF83" s="195"/>
      <c r="BPG83" s="195"/>
      <c r="BPH83" s="195"/>
      <c r="BPI83" s="195"/>
      <c r="BPJ83" s="195"/>
      <c r="BPK83" s="195"/>
      <c r="BPL83" s="195"/>
      <c r="BPM83" s="195"/>
      <c r="BPN83" s="195"/>
      <c r="BPO83" s="195"/>
      <c r="BPP83" s="195"/>
      <c r="BPQ83" s="195"/>
      <c r="BPR83" s="195"/>
      <c r="BPS83" s="195"/>
      <c r="BPT83" s="195"/>
      <c r="BPU83" s="195"/>
      <c r="BPV83" s="195"/>
      <c r="BPW83" s="195"/>
      <c r="BPX83" s="195"/>
      <c r="BPY83" s="195"/>
      <c r="BPZ83" s="195"/>
      <c r="BQA83" s="195"/>
      <c r="BQB83" s="195"/>
      <c r="BQC83" s="195"/>
      <c r="BQD83" s="195"/>
      <c r="BQE83" s="195"/>
      <c r="BQF83" s="195"/>
      <c r="BQG83" s="195"/>
      <c r="BQH83" s="195"/>
      <c r="BQI83" s="195"/>
      <c r="BQJ83" s="195"/>
      <c r="BQK83" s="195"/>
      <c r="BQL83" s="195"/>
      <c r="BQM83" s="195"/>
      <c r="BQN83" s="195"/>
      <c r="BQO83" s="195"/>
      <c r="BQP83" s="195"/>
      <c r="BQQ83" s="195"/>
      <c r="BQR83" s="195"/>
      <c r="BQS83" s="195"/>
      <c r="BQT83" s="195"/>
      <c r="BQU83" s="195"/>
      <c r="BQV83" s="195"/>
      <c r="BQW83" s="195"/>
      <c r="BQX83" s="195"/>
      <c r="BQY83" s="195"/>
      <c r="BQZ83" s="195"/>
      <c r="BRA83" s="195"/>
      <c r="BRB83" s="195"/>
      <c r="BRC83" s="195"/>
      <c r="BRD83" s="195"/>
      <c r="BRE83" s="195"/>
      <c r="BRF83" s="195"/>
      <c r="BRG83" s="195"/>
      <c r="BRH83" s="195"/>
      <c r="BRI83" s="195"/>
      <c r="BRJ83" s="195"/>
      <c r="BRK83" s="195"/>
      <c r="BRL83" s="195"/>
      <c r="BRM83" s="195"/>
      <c r="BRN83" s="195"/>
      <c r="BRO83" s="195"/>
      <c r="BRP83" s="195"/>
      <c r="BRQ83" s="195"/>
      <c r="BRR83" s="195"/>
      <c r="BRS83" s="195"/>
      <c r="BRT83" s="195"/>
      <c r="BRU83" s="195"/>
      <c r="BRV83" s="195"/>
      <c r="BRW83" s="195"/>
      <c r="BRX83" s="195"/>
      <c r="BRY83" s="195"/>
      <c r="BRZ83" s="195"/>
      <c r="BSA83" s="195"/>
      <c r="BSB83" s="195"/>
      <c r="BSC83" s="195"/>
      <c r="BSD83" s="195"/>
      <c r="BSE83" s="195"/>
      <c r="BSF83" s="195"/>
      <c r="BSG83" s="195"/>
      <c r="BSH83" s="195"/>
      <c r="BSI83" s="195"/>
      <c r="BSJ83" s="195"/>
      <c r="BSK83" s="195"/>
      <c r="BSL83" s="195"/>
      <c r="BSM83" s="195"/>
      <c r="BSN83" s="195"/>
      <c r="BSO83" s="195"/>
      <c r="BSP83" s="195"/>
      <c r="BSQ83" s="195"/>
      <c r="BSR83" s="195"/>
      <c r="BSS83" s="195"/>
      <c r="BST83" s="195"/>
      <c r="BSU83" s="195"/>
      <c r="BSV83" s="195"/>
      <c r="BSW83" s="195"/>
      <c r="BSX83" s="195"/>
      <c r="BSY83" s="195"/>
      <c r="BSZ83" s="195"/>
      <c r="BTA83" s="195"/>
      <c r="BTB83" s="195"/>
      <c r="BTC83" s="195"/>
      <c r="BTD83" s="195"/>
      <c r="BTE83" s="195"/>
      <c r="BTF83" s="195"/>
      <c r="BTG83" s="195"/>
      <c r="BTH83" s="195"/>
      <c r="BTI83" s="195"/>
      <c r="BTJ83" s="195"/>
      <c r="BTK83" s="195"/>
      <c r="BTL83" s="195"/>
      <c r="BTM83" s="195"/>
      <c r="BTN83" s="195"/>
      <c r="BTO83" s="195"/>
      <c r="BTP83" s="195"/>
      <c r="BTQ83" s="195"/>
      <c r="BTR83" s="195"/>
      <c r="BTS83" s="195"/>
      <c r="BTT83" s="195"/>
      <c r="BTU83" s="195"/>
      <c r="BTV83" s="195"/>
      <c r="BTW83" s="195"/>
      <c r="BTX83" s="195"/>
      <c r="BTY83" s="195"/>
      <c r="BTZ83" s="195"/>
      <c r="BUA83" s="195"/>
      <c r="BUB83" s="195"/>
      <c r="BUC83" s="195"/>
      <c r="BUD83" s="195"/>
      <c r="BUE83" s="195"/>
      <c r="BUF83" s="195"/>
      <c r="BUG83" s="195"/>
      <c r="BUH83" s="195"/>
      <c r="BUI83" s="195"/>
      <c r="BUJ83" s="195"/>
      <c r="BUK83" s="195"/>
      <c r="BUL83" s="195"/>
      <c r="BUM83" s="195"/>
      <c r="BUN83" s="195"/>
      <c r="BUO83" s="195"/>
      <c r="BUP83" s="195"/>
      <c r="BUQ83" s="195"/>
      <c r="BUR83" s="195"/>
      <c r="BUS83" s="195"/>
      <c r="BUT83" s="195"/>
      <c r="BUU83" s="195"/>
      <c r="BUV83" s="195"/>
      <c r="BUW83" s="195"/>
      <c r="BUX83" s="195"/>
      <c r="BUY83" s="195"/>
      <c r="BUZ83" s="195"/>
      <c r="BVA83" s="195"/>
      <c r="BVB83" s="195"/>
      <c r="BVC83" s="195"/>
      <c r="BVD83" s="195"/>
      <c r="BVE83" s="195"/>
      <c r="BVF83" s="195"/>
      <c r="BVG83" s="195"/>
      <c r="BVH83" s="195"/>
      <c r="BVI83" s="195"/>
      <c r="BVJ83" s="195"/>
      <c r="BVK83" s="195"/>
      <c r="BVL83" s="195"/>
      <c r="BVM83" s="195"/>
      <c r="BVN83" s="195"/>
      <c r="BVO83" s="195"/>
      <c r="BVP83" s="195"/>
      <c r="BVQ83" s="195"/>
      <c r="BVR83" s="195"/>
      <c r="BVS83" s="195"/>
      <c r="BVT83" s="195"/>
      <c r="BVU83" s="195"/>
      <c r="BVV83" s="195"/>
      <c r="BVW83" s="195"/>
      <c r="BVX83" s="195"/>
      <c r="BVY83" s="195"/>
      <c r="BVZ83" s="195"/>
      <c r="BWA83" s="195"/>
      <c r="BWB83" s="195"/>
      <c r="BWC83" s="195"/>
      <c r="BWD83" s="195"/>
      <c r="BWE83" s="195"/>
      <c r="BWF83" s="195"/>
      <c r="BWG83" s="195"/>
      <c r="BWH83" s="195"/>
      <c r="BWI83" s="195"/>
      <c r="BWJ83" s="195"/>
      <c r="BWK83" s="195"/>
      <c r="BWL83" s="195"/>
      <c r="BWM83" s="195"/>
      <c r="BWN83" s="195"/>
      <c r="BWO83" s="195"/>
      <c r="BWP83" s="195"/>
      <c r="BWQ83" s="195"/>
      <c r="BWR83" s="195"/>
      <c r="BWS83" s="195"/>
      <c r="BWT83" s="195"/>
      <c r="BWU83" s="195"/>
      <c r="BWV83" s="195"/>
      <c r="BWW83" s="195"/>
      <c r="BWX83" s="195"/>
      <c r="BWY83" s="195"/>
      <c r="BWZ83" s="195"/>
      <c r="BXA83" s="195"/>
      <c r="BXB83" s="195"/>
      <c r="BXC83" s="195"/>
      <c r="BXD83" s="195"/>
      <c r="BXE83" s="195"/>
      <c r="BXF83" s="195"/>
      <c r="BXG83" s="195"/>
      <c r="BXH83" s="195"/>
      <c r="BXI83" s="195"/>
      <c r="BXJ83" s="195"/>
      <c r="BXK83" s="195"/>
      <c r="BXL83" s="195"/>
      <c r="BXM83" s="195"/>
      <c r="BXN83" s="195"/>
      <c r="BXO83" s="195"/>
      <c r="BXP83" s="195"/>
      <c r="BXQ83" s="195"/>
      <c r="BXR83" s="195"/>
      <c r="BXS83" s="195"/>
      <c r="BXT83" s="195"/>
      <c r="BXU83" s="195"/>
      <c r="BXV83" s="195"/>
      <c r="BXW83" s="195"/>
      <c r="BXX83" s="195"/>
      <c r="BXY83" s="195"/>
      <c r="BXZ83" s="195"/>
      <c r="BYA83" s="195"/>
      <c r="BYB83" s="195"/>
      <c r="BYC83" s="195"/>
      <c r="BYD83" s="195"/>
      <c r="BYE83" s="195"/>
      <c r="BYF83" s="195"/>
      <c r="BYG83" s="195"/>
      <c r="BYH83" s="195"/>
      <c r="BYI83" s="195"/>
      <c r="BYJ83" s="195"/>
      <c r="BYK83" s="195"/>
      <c r="BYL83" s="195"/>
      <c r="BYM83" s="195"/>
      <c r="BYN83" s="195"/>
      <c r="BYO83" s="195"/>
      <c r="BYP83" s="195"/>
      <c r="BYQ83" s="195"/>
      <c r="BYR83" s="195"/>
      <c r="BYS83" s="195"/>
      <c r="BYT83" s="195"/>
      <c r="BYU83" s="195"/>
      <c r="BYV83" s="195"/>
      <c r="BYW83" s="195"/>
      <c r="BYX83" s="195"/>
      <c r="BYY83" s="195"/>
      <c r="BYZ83" s="195"/>
      <c r="BZA83" s="195"/>
      <c r="BZB83" s="195"/>
      <c r="BZC83" s="195"/>
      <c r="BZD83" s="195"/>
      <c r="BZE83" s="195"/>
      <c r="BZF83" s="195"/>
      <c r="BZG83" s="195"/>
      <c r="BZH83" s="195"/>
      <c r="BZI83" s="195"/>
      <c r="BZJ83" s="195"/>
      <c r="BZK83" s="195"/>
      <c r="BZL83" s="195"/>
      <c r="BZM83" s="195"/>
      <c r="BZN83" s="195"/>
      <c r="BZO83" s="195"/>
      <c r="BZP83" s="195"/>
      <c r="BZQ83" s="195"/>
      <c r="BZR83" s="195"/>
      <c r="BZS83" s="195"/>
      <c r="BZT83" s="195"/>
      <c r="BZU83" s="195"/>
      <c r="BZV83" s="195"/>
      <c r="BZW83" s="195"/>
      <c r="BZX83" s="195"/>
      <c r="BZY83" s="195"/>
      <c r="BZZ83" s="195"/>
      <c r="CAA83" s="195"/>
      <c r="CAB83" s="195"/>
      <c r="CAC83" s="195"/>
      <c r="CAD83" s="195"/>
      <c r="CAE83" s="195"/>
      <c r="CAF83" s="195"/>
      <c r="CAG83" s="195"/>
      <c r="CAH83" s="195"/>
      <c r="CAI83" s="195"/>
      <c r="CAJ83" s="195"/>
      <c r="CAK83" s="195"/>
      <c r="CAL83" s="195"/>
      <c r="CAM83" s="195"/>
      <c r="CAN83" s="195"/>
      <c r="CAO83" s="195"/>
      <c r="CAP83" s="195"/>
      <c r="CAQ83" s="195"/>
      <c r="CAR83" s="195"/>
      <c r="CAS83" s="195"/>
      <c r="CAT83" s="195"/>
      <c r="CAU83" s="195"/>
      <c r="CAV83" s="195"/>
      <c r="CAW83" s="195"/>
      <c r="CAX83" s="195"/>
      <c r="CAY83" s="195"/>
      <c r="CAZ83" s="195"/>
      <c r="CBA83" s="195"/>
      <c r="CBB83" s="195"/>
      <c r="CBC83" s="195"/>
      <c r="CBD83" s="195"/>
      <c r="CBE83" s="195"/>
      <c r="CBF83" s="195"/>
      <c r="CBG83" s="195"/>
      <c r="CBH83" s="195"/>
      <c r="CBI83" s="195"/>
      <c r="CBJ83" s="195"/>
      <c r="CBK83" s="195"/>
      <c r="CBL83" s="195"/>
      <c r="CBM83" s="195"/>
      <c r="CBN83" s="195"/>
      <c r="CBO83" s="195"/>
      <c r="CBP83" s="195"/>
      <c r="CBQ83" s="195"/>
      <c r="CBR83" s="195"/>
      <c r="CBS83" s="195"/>
      <c r="CBT83" s="195"/>
      <c r="CBU83" s="195"/>
      <c r="CBV83" s="195"/>
      <c r="CBW83" s="195"/>
      <c r="CBX83" s="195"/>
      <c r="CBY83" s="195"/>
      <c r="CBZ83" s="195"/>
      <c r="CCA83" s="195"/>
      <c r="CCB83" s="195"/>
      <c r="CCC83" s="195"/>
      <c r="CCD83" s="195"/>
      <c r="CCE83" s="195"/>
      <c r="CCF83" s="195"/>
      <c r="CCG83" s="195"/>
      <c r="CCH83" s="195"/>
      <c r="CCI83" s="195"/>
      <c r="CCJ83" s="195"/>
      <c r="CCK83" s="195"/>
      <c r="CCL83" s="195"/>
      <c r="CCM83" s="195"/>
      <c r="CCN83" s="195"/>
      <c r="CCO83" s="195"/>
      <c r="CCP83" s="195"/>
      <c r="CCQ83" s="195"/>
      <c r="CCR83" s="195"/>
      <c r="CCS83" s="195"/>
      <c r="CCT83" s="195"/>
      <c r="CCU83" s="195"/>
      <c r="CCV83" s="195"/>
      <c r="CCW83" s="195"/>
      <c r="CCX83" s="195"/>
      <c r="CCY83" s="195"/>
      <c r="CCZ83" s="195"/>
      <c r="CDA83" s="195"/>
      <c r="CDB83" s="195"/>
      <c r="CDC83" s="195"/>
      <c r="CDD83" s="195"/>
      <c r="CDE83" s="195"/>
      <c r="CDF83" s="195"/>
      <c r="CDG83" s="195"/>
      <c r="CDH83" s="195"/>
      <c r="CDI83" s="195"/>
      <c r="CDJ83" s="195"/>
      <c r="CDK83" s="195"/>
      <c r="CDL83" s="195"/>
      <c r="CDM83" s="195"/>
      <c r="CDN83" s="195"/>
      <c r="CDO83" s="195"/>
      <c r="CDP83" s="195"/>
      <c r="CDQ83" s="195"/>
      <c r="CDR83" s="195"/>
      <c r="CDS83" s="195"/>
      <c r="CDT83" s="195"/>
      <c r="CDU83" s="195"/>
      <c r="CDV83" s="195"/>
      <c r="CDW83" s="195"/>
      <c r="CDX83" s="195"/>
      <c r="CDY83" s="195"/>
      <c r="CDZ83" s="195"/>
      <c r="CEA83" s="195"/>
      <c r="CEB83" s="195"/>
      <c r="CEC83" s="195"/>
      <c r="CED83" s="195"/>
      <c r="CEE83" s="195"/>
      <c r="CEF83" s="195"/>
      <c r="CEG83" s="195"/>
      <c r="CEH83" s="195"/>
      <c r="CEI83" s="195"/>
      <c r="CEJ83" s="195"/>
      <c r="CEK83" s="195"/>
      <c r="CEL83" s="195"/>
      <c r="CEM83" s="195"/>
      <c r="CEN83" s="195"/>
      <c r="CEO83" s="195"/>
      <c r="CEP83" s="195"/>
      <c r="CEQ83" s="195"/>
      <c r="CER83" s="195"/>
      <c r="CES83" s="195"/>
      <c r="CET83" s="195"/>
      <c r="CEU83" s="195"/>
      <c r="CEV83" s="195"/>
      <c r="CEW83" s="195"/>
      <c r="CEX83" s="195"/>
      <c r="CEY83" s="195"/>
      <c r="CEZ83" s="195"/>
      <c r="CFA83" s="195"/>
      <c r="CFB83" s="195"/>
      <c r="CFC83" s="195"/>
      <c r="CFD83" s="195"/>
      <c r="CFE83" s="195"/>
      <c r="CFF83" s="195"/>
      <c r="CFG83" s="195"/>
      <c r="CFH83" s="195"/>
      <c r="CFI83" s="195"/>
      <c r="CFJ83" s="195"/>
      <c r="CFK83" s="195"/>
      <c r="CFL83" s="195"/>
      <c r="CFM83" s="195"/>
      <c r="CFN83" s="195"/>
      <c r="CFO83" s="195"/>
      <c r="CFP83" s="195"/>
      <c r="CFQ83" s="195"/>
      <c r="CFR83" s="195"/>
      <c r="CFS83" s="195"/>
      <c r="CFT83" s="195"/>
      <c r="CFU83" s="195"/>
      <c r="CFV83" s="195"/>
      <c r="CFW83" s="195"/>
      <c r="CFX83" s="195"/>
      <c r="CFY83" s="195"/>
      <c r="CFZ83" s="195"/>
      <c r="CGA83" s="195"/>
      <c r="CGB83" s="195"/>
      <c r="CGC83" s="195"/>
      <c r="CGD83" s="195"/>
      <c r="CGE83" s="195"/>
      <c r="CGF83" s="195"/>
      <c r="CGG83" s="195"/>
      <c r="CGH83" s="195"/>
      <c r="CGI83" s="195"/>
      <c r="CGJ83" s="195"/>
      <c r="CGK83" s="195"/>
      <c r="CGL83" s="195"/>
      <c r="CGM83" s="195"/>
      <c r="CGN83" s="195"/>
      <c r="CGO83" s="195"/>
      <c r="CGP83" s="195"/>
      <c r="CGQ83" s="195"/>
      <c r="CGR83" s="195"/>
      <c r="CGS83" s="195"/>
      <c r="CGT83" s="195"/>
      <c r="CGU83" s="195"/>
      <c r="CGV83" s="195"/>
      <c r="CGW83" s="195"/>
      <c r="CGX83" s="195"/>
      <c r="CGY83" s="195"/>
      <c r="CGZ83" s="195"/>
      <c r="CHA83" s="195"/>
      <c r="CHB83" s="195"/>
      <c r="CHC83" s="195"/>
      <c r="CHD83" s="195"/>
      <c r="CHE83" s="195"/>
      <c r="CHF83" s="195"/>
      <c r="CHG83" s="195"/>
      <c r="CHH83" s="195"/>
      <c r="CHI83" s="195"/>
      <c r="CHJ83" s="195"/>
      <c r="CHK83" s="195"/>
      <c r="CHL83" s="195"/>
      <c r="CHM83" s="195"/>
      <c r="CHN83" s="195"/>
      <c r="CHO83" s="195"/>
      <c r="CHP83" s="195"/>
      <c r="CHQ83" s="195"/>
      <c r="CHR83" s="195"/>
      <c r="CHS83" s="195"/>
      <c r="CHT83" s="195"/>
      <c r="CHU83" s="195"/>
      <c r="CHV83" s="195"/>
      <c r="CHW83" s="195"/>
      <c r="CHX83" s="195"/>
      <c r="CHY83" s="195"/>
      <c r="CHZ83" s="195"/>
      <c r="CIA83" s="195"/>
      <c r="CIB83" s="195"/>
      <c r="CIC83" s="195"/>
      <c r="CID83" s="195"/>
      <c r="CIE83" s="195"/>
      <c r="CIF83" s="195"/>
      <c r="CIG83" s="195"/>
      <c r="CIH83" s="195"/>
      <c r="CII83" s="195"/>
      <c r="CIJ83" s="195"/>
      <c r="CIK83" s="195"/>
      <c r="CIL83" s="195"/>
      <c r="CIM83" s="195"/>
      <c r="CIN83" s="195"/>
      <c r="CIO83" s="195"/>
      <c r="CIP83" s="195"/>
      <c r="CIQ83" s="195"/>
      <c r="CIR83" s="195"/>
      <c r="CIS83" s="195"/>
      <c r="CIT83" s="195"/>
      <c r="CIU83" s="195"/>
      <c r="CIV83" s="195"/>
      <c r="CIW83" s="195"/>
      <c r="CIX83" s="195"/>
      <c r="CIY83" s="195"/>
      <c r="CIZ83" s="195"/>
      <c r="CJA83" s="195"/>
      <c r="CJB83" s="195"/>
      <c r="CJC83" s="195"/>
      <c r="CJD83" s="195"/>
      <c r="CJE83" s="195"/>
      <c r="CJF83" s="195"/>
      <c r="CJG83" s="195"/>
      <c r="CJH83" s="195"/>
      <c r="CJI83" s="195"/>
      <c r="CJJ83" s="195"/>
      <c r="CJK83" s="195"/>
      <c r="CJL83" s="195"/>
      <c r="CJM83" s="195"/>
      <c r="CJN83" s="195"/>
      <c r="CJO83" s="195"/>
      <c r="CJP83" s="195"/>
      <c r="CJQ83" s="195"/>
      <c r="CJR83" s="195"/>
      <c r="CJS83" s="195"/>
      <c r="CJT83" s="195"/>
      <c r="CJU83" s="195"/>
      <c r="CJV83" s="195"/>
      <c r="CJW83" s="195"/>
      <c r="CJX83" s="195"/>
      <c r="CJY83" s="195"/>
      <c r="CJZ83" s="195"/>
      <c r="CKA83" s="195"/>
      <c r="CKB83" s="195"/>
      <c r="CKC83" s="195"/>
      <c r="CKD83" s="195"/>
      <c r="CKE83" s="195"/>
      <c r="CKF83" s="195"/>
      <c r="CKG83" s="195"/>
      <c r="CKH83" s="195"/>
      <c r="CKI83" s="195"/>
      <c r="CKJ83" s="195"/>
      <c r="CKK83" s="195"/>
      <c r="CKL83" s="195"/>
      <c r="CKM83" s="195"/>
      <c r="CKN83" s="195"/>
      <c r="CKO83" s="195"/>
      <c r="CKP83" s="195"/>
      <c r="CKQ83" s="195"/>
      <c r="CKR83" s="195"/>
      <c r="CKS83" s="195"/>
      <c r="CKT83" s="195"/>
      <c r="CKU83" s="195"/>
      <c r="CKV83" s="195"/>
      <c r="CKW83" s="195"/>
      <c r="CKX83" s="195"/>
      <c r="CKY83" s="195"/>
      <c r="CKZ83" s="195"/>
      <c r="CLA83" s="195"/>
      <c r="CLB83" s="195"/>
      <c r="CLC83" s="195"/>
      <c r="CLD83" s="195"/>
      <c r="CLE83" s="195"/>
      <c r="CLF83" s="195"/>
      <c r="CLG83" s="195"/>
      <c r="CLH83" s="195"/>
      <c r="CLI83" s="195"/>
      <c r="CLJ83" s="195"/>
      <c r="CLK83" s="195"/>
      <c r="CLL83" s="195"/>
      <c r="CLM83" s="195"/>
      <c r="CLN83" s="195"/>
      <c r="CLO83" s="195"/>
      <c r="CLP83" s="195"/>
      <c r="CLQ83" s="195"/>
      <c r="CLR83" s="195"/>
      <c r="CLS83" s="195"/>
      <c r="CLT83" s="195"/>
      <c r="CLU83" s="195"/>
      <c r="CLV83" s="195"/>
      <c r="CLW83" s="195"/>
      <c r="CLX83" s="195"/>
      <c r="CLY83" s="195"/>
      <c r="CLZ83" s="195"/>
      <c r="CMA83" s="195"/>
      <c r="CMB83" s="195"/>
      <c r="CMC83" s="195"/>
      <c r="CMD83" s="195"/>
      <c r="CME83" s="195"/>
      <c r="CMF83" s="195"/>
      <c r="CMG83" s="195"/>
      <c r="CMH83" s="195"/>
      <c r="CMI83" s="195"/>
      <c r="CMJ83" s="195"/>
      <c r="CMK83" s="195"/>
      <c r="CML83" s="195"/>
      <c r="CMM83" s="195"/>
      <c r="CMN83" s="195"/>
      <c r="CMO83" s="195"/>
      <c r="CMP83" s="195"/>
      <c r="CMQ83" s="195"/>
      <c r="CMR83" s="195"/>
      <c r="CMS83" s="195"/>
      <c r="CMT83" s="195"/>
      <c r="CMU83" s="195"/>
      <c r="CMV83" s="195"/>
      <c r="CMW83" s="195"/>
      <c r="CMX83" s="195"/>
      <c r="CMY83" s="195"/>
      <c r="CMZ83" s="195"/>
      <c r="CNA83" s="195"/>
      <c r="CNB83" s="195"/>
      <c r="CNC83" s="195"/>
      <c r="CND83" s="195"/>
      <c r="CNE83" s="195"/>
      <c r="CNF83" s="195"/>
      <c r="CNG83" s="195"/>
      <c r="CNH83" s="195"/>
      <c r="CNI83" s="195"/>
      <c r="CNJ83" s="195"/>
      <c r="CNK83" s="195"/>
      <c r="CNL83" s="195"/>
      <c r="CNM83" s="195"/>
      <c r="CNN83" s="195"/>
      <c r="CNO83" s="195"/>
      <c r="CNP83" s="195"/>
      <c r="CNQ83" s="195"/>
      <c r="CNR83" s="195"/>
      <c r="CNS83" s="195"/>
      <c r="CNT83" s="195"/>
      <c r="CNU83" s="195"/>
      <c r="CNV83" s="195"/>
      <c r="CNW83" s="195"/>
      <c r="CNX83" s="195"/>
      <c r="CNY83" s="195"/>
      <c r="CNZ83" s="195"/>
      <c r="COA83" s="195"/>
      <c r="COB83" s="195"/>
      <c r="COC83" s="195"/>
      <c r="COD83" s="195"/>
      <c r="COE83" s="195"/>
      <c r="COF83" s="195"/>
      <c r="COG83" s="195"/>
      <c r="COH83" s="195"/>
      <c r="COI83" s="195"/>
      <c r="COJ83" s="195"/>
      <c r="COK83" s="195"/>
      <c r="COL83" s="195"/>
      <c r="COM83" s="195"/>
      <c r="CON83" s="195"/>
      <c r="COO83" s="195"/>
      <c r="COP83" s="195"/>
      <c r="COQ83" s="195"/>
      <c r="COR83" s="195"/>
      <c r="COS83" s="195"/>
      <c r="COT83" s="195"/>
      <c r="COU83" s="195"/>
      <c r="COV83" s="195"/>
      <c r="COW83" s="195"/>
      <c r="COX83" s="195"/>
      <c r="COY83" s="195"/>
      <c r="COZ83" s="195"/>
      <c r="CPA83" s="195"/>
      <c r="CPB83" s="195"/>
      <c r="CPC83" s="195"/>
      <c r="CPD83" s="195"/>
      <c r="CPE83" s="195"/>
      <c r="CPF83" s="195"/>
      <c r="CPG83" s="195"/>
      <c r="CPH83" s="195"/>
      <c r="CPI83" s="195"/>
      <c r="CPJ83" s="195"/>
      <c r="CPK83" s="195"/>
      <c r="CPL83" s="195"/>
      <c r="CPM83" s="195"/>
      <c r="CPN83" s="195"/>
      <c r="CPO83" s="195"/>
      <c r="CPP83" s="195"/>
      <c r="CPQ83" s="195"/>
      <c r="CPR83" s="195"/>
      <c r="CPS83" s="195"/>
      <c r="CPT83" s="195"/>
      <c r="CPU83" s="195"/>
      <c r="CPV83" s="195"/>
      <c r="CPW83" s="195"/>
      <c r="CPX83" s="195"/>
      <c r="CPY83" s="195"/>
      <c r="CPZ83" s="195"/>
      <c r="CQA83" s="195"/>
      <c r="CQB83" s="195"/>
      <c r="CQC83" s="195"/>
      <c r="CQD83" s="195"/>
      <c r="CQE83" s="195"/>
      <c r="CQF83" s="195"/>
      <c r="CQG83" s="195"/>
      <c r="CQH83" s="195"/>
      <c r="CQI83" s="195"/>
      <c r="CQJ83" s="195"/>
      <c r="CQK83" s="195"/>
      <c r="CQL83" s="195"/>
      <c r="CQM83" s="195"/>
      <c r="CQN83" s="195"/>
      <c r="CQO83" s="195"/>
      <c r="CQP83" s="195"/>
      <c r="CQQ83" s="195"/>
      <c r="CQR83" s="195"/>
      <c r="CQS83" s="195"/>
      <c r="CQT83" s="195"/>
      <c r="CQU83" s="195"/>
      <c r="CQV83" s="195"/>
      <c r="CQW83" s="195"/>
      <c r="CQX83" s="195"/>
      <c r="CQY83" s="195"/>
      <c r="CQZ83" s="195"/>
      <c r="CRA83" s="195"/>
      <c r="CRB83" s="195"/>
      <c r="CRC83" s="195"/>
      <c r="CRD83" s="195"/>
      <c r="CRE83" s="195"/>
      <c r="CRF83" s="195"/>
      <c r="CRG83" s="195"/>
      <c r="CRH83" s="195"/>
      <c r="CRI83" s="195"/>
      <c r="CRJ83" s="195"/>
      <c r="CRK83" s="195"/>
      <c r="CRL83" s="195"/>
      <c r="CRM83" s="195"/>
      <c r="CRN83" s="195"/>
      <c r="CRO83" s="195"/>
      <c r="CRP83" s="195"/>
      <c r="CRQ83" s="195"/>
      <c r="CRR83" s="195"/>
      <c r="CRS83" s="195"/>
      <c r="CRT83" s="195"/>
      <c r="CRU83" s="195"/>
      <c r="CRV83" s="195"/>
      <c r="CRW83" s="195"/>
      <c r="CRX83" s="195"/>
      <c r="CRY83" s="195"/>
      <c r="CRZ83" s="195"/>
      <c r="CSA83" s="195"/>
      <c r="CSB83" s="195"/>
      <c r="CSC83" s="195"/>
      <c r="CSD83" s="195"/>
      <c r="CSE83" s="195"/>
      <c r="CSF83" s="195"/>
      <c r="CSG83" s="195"/>
      <c r="CSH83" s="195"/>
      <c r="CSI83" s="195"/>
      <c r="CSJ83" s="195"/>
      <c r="CSK83" s="195"/>
      <c r="CSL83" s="195"/>
      <c r="CSM83" s="195"/>
      <c r="CSN83" s="195"/>
      <c r="CSO83" s="195"/>
      <c r="CSP83" s="195"/>
      <c r="CSQ83" s="195"/>
      <c r="CSR83" s="195"/>
      <c r="CSS83" s="195"/>
      <c r="CST83" s="195"/>
      <c r="CSU83" s="195"/>
      <c r="CSV83" s="195"/>
      <c r="CSW83" s="195"/>
      <c r="CSX83" s="195"/>
      <c r="CSY83" s="195"/>
      <c r="CSZ83" s="195"/>
      <c r="CTA83" s="195"/>
      <c r="CTB83" s="195"/>
      <c r="CTC83" s="195"/>
      <c r="CTD83" s="195"/>
      <c r="CTE83" s="195"/>
      <c r="CTF83" s="195"/>
      <c r="CTG83" s="195"/>
      <c r="CTH83" s="195"/>
      <c r="CTI83" s="195"/>
      <c r="CTJ83" s="195"/>
      <c r="CTK83" s="195"/>
      <c r="CTL83" s="195"/>
      <c r="CTM83" s="195"/>
      <c r="CTN83" s="195"/>
      <c r="CTO83" s="195"/>
      <c r="CTP83" s="195"/>
      <c r="CTQ83" s="195"/>
      <c r="CTR83" s="195"/>
      <c r="CTS83" s="195"/>
      <c r="CTT83" s="195"/>
      <c r="CTU83" s="195"/>
      <c r="CTV83" s="195"/>
      <c r="CTW83" s="195"/>
      <c r="CTX83" s="195"/>
      <c r="CTY83" s="195"/>
      <c r="CTZ83" s="195"/>
      <c r="CUA83" s="195"/>
      <c r="CUB83" s="195"/>
      <c r="CUC83" s="195"/>
      <c r="CUD83" s="195"/>
      <c r="CUE83" s="195"/>
      <c r="CUF83" s="195"/>
      <c r="CUG83" s="195"/>
      <c r="CUH83" s="195"/>
      <c r="CUI83" s="195"/>
      <c r="CUJ83" s="195"/>
      <c r="CUK83" s="195"/>
      <c r="CUL83" s="195"/>
      <c r="CUM83" s="195"/>
      <c r="CUN83" s="195"/>
      <c r="CUO83" s="195"/>
      <c r="CUP83" s="195"/>
      <c r="CUQ83" s="195"/>
      <c r="CUR83" s="195"/>
      <c r="CUS83" s="195"/>
      <c r="CUT83" s="195"/>
      <c r="CUU83" s="195"/>
      <c r="CUV83" s="195"/>
      <c r="CUW83" s="195"/>
      <c r="CUX83" s="195"/>
      <c r="CUY83" s="195"/>
      <c r="CUZ83" s="195"/>
      <c r="CVA83" s="195"/>
      <c r="CVB83" s="195"/>
      <c r="CVC83" s="195"/>
      <c r="CVD83" s="195"/>
      <c r="CVE83" s="195"/>
      <c r="CVF83" s="195"/>
      <c r="CVG83" s="195"/>
      <c r="CVH83" s="195"/>
      <c r="CVI83" s="195"/>
      <c r="CVJ83" s="195"/>
      <c r="CVK83" s="195"/>
      <c r="CVL83" s="195"/>
      <c r="CVM83" s="195"/>
      <c r="CVN83" s="195"/>
      <c r="CVO83" s="195"/>
      <c r="CVP83" s="195"/>
      <c r="CVQ83" s="195"/>
      <c r="CVR83" s="195"/>
      <c r="CVS83" s="195"/>
      <c r="CVT83" s="195"/>
      <c r="CVU83" s="195"/>
      <c r="CVV83" s="195"/>
      <c r="CVW83" s="195"/>
      <c r="CVX83" s="195"/>
      <c r="CVY83" s="195"/>
      <c r="CVZ83" s="195"/>
      <c r="CWA83" s="195"/>
      <c r="CWB83" s="195"/>
      <c r="CWC83" s="195"/>
      <c r="CWD83" s="195"/>
      <c r="CWE83" s="195"/>
      <c r="CWF83" s="195"/>
      <c r="CWG83" s="195"/>
      <c r="CWH83" s="195"/>
      <c r="CWI83" s="195"/>
      <c r="CWJ83" s="195"/>
      <c r="CWK83" s="195"/>
      <c r="CWL83" s="195"/>
      <c r="CWM83" s="195"/>
      <c r="CWN83" s="195"/>
      <c r="CWO83" s="195"/>
      <c r="CWP83" s="195"/>
      <c r="CWQ83" s="195"/>
      <c r="CWR83" s="195"/>
      <c r="CWS83" s="195"/>
      <c r="CWT83" s="195"/>
      <c r="CWU83" s="195"/>
      <c r="CWV83" s="195"/>
      <c r="CWW83" s="195"/>
      <c r="CWX83" s="195"/>
      <c r="CWY83" s="195"/>
      <c r="CWZ83" s="195"/>
      <c r="CXA83" s="195"/>
      <c r="CXB83" s="195"/>
      <c r="CXC83" s="195"/>
      <c r="CXD83" s="195"/>
      <c r="CXE83" s="195"/>
      <c r="CXF83" s="195"/>
      <c r="CXG83" s="195"/>
      <c r="CXH83" s="195"/>
      <c r="CXI83" s="195"/>
      <c r="CXJ83" s="195"/>
      <c r="CXK83" s="195"/>
      <c r="CXL83" s="195"/>
      <c r="CXM83" s="195"/>
      <c r="CXN83" s="195"/>
      <c r="CXO83" s="195"/>
      <c r="CXP83" s="195"/>
      <c r="CXQ83" s="195"/>
      <c r="CXR83" s="195"/>
      <c r="CXS83" s="195"/>
      <c r="CXT83" s="195"/>
      <c r="CXU83" s="195"/>
      <c r="CXV83" s="195"/>
      <c r="CXW83" s="195"/>
      <c r="CXX83" s="195"/>
      <c r="CXY83" s="195"/>
      <c r="CXZ83" s="195"/>
      <c r="CYA83" s="195"/>
      <c r="CYB83" s="195"/>
      <c r="CYC83" s="195"/>
      <c r="CYD83" s="195"/>
      <c r="CYE83" s="195"/>
      <c r="CYF83" s="195"/>
      <c r="CYG83" s="195"/>
      <c r="CYH83" s="195"/>
      <c r="CYI83" s="195"/>
      <c r="CYJ83" s="195"/>
      <c r="CYK83" s="195"/>
      <c r="CYL83" s="195"/>
      <c r="CYM83" s="195"/>
      <c r="CYN83" s="195"/>
      <c r="CYO83" s="195"/>
      <c r="CYP83" s="195"/>
      <c r="CYQ83" s="195"/>
      <c r="CYR83" s="195"/>
      <c r="CYS83" s="195"/>
      <c r="CYT83" s="195"/>
      <c r="CYU83" s="195"/>
      <c r="CYV83" s="195"/>
      <c r="CYW83" s="195"/>
      <c r="CYX83" s="195"/>
      <c r="CYY83" s="195"/>
      <c r="CYZ83" s="195"/>
      <c r="CZA83" s="195"/>
      <c r="CZB83" s="195"/>
      <c r="CZC83" s="195"/>
      <c r="CZD83" s="195"/>
      <c r="CZE83" s="195"/>
      <c r="CZF83" s="195"/>
      <c r="CZG83" s="195"/>
      <c r="CZH83" s="195"/>
      <c r="CZI83" s="195"/>
      <c r="CZJ83" s="195"/>
      <c r="CZK83" s="195"/>
      <c r="CZL83" s="195"/>
      <c r="CZM83" s="195"/>
      <c r="CZN83" s="195"/>
      <c r="CZO83" s="195"/>
      <c r="CZP83" s="195"/>
      <c r="CZQ83" s="195"/>
      <c r="CZR83" s="195"/>
      <c r="CZS83" s="195"/>
      <c r="CZT83" s="195"/>
      <c r="CZU83" s="195"/>
      <c r="CZV83" s="195"/>
      <c r="CZW83" s="195"/>
      <c r="CZX83" s="195"/>
      <c r="CZY83" s="195"/>
      <c r="CZZ83" s="195"/>
      <c r="DAA83" s="195"/>
      <c r="DAB83" s="195"/>
      <c r="DAC83" s="195"/>
      <c r="DAD83" s="195"/>
      <c r="DAE83" s="195"/>
      <c r="DAF83" s="195"/>
      <c r="DAG83" s="195"/>
      <c r="DAH83" s="195"/>
      <c r="DAI83" s="195"/>
      <c r="DAJ83" s="195"/>
      <c r="DAK83" s="195"/>
      <c r="DAL83" s="195"/>
      <c r="DAM83" s="195"/>
      <c r="DAN83" s="195"/>
      <c r="DAO83" s="195"/>
      <c r="DAP83" s="195"/>
      <c r="DAQ83" s="195"/>
      <c r="DAR83" s="195"/>
      <c r="DAS83" s="195"/>
      <c r="DAT83" s="195"/>
      <c r="DAU83" s="195"/>
      <c r="DAV83" s="195"/>
      <c r="DAW83" s="195"/>
      <c r="DAX83" s="195"/>
      <c r="DAY83" s="195"/>
      <c r="DAZ83" s="195"/>
      <c r="DBA83" s="195"/>
      <c r="DBB83" s="195"/>
      <c r="DBC83" s="195"/>
      <c r="DBD83" s="195"/>
      <c r="DBE83" s="195"/>
      <c r="DBF83" s="195"/>
      <c r="DBG83" s="195"/>
      <c r="DBH83" s="195"/>
      <c r="DBI83" s="195"/>
      <c r="DBJ83" s="195"/>
      <c r="DBK83" s="195"/>
      <c r="DBL83" s="195"/>
      <c r="DBM83" s="195"/>
      <c r="DBN83" s="195"/>
      <c r="DBO83" s="195"/>
      <c r="DBP83" s="195"/>
      <c r="DBQ83" s="195"/>
      <c r="DBR83" s="195"/>
      <c r="DBS83" s="195"/>
      <c r="DBT83" s="195"/>
      <c r="DBU83" s="195"/>
      <c r="DBV83" s="195"/>
      <c r="DBW83" s="195"/>
      <c r="DBX83" s="195"/>
      <c r="DBY83" s="195"/>
      <c r="DBZ83" s="195"/>
      <c r="DCA83" s="195"/>
      <c r="DCB83" s="195"/>
      <c r="DCC83" s="195"/>
      <c r="DCD83" s="195"/>
      <c r="DCE83" s="195"/>
      <c r="DCF83" s="195"/>
      <c r="DCG83" s="195"/>
      <c r="DCH83" s="195"/>
      <c r="DCI83" s="195"/>
      <c r="DCJ83" s="195"/>
      <c r="DCK83" s="195"/>
      <c r="DCL83" s="195"/>
      <c r="DCM83" s="195"/>
      <c r="DCN83" s="195"/>
      <c r="DCO83" s="195"/>
      <c r="DCP83" s="195"/>
      <c r="DCQ83" s="195"/>
      <c r="DCR83" s="195"/>
      <c r="DCS83" s="195"/>
      <c r="DCT83" s="195"/>
      <c r="DCU83" s="195"/>
      <c r="DCV83" s="195"/>
      <c r="DCW83" s="195"/>
      <c r="DCX83" s="195"/>
      <c r="DCY83" s="195"/>
      <c r="DCZ83" s="195"/>
      <c r="DDA83" s="195"/>
      <c r="DDB83" s="195"/>
      <c r="DDC83" s="195"/>
      <c r="DDD83" s="195"/>
      <c r="DDE83" s="195"/>
      <c r="DDF83" s="195"/>
      <c r="DDG83" s="195"/>
      <c r="DDH83" s="195"/>
      <c r="DDI83" s="195"/>
      <c r="DDJ83" s="195"/>
      <c r="DDK83" s="195"/>
      <c r="DDL83" s="195"/>
      <c r="DDM83" s="195"/>
      <c r="DDN83" s="195"/>
      <c r="DDO83" s="195"/>
      <c r="DDP83" s="195"/>
      <c r="DDQ83" s="195"/>
      <c r="DDR83" s="195"/>
      <c r="DDS83" s="195"/>
      <c r="DDT83" s="195"/>
      <c r="DDU83" s="195"/>
      <c r="DDV83" s="195"/>
      <c r="DDW83" s="195"/>
      <c r="DDX83" s="195"/>
      <c r="DDY83" s="195"/>
      <c r="DDZ83" s="195"/>
      <c r="DEA83" s="195"/>
      <c r="DEB83" s="195"/>
      <c r="DEC83" s="195"/>
      <c r="DED83" s="195"/>
      <c r="DEE83" s="195"/>
      <c r="DEF83" s="195"/>
      <c r="DEG83" s="195"/>
      <c r="DEH83" s="195"/>
      <c r="DEI83" s="195"/>
      <c r="DEJ83" s="195"/>
      <c r="DEK83" s="195"/>
      <c r="DEL83" s="195"/>
      <c r="DEM83" s="195"/>
      <c r="DEN83" s="195"/>
      <c r="DEO83" s="195"/>
      <c r="DEP83" s="195"/>
      <c r="DEQ83" s="195"/>
      <c r="DER83" s="195"/>
      <c r="DES83" s="195"/>
      <c r="DET83" s="195"/>
      <c r="DEU83" s="195"/>
      <c r="DEV83" s="195"/>
      <c r="DEW83" s="195"/>
      <c r="DEX83" s="195"/>
      <c r="DEY83" s="195"/>
      <c r="DEZ83" s="195"/>
      <c r="DFA83" s="195"/>
      <c r="DFB83" s="195"/>
      <c r="DFC83" s="195"/>
      <c r="DFD83" s="195"/>
      <c r="DFE83" s="195"/>
      <c r="DFF83" s="195"/>
      <c r="DFG83" s="195"/>
      <c r="DFH83" s="195"/>
      <c r="DFI83" s="195"/>
      <c r="DFJ83" s="195"/>
      <c r="DFK83" s="195"/>
      <c r="DFL83" s="195"/>
      <c r="DFM83" s="195"/>
      <c r="DFN83" s="195"/>
      <c r="DFO83" s="195"/>
      <c r="DFP83" s="195"/>
      <c r="DFQ83" s="195"/>
      <c r="DFR83" s="195"/>
      <c r="DFS83" s="195"/>
      <c r="DFT83" s="195"/>
      <c r="DFU83" s="195"/>
      <c r="DFV83" s="195"/>
      <c r="DFW83" s="195"/>
      <c r="DFX83" s="195"/>
      <c r="DFY83" s="195"/>
      <c r="DFZ83" s="195"/>
      <c r="DGA83" s="195"/>
      <c r="DGB83" s="195"/>
      <c r="DGC83" s="195"/>
      <c r="DGD83" s="195"/>
      <c r="DGE83" s="195"/>
      <c r="DGF83" s="195"/>
      <c r="DGG83" s="195"/>
      <c r="DGH83" s="195"/>
      <c r="DGI83" s="195"/>
      <c r="DGJ83" s="195"/>
      <c r="DGK83" s="195"/>
      <c r="DGL83" s="195"/>
      <c r="DGM83" s="195"/>
      <c r="DGN83" s="195"/>
      <c r="DGO83" s="195"/>
      <c r="DGP83" s="195"/>
      <c r="DGQ83" s="195"/>
      <c r="DGR83" s="195"/>
      <c r="DGS83" s="195"/>
      <c r="DGT83" s="195"/>
      <c r="DGU83" s="195"/>
      <c r="DGV83" s="195"/>
      <c r="DGW83" s="195"/>
      <c r="DGX83" s="195"/>
      <c r="DGY83" s="195"/>
      <c r="DGZ83" s="195"/>
      <c r="DHA83" s="195"/>
      <c r="DHB83" s="195"/>
      <c r="DHC83" s="195"/>
      <c r="DHD83" s="195"/>
      <c r="DHE83" s="195"/>
      <c r="DHF83" s="195"/>
      <c r="DHG83" s="195"/>
      <c r="DHH83" s="195"/>
      <c r="DHI83" s="195"/>
      <c r="DHJ83" s="195"/>
      <c r="DHK83" s="195"/>
      <c r="DHL83" s="195"/>
      <c r="DHM83" s="195"/>
      <c r="DHN83" s="195"/>
      <c r="DHO83" s="195"/>
      <c r="DHP83" s="195"/>
      <c r="DHQ83" s="195"/>
      <c r="DHR83" s="195"/>
      <c r="DHS83" s="195"/>
      <c r="DHT83" s="195"/>
      <c r="DHU83" s="195"/>
      <c r="DHV83" s="195"/>
      <c r="DHW83" s="195"/>
      <c r="DHX83" s="195"/>
      <c r="DHY83" s="195"/>
      <c r="DHZ83" s="195"/>
      <c r="DIA83" s="195"/>
      <c r="DIB83" s="195"/>
      <c r="DIC83" s="195"/>
      <c r="DID83" s="195"/>
      <c r="DIE83" s="195"/>
      <c r="DIF83" s="195"/>
      <c r="DIG83" s="195"/>
      <c r="DIH83" s="195"/>
      <c r="DII83" s="195"/>
      <c r="DIJ83" s="195"/>
      <c r="DIK83" s="195"/>
      <c r="DIL83" s="195"/>
      <c r="DIM83" s="195"/>
      <c r="DIN83" s="195"/>
      <c r="DIO83" s="195"/>
      <c r="DIP83" s="195"/>
      <c r="DIQ83" s="195"/>
      <c r="DIR83" s="195"/>
      <c r="DIS83" s="195"/>
      <c r="DIT83" s="195"/>
      <c r="DIU83" s="195"/>
      <c r="DIV83" s="195"/>
      <c r="DIW83" s="195"/>
      <c r="DIX83" s="195"/>
      <c r="DIY83" s="195"/>
      <c r="DIZ83" s="195"/>
      <c r="DJA83" s="195"/>
      <c r="DJB83" s="195"/>
      <c r="DJC83" s="195"/>
      <c r="DJD83" s="195"/>
      <c r="DJE83" s="195"/>
      <c r="DJF83" s="195"/>
      <c r="DJG83" s="195"/>
      <c r="DJH83" s="195"/>
      <c r="DJI83" s="195"/>
      <c r="DJJ83" s="195"/>
      <c r="DJK83" s="195"/>
      <c r="DJL83" s="195"/>
      <c r="DJM83" s="195"/>
      <c r="DJN83" s="195"/>
      <c r="DJO83" s="195"/>
      <c r="DJP83" s="195"/>
      <c r="DJQ83" s="195"/>
      <c r="DJR83" s="195"/>
      <c r="DJS83" s="195"/>
      <c r="DJT83" s="195"/>
      <c r="DJU83" s="195"/>
      <c r="DJV83" s="195"/>
      <c r="DJW83" s="195"/>
      <c r="DJX83" s="195"/>
      <c r="DJY83" s="195"/>
      <c r="DJZ83" s="195"/>
      <c r="DKA83" s="195"/>
      <c r="DKB83" s="195"/>
      <c r="DKC83" s="195"/>
      <c r="DKD83" s="195"/>
      <c r="DKE83" s="195"/>
      <c r="DKF83" s="195"/>
      <c r="DKG83" s="195"/>
      <c r="DKH83" s="195"/>
      <c r="DKI83" s="195"/>
      <c r="DKJ83" s="195"/>
      <c r="DKK83" s="195"/>
      <c r="DKL83" s="195"/>
      <c r="DKM83" s="195"/>
      <c r="DKN83" s="195"/>
      <c r="DKO83" s="195"/>
      <c r="DKP83" s="195"/>
      <c r="DKQ83" s="195"/>
      <c r="DKR83" s="195"/>
      <c r="DKS83" s="195"/>
      <c r="DKT83" s="195"/>
      <c r="DKU83" s="195"/>
      <c r="DKV83" s="195"/>
      <c r="DKW83" s="195"/>
      <c r="DKX83" s="195"/>
      <c r="DKY83" s="195"/>
      <c r="DKZ83" s="195"/>
      <c r="DLA83" s="195"/>
      <c r="DLB83" s="195"/>
      <c r="DLC83" s="195"/>
      <c r="DLD83" s="195"/>
      <c r="DLE83" s="195"/>
      <c r="DLF83" s="195"/>
      <c r="DLG83" s="195"/>
      <c r="DLH83" s="195"/>
      <c r="DLI83" s="195"/>
      <c r="DLJ83" s="195"/>
      <c r="DLK83" s="195"/>
      <c r="DLL83" s="195"/>
      <c r="DLM83" s="195"/>
      <c r="DLN83" s="195"/>
      <c r="DLO83" s="195"/>
      <c r="DLP83" s="195"/>
      <c r="DLQ83" s="195"/>
      <c r="DLR83" s="195"/>
      <c r="DLS83" s="195"/>
      <c r="DLT83" s="195"/>
      <c r="DLU83" s="195"/>
      <c r="DLV83" s="195"/>
      <c r="DLW83" s="195"/>
      <c r="DLX83" s="195"/>
      <c r="DLY83" s="195"/>
      <c r="DLZ83" s="195"/>
      <c r="DMA83" s="195"/>
      <c r="DMB83" s="195"/>
      <c r="DMC83" s="195"/>
      <c r="DMD83" s="195"/>
      <c r="DME83" s="195"/>
      <c r="DMF83" s="195"/>
      <c r="DMG83" s="195"/>
      <c r="DMH83" s="195"/>
      <c r="DMI83" s="195"/>
      <c r="DMJ83" s="195"/>
      <c r="DMK83" s="195"/>
      <c r="DML83" s="195"/>
      <c r="DMM83" s="195"/>
      <c r="DMN83" s="195"/>
      <c r="DMO83" s="195"/>
      <c r="DMP83" s="195"/>
      <c r="DMQ83" s="195"/>
      <c r="DMR83" s="195"/>
      <c r="DMS83" s="195"/>
      <c r="DMT83" s="195"/>
      <c r="DMU83" s="195"/>
      <c r="DMV83" s="195"/>
      <c r="DMW83" s="195"/>
      <c r="DMX83" s="195"/>
      <c r="DMY83" s="195"/>
      <c r="DMZ83" s="195"/>
      <c r="DNA83" s="195"/>
      <c r="DNB83" s="195"/>
      <c r="DNC83" s="195"/>
      <c r="DND83" s="195"/>
      <c r="DNE83" s="195"/>
      <c r="DNF83" s="195"/>
      <c r="DNG83" s="195"/>
      <c r="DNH83" s="195"/>
      <c r="DNI83" s="195"/>
      <c r="DNJ83" s="195"/>
      <c r="DNK83" s="195"/>
      <c r="DNL83" s="195"/>
      <c r="DNM83" s="195"/>
      <c r="DNN83" s="195"/>
      <c r="DNO83" s="195"/>
      <c r="DNP83" s="195"/>
      <c r="DNQ83" s="195"/>
      <c r="DNR83" s="195"/>
      <c r="DNS83" s="195"/>
      <c r="DNT83" s="195"/>
      <c r="DNU83" s="195"/>
      <c r="DNV83" s="195"/>
      <c r="DNW83" s="195"/>
      <c r="DNX83" s="195"/>
      <c r="DNY83" s="195"/>
      <c r="DNZ83" s="195"/>
      <c r="DOA83" s="195"/>
      <c r="DOB83" s="195"/>
      <c r="DOC83" s="195"/>
      <c r="DOD83" s="195"/>
      <c r="DOE83" s="195"/>
      <c r="DOF83" s="195"/>
      <c r="DOG83" s="195"/>
      <c r="DOH83" s="195"/>
      <c r="DOI83" s="195"/>
      <c r="DOJ83" s="195"/>
      <c r="DOK83" s="195"/>
      <c r="DOL83" s="195"/>
      <c r="DOM83" s="195"/>
      <c r="DON83" s="195"/>
      <c r="DOO83" s="195"/>
      <c r="DOP83" s="195"/>
      <c r="DOQ83" s="195"/>
      <c r="DOR83" s="195"/>
      <c r="DOS83" s="195"/>
      <c r="DOT83" s="195"/>
      <c r="DOU83" s="195"/>
      <c r="DOV83" s="195"/>
      <c r="DOW83" s="195"/>
      <c r="DOX83" s="195"/>
      <c r="DOY83" s="195"/>
      <c r="DOZ83" s="195"/>
      <c r="DPA83" s="195"/>
      <c r="DPB83" s="195"/>
      <c r="DPC83" s="195"/>
      <c r="DPD83" s="195"/>
      <c r="DPE83" s="195"/>
      <c r="DPF83" s="195"/>
      <c r="DPG83" s="195"/>
      <c r="DPH83" s="195"/>
      <c r="DPI83" s="195"/>
      <c r="DPJ83" s="195"/>
      <c r="DPK83" s="195"/>
      <c r="DPL83" s="195"/>
      <c r="DPM83" s="195"/>
      <c r="DPN83" s="195"/>
      <c r="DPO83" s="195"/>
      <c r="DPP83" s="195"/>
      <c r="DPQ83" s="195"/>
      <c r="DPR83" s="195"/>
      <c r="DPS83" s="195"/>
      <c r="DPT83" s="195"/>
      <c r="DPU83" s="195"/>
      <c r="DPV83" s="195"/>
      <c r="DPW83" s="195"/>
      <c r="DPX83" s="195"/>
      <c r="DPY83" s="195"/>
      <c r="DPZ83" s="195"/>
      <c r="DQA83" s="195"/>
      <c r="DQB83" s="195"/>
      <c r="DQC83" s="195"/>
      <c r="DQD83" s="195"/>
      <c r="DQE83" s="195"/>
      <c r="DQF83" s="195"/>
      <c r="DQG83" s="195"/>
      <c r="DQH83" s="195"/>
      <c r="DQI83" s="195"/>
      <c r="DQJ83" s="195"/>
      <c r="DQK83" s="195"/>
      <c r="DQL83" s="195"/>
      <c r="DQM83" s="195"/>
      <c r="DQN83" s="195"/>
      <c r="DQO83" s="195"/>
      <c r="DQP83" s="195"/>
      <c r="DQQ83" s="195"/>
      <c r="DQR83" s="195"/>
      <c r="DQS83" s="195"/>
      <c r="DQT83" s="195"/>
      <c r="DQU83" s="195"/>
      <c r="DQV83" s="195"/>
      <c r="DQW83" s="195"/>
      <c r="DQX83" s="195"/>
      <c r="DQY83" s="195"/>
      <c r="DQZ83" s="195"/>
      <c r="DRA83" s="195"/>
      <c r="DRB83" s="195"/>
      <c r="DRC83" s="195"/>
      <c r="DRD83" s="195"/>
      <c r="DRE83" s="195"/>
      <c r="DRF83" s="195"/>
      <c r="DRG83" s="195"/>
      <c r="DRH83" s="195"/>
      <c r="DRI83" s="195"/>
      <c r="DRJ83" s="195"/>
      <c r="DRK83" s="195"/>
      <c r="DRL83" s="195"/>
      <c r="DRM83" s="195"/>
      <c r="DRN83" s="195"/>
      <c r="DRO83" s="195"/>
      <c r="DRP83" s="195"/>
      <c r="DRQ83" s="195"/>
      <c r="DRR83" s="195"/>
      <c r="DRS83" s="195"/>
      <c r="DRT83" s="195"/>
      <c r="DRU83" s="195"/>
      <c r="DRV83" s="195"/>
      <c r="DRW83" s="195"/>
      <c r="DRX83" s="195"/>
      <c r="DRY83" s="195"/>
      <c r="DRZ83" s="195"/>
      <c r="DSA83" s="195"/>
      <c r="DSB83" s="195"/>
      <c r="DSC83" s="195"/>
      <c r="DSD83" s="195"/>
      <c r="DSE83" s="195"/>
      <c r="DSF83" s="195"/>
      <c r="DSG83" s="195"/>
      <c r="DSH83" s="195"/>
      <c r="DSI83" s="195"/>
      <c r="DSJ83" s="195"/>
      <c r="DSK83" s="195"/>
      <c r="DSL83" s="195"/>
      <c r="DSM83" s="195"/>
      <c r="DSN83" s="195"/>
      <c r="DSO83" s="195"/>
      <c r="DSP83" s="195"/>
      <c r="DSQ83" s="195"/>
      <c r="DSR83" s="195"/>
      <c r="DSS83" s="195"/>
      <c r="DST83" s="195"/>
      <c r="DSU83" s="195"/>
      <c r="DSV83" s="195"/>
      <c r="DSW83" s="195"/>
      <c r="DSX83" s="195"/>
      <c r="DSY83" s="195"/>
      <c r="DSZ83" s="195"/>
      <c r="DTA83" s="195"/>
      <c r="DTB83" s="195"/>
      <c r="DTC83" s="195"/>
      <c r="DTD83" s="195"/>
      <c r="DTE83" s="195"/>
      <c r="DTF83" s="195"/>
      <c r="DTG83" s="195"/>
      <c r="DTH83" s="195"/>
      <c r="DTI83" s="195"/>
      <c r="DTJ83" s="195"/>
      <c r="DTK83" s="195"/>
      <c r="DTL83" s="195"/>
      <c r="DTM83" s="195"/>
      <c r="DTN83" s="195"/>
      <c r="DTO83" s="195"/>
      <c r="DTP83" s="195"/>
      <c r="DTQ83" s="195"/>
      <c r="DTR83" s="195"/>
      <c r="DTS83" s="195"/>
      <c r="DTT83" s="195"/>
      <c r="DTU83" s="195"/>
      <c r="DTV83" s="195"/>
      <c r="DTW83" s="195"/>
      <c r="DTX83" s="195"/>
      <c r="DTY83" s="195"/>
      <c r="DTZ83" s="195"/>
      <c r="DUA83" s="195"/>
      <c r="DUB83" s="195"/>
      <c r="DUC83" s="195"/>
      <c r="DUD83" s="195"/>
      <c r="DUE83" s="195"/>
      <c r="DUF83" s="195"/>
      <c r="DUG83" s="195"/>
      <c r="DUH83" s="195"/>
      <c r="DUI83" s="195"/>
      <c r="DUJ83" s="195"/>
      <c r="DUK83" s="195"/>
      <c r="DUL83" s="195"/>
      <c r="DUM83" s="195"/>
      <c r="DUN83" s="195"/>
      <c r="DUO83" s="195"/>
      <c r="DUP83" s="195"/>
      <c r="DUQ83" s="195"/>
      <c r="DUR83" s="195"/>
      <c r="DUS83" s="195"/>
      <c r="DUT83" s="195"/>
      <c r="DUU83" s="195"/>
      <c r="DUV83" s="195"/>
      <c r="DUW83" s="195"/>
      <c r="DUX83" s="195"/>
      <c r="DUY83" s="195"/>
      <c r="DUZ83" s="195"/>
      <c r="DVA83" s="195"/>
      <c r="DVB83" s="195"/>
      <c r="DVC83" s="195"/>
      <c r="DVD83" s="195"/>
      <c r="DVE83" s="195"/>
      <c r="DVF83" s="195"/>
      <c r="DVG83" s="195"/>
      <c r="DVH83" s="195"/>
      <c r="DVI83" s="195"/>
      <c r="DVJ83" s="195"/>
      <c r="DVK83" s="195"/>
      <c r="DVL83" s="195"/>
      <c r="DVM83" s="195"/>
      <c r="DVN83" s="195"/>
      <c r="DVO83" s="195"/>
      <c r="DVP83" s="195"/>
      <c r="DVQ83" s="195"/>
      <c r="DVR83" s="195"/>
      <c r="DVS83" s="195"/>
      <c r="DVT83" s="195"/>
      <c r="DVU83" s="195"/>
      <c r="DVV83" s="195"/>
      <c r="DVW83" s="195"/>
      <c r="DVX83" s="195"/>
      <c r="DVY83" s="195"/>
      <c r="DVZ83" s="195"/>
      <c r="DWA83" s="195"/>
      <c r="DWB83" s="195"/>
      <c r="DWC83" s="195"/>
      <c r="DWD83" s="195"/>
      <c r="DWE83" s="195"/>
      <c r="DWF83" s="195"/>
      <c r="DWG83" s="195"/>
      <c r="DWH83" s="195"/>
      <c r="DWI83" s="195"/>
      <c r="DWJ83" s="195"/>
      <c r="DWK83" s="195"/>
      <c r="DWL83" s="195"/>
      <c r="DWM83" s="195"/>
      <c r="DWN83" s="195"/>
      <c r="DWO83" s="195"/>
      <c r="DWP83" s="195"/>
      <c r="DWQ83" s="195"/>
      <c r="DWR83" s="195"/>
      <c r="DWS83" s="195"/>
      <c r="DWT83" s="195"/>
      <c r="DWU83" s="195"/>
      <c r="DWV83" s="195"/>
      <c r="DWW83" s="195"/>
      <c r="DWX83" s="195"/>
      <c r="DWY83" s="195"/>
      <c r="DWZ83" s="195"/>
      <c r="DXA83" s="195"/>
      <c r="DXB83" s="195"/>
      <c r="DXC83" s="195"/>
      <c r="DXD83" s="195"/>
      <c r="DXE83" s="195"/>
      <c r="DXF83" s="195"/>
      <c r="DXG83" s="195"/>
      <c r="DXH83" s="195"/>
      <c r="DXI83" s="195"/>
      <c r="DXJ83" s="195"/>
      <c r="DXK83" s="195"/>
      <c r="DXL83" s="195"/>
      <c r="DXM83" s="195"/>
      <c r="DXN83" s="195"/>
      <c r="DXO83" s="195"/>
      <c r="DXP83" s="195"/>
      <c r="DXQ83" s="195"/>
      <c r="DXR83" s="195"/>
      <c r="DXS83" s="195"/>
      <c r="DXT83" s="195"/>
      <c r="DXU83" s="195"/>
      <c r="DXV83" s="195"/>
      <c r="DXW83" s="195"/>
      <c r="DXX83" s="195"/>
      <c r="DXY83" s="195"/>
      <c r="DXZ83" s="195"/>
      <c r="DYA83" s="195"/>
      <c r="DYB83" s="195"/>
      <c r="DYC83" s="195"/>
      <c r="DYD83" s="195"/>
      <c r="DYE83" s="195"/>
      <c r="DYF83" s="195"/>
      <c r="DYG83" s="195"/>
      <c r="DYH83" s="195"/>
      <c r="DYI83" s="195"/>
      <c r="DYJ83" s="195"/>
      <c r="DYK83" s="195"/>
      <c r="DYL83" s="195"/>
      <c r="DYM83" s="195"/>
      <c r="DYN83" s="195"/>
      <c r="DYO83" s="195"/>
      <c r="DYP83" s="195"/>
      <c r="DYQ83" s="195"/>
      <c r="DYR83" s="195"/>
      <c r="DYS83" s="195"/>
      <c r="DYT83" s="195"/>
      <c r="DYU83" s="195"/>
      <c r="DYV83" s="195"/>
      <c r="DYW83" s="195"/>
      <c r="DYX83" s="195"/>
      <c r="DYY83" s="195"/>
      <c r="DYZ83" s="195"/>
      <c r="DZA83" s="195"/>
      <c r="DZB83" s="195"/>
      <c r="DZC83" s="195"/>
      <c r="DZD83" s="195"/>
      <c r="DZE83" s="195"/>
      <c r="DZF83" s="195"/>
      <c r="DZG83" s="195"/>
      <c r="DZH83" s="195"/>
      <c r="DZI83" s="195"/>
      <c r="DZJ83" s="195"/>
      <c r="DZK83" s="195"/>
      <c r="DZL83" s="195"/>
      <c r="DZM83" s="195"/>
      <c r="DZN83" s="195"/>
      <c r="DZO83" s="195"/>
      <c r="DZP83" s="195"/>
      <c r="DZQ83" s="195"/>
      <c r="DZR83" s="195"/>
      <c r="DZS83" s="195"/>
      <c r="DZT83" s="195"/>
      <c r="DZU83" s="195"/>
      <c r="DZV83" s="195"/>
      <c r="DZW83" s="195"/>
      <c r="DZX83" s="195"/>
      <c r="DZY83" s="195"/>
      <c r="DZZ83" s="195"/>
      <c r="EAA83" s="195"/>
      <c r="EAB83" s="195"/>
      <c r="EAC83" s="195"/>
      <c r="EAD83" s="195"/>
      <c r="EAE83" s="195"/>
      <c r="EAF83" s="195"/>
      <c r="EAG83" s="195"/>
      <c r="EAH83" s="195"/>
      <c r="EAI83" s="195"/>
      <c r="EAJ83" s="195"/>
      <c r="EAK83" s="195"/>
      <c r="EAL83" s="195"/>
      <c r="EAM83" s="195"/>
      <c r="EAN83" s="195"/>
      <c r="EAO83" s="195"/>
      <c r="EAP83" s="195"/>
      <c r="EAQ83" s="195"/>
      <c r="EAR83" s="195"/>
      <c r="EAS83" s="195"/>
      <c r="EAT83" s="195"/>
      <c r="EAU83" s="195"/>
      <c r="EAV83" s="195"/>
      <c r="EAW83" s="195"/>
      <c r="EAX83" s="195"/>
      <c r="EAY83" s="195"/>
      <c r="EAZ83" s="195"/>
      <c r="EBA83" s="195"/>
      <c r="EBB83" s="195"/>
      <c r="EBC83" s="195"/>
      <c r="EBD83" s="195"/>
      <c r="EBE83" s="195"/>
      <c r="EBF83" s="195"/>
      <c r="EBG83" s="195"/>
      <c r="EBH83" s="195"/>
      <c r="EBI83" s="195"/>
      <c r="EBJ83" s="195"/>
      <c r="EBK83" s="195"/>
      <c r="EBL83" s="195"/>
      <c r="EBM83" s="195"/>
      <c r="EBN83" s="195"/>
      <c r="EBO83" s="195"/>
      <c r="EBP83" s="195"/>
      <c r="EBQ83" s="195"/>
      <c r="EBR83" s="195"/>
      <c r="EBS83" s="195"/>
      <c r="EBT83" s="195"/>
      <c r="EBU83" s="195"/>
      <c r="EBV83" s="195"/>
      <c r="EBW83" s="195"/>
      <c r="EBX83" s="195"/>
      <c r="EBY83" s="195"/>
      <c r="EBZ83" s="195"/>
      <c r="ECA83" s="195"/>
      <c r="ECB83" s="195"/>
      <c r="ECC83" s="195"/>
      <c r="ECD83" s="195"/>
      <c r="ECE83" s="195"/>
      <c r="ECF83" s="195"/>
      <c r="ECG83" s="195"/>
      <c r="ECH83" s="195"/>
      <c r="ECI83" s="195"/>
      <c r="ECJ83" s="195"/>
      <c r="ECK83" s="195"/>
      <c r="ECL83" s="195"/>
      <c r="ECM83" s="195"/>
      <c r="ECN83" s="195"/>
      <c r="ECO83" s="195"/>
      <c r="ECP83" s="195"/>
      <c r="ECQ83" s="195"/>
      <c r="ECR83" s="195"/>
      <c r="ECS83" s="195"/>
      <c r="ECT83" s="195"/>
      <c r="ECU83" s="195"/>
      <c r="ECV83" s="195"/>
      <c r="ECW83" s="195"/>
      <c r="ECX83" s="195"/>
      <c r="ECY83" s="195"/>
      <c r="ECZ83" s="195"/>
      <c r="EDA83" s="195"/>
      <c r="EDB83" s="195"/>
      <c r="EDC83" s="195"/>
      <c r="EDD83" s="195"/>
      <c r="EDE83" s="195"/>
      <c r="EDF83" s="195"/>
      <c r="EDG83" s="195"/>
      <c r="EDH83" s="195"/>
      <c r="EDI83" s="195"/>
      <c r="EDJ83" s="195"/>
      <c r="EDK83" s="195"/>
      <c r="EDL83" s="195"/>
      <c r="EDM83" s="195"/>
      <c r="EDN83" s="195"/>
      <c r="EDO83" s="195"/>
      <c r="EDP83" s="195"/>
      <c r="EDQ83" s="195"/>
      <c r="EDR83" s="195"/>
      <c r="EDS83" s="195"/>
      <c r="EDT83" s="195"/>
      <c r="EDU83" s="195"/>
      <c r="EDV83" s="195"/>
      <c r="EDW83" s="195"/>
      <c r="EDX83" s="195"/>
      <c r="EDY83" s="195"/>
      <c r="EDZ83" s="195"/>
      <c r="EEA83" s="195"/>
      <c r="EEB83" s="195"/>
      <c r="EEC83" s="195"/>
      <c r="EED83" s="195"/>
      <c r="EEE83" s="195"/>
      <c r="EEF83" s="195"/>
      <c r="EEG83" s="195"/>
      <c r="EEH83" s="195"/>
      <c r="EEI83" s="195"/>
      <c r="EEJ83" s="195"/>
      <c r="EEK83" s="195"/>
      <c r="EEL83" s="195"/>
      <c r="EEM83" s="195"/>
      <c r="EEN83" s="195"/>
      <c r="EEO83" s="195"/>
      <c r="EEP83" s="195"/>
      <c r="EEQ83" s="195"/>
      <c r="EER83" s="195"/>
      <c r="EES83" s="195"/>
      <c r="EET83" s="195"/>
      <c r="EEU83" s="195"/>
      <c r="EEV83" s="195"/>
      <c r="EEW83" s="195"/>
      <c r="EEX83" s="195"/>
      <c r="EEY83" s="195"/>
      <c r="EEZ83" s="195"/>
      <c r="EFA83" s="195"/>
      <c r="EFB83" s="195"/>
      <c r="EFC83" s="195"/>
      <c r="EFD83" s="195"/>
      <c r="EFE83" s="195"/>
      <c r="EFF83" s="195"/>
      <c r="EFG83" s="195"/>
      <c r="EFH83" s="195"/>
      <c r="EFI83" s="195"/>
      <c r="EFJ83" s="195"/>
      <c r="EFK83" s="195"/>
      <c r="EFL83" s="195"/>
      <c r="EFM83" s="195"/>
      <c r="EFN83" s="195"/>
      <c r="EFO83" s="195"/>
      <c r="EFP83" s="195"/>
      <c r="EFQ83" s="195"/>
      <c r="EFR83" s="195"/>
      <c r="EFS83" s="195"/>
      <c r="EFT83" s="195"/>
      <c r="EFU83" s="195"/>
      <c r="EFV83" s="195"/>
      <c r="EFW83" s="195"/>
      <c r="EFX83" s="195"/>
      <c r="EFY83" s="195"/>
      <c r="EFZ83" s="195"/>
      <c r="EGA83" s="195"/>
      <c r="EGB83" s="195"/>
      <c r="EGC83" s="195"/>
      <c r="EGD83" s="195"/>
      <c r="EGE83" s="195"/>
      <c r="EGF83" s="195"/>
      <c r="EGG83" s="195"/>
      <c r="EGH83" s="195"/>
      <c r="EGI83" s="195"/>
      <c r="EGJ83" s="195"/>
      <c r="EGK83" s="195"/>
      <c r="EGL83" s="195"/>
      <c r="EGM83" s="195"/>
      <c r="EGN83" s="195"/>
      <c r="EGO83" s="195"/>
      <c r="EGP83" s="195"/>
      <c r="EGQ83" s="195"/>
      <c r="EGR83" s="195"/>
      <c r="EGS83" s="195"/>
      <c r="EGT83" s="195"/>
      <c r="EGU83" s="195"/>
      <c r="EGV83" s="195"/>
      <c r="EGW83" s="195"/>
      <c r="EGX83" s="195"/>
      <c r="EGY83" s="195"/>
      <c r="EGZ83" s="195"/>
      <c r="EHA83" s="195"/>
      <c r="EHB83" s="195"/>
      <c r="EHC83" s="195"/>
      <c r="EHD83" s="195"/>
      <c r="EHE83" s="195"/>
      <c r="EHF83" s="195"/>
      <c r="EHG83" s="195"/>
      <c r="EHH83" s="195"/>
      <c r="EHI83" s="195"/>
      <c r="EHJ83" s="195"/>
      <c r="EHK83" s="195"/>
      <c r="EHL83" s="195"/>
      <c r="EHM83" s="195"/>
      <c r="EHN83" s="195"/>
      <c r="EHO83" s="195"/>
      <c r="EHP83" s="195"/>
      <c r="EHQ83" s="195"/>
      <c r="EHR83" s="195"/>
      <c r="EHS83" s="195"/>
      <c r="EHT83" s="195"/>
      <c r="EHU83" s="195"/>
      <c r="EHV83" s="195"/>
      <c r="EHW83" s="195"/>
      <c r="EHX83" s="195"/>
      <c r="EHY83" s="195"/>
      <c r="EHZ83" s="195"/>
      <c r="EIA83" s="195"/>
      <c r="EIB83" s="195"/>
      <c r="EIC83" s="195"/>
      <c r="EID83" s="195"/>
      <c r="EIE83" s="195"/>
      <c r="EIF83" s="195"/>
      <c r="EIG83" s="195"/>
      <c r="EIH83" s="195"/>
      <c r="EII83" s="195"/>
      <c r="EIJ83" s="195"/>
      <c r="EIK83" s="195"/>
      <c r="EIL83" s="195"/>
      <c r="EIM83" s="195"/>
      <c r="EIN83" s="195"/>
      <c r="EIO83" s="195"/>
      <c r="EIP83" s="195"/>
      <c r="EIQ83" s="195"/>
      <c r="EIR83" s="195"/>
      <c r="EIS83" s="195"/>
      <c r="EIT83" s="195"/>
      <c r="EIU83" s="195"/>
      <c r="EIV83" s="195"/>
      <c r="EIW83" s="195"/>
      <c r="EIX83" s="195"/>
      <c r="EIY83" s="195"/>
      <c r="EIZ83" s="195"/>
      <c r="EJA83" s="195"/>
      <c r="EJB83" s="195"/>
      <c r="EJC83" s="195"/>
      <c r="EJD83" s="195"/>
      <c r="EJE83" s="195"/>
      <c r="EJF83" s="195"/>
      <c r="EJG83" s="195"/>
      <c r="EJH83" s="195"/>
      <c r="EJI83" s="195"/>
      <c r="EJJ83" s="195"/>
      <c r="EJK83" s="195"/>
      <c r="EJL83" s="195"/>
      <c r="EJM83" s="195"/>
      <c r="EJN83" s="195"/>
      <c r="EJO83" s="195"/>
      <c r="EJP83" s="195"/>
      <c r="EJQ83" s="195"/>
      <c r="EJR83" s="195"/>
      <c r="EJS83" s="195"/>
      <c r="EJT83" s="195"/>
      <c r="EJU83" s="195"/>
      <c r="EJV83" s="195"/>
      <c r="EJW83" s="195"/>
      <c r="EJX83" s="195"/>
      <c r="EJY83" s="195"/>
      <c r="EJZ83" s="195"/>
      <c r="EKA83" s="195"/>
      <c r="EKB83" s="195"/>
      <c r="EKC83" s="195"/>
      <c r="EKD83" s="195"/>
      <c r="EKE83" s="195"/>
      <c r="EKF83" s="195"/>
      <c r="EKG83" s="195"/>
      <c r="EKH83" s="195"/>
      <c r="EKI83" s="195"/>
      <c r="EKJ83" s="195"/>
      <c r="EKK83" s="195"/>
      <c r="EKL83" s="195"/>
      <c r="EKM83" s="195"/>
      <c r="EKN83" s="195"/>
      <c r="EKO83" s="195"/>
      <c r="EKP83" s="195"/>
      <c r="EKQ83" s="195"/>
      <c r="EKR83" s="195"/>
      <c r="EKS83" s="195"/>
      <c r="EKT83" s="195"/>
      <c r="EKU83" s="195"/>
      <c r="EKV83" s="195"/>
      <c r="EKW83" s="195"/>
      <c r="EKX83" s="195"/>
      <c r="EKY83" s="195"/>
      <c r="EKZ83" s="195"/>
      <c r="ELA83" s="195"/>
      <c r="ELB83" s="195"/>
      <c r="ELC83" s="195"/>
      <c r="ELD83" s="195"/>
      <c r="ELE83" s="195"/>
      <c r="ELF83" s="195"/>
      <c r="ELG83" s="195"/>
      <c r="ELH83" s="195"/>
      <c r="ELI83" s="195"/>
      <c r="ELJ83" s="195"/>
      <c r="ELK83" s="195"/>
      <c r="ELL83" s="195"/>
      <c r="ELM83" s="195"/>
      <c r="ELN83" s="195"/>
      <c r="ELO83" s="195"/>
      <c r="ELP83" s="195"/>
      <c r="ELQ83" s="195"/>
      <c r="ELR83" s="195"/>
      <c r="ELS83" s="195"/>
      <c r="ELT83" s="195"/>
      <c r="ELU83" s="195"/>
      <c r="ELV83" s="195"/>
      <c r="ELW83" s="195"/>
      <c r="ELX83" s="195"/>
      <c r="ELY83" s="195"/>
      <c r="ELZ83" s="195"/>
      <c r="EMA83" s="195"/>
      <c r="EMB83" s="195"/>
      <c r="EMC83" s="195"/>
      <c r="EMD83" s="195"/>
      <c r="EME83" s="195"/>
      <c r="EMF83" s="195"/>
      <c r="EMG83" s="195"/>
      <c r="EMH83" s="195"/>
      <c r="EMI83" s="195"/>
      <c r="EMJ83" s="195"/>
      <c r="EMK83" s="195"/>
      <c r="EML83" s="195"/>
      <c r="EMM83" s="195"/>
      <c r="EMN83" s="195"/>
      <c r="EMO83" s="195"/>
      <c r="EMP83" s="195"/>
      <c r="EMQ83" s="195"/>
      <c r="EMR83" s="195"/>
      <c r="EMS83" s="195"/>
      <c r="EMT83" s="195"/>
      <c r="EMU83" s="195"/>
      <c r="EMV83" s="195"/>
      <c r="EMW83" s="195"/>
      <c r="EMX83" s="195"/>
      <c r="EMY83" s="195"/>
      <c r="EMZ83" s="195"/>
      <c r="ENA83" s="195"/>
      <c r="ENB83" s="195"/>
      <c r="ENC83" s="195"/>
      <c r="END83" s="195"/>
      <c r="ENE83" s="195"/>
      <c r="ENF83" s="195"/>
      <c r="ENG83" s="195"/>
      <c r="ENH83" s="195"/>
      <c r="ENI83" s="195"/>
      <c r="ENJ83" s="195"/>
      <c r="ENK83" s="195"/>
      <c r="ENL83" s="195"/>
      <c r="ENM83" s="195"/>
      <c r="ENN83" s="195"/>
      <c r="ENO83" s="195"/>
      <c r="ENP83" s="195"/>
      <c r="ENQ83" s="195"/>
      <c r="ENR83" s="195"/>
      <c r="ENS83" s="195"/>
      <c r="ENT83" s="195"/>
      <c r="ENU83" s="195"/>
      <c r="ENV83" s="195"/>
      <c r="ENW83" s="195"/>
      <c r="ENX83" s="195"/>
      <c r="ENY83" s="195"/>
      <c r="ENZ83" s="195"/>
      <c r="EOA83" s="195"/>
      <c r="EOB83" s="195"/>
      <c r="EOC83" s="195"/>
      <c r="EOD83" s="195"/>
      <c r="EOE83" s="195"/>
      <c r="EOF83" s="195"/>
      <c r="EOG83" s="195"/>
      <c r="EOH83" s="195"/>
      <c r="EOI83" s="195"/>
      <c r="EOJ83" s="195"/>
      <c r="EOK83" s="195"/>
      <c r="EOL83" s="195"/>
      <c r="EOM83" s="195"/>
      <c r="EON83" s="195"/>
      <c r="EOO83" s="195"/>
      <c r="EOP83" s="195"/>
      <c r="EOQ83" s="195"/>
      <c r="EOR83" s="195"/>
      <c r="EOS83" s="195"/>
      <c r="EOT83" s="195"/>
      <c r="EOU83" s="195"/>
      <c r="EOV83" s="195"/>
      <c r="EOW83" s="195"/>
      <c r="EOX83" s="195"/>
      <c r="EOY83" s="195"/>
      <c r="EOZ83" s="195"/>
      <c r="EPA83" s="195"/>
      <c r="EPB83" s="195"/>
      <c r="EPC83" s="195"/>
      <c r="EPD83" s="195"/>
      <c r="EPE83" s="195"/>
      <c r="EPF83" s="195"/>
      <c r="EPG83" s="195"/>
      <c r="EPH83" s="195"/>
      <c r="EPI83" s="195"/>
      <c r="EPJ83" s="195"/>
      <c r="EPK83" s="195"/>
      <c r="EPL83" s="195"/>
      <c r="EPM83" s="195"/>
      <c r="EPN83" s="195"/>
      <c r="EPO83" s="195"/>
      <c r="EPP83" s="195"/>
      <c r="EPQ83" s="195"/>
      <c r="EPR83" s="195"/>
      <c r="EPS83" s="195"/>
      <c r="EPT83" s="195"/>
      <c r="EPU83" s="195"/>
      <c r="EPV83" s="195"/>
      <c r="EPW83" s="195"/>
      <c r="EPX83" s="195"/>
      <c r="EPY83" s="195"/>
      <c r="EPZ83" s="195"/>
      <c r="EQA83" s="195"/>
      <c r="EQB83" s="195"/>
      <c r="EQC83" s="195"/>
      <c r="EQD83" s="195"/>
      <c r="EQE83" s="195"/>
      <c r="EQF83" s="195"/>
      <c r="EQG83" s="195"/>
      <c r="EQH83" s="195"/>
      <c r="EQI83" s="195"/>
      <c r="EQJ83" s="195"/>
      <c r="EQK83" s="195"/>
      <c r="EQL83" s="195"/>
      <c r="EQM83" s="195"/>
      <c r="EQN83" s="195"/>
      <c r="EQO83" s="195"/>
      <c r="EQP83" s="195"/>
      <c r="EQQ83" s="195"/>
      <c r="EQR83" s="195"/>
      <c r="EQS83" s="195"/>
      <c r="EQT83" s="195"/>
      <c r="EQU83" s="195"/>
      <c r="EQV83" s="195"/>
      <c r="EQW83" s="195"/>
      <c r="EQX83" s="195"/>
      <c r="EQY83" s="195"/>
      <c r="EQZ83" s="195"/>
      <c r="ERA83" s="195"/>
      <c r="ERB83" s="195"/>
      <c r="ERC83" s="195"/>
      <c r="ERD83" s="195"/>
      <c r="ERE83" s="195"/>
      <c r="ERF83" s="195"/>
      <c r="ERG83" s="195"/>
      <c r="ERH83" s="195"/>
      <c r="ERI83" s="195"/>
      <c r="ERJ83" s="195"/>
      <c r="ERK83" s="195"/>
      <c r="ERL83" s="195"/>
      <c r="ERM83" s="195"/>
      <c r="ERN83" s="195"/>
      <c r="ERO83" s="195"/>
      <c r="ERP83" s="195"/>
      <c r="ERQ83" s="195"/>
      <c r="ERR83" s="195"/>
      <c r="ERS83" s="195"/>
      <c r="ERT83" s="195"/>
      <c r="ERU83" s="195"/>
      <c r="ERV83" s="195"/>
      <c r="ERW83" s="195"/>
      <c r="ERX83" s="195"/>
      <c r="ERY83" s="195"/>
      <c r="ERZ83" s="195"/>
      <c r="ESA83" s="195"/>
      <c r="ESB83" s="195"/>
      <c r="ESC83" s="195"/>
      <c r="ESD83" s="195"/>
      <c r="ESE83" s="195"/>
      <c r="ESF83" s="195"/>
      <c r="ESG83" s="195"/>
      <c r="ESH83" s="195"/>
      <c r="ESI83" s="195"/>
      <c r="ESJ83" s="195"/>
      <c r="ESK83" s="195"/>
      <c r="ESL83" s="195"/>
      <c r="ESM83" s="195"/>
      <c r="ESN83" s="195"/>
      <c r="ESO83" s="195"/>
      <c r="ESP83" s="195"/>
      <c r="ESQ83" s="195"/>
      <c r="ESR83" s="195"/>
      <c r="ESS83" s="195"/>
      <c r="EST83" s="195"/>
      <c r="ESU83" s="195"/>
      <c r="ESV83" s="195"/>
      <c r="ESW83" s="195"/>
      <c r="ESX83" s="195"/>
      <c r="ESY83" s="195"/>
      <c r="ESZ83" s="195"/>
      <c r="ETA83" s="195"/>
      <c r="ETB83" s="195"/>
      <c r="ETC83" s="195"/>
      <c r="ETD83" s="195"/>
      <c r="ETE83" s="195"/>
      <c r="ETF83" s="195"/>
      <c r="ETG83" s="195"/>
      <c r="ETH83" s="195"/>
      <c r="ETI83" s="195"/>
      <c r="ETJ83" s="195"/>
      <c r="ETK83" s="195"/>
      <c r="ETL83" s="195"/>
      <c r="ETM83" s="195"/>
      <c r="ETN83" s="195"/>
      <c r="ETO83" s="195"/>
      <c r="ETP83" s="195"/>
      <c r="ETQ83" s="195"/>
      <c r="ETR83" s="195"/>
      <c r="ETS83" s="195"/>
      <c r="ETT83" s="195"/>
      <c r="ETU83" s="195"/>
      <c r="ETV83" s="195"/>
      <c r="ETW83" s="195"/>
      <c r="ETX83" s="195"/>
      <c r="ETY83" s="195"/>
      <c r="ETZ83" s="195"/>
      <c r="EUA83" s="195"/>
      <c r="EUB83" s="195"/>
      <c r="EUC83" s="195"/>
      <c r="EUD83" s="195"/>
      <c r="EUE83" s="195"/>
      <c r="EUF83" s="195"/>
      <c r="EUG83" s="195"/>
      <c r="EUH83" s="195"/>
      <c r="EUI83" s="195"/>
      <c r="EUJ83" s="195"/>
      <c r="EUK83" s="195"/>
      <c r="EUL83" s="195"/>
      <c r="EUM83" s="195"/>
      <c r="EUN83" s="195"/>
      <c r="EUO83" s="195"/>
      <c r="EUP83" s="195"/>
      <c r="EUQ83" s="195"/>
      <c r="EUR83" s="195"/>
      <c r="EUS83" s="195"/>
      <c r="EUT83" s="195"/>
      <c r="EUU83" s="195"/>
      <c r="EUV83" s="195"/>
      <c r="EUW83" s="195"/>
      <c r="EUX83" s="195"/>
      <c r="EUY83" s="195"/>
      <c r="EUZ83" s="195"/>
      <c r="EVA83" s="195"/>
      <c r="EVB83" s="195"/>
      <c r="EVC83" s="195"/>
      <c r="EVD83" s="195"/>
      <c r="EVE83" s="195"/>
      <c r="EVF83" s="195"/>
      <c r="EVG83" s="195"/>
      <c r="EVH83" s="195"/>
      <c r="EVI83" s="195"/>
      <c r="EVJ83" s="195"/>
      <c r="EVK83" s="195"/>
      <c r="EVL83" s="195"/>
      <c r="EVM83" s="195"/>
      <c r="EVN83" s="195"/>
      <c r="EVO83" s="195"/>
      <c r="EVP83" s="195"/>
      <c r="EVQ83" s="195"/>
      <c r="EVR83" s="195"/>
      <c r="EVS83" s="195"/>
      <c r="EVT83" s="195"/>
      <c r="EVU83" s="195"/>
      <c r="EVV83" s="195"/>
      <c r="EVW83" s="195"/>
      <c r="EVX83" s="195"/>
      <c r="EVY83" s="195"/>
      <c r="EVZ83" s="195"/>
      <c r="EWA83" s="195"/>
      <c r="EWB83" s="195"/>
      <c r="EWC83" s="195"/>
      <c r="EWD83" s="195"/>
      <c r="EWE83" s="195"/>
      <c r="EWF83" s="195"/>
      <c r="EWG83" s="195"/>
      <c r="EWH83" s="195"/>
      <c r="EWI83" s="195"/>
      <c r="EWJ83" s="195"/>
      <c r="EWK83" s="195"/>
      <c r="EWL83" s="195"/>
      <c r="EWM83" s="195"/>
      <c r="EWN83" s="195"/>
      <c r="EWO83" s="195"/>
      <c r="EWP83" s="195"/>
      <c r="EWQ83" s="195"/>
      <c r="EWR83" s="195"/>
      <c r="EWS83" s="195"/>
      <c r="EWT83" s="195"/>
      <c r="EWU83" s="195"/>
      <c r="EWV83" s="195"/>
      <c r="EWW83" s="195"/>
      <c r="EWX83" s="195"/>
      <c r="EWY83" s="195"/>
      <c r="EWZ83" s="195"/>
      <c r="EXA83" s="195"/>
      <c r="EXB83" s="195"/>
      <c r="EXC83" s="195"/>
      <c r="EXD83" s="195"/>
      <c r="EXE83" s="195"/>
      <c r="EXF83" s="195"/>
      <c r="EXG83" s="195"/>
      <c r="EXH83" s="195"/>
      <c r="EXI83" s="195"/>
      <c r="EXJ83" s="195"/>
      <c r="EXK83" s="195"/>
      <c r="EXL83" s="195"/>
      <c r="EXM83" s="195"/>
      <c r="EXN83" s="195"/>
      <c r="EXO83" s="195"/>
      <c r="EXP83" s="195"/>
      <c r="EXQ83" s="195"/>
      <c r="EXR83" s="195"/>
      <c r="EXS83" s="195"/>
      <c r="EXT83" s="195"/>
      <c r="EXU83" s="195"/>
      <c r="EXV83" s="195"/>
      <c r="EXW83" s="195"/>
      <c r="EXX83" s="195"/>
      <c r="EXY83" s="195"/>
      <c r="EXZ83" s="195"/>
      <c r="EYA83" s="195"/>
      <c r="EYB83" s="195"/>
      <c r="EYC83" s="195"/>
      <c r="EYD83" s="195"/>
      <c r="EYE83" s="195"/>
      <c r="EYF83" s="195"/>
      <c r="EYG83" s="195"/>
      <c r="EYH83" s="195"/>
      <c r="EYI83" s="195"/>
      <c r="EYJ83" s="195"/>
      <c r="EYK83" s="195"/>
      <c r="EYL83" s="195"/>
      <c r="EYM83" s="195"/>
      <c r="EYN83" s="195"/>
      <c r="EYO83" s="195"/>
      <c r="EYP83" s="195"/>
      <c r="EYQ83" s="195"/>
      <c r="EYR83" s="195"/>
      <c r="EYS83" s="195"/>
      <c r="EYT83" s="195"/>
      <c r="EYU83" s="195"/>
      <c r="EYV83" s="195"/>
      <c r="EYW83" s="195"/>
      <c r="EYX83" s="195"/>
      <c r="EYY83" s="195"/>
      <c r="EYZ83" s="195"/>
      <c r="EZA83" s="195"/>
      <c r="EZB83" s="195"/>
      <c r="EZC83" s="195"/>
      <c r="EZD83" s="195"/>
      <c r="EZE83" s="195"/>
      <c r="EZF83" s="195"/>
      <c r="EZG83" s="195"/>
      <c r="EZH83" s="195"/>
      <c r="EZI83" s="195"/>
      <c r="EZJ83" s="195"/>
      <c r="EZK83" s="195"/>
      <c r="EZL83" s="195"/>
      <c r="EZM83" s="195"/>
      <c r="EZN83" s="195"/>
      <c r="EZO83" s="195"/>
      <c r="EZP83" s="195"/>
      <c r="EZQ83" s="195"/>
      <c r="EZR83" s="195"/>
      <c r="EZS83" s="195"/>
      <c r="EZT83" s="195"/>
      <c r="EZU83" s="195"/>
      <c r="EZV83" s="195"/>
      <c r="EZW83" s="195"/>
      <c r="EZX83" s="195"/>
      <c r="EZY83" s="195"/>
      <c r="EZZ83" s="195"/>
      <c r="FAA83" s="195"/>
      <c r="FAB83" s="195"/>
      <c r="FAC83" s="195"/>
      <c r="FAD83" s="195"/>
      <c r="FAE83" s="195"/>
      <c r="FAF83" s="195"/>
      <c r="FAG83" s="195"/>
      <c r="FAH83" s="195"/>
      <c r="FAI83" s="195"/>
      <c r="FAJ83" s="195"/>
      <c r="FAK83" s="195"/>
      <c r="FAL83" s="195"/>
      <c r="FAM83" s="195"/>
      <c r="FAN83" s="195"/>
      <c r="FAO83" s="195"/>
      <c r="FAP83" s="195"/>
      <c r="FAQ83" s="195"/>
      <c r="FAR83" s="195"/>
      <c r="FAS83" s="195"/>
      <c r="FAT83" s="195"/>
      <c r="FAU83" s="195"/>
      <c r="FAV83" s="195"/>
      <c r="FAW83" s="195"/>
      <c r="FAX83" s="195"/>
      <c r="FAY83" s="195"/>
      <c r="FAZ83" s="195"/>
      <c r="FBA83" s="195"/>
      <c r="FBB83" s="195"/>
      <c r="FBC83" s="195"/>
      <c r="FBD83" s="195"/>
      <c r="FBE83" s="195"/>
      <c r="FBF83" s="195"/>
      <c r="FBG83" s="195"/>
      <c r="FBH83" s="195"/>
      <c r="FBI83" s="195"/>
      <c r="FBJ83" s="195"/>
      <c r="FBK83" s="195"/>
      <c r="FBL83" s="195"/>
      <c r="FBM83" s="195"/>
      <c r="FBN83" s="195"/>
      <c r="FBO83" s="195"/>
      <c r="FBP83" s="195"/>
      <c r="FBQ83" s="195"/>
      <c r="FBR83" s="195"/>
      <c r="FBS83" s="195"/>
      <c r="FBT83" s="195"/>
      <c r="FBU83" s="195"/>
      <c r="FBV83" s="195"/>
      <c r="FBW83" s="195"/>
      <c r="FBX83" s="195"/>
      <c r="FBY83" s="195"/>
      <c r="FBZ83" s="195"/>
      <c r="FCA83" s="195"/>
      <c r="FCB83" s="195"/>
      <c r="FCC83" s="195"/>
      <c r="FCD83" s="195"/>
      <c r="FCE83" s="195"/>
      <c r="FCF83" s="195"/>
      <c r="FCG83" s="195"/>
      <c r="FCH83" s="195"/>
      <c r="FCI83" s="195"/>
      <c r="FCJ83" s="195"/>
      <c r="FCK83" s="195"/>
      <c r="FCL83" s="195"/>
      <c r="FCM83" s="195"/>
      <c r="FCN83" s="195"/>
      <c r="FCO83" s="195"/>
      <c r="FCP83" s="195"/>
      <c r="FCQ83" s="195"/>
      <c r="FCR83" s="195"/>
      <c r="FCS83" s="195"/>
      <c r="FCT83" s="195"/>
      <c r="FCU83" s="195"/>
      <c r="FCV83" s="195"/>
      <c r="FCW83" s="195"/>
      <c r="FCX83" s="195"/>
      <c r="FCY83" s="195"/>
      <c r="FCZ83" s="195"/>
      <c r="FDA83" s="195"/>
      <c r="FDB83" s="195"/>
      <c r="FDC83" s="195"/>
      <c r="FDD83" s="195"/>
      <c r="FDE83" s="195"/>
      <c r="FDF83" s="195"/>
      <c r="FDG83" s="195"/>
      <c r="FDH83" s="195"/>
      <c r="FDI83" s="195"/>
      <c r="FDJ83" s="195"/>
      <c r="FDK83" s="195"/>
      <c r="FDL83" s="195"/>
      <c r="FDM83" s="195"/>
      <c r="FDN83" s="195"/>
      <c r="FDO83" s="195"/>
      <c r="FDP83" s="195"/>
      <c r="FDQ83" s="195"/>
      <c r="FDR83" s="195"/>
      <c r="FDS83" s="195"/>
      <c r="FDT83" s="195"/>
      <c r="FDU83" s="195"/>
      <c r="FDV83" s="195"/>
      <c r="FDW83" s="195"/>
      <c r="FDX83" s="195"/>
      <c r="FDY83" s="195"/>
      <c r="FDZ83" s="195"/>
      <c r="FEA83" s="195"/>
      <c r="FEB83" s="195"/>
      <c r="FEC83" s="195"/>
      <c r="FED83" s="195"/>
      <c r="FEE83" s="195"/>
      <c r="FEF83" s="195"/>
      <c r="FEG83" s="195"/>
      <c r="FEH83" s="195"/>
      <c r="FEI83" s="195"/>
      <c r="FEJ83" s="195"/>
      <c r="FEK83" s="195"/>
      <c r="FEL83" s="195"/>
      <c r="FEM83" s="195"/>
      <c r="FEN83" s="195"/>
      <c r="FEO83" s="195"/>
      <c r="FEP83" s="195"/>
      <c r="FEQ83" s="195"/>
      <c r="FER83" s="195"/>
      <c r="FES83" s="195"/>
      <c r="FET83" s="195"/>
      <c r="FEU83" s="195"/>
      <c r="FEV83" s="195"/>
      <c r="FEW83" s="195"/>
      <c r="FEX83" s="195"/>
      <c r="FEY83" s="195"/>
      <c r="FEZ83" s="195"/>
      <c r="FFA83" s="195"/>
      <c r="FFB83" s="195"/>
      <c r="FFC83" s="195"/>
      <c r="FFD83" s="195"/>
      <c r="FFE83" s="195"/>
      <c r="FFF83" s="195"/>
      <c r="FFG83" s="195"/>
      <c r="FFH83" s="195"/>
      <c r="FFI83" s="195"/>
      <c r="FFJ83" s="195"/>
      <c r="FFK83" s="195"/>
      <c r="FFL83" s="195"/>
      <c r="FFM83" s="195"/>
      <c r="FFN83" s="195"/>
      <c r="FFO83" s="195"/>
      <c r="FFP83" s="195"/>
      <c r="FFQ83" s="195"/>
      <c r="FFR83" s="195"/>
      <c r="FFS83" s="195"/>
      <c r="FFT83" s="195"/>
      <c r="FFU83" s="195"/>
      <c r="FFV83" s="195"/>
      <c r="FFW83" s="195"/>
      <c r="FFX83" s="195"/>
      <c r="FFY83" s="195"/>
      <c r="FFZ83" s="195"/>
      <c r="FGA83" s="195"/>
      <c r="FGB83" s="195"/>
      <c r="FGC83" s="195"/>
      <c r="FGD83" s="195"/>
      <c r="FGE83" s="195"/>
      <c r="FGF83" s="195"/>
      <c r="FGG83" s="195"/>
      <c r="FGH83" s="195"/>
      <c r="FGI83" s="195"/>
      <c r="FGJ83" s="195"/>
      <c r="FGK83" s="195"/>
      <c r="FGL83" s="195"/>
      <c r="FGM83" s="195"/>
      <c r="FGN83" s="195"/>
      <c r="FGO83" s="195"/>
      <c r="FGP83" s="195"/>
      <c r="FGQ83" s="195"/>
      <c r="FGR83" s="195"/>
      <c r="FGS83" s="195"/>
      <c r="FGT83" s="195"/>
      <c r="FGU83" s="195"/>
      <c r="FGV83" s="195"/>
      <c r="FGW83" s="195"/>
      <c r="FGX83" s="195"/>
      <c r="FGY83" s="195"/>
      <c r="FGZ83" s="195"/>
      <c r="FHA83" s="195"/>
      <c r="FHB83" s="195"/>
      <c r="FHC83" s="195"/>
      <c r="FHD83" s="195"/>
      <c r="FHE83" s="195"/>
      <c r="FHF83" s="195"/>
      <c r="FHG83" s="195"/>
      <c r="FHH83" s="195"/>
      <c r="FHI83" s="195"/>
      <c r="FHJ83" s="195"/>
      <c r="FHK83" s="195"/>
      <c r="FHL83" s="195"/>
      <c r="FHM83" s="195"/>
      <c r="FHN83" s="195"/>
      <c r="FHO83" s="195"/>
      <c r="FHP83" s="195"/>
      <c r="FHQ83" s="195"/>
      <c r="FHR83" s="195"/>
      <c r="FHS83" s="195"/>
      <c r="FHT83" s="195"/>
      <c r="FHU83" s="195"/>
      <c r="FHV83" s="195"/>
      <c r="FHW83" s="195"/>
      <c r="FHX83" s="195"/>
      <c r="FHY83" s="195"/>
      <c r="FHZ83" s="195"/>
      <c r="FIA83" s="195"/>
      <c r="FIB83" s="195"/>
      <c r="FIC83" s="195"/>
      <c r="FID83" s="195"/>
      <c r="FIE83" s="195"/>
      <c r="FIF83" s="195"/>
      <c r="FIG83" s="195"/>
      <c r="FIH83" s="195"/>
      <c r="FII83" s="195"/>
      <c r="FIJ83" s="195"/>
      <c r="FIK83" s="195"/>
      <c r="FIL83" s="195"/>
      <c r="FIM83" s="195"/>
      <c r="FIN83" s="195"/>
      <c r="FIO83" s="195"/>
      <c r="FIP83" s="195"/>
      <c r="FIQ83" s="195"/>
      <c r="FIR83" s="195"/>
      <c r="FIS83" s="195"/>
      <c r="FIT83" s="195"/>
      <c r="FIU83" s="195"/>
      <c r="FIV83" s="195"/>
      <c r="FIW83" s="195"/>
      <c r="FIX83" s="195"/>
      <c r="FIY83" s="195"/>
      <c r="FIZ83" s="195"/>
      <c r="FJA83" s="195"/>
      <c r="FJB83" s="195"/>
      <c r="FJC83" s="195"/>
      <c r="FJD83" s="195"/>
      <c r="FJE83" s="195"/>
      <c r="FJF83" s="195"/>
      <c r="FJG83" s="195"/>
      <c r="FJH83" s="195"/>
      <c r="FJI83" s="195"/>
      <c r="FJJ83" s="195"/>
      <c r="FJK83" s="195"/>
      <c r="FJL83" s="195"/>
      <c r="FJM83" s="195"/>
      <c r="FJN83" s="195"/>
      <c r="FJO83" s="195"/>
      <c r="FJP83" s="195"/>
      <c r="FJQ83" s="195"/>
      <c r="FJR83" s="195"/>
      <c r="FJS83" s="195"/>
      <c r="FJT83" s="195"/>
      <c r="FJU83" s="195"/>
      <c r="FJV83" s="195"/>
      <c r="FJW83" s="195"/>
      <c r="FJX83" s="195"/>
      <c r="FJY83" s="195"/>
      <c r="FJZ83" s="195"/>
      <c r="FKA83" s="195"/>
      <c r="FKB83" s="195"/>
      <c r="FKC83" s="195"/>
      <c r="FKD83" s="195"/>
      <c r="FKE83" s="195"/>
      <c r="FKF83" s="195"/>
      <c r="FKG83" s="195"/>
      <c r="FKH83" s="195"/>
      <c r="FKI83" s="195"/>
      <c r="FKJ83" s="195"/>
      <c r="FKK83" s="195"/>
      <c r="FKL83" s="195"/>
      <c r="FKM83" s="195"/>
      <c r="FKN83" s="195"/>
      <c r="FKO83" s="195"/>
      <c r="FKP83" s="195"/>
      <c r="FKQ83" s="195"/>
      <c r="FKR83" s="195"/>
      <c r="FKS83" s="195"/>
      <c r="FKT83" s="195"/>
      <c r="FKU83" s="195"/>
      <c r="FKV83" s="195"/>
      <c r="FKW83" s="195"/>
      <c r="FKX83" s="195"/>
      <c r="FKY83" s="195"/>
      <c r="FKZ83" s="195"/>
      <c r="FLA83" s="195"/>
      <c r="FLB83" s="195"/>
      <c r="FLC83" s="195"/>
      <c r="FLD83" s="195"/>
      <c r="FLE83" s="195"/>
      <c r="FLF83" s="195"/>
      <c r="FLG83" s="195"/>
      <c r="FLH83" s="195"/>
      <c r="FLI83" s="195"/>
      <c r="FLJ83" s="195"/>
      <c r="FLK83" s="195"/>
      <c r="FLL83" s="195"/>
      <c r="FLM83" s="195"/>
      <c r="FLN83" s="195"/>
      <c r="FLO83" s="195"/>
      <c r="FLP83" s="195"/>
      <c r="FLQ83" s="195"/>
      <c r="FLR83" s="195"/>
      <c r="FLS83" s="195"/>
      <c r="FLT83" s="195"/>
      <c r="FLU83" s="195"/>
      <c r="FLV83" s="195"/>
      <c r="FLW83" s="195"/>
      <c r="FLX83" s="195"/>
      <c r="FLY83" s="195"/>
      <c r="FLZ83" s="195"/>
      <c r="FMA83" s="195"/>
      <c r="FMB83" s="195"/>
      <c r="FMC83" s="195"/>
      <c r="FMD83" s="195"/>
      <c r="FME83" s="195"/>
      <c r="FMF83" s="195"/>
      <c r="FMG83" s="195"/>
      <c r="FMH83" s="195"/>
      <c r="FMI83" s="195"/>
      <c r="FMJ83" s="195"/>
      <c r="FMK83" s="195"/>
      <c r="FML83" s="195"/>
      <c r="FMM83" s="195"/>
      <c r="FMN83" s="195"/>
      <c r="FMO83" s="195"/>
      <c r="FMP83" s="195"/>
      <c r="FMQ83" s="195"/>
      <c r="FMR83" s="195"/>
      <c r="FMS83" s="195"/>
      <c r="FMT83" s="195"/>
      <c r="FMU83" s="195"/>
      <c r="FMV83" s="195"/>
      <c r="FMW83" s="195"/>
      <c r="FMX83" s="195"/>
      <c r="FMY83" s="195"/>
      <c r="FMZ83" s="195"/>
      <c r="FNA83" s="195"/>
      <c r="FNB83" s="195"/>
      <c r="FNC83" s="195"/>
      <c r="FND83" s="195"/>
      <c r="FNE83" s="195"/>
      <c r="FNF83" s="195"/>
      <c r="FNG83" s="195"/>
      <c r="FNH83" s="195"/>
      <c r="FNI83" s="195"/>
      <c r="FNJ83" s="195"/>
      <c r="FNK83" s="195"/>
      <c r="FNL83" s="195"/>
      <c r="FNM83" s="195"/>
      <c r="FNN83" s="195"/>
      <c r="FNO83" s="195"/>
      <c r="FNP83" s="195"/>
      <c r="FNQ83" s="195"/>
      <c r="FNR83" s="195"/>
      <c r="FNS83" s="195"/>
      <c r="FNT83" s="195"/>
      <c r="FNU83" s="195"/>
      <c r="FNV83" s="195"/>
      <c r="FNW83" s="195"/>
      <c r="FNX83" s="195"/>
      <c r="FNY83" s="195"/>
      <c r="FNZ83" s="195"/>
      <c r="FOA83" s="195"/>
      <c r="FOB83" s="195"/>
      <c r="FOC83" s="195"/>
      <c r="FOD83" s="195"/>
      <c r="FOE83" s="195"/>
      <c r="FOF83" s="195"/>
      <c r="FOG83" s="195"/>
      <c r="FOH83" s="195"/>
      <c r="FOI83" s="195"/>
      <c r="FOJ83" s="195"/>
      <c r="FOK83" s="195"/>
      <c r="FOL83" s="195"/>
      <c r="FOM83" s="195"/>
      <c r="FON83" s="195"/>
      <c r="FOO83" s="195"/>
      <c r="FOP83" s="195"/>
      <c r="FOQ83" s="195"/>
      <c r="FOR83" s="195"/>
      <c r="FOS83" s="195"/>
      <c r="FOT83" s="195"/>
      <c r="FOU83" s="195"/>
      <c r="FOV83" s="195"/>
      <c r="FOW83" s="195"/>
      <c r="FOX83" s="195"/>
      <c r="FOY83" s="195"/>
      <c r="FOZ83" s="195"/>
      <c r="FPA83" s="195"/>
      <c r="FPB83" s="195"/>
      <c r="FPC83" s="195"/>
      <c r="FPD83" s="195"/>
      <c r="FPE83" s="195"/>
      <c r="FPF83" s="195"/>
      <c r="FPG83" s="195"/>
      <c r="FPH83" s="195"/>
      <c r="FPI83" s="195"/>
      <c r="FPJ83" s="195"/>
      <c r="FPK83" s="195"/>
      <c r="FPL83" s="195"/>
      <c r="FPM83" s="195"/>
      <c r="FPN83" s="195"/>
      <c r="FPO83" s="195"/>
      <c r="FPP83" s="195"/>
      <c r="FPQ83" s="195"/>
      <c r="FPR83" s="195"/>
      <c r="FPS83" s="195"/>
      <c r="FPT83" s="195"/>
      <c r="FPU83" s="195"/>
      <c r="FPV83" s="195"/>
      <c r="FPW83" s="195"/>
      <c r="FPX83" s="195"/>
      <c r="FPY83" s="195"/>
      <c r="FPZ83" s="195"/>
      <c r="FQA83" s="195"/>
      <c r="FQB83" s="195"/>
      <c r="FQC83" s="195"/>
      <c r="FQD83" s="195"/>
      <c r="FQE83" s="195"/>
      <c r="FQF83" s="195"/>
      <c r="FQG83" s="195"/>
      <c r="FQH83" s="195"/>
      <c r="FQI83" s="195"/>
      <c r="FQJ83" s="195"/>
      <c r="FQK83" s="195"/>
      <c r="FQL83" s="195"/>
      <c r="FQM83" s="195"/>
      <c r="FQN83" s="195"/>
      <c r="FQO83" s="195"/>
      <c r="FQP83" s="195"/>
      <c r="FQQ83" s="195"/>
      <c r="FQR83" s="195"/>
      <c r="FQS83" s="195"/>
      <c r="FQT83" s="195"/>
      <c r="FQU83" s="195"/>
      <c r="FQV83" s="195"/>
      <c r="FQW83" s="195"/>
      <c r="FQX83" s="195"/>
      <c r="FQY83" s="195"/>
      <c r="FQZ83" s="195"/>
      <c r="FRA83" s="195"/>
      <c r="FRB83" s="195"/>
      <c r="FRC83" s="195"/>
      <c r="FRD83" s="195"/>
      <c r="FRE83" s="195"/>
      <c r="FRF83" s="195"/>
      <c r="FRG83" s="195"/>
      <c r="FRH83" s="195"/>
      <c r="FRI83" s="195"/>
      <c r="FRJ83" s="195"/>
      <c r="FRK83" s="195"/>
      <c r="FRL83" s="195"/>
      <c r="FRM83" s="195"/>
      <c r="FRN83" s="195"/>
      <c r="FRO83" s="195"/>
      <c r="FRP83" s="195"/>
      <c r="FRQ83" s="195"/>
      <c r="FRR83" s="195"/>
      <c r="FRS83" s="195"/>
      <c r="FRT83" s="195"/>
      <c r="FRU83" s="195"/>
      <c r="FRV83" s="195"/>
      <c r="FRW83" s="195"/>
      <c r="FRX83" s="195"/>
      <c r="FRY83" s="195"/>
      <c r="FRZ83" s="195"/>
      <c r="FSA83" s="195"/>
      <c r="FSB83" s="195"/>
      <c r="FSC83" s="195"/>
      <c r="FSD83" s="195"/>
      <c r="FSE83" s="195"/>
      <c r="FSF83" s="195"/>
      <c r="FSG83" s="195"/>
      <c r="FSH83" s="195"/>
      <c r="FSI83" s="195"/>
      <c r="FSJ83" s="195"/>
      <c r="FSK83" s="195"/>
      <c r="FSL83" s="195"/>
      <c r="FSM83" s="195"/>
      <c r="FSN83" s="195"/>
      <c r="FSO83" s="195"/>
      <c r="FSP83" s="195"/>
      <c r="FSQ83" s="195"/>
      <c r="FSR83" s="195"/>
      <c r="FSS83" s="195"/>
      <c r="FST83" s="195"/>
      <c r="FSU83" s="195"/>
      <c r="FSV83" s="195"/>
      <c r="FSW83" s="195"/>
      <c r="FSX83" s="195"/>
      <c r="FSY83" s="195"/>
      <c r="FSZ83" s="195"/>
      <c r="FTA83" s="195"/>
      <c r="FTB83" s="195"/>
      <c r="FTC83" s="195"/>
      <c r="FTD83" s="195"/>
      <c r="FTE83" s="195"/>
      <c r="FTF83" s="195"/>
      <c r="FTG83" s="195"/>
      <c r="FTH83" s="195"/>
      <c r="FTI83" s="195"/>
      <c r="FTJ83" s="195"/>
      <c r="FTK83" s="195"/>
      <c r="FTL83" s="195"/>
      <c r="FTM83" s="195"/>
      <c r="FTN83" s="195"/>
      <c r="FTO83" s="195"/>
      <c r="FTP83" s="195"/>
      <c r="FTQ83" s="195"/>
      <c r="FTR83" s="195"/>
      <c r="FTS83" s="195"/>
      <c r="FTT83" s="195"/>
      <c r="FTU83" s="195"/>
      <c r="FTV83" s="195"/>
      <c r="FTW83" s="195"/>
      <c r="FTX83" s="195"/>
      <c r="FTY83" s="195"/>
      <c r="FTZ83" s="195"/>
      <c r="FUA83" s="195"/>
      <c r="FUB83" s="195"/>
      <c r="FUC83" s="195"/>
      <c r="FUD83" s="195"/>
      <c r="FUE83" s="195"/>
      <c r="FUF83" s="195"/>
      <c r="FUG83" s="195"/>
      <c r="FUH83" s="195"/>
      <c r="FUI83" s="195"/>
      <c r="FUJ83" s="195"/>
      <c r="FUK83" s="195"/>
      <c r="FUL83" s="195"/>
      <c r="FUM83" s="195"/>
      <c r="FUN83" s="195"/>
      <c r="FUO83" s="195"/>
      <c r="FUP83" s="195"/>
      <c r="FUQ83" s="195"/>
      <c r="FUR83" s="195"/>
      <c r="FUS83" s="195"/>
      <c r="FUT83" s="195"/>
      <c r="FUU83" s="195"/>
      <c r="FUV83" s="195"/>
      <c r="FUW83" s="195"/>
      <c r="FUX83" s="195"/>
      <c r="FUY83" s="195"/>
      <c r="FUZ83" s="195"/>
      <c r="FVA83" s="195"/>
      <c r="FVB83" s="195"/>
      <c r="FVC83" s="195"/>
      <c r="FVD83" s="195"/>
      <c r="FVE83" s="195"/>
      <c r="FVF83" s="195"/>
      <c r="FVG83" s="195"/>
      <c r="FVH83" s="195"/>
      <c r="FVI83" s="195"/>
      <c r="FVJ83" s="195"/>
      <c r="FVK83" s="195"/>
      <c r="FVL83" s="195"/>
      <c r="FVM83" s="195"/>
      <c r="FVN83" s="195"/>
      <c r="FVO83" s="195"/>
      <c r="FVP83" s="195"/>
      <c r="FVQ83" s="195"/>
      <c r="FVR83" s="195"/>
      <c r="FVS83" s="195"/>
      <c r="FVT83" s="195"/>
      <c r="FVU83" s="195"/>
      <c r="FVV83" s="195"/>
      <c r="FVW83" s="195"/>
      <c r="FVX83" s="195"/>
      <c r="FVY83" s="195"/>
      <c r="FVZ83" s="195"/>
      <c r="FWA83" s="195"/>
      <c r="FWB83" s="195"/>
      <c r="FWC83" s="195"/>
      <c r="FWD83" s="195"/>
      <c r="FWE83" s="195"/>
      <c r="FWF83" s="195"/>
      <c r="FWG83" s="195"/>
      <c r="FWH83" s="195"/>
      <c r="FWI83" s="195"/>
      <c r="FWJ83" s="195"/>
      <c r="FWK83" s="195"/>
      <c r="FWL83" s="195"/>
      <c r="FWM83" s="195"/>
      <c r="FWN83" s="195"/>
      <c r="FWO83" s="195"/>
      <c r="FWP83" s="195"/>
      <c r="FWQ83" s="195"/>
      <c r="FWR83" s="195"/>
      <c r="FWS83" s="195"/>
      <c r="FWT83" s="195"/>
      <c r="FWU83" s="195"/>
      <c r="FWV83" s="195"/>
      <c r="FWW83" s="195"/>
      <c r="FWX83" s="195"/>
      <c r="FWY83" s="195"/>
      <c r="FWZ83" s="195"/>
      <c r="FXA83" s="195"/>
      <c r="FXB83" s="195"/>
      <c r="FXC83" s="195"/>
      <c r="FXD83" s="195"/>
      <c r="FXE83" s="195"/>
      <c r="FXF83" s="195"/>
      <c r="FXG83" s="195"/>
      <c r="FXH83" s="195"/>
      <c r="FXI83" s="195"/>
      <c r="FXJ83" s="195"/>
      <c r="FXK83" s="195"/>
      <c r="FXL83" s="195"/>
      <c r="FXM83" s="195"/>
      <c r="FXN83" s="195"/>
      <c r="FXO83" s="195"/>
      <c r="FXP83" s="195"/>
      <c r="FXQ83" s="195"/>
      <c r="FXR83" s="195"/>
      <c r="FXS83" s="195"/>
      <c r="FXT83" s="195"/>
      <c r="FXU83" s="195"/>
      <c r="FXV83" s="195"/>
      <c r="FXW83" s="195"/>
      <c r="FXX83" s="195"/>
      <c r="FXY83" s="195"/>
      <c r="FXZ83" s="195"/>
      <c r="FYA83" s="195"/>
      <c r="FYB83" s="195"/>
      <c r="FYC83" s="195"/>
      <c r="FYD83" s="195"/>
      <c r="FYE83" s="195"/>
      <c r="FYF83" s="195"/>
      <c r="FYG83" s="195"/>
      <c r="FYH83" s="195"/>
      <c r="FYI83" s="195"/>
      <c r="FYJ83" s="195"/>
      <c r="FYK83" s="195"/>
      <c r="FYL83" s="195"/>
      <c r="FYM83" s="195"/>
      <c r="FYN83" s="195"/>
      <c r="FYO83" s="195"/>
      <c r="FYP83" s="195"/>
      <c r="FYQ83" s="195"/>
      <c r="FYR83" s="195"/>
      <c r="FYS83" s="195"/>
      <c r="FYT83" s="195"/>
      <c r="FYU83" s="195"/>
      <c r="FYV83" s="195"/>
      <c r="FYW83" s="195"/>
      <c r="FYX83" s="195"/>
      <c r="FYY83" s="195"/>
      <c r="FYZ83" s="195"/>
      <c r="FZA83" s="195"/>
      <c r="FZB83" s="195"/>
      <c r="FZC83" s="195"/>
      <c r="FZD83" s="195"/>
      <c r="FZE83" s="195"/>
      <c r="FZF83" s="195"/>
      <c r="FZG83" s="195"/>
      <c r="FZH83" s="195"/>
      <c r="FZI83" s="195"/>
      <c r="FZJ83" s="195"/>
      <c r="FZK83" s="195"/>
      <c r="FZL83" s="195"/>
      <c r="FZM83" s="195"/>
      <c r="FZN83" s="195"/>
      <c r="FZO83" s="195"/>
      <c r="FZP83" s="195"/>
      <c r="FZQ83" s="195"/>
      <c r="FZR83" s="195"/>
      <c r="FZS83" s="195"/>
      <c r="FZT83" s="195"/>
      <c r="FZU83" s="195"/>
      <c r="FZV83" s="195"/>
      <c r="FZW83" s="195"/>
      <c r="FZX83" s="195"/>
      <c r="FZY83" s="195"/>
      <c r="FZZ83" s="195"/>
      <c r="GAA83" s="195"/>
      <c r="GAB83" s="195"/>
      <c r="GAC83" s="195"/>
      <c r="GAD83" s="195"/>
      <c r="GAE83" s="195"/>
      <c r="GAF83" s="195"/>
      <c r="GAG83" s="195"/>
      <c r="GAH83" s="195"/>
      <c r="GAI83" s="195"/>
      <c r="GAJ83" s="195"/>
      <c r="GAK83" s="195"/>
      <c r="GAL83" s="195"/>
      <c r="GAM83" s="195"/>
      <c r="GAN83" s="195"/>
      <c r="GAO83" s="195"/>
      <c r="GAP83" s="195"/>
      <c r="GAQ83" s="195"/>
      <c r="GAR83" s="195"/>
      <c r="GAS83" s="195"/>
      <c r="GAT83" s="195"/>
      <c r="GAU83" s="195"/>
      <c r="GAV83" s="195"/>
      <c r="GAW83" s="195"/>
      <c r="GAX83" s="195"/>
      <c r="GAY83" s="195"/>
      <c r="GAZ83" s="195"/>
      <c r="GBA83" s="195"/>
      <c r="GBB83" s="195"/>
      <c r="GBC83" s="195"/>
      <c r="GBD83" s="195"/>
      <c r="GBE83" s="195"/>
      <c r="GBF83" s="195"/>
      <c r="GBG83" s="195"/>
      <c r="GBH83" s="195"/>
      <c r="GBI83" s="195"/>
      <c r="GBJ83" s="195"/>
      <c r="GBK83" s="195"/>
      <c r="GBL83" s="195"/>
      <c r="GBM83" s="195"/>
      <c r="GBN83" s="195"/>
      <c r="GBO83" s="195"/>
      <c r="GBP83" s="195"/>
      <c r="GBQ83" s="195"/>
      <c r="GBR83" s="195"/>
      <c r="GBS83" s="195"/>
      <c r="GBT83" s="195"/>
      <c r="GBU83" s="195"/>
      <c r="GBV83" s="195"/>
      <c r="GBW83" s="195"/>
      <c r="GBX83" s="195"/>
      <c r="GBY83" s="195"/>
      <c r="GBZ83" s="195"/>
      <c r="GCA83" s="195"/>
      <c r="GCB83" s="195"/>
      <c r="GCC83" s="195"/>
      <c r="GCD83" s="195"/>
      <c r="GCE83" s="195"/>
      <c r="GCF83" s="195"/>
      <c r="GCG83" s="195"/>
      <c r="GCH83" s="195"/>
      <c r="GCI83" s="195"/>
      <c r="GCJ83" s="195"/>
      <c r="GCK83" s="195"/>
      <c r="GCL83" s="195"/>
      <c r="GCM83" s="195"/>
      <c r="GCN83" s="195"/>
      <c r="GCO83" s="195"/>
      <c r="GCP83" s="195"/>
      <c r="GCQ83" s="195"/>
      <c r="GCR83" s="195"/>
      <c r="GCS83" s="195"/>
      <c r="GCT83" s="195"/>
      <c r="GCU83" s="195"/>
      <c r="GCV83" s="195"/>
      <c r="GCW83" s="195"/>
      <c r="GCX83" s="195"/>
      <c r="GCY83" s="195"/>
      <c r="GCZ83" s="195"/>
      <c r="GDA83" s="195"/>
      <c r="GDB83" s="195"/>
      <c r="GDC83" s="195"/>
      <c r="GDD83" s="195"/>
      <c r="GDE83" s="195"/>
      <c r="GDF83" s="195"/>
      <c r="GDG83" s="195"/>
      <c r="GDH83" s="195"/>
      <c r="GDI83" s="195"/>
      <c r="GDJ83" s="195"/>
      <c r="GDK83" s="195"/>
      <c r="GDL83" s="195"/>
      <c r="GDM83" s="195"/>
      <c r="GDN83" s="195"/>
      <c r="GDO83" s="195"/>
      <c r="GDP83" s="195"/>
      <c r="GDQ83" s="195"/>
      <c r="GDR83" s="195"/>
      <c r="GDS83" s="195"/>
      <c r="GDT83" s="195"/>
      <c r="GDU83" s="195"/>
      <c r="GDV83" s="195"/>
      <c r="GDW83" s="195"/>
      <c r="GDX83" s="195"/>
      <c r="GDY83" s="195"/>
      <c r="GDZ83" s="195"/>
      <c r="GEA83" s="195"/>
      <c r="GEB83" s="195"/>
      <c r="GEC83" s="195"/>
      <c r="GED83" s="195"/>
      <c r="GEE83" s="195"/>
      <c r="GEF83" s="195"/>
      <c r="GEG83" s="195"/>
      <c r="GEH83" s="195"/>
      <c r="GEI83" s="195"/>
      <c r="GEJ83" s="195"/>
      <c r="GEK83" s="195"/>
      <c r="GEL83" s="195"/>
      <c r="GEM83" s="195"/>
      <c r="GEN83" s="195"/>
      <c r="GEO83" s="195"/>
      <c r="GEP83" s="195"/>
      <c r="GEQ83" s="195"/>
      <c r="GER83" s="195"/>
      <c r="GES83" s="195"/>
      <c r="GET83" s="195"/>
      <c r="GEU83" s="195"/>
      <c r="GEV83" s="195"/>
      <c r="GEW83" s="195"/>
      <c r="GEX83" s="195"/>
      <c r="GEY83" s="195"/>
      <c r="GEZ83" s="195"/>
      <c r="GFA83" s="195"/>
      <c r="GFB83" s="195"/>
      <c r="GFC83" s="195"/>
      <c r="GFD83" s="195"/>
      <c r="GFE83" s="195"/>
      <c r="GFF83" s="195"/>
      <c r="GFG83" s="195"/>
      <c r="GFH83" s="195"/>
      <c r="GFI83" s="195"/>
      <c r="GFJ83" s="195"/>
      <c r="GFK83" s="195"/>
      <c r="GFL83" s="195"/>
      <c r="GFM83" s="195"/>
      <c r="GFN83" s="195"/>
      <c r="GFO83" s="195"/>
      <c r="GFP83" s="195"/>
      <c r="GFQ83" s="195"/>
      <c r="GFR83" s="195"/>
      <c r="GFS83" s="195"/>
      <c r="GFT83" s="195"/>
      <c r="GFU83" s="195"/>
      <c r="GFV83" s="195"/>
      <c r="GFW83" s="195"/>
      <c r="GFX83" s="195"/>
      <c r="GFY83" s="195"/>
      <c r="GFZ83" s="195"/>
      <c r="GGA83" s="195"/>
      <c r="GGB83" s="195"/>
      <c r="GGC83" s="195"/>
      <c r="GGD83" s="195"/>
      <c r="GGE83" s="195"/>
      <c r="GGF83" s="195"/>
      <c r="GGG83" s="195"/>
      <c r="GGH83" s="195"/>
      <c r="GGI83" s="195"/>
      <c r="GGJ83" s="195"/>
      <c r="GGK83" s="195"/>
      <c r="GGL83" s="195"/>
      <c r="GGM83" s="195"/>
      <c r="GGN83" s="195"/>
      <c r="GGO83" s="195"/>
      <c r="GGP83" s="195"/>
      <c r="GGQ83" s="195"/>
      <c r="GGR83" s="195"/>
      <c r="GGS83" s="195"/>
      <c r="GGT83" s="195"/>
      <c r="GGU83" s="195"/>
      <c r="GGV83" s="195"/>
      <c r="GGW83" s="195"/>
      <c r="GGX83" s="195"/>
      <c r="GGY83" s="195"/>
      <c r="GGZ83" s="195"/>
      <c r="GHA83" s="195"/>
      <c r="GHB83" s="195"/>
      <c r="GHC83" s="195"/>
      <c r="GHD83" s="195"/>
      <c r="GHE83" s="195"/>
      <c r="GHF83" s="195"/>
      <c r="GHG83" s="195"/>
      <c r="GHH83" s="195"/>
      <c r="GHI83" s="195"/>
      <c r="GHJ83" s="195"/>
      <c r="GHK83" s="195"/>
      <c r="GHL83" s="195"/>
      <c r="GHM83" s="195"/>
      <c r="GHN83" s="195"/>
      <c r="GHO83" s="195"/>
      <c r="GHP83" s="195"/>
      <c r="GHQ83" s="195"/>
      <c r="GHR83" s="195"/>
      <c r="GHS83" s="195"/>
      <c r="GHT83" s="195"/>
      <c r="GHU83" s="195"/>
      <c r="GHV83" s="195"/>
      <c r="GHW83" s="195"/>
      <c r="GHX83" s="195"/>
      <c r="GHY83" s="195"/>
      <c r="GHZ83" s="195"/>
      <c r="GIA83" s="195"/>
      <c r="GIB83" s="195"/>
      <c r="GIC83" s="195"/>
      <c r="GID83" s="195"/>
      <c r="GIE83" s="195"/>
      <c r="GIF83" s="195"/>
      <c r="GIG83" s="195"/>
      <c r="GIH83" s="195"/>
      <c r="GII83" s="195"/>
      <c r="GIJ83" s="195"/>
      <c r="GIK83" s="195"/>
      <c r="GIL83" s="195"/>
      <c r="GIM83" s="195"/>
      <c r="GIN83" s="195"/>
      <c r="GIO83" s="195"/>
      <c r="GIP83" s="195"/>
      <c r="GIQ83" s="195"/>
      <c r="GIR83" s="195"/>
      <c r="GIS83" s="195"/>
      <c r="GIT83" s="195"/>
      <c r="GIU83" s="195"/>
      <c r="GIV83" s="195"/>
      <c r="GIW83" s="195"/>
      <c r="GIX83" s="195"/>
      <c r="GIY83" s="195"/>
      <c r="GIZ83" s="195"/>
      <c r="GJA83" s="195"/>
      <c r="GJB83" s="195"/>
      <c r="GJC83" s="195"/>
      <c r="GJD83" s="195"/>
      <c r="GJE83" s="195"/>
      <c r="GJF83" s="195"/>
      <c r="GJG83" s="195"/>
      <c r="GJH83" s="195"/>
      <c r="GJI83" s="195"/>
      <c r="GJJ83" s="195"/>
      <c r="GJK83" s="195"/>
      <c r="GJL83" s="195"/>
      <c r="GJM83" s="195"/>
      <c r="GJN83" s="195"/>
      <c r="GJO83" s="195"/>
      <c r="GJP83" s="195"/>
      <c r="GJQ83" s="195"/>
      <c r="GJR83" s="195"/>
      <c r="GJS83" s="195"/>
      <c r="GJT83" s="195"/>
      <c r="GJU83" s="195"/>
      <c r="GJV83" s="195"/>
      <c r="GJW83" s="195"/>
      <c r="GJX83" s="195"/>
      <c r="GJY83" s="195"/>
      <c r="GJZ83" s="195"/>
      <c r="GKA83" s="195"/>
      <c r="GKB83" s="195"/>
      <c r="GKC83" s="195"/>
      <c r="GKD83" s="195"/>
      <c r="GKE83" s="195"/>
      <c r="GKF83" s="195"/>
      <c r="GKG83" s="195"/>
      <c r="GKH83" s="195"/>
      <c r="GKI83" s="195"/>
      <c r="GKJ83" s="195"/>
      <c r="GKK83" s="195"/>
      <c r="GKL83" s="195"/>
      <c r="GKM83" s="195"/>
      <c r="GKN83" s="195"/>
      <c r="GKO83" s="195"/>
      <c r="GKP83" s="195"/>
      <c r="GKQ83" s="195"/>
      <c r="GKR83" s="195"/>
      <c r="GKS83" s="195"/>
      <c r="GKT83" s="195"/>
      <c r="GKU83" s="195"/>
      <c r="GKV83" s="195"/>
      <c r="GKW83" s="195"/>
      <c r="GKX83" s="195"/>
      <c r="GKY83" s="195"/>
      <c r="GKZ83" s="195"/>
      <c r="GLA83" s="195"/>
      <c r="GLB83" s="195"/>
      <c r="GLC83" s="195"/>
      <c r="GLD83" s="195"/>
      <c r="GLE83" s="195"/>
      <c r="GLF83" s="195"/>
      <c r="GLG83" s="195"/>
      <c r="GLH83" s="195"/>
      <c r="GLI83" s="195"/>
      <c r="GLJ83" s="195"/>
      <c r="GLK83" s="195"/>
      <c r="GLL83" s="195"/>
      <c r="GLM83" s="195"/>
      <c r="GLN83" s="195"/>
      <c r="GLO83" s="195"/>
      <c r="GLP83" s="195"/>
      <c r="GLQ83" s="195"/>
      <c r="GLR83" s="195"/>
      <c r="GLS83" s="195"/>
      <c r="GLT83" s="195"/>
      <c r="GLU83" s="195"/>
      <c r="GLV83" s="195"/>
      <c r="GLW83" s="195"/>
      <c r="GLX83" s="195"/>
      <c r="GLY83" s="195"/>
      <c r="GLZ83" s="195"/>
      <c r="GMA83" s="195"/>
      <c r="GMB83" s="195"/>
      <c r="GMC83" s="195"/>
      <c r="GMD83" s="195"/>
      <c r="GME83" s="195"/>
      <c r="GMF83" s="195"/>
      <c r="GMG83" s="195"/>
      <c r="GMH83" s="195"/>
      <c r="GMI83" s="195"/>
      <c r="GMJ83" s="195"/>
      <c r="GMK83" s="195"/>
      <c r="GML83" s="195"/>
      <c r="GMM83" s="195"/>
      <c r="GMN83" s="195"/>
      <c r="GMO83" s="195"/>
      <c r="GMP83" s="195"/>
      <c r="GMQ83" s="195"/>
      <c r="GMR83" s="195"/>
      <c r="GMS83" s="195"/>
      <c r="GMT83" s="195"/>
      <c r="GMU83" s="195"/>
      <c r="GMV83" s="195"/>
      <c r="GMW83" s="195"/>
      <c r="GMX83" s="195"/>
      <c r="GMY83" s="195"/>
      <c r="GMZ83" s="195"/>
      <c r="GNA83" s="195"/>
      <c r="GNB83" s="195"/>
      <c r="GNC83" s="195"/>
      <c r="GND83" s="195"/>
      <c r="GNE83" s="195"/>
      <c r="GNF83" s="195"/>
      <c r="GNG83" s="195"/>
      <c r="GNH83" s="195"/>
      <c r="GNI83" s="195"/>
      <c r="GNJ83" s="195"/>
      <c r="GNK83" s="195"/>
      <c r="GNL83" s="195"/>
      <c r="GNM83" s="195"/>
      <c r="GNN83" s="195"/>
      <c r="GNO83" s="195"/>
      <c r="GNP83" s="195"/>
      <c r="GNQ83" s="195"/>
      <c r="GNR83" s="195"/>
      <c r="GNS83" s="195"/>
      <c r="GNT83" s="195"/>
      <c r="GNU83" s="195"/>
      <c r="GNV83" s="195"/>
      <c r="GNW83" s="195"/>
      <c r="GNX83" s="195"/>
      <c r="GNY83" s="195"/>
      <c r="GNZ83" s="195"/>
      <c r="GOA83" s="195"/>
      <c r="GOB83" s="195"/>
      <c r="GOC83" s="195"/>
      <c r="GOD83" s="195"/>
      <c r="GOE83" s="195"/>
      <c r="GOF83" s="195"/>
      <c r="GOG83" s="195"/>
      <c r="GOH83" s="195"/>
      <c r="GOI83" s="195"/>
      <c r="GOJ83" s="195"/>
      <c r="GOK83" s="195"/>
      <c r="GOL83" s="195"/>
      <c r="GOM83" s="195"/>
      <c r="GON83" s="195"/>
      <c r="GOO83" s="195"/>
      <c r="GOP83" s="195"/>
      <c r="GOQ83" s="195"/>
      <c r="GOR83" s="195"/>
      <c r="GOS83" s="195"/>
      <c r="GOT83" s="195"/>
      <c r="GOU83" s="195"/>
      <c r="GOV83" s="195"/>
      <c r="GOW83" s="195"/>
      <c r="GOX83" s="195"/>
      <c r="GOY83" s="195"/>
      <c r="GOZ83" s="195"/>
      <c r="GPA83" s="195"/>
      <c r="GPB83" s="195"/>
      <c r="GPC83" s="195"/>
      <c r="GPD83" s="195"/>
      <c r="GPE83" s="195"/>
      <c r="GPF83" s="195"/>
      <c r="GPG83" s="195"/>
      <c r="GPH83" s="195"/>
      <c r="GPI83" s="195"/>
      <c r="GPJ83" s="195"/>
      <c r="GPK83" s="195"/>
      <c r="GPL83" s="195"/>
      <c r="GPM83" s="195"/>
      <c r="GPN83" s="195"/>
      <c r="GPO83" s="195"/>
      <c r="GPP83" s="195"/>
      <c r="GPQ83" s="195"/>
      <c r="GPR83" s="195"/>
      <c r="GPS83" s="195"/>
      <c r="GPT83" s="195"/>
      <c r="GPU83" s="195"/>
      <c r="GPV83" s="195"/>
      <c r="GPW83" s="195"/>
      <c r="GPX83" s="195"/>
      <c r="GPY83" s="195"/>
      <c r="GPZ83" s="195"/>
      <c r="GQA83" s="195"/>
      <c r="GQB83" s="195"/>
      <c r="GQC83" s="195"/>
      <c r="GQD83" s="195"/>
      <c r="GQE83" s="195"/>
      <c r="GQF83" s="195"/>
      <c r="GQG83" s="195"/>
      <c r="GQH83" s="195"/>
      <c r="GQI83" s="195"/>
      <c r="GQJ83" s="195"/>
      <c r="GQK83" s="195"/>
      <c r="GQL83" s="195"/>
      <c r="GQM83" s="195"/>
      <c r="GQN83" s="195"/>
      <c r="GQO83" s="195"/>
      <c r="GQP83" s="195"/>
      <c r="GQQ83" s="195"/>
      <c r="GQR83" s="195"/>
      <c r="GQS83" s="195"/>
      <c r="GQT83" s="195"/>
      <c r="GQU83" s="195"/>
      <c r="GQV83" s="195"/>
      <c r="GQW83" s="195"/>
      <c r="GQX83" s="195"/>
      <c r="GQY83" s="195"/>
      <c r="GQZ83" s="195"/>
      <c r="GRA83" s="195"/>
      <c r="GRB83" s="195"/>
      <c r="GRC83" s="195"/>
      <c r="GRD83" s="195"/>
      <c r="GRE83" s="195"/>
      <c r="GRF83" s="195"/>
      <c r="GRG83" s="195"/>
      <c r="GRH83" s="195"/>
      <c r="GRI83" s="195"/>
      <c r="GRJ83" s="195"/>
      <c r="GRK83" s="195"/>
      <c r="GRL83" s="195"/>
      <c r="GRM83" s="195"/>
      <c r="GRN83" s="195"/>
      <c r="GRO83" s="195"/>
      <c r="GRP83" s="195"/>
      <c r="GRQ83" s="195"/>
      <c r="GRR83" s="195"/>
      <c r="GRS83" s="195"/>
      <c r="GRT83" s="195"/>
      <c r="GRU83" s="195"/>
      <c r="GRV83" s="195"/>
      <c r="GRW83" s="195"/>
      <c r="GRX83" s="195"/>
      <c r="GRY83" s="195"/>
      <c r="GRZ83" s="195"/>
      <c r="GSA83" s="195"/>
      <c r="GSB83" s="195"/>
      <c r="GSC83" s="195"/>
      <c r="GSD83" s="195"/>
      <c r="GSE83" s="195"/>
      <c r="GSF83" s="195"/>
      <c r="GSG83" s="195"/>
      <c r="GSH83" s="195"/>
      <c r="GSI83" s="195"/>
      <c r="GSJ83" s="195"/>
      <c r="GSK83" s="195"/>
      <c r="GSL83" s="195"/>
      <c r="GSM83" s="195"/>
      <c r="GSN83" s="195"/>
      <c r="GSO83" s="195"/>
      <c r="GSP83" s="195"/>
      <c r="GSQ83" s="195"/>
      <c r="GSR83" s="195"/>
      <c r="GSS83" s="195"/>
      <c r="GST83" s="195"/>
      <c r="GSU83" s="195"/>
      <c r="GSV83" s="195"/>
      <c r="GSW83" s="195"/>
      <c r="GSX83" s="195"/>
      <c r="GSY83" s="195"/>
      <c r="GSZ83" s="195"/>
      <c r="GTA83" s="195"/>
      <c r="GTB83" s="195"/>
      <c r="GTC83" s="195"/>
      <c r="GTD83" s="195"/>
      <c r="GTE83" s="195"/>
      <c r="GTF83" s="195"/>
      <c r="GTG83" s="195"/>
      <c r="GTH83" s="195"/>
      <c r="GTI83" s="195"/>
      <c r="GTJ83" s="195"/>
      <c r="GTK83" s="195"/>
      <c r="GTL83" s="195"/>
      <c r="GTM83" s="195"/>
      <c r="GTN83" s="195"/>
      <c r="GTO83" s="195"/>
      <c r="GTP83" s="195"/>
      <c r="GTQ83" s="195"/>
      <c r="GTR83" s="195"/>
      <c r="GTS83" s="195"/>
      <c r="GTT83" s="195"/>
      <c r="GTU83" s="195"/>
      <c r="GTV83" s="195"/>
      <c r="GTW83" s="195"/>
      <c r="GTX83" s="195"/>
      <c r="GTY83" s="195"/>
      <c r="GTZ83" s="195"/>
      <c r="GUA83" s="195"/>
      <c r="GUB83" s="195"/>
      <c r="GUC83" s="195"/>
      <c r="GUD83" s="195"/>
      <c r="GUE83" s="195"/>
      <c r="GUF83" s="195"/>
      <c r="GUG83" s="195"/>
      <c r="GUH83" s="195"/>
      <c r="GUI83" s="195"/>
      <c r="GUJ83" s="195"/>
      <c r="GUK83" s="195"/>
      <c r="GUL83" s="195"/>
      <c r="GUM83" s="195"/>
      <c r="GUN83" s="195"/>
      <c r="GUO83" s="195"/>
      <c r="GUP83" s="195"/>
      <c r="GUQ83" s="195"/>
      <c r="GUR83" s="195"/>
      <c r="GUS83" s="195"/>
      <c r="GUT83" s="195"/>
      <c r="GUU83" s="195"/>
      <c r="GUV83" s="195"/>
      <c r="GUW83" s="195"/>
      <c r="GUX83" s="195"/>
      <c r="GUY83" s="195"/>
      <c r="GUZ83" s="195"/>
      <c r="GVA83" s="195"/>
      <c r="GVB83" s="195"/>
      <c r="GVC83" s="195"/>
      <c r="GVD83" s="195"/>
      <c r="GVE83" s="195"/>
      <c r="GVF83" s="195"/>
      <c r="GVG83" s="195"/>
      <c r="GVH83" s="195"/>
      <c r="GVI83" s="195"/>
      <c r="GVJ83" s="195"/>
      <c r="GVK83" s="195"/>
      <c r="GVL83" s="195"/>
      <c r="GVM83" s="195"/>
      <c r="GVN83" s="195"/>
      <c r="GVO83" s="195"/>
      <c r="GVP83" s="195"/>
      <c r="GVQ83" s="195"/>
      <c r="GVR83" s="195"/>
      <c r="GVS83" s="195"/>
      <c r="GVT83" s="195"/>
      <c r="GVU83" s="195"/>
      <c r="GVV83" s="195"/>
      <c r="GVW83" s="195"/>
      <c r="GVX83" s="195"/>
      <c r="GVY83" s="195"/>
      <c r="GVZ83" s="195"/>
      <c r="GWA83" s="195"/>
      <c r="GWB83" s="195"/>
      <c r="GWC83" s="195"/>
      <c r="GWD83" s="195"/>
      <c r="GWE83" s="195"/>
      <c r="GWF83" s="195"/>
      <c r="GWG83" s="195"/>
      <c r="GWH83" s="195"/>
      <c r="GWI83" s="195"/>
      <c r="GWJ83" s="195"/>
      <c r="GWK83" s="195"/>
      <c r="GWL83" s="195"/>
      <c r="GWM83" s="195"/>
      <c r="GWN83" s="195"/>
      <c r="GWO83" s="195"/>
      <c r="GWP83" s="195"/>
      <c r="GWQ83" s="195"/>
      <c r="GWR83" s="195"/>
      <c r="GWS83" s="195"/>
      <c r="GWT83" s="195"/>
      <c r="GWU83" s="195"/>
      <c r="GWV83" s="195"/>
      <c r="GWW83" s="195"/>
      <c r="GWX83" s="195"/>
      <c r="GWY83" s="195"/>
      <c r="GWZ83" s="195"/>
      <c r="GXA83" s="195"/>
      <c r="GXB83" s="195"/>
      <c r="GXC83" s="195"/>
      <c r="GXD83" s="195"/>
      <c r="GXE83" s="195"/>
      <c r="GXF83" s="195"/>
      <c r="GXG83" s="195"/>
      <c r="GXH83" s="195"/>
      <c r="GXI83" s="195"/>
      <c r="GXJ83" s="195"/>
      <c r="GXK83" s="195"/>
      <c r="GXL83" s="195"/>
      <c r="GXM83" s="195"/>
      <c r="GXN83" s="195"/>
      <c r="GXO83" s="195"/>
      <c r="GXP83" s="195"/>
      <c r="GXQ83" s="195"/>
      <c r="GXR83" s="195"/>
      <c r="GXS83" s="195"/>
      <c r="GXT83" s="195"/>
      <c r="GXU83" s="195"/>
      <c r="GXV83" s="195"/>
      <c r="GXW83" s="195"/>
      <c r="GXX83" s="195"/>
      <c r="GXY83" s="195"/>
      <c r="GXZ83" s="195"/>
      <c r="GYA83" s="195"/>
      <c r="GYB83" s="195"/>
      <c r="GYC83" s="195"/>
      <c r="GYD83" s="195"/>
      <c r="GYE83" s="195"/>
      <c r="GYF83" s="195"/>
      <c r="GYG83" s="195"/>
      <c r="GYH83" s="195"/>
      <c r="GYI83" s="195"/>
      <c r="GYJ83" s="195"/>
      <c r="GYK83" s="195"/>
      <c r="GYL83" s="195"/>
      <c r="GYM83" s="195"/>
      <c r="GYN83" s="195"/>
      <c r="GYO83" s="195"/>
      <c r="GYP83" s="195"/>
      <c r="GYQ83" s="195"/>
      <c r="GYR83" s="195"/>
      <c r="GYS83" s="195"/>
      <c r="GYT83" s="195"/>
      <c r="GYU83" s="195"/>
      <c r="GYV83" s="195"/>
      <c r="GYW83" s="195"/>
      <c r="GYX83" s="195"/>
      <c r="GYY83" s="195"/>
      <c r="GYZ83" s="195"/>
      <c r="GZA83" s="195"/>
      <c r="GZB83" s="195"/>
      <c r="GZC83" s="195"/>
      <c r="GZD83" s="195"/>
      <c r="GZE83" s="195"/>
      <c r="GZF83" s="195"/>
      <c r="GZG83" s="195"/>
      <c r="GZH83" s="195"/>
      <c r="GZI83" s="195"/>
      <c r="GZJ83" s="195"/>
      <c r="GZK83" s="195"/>
      <c r="GZL83" s="195"/>
      <c r="GZM83" s="195"/>
      <c r="GZN83" s="195"/>
      <c r="GZO83" s="195"/>
      <c r="GZP83" s="195"/>
      <c r="GZQ83" s="195"/>
      <c r="GZR83" s="195"/>
      <c r="GZS83" s="195"/>
      <c r="GZT83" s="195"/>
      <c r="GZU83" s="195"/>
      <c r="GZV83" s="195"/>
      <c r="GZW83" s="195"/>
      <c r="GZX83" s="195"/>
      <c r="GZY83" s="195"/>
      <c r="GZZ83" s="195"/>
      <c r="HAA83" s="195"/>
      <c r="HAB83" s="195"/>
      <c r="HAC83" s="195"/>
      <c r="HAD83" s="195"/>
      <c r="HAE83" s="195"/>
      <c r="HAF83" s="195"/>
      <c r="HAG83" s="195"/>
      <c r="HAH83" s="195"/>
      <c r="HAI83" s="195"/>
      <c r="HAJ83" s="195"/>
      <c r="HAK83" s="195"/>
      <c r="HAL83" s="195"/>
      <c r="HAM83" s="195"/>
      <c r="HAN83" s="195"/>
      <c r="HAO83" s="195"/>
      <c r="HAP83" s="195"/>
      <c r="HAQ83" s="195"/>
      <c r="HAR83" s="195"/>
      <c r="HAS83" s="195"/>
      <c r="HAT83" s="195"/>
      <c r="HAU83" s="195"/>
      <c r="HAV83" s="195"/>
      <c r="HAW83" s="195"/>
      <c r="HAX83" s="195"/>
      <c r="HAY83" s="195"/>
      <c r="HAZ83" s="195"/>
      <c r="HBA83" s="195"/>
      <c r="HBB83" s="195"/>
      <c r="HBC83" s="195"/>
      <c r="HBD83" s="195"/>
      <c r="HBE83" s="195"/>
      <c r="HBF83" s="195"/>
      <c r="HBG83" s="195"/>
      <c r="HBH83" s="195"/>
      <c r="HBI83" s="195"/>
      <c r="HBJ83" s="195"/>
      <c r="HBK83" s="195"/>
      <c r="HBL83" s="195"/>
      <c r="HBM83" s="195"/>
      <c r="HBN83" s="195"/>
      <c r="HBO83" s="195"/>
      <c r="HBP83" s="195"/>
      <c r="HBQ83" s="195"/>
      <c r="HBR83" s="195"/>
      <c r="HBS83" s="195"/>
      <c r="HBT83" s="195"/>
      <c r="HBU83" s="195"/>
      <c r="HBV83" s="195"/>
      <c r="HBW83" s="195"/>
      <c r="HBX83" s="195"/>
      <c r="HBY83" s="195"/>
      <c r="HBZ83" s="195"/>
      <c r="HCA83" s="195"/>
      <c r="HCB83" s="195"/>
      <c r="HCC83" s="195"/>
      <c r="HCD83" s="195"/>
      <c r="HCE83" s="195"/>
      <c r="HCF83" s="195"/>
      <c r="HCG83" s="195"/>
      <c r="HCH83" s="195"/>
      <c r="HCI83" s="195"/>
      <c r="HCJ83" s="195"/>
      <c r="HCK83" s="195"/>
      <c r="HCL83" s="195"/>
      <c r="HCM83" s="195"/>
      <c r="HCN83" s="195"/>
      <c r="HCO83" s="195"/>
      <c r="HCP83" s="195"/>
      <c r="HCQ83" s="195"/>
      <c r="HCR83" s="195"/>
      <c r="HCS83" s="195"/>
      <c r="HCT83" s="195"/>
      <c r="HCU83" s="195"/>
      <c r="HCV83" s="195"/>
      <c r="HCW83" s="195"/>
      <c r="HCX83" s="195"/>
      <c r="HCY83" s="195"/>
      <c r="HCZ83" s="195"/>
      <c r="HDA83" s="195"/>
      <c r="HDB83" s="195"/>
      <c r="HDC83" s="195"/>
      <c r="HDD83" s="195"/>
      <c r="HDE83" s="195"/>
      <c r="HDF83" s="195"/>
      <c r="HDG83" s="195"/>
      <c r="HDH83" s="195"/>
      <c r="HDI83" s="195"/>
      <c r="HDJ83" s="195"/>
      <c r="HDK83" s="195"/>
      <c r="HDL83" s="195"/>
      <c r="HDM83" s="195"/>
      <c r="HDN83" s="195"/>
      <c r="HDO83" s="195"/>
      <c r="HDP83" s="195"/>
      <c r="HDQ83" s="195"/>
      <c r="HDR83" s="195"/>
      <c r="HDS83" s="195"/>
      <c r="HDT83" s="195"/>
      <c r="HDU83" s="195"/>
      <c r="HDV83" s="195"/>
      <c r="HDW83" s="195"/>
      <c r="HDX83" s="195"/>
      <c r="HDY83" s="195"/>
      <c r="HDZ83" s="195"/>
      <c r="HEA83" s="195"/>
      <c r="HEB83" s="195"/>
      <c r="HEC83" s="195"/>
      <c r="HED83" s="195"/>
      <c r="HEE83" s="195"/>
      <c r="HEF83" s="195"/>
      <c r="HEG83" s="195"/>
      <c r="HEH83" s="195"/>
      <c r="HEI83" s="195"/>
      <c r="HEJ83" s="195"/>
      <c r="HEK83" s="195"/>
      <c r="HEL83" s="195"/>
      <c r="HEM83" s="195"/>
      <c r="HEN83" s="195"/>
      <c r="HEO83" s="195"/>
      <c r="HEP83" s="195"/>
      <c r="HEQ83" s="195"/>
      <c r="HER83" s="195"/>
      <c r="HES83" s="195"/>
      <c r="HET83" s="195"/>
      <c r="HEU83" s="195"/>
      <c r="HEV83" s="195"/>
      <c r="HEW83" s="195"/>
      <c r="HEX83" s="195"/>
      <c r="HEY83" s="195"/>
      <c r="HEZ83" s="195"/>
      <c r="HFA83" s="195"/>
      <c r="HFB83" s="195"/>
      <c r="HFC83" s="195"/>
      <c r="HFD83" s="195"/>
      <c r="HFE83" s="195"/>
      <c r="HFF83" s="195"/>
      <c r="HFG83" s="195"/>
      <c r="HFH83" s="195"/>
      <c r="HFI83" s="195"/>
      <c r="HFJ83" s="195"/>
      <c r="HFK83" s="195"/>
      <c r="HFL83" s="195"/>
      <c r="HFM83" s="195"/>
      <c r="HFN83" s="195"/>
      <c r="HFO83" s="195"/>
      <c r="HFP83" s="195"/>
      <c r="HFQ83" s="195"/>
      <c r="HFR83" s="195"/>
      <c r="HFS83" s="195"/>
      <c r="HFT83" s="195"/>
      <c r="HFU83" s="195"/>
      <c r="HFV83" s="195"/>
      <c r="HFW83" s="195"/>
      <c r="HFX83" s="195"/>
      <c r="HFY83" s="195"/>
      <c r="HFZ83" s="195"/>
      <c r="HGA83" s="195"/>
      <c r="HGB83" s="195"/>
      <c r="HGC83" s="195"/>
      <c r="HGD83" s="195"/>
      <c r="HGE83" s="195"/>
      <c r="HGF83" s="195"/>
      <c r="HGG83" s="195"/>
      <c r="HGH83" s="195"/>
      <c r="HGI83" s="195"/>
      <c r="HGJ83" s="195"/>
      <c r="HGK83" s="195"/>
      <c r="HGL83" s="195"/>
      <c r="HGM83" s="195"/>
      <c r="HGN83" s="195"/>
      <c r="HGO83" s="195"/>
      <c r="HGP83" s="195"/>
      <c r="HGQ83" s="195"/>
      <c r="HGR83" s="195"/>
      <c r="HGS83" s="195"/>
      <c r="HGT83" s="195"/>
      <c r="HGU83" s="195"/>
      <c r="HGV83" s="195"/>
      <c r="HGW83" s="195"/>
      <c r="HGX83" s="195"/>
      <c r="HGY83" s="195"/>
      <c r="HGZ83" s="195"/>
      <c r="HHA83" s="195"/>
      <c r="HHB83" s="195"/>
      <c r="HHC83" s="195"/>
      <c r="HHD83" s="195"/>
      <c r="HHE83" s="195"/>
      <c r="HHF83" s="195"/>
      <c r="HHG83" s="195"/>
      <c r="HHH83" s="195"/>
      <c r="HHI83" s="195"/>
      <c r="HHJ83" s="195"/>
      <c r="HHK83" s="195"/>
      <c r="HHL83" s="195"/>
      <c r="HHM83" s="195"/>
      <c r="HHN83" s="195"/>
      <c r="HHO83" s="195"/>
      <c r="HHP83" s="195"/>
      <c r="HHQ83" s="195"/>
      <c r="HHR83" s="195"/>
      <c r="HHS83" s="195"/>
      <c r="HHT83" s="195"/>
      <c r="HHU83" s="195"/>
      <c r="HHV83" s="195"/>
      <c r="HHW83" s="195"/>
      <c r="HHX83" s="195"/>
      <c r="HHY83" s="195"/>
      <c r="HHZ83" s="195"/>
      <c r="HIA83" s="195"/>
      <c r="HIB83" s="195"/>
      <c r="HIC83" s="195"/>
      <c r="HID83" s="195"/>
      <c r="HIE83" s="195"/>
      <c r="HIF83" s="195"/>
      <c r="HIG83" s="195"/>
      <c r="HIH83" s="195"/>
      <c r="HII83" s="195"/>
      <c r="HIJ83" s="195"/>
      <c r="HIK83" s="195"/>
      <c r="HIL83" s="195"/>
      <c r="HIM83" s="195"/>
      <c r="HIN83" s="195"/>
      <c r="HIO83" s="195"/>
      <c r="HIP83" s="195"/>
      <c r="HIQ83" s="195"/>
      <c r="HIR83" s="195"/>
      <c r="HIS83" s="195"/>
      <c r="HIT83" s="195"/>
      <c r="HIU83" s="195"/>
      <c r="HIV83" s="195"/>
      <c r="HIW83" s="195"/>
      <c r="HIX83" s="195"/>
      <c r="HIY83" s="195"/>
      <c r="HIZ83" s="195"/>
      <c r="HJA83" s="195"/>
      <c r="HJB83" s="195"/>
      <c r="HJC83" s="195"/>
      <c r="HJD83" s="195"/>
      <c r="HJE83" s="195"/>
      <c r="HJF83" s="195"/>
      <c r="HJG83" s="195"/>
      <c r="HJH83" s="195"/>
      <c r="HJI83" s="195"/>
      <c r="HJJ83" s="195"/>
      <c r="HJK83" s="195"/>
      <c r="HJL83" s="195"/>
      <c r="HJM83" s="195"/>
      <c r="HJN83" s="195"/>
      <c r="HJO83" s="195"/>
      <c r="HJP83" s="195"/>
      <c r="HJQ83" s="195"/>
      <c r="HJR83" s="195"/>
      <c r="HJS83" s="195"/>
      <c r="HJT83" s="195"/>
      <c r="HJU83" s="195"/>
      <c r="HJV83" s="195"/>
      <c r="HJW83" s="195"/>
      <c r="HJX83" s="195"/>
      <c r="HJY83" s="195"/>
      <c r="HJZ83" s="195"/>
      <c r="HKA83" s="195"/>
      <c r="HKB83" s="195"/>
      <c r="HKC83" s="195"/>
      <c r="HKD83" s="195"/>
      <c r="HKE83" s="195"/>
      <c r="HKF83" s="195"/>
      <c r="HKG83" s="195"/>
      <c r="HKH83" s="195"/>
      <c r="HKI83" s="195"/>
      <c r="HKJ83" s="195"/>
      <c r="HKK83" s="195"/>
      <c r="HKL83" s="195"/>
      <c r="HKM83" s="195"/>
      <c r="HKN83" s="195"/>
      <c r="HKO83" s="195"/>
      <c r="HKP83" s="195"/>
      <c r="HKQ83" s="195"/>
      <c r="HKR83" s="195"/>
      <c r="HKS83" s="195"/>
      <c r="HKT83" s="195"/>
      <c r="HKU83" s="195"/>
      <c r="HKV83" s="195"/>
      <c r="HKW83" s="195"/>
      <c r="HKX83" s="195"/>
      <c r="HKY83" s="195"/>
      <c r="HKZ83" s="195"/>
      <c r="HLA83" s="195"/>
      <c r="HLB83" s="195"/>
      <c r="HLC83" s="195"/>
      <c r="HLD83" s="195"/>
      <c r="HLE83" s="195"/>
      <c r="HLF83" s="195"/>
      <c r="HLG83" s="195"/>
      <c r="HLH83" s="195"/>
      <c r="HLI83" s="195"/>
      <c r="HLJ83" s="195"/>
      <c r="HLK83" s="195"/>
      <c r="HLL83" s="195"/>
      <c r="HLM83" s="195"/>
      <c r="HLN83" s="195"/>
      <c r="HLO83" s="195"/>
      <c r="HLP83" s="195"/>
      <c r="HLQ83" s="195"/>
      <c r="HLR83" s="195"/>
      <c r="HLS83" s="195"/>
      <c r="HLT83" s="195"/>
      <c r="HLU83" s="195"/>
      <c r="HLV83" s="195"/>
      <c r="HLW83" s="195"/>
      <c r="HLX83" s="195"/>
      <c r="HLY83" s="195"/>
      <c r="HLZ83" s="195"/>
      <c r="HMA83" s="195"/>
      <c r="HMB83" s="195"/>
      <c r="HMC83" s="195"/>
      <c r="HMD83" s="195"/>
      <c r="HME83" s="195"/>
      <c r="HMF83" s="195"/>
      <c r="HMG83" s="195"/>
      <c r="HMH83" s="195"/>
      <c r="HMI83" s="195"/>
      <c r="HMJ83" s="195"/>
      <c r="HMK83" s="195"/>
      <c r="HML83" s="195"/>
      <c r="HMM83" s="195"/>
      <c r="HMN83" s="195"/>
      <c r="HMO83" s="195"/>
      <c r="HMP83" s="195"/>
      <c r="HMQ83" s="195"/>
      <c r="HMR83" s="195"/>
      <c r="HMS83" s="195"/>
      <c r="HMT83" s="195"/>
      <c r="HMU83" s="195"/>
      <c r="HMV83" s="195"/>
      <c r="HMW83" s="195"/>
      <c r="HMX83" s="195"/>
      <c r="HMY83" s="195"/>
      <c r="HMZ83" s="195"/>
      <c r="HNA83" s="195"/>
      <c r="HNB83" s="195"/>
      <c r="HNC83" s="195"/>
      <c r="HND83" s="195"/>
      <c r="HNE83" s="195"/>
      <c r="HNF83" s="195"/>
      <c r="HNG83" s="195"/>
      <c r="HNH83" s="195"/>
      <c r="HNI83" s="195"/>
      <c r="HNJ83" s="195"/>
      <c r="HNK83" s="195"/>
      <c r="HNL83" s="195"/>
      <c r="HNM83" s="195"/>
      <c r="HNN83" s="195"/>
      <c r="HNO83" s="195"/>
      <c r="HNP83" s="195"/>
      <c r="HNQ83" s="195"/>
      <c r="HNR83" s="195"/>
      <c r="HNS83" s="195"/>
      <c r="HNT83" s="195"/>
      <c r="HNU83" s="195"/>
      <c r="HNV83" s="195"/>
      <c r="HNW83" s="195"/>
      <c r="HNX83" s="195"/>
      <c r="HNY83" s="195"/>
      <c r="HNZ83" s="195"/>
      <c r="HOA83" s="195"/>
      <c r="HOB83" s="195"/>
      <c r="HOC83" s="195"/>
      <c r="HOD83" s="195"/>
      <c r="HOE83" s="195"/>
      <c r="HOF83" s="195"/>
      <c r="HOG83" s="195"/>
      <c r="HOH83" s="195"/>
      <c r="HOI83" s="195"/>
      <c r="HOJ83" s="195"/>
      <c r="HOK83" s="195"/>
      <c r="HOL83" s="195"/>
      <c r="HOM83" s="195"/>
      <c r="HON83" s="195"/>
      <c r="HOO83" s="195"/>
      <c r="HOP83" s="195"/>
      <c r="HOQ83" s="195"/>
      <c r="HOR83" s="195"/>
      <c r="HOS83" s="195"/>
      <c r="HOT83" s="195"/>
      <c r="HOU83" s="195"/>
      <c r="HOV83" s="195"/>
      <c r="HOW83" s="195"/>
      <c r="HOX83" s="195"/>
      <c r="HOY83" s="195"/>
      <c r="HOZ83" s="195"/>
      <c r="HPA83" s="195"/>
      <c r="HPB83" s="195"/>
      <c r="HPC83" s="195"/>
      <c r="HPD83" s="195"/>
      <c r="HPE83" s="195"/>
      <c r="HPF83" s="195"/>
      <c r="HPG83" s="195"/>
      <c r="HPH83" s="195"/>
      <c r="HPI83" s="195"/>
      <c r="HPJ83" s="195"/>
      <c r="HPK83" s="195"/>
      <c r="HPL83" s="195"/>
      <c r="HPM83" s="195"/>
      <c r="HPN83" s="195"/>
      <c r="HPO83" s="195"/>
      <c r="HPP83" s="195"/>
      <c r="HPQ83" s="195"/>
      <c r="HPR83" s="195"/>
      <c r="HPS83" s="195"/>
      <c r="HPT83" s="195"/>
      <c r="HPU83" s="195"/>
      <c r="HPV83" s="195"/>
      <c r="HPW83" s="195"/>
      <c r="HPX83" s="195"/>
      <c r="HPY83" s="195"/>
      <c r="HPZ83" s="195"/>
      <c r="HQA83" s="195"/>
      <c r="HQB83" s="195"/>
      <c r="HQC83" s="195"/>
      <c r="HQD83" s="195"/>
      <c r="HQE83" s="195"/>
      <c r="HQF83" s="195"/>
      <c r="HQG83" s="195"/>
      <c r="HQH83" s="195"/>
      <c r="HQI83" s="195"/>
      <c r="HQJ83" s="195"/>
      <c r="HQK83" s="195"/>
      <c r="HQL83" s="195"/>
      <c r="HQM83" s="195"/>
      <c r="HQN83" s="195"/>
      <c r="HQO83" s="195"/>
      <c r="HQP83" s="195"/>
      <c r="HQQ83" s="195"/>
      <c r="HQR83" s="195"/>
      <c r="HQS83" s="195"/>
      <c r="HQT83" s="195"/>
      <c r="HQU83" s="195"/>
      <c r="HQV83" s="195"/>
      <c r="HQW83" s="195"/>
      <c r="HQX83" s="195"/>
      <c r="HQY83" s="195"/>
      <c r="HQZ83" s="195"/>
      <c r="HRA83" s="195"/>
      <c r="HRB83" s="195"/>
      <c r="HRC83" s="195"/>
      <c r="HRD83" s="195"/>
      <c r="HRE83" s="195"/>
      <c r="HRF83" s="195"/>
      <c r="HRG83" s="195"/>
      <c r="HRH83" s="195"/>
      <c r="HRI83" s="195"/>
      <c r="HRJ83" s="195"/>
      <c r="HRK83" s="195"/>
      <c r="HRL83" s="195"/>
      <c r="HRM83" s="195"/>
      <c r="HRN83" s="195"/>
      <c r="HRO83" s="195"/>
      <c r="HRP83" s="195"/>
      <c r="HRQ83" s="195"/>
      <c r="HRR83" s="195"/>
      <c r="HRS83" s="195"/>
      <c r="HRT83" s="195"/>
      <c r="HRU83" s="195"/>
      <c r="HRV83" s="195"/>
      <c r="HRW83" s="195"/>
      <c r="HRX83" s="195"/>
      <c r="HRY83" s="195"/>
      <c r="HRZ83" s="195"/>
      <c r="HSA83" s="195"/>
      <c r="HSB83" s="195"/>
      <c r="HSC83" s="195"/>
      <c r="HSD83" s="195"/>
      <c r="HSE83" s="195"/>
      <c r="HSF83" s="195"/>
      <c r="HSG83" s="195"/>
      <c r="HSH83" s="195"/>
      <c r="HSI83" s="195"/>
      <c r="HSJ83" s="195"/>
      <c r="HSK83" s="195"/>
      <c r="HSL83" s="195"/>
      <c r="HSM83" s="195"/>
      <c r="HSN83" s="195"/>
      <c r="HSO83" s="195"/>
      <c r="HSP83" s="195"/>
      <c r="HSQ83" s="195"/>
      <c r="HSR83" s="195"/>
      <c r="HSS83" s="195"/>
      <c r="HST83" s="195"/>
      <c r="HSU83" s="195"/>
      <c r="HSV83" s="195"/>
      <c r="HSW83" s="195"/>
      <c r="HSX83" s="195"/>
      <c r="HSY83" s="195"/>
      <c r="HSZ83" s="195"/>
      <c r="HTA83" s="195"/>
      <c r="HTB83" s="195"/>
      <c r="HTC83" s="195"/>
      <c r="HTD83" s="195"/>
      <c r="HTE83" s="195"/>
      <c r="HTF83" s="195"/>
      <c r="HTG83" s="195"/>
      <c r="HTH83" s="195"/>
      <c r="HTI83" s="195"/>
      <c r="HTJ83" s="195"/>
      <c r="HTK83" s="195"/>
      <c r="HTL83" s="195"/>
      <c r="HTM83" s="195"/>
      <c r="HTN83" s="195"/>
      <c r="HTO83" s="195"/>
      <c r="HTP83" s="195"/>
      <c r="HTQ83" s="195"/>
      <c r="HTR83" s="195"/>
      <c r="HTS83" s="195"/>
      <c r="HTT83" s="195"/>
      <c r="HTU83" s="195"/>
      <c r="HTV83" s="195"/>
      <c r="HTW83" s="195"/>
      <c r="HTX83" s="195"/>
      <c r="HTY83" s="195"/>
      <c r="HTZ83" s="195"/>
      <c r="HUA83" s="195"/>
      <c r="HUB83" s="195"/>
      <c r="HUC83" s="195"/>
      <c r="HUD83" s="195"/>
      <c r="HUE83" s="195"/>
      <c r="HUF83" s="195"/>
      <c r="HUG83" s="195"/>
      <c r="HUH83" s="195"/>
      <c r="HUI83" s="195"/>
      <c r="HUJ83" s="195"/>
      <c r="HUK83" s="195"/>
      <c r="HUL83" s="195"/>
      <c r="HUM83" s="195"/>
      <c r="HUN83" s="195"/>
      <c r="HUO83" s="195"/>
      <c r="HUP83" s="195"/>
      <c r="HUQ83" s="195"/>
      <c r="HUR83" s="195"/>
      <c r="HUS83" s="195"/>
      <c r="HUT83" s="195"/>
      <c r="HUU83" s="195"/>
      <c r="HUV83" s="195"/>
      <c r="HUW83" s="195"/>
      <c r="HUX83" s="195"/>
      <c r="HUY83" s="195"/>
      <c r="HUZ83" s="195"/>
      <c r="HVA83" s="195"/>
      <c r="HVB83" s="195"/>
      <c r="HVC83" s="195"/>
      <c r="HVD83" s="195"/>
      <c r="HVE83" s="195"/>
      <c r="HVF83" s="195"/>
      <c r="HVG83" s="195"/>
      <c r="HVH83" s="195"/>
      <c r="HVI83" s="195"/>
      <c r="HVJ83" s="195"/>
      <c r="HVK83" s="195"/>
      <c r="HVL83" s="195"/>
      <c r="HVM83" s="195"/>
      <c r="HVN83" s="195"/>
      <c r="HVO83" s="195"/>
      <c r="HVP83" s="195"/>
      <c r="HVQ83" s="195"/>
      <c r="HVR83" s="195"/>
      <c r="HVS83" s="195"/>
      <c r="HVT83" s="195"/>
      <c r="HVU83" s="195"/>
      <c r="HVV83" s="195"/>
      <c r="HVW83" s="195"/>
      <c r="HVX83" s="195"/>
      <c r="HVY83" s="195"/>
      <c r="HVZ83" s="195"/>
      <c r="HWA83" s="195"/>
      <c r="HWB83" s="195"/>
      <c r="HWC83" s="195"/>
      <c r="HWD83" s="195"/>
      <c r="HWE83" s="195"/>
      <c r="HWF83" s="195"/>
      <c r="HWG83" s="195"/>
      <c r="HWH83" s="195"/>
      <c r="HWI83" s="195"/>
      <c r="HWJ83" s="195"/>
      <c r="HWK83" s="195"/>
      <c r="HWL83" s="195"/>
      <c r="HWM83" s="195"/>
      <c r="HWN83" s="195"/>
      <c r="HWO83" s="195"/>
      <c r="HWP83" s="195"/>
      <c r="HWQ83" s="195"/>
      <c r="HWR83" s="195"/>
      <c r="HWS83" s="195"/>
      <c r="HWT83" s="195"/>
      <c r="HWU83" s="195"/>
      <c r="HWV83" s="195"/>
      <c r="HWW83" s="195"/>
      <c r="HWX83" s="195"/>
      <c r="HWY83" s="195"/>
      <c r="HWZ83" s="195"/>
      <c r="HXA83" s="195"/>
      <c r="HXB83" s="195"/>
      <c r="HXC83" s="195"/>
      <c r="HXD83" s="195"/>
      <c r="HXE83" s="195"/>
      <c r="HXF83" s="195"/>
      <c r="HXG83" s="195"/>
      <c r="HXH83" s="195"/>
      <c r="HXI83" s="195"/>
      <c r="HXJ83" s="195"/>
      <c r="HXK83" s="195"/>
      <c r="HXL83" s="195"/>
      <c r="HXM83" s="195"/>
      <c r="HXN83" s="195"/>
      <c r="HXO83" s="195"/>
      <c r="HXP83" s="195"/>
      <c r="HXQ83" s="195"/>
      <c r="HXR83" s="195"/>
      <c r="HXS83" s="195"/>
      <c r="HXT83" s="195"/>
      <c r="HXU83" s="195"/>
      <c r="HXV83" s="195"/>
      <c r="HXW83" s="195"/>
      <c r="HXX83" s="195"/>
      <c r="HXY83" s="195"/>
      <c r="HXZ83" s="195"/>
      <c r="HYA83" s="195"/>
      <c r="HYB83" s="195"/>
      <c r="HYC83" s="195"/>
      <c r="HYD83" s="195"/>
      <c r="HYE83" s="195"/>
      <c r="HYF83" s="195"/>
      <c r="HYG83" s="195"/>
      <c r="HYH83" s="195"/>
      <c r="HYI83" s="195"/>
      <c r="HYJ83" s="195"/>
      <c r="HYK83" s="195"/>
      <c r="HYL83" s="195"/>
      <c r="HYM83" s="195"/>
      <c r="HYN83" s="195"/>
      <c r="HYO83" s="195"/>
      <c r="HYP83" s="195"/>
      <c r="HYQ83" s="195"/>
      <c r="HYR83" s="195"/>
      <c r="HYS83" s="195"/>
      <c r="HYT83" s="195"/>
      <c r="HYU83" s="195"/>
      <c r="HYV83" s="195"/>
      <c r="HYW83" s="195"/>
      <c r="HYX83" s="195"/>
      <c r="HYY83" s="195"/>
      <c r="HYZ83" s="195"/>
      <c r="HZA83" s="195"/>
      <c r="HZB83" s="195"/>
      <c r="HZC83" s="195"/>
      <c r="HZD83" s="195"/>
      <c r="HZE83" s="195"/>
      <c r="HZF83" s="195"/>
      <c r="HZG83" s="195"/>
      <c r="HZH83" s="195"/>
      <c r="HZI83" s="195"/>
      <c r="HZJ83" s="195"/>
      <c r="HZK83" s="195"/>
      <c r="HZL83" s="195"/>
      <c r="HZM83" s="195"/>
      <c r="HZN83" s="195"/>
      <c r="HZO83" s="195"/>
      <c r="HZP83" s="195"/>
      <c r="HZQ83" s="195"/>
      <c r="HZR83" s="195"/>
      <c r="HZS83" s="195"/>
      <c r="HZT83" s="195"/>
      <c r="HZU83" s="195"/>
      <c r="HZV83" s="195"/>
      <c r="HZW83" s="195"/>
      <c r="HZX83" s="195"/>
      <c r="HZY83" s="195"/>
      <c r="HZZ83" s="195"/>
      <c r="IAA83" s="195"/>
      <c r="IAB83" s="195"/>
      <c r="IAC83" s="195"/>
      <c r="IAD83" s="195"/>
      <c r="IAE83" s="195"/>
      <c r="IAF83" s="195"/>
      <c r="IAG83" s="195"/>
      <c r="IAH83" s="195"/>
      <c r="IAI83" s="195"/>
      <c r="IAJ83" s="195"/>
      <c r="IAK83" s="195"/>
      <c r="IAL83" s="195"/>
      <c r="IAM83" s="195"/>
      <c r="IAN83" s="195"/>
      <c r="IAO83" s="195"/>
      <c r="IAP83" s="195"/>
      <c r="IAQ83" s="195"/>
      <c r="IAR83" s="195"/>
      <c r="IAS83" s="195"/>
      <c r="IAT83" s="195"/>
      <c r="IAU83" s="195"/>
      <c r="IAV83" s="195"/>
      <c r="IAW83" s="195"/>
      <c r="IAX83" s="195"/>
      <c r="IAY83" s="195"/>
      <c r="IAZ83" s="195"/>
      <c r="IBA83" s="195"/>
      <c r="IBB83" s="195"/>
      <c r="IBC83" s="195"/>
      <c r="IBD83" s="195"/>
      <c r="IBE83" s="195"/>
      <c r="IBF83" s="195"/>
      <c r="IBG83" s="195"/>
      <c r="IBH83" s="195"/>
      <c r="IBI83" s="195"/>
      <c r="IBJ83" s="195"/>
      <c r="IBK83" s="195"/>
      <c r="IBL83" s="195"/>
      <c r="IBM83" s="195"/>
      <c r="IBN83" s="195"/>
      <c r="IBO83" s="195"/>
      <c r="IBP83" s="195"/>
      <c r="IBQ83" s="195"/>
      <c r="IBR83" s="195"/>
      <c r="IBS83" s="195"/>
      <c r="IBT83" s="195"/>
      <c r="IBU83" s="195"/>
      <c r="IBV83" s="195"/>
      <c r="IBW83" s="195"/>
      <c r="IBX83" s="195"/>
      <c r="IBY83" s="195"/>
      <c r="IBZ83" s="195"/>
      <c r="ICA83" s="195"/>
      <c r="ICB83" s="195"/>
      <c r="ICC83" s="195"/>
      <c r="ICD83" s="195"/>
      <c r="ICE83" s="195"/>
      <c r="ICF83" s="195"/>
      <c r="ICG83" s="195"/>
      <c r="ICH83" s="195"/>
      <c r="ICI83" s="195"/>
      <c r="ICJ83" s="195"/>
      <c r="ICK83" s="195"/>
      <c r="ICL83" s="195"/>
      <c r="ICM83" s="195"/>
      <c r="ICN83" s="195"/>
      <c r="ICO83" s="195"/>
      <c r="ICP83" s="195"/>
      <c r="ICQ83" s="195"/>
      <c r="ICR83" s="195"/>
      <c r="ICS83" s="195"/>
      <c r="ICT83" s="195"/>
      <c r="ICU83" s="195"/>
      <c r="ICV83" s="195"/>
      <c r="ICW83" s="195"/>
      <c r="ICX83" s="195"/>
      <c r="ICY83" s="195"/>
      <c r="ICZ83" s="195"/>
      <c r="IDA83" s="195"/>
      <c r="IDB83" s="195"/>
      <c r="IDC83" s="195"/>
      <c r="IDD83" s="195"/>
      <c r="IDE83" s="195"/>
      <c r="IDF83" s="195"/>
      <c r="IDG83" s="195"/>
      <c r="IDH83" s="195"/>
      <c r="IDI83" s="195"/>
      <c r="IDJ83" s="195"/>
      <c r="IDK83" s="195"/>
      <c r="IDL83" s="195"/>
      <c r="IDM83" s="195"/>
      <c r="IDN83" s="195"/>
      <c r="IDO83" s="195"/>
      <c r="IDP83" s="195"/>
      <c r="IDQ83" s="195"/>
      <c r="IDR83" s="195"/>
      <c r="IDS83" s="195"/>
      <c r="IDT83" s="195"/>
      <c r="IDU83" s="195"/>
      <c r="IDV83" s="195"/>
      <c r="IDW83" s="195"/>
      <c r="IDX83" s="195"/>
      <c r="IDY83" s="195"/>
      <c r="IDZ83" s="195"/>
      <c r="IEA83" s="195"/>
      <c r="IEB83" s="195"/>
      <c r="IEC83" s="195"/>
      <c r="IED83" s="195"/>
      <c r="IEE83" s="195"/>
      <c r="IEF83" s="195"/>
      <c r="IEG83" s="195"/>
      <c r="IEH83" s="195"/>
      <c r="IEI83" s="195"/>
      <c r="IEJ83" s="195"/>
      <c r="IEK83" s="195"/>
      <c r="IEL83" s="195"/>
      <c r="IEM83" s="195"/>
      <c r="IEN83" s="195"/>
      <c r="IEO83" s="195"/>
      <c r="IEP83" s="195"/>
      <c r="IEQ83" s="195"/>
      <c r="IER83" s="195"/>
      <c r="IES83" s="195"/>
      <c r="IET83" s="195"/>
      <c r="IEU83" s="195"/>
      <c r="IEV83" s="195"/>
      <c r="IEW83" s="195"/>
      <c r="IEX83" s="195"/>
      <c r="IEY83" s="195"/>
      <c r="IEZ83" s="195"/>
      <c r="IFA83" s="195"/>
      <c r="IFB83" s="195"/>
      <c r="IFC83" s="195"/>
      <c r="IFD83" s="195"/>
      <c r="IFE83" s="195"/>
      <c r="IFF83" s="195"/>
      <c r="IFG83" s="195"/>
      <c r="IFH83" s="195"/>
      <c r="IFI83" s="195"/>
      <c r="IFJ83" s="195"/>
      <c r="IFK83" s="195"/>
      <c r="IFL83" s="195"/>
      <c r="IFM83" s="195"/>
      <c r="IFN83" s="195"/>
      <c r="IFO83" s="195"/>
      <c r="IFP83" s="195"/>
      <c r="IFQ83" s="195"/>
      <c r="IFR83" s="195"/>
      <c r="IFS83" s="195"/>
      <c r="IFT83" s="195"/>
      <c r="IFU83" s="195"/>
      <c r="IFV83" s="195"/>
      <c r="IFW83" s="195"/>
      <c r="IFX83" s="195"/>
      <c r="IFY83" s="195"/>
      <c r="IFZ83" s="195"/>
      <c r="IGA83" s="195"/>
      <c r="IGB83" s="195"/>
      <c r="IGC83" s="195"/>
      <c r="IGD83" s="195"/>
      <c r="IGE83" s="195"/>
      <c r="IGF83" s="195"/>
      <c r="IGG83" s="195"/>
      <c r="IGH83" s="195"/>
      <c r="IGI83" s="195"/>
      <c r="IGJ83" s="195"/>
      <c r="IGK83" s="195"/>
      <c r="IGL83" s="195"/>
      <c r="IGM83" s="195"/>
      <c r="IGN83" s="195"/>
      <c r="IGO83" s="195"/>
      <c r="IGP83" s="195"/>
      <c r="IGQ83" s="195"/>
      <c r="IGR83" s="195"/>
      <c r="IGS83" s="195"/>
      <c r="IGT83" s="195"/>
      <c r="IGU83" s="195"/>
      <c r="IGV83" s="195"/>
      <c r="IGW83" s="195"/>
      <c r="IGX83" s="195"/>
      <c r="IGY83" s="195"/>
      <c r="IGZ83" s="195"/>
      <c r="IHA83" s="195"/>
      <c r="IHB83" s="195"/>
      <c r="IHC83" s="195"/>
      <c r="IHD83" s="195"/>
      <c r="IHE83" s="195"/>
      <c r="IHF83" s="195"/>
      <c r="IHG83" s="195"/>
      <c r="IHH83" s="195"/>
      <c r="IHI83" s="195"/>
      <c r="IHJ83" s="195"/>
      <c r="IHK83" s="195"/>
      <c r="IHL83" s="195"/>
      <c r="IHM83" s="195"/>
      <c r="IHN83" s="195"/>
      <c r="IHO83" s="195"/>
      <c r="IHP83" s="195"/>
      <c r="IHQ83" s="195"/>
      <c r="IHR83" s="195"/>
      <c r="IHS83" s="195"/>
      <c r="IHT83" s="195"/>
      <c r="IHU83" s="195"/>
      <c r="IHV83" s="195"/>
      <c r="IHW83" s="195"/>
      <c r="IHX83" s="195"/>
      <c r="IHY83" s="195"/>
      <c r="IHZ83" s="195"/>
      <c r="IIA83" s="195"/>
      <c r="IIB83" s="195"/>
      <c r="IIC83" s="195"/>
      <c r="IID83" s="195"/>
      <c r="IIE83" s="195"/>
      <c r="IIF83" s="195"/>
      <c r="IIG83" s="195"/>
      <c r="IIH83" s="195"/>
      <c r="III83" s="195"/>
      <c r="IIJ83" s="195"/>
      <c r="IIK83" s="195"/>
      <c r="IIL83" s="195"/>
      <c r="IIM83" s="195"/>
      <c r="IIN83" s="195"/>
      <c r="IIO83" s="195"/>
      <c r="IIP83" s="195"/>
      <c r="IIQ83" s="195"/>
      <c r="IIR83" s="195"/>
      <c r="IIS83" s="195"/>
      <c r="IIT83" s="195"/>
      <c r="IIU83" s="195"/>
      <c r="IIV83" s="195"/>
      <c r="IIW83" s="195"/>
      <c r="IIX83" s="195"/>
      <c r="IIY83" s="195"/>
      <c r="IIZ83" s="195"/>
      <c r="IJA83" s="195"/>
      <c r="IJB83" s="195"/>
      <c r="IJC83" s="195"/>
      <c r="IJD83" s="195"/>
      <c r="IJE83" s="195"/>
      <c r="IJF83" s="195"/>
      <c r="IJG83" s="195"/>
      <c r="IJH83" s="195"/>
      <c r="IJI83" s="195"/>
      <c r="IJJ83" s="195"/>
      <c r="IJK83" s="195"/>
      <c r="IJL83" s="195"/>
      <c r="IJM83" s="195"/>
      <c r="IJN83" s="195"/>
      <c r="IJO83" s="195"/>
      <c r="IJP83" s="195"/>
      <c r="IJQ83" s="195"/>
      <c r="IJR83" s="195"/>
      <c r="IJS83" s="195"/>
      <c r="IJT83" s="195"/>
      <c r="IJU83" s="195"/>
      <c r="IJV83" s="195"/>
      <c r="IJW83" s="195"/>
      <c r="IJX83" s="195"/>
      <c r="IJY83" s="195"/>
      <c r="IJZ83" s="195"/>
      <c r="IKA83" s="195"/>
      <c r="IKB83" s="195"/>
      <c r="IKC83" s="195"/>
      <c r="IKD83" s="195"/>
      <c r="IKE83" s="195"/>
      <c r="IKF83" s="195"/>
      <c r="IKG83" s="195"/>
      <c r="IKH83" s="195"/>
      <c r="IKI83" s="195"/>
      <c r="IKJ83" s="195"/>
      <c r="IKK83" s="195"/>
      <c r="IKL83" s="195"/>
      <c r="IKM83" s="195"/>
      <c r="IKN83" s="195"/>
      <c r="IKO83" s="195"/>
      <c r="IKP83" s="195"/>
      <c r="IKQ83" s="195"/>
      <c r="IKR83" s="195"/>
      <c r="IKS83" s="195"/>
      <c r="IKT83" s="195"/>
      <c r="IKU83" s="195"/>
      <c r="IKV83" s="195"/>
      <c r="IKW83" s="195"/>
      <c r="IKX83" s="195"/>
      <c r="IKY83" s="195"/>
      <c r="IKZ83" s="195"/>
      <c r="ILA83" s="195"/>
      <c r="ILB83" s="195"/>
      <c r="ILC83" s="195"/>
      <c r="ILD83" s="195"/>
      <c r="ILE83" s="195"/>
      <c r="ILF83" s="195"/>
      <c r="ILG83" s="195"/>
      <c r="ILH83" s="195"/>
      <c r="ILI83" s="195"/>
      <c r="ILJ83" s="195"/>
      <c r="ILK83" s="195"/>
      <c r="ILL83" s="195"/>
      <c r="ILM83" s="195"/>
      <c r="ILN83" s="195"/>
      <c r="ILO83" s="195"/>
      <c r="ILP83" s="195"/>
      <c r="ILQ83" s="195"/>
      <c r="ILR83" s="195"/>
      <c r="ILS83" s="195"/>
      <c r="ILT83" s="195"/>
      <c r="ILU83" s="195"/>
      <c r="ILV83" s="195"/>
      <c r="ILW83" s="195"/>
      <c r="ILX83" s="195"/>
      <c r="ILY83" s="195"/>
      <c r="ILZ83" s="195"/>
      <c r="IMA83" s="195"/>
      <c r="IMB83" s="195"/>
      <c r="IMC83" s="195"/>
      <c r="IMD83" s="195"/>
      <c r="IME83" s="195"/>
      <c r="IMF83" s="195"/>
      <c r="IMG83" s="195"/>
      <c r="IMH83" s="195"/>
      <c r="IMI83" s="195"/>
      <c r="IMJ83" s="195"/>
      <c r="IMK83" s="195"/>
      <c r="IML83" s="195"/>
      <c r="IMM83" s="195"/>
      <c r="IMN83" s="195"/>
      <c r="IMO83" s="195"/>
      <c r="IMP83" s="195"/>
      <c r="IMQ83" s="195"/>
      <c r="IMR83" s="195"/>
      <c r="IMS83" s="195"/>
      <c r="IMT83" s="195"/>
      <c r="IMU83" s="195"/>
      <c r="IMV83" s="195"/>
      <c r="IMW83" s="195"/>
      <c r="IMX83" s="195"/>
      <c r="IMY83" s="195"/>
      <c r="IMZ83" s="195"/>
      <c r="INA83" s="195"/>
      <c r="INB83" s="195"/>
      <c r="INC83" s="195"/>
      <c r="IND83" s="195"/>
      <c r="INE83" s="195"/>
      <c r="INF83" s="195"/>
      <c r="ING83" s="195"/>
      <c r="INH83" s="195"/>
      <c r="INI83" s="195"/>
      <c r="INJ83" s="195"/>
      <c r="INK83" s="195"/>
      <c r="INL83" s="195"/>
      <c r="INM83" s="195"/>
      <c r="INN83" s="195"/>
      <c r="INO83" s="195"/>
      <c r="INP83" s="195"/>
      <c r="INQ83" s="195"/>
      <c r="INR83" s="195"/>
      <c r="INS83" s="195"/>
      <c r="INT83" s="195"/>
      <c r="INU83" s="195"/>
      <c r="INV83" s="195"/>
      <c r="INW83" s="195"/>
      <c r="INX83" s="195"/>
      <c r="INY83" s="195"/>
      <c r="INZ83" s="195"/>
      <c r="IOA83" s="195"/>
      <c r="IOB83" s="195"/>
      <c r="IOC83" s="195"/>
      <c r="IOD83" s="195"/>
      <c r="IOE83" s="195"/>
      <c r="IOF83" s="195"/>
      <c r="IOG83" s="195"/>
      <c r="IOH83" s="195"/>
      <c r="IOI83" s="195"/>
      <c r="IOJ83" s="195"/>
      <c r="IOK83" s="195"/>
      <c r="IOL83" s="195"/>
      <c r="IOM83" s="195"/>
      <c r="ION83" s="195"/>
      <c r="IOO83" s="195"/>
      <c r="IOP83" s="195"/>
      <c r="IOQ83" s="195"/>
      <c r="IOR83" s="195"/>
      <c r="IOS83" s="195"/>
      <c r="IOT83" s="195"/>
      <c r="IOU83" s="195"/>
      <c r="IOV83" s="195"/>
      <c r="IOW83" s="195"/>
      <c r="IOX83" s="195"/>
      <c r="IOY83" s="195"/>
      <c r="IOZ83" s="195"/>
      <c r="IPA83" s="195"/>
      <c r="IPB83" s="195"/>
      <c r="IPC83" s="195"/>
      <c r="IPD83" s="195"/>
      <c r="IPE83" s="195"/>
      <c r="IPF83" s="195"/>
      <c r="IPG83" s="195"/>
      <c r="IPH83" s="195"/>
      <c r="IPI83" s="195"/>
      <c r="IPJ83" s="195"/>
      <c r="IPK83" s="195"/>
      <c r="IPL83" s="195"/>
      <c r="IPM83" s="195"/>
      <c r="IPN83" s="195"/>
      <c r="IPO83" s="195"/>
      <c r="IPP83" s="195"/>
      <c r="IPQ83" s="195"/>
      <c r="IPR83" s="195"/>
      <c r="IPS83" s="195"/>
      <c r="IPT83" s="195"/>
      <c r="IPU83" s="195"/>
      <c r="IPV83" s="195"/>
      <c r="IPW83" s="195"/>
      <c r="IPX83" s="195"/>
      <c r="IPY83" s="195"/>
      <c r="IPZ83" s="195"/>
      <c r="IQA83" s="195"/>
      <c r="IQB83" s="195"/>
      <c r="IQC83" s="195"/>
      <c r="IQD83" s="195"/>
      <c r="IQE83" s="195"/>
      <c r="IQF83" s="195"/>
      <c r="IQG83" s="195"/>
      <c r="IQH83" s="195"/>
      <c r="IQI83" s="195"/>
      <c r="IQJ83" s="195"/>
      <c r="IQK83" s="195"/>
      <c r="IQL83" s="195"/>
      <c r="IQM83" s="195"/>
      <c r="IQN83" s="195"/>
      <c r="IQO83" s="195"/>
      <c r="IQP83" s="195"/>
      <c r="IQQ83" s="195"/>
      <c r="IQR83" s="195"/>
      <c r="IQS83" s="195"/>
      <c r="IQT83" s="195"/>
      <c r="IQU83" s="195"/>
      <c r="IQV83" s="195"/>
      <c r="IQW83" s="195"/>
      <c r="IQX83" s="195"/>
      <c r="IQY83" s="195"/>
      <c r="IQZ83" s="195"/>
      <c r="IRA83" s="195"/>
      <c r="IRB83" s="195"/>
      <c r="IRC83" s="195"/>
      <c r="IRD83" s="195"/>
      <c r="IRE83" s="195"/>
      <c r="IRF83" s="195"/>
      <c r="IRG83" s="195"/>
      <c r="IRH83" s="195"/>
      <c r="IRI83" s="195"/>
      <c r="IRJ83" s="195"/>
      <c r="IRK83" s="195"/>
      <c r="IRL83" s="195"/>
      <c r="IRM83" s="195"/>
      <c r="IRN83" s="195"/>
      <c r="IRO83" s="195"/>
      <c r="IRP83" s="195"/>
      <c r="IRQ83" s="195"/>
      <c r="IRR83" s="195"/>
      <c r="IRS83" s="195"/>
      <c r="IRT83" s="195"/>
      <c r="IRU83" s="195"/>
      <c r="IRV83" s="195"/>
      <c r="IRW83" s="195"/>
      <c r="IRX83" s="195"/>
      <c r="IRY83" s="195"/>
      <c r="IRZ83" s="195"/>
      <c r="ISA83" s="195"/>
      <c r="ISB83" s="195"/>
      <c r="ISC83" s="195"/>
      <c r="ISD83" s="195"/>
      <c r="ISE83" s="195"/>
      <c r="ISF83" s="195"/>
      <c r="ISG83" s="195"/>
      <c r="ISH83" s="195"/>
      <c r="ISI83" s="195"/>
      <c r="ISJ83" s="195"/>
      <c r="ISK83" s="195"/>
      <c r="ISL83" s="195"/>
      <c r="ISM83" s="195"/>
      <c r="ISN83" s="195"/>
      <c r="ISO83" s="195"/>
      <c r="ISP83" s="195"/>
      <c r="ISQ83" s="195"/>
      <c r="ISR83" s="195"/>
      <c r="ISS83" s="195"/>
      <c r="IST83" s="195"/>
      <c r="ISU83" s="195"/>
      <c r="ISV83" s="195"/>
      <c r="ISW83" s="195"/>
      <c r="ISX83" s="195"/>
      <c r="ISY83" s="195"/>
      <c r="ISZ83" s="195"/>
      <c r="ITA83" s="195"/>
      <c r="ITB83" s="195"/>
      <c r="ITC83" s="195"/>
      <c r="ITD83" s="195"/>
      <c r="ITE83" s="195"/>
      <c r="ITF83" s="195"/>
      <c r="ITG83" s="195"/>
      <c r="ITH83" s="195"/>
      <c r="ITI83" s="195"/>
      <c r="ITJ83" s="195"/>
      <c r="ITK83" s="195"/>
      <c r="ITL83" s="195"/>
      <c r="ITM83" s="195"/>
      <c r="ITN83" s="195"/>
      <c r="ITO83" s="195"/>
      <c r="ITP83" s="195"/>
      <c r="ITQ83" s="195"/>
      <c r="ITR83" s="195"/>
      <c r="ITS83" s="195"/>
      <c r="ITT83" s="195"/>
      <c r="ITU83" s="195"/>
      <c r="ITV83" s="195"/>
      <c r="ITW83" s="195"/>
      <c r="ITX83" s="195"/>
      <c r="ITY83" s="195"/>
      <c r="ITZ83" s="195"/>
      <c r="IUA83" s="195"/>
      <c r="IUB83" s="195"/>
      <c r="IUC83" s="195"/>
      <c r="IUD83" s="195"/>
      <c r="IUE83" s="195"/>
      <c r="IUF83" s="195"/>
      <c r="IUG83" s="195"/>
      <c r="IUH83" s="195"/>
      <c r="IUI83" s="195"/>
      <c r="IUJ83" s="195"/>
      <c r="IUK83" s="195"/>
      <c r="IUL83" s="195"/>
      <c r="IUM83" s="195"/>
      <c r="IUN83" s="195"/>
      <c r="IUO83" s="195"/>
      <c r="IUP83" s="195"/>
      <c r="IUQ83" s="195"/>
      <c r="IUR83" s="195"/>
      <c r="IUS83" s="195"/>
      <c r="IUT83" s="195"/>
      <c r="IUU83" s="195"/>
      <c r="IUV83" s="195"/>
      <c r="IUW83" s="195"/>
      <c r="IUX83" s="195"/>
      <c r="IUY83" s="195"/>
      <c r="IUZ83" s="195"/>
      <c r="IVA83" s="195"/>
      <c r="IVB83" s="195"/>
      <c r="IVC83" s="195"/>
      <c r="IVD83" s="195"/>
      <c r="IVE83" s="195"/>
      <c r="IVF83" s="195"/>
      <c r="IVG83" s="195"/>
      <c r="IVH83" s="195"/>
      <c r="IVI83" s="195"/>
      <c r="IVJ83" s="195"/>
      <c r="IVK83" s="195"/>
      <c r="IVL83" s="195"/>
      <c r="IVM83" s="195"/>
      <c r="IVN83" s="195"/>
      <c r="IVO83" s="195"/>
      <c r="IVP83" s="195"/>
      <c r="IVQ83" s="195"/>
      <c r="IVR83" s="195"/>
      <c r="IVS83" s="195"/>
      <c r="IVT83" s="195"/>
      <c r="IVU83" s="195"/>
      <c r="IVV83" s="195"/>
      <c r="IVW83" s="195"/>
      <c r="IVX83" s="195"/>
      <c r="IVY83" s="195"/>
      <c r="IVZ83" s="195"/>
      <c r="IWA83" s="195"/>
      <c r="IWB83" s="195"/>
      <c r="IWC83" s="195"/>
      <c r="IWD83" s="195"/>
      <c r="IWE83" s="195"/>
      <c r="IWF83" s="195"/>
      <c r="IWG83" s="195"/>
      <c r="IWH83" s="195"/>
      <c r="IWI83" s="195"/>
      <c r="IWJ83" s="195"/>
      <c r="IWK83" s="195"/>
      <c r="IWL83" s="195"/>
      <c r="IWM83" s="195"/>
      <c r="IWN83" s="195"/>
      <c r="IWO83" s="195"/>
      <c r="IWP83" s="195"/>
      <c r="IWQ83" s="195"/>
      <c r="IWR83" s="195"/>
      <c r="IWS83" s="195"/>
      <c r="IWT83" s="195"/>
      <c r="IWU83" s="195"/>
      <c r="IWV83" s="195"/>
      <c r="IWW83" s="195"/>
      <c r="IWX83" s="195"/>
      <c r="IWY83" s="195"/>
      <c r="IWZ83" s="195"/>
      <c r="IXA83" s="195"/>
      <c r="IXB83" s="195"/>
      <c r="IXC83" s="195"/>
      <c r="IXD83" s="195"/>
      <c r="IXE83" s="195"/>
      <c r="IXF83" s="195"/>
      <c r="IXG83" s="195"/>
      <c r="IXH83" s="195"/>
      <c r="IXI83" s="195"/>
      <c r="IXJ83" s="195"/>
      <c r="IXK83" s="195"/>
      <c r="IXL83" s="195"/>
      <c r="IXM83" s="195"/>
      <c r="IXN83" s="195"/>
      <c r="IXO83" s="195"/>
      <c r="IXP83" s="195"/>
      <c r="IXQ83" s="195"/>
      <c r="IXR83" s="195"/>
      <c r="IXS83" s="195"/>
      <c r="IXT83" s="195"/>
      <c r="IXU83" s="195"/>
      <c r="IXV83" s="195"/>
      <c r="IXW83" s="195"/>
      <c r="IXX83" s="195"/>
      <c r="IXY83" s="195"/>
      <c r="IXZ83" s="195"/>
      <c r="IYA83" s="195"/>
      <c r="IYB83" s="195"/>
      <c r="IYC83" s="195"/>
      <c r="IYD83" s="195"/>
      <c r="IYE83" s="195"/>
      <c r="IYF83" s="195"/>
      <c r="IYG83" s="195"/>
      <c r="IYH83" s="195"/>
      <c r="IYI83" s="195"/>
      <c r="IYJ83" s="195"/>
      <c r="IYK83" s="195"/>
      <c r="IYL83" s="195"/>
      <c r="IYM83" s="195"/>
      <c r="IYN83" s="195"/>
      <c r="IYO83" s="195"/>
      <c r="IYP83" s="195"/>
      <c r="IYQ83" s="195"/>
      <c r="IYR83" s="195"/>
      <c r="IYS83" s="195"/>
      <c r="IYT83" s="195"/>
      <c r="IYU83" s="195"/>
      <c r="IYV83" s="195"/>
      <c r="IYW83" s="195"/>
      <c r="IYX83" s="195"/>
      <c r="IYY83" s="195"/>
      <c r="IYZ83" s="195"/>
      <c r="IZA83" s="195"/>
      <c r="IZB83" s="195"/>
      <c r="IZC83" s="195"/>
      <c r="IZD83" s="195"/>
      <c r="IZE83" s="195"/>
      <c r="IZF83" s="195"/>
      <c r="IZG83" s="195"/>
      <c r="IZH83" s="195"/>
      <c r="IZI83" s="195"/>
      <c r="IZJ83" s="195"/>
      <c r="IZK83" s="195"/>
      <c r="IZL83" s="195"/>
      <c r="IZM83" s="195"/>
      <c r="IZN83" s="195"/>
      <c r="IZO83" s="195"/>
      <c r="IZP83" s="195"/>
      <c r="IZQ83" s="195"/>
      <c r="IZR83" s="195"/>
      <c r="IZS83" s="195"/>
      <c r="IZT83" s="195"/>
      <c r="IZU83" s="195"/>
      <c r="IZV83" s="195"/>
      <c r="IZW83" s="195"/>
      <c r="IZX83" s="195"/>
      <c r="IZY83" s="195"/>
      <c r="IZZ83" s="195"/>
      <c r="JAA83" s="195"/>
      <c r="JAB83" s="195"/>
      <c r="JAC83" s="195"/>
      <c r="JAD83" s="195"/>
      <c r="JAE83" s="195"/>
      <c r="JAF83" s="195"/>
      <c r="JAG83" s="195"/>
      <c r="JAH83" s="195"/>
      <c r="JAI83" s="195"/>
      <c r="JAJ83" s="195"/>
      <c r="JAK83" s="195"/>
      <c r="JAL83" s="195"/>
      <c r="JAM83" s="195"/>
      <c r="JAN83" s="195"/>
      <c r="JAO83" s="195"/>
      <c r="JAP83" s="195"/>
      <c r="JAQ83" s="195"/>
      <c r="JAR83" s="195"/>
      <c r="JAS83" s="195"/>
      <c r="JAT83" s="195"/>
      <c r="JAU83" s="195"/>
      <c r="JAV83" s="195"/>
      <c r="JAW83" s="195"/>
      <c r="JAX83" s="195"/>
      <c r="JAY83" s="195"/>
      <c r="JAZ83" s="195"/>
      <c r="JBA83" s="195"/>
      <c r="JBB83" s="195"/>
      <c r="JBC83" s="195"/>
      <c r="JBD83" s="195"/>
      <c r="JBE83" s="195"/>
      <c r="JBF83" s="195"/>
      <c r="JBG83" s="195"/>
      <c r="JBH83" s="195"/>
      <c r="JBI83" s="195"/>
      <c r="JBJ83" s="195"/>
      <c r="JBK83" s="195"/>
      <c r="JBL83" s="195"/>
      <c r="JBM83" s="195"/>
      <c r="JBN83" s="195"/>
      <c r="JBO83" s="195"/>
      <c r="JBP83" s="195"/>
      <c r="JBQ83" s="195"/>
      <c r="JBR83" s="195"/>
      <c r="JBS83" s="195"/>
      <c r="JBT83" s="195"/>
      <c r="JBU83" s="195"/>
      <c r="JBV83" s="195"/>
      <c r="JBW83" s="195"/>
      <c r="JBX83" s="195"/>
      <c r="JBY83" s="195"/>
      <c r="JBZ83" s="195"/>
      <c r="JCA83" s="195"/>
      <c r="JCB83" s="195"/>
      <c r="JCC83" s="195"/>
      <c r="JCD83" s="195"/>
      <c r="JCE83" s="195"/>
      <c r="JCF83" s="195"/>
      <c r="JCG83" s="195"/>
      <c r="JCH83" s="195"/>
      <c r="JCI83" s="195"/>
      <c r="JCJ83" s="195"/>
      <c r="JCK83" s="195"/>
      <c r="JCL83" s="195"/>
      <c r="JCM83" s="195"/>
      <c r="JCN83" s="195"/>
      <c r="JCO83" s="195"/>
      <c r="JCP83" s="195"/>
      <c r="JCQ83" s="195"/>
      <c r="JCR83" s="195"/>
      <c r="JCS83" s="195"/>
      <c r="JCT83" s="195"/>
      <c r="JCU83" s="195"/>
      <c r="JCV83" s="195"/>
      <c r="JCW83" s="195"/>
      <c r="JCX83" s="195"/>
      <c r="JCY83" s="195"/>
      <c r="JCZ83" s="195"/>
      <c r="JDA83" s="195"/>
      <c r="JDB83" s="195"/>
      <c r="JDC83" s="195"/>
      <c r="JDD83" s="195"/>
      <c r="JDE83" s="195"/>
      <c r="JDF83" s="195"/>
      <c r="JDG83" s="195"/>
      <c r="JDH83" s="195"/>
      <c r="JDI83" s="195"/>
      <c r="JDJ83" s="195"/>
      <c r="JDK83" s="195"/>
      <c r="JDL83" s="195"/>
      <c r="JDM83" s="195"/>
      <c r="JDN83" s="195"/>
      <c r="JDO83" s="195"/>
      <c r="JDP83" s="195"/>
      <c r="JDQ83" s="195"/>
      <c r="JDR83" s="195"/>
      <c r="JDS83" s="195"/>
      <c r="JDT83" s="195"/>
      <c r="JDU83" s="195"/>
      <c r="JDV83" s="195"/>
      <c r="JDW83" s="195"/>
      <c r="JDX83" s="195"/>
      <c r="JDY83" s="195"/>
      <c r="JDZ83" s="195"/>
      <c r="JEA83" s="195"/>
      <c r="JEB83" s="195"/>
      <c r="JEC83" s="195"/>
      <c r="JED83" s="195"/>
      <c r="JEE83" s="195"/>
      <c r="JEF83" s="195"/>
      <c r="JEG83" s="195"/>
      <c r="JEH83" s="195"/>
      <c r="JEI83" s="195"/>
      <c r="JEJ83" s="195"/>
      <c r="JEK83" s="195"/>
      <c r="JEL83" s="195"/>
      <c r="JEM83" s="195"/>
      <c r="JEN83" s="195"/>
      <c r="JEO83" s="195"/>
      <c r="JEP83" s="195"/>
      <c r="JEQ83" s="195"/>
      <c r="JER83" s="195"/>
      <c r="JES83" s="195"/>
      <c r="JET83" s="195"/>
      <c r="JEU83" s="195"/>
      <c r="JEV83" s="195"/>
      <c r="JEW83" s="195"/>
      <c r="JEX83" s="195"/>
      <c r="JEY83" s="195"/>
      <c r="JEZ83" s="195"/>
      <c r="JFA83" s="195"/>
      <c r="JFB83" s="195"/>
      <c r="JFC83" s="195"/>
      <c r="JFD83" s="195"/>
      <c r="JFE83" s="195"/>
      <c r="JFF83" s="195"/>
      <c r="JFG83" s="195"/>
      <c r="JFH83" s="195"/>
      <c r="JFI83" s="195"/>
      <c r="JFJ83" s="195"/>
      <c r="JFK83" s="195"/>
      <c r="JFL83" s="195"/>
      <c r="JFM83" s="195"/>
      <c r="JFN83" s="195"/>
      <c r="JFO83" s="195"/>
      <c r="JFP83" s="195"/>
      <c r="JFQ83" s="195"/>
      <c r="JFR83" s="195"/>
      <c r="JFS83" s="195"/>
      <c r="JFT83" s="195"/>
      <c r="JFU83" s="195"/>
      <c r="JFV83" s="195"/>
      <c r="JFW83" s="195"/>
      <c r="JFX83" s="195"/>
      <c r="JFY83" s="195"/>
      <c r="JFZ83" s="195"/>
      <c r="JGA83" s="195"/>
      <c r="JGB83" s="195"/>
      <c r="JGC83" s="195"/>
      <c r="JGD83" s="195"/>
      <c r="JGE83" s="195"/>
      <c r="JGF83" s="195"/>
      <c r="JGG83" s="195"/>
      <c r="JGH83" s="195"/>
      <c r="JGI83" s="195"/>
      <c r="JGJ83" s="195"/>
      <c r="JGK83" s="195"/>
      <c r="JGL83" s="195"/>
      <c r="JGM83" s="195"/>
      <c r="JGN83" s="195"/>
      <c r="JGO83" s="195"/>
      <c r="JGP83" s="195"/>
      <c r="JGQ83" s="195"/>
      <c r="JGR83" s="195"/>
      <c r="JGS83" s="195"/>
      <c r="JGT83" s="195"/>
      <c r="JGU83" s="195"/>
      <c r="JGV83" s="195"/>
      <c r="JGW83" s="195"/>
      <c r="JGX83" s="195"/>
      <c r="JGY83" s="195"/>
      <c r="JGZ83" s="195"/>
      <c r="JHA83" s="195"/>
      <c r="JHB83" s="195"/>
      <c r="JHC83" s="195"/>
      <c r="JHD83" s="195"/>
      <c r="JHE83" s="195"/>
      <c r="JHF83" s="195"/>
      <c r="JHG83" s="195"/>
      <c r="JHH83" s="195"/>
      <c r="JHI83" s="195"/>
      <c r="JHJ83" s="195"/>
      <c r="JHK83" s="195"/>
      <c r="JHL83" s="195"/>
      <c r="JHM83" s="195"/>
      <c r="JHN83" s="195"/>
      <c r="JHO83" s="195"/>
      <c r="JHP83" s="195"/>
      <c r="JHQ83" s="195"/>
      <c r="JHR83" s="195"/>
      <c r="JHS83" s="195"/>
      <c r="JHT83" s="195"/>
      <c r="JHU83" s="195"/>
      <c r="JHV83" s="195"/>
      <c r="JHW83" s="195"/>
      <c r="JHX83" s="195"/>
      <c r="JHY83" s="195"/>
      <c r="JHZ83" s="195"/>
      <c r="JIA83" s="195"/>
      <c r="JIB83" s="195"/>
      <c r="JIC83" s="195"/>
      <c r="JID83" s="195"/>
      <c r="JIE83" s="195"/>
      <c r="JIF83" s="195"/>
      <c r="JIG83" s="195"/>
      <c r="JIH83" s="195"/>
      <c r="JII83" s="195"/>
      <c r="JIJ83" s="195"/>
      <c r="JIK83" s="195"/>
      <c r="JIL83" s="195"/>
      <c r="JIM83" s="195"/>
      <c r="JIN83" s="195"/>
      <c r="JIO83" s="195"/>
      <c r="JIP83" s="195"/>
      <c r="JIQ83" s="195"/>
      <c r="JIR83" s="195"/>
      <c r="JIS83" s="195"/>
      <c r="JIT83" s="195"/>
      <c r="JIU83" s="195"/>
      <c r="JIV83" s="195"/>
      <c r="JIW83" s="195"/>
      <c r="JIX83" s="195"/>
      <c r="JIY83" s="195"/>
      <c r="JIZ83" s="195"/>
      <c r="JJA83" s="195"/>
      <c r="JJB83" s="195"/>
      <c r="JJC83" s="195"/>
      <c r="JJD83" s="195"/>
      <c r="JJE83" s="195"/>
      <c r="JJF83" s="195"/>
      <c r="JJG83" s="195"/>
      <c r="JJH83" s="195"/>
      <c r="JJI83" s="195"/>
      <c r="JJJ83" s="195"/>
      <c r="JJK83" s="195"/>
      <c r="JJL83" s="195"/>
      <c r="JJM83" s="195"/>
      <c r="JJN83" s="195"/>
      <c r="JJO83" s="195"/>
      <c r="JJP83" s="195"/>
      <c r="JJQ83" s="195"/>
      <c r="JJR83" s="195"/>
      <c r="JJS83" s="195"/>
      <c r="JJT83" s="195"/>
      <c r="JJU83" s="195"/>
      <c r="JJV83" s="195"/>
      <c r="JJW83" s="195"/>
      <c r="JJX83" s="195"/>
      <c r="JJY83" s="195"/>
      <c r="JJZ83" s="195"/>
      <c r="JKA83" s="195"/>
      <c r="JKB83" s="195"/>
      <c r="JKC83" s="195"/>
      <c r="JKD83" s="195"/>
      <c r="JKE83" s="195"/>
      <c r="JKF83" s="195"/>
      <c r="JKG83" s="195"/>
      <c r="JKH83" s="195"/>
      <c r="JKI83" s="195"/>
      <c r="JKJ83" s="195"/>
      <c r="JKK83" s="195"/>
      <c r="JKL83" s="195"/>
      <c r="JKM83" s="195"/>
      <c r="JKN83" s="195"/>
      <c r="JKO83" s="195"/>
      <c r="JKP83" s="195"/>
      <c r="JKQ83" s="195"/>
      <c r="JKR83" s="195"/>
      <c r="JKS83" s="195"/>
      <c r="JKT83" s="195"/>
      <c r="JKU83" s="195"/>
      <c r="JKV83" s="195"/>
      <c r="JKW83" s="195"/>
      <c r="JKX83" s="195"/>
      <c r="JKY83" s="195"/>
      <c r="JKZ83" s="195"/>
      <c r="JLA83" s="195"/>
      <c r="JLB83" s="195"/>
      <c r="JLC83" s="195"/>
      <c r="JLD83" s="195"/>
      <c r="JLE83" s="195"/>
      <c r="JLF83" s="195"/>
      <c r="JLG83" s="195"/>
      <c r="JLH83" s="195"/>
      <c r="JLI83" s="195"/>
      <c r="JLJ83" s="195"/>
      <c r="JLK83" s="195"/>
      <c r="JLL83" s="195"/>
      <c r="JLM83" s="195"/>
      <c r="JLN83" s="195"/>
      <c r="JLO83" s="195"/>
      <c r="JLP83" s="195"/>
      <c r="JLQ83" s="195"/>
      <c r="JLR83" s="195"/>
      <c r="JLS83" s="195"/>
      <c r="JLT83" s="195"/>
      <c r="JLU83" s="195"/>
      <c r="JLV83" s="195"/>
      <c r="JLW83" s="195"/>
      <c r="JLX83" s="195"/>
      <c r="JLY83" s="195"/>
      <c r="JLZ83" s="195"/>
      <c r="JMA83" s="195"/>
      <c r="JMB83" s="195"/>
      <c r="JMC83" s="195"/>
      <c r="JMD83" s="195"/>
      <c r="JME83" s="195"/>
      <c r="JMF83" s="195"/>
      <c r="JMG83" s="195"/>
      <c r="JMH83" s="195"/>
      <c r="JMI83" s="195"/>
      <c r="JMJ83" s="195"/>
      <c r="JMK83" s="195"/>
      <c r="JML83" s="195"/>
      <c r="JMM83" s="195"/>
      <c r="JMN83" s="195"/>
      <c r="JMO83" s="195"/>
      <c r="JMP83" s="195"/>
      <c r="JMQ83" s="195"/>
      <c r="JMR83" s="195"/>
      <c r="JMS83" s="195"/>
      <c r="JMT83" s="195"/>
      <c r="JMU83" s="195"/>
      <c r="JMV83" s="195"/>
      <c r="JMW83" s="195"/>
      <c r="JMX83" s="195"/>
      <c r="JMY83" s="195"/>
      <c r="JMZ83" s="195"/>
      <c r="JNA83" s="195"/>
      <c r="JNB83" s="195"/>
      <c r="JNC83" s="195"/>
      <c r="JND83" s="195"/>
      <c r="JNE83" s="195"/>
      <c r="JNF83" s="195"/>
      <c r="JNG83" s="195"/>
      <c r="JNH83" s="195"/>
      <c r="JNI83" s="195"/>
      <c r="JNJ83" s="195"/>
      <c r="JNK83" s="195"/>
      <c r="JNL83" s="195"/>
      <c r="JNM83" s="195"/>
      <c r="JNN83" s="195"/>
      <c r="JNO83" s="195"/>
      <c r="JNP83" s="195"/>
      <c r="JNQ83" s="195"/>
      <c r="JNR83" s="195"/>
      <c r="JNS83" s="195"/>
      <c r="JNT83" s="195"/>
      <c r="JNU83" s="195"/>
      <c r="JNV83" s="195"/>
      <c r="JNW83" s="195"/>
      <c r="JNX83" s="195"/>
      <c r="JNY83" s="195"/>
      <c r="JNZ83" s="195"/>
      <c r="JOA83" s="195"/>
      <c r="JOB83" s="195"/>
      <c r="JOC83" s="195"/>
      <c r="JOD83" s="195"/>
      <c r="JOE83" s="195"/>
      <c r="JOF83" s="195"/>
      <c r="JOG83" s="195"/>
      <c r="JOH83" s="195"/>
      <c r="JOI83" s="195"/>
      <c r="JOJ83" s="195"/>
      <c r="JOK83" s="195"/>
      <c r="JOL83" s="195"/>
      <c r="JOM83" s="195"/>
      <c r="JON83" s="195"/>
      <c r="JOO83" s="195"/>
      <c r="JOP83" s="195"/>
      <c r="JOQ83" s="195"/>
      <c r="JOR83" s="195"/>
      <c r="JOS83" s="195"/>
      <c r="JOT83" s="195"/>
      <c r="JOU83" s="195"/>
      <c r="JOV83" s="195"/>
      <c r="JOW83" s="195"/>
      <c r="JOX83" s="195"/>
      <c r="JOY83" s="195"/>
      <c r="JOZ83" s="195"/>
      <c r="JPA83" s="195"/>
      <c r="JPB83" s="195"/>
      <c r="JPC83" s="195"/>
      <c r="JPD83" s="195"/>
      <c r="JPE83" s="195"/>
      <c r="JPF83" s="195"/>
      <c r="JPG83" s="195"/>
      <c r="JPH83" s="195"/>
      <c r="JPI83" s="195"/>
      <c r="JPJ83" s="195"/>
      <c r="JPK83" s="195"/>
      <c r="JPL83" s="195"/>
      <c r="JPM83" s="195"/>
      <c r="JPN83" s="195"/>
      <c r="JPO83" s="195"/>
      <c r="JPP83" s="195"/>
      <c r="JPQ83" s="195"/>
      <c r="JPR83" s="195"/>
      <c r="JPS83" s="195"/>
      <c r="JPT83" s="195"/>
      <c r="JPU83" s="195"/>
      <c r="JPV83" s="195"/>
      <c r="JPW83" s="195"/>
      <c r="JPX83" s="195"/>
      <c r="JPY83" s="195"/>
      <c r="JPZ83" s="195"/>
      <c r="JQA83" s="195"/>
      <c r="JQB83" s="195"/>
      <c r="JQC83" s="195"/>
      <c r="JQD83" s="195"/>
      <c r="JQE83" s="195"/>
      <c r="JQF83" s="195"/>
      <c r="JQG83" s="195"/>
      <c r="JQH83" s="195"/>
      <c r="JQI83" s="195"/>
      <c r="JQJ83" s="195"/>
      <c r="JQK83" s="195"/>
      <c r="JQL83" s="195"/>
      <c r="JQM83" s="195"/>
      <c r="JQN83" s="195"/>
      <c r="JQO83" s="195"/>
      <c r="JQP83" s="195"/>
      <c r="JQQ83" s="195"/>
      <c r="JQR83" s="195"/>
      <c r="JQS83" s="195"/>
      <c r="JQT83" s="195"/>
      <c r="JQU83" s="195"/>
      <c r="JQV83" s="195"/>
      <c r="JQW83" s="195"/>
      <c r="JQX83" s="195"/>
      <c r="JQY83" s="195"/>
      <c r="JQZ83" s="195"/>
      <c r="JRA83" s="195"/>
      <c r="JRB83" s="195"/>
      <c r="JRC83" s="195"/>
      <c r="JRD83" s="195"/>
      <c r="JRE83" s="195"/>
      <c r="JRF83" s="195"/>
      <c r="JRG83" s="195"/>
      <c r="JRH83" s="195"/>
      <c r="JRI83" s="195"/>
      <c r="JRJ83" s="195"/>
      <c r="JRK83" s="195"/>
      <c r="JRL83" s="195"/>
      <c r="JRM83" s="195"/>
      <c r="JRN83" s="195"/>
      <c r="JRO83" s="195"/>
      <c r="JRP83" s="195"/>
      <c r="JRQ83" s="195"/>
      <c r="JRR83" s="195"/>
      <c r="JRS83" s="195"/>
      <c r="JRT83" s="195"/>
      <c r="JRU83" s="195"/>
      <c r="JRV83" s="195"/>
      <c r="JRW83" s="195"/>
      <c r="JRX83" s="195"/>
      <c r="JRY83" s="195"/>
      <c r="JRZ83" s="195"/>
      <c r="JSA83" s="195"/>
      <c r="JSB83" s="195"/>
      <c r="JSC83" s="195"/>
      <c r="JSD83" s="195"/>
      <c r="JSE83" s="195"/>
      <c r="JSF83" s="195"/>
      <c r="JSG83" s="195"/>
      <c r="JSH83" s="195"/>
      <c r="JSI83" s="195"/>
      <c r="JSJ83" s="195"/>
      <c r="JSK83" s="195"/>
      <c r="JSL83" s="195"/>
      <c r="JSM83" s="195"/>
      <c r="JSN83" s="195"/>
      <c r="JSO83" s="195"/>
      <c r="JSP83" s="195"/>
      <c r="JSQ83" s="195"/>
      <c r="JSR83" s="195"/>
      <c r="JSS83" s="195"/>
      <c r="JST83" s="195"/>
      <c r="JSU83" s="195"/>
      <c r="JSV83" s="195"/>
      <c r="JSW83" s="195"/>
      <c r="JSX83" s="195"/>
      <c r="JSY83" s="195"/>
      <c r="JSZ83" s="195"/>
      <c r="JTA83" s="195"/>
      <c r="JTB83" s="195"/>
      <c r="JTC83" s="195"/>
      <c r="JTD83" s="195"/>
      <c r="JTE83" s="195"/>
      <c r="JTF83" s="195"/>
      <c r="JTG83" s="195"/>
      <c r="JTH83" s="195"/>
      <c r="JTI83" s="195"/>
      <c r="JTJ83" s="195"/>
      <c r="JTK83" s="195"/>
      <c r="JTL83" s="195"/>
      <c r="JTM83" s="195"/>
      <c r="JTN83" s="195"/>
      <c r="JTO83" s="195"/>
      <c r="JTP83" s="195"/>
      <c r="JTQ83" s="195"/>
      <c r="JTR83" s="195"/>
      <c r="JTS83" s="195"/>
      <c r="JTT83" s="195"/>
      <c r="JTU83" s="195"/>
      <c r="JTV83" s="195"/>
      <c r="JTW83" s="195"/>
      <c r="JTX83" s="195"/>
      <c r="JTY83" s="195"/>
      <c r="JTZ83" s="195"/>
      <c r="JUA83" s="195"/>
      <c r="JUB83" s="195"/>
      <c r="JUC83" s="195"/>
      <c r="JUD83" s="195"/>
      <c r="JUE83" s="195"/>
      <c r="JUF83" s="195"/>
      <c r="JUG83" s="195"/>
      <c r="JUH83" s="195"/>
      <c r="JUI83" s="195"/>
      <c r="JUJ83" s="195"/>
      <c r="JUK83" s="195"/>
      <c r="JUL83" s="195"/>
      <c r="JUM83" s="195"/>
      <c r="JUN83" s="195"/>
      <c r="JUO83" s="195"/>
      <c r="JUP83" s="195"/>
      <c r="JUQ83" s="195"/>
      <c r="JUR83" s="195"/>
      <c r="JUS83" s="195"/>
      <c r="JUT83" s="195"/>
      <c r="JUU83" s="195"/>
      <c r="JUV83" s="195"/>
      <c r="JUW83" s="195"/>
      <c r="JUX83" s="195"/>
      <c r="JUY83" s="195"/>
      <c r="JUZ83" s="195"/>
      <c r="JVA83" s="195"/>
      <c r="JVB83" s="195"/>
      <c r="JVC83" s="195"/>
      <c r="JVD83" s="195"/>
      <c r="JVE83" s="195"/>
      <c r="JVF83" s="195"/>
      <c r="JVG83" s="195"/>
      <c r="JVH83" s="195"/>
      <c r="JVI83" s="195"/>
      <c r="JVJ83" s="195"/>
      <c r="JVK83" s="195"/>
      <c r="JVL83" s="195"/>
      <c r="JVM83" s="195"/>
      <c r="JVN83" s="195"/>
      <c r="JVO83" s="195"/>
      <c r="JVP83" s="195"/>
      <c r="JVQ83" s="195"/>
      <c r="JVR83" s="195"/>
      <c r="JVS83" s="195"/>
      <c r="JVT83" s="195"/>
      <c r="JVU83" s="195"/>
      <c r="JVV83" s="195"/>
      <c r="JVW83" s="195"/>
      <c r="JVX83" s="195"/>
      <c r="JVY83" s="195"/>
      <c r="JVZ83" s="195"/>
      <c r="JWA83" s="195"/>
      <c r="JWB83" s="195"/>
      <c r="JWC83" s="195"/>
      <c r="JWD83" s="195"/>
      <c r="JWE83" s="195"/>
      <c r="JWF83" s="195"/>
      <c r="JWG83" s="195"/>
      <c r="JWH83" s="195"/>
      <c r="JWI83" s="195"/>
      <c r="JWJ83" s="195"/>
      <c r="JWK83" s="195"/>
      <c r="JWL83" s="195"/>
      <c r="JWM83" s="195"/>
      <c r="JWN83" s="195"/>
      <c r="JWO83" s="195"/>
      <c r="JWP83" s="195"/>
      <c r="JWQ83" s="195"/>
      <c r="JWR83" s="195"/>
      <c r="JWS83" s="195"/>
      <c r="JWT83" s="195"/>
      <c r="JWU83" s="195"/>
      <c r="JWV83" s="195"/>
      <c r="JWW83" s="195"/>
      <c r="JWX83" s="195"/>
      <c r="JWY83" s="195"/>
      <c r="JWZ83" s="195"/>
      <c r="JXA83" s="195"/>
      <c r="JXB83" s="195"/>
      <c r="JXC83" s="195"/>
      <c r="JXD83" s="195"/>
      <c r="JXE83" s="195"/>
      <c r="JXF83" s="195"/>
      <c r="JXG83" s="195"/>
      <c r="JXH83" s="195"/>
      <c r="JXI83" s="195"/>
      <c r="JXJ83" s="195"/>
      <c r="JXK83" s="195"/>
      <c r="JXL83" s="195"/>
      <c r="JXM83" s="195"/>
      <c r="JXN83" s="195"/>
      <c r="JXO83" s="195"/>
      <c r="JXP83" s="195"/>
      <c r="JXQ83" s="195"/>
      <c r="JXR83" s="195"/>
      <c r="JXS83" s="195"/>
      <c r="JXT83" s="195"/>
      <c r="JXU83" s="195"/>
      <c r="JXV83" s="195"/>
      <c r="JXW83" s="195"/>
      <c r="JXX83" s="195"/>
      <c r="JXY83" s="195"/>
      <c r="JXZ83" s="195"/>
      <c r="JYA83" s="195"/>
      <c r="JYB83" s="195"/>
      <c r="JYC83" s="195"/>
      <c r="JYD83" s="195"/>
      <c r="JYE83" s="195"/>
      <c r="JYF83" s="195"/>
      <c r="JYG83" s="195"/>
      <c r="JYH83" s="195"/>
      <c r="JYI83" s="195"/>
      <c r="JYJ83" s="195"/>
      <c r="JYK83" s="195"/>
      <c r="JYL83" s="195"/>
      <c r="JYM83" s="195"/>
      <c r="JYN83" s="195"/>
      <c r="JYO83" s="195"/>
      <c r="JYP83" s="195"/>
      <c r="JYQ83" s="195"/>
      <c r="JYR83" s="195"/>
      <c r="JYS83" s="195"/>
      <c r="JYT83" s="195"/>
      <c r="JYU83" s="195"/>
      <c r="JYV83" s="195"/>
      <c r="JYW83" s="195"/>
      <c r="JYX83" s="195"/>
      <c r="JYY83" s="195"/>
      <c r="JYZ83" s="195"/>
      <c r="JZA83" s="195"/>
      <c r="JZB83" s="195"/>
      <c r="JZC83" s="195"/>
      <c r="JZD83" s="195"/>
      <c r="JZE83" s="195"/>
      <c r="JZF83" s="195"/>
      <c r="JZG83" s="195"/>
      <c r="JZH83" s="195"/>
      <c r="JZI83" s="195"/>
      <c r="JZJ83" s="195"/>
      <c r="JZK83" s="195"/>
      <c r="JZL83" s="195"/>
      <c r="JZM83" s="195"/>
      <c r="JZN83" s="195"/>
      <c r="JZO83" s="195"/>
      <c r="JZP83" s="195"/>
      <c r="JZQ83" s="195"/>
      <c r="JZR83" s="195"/>
      <c r="JZS83" s="195"/>
      <c r="JZT83" s="195"/>
      <c r="JZU83" s="195"/>
      <c r="JZV83" s="195"/>
      <c r="JZW83" s="195"/>
      <c r="JZX83" s="195"/>
      <c r="JZY83" s="195"/>
      <c r="JZZ83" s="195"/>
      <c r="KAA83" s="195"/>
      <c r="KAB83" s="195"/>
      <c r="KAC83" s="195"/>
      <c r="KAD83" s="195"/>
      <c r="KAE83" s="195"/>
      <c r="KAF83" s="195"/>
      <c r="KAG83" s="195"/>
      <c r="KAH83" s="195"/>
      <c r="KAI83" s="195"/>
      <c r="KAJ83" s="195"/>
      <c r="KAK83" s="195"/>
      <c r="KAL83" s="195"/>
      <c r="KAM83" s="195"/>
      <c r="KAN83" s="195"/>
      <c r="KAO83" s="195"/>
      <c r="KAP83" s="195"/>
      <c r="KAQ83" s="195"/>
      <c r="KAR83" s="195"/>
      <c r="KAS83" s="195"/>
      <c r="KAT83" s="195"/>
      <c r="KAU83" s="195"/>
      <c r="KAV83" s="195"/>
      <c r="KAW83" s="195"/>
      <c r="KAX83" s="195"/>
      <c r="KAY83" s="195"/>
      <c r="KAZ83" s="195"/>
      <c r="KBA83" s="195"/>
      <c r="KBB83" s="195"/>
      <c r="KBC83" s="195"/>
      <c r="KBD83" s="195"/>
      <c r="KBE83" s="195"/>
      <c r="KBF83" s="195"/>
      <c r="KBG83" s="195"/>
      <c r="KBH83" s="195"/>
      <c r="KBI83" s="195"/>
      <c r="KBJ83" s="195"/>
      <c r="KBK83" s="195"/>
      <c r="KBL83" s="195"/>
      <c r="KBM83" s="195"/>
      <c r="KBN83" s="195"/>
      <c r="KBO83" s="195"/>
      <c r="KBP83" s="195"/>
      <c r="KBQ83" s="195"/>
      <c r="KBR83" s="195"/>
      <c r="KBS83" s="195"/>
      <c r="KBT83" s="195"/>
      <c r="KBU83" s="195"/>
      <c r="KBV83" s="195"/>
      <c r="KBW83" s="195"/>
      <c r="KBX83" s="195"/>
      <c r="KBY83" s="195"/>
      <c r="KBZ83" s="195"/>
      <c r="KCA83" s="195"/>
      <c r="KCB83" s="195"/>
      <c r="KCC83" s="195"/>
      <c r="KCD83" s="195"/>
      <c r="KCE83" s="195"/>
      <c r="KCF83" s="195"/>
      <c r="KCG83" s="195"/>
      <c r="KCH83" s="195"/>
      <c r="KCI83" s="195"/>
      <c r="KCJ83" s="195"/>
      <c r="KCK83" s="195"/>
      <c r="KCL83" s="195"/>
      <c r="KCM83" s="195"/>
      <c r="KCN83" s="195"/>
      <c r="KCO83" s="195"/>
      <c r="KCP83" s="195"/>
      <c r="KCQ83" s="195"/>
      <c r="KCR83" s="195"/>
      <c r="KCS83" s="195"/>
      <c r="KCT83" s="195"/>
      <c r="KCU83" s="195"/>
      <c r="KCV83" s="195"/>
      <c r="KCW83" s="195"/>
      <c r="KCX83" s="195"/>
      <c r="KCY83" s="195"/>
      <c r="KCZ83" s="195"/>
      <c r="KDA83" s="195"/>
      <c r="KDB83" s="195"/>
      <c r="KDC83" s="195"/>
      <c r="KDD83" s="195"/>
      <c r="KDE83" s="195"/>
      <c r="KDF83" s="195"/>
      <c r="KDG83" s="195"/>
      <c r="KDH83" s="195"/>
      <c r="KDI83" s="195"/>
      <c r="KDJ83" s="195"/>
      <c r="KDK83" s="195"/>
      <c r="KDL83" s="195"/>
      <c r="KDM83" s="195"/>
      <c r="KDN83" s="195"/>
      <c r="KDO83" s="195"/>
      <c r="KDP83" s="195"/>
      <c r="KDQ83" s="195"/>
      <c r="KDR83" s="195"/>
      <c r="KDS83" s="195"/>
      <c r="KDT83" s="195"/>
      <c r="KDU83" s="195"/>
      <c r="KDV83" s="195"/>
      <c r="KDW83" s="195"/>
      <c r="KDX83" s="195"/>
      <c r="KDY83" s="195"/>
      <c r="KDZ83" s="195"/>
      <c r="KEA83" s="195"/>
      <c r="KEB83" s="195"/>
      <c r="KEC83" s="195"/>
      <c r="KED83" s="195"/>
      <c r="KEE83" s="195"/>
      <c r="KEF83" s="195"/>
      <c r="KEG83" s="195"/>
      <c r="KEH83" s="195"/>
      <c r="KEI83" s="195"/>
      <c r="KEJ83" s="195"/>
      <c r="KEK83" s="195"/>
      <c r="KEL83" s="195"/>
      <c r="KEM83" s="195"/>
      <c r="KEN83" s="195"/>
      <c r="KEO83" s="195"/>
      <c r="KEP83" s="195"/>
      <c r="KEQ83" s="195"/>
      <c r="KER83" s="195"/>
      <c r="KES83" s="195"/>
      <c r="KET83" s="195"/>
      <c r="KEU83" s="195"/>
      <c r="KEV83" s="195"/>
      <c r="KEW83" s="195"/>
      <c r="KEX83" s="195"/>
      <c r="KEY83" s="195"/>
      <c r="KEZ83" s="195"/>
      <c r="KFA83" s="195"/>
      <c r="KFB83" s="195"/>
      <c r="KFC83" s="195"/>
      <c r="KFD83" s="195"/>
      <c r="KFE83" s="195"/>
      <c r="KFF83" s="195"/>
      <c r="KFG83" s="195"/>
      <c r="KFH83" s="195"/>
      <c r="KFI83" s="195"/>
      <c r="KFJ83" s="195"/>
      <c r="KFK83" s="195"/>
      <c r="KFL83" s="195"/>
      <c r="KFM83" s="195"/>
      <c r="KFN83" s="195"/>
      <c r="KFO83" s="195"/>
      <c r="KFP83" s="195"/>
      <c r="KFQ83" s="195"/>
      <c r="KFR83" s="195"/>
      <c r="KFS83" s="195"/>
      <c r="KFT83" s="195"/>
      <c r="KFU83" s="195"/>
      <c r="KFV83" s="195"/>
      <c r="KFW83" s="195"/>
      <c r="KFX83" s="195"/>
      <c r="KFY83" s="195"/>
      <c r="KFZ83" s="195"/>
      <c r="KGA83" s="195"/>
      <c r="KGB83" s="195"/>
      <c r="KGC83" s="195"/>
      <c r="KGD83" s="195"/>
      <c r="KGE83" s="195"/>
      <c r="KGF83" s="195"/>
      <c r="KGG83" s="195"/>
      <c r="KGH83" s="195"/>
      <c r="KGI83" s="195"/>
      <c r="KGJ83" s="195"/>
      <c r="KGK83" s="195"/>
      <c r="KGL83" s="195"/>
      <c r="KGM83" s="195"/>
      <c r="KGN83" s="195"/>
      <c r="KGO83" s="195"/>
      <c r="KGP83" s="195"/>
      <c r="KGQ83" s="195"/>
      <c r="KGR83" s="195"/>
      <c r="KGS83" s="195"/>
      <c r="KGT83" s="195"/>
      <c r="KGU83" s="195"/>
      <c r="KGV83" s="195"/>
      <c r="KGW83" s="195"/>
      <c r="KGX83" s="195"/>
      <c r="KGY83" s="195"/>
      <c r="KGZ83" s="195"/>
      <c r="KHA83" s="195"/>
      <c r="KHB83" s="195"/>
      <c r="KHC83" s="195"/>
      <c r="KHD83" s="195"/>
      <c r="KHE83" s="195"/>
      <c r="KHF83" s="195"/>
      <c r="KHG83" s="195"/>
      <c r="KHH83" s="195"/>
      <c r="KHI83" s="195"/>
      <c r="KHJ83" s="195"/>
      <c r="KHK83" s="195"/>
      <c r="KHL83" s="195"/>
      <c r="KHM83" s="195"/>
      <c r="KHN83" s="195"/>
      <c r="KHO83" s="195"/>
      <c r="KHP83" s="195"/>
      <c r="KHQ83" s="195"/>
      <c r="KHR83" s="195"/>
      <c r="KHS83" s="195"/>
      <c r="KHT83" s="195"/>
      <c r="KHU83" s="195"/>
      <c r="KHV83" s="195"/>
      <c r="KHW83" s="195"/>
      <c r="KHX83" s="195"/>
      <c r="KHY83" s="195"/>
      <c r="KHZ83" s="195"/>
      <c r="KIA83" s="195"/>
      <c r="KIB83" s="195"/>
      <c r="KIC83" s="195"/>
      <c r="KID83" s="195"/>
      <c r="KIE83" s="195"/>
      <c r="KIF83" s="195"/>
      <c r="KIG83" s="195"/>
      <c r="KIH83" s="195"/>
      <c r="KII83" s="195"/>
      <c r="KIJ83" s="195"/>
      <c r="KIK83" s="195"/>
      <c r="KIL83" s="195"/>
      <c r="KIM83" s="195"/>
      <c r="KIN83" s="195"/>
      <c r="KIO83" s="195"/>
      <c r="KIP83" s="195"/>
      <c r="KIQ83" s="195"/>
      <c r="KIR83" s="195"/>
      <c r="KIS83" s="195"/>
      <c r="KIT83" s="195"/>
      <c r="KIU83" s="195"/>
      <c r="KIV83" s="195"/>
      <c r="KIW83" s="195"/>
      <c r="KIX83" s="195"/>
      <c r="KIY83" s="195"/>
      <c r="KIZ83" s="195"/>
      <c r="KJA83" s="195"/>
      <c r="KJB83" s="195"/>
      <c r="KJC83" s="195"/>
      <c r="KJD83" s="195"/>
      <c r="KJE83" s="195"/>
      <c r="KJF83" s="195"/>
      <c r="KJG83" s="195"/>
      <c r="KJH83" s="195"/>
      <c r="KJI83" s="195"/>
      <c r="KJJ83" s="195"/>
      <c r="KJK83" s="195"/>
      <c r="KJL83" s="195"/>
      <c r="KJM83" s="195"/>
      <c r="KJN83" s="195"/>
      <c r="KJO83" s="195"/>
      <c r="KJP83" s="195"/>
      <c r="KJQ83" s="195"/>
      <c r="KJR83" s="195"/>
      <c r="KJS83" s="195"/>
      <c r="KJT83" s="195"/>
      <c r="KJU83" s="195"/>
      <c r="KJV83" s="195"/>
      <c r="KJW83" s="195"/>
      <c r="KJX83" s="195"/>
      <c r="KJY83" s="195"/>
      <c r="KJZ83" s="195"/>
      <c r="KKA83" s="195"/>
      <c r="KKB83" s="195"/>
      <c r="KKC83" s="195"/>
      <c r="KKD83" s="195"/>
      <c r="KKE83" s="195"/>
      <c r="KKF83" s="195"/>
      <c r="KKG83" s="195"/>
      <c r="KKH83" s="195"/>
      <c r="KKI83" s="195"/>
      <c r="KKJ83" s="195"/>
      <c r="KKK83" s="195"/>
      <c r="KKL83" s="195"/>
      <c r="KKM83" s="195"/>
      <c r="KKN83" s="195"/>
      <c r="KKO83" s="195"/>
      <c r="KKP83" s="195"/>
      <c r="KKQ83" s="195"/>
      <c r="KKR83" s="195"/>
      <c r="KKS83" s="195"/>
      <c r="KKT83" s="195"/>
      <c r="KKU83" s="195"/>
      <c r="KKV83" s="195"/>
      <c r="KKW83" s="195"/>
      <c r="KKX83" s="195"/>
      <c r="KKY83" s="195"/>
      <c r="KKZ83" s="195"/>
      <c r="KLA83" s="195"/>
      <c r="KLB83" s="195"/>
      <c r="KLC83" s="195"/>
      <c r="KLD83" s="195"/>
      <c r="KLE83" s="195"/>
      <c r="KLF83" s="195"/>
      <c r="KLG83" s="195"/>
      <c r="KLH83" s="195"/>
      <c r="KLI83" s="195"/>
      <c r="KLJ83" s="195"/>
      <c r="KLK83" s="195"/>
      <c r="KLL83" s="195"/>
      <c r="KLM83" s="195"/>
      <c r="KLN83" s="195"/>
      <c r="KLO83" s="195"/>
      <c r="KLP83" s="195"/>
      <c r="KLQ83" s="195"/>
      <c r="KLR83" s="195"/>
      <c r="KLS83" s="195"/>
      <c r="KLT83" s="195"/>
      <c r="KLU83" s="195"/>
      <c r="KLV83" s="195"/>
      <c r="KLW83" s="195"/>
      <c r="KLX83" s="195"/>
      <c r="KLY83" s="195"/>
      <c r="KLZ83" s="195"/>
      <c r="KMA83" s="195"/>
      <c r="KMB83" s="195"/>
      <c r="KMC83" s="195"/>
      <c r="KMD83" s="195"/>
      <c r="KME83" s="195"/>
      <c r="KMF83" s="195"/>
      <c r="KMG83" s="195"/>
      <c r="KMH83" s="195"/>
      <c r="KMI83" s="195"/>
      <c r="KMJ83" s="195"/>
      <c r="KMK83" s="195"/>
      <c r="KML83" s="195"/>
      <c r="KMM83" s="195"/>
      <c r="KMN83" s="195"/>
      <c r="KMO83" s="195"/>
      <c r="KMP83" s="195"/>
      <c r="KMQ83" s="195"/>
      <c r="KMR83" s="195"/>
      <c r="KMS83" s="195"/>
      <c r="KMT83" s="195"/>
      <c r="KMU83" s="195"/>
      <c r="KMV83" s="195"/>
      <c r="KMW83" s="195"/>
      <c r="KMX83" s="195"/>
      <c r="KMY83" s="195"/>
      <c r="KMZ83" s="195"/>
      <c r="KNA83" s="195"/>
      <c r="KNB83" s="195"/>
      <c r="KNC83" s="195"/>
      <c r="KND83" s="195"/>
      <c r="KNE83" s="195"/>
      <c r="KNF83" s="195"/>
      <c r="KNG83" s="195"/>
      <c r="KNH83" s="195"/>
      <c r="KNI83" s="195"/>
      <c r="KNJ83" s="195"/>
      <c r="KNK83" s="195"/>
      <c r="KNL83" s="195"/>
      <c r="KNM83" s="195"/>
      <c r="KNN83" s="195"/>
      <c r="KNO83" s="195"/>
      <c r="KNP83" s="195"/>
      <c r="KNQ83" s="195"/>
      <c r="KNR83" s="195"/>
      <c r="KNS83" s="195"/>
      <c r="KNT83" s="195"/>
      <c r="KNU83" s="195"/>
      <c r="KNV83" s="195"/>
      <c r="KNW83" s="195"/>
      <c r="KNX83" s="195"/>
      <c r="KNY83" s="195"/>
      <c r="KNZ83" s="195"/>
      <c r="KOA83" s="195"/>
      <c r="KOB83" s="195"/>
      <c r="KOC83" s="195"/>
      <c r="KOD83" s="195"/>
      <c r="KOE83" s="195"/>
      <c r="KOF83" s="195"/>
      <c r="KOG83" s="195"/>
      <c r="KOH83" s="195"/>
      <c r="KOI83" s="195"/>
      <c r="KOJ83" s="195"/>
      <c r="KOK83" s="195"/>
      <c r="KOL83" s="195"/>
      <c r="KOM83" s="195"/>
      <c r="KON83" s="195"/>
      <c r="KOO83" s="195"/>
      <c r="KOP83" s="195"/>
      <c r="KOQ83" s="195"/>
      <c r="KOR83" s="195"/>
      <c r="KOS83" s="195"/>
      <c r="KOT83" s="195"/>
      <c r="KOU83" s="195"/>
      <c r="KOV83" s="195"/>
      <c r="KOW83" s="195"/>
      <c r="KOX83" s="195"/>
      <c r="KOY83" s="195"/>
      <c r="KOZ83" s="195"/>
      <c r="KPA83" s="195"/>
      <c r="KPB83" s="195"/>
      <c r="KPC83" s="195"/>
      <c r="KPD83" s="195"/>
      <c r="KPE83" s="195"/>
      <c r="KPF83" s="195"/>
      <c r="KPG83" s="195"/>
      <c r="KPH83" s="195"/>
      <c r="KPI83" s="195"/>
      <c r="KPJ83" s="195"/>
      <c r="KPK83" s="195"/>
      <c r="KPL83" s="195"/>
      <c r="KPM83" s="195"/>
      <c r="KPN83" s="195"/>
      <c r="KPO83" s="195"/>
      <c r="KPP83" s="195"/>
      <c r="KPQ83" s="195"/>
      <c r="KPR83" s="195"/>
      <c r="KPS83" s="195"/>
      <c r="KPT83" s="195"/>
      <c r="KPU83" s="195"/>
      <c r="KPV83" s="195"/>
      <c r="KPW83" s="195"/>
      <c r="KPX83" s="195"/>
      <c r="KPY83" s="195"/>
      <c r="KPZ83" s="195"/>
      <c r="KQA83" s="195"/>
      <c r="KQB83" s="195"/>
      <c r="KQC83" s="195"/>
      <c r="KQD83" s="195"/>
      <c r="KQE83" s="195"/>
      <c r="KQF83" s="195"/>
      <c r="KQG83" s="195"/>
      <c r="KQH83" s="195"/>
      <c r="KQI83" s="195"/>
      <c r="KQJ83" s="195"/>
      <c r="KQK83" s="195"/>
      <c r="KQL83" s="195"/>
      <c r="KQM83" s="195"/>
      <c r="KQN83" s="195"/>
      <c r="KQO83" s="195"/>
      <c r="KQP83" s="195"/>
      <c r="KQQ83" s="195"/>
      <c r="KQR83" s="195"/>
      <c r="KQS83" s="195"/>
      <c r="KQT83" s="195"/>
      <c r="KQU83" s="195"/>
      <c r="KQV83" s="195"/>
      <c r="KQW83" s="195"/>
      <c r="KQX83" s="195"/>
      <c r="KQY83" s="195"/>
      <c r="KQZ83" s="195"/>
      <c r="KRA83" s="195"/>
      <c r="KRB83" s="195"/>
      <c r="KRC83" s="195"/>
      <c r="KRD83" s="195"/>
      <c r="KRE83" s="195"/>
      <c r="KRF83" s="195"/>
      <c r="KRG83" s="195"/>
      <c r="KRH83" s="195"/>
      <c r="KRI83" s="195"/>
      <c r="KRJ83" s="195"/>
      <c r="KRK83" s="195"/>
      <c r="KRL83" s="195"/>
      <c r="KRM83" s="195"/>
      <c r="KRN83" s="195"/>
      <c r="KRO83" s="195"/>
      <c r="KRP83" s="195"/>
      <c r="KRQ83" s="195"/>
      <c r="KRR83" s="195"/>
      <c r="KRS83" s="195"/>
      <c r="KRT83" s="195"/>
      <c r="KRU83" s="195"/>
      <c r="KRV83" s="195"/>
      <c r="KRW83" s="195"/>
      <c r="KRX83" s="195"/>
      <c r="KRY83" s="195"/>
      <c r="KRZ83" s="195"/>
      <c r="KSA83" s="195"/>
      <c r="KSB83" s="195"/>
      <c r="KSC83" s="195"/>
      <c r="KSD83" s="195"/>
      <c r="KSE83" s="195"/>
      <c r="KSF83" s="195"/>
      <c r="KSG83" s="195"/>
      <c r="KSH83" s="195"/>
      <c r="KSI83" s="195"/>
      <c r="KSJ83" s="195"/>
      <c r="KSK83" s="195"/>
      <c r="KSL83" s="195"/>
      <c r="KSM83" s="195"/>
      <c r="KSN83" s="195"/>
      <c r="KSO83" s="195"/>
      <c r="KSP83" s="195"/>
      <c r="KSQ83" s="195"/>
      <c r="KSR83" s="195"/>
      <c r="KSS83" s="195"/>
      <c r="KST83" s="195"/>
      <c r="KSU83" s="195"/>
      <c r="KSV83" s="195"/>
      <c r="KSW83" s="195"/>
      <c r="KSX83" s="195"/>
      <c r="KSY83" s="195"/>
      <c r="KSZ83" s="195"/>
      <c r="KTA83" s="195"/>
      <c r="KTB83" s="195"/>
      <c r="KTC83" s="195"/>
      <c r="KTD83" s="195"/>
      <c r="KTE83" s="195"/>
      <c r="KTF83" s="195"/>
      <c r="KTG83" s="195"/>
      <c r="KTH83" s="195"/>
      <c r="KTI83" s="195"/>
      <c r="KTJ83" s="195"/>
      <c r="KTK83" s="195"/>
      <c r="KTL83" s="195"/>
      <c r="KTM83" s="195"/>
      <c r="KTN83" s="195"/>
      <c r="KTO83" s="195"/>
      <c r="KTP83" s="195"/>
      <c r="KTQ83" s="195"/>
      <c r="KTR83" s="195"/>
      <c r="KTS83" s="195"/>
      <c r="KTT83" s="195"/>
      <c r="KTU83" s="195"/>
      <c r="KTV83" s="195"/>
      <c r="KTW83" s="195"/>
      <c r="KTX83" s="195"/>
      <c r="KTY83" s="195"/>
      <c r="KTZ83" s="195"/>
      <c r="KUA83" s="195"/>
      <c r="KUB83" s="195"/>
      <c r="KUC83" s="195"/>
      <c r="KUD83" s="195"/>
      <c r="KUE83" s="195"/>
      <c r="KUF83" s="195"/>
      <c r="KUG83" s="195"/>
      <c r="KUH83" s="195"/>
      <c r="KUI83" s="195"/>
      <c r="KUJ83" s="195"/>
      <c r="KUK83" s="195"/>
      <c r="KUL83" s="195"/>
      <c r="KUM83" s="195"/>
      <c r="KUN83" s="195"/>
      <c r="KUO83" s="195"/>
      <c r="KUP83" s="195"/>
      <c r="KUQ83" s="195"/>
      <c r="KUR83" s="195"/>
      <c r="KUS83" s="195"/>
      <c r="KUT83" s="195"/>
      <c r="KUU83" s="195"/>
      <c r="KUV83" s="195"/>
      <c r="KUW83" s="195"/>
      <c r="KUX83" s="195"/>
      <c r="KUY83" s="195"/>
      <c r="KUZ83" s="195"/>
      <c r="KVA83" s="195"/>
      <c r="KVB83" s="195"/>
      <c r="KVC83" s="195"/>
      <c r="KVD83" s="195"/>
      <c r="KVE83" s="195"/>
      <c r="KVF83" s="195"/>
      <c r="KVG83" s="195"/>
      <c r="KVH83" s="195"/>
      <c r="KVI83" s="195"/>
      <c r="KVJ83" s="195"/>
      <c r="KVK83" s="195"/>
      <c r="KVL83" s="195"/>
      <c r="KVM83" s="195"/>
      <c r="KVN83" s="195"/>
      <c r="KVO83" s="195"/>
      <c r="KVP83" s="195"/>
      <c r="KVQ83" s="195"/>
      <c r="KVR83" s="195"/>
      <c r="KVS83" s="195"/>
      <c r="KVT83" s="195"/>
      <c r="KVU83" s="195"/>
      <c r="KVV83" s="195"/>
      <c r="KVW83" s="195"/>
      <c r="KVX83" s="195"/>
      <c r="KVY83" s="195"/>
      <c r="KVZ83" s="195"/>
      <c r="KWA83" s="195"/>
      <c r="KWB83" s="195"/>
      <c r="KWC83" s="195"/>
      <c r="KWD83" s="195"/>
      <c r="KWE83" s="195"/>
      <c r="KWF83" s="195"/>
      <c r="KWG83" s="195"/>
      <c r="KWH83" s="195"/>
      <c r="KWI83" s="195"/>
      <c r="KWJ83" s="195"/>
      <c r="KWK83" s="195"/>
      <c r="KWL83" s="195"/>
      <c r="KWM83" s="195"/>
      <c r="KWN83" s="195"/>
      <c r="KWO83" s="195"/>
      <c r="KWP83" s="195"/>
      <c r="KWQ83" s="195"/>
      <c r="KWR83" s="195"/>
      <c r="KWS83" s="195"/>
      <c r="KWT83" s="195"/>
      <c r="KWU83" s="195"/>
      <c r="KWV83" s="195"/>
      <c r="KWW83" s="195"/>
      <c r="KWX83" s="195"/>
      <c r="KWY83" s="195"/>
      <c r="KWZ83" s="195"/>
      <c r="KXA83" s="195"/>
      <c r="KXB83" s="195"/>
      <c r="KXC83" s="195"/>
      <c r="KXD83" s="195"/>
      <c r="KXE83" s="195"/>
      <c r="KXF83" s="195"/>
      <c r="KXG83" s="195"/>
      <c r="KXH83" s="195"/>
      <c r="KXI83" s="195"/>
      <c r="KXJ83" s="195"/>
      <c r="KXK83" s="195"/>
      <c r="KXL83" s="195"/>
      <c r="KXM83" s="195"/>
      <c r="KXN83" s="195"/>
      <c r="KXO83" s="195"/>
      <c r="KXP83" s="195"/>
      <c r="KXQ83" s="195"/>
      <c r="KXR83" s="195"/>
      <c r="KXS83" s="195"/>
      <c r="KXT83" s="195"/>
      <c r="KXU83" s="195"/>
      <c r="KXV83" s="195"/>
      <c r="KXW83" s="195"/>
      <c r="KXX83" s="195"/>
      <c r="KXY83" s="195"/>
      <c r="KXZ83" s="195"/>
      <c r="KYA83" s="195"/>
      <c r="KYB83" s="195"/>
      <c r="KYC83" s="195"/>
      <c r="KYD83" s="195"/>
      <c r="KYE83" s="195"/>
      <c r="KYF83" s="195"/>
      <c r="KYG83" s="195"/>
      <c r="KYH83" s="195"/>
      <c r="KYI83" s="195"/>
      <c r="KYJ83" s="195"/>
      <c r="KYK83" s="195"/>
      <c r="KYL83" s="195"/>
      <c r="KYM83" s="195"/>
      <c r="KYN83" s="195"/>
      <c r="KYO83" s="195"/>
      <c r="KYP83" s="195"/>
      <c r="KYQ83" s="195"/>
      <c r="KYR83" s="195"/>
      <c r="KYS83" s="195"/>
      <c r="KYT83" s="195"/>
      <c r="KYU83" s="195"/>
      <c r="KYV83" s="195"/>
      <c r="KYW83" s="195"/>
      <c r="KYX83" s="195"/>
      <c r="KYY83" s="195"/>
      <c r="KYZ83" s="195"/>
      <c r="KZA83" s="195"/>
      <c r="KZB83" s="195"/>
      <c r="KZC83" s="195"/>
      <c r="KZD83" s="195"/>
      <c r="KZE83" s="195"/>
      <c r="KZF83" s="195"/>
      <c r="KZG83" s="195"/>
      <c r="KZH83" s="195"/>
      <c r="KZI83" s="195"/>
      <c r="KZJ83" s="195"/>
      <c r="KZK83" s="195"/>
      <c r="KZL83" s="195"/>
      <c r="KZM83" s="195"/>
      <c r="KZN83" s="195"/>
      <c r="KZO83" s="195"/>
      <c r="KZP83" s="195"/>
      <c r="KZQ83" s="195"/>
      <c r="KZR83" s="195"/>
      <c r="KZS83" s="195"/>
      <c r="KZT83" s="195"/>
      <c r="KZU83" s="195"/>
      <c r="KZV83" s="195"/>
      <c r="KZW83" s="195"/>
      <c r="KZX83" s="195"/>
      <c r="KZY83" s="195"/>
      <c r="KZZ83" s="195"/>
      <c r="LAA83" s="195"/>
      <c r="LAB83" s="195"/>
      <c r="LAC83" s="195"/>
      <c r="LAD83" s="195"/>
      <c r="LAE83" s="195"/>
      <c r="LAF83" s="195"/>
      <c r="LAG83" s="195"/>
      <c r="LAH83" s="195"/>
      <c r="LAI83" s="195"/>
      <c r="LAJ83" s="195"/>
      <c r="LAK83" s="195"/>
      <c r="LAL83" s="195"/>
      <c r="LAM83" s="195"/>
      <c r="LAN83" s="195"/>
      <c r="LAO83" s="195"/>
      <c r="LAP83" s="195"/>
      <c r="LAQ83" s="195"/>
      <c r="LAR83" s="195"/>
      <c r="LAS83" s="195"/>
      <c r="LAT83" s="195"/>
      <c r="LAU83" s="195"/>
      <c r="LAV83" s="195"/>
      <c r="LAW83" s="195"/>
      <c r="LAX83" s="195"/>
      <c r="LAY83" s="195"/>
      <c r="LAZ83" s="195"/>
      <c r="LBA83" s="195"/>
      <c r="LBB83" s="195"/>
      <c r="LBC83" s="195"/>
      <c r="LBD83" s="195"/>
      <c r="LBE83" s="195"/>
      <c r="LBF83" s="195"/>
      <c r="LBG83" s="195"/>
      <c r="LBH83" s="195"/>
      <c r="LBI83" s="195"/>
      <c r="LBJ83" s="195"/>
      <c r="LBK83" s="195"/>
      <c r="LBL83" s="195"/>
      <c r="LBM83" s="195"/>
      <c r="LBN83" s="195"/>
      <c r="LBO83" s="195"/>
      <c r="LBP83" s="195"/>
      <c r="LBQ83" s="195"/>
      <c r="LBR83" s="195"/>
      <c r="LBS83" s="195"/>
      <c r="LBT83" s="195"/>
      <c r="LBU83" s="195"/>
      <c r="LBV83" s="195"/>
      <c r="LBW83" s="195"/>
      <c r="LBX83" s="195"/>
      <c r="LBY83" s="195"/>
      <c r="LBZ83" s="195"/>
      <c r="LCA83" s="195"/>
      <c r="LCB83" s="195"/>
      <c r="LCC83" s="195"/>
      <c r="LCD83" s="195"/>
      <c r="LCE83" s="195"/>
      <c r="LCF83" s="195"/>
      <c r="LCG83" s="195"/>
      <c r="LCH83" s="195"/>
      <c r="LCI83" s="195"/>
      <c r="LCJ83" s="195"/>
      <c r="LCK83" s="195"/>
      <c r="LCL83" s="195"/>
      <c r="LCM83" s="195"/>
      <c r="LCN83" s="195"/>
      <c r="LCO83" s="195"/>
      <c r="LCP83" s="195"/>
      <c r="LCQ83" s="195"/>
      <c r="LCR83" s="195"/>
      <c r="LCS83" s="195"/>
      <c r="LCT83" s="195"/>
      <c r="LCU83" s="195"/>
      <c r="LCV83" s="195"/>
      <c r="LCW83" s="195"/>
      <c r="LCX83" s="195"/>
      <c r="LCY83" s="195"/>
      <c r="LCZ83" s="195"/>
      <c r="LDA83" s="195"/>
      <c r="LDB83" s="195"/>
      <c r="LDC83" s="195"/>
      <c r="LDD83" s="195"/>
      <c r="LDE83" s="195"/>
      <c r="LDF83" s="195"/>
      <c r="LDG83" s="195"/>
      <c r="LDH83" s="195"/>
      <c r="LDI83" s="195"/>
      <c r="LDJ83" s="195"/>
      <c r="LDK83" s="195"/>
      <c r="LDL83" s="195"/>
      <c r="LDM83" s="195"/>
      <c r="LDN83" s="195"/>
      <c r="LDO83" s="195"/>
      <c r="LDP83" s="195"/>
      <c r="LDQ83" s="195"/>
      <c r="LDR83" s="195"/>
      <c r="LDS83" s="195"/>
      <c r="LDT83" s="195"/>
      <c r="LDU83" s="195"/>
      <c r="LDV83" s="195"/>
      <c r="LDW83" s="195"/>
      <c r="LDX83" s="195"/>
      <c r="LDY83" s="195"/>
      <c r="LDZ83" s="195"/>
      <c r="LEA83" s="195"/>
      <c r="LEB83" s="195"/>
      <c r="LEC83" s="195"/>
      <c r="LED83" s="195"/>
      <c r="LEE83" s="195"/>
      <c r="LEF83" s="195"/>
      <c r="LEG83" s="195"/>
      <c r="LEH83" s="195"/>
      <c r="LEI83" s="195"/>
      <c r="LEJ83" s="195"/>
      <c r="LEK83" s="195"/>
      <c r="LEL83" s="195"/>
      <c r="LEM83" s="195"/>
      <c r="LEN83" s="195"/>
      <c r="LEO83" s="195"/>
      <c r="LEP83" s="195"/>
      <c r="LEQ83" s="195"/>
      <c r="LER83" s="195"/>
      <c r="LES83" s="195"/>
      <c r="LET83" s="195"/>
      <c r="LEU83" s="195"/>
      <c r="LEV83" s="195"/>
      <c r="LEW83" s="195"/>
      <c r="LEX83" s="195"/>
      <c r="LEY83" s="195"/>
      <c r="LEZ83" s="195"/>
      <c r="LFA83" s="195"/>
      <c r="LFB83" s="195"/>
      <c r="LFC83" s="195"/>
      <c r="LFD83" s="195"/>
      <c r="LFE83" s="195"/>
      <c r="LFF83" s="195"/>
      <c r="LFG83" s="195"/>
      <c r="LFH83" s="195"/>
      <c r="LFI83" s="195"/>
      <c r="LFJ83" s="195"/>
      <c r="LFK83" s="195"/>
      <c r="LFL83" s="195"/>
      <c r="LFM83" s="195"/>
      <c r="LFN83" s="195"/>
      <c r="LFO83" s="195"/>
      <c r="LFP83" s="195"/>
      <c r="LFQ83" s="195"/>
      <c r="LFR83" s="195"/>
      <c r="LFS83" s="195"/>
      <c r="LFT83" s="195"/>
      <c r="LFU83" s="195"/>
      <c r="LFV83" s="195"/>
      <c r="LFW83" s="195"/>
      <c r="LFX83" s="195"/>
      <c r="LFY83" s="195"/>
      <c r="LFZ83" s="195"/>
      <c r="LGA83" s="195"/>
      <c r="LGB83" s="195"/>
      <c r="LGC83" s="195"/>
      <c r="LGD83" s="195"/>
      <c r="LGE83" s="195"/>
      <c r="LGF83" s="195"/>
      <c r="LGG83" s="195"/>
      <c r="LGH83" s="195"/>
      <c r="LGI83" s="195"/>
      <c r="LGJ83" s="195"/>
      <c r="LGK83" s="195"/>
      <c r="LGL83" s="195"/>
      <c r="LGM83" s="195"/>
      <c r="LGN83" s="195"/>
      <c r="LGO83" s="195"/>
      <c r="LGP83" s="195"/>
      <c r="LGQ83" s="195"/>
      <c r="LGR83" s="195"/>
      <c r="LGS83" s="195"/>
      <c r="LGT83" s="195"/>
      <c r="LGU83" s="195"/>
      <c r="LGV83" s="195"/>
      <c r="LGW83" s="195"/>
      <c r="LGX83" s="195"/>
      <c r="LGY83" s="195"/>
      <c r="LGZ83" s="195"/>
      <c r="LHA83" s="195"/>
      <c r="LHB83" s="195"/>
      <c r="LHC83" s="195"/>
      <c r="LHD83" s="195"/>
      <c r="LHE83" s="195"/>
      <c r="LHF83" s="195"/>
      <c r="LHG83" s="195"/>
      <c r="LHH83" s="195"/>
      <c r="LHI83" s="195"/>
      <c r="LHJ83" s="195"/>
      <c r="LHK83" s="195"/>
      <c r="LHL83" s="195"/>
      <c r="LHM83" s="195"/>
      <c r="LHN83" s="195"/>
      <c r="LHO83" s="195"/>
      <c r="LHP83" s="195"/>
      <c r="LHQ83" s="195"/>
      <c r="LHR83" s="195"/>
      <c r="LHS83" s="195"/>
      <c r="LHT83" s="195"/>
      <c r="LHU83" s="195"/>
      <c r="LHV83" s="195"/>
      <c r="LHW83" s="195"/>
      <c r="LHX83" s="195"/>
      <c r="LHY83" s="195"/>
      <c r="LHZ83" s="195"/>
      <c r="LIA83" s="195"/>
      <c r="LIB83" s="195"/>
      <c r="LIC83" s="195"/>
      <c r="LID83" s="195"/>
      <c r="LIE83" s="195"/>
      <c r="LIF83" s="195"/>
      <c r="LIG83" s="195"/>
      <c r="LIH83" s="195"/>
      <c r="LII83" s="195"/>
      <c r="LIJ83" s="195"/>
      <c r="LIK83" s="195"/>
      <c r="LIL83" s="195"/>
      <c r="LIM83" s="195"/>
      <c r="LIN83" s="195"/>
      <c r="LIO83" s="195"/>
      <c r="LIP83" s="195"/>
      <c r="LIQ83" s="195"/>
      <c r="LIR83" s="195"/>
      <c r="LIS83" s="195"/>
      <c r="LIT83" s="195"/>
      <c r="LIU83" s="195"/>
      <c r="LIV83" s="195"/>
      <c r="LIW83" s="195"/>
      <c r="LIX83" s="195"/>
      <c r="LIY83" s="195"/>
      <c r="LIZ83" s="195"/>
      <c r="LJA83" s="195"/>
      <c r="LJB83" s="195"/>
      <c r="LJC83" s="195"/>
      <c r="LJD83" s="195"/>
      <c r="LJE83" s="195"/>
      <c r="LJF83" s="195"/>
      <c r="LJG83" s="195"/>
      <c r="LJH83" s="195"/>
      <c r="LJI83" s="195"/>
      <c r="LJJ83" s="195"/>
      <c r="LJK83" s="195"/>
      <c r="LJL83" s="195"/>
      <c r="LJM83" s="195"/>
      <c r="LJN83" s="195"/>
      <c r="LJO83" s="195"/>
      <c r="LJP83" s="195"/>
      <c r="LJQ83" s="195"/>
      <c r="LJR83" s="195"/>
      <c r="LJS83" s="195"/>
      <c r="LJT83" s="195"/>
      <c r="LJU83" s="195"/>
      <c r="LJV83" s="195"/>
      <c r="LJW83" s="195"/>
      <c r="LJX83" s="195"/>
      <c r="LJY83" s="195"/>
      <c r="LJZ83" s="195"/>
      <c r="LKA83" s="195"/>
      <c r="LKB83" s="195"/>
      <c r="LKC83" s="195"/>
      <c r="LKD83" s="195"/>
      <c r="LKE83" s="195"/>
      <c r="LKF83" s="195"/>
      <c r="LKG83" s="195"/>
      <c r="LKH83" s="195"/>
      <c r="LKI83" s="195"/>
      <c r="LKJ83" s="195"/>
      <c r="LKK83" s="195"/>
      <c r="LKL83" s="195"/>
      <c r="LKM83" s="195"/>
      <c r="LKN83" s="195"/>
      <c r="LKO83" s="195"/>
      <c r="LKP83" s="195"/>
      <c r="LKQ83" s="195"/>
      <c r="LKR83" s="195"/>
      <c r="LKS83" s="195"/>
      <c r="LKT83" s="195"/>
      <c r="LKU83" s="195"/>
      <c r="LKV83" s="195"/>
      <c r="LKW83" s="195"/>
      <c r="LKX83" s="195"/>
      <c r="LKY83" s="195"/>
      <c r="LKZ83" s="195"/>
      <c r="LLA83" s="195"/>
      <c r="LLB83" s="195"/>
      <c r="LLC83" s="195"/>
      <c r="LLD83" s="195"/>
      <c r="LLE83" s="195"/>
      <c r="LLF83" s="195"/>
      <c r="LLG83" s="195"/>
      <c r="LLH83" s="195"/>
      <c r="LLI83" s="195"/>
      <c r="LLJ83" s="195"/>
      <c r="LLK83" s="195"/>
      <c r="LLL83" s="195"/>
      <c r="LLM83" s="195"/>
      <c r="LLN83" s="195"/>
      <c r="LLO83" s="195"/>
      <c r="LLP83" s="195"/>
      <c r="LLQ83" s="195"/>
      <c r="LLR83" s="195"/>
      <c r="LLS83" s="195"/>
      <c r="LLT83" s="195"/>
      <c r="LLU83" s="195"/>
      <c r="LLV83" s="195"/>
      <c r="LLW83" s="195"/>
      <c r="LLX83" s="195"/>
      <c r="LLY83" s="195"/>
      <c r="LLZ83" s="195"/>
      <c r="LMA83" s="195"/>
      <c r="LMB83" s="195"/>
      <c r="LMC83" s="195"/>
      <c r="LMD83" s="195"/>
      <c r="LME83" s="195"/>
      <c r="LMF83" s="195"/>
      <c r="LMG83" s="195"/>
      <c r="LMH83" s="195"/>
      <c r="LMI83" s="195"/>
      <c r="LMJ83" s="195"/>
      <c r="LMK83" s="195"/>
      <c r="LML83" s="195"/>
      <c r="LMM83" s="195"/>
      <c r="LMN83" s="195"/>
      <c r="LMO83" s="195"/>
      <c r="LMP83" s="195"/>
      <c r="LMQ83" s="195"/>
      <c r="LMR83" s="195"/>
      <c r="LMS83" s="195"/>
      <c r="LMT83" s="195"/>
      <c r="LMU83" s="195"/>
      <c r="LMV83" s="195"/>
      <c r="LMW83" s="195"/>
      <c r="LMX83" s="195"/>
      <c r="LMY83" s="195"/>
      <c r="LMZ83" s="195"/>
      <c r="LNA83" s="195"/>
      <c r="LNB83" s="195"/>
      <c r="LNC83" s="195"/>
      <c r="LND83" s="195"/>
      <c r="LNE83" s="195"/>
      <c r="LNF83" s="195"/>
      <c r="LNG83" s="195"/>
      <c r="LNH83" s="195"/>
      <c r="LNI83" s="195"/>
      <c r="LNJ83" s="195"/>
      <c r="LNK83" s="195"/>
      <c r="LNL83" s="195"/>
      <c r="LNM83" s="195"/>
      <c r="LNN83" s="195"/>
      <c r="LNO83" s="195"/>
      <c r="LNP83" s="195"/>
      <c r="LNQ83" s="195"/>
      <c r="LNR83" s="195"/>
      <c r="LNS83" s="195"/>
      <c r="LNT83" s="195"/>
      <c r="LNU83" s="195"/>
      <c r="LNV83" s="195"/>
      <c r="LNW83" s="195"/>
      <c r="LNX83" s="195"/>
      <c r="LNY83" s="195"/>
      <c r="LNZ83" s="195"/>
      <c r="LOA83" s="195"/>
      <c r="LOB83" s="195"/>
      <c r="LOC83" s="195"/>
      <c r="LOD83" s="195"/>
      <c r="LOE83" s="195"/>
      <c r="LOF83" s="195"/>
      <c r="LOG83" s="195"/>
      <c r="LOH83" s="195"/>
      <c r="LOI83" s="195"/>
      <c r="LOJ83" s="195"/>
      <c r="LOK83" s="195"/>
      <c r="LOL83" s="195"/>
      <c r="LOM83" s="195"/>
      <c r="LON83" s="195"/>
      <c r="LOO83" s="195"/>
      <c r="LOP83" s="195"/>
      <c r="LOQ83" s="195"/>
      <c r="LOR83" s="195"/>
      <c r="LOS83" s="195"/>
      <c r="LOT83" s="195"/>
      <c r="LOU83" s="195"/>
      <c r="LOV83" s="195"/>
      <c r="LOW83" s="195"/>
      <c r="LOX83" s="195"/>
      <c r="LOY83" s="195"/>
      <c r="LOZ83" s="195"/>
      <c r="LPA83" s="195"/>
      <c r="LPB83" s="195"/>
      <c r="LPC83" s="195"/>
      <c r="LPD83" s="195"/>
      <c r="LPE83" s="195"/>
      <c r="LPF83" s="195"/>
      <c r="LPG83" s="195"/>
      <c r="LPH83" s="195"/>
      <c r="LPI83" s="195"/>
      <c r="LPJ83" s="195"/>
      <c r="LPK83" s="195"/>
      <c r="LPL83" s="195"/>
      <c r="LPM83" s="195"/>
      <c r="LPN83" s="195"/>
      <c r="LPO83" s="195"/>
      <c r="LPP83" s="195"/>
      <c r="LPQ83" s="195"/>
      <c r="LPR83" s="195"/>
      <c r="LPS83" s="195"/>
      <c r="LPT83" s="195"/>
      <c r="LPU83" s="195"/>
      <c r="LPV83" s="195"/>
      <c r="LPW83" s="195"/>
      <c r="LPX83" s="195"/>
      <c r="LPY83" s="195"/>
      <c r="LPZ83" s="195"/>
      <c r="LQA83" s="195"/>
      <c r="LQB83" s="195"/>
      <c r="LQC83" s="195"/>
      <c r="LQD83" s="195"/>
      <c r="LQE83" s="195"/>
      <c r="LQF83" s="195"/>
      <c r="LQG83" s="195"/>
      <c r="LQH83" s="195"/>
      <c r="LQI83" s="195"/>
      <c r="LQJ83" s="195"/>
      <c r="LQK83" s="195"/>
      <c r="LQL83" s="195"/>
      <c r="LQM83" s="195"/>
      <c r="LQN83" s="195"/>
      <c r="LQO83" s="195"/>
      <c r="LQP83" s="195"/>
      <c r="LQQ83" s="195"/>
      <c r="LQR83" s="195"/>
      <c r="LQS83" s="195"/>
      <c r="LQT83" s="195"/>
      <c r="LQU83" s="195"/>
      <c r="LQV83" s="195"/>
      <c r="LQW83" s="195"/>
      <c r="LQX83" s="195"/>
      <c r="LQY83" s="195"/>
      <c r="LQZ83" s="195"/>
      <c r="LRA83" s="195"/>
      <c r="LRB83" s="195"/>
      <c r="LRC83" s="195"/>
      <c r="LRD83" s="195"/>
      <c r="LRE83" s="195"/>
      <c r="LRF83" s="195"/>
      <c r="LRG83" s="195"/>
      <c r="LRH83" s="195"/>
      <c r="LRI83" s="195"/>
      <c r="LRJ83" s="195"/>
      <c r="LRK83" s="195"/>
      <c r="LRL83" s="195"/>
      <c r="LRM83" s="195"/>
      <c r="LRN83" s="195"/>
      <c r="LRO83" s="195"/>
      <c r="LRP83" s="195"/>
      <c r="LRQ83" s="195"/>
      <c r="LRR83" s="195"/>
      <c r="LRS83" s="195"/>
      <c r="LRT83" s="195"/>
      <c r="LRU83" s="195"/>
      <c r="LRV83" s="195"/>
      <c r="LRW83" s="195"/>
      <c r="LRX83" s="195"/>
      <c r="LRY83" s="195"/>
      <c r="LRZ83" s="195"/>
      <c r="LSA83" s="195"/>
      <c r="LSB83" s="195"/>
      <c r="LSC83" s="195"/>
      <c r="LSD83" s="195"/>
      <c r="LSE83" s="195"/>
      <c r="LSF83" s="195"/>
      <c r="LSG83" s="195"/>
      <c r="LSH83" s="195"/>
      <c r="LSI83" s="195"/>
      <c r="LSJ83" s="195"/>
      <c r="LSK83" s="195"/>
      <c r="LSL83" s="195"/>
      <c r="LSM83" s="195"/>
      <c r="LSN83" s="195"/>
      <c r="LSO83" s="195"/>
      <c r="LSP83" s="195"/>
      <c r="LSQ83" s="195"/>
      <c r="LSR83" s="195"/>
      <c r="LSS83" s="195"/>
      <c r="LST83" s="195"/>
      <c r="LSU83" s="195"/>
      <c r="LSV83" s="195"/>
      <c r="LSW83" s="195"/>
      <c r="LSX83" s="195"/>
      <c r="LSY83" s="195"/>
      <c r="LSZ83" s="195"/>
      <c r="LTA83" s="195"/>
      <c r="LTB83" s="195"/>
      <c r="LTC83" s="195"/>
      <c r="LTD83" s="195"/>
      <c r="LTE83" s="195"/>
      <c r="LTF83" s="195"/>
      <c r="LTG83" s="195"/>
      <c r="LTH83" s="195"/>
      <c r="LTI83" s="195"/>
      <c r="LTJ83" s="195"/>
      <c r="LTK83" s="195"/>
      <c r="LTL83" s="195"/>
      <c r="LTM83" s="195"/>
      <c r="LTN83" s="195"/>
      <c r="LTO83" s="195"/>
      <c r="LTP83" s="195"/>
      <c r="LTQ83" s="195"/>
      <c r="LTR83" s="195"/>
      <c r="LTS83" s="195"/>
      <c r="LTT83" s="195"/>
      <c r="LTU83" s="195"/>
      <c r="LTV83" s="195"/>
      <c r="LTW83" s="195"/>
      <c r="LTX83" s="195"/>
      <c r="LTY83" s="195"/>
      <c r="LTZ83" s="195"/>
      <c r="LUA83" s="195"/>
      <c r="LUB83" s="195"/>
      <c r="LUC83" s="195"/>
      <c r="LUD83" s="195"/>
      <c r="LUE83" s="195"/>
      <c r="LUF83" s="195"/>
      <c r="LUG83" s="195"/>
      <c r="LUH83" s="195"/>
      <c r="LUI83" s="195"/>
      <c r="LUJ83" s="195"/>
      <c r="LUK83" s="195"/>
      <c r="LUL83" s="195"/>
      <c r="LUM83" s="195"/>
      <c r="LUN83" s="195"/>
      <c r="LUO83" s="195"/>
      <c r="LUP83" s="195"/>
      <c r="LUQ83" s="195"/>
      <c r="LUR83" s="195"/>
      <c r="LUS83" s="195"/>
      <c r="LUT83" s="195"/>
      <c r="LUU83" s="195"/>
      <c r="LUV83" s="195"/>
      <c r="LUW83" s="195"/>
      <c r="LUX83" s="195"/>
      <c r="LUY83" s="195"/>
      <c r="LUZ83" s="195"/>
      <c r="LVA83" s="195"/>
      <c r="LVB83" s="195"/>
      <c r="LVC83" s="195"/>
      <c r="LVD83" s="195"/>
      <c r="LVE83" s="195"/>
      <c r="LVF83" s="195"/>
      <c r="LVG83" s="195"/>
      <c r="LVH83" s="195"/>
      <c r="LVI83" s="195"/>
      <c r="LVJ83" s="195"/>
      <c r="LVK83" s="195"/>
      <c r="LVL83" s="195"/>
      <c r="LVM83" s="195"/>
      <c r="LVN83" s="195"/>
      <c r="LVO83" s="195"/>
      <c r="LVP83" s="195"/>
      <c r="LVQ83" s="195"/>
      <c r="LVR83" s="195"/>
      <c r="LVS83" s="195"/>
      <c r="LVT83" s="195"/>
      <c r="LVU83" s="195"/>
      <c r="LVV83" s="195"/>
      <c r="LVW83" s="195"/>
      <c r="LVX83" s="195"/>
      <c r="LVY83" s="195"/>
      <c r="LVZ83" s="195"/>
      <c r="LWA83" s="195"/>
      <c r="LWB83" s="195"/>
      <c r="LWC83" s="195"/>
      <c r="LWD83" s="195"/>
      <c r="LWE83" s="195"/>
      <c r="LWF83" s="195"/>
      <c r="LWG83" s="195"/>
      <c r="LWH83" s="195"/>
      <c r="LWI83" s="195"/>
      <c r="LWJ83" s="195"/>
      <c r="LWK83" s="195"/>
      <c r="LWL83" s="195"/>
      <c r="LWM83" s="195"/>
      <c r="LWN83" s="195"/>
      <c r="LWO83" s="195"/>
      <c r="LWP83" s="195"/>
      <c r="LWQ83" s="195"/>
      <c r="LWR83" s="195"/>
      <c r="LWS83" s="195"/>
      <c r="LWT83" s="195"/>
      <c r="LWU83" s="195"/>
      <c r="LWV83" s="195"/>
      <c r="LWW83" s="195"/>
      <c r="LWX83" s="195"/>
      <c r="LWY83" s="195"/>
      <c r="LWZ83" s="195"/>
      <c r="LXA83" s="195"/>
      <c r="LXB83" s="195"/>
      <c r="LXC83" s="195"/>
      <c r="LXD83" s="195"/>
      <c r="LXE83" s="195"/>
      <c r="LXF83" s="195"/>
      <c r="LXG83" s="195"/>
      <c r="LXH83" s="195"/>
      <c r="LXI83" s="195"/>
      <c r="LXJ83" s="195"/>
      <c r="LXK83" s="195"/>
      <c r="LXL83" s="195"/>
      <c r="LXM83" s="195"/>
      <c r="LXN83" s="195"/>
      <c r="LXO83" s="195"/>
      <c r="LXP83" s="195"/>
      <c r="LXQ83" s="195"/>
      <c r="LXR83" s="195"/>
      <c r="LXS83" s="195"/>
      <c r="LXT83" s="195"/>
      <c r="LXU83" s="195"/>
      <c r="LXV83" s="195"/>
      <c r="LXW83" s="195"/>
      <c r="LXX83" s="195"/>
      <c r="LXY83" s="195"/>
      <c r="LXZ83" s="195"/>
      <c r="LYA83" s="195"/>
      <c r="LYB83" s="195"/>
      <c r="LYC83" s="195"/>
      <c r="LYD83" s="195"/>
      <c r="LYE83" s="195"/>
      <c r="LYF83" s="195"/>
      <c r="LYG83" s="195"/>
      <c r="LYH83" s="195"/>
      <c r="LYI83" s="195"/>
      <c r="LYJ83" s="195"/>
      <c r="LYK83" s="195"/>
      <c r="LYL83" s="195"/>
      <c r="LYM83" s="195"/>
      <c r="LYN83" s="195"/>
      <c r="LYO83" s="195"/>
      <c r="LYP83" s="195"/>
      <c r="LYQ83" s="195"/>
      <c r="LYR83" s="195"/>
      <c r="LYS83" s="195"/>
      <c r="LYT83" s="195"/>
      <c r="LYU83" s="195"/>
      <c r="LYV83" s="195"/>
      <c r="LYW83" s="195"/>
      <c r="LYX83" s="195"/>
      <c r="LYY83" s="195"/>
      <c r="LYZ83" s="195"/>
      <c r="LZA83" s="195"/>
      <c r="LZB83" s="195"/>
      <c r="LZC83" s="195"/>
      <c r="LZD83" s="195"/>
      <c r="LZE83" s="195"/>
      <c r="LZF83" s="195"/>
      <c r="LZG83" s="195"/>
      <c r="LZH83" s="195"/>
      <c r="LZI83" s="195"/>
      <c r="LZJ83" s="195"/>
      <c r="LZK83" s="195"/>
      <c r="LZL83" s="195"/>
      <c r="LZM83" s="195"/>
      <c r="LZN83" s="195"/>
      <c r="LZO83" s="195"/>
      <c r="LZP83" s="195"/>
      <c r="LZQ83" s="195"/>
      <c r="LZR83" s="195"/>
      <c r="LZS83" s="195"/>
      <c r="LZT83" s="195"/>
      <c r="LZU83" s="195"/>
      <c r="LZV83" s="195"/>
      <c r="LZW83" s="195"/>
      <c r="LZX83" s="195"/>
      <c r="LZY83" s="195"/>
      <c r="LZZ83" s="195"/>
      <c r="MAA83" s="195"/>
      <c r="MAB83" s="195"/>
      <c r="MAC83" s="195"/>
      <c r="MAD83" s="195"/>
      <c r="MAE83" s="195"/>
      <c r="MAF83" s="195"/>
      <c r="MAG83" s="195"/>
      <c r="MAH83" s="195"/>
      <c r="MAI83" s="195"/>
      <c r="MAJ83" s="195"/>
      <c r="MAK83" s="195"/>
      <c r="MAL83" s="195"/>
      <c r="MAM83" s="195"/>
      <c r="MAN83" s="195"/>
      <c r="MAO83" s="195"/>
      <c r="MAP83" s="195"/>
      <c r="MAQ83" s="195"/>
      <c r="MAR83" s="195"/>
      <c r="MAS83" s="195"/>
      <c r="MAT83" s="195"/>
      <c r="MAU83" s="195"/>
      <c r="MAV83" s="195"/>
      <c r="MAW83" s="195"/>
      <c r="MAX83" s="195"/>
      <c r="MAY83" s="195"/>
      <c r="MAZ83" s="195"/>
      <c r="MBA83" s="195"/>
      <c r="MBB83" s="195"/>
      <c r="MBC83" s="195"/>
      <c r="MBD83" s="195"/>
      <c r="MBE83" s="195"/>
      <c r="MBF83" s="195"/>
      <c r="MBG83" s="195"/>
      <c r="MBH83" s="195"/>
      <c r="MBI83" s="195"/>
      <c r="MBJ83" s="195"/>
      <c r="MBK83" s="195"/>
      <c r="MBL83" s="195"/>
      <c r="MBM83" s="195"/>
      <c r="MBN83" s="195"/>
      <c r="MBO83" s="195"/>
      <c r="MBP83" s="195"/>
      <c r="MBQ83" s="195"/>
      <c r="MBR83" s="195"/>
      <c r="MBS83" s="195"/>
      <c r="MBT83" s="195"/>
      <c r="MBU83" s="195"/>
      <c r="MBV83" s="195"/>
      <c r="MBW83" s="195"/>
      <c r="MBX83" s="195"/>
      <c r="MBY83" s="195"/>
      <c r="MBZ83" s="195"/>
      <c r="MCA83" s="195"/>
      <c r="MCB83" s="195"/>
      <c r="MCC83" s="195"/>
      <c r="MCD83" s="195"/>
      <c r="MCE83" s="195"/>
      <c r="MCF83" s="195"/>
      <c r="MCG83" s="195"/>
      <c r="MCH83" s="195"/>
      <c r="MCI83" s="195"/>
      <c r="MCJ83" s="195"/>
      <c r="MCK83" s="195"/>
      <c r="MCL83" s="195"/>
      <c r="MCM83" s="195"/>
      <c r="MCN83" s="195"/>
      <c r="MCO83" s="195"/>
      <c r="MCP83" s="195"/>
      <c r="MCQ83" s="195"/>
      <c r="MCR83" s="195"/>
      <c r="MCS83" s="195"/>
      <c r="MCT83" s="195"/>
      <c r="MCU83" s="195"/>
      <c r="MCV83" s="195"/>
      <c r="MCW83" s="195"/>
      <c r="MCX83" s="195"/>
      <c r="MCY83" s="195"/>
      <c r="MCZ83" s="195"/>
      <c r="MDA83" s="195"/>
      <c r="MDB83" s="195"/>
      <c r="MDC83" s="195"/>
      <c r="MDD83" s="195"/>
      <c r="MDE83" s="195"/>
      <c r="MDF83" s="195"/>
      <c r="MDG83" s="195"/>
      <c r="MDH83" s="195"/>
      <c r="MDI83" s="195"/>
      <c r="MDJ83" s="195"/>
      <c r="MDK83" s="195"/>
      <c r="MDL83" s="195"/>
      <c r="MDM83" s="195"/>
      <c r="MDN83" s="195"/>
      <c r="MDO83" s="195"/>
      <c r="MDP83" s="195"/>
      <c r="MDQ83" s="195"/>
      <c r="MDR83" s="195"/>
      <c r="MDS83" s="195"/>
      <c r="MDT83" s="195"/>
      <c r="MDU83" s="195"/>
      <c r="MDV83" s="195"/>
      <c r="MDW83" s="195"/>
      <c r="MDX83" s="195"/>
      <c r="MDY83" s="195"/>
      <c r="MDZ83" s="195"/>
      <c r="MEA83" s="195"/>
      <c r="MEB83" s="195"/>
      <c r="MEC83" s="195"/>
      <c r="MED83" s="195"/>
      <c r="MEE83" s="195"/>
      <c r="MEF83" s="195"/>
      <c r="MEG83" s="195"/>
      <c r="MEH83" s="195"/>
      <c r="MEI83" s="195"/>
      <c r="MEJ83" s="195"/>
      <c r="MEK83" s="195"/>
      <c r="MEL83" s="195"/>
      <c r="MEM83" s="195"/>
      <c r="MEN83" s="195"/>
      <c r="MEO83" s="195"/>
      <c r="MEP83" s="195"/>
      <c r="MEQ83" s="195"/>
      <c r="MER83" s="195"/>
      <c r="MES83" s="195"/>
      <c r="MET83" s="195"/>
      <c r="MEU83" s="195"/>
      <c r="MEV83" s="195"/>
      <c r="MEW83" s="195"/>
      <c r="MEX83" s="195"/>
      <c r="MEY83" s="195"/>
      <c r="MEZ83" s="195"/>
      <c r="MFA83" s="195"/>
      <c r="MFB83" s="195"/>
      <c r="MFC83" s="195"/>
      <c r="MFD83" s="195"/>
      <c r="MFE83" s="195"/>
      <c r="MFF83" s="195"/>
      <c r="MFG83" s="195"/>
      <c r="MFH83" s="195"/>
      <c r="MFI83" s="195"/>
      <c r="MFJ83" s="195"/>
      <c r="MFK83" s="195"/>
      <c r="MFL83" s="195"/>
      <c r="MFM83" s="195"/>
      <c r="MFN83" s="195"/>
      <c r="MFO83" s="195"/>
      <c r="MFP83" s="195"/>
      <c r="MFQ83" s="195"/>
      <c r="MFR83" s="195"/>
      <c r="MFS83" s="195"/>
      <c r="MFT83" s="195"/>
      <c r="MFU83" s="195"/>
      <c r="MFV83" s="195"/>
      <c r="MFW83" s="195"/>
      <c r="MFX83" s="195"/>
      <c r="MFY83" s="195"/>
      <c r="MFZ83" s="195"/>
      <c r="MGA83" s="195"/>
      <c r="MGB83" s="195"/>
      <c r="MGC83" s="195"/>
      <c r="MGD83" s="195"/>
      <c r="MGE83" s="195"/>
      <c r="MGF83" s="195"/>
      <c r="MGG83" s="195"/>
      <c r="MGH83" s="195"/>
      <c r="MGI83" s="195"/>
      <c r="MGJ83" s="195"/>
      <c r="MGK83" s="195"/>
      <c r="MGL83" s="195"/>
      <c r="MGM83" s="195"/>
      <c r="MGN83" s="195"/>
      <c r="MGO83" s="195"/>
      <c r="MGP83" s="195"/>
      <c r="MGQ83" s="195"/>
      <c r="MGR83" s="195"/>
      <c r="MGS83" s="195"/>
      <c r="MGT83" s="195"/>
      <c r="MGU83" s="195"/>
      <c r="MGV83" s="195"/>
      <c r="MGW83" s="195"/>
      <c r="MGX83" s="195"/>
      <c r="MGY83" s="195"/>
      <c r="MGZ83" s="195"/>
      <c r="MHA83" s="195"/>
      <c r="MHB83" s="195"/>
      <c r="MHC83" s="195"/>
      <c r="MHD83" s="195"/>
      <c r="MHE83" s="195"/>
      <c r="MHF83" s="195"/>
      <c r="MHG83" s="195"/>
      <c r="MHH83" s="195"/>
      <c r="MHI83" s="195"/>
      <c r="MHJ83" s="195"/>
      <c r="MHK83" s="195"/>
      <c r="MHL83" s="195"/>
      <c r="MHM83" s="195"/>
      <c r="MHN83" s="195"/>
      <c r="MHO83" s="195"/>
      <c r="MHP83" s="195"/>
      <c r="MHQ83" s="195"/>
      <c r="MHR83" s="195"/>
      <c r="MHS83" s="195"/>
      <c r="MHT83" s="195"/>
      <c r="MHU83" s="195"/>
      <c r="MHV83" s="195"/>
      <c r="MHW83" s="195"/>
      <c r="MHX83" s="195"/>
      <c r="MHY83" s="195"/>
      <c r="MHZ83" s="195"/>
      <c r="MIA83" s="195"/>
      <c r="MIB83" s="195"/>
      <c r="MIC83" s="195"/>
      <c r="MID83" s="195"/>
      <c r="MIE83" s="195"/>
      <c r="MIF83" s="195"/>
      <c r="MIG83" s="195"/>
      <c r="MIH83" s="195"/>
      <c r="MII83" s="195"/>
      <c r="MIJ83" s="195"/>
      <c r="MIK83" s="195"/>
      <c r="MIL83" s="195"/>
      <c r="MIM83" s="195"/>
      <c r="MIN83" s="195"/>
      <c r="MIO83" s="195"/>
      <c r="MIP83" s="195"/>
      <c r="MIQ83" s="195"/>
      <c r="MIR83" s="195"/>
      <c r="MIS83" s="195"/>
      <c r="MIT83" s="195"/>
      <c r="MIU83" s="195"/>
      <c r="MIV83" s="195"/>
      <c r="MIW83" s="195"/>
      <c r="MIX83" s="195"/>
      <c r="MIY83" s="195"/>
      <c r="MIZ83" s="195"/>
      <c r="MJA83" s="195"/>
      <c r="MJB83" s="195"/>
      <c r="MJC83" s="195"/>
      <c r="MJD83" s="195"/>
      <c r="MJE83" s="195"/>
      <c r="MJF83" s="195"/>
      <c r="MJG83" s="195"/>
      <c r="MJH83" s="195"/>
      <c r="MJI83" s="195"/>
      <c r="MJJ83" s="195"/>
      <c r="MJK83" s="195"/>
      <c r="MJL83" s="195"/>
      <c r="MJM83" s="195"/>
      <c r="MJN83" s="195"/>
      <c r="MJO83" s="195"/>
      <c r="MJP83" s="195"/>
      <c r="MJQ83" s="195"/>
      <c r="MJR83" s="195"/>
      <c r="MJS83" s="195"/>
      <c r="MJT83" s="195"/>
      <c r="MJU83" s="195"/>
      <c r="MJV83" s="195"/>
      <c r="MJW83" s="195"/>
      <c r="MJX83" s="195"/>
      <c r="MJY83" s="195"/>
      <c r="MJZ83" s="195"/>
      <c r="MKA83" s="195"/>
      <c r="MKB83" s="195"/>
      <c r="MKC83" s="195"/>
      <c r="MKD83" s="195"/>
      <c r="MKE83" s="195"/>
      <c r="MKF83" s="195"/>
      <c r="MKG83" s="195"/>
      <c r="MKH83" s="195"/>
      <c r="MKI83" s="195"/>
      <c r="MKJ83" s="195"/>
      <c r="MKK83" s="195"/>
      <c r="MKL83" s="195"/>
      <c r="MKM83" s="195"/>
      <c r="MKN83" s="195"/>
      <c r="MKO83" s="195"/>
      <c r="MKP83" s="195"/>
      <c r="MKQ83" s="195"/>
      <c r="MKR83" s="195"/>
      <c r="MKS83" s="195"/>
      <c r="MKT83" s="195"/>
      <c r="MKU83" s="195"/>
      <c r="MKV83" s="195"/>
      <c r="MKW83" s="195"/>
      <c r="MKX83" s="195"/>
      <c r="MKY83" s="195"/>
      <c r="MKZ83" s="195"/>
      <c r="MLA83" s="195"/>
      <c r="MLB83" s="195"/>
      <c r="MLC83" s="195"/>
      <c r="MLD83" s="195"/>
      <c r="MLE83" s="195"/>
      <c r="MLF83" s="195"/>
      <c r="MLG83" s="195"/>
      <c r="MLH83" s="195"/>
      <c r="MLI83" s="195"/>
      <c r="MLJ83" s="195"/>
      <c r="MLK83" s="195"/>
      <c r="MLL83" s="195"/>
      <c r="MLM83" s="195"/>
      <c r="MLN83" s="195"/>
      <c r="MLO83" s="195"/>
      <c r="MLP83" s="195"/>
      <c r="MLQ83" s="195"/>
      <c r="MLR83" s="195"/>
      <c r="MLS83" s="195"/>
      <c r="MLT83" s="195"/>
      <c r="MLU83" s="195"/>
      <c r="MLV83" s="195"/>
      <c r="MLW83" s="195"/>
      <c r="MLX83" s="195"/>
      <c r="MLY83" s="195"/>
      <c r="MLZ83" s="195"/>
      <c r="MMA83" s="195"/>
      <c r="MMB83" s="195"/>
      <c r="MMC83" s="195"/>
      <c r="MMD83" s="195"/>
      <c r="MME83" s="195"/>
      <c r="MMF83" s="195"/>
      <c r="MMG83" s="195"/>
      <c r="MMH83" s="195"/>
      <c r="MMI83" s="195"/>
      <c r="MMJ83" s="195"/>
      <c r="MMK83" s="195"/>
      <c r="MML83" s="195"/>
      <c r="MMM83" s="195"/>
      <c r="MMN83" s="195"/>
      <c r="MMO83" s="195"/>
      <c r="MMP83" s="195"/>
      <c r="MMQ83" s="195"/>
      <c r="MMR83" s="195"/>
      <c r="MMS83" s="195"/>
      <c r="MMT83" s="195"/>
      <c r="MMU83" s="195"/>
      <c r="MMV83" s="195"/>
      <c r="MMW83" s="195"/>
      <c r="MMX83" s="195"/>
      <c r="MMY83" s="195"/>
      <c r="MMZ83" s="195"/>
      <c r="MNA83" s="195"/>
      <c r="MNB83" s="195"/>
      <c r="MNC83" s="195"/>
      <c r="MND83" s="195"/>
      <c r="MNE83" s="195"/>
      <c r="MNF83" s="195"/>
      <c r="MNG83" s="195"/>
      <c r="MNH83" s="195"/>
      <c r="MNI83" s="195"/>
      <c r="MNJ83" s="195"/>
      <c r="MNK83" s="195"/>
      <c r="MNL83" s="195"/>
      <c r="MNM83" s="195"/>
      <c r="MNN83" s="195"/>
      <c r="MNO83" s="195"/>
      <c r="MNP83" s="195"/>
      <c r="MNQ83" s="195"/>
      <c r="MNR83" s="195"/>
      <c r="MNS83" s="195"/>
      <c r="MNT83" s="195"/>
      <c r="MNU83" s="195"/>
      <c r="MNV83" s="195"/>
      <c r="MNW83" s="195"/>
      <c r="MNX83" s="195"/>
      <c r="MNY83" s="195"/>
      <c r="MNZ83" s="195"/>
      <c r="MOA83" s="195"/>
      <c r="MOB83" s="195"/>
      <c r="MOC83" s="195"/>
      <c r="MOD83" s="195"/>
      <c r="MOE83" s="195"/>
      <c r="MOF83" s="195"/>
      <c r="MOG83" s="195"/>
      <c r="MOH83" s="195"/>
      <c r="MOI83" s="195"/>
      <c r="MOJ83" s="195"/>
      <c r="MOK83" s="195"/>
      <c r="MOL83" s="195"/>
      <c r="MOM83" s="195"/>
      <c r="MON83" s="195"/>
      <c r="MOO83" s="195"/>
      <c r="MOP83" s="195"/>
      <c r="MOQ83" s="195"/>
      <c r="MOR83" s="195"/>
      <c r="MOS83" s="195"/>
      <c r="MOT83" s="195"/>
      <c r="MOU83" s="195"/>
      <c r="MOV83" s="195"/>
      <c r="MOW83" s="195"/>
      <c r="MOX83" s="195"/>
      <c r="MOY83" s="195"/>
      <c r="MOZ83" s="195"/>
      <c r="MPA83" s="195"/>
      <c r="MPB83" s="195"/>
      <c r="MPC83" s="195"/>
      <c r="MPD83" s="195"/>
      <c r="MPE83" s="195"/>
      <c r="MPF83" s="195"/>
      <c r="MPG83" s="195"/>
      <c r="MPH83" s="195"/>
      <c r="MPI83" s="195"/>
      <c r="MPJ83" s="195"/>
      <c r="MPK83" s="195"/>
      <c r="MPL83" s="195"/>
      <c r="MPM83" s="195"/>
      <c r="MPN83" s="195"/>
      <c r="MPO83" s="195"/>
      <c r="MPP83" s="195"/>
      <c r="MPQ83" s="195"/>
      <c r="MPR83" s="195"/>
      <c r="MPS83" s="195"/>
      <c r="MPT83" s="195"/>
      <c r="MPU83" s="195"/>
      <c r="MPV83" s="195"/>
      <c r="MPW83" s="195"/>
      <c r="MPX83" s="195"/>
      <c r="MPY83" s="195"/>
      <c r="MPZ83" s="195"/>
      <c r="MQA83" s="195"/>
      <c r="MQB83" s="195"/>
      <c r="MQC83" s="195"/>
      <c r="MQD83" s="195"/>
      <c r="MQE83" s="195"/>
      <c r="MQF83" s="195"/>
      <c r="MQG83" s="195"/>
      <c r="MQH83" s="195"/>
      <c r="MQI83" s="195"/>
      <c r="MQJ83" s="195"/>
      <c r="MQK83" s="195"/>
      <c r="MQL83" s="195"/>
      <c r="MQM83" s="195"/>
      <c r="MQN83" s="195"/>
      <c r="MQO83" s="195"/>
      <c r="MQP83" s="195"/>
      <c r="MQQ83" s="195"/>
      <c r="MQR83" s="195"/>
      <c r="MQS83" s="195"/>
      <c r="MQT83" s="195"/>
      <c r="MQU83" s="195"/>
      <c r="MQV83" s="195"/>
      <c r="MQW83" s="195"/>
      <c r="MQX83" s="195"/>
      <c r="MQY83" s="195"/>
      <c r="MQZ83" s="195"/>
      <c r="MRA83" s="195"/>
      <c r="MRB83" s="195"/>
      <c r="MRC83" s="195"/>
      <c r="MRD83" s="195"/>
      <c r="MRE83" s="195"/>
      <c r="MRF83" s="195"/>
      <c r="MRG83" s="195"/>
      <c r="MRH83" s="195"/>
      <c r="MRI83" s="195"/>
      <c r="MRJ83" s="195"/>
      <c r="MRK83" s="195"/>
      <c r="MRL83" s="195"/>
      <c r="MRM83" s="195"/>
      <c r="MRN83" s="195"/>
      <c r="MRO83" s="195"/>
      <c r="MRP83" s="195"/>
      <c r="MRQ83" s="195"/>
      <c r="MRR83" s="195"/>
      <c r="MRS83" s="195"/>
      <c r="MRT83" s="195"/>
      <c r="MRU83" s="195"/>
      <c r="MRV83" s="195"/>
      <c r="MRW83" s="195"/>
      <c r="MRX83" s="195"/>
      <c r="MRY83" s="195"/>
      <c r="MRZ83" s="195"/>
      <c r="MSA83" s="195"/>
      <c r="MSB83" s="195"/>
      <c r="MSC83" s="195"/>
      <c r="MSD83" s="195"/>
      <c r="MSE83" s="195"/>
      <c r="MSF83" s="195"/>
      <c r="MSG83" s="195"/>
      <c r="MSH83" s="195"/>
      <c r="MSI83" s="195"/>
      <c r="MSJ83" s="195"/>
      <c r="MSK83" s="195"/>
      <c r="MSL83" s="195"/>
      <c r="MSM83" s="195"/>
      <c r="MSN83" s="195"/>
      <c r="MSO83" s="195"/>
      <c r="MSP83" s="195"/>
      <c r="MSQ83" s="195"/>
      <c r="MSR83" s="195"/>
      <c r="MSS83" s="195"/>
      <c r="MST83" s="195"/>
      <c r="MSU83" s="195"/>
      <c r="MSV83" s="195"/>
      <c r="MSW83" s="195"/>
      <c r="MSX83" s="195"/>
      <c r="MSY83" s="195"/>
      <c r="MSZ83" s="195"/>
      <c r="MTA83" s="195"/>
      <c r="MTB83" s="195"/>
      <c r="MTC83" s="195"/>
      <c r="MTD83" s="195"/>
      <c r="MTE83" s="195"/>
      <c r="MTF83" s="195"/>
      <c r="MTG83" s="195"/>
      <c r="MTH83" s="195"/>
      <c r="MTI83" s="195"/>
      <c r="MTJ83" s="195"/>
      <c r="MTK83" s="195"/>
      <c r="MTL83" s="195"/>
      <c r="MTM83" s="195"/>
      <c r="MTN83" s="195"/>
      <c r="MTO83" s="195"/>
      <c r="MTP83" s="195"/>
      <c r="MTQ83" s="195"/>
      <c r="MTR83" s="195"/>
      <c r="MTS83" s="195"/>
      <c r="MTT83" s="195"/>
      <c r="MTU83" s="195"/>
      <c r="MTV83" s="195"/>
      <c r="MTW83" s="195"/>
      <c r="MTX83" s="195"/>
      <c r="MTY83" s="195"/>
      <c r="MTZ83" s="195"/>
      <c r="MUA83" s="195"/>
      <c r="MUB83" s="195"/>
      <c r="MUC83" s="195"/>
      <c r="MUD83" s="195"/>
      <c r="MUE83" s="195"/>
      <c r="MUF83" s="195"/>
      <c r="MUG83" s="195"/>
      <c r="MUH83" s="195"/>
      <c r="MUI83" s="195"/>
      <c r="MUJ83" s="195"/>
      <c r="MUK83" s="195"/>
      <c r="MUL83" s="195"/>
      <c r="MUM83" s="195"/>
      <c r="MUN83" s="195"/>
      <c r="MUO83" s="195"/>
      <c r="MUP83" s="195"/>
      <c r="MUQ83" s="195"/>
      <c r="MUR83" s="195"/>
      <c r="MUS83" s="195"/>
      <c r="MUT83" s="195"/>
      <c r="MUU83" s="195"/>
      <c r="MUV83" s="195"/>
      <c r="MUW83" s="195"/>
      <c r="MUX83" s="195"/>
      <c r="MUY83" s="195"/>
      <c r="MUZ83" s="195"/>
      <c r="MVA83" s="195"/>
      <c r="MVB83" s="195"/>
      <c r="MVC83" s="195"/>
      <c r="MVD83" s="195"/>
      <c r="MVE83" s="195"/>
      <c r="MVF83" s="195"/>
      <c r="MVG83" s="195"/>
      <c r="MVH83" s="195"/>
      <c r="MVI83" s="195"/>
      <c r="MVJ83" s="195"/>
      <c r="MVK83" s="195"/>
      <c r="MVL83" s="195"/>
      <c r="MVM83" s="195"/>
      <c r="MVN83" s="195"/>
      <c r="MVO83" s="195"/>
      <c r="MVP83" s="195"/>
      <c r="MVQ83" s="195"/>
      <c r="MVR83" s="195"/>
      <c r="MVS83" s="195"/>
      <c r="MVT83" s="195"/>
      <c r="MVU83" s="195"/>
      <c r="MVV83" s="195"/>
      <c r="MVW83" s="195"/>
      <c r="MVX83" s="195"/>
      <c r="MVY83" s="195"/>
      <c r="MVZ83" s="195"/>
      <c r="MWA83" s="195"/>
      <c r="MWB83" s="195"/>
      <c r="MWC83" s="195"/>
      <c r="MWD83" s="195"/>
      <c r="MWE83" s="195"/>
      <c r="MWF83" s="195"/>
      <c r="MWG83" s="195"/>
      <c r="MWH83" s="195"/>
      <c r="MWI83" s="195"/>
      <c r="MWJ83" s="195"/>
      <c r="MWK83" s="195"/>
      <c r="MWL83" s="195"/>
      <c r="MWM83" s="195"/>
      <c r="MWN83" s="195"/>
      <c r="MWO83" s="195"/>
      <c r="MWP83" s="195"/>
      <c r="MWQ83" s="195"/>
      <c r="MWR83" s="195"/>
      <c r="MWS83" s="195"/>
      <c r="MWT83" s="195"/>
      <c r="MWU83" s="195"/>
      <c r="MWV83" s="195"/>
      <c r="MWW83" s="195"/>
      <c r="MWX83" s="195"/>
      <c r="MWY83" s="195"/>
      <c r="MWZ83" s="195"/>
      <c r="MXA83" s="195"/>
      <c r="MXB83" s="195"/>
      <c r="MXC83" s="195"/>
      <c r="MXD83" s="195"/>
      <c r="MXE83" s="195"/>
      <c r="MXF83" s="195"/>
      <c r="MXG83" s="195"/>
      <c r="MXH83" s="195"/>
      <c r="MXI83" s="195"/>
      <c r="MXJ83" s="195"/>
      <c r="MXK83" s="195"/>
      <c r="MXL83" s="195"/>
      <c r="MXM83" s="195"/>
      <c r="MXN83" s="195"/>
      <c r="MXO83" s="195"/>
      <c r="MXP83" s="195"/>
      <c r="MXQ83" s="195"/>
      <c r="MXR83" s="195"/>
      <c r="MXS83" s="195"/>
      <c r="MXT83" s="195"/>
      <c r="MXU83" s="195"/>
      <c r="MXV83" s="195"/>
      <c r="MXW83" s="195"/>
      <c r="MXX83" s="195"/>
      <c r="MXY83" s="195"/>
      <c r="MXZ83" s="195"/>
      <c r="MYA83" s="195"/>
      <c r="MYB83" s="195"/>
      <c r="MYC83" s="195"/>
      <c r="MYD83" s="195"/>
      <c r="MYE83" s="195"/>
      <c r="MYF83" s="195"/>
      <c r="MYG83" s="195"/>
      <c r="MYH83" s="195"/>
      <c r="MYI83" s="195"/>
      <c r="MYJ83" s="195"/>
      <c r="MYK83" s="195"/>
      <c r="MYL83" s="195"/>
      <c r="MYM83" s="195"/>
      <c r="MYN83" s="195"/>
      <c r="MYO83" s="195"/>
      <c r="MYP83" s="195"/>
      <c r="MYQ83" s="195"/>
      <c r="MYR83" s="195"/>
      <c r="MYS83" s="195"/>
      <c r="MYT83" s="195"/>
      <c r="MYU83" s="195"/>
      <c r="MYV83" s="195"/>
      <c r="MYW83" s="195"/>
      <c r="MYX83" s="195"/>
      <c r="MYY83" s="195"/>
      <c r="MYZ83" s="195"/>
      <c r="MZA83" s="195"/>
      <c r="MZB83" s="195"/>
      <c r="MZC83" s="195"/>
      <c r="MZD83" s="195"/>
      <c r="MZE83" s="195"/>
      <c r="MZF83" s="195"/>
      <c r="MZG83" s="195"/>
      <c r="MZH83" s="195"/>
      <c r="MZI83" s="195"/>
      <c r="MZJ83" s="195"/>
      <c r="MZK83" s="195"/>
      <c r="MZL83" s="195"/>
      <c r="MZM83" s="195"/>
      <c r="MZN83" s="195"/>
      <c r="MZO83" s="195"/>
      <c r="MZP83" s="195"/>
      <c r="MZQ83" s="195"/>
      <c r="MZR83" s="195"/>
      <c r="MZS83" s="195"/>
      <c r="MZT83" s="195"/>
      <c r="MZU83" s="195"/>
      <c r="MZV83" s="195"/>
      <c r="MZW83" s="195"/>
      <c r="MZX83" s="195"/>
      <c r="MZY83" s="195"/>
      <c r="MZZ83" s="195"/>
      <c r="NAA83" s="195"/>
      <c r="NAB83" s="195"/>
      <c r="NAC83" s="195"/>
      <c r="NAD83" s="195"/>
      <c r="NAE83" s="195"/>
      <c r="NAF83" s="195"/>
      <c r="NAG83" s="195"/>
      <c r="NAH83" s="195"/>
      <c r="NAI83" s="195"/>
      <c r="NAJ83" s="195"/>
      <c r="NAK83" s="195"/>
      <c r="NAL83" s="195"/>
      <c r="NAM83" s="195"/>
      <c r="NAN83" s="195"/>
      <c r="NAO83" s="195"/>
      <c r="NAP83" s="195"/>
      <c r="NAQ83" s="195"/>
      <c r="NAR83" s="195"/>
      <c r="NAS83" s="195"/>
      <c r="NAT83" s="195"/>
      <c r="NAU83" s="195"/>
      <c r="NAV83" s="195"/>
      <c r="NAW83" s="195"/>
      <c r="NAX83" s="195"/>
      <c r="NAY83" s="195"/>
      <c r="NAZ83" s="195"/>
      <c r="NBA83" s="195"/>
      <c r="NBB83" s="195"/>
      <c r="NBC83" s="195"/>
      <c r="NBD83" s="195"/>
      <c r="NBE83" s="195"/>
      <c r="NBF83" s="195"/>
      <c r="NBG83" s="195"/>
      <c r="NBH83" s="195"/>
      <c r="NBI83" s="195"/>
      <c r="NBJ83" s="195"/>
      <c r="NBK83" s="195"/>
      <c r="NBL83" s="195"/>
      <c r="NBM83" s="195"/>
      <c r="NBN83" s="195"/>
      <c r="NBO83" s="195"/>
      <c r="NBP83" s="195"/>
      <c r="NBQ83" s="195"/>
      <c r="NBR83" s="195"/>
      <c r="NBS83" s="195"/>
      <c r="NBT83" s="195"/>
      <c r="NBU83" s="195"/>
      <c r="NBV83" s="195"/>
      <c r="NBW83" s="195"/>
      <c r="NBX83" s="195"/>
      <c r="NBY83" s="195"/>
      <c r="NBZ83" s="195"/>
      <c r="NCA83" s="195"/>
      <c r="NCB83" s="195"/>
      <c r="NCC83" s="195"/>
      <c r="NCD83" s="195"/>
      <c r="NCE83" s="195"/>
      <c r="NCF83" s="195"/>
      <c r="NCG83" s="195"/>
      <c r="NCH83" s="195"/>
      <c r="NCI83" s="195"/>
      <c r="NCJ83" s="195"/>
      <c r="NCK83" s="195"/>
      <c r="NCL83" s="195"/>
      <c r="NCM83" s="195"/>
      <c r="NCN83" s="195"/>
      <c r="NCO83" s="195"/>
      <c r="NCP83" s="195"/>
      <c r="NCQ83" s="195"/>
      <c r="NCR83" s="195"/>
      <c r="NCS83" s="195"/>
      <c r="NCT83" s="195"/>
      <c r="NCU83" s="195"/>
      <c r="NCV83" s="195"/>
      <c r="NCW83" s="195"/>
      <c r="NCX83" s="195"/>
      <c r="NCY83" s="195"/>
      <c r="NCZ83" s="195"/>
      <c r="NDA83" s="195"/>
      <c r="NDB83" s="195"/>
      <c r="NDC83" s="195"/>
      <c r="NDD83" s="195"/>
      <c r="NDE83" s="195"/>
      <c r="NDF83" s="195"/>
      <c r="NDG83" s="195"/>
      <c r="NDH83" s="195"/>
      <c r="NDI83" s="195"/>
      <c r="NDJ83" s="195"/>
      <c r="NDK83" s="195"/>
      <c r="NDL83" s="195"/>
      <c r="NDM83" s="195"/>
      <c r="NDN83" s="195"/>
      <c r="NDO83" s="195"/>
      <c r="NDP83" s="195"/>
      <c r="NDQ83" s="195"/>
      <c r="NDR83" s="195"/>
      <c r="NDS83" s="195"/>
      <c r="NDT83" s="195"/>
      <c r="NDU83" s="195"/>
      <c r="NDV83" s="195"/>
      <c r="NDW83" s="195"/>
      <c r="NDX83" s="195"/>
      <c r="NDY83" s="195"/>
      <c r="NDZ83" s="195"/>
      <c r="NEA83" s="195"/>
      <c r="NEB83" s="195"/>
      <c r="NEC83" s="195"/>
      <c r="NED83" s="195"/>
      <c r="NEE83" s="195"/>
      <c r="NEF83" s="195"/>
      <c r="NEG83" s="195"/>
      <c r="NEH83" s="195"/>
      <c r="NEI83" s="195"/>
      <c r="NEJ83" s="195"/>
      <c r="NEK83" s="195"/>
      <c r="NEL83" s="195"/>
      <c r="NEM83" s="195"/>
      <c r="NEN83" s="195"/>
      <c r="NEO83" s="195"/>
      <c r="NEP83" s="195"/>
      <c r="NEQ83" s="195"/>
      <c r="NER83" s="195"/>
      <c r="NES83" s="195"/>
      <c r="NET83" s="195"/>
      <c r="NEU83" s="195"/>
      <c r="NEV83" s="195"/>
      <c r="NEW83" s="195"/>
      <c r="NEX83" s="195"/>
      <c r="NEY83" s="195"/>
      <c r="NEZ83" s="195"/>
      <c r="NFA83" s="195"/>
      <c r="NFB83" s="195"/>
      <c r="NFC83" s="195"/>
      <c r="NFD83" s="195"/>
      <c r="NFE83" s="195"/>
      <c r="NFF83" s="195"/>
      <c r="NFG83" s="195"/>
      <c r="NFH83" s="195"/>
      <c r="NFI83" s="195"/>
      <c r="NFJ83" s="195"/>
      <c r="NFK83" s="195"/>
      <c r="NFL83" s="195"/>
      <c r="NFM83" s="195"/>
      <c r="NFN83" s="195"/>
      <c r="NFO83" s="195"/>
      <c r="NFP83" s="195"/>
      <c r="NFQ83" s="195"/>
      <c r="NFR83" s="195"/>
      <c r="NFS83" s="195"/>
      <c r="NFT83" s="195"/>
      <c r="NFU83" s="195"/>
      <c r="NFV83" s="195"/>
      <c r="NFW83" s="195"/>
      <c r="NFX83" s="195"/>
      <c r="NFY83" s="195"/>
      <c r="NFZ83" s="195"/>
      <c r="NGA83" s="195"/>
      <c r="NGB83" s="195"/>
      <c r="NGC83" s="195"/>
      <c r="NGD83" s="195"/>
      <c r="NGE83" s="195"/>
      <c r="NGF83" s="195"/>
      <c r="NGG83" s="195"/>
      <c r="NGH83" s="195"/>
      <c r="NGI83" s="195"/>
      <c r="NGJ83" s="195"/>
      <c r="NGK83" s="195"/>
      <c r="NGL83" s="195"/>
      <c r="NGM83" s="195"/>
      <c r="NGN83" s="195"/>
      <c r="NGO83" s="195"/>
      <c r="NGP83" s="195"/>
      <c r="NGQ83" s="195"/>
      <c r="NGR83" s="195"/>
      <c r="NGS83" s="195"/>
      <c r="NGT83" s="195"/>
      <c r="NGU83" s="195"/>
      <c r="NGV83" s="195"/>
      <c r="NGW83" s="195"/>
      <c r="NGX83" s="195"/>
      <c r="NGY83" s="195"/>
      <c r="NGZ83" s="195"/>
      <c r="NHA83" s="195"/>
      <c r="NHB83" s="195"/>
      <c r="NHC83" s="195"/>
      <c r="NHD83" s="195"/>
      <c r="NHE83" s="195"/>
      <c r="NHF83" s="195"/>
      <c r="NHG83" s="195"/>
      <c r="NHH83" s="195"/>
      <c r="NHI83" s="195"/>
      <c r="NHJ83" s="195"/>
      <c r="NHK83" s="195"/>
      <c r="NHL83" s="195"/>
      <c r="NHM83" s="195"/>
      <c r="NHN83" s="195"/>
      <c r="NHO83" s="195"/>
      <c r="NHP83" s="195"/>
      <c r="NHQ83" s="195"/>
      <c r="NHR83" s="195"/>
      <c r="NHS83" s="195"/>
      <c r="NHT83" s="195"/>
      <c r="NHU83" s="195"/>
      <c r="NHV83" s="195"/>
      <c r="NHW83" s="195"/>
      <c r="NHX83" s="195"/>
      <c r="NHY83" s="195"/>
      <c r="NHZ83" s="195"/>
      <c r="NIA83" s="195"/>
      <c r="NIB83" s="195"/>
      <c r="NIC83" s="195"/>
      <c r="NID83" s="195"/>
      <c r="NIE83" s="195"/>
      <c r="NIF83" s="195"/>
      <c r="NIG83" s="195"/>
      <c r="NIH83" s="195"/>
      <c r="NII83" s="195"/>
      <c r="NIJ83" s="195"/>
      <c r="NIK83" s="195"/>
      <c r="NIL83" s="195"/>
      <c r="NIM83" s="195"/>
      <c r="NIN83" s="195"/>
      <c r="NIO83" s="195"/>
      <c r="NIP83" s="195"/>
      <c r="NIQ83" s="195"/>
      <c r="NIR83" s="195"/>
      <c r="NIS83" s="195"/>
      <c r="NIT83" s="195"/>
      <c r="NIU83" s="195"/>
      <c r="NIV83" s="195"/>
      <c r="NIW83" s="195"/>
      <c r="NIX83" s="195"/>
      <c r="NIY83" s="195"/>
      <c r="NIZ83" s="195"/>
      <c r="NJA83" s="195"/>
      <c r="NJB83" s="195"/>
      <c r="NJC83" s="195"/>
      <c r="NJD83" s="195"/>
      <c r="NJE83" s="195"/>
      <c r="NJF83" s="195"/>
      <c r="NJG83" s="195"/>
      <c r="NJH83" s="195"/>
      <c r="NJI83" s="195"/>
      <c r="NJJ83" s="195"/>
      <c r="NJK83" s="195"/>
      <c r="NJL83" s="195"/>
      <c r="NJM83" s="195"/>
      <c r="NJN83" s="195"/>
      <c r="NJO83" s="195"/>
      <c r="NJP83" s="195"/>
      <c r="NJQ83" s="195"/>
      <c r="NJR83" s="195"/>
      <c r="NJS83" s="195"/>
      <c r="NJT83" s="195"/>
      <c r="NJU83" s="195"/>
      <c r="NJV83" s="195"/>
      <c r="NJW83" s="195"/>
      <c r="NJX83" s="195"/>
      <c r="NJY83" s="195"/>
      <c r="NJZ83" s="195"/>
      <c r="NKA83" s="195"/>
      <c r="NKB83" s="195"/>
      <c r="NKC83" s="195"/>
      <c r="NKD83" s="195"/>
      <c r="NKE83" s="195"/>
      <c r="NKF83" s="195"/>
      <c r="NKG83" s="195"/>
      <c r="NKH83" s="195"/>
      <c r="NKI83" s="195"/>
      <c r="NKJ83" s="195"/>
      <c r="NKK83" s="195"/>
      <c r="NKL83" s="195"/>
      <c r="NKM83" s="195"/>
      <c r="NKN83" s="195"/>
      <c r="NKO83" s="195"/>
      <c r="NKP83" s="195"/>
      <c r="NKQ83" s="195"/>
      <c r="NKR83" s="195"/>
      <c r="NKS83" s="195"/>
      <c r="NKT83" s="195"/>
      <c r="NKU83" s="195"/>
      <c r="NKV83" s="195"/>
      <c r="NKW83" s="195"/>
      <c r="NKX83" s="195"/>
      <c r="NKY83" s="195"/>
      <c r="NKZ83" s="195"/>
      <c r="NLA83" s="195"/>
      <c r="NLB83" s="195"/>
      <c r="NLC83" s="195"/>
      <c r="NLD83" s="195"/>
      <c r="NLE83" s="195"/>
      <c r="NLF83" s="195"/>
      <c r="NLG83" s="195"/>
      <c r="NLH83" s="195"/>
      <c r="NLI83" s="195"/>
      <c r="NLJ83" s="195"/>
      <c r="NLK83" s="195"/>
      <c r="NLL83" s="195"/>
      <c r="NLM83" s="195"/>
      <c r="NLN83" s="195"/>
      <c r="NLO83" s="195"/>
      <c r="NLP83" s="195"/>
      <c r="NLQ83" s="195"/>
      <c r="NLR83" s="195"/>
      <c r="NLS83" s="195"/>
      <c r="NLT83" s="195"/>
      <c r="NLU83" s="195"/>
      <c r="NLV83" s="195"/>
      <c r="NLW83" s="195"/>
      <c r="NLX83" s="195"/>
      <c r="NLY83" s="195"/>
      <c r="NLZ83" s="195"/>
      <c r="NMA83" s="195"/>
      <c r="NMB83" s="195"/>
      <c r="NMC83" s="195"/>
      <c r="NMD83" s="195"/>
      <c r="NME83" s="195"/>
      <c r="NMF83" s="195"/>
      <c r="NMG83" s="195"/>
      <c r="NMH83" s="195"/>
      <c r="NMI83" s="195"/>
      <c r="NMJ83" s="195"/>
      <c r="NMK83" s="195"/>
      <c r="NML83" s="195"/>
      <c r="NMM83" s="195"/>
      <c r="NMN83" s="195"/>
      <c r="NMO83" s="195"/>
      <c r="NMP83" s="195"/>
      <c r="NMQ83" s="195"/>
      <c r="NMR83" s="195"/>
      <c r="NMS83" s="195"/>
      <c r="NMT83" s="195"/>
      <c r="NMU83" s="195"/>
      <c r="NMV83" s="195"/>
      <c r="NMW83" s="195"/>
      <c r="NMX83" s="195"/>
      <c r="NMY83" s="195"/>
      <c r="NMZ83" s="195"/>
      <c r="NNA83" s="195"/>
      <c r="NNB83" s="195"/>
      <c r="NNC83" s="195"/>
      <c r="NND83" s="195"/>
      <c r="NNE83" s="195"/>
      <c r="NNF83" s="195"/>
      <c r="NNG83" s="195"/>
      <c r="NNH83" s="195"/>
      <c r="NNI83" s="195"/>
      <c r="NNJ83" s="195"/>
      <c r="NNK83" s="195"/>
      <c r="NNL83" s="195"/>
      <c r="NNM83" s="195"/>
      <c r="NNN83" s="195"/>
      <c r="NNO83" s="195"/>
      <c r="NNP83" s="195"/>
      <c r="NNQ83" s="195"/>
      <c r="NNR83" s="195"/>
      <c r="NNS83" s="195"/>
      <c r="NNT83" s="195"/>
      <c r="NNU83" s="195"/>
      <c r="NNV83" s="195"/>
      <c r="NNW83" s="195"/>
      <c r="NNX83" s="195"/>
      <c r="NNY83" s="195"/>
      <c r="NNZ83" s="195"/>
      <c r="NOA83" s="195"/>
      <c r="NOB83" s="195"/>
      <c r="NOC83" s="195"/>
      <c r="NOD83" s="195"/>
      <c r="NOE83" s="195"/>
      <c r="NOF83" s="195"/>
      <c r="NOG83" s="195"/>
      <c r="NOH83" s="195"/>
      <c r="NOI83" s="195"/>
      <c r="NOJ83" s="195"/>
      <c r="NOK83" s="195"/>
      <c r="NOL83" s="195"/>
      <c r="NOM83" s="195"/>
      <c r="NON83" s="195"/>
      <c r="NOO83" s="195"/>
      <c r="NOP83" s="195"/>
      <c r="NOQ83" s="195"/>
      <c r="NOR83" s="195"/>
      <c r="NOS83" s="195"/>
      <c r="NOT83" s="195"/>
      <c r="NOU83" s="195"/>
      <c r="NOV83" s="195"/>
      <c r="NOW83" s="195"/>
      <c r="NOX83" s="195"/>
      <c r="NOY83" s="195"/>
      <c r="NOZ83" s="195"/>
      <c r="NPA83" s="195"/>
      <c r="NPB83" s="195"/>
      <c r="NPC83" s="195"/>
      <c r="NPD83" s="195"/>
      <c r="NPE83" s="195"/>
      <c r="NPF83" s="195"/>
      <c r="NPG83" s="195"/>
      <c r="NPH83" s="195"/>
      <c r="NPI83" s="195"/>
      <c r="NPJ83" s="195"/>
      <c r="NPK83" s="195"/>
      <c r="NPL83" s="195"/>
      <c r="NPM83" s="195"/>
      <c r="NPN83" s="195"/>
      <c r="NPO83" s="195"/>
      <c r="NPP83" s="195"/>
      <c r="NPQ83" s="195"/>
      <c r="NPR83" s="195"/>
      <c r="NPS83" s="195"/>
      <c r="NPT83" s="195"/>
      <c r="NPU83" s="195"/>
      <c r="NPV83" s="195"/>
      <c r="NPW83" s="195"/>
      <c r="NPX83" s="195"/>
      <c r="NPY83" s="195"/>
      <c r="NPZ83" s="195"/>
      <c r="NQA83" s="195"/>
      <c r="NQB83" s="195"/>
      <c r="NQC83" s="195"/>
      <c r="NQD83" s="195"/>
      <c r="NQE83" s="195"/>
      <c r="NQF83" s="195"/>
      <c r="NQG83" s="195"/>
      <c r="NQH83" s="195"/>
      <c r="NQI83" s="195"/>
      <c r="NQJ83" s="195"/>
      <c r="NQK83" s="195"/>
      <c r="NQL83" s="195"/>
      <c r="NQM83" s="195"/>
      <c r="NQN83" s="195"/>
      <c r="NQO83" s="195"/>
      <c r="NQP83" s="195"/>
      <c r="NQQ83" s="195"/>
      <c r="NQR83" s="195"/>
      <c r="NQS83" s="195"/>
      <c r="NQT83" s="195"/>
      <c r="NQU83" s="195"/>
      <c r="NQV83" s="195"/>
      <c r="NQW83" s="195"/>
      <c r="NQX83" s="195"/>
      <c r="NQY83" s="195"/>
      <c r="NQZ83" s="195"/>
      <c r="NRA83" s="195"/>
      <c r="NRB83" s="195"/>
      <c r="NRC83" s="195"/>
      <c r="NRD83" s="195"/>
      <c r="NRE83" s="195"/>
      <c r="NRF83" s="195"/>
      <c r="NRG83" s="195"/>
      <c r="NRH83" s="195"/>
      <c r="NRI83" s="195"/>
      <c r="NRJ83" s="195"/>
      <c r="NRK83" s="195"/>
      <c r="NRL83" s="195"/>
      <c r="NRM83" s="195"/>
      <c r="NRN83" s="195"/>
      <c r="NRO83" s="195"/>
      <c r="NRP83" s="195"/>
      <c r="NRQ83" s="195"/>
      <c r="NRR83" s="195"/>
      <c r="NRS83" s="195"/>
      <c r="NRT83" s="195"/>
      <c r="NRU83" s="195"/>
      <c r="NRV83" s="195"/>
      <c r="NRW83" s="195"/>
      <c r="NRX83" s="195"/>
      <c r="NRY83" s="195"/>
      <c r="NRZ83" s="195"/>
      <c r="NSA83" s="195"/>
      <c r="NSB83" s="195"/>
      <c r="NSC83" s="195"/>
      <c r="NSD83" s="195"/>
      <c r="NSE83" s="195"/>
      <c r="NSF83" s="195"/>
      <c r="NSG83" s="195"/>
      <c r="NSH83" s="195"/>
      <c r="NSI83" s="195"/>
      <c r="NSJ83" s="195"/>
      <c r="NSK83" s="195"/>
      <c r="NSL83" s="195"/>
      <c r="NSM83" s="195"/>
      <c r="NSN83" s="195"/>
      <c r="NSO83" s="195"/>
      <c r="NSP83" s="195"/>
      <c r="NSQ83" s="195"/>
      <c r="NSR83" s="195"/>
      <c r="NSS83" s="195"/>
      <c r="NST83" s="195"/>
      <c r="NSU83" s="195"/>
      <c r="NSV83" s="195"/>
      <c r="NSW83" s="195"/>
      <c r="NSX83" s="195"/>
      <c r="NSY83" s="195"/>
      <c r="NSZ83" s="195"/>
      <c r="NTA83" s="195"/>
      <c r="NTB83" s="195"/>
      <c r="NTC83" s="195"/>
      <c r="NTD83" s="195"/>
      <c r="NTE83" s="195"/>
      <c r="NTF83" s="195"/>
      <c r="NTG83" s="195"/>
      <c r="NTH83" s="195"/>
      <c r="NTI83" s="195"/>
      <c r="NTJ83" s="195"/>
      <c r="NTK83" s="195"/>
      <c r="NTL83" s="195"/>
      <c r="NTM83" s="195"/>
      <c r="NTN83" s="195"/>
      <c r="NTO83" s="195"/>
      <c r="NTP83" s="195"/>
      <c r="NTQ83" s="195"/>
      <c r="NTR83" s="195"/>
      <c r="NTS83" s="195"/>
      <c r="NTT83" s="195"/>
      <c r="NTU83" s="195"/>
      <c r="NTV83" s="195"/>
      <c r="NTW83" s="195"/>
      <c r="NTX83" s="195"/>
      <c r="NTY83" s="195"/>
      <c r="NTZ83" s="195"/>
      <c r="NUA83" s="195"/>
      <c r="NUB83" s="195"/>
      <c r="NUC83" s="195"/>
      <c r="NUD83" s="195"/>
      <c r="NUE83" s="195"/>
      <c r="NUF83" s="195"/>
      <c r="NUG83" s="195"/>
      <c r="NUH83" s="195"/>
      <c r="NUI83" s="195"/>
      <c r="NUJ83" s="195"/>
      <c r="NUK83" s="195"/>
      <c r="NUL83" s="195"/>
      <c r="NUM83" s="195"/>
      <c r="NUN83" s="195"/>
      <c r="NUO83" s="195"/>
      <c r="NUP83" s="195"/>
      <c r="NUQ83" s="195"/>
      <c r="NUR83" s="195"/>
      <c r="NUS83" s="195"/>
      <c r="NUT83" s="195"/>
      <c r="NUU83" s="195"/>
      <c r="NUV83" s="195"/>
      <c r="NUW83" s="195"/>
      <c r="NUX83" s="195"/>
      <c r="NUY83" s="195"/>
      <c r="NUZ83" s="195"/>
      <c r="NVA83" s="195"/>
      <c r="NVB83" s="195"/>
      <c r="NVC83" s="195"/>
      <c r="NVD83" s="195"/>
      <c r="NVE83" s="195"/>
      <c r="NVF83" s="195"/>
      <c r="NVG83" s="195"/>
      <c r="NVH83" s="195"/>
      <c r="NVI83" s="195"/>
      <c r="NVJ83" s="195"/>
      <c r="NVK83" s="195"/>
      <c r="NVL83" s="195"/>
      <c r="NVM83" s="195"/>
      <c r="NVN83" s="195"/>
      <c r="NVO83" s="195"/>
      <c r="NVP83" s="195"/>
      <c r="NVQ83" s="195"/>
      <c r="NVR83" s="195"/>
      <c r="NVS83" s="195"/>
      <c r="NVT83" s="195"/>
      <c r="NVU83" s="195"/>
      <c r="NVV83" s="195"/>
      <c r="NVW83" s="195"/>
      <c r="NVX83" s="195"/>
      <c r="NVY83" s="195"/>
      <c r="NVZ83" s="195"/>
      <c r="NWA83" s="195"/>
      <c r="NWB83" s="195"/>
      <c r="NWC83" s="195"/>
      <c r="NWD83" s="195"/>
      <c r="NWE83" s="195"/>
      <c r="NWF83" s="195"/>
      <c r="NWG83" s="195"/>
      <c r="NWH83" s="195"/>
      <c r="NWI83" s="195"/>
      <c r="NWJ83" s="195"/>
      <c r="NWK83" s="195"/>
      <c r="NWL83" s="195"/>
      <c r="NWM83" s="195"/>
      <c r="NWN83" s="195"/>
      <c r="NWO83" s="195"/>
      <c r="NWP83" s="195"/>
      <c r="NWQ83" s="195"/>
      <c r="NWR83" s="195"/>
      <c r="NWS83" s="195"/>
      <c r="NWT83" s="195"/>
      <c r="NWU83" s="195"/>
      <c r="NWV83" s="195"/>
      <c r="NWW83" s="195"/>
      <c r="NWX83" s="195"/>
      <c r="NWY83" s="195"/>
      <c r="NWZ83" s="195"/>
      <c r="NXA83" s="195"/>
      <c r="NXB83" s="195"/>
      <c r="NXC83" s="195"/>
      <c r="NXD83" s="195"/>
      <c r="NXE83" s="195"/>
      <c r="NXF83" s="195"/>
      <c r="NXG83" s="195"/>
      <c r="NXH83" s="195"/>
      <c r="NXI83" s="195"/>
      <c r="NXJ83" s="195"/>
      <c r="NXK83" s="195"/>
      <c r="NXL83" s="195"/>
      <c r="NXM83" s="195"/>
      <c r="NXN83" s="195"/>
      <c r="NXO83" s="195"/>
      <c r="NXP83" s="195"/>
      <c r="NXQ83" s="195"/>
      <c r="NXR83" s="195"/>
      <c r="NXS83" s="195"/>
      <c r="NXT83" s="195"/>
      <c r="NXU83" s="195"/>
      <c r="NXV83" s="195"/>
      <c r="NXW83" s="195"/>
      <c r="NXX83" s="195"/>
      <c r="NXY83" s="195"/>
      <c r="NXZ83" s="195"/>
      <c r="NYA83" s="195"/>
      <c r="NYB83" s="195"/>
      <c r="NYC83" s="195"/>
      <c r="NYD83" s="195"/>
      <c r="NYE83" s="195"/>
      <c r="NYF83" s="195"/>
      <c r="NYG83" s="195"/>
      <c r="NYH83" s="195"/>
      <c r="NYI83" s="195"/>
      <c r="NYJ83" s="195"/>
      <c r="NYK83" s="195"/>
      <c r="NYL83" s="195"/>
      <c r="NYM83" s="195"/>
      <c r="NYN83" s="195"/>
      <c r="NYO83" s="195"/>
      <c r="NYP83" s="195"/>
      <c r="NYQ83" s="195"/>
      <c r="NYR83" s="195"/>
      <c r="NYS83" s="195"/>
      <c r="NYT83" s="195"/>
      <c r="NYU83" s="195"/>
      <c r="NYV83" s="195"/>
      <c r="NYW83" s="195"/>
      <c r="NYX83" s="195"/>
      <c r="NYY83" s="195"/>
      <c r="NYZ83" s="195"/>
      <c r="NZA83" s="195"/>
      <c r="NZB83" s="195"/>
      <c r="NZC83" s="195"/>
      <c r="NZD83" s="195"/>
      <c r="NZE83" s="195"/>
      <c r="NZF83" s="195"/>
      <c r="NZG83" s="195"/>
      <c r="NZH83" s="195"/>
      <c r="NZI83" s="195"/>
      <c r="NZJ83" s="195"/>
      <c r="NZK83" s="195"/>
      <c r="NZL83" s="195"/>
      <c r="NZM83" s="195"/>
      <c r="NZN83" s="195"/>
      <c r="NZO83" s="195"/>
      <c r="NZP83" s="195"/>
      <c r="NZQ83" s="195"/>
      <c r="NZR83" s="195"/>
      <c r="NZS83" s="195"/>
      <c r="NZT83" s="195"/>
      <c r="NZU83" s="195"/>
      <c r="NZV83" s="195"/>
      <c r="NZW83" s="195"/>
      <c r="NZX83" s="195"/>
      <c r="NZY83" s="195"/>
      <c r="NZZ83" s="195"/>
      <c r="OAA83" s="195"/>
      <c r="OAB83" s="195"/>
      <c r="OAC83" s="195"/>
      <c r="OAD83" s="195"/>
      <c r="OAE83" s="195"/>
      <c r="OAF83" s="195"/>
      <c r="OAG83" s="195"/>
      <c r="OAH83" s="195"/>
      <c r="OAI83" s="195"/>
      <c r="OAJ83" s="195"/>
      <c r="OAK83" s="195"/>
      <c r="OAL83" s="195"/>
      <c r="OAM83" s="195"/>
      <c r="OAN83" s="195"/>
      <c r="OAO83" s="195"/>
      <c r="OAP83" s="195"/>
      <c r="OAQ83" s="195"/>
      <c r="OAR83" s="195"/>
      <c r="OAS83" s="195"/>
      <c r="OAT83" s="195"/>
      <c r="OAU83" s="195"/>
      <c r="OAV83" s="195"/>
      <c r="OAW83" s="195"/>
      <c r="OAX83" s="195"/>
      <c r="OAY83" s="195"/>
      <c r="OAZ83" s="195"/>
      <c r="OBA83" s="195"/>
      <c r="OBB83" s="195"/>
      <c r="OBC83" s="195"/>
      <c r="OBD83" s="195"/>
      <c r="OBE83" s="195"/>
      <c r="OBF83" s="195"/>
      <c r="OBG83" s="195"/>
      <c r="OBH83" s="195"/>
      <c r="OBI83" s="195"/>
      <c r="OBJ83" s="195"/>
      <c r="OBK83" s="195"/>
      <c r="OBL83" s="195"/>
      <c r="OBM83" s="195"/>
      <c r="OBN83" s="195"/>
      <c r="OBO83" s="195"/>
      <c r="OBP83" s="195"/>
      <c r="OBQ83" s="195"/>
      <c r="OBR83" s="195"/>
      <c r="OBS83" s="195"/>
      <c r="OBT83" s="195"/>
      <c r="OBU83" s="195"/>
      <c r="OBV83" s="195"/>
      <c r="OBW83" s="195"/>
      <c r="OBX83" s="195"/>
      <c r="OBY83" s="195"/>
      <c r="OBZ83" s="195"/>
      <c r="OCA83" s="195"/>
      <c r="OCB83" s="195"/>
      <c r="OCC83" s="195"/>
      <c r="OCD83" s="195"/>
      <c r="OCE83" s="195"/>
      <c r="OCF83" s="195"/>
      <c r="OCG83" s="195"/>
      <c r="OCH83" s="195"/>
      <c r="OCI83" s="195"/>
      <c r="OCJ83" s="195"/>
      <c r="OCK83" s="195"/>
      <c r="OCL83" s="195"/>
      <c r="OCM83" s="195"/>
      <c r="OCN83" s="195"/>
      <c r="OCO83" s="195"/>
      <c r="OCP83" s="195"/>
      <c r="OCQ83" s="195"/>
      <c r="OCR83" s="195"/>
      <c r="OCS83" s="195"/>
      <c r="OCT83" s="195"/>
      <c r="OCU83" s="195"/>
      <c r="OCV83" s="195"/>
      <c r="OCW83" s="195"/>
      <c r="OCX83" s="195"/>
      <c r="OCY83" s="195"/>
      <c r="OCZ83" s="195"/>
      <c r="ODA83" s="195"/>
      <c r="ODB83" s="195"/>
      <c r="ODC83" s="195"/>
      <c r="ODD83" s="195"/>
      <c r="ODE83" s="195"/>
      <c r="ODF83" s="195"/>
      <c r="ODG83" s="195"/>
      <c r="ODH83" s="195"/>
      <c r="ODI83" s="195"/>
      <c r="ODJ83" s="195"/>
      <c r="ODK83" s="195"/>
      <c r="ODL83" s="195"/>
      <c r="ODM83" s="195"/>
      <c r="ODN83" s="195"/>
      <c r="ODO83" s="195"/>
      <c r="ODP83" s="195"/>
      <c r="ODQ83" s="195"/>
      <c r="ODR83" s="195"/>
      <c r="ODS83" s="195"/>
      <c r="ODT83" s="195"/>
      <c r="ODU83" s="195"/>
      <c r="ODV83" s="195"/>
      <c r="ODW83" s="195"/>
      <c r="ODX83" s="195"/>
      <c r="ODY83" s="195"/>
      <c r="ODZ83" s="195"/>
      <c r="OEA83" s="195"/>
      <c r="OEB83" s="195"/>
      <c r="OEC83" s="195"/>
      <c r="OED83" s="195"/>
      <c r="OEE83" s="195"/>
      <c r="OEF83" s="195"/>
      <c r="OEG83" s="195"/>
      <c r="OEH83" s="195"/>
      <c r="OEI83" s="195"/>
      <c r="OEJ83" s="195"/>
      <c r="OEK83" s="195"/>
      <c r="OEL83" s="195"/>
      <c r="OEM83" s="195"/>
      <c r="OEN83" s="195"/>
      <c r="OEO83" s="195"/>
      <c r="OEP83" s="195"/>
      <c r="OEQ83" s="195"/>
      <c r="OER83" s="195"/>
      <c r="OES83" s="195"/>
      <c r="OET83" s="195"/>
      <c r="OEU83" s="195"/>
      <c r="OEV83" s="195"/>
      <c r="OEW83" s="195"/>
      <c r="OEX83" s="195"/>
      <c r="OEY83" s="195"/>
      <c r="OEZ83" s="195"/>
      <c r="OFA83" s="195"/>
      <c r="OFB83" s="195"/>
      <c r="OFC83" s="195"/>
      <c r="OFD83" s="195"/>
      <c r="OFE83" s="195"/>
      <c r="OFF83" s="195"/>
      <c r="OFG83" s="195"/>
      <c r="OFH83" s="195"/>
      <c r="OFI83" s="195"/>
      <c r="OFJ83" s="195"/>
      <c r="OFK83" s="195"/>
      <c r="OFL83" s="195"/>
      <c r="OFM83" s="195"/>
      <c r="OFN83" s="195"/>
      <c r="OFO83" s="195"/>
      <c r="OFP83" s="195"/>
      <c r="OFQ83" s="195"/>
      <c r="OFR83" s="195"/>
      <c r="OFS83" s="195"/>
      <c r="OFT83" s="195"/>
      <c r="OFU83" s="195"/>
      <c r="OFV83" s="195"/>
      <c r="OFW83" s="195"/>
      <c r="OFX83" s="195"/>
      <c r="OFY83" s="195"/>
      <c r="OFZ83" s="195"/>
      <c r="OGA83" s="195"/>
      <c r="OGB83" s="195"/>
      <c r="OGC83" s="195"/>
      <c r="OGD83" s="195"/>
      <c r="OGE83" s="195"/>
      <c r="OGF83" s="195"/>
      <c r="OGG83" s="195"/>
      <c r="OGH83" s="195"/>
      <c r="OGI83" s="195"/>
      <c r="OGJ83" s="195"/>
      <c r="OGK83" s="195"/>
      <c r="OGL83" s="195"/>
      <c r="OGM83" s="195"/>
      <c r="OGN83" s="195"/>
      <c r="OGO83" s="195"/>
      <c r="OGP83" s="195"/>
      <c r="OGQ83" s="195"/>
      <c r="OGR83" s="195"/>
      <c r="OGS83" s="195"/>
      <c r="OGT83" s="195"/>
      <c r="OGU83" s="195"/>
      <c r="OGV83" s="195"/>
      <c r="OGW83" s="195"/>
      <c r="OGX83" s="195"/>
      <c r="OGY83" s="195"/>
      <c r="OGZ83" s="195"/>
      <c r="OHA83" s="195"/>
      <c r="OHB83" s="195"/>
      <c r="OHC83" s="195"/>
      <c r="OHD83" s="195"/>
      <c r="OHE83" s="195"/>
      <c r="OHF83" s="195"/>
      <c r="OHG83" s="195"/>
      <c r="OHH83" s="195"/>
      <c r="OHI83" s="195"/>
      <c r="OHJ83" s="195"/>
      <c r="OHK83" s="195"/>
      <c r="OHL83" s="195"/>
      <c r="OHM83" s="195"/>
      <c r="OHN83" s="195"/>
      <c r="OHO83" s="195"/>
      <c r="OHP83" s="195"/>
      <c r="OHQ83" s="195"/>
      <c r="OHR83" s="195"/>
      <c r="OHS83" s="195"/>
      <c r="OHT83" s="195"/>
      <c r="OHU83" s="195"/>
      <c r="OHV83" s="195"/>
      <c r="OHW83" s="195"/>
      <c r="OHX83" s="195"/>
      <c r="OHY83" s="195"/>
      <c r="OHZ83" s="195"/>
      <c r="OIA83" s="195"/>
      <c r="OIB83" s="195"/>
      <c r="OIC83" s="195"/>
      <c r="OID83" s="195"/>
      <c r="OIE83" s="195"/>
      <c r="OIF83" s="195"/>
      <c r="OIG83" s="195"/>
      <c r="OIH83" s="195"/>
      <c r="OII83" s="195"/>
      <c r="OIJ83" s="195"/>
      <c r="OIK83" s="195"/>
      <c r="OIL83" s="195"/>
      <c r="OIM83" s="195"/>
      <c r="OIN83" s="195"/>
      <c r="OIO83" s="195"/>
      <c r="OIP83" s="195"/>
      <c r="OIQ83" s="195"/>
      <c r="OIR83" s="195"/>
      <c r="OIS83" s="195"/>
      <c r="OIT83" s="195"/>
      <c r="OIU83" s="195"/>
      <c r="OIV83" s="195"/>
      <c r="OIW83" s="195"/>
      <c r="OIX83" s="195"/>
      <c r="OIY83" s="195"/>
      <c r="OIZ83" s="195"/>
      <c r="OJA83" s="195"/>
      <c r="OJB83" s="195"/>
      <c r="OJC83" s="195"/>
      <c r="OJD83" s="195"/>
      <c r="OJE83" s="195"/>
      <c r="OJF83" s="195"/>
      <c r="OJG83" s="195"/>
      <c r="OJH83" s="195"/>
      <c r="OJI83" s="195"/>
      <c r="OJJ83" s="195"/>
      <c r="OJK83" s="195"/>
      <c r="OJL83" s="195"/>
      <c r="OJM83" s="195"/>
      <c r="OJN83" s="195"/>
      <c r="OJO83" s="195"/>
      <c r="OJP83" s="195"/>
      <c r="OJQ83" s="195"/>
      <c r="OJR83" s="195"/>
      <c r="OJS83" s="195"/>
      <c r="OJT83" s="195"/>
      <c r="OJU83" s="195"/>
      <c r="OJV83" s="195"/>
      <c r="OJW83" s="195"/>
      <c r="OJX83" s="195"/>
      <c r="OJY83" s="195"/>
      <c r="OJZ83" s="195"/>
      <c r="OKA83" s="195"/>
      <c r="OKB83" s="195"/>
      <c r="OKC83" s="195"/>
      <c r="OKD83" s="195"/>
      <c r="OKE83" s="195"/>
      <c r="OKF83" s="195"/>
      <c r="OKG83" s="195"/>
      <c r="OKH83" s="195"/>
      <c r="OKI83" s="195"/>
      <c r="OKJ83" s="195"/>
      <c r="OKK83" s="195"/>
      <c r="OKL83" s="195"/>
      <c r="OKM83" s="195"/>
      <c r="OKN83" s="195"/>
      <c r="OKO83" s="195"/>
      <c r="OKP83" s="195"/>
      <c r="OKQ83" s="195"/>
      <c r="OKR83" s="195"/>
      <c r="OKS83" s="195"/>
      <c r="OKT83" s="195"/>
      <c r="OKU83" s="195"/>
      <c r="OKV83" s="195"/>
      <c r="OKW83" s="195"/>
      <c r="OKX83" s="195"/>
      <c r="OKY83" s="195"/>
      <c r="OKZ83" s="195"/>
      <c r="OLA83" s="195"/>
      <c r="OLB83" s="195"/>
      <c r="OLC83" s="195"/>
      <c r="OLD83" s="195"/>
      <c r="OLE83" s="195"/>
      <c r="OLF83" s="195"/>
      <c r="OLG83" s="195"/>
      <c r="OLH83" s="195"/>
      <c r="OLI83" s="195"/>
      <c r="OLJ83" s="195"/>
      <c r="OLK83" s="195"/>
      <c r="OLL83" s="195"/>
      <c r="OLM83" s="195"/>
      <c r="OLN83" s="195"/>
      <c r="OLO83" s="195"/>
      <c r="OLP83" s="195"/>
      <c r="OLQ83" s="195"/>
      <c r="OLR83" s="195"/>
      <c r="OLS83" s="195"/>
      <c r="OLT83" s="195"/>
      <c r="OLU83" s="195"/>
      <c r="OLV83" s="195"/>
      <c r="OLW83" s="195"/>
      <c r="OLX83" s="195"/>
      <c r="OLY83" s="195"/>
      <c r="OLZ83" s="195"/>
      <c r="OMA83" s="195"/>
      <c r="OMB83" s="195"/>
      <c r="OMC83" s="195"/>
      <c r="OMD83" s="195"/>
      <c r="OME83" s="195"/>
      <c r="OMF83" s="195"/>
      <c r="OMG83" s="195"/>
      <c r="OMH83" s="195"/>
      <c r="OMI83" s="195"/>
      <c r="OMJ83" s="195"/>
      <c r="OMK83" s="195"/>
      <c r="OML83" s="195"/>
      <c r="OMM83" s="195"/>
      <c r="OMN83" s="195"/>
      <c r="OMO83" s="195"/>
      <c r="OMP83" s="195"/>
      <c r="OMQ83" s="195"/>
      <c r="OMR83" s="195"/>
      <c r="OMS83" s="195"/>
      <c r="OMT83" s="195"/>
      <c r="OMU83" s="195"/>
      <c r="OMV83" s="195"/>
      <c r="OMW83" s="195"/>
      <c r="OMX83" s="195"/>
      <c r="OMY83" s="195"/>
      <c r="OMZ83" s="195"/>
      <c r="ONA83" s="195"/>
      <c r="ONB83" s="195"/>
      <c r="ONC83" s="195"/>
      <c r="OND83" s="195"/>
      <c r="ONE83" s="195"/>
      <c r="ONF83" s="195"/>
      <c r="ONG83" s="195"/>
      <c r="ONH83" s="195"/>
      <c r="ONI83" s="195"/>
      <c r="ONJ83" s="195"/>
      <c r="ONK83" s="195"/>
      <c r="ONL83" s="195"/>
      <c r="ONM83" s="195"/>
      <c r="ONN83" s="195"/>
      <c r="ONO83" s="195"/>
      <c r="ONP83" s="195"/>
      <c r="ONQ83" s="195"/>
      <c r="ONR83" s="195"/>
      <c r="ONS83" s="195"/>
      <c r="ONT83" s="195"/>
      <c r="ONU83" s="195"/>
      <c r="ONV83" s="195"/>
      <c r="ONW83" s="195"/>
      <c r="ONX83" s="195"/>
      <c r="ONY83" s="195"/>
      <c r="ONZ83" s="195"/>
      <c r="OOA83" s="195"/>
      <c r="OOB83" s="195"/>
      <c r="OOC83" s="195"/>
      <c r="OOD83" s="195"/>
      <c r="OOE83" s="195"/>
      <c r="OOF83" s="195"/>
      <c r="OOG83" s="195"/>
      <c r="OOH83" s="195"/>
      <c r="OOI83" s="195"/>
      <c r="OOJ83" s="195"/>
      <c r="OOK83" s="195"/>
      <c r="OOL83" s="195"/>
      <c r="OOM83" s="195"/>
      <c r="OON83" s="195"/>
      <c r="OOO83" s="195"/>
      <c r="OOP83" s="195"/>
      <c r="OOQ83" s="195"/>
      <c r="OOR83" s="195"/>
      <c r="OOS83" s="195"/>
      <c r="OOT83" s="195"/>
      <c r="OOU83" s="195"/>
      <c r="OOV83" s="195"/>
      <c r="OOW83" s="195"/>
      <c r="OOX83" s="195"/>
      <c r="OOY83" s="195"/>
      <c r="OOZ83" s="195"/>
      <c r="OPA83" s="195"/>
      <c r="OPB83" s="195"/>
      <c r="OPC83" s="195"/>
      <c r="OPD83" s="195"/>
      <c r="OPE83" s="195"/>
      <c r="OPF83" s="195"/>
      <c r="OPG83" s="195"/>
      <c r="OPH83" s="195"/>
      <c r="OPI83" s="195"/>
      <c r="OPJ83" s="195"/>
      <c r="OPK83" s="195"/>
      <c r="OPL83" s="195"/>
      <c r="OPM83" s="195"/>
      <c r="OPN83" s="195"/>
      <c r="OPO83" s="195"/>
      <c r="OPP83" s="195"/>
      <c r="OPQ83" s="195"/>
      <c r="OPR83" s="195"/>
      <c r="OPS83" s="195"/>
      <c r="OPT83" s="195"/>
      <c r="OPU83" s="195"/>
      <c r="OPV83" s="195"/>
      <c r="OPW83" s="195"/>
      <c r="OPX83" s="195"/>
      <c r="OPY83" s="195"/>
      <c r="OPZ83" s="195"/>
      <c r="OQA83" s="195"/>
      <c r="OQB83" s="195"/>
      <c r="OQC83" s="195"/>
      <c r="OQD83" s="195"/>
      <c r="OQE83" s="195"/>
      <c r="OQF83" s="195"/>
      <c r="OQG83" s="195"/>
      <c r="OQH83" s="195"/>
      <c r="OQI83" s="195"/>
      <c r="OQJ83" s="195"/>
      <c r="OQK83" s="195"/>
      <c r="OQL83" s="195"/>
      <c r="OQM83" s="195"/>
      <c r="OQN83" s="195"/>
      <c r="OQO83" s="195"/>
      <c r="OQP83" s="195"/>
      <c r="OQQ83" s="195"/>
      <c r="OQR83" s="195"/>
      <c r="OQS83" s="195"/>
      <c r="OQT83" s="195"/>
      <c r="OQU83" s="195"/>
      <c r="OQV83" s="195"/>
      <c r="OQW83" s="195"/>
      <c r="OQX83" s="195"/>
      <c r="OQY83" s="195"/>
      <c r="OQZ83" s="195"/>
      <c r="ORA83" s="195"/>
      <c r="ORB83" s="195"/>
      <c r="ORC83" s="195"/>
      <c r="ORD83" s="195"/>
      <c r="ORE83" s="195"/>
      <c r="ORF83" s="195"/>
      <c r="ORG83" s="195"/>
      <c r="ORH83" s="195"/>
      <c r="ORI83" s="195"/>
      <c r="ORJ83" s="195"/>
      <c r="ORK83" s="195"/>
      <c r="ORL83" s="195"/>
      <c r="ORM83" s="195"/>
      <c r="ORN83" s="195"/>
      <c r="ORO83" s="195"/>
      <c r="ORP83" s="195"/>
      <c r="ORQ83" s="195"/>
      <c r="ORR83" s="195"/>
      <c r="ORS83" s="195"/>
      <c r="ORT83" s="195"/>
      <c r="ORU83" s="195"/>
      <c r="ORV83" s="195"/>
      <c r="ORW83" s="195"/>
      <c r="ORX83" s="195"/>
      <c r="ORY83" s="195"/>
      <c r="ORZ83" s="195"/>
      <c r="OSA83" s="195"/>
      <c r="OSB83" s="195"/>
      <c r="OSC83" s="195"/>
      <c r="OSD83" s="195"/>
      <c r="OSE83" s="195"/>
      <c r="OSF83" s="195"/>
      <c r="OSG83" s="195"/>
      <c r="OSH83" s="195"/>
      <c r="OSI83" s="195"/>
      <c r="OSJ83" s="195"/>
      <c r="OSK83" s="195"/>
      <c r="OSL83" s="195"/>
      <c r="OSM83" s="195"/>
      <c r="OSN83" s="195"/>
      <c r="OSO83" s="195"/>
      <c r="OSP83" s="195"/>
      <c r="OSQ83" s="195"/>
      <c r="OSR83" s="195"/>
      <c r="OSS83" s="195"/>
      <c r="OST83" s="195"/>
      <c r="OSU83" s="195"/>
      <c r="OSV83" s="195"/>
      <c r="OSW83" s="195"/>
      <c r="OSX83" s="195"/>
      <c r="OSY83" s="195"/>
      <c r="OSZ83" s="195"/>
      <c r="OTA83" s="195"/>
      <c r="OTB83" s="195"/>
      <c r="OTC83" s="195"/>
      <c r="OTD83" s="195"/>
      <c r="OTE83" s="195"/>
      <c r="OTF83" s="195"/>
      <c r="OTG83" s="195"/>
      <c r="OTH83" s="195"/>
      <c r="OTI83" s="195"/>
      <c r="OTJ83" s="195"/>
      <c r="OTK83" s="195"/>
      <c r="OTL83" s="195"/>
      <c r="OTM83" s="195"/>
      <c r="OTN83" s="195"/>
      <c r="OTO83" s="195"/>
      <c r="OTP83" s="195"/>
      <c r="OTQ83" s="195"/>
      <c r="OTR83" s="195"/>
      <c r="OTS83" s="195"/>
      <c r="OTT83" s="195"/>
      <c r="OTU83" s="195"/>
      <c r="OTV83" s="195"/>
      <c r="OTW83" s="195"/>
      <c r="OTX83" s="195"/>
      <c r="OTY83" s="195"/>
      <c r="OTZ83" s="195"/>
      <c r="OUA83" s="195"/>
      <c r="OUB83" s="195"/>
      <c r="OUC83" s="195"/>
      <c r="OUD83" s="195"/>
      <c r="OUE83" s="195"/>
      <c r="OUF83" s="195"/>
      <c r="OUG83" s="195"/>
      <c r="OUH83" s="195"/>
      <c r="OUI83" s="195"/>
      <c r="OUJ83" s="195"/>
      <c r="OUK83" s="195"/>
      <c r="OUL83" s="195"/>
      <c r="OUM83" s="195"/>
      <c r="OUN83" s="195"/>
      <c r="OUO83" s="195"/>
      <c r="OUP83" s="195"/>
      <c r="OUQ83" s="195"/>
      <c r="OUR83" s="195"/>
      <c r="OUS83" s="195"/>
      <c r="OUT83" s="195"/>
      <c r="OUU83" s="195"/>
      <c r="OUV83" s="195"/>
      <c r="OUW83" s="195"/>
      <c r="OUX83" s="195"/>
      <c r="OUY83" s="195"/>
      <c r="OUZ83" s="195"/>
      <c r="OVA83" s="195"/>
      <c r="OVB83" s="195"/>
      <c r="OVC83" s="195"/>
      <c r="OVD83" s="195"/>
      <c r="OVE83" s="195"/>
      <c r="OVF83" s="195"/>
      <c r="OVG83" s="195"/>
      <c r="OVH83" s="195"/>
      <c r="OVI83" s="195"/>
      <c r="OVJ83" s="195"/>
      <c r="OVK83" s="195"/>
      <c r="OVL83" s="195"/>
      <c r="OVM83" s="195"/>
      <c r="OVN83" s="195"/>
      <c r="OVO83" s="195"/>
      <c r="OVP83" s="195"/>
      <c r="OVQ83" s="195"/>
      <c r="OVR83" s="195"/>
      <c r="OVS83" s="195"/>
      <c r="OVT83" s="195"/>
      <c r="OVU83" s="195"/>
      <c r="OVV83" s="195"/>
      <c r="OVW83" s="195"/>
      <c r="OVX83" s="195"/>
      <c r="OVY83" s="195"/>
      <c r="OVZ83" s="195"/>
      <c r="OWA83" s="195"/>
      <c r="OWB83" s="195"/>
      <c r="OWC83" s="195"/>
      <c r="OWD83" s="195"/>
      <c r="OWE83" s="195"/>
      <c r="OWF83" s="195"/>
      <c r="OWG83" s="195"/>
      <c r="OWH83" s="195"/>
      <c r="OWI83" s="195"/>
      <c r="OWJ83" s="195"/>
      <c r="OWK83" s="195"/>
      <c r="OWL83" s="195"/>
      <c r="OWM83" s="195"/>
      <c r="OWN83" s="195"/>
      <c r="OWO83" s="195"/>
      <c r="OWP83" s="195"/>
      <c r="OWQ83" s="195"/>
      <c r="OWR83" s="195"/>
      <c r="OWS83" s="195"/>
      <c r="OWT83" s="195"/>
      <c r="OWU83" s="195"/>
      <c r="OWV83" s="195"/>
      <c r="OWW83" s="195"/>
      <c r="OWX83" s="195"/>
      <c r="OWY83" s="195"/>
      <c r="OWZ83" s="195"/>
      <c r="OXA83" s="195"/>
      <c r="OXB83" s="195"/>
      <c r="OXC83" s="195"/>
      <c r="OXD83" s="195"/>
      <c r="OXE83" s="195"/>
      <c r="OXF83" s="195"/>
      <c r="OXG83" s="195"/>
      <c r="OXH83" s="195"/>
      <c r="OXI83" s="195"/>
      <c r="OXJ83" s="195"/>
      <c r="OXK83" s="195"/>
      <c r="OXL83" s="195"/>
      <c r="OXM83" s="195"/>
      <c r="OXN83" s="195"/>
      <c r="OXO83" s="195"/>
      <c r="OXP83" s="195"/>
      <c r="OXQ83" s="195"/>
      <c r="OXR83" s="195"/>
      <c r="OXS83" s="195"/>
      <c r="OXT83" s="195"/>
      <c r="OXU83" s="195"/>
      <c r="OXV83" s="195"/>
      <c r="OXW83" s="195"/>
      <c r="OXX83" s="195"/>
      <c r="OXY83" s="195"/>
      <c r="OXZ83" s="195"/>
      <c r="OYA83" s="195"/>
      <c r="OYB83" s="195"/>
      <c r="OYC83" s="195"/>
      <c r="OYD83" s="195"/>
      <c r="OYE83" s="195"/>
      <c r="OYF83" s="195"/>
      <c r="OYG83" s="195"/>
      <c r="OYH83" s="195"/>
      <c r="OYI83" s="195"/>
      <c r="OYJ83" s="195"/>
      <c r="OYK83" s="195"/>
      <c r="OYL83" s="195"/>
      <c r="OYM83" s="195"/>
      <c r="OYN83" s="195"/>
      <c r="OYO83" s="195"/>
      <c r="OYP83" s="195"/>
      <c r="OYQ83" s="195"/>
      <c r="OYR83" s="195"/>
      <c r="OYS83" s="195"/>
      <c r="OYT83" s="195"/>
      <c r="OYU83" s="195"/>
      <c r="OYV83" s="195"/>
      <c r="OYW83" s="195"/>
      <c r="OYX83" s="195"/>
      <c r="OYY83" s="195"/>
      <c r="OYZ83" s="195"/>
      <c r="OZA83" s="195"/>
      <c r="OZB83" s="195"/>
      <c r="OZC83" s="195"/>
      <c r="OZD83" s="195"/>
      <c r="OZE83" s="195"/>
      <c r="OZF83" s="195"/>
      <c r="OZG83" s="195"/>
      <c r="OZH83" s="195"/>
      <c r="OZI83" s="195"/>
      <c r="OZJ83" s="195"/>
      <c r="OZK83" s="195"/>
      <c r="OZL83" s="195"/>
      <c r="OZM83" s="195"/>
      <c r="OZN83" s="195"/>
      <c r="OZO83" s="195"/>
      <c r="OZP83" s="195"/>
      <c r="OZQ83" s="195"/>
      <c r="OZR83" s="195"/>
      <c r="OZS83" s="195"/>
      <c r="OZT83" s="195"/>
      <c r="OZU83" s="195"/>
      <c r="OZV83" s="195"/>
      <c r="OZW83" s="195"/>
      <c r="OZX83" s="195"/>
      <c r="OZY83" s="195"/>
      <c r="OZZ83" s="195"/>
      <c r="PAA83" s="195"/>
      <c r="PAB83" s="195"/>
      <c r="PAC83" s="195"/>
      <c r="PAD83" s="195"/>
      <c r="PAE83" s="195"/>
      <c r="PAF83" s="195"/>
      <c r="PAG83" s="195"/>
      <c r="PAH83" s="195"/>
      <c r="PAI83" s="195"/>
      <c r="PAJ83" s="195"/>
      <c r="PAK83" s="195"/>
      <c r="PAL83" s="195"/>
      <c r="PAM83" s="195"/>
      <c r="PAN83" s="195"/>
      <c r="PAO83" s="195"/>
      <c r="PAP83" s="195"/>
      <c r="PAQ83" s="195"/>
      <c r="PAR83" s="195"/>
      <c r="PAS83" s="195"/>
      <c r="PAT83" s="195"/>
      <c r="PAU83" s="195"/>
      <c r="PAV83" s="195"/>
      <c r="PAW83" s="195"/>
      <c r="PAX83" s="195"/>
      <c r="PAY83" s="195"/>
      <c r="PAZ83" s="195"/>
      <c r="PBA83" s="195"/>
      <c r="PBB83" s="195"/>
      <c r="PBC83" s="195"/>
      <c r="PBD83" s="195"/>
      <c r="PBE83" s="195"/>
      <c r="PBF83" s="195"/>
      <c r="PBG83" s="195"/>
      <c r="PBH83" s="195"/>
      <c r="PBI83" s="195"/>
      <c r="PBJ83" s="195"/>
      <c r="PBK83" s="195"/>
      <c r="PBL83" s="195"/>
      <c r="PBM83" s="195"/>
      <c r="PBN83" s="195"/>
      <c r="PBO83" s="195"/>
      <c r="PBP83" s="195"/>
      <c r="PBQ83" s="195"/>
      <c r="PBR83" s="195"/>
      <c r="PBS83" s="195"/>
      <c r="PBT83" s="195"/>
      <c r="PBU83" s="195"/>
      <c r="PBV83" s="195"/>
      <c r="PBW83" s="195"/>
      <c r="PBX83" s="195"/>
      <c r="PBY83" s="195"/>
      <c r="PBZ83" s="195"/>
      <c r="PCA83" s="195"/>
      <c r="PCB83" s="195"/>
      <c r="PCC83" s="195"/>
      <c r="PCD83" s="195"/>
      <c r="PCE83" s="195"/>
      <c r="PCF83" s="195"/>
      <c r="PCG83" s="195"/>
      <c r="PCH83" s="195"/>
      <c r="PCI83" s="195"/>
      <c r="PCJ83" s="195"/>
      <c r="PCK83" s="195"/>
      <c r="PCL83" s="195"/>
      <c r="PCM83" s="195"/>
      <c r="PCN83" s="195"/>
      <c r="PCO83" s="195"/>
      <c r="PCP83" s="195"/>
      <c r="PCQ83" s="195"/>
      <c r="PCR83" s="195"/>
      <c r="PCS83" s="195"/>
      <c r="PCT83" s="195"/>
      <c r="PCU83" s="195"/>
      <c r="PCV83" s="195"/>
      <c r="PCW83" s="195"/>
      <c r="PCX83" s="195"/>
      <c r="PCY83" s="195"/>
      <c r="PCZ83" s="195"/>
      <c r="PDA83" s="195"/>
      <c r="PDB83" s="195"/>
      <c r="PDC83" s="195"/>
      <c r="PDD83" s="195"/>
      <c r="PDE83" s="195"/>
      <c r="PDF83" s="195"/>
      <c r="PDG83" s="195"/>
      <c r="PDH83" s="195"/>
      <c r="PDI83" s="195"/>
      <c r="PDJ83" s="195"/>
      <c r="PDK83" s="195"/>
      <c r="PDL83" s="195"/>
      <c r="PDM83" s="195"/>
      <c r="PDN83" s="195"/>
      <c r="PDO83" s="195"/>
      <c r="PDP83" s="195"/>
      <c r="PDQ83" s="195"/>
      <c r="PDR83" s="195"/>
      <c r="PDS83" s="195"/>
      <c r="PDT83" s="195"/>
      <c r="PDU83" s="195"/>
      <c r="PDV83" s="195"/>
      <c r="PDW83" s="195"/>
      <c r="PDX83" s="195"/>
      <c r="PDY83" s="195"/>
      <c r="PDZ83" s="195"/>
      <c r="PEA83" s="195"/>
      <c r="PEB83" s="195"/>
      <c r="PEC83" s="195"/>
      <c r="PED83" s="195"/>
      <c r="PEE83" s="195"/>
      <c r="PEF83" s="195"/>
      <c r="PEG83" s="195"/>
      <c r="PEH83" s="195"/>
      <c r="PEI83" s="195"/>
      <c r="PEJ83" s="195"/>
      <c r="PEK83" s="195"/>
      <c r="PEL83" s="195"/>
      <c r="PEM83" s="195"/>
      <c r="PEN83" s="195"/>
      <c r="PEO83" s="195"/>
      <c r="PEP83" s="195"/>
      <c r="PEQ83" s="195"/>
      <c r="PER83" s="195"/>
      <c r="PES83" s="195"/>
      <c r="PET83" s="195"/>
      <c r="PEU83" s="195"/>
      <c r="PEV83" s="195"/>
      <c r="PEW83" s="195"/>
      <c r="PEX83" s="195"/>
      <c r="PEY83" s="195"/>
      <c r="PEZ83" s="195"/>
      <c r="PFA83" s="195"/>
      <c r="PFB83" s="195"/>
      <c r="PFC83" s="195"/>
      <c r="PFD83" s="195"/>
      <c r="PFE83" s="195"/>
      <c r="PFF83" s="195"/>
      <c r="PFG83" s="195"/>
      <c r="PFH83" s="195"/>
      <c r="PFI83" s="195"/>
      <c r="PFJ83" s="195"/>
      <c r="PFK83" s="195"/>
      <c r="PFL83" s="195"/>
      <c r="PFM83" s="195"/>
      <c r="PFN83" s="195"/>
      <c r="PFO83" s="195"/>
      <c r="PFP83" s="195"/>
      <c r="PFQ83" s="195"/>
      <c r="PFR83" s="195"/>
      <c r="PFS83" s="195"/>
      <c r="PFT83" s="195"/>
      <c r="PFU83" s="195"/>
      <c r="PFV83" s="195"/>
      <c r="PFW83" s="195"/>
      <c r="PFX83" s="195"/>
      <c r="PFY83" s="195"/>
      <c r="PFZ83" s="195"/>
      <c r="PGA83" s="195"/>
      <c r="PGB83" s="195"/>
      <c r="PGC83" s="195"/>
      <c r="PGD83" s="195"/>
      <c r="PGE83" s="195"/>
      <c r="PGF83" s="195"/>
      <c r="PGG83" s="195"/>
      <c r="PGH83" s="195"/>
      <c r="PGI83" s="195"/>
      <c r="PGJ83" s="195"/>
      <c r="PGK83" s="195"/>
      <c r="PGL83" s="195"/>
      <c r="PGM83" s="195"/>
      <c r="PGN83" s="195"/>
      <c r="PGO83" s="195"/>
      <c r="PGP83" s="195"/>
      <c r="PGQ83" s="195"/>
      <c r="PGR83" s="195"/>
      <c r="PGS83" s="195"/>
      <c r="PGT83" s="195"/>
      <c r="PGU83" s="195"/>
      <c r="PGV83" s="195"/>
      <c r="PGW83" s="195"/>
      <c r="PGX83" s="195"/>
      <c r="PGY83" s="195"/>
      <c r="PGZ83" s="195"/>
      <c r="PHA83" s="195"/>
      <c r="PHB83" s="195"/>
      <c r="PHC83" s="195"/>
      <c r="PHD83" s="195"/>
      <c r="PHE83" s="195"/>
      <c r="PHF83" s="195"/>
      <c r="PHG83" s="195"/>
      <c r="PHH83" s="195"/>
      <c r="PHI83" s="195"/>
      <c r="PHJ83" s="195"/>
      <c r="PHK83" s="195"/>
      <c r="PHL83" s="195"/>
      <c r="PHM83" s="195"/>
      <c r="PHN83" s="195"/>
      <c r="PHO83" s="195"/>
      <c r="PHP83" s="195"/>
      <c r="PHQ83" s="195"/>
      <c r="PHR83" s="195"/>
      <c r="PHS83" s="195"/>
      <c r="PHT83" s="195"/>
      <c r="PHU83" s="195"/>
      <c r="PHV83" s="195"/>
      <c r="PHW83" s="195"/>
      <c r="PHX83" s="195"/>
      <c r="PHY83" s="195"/>
      <c r="PHZ83" s="195"/>
      <c r="PIA83" s="195"/>
      <c r="PIB83" s="195"/>
      <c r="PIC83" s="195"/>
      <c r="PID83" s="195"/>
      <c r="PIE83" s="195"/>
      <c r="PIF83" s="195"/>
      <c r="PIG83" s="195"/>
      <c r="PIH83" s="195"/>
      <c r="PII83" s="195"/>
      <c r="PIJ83" s="195"/>
      <c r="PIK83" s="195"/>
      <c r="PIL83" s="195"/>
      <c r="PIM83" s="195"/>
      <c r="PIN83" s="195"/>
      <c r="PIO83" s="195"/>
      <c r="PIP83" s="195"/>
      <c r="PIQ83" s="195"/>
      <c r="PIR83" s="195"/>
      <c r="PIS83" s="195"/>
      <c r="PIT83" s="195"/>
      <c r="PIU83" s="195"/>
      <c r="PIV83" s="195"/>
      <c r="PIW83" s="195"/>
      <c r="PIX83" s="195"/>
      <c r="PIY83" s="195"/>
      <c r="PIZ83" s="195"/>
      <c r="PJA83" s="195"/>
      <c r="PJB83" s="195"/>
      <c r="PJC83" s="195"/>
      <c r="PJD83" s="195"/>
      <c r="PJE83" s="195"/>
      <c r="PJF83" s="195"/>
      <c r="PJG83" s="195"/>
      <c r="PJH83" s="195"/>
      <c r="PJI83" s="195"/>
      <c r="PJJ83" s="195"/>
      <c r="PJK83" s="195"/>
      <c r="PJL83" s="195"/>
      <c r="PJM83" s="195"/>
      <c r="PJN83" s="195"/>
      <c r="PJO83" s="195"/>
      <c r="PJP83" s="195"/>
      <c r="PJQ83" s="195"/>
      <c r="PJR83" s="195"/>
      <c r="PJS83" s="195"/>
      <c r="PJT83" s="195"/>
      <c r="PJU83" s="195"/>
      <c r="PJV83" s="195"/>
      <c r="PJW83" s="195"/>
      <c r="PJX83" s="195"/>
      <c r="PJY83" s="195"/>
      <c r="PJZ83" s="195"/>
      <c r="PKA83" s="195"/>
      <c r="PKB83" s="195"/>
      <c r="PKC83" s="195"/>
      <c r="PKD83" s="195"/>
      <c r="PKE83" s="195"/>
      <c r="PKF83" s="195"/>
      <c r="PKG83" s="195"/>
      <c r="PKH83" s="195"/>
      <c r="PKI83" s="195"/>
      <c r="PKJ83" s="195"/>
      <c r="PKK83" s="195"/>
      <c r="PKL83" s="195"/>
      <c r="PKM83" s="195"/>
      <c r="PKN83" s="195"/>
      <c r="PKO83" s="195"/>
      <c r="PKP83" s="195"/>
      <c r="PKQ83" s="195"/>
      <c r="PKR83" s="195"/>
      <c r="PKS83" s="195"/>
      <c r="PKT83" s="195"/>
      <c r="PKU83" s="195"/>
      <c r="PKV83" s="195"/>
      <c r="PKW83" s="195"/>
      <c r="PKX83" s="195"/>
      <c r="PKY83" s="195"/>
      <c r="PKZ83" s="195"/>
      <c r="PLA83" s="195"/>
      <c r="PLB83" s="195"/>
      <c r="PLC83" s="195"/>
      <c r="PLD83" s="195"/>
      <c r="PLE83" s="195"/>
      <c r="PLF83" s="195"/>
      <c r="PLG83" s="195"/>
      <c r="PLH83" s="195"/>
      <c r="PLI83" s="195"/>
      <c r="PLJ83" s="195"/>
      <c r="PLK83" s="195"/>
      <c r="PLL83" s="195"/>
      <c r="PLM83" s="195"/>
      <c r="PLN83" s="195"/>
      <c r="PLO83" s="195"/>
      <c r="PLP83" s="195"/>
      <c r="PLQ83" s="195"/>
      <c r="PLR83" s="195"/>
      <c r="PLS83" s="195"/>
      <c r="PLT83" s="195"/>
      <c r="PLU83" s="195"/>
      <c r="PLV83" s="195"/>
      <c r="PLW83" s="195"/>
      <c r="PLX83" s="195"/>
      <c r="PLY83" s="195"/>
      <c r="PLZ83" s="195"/>
      <c r="PMA83" s="195"/>
      <c r="PMB83" s="195"/>
      <c r="PMC83" s="195"/>
      <c r="PMD83" s="195"/>
      <c r="PME83" s="195"/>
      <c r="PMF83" s="195"/>
      <c r="PMG83" s="195"/>
      <c r="PMH83" s="195"/>
      <c r="PMI83" s="195"/>
      <c r="PMJ83" s="195"/>
      <c r="PMK83" s="195"/>
      <c r="PML83" s="195"/>
      <c r="PMM83" s="195"/>
      <c r="PMN83" s="195"/>
      <c r="PMO83" s="195"/>
      <c r="PMP83" s="195"/>
      <c r="PMQ83" s="195"/>
      <c r="PMR83" s="195"/>
      <c r="PMS83" s="195"/>
      <c r="PMT83" s="195"/>
      <c r="PMU83" s="195"/>
      <c r="PMV83" s="195"/>
      <c r="PMW83" s="195"/>
      <c r="PMX83" s="195"/>
      <c r="PMY83" s="195"/>
      <c r="PMZ83" s="195"/>
      <c r="PNA83" s="195"/>
      <c r="PNB83" s="195"/>
      <c r="PNC83" s="195"/>
      <c r="PND83" s="195"/>
      <c r="PNE83" s="195"/>
      <c r="PNF83" s="195"/>
      <c r="PNG83" s="195"/>
      <c r="PNH83" s="195"/>
      <c r="PNI83" s="195"/>
      <c r="PNJ83" s="195"/>
      <c r="PNK83" s="195"/>
      <c r="PNL83" s="195"/>
      <c r="PNM83" s="195"/>
      <c r="PNN83" s="195"/>
      <c r="PNO83" s="195"/>
      <c r="PNP83" s="195"/>
      <c r="PNQ83" s="195"/>
      <c r="PNR83" s="195"/>
      <c r="PNS83" s="195"/>
      <c r="PNT83" s="195"/>
      <c r="PNU83" s="195"/>
      <c r="PNV83" s="195"/>
      <c r="PNW83" s="195"/>
      <c r="PNX83" s="195"/>
      <c r="PNY83" s="195"/>
      <c r="PNZ83" s="195"/>
      <c r="POA83" s="195"/>
      <c r="POB83" s="195"/>
      <c r="POC83" s="195"/>
      <c r="POD83" s="195"/>
      <c r="POE83" s="195"/>
      <c r="POF83" s="195"/>
      <c r="POG83" s="195"/>
      <c r="POH83" s="195"/>
      <c r="POI83" s="195"/>
      <c r="POJ83" s="195"/>
      <c r="POK83" s="195"/>
      <c r="POL83" s="195"/>
      <c r="POM83" s="195"/>
      <c r="PON83" s="195"/>
      <c r="POO83" s="195"/>
      <c r="POP83" s="195"/>
      <c r="POQ83" s="195"/>
      <c r="POR83" s="195"/>
      <c r="POS83" s="195"/>
      <c r="POT83" s="195"/>
      <c r="POU83" s="195"/>
      <c r="POV83" s="195"/>
      <c r="POW83" s="195"/>
      <c r="POX83" s="195"/>
      <c r="POY83" s="195"/>
      <c r="POZ83" s="195"/>
      <c r="PPA83" s="195"/>
      <c r="PPB83" s="195"/>
      <c r="PPC83" s="195"/>
      <c r="PPD83" s="195"/>
      <c r="PPE83" s="195"/>
      <c r="PPF83" s="195"/>
      <c r="PPG83" s="195"/>
      <c r="PPH83" s="195"/>
      <c r="PPI83" s="195"/>
      <c r="PPJ83" s="195"/>
      <c r="PPK83" s="195"/>
      <c r="PPL83" s="195"/>
      <c r="PPM83" s="195"/>
      <c r="PPN83" s="195"/>
      <c r="PPO83" s="195"/>
      <c r="PPP83" s="195"/>
      <c r="PPQ83" s="195"/>
      <c r="PPR83" s="195"/>
      <c r="PPS83" s="195"/>
      <c r="PPT83" s="195"/>
      <c r="PPU83" s="195"/>
      <c r="PPV83" s="195"/>
      <c r="PPW83" s="195"/>
      <c r="PPX83" s="195"/>
      <c r="PPY83" s="195"/>
      <c r="PPZ83" s="195"/>
      <c r="PQA83" s="195"/>
      <c r="PQB83" s="195"/>
      <c r="PQC83" s="195"/>
      <c r="PQD83" s="195"/>
      <c r="PQE83" s="195"/>
      <c r="PQF83" s="195"/>
      <c r="PQG83" s="195"/>
      <c r="PQH83" s="195"/>
      <c r="PQI83" s="195"/>
      <c r="PQJ83" s="195"/>
      <c r="PQK83" s="195"/>
      <c r="PQL83" s="195"/>
      <c r="PQM83" s="195"/>
      <c r="PQN83" s="195"/>
      <c r="PQO83" s="195"/>
      <c r="PQP83" s="195"/>
      <c r="PQQ83" s="195"/>
      <c r="PQR83" s="195"/>
      <c r="PQS83" s="195"/>
      <c r="PQT83" s="195"/>
      <c r="PQU83" s="195"/>
      <c r="PQV83" s="195"/>
      <c r="PQW83" s="195"/>
      <c r="PQX83" s="195"/>
      <c r="PQY83" s="195"/>
      <c r="PQZ83" s="195"/>
      <c r="PRA83" s="195"/>
      <c r="PRB83" s="195"/>
      <c r="PRC83" s="195"/>
      <c r="PRD83" s="195"/>
      <c r="PRE83" s="195"/>
      <c r="PRF83" s="195"/>
      <c r="PRG83" s="195"/>
      <c r="PRH83" s="195"/>
      <c r="PRI83" s="195"/>
      <c r="PRJ83" s="195"/>
      <c r="PRK83" s="195"/>
      <c r="PRL83" s="195"/>
      <c r="PRM83" s="195"/>
      <c r="PRN83" s="195"/>
      <c r="PRO83" s="195"/>
      <c r="PRP83" s="195"/>
      <c r="PRQ83" s="195"/>
      <c r="PRR83" s="195"/>
      <c r="PRS83" s="195"/>
      <c r="PRT83" s="195"/>
      <c r="PRU83" s="195"/>
      <c r="PRV83" s="195"/>
      <c r="PRW83" s="195"/>
      <c r="PRX83" s="195"/>
      <c r="PRY83" s="195"/>
      <c r="PRZ83" s="195"/>
      <c r="PSA83" s="195"/>
      <c r="PSB83" s="195"/>
      <c r="PSC83" s="195"/>
      <c r="PSD83" s="195"/>
      <c r="PSE83" s="195"/>
      <c r="PSF83" s="195"/>
      <c r="PSG83" s="195"/>
      <c r="PSH83" s="195"/>
      <c r="PSI83" s="195"/>
      <c r="PSJ83" s="195"/>
      <c r="PSK83" s="195"/>
      <c r="PSL83" s="195"/>
      <c r="PSM83" s="195"/>
      <c r="PSN83" s="195"/>
      <c r="PSO83" s="195"/>
      <c r="PSP83" s="195"/>
      <c r="PSQ83" s="195"/>
      <c r="PSR83" s="195"/>
      <c r="PSS83" s="195"/>
      <c r="PST83" s="195"/>
      <c r="PSU83" s="195"/>
      <c r="PSV83" s="195"/>
      <c r="PSW83" s="195"/>
      <c r="PSX83" s="195"/>
      <c r="PSY83" s="195"/>
      <c r="PSZ83" s="195"/>
      <c r="PTA83" s="195"/>
      <c r="PTB83" s="195"/>
      <c r="PTC83" s="195"/>
      <c r="PTD83" s="195"/>
      <c r="PTE83" s="195"/>
      <c r="PTF83" s="195"/>
      <c r="PTG83" s="195"/>
      <c r="PTH83" s="195"/>
      <c r="PTI83" s="195"/>
      <c r="PTJ83" s="195"/>
      <c r="PTK83" s="195"/>
      <c r="PTL83" s="195"/>
      <c r="PTM83" s="195"/>
      <c r="PTN83" s="195"/>
      <c r="PTO83" s="195"/>
      <c r="PTP83" s="195"/>
      <c r="PTQ83" s="195"/>
      <c r="PTR83" s="195"/>
      <c r="PTS83" s="195"/>
      <c r="PTT83" s="195"/>
      <c r="PTU83" s="195"/>
      <c r="PTV83" s="195"/>
      <c r="PTW83" s="195"/>
      <c r="PTX83" s="195"/>
      <c r="PTY83" s="195"/>
      <c r="PTZ83" s="195"/>
      <c r="PUA83" s="195"/>
      <c r="PUB83" s="195"/>
      <c r="PUC83" s="195"/>
      <c r="PUD83" s="195"/>
      <c r="PUE83" s="195"/>
      <c r="PUF83" s="195"/>
      <c r="PUG83" s="195"/>
      <c r="PUH83" s="195"/>
      <c r="PUI83" s="195"/>
      <c r="PUJ83" s="195"/>
      <c r="PUK83" s="195"/>
      <c r="PUL83" s="195"/>
      <c r="PUM83" s="195"/>
      <c r="PUN83" s="195"/>
      <c r="PUO83" s="195"/>
      <c r="PUP83" s="195"/>
      <c r="PUQ83" s="195"/>
      <c r="PUR83" s="195"/>
      <c r="PUS83" s="195"/>
      <c r="PUT83" s="195"/>
      <c r="PUU83" s="195"/>
      <c r="PUV83" s="195"/>
      <c r="PUW83" s="195"/>
      <c r="PUX83" s="195"/>
      <c r="PUY83" s="195"/>
      <c r="PUZ83" s="195"/>
      <c r="PVA83" s="195"/>
      <c r="PVB83" s="195"/>
      <c r="PVC83" s="195"/>
      <c r="PVD83" s="195"/>
      <c r="PVE83" s="195"/>
      <c r="PVF83" s="195"/>
      <c r="PVG83" s="195"/>
      <c r="PVH83" s="195"/>
      <c r="PVI83" s="195"/>
      <c r="PVJ83" s="195"/>
      <c r="PVK83" s="195"/>
      <c r="PVL83" s="195"/>
      <c r="PVM83" s="195"/>
      <c r="PVN83" s="195"/>
      <c r="PVO83" s="195"/>
      <c r="PVP83" s="195"/>
      <c r="PVQ83" s="195"/>
      <c r="PVR83" s="195"/>
      <c r="PVS83" s="195"/>
      <c r="PVT83" s="195"/>
      <c r="PVU83" s="195"/>
      <c r="PVV83" s="195"/>
      <c r="PVW83" s="195"/>
      <c r="PVX83" s="195"/>
      <c r="PVY83" s="195"/>
      <c r="PVZ83" s="195"/>
      <c r="PWA83" s="195"/>
      <c r="PWB83" s="195"/>
      <c r="PWC83" s="195"/>
      <c r="PWD83" s="195"/>
      <c r="PWE83" s="195"/>
      <c r="PWF83" s="195"/>
      <c r="PWG83" s="195"/>
      <c r="PWH83" s="195"/>
      <c r="PWI83" s="195"/>
      <c r="PWJ83" s="195"/>
      <c r="PWK83" s="195"/>
      <c r="PWL83" s="195"/>
      <c r="PWM83" s="195"/>
      <c r="PWN83" s="195"/>
      <c r="PWO83" s="195"/>
      <c r="PWP83" s="195"/>
      <c r="PWQ83" s="195"/>
      <c r="PWR83" s="195"/>
      <c r="PWS83" s="195"/>
      <c r="PWT83" s="195"/>
      <c r="PWU83" s="195"/>
      <c r="PWV83" s="195"/>
      <c r="PWW83" s="195"/>
      <c r="PWX83" s="195"/>
      <c r="PWY83" s="195"/>
      <c r="PWZ83" s="195"/>
      <c r="PXA83" s="195"/>
      <c r="PXB83" s="195"/>
      <c r="PXC83" s="195"/>
      <c r="PXD83" s="195"/>
      <c r="PXE83" s="195"/>
      <c r="PXF83" s="195"/>
      <c r="PXG83" s="195"/>
      <c r="PXH83" s="195"/>
      <c r="PXI83" s="195"/>
      <c r="PXJ83" s="195"/>
      <c r="PXK83" s="195"/>
      <c r="PXL83" s="195"/>
      <c r="PXM83" s="195"/>
      <c r="PXN83" s="195"/>
      <c r="PXO83" s="195"/>
      <c r="PXP83" s="195"/>
      <c r="PXQ83" s="195"/>
      <c r="PXR83" s="195"/>
      <c r="PXS83" s="195"/>
      <c r="PXT83" s="195"/>
      <c r="PXU83" s="195"/>
      <c r="PXV83" s="195"/>
      <c r="PXW83" s="195"/>
      <c r="PXX83" s="195"/>
      <c r="PXY83" s="195"/>
      <c r="PXZ83" s="195"/>
      <c r="PYA83" s="195"/>
      <c r="PYB83" s="195"/>
      <c r="PYC83" s="195"/>
      <c r="PYD83" s="195"/>
      <c r="PYE83" s="195"/>
      <c r="PYF83" s="195"/>
      <c r="PYG83" s="195"/>
      <c r="PYH83" s="195"/>
      <c r="PYI83" s="195"/>
      <c r="PYJ83" s="195"/>
      <c r="PYK83" s="195"/>
      <c r="PYL83" s="195"/>
      <c r="PYM83" s="195"/>
      <c r="PYN83" s="195"/>
      <c r="PYO83" s="195"/>
      <c r="PYP83" s="195"/>
      <c r="PYQ83" s="195"/>
      <c r="PYR83" s="195"/>
      <c r="PYS83" s="195"/>
      <c r="PYT83" s="195"/>
      <c r="PYU83" s="195"/>
      <c r="PYV83" s="195"/>
      <c r="PYW83" s="195"/>
      <c r="PYX83" s="195"/>
      <c r="PYY83" s="195"/>
      <c r="PYZ83" s="195"/>
      <c r="PZA83" s="195"/>
      <c r="PZB83" s="195"/>
      <c r="PZC83" s="195"/>
      <c r="PZD83" s="195"/>
      <c r="PZE83" s="195"/>
      <c r="PZF83" s="195"/>
      <c r="PZG83" s="195"/>
      <c r="PZH83" s="195"/>
      <c r="PZI83" s="195"/>
      <c r="PZJ83" s="195"/>
      <c r="PZK83" s="195"/>
      <c r="PZL83" s="195"/>
      <c r="PZM83" s="195"/>
      <c r="PZN83" s="195"/>
      <c r="PZO83" s="195"/>
      <c r="PZP83" s="195"/>
      <c r="PZQ83" s="195"/>
      <c r="PZR83" s="195"/>
      <c r="PZS83" s="195"/>
      <c r="PZT83" s="195"/>
      <c r="PZU83" s="195"/>
      <c r="PZV83" s="195"/>
      <c r="PZW83" s="195"/>
      <c r="PZX83" s="195"/>
      <c r="PZY83" s="195"/>
      <c r="PZZ83" s="195"/>
      <c r="QAA83" s="195"/>
      <c r="QAB83" s="195"/>
      <c r="QAC83" s="195"/>
      <c r="QAD83" s="195"/>
      <c r="QAE83" s="195"/>
      <c r="QAF83" s="195"/>
      <c r="QAG83" s="195"/>
      <c r="QAH83" s="195"/>
      <c r="QAI83" s="195"/>
      <c r="QAJ83" s="195"/>
      <c r="QAK83" s="195"/>
      <c r="QAL83" s="195"/>
      <c r="QAM83" s="195"/>
      <c r="QAN83" s="195"/>
      <c r="QAO83" s="195"/>
      <c r="QAP83" s="195"/>
      <c r="QAQ83" s="195"/>
      <c r="QAR83" s="195"/>
      <c r="QAS83" s="195"/>
      <c r="QAT83" s="195"/>
      <c r="QAU83" s="195"/>
      <c r="QAV83" s="195"/>
      <c r="QAW83" s="195"/>
      <c r="QAX83" s="195"/>
      <c r="QAY83" s="195"/>
      <c r="QAZ83" s="195"/>
      <c r="QBA83" s="195"/>
      <c r="QBB83" s="195"/>
      <c r="QBC83" s="195"/>
      <c r="QBD83" s="195"/>
      <c r="QBE83" s="195"/>
      <c r="QBF83" s="195"/>
      <c r="QBG83" s="195"/>
      <c r="QBH83" s="195"/>
      <c r="QBI83" s="195"/>
      <c r="QBJ83" s="195"/>
      <c r="QBK83" s="195"/>
      <c r="QBL83" s="195"/>
      <c r="QBM83" s="195"/>
      <c r="QBN83" s="195"/>
      <c r="QBO83" s="195"/>
      <c r="QBP83" s="195"/>
      <c r="QBQ83" s="195"/>
      <c r="QBR83" s="195"/>
      <c r="QBS83" s="195"/>
      <c r="QBT83" s="195"/>
      <c r="QBU83" s="195"/>
      <c r="QBV83" s="195"/>
      <c r="QBW83" s="195"/>
      <c r="QBX83" s="195"/>
      <c r="QBY83" s="195"/>
      <c r="QBZ83" s="195"/>
      <c r="QCA83" s="195"/>
      <c r="QCB83" s="195"/>
      <c r="QCC83" s="195"/>
      <c r="QCD83" s="195"/>
      <c r="QCE83" s="195"/>
      <c r="QCF83" s="195"/>
      <c r="QCG83" s="195"/>
      <c r="QCH83" s="195"/>
      <c r="QCI83" s="195"/>
      <c r="QCJ83" s="195"/>
      <c r="QCK83" s="195"/>
      <c r="QCL83" s="195"/>
      <c r="QCM83" s="195"/>
      <c r="QCN83" s="195"/>
      <c r="QCO83" s="195"/>
      <c r="QCP83" s="195"/>
      <c r="QCQ83" s="195"/>
      <c r="QCR83" s="195"/>
      <c r="QCS83" s="195"/>
      <c r="QCT83" s="195"/>
      <c r="QCU83" s="195"/>
      <c r="QCV83" s="195"/>
      <c r="QCW83" s="195"/>
      <c r="QCX83" s="195"/>
      <c r="QCY83" s="195"/>
      <c r="QCZ83" s="195"/>
      <c r="QDA83" s="195"/>
      <c r="QDB83" s="195"/>
      <c r="QDC83" s="195"/>
      <c r="QDD83" s="195"/>
      <c r="QDE83" s="195"/>
      <c r="QDF83" s="195"/>
      <c r="QDG83" s="195"/>
      <c r="QDH83" s="195"/>
      <c r="QDI83" s="195"/>
      <c r="QDJ83" s="195"/>
      <c r="QDK83" s="195"/>
      <c r="QDL83" s="195"/>
      <c r="QDM83" s="195"/>
      <c r="QDN83" s="195"/>
      <c r="QDO83" s="195"/>
      <c r="QDP83" s="195"/>
      <c r="QDQ83" s="195"/>
      <c r="QDR83" s="195"/>
      <c r="QDS83" s="195"/>
      <c r="QDT83" s="195"/>
      <c r="QDU83" s="195"/>
      <c r="QDV83" s="195"/>
      <c r="QDW83" s="195"/>
      <c r="QDX83" s="195"/>
      <c r="QDY83" s="195"/>
      <c r="QDZ83" s="195"/>
      <c r="QEA83" s="195"/>
      <c r="QEB83" s="195"/>
      <c r="QEC83" s="195"/>
      <c r="QED83" s="195"/>
      <c r="QEE83" s="195"/>
      <c r="QEF83" s="195"/>
      <c r="QEG83" s="195"/>
      <c r="QEH83" s="195"/>
      <c r="QEI83" s="195"/>
      <c r="QEJ83" s="195"/>
      <c r="QEK83" s="195"/>
      <c r="QEL83" s="195"/>
      <c r="QEM83" s="195"/>
      <c r="QEN83" s="195"/>
      <c r="QEO83" s="195"/>
      <c r="QEP83" s="195"/>
      <c r="QEQ83" s="195"/>
      <c r="QER83" s="195"/>
      <c r="QES83" s="195"/>
      <c r="QET83" s="195"/>
      <c r="QEU83" s="195"/>
      <c r="QEV83" s="195"/>
      <c r="QEW83" s="195"/>
      <c r="QEX83" s="195"/>
      <c r="QEY83" s="195"/>
      <c r="QEZ83" s="195"/>
      <c r="QFA83" s="195"/>
      <c r="QFB83" s="195"/>
      <c r="QFC83" s="195"/>
      <c r="QFD83" s="195"/>
      <c r="QFE83" s="195"/>
      <c r="QFF83" s="195"/>
      <c r="QFG83" s="195"/>
      <c r="QFH83" s="195"/>
      <c r="QFI83" s="195"/>
      <c r="QFJ83" s="195"/>
      <c r="QFK83" s="195"/>
      <c r="QFL83" s="195"/>
      <c r="QFM83" s="195"/>
      <c r="QFN83" s="195"/>
      <c r="QFO83" s="195"/>
      <c r="QFP83" s="195"/>
      <c r="QFQ83" s="195"/>
      <c r="QFR83" s="195"/>
      <c r="QFS83" s="195"/>
      <c r="QFT83" s="195"/>
      <c r="QFU83" s="195"/>
      <c r="QFV83" s="195"/>
      <c r="QFW83" s="195"/>
      <c r="QFX83" s="195"/>
      <c r="QFY83" s="195"/>
      <c r="QFZ83" s="195"/>
      <c r="QGA83" s="195"/>
      <c r="QGB83" s="195"/>
      <c r="QGC83" s="195"/>
      <c r="QGD83" s="195"/>
      <c r="QGE83" s="195"/>
      <c r="QGF83" s="195"/>
      <c r="QGG83" s="195"/>
      <c r="QGH83" s="195"/>
      <c r="QGI83" s="195"/>
      <c r="QGJ83" s="195"/>
      <c r="QGK83" s="195"/>
      <c r="QGL83" s="195"/>
      <c r="QGM83" s="195"/>
      <c r="QGN83" s="195"/>
      <c r="QGO83" s="195"/>
      <c r="QGP83" s="195"/>
      <c r="QGQ83" s="195"/>
      <c r="QGR83" s="195"/>
      <c r="QGS83" s="195"/>
      <c r="QGT83" s="195"/>
      <c r="QGU83" s="195"/>
      <c r="QGV83" s="195"/>
      <c r="QGW83" s="195"/>
      <c r="QGX83" s="195"/>
      <c r="QGY83" s="195"/>
      <c r="QGZ83" s="195"/>
      <c r="QHA83" s="195"/>
      <c r="QHB83" s="195"/>
      <c r="QHC83" s="195"/>
      <c r="QHD83" s="195"/>
      <c r="QHE83" s="195"/>
      <c r="QHF83" s="195"/>
      <c r="QHG83" s="195"/>
      <c r="QHH83" s="195"/>
      <c r="QHI83" s="195"/>
      <c r="QHJ83" s="195"/>
      <c r="QHK83" s="195"/>
      <c r="QHL83" s="195"/>
      <c r="QHM83" s="195"/>
      <c r="QHN83" s="195"/>
      <c r="QHO83" s="195"/>
      <c r="QHP83" s="195"/>
      <c r="QHQ83" s="195"/>
      <c r="QHR83" s="195"/>
      <c r="QHS83" s="195"/>
      <c r="QHT83" s="195"/>
      <c r="QHU83" s="195"/>
      <c r="QHV83" s="195"/>
      <c r="QHW83" s="195"/>
      <c r="QHX83" s="195"/>
      <c r="QHY83" s="195"/>
      <c r="QHZ83" s="195"/>
      <c r="QIA83" s="195"/>
      <c r="QIB83" s="195"/>
      <c r="QIC83" s="195"/>
      <c r="QID83" s="195"/>
      <c r="QIE83" s="195"/>
      <c r="QIF83" s="195"/>
      <c r="QIG83" s="195"/>
      <c r="QIH83" s="195"/>
      <c r="QII83" s="195"/>
      <c r="QIJ83" s="195"/>
      <c r="QIK83" s="195"/>
      <c r="QIL83" s="195"/>
      <c r="QIM83" s="195"/>
      <c r="QIN83" s="195"/>
      <c r="QIO83" s="195"/>
      <c r="QIP83" s="195"/>
      <c r="QIQ83" s="195"/>
      <c r="QIR83" s="195"/>
      <c r="QIS83" s="195"/>
      <c r="QIT83" s="195"/>
      <c r="QIU83" s="195"/>
      <c r="QIV83" s="195"/>
      <c r="QIW83" s="195"/>
      <c r="QIX83" s="195"/>
      <c r="QIY83" s="195"/>
      <c r="QIZ83" s="195"/>
      <c r="QJA83" s="195"/>
      <c r="QJB83" s="195"/>
      <c r="QJC83" s="195"/>
      <c r="QJD83" s="195"/>
      <c r="QJE83" s="195"/>
      <c r="QJF83" s="195"/>
      <c r="QJG83" s="195"/>
      <c r="QJH83" s="195"/>
      <c r="QJI83" s="195"/>
      <c r="QJJ83" s="195"/>
      <c r="QJK83" s="195"/>
      <c r="QJL83" s="195"/>
      <c r="QJM83" s="195"/>
      <c r="QJN83" s="195"/>
      <c r="QJO83" s="195"/>
      <c r="QJP83" s="195"/>
      <c r="QJQ83" s="195"/>
      <c r="QJR83" s="195"/>
      <c r="QJS83" s="195"/>
      <c r="QJT83" s="195"/>
      <c r="QJU83" s="195"/>
      <c r="QJV83" s="195"/>
      <c r="QJW83" s="195"/>
      <c r="QJX83" s="195"/>
      <c r="QJY83" s="195"/>
      <c r="QJZ83" s="195"/>
      <c r="QKA83" s="195"/>
      <c r="QKB83" s="195"/>
      <c r="QKC83" s="195"/>
      <c r="QKD83" s="195"/>
      <c r="QKE83" s="195"/>
      <c r="QKF83" s="195"/>
      <c r="QKG83" s="195"/>
      <c r="QKH83" s="195"/>
      <c r="QKI83" s="195"/>
      <c r="QKJ83" s="195"/>
      <c r="QKK83" s="195"/>
      <c r="QKL83" s="195"/>
      <c r="QKM83" s="195"/>
      <c r="QKN83" s="195"/>
      <c r="QKO83" s="195"/>
      <c r="QKP83" s="195"/>
      <c r="QKQ83" s="195"/>
      <c r="QKR83" s="195"/>
      <c r="QKS83" s="195"/>
      <c r="QKT83" s="195"/>
      <c r="QKU83" s="195"/>
      <c r="QKV83" s="195"/>
      <c r="QKW83" s="195"/>
      <c r="QKX83" s="195"/>
      <c r="QKY83" s="195"/>
      <c r="QKZ83" s="195"/>
      <c r="QLA83" s="195"/>
      <c r="QLB83" s="195"/>
      <c r="QLC83" s="195"/>
      <c r="QLD83" s="195"/>
      <c r="QLE83" s="195"/>
      <c r="QLF83" s="195"/>
      <c r="QLG83" s="195"/>
      <c r="QLH83" s="195"/>
      <c r="QLI83" s="195"/>
      <c r="QLJ83" s="195"/>
      <c r="QLK83" s="195"/>
      <c r="QLL83" s="195"/>
      <c r="QLM83" s="195"/>
      <c r="QLN83" s="195"/>
      <c r="QLO83" s="195"/>
      <c r="QLP83" s="195"/>
      <c r="QLQ83" s="195"/>
      <c r="QLR83" s="195"/>
      <c r="QLS83" s="195"/>
      <c r="QLT83" s="195"/>
      <c r="QLU83" s="195"/>
      <c r="QLV83" s="195"/>
      <c r="QLW83" s="195"/>
      <c r="QLX83" s="195"/>
      <c r="QLY83" s="195"/>
      <c r="QLZ83" s="195"/>
      <c r="QMA83" s="195"/>
      <c r="QMB83" s="195"/>
      <c r="QMC83" s="195"/>
      <c r="QMD83" s="195"/>
      <c r="QME83" s="195"/>
      <c r="QMF83" s="195"/>
      <c r="QMG83" s="195"/>
      <c r="QMH83" s="195"/>
      <c r="QMI83" s="195"/>
      <c r="QMJ83" s="195"/>
      <c r="QMK83" s="195"/>
      <c r="QML83" s="195"/>
      <c r="QMM83" s="195"/>
      <c r="QMN83" s="195"/>
      <c r="QMO83" s="195"/>
      <c r="QMP83" s="195"/>
      <c r="QMQ83" s="195"/>
      <c r="QMR83" s="195"/>
      <c r="QMS83" s="195"/>
      <c r="QMT83" s="195"/>
      <c r="QMU83" s="195"/>
      <c r="QMV83" s="195"/>
      <c r="QMW83" s="195"/>
      <c r="QMX83" s="195"/>
      <c r="QMY83" s="195"/>
      <c r="QMZ83" s="195"/>
      <c r="QNA83" s="195"/>
      <c r="QNB83" s="195"/>
      <c r="QNC83" s="195"/>
      <c r="QND83" s="195"/>
      <c r="QNE83" s="195"/>
      <c r="QNF83" s="195"/>
      <c r="QNG83" s="195"/>
      <c r="QNH83" s="195"/>
      <c r="QNI83" s="195"/>
      <c r="QNJ83" s="195"/>
      <c r="QNK83" s="195"/>
      <c r="QNL83" s="195"/>
      <c r="QNM83" s="195"/>
      <c r="QNN83" s="195"/>
      <c r="QNO83" s="195"/>
      <c r="QNP83" s="195"/>
      <c r="QNQ83" s="195"/>
      <c r="QNR83" s="195"/>
      <c r="QNS83" s="195"/>
      <c r="QNT83" s="195"/>
      <c r="QNU83" s="195"/>
      <c r="QNV83" s="195"/>
      <c r="QNW83" s="195"/>
      <c r="QNX83" s="195"/>
      <c r="QNY83" s="195"/>
      <c r="QNZ83" s="195"/>
      <c r="QOA83" s="195"/>
      <c r="QOB83" s="195"/>
      <c r="QOC83" s="195"/>
      <c r="QOD83" s="195"/>
      <c r="QOE83" s="195"/>
      <c r="QOF83" s="195"/>
      <c r="QOG83" s="195"/>
      <c r="QOH83" s="195"/>
      <c r="QOI83" s="195"/>
      <c r="QOJ83" s="195"/>
      <c r="QOK83" s="195"/>
      <c r="QOL83" s="195"/>
      <c r="QOM83" s="195"/>
      <c r="QON83" s="195"/>
      <c r="QOO83" s="195"/>
      <c r="QOP83" s="195"/>
      <c r="QOQ83" s="195"/>
      <c r="QOR83" s="195"/>
      <c r="QOS83" s="195"/>
      <c r="QOT83" s="195"/>
      <c r="QOU83" s="195"/>
      <c r="QOV83" s="195"/>
      <c r="QOW83" s="195"/>
      <c r="QOX83" s="195"/>
      <c r="QOY83" s="195"/>
      <c r="QOZ83" s="195"/>
      <c r="QPA83" s="195"/>
      <c r="QPB83" s="195"/>
      <c r="QPC83" s="195"/>
      <c r="QPD83" s="195"/>
      <c r="QPE83" s="195"/>
      <c r="QPF83" s="195"/>
      <c r="QPG83" s="195"/>
      <c r="QPH83" s="195"/>
      <c r="QPI83" s="195"/>
      <c r="QPJ83" s="195"/>
      <c r="QPK83" s="195"/>
      <c r="QPL83" s="195"/>
      <c r="QPM83" s="195"/>
      <c r="QPN83" s="195"/>
      <c r="QPO83" s="195"/>
      <c r="QPP83" s="195"/>
      <c r="QPQ83" s="195"/>
      <c r="QPR83" s="195"/>
      <c r="QPS83" s="195"/>
      <c r="QPT83" s="195"/>
      <c r="QPU83" s="195"/>
      <c r="QPV83" s="195"/>
      <c r="QPW83" s="195"/>
      <c r="QPX83" s="195"/>
      <c r="QPY83" s="195"/>
      <c r="QPZ83" s="195"/>
      <c r="QQA83" s="195"/>
      <c r="QQB83" s="195"/>
      <c r="QQC83" s="195"/>
      <c r="QQD83" s="195"/>
      <c r="QQE83" s="195"/>
      <c r="QQF83" s="195"/>
      <c r="QQG83" s="195"/>
      <c r="QQH83" s="195"/>
      <c r="QQI83" s="195"/>
      <c r="QQJ83" s="195"/>
      <c r="QQK83" s="195"/>
      <c r="QQL83" s="195"/>
      <c r="QQM83" s="195"/>
      <c r="QQN83" s="195"/>
      <c r="QQO83" s="195"/>
      <c r="QQP83" s="195"/>
      <c r="QQQ83" s="195"/>
      <c r="QQR83" s="195"/>
      <c r="QQS83" s="195"/>
      <c r="QQT83" s="195"/>
      <c r="QQU83" s="195"/>
      <c r="QQV83" s="195"/>
      <c r="QQW83" s="195"/>
      <c r="QQX83" s="195"/>
      <c r="QQY83" s="195"/>
      <c r="QQZ83" s="195"/>
      <c r="QRA83" s="195"/>
      <c r="QRB83" s="195"/>
      <c r="QRC83" s="195"/>
      <c r="QRD83" s="195"/>
      <c r="QRE83" s="195"/>
      <c r="QRF83" s="195"/>
      <c r="QRG83" s="195"/>
      <c r="QRH83" s="195"/>
      <c r="QRI83" s="195"/>
      <c r="QRJ83" s="195"/>
      <c r="QRK83" s="195"/>
      <c r="QRL83" s="195"/>
      <c r="QRM83" s="195"/>
      <c r="QRN83" s="195"/>
      <c r="QRO83" s="195"/>
      <c r="QRP83" s="195"/>
      <c r="QRQ83" s="195"/>
      <c r="QRR83" s="195"/>
      <c r="QRS83" s="195"/>
      <c r="QRT83" s="195"/>
      <c r="QRU83" s="195"/>
      <c r="QRV83" s="195"/>
      <c r="QRW83" s="195"/>
      <c r="QRX83" s="195"/>
      <c r="QRY83" s="195"/>
      <c r="QRZ83" s="195"/>
      <c r="QSA83" s="195"/>
      <c r="QSB83" s="195"/>
      <c r="QSC83" s="195"/>
      <c r="QSD83" s="195"/>
      <c r="QSE83" s="195"/>
      <c r="QSF83" s="195"/>
      <c r="QSG83" s="195"/>
      <c r="QSH83" s="195"/>
      <c r="QSI83" s="195"/>
      <c r="QSJ83" s="195"/>
      <c r="QSK83" s="195"/>
      <c r="QSL83" s="195"/>
      <c r="QSM83" s="195"/>
      <c r="QSN83" s="195"/>
      <c r="QSO83" s="195"/>
      <c r="QSP83" s="195"/>
      <c r="QSQ83" s="195"/>
      <c r="QSR83" s="195"/>
      <c r="QSS83" s="195"/>
      <c r="QST83" s="195"/>
      <c r="QSU83" s="195"/>
      <c r="QSV83" s="195"/>
      <c r="QSW83" s="195"/>
      <c r="QSX83" s="195"/>
      <c r="QSY83" s="195"/>
      <c r="QSZ83" s="195"/>
      <c r="QTA83" s="195"/>
      <c r="QTB83" s="195"/>
      <c r="QTC83" s="195"/>
      <c r="QTD83" s="195"/>
      <c r="QTE83" s="195"/>
      <c r="QTF83" s="195"/>
      <c r="QTG83" s="195"/>
      <c r="QTH83" s="195"/>
      <c r="QTI83" s="195"/>
      <c r="QTJ83" s="195"/>
      <c r="QTK83" s="195"/>
      <c r="QTL83" s="195"/>
      <c r="QTM83" s="195"/>
      <c r="QTN83" s="195"/>
      <c r="QTO83" s="195"/>
      <c r="QTP83" s="195"/>
      <c r="QTQ83" s="195"/>
      <c r="QTR83" s="195"/>
      <c r="QTS83" s="195"/>
      <c r="QTT83" s="195"/>
      <c r="QTU83" s="195"/>
      <c r="QTV83" s="195"/>
      <c r="QTW83" s="195"/>
      <c r="QTX83" s="195"/>
      <c r="QTY83" s="195"/>
      <c r="QTZ83" s="195"/>
      <c r="QUA83" s="195"/>
      <c r="QUB83" s="195"/>
      <c r="QUC83" s="195"/>
      <c r="QUD83" s="195"/>
      <c r="QUE83" s="195"/>
      <c r="QUF83" s="195"/>
      <c r="QUG83" s="195"/>
      <c r="QUH83" s="195"/>
      <c r="QUI83" s="195"/>
      <c r="QUJ83" s="195"/>
      <c r="QUK83" s="195"/>
      <c r="QUL83" s="195"/>
      <c r="QUM83" s="195"/>
      <c r="QUN83" s="195"/>
      <c r="QUO83" s="195"/>
      <c r="QUP83" s="195"/>
      <c r="QUQ83" s="195"/>
      <c r="QUR83" s="195"/>
      <c r="QUS83" s="195"/>
      <c r="QUT83" s="195"/>
      <c r="QUU83" s="195"/>
      <c r="QUV83" s="195"/>
      <c r="QUW83" s="195"/>
      <c r="QUX83" s="195"/>
      <c r="QUY83" s="195"/>
      <c r="QUZ83" s="195"/>
      <c r="QVA83" s="195"/>
      <c r="QVB83" s="195"/>
      <c r="QVC83" s="195"/>
      <c r="QVD83" s="195"/>
      <c r="QVE83" s="195"/>
      <c r="QVF83" s="195"/>
      <c r="QVG83" s="195"/>
      <c r="QVH83" s="195"/>
      <c r="QVI83" s="195"/>
      <c r="QVJ83" s="195"/>
      <c r="QVK83" s="195"/>
      <c r="QVL83" s="195"/>
      <c r="QVM83" s="195"/>
      <c r="QVN83" s="195"/>
      <c r="QVO83" s="195"/>
      <c r="QVP83" s="195"/>
      <c r="QVQ83" s="195"/>
      <c r="QVR83" s="195"/>
      <c r="QVS83" s="195"/>
      <c r="QVT83" s="195"/>
      <c r="QVU83" s="195"/>
      <c r="QVV83" s="195"/>
      <c r="QVW83" s="195"/>
      <c r="QVX83" s="195"/>
      <c r="QVY83" s="195"/>
      <c r="QVZ83" s="195"/>
      <c r="QWA83" s="195"/>
      <c r="QWB83" s="195"/>
      <c r="QWC83" s="195"/>
      <c r="QWD83" s="195"/>
      <c r="QWE83" s="195"/>
      <c r="QWF83" s="195"/>
      <c r="QWG83" s="195"/>
      <c r="QWH83" s="195"/>
      <c r="QWI83" s="195"/>
      <c r="QWJ83" s="195"/>
      <c r="QWK83" s="195"/>
      <c r="QWL83" s="195"/>
      <c r="QWM83" s="195"/>
      <c r="QWN83" s="195"/>
      <c r="QWO83" s="195"/>
      <c r="QWP83" s="195"/>
      <c r="QWQ83" s="195"/>
      <c r="QWR83" s="195"/>
      <c r="QWS83" s="195"/>
      <c r="QWT83" s="195"/>
      <c r="QWU83" s="195"/>
      <c r="QWV83" s="195"/>
      <c r="QWW83" s="195"/>
      <c r="QWX83" s="195"/>
      <c r="QWY83" s="195"/>
      <c r="QWZ83" s="195"/>
      <c r="QXA83" s="195"/>
      <c r="QXB83" s="195"/>
      <c r="QXC83" s="195"/>
      <c r="QXD83" s="195"/>
      <c r="QXE83" s="195"/>
      <c r="QXF83" s="195"/>
      <c r="QXG83" s="195"/>
      <c r="QXH83" s="195"/>
      <c r="QXI83" s="195"/>
      <c r="QXJ83" s="195"/>
      <c r="QXK83" s="195"/>
      <c r="QXL83" s="195"/>
      <c r="QXM83" s="195"/>
      <c r="QXN83" s="195"/>
      <c r="QXO83" s="195"/>
      <c r="QXP83" s="195"/>
      <c r="QXQ83" s="195"/>
      <c r="QXR83" s="195"/>
      <c r="QXS83" s="195"/>
      <c r="QXT83" s="195"/>
      <c r="QXU83" s="195"/>
      <c r="QXV83" s="195"/>
      <c r="QXW83" s="195"/>
      <c r="QXX83" s="195"/>
      <c r="QXY83" s="195"/>
      <c r="QXZ83" s="195"/>
      <c r="QYA83" s="195"/>
      <c r="QYB83" s="195"/>
      <c r="QYC83" s="195"/>
      <c r="QYD83" s="195"/>
      <c r="QYE83" s="195"/>
      <c r="QYF83" s="195"/>
      <c r="QYG83" s="195"/>
      <c r="QYH83" s="195"/>
      <c r="QYI83" s="195"/>
      <c r="QYJ83" s="195"/>
      <c r="QYK83" s="195"/>
      <c r="QYL83" s="195"/>
      <c r="QYM83" s="195"/>
      <c r="QYN83" s="195"/>
      <c r="QYO83" s="195"/>
      <c r="QYP83" s="195"/>
      <c r="QYQ83" s="195"/>
      <c r="QYR83" s="195"/>
      <c r="QYS83" s="195"/>
      <c r="QYT83" s="195"/>
      <c r="QYU83" s="195"/>
      <c r="QYV83" s="195"/>
      <c r="QYW83" s="195"/>
      <c r="QYX83" s="195"/>
      <c r="QYY83" s="195"/>
      <c r="QYZ83" s="195"/>
      <c r="QZA83" s="195"/>
      <c r="QZB83" s="195"/>
      <c r="QZC83" s="195"/>
      <c r="QZD83" s="195"/>
      <c r="QZE83" s="195"/>
      <c r="QZF83" s="195"/>
      <c r="QZG83" s="195"/>
      <c r="QZH83" s="195"/>
      <c r="QZI83" s="195"/>
      <c r="QZJ83" s="195"/>
      <c r="QZK83" s="195"/>
      <c r="QZL83" s="195"/>
      <c r="QZM83" s="195"/>
      <c r="QZN83" s="195"/>
      <c r="QZO83" s="195"/>
      <c r="QZP83" s="195"/>
      <c r="QZQ83" s="195"/>
      <c r="QZR83" s="195"/>
      <c r="QZS83" s="195"/>
      <c r="QZT83" s="195"/>
      <c r="QZU83" s="195"/>
      <c r="QZV83" s="195"/>
      <c r="QZW83" s="195"/>
      <c r="QZX83" s="195"/>
      <c r="QZY83" s="195"/>
      <c r="QZZ83" s="195"/>
      <c r="RAA83" s="195"/>
      <c r="RAB83" s="195"/>
      <c r="RAC83" s="195"/>
      <c r="RAD83" s="195"/>
      <c r="RAE83" s="195"/>
      <c r="RAF83" s="195"/>
      <c r="RAG83" s="195"/>
      <c r="RAH83" s="195"/>
      <c r="RAI83" s="195"/>
      <c r="RAJ83" s="195"/>
      <c r="RAK83" s="195"/>
      <c r="RAL83" s="195"/>
      <c r="RAM83" s="195"/>
      <c r="RAN83" s="195"/>
      <c r="RAO83" s="195"/>
      <c r="RAP83" s="195"/>
      <c r="RAQ83" s="195"/>
      <c r="RAR83" s="195"/>
      <c r="RAS83" s="195"/>
      <c r="RAT83" s="195"/>
      <c r="RAU83" s="195"/>
      <c r="RAV83" s="195"/>
      <c r="RAW83" s="195"/>
      <c r="RAX83" s="195"/>
      <c r="RAY83" s="195"/>
      <c r="RAZ83" s="195"/>
      <c r="RBA83" s="195"/>
      <c r="RBB83" s="195"/>
      <c r="RBC83" s="195"/>
      <c r="RBD83" s="195"/>
      <c r="RBE83" s="195"/>
      <c r="RBF83" s="195"/>
      <c r="RBG83" s="195"/>
      <c r="RBH83" s="195"/>
      <c r="RBI83" s="195"/>
      <c r="RBJ83" s="195"/>
      <c r="RBK83" s="195"/>
      <c r="RBL83" s="195"/>
      <c r="RBM83" s="195"/>
      <c r="RBN83" s="195"/>
      <c r="RBO83" s="195"/>
      <c r="RBP83" s="195"/>
      <c r="RBQ83" s="195"/>
      <c r="RBR83" s="195"/>
      <c r="RBS83" s="195"/>
      <c r="RBT83" s="195"/>
      <c r="RBU83" s="195"/>
      <c r="RBV83" s="195"/>
      <c r="RBW83" s="195"/>
      <c r="RBX83" s="195"/>
      <c r="RBY83" s="195"/>
      <c r="RBZ83" s="195"/>
      <c r="RCA83" s="195"/>
      <c r="RCB83" s="195"/>
      <c r="RCC83" s="195"/>
      <c r="RCD83" s="195"/>
      <c r="RCE83" s="195"/>
      <c r="RCF83" s="195"/>
      <c r="RCG83" s="195"/>
      <c r="RCH83" s="195"/>
      <c r="RCI83" s="195"/>
      <c r="RCJ83" s="195"/>
      <c r="RCK83" s="195"/>
      <c r="RCL83" s="195"/>
      <c r="RCM83" s="195"/>
      <c r="RCN83" s="195"/>
      <c r="RCO83" s="195"/>
      <c r="RCP83" s="195"/>
      <c r="RCQ83" s="195"/>
      <c r="RCR83" s="195"/>
      <c r="RCS83" s="195"/>
      <c r="RCT83" s="195"/>
      <c r="RCU83" s="195"/>
      <c r="RCV83" s="195"/>
      <c r="RCW83" s="195"/>
      <c r="RCX83" s="195"/>
      <c r="RCY83" s="195"/>
      <c r="RCZ83" s="195"/>
      <c r="RDA83" s="195"/>
      <c r="RDB83" s="195"/>
      <c r="RDC83" s="195"/>
      <c r="RDD83" s="195"/>
      <c r="RDE83" s="195"/>
      <c r="RDF83" s="195"/>
      <c r="RDG83" s="195"/>
      <c r="RDH83" s="195"/>
      <c r="RDI83" s="195"/>
      <c r="RDJ83" s="195"/>
      <c r="RDK83" s="195"/>
      <c r="RDL83" s="195"/>
      <c r="RDM83" s="195"/>
      <c r="RDN83" s="195"/>
      <c r="RDO83" s="195"/>
      <c r="RDP83" s="195"/>
      <c r="RDQ83" s="195"/>
      <c r="RDR83" s="195"/>
      <c r="RDS83" s="195"/>
      <c r="RDT83" s="195"/>
      <c r="RDU83" s="195"/>
      <c r="RDV83" s="195"/>
      <c r="RDW83" s="195"/>
      <c r="RDX83" s="195"/>
      <c r="RDY83" s="195"/>
      <c r="RDZ83" s="195"/>
      <c r="REA83" s="195"/>
      <c r="REB83" s="195"/>
      <c r="REC83" s="195"/>
      <c r="RED83" s="195"/>
      <c r="REE83" s="195"/>
      <c r="REF83" s="195"/>
      <c r="REG83" s="195"/>
      <c r="REH83" s="195"/>
      <c r="REI83" s="195"/>
      <c r="REJ83" s="195"/>
      <c r="REK83" s="195"/>
      <c r="REL83" s="195"/>
      <c r="REM83" s="195"/>
      <c r="REN83" s="195"/>
      <c r="REO83" s="195"/>
      <c r="REP83" s="195"/>
      <c r="REQ83" s="195"/>
      <c r="RER83" s="195"/>
      <c r="RES83" s="195"/>
      <c r="RET83" s="195"/>
      <c r="REU83" s="195"/>
      <c r="REV83" s="195"/>
      <c r="REW83" s="195"/>
      <c r="REX83" s="195"/>
      <c r="REY83" s="195"/>
      <c r="REZ83" s="195"/>
      <c r="RFA83" s="195"/>
      <c r="RFB83" s="195"/>
      <c r="RFC83" s="195"/>
      <c r="RFD83" s="195"/>
      <c r="RFE83" s="195"/>
      <c r="RFF83" s="195"/>
      <c r="RFG83" s="195"/>
      <c r="RFH83" s="195"/>
      <c r="RFI83" s="195"/>
      <c r="RFJ83" s="195"/>
      <c r="RFK83" s="195"/>
      <c r="RFL83" s="195"/>
      <c r="RFM83" s="195"/>
      <c r="RFN83" s="195"/>
      <c r="RFO83" s="195"/>
      <c r="RFP83" s="195"/>
      <c r="RFQ83" s="195"/>
      <c r="RFR83" s="195"/>
      <c r="RFS83" s="195"/>
      <c r="RFT83" s="195"/>
      <c r="RFU83" s="195"/>
      <c r="RFV83" s="195"/>
      <c r="RFW83" s="195"/>
      <c r="RFX83" s="195"/>
      <c r="RFY83" s="195"/>
      <c r="RFZ83" s="195"/>
      <c r="RGA83" s="195"/>
      <c r="RGB83" s="195"/>
      <c r="RGC83" s="195"/>
      <c r="RGD83" s="195"/>
      <c r="RGE83" s="195"/>
      <c r="RGF83" s="195"/>
      <c r="RGG83" s="195"/>
      <c r="RGH83" s="195"/>
      <c r="RGI83" s="195"/>
      <c r="RGJ83" s="195"/>
      <c r="RGK83" s="195"/>
      <c r="RGL83" s="195"/>
      <c r="RGM83" s="195"/>
      <c r="RGN83" s="195"/>
      <c r="RGO83" s="195"/>
      <c r="RGP83" s="195"/>
      <c r="RGQ83" s="195"/>
      <c r="RGR83" s="195"/>
      <c r="RGS83" s="195"/>
      <c r="RGT83" s="195"/>
      <c r="RGU83" s="195"/>
      <c r="RGV83" s="195"/>
      <c r="RGW83" s="195"/>
      <c r="RGX83" s="195"/>
      <c r="RGY83" s="195"/>
      <c r="RGZ83" s="195"/>
      <c r="RHA83" s="195"/>
      <c r="RHB83" s="195"/>
      <c r="RHC83" s="195"/>
      <c r="RHD83" s="195"/>
      <c r="RHE83" s="195"/>
      <c r="RHF83" s="195"/>
      <c r="RHG83" s="195"/>
      <c r="RHH83" s="195"/>
      <c r="RHI83" s="195"/>
      <c r="RHJ83" s="195"/>
      <c r="RHK83" s="195"/>
      <c r="RHL83" s="195"/>
      <c r="RHM83" s="195"/>
      <c r="RHN83" s="195"/>
      <c r="RHO83" s="195"/>
      <c r="RHP83" s="195"/>
      <c r="RHQ83" s="195"/>
      <c r="RHR83" s="195"/>
      <c r="RHS83" s="195"/>
      <c r="RHT83" s="195"/>
      <c r="RHU83" s="195"/>
      <c r="RHV83" s="195"/>
      <c r="RHW83" s="195"/>
      <c r="RHX83" s="195"/>
      <c r="RHY83" s="195"/>
      <c r="RHZ83" s="195"/>
      <c r="RIA83" s="195"/>
      <c r="RIB83" s="195"/>
      <c r="RIC83" s="195"/>
      <c r="RID83" s="195"/>
      <c r="RIE83" s="195"/>
      <c r="RIF83" s="195"/>
      <c r="RIG83" s="195"/>
      <c r="RIH83" s="195"/>
      <c r="RII83" s="195"/>
      <c r="RIJ83" s="195"/>
      <c r="RIK83" s="195"/>
      <c r="RIL83" s="195"/>
      <c r="RIM83" s="195"/>
      <c r="RIN83" s="195"/>
      <c r="RIO83" s="195"/>
      <c r="RIP83" s="195"/>
      <c r="RIQ83" s="195"/>
      <c r="RIR83" s="195"/>
      <c r="RIS83" s="195"/>
      <c r="RIT83" s="195"/>
      <c r="RIU83" s="195"/>
      <c r="RIV83" s="195"/>
      <c r="RIW83" s="195"/>
      <c r="RIX83" s="195"/>
      <c r="RIY83" s="195"/>
      <c r="RIZ83" s="195"/>
      <c r="RJA83" s="195"/>
      <c r="RJB83" s="195"/>
      <c r="RJC83" s="195"/>
      <c r="RJD83" s="195"/>
      <c r="RJE83" s="195"/>
      <c r="RJF83" s="195"/>
      <c r="RJG83" s="195"/>
      <c r="RJH83" s="195"/>
      <c r="RJI83" s="195"/>
      <c r="RJJ83" s="195"/>
      <c r="RJK83" s="195"/>
      <c r="RJL83" s="195"/>
      <c r="RJM83" s="195"/>
      <c r="RJN83" s="195"/>
      <c r="RJO83" s="195"/>
      <c r="RJP83" s="195"/>
      <c r="RJQ83" s="195"/>
      <c r="RJR83" s="195"/>
      <c r="RJS83" s="195"/>
      <c r="RJT83" s="195"/>
      <c r="RJU83" s="195"/>
      <c r="RJV83" s="195"/>
      <c r="RJW83" s="195"/>
      <c r="RJX83" s="195"/>
      <c r="RJY83" s="195"/>
      <c r="RJZ83" s="195"/>
      <c r="RKA83" s="195"/>
      <c r="RKB83" s="195"/>
      <c r="RKC83" s="195"/>
      <c r="RKD83" s="195"/>
      <c r="RKE83" s="195"/>
      <c r="RKF83" s="195"/>
      <c r="RKG83" s="195"/>
      <c r="RKH83" s="195"/>
      <c r="RKI83" s="195"/>
      <c r="RKJ83" s="195"/>
      <c r="RKK83" s="195"/>
      <c r="RKL83" s="195"/>
      <c r="RKM83" s="195"/>
      <c r="RKN83" s="195"/>
      <c r="RKO83" s="195"/>
      <c r="RKP83" s="195"/>
      <c r="RKQ83" s="195"/>
      <c r="RKR83" s="195"/>
      <c r="RKS83" s="195"/>
      <c r="RKT83" s="195"/>
      <c r="RKU83" s="195"/>
      <c r="RKV83" s="195"/>
      <c r="RKW83" s="195"/>
      <c r="RKX83" s="195"/>
      <c r="RKY83" s="195"/>
      <c r="RKZ83" s="195"/>
      <c r="RLA83" s="195"/>
      <c r="RLB83" s="195"/>
      <c r="RLC83" s="195"/>
      <c r="RLD83" s="195"/>
      <c r="RLE83" s="195"/>
      <c r="RLF83" s="195"/>
      <c r="RLG83" s="195"/>
      <c r="RLH83" s="195"/>
      <c r="RLI83" s="195"/>
      <c r="RLJ83" s="195"/>
      <c r="RLK83" s="195"/>
      <c r="RLL83" s="195"/>
      <c r="RLM83" s="195"/>
      <c r="RLN83" s="195"/>
      <c r="RLO83" s="195"/>
      <c r="RLP83" s="195"/>
      <c r="RLQ83" s="195"/>
      <c r="RLR83" s="195"/>
      <c r="RLS83" s="195"/>
      <c r="RLT83" s="195"/>
      <c r="RLU83" s="195"/>
      <c r="RLV83" s="195"/>
      <c r="RLW83" s="195"/>
      <c r="RLX83" s="195"/>
      <c r="RLY83" s="195"/>
      <c r="RLZ83" s="195"/>
      <c r="RMA83" s="195"/>
      <c r="RMB83" s="195"/>
      <c r="RMC83" s="195"/>
      <c r="RMD83" s="195"/>
      <c r="RME83" s="195"/>
      <c r="RMF83" s="195"/>
      <c r="RMG83" s="195"/>
      <c r="RMH83" s="195"/>
      <c r="RMI83" s="195"/>
      <c r="RMJ83" s="195"/>
      <c r="RMK83" s="195"/>
      <c r="RML83" s="195"/>
      <c r="RMM83" s="195"/>
      <c r="RMN83" s="195"/>
      <c r="RMO83" s="195"/>
      <c r="RMP83" s="195"/>
      <c r="RMQ83" s="195"/>
      <c r="RMR83" s="195"/>
      <c r="RMS83" s="195"/>
      <c r="RMT83" s="195"/>
      <c r="RMU83" s="195"/>
      <c r="RMV83" s="195"/>
      <c r="RMW83" s="195"/>
      <c r="RMX83" s="195"/>
      <c r="RMY83" s="195"/>
      <c r="RMZ83" s="195"/>
      <c r="RNA83" s="195"/>
      <c r="RNB83" s="195"/>
      <c r="RNC83" s="195"/>
      <c r="RND83" s="195"/>
      <c r="RNE83" s="195"/>
      <c r="RNF83" s="195"/>
      <c r="RNG83" s="195"/>
      <c r="RNH83" s="195"/>
      <c r="RNI83" s="195"/>
      <c r="RNJ83" s="195"/>
      <c r="RNK83" s="195"/>
      <c r="RNL83" s="195"/>
      <c r="RNM83" s="195"/>
      <c r="RNN83" s="195"/>
      <c r="RNO83" s="195"/>
      <c r="RNP83" s="195"/>
      <c r="RNQ83" s="195"/>
      <c r="RNR83" s="195"/>
      <c r="RNS83" s="195"/>
      <c r="RNT83" s="195"/>
      <c r="RNU83" s="195"/>
      <c r="RNV83" s="195"/>
      <c r="RNW83" s="195"/>
      <c r="RNX83" s="195"/>
      <c r="RNY83" s="195"/>
      <c r="RNZ83" s="195"/>
      <c r="ROA83" s="195"/>
      <c r="ROB83" s="195"/>
      <c r="ROC83" s="195"/>
      <c r="ROD83" s="195"/>
      <c r="ROE83" s="195"/>
      <c r="ROF83" s="195"/>
      <c r="ROG83" s="195"/>
      <c r="ROH83" s="195"/>
      <c r="ROI83" s="195"/>
      <c r="ROJ83" s="195"/>
      <c r="ROK83" s="195"/>
      <c r="ROL83" s="195"/>
      <c r="ROM83" s="195"/>
      <c r="RON83" s="195"/>
      <c r="ROO83" s="195"/>
      <c r="ROP83" s="195"/>
      <c r="ROQ83" s="195"/>
      <c r="ROR83" s="195"/>
      <c r="ROS83" s="195"/>
      <c r="ROT83" s="195"/>
      <c r="ROU83" s="195"/>
      <c r="ROV83" s="195"/>
      <c r="ROW83" s="195"/>
      <c r="ROX83" s="195"/>
      <c r="ROY83" s="195"/>
      <c r="ROZ83" s="195"/>
      <c r="RPA83" s="195"/>
      <c r="RPB83" s="195"/>
      <c r="RPC83" s="195"/>
      <c r="RPD83" s="195"/>
      <c r="RPE83" s="195"/>
      <c r="RPF83" s="195"/>
      <c r="RPG83" s="195"/>
      <c r="RPH83" s="195"/>
      <c r="RPI83" s="195"/>
      <c r="RPJ83" s="195"/>
      <c r="RPK83" s="195"/>
      <c r="RPL83" s="195"/>
      <c r="RPM83" s="195"/>
      <c r="RPN83" s="195"/>
      <c r="RPO83" s="195"/>
      <c r="RPP83" s="195"/>
      <c r="RPQ83" s="195"/>
      <c r="RPR83" s="195"/>
      <c r="RPS83" s="195"/>
      <c r="RPT83" s="195"/>
      <c r="RPU83" s="195"/>
      <c r="RPV83" s="195"/>
      <c r="RPW83" s="195"/>
      <c r="RPX83" s="195"/>
      <c r="RPY83" s="195"/>
      <c r="RPZ83" s="195"/>
      <c r="RQA83" s="195"/>
      <c r="RQB83" s="195"/>
      <c r="RQC83" s="195"/>
      <c r="RQD83" s="195"/>
      <c r="RQE83" s="195"/>
      <c r="RQF83" s="195"/>
      <c r="RQG83" s="195"/>
      <c r="RQH83" s="195"/>
      <c r="RQI83" s="195"/>
      <c r="RQJ83" s="195"/>
      <c r="RQK83" s="195"/>
      <c r="RQL83" s="195"/>
      <c r="RQM83" s="195"/>
      <c r="RQN83" s="195"/>
      <c r="RQO83" s="195"/>
      <c r="RQP83" s="195"/>
      <c r="RQQ83" s="195"/>
      <c r="RQR83" s="195"/>
      <c r="RQS83" s="195"/>
      <c r="RQT83" s="195"/>
      <c r="RQU83" s="195"/>
      <c r="RQV83" s="195"/>
      <c r="RQW83" s="195"/>
      <c r="RQX83" s="195"/>
      <c r="RQY83" s="195"/>
      <c r="RQZ83" s="195"/>
      <c r="RRA83" s="195"/>
      <c r="RRB83" s="195"/>
      <c r="RRC83" s="195"/>
      <c r="RRD83" s="195"/>
      <c r="RRE83" s="195"/>
      <c r="RRF83" s="195"/>
      <c r="RRG83" s="195"/>
      <c r="RRH83" s="195"/>
      <c r="RRI83" s="195"/>
      <c r="RRJ83" s="195"/>
      <c r="RRK83" s="195"/>
      <c r="RRL83" s="195"/>
      <c r="RRM83" s="195"/>
      <c r="RRN83" s="195"/>
      <c r="RRO83" s="195"/>
      <c r="RRP83" s="195"/>
      <c r="RRQ83" s="195"/>
      <c r="RRR83" s="195"/>
      <c r="RRS83" s="195"/>
      <c r="RRT83" s="195"/>
      <c r="RRU83" s="195"/>
      <c r="RRV83" s="195"/>
      <c r="RRW83" s="195"/>
      <c r="RRX83" s="195"/>
      <c r="RRY83" s="195"/>
      <c r="RRZ83" s="195"/>
      <c r="RSA83" s="195"/>
      <c r="RSB83" s="195"/>
      <c r="RSC83" s="195"/>
      <c r="RSD83" s="195"/>
      <c r="RSE83" s="195"/>
      <c r="RSF83" s="195"/>
      <c r="RSG83" s="195"/>
      <c r="RSH83" s="195"/>
      <c r="RSI83" s="195"/>
      <c r="RSJ83" s="195"/>
      <c r="RSK83" s="195"/>
      <c r="RSL83" s="195"/>
      <c r="RSM83" s="195"/>
      <c r="RSN83" s="195"/>
      <c r="RSO83" s="195"/>
      <c r="RSP83" s="195"/>
      <c r="RSQ83" s="195"/>
      <c r="RSR83" s="195"/>
      <c r="RSS83" s="195"/>
      <c r="RST83" s="195"/>
      <c r="RSU83" s="195"/>
      <c r="RSV83" s="195"/>
      <c r="RSW83" s="195"/>
      <c r="RSX83" s="195"/>
      <c r="RSY83" s="195"/>
      <c r="RSZ83" s="195"/>
      <c r="RTA83" s="195"/>
      <c r="RTB83" s="195"/>
      <c r="RTC83" s="195"/>
      <c r="RTD83" s="195"/>
      <c r="RTE83" s="195"/>
      <c r="RTF83" s="195"/>
      <c r="RTG83" s="195"/>
      <c r="RTH83" s="195"/>
      <c r="RTI83" s="195"/>
      <c r="RTJ83" s="195"/>
      <c r="RTK83" s="195"/>
      <c r="RTL83" s="195"/>
      <c r="RTM83" s="195"/>
      <c r="RTN83" s="195"/>
      <c r="RTO83" s="195"/>
      <c r="RTP83" s="195"/>
      <c r="RTQ83" s="195"/>
      <c r="RTR83" s="195"/>
      <c r="RTS83" s="195"/>
      <c r="RTT83" s="195"/>
      <c r="RTU83" s="195"/>
      <c r="RTV83" s="195"/>
      <c r="RTW83" s="195"/>
      <c r="RTX83" s="195"/>
      <c r="RTY83" s="195"/>
      <c r="RTZ83" s="195"/>
      <c r="RUA83" s="195"/>
      <c r="RUB83" s="195"/>
      <c r="RUC83" s="195"/>
      <c r="RUD83" s="195"/>
      <c r="RUE83" s="195"/>
      <c r="RUF83" s="195"/>
      <c r="RUG83" s="195"/>
      <c r="RUH83" s="195"/>
      <c r="RUI83" s="195"/>
      <c r="RUJ83" s="195"/>
      <c r="RUK83" s="195"/>
      <c r="RUL83" s="195"/>
      <c r="RUM83" s="195"/>
      <c r="RUN83" s="195"/>
      <c r="RUO83" s="195"/>
      <c r="RUP83" s="195"/>
      <c r="RUQ83" s="195"/>
      <c r="RUR83" s="195"/>
      <c r="RUS83" s="195"/>
      <c r="RUT83" s="195"/>
      <c r="RUU83" s="195"/>
      <c r="RUV83" s="195"/>
      <c r="RUW83" s="195"/>
      <c r="RUX83" s="195"/>
      <c r="RUY83" s="195"/>
      <c r="RUZ83" s="195"/>
      <c r="RVA83" s="195"/>
      <c r="RVB83" s="195"/>
      <c r="RVC83" s="195"/>
      <c r="RVD83" s="195"/>
      <c r="RVE83" s="195"/>
      <c r="RVF83" s="195"/>
      <c r="RVG83" s="195"/>
      <c r="RVH83" s="195"/>
      <c r="RVI83" s="195"/>
      <c r="RVJ83" s="195"/>
      <c r="RVK83" s="195"/>
      <c r="RVL83" s="195"/>
      <c r="RVM83" s="195"/>
      <c r="RVN83" s="195"/>
      <c r="RVO83" s="195"/>
      <c r="RVP83" s="195"/>
      <c r="RVQ83" s="195"/>
      <c r="RVR83" s="195"/>
      <c r="RVS83" s="195"/>
      <c r="RVT83" s="195"/>
      <c r="RVU83" s="195"/>
      <c r="RVV83" s="195"/>
      <c r="RVW83" s="195"/>
      <c r="RVX83" s="195"/>
      <c r="RVY83" s="195"/>
      <c r="RVZ83" s="195"/>
      <c r="RWA83" s="195"/>
      <c r="RWB83" s="195"/>
      <c r="RWC83" s="195"/>
      <c r="RWD83" s="195"/>
      <c r="RWE83" s="195"/>
      <c r="RWF83" s="195"/>
      <c r="RWG83" s="195"/>
      <c r="RWH83" s="195"/>
      <c r="RWI83" s="195"/>
      <c r="RWJ83" s="195"/>
      <c r="RWK83" s="195"/>
      <c r="RWL83" s="195"/>
      <c r="RWM83" s="195"/>
      <c r="RWN83" s="195"/>
      <c r="RWO83" s="195"/>
      <c r="RWP83" s="195"/>
      <c r="RWQ83" s="195"/>
      <c r="RWR83" s="195"/>
      <c r="RWS83" s="195"/>
      <c r="RWT83" s="195"/>
      <c r="RWU83" s="195"/>
      <c r="RWV83" s="195"/>
      <c r="RWW83" s="195"/>
      <c r="RWX83" s="195"/>
      <c r="RWY83" s="195"/>
      <c r="RWZ83" s="195"/>
      <c r="RXA83" s="195"/>
      <c r="RXB83" s="195"/>
      <c r="RXC83" s="195"/>
      <c r="RXD83" s="195"/>
      <c r="RXE83" s="195"/>
      <c r="RXF83" s="195"/>
      <c r="RXG83" s="195"/>
      <c r="RXH83" s="195"/>
      <c r="RXI83" s="195"/>
      <c r="RXJ83" s="195"/>
      <c r="RXK83" s="195"/>
      <c r="RXL83" s="195"/>
      <c r="RXM83" s="195"/>
      <c r="RXN83" s="195"/>
      <c r="RXO83" s="195"/>
      <c r="RXP83" s="195"/>
      <c r="RXQ83" s="195"/>
      <c r="RXR83" s="195"/>
      <c r="RXS83" s="195"/>
      <c r="RXT83" s="195"/>
      <c r="RXU83" s="195"/>
      <c r="RXV83" s="195"/>
      <c r="RXW83" s="195"/>
      <c r="RXX83" s="195"/>
      <c r="RXY83" s="195"/>
      <c r="RXZ83" s="195"/>
      <c r="RYA83" s="195"/>
      <c r="RYB83" s="195"/>
      <c r="RYC83" s="195"/>
      <c r="RYD83" s="195"/>
      <c r="RYE83" s="195"/>
      <c r="RYF83" s="195"/>
      <c r="RYG83" s="195"/>
      <c r="RYH83" s="195"/>
      <c r="RYI83" s="195"/>
      <c r="RYJ83" s="195"/>
      <c r="RYK83" s="195"/>
      <c r="RYL83" s="195"/>
      <c r="RYM83" s="195"/>
      <c r="RYN83" s="195"/>
      <c r="RYO83" s="195"/>
      <c r="RYP83" s="195"/>
      <c r="RYQ83" s="195"/>
      <c r="RYR83" s="195"/>
      <c r="RYS83" s="195"/>
      <c r="RYT83" s="195"/>
      <c r="RYU83" s="195"/>
      <c r="RYV83" s="195"/>
      <c r="RYW83" s="195"/>
      <c r="RYX83" s="195"/>
      <c r="RYY83" s="195"/>
      <c r="RYZ83" s="195"/>
      <c r="RZA83" s="195"/>
      <c r="RZB83" s="195"/>
      <c r="RZC83" s="195"/>
      <c r="RZD83" s="195"/>
      <c r="RZE83" s="195"/>
      <c r="RZF83" s="195"/>
      <c r="RZG83" s="195"/>
      <c r="RZH83" s="195"/>
      <c r="RZI83" s="195"/>
      <c r="RZJ83" s="195"/>
      <c r="RZK83" s="195"/>
      <c r="RZL83" s="195"/>
      <c r="RZM83" s="195"/>
      <c r="RZN83" s="195"/>
      <c r="RZO83" s="195"/>
      <c r="RZP83" s="195"/>
      <c r="RZQ83" s="195"/>
      <c r="RZR83" s="195"/>
      <c r="RZS83" s="195"/>
      <c r="RZT83" s="195"/>
      <c r="RZU83" s="195"/>
      <c r="RZV83" s="195"/>
      <c r="RZW83" s="195"/>
      <c r="RZX83" s="195"/>
      <c r="RZY83" s="195"/>
      <c r="RZZ83" s="195"/>
      <c r="SAA83" s="195"/>
      <c r="SAB83" s="195"/>
      <c r="SAC83" s="195"/>
      <c r="SAD83" s="195"/>
      <c r="SAE83" s="195"/>
      <c r="SAF83" s="195"/>
      <c r="SAG83" s="195"/>
      <c r="SAH83" s="195"/>
      <c r="SAI83" s="195"/>
      <c r="SAJ83" s="195"/>
      <c r="SAK83" s="195"/>
      <c r="SAL83" s="195"/>
      <c r="SAM83" s="195"/>
      <c r="SAN83" s="195"/>
      <c r="SAO83" s="195"/>
      <c r="SAP83" s="195"/>
      <c r="SAQ83" s="195"/>
      <c r="SAR83" s="195"/>
      <c r="SAS83" s="195"/>
      <c r="SAT83" s="195"/>
      <c r="SAU83" s="195"/>
      <c r="SAV83" s="195"/>
      <c r="SAW83" s="195"/>
      <c r="SAX83" s="195"/>
      <c r="SAY83" s="195"/>
      <c r="SAZ83" s="195"/>
      <c r="SBA83" s="195"/>
      <c r="SBB83" s="195"/>
      <c r="SBC83" s="195"/>
      <c r="SBD83" s="195"/>
      <c r="SBE83" s="195"/>
      <c r="SBF83" s="195"/>
      <c r="SBG83" s="195"/>
      <c r="SBH83" s="195"/>
      <c r="SBI83" s="195"/>
      <c r="SBJ83" s="195"/>
      <c r="SBK83" s="195"/>
      <c r="SBL83" s="195"/>
      <c r="SBM83" s="195"/>
      <c r="SBN83" s="195"/>
      <c r="SBO83" s="195"/>
      <c r="SBP83" s="195"/>
      <c r="SBQ83" s="195"/>
      <c r="SBR83" s="195"/>
      <c r="SBS83" s="195"/>
      <c r="SBT83" s="195"/>
      <c r="SBU83" s="195"/>
      <c r="SBV83" s="195"/>
      <c r="SBW83" s="195"/>
      <c r="SBX83" s="195"/>
      <c r="SBY83" s="195"/>
      <c r="SBZ83" s="195"/>
      <c r="SCA83" s="195"/>
      <c r="SCB83" s="195"/>
      <c r="SCC83" s="195"/>
      <c r="SCD83" s="195"/>
      <c r="SCE83" s="195"/>
      <c r="SCF83" s="195"/>
      <c r="SCG83" s="195"/>
      <c r="SCH83" s="195"/>
      <c r="SCI83" s="195"/>
      <c r="SCJ83" s="195"/>
      <c r="SCK83" s="195"/>
      <c r="SCL83" s="195"/>
      <c r="SCM83" s="195"/>
      <c r="SCN83" s="195"/>
      <c r="SCO83" s="195"/>
      <c r="SCP83" s="195"/>
      <c r="SCQ83" s="195"/>
      <c r="SCR83" s="195"/>
      <c r="SCS83" s="195"/>
      <c r="SCT83" s="195"/>
      <c r="SCU83" s="195"/>
      <c r="SCV83" s="195"/>
      <c r="SCW83" s="195"/>
      <c r="SCX83" s="195"/>
      <c r="SCY83" s="195"/>
      <c r="SCZ83" s="195"/>
      <c r="SDA83" s="195"/>
      <c r="SDB83" s="195"/>
      <c r="SDC83" s="195"/>
      <c r="SDD83" s="195"/>
      <c r="SDE83" s="195"/>
      <c r="SDF83" s="195"/>
      <c r="SDG83" s="195"/>
      <c r="SDH83" s="195"/>
      <c r="SDI83" s="195"/>
      <c r="SDJ83" s="195"/>
      <c r="SDK83" s="195"/>
      <c r="SDL83" s="195"/>
      <c r="SDM83" s="195"/>
      <c r="SDN83" s="195"/>
      <c r="SDO83" s="195"/>
      <c r="SDP83" s="195"/>
      <c r="SDQ83" s="195"/>
      <c r="SDR83" s="195"/>
      <c r="SDS83" s="195"/>
      <c r="SDT83" s="195"/>
      <c r="SDU83" s="195"/>
      <c r="SDV83" s="195"/>
      <c r="SDW83" s="195"/>
      <c r="SDX83" s="195"/>
      <c r="SDY83" s="195"/>
      <c r="SDZ83" s="195"/>
      <c r="SEA83" s="195"/>
      <c r="SEB83" s="195"/>
      <c r="SEC83" s="195"/>
      <c r="SED83" s="195"/>
      <c r="SEE83" s="195"/>
      <c r="SEF83" s="195"/>
      <c r="SEG83" s="195"/>
      <c r="SEH83" s="195"/>
      <c r="SEI83" s="195"/>
      <c r="SEJ83" s="195"/>
      <c r="SEK83" s="195"/>
      <c r="SEL83" s="195"/>
      <c r="SEM83" s="195"/>
      <c r="SEN83" s="195"/>
      <c r="SEO83" s="195"/>
      <c r="SEP83" s="195"/>
      <c r="SEQ83" s="195"/>
      <c r="SER83" s="195"/>
      <c r="SES83" s="195"/>
      <c r="SET83" s="195"/>
      <c r="SEU83" s="195"/>
      <c r="SEV83" s="195"/>
      <c r="SEW83" s="195"/>
      <c r="SEX83" s="195"/>
      <c r="SEY83" s="195"/>
      <c r="SEZ83" s="195"/>
      <c r="SFA83" s="195"/>
      <c r="SFB83" s="195"/>
      <c r="SFC83" s="195"/>
      <c r="SFD83" s="195"/>
      <c r="SFE83" s="195"/>
      <c r="SFF83" s="195"/>
      <c r="SFG83" s="195"/>
      <c r="SFH83" s="195"/>
      <c r="SFI83" s="195"/>
      <c r="SFJ83" s="195"/>
      <c r="SFK83" s="195"/>
      <c r="SFL83" s="195"/>
      <c r="SFM83" s="195"/>
      <c r="SFN83" s="195"/>
      <c r="SFO83" s="195"/>
      <c r="SFP83" s="195"/>
      <c r="SFQ83" s="195"/>
      <c r="SFR83" s="195"/>
      <c r="SFS83" s="195"/>
      <c r="SFT83" s="195"/>
      <c r="SFU83" s="195"/>
      <c r="SFV83" s="195"/>
      <c r="SFW83" s="195"/>
      <c r="SFX83" s="195"/>
      <c r="SFY83" s="195"/>
      <c r="SFZ83" s="195"/>
      <c r="SGA83" s="195"/>
      <c r="SGB83" s="195"/>
      <c r="SGC83" s="195"/>
      <c r="SGD83" s="195"/>
      <c r="SGE83" s="195"/>
      <c r="SGF83" s="195"/>
      <c r="SGG83" s="195"/>
      <c r="SGH83" s="195"/>
      <c r="SGI83" s="195"/>
      <c r="SGJ83" s="195"/>
      <c r="SGK83" s="195"/>
      <c r="SGL83" s="195"/>
      <c r="SGM83" s="195"/>
      <c r="SGN83" s="195"/>
      <c r="SGO83" s="195"/>
      <c r="SGP83" s="195"/>
      <c r="SGQ83" s="195"/>
      <c r="SGR83" s="195"/>
      <c r="SGS83" s="195"/>
      <c r="SGT83" s="195"/>
      <c r="SGU83" s="195"/>
      <c r="SGV83" s="195"/>
      <c r="SGW83" s="195"/>
      <c r="SGX83" s="195"/>
      <c r="SGY83" s="195"/>
      <c r="SGZ83" s="195"/>
      <c r="SHA83" s="195"/>
      <c r="SHB83" s="195"/>
      <c r="SHC83" s="195"/>
      <c r="SHD83" s="195"/>
      <c r="SHE83" s="195"/>
      <c r="SHF83" s="195"/>
      <c r="SHG83" s="195"/>
      <c r="SHH83" s="195"/>
      <c r="SHI83" s="195"/>
      <c r="SHJ83" s="195"/>
      <c r="SHK83" s="195"/>
      <c r="SHL83" s="195"/>
      <c r="SHM83" s="195"/>
      <c r="SHN83" s="195"/>
      <c r="SHO83" s="195"/>
      <c r="SHP83" s="195"/>
      <c r="SHQ83" s="195"/>
      <c r="SHR83" s="195"/>
      <c r="SHS83" s="195"/>
      <c r="SHT83" s="195"/>
      <c r="SHU83" s="195"/>
      <c r="SHV83" s="195"/>
      <c r="SHW83" s="195"/>
      <c r="SHX83" s="195"/>
      <c r="SHY83" s="195"/>
      <c r="SHZ83" s="195"/>
      <c r="SIA83" s="195"/>
      <c r="SIB83" s="195"/>
      <c r="SIC83" s="195"/>
      <c r="SID83" s="195"/>
      <c r="SIE83" s="195"/>
      <c r="SIF83" s="195"/>
      <c r="SIG83" s="195"/>
      <c r="SIH83" s="195"/>
      <c r="SII83" s="195"/>
      <c r="SIJ83" s="195"/>
      <c r="SIK83" s="195"/>
      <c r="SIL83" s="195"/>
      <c r="SIM83" s="195"/>
      <c r="SIN83" s="195"/>
      <c r="SIO83" s="195"/>
      <c r="SIP83" s="195"/>
      <c r="SIQ83" s="195"/>
      <c r="SIR83" s="195"/>
      <c r="SIS83" s="195"/>
      <c r="SIT83" s="195"/>
      <c r="SIU83" s="195"/>
      <c r="SIV83" s="195"/>
      <c r="SIW83" s="195"/>
      <c r="SIX83" s="195"/>
      <c r="SIY83" s="195"/>
      <c r="SIZ83" s="195"/>
      <c r="SJA83" s="195"/>
      <c r="SJB83" s="195"/>
      <c r="SJC83" s="195"/>
      <c r="SJD83" s="195"/>
      <c r="SJE83" s="195"/>
      <c r="SJF83" s="195"/>
      <c r="SJG83" s="195"/>
      <c r="SJH83" s="195"/>
      <c r="SJI83" s="195"/>
      <c r="SJJ83" s="195"/>
      <c r="SJK83" s="195"/>
      <c r="SJL83" s="195"/>
      <c r="SJM83" s="195"/>
      <c r="SJN83" s="195"/>
      <c r="SJO83" s="195"/>
      <c r="SJP83" s="195"/>
      <c r="SJQ83" s="195"/>
      <c r="SJR83" s="195"/>
      <c r="SJS83" s="195"/>
      <c r="SJT83" s="195"/>
      <c r="SJU83" s="195"/>
      <c r="SJV83" s="195"/>
      <c r="SJW83" s="195"/>
      <c r="SJX83" s="195"/>
      <c r="SJY83" s="195"/>
      <c r="SJZ83" s="195"/>
      <c r="SKA83" s="195"/>
      <c r="SKB83" s="195"/>
      <c r="SKC83" s="195"/>
      <c r="SKD83" s="195"/>
      <c r="SKE83" s="195"/>
      <c r="SKF83" s="195"/>
      <c r="SKG83" s="195"/>
      <c r="SKH83" s="195"/>
      <c r="SKI83" s="195"/>
      <c r="SKJ83" s="195"/>
      <c r="SKK83" s="195"/>
      <c r="SKL83" s="195"/>
      <c r="SKM83" s="195"/>
      <c r="SKN83" s="195"/>
      <c r="SKO83" s="195"/>
      <c r="SKP83" s="195"/>
      <c r="SKQ83" s="195"/>
      <c r="SKR83" s="195"/>
      <c r="SKS83" s="195"/>
      <c r="SKT83" s="195"/>
      <c r="SKU83" s="195"/>
      <c r="SKV83" s="195"/>
      <c r="SKW83" s="195"/>
      <c r="SKX83" s="195"/>
      <c r="SKY83" s="195"/>
      <c r="SKZ83" s="195"/>
      <c r="SLA83" s="195"/>
      <c r="SLB83" s="195"/>
      <c r="SLC83" s="195"/>
      <c r="SLD83" s="195"/>
      <c r="SLE83" s="195"/>
      <c r="SLF83" s="195"/>
      <c r="SLG83" s="195"/>
      <c r="SLH83" s="195"/>
      <c r="SLI83" s="195"/>
      <c r="SLJ83" s="195"/>
      <c r="SLK83" s="195"/>
      <c r="SLL83" s="195"/>
      <c r="SLM83" s="195"/>
      <c r="SLN83" s="195"/>
      <c r="SLO83" s="195"/>
      <c r="SLP83" s="195"/>
      <c r="SLQ83" s="195"/>
      <c r="SLR83" s="195"/>
      <c r="SLS83" s="195"/>
      <c r="SLT83" s="195"/>
      <c r="SLU83" s="195"/>
      <c r="SLV83" s="195"/>
      <c r="SLW83" s="195"/>
      <c r="SLX83" s="195"/>
      <c r="SLY83" s="195"/>
      <c r="SLZ83" s="195"/>
      <c r="SMA83" s="195"/>
      <c r="SMB83" s="195"/>
      <c r="SMC83" s="195"/>
      <c r="SMD83" s="195"/>
      <c r="SME83" s="195"/>
      <c r="SMF83" s="195"/>
      <c r="SMG83" s="195"/>
      <c r="SMH83" s="195"/>
      <c r="SMI83" s="195"/>
      <c r="SMJ83" s="195"/>
      <c r="SMK83" s="195"/>
      <c r="SML83" s="195"/>
      <c r="SMM83" s="195"/>
      <c r="SMN83" s="195"/>
      <c r="SMO83" s="195"/>
      <c r="SMP83" s="195"/>
      <c r="SMQ83" s="195"/>
      <c r="SMR83" s="195"/>
      <c r="SMS83" s="195"/>
      <c r="SMT83" s="195"/>
      <c r="SMU83" s="195"/>
      <c r="SMV83" s="195"/>
      <c r="SMW83" s="195"/>
      <c r="SMX83" s="195"/>
      <c r="SMY83" s="195"/>
      <c r="SMZ83" s="195"/>
      <c r="SNA83" s="195"/>
      <c r="SNB83" s="195"/>
      <c r="SNC83" s="195"/>
      <c r="SND83" s="195"/>
      <c r="SNE83" s="195"/>
      <c r="SNF83" s="195"/>
      <c r="SNG83" s="195"/>
      <c r="SNH83" s="195"/>
      <c r="SNI83" s="195"/>
      <c r="SNJ83" s="195"/>
      <c r="SNK83" s="195"/>
      <c r="SNL83" s="195"/>
      <c r="SNM83" s="195"/>
      <c r="SNN83" s="195"/>
      <c r="SNO83" s="195"/>
      <c r="SNP83" s="195"/>
      <c r="SNQ83" s="195"/>
      <c r="SNR83" s="195"/>
      <c r="SNS83" s="195"/>
      <c r="SNT83" s="195"/>
      <c r="SNU83" s="195"/>
      <c r="SNV83" s="195"/>
      <c r="SNW83" s="195"/>
      <c r="SNX83" s="195"/>
      <c r="SNY83" s="195"/>
      <c r="SNZ83" s="195"/>
      <c r="SOA83" s="195"/>
      <c r="SOB83" s="195"/>
      <c r="SOC83" s="195"/>
      <c r="SOD83" s="195"/>
      <c r="SOE83" s="195"/>
      <c r="SOF83" s="195"/>
      <c r="SOG83" s="195"/>
      <c r="SOH83" s="195"/>
      <c r="SOI83" s="195"/>
      <c r="SOJ83" s="195"/>
      <c r="SOK83" s="195"/>
      <c r="SOL83" s="195"/>
      <c r="SOM83" s="195"/>
      <c r="SON83" s="195"/>
      <c r="SOO83" s="195"/>
      <c r="SOP83" s="195"/>
      <c r="SOQ83" s="195"/>
      <c r="SOR83" s="195"/>
      <c r="SOS83" s="195"/>
      <c r="SOT83" s="195"/>
      <c r="SOU83" s="195"/>
      <c r="SOV83" s="195"/>
      <c r="SOW83" s="195"/>
      <c r="SOX83" s="195"/>
      <c r="SOY83" s="195"/>
      <c r="SOZ83" s="195"/>
      <c r="SPA83" s="195"/>
      <c r="SPB83" s="195"/>
      <c r="SPC83" s="195"/>
      <c r="SPD83" s="195"/>
      <c r="SPE83" s="195"/>
      <c r="SPF83" s="195"/>
      <c r="SPG83" s="195"/>
      <c r="SPH83" s="195"/>
      <c r="SPI83" s="195"/>
      <c r="SPJ83" s="195"/>
      <c r="SPK83" s="195"/>
      <c r="SPL83" s="195"/>
      <c r="SPM83" s="195"/>
      <c r="SPN83" s="195"/>
      <c r="SPO83" s="195"/>
      <c r="SPP83" s="195"/>
      <c r="SPQ83" s="195"/>
      <c r="SPR83" s="195"/>
      <c r="SPS83" s="195"/>
      <c r="SPT83" s="195"/>
      <c r="SPU83" s="195"/>
      <c r="SPV83" s="195"/>
      <c r="SPW83" s="195"/>
      <c r="SPX83" s="195"/>
      <c r="SPY83" s="195"/>
      <c r="SPZ83" s="195"/>
      <c r="SQA83" s="195"/>
      <c r="SQB83" s="195"/>
      <c r="SQC83" s="195"/>
      <c r="SQD83" s="195"/>
      <c r="SQE83" s="195"/>
      <c r="SQF83" s="195"/>
      <c r="SQG83" s="195"/>
      <c r="SQH83" s="195"/>
      <c r="SQI83" s="195"/>
      <c r="SQJ83" s="195"/>
      <c r="SQK83" s="195"/>
      <c r="SQL83" s="195"/>
      <c r="SQM83" s="195"/>
      <c r="SQN83" s="195"/>
      <c r="SQO83" s="195"/>
      <c r="SQP83" s="195"/>
      <c r="SQQ83" s="195"/>
      <c r="SQR83" s="195"/>
      <c r="SQS83" s="195"/>
      <c r="SQT83" s="195"/>
      <c r="SQU83" s="195"/>
      <c r="SQV83" s="195"/>
      <c r="SQW83" s="195"/>
      <c r="SQX83" s="195"/>
      <c r="SQY83" s="195"/>
      <c r="SQZ83" s="195"/>
      <c r="SRA83" s="195"/>
      <c r="SRB83" s="195"/>
      <c r="SRC83" s="195"/>
      <c r="SRD83" s="195"/>
      <c r="SRE83" s="195"/>
      <c r="SRF83" s="195"/>
      <c r="SRG83" s="195"/>
      <c r="SRH83" s="195"/>
      <c r="SRI83" s="195"/>
      <c r="SRJ83" s="195"/>
      <c r="SRK83" s="195"/>
      <c r="SRL83" s="195"/>
      <c r="SRM83" s="195"/>
      <c r="SRN83" s="195"/>
      <c r="SRO83" s="195"/>
      <c r="SRP83" s="195"/>
      <c r="SRQ83" s="195"/>
      <c r="SRR83" s="195"/>
      <c r="SRS83" s="195"/>
      <c r="SRT83" s="195"/>
      <c r="SRU83" s="195"/>
      <c r="SRV83" s="195"/>
      <c r="SRW83" s="195"/>
      <c r="SRX83" s="195"/>
      <c r="SRY83" s="195"/>
      <c r="SRZ83" s="195"/>
      <c r="SSA83" s="195"/>
      <c r="SSB83" s="195"/>
      <c r="SSC83" s="195"/>
      <c r="SSD83" s="195"/>
      <c r="SSE83" s="195"/>
      <c r="SSF83" s="195"/>
      <c r="SSG83" s="195"/>
      <c r="SSH83" s="195"/>
      <c r="SSI83" s="195"/>
      <c r="SSJ83" s="195"/>
      <c r="SSK83" s="195"/>
      <c r="SSL83" s="195"/>
      <c r="SSM83" s="195"/>
      <c r="SSN83" s="195"/>
      <c r="SSO83" s="195"/>
      <c r="SSP83" s="195"/>
      <c r="SSQ83" s="195"/>
      <c r="SSR83" s="195"/>
      <c r="SSS83" s="195"/>
      <c r="SST83" s="195"/>
      <c r="SSU83" s="195"/>
      <c r="SSV83" s="195"/>
      <c r="SSW83" s="195"/>
      <c r="SSX83" s="195"/>
      <c r="SSY83" s="195"/>
      <c r="SSZ83" s="195"/>
      <c r="STA83" s="195"/>
      <c r="STB83" s="195"/>
      <c r="STC83" s="195"/>
      <c r="STD83" s="195"/>
      <c r="STE83" s="195"/>
      <c r="STF83" s="195"/>
      <c r="STG83" s="195"/>
      <c r="STH83" s="195"/>
      <c r="STI83" s="195"/>
      <c r="STJ83" s="195"/>
      <c r="STK83" s="195"/>
      <c r="STL83" s="195"/>
      <c r="STM83" s="195"/>
      <c r="STN83" s="195"/>
      <c r="STO83" s="195"/>
      <c r="STP83" s="195"/>
      <c r="STQ83" s="195"/>
      <c r="STR83" s="195"/>
      <c r="STS83" s="195"/>
      <c r="STT83" s="195"/>
      <c r="STU83" s="195"/>
      <c r="STV83" s="195"/>
      <c r="STW83" s="195"/>
      <c r="STX83" s="195"/>
      <c r="STY83" s="195"/>
      <c r="STZ83" s="195"/>
      <c r="SUA83" s="195"/>
      <c r="SUB83" s="195"/>
      <c r="SUC83" s="195"/>
      <c r="SUD83" s="195"/>
      <c r="SUE83" s="195"/>
      <c r="SUF83" s="195"/>
      <c r="SUG83" s="195"/>
      <c r="SUH83" s="195"/>
      <c r="SUI83" s="195"/>
      <c r="SUJ83" s="195"/>
      <c r="SUK83" s="195"/>
      <c r="SUL83" s="195"/>
      <c r="SUM83" s="195"/>
      <c r="SUN83" s="195"/>
      <c r="SUO83" s="195"/>
      <c r="SUP83" s="195"/>
      <c r="SUQ83" s="195"/>
      <c r="SUR83" s="195"/>
      <c r="SUS83" s="195"/>
      <c r="SUT83" s="195"/>
      <c r="SUU83" s="195"/>
      <c r="SUV83" s="195"/>
      <c r="SUW83" s="195"/>
      <c r="SUX83" s="195"/>
      <c r="SUY83" s="195"/>
      <c r="SUZ83" s="195"/>
      <c r="SVA83" s="195"/>
      <c r="SVB83" s="195"/>
      <c r="SVC83" s="195"/>
      <c r="SVD83" s="195"/>
      <c r="SVE83" s="195"/>
      <c r="SVF83" s="195"/>
      <c r="SVG83" s="195"/>
      <c r="SVH83" s="195"/>
      <c r="SVI83" s="195"/>
      <c r="SVJ83" s="195"/>
      <c r="SVK83" s="195"/>
      <c r="SVL83" s="195"/>
      <c r="SVM83" s="195"/>
      <c r="SVN83" s="195"/>
      <c r="SVO83" s="195"/>
      <c r="SVP83" s="195"/>
      <c r="SVQ83" s="195"/>
      <c r="SVR83" s="195"/>
      <c r="SVS83" s="195"/>
      <c r="SVT83" s="195"/>
      <c r="SVU83" s="195"/>
      <c r="SVV83" s="195"/>
      <c r="SVW83" s="195"/>
      <c r="SVX83" s="195"/>
      <c r="SVY83" s="195"/>
      <c r="SVZ83" s="195"/>
      <c r="SWA83" s="195"/>
      <c r="SWB83" s="195"/>
      <c r="SWC83" s="195"/>
      <c r="SWD83" s="195"/>
      <c r="SWE83" s="195"/>
      <c r="SWF83" s="195"/>
      <c r="SWG83" s="195"/>
      <c r="SWH83" s="195"/>
      <c r="SWI83" s="195"/>
      <c r="SWJ83" s="195"/>
      <c r="SWK83" s="195"/>
      <c r="SWL83" s="195"/>
      <c r="SWM83" s="195"/>
      <c r="SWN83" s="195"/>
      <c r="SWO83" s="195"/>
      <c r="SWP83" s="195"/>
      <c r="SWQ83" s="195"/>
      <c r="SWR83" s="195"/>
      <c r="SWS83" s="195"/>
      <c r="SWT83" s="195"/>
      <c r="SWU83" s="195"/>
      <c r="SWV83" s="195"/>
      <c r="SWW83" s="195"/>
      <c r="SWX83" s="195"/>
      <c r="SWY83" s="195"/>
      <c r="SWZ83" s="195"/>
      <c r="SXA83" s="195"/>
      <c r="SXB83" s="195"/>
      <c r="SXC83" s="195"/>
      <c r="SXD83" s="195"/>
      <c r="SXE83" s="195"/>
      <c r="SXF83" s="195"/>
      <c r="SXG83" s="195"/>
      <c r="SXH83" s="195"/>
      <c r="SXI83" s="195"/>
      <c r="SXJ83" s="195"/>
      <c r="SXK83" s="195"/>
      <c r="SXL83" s="195"/>
      <c r="SXM83" s="195"/>
      <c r="SXN83" s="195"/>
      <c r="SXO83" s="195"/>
      <c r="SXP83" s="195"/>
      <c r="SXQ83" s="195"/>
      <c r="SXR83" s="195"/>
      <c r="SXS83" s="195"/>
      <c r="SXT83" s="195"/>
      <c r="SXU83" s="195"/>
      <c r="SXV83" s="195"/>
      <c r="SXW83" s="195"/>
      <c r="SXX83" s="195"/>
      <c r="SXY83" s="195"/>
      <c r="SXZ83" s="195"/>
      <c r="SYA83" s="195"/>
      <c r="SYB83" s="195"/>
      <c r="SYC83" s="195"/>
      <c r="SYD83" s="195"/>
      <c r="SYE83" s="195"/>
      <c r="SYF83" s="195"/>
      <c r="SYG83" s="195"/>
      <c r="SYH83" s="195"/>
      <c r="SYI83" s="195"/>
      <c r="SYJ83" s="195"/>
      <c r="SYK83" s="195"/>
      <c r="SYL83" s="195"/>
      <c r="SYM83" s="195"/>
      <c r="SYN83" s="195"/>
      <c r="SYO83" s="195"/>
      <c r="SYP83" s="195"/>
      <c r="SYQ83" s="195"/>
      <c r="SYR83" s="195"/>
      <c r="SYS83" s="195"/>
      <c r="SYT83" s="195"/>
      <c r="SYU83" s="195"/>
      <c r="SYV83" s="195"/>
      <c r="SYW83" s="195"/>
      <c r="SYX83" s="195"/>
      <c r="SYY83" s="195"/>
      <c r="SYZ83" s="195"/>
      <c r="SZA83" s="195"/>
      <c r="SZB83" s="195"/>
      <c r="SZC83" s="195"/>
      <c r="SZD83" s="195"/>
      <c r="SZE83" s="195"/>
      <c r="SZF83" s="195"/>
      <c r="SZG83" s="195"/>
      <c r="SZH83" s="195"/>
      <c r="SZI83" s="195"/>
      <c r="SZJ83" s="195"/>
      <c r="SZK83" s="195"/>
      <c r="SZL83" s="195"/>
      <c r="SZM83" s="195"/>
      <c r="SZN83" s="195"/>
      <c r="SZO83" s="195"/>
      <c r="SZP83" s="195"/>
      <c r="SZQ83" s="195"/>
      <c r="SZR83" s="195"/>
      <c r="SZS83" s="195"/>
      <c r="SZT83" s="195"/>
      <c r="SZU83" s="195"/>
      <c r="SZV83" s="195"/>
      <c r="SZW83" s="195"/>
      <c r="SZX83" s="195"/>
      <c r="SZY83" s="195"/>
      <c r="SZZ83" s="195"/>
      <c r="TAA83" s="195"/>
      <c r="TAB83" s="195"/>
      <c r="TAC83" s="195"/>
      <c r="TAD83" s="195"/>
      <c r="TAE83" s="195"/>
      <c r="TAF83" s="195"/>
      <c r="TAG83" s="195"/>
      <c r="TAH83" s="195"/>
      <c r="TAI83" s="195"/>
      <c r="TAJ83" s="195"/>
      <c r="TAK83" s="195"/>
      <c r="TAL83" s="195"/>
      <c r="TAM83" s="195"/>
      <c r="TAN83" s="195"/>
      <c r="TAO83" s="195"/>
      <c r="TAP83" s="195"/>
      <c r="TAQ83" s="195"/>
      <c r="TAR83" s="195"/>
      <c r="TAS83" s="195"/>
      <c r="TAT83" s="195"/>
      <c r="TAU83" s="195"/>
      <c r="TAV83" s="195"/>
      <c r="TAW83" s="195"/>
      <c r="TAX83" s="195"/>
      <c r="TAY83" s="195"/>
      <c r="TAZ83" s="195"/>
      <c r="TBA83" s="195"/>
      <c r="TBB83" s="195"/>
      <c r="TBC83" s="195"/>
      <c r="TBD83" s="195"/>
      <c r="TBE83" s="195"/>
      <c r="TBF83" s="195"/>
      <c r="TBG83" s="195"/>
      <c r="TBH83" s="195"/>
      <c r="TBI83" s="195"/>
      <c r="TBJ83" s="195"/>
      <c r="TBK83" s="195"/>
      <c r="TBL83" s="195"/>
      <c r="TBM83" s="195"/>
      <c r="TBN83" s="195"/>
      <c r="TBO83" s="195"/>
      <c r="TBP83" s="195"/>
      <c r="TBQ83" s="195"/>
      <c r="TBR83" s="195"/>
      <c r="TBS83" s="195"/>
      <c r="TBT83" s="195"/>
      <c r="TBU83" s="195"/>
      <c r="TBV83" s="195"/>
      <c r="TBW83" s="195"/>
      <c r="TBX83" s="195"/>
      <c r="TBY83" s="195"/>
      <c r="TBZ83" s="195"/>
      <c r="TCA83" s="195"/>
      <c r="TCB83" s="195"/>
      <c r="TCC83" s="195"/>
      <c r="TCD83" s="195"/>
      <c r="TCE83" s="195"/>
      <c r="TCF83" s="195"/>
      <c r="TCG83" s="195"/>
      <c r="TCH83" s="195"/>
      <c r="TCI83" s="195"/>
      <c r="TCJ83" s="195"/>
      <c r="TCK83" s="195"/>
      <c r="TCL83" s="195"/>
      <c r="TCM83" s="195"/>
      <c r="TCN83" s="195"/>
      <c r="TCO83" s="195"/>
      <c r="TCP83" s="195"/>
      <c r="TCQ83" s="195"/>
      <c r="TCR83" s="195"/>
      <c r="TCS83" s="195"/>
      <c r="TCT83" s="195"/>
      <c r="TCU83" s="195"/>
      <c r="TCV83" s="195"/>
      <c r="TCW83" s="195"/>
      <c r="TCX83" s="195"/>
      <c r="TCY83" s="195"/>
      <c r="TCZ83" s="195"/>
      <c r="TDA83" s="195"/>
      <c r="TDB83" s="195"/>
      <c r="TDC83" s="195"/>
      <c r="TDD83" s="195"/>
      <c r="TDE83" s="195"/>
      <c r="TDF83" s="195"/>
      <c r="TDG83" s="195"/>
      <c r="TDH83" s="195"/>
      <c r="TDI83" s="195"/>
      <c r="TDJ83" s="195"/>
      <c r="TDK83" s="195"/>
      <c r="TDL83" s="195"/>
      <c r="TDM83" s="195"/>
      <c r="TDN83" s="195"/>
      <c r="TDO83" s="195"/>
      <c r="TDP83" s="195"/>
      <c r="TDQ83" s="195"/>
      <c r="TDR83" s="195"/>
      <c r="TDS83" s="195"/>
      <c r="TDT83" s="195"/>
      <c r="TDU83" s="195"/>
      <c r="TDV83" s="195"/>
      <c r="TDW83" s="195"/>
      <c r="TDX83" s="195"/>
      <c r="TDY83" s="195"/>
      <c r="TDZ83" s="195"/>
      <c r="TEA83" s="195"/>
      <c r="TEB83" s="195"/>
      <c r="TEC83" s="195"/>
      <c r="TED83" s="195"/>
      <c r="TEE83" s="195"/>
      <c r="TEF83" s="195"/>
      <c r="TEG83" s="195"/>
      <c r="TEH83" s="195"/>
      <c r="TEI83" s="195"/>
      <c r="TEJ83" s="195"/>
      <c r="TEK83" s="195"/>
      <c r="TEL83" s="195"/>
      <c r="TEM83" s="195"/>
      <c r="TEN83" s="195"/>
      <c r="TEO83" s="195"/>
      <c r="TEP83" s="195"/>
      <c r="TEQ83" s="195"/>
      <c r="TER83" s="195"/>
      <c r="TES83" s="195"/>
      <c r="TET83" s="195"/>
      <c r="TEU83" s="195"/>
      <c r="TEV83" s="195"/>
      <c r="TEW83" s="195"/>
      <c r="TEX83" s="195"/>
      <c r="TEY83" s="195"/>
      <c r="TEZ83" s="195"/>
      <c r="TFA83" s="195"/>
      <c r="TFB83" s="195"/>
      <c r="TFC83" s="195"/>
      <c r="TFD83" s="195"/>
      <c r="TFE83" s="195"/>
      <c r="TFF83" s="195"/>
      <c r="TFG83" s="195"/>
      <c r="TFH83" s="195"/>
      <c r="TFI83" s="195"/>
      <c r="TFJ83" s="195"/>
      <c r="TFK83" s="195"/>
      <c r="TFL83" s="195"/>
      <c r="TFM83" s="195"/>
      <c r="TFN83" s="195"/>
      <c r="TFO83" s="195"/>
      <c r="TFP83" s="195"/>
      <c r="TFQ83" s="195"/>
      <c r="TFR83" s="195"/>
      <c r="TFS83" s="195"/>
      <c r="TFT83" s="195"/>
      <c r="TFU83" s="195"/>
      <c r="TFV83" s="195"/>
      <c r="TFW83" s="195"/>
      <c r="TFX83" s="195"/>
      <c r="TFY83" s="195"/>
      <c r="TFZ83" s="195"/>
      <c r="TGA83" s="195"/>
      <c r="TGB83" s="195"/>
      <c r="TGC83" s="195"/>
      <c r="TGD83" s="195"/>
      <c r="TGE83" s="195"/>
      <c r="TGF83" s="195"/>
      <c r="TGG83" s="195"/>
      <c r="TGH83" s="195"/>
      <c r="TGI83" s="195"/>
      <c r="TGJ83" s="195"/>
      <c r="TGK83" s="195"/>
      <c r="TGL83" s="195"/>
      <c r="TGM83" s="195"/>
      <c r="TGN83" s="195"/>
      <c r="TGO83" s="195"/>
      <c r="TGP83" s="195"/>
      <c r="TGQ83" s="195"/>
      <c r="TGR83" s="195"/>
      <c r="TGS83" s="195"/>
      <c r="TGT83" s="195"/>
      <c r="TGU83" s="195"/>
      <c r="TGV83" s="195"/>
      <c r="TGW83" s="195"/>
      <c r="TGX83" s="195"/>
      <c r="TGY83" s="195"/>
      <c r="TGZ83" s="195"/>
      <c r="THA83" s="195"/>
      <c r="THB83" s="195"/>
      <c r="THC83" s="195"/>
      <c r="THD83" s="195"/>
      <c r="THE83" s="195"/>
      <c r="THF83" s="195"/>
      <c r="THG83" s="195"/>
      <c r="THH83" s="195"/>
      <c r="THI83" s="195"/>
      <c r="THJ83" s="195"/>
      <c r="THK83" s="195"/>
      <c r="THL83" s="195"/>
      <c r="THM83" s="195"/>
      <c r="THN83" s="195"/>
      <c r="THO83" s="195"/>
      <c r="THP83" s="195"/>
      <c r="THQ83" s="195"/>
      <c r="THR83" s="195"/>
      <c r="THS83" s="195"/>
      <c r="THT83" s="195"/>
      <c r="THU83" s="195"/>
      <c r="THV83" s="195"/>
      <c r="THW83" s="195"/>
      <c r="THX83" s="195"/>
      <c r="THY83" s="195"/>
      <c r="THZ83" s="195"/>
      <c r="TIA83" s="195"/>
      <c r="TIB83" s="195"/>
      <c r="TIC83" s="195"/>
      <c r="TID83" s="195"/>
      <c r="TIE83" s="195"/>
      <c r="TIF83" s="195"/>
      <c r="TIG83" s="195"/>
      <c r="TIH83" s="195"/>
      <c r="TII83" s="195"/>
      <c r="TIJ83" s="195"/>
      <c r="TIK83" s="195"/>
      <c r="TIL83" s="195"/>
      <c r="TIM83" s="195"/>
      <c r="TIN83" s="195"/>
      <c r="TIO83" s="195"/>
      <c r="TIP83" s="195"/>
      <c r="TIQ83" s="195"/>
      <c r="TIR83" s="195"/>
      <c r="TIS83" s="195"/>
      <c r="TIT83" s="195"/>
      <c r="TIU83" s="195"/>
      <c r="TIV83" s="195"/>
      <c r="TIW83" s="195"/>
      <c r="TIX83" s="195"/>
      <c r="TIY83" s="195"/>
      <c r="TIZ83" s="195"/>
      <c r="TJA83" s="195"/>
      <c r="TJB83" s="195"/>
      <c r="TJC83" s="195"/>
      <c r="TJD83" s="195"/>
      <c r="TJE83" s="195"/>
      <c r="TJF83" s="195"/>
      <c r="TJG83" s="195"/>
      <c r="TJH83" s="195"/>
      <c r="TJI83" s="195"/>
      <c r="TJJ83" s="195"/>
      <c r="TJK83" s="195"/>
      <c r="TJL83" s="195"/>
      <c r="TJM83" s="195"/>
      <c r="TJN83" s="195"/>
      <c r="TJO83" s="195"/>
      <c r="TJP83" s="195"/>
      <c r="TJQ83" s="195"/>
      <c r="TJR83" s="195"/>
      <c r="TJS83" s="195"/>
      <c r="TJT83" s="195"/>
      <c r="TJU83" s="195"/>
      <c r="TJV83" s="195"/>
      <c r="TJW83" s="195"/>
      <c r="TJX83" s="195"/>
      <c r="TJY83" s="195"/>
      <c r="TJZ83" s="195"/>
      <c r="TKA83" s="195"/>
      <c r="TKB83" s="195"/>
      <c r="TKC83" s="195"/>
      <c r="TKD83" s="195"/>
      <c r="TKE83" s="195"/>
      <c r="TKF83" s="195"/>
      <c r="TKG83" s="195"/>
      <c r="TKH83" s="195"/>
      <c r="TKI83" s="195"/>
      <c r="TKJ83" s="195"/>
      <c r="TKK83" s="195"/>
      <c r="TKL83" s="195"/>
      <c r="TKM83" s="195"/>
      <c r="TKN83" s="195"/>
      <c r="TKO83" s="195"/>
      <c r="TKP83" s="195"/>
      <c r="TKQ83" s="195"/>
      <c r="TKR83" s="195"/>
      <c r="TKS83" s="195"/>
      <c r="TKT83" s="195"/>
      <c r="TKU83" s="195"/>
      <c r="TKV83" s="195"/>
      <c r="TKW83" s="195"/>
      <c r="TKX83" s="195"/>
      <c r="TKY83" s="195"/>
      <c r="TKZ83" s="195"/>
      <c r="TLA83" s="195"/>
      <c r="TLB83" s="195"/>
      <c r="TLC83" s="195"/>
      <c r="TLD83" s="195"/>
      <c r="TLE83" s="195"/>
      <c r="TLF83" s="195"/>
      <c r="TLG83" s="195"/>
      <c r="TLH83" s="195"/>
      <c r="TLI83" s="195"/>
      <c r="TLJ83" s="195"/>
      <c r="TLK83" s="195"/>
      <c r="TLL83" s="195"/>
      <c r="TLM83" s="195"/>
      <c r="TLN83" s="195"/>
      <c r="TLO83" s="195"/>
      <c r="TLP83" s="195"/>
      <c r="TLQ83" s="195"/>
      <c r="TLR83" s="195"/>
      <c r="TLS83" s="195"/>
      <c r="TLT83" s="195"/>
      <c r="TLU83" s="195"/>
      <c r="TLV83" s="195"/>
      <c r="TLW83" s="195"/>
      <c r="TLX83" s="195"/>
      <c r="TLY83" s="195"/>
      <c r="TLZ83" s="195"/>
      <c r="TMA83" s="195"/>
      <c r="TMB83" s="195"/>
      <c r="TMC83" s="195"/>
      <c r="TMD83" s="195"/>
      <c r="TME83" s="195"/>
      <c r="TMF83" s="195"/>
      <c r="TMG83" s="195"/>
      <c r="TMH83" s="195"/>
      <c r="TMI83" s="195"/>
      <c r="TMJ83" s="195"/>
      <c r="TMK83" s="195"/>
      <c r="TML83" s="195"/>
      <c r="TMM83" s="195"/>
      <c r="TMN83" s="195"/>
      <c r="TMO83" s="195"/>
      <c r="TMP83" s="195"/>
      <c r="TMQ83" s="195"/>
      <c r="TMR83" s="195"/>
      <c r="TMS83" s="195"/>
      <c r="TMT83" s="195"/>
      <c r="TMU83" s="195"/>
      <c r="TMV83" s="195"/>
      <c r="TMW83" s="195"/>
      <c r="TMX83" s="195"/>
      <c r="TMY83" s="195"/>
      <c r="TMZ83" s="195"/>
      <c r="TNA83" s="195"/>
      <c r="TNB83" s="195"/>
      <c r="TNC83" s="195"/>
      <c r="TND83" s="195"/>
      <c r="TNE83" s="195"/>
      <c r="TNF83" s="195"/>
      <c r="TNG83" s="195"/>
      <c r="TNH83" s="195"/>
      <c r="TNI83" s="195"/>
      <c r="TNJ83" s="195"/>
      <c r="TNK83" s="195"/>
      <c r="TNL83" s="195"/>
      <c r="TNM83" s="195"/>
      <c r="TNN83" s="195"/>
      <c r="TNO83" s="195"/>
      <c r="TNP83" s="195"/>
      <c r="TNQ83" s="195"/>
      <c r="TNR83" s="195"/>
      <c r="TNS83" s="195"/>
      <c r="TNT83" s="195"/>
      <c r="TNU83" s="195"/>
      <c r="TNV83" s="195"/>
      <c r="TNW83" s="195"/>
      <c r="TNX83" s="195"/>
      <c r="TNY83" s="195"/>
      <c r="TNZ83" s="195"/>
      <c r="TOA83" s="195"/>
      <c r="TOB83" s="195"/>
      <c r="TOC83" s="195"/>
      <c r="TOD83" s="195"/>
      <c r="TOE83" s="195"/>
      <c r="TOF83" s="195"/>
      <c r="TOG83" s="195"/>
      <c r="TOH83" s="195"/>
      <c r="TOI83" s="195"/>
      <c r="TOJ83" s="195"/>
      <c r="TOK83" s="195"/>
      <c r="TOL83" s="195"/>
      <c r="TOM83" s="195"/>
      <c r="TON83" s="195"/>
      <c r="TOO83" s="195"/>
      <c r="TOP83" s="195"/>
      <c r="TOQ83" s="195"/>
      <c r="TOR83" s="195"/>
      <c r="TOS83" s="195"/>
      <c r="TOT83" s="195"/>
      <c r="TOU83" s="195"/>
      <c r="TOV83" s="195"/>
      <c r="TOW83" s="195"/>
      <c r="TOX83" s="195"/>
      <c r="TOY83" s="195"/>
      <c r="TOZ83" s="195"/>
      <c r="TPA83" s="195"/>
      <c r="TPB83" s="195"/>
      <c r="TPC83" s="195"/>
      <c r="TPD83" s="195"/>
      <c r="TPE83" s="195"/>
      <c r="TPF83" s="195"/>
      <c r="TPG83" s="195"/>
      <c r="TPH83" s="195"/>
      <c r="TPI83" s="195"/>
      <c r="TPJ83" s="195"/>
      <c r="TPK83" s="195"/>
      <c r="TPL83" s="195"/>
      <c r="TPM83" s="195"/>
      <c r="TPN83" s="195"/>
      <c r="TPO83" s="195"/>
      <c r="TPP83" s="195"/>
      <c r="TPQ83" s="195"/>
      <c r="TPR83" s="195"/>
      <c r="TPS83" s="195"/>
      <c r="TPT83" s="195"/>
      <c r="TPU83" s="195"/>
      <c r="TPV83" s="195"/>
      <c r="TPW83" s="195"/>
      <c r="TPX83" s="195"/>
      <c r="TPY83" s="195"/>
      <c r="TPZ83" s="195"/>
      <c r="TQA83" s="195"/>
      <c r="TQB83" s="195"/>
      <c r="TQC83" s="195"/>
      <c r="TQD83" s="195"/>
      <c r="TQE83" s="195"/>
      <c r="TQF83" s="195"/>
      <c r="TQG83" s="195"/>
      <c r="TQH83" s="195"/>
      <c r="TQI83" s="195"/>
      <c r="TQJ83" s="195"/>
      <c r="TQK83" s="195"/>
      <c r="TQL83" s="195"/>
      <c r="TQM83" s="195"/>
      <c r="TQN83" s="195"/>
      <c r="TQO83" s="195"/>
      <c r="TQP83" s="195"/>
      <c r="TQQ83" s="195"/>
      <c r="TQR83" s="195"/>
      <c r="TQS83" s="195"/>
      <c r="TQT83" s="195"/>
      <c r="TQU83" s="195"/>
      <c r="TQV83" s="195"/>
      <c r="TQW83" s="195"/>
      <c r="TQX83" s="195"/>
      <c r="TQY83" s="195"/>
      <c r="TQZ83" s="195"/>
      <c r="TRA83" s="195"/>
      <c r="TRB83" s="195"/>
      <c r="TRC83" s="195"/>
      <c r="TRD83" s="195"/>
      <c r="TRE83" s="195"/>
      <c r="TRF83" s="195"/>
      <c r="TRG83" s="195"/>
      <c r="TRH83" s="195"/>
      <c r="TRI83" s="195"/>
      <c r="TRJ83" s="195"/>
      <c r="TRK83" s="195"/>
      <c r="TRL83" s="195"/>
      <c r="TRM83" s="195"/>
      <c r="TRN83" s="195"/>
      <c r="TRO83" s="195"/>
      <c r="TRP83" s="195"/>
      <c r="TRQ83" s="195"/>
      <c r="TRR83" s="195"/>
      <c r="TRS83" s="195"/>
      <c r="TRT83" s="195"/>
      <c r="TRU83" s="195"/>
      <c r="TRV83" s="195"/>
      <c r="TRW83" s="195"/>
      <c r="TRX83" s="195"/>
      <c r="TRY83" s="195"/>
      <c r="TRZ83" s="195"/>
      <c r="TSA83" s="195"/>
      <c r="TSB83" s="195"/>
      <c r="TSC83" s="195"/>
      <c r="TSD83" s="195"/>
      <c r="TSE83" s="195"/>
      <c r="TSF83" s="195"/>
      <c r="TSG83" s="195"/>
      <c r="TSH83" s="195"/>
      <c r="TSI83" s="195"/>
      <c r="TSJ83" s="195"/>
      <c r="TSK83" s="195"/>
      <c r="TSL83" s="195"/>
      <c r="TSM83" s="195"/>
      <c r="TSN83" s="195"/>
      <c r="TSO83" s="195"/>
      <c r="TSP83" s="195"/>
      <c r="TSQ83" s="195"/>
      <c r="TSR83" s="195"/>
      <c r="TSS83" s="195"/>
      <c r="TST83" s="195"/>
      <c r="TSU83" s="195"/>
      <c r="TSV83" s="195"/>
      <c r="TSW83" s="195"/>
      <c r="TSX83" s="195"/>
      <c r="TSY83" s="195"/>
      <c r="TSZ83" s="195"/>
      <c r="TTA83" s="195"/>
      <c r="TTB83" s="195"/>
      <c r="TTC83" s="195"/>
      <c r="TTD83" s="195"/>
      <c r="TTE83" s="195"/>
      <c r="TTF83" s="195"/>
      <c r="TTG83" s="195"/>
      <c r="TTH83" s="195"/>
      <c r="TTI83" s="195"/>
      <c r="TTJ83" s="195"/>
      <c r="TTK83" s="195"/>
      <c r="TTL83" s="195"/>
      <c r="TTM83" s="195"/>
      <c r="TTN83" s="195"/>
      <c r="TTO83" s="195"/>
      <c r="TTP83" s="195"/>
      <c r="TTQ83" s="195"/>
      <c r="TTR83" s="195"/>
      <c r="TTS83" s="195"/>
      <c r="TTT83" s="195"/>
      <c r="TTU83" s="195"/>
      <c r="TTV83" s="195"/>
      <c r="TTW83" s="195"/>
      <c r="TTX83" s="195"/>
      <c r="TTY83" s="195"/>
      <c r="TTZ83" s="195"/>
      <c r="TUA83" s="195"/>
      <c r="TUB83" s="195"/>
      <c r="TUC83" s="195"/>
      <c r="TUD83" s="195"/>
      <c r="TUE83" s="195"/>
      <c r="TUF83" s="195"/>
      <c r="TUG83" s="195"/>
      <c r="TUH83" s="195"/>
      <c r="TUI83" s="195"/>
      <c r="TUJ83" s="195"/>
      <c r="TUK83" s="195"/>
      <c r="TUL83" s="195"/>
      <c r="TUM83" s="195"/>
      <c r="TUN83" s="195"/>
      <c r="TUO83" s="195"/>
      <c r="TUP83" s="195"/>
      <c r="TUQ83" s="195"/>
      <c r="TUR83" s="195"/>
      <c r="TUS83" s="195"/>
      <c r="TUT83" s="195"/>
      <c r="TUU83" s="195"/>
      <c r="TUV83" s="195"/>
      <c r="TUW83" s="195"/>
      <c r="TUX83" s="195"/>
      <c r="TUY83" s="195"/>
      <c r="TUZ83" s="195"/>
      <c r="TVA83" s="195"/>
      <c r="TVB83" s="195"/>
      <c r="TVC83" s="195"/>
      <c r="TVD83" s="195"/>
      <c r="TVE83" s="195"/>
      <c r="TVF83" s="195"/>
      <c r="TVG83" s="195"/>
      <c r="TVH83" s="195"/>
      <c r="TVI83" s="195"/>
      <c r="TVJ83" s="195"/>
      <c r="TVK83" s="195"/>
      <c r="TVL83" s="195"/>
      <c r="TVM83" s="195"/>
      <c r="TVN83" s="195"/>
      <c r="TVO83" s="195"/>
      <c r="TVP83" s="195"/>
      <c r="TVQ83" s="195"/>
      <c r="TVR83" s="195"/>
      <c r="TVS83" s="195"/>
      <c r="TVT83" s="195"/>
      <c r="TVU83" s="195"/>
      <c r="TVV83" s="195"/>
      <c r="TVW83" s="195"/>
      <c r="TVX83" s="195"/>
      <c r="TVY83" s="195"/>
      <c r="TVZ83" s="195"/>
      <c r="TWA83" s="195"/>
      <c r="TWB83" s="195"/>
      <c r="TWC83" s="195"/>
      <c r="TWD83" s="195"/>
      <c r="TWE83" s="195"/>
      <c r="TWF83" s="195"/>
      <c r="TWG83" s="195"/>
      <c r="TWH83" s="195"/>
      <c r="TWI83" s="195"/>
      <c r="TWJ83" s="195"/>
      <c r="TWK83" s="195"/>
      <c r="TWL83" s="195"/>
      <c r="TWM83" s="195"/>
      <c r="TWN83" s="195"/>
      <c r="TWO83" s="195"/>
      <c r="TWP83" s="195"/>
      <c r="TWQ83" s="195"/>
      <c r="TWR83" s="195"/>
      <c r="TWS83" s="195"/>
      <c r="TWT83" s="195"/>
      <c r="TWU83" s="195"/>
      <c r="TWV83" s="195"/>
      <c r="TWW83" s="195"/>
      <c r="TWX83" s="195"/>
      <c r="TWY83" s="195"/>
      <c r="TWZ83" s="195"/>
      <c r="TXA83" s="195"/>
      <c r="TXB83" s="195"/>
      <c r="TXC83" s="195"/>
      <c r="TXD83" s="195"/>
      <c r="TXE83" s="195"/>
      <c r="TXF83" s="195"/>
      <c r="TXG83" s="195"/>
      <c r="TXH83" s="195"/>
      <c r="TXI83" s="195"/>
      <c r="TXJ83" s="195"/>
      <c r="TXK83" s="195"/>
      <c r="TXL83" s="195"/>
      <c r="TXM83" s="195"/>
      <c r="TXN83" s="195"/>
      <c r="TXO83" s="195"/>
      <c r="TXP83" s="195"/>
      <c r="TXQ83" s="195"/>
      <c r="TXR83" s="195"/>
      <c r="TXS83" s="195"/>
      <c r="TXT83" s="195"/>
      <c r="TXU83" s="195"/>
      <c r="TXV83" s="195"/>
      <c r="TXW83" s="195"/>
      <c r="TXX83" s="195"/>
      <c r="TXY83" s="195"/>
      <c r="TXZ83" s="195"/>
      <c r="TYA83" s="195"/>
      <c r="TYB83" s="195"/>
      <c r="TYC83" s="195"/>
      <c r="TYD83" s="195"/>
      <c r="TYE83" s="195"/>
      <c r="TYF83" s="195"/>
      <c r="TYG83" s="195"/>
      <c r="TYH83" s="195"/>
      <c r="TYI83" s="195"/>
      <c r="TYJ83" s="195"/>
      <c r="TYK83" s="195"/>
      <c r="TYL83" s="195"/>
      <c r="TYM83" s="195"/>
      <c r="TYN83" s="195"/>
      <c r="TYO83" s="195"/>
      <c r="TYP83" s="195"/>
      <c r="TYQ83" s="195"/>
      <c r="TYR83" s="195"/>
      <c r="TYS83" s="195"/>
      <c r="TYT83" s="195"/>
      <c r="TYU83" s="195"/>
      <c r="TYV83" s="195"/>
      <c r="TYW83" s="195"/>
      <c r="TYX83" s="195"/>
      <c r="TYY83" s="195"/>
      <c r="TYZ83" s="195"/>
      <c r="TZA83" s="195"/>
      <c r="TZB83" s="195"/>
      <c r="TZC83" s="195"/>
      <c r="TZD83" s="195"/>
      <c r="TZE83" s="195"/>
      <c r="TZF83" s="195"/>
      <c r="TZG83" s="195"/>
      <c r="TZH83" s="195"/>
      <c r="TZI83" s="195"/>
      <c r="TZJ83" s="195"/>
      <c r="TZK83" s="195"/>
      <c r="TZL83" s="195"/>
      <c r="TZM83" s="195"/>
      <c r="TZN83" s="195"/>
      <c r="TZO83" s="195"/>
      <c r="TZP83" s="195"/>
      <c r="TZQ83" s="195"/>
      <c r="TZR83" s="195"/>
      <c r="TZS83" s="195"/>
      <c r="TZT83" s="195"/>
      <c r="TZU83" s="195"/>
      <c r="TZV83" s="195"/>
      <c r="TZW83" s="195"/>
      <c r="TZX83" s="195"/>
      <c r="TZY83" s="195"/>
      <c r="TZZ83" s="195"/>
      <c r="UAA83" s="195"/>
      <c r="UAB83" s="195"/>
      <c r="UAC83" s="195"/>
      <c r="UAD83" s="195"/>
      <c r="UAE83" s="195"/>
      <c r="UAF83" s="195"/>
      <c r="UAG83" s="195"/>
      <c r="UAH83" s="195"/>
      <c r="UAI83" s="195"/>
      <c r="UAJ83" s="195"/>
      <c r="UAK83" s="195"/>
      <c r="UAL83" s="195"/>
      <c r="UAM83" s="195"/>
      <c r="UAN83" s="195"/>
      <c r="UAO83" s="195"/>
      <c r="UAP83" s="195"/>
      <c r="UAQ83" s="195"/>
      <c r="UAR83" s="195"/>
      <c r="UAS83" s="195"/>
      <c r="UAT83" s="195"/>
      <c r="UAU83" s="195"/>
      <c r="UAV83" s="195"/>
      <c r="UAW83" s="195"/>
      <c r="UAX83" s="195"/>
      <c r="UAY83" s="195"/>
      <c r="UAZ83" s="195"/>
      <c r="UBA83" s="195"/>
      <c r="UBB83" s="195"/>
      <c r="UBC83" s="195"/>
      <c r="UBD83" s="195"/>
      <c r="UBE83" s="195"/>
      <c r="UBF83" s="195"/>
      <c r="UBG83" s="195"/>
      <c r="UBH83" s="195"/>
      <c r="UBI83" s="195"/>
      <c r="UBJ83" s="195"/>
      <c r="UBK83" s="195"/>
      <c r="UBL83" s="195"/>
      <c r="UBM83" s="195"/>
      <c r="UBN83" s="195"/>
      <c r="UBO83" s="195"/>
      <c r="UBP83" s="195"/>
      <c r="UBQ83" s="195"/>
      <c r="UBR83" s="195"/>
      <c r="UBS83" s="195"/>
      <c r="UBT83" s="195"/>
      <c r="UBU83" s="195"/>
      <c r="UBV83" s="195"/>
      <c r="UBW83" s="195"/>
      <c r="UBX83" s="195"/>
      <c r="UBY83" s="195"/>
      <c r="UBZ83" s="195"/>
      <c r="UCA83" s="195"/>
      <c r="UCB83" s="195"/>
      <c r="UCC83" s="195"/>
      <c r="UCD83" s="195"/>
      <c r="UCE83" s="195"/>
      <c r="UCF83" s="195"/>
      <c r="UCG83" s="195"/>
      <c r="UCH83" s="195"/>
      <c r="UCI83" s="195"/>
      <c r="UCJ83" s="195"/>
      <c r="UCK83" s="195"/>
      <c r="UCL83" s="195"/>
      <c r="UCM83" s="195"/>
      <c r="UCN83" s="195"/>
      <c r="UCO83" s="195"/>
      <c r="UCP83" s="195"/>
      <c r="UCQ83" s="195"/>
      <c r="UCR83" s="195"/>
      <c r="UCS83" s="195"/>
      <c r="UCT83" s="195"/>
      <c r="UCU83" s="195"/>
      <c r="UCV83" s="195"/>
      <c r="UCW83" s="195"/>
      <c r="UCX83" s="195"/>
      <c r="UCY83" s="195"/>
      <c r="UCZ83" s="195"/>
      <c r="UDA83" s="195"/>
      <c r="UDB83" s="195"/>
      <c r="UDC83" s="195"/>
      <c r="UDD83" s="195"/>
      <c r="UDE83" s="195"/>
      <c r="UDF83" s="195"/>
      <c r="UDG83" s="195"/>
      <c r="UDH83" s="195"/>
      <c r="UDI83" s="195"/>
      <c r="UDJ83" s="195"/>
      <c r="UDK83" s="195"/>
      <c r="UDL83" s="195"/>
      <c r="UDM83" s="195"/>
      <c r="UDN83" s="195"/>
      <c r="UDO83" s="195"/>
      <c r="UDP83" s="195"/>
      <c r="UDQ83" s="195"/>
      <c r="UDR83" s="195"/>
      <c r="UDS83" s="195"/>
      <c r="UDT83" s="195"/>
      <c r="UDU83" s="195"/>
      <c r="UDV83" s="195"/>
      <c r="UDW83" s="195"/>
      <c r="UDX83" s="195"/>
      <c r="UDY83" s="195"/>
      <c r="UDZ83" s="195"/>
      <c r="UEA83" s="195"/>
      <c r="UEB83" s="195"/>
      <c r="UEC83" s="195"/>
      <c r="UED83" s="195"/>
      <c r="UEE83" s="195"/>
      <c r="UEF83" s="195"/>
      <c r="UEG83" s="195"/>
      <c r="UEH83" s="195"/>
      <c r="UEI83" s="195"/>
      <c r="UEJ83" s="195"/>
      <c r="UEK83" s="195"/>
      <c r="UEL83" s="195"/>
      <c r="UEM83" s="195"/>
      <c r="UEN83" s="195"/>
      <c r="UEO83" s="195"/>
      <c r="UEP83" s="195"/>
      <c r="UEQ83" s="195"/>
      <c r="UER83" s="195"/>
      <c r="UES83" s="195"/>
      <c r="UET83" s="195"/>
      <c r="UEU83" s="195"/>
      <c r="UEV83" s="195"/>
      <c r="UEW83" s="195"/>
      <c r="UEX83" s="195"/>
      <c r="UEY83" s="195"/>
      <c r="UEZ83" s="195"/>
      <c r="UFA83" s="195"/>
      <c r="UFB83" s="195"/>
      <c r="UFC83" s="195"/>
      <c r="UFD83" s="195"/>
      <c r="UFE83" s="195"/>
      <c r="UFF83" s="195"/>
      <c r="UFG83" s="195"/>
      <c r="UFH83" s="195"/>
      <c r="UFI83" s="195"/>
      <c r="UFJ83" s="195"/>
      <c r="UFK83" s="195"/>
      <c r="UFL83" s="195"/>
      <c r="UFM83" s="195"/>
      <c r="UFN83" s="195"/>
      <c r="UFO83" s="195"/>
      <c r="UFP83" s="195"/>
      <c r="UFQ83" s="195"/>
      <c r="UFR83" s="195"/>
      <c r="UFS83" s="195"/>
      <c r="UFT83" s="195"/>
      <c r="UFU83" s="195"/>
      <c r="UFV83" s="195"/>
      <c r="UFW83" s="195"/>
      <c r="UFX83" s="195"/>
      <c r="UFY83" s="195"/>
      <c r="UFZ83" s="195"/>
      <c r="UGA83" s="195"/>
      <c r="UGB83" s="195"/>
      <c r="UGC83" s="195"/>
      <c r="UGD83" s="195"/>
      <c r="UGE83" s="195"/>
      <c r="UGF83" s="195"/>
      <c r="UGG83" s="195"/>
      <c r="UGH83" s="195"/>
      <c r="UGI83" s="195"/>
      <c r="UGJ83" s="195"/>
      <c r="UGK83" s="195"/>
      <c r="UGL83" s="195"/>
      <c r="UGM83" s="195"/>
      <c r="UGN83" s="195"/>
      <c r="UGO83" s="195"/>
      <c r="UGP83" s="195"/>
      <c r="UGQ83" s="195"/>
      <c r="UGR83" s="195"/>
      <c r="UGS83" s="195"/>
      <c r="UGT83" s="195"/>
      <c r="UGU83" s="195"/>
      <c r="UGV83" s="195"/>
      <c r="UGW83" s="195"/>
      <c r="UGX83" s="195"/>
      <c r="UGY83" s="195"/>
      <c r="UGZ83" s="195"/>
      <c r="UHA83" s="195"/>
      <c r="UHB83" s="195"/>
      <c r="UHC83" s="195"/>
      <c r="UHD83" s="195"/>
      <c r="UHE83" s="195"/>
      <c r="UHF83" s="195"/>
      <c r="UHG83" s="195"/>
      <c r="UHH83" s="195"/>
      <c r="UHI83" s="195"/>
      <c r="UHJ83" s="195"/>
      <c r="UHK83" s="195"/>
      <c r="UHL83" s="195"/>
      <c r="UHM83" s="195"/>
      <c r="UHN83" s="195"/>
      <c r="UHO83" s="195"/>
      <c r="UHP83" s="195"/>
      <c r="UHQ83" s="195"/>
      <c r="UHR83" s="195"/>
      <c r="UHS83" s="195"/>
      <c r="UHT83" s="195"/>
      <c r="UHU83" s="195"/>
      <c r="UHV83" s="195"/>
      <c r="UHW83" s="195"/>
      <c r="UHX83" s="195"/>
      <c r="UHY83" s="195"/>
      <c r="UHZ83" s="195"/>
      <c r="UIA83" s="195"/>
      <c r="UIB83" s="195"/>
      <c r="UIC83" s="195"/>
      <c r="UID83" s="195"/>
      <c r="UIE83" s="195"/>
      <c r="UIF83" s="195"/>
      <c r="UIG83" s="195"/>
      <c r="UIH83" s="195"/>
      <c r="UII83" s="195"/>
      <c r="UIJ83" s="195"/>
      <c r="UIK83" s="195"/>
      <c r="UIL83" s="195"/>
      <c r="UIM83" s="195"/>
      <c r="UIN83" s="195"/>
      <c r="UIO83" s="195"/>
      <c r="UIP83" s="195"/>
      <c r="UIQ83" s="195"/>
      <c r="UIR83" s="195"/>
      <c r="UIS83" s="195"/>
      <c r="UIT83" s="195"/>
      <c r="UIU83" s="195"/>
      <c r="UIV83" s="195"/>
      <c r="UIW83" s="195"/>
      <c r="UIX83" s="195"/>
      <c r="UIY83" s="195"/>
      <c r="UIZ83" s="195"/>
      <c r="UJA83" s="195"/>
      <c r="UJB83" s="195"/>
      <c r="UJC83" s="195"/>
      <c r="UJD83" s="195"/>
      <c r="UJE83" s="195"/>
      <c r="UJF83" s="195"/>
      <c r="UJG83" s="195"/>
      <c r="UJH83" s="195"/>
      <c r="UJI83" s="195"/>
      <c r="UJJ83" s="195"/>
      <c r="UJK83" s="195"/>
      <c r="UJL83" s="195"/>
      <c r="UJM83" s="195"/>
      <c r="UJN83" s="195"/>
      <c r="UJO83" s="195"/>
      <c r="UJP83" s="195"/>
      <c r="UJQ83" s="195"/>
      <c r="UJR83" s="195"/>
      <c r="UJS83" s="195"/>
      <c r="UJT83" s="195"/>
      <c r="UJU83" s="195"/>
      <c r="UJV83" s="195"/>
      <c r="UJW83" s="195"/>
      <c r="UJX83" s="195"/>
      <c r="UJY83" s="195"/>
      <c r="UJZ83" s="195"/>
      <c r="UKA83" s="195"/>
      <c r="UKB83" s="195"/>
      <c r="UKC83" s="195"/>
      <c r="UKD83" s="195"/>
      <c r="UKE83" s="195"/>
      <c r="UKF83" s="195"/>
      <c r="UKG83" s="195"/>
      <c r="UKH83" s="195"/>
      <c r="UKI83" s="195"/>
      <c r="UKJ83" s="195"/>
      <c r="UKK83" s="195"/>
      <c r="UKL83" s="195"/>
      <c r="UKM83" s="195"/>
      <c r="UKN83" s="195"/>
      <c r="UKO83" s="195"/>
      <c r="UKP83" s="195"/>
      <c r="UKQ83" s="195"/>
      <c r="UKR83" s="195"/>
      <c r="UKS83" s="195"/>
      <c r="UKT83" s="195"/>
      <c r="UKU83" s="195"/>
      <c r="UKV83" s="195"/>
      <c r="UKW83" s="195"/>
      <c r="UKX83" s="195"/>
      <c r="UKY83" s="195"/>
      <c r="UKZ83" s="195"/>
      <c r="ULA83" s="195"/>
      <c r="ULB83" s="195"/>
      <c r="ULC83" s="195"/>
      <c r="ULD83" s="195"/>
      <c r="ULE83" s="195"/>
      <c r="ULF83" s="195"/>
      <c r="ULG83" s="195"/>
      <c r="ULH83" s="195"/>
      <c r="ULI83" s="195"/>
      <c r="ULJ83" s="195"/>
      <c r="ULK83" s="195"/>
      <c r="ULL83" s="195"/>
      <c r="ULM83" s="195"/>
      <c r="ULN83" s="195"/>
      <c r="ULO83" s="195"/>
      <c r="ULP83" s="195"/>
      <c r="ULQ83" s="195"/>
      <c r="ULR83" s="195"/>
      <c r="ULS83" s="195"/>
      <c r="ULT83" s="195"/>
      <c r="ULU83" s="195"/>
      <c r="ULV83" s="195"/>
      <c r="ULW83" s="195"/>
      <c r="ULX83" s="195"/>
      <c r="ULY83" s="195"/>
      <c r="ULZ83" s="195"/>
      <c r="UMA83" s="195"/>
      <c r="UMB83" s="195"/>
      <c r="UMC83" s="195"/>
      <c r="UMD83" s="195"/>
      <c r="UME83" s="195"/>
      <c r="UMF83" s="195"/>
      <c r="UMG83" s="195"/>
      <c r="UMH83" s="195"/>
      <c r="UMI83" s="195"/>
      <c r="UMJ83" s="195"/>
      <c r="UMK83" s="195"/>
      <c r="UML83" s="195"/>
      <c r="UMM83" s="195"/>
      <c r="UMN83" s="195"/>
      <c r="UMO83" s="195"/>
      <c r="UMP83" s="195"/>
      <c r="UMQ83" s="195"/>
      <c r="UMR83" s="195"/>
      <c r="UMS83" s="195"/>
      <c r="UMT83" s="195"/>
      <c r="UMU83" s="195"/>
      <c r="UMV83" s="195"/>
      <c r="UMW83" s="195"/>
      <c r="UMX83" s="195"/>
      <c r="UMY83" s="195"/>
      <c r="UMZ83" s="195"/>
      <c r="UNA83" s="195"/>
      <c r="UNB83" s="195"/>
      <c r="UNC83" s="195"/>
      <c r="UND83" s="195"/>
      <c r="UNE83" s="195"/>
      <c r="UNF83" s="195"/>
      <c r="UNG83" s="195"/>
      <c r="UNH83" s="195"/>
      <c r="UNI83" s="195"/>
      <c r="UNJ83" s="195"/>
      <c r="UNK83" s="195"/>
      <c r="UNL83" s="195"/>
      <c r="UNM83" s="195"/>
      <c r="UNN83" s="195"/>
      <c r="UNO83" s="195"/>
      <c r="UNP83" s="195"/>
      <c r="UNQ83" s="195"/>
      <c r="UNR83" s="195"/>
      <c r="UNS83" s="195"/>
      <c r="UNT83" s="195"/>
      <c r="UNU83" s="195"/>
      <c r="UNV83" s="195"/>
      <c r="UNW83" s="195"/>
      <c r="UNX83" s="195"/>
      <c r="UNY83" s="195"/>
      <c r="UNZ83" s="195"/>
      <c r="UOA83" s="195"/>
      <c r="UOB83" s="195"/>
      <c r="UOC83" s="195"/>
      <c r="UOD83" s="195"/>
      <c r="UOE83" s="195"/>
      <c r="UOF83" s="195"/>
      <c r="UOG83" s="195"/>
      <c r="UOH83" s="195"/>
      <c r="UOI83" s="195"/>
      <c r="UOJ83" s="195"/>
      <c r="UOK83" s="195"/>
      <c r="UOL83" s="195"/>
      <c r="UOM83" s="195"/>
      <c r="UON83" s="195"/>
      <c r="UOO83" s="195"/>
      <c r="UOP83" s="195"/>
      <c r="UOQ83" s="195"/>
      <c r="UOR83" s="195"/>
      <c r="UOS83" s="195"/>
      <c r="UOT83" s="195"/>
      <c r="UOU83" s="195"/>
      <c r="UOV83" s="195"/>
      <c r="UOW83" s="195"/>
      <c r="UOX83" s="195"/>
      <c r="UOY83" s="195"/>
      <c r="UOZ83" s="195"/>
      <c r="UPA83" s="195"/>
      <c r="UPB83" s="195"/>
      <c r="UPC83" s="195"/>
      <c r="UPD83" s="195"/>
      <c r="UPE83" s="195"/>
      <c r="UPF83" s="195"/>
      <c r="UPG83" s="195"/>
      <c r="UPH83" s="195"/>
      <c r="UPI83" s="195"/>
      <c r="UPJ83" s="195"/>
      <c r="UPK83" s="195"/>
      <c r="UPL83" s="195"/>
      <c r="UPM83" s="195"/>
      <c r="UPN83" s="195"/>
      <c r="UPO83" s="195"/>
      <c r="UPP83" s="195"/>
      <c r="UPQ83" s="195"/>
      <c r="UPR83" s="195"/>
      <c r="UPS83" s="195"/>
      <c r="UPT83" s="195"/>
      <c r="UPU83" s="195"/>
      <c r="UPV83" s="195"/>
      <c r="UPW83" s="195"/>
      <c r="UPX83" s="195"/>
      <c r="UPY83" s="195"/>
      <c r="UPZ83" s="195"/>
      <c r="UQA83" s="195"/>
      <c r="UQB83" s="195"/>
      <c r="UQC83" s="195"/>
      <c r="UQD83" s="195"/>
      <c r="UQE83" s="195"/>
      <c r="UQF83" s="195"/>
      <c r="UQG83" s="195"/>
      <c r="UQH83" s="195"/>
      <c r="UQI83" s="195"/>
      <c r="UQJ83" s="195"/>
      <c r="UQK83" s="195"/>
      <c r="UQL83" s="195"/>
      <c r="UQM83" s="195"/>
      <c r="UQN83" s="195"/>
      <c r="UQO83" s="195"/>
      <c r="UQP83" s="195"/>
      <c r="UQQ83" s="195"/>
      <c r="UQR83" s="195"/>
      <c r="UQS83" s="195"/>
      <c r="UQT83" s="195"/>
      <c r="UQU83" s="195"/>
      <c r="UQV83" s="195"/>
      <c r="UQW83" s="195"/>
      <c r="UQX83" s="195"/>
      <c r="UQY83" s="195"/>
      <c r="UQZ83" s="195"/>
      <c r="URA83" s="195"/>
      <c r="URB83" s="195"/>
      <c r="URC83" s="195"/>
      <c r="URD83" s="195"/>
      <c r="URE83" s="195"/>
      <c r="URF83" s="195"/>
      <c r="URG83" s="195"/>
      <c r="URH83" s="195"/>
      <c r="URI83" s="195"/>
      <c r="URJ83" s="195"/>
      <c r="URK83" s="195"/>
      <c r="URL83" s="195"/>
      <c r="URM83" s="195"/>
      <c r="URN83" s="195"/>
      <c r="URO83" s="195"/>
      <c r="URP83" s="195"/>
      <c r="URQ83" s="195"/>
      <c r="URR83" s="195"/>
      <c r="URS83" s="195"/>
      <c r="URT83" s="195"/>
      <c r="URU83" s="195"/>
      <c r="URV83" s="195"/>
      <c r="URW83" s="195"/>
      <c r="URX83" s="195"/>
      <c r="URY83" s="195"/>
      <c r="URZ83" s="195"/>
      <c r="USA83" s="195"/>
      <c r="USB83" s="195"/>
      <c r="USC83" s="195"/>
      <c r="USD83" s="195"/>
      <c r="USE83" s="195"/>
      <c r="USF83" s="195"/>
      <c r="USG83" s="195"/>
      <c r="USH83" s="195"/>
      <c r="USI83" s="195"/>
      <c r="USJ83" s="195"/>
      <c r="USK83" s="195"/>
      <c r="USL83" s="195"/>
      <c r="USM83" s="195"/>
      <c r="USN83" s="195"/>
      <c r="USO83" s="195"/>
      <c r="USP83" s="195"/>
      <c r="USQ83" s="195"/>
      <c r="USR83" s="195"/>
      <c r="USS83" s="195"/>
      <c r="UST83" s="195"/>
      <c r="USU83" s="195"/>
      <c r="USV83" s="195"/>
      <c r="USW83" s="195"/>
      <c r="USX83" s="195"/>
      <c r="USY83" s="195"/>
      <c r="USZ83" s="195"/>
      <c r="UTA83" s="195"/>
      <c r="UTB83" s="195"/>
      <c r="UTC83" s="195"/>
      <c r="UTD83" s="195"/>
      <c r="UTE83" s="195"/>
      <c r="UTF83" s="195"/>
      <c r="UTG83" s="195"/>
      <c r="UTH83" s="195"/>
      <c r="UTI83" s="195"/>
      <c r="UTJ83" s="195"/>
      <c r="UTK83" s="195"/>
      <c r="UTL83" s="195"/>
      <c r="UTM83" s="195"/>
      <c r="UTN83" s="195"/>
      <c r="UTO83" s="195"/>
      <c r="UTP83" s="195"/>
      <c r="UTQ83" s="195"/>
      <c r="UTR83" s="195"/>
      <c r="UTS83" s="195"/>
      <c r="UTT83" s="195"/>
      <c r="UTU83" s="195"/>
      <c r="UTV83" s="195"/>
      <c r="UTW83" s="195"/>
      <c r="UTX83" s="195"/>
      <c r="UTY83" s="195"/>
      <c r="UTZ83" s="195"/>
      <c r="UUA83" s="195"/>
      <c r="UUB83" s="195"/>
      <c r="UUC83" s="195"/>
      <c r="UUD83" s="195"/>
      <c r="UUE83" s="195"/>
      <c r="UUF83" s="195"/>
      <c r="UUG83" s="195"/>
      <c r="UUH83" s="195"/>
      <c r="UUI83" s="195"/>
      <c r="UUJ83" s="195"/>
      <c r="UUK83" s="195"/>
      <c r="UUL83" s="195"/>
      <c r="UUM83" s="195"/>
      <c r="UUN83" s="195"/>
      <c r="UUO83" s="195"/>
      <c r="UUP83" s="195"/>
      <c r="UUQ83" s="195"/>
      <c r="UUR83" s="195"/>
      <c r="UUS83" s="195"/>
      <c r="UUT83" s="195"/>
      <c r="UUU83" s="195"/>
      <c r="UUV83" s="195"/>
      <c r="UUW83" s="195"/>
      <c r="UUX83" s="195"/>
      <c r="UUY83" s="195"/>
      <c r="UUZ83" s="195"/>
      <c r="UVA83" s="195"/>
      <c r="UVB83" s="195"/>
      <c r="UVC83" s="195"/>
      <c r="UVD83" s="195"/>
      <c r="UVE83" s="195"/>
      <c r="UVF83" s="195"/>
      <c r="UVG83" s="195"/>
      <c r="UVH83" s="195"/>
      <c r="UVI83" s="195"/>
      <c r="UVJ83" s="195"/>
      <c r="UVK83" s="195"/>
      <c r="UVL83" s="195"/>
      <c r="UVM83" s="195"/>
      <c r="UVN83" s="195"/>
      <c r="UVO83" s="195"/>
      <c r="UVP83" s="195"/>
      <c r="UVQ83" s="195"/>
      <c r="UVR83" s="195"/>
      <c r="UVS83" s="195"/>
      <c r="UVT83" s="195"/>
      <c r="UVU83" s="195"/>
      <c r="UVV83" s="195"/>
      <c r="UVW83" s="195"/>
      <c r="UVX83" s="195"/>
      <c r="UVY83" s="195"/>
      <c r="UVZ83" s="195"/>
      <c r="UWA83" s="195"/>
      <c r="UWB83" s="195"/>
      <c r="UWC83" s="195"/>
      <c r="UWD83" s="195"/>
      <c r="UWE83" s="195"/>
      <c r="UWF83" s="195"/>
      <c r="UWG83" s="195"/>
      <c r="UWH83" s="195"/>
      <c r="UWI83" s="195"/>
      <c r="UWJ83" s="195"/>
      <c r="UWK83" s="195"/>
      <c r="UWL83" s="195"/>
      <c r="UWM83" s="195"/>
      <c r="UWN83" s="195"/>
      <c r="UWO83" s="195"/>
      <c r="UWP83" s="195"/>
      <c r="UWQ83" s="195"/>
      <c r="UWR83" s="195"/>
      <c r="UWS83" s="195"/>
      <c r="UWT83" s="195"/>
      <c r="UWU83" s="195"/>
      <c r="UWV83" s="195"/>
      <c r="UWW83" s="195"/>
      <c r="UWX83" s="195"/>
      <c r="UWY83" s="195"/>
      <c r="UWZ83" s="195"/>
      <c r="UXA83" s="195"/>
      <c r="UXB83" s="195"/>
      <c r="UXC83" s="195"/>
      <c r="UXD83" s="195"/>
      <c r="UXE83" s="195"/>
      <c r="UXF83" s="195"/>
      <c r="UXG83" s="195"/>
      <c r="UXH83" s="195"/>
      <c r="UXI83" s="195"/>
      <c r="UXJ83" s="195"/>
      <c r="UXK83" s="195"/>
      <c r="UXL83" s="195"/>
      <c r="UXM83" s="195"/>
      <c r="UXN83" s="195"/>
      <c r="UXO83" s="195"/>
      <c r="UXP83" s="195"/>
      <c r="UXQ83" s="195"/>
      <c r="UXR83" s="195"/>
      <c r="UXS83" s="195"/>
      <c r="UXT83" s="195"/>
      <c r="UXU83" s="195"/>
      <c r="UXV83" s="195"/>
      <c r="UXW83" s="195"/>
      <c r="UXX83" s="195"/>
      <c r="UXY83" s="195"/>
      <c r="UXZ83" s="195"/>
      <c r="UYA83" s="195"/>
      <c r="UYB83" s="195"/>
      <c r="UYC83" s="195"/>
      <c r="UYD83" s="195"/>
      <c r="UYE83" s="195"/>
      <c r="UYF83" s="195"/>
      <c r="UYG83" s="195"/>
      <c r="UYH83" s="195"/>
      <c r="UYI83" s="195"/>
      <c r="UYJ83" s="195"/>
      <c r="UYK83" s="195"/>
      <c r="UYL83" s="195"/>
      <c r="UYM83" s="195"/>
      <c r="UYN83" s="195"/>
      <c r="UYO83" s="195"/>
      <c r="UYP83" s="195"/>
      <c r="UYQ83" s="195"/>
      <c r="UYR83" s="195"/>
      <c r="UYS83" s="195"/>
      <c r="UYT83" s="195"/>
      <c r="UYU83" s="195"/>
      <c r="UYV83" s="195"/>
      <c r="UYW83" s="195"/>
      <c r="UYX83" s="195"/>
      <c r="UYY83" s="195"/>
      <c r="UYZ83" s="195"/>
      <c r="UZA83" s="195"/>
      <c r="UZB83" s="195"/>
      <c r="UZC83" s="195"/>
      <c r="UZD83" s="195"/>
      <c r="UZE83" s="195"/>
      <c r="UZF83" s="195"/>
      <c r="UZG83" s="195"/>
      <c r="UZH83" s="195"/>
      <c r="UZI83" s="195"/>
      <c r="UZJ83" s="195"/>
      <c r="UZK83" s="195"/>
      <c r="UZL83" s="195"/>
      <c r="UZM83" s="195"/>
      <c r="UZN83" s="195"/>
      <c r="UZO83" s="195"/>
      <c r="UZP83" s="195"/>
      <c r="UZQ83" s="195"/>
      <c r="UZR83" s="195"/>
      <c r="UZS83" s="195"/>
      <c r="UZT83" s="195"/>
      <c r="UZU83" s="195"/>
      <c r="UZV83" s="195"/>
      <c r="UZW83" s="195"/>
      <c r="UZX83" s="195"/>
      <c r="UZY83" s="195"/>
      <c r="UZZ83" s="195"/>
      <c r="VAA83" s="195"/>
      <c r="VAB83" s="195"/>
      <c r="VAC83" s="195"/>
      <c r="VAD83" s="195"/>
      <c r="VAE83" s="195"/>
      <c r="VAF83" s="195"/>
      <c r="VAG83" s="195"/>
      <c r="VAH83" s="195"/>
      <c r="VAI83" s="195"/>
      <c r="VAJ83" s="195"/>
      <c r="VAK83" s="195"/>
      <c r="VAL83" s="195"/>
      <c r="VAM83" s="195"/>
      <c r="VAN83" s="195"/>
      <c r="VAO83" s="195"/>
      <c r="VAP83" s="195"/>
      <c r="VAQ83" s="195"/>
      <c r="VAR83" s="195"/>
      <c r="VAS83" s="195"/>
      <c r="VAT83" s="195"/>
      <c r="VAU83" s="195"/>
      <c r="VAV83" s="195"/>
      <c r="VAW83" s="195"/>
      <c r="VAX83" s="195"/>
      <c r="VAY83" s="195"/>
      <c r="VAZ83" s="195"/>
      <c r="VBA83" s="195"/>
      <c r="VBB83" s="195"/>
      <c r="VBC83" s="195"/>
      <c r="VBD83" s="195"/>
      <c r="VBE83" s="195"/>
      <c r="VBF83" s="195"/>
      <c r="VBG83" s="195"/>
      <c r="VBH83" s="195"/>
      <c r="VBI83" s="195"/>
      <c r="VBJ83" s="195"/>
      <c r="VBK83" s="195"/>
      <c r="VBL83" s="195"/>
      <c r="VBM83" s="195"/>
      <c r="VBN83" s="195"/>
      <c r="VBO83" s="195"/>
      <c r="VBP83" s="195"/>
      <c r="VBQ83" s="195"/>
      <c r="VBR83" s="195"/>
      <c r="VBS83" s="195"/>
      <c r="VBT83" s="195"/>
      <c r="VBU83" s="195"/>
      <c r="VBV83" s="195"/>
      <c r="VBW83" s="195"/>
      <c r="VBX83" s="195"/>
      <c r="VBY83" s="195"/>
      <c r="VBZ83" s="195"/>
      <c r="VCA83" s="195"/>
      <c r="VCB83" s="195"/>
      <c r="VCC83" s="195"/>
      <c r="VCD83" s="195"/>
      <c r="VCE83" s="195"/>
      <c r="VCF83" s="195"/>
      <c r="VCG83" s="195"/>
      <c r="VCH83" s="195"/>
      <c r="VCI83" s="195"/>
      <c r="VCJ83" s="195"/>
      <c r="VCK83" s="195"/>
      <c r="VCL83" s="195"/>
      <c r="VCM83" s="195"/>
      <c r="VCN83" s="195"/>
      <c r="VCO83" s="195"/>
      <c r="VCP83" s="195"/>
      <c r="VCQ83" s="195"/>
      <c r="VCR83" s="195"/>
      <c r="VCS83" s="195"/>
      <c r="VCT83" s="195"/>
      <c r="VCU83" s="195"/>
      <c r="VCV83" s="195"/>
      <c r="VCW83" s="195"/>
      <c r="VCX83" s="195"/>
      <c r="VCY83" s="195"/>
      <c r="VCZ83" s="195"/>
      <c r="VDA83" s="195"/>
      <c r="VDB83" s="195"/>
      <c r="VDC83" s="195"/>
      <c r="VDD83" s="195"/>
      <c r="VDE83" s="195"/>
      <c r="VDF83" s="195"/>
      <c r="VDG83" s="195"/>
      <c r="VDH83" s="195"/>
      <c r="VDI83" s="195"/>
      <c r="VDJ83" s="195"/>
      <c r="VDK83" s="195"/>
      <c r="VDL83" s="195"/>
      <c r="VDM83" s="195"/>
      <c r="VDN83" s="195"/>
      <c r="VDO83" s="195"/>
      <c r="VDP83" s="195"/>
      <c r="VDQ83" s="195"/>
      <c r="VDR83" s="195"/>
      <c r="VDS83" s="195"/>
      <c r="VDT83" s="195"/>
      <c r="VDU83" s="195"/>
      <c r="VDV83" s="195"/>
      <c r="VDW83" s="195"/>
      <c r="VDX83" s="195"/>
      <c r="VDY83" s="195"/>
      <c r="VDZ83" s="195"/>
      <c r="VEA83" s="195"/>
      <c r="VEB83" s="195"/>
      <c r="VEC83" s="195"/>
      <c r="VED83" s="195"/>
      <c r="VEE83" s="195"/>
      <c r="VEF83" s="195"/>
      <c r="VEG83" s="195"/>
      <c r="VEH83" s="195"/>
      <c r="VEI83" s="195"/>
      <c r="VEJ83" s="195"/>
      <c r="VEK83" s="195"/>
      <c r="VEL83" s="195"/>
      <c r="VEM83" s="195"/>
      <c r="VEN83" s="195"/>
      <c r="VEO83" s="195"/>
      <c r="VEP83" s="195"/>
      <c r="VEQ83" s="195"/>
      <c r="VER83" s="195"/>
      <c r="VES83" s="195"/>
      <c r="VET83" s="195"/>
      <c r="VEU83" s="195"/>
      <c r="VEV83" s="195"/>
      <c r="VEW83" s="195"/>
      <c r="VEX83" s="195"/>
      <c r="VEY83" s="195"/>
      <c r="VEZ83" s="195"/>
      <c r="VFA83" s="195"/>
      <c r="VFB83" s="195"/>
      <c r="VFC83" s="195"/>
      <c r="VFD83" s="195"/>
      <c r="VFE83" s="195"/>
      <c r="VFF83" s="195"/>
      <c r="VFG83" s="195"/>
      <c r="VFH83" s="195"/>
      <c r="VFI83" s="195"/>
      <c r="VFJ83" s="195"/>
      <c r="VFK83" s="195"/>
      <c r="VFL83" s="195"/>
      <c r="VFM83" s="195"/>
      <c r="VFN83" s="195"/>
      <c r="VFO83" s="195"/>
      <c r="VFP83" s="195"/>
      <c r="VFQ83" s="195"/>
      <c r="VFR83" s="195"/>
      <c r="VFS83" s="195"/>
      <c r="VFT83" s="195"/>
      <c r="VFU83" s="195"/>
      <c r="VFV83" s="195"/>
      <c r="VFW83" s="195"/>
      <c r="VFX83" s="195"/>
      <c r="VFY83" s="195"/>
      <c r="VFZ83" s="195"/>
      <c r="VGA83" s="195"/>
      <c r="VGB83" s="195"/>
      <c r="VGC83" s="195"/>
      <c r="VGD83" s="195"/>
      <c r="VGE83" s="195"/>
      <c r="VGF83" s="195"/>
      <c r="VGG83" s="195"/>
      <c r="VGH83" s="195"/>
      <c r="VGI83" s="195"/>
      <c r="VGJ83" s="195"/>
      <c r="VGK83" s="195"/>
      <c r="VGL83" s="195"/>
      <c r="VGM83" s="195"/>
      <c r="VGN83" s="195"/>
      <c r="VGO83" s="195"/>
      <c r="VGP83" s="195"/>
      <c r="VGQ83" s="195"/>
      <c r="VGR83" s="195"/>
      <c r="VGS83" s="195"/>
      <c r="VGT83" s="195"/>
      <c r="VGU83" s="195"/>
      <c r="VGV83" s="195"/>
      <c r="VGW83" s="195"/>
      <c r="VGX83" s="195"/>
      <c r="VGY83" s="195"/>
      <c r="VGZ83" s="195"/>
      <c r="VHA83" s="195"/>
      <c r="VHB83" s="195"/>
      <c r="VHC83" s="195"/>
      <c r="VHD83" s="195"/>
      <c r="VHE83" s="195"/>
      <c r="VHF83" s="195"/>
      <c r="VHG83" s="195"/>
      <c r="VHH83" s="195"/>
      <c r="VHI83" s="195"/>
      <c r="VHJ83" s="195"/>
      <c r="VHK83" s="195"/>
      <c r="VHL83" s="195"/>
      <c r="VHM83" s="195"/>
      <c r="VHN83" s="195"/>
      <c r="VHO83" s="195"/>
      <c r="VHP83" s="195"/>
      <c r="VHQ83" s="195"/>
      <c r="VHR83" s="195"/>
      <c r="VHS83" s="195"/>
      <c r="VHT83" s="195"/>
      <c r="VHU83" s="195"/>
      <c r="VHV83" s="195"/>
      <c r="VHW83" s="195"/>
      <c r="VHX83" s="195"/>
      <c r="VHY83" s="195"/>
      <c r="VHZ83" s="195"/>
      <c r="VIA83" s="195"/>
      <c r="VIB83" s="195"/>
      <c r="VIC83" s="195"/>
      <c r="VID83" s="195"/>
      <c r="VIE83" s="195"/>
      <c r="VIF83" s="195"/>
      <c r="VIG83" s="195"/>
      <c r="VIH83" s="195"/>
      <c r="VII83" s="195"/>
      <c r="VIJ83" s="195"/>
      <c r="VIK83" s="195"/>
      <c r="VIL83" s="195"/>
      <c r="VIM83" s="195"/>
      <c r="VIN83" s="195"/>
      <c r="VIO83" s="195"/>
      <c r="VIP83" s="195"/>
      <c r="VIQ83" s="195"/>
      <c r="VIR83" s="195"/>
      <c r="VIS83" s="195"/>
      <c r="VIT83" s="195"/>
      <c r="VIU83" s="195"/>
      <c r="VIV83" s="195"/>
      <c r="VIW83" s="195"/>
      <c r="VIX83" s="195"/>
      <c r="VIY83" s="195"/>
      <c r="VIZ83" s="195"/>
      <c r="VJA83" s="195"/>
      <c r="VJB83" s="195"/>
      <c r="VJC83" s="195"/>
      <c r="VJD83" s="195"/>
      <c r="VJE83" s="195"/>
      <c r="VJF83" s="195"/>
      <c r="VJG83" s="195"/>
      <c r="VJH83" s="195"/>
      <c r="VJI83" s="195"/>
      <c r="VJJ83" s="195"/>
      <c r="VJK83" s="195"/>
      <c r="VJL83" s="195"/>
      <c r="VJM83" s="195"/>
      <c r="VJN83" s="195"/>
      <c r="VJO83" s="195"/>
      <c r="VJP83" s="195"/>
      <c r="VJQ83" s="195"/>
      <c r="VJR83" s="195"/>
      <c r="VJS83" s="195"/>
      <c r="VJT83" s="195"/>
      <c r="VJU83" s="195"/>
      <c r="VJV83" s="195"/>
      <c r="VJW83" s="195"/>
      <c r="VJX83" s="195"/>
      <c r="VJY83" s="195"/>
      <c r="VJZ83" s="195"/>
      <c r="VKA83" s="195"/>
      <c r="VKB83" s="195"/>
      <c r="VKC83" s="195"/>
      <c r="VKD83" s="195"/>
      <c r="VKE83" s="195"/>
      <c r="VKF83" s="195"/>
      <c r="VKG83" s="195"/>
      <c r="VKH83" s="195"/>
      <c r="VKI83" s="195"/>
      <c r="VKJ83" s="195"/>
      <c r="VKK83" s="195"/>
      <c r="VKL83" s="195"/>
      <c r="VKM83" s="195"/>
      <c r="VKN83" s="195"/>
      <c r="VKO83" s="195"/>
      <c r="VKP83" s="195"/>
      <c r="VKQ83" s="195"/>
      <c r="VKR83" s="195"/>
      <c r="VKS83" s="195"/>
      <c r="VKT83" s="195"/>
      <c r="VKU83" s="195"/>
      <c r="VKV83" s="195"/>
      <c r="VKW83" s="195"/>
      <c r="VKX83" s="195"/>
      <c r="VKY83" s="195"/>
      <c r="VKZ83" s="195"/>
      <c r="VLA83" s="195"/>
      <c r="VLB83" s="195"/>
      <c r="VLC83" s="195"/>
      <c r="VLD83" s="195"/>
      <c r="VLE83" s="195"/>
      <c r="VLF83" s="195"/>
      <c r="VLG83" s="195"/>
      <c r="VLH83" s="195"/>
      <c r="VLI83" s="195"/>
      <c r="VLJ83" s="195"/>
      <c r="VLK83" s="195"/>
      <c r="VLL83" s="195"/>
      <c r="VLM83" s="195"/>
      <c r="VLN83" s="195"/>
      <c r="VLO83" s="195"/>
      <c r="VLP83" s="195"/>
      <c r="VLQ83" s="195"/>
      <c r="VLR83" s="195"/>
      <c r="VLS83" s="195"/>
      <c r="VLT83" s="195"/>
      <c r="VLU83" s="195"/>
      <c r="VLV83" s="195"/>
      <c r="VLW83" s="195"/>
      <c r="VLX83" s="195"/>
      <c r="VLY83" s="195"/>
      <c r="VLZ83" s="195"/>
      <c r="VMA83" s="195"/>
      <c r="VMB83" s="195"/>
      <c r="VMC83" s="195"/>
      <c r="VMD83" s="195"/>
      <c r="VME83" s="195"/>
      <c r="VMF83" s="195"/>
      <c r="VMG83" s="195"/>
      <c r="VMH83" s="195"/>
      <c r="VMI83" s="195"/>
      <c r="VMJ83" s="195"/>
      <c r="VMK83" s="195"/>
      <c r="VML83" s="195"/>
      <c r="VMM83" s="195"/>
      <c r="VMN83" s="195"/>
      <c r="VMO83" s="195"/>
      <c r="VMP83" s="195"/>
      <c r="VMQ83" s="195"/>
      <c r="VMR83" s="195"/>
      <c r="VMS83" s="195"/>
      <c r="VMT83" s="195"/>
      <c r="VMU83" s="195"/>
      <c r="VMV83" s="195"/>
      <c r="VMW83" s="195"/>
      <c r="VMX83" s="195"/>
      <c r="VMY83" s="195"/>
      <c r="VMZ83" s="195"/>
      <c r="VNA83" s="195"/>
      <c r="VNB83" s="195"/>
      <c r="VNC83" s="195"/>
      <c r="VND83" s="195"/>
      <c r="VNE83" s="195"/>
      <c r="VNF83" s="195"/>
      <c r="VNG83" s="195"/>
      <c r="VNH83" s="195"/>
      <c r="VNI83" s="195"/>
      <c r="VNJ83" s="195"/>
      <c r="VNK83" s="195"/>
      <c r="VNL83" s="195"/>
      <c r="VNM83" s="195"/>
      <c r="VNN83" s="195"/>
      <c r="VNO83" s="195"/>
      <c r="VNP83" s="195"/>
      <c r="VNQ83" s="195"/>
      <c r="VNR83" s="195"/>
      <c r="VNS83" s="195"/>
      <c r="VNT83" s="195"/>
      <c r="VNU83" s="195"/>
      <c r="VNV83" s="195"/>
      <c r="VNW83" s="195"/>
      <c r="VNX83" s="195"/>
      <c r="VNY83" s="195"/>
      <c r="VNZ83" s="195"/>
      <c r="VOA83" s="195"/>
      <c r="VOB83" s="195"/>
      <c r="VOC83" s="195"/>
      <c r="VOD83" s="195"/>
      <c r="VOE83" s="195"/>
      <c r="VOF83" s="195"/>
      <c r="VOG83" s="195"/>
      <c r="VOH83" s="195"/>
      <c r="VOI83" s="195"/>
      <c r="VOJ83" s="195"/>
      <c r="VOK83" s="195"/>
      <c r="VOL83" s="195"/>
      <c r="VOM83" s="195"/>
      <c r="VON83" s="195"/>
      <c r="VOO83" s="195"/>
      <c r="VOP83" s="195"/>
      <c r="VOQ83" s="195"/>
      <c r="VOR83" s="195"/>
      <c r="VOS83" s="195"/>
      <c r="VOT83" s="195"/>
      <c r="VOU83" s="195"/>
      <c r="VOV83" s="195"/>
      <c r="VOW83" s="195"/>
      <c r="VOX83" s="195"/>
      <c r="VOY83" s="195"/>
      <c r="VOZ83" s="195"/>
      <c r="VPA83" s="195"/>
      <c r="VPB83" s="195"/>
      <c r="VPC83" s="195"/>
      <c r="VPD83" s="195"/>
      <c r="VPE83" s="195"/>
      <c r="VPF83" s="195"/>
      <c r="VPG83" s="195"/>
      <c r="VPH83" s="195"/>
      <c r="VPI83" s="195"/>
      <c r="VPJ83" s="195"/>
      <c r="VPK83" s="195"/>
      <c r="VPL83" s="195"/>
      <c r="VPM83" s="195"/>
      <c r="VPN83" s="195"/>
      <c r="VPO83" s="195"/>
      <c r="VPP83" s="195"/>
      <c r="VPQ83" s="195"/>
      <c r="VPR83" s="195"/>
      <c r="VPS83" s="195"/>
      <c r="VPT83" s="195"/>
      <c r="VPU83" s="195"/>
      <c r="VPV83" s="195"/>
      <c r="VPW83" s="195"/>
      <c r="VPX83" s="195"/>
      <c r="VPY83" s="195"/>
      <c r="VPZ83" s="195"/>
      <c r="VQA83" s="195"/>
      <c r="VQB83" s="195"/>
      <c r="VQC83" s="195"/>
      <c r="VQD83" s="195"/>
      <c r="VQE83" s="195"/>
      <c r="VQF83" s="195"/>
      <c r="VQG83" s="195"/>
      <c r="VQH83" s="195"/>
      <c r="VQI83" s="195"/>
      <c r="VQJ83" s="195"/>
      <c r="VQK83" s="195"/>
      <c r="VQL83" s="195"/>
      <c r="VQM83" s="195"/>
      <c r="VQN83" s="195"/>
      <c r="VQO83" s="195"/>
      <c r="VQP83" s="195"/>
      <c r="VQQ83" s="195"/>
      <c r="VQR83" s="195"/>
      <c r="VQS83" s="195"/>
      <c r="VQT83" s="195"/>
      <c r="VQU83" s="195"/>
      <c r="VQV83" s="195"/>
      <c r="VQW83" s="195"/>
      <c r="VQX83" s="195"/>
      <c r="VQY83" s="195"/>
      <c r="VQZ83" s="195"/>
      <c r="VRA83" s="195"/>
      <c r="VRB83" s="195"/>
      <c r="VRC83" s="195"/>
      <c r="VRD83" s="195"/>
      <c r="VRE83" s="195"/>
      <c r="VRF83" s="195"/>
      <c r="VRG83" s="195"/>
      <c r="VRH83" s="195"/>
      <c r="VRI83" s="195"/>
      <c r="VRJ83" s="195"/>
      <c r="VRK83" s="195"/>
      <c r="VRL83" s="195"/>
      <c r="VRM83" s="195"/>
      <c r="VRN83" s="195"/>
      <c r="VRO83" s="195"/>
      <c r="VRP83" s="195"/>
      <c r="VRQ83" s="195"/>
      <c r="VRR83" s="195"/>
      <c r="VRS83" s="195"/>
      <c r="VRT83" s="195"/>
      <c r="VRU83" s="195"/>
      <c r="VRV83" s="195"/>
      <c r="VRW83" s="195"/>
      <c r="VRX83" s="195"/>
      <c r="VRY83" s="195"/>
      <c r="VRZ83" s="195"/>
      <c r="VSA83" s="195"/>
      <c r="VSB83" s="195"/>
      <c r="VSC83" s="195"/>
      <c r="VSD83" s="195"/>
      <c r="VSE83" s="195"/>
      <c r="VSF83" s="195"/>
      <c r="VSG83" s="195"/>
      <c r="VSH83" s="195"/>
      <c r="VSI83" s="195"/>
      <c r="VSJ83" s="195"/>
      <c r="VSK83" s="195"/>
      <c r="VSL83" s="195"/>
      <c r="VSM83" s="195"/>
      <c r="VSN83" s="195"/>
      <c r="VSO83" s="195"/>
      <c r="VSP83" s="195"/>
      <c r="VSQ83" s="195"/>
      <c r="VSR83" s="195"/>
      <c r="VSS83" s="195"/>
      <c r="VST83" s="195"/>
      <c r="VSU83" s="195"/>
      <c r="VSV83" s="195"/>
      <c r="VSW83" s="195"/>
      <c r="VSX83" s="195"/>
      <c r="VSY83" s="195"/>
      <c r="VSZ83" s="195"/>
      <c r="VTA83" s="195"/>
      <c r="VTB83" s="195"/>
      <c r="VTC83" s="195"/>
      <c r="VTD83" s="195"/>
      <c r="VTE83" s="195"/>
      <c r="VTF83" s="195"/>
      <c r="VTG83" s="195"/>
      <c r="VTH83" s="195"/>
      <c r="VTI83" s="195"/>
      <c r="VTJ83" s="195"/>
      <c r="VTK83" s="195"/>
      <c r="VTL83" s="195"/>
      <c r="VTM83" s="195"/>
      <c r="VTN83" s="195"/>
      <c r="VTO83" s="195"/>
      <c r="VTP83" s="195"/>
      <c r="VTQ83" s="195"/>
      <c r="VTR83" s="195"/>
      <c r="VTS83" s="195"/>
      <c r="VTT83" s="195"/>
      <c r="VTU83" s="195"/>
      <c r="VTV83" s="195"/>
      <c r="VTW83" s="195"/>
      <c r="VTX83" s="195"/>
      <c r="VTY83" s="195"/>
      <c r="VTZ83" s="195"/>
      <c r="VUA83" s="195"/>
      <c r="VUB83" s="195"/>
      <c r="VUC83" s="195"/>
      <c r="VUD83" s="195"/>
      <c r="VUE83" s="195"/>
      <c r="VUF83" s="195"/>
      <c r="VUG83" s="195"/>
      <c r="VUH83" s="195"/>
      <c r="VUI83" s="195"/>
      <c r="VUJ83" s="195"/>
      <c r="VUK83" s="195"/>
      <c r="VUL83" s="195"/>
      <c r="VUM83" s="195"/>
      <c r="VUN83" s="195"/>
      <c r="VUO83" s="195"/>
      <c r="VUP83" s="195"/>
      <c r="VUQ83" s="195"/>
      <c r="VUR83" s="195"/>
      <c r="VUS83" s="195"/>
      <c r="VUT83" s="195"/>
      <c r="VUU83" s="195"/>
      <c r="VUV83" s="195"/>
      <c r="VUW83" s="195"/>
      <c r="VUX83" s="195"/>
      <c r="VUY83" s="195"/>
      <c r="VUZ83" s="195"/>
      <c r="VVA83" s="195"/>
      <c r="VVB83" s="195"/>
      <c r="VVC83" s="195"/>
      <c r="VVD83" s="195"/>
      <c r="VVE83" s="195"/>
      <c r="VVF83" s="195"/>
      <c r="VVG83" s="195"/>
      <c r="VVH83" s="195"/>
      <c r="VVI83" s="195"/>
      <c r="VVJ83" s="195"/>
      <c r="VVK83" s="195"/>
      <c r="VVL83" s="195"/>
      <c r="VVM83" s="195"/>
      <c r="VVN83" s="195"/>
      <c r="VVO83" s="195"/>
      <c r="VVP83" s="195"/>
      <c r="VVQ83" s="195"/>
      <c r="VVR83" s="195"/>
      <c r="VVS83" s="195"/>
      <c r="VVT83" s="195"/>
      <c r="VVU83" s="195"/>
      <c r="VVV83" s="195"/>
      <c r="VVW83" s="195"/>
      <c r="VVX83" s="195"/>
      <c r="VVY83" s="195"/>
      <c r="VVZ83" s="195"/>
      <c r="VWA83" s="195"/>
      <c r="VWB83" s="195"/>
      <c r="VWC83" s="195"/>
      <c r="VWD83" s="195"/>
      <c r="VWE83" s="195"/>
      <c r="VWF83" s="195"/>
      <c r="VWG83" s="195"/>
      <c r="VWH83" s="195"/>
      <c r="VWI83" s="195"/>
      <c r="VWJ83" s="195"/>
      <c r="VWK83" s="195"/>
      <c r="VWL83" s="195"/>
      <c r="VWM83" s="195"/>
      <c r="VWN83" s="195"/>
      <c r="VWO83" s="195"/>
      <c r="VWP83" s="195"/>
      <c r="VWQ83" s="195"/>
      <c r="VWR83" s="195"/>
      <c r="VWS83" s="195"/>
      <c r="VWT83" s="195"/>
      <c r="VWU83" s="195"/>
      <c r="VWV83" s="195"/>
      <c r="VWW83" s="195"/>
      <c r="VWX83" s="195"/>
      <c r="VWY83" s="195"/>
      <c r="VWZ83" s="195"/>
      <c r="VXA83" s="195"/>
      <c r="VXB83" s="195"/>
      <c r="VXC83" s="195"/>
      <c r="VXD83" s="195"/>
      <c r="VXE83" s="195"/>
      <c r="VXF83" s="195"/>
      <c r="VXG83" s="195"/>
      <c r="VXH83" s="195"/>
      <c r="VXI83" s="195"/>
      <c r="VXJ83" s="195"/>
      <c r="VXK83" s="195"/>
      <c r="VXL83" s="195"/>
      <c r="VXM83" s="195"/>
      <c r="VXN83" s="195"/>
      <c r="VXO83" s="195"/>
      <c r="VXP83" s="195"/>
      <c r="VXQ83" s="195"/>
      <c r="VXR83" s="195"/>
      <c r="VXS83" s="195"/>
      <c r="VXT83" s="195"/>
      <c r="VXU83" s="195"/>
      <c r="VXV83" s="195"/>
      <c r="VXW83" s="195"/>
      <c r="VXX83" s="195"/>
      <c r="VXY83" s="195"/>
      <c r="VXZ83" s="195"/>
      <c r="VYA83" s="195"/>
      <c r="VYB83" s="195"/>
      <c r="VYC83" s="195"/>
      <c r="VYD83" s="195"/>
      <c r="VYE83" s="195"/>
      <c r="VYF83" s="195"/>
      <c r="VYG83" s="195"/>
      <c r="VYH83" s="195"/>
      <c r="VYI83" s="195"/>
      <c r="VYJ83" s="195"/>
      <c r="VYK83" s="195"/>
      <c r="VYL83" s="195"/>
      <c r="VYM83" s="195"/>
      <c r="VYN83" s="195"/>
      <c r="VYO83" s="195"/>
      <c r="VYP83" s="195"/>
      <c r="VYQ83" s="195"/>
      <c r="VYR83" s="195"/>
      <c r="VYS83" s="195"/>
      <c r="VYT83" s="195"/>
      <c r="VYU83" s="195"/>
      <c r="VYV83" s="195"/>
      <c r="VYW83" s="195"/>
      <c r="VYX83" s="195"/>
      <c r="VYY83" s="195"/>
      <c r="VYZ83" s="195"/>
      <c r="VZA83" s="195"/>
      <c r="VZB83" s="195"/>
      <c r="VZC83" s="195"/>
      <c r="VZD83" s="195"/>
      <c r="VZE83" s="195"/>
      <c r="VZF83" s="195"/>
      <c r="VZG83" s="195"/>
      <c r="VZH83" s="195"/>
      <c r="VZI83" s="195"/>
      <c r="VZJ83" s="195"/>
      <c r="VZK83" s="195"/>
      <c r="VZL83" s="195"/>
      <c r="VZM83" s="195"/>
      <c r="VZN83" s="195"/>
      <c r="VZO83" s="195"/>
      <c r="VZP83" s="195"/>
      <c r="VZQ83" s="195"/>
      <c r="VZR83" s="195"/>
      <c r="VZS83" s="195"/>
      <c r="VZT83" s="195"/>
      <c r="VZU83" s="195"/>
      <c r="VZV83" s="195"/>
      <c r="VZW83" s="195"/>
      <c r="VZX83" s="195"/>
      <c r="VZY83" s="195"/>
      <c r="VZZ83" s="195"/>
      <c r="WAA83" s="195"/>
      <c r="WAB83" s="195"/>
      <c r="WAC83" s="195"/>
      <c r="WAD83" s="195"/>
      <c r="WAE83" s="195"/>
      <c r="WAF83" s="195"/>
      <c r="WAG83" s="195"/>
      <c r="WAH83" s="195"/>
      <c r="WAI83" s="195"/>
      <c r="WAJ83" s="195"/>
      <c r="WAK83" s="195"/>
      <c r="WAL83" s="195"/>
      <c r="WAM83" s="195"/>
      <c r="WAN83" s="195"/>
      <c r="WAO83" s="195"/>
      <c r="WAP83" s="195"/>
      <c r="WAQ83" s="195"/>
      <c r="WAR83" s="195"/>
      <c r="WAS83" s="195"/>
      <c r="WAT83" s="195"/>
      <c r="WAU83" s="195"/>
      <c r="WAV83" s="195"/>
      <c r="WAW83" s="195"/>
      <c r="WAX83" s="195"/>
      <c r="WAY83" s="195"/>
      <c r="WAZ83" s="195"/>
      <c r="WBA83" s="195"/>
      <c r="WBB83" s="195"/>
      <c r="WBC83" s="195"/>
      <c r="WBD83" s="195"/>
      <c r="WBE83" s="195"/>
      <c r="WBF83" s="195"/>
      <c r="WBG83" s="195"/>
      <c r="WBH83" s="195"/>
      <c r="WBI83" s="195"/>
      <c r="WBJ83" s="195"/>
      <c r="WBK83" s="195"/>
      <c r="WBL83" s="195"/>
      <c r="WBM83" s="195"/>
      <c r="WBN83" s="195"/>
      <c r="WBO83" s="195"/>
      <c r="WBP83" s="195"/>
      <c r="WBQ83" s="195"/>
      <c r="WBR83" s="195"/>
      <c r="WBS83" s="195"/>
      <c r="WBT83" s="195"/>
      <c r="WBU83" s="195"/>
      <c r="WBV83" s="195"/>
      <c r="WBW83" s="195"/>
      <c r="WBX83" s="195"/>
      <c r="WBY83" s="195"/>
      <c r="WBZ83" s="195"/>
      <c r="WCA83" s="195"/>
      <c r="WCB83" s="195"/>
      <c r="WCC83" s="195"/>
      <c r="WCD83" s="195"/>
      <c r="WCE83" s="195"/>
      <c r="WCF83" s="195"/>
      <c r="WCG83" s="195"/>
      <c r="WCH83" s="195"/>
      <c r="WCI83" s="195"/>
      <c r="WCJ83" s="195"/>
      <c r="WCK83" s="195"/>
      <c r="WCL83" s="195"/>
      <c r="WCM83" s="195"/>
      <c r="WCN83" s="195"/>
      <c r="WCO83" s="195"/>
      <c r="WCP83" s="195"/>
      <c r="WCQ83" s="195"/>
      <c r="WCR83" s="195"/>
      <c r="WCS83" s="195"/>
      <c r="WCT83" s="195"/>
      <c r="WCU83" s="195"/>
      <c r="WCV83" s="195"/>
      <c r="WCW83" s="195"/>
      <c r="WCX83" s="195"/>
      <c r="WCY83" s="195"/>
      <c r="WCZ83" s="195"/>
      <c r="WDA83" s="195"/>
      <c r="WDB83" s="195"/>
      <c r="WDC83" s="195"/>
      <c r="WDD83" s="195"/>
      <c r="WDE83" s="195"/>
      <c r="WDF83" s="195"/>
      <c r="WDG83" s="195"/>
      <c r="WDH83" s="195"/>
      <c r="WDI83" s="195"/>
      <c r="WDJ83" s="195"/>
      <c r="WDK83" s="195"/>
      <c r="WDL83" s="195"/>
      <c r="WDM83" s="195"/>
      <c r="WDN83" s="195"/>
      <c r="WDO83" s="195"/>
      <c r="WDP83" s="195"/>
      <c r="WDQ83" s="195"/>
      <c r="WDR83" s="195"/>
      <c r="WDS83" s="195"/>
      <c r="WDT83" s="195"/>
      <c r="WDU83" s="195"/>
      <c r="WDV83" s="195"/>
      <c r="WDW83" s="195"/>
      <c r="WDX83" s="195"/>
      <c r="WDY83" s="195"/>
      <c r="WDZ83" s="195"/>
      <c r="WEA83" s="195"/>
      <c r="WEB83" s="195"/>
      <c r="WEC83" s="195"/>
      <c r="WED83" s="195"/>
      <c r="WEE83" s="195"/>
      <c r="WEF83" s="195"/>
      <c r="WEG83" s="195"/>
      <c r="WEH83" s="195"/>
      <c r="WEI83" s="195"/>
      <c r="WEJ83" s="195"/>
      <c r="WEK83" s="195"/>
      <c r="WEL83" s="195"/>
      <c r="WEM83" s="195"/>
      <c r="WEN83" s="195"/>
      <c r="WEO83" s="195"/>
      <c r="WEP83" s="195"/>
      <c r="WEQ83" s="195"/>
      <c r="WER83" s="195"/>
      <c r="WES83" s="195"/>
      <c r="WET83" s="195"/>
      <c r="WEU83" s="195"/>
      <c r="WEV83" s="195"/>
      <c r="WEW83" s="195"/>
      <c r="WEX83" s="195"/>
      <c r="WEY83" s="195"/>
      <c r="WEZ83" s="195"/>
      <c r="WFA83" s="195"/>
      <c r="WFB83" s="195"/>
      <c r="WFC83" s="195"/>
      <c r="WFD83" s="195"/>
      <c r="WFE83" s="195"/>
      <c r="WFF83" s="195"/>
      <c r="WFG83" s="195"/>
      <c r="WFH83" s="195"/>
      <c r="WFI83" s="195"/>
      <c r="WFJ83" s="195"/>
      <c r="WFK83" s="195"/>
      <c r="WFL83" s="195"/>
      <c r="WFM83" s="195"/>
      <c r="WFN83" s="195"/>
      <c r="WFO83" s="195"/>
      <c r="WFP83" s="195"/>
      <c r="WFQ83" s="195"/>
      <c r="WFR83" s="195"/>
      <c r="WFS83" s="195"/>
      <c r="WFT83" s="195"/>
      <c r="WFU83" s="195"/>
      <c r="WFV83" s="195"/>
      <c r="WFW83" s="195"/>
      <c r="WFX83" s="195"/>
      <c r="WFY83" s="195"/>
      <c r="WFZ83" s="195"/>
      <c r="WGA83" s="195"/>
      <c r="WGB83" s="195"/>
      <c r="WGC83" s="195"/>
      <c r="WGD83" s="195"/>
      <c r="WGE83" s="195"/>
      <c r="WGF83" s="195"/>
      <c r="WGG83" s="195"/>
      <c r="WGH83" s="195"/>
      <c r="WGI83" s="195"/>
      <c r="WGJ83" s="195"/>
      <c r="WGK83" s="195"/>
      <c r="WGL83" s="195"/>
      <c r="WGM83" s="195"/>
      <c r="WGN83" s="195"/>
      <c r="WGO83" s="195"/>
      <c r="WGP83" s="195"/>
      <c r="WGQ83" s="195"/>
      <c r="WGR83" s="195"/>
      <c r="WGS83" s="195"/>
      <c r="WGT83" s="195"/>
      <c r="WGU83" s="195"/>
      <c r="WGV83" s="195"/>
      <c r="WGW83" s="195"/>
      <c r="WGX83" s="195"/>
      <c r="WGY83" s="195"/>
      <c r="WGZ83" s="195"/>
      <c r="WHA83" s="195"/>
      <c r="WHB83" s="195"/>
      <c r="WHC83" s="195"/>
      <c r="WHD83" s="195"/>
      <c r="WHE83" s="195"/>
      <c r="WHF83" s="195"/>
      <c r="WHG83" s="195"/>
      <c r="WHH83" s="195"/>
      <c r="WHI83" s="195"/>
      <c r="WHJ83" s="195"/>
      <c r="WHK83" s="195"/>
      <c r="WHL83" s="195"/>
      <c r="WHM83" s="195"/>
      <c r="WHN83" s="195"/>
      <c r="WHO83" s="195"/>
      <c r="WHP83" s="195"/>
      <c r="WHQ83" s="195"/>
      <c r="WHR83" s="195"/>
      <c r="WHS83" s="195"/>
      <c r="WHT83" s="195"/>
      <c r="WHU83" s="195"/>
      <c r="WHV83" s="195"/>
      <c r="WHW83" s="195"/>
      <c r="WHX83" s="195"/>
      <c r="WHY83" s="195"/>
      <c r="WHZ83" s="195"/>
      <c r="WIA83" s="195"/>
      <c r="WIB83" s="195"/>
      <c r="WIC83" s="195"/>
      <c r="WID83" s="195"/>
      <c r="WIE83" s="195"/>
      <c r="WIF83" s="195"/>
      <c r="WIG83" s="195"/>
      <c r="WIH83" s="195"/>
      <c r="WII83" s="195"/>
      <c r="WIJ83" s="195"/>
      <c r="WIK83" s="195"/>
      <c r="WIL83" s="195"/>
      <c r="WIM83" s="195"/>
      <c r="WIN83" s="195"/>
      <c r="WIO83" s="195"/>
      <c r="WIP83" s="195"/>
      <c r="WIQ83" s="195"/>
      <c r="WIR83" s="195"/>
      <c r="WIS83" s="195"/>
      <c r="WIT83" s="195"/>
      <c r="WIU83" s="195"/>
      <c r="WIV83" s="195"/>
      <c r="WIW83" s="195"/>
      <c r="WIX83" s="195"/>
      <c r="WIY83" s="195"/>
      <c r="WIZ83" s="195"/>
      <c r="WJA83" s="195"/>
      <c r="WJB83" s="195"/>
      <c r="WJC83" s="195"/>
      <c r="WJD83" s="195"/>
      <c r="WJE83" s="195"/>
      <c r="WJF83" s="195"/>
      <c r="WJG83" s="195"/>
      <c r="WJH83" s="195"/>
      <c r="WJI83" s="195"/>
      <c r="WJJ83" s="195"/>
      <c r="WJK83" s="195"/>
      <c r="WJL83" s="195"/>
      <c r="WJM83" s="195"/>
      <c r="WJN83" s="195"/>
      <c r="WJO83" s="195"/>
      <c r="WJP83" s="195"/>
      <c r="WJQ83" s="195"/>
      <c r="WJR83" s="195"/>
      <c r="WJS83" s="195"/>
      <c r="WJT83" s="195"/>
      <c r="WJU83" s="195"/>
      <c r="WJV83" s="195"/>
      <c r="WJW83" s="195"/>
      <c r="WJX83" s="195"/>
      <c r="WJY83" s="195"/>
      <c r="WJZ83" s="195"/>
      <c r="WKA83" s="195"/>
      <c r="WKB83" s="195"/>
      <c r="WKC83" s="195"/>
      <c r="WKD83" s="195"/>
      <c r="WKE83" s="195"/>
      <c r="WKF83" s="195"/>
      <c r="WKG83" s="195"/>
      <c r="WKH83" s="195"/>
      <c r="WKI83" s="195"/>
      <c r="WKJ83" s="195"/>
      <c r="WKK83" s="195"/>
      <c r="WKL83" s="195"/>
      <c r="WKM83" s="195"/>
      <c r="WKN83" s="195"/>
      <c r="WKO83" s="195"/>
      <c r="WKP83" s="195"/>
      <c r="WKQ83" s="195"/>
      <c r="WKR83" s="195"/>
      <c r="WKS83" s="195"/>
      <c r="WKT83" s="195"/>
      <c r="WKU83" s="195"/>
      <c r="WKV83" s="195"/>
      <c r="WKW83" s="195"/>
      <c r="WKX83" s="195"/>
      <c r="WKY83" s="195"/>
      <c r="WKZ83" s="195"/>
      <c r="WLA83" s="195"/>
      <c r="WLB83" s="195"/>
      <c r="WLC83" s="195"/>
      <c r="WLD83" s="195"/>
      <c r="WLE83" s="195"/>
      <c r="WLF83" s="195"/>
      <c r="WLG83" s="195"/>
      <c r="WLH83" s="195"/>
      <c r="WLI83" s="195"/>
      <c r="WLJ83" s="195"/>
      <c r="WLK83" s="195"/>
      <c r="WLL83" s="195"/>
      <c r="WLM83" s="195"/>
      <c r="WLN83" s="195"/>
      <c r="WLO83" s="195"/>
      <c r="WLP83" s="195"/>
      <c r="WLQ83" s="195"/>
      <c r="WLR83" s="195"/>
      <c r="WLS83" s="195"/>
      <c r="WLT83" s="195"/>
      <c r="WLU83" s="195"/>
      <c r="WLV83" s="195"/>
      <c r="WLW83" s="195"/>
      <c r="WLX83" s="195"/>
      <c r="WLY83" s="195"/>
      <c r="WLZ83" s="195"/>
      <c r="WMA83" s="195"/>
      <c r="WMB83" s="195"/>
      <c r="WMC83" s="195"/>
      <c r="WMD83" s="195"/>
      <c r="WME83" s="195"/>
      <c r="WMF83" s="195"/>
      <c r="WMG83" s="195"/>
      <c r="WMH83" s="195"/>
      <c r="WMI83" s="195"/>
      <c r="WMJ83" s="195"/>
      <c r="WMK83" s="195"/>
      <c r="WML83" s="195"/>
      <c r="WMM83" s="195"/>
      <c r="WMN83" s="195"/>
      <c r="WMO83" s="195"/>
      <c r="WMP83" s="195"/>
      <c r="WMQ83" s="195"/>
      <c r="WMR83" s="195"/>
      <c r="WMS83" s="195"/>
      <c r="WMT83" s="195"/>
      <c r="WMU83" s="195"/>
      <c r="WMV83" s="195"/>
      <c r="WMW83" s="195"/>
      <c r="WMX83" s="195"/>
      <c r="WMY83" s="195"/>
      <c r="WMZ83" s="195"/>
      <c r="WNA83" s="195"/>
      <c r="WNB83" s="195"/>
      <c r="WNC83" s="195"/>
      <c r="WND83" s="195"/>
      <c r="WNE83" s="195"/>
      <c r="WNF83" s="195"/>
      <c r="WNG83" s="195"/>
      <c r="WNH83" s="195"/>
      <c r="WNI83" s="195"/>
      <c r="WNJ83" s="195"/>
      <c r="WNK83" s="195"/>
      <c r="WNL83" s="195"/>
      <c r="WNM83" s="195"/>
      <c r="WNN83" s="195"/>
      <c r="WNO83" s="195"/>
      <c r="WNP83" s="195"/>
      <c r="WNQ83" s="195"/>
      <c r="WNR83" s="195"/>
      <c r="WNS83" s="195"/>
      <c r="WNT83" s="195"/>
      <c r="WNU83" s="195"/>
      <c r="WNV83" s="195"/>
      <c r="WNW83" s="195"/>
      <c r="WNX83" s="195"/>
      <c r="WNY83" s="195"/>
      <c r="WNZ83" s="195"/>
      <c r="WOA83" s="195"/>
      <c r="WOB83" s="195"/>
      <c r="WOC83" s="195"/>
      <c r="WOD83" s="195"/>
      <c r="WOE83" s="195"/>
      <c r="WOF83" s="195"/>
      <c r="WOG83" s="195"/>
      <c r="WOH83" s="195"/>
      <c r="WOI83" s="195"/>
      <c r="WOJ83" s="195"/>
      <c r="WOK83" s="195"/>
      <c r="WOL83" s="195"/>
      <c r="WOM83" s="195"/>
      <c r="WON83" s="195"/>
      <c r="WOO83" s="195"/>
      <c r="WOP83" s="195"/>
      <c r="WOQ83" s="195"/>
      <c r="WOR83" s="195"/>
      <c r="WOS83" s="195"/>
      <c r="WOT83" s="195"/>
      <c r="WOU83" s="195"/>
      <c r="WOV83" s="195"/>
      <c r="WOW83" s="195"/>
      <c r="WOX83" s="195"/>
      <c r="WOY83" s="195"/>
      <c r="WOZ83" s="195"/>
      <c r="WPA83" s="195"/>
      <c r="WPB83" s="195"/>
      <c r="WPC83" s="195"/>
      <c r="WPD83" s="195"/>
      <c r="WPE83" s="195"/>
      <c r="WPF83" s="195"/>
      <c r="WPG83" s="195"/>
      <c r="WPH83" s="195"/>
      <c r="WPI83" s="195"/>
      <c r="WPJ83" s="195"/>
      <c r="WPK83" s="195"/>
      <c r="WPL83" s="195"/>
      <c r="WPM83" s="195"/>
      <c r="WPN83" s="195"/>
      <c r="WPO83" s="195"/>
      <c r="WPP83" s="195"/>
      <c r="WPQ83" s="195"/>
      <c r="WPR83" s="195"/>
      <c r="WPS83" s="195"/>
      <c r="WPT83" s="195"/>
      <c r="WPU83" s="195"/>
      <c r="WPV83" s="195"/>
      <c r="WPW83" s="195"/>
      <c r="WPX83" s="195"/>
      <c r="WPY83" s="195"/>
      <c r="WPZ83" s="195"/>
      <c r="WQA83" s="195"/>
      <c r="WQB83" s="195"/>
      <c r="WQC83" s="195"/>
      <c r="WQD83" s="195"/>
      <c r="WQE83" s="195"/>
      <c r="WQF83" s="195"/>
      <c r="WQG83" s="195"/>
      <c r="WQH83" s="195"/>
      <c r="WQI83" s="195"/>
      <c r="WQJ83" s="195"/>
      <c r="WQK83" s="195"/>
      <c r="WQL83" s="195"/>
      <c r="WQM83" s="195"/>
      <c r="WQN83" s="195"/>
      <c r="WQO83" s="195"/>
      <c r="WQP83" s="195"/>
      <c r="WQQ83" s="195"/>
      <c r="WQR83" s="195"/>
      <c r="WQS83" s="195"/>
      <c r="WQT83" s="195"/>
      <c r="WQU83" s="195"/>
      <c r="WQV83" s="195"/>
      <c r="WQW83" s="195"/>
      <c r="WQX83" s="195"/>
      <c r="WQY83" s="195"/>
      <c r="WQZ83" s="195"/>
      <c r="WRA83" s="195"/>
      <c r="WRB83" s="195"/>
      <c r="WRC83" s="195"/>
      <c r="WRD83" s="195"/>
      <c r="WRE83" s="195"/>
      <c r="WRF83" s="195"/>
      <c r="WRG83" s="195"/>
      <c r="WRH83" s="195"/>
      <c r="WRI83" s="195"/>
      <c r="WRJ83" s="195"/>
      <c r="WRK83" s="195"/>
      <c r="WRL83" s="195"/>
      <c r="WRM83" s="195"/>
      <c r="WRN83" s="195"/>
      <c r="WRO83" s="195"/>
      <c r="WRP83" s="195"/>
      <c r="WRQ83" s="195"/>
      <c r="WRR83" s="195"/>
      <c r="WRS83" s="195"/>
      <c r="WRT83" s="195"/>
      <c r="WRU83" s="195"/>
      <c r="WRV83" s="195"/>
      <c r="WRW83" s="195"/>
      <c r="WRX83" s="195"/>
      <c r="WRY83" s="195"/>
      <c r="WRZ83" s="195"/>
      <c r="WSA83" s="195"/>
      <c r="WSB83" s="195"/>
      <c r="WSC83" s="195"/>
      <c r="WSD83" s="195"/>
      <c r="WSE83" s="195"/>
      <c r="WSF83" s="195"/>
      <c r="WSG83" s="195"/>
      <c r="WSH83" s="195"/>
      <c r="WSI83" s="195"/>
      <c r="WSJ83" s="195"/>
      <c r="WSK83" s="195"/>
      <c r="WSL83" s="195"/>
      <c r="WSM83" s="195"/>
      <c r="WSN83" s="195"/>
      <c r="WSO83" s="195"/>
      <c r="WSP83" s="195"/>
      <c r="WSQ83" s="195"/>
      <c r="WSR83" s="195"/>
      <c r="WSS83" s="195"/>
      <c r="WST83" s="195"/>
      <c r="WSU83" s="195"/>
      <c r="WSV83" s="195"/>
      <c r="WSW83" s="195"/>
      <c r="WSX83" s="195"/>
      <c r="WSY83" s="195"/>
      <c r="WSZ83" s="195"/>
      <c r="WTA83" s="195"/>
      <c r="WTB83" s="195"/>
      <c r="WTC83" s="195"/>
      <c r="WTD83" s="195"/>
      <c r="WTE83" s="195"/>
      <c r="WTF83" s="195"/>
      <c r="WTG83" s="195"/>
      <c r="WTH83" s="195"/>
      <c r="WTI83" s="195"/>
      <c r="WTJ83" s="195"/>
      <c r="WTK83" s="195"/>
      <c r="WTL83" s="195"/>
      <c r="WTM83" s="195"/>
      <c r="WTN83" s="195"/>
      <c r="WTO83" s="195"/>
      <c r="WTP83" s="195"/>
      <c r="WTQ83" s="195"/>
      <c r="WTR83" s="195"/>
      <c r="WTS83" s="195"/>
      <c r="WTT83" s="195"/>
      <c r="WTU83" s="195"/>
      <c r="WTV83" s="195"/>
      <c r="WTW83" s="195"/>
      <c r="WTX83" s="195"/>
      <c r="WTY83" s="195"/>
      <c r="WTZ83" s="195"/>
      <c r="WUA83" s="195"/>
      <c r="WUB83" s="195"/>
      <c r="WUC83" s="195"/>
      <c r="WUD83" s="195"/>
      <c r="WUE83" s="195"/>
      <c r="WUF83" s="195"/>
      <c r="WUG83" s="195"/>
      <c r="WUH83" s="195"/>
      <c r="WUI83" s="195"/>
      <c r="WUJ83" s="195"/>
      <c r="WUK83" s="195"/>
      <c r="WUL83" s="195"/>
      <c r="WUM83" s="195"/>
      <c r="WUN83" s="195"/>
      <c r="WUO83" s="195"/>
      <c r="WUP83" s="195"/>
      <c r="WUQ83" s="195"/>
      <c r="WUR83" s="195"/>
      <c r="WUS83" s="195"/>
      <c r="WUT83" s="195"/>
      <c r="WUU83" s="195"/>
      <c r="WUV83" s="195"/>
      <c r="WUW83" s="195"/>
      <c r="WUX83" s="195"/>
      <c r="WUY83" s="195"/>
      <c r="WUZ83" s="195"/>
      <c r="WVA83" s="195"/>
      <c r="WVB83" s="195"/>
      <c r="WVC83" s="195"/>
      <c r="WVD83" s="195"/>
      <c r="WVE83" s="195"/>
      <c r="WVF83" s="195"/>
      <c r="WVG83" s="195"/>
      <c r="WVH83" s="195"/>
      <c r="WVI83" s="195"/>
      <c r="WVJ83" s="195"/>
      <c r="WVK83" s="195"/>
      <c r="WVL83" s="195"/>
      <c r="WVM83" s="195"/>
      <c r="WVN83" s="195"/>
      <c r="WVO83" s="195"/>
      <c r="WVP83" s="195"/>
      <c r="WVQ83" s="195"/>
      <c r="WVR83" s="195"/>
      <c r="WVS83" s="195"/>
      <c r="WVT83" s="195"/>
      <c r="WVU83" s="195"/>
      <c r="WVV83" s="195"/>
      <c r="WVW83" s="195"/>
      <c r="WVX83" s="195"/>
      <c r="WVY83" s="195"/>
      <c r="WVZ83" s="195"/>
      <c r="WWA83" s="195"/>
      <c r="WWB83" s="195"/>
      <c r="WWC83" s="195"/>
      <c r="WWD83" s="195"/>
      <c r="WWE83" s="195"/>
      <c r="WWF83" s="195"/>
      <c r="WWG83" s="195"/>
      <c r="WWH83" s="195"/>
      <c r="WWI83" s="195"/>
      <c r="WWJ83" s="195"/>
      <c r="WWK83" s="195"/>
      <c r="WWL83" s="195"/>
      <c r="WWM83" s="195"/>
      <c r="WWN83" s="195"/>
      <c r="WWO83" s="195"/>
      <c r="WWP83" s="195"/>
      <c r="WWQ83" s="195"/>
      <c r="WWR83" s="195"/>
      <c r="WWS83" s="195"/>
      <c r="WWT83" s="195"/>
      <c r="WWU83" s="195"/>
      <c r="WWV83" s="195"/>
      <c r="WWW83" s="195"/>
      <c r="WWX83" s="195"/>
      <c r="WWY83" s="195"/>
      <c r="WWZ83" s="195"/>
      <c r="WXA83" s="195"/>
      <c r="WXB83" s="195"/>
      <c r="WXC83" s="195"/>
      <c r="WXD83" s="195"/>
      <c r="WXE83" s="195"/>
      <c r="WXF83" s="195"/>
      <c r="WXG83" s="195"/>
      <c r="WXH83" s="195"/>
      <c r="WXI83" s="195"/>
    </row>
    <row r="84" spans="1:16181" s="195" customFormat="1">
      <c r="A84" s="233"/>
      <c r="E84" s="276"/>
      <c r="F84" s="277"/>
      <c r="G84" s="277"/>
      <c r="H84" s="267" t="s">
        <v>645</v>
      </c>
      <c r="I84" s="273"/>
      <c r="J84" s="274"/>
      <c r="K84" s="275">
        <f>MIN(M$66:AR$66)</f>
        <v>0</v>
      </c>
      <c r="L84" s="239"/>
      <c r="M84" s="239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  <c r="AA84" s="239"/>
      <c r="AB84" s="239"/>
      <c r="AC84" s="239"/>
      <c r="AD84" s="239"/>
      <c r="AE84" s="239"/>
      <c r="AF84" s="239"/>
      <c r="AG84" s="239"/>
      <c r="AH84" s="239"/>
      <c r="AI84" s="239"/>
      <c r="AJ84" s="239"/>
      <c r="AK84" s="239"/>
      <c r="AL84" s="239"/>
      <c r="AM84" s="239"/>
      <c r="AN84" s="239"/>
      <c r="AO84" s="239"/>
      <c r="AP84" s="239"/>
      <c r="AQ84" s="269"/>
      <c r="AR84" s="269"/>
      <c r="AS84" s="269"/>
      <c r="AT84" s="270"/>
      <c r="AU84" s="270"/>
      <c r="AV84" s="270"/>
      <c r="AW84" s="270"/>
      <c r="AX84" s="270"/>
      <c r="AY84" s="270"/>
      <c r="AZ84" s="270"/>
      <c r="BA84" s="270"/>
    </row>
    <row r="85" spans="1:16181" s="280" customFormat="1">
      <c r="A85" s="279"/>
      <c r="E85" s="192"/>
      <c r="F85" s="193"/>
      <c r="G85" s="193"/>
      <c r="H85" s="272" t="s">
        <v>210</v>
      </c>
      <c r="I85" s="307"/>
      <c r="J85" s="308"/>
      <c r="K85" s="309" t="str">
        <f>IF(SUM(M$85:AS$85)&gt;0,INDEX(Dashboard!M$12:AS$12,1,MATCH(1,M$85:AS$85,0)),"Di luar zona 92h")</f>
        <v>Di luar zona 92h</v>
      </c>
      <c r="L85" s="284">
        <f>IF(Dashboard!L66&gt;=0,0,1)</f>
        <v>0</v>
      </c>
      <c r="M85" s="284">
        <f>IF(Dashboard!M66&gt;=0,0,1)</f>
        <v>0</v>
      </c>
      <c r="N85" s="284">
        <f>IF(Dashboard!N66&gt;=0,0,1)</f>
        <v>0</v>
      </c>
      <c r="O85" s="284">
        <f>IF(Dashboard!O66&gt;=0,0,1)</f>
        <v>0</v>
      </c>
      <c r="P85" s="284">
        <f>IF(Dashboard!P66&gt;=0,0,1)</f>
        <v>0</v>
      </c>
      <c r="Q85" s="284">
        <f>IF(Dashboard!Q66&gt;=0,0,1)</f>
        <v>0</v>
      </c>
      <c r="R85" s="284">
        <f>IF(Dashboard!R66&gt;=0,0,1)</f>
        <v>0</v>
      </c>
      <c r="S85" s="284">
        <f>IF(Dashboard!S66&gt;=0,0,1)</f>
        <v>0</v>
      </c>
      <c r="T85" s="284">
        <f>IF(Dashboard!T66&gt;=0,0,1)</f>
        <v>0</v>
      </c>
      <c r="U85" s="284">
        <f>IF(Dashboard!U66&gt;=0,0,1)</f>
        <v>0</v>
      </c>
      <c r="V85" s="284">
        <f>IF(Dashboard!V66&gt;=0,0,1)</f>
        <v>0</v>
      </c>
      <c r="W85" s="284">
        <f>IF(Dashboard!W66&gt;=0,0,1)</f>
        <v>0</v>
      </c>
      <c r="X85" s="284">
        <f>IF(Dashboard!X66&gt;=0,0,1)</f>
        <v>0</v>
      </c>
      <c r="Y85" s="284">
        <f>IF(Dashboard!Y66&gt;=0,0,1)</f>
        <v>0</v>
      </c>
      <c r="Z85" s="284">
        <f>IF(Dashboard!Z66&gt;=0,0,1)</f>
        <v>0</v>
      </c>
      <c r="AA85" s="284">
        <f>IF(Dashboard!AA66&gt;=0,0,1)</f>
        <v>0</v>
      </c>
      <c r="AB85" s="284">
        <f>IF(Dashboard!AB66&gt;=0,0,1)</f>
        <v>0</v>
      </c>
      <c r="AC85" s="284">
        <f>IF(Dashboard!AC66&gt;=0,0,1)</f>
        <v>0</v>
      </c>
      <c r="AD85" s="284">
        <f>IF(Dashboard!AD66&gt;=0,0,1)</f>
        <v>0</v>
      </c>
      <c r="AE85" s="284">
        <f>IF(Dashboard!AE66&gt;=0,0,1)</f>
        <v>0</v>
      </c>
      <c r="AF85" s="284">
        <f>IF(Dashboard!AF66&gt;=0,0,1)</f>
        <v>0</v>
      </c>
      <c r="AG85" s="284">
        <f>IF(Dashboard!AG66&gt;=0,0,1)</f>
        <v>0</v>
      </c>
      <c r="AH85" s="284">
        <f>IF(Dashboard!AH66&gt;=0,0,1)</f>
        <v>0</v>
      </c>
      <c r="AI85" s="284">
        <f>IF(Dashboard!AI66&gt;=0,0,1)</f>
        <v>0</v>
      </c>
      <c r="AJ85" s="284">
        <f>IF(Dashboard!AJ66&gt;=0,0,1)</f>
        <v>0</v>
      </c>
      <c r="AK85" s="284">
        <f>IF(Dashboard!AK66&gt;=0,0,1)</f>
        <v>0</v>
      </c>
      <c r="AL85" s="284">
        <f>IF(Dashboard!AL66&gt;=0,0,1)</f>
        <v>0</v>
      </c>
      <c r="AM85" s="284">
        <f>IF(Dashboard!AM66&gt;=0,0,1)</f>
        <v>0</v>
      </c>
      <c r="AN85" s="284">
        <f>IF(Dashboard!AN66&gt;=0,0,1)</f>
        <v>0</v>
      </c>
      <c r="AO85" s="284">
        <f>IF(Dashboard!AO66&gt;=0,0,1)</f>
        <v>0</v>
      </c>
      <c r="AP85" s="284">
        <f>IF(Dashboard!AP66&gt;=0,0,1)</f>
        <v>0</v>
      </c>
      <c r="AQ85" s="285">
        <f>IF(Dashboard!AQ66&gt;=0,0,1)</f>
        <v>0</v>
      </c>
      <c r="AR85" s="285">
        <f>IF(Dashboard!AR66&gt;=0,0,1)</f>
        <v>0</v>
      </c>
      <c r="AS85" s="285">
        <f>IF(Dashboard!AS66&gt;=0,0,1)</f>
        <v>0</v>
      </c>
      <c r="AT85" s="286">
        <f>IF(Dashboard!AT66&gt;=0,0,1)</f>
        <v>0</v>
      </c>
      <c r="AU85" s="286">
        <f>IF(Dashboard!AU66&gt;=0,0,1)</f>
        <v>0</v>
      </c>
      <c r="AV85" s="286">
        <f>IF(Dashboard!AV66&gt;=0,0,1)</f>
        <v>0</v>
      </c>
      <c r="AW85" s="286">
        <f>IF(Dashboard!AW66&gt;=0,0,1)</f>
        <v>0</v>
      </c>
      <c r="AX85" s="286">
        <f>IF(Dashboard!AX66&gt;=0,0,1)</f>
        <v>0</v>
      </c>
      <c r="AY85" s="286">
        <f>IF(Dashboard!AY66&gt;=0,0,1)</f>
        <v>0</v>
      </c>
      <c r="AZ85" s="286">
        <f>IF(Dashboard!AZ66&gt;=0,0,1)</f>
        <v>0</v>
      </c>
      <c r="BA85" s="286">
        <f>IF(Dashboard!BA66&gt;=0,0,1)</f>
        <v>0</v>
      </c>
      <c r="BB85" s="195"/>
      <c r="BC85" s="195"/>
      <c r="BD85" s="195"/>
      <c r="BE85" s="195"/>
      <c r="BF85" s="195"/>
      <c r="BG85" s="195"/>
      <c r="BH85" s="195"/>
      <c r="BI85" s="195"/>
      <c r="BJ85" s="195"/>
      <c r="BK85" s="195"/>
      <c r="BL85" s="195"/>
      <c r="BM85" s="195"/>
      <c r="BN85" s="195"/>
      <c r="BO85" s="195"/>
      <c r="BP85" s="195"/>
      <c r="BQ85" s="195"/>
      <c r="BR85" s="195"/>
      <c r="BS85" s="195"/>
      <c r="BT85" s="195"/>
      <c r="BU85" s="195"/>
      <c r="BV85" s="195"/>
      <c r="BW85" s="195"/>
      <c r="BX85" s="195"/>
      <c r="BY85" s="195"/>
      <c r="BZ85" s="195"/>
      <c r="CA85" s="195"/>
      <c r="CB85" s="195"/>
      <c r="CC85" s="195"/>
      <c r="CD85" s="195"/>
      <c r="CE85" s="195"/>
      <c r="CF85" s="195"/>
      <c r="CG85" s="195"/>
      <c r="CH85" s="195"/>
      <c r="CI85" s="195"/>
      <c r="CJ85" s="195"/>
      <c r="CK85" s="195"/>
      <c r="CL85" s="195"/>
      <c r="CM85" s="195"/>
      <c r="CN85" s="195"/>
      <c r="CO85" s="195"/>
      <c r="CP85" s="195"/>
      <c r="CQ85" s="195"/>
      <c r="CR85" s="195"/>
      <c r="CS85" s="195"/>
      <c r="CT85" s="195"/>
      <c r="CU85" s="195"/>
      <c r="CV85" s="195"/>
      <c r="CW85" s="195"/>
      <c r="CX85" s="195"/>
      <c r="CY85" s="195"/>
      <c r="CZ85" s="195"/>
      <c r="DA85" s="195"/>
      <c r="DB85" s="195"/>
      <c r="DC85" s="195"/>
      <c r="DD85" s="195"/>
      <c r="DE85" s="195"/>
      <c r="DF85" s="195"/>
      <c r="DG85" s="195"/>
      <c r="DH85" s="195"/>
      <c r="DI85" s="195"/>
      <c r="DJ85" s="195"/>
      <c r="DK85" s="195"/>
      <c r="DL85" s="195"/>
      <c r="DM85" s="195"/>
      <c r="DN85" s="195"/>
      <c r="DO85" s="195"/>
      <c r="DP85" s="195"/>
      <c r="DQ85" s="195"/>
      <c r="DR85" s="195"/>
      <c r="DS85" s="195"/>
      <c r="DT85" s="195"/>
      <c r="DU85" s="195"/>
      <c r="DV85" s="195"/>
      <c r="DW85" s="195"/>
      <c r="DX85" s="195"/>
      <c r="DY85" s="195"/>
      <c r="DZ85" s="195"/>
      <c r="EA85" s="195"/>
      <c r="EB85" s="195"/>
      <c r="EC85" s="195"/>
      <c r="ED85" s="195"/>
      <c r="EE85" s="195"/>
      <c r="EF85" s="195"/>
      <c r="EG85" s="195"/>
      <c r="EH85" s="195"/>
      <c r="EI85" s="195"/>
      <c r="EJ85" s="195"/>
      <c r="EK85" s="195"/>
      <c r="EL85" s="195"/>
      <c r="EM85" s="195"/>
      <c r="EN85" s="195"/>
      <c r="EO85" s="195"/>
      <c r="EP85" s="195"/>
      <c r="EQ85" s="195"/>
      <c r="ER85" s="195"/>
      <c r="ES85" s="195"/>
      <c r="ET85" s="195"/>
      <c r="EU85" s="195"/>
      <c r="EV85" s="195"/>
      <c r="EW85" s="195"/>
      <c r="EX85" s="195"/>
      <c r="EY85" s="195"/>
      <c r="EZ85" s="195"/>
      <c r="FA85" s="195"/>
      <c r="FB85" s="195"/>
      <c r="FC85" s="195"/>
      <c r="FD85" s="195"/>
      <c r="FE85" s="195"/>
      <c r="FF85" s="195"/>
      <c r="FG85" s="195"/>
      <c r="FH85" s="195"/>
      <c r="FI85" s="195"/>
      <c r="FJ85" s="195"/>
      <c r="FK85" s="195"/>
      <c r="FL85" s="195"/>
      <c r="FM85" s="195"/>
      <c r="FN85" s="195"/>
      <c r="FO85" s="195"/>
      <c r="FP85" s="195"/>
      <c r="FQ85" s="195"/>
      <c r="FR85" s="195"/>
      <c r="FS85" s="195"/>
      <c r="FT85" s="195"/>
      <c r="FU85" s="195"/>
      <c r="FV85" s="195"/>
      <c r="FW85" s="195"/>
      <c r="FX85" s="195"/>
      <c r="FY85" s="195"/>
      <c r="FZ85" s="195"/>
      <c r="GA85" s="195"/>
      <c r="GB85" s="195"/>
      <c r="GC85" s="195"/>
      <c r="GD85" s="195"/>
      <c r="GE85" s="195"/>
      <c r="GF85" s="195"/>
      <c r="GG85" s="195"/>
      <c r="GH85" s="195"/>
      <c r="GI85" s="195"/>
      <c r="GJ85" s="195"/>
      <c r="GK85" s="195"/>
      <c r="GL85" s="195"/>
      <c r="GM85" s="195"/>
      <c r="GN85" s="195"/>
      <c r="GO85" s="195"/>
      <c r="GP85" s="195"/>
      <c r="GQ85" s="195"/>
      <c r="GR85" s="195"/>
      <c r="GS85" s="195"/>
      <c r="GT85" s="195"/>
      <c r="GU85" s="195"/>
      <c r="GV85" s="195"/>
      <c r="GW85" s="195"/>
      <c r="GX85" s="195"/>
      <c r="GY85" s="195"/>
      <c r="GZ85" s="195"/>
      <c r="HA85" s="195"/>
      <c r="HB85" s="195"/>
      <c r="HC85" s="195"/>
      <c r="HD85" s="195"/>
      <c r="HE85" s="195"/>
      <c r="HF85" s="195"/>
      <c r="HG85" s="195"/>
      <c r="HH85" s="195"/>
      <c r="HI85" s="195"/>
      <c r="HJ85" s="195"/>
      <c r="HK85" s="195"/>
      <c r="HL85" s="195"/>
      <c r="HM85" s="195"/>
      <c r="HN85" s="195"/>
      <c r="HO85" s="195"/>
      <c r="HP85" s="195"/>
      <c r="HQ85" s="195"/>
      <c r="HR85" s="195"/>
      <c r="HS85" s="195"/>
      <c r="HT85" s="195"/>
      <c r="HU85" s="195"/>
      <c r="HV85" s="195"/>
      <c r="HW85" s="195"/>
      <c r="HX85" s="195"/>
      <c r="HY85" s="195"/>
      <c r="HZ85" s="195"/>
      <c r="IA85" s="195"/>
      <c r="IB85" s="195"/>
      <c r="IC85" s="195"/>
      <c r="ID85" s="195"/>
      <c r="IE85" s="195"/>
      <c r="IF85" s="195"/>
      <c r="IG85" s="195"/>
      <c r="IH85" s="195"/>
      <c r="II85" s="195"/>
      <c r="IJ85" s="195"/>
      <c r="IK85" s="195"/>
      <c r="IL85" s="195"/>
      <c r="IM85" s="195"/>
      <c r="IN85" s="195"/>
      <c r="IO85" s="195"/>
      <c r="IP85" s="195"/>
      <c r="IQ85" s="195"/>
      <c r="IR85" s="195"/>
      <c r="IS85" s="195"/>
      <c r="IT85" s="195"/>
      <c r="IU85" s="195"/>
      <c r="IV85" s="195"/>
      <c r="IW85" s="195"/>
      <c r="IX85" s="195"/>
      <c r="IY85" s="195"/>
      <c r="IZ85" s="195"/>
      <c r="JA85" s="195"/>
      <c r="JB85" s="195"/>
      <c r="JC85" s="195"/>
      <c r="JD85" s="195"/>
      <c r="JE85" s="195"/>
      <c r="JF85" s="195"/>
      <c r="JG85" s="195"/>
      <c r="JH85" s="195"/>
      <c r="JI85" s="195"/>
      <c r="JJ85" s="195"/>
      <c r="JK85" s="195"/>
      <c r="JL85" s="195"/>
      <c r="JM85" s="195"/>
      <c r="JN85" s="195"/>
      <c r="JO85" s="195"/>
      <c r="JP85" s="195"/>
      <c r="JQ85" s="195"/>
      <c r="JR85" s="195"/>
      <c r="JS85" s="195"/>
      <c r="JT85" s="195"/>
      <c r="JU85" s="195"/>
      <c r="JV85" s="195"/>
      <c r="JW85" s="195"/>
      <c r="JX85" s="195"/>
      <c r="JY85" s="195"/>
      <c r="JZ85" s="195"/>
      <c r="KA85" s="195"/>
      <c r="KB85" s="195"/>
      <c r="KC85" s="195"/>
      <c r="KD85" s="195"/>
      <c r="KE85" s="195"/>
      <c r="KF85" s="195"/>
      <c r="KG85" s="195"/>
      <c r="KH85" s="195"/>
      <c r="KI85" s="195"/>
      <c r="KJ85" s="195"/>
      <c r="KK85" s="195"/>
      <c r="KL85" s="195"/>
      <c r="KM85" s="195"/>
      <c r="KN85" s="195"/>
      <c r="KO85" s="195"/>
      <c r="KP85" s="195"/>
      <c r="KQ85" s="195"/>
      <c r="KR85" s="195"/>
      <c r="KS85" s="195"/>
      <c r="KT85" s="195"/>
      <c r="KU85" s="195"/>
      <c r="KV85" s="195"/>
      <c r="KW85" s="195"/>
      <c r="KX85" s="195"/>
      <c r="KY85" s="195"/>
      <c r="KZ85" s="195"/>
      <c r="LA85" s="195"/>
      <c r="LB85" s="195"/>
      <c r="LC85" s="195"/>
      <c r="LD85" s="195"/>
      <c r="LE85" s="195"/>
      <c r="LF85" s="195"/>
      <c r="LG85" s="195"/>
      <c r="LH85" s="195"/>
      <c r="LI85" s="195"/>
      <c r="LJ85" s="195"/>
      <c r="LK85" s="195"/>
      <c r="LL85" s="195"/>
      <c r="LM85" s="195"/>
      <c r="LN85" s="195"/>
      <c r="LO85" s="195"/>
      <c r="LP85" s="195"/>
      <c r="LQ85" s="195"/>
      <c r="LR85" s="195"/>
      <c r="LS85" s="195"/>
      <c r="LT85" s="195"/>
      <c r="LU85" s="195"/>
      <c r="LV85" s="195"/>
      <c r="LW85" s="195"/>
      <c r="LX85" s="195"/>
      <c r="LY85" s="195"/>
      <c r="LZ85" s="195"/>
      <c r="MA85" s="195"/>
      <c r="MB85" s="195"/>
      <c r="MC85" s="195"/>
      <c r="MD85" s="195"/>
      <c r="ME85" s="195"/>
      <c r="MF85" s="195"/>
      <c r="MG85" s="195"/>
      <c r="MH85" s="195"/>
      <c r="MI85" s="195"/>
      <c r="MJ85" s="195"/>
      <c r="MK85" s="195"/>
      <c r="ML85" s="195"/>
      <c r="MM85" s="195"/>
      <c r="MN85" s="195"/>
      <c r="MO85" s="195"/>
      <c r="MP85" s="195"/>
      <c r="MQ85" s="195"/>
      <c r="MR85" s="195"/>
      <c r="MS85" s="195"/>
      <c r="MT85" s="195"/>
      <c r="MU85" s="195"/>
      <c r="MV85" s="195"/>
      <c r="MW85" s="195"/>
      <c r="MX85" s="195"/>
      <c r="MY85" s="195"/>
      <c r="MZ85" s="195"/>
      <c r="NA85" s="195"/>
      <c r="NB85" s="195"/>
      <c r="NC85" s="195"/>
      <c r="ND85" s="195"/>
      <c r="NE85" s="195"/>
      <c r="NF85" s="195"/>
      <c r="NG85" s="195"/>
      <c r="NH85" s="195"/>
      <c r="NI85" s="195"/>
      <c r="NJ85" s="195"/>
      <c r="NK85" s="195"/>
      <c r="NL85" s="195"/>
      <c r="NM85" s="195"/>
      <c r="NN85" s="195"/>
      <c r="NO85" s="195"/>
      <c r="NP85" s="195"/>
      <c r="NQ85" s="195"/>
      <c r="NR85" s="195"/>
      <c r="NS85" s="195"/>
      <c r="NT85" s="195"/>
      <c r="NU85" s="195"/>
      <c r="NV85" s="195"/>
      <c r="NW85" s="195"/>
      <c r="NX85" s="195"/>
      <c r="NY85" s="195"/>
      <c r="NZ85" s="195"/>
      <c r="OA85" s="195"/>
      <c r="OB85" s="195"/>
      <c r="OC85" s="195"/>
      <c r="OD85" s="195"/>
      <c r="OE85" s="195"/>
      <c r="OF85" s="195"/>
      <c r="OG85" s="195"/>
      <c r="OH85" s="195"/>
      <c r="OI85" s="195"/>
      <c r="OJ85" s="195"/>
      <c r="OK85" s="195"/>
      <c r="OL85" s="195"/>
      <c r="OM85" s="195"/>
      <c r="ON85" s="195"/>
      <c r="OO85" s="195"/>
      <c r="OP85" s="195"/>
      <c r="OQ85" s="195"/>
      <c r="OR85" s="195"/>
      <c r="OS85" s="195"/>
      <c r="OT85" s="195"/>
      <c r="OU85" s="195"/>
      <c r="OV85" s="195"/>
      <c r="OW85" s="195"/>
      <c r="OX85" s="195"/>
      <c r="OY85" s="195"/>
      <c r="OZ85" s="195"/>
      <c r="PA85" s="195"/>
      <c r="PB85" s="195"/>
      <c r="PC85" s="195"/>
      <c r="PD85" s="195"/>
      <c r="PE85" s="195"/>
      <c r="PF85" s="195"/>
      <c r="PG85" s="195"/>
      <c r="PH85" s="195"/>
      <c r="PI85" s="195"/>
      <c r="PJ85" s="195"/>
      <c r="PK85" s="195"/>
      <c r="PL85" s="195"/>
      <c r="PM85" s="195"/>
      <c r="PN85" s="195"/>
      <c r="PO85" s="195"/>
      <c r="PP85" s="195"/>
      <c r="PQ85" s="195"/>
      <c r="PR85" s="195"/>
      <c r="PS85" s="195"/>
      <c r="PT85" s="195"/>
      <c r="PU85" s="195"/>
      <c r="PV85" s="195"/>
      <c r="PW85" s="195"/>
      <c r="PX85" s="195"/>
      <c r="PY85" s="195"/>
      <c r="PZ85" s="195"/>
      <c r="QA85" s="195"/>
      <c r="QB85" s="195"/>
      <c r="QC85" s="195"/>
      <c r="QD85" s="195"/>
      <c r="QE85" s="195"/>
      <c r="QF85" s="195"/>
      <c r="QG85" s="195"/>
      <c r="QH85" s="195"/>
      <c r="QI85" s="195"/>
      <c r="QJ85" s="195"/>
      <c r="QK85" s="195"/>
      <c r="QL85" s="195"/>
      <c r="QM85" s="195"/>
      <c r="QN85" s="195"/>
      <c r="QO85" s="195"/>
      <c r="QP85" s="195"/>
      <c r="QQ85" s="195"/>
      <c r="QR85" s="195"/>
      <c r="QS85" s="195"/>
      <c r="QT85" s="195"/>
      <c r="QU85" s="195"/>
      <c r="QV85" s="195"/>
      <c r="QW85" s="195"/>
      <c r="QX85" s="195"/>
      <c r="QY85" s="195"/>
      <c r="QZ85" s="195"/>
      <c r="RA85" s="195"/>
      <c r="RB85" s="195"/>
      <c r="RC85" s="195"/>
      <c r="RD85" s="195"/>
      <c r="RE85" s="195"/>
      <c r="RF85" s="195"/>
      <c r="RG85" s="195"/>
      <c r="RH85" s="195"/>
      <c r="RI85" s="195"/>
      <c r="RJ85" s="195"/>
      <c r="RK85" s="195"/>
      <c r="RL85" s="195"/>
      <c r="RM85" s="195"/>
      <c r="RN85" s="195"/>
      <c r="RO85" s="195"/>
      <c r="RP85" s="195"/>
      <c r="RQ85" s="195"/>
      <c r="RR85" s="195"/>
      <c r="RS85" s="195"/>
      <c r="RT85" s="195"/>
      <c r="RU85" s="195"/>
      <c r="RV85" s="195"/>
      <c r="RW85" s="195"/>
      <c r="RX85" s="195"/>
      <c r="RY85" s="195"/>
      <c r="RZ85" s="195"/>
      <c r="SA85" s="195"/>
      <c r="SB85" s="195"/>
      <c r="SC85" s="195"/>
      <c r="SD85" s="195"/>
      <c r="SE85" s="195"/>
      <c r="SF85" s="195"/>
      <c r="SG85" s="195"/>
      <c r="SH85" s="195"/>
      <c r="SI85" s="195"/>
      <c r="SJ85" s="195"/>
      <c r="SK85" s="195"/>
      <c r="SL85" s="195"/>
      <c r="SM85" s="195"/>
      <c r="SN85" s="195"/>
      <c r="SO85" s="195"/>
      <c r="SP85" s="195"/>
      <c r="SQ85" s="195"/>
      <c r="SR85" s="195"/>
      <c r="SS85" s="195"/>
      <c r="ST85" s="195"/>
      <c r="SU85" s="195"/>
      <c r="SV85" s="195"/>
      <c r="SW85" s="195"/>
      <c r="SX85" s="195"/>
      <c r="SY85" s="195"/>
      <c r="SZ85" s="195"/>
      <c r="TA85" s="195"/>
      <c r="TB85" s="195"/>
      <c r="TC85" s="195"/>
      <c r="TD85" s="195"/>
      <c r="TE85" s="195"/>
      <c r="TF85" s="195"/>
      <c r="TG85" s="195"/>
      <c r="TH85" s="195"/>
      <c r="TI85" s="195"/>
      <c r="TJ85" s="195"/>
      <c r="TK85" s="195"/>
      <c r="TL85" s="195"/>
      <c r="TM85" s="195"/>
      <c r="TN85" s="195"/>
      <c r="TO85" s="195"/>
      <c r="TP85" s="195"/>
      <c r="TQ85" s="195"/>
      <c r="TR85" s="195"/>
      <c r="TS85" s="195"/>
      <c r="TT85" s="195"/>
      <c r="TU85" s="195"/>
      <c r="TV85" s="195"/>
      <c r="TW85" s="195"/>
      <c r="TX85" s="195"/>
      <c r="TY85" s="195"/>
      <c r="TZ85" s="195"/>
      <c r="UA85" s="195"/>
      <c r="UB85" s="195"/>
      <c r="UC85" s="195"/>
      <c r="UD85" s="195"/>
      <c r="UE85" s="195"/>
      <c r="UF85" s="195"/>
      <c r="UG85" s="195"/>
      <c r="UH85" s="195"/>
      <c r="UI85" s="195"/>
      <c r="UJ85" s="195"/>
      <c r="UK85" s="195"/>
      <c r="UL85" s="195"/>
      <c r="UM85" s="195"/>
      <c r="UN85" s="195"/>
      <c r="UO85" s="195"/>
      <c r="UP85" s="195"/>
      <c r="UQ85" s="195"/>
      <c r="UR85" s="195"/>
      <c r="US85" s="195"/>
      <c r="UT85" s="195"/>
      <c r="UU85" s="195"/>
      <c r="UV85" s="195"/>
      <c r="UW85" s="195"/>
      <c r="UX85" s="195"/>
      <c r="UY85" s="195"/>
      <c r="UZ85" s="195"/>
      <c r="VA85" s="195"/>
      <c r="VB85" s="195"/>
      <c r="VC85" s="195"/>
      <c r="VD85" s="195"/>
      <c r="VE85" s="195"/>
      <c r="VF85" s="195"/>
      <c r="VG85" s="195"/>
      <c r="VH85" s="195"/>
      <c r="VI85" s="195"/>
      <c r="VJ85" s="195"/>
      <c r="VK85" s="195"/>
      <c r="VL85" s="195"/>
      <c r="VM85" s="195"/>
      <c r="VN85" s="195"/>
      <c r="VO85" s="195"/>
      <c r="VP85" s="195"/>
      <c r="VQ85" s="195"/>
      <c r="VR85" s="195"/>
      <c r="VS85" s="195"/>
      <c r="VT85" s="195"/>
      <c r="VU85" s="195"/>
      <c r="VV85" s="195"/>
      <c r="VW85" s="195"/>
      <c r="VX85" s="195"/>
      <c r="VY85" s="195"/>
      <c r="VZ85" s="195"/>
      <c r="WA85" s="195"/>
      <c r="WB85" s="195"/>
      <c r="WC85" s="195"/>
      <c r="WD85" s="195"/>
      <c r="WE85" s="195"/>
      <c r="WF85" s="195"/>
      <c r="WG85" s="195"/>
      <c r="WH85" s="195"/>
      <c r="WI85" s="195"/>
      <c r="WJ85" s="195"/>
      <c r="WK85" s="195"/>
      <c r="WL85" s="195"/>
      <c r="WM85" s="195"/>
      <c r="WN85" s="195"/>
      <c r="WO85" s="195"/>
      <c r="WP85" s="195"/>
      <c r="WQ85" s="195"/>
      <c r="WR85" s="195"/>
      <c r="WS85" s="195"/>
      <c r="WT85" s="195"/>
      <c r="WU85" s="195"/>
      <c r="WV85" s="195"/>
      <c r="WW85" s="195"/>
      <c r="WX85" s="195"/>
      <c r="WY85" s="195"/>
      <c r="WZ85" s="195"/>
      <c r="XA85" s="195"/>
      <c r="XB85" s="195"/>
      <c r="XC85" s="195"/>
      <c r="XD85" s="195"/>
      <c r="XE85" s="195"/>
      <c r="XF85" s="195"/>
      <c r="XG85" s="195"/>
      <c r="XH85" s="195"/>
      <c r="XI85" s="195"/>
      <c r="XJ85" s="195"/>
      <c r="XK85" s="195"/>
      <c r="XL85" s="195"/>
      <c r="XM85" s="195"/>
      <c r="XN85" s="195"/>
      <c r="XO85" s="195"/>
      <c r="XP85" s="195"/>
      <c r="XQ85" s="195"/>
      <c r="XR85" s="195"/>
      <c r="XS85" s="195"/>
      <c r="XT85" s="195"/>
      <c r="XU85" s="195"/>
      <c r="XV85" s="195"/>
      <c r="XW85" s="195"/>
      <c r="XX85" s="195"/>
      <c r="XY85" s="195"/>
      <c r="XZ85" s="195"/>
      <c r="YA85" s="195"/>
      <c r="YB85" s="195"/>
      <c r="YC85" s="195"/>
      <c r="YD85" s="195"/>
      <c r="YE85" s="195"/>
      <c r="YF85" s="195"/>
      <c r="YG85" s="195"/>
      <c r="YH85" s="195"/>
      <c r="YI85" s="195"/>
      <c r="YJ85" s="195"/>
      <c r="YK85" s="195"/>
      <c r="YL85" s="195"/>
      <c r="YM85" s="195"/>
      <c r="YN85" s="195"/>
      <c r="YO85" s="195"/>
      <c r="YP85" s="195"/>
      <c r="YQ85" s="195"/>
      <c r="YR85" s="195"/>
      <c r="YS85" s="195"/>
      <c r="YT85" s="195"/>
      <c r="YU85" s="195"/>
      <c r="YV85" s="195"/>
      <c r="YW85" s="195"/>
      <c r="YX85" s="195"/>
      <c r="YY85" s="195"/>
      <c r="YZ85" s="195"/>
      <c r="ZA85" s="195"/>
      <c r="ZB85" s="195"/>
      <c r="ZC85" s="195"/>
      <c r="ZD85" s="195"/>
      <c r="ZE85" s="195"/>
      <c r="ZF85" s="195"/>
      <c r="ZG85" s="195"/>
      <c r="ZH85" s="195"/>
      <c r="ZI85" s="195"/>
      <c r="ZJ85" s="195"/>
      <c r="ZK85" s="195"/>
      <c r="ZL85" s="195"/>
      <c r="ZM85" s="195"/>
      <c r="ZN85" s="195"/>
      <c r="ZO85" s="195"/>
      <c r="ZP85" s="195"/>
      <c r="ZQ85" s="195"/>
      <c r="ZR85" s="195"/>
      <c r="ZS85" s="195"/>
      <c r="ZT85" s="195"/>
      <c r="ZU85" s="195"/>
      <c r="ZV85" s="195"/>
      <c r="ZW85" s="195"/>
      <c r="ZX85" s="195"/>
      <c r="ZY85" s="195"/>
      <c r="ZZ85" s="195"/>
      <c r="AAA85" s="195"/>
      <c r="AAB85" s="195"/>
      <c r="AAC85" s="195"/>
      <c r="AAD85" s="195"/>
      <c r="AAE85" s="195"/>
      <c r="AAF85" s="195"/>
      <c r="AAG85" s="195"/>
      <c r="AAH85" s="195"/>
      <c r="AAI85" s="195"/>
      <c r="AAJ85" s="195"/>
      <c r="AAK85" s="195"/>
      <c r="AAL85" s="195"/>
      <c r="AAM85" s="195"/>
      <c r="AAN85" s="195"/>
      <c r="AAO85" s="195"/>
      <c r="AAP85" s="195"/>
      <c r="AAQ85" s="195"/>
      <c r="AAR85" s="195"/>
      <c r="AAS85" s="195"/>
      <c r="AAT85" s="195"/>
      <c r="AAU85" s="195"/>
      <c r="AAV85" s="195"/>
      <c r="AAW85" s="195"/>
      <c r="AAX85" s="195"/>
      <c r="AAY85" s="195"/>
      <c r="AAZ85" s="195"/>
      <c r="ABA85" s="195"/>
      <c r="ABB85" s="195"/>
      <c r="ABC85" s="195"/>
      <c r="ABD85" s="195"/>
      <c r="ABE85" s="195"/>
      <c r="ABF85" s="195"/>
      <c r="ABG85" s="195"/>
      <c r="ABH85" s="195"/>
      <c r="ABI85" s="195"/>
      <c r="ABJ85" s="195"/>
      <c r="ABK85" s="195"/>
      <c r="ABL85" s="195"/>
      <c r="ABM85" s="195"/>
      <c r="ABN85" s="195"/>
      <c r="ABO85" s="195"/>
      <c r="ABP85" s="195"/>
      <c r="ABQ85" s="195"/>
      <c r="ABR85" s="195"/>
      <c r="ABS85" s="195"/>
      <c r="ABT85" s="195"/>
      <c r="ABU85" s="195"/>
      <c r="ABV85" s="195"/>
      <c r="ABW85" s="195"/>
      <c r="ABX85" s="195"/>
      <c r="ABY85" s="195"/>
      <c r="ABZ85" s="195"/>
      <c r="ACA85" s="195"/>
      <c r="ACB85" s="195"/>
      <c r="ACC85" s="195"/>
      <c r="ACD85" s="195"/>
      <c r="ACE85" s="195"/>
      <c r="ACF85" s="195"/>
      <c r="ACG85" s="195"/>
      <c r="ACH85" s="195"/>
      <c r="ACI85" s="195"/>
      <c r="ACJ85" s="195"/>
      <c r="ACK85" s="195"/>
      <c r="ACL85" s="195"/>
      <c r="ACM85" s="195"/>
      <c r="ACN85" s="195"/>
      <c r="ACO85" s="195"/>
      <c r="ACP85" s="195"/>
      <c r="ACQ85" s="195"/>
      <c r="ACR85" s="195"/>
      <c r="ACS85" s="195"/>
      <c r="ACT85" s="195"/>
      <c r="ACU85" s="195"/>
      <c r="ACV85" s="195"/>
      <c r="ACW85" s="195"/>
      <c r="ACX85" s="195"/>
      <c r="ACY85" s="195"/>
      <c r="ACZ85" s="195"/>
      <c r="ADA85" s="195"/>
      <c r="ADB85" s="195"/>
      <c r="ADC85" s="195"/>
      <c r="ADD85" s="195"/>
      <c r="ADE85" s="195"/>
      <c r="ADF85" s="195"/>
      <c r="ADG85" s="195"/>
      <c r="ADH85" s="195"/>
      <c r="ADI85" s="195"/>
      <c r="ADJ85" s="195"/>
      <c r="ADK85" s="195"/>
      <c r="ADL85" s="195"/>
      <c r="ADM85" s="195"/>
      <c r="ADN85" s="195"/>
      <c r="ADO85" s="195"/>
      <c r="ADP85" s="195"/>
      <c r="ADQ85" s="195"/>
      <c r="ADR85" s="195"/>
      <c r="ADS85" s="195"/>
      <c r="ADT85" s="195"/>
      <c r="ADU85" s="195"/>
      <c r="ADV85" s="195"/>
      <c r="ADW85" s="195"/>
      <c r="ADX85" s="195"/>
      <c r="ADY85" s="195"/>
      <c r="ADZ85" s="195"/>
      <c r="AEA85" s="195"/>
      <c r="AEB85" s="195"/>
      <c r="AEC85" s="195"/>
      <c r="AED85" s="195"/>
      <c r="AEE85" s="195"/>
      <c r="AEF85" s="195"/>
      <c r="AEG85" s="195"/>
      <c r="AEH85" s="195"/>
      <c r="AEI85" s="195"/>
      <c r="AEJ85" s="195"/>
      <c r="AEK85" s="195"/>
      <c r="AEL85" s="195"/>
      <c r="AEM85" s="195"/>
      <c r="AEN85" s="195"/>
      <c r="AEO85" s="195"/>
      <c r="AEP85" s="195"/>
      <c r="AEQ85" s="195"/>
      <c r="AER85" s="195"/>
      <c r="AES85" s="195"/>
      <c r="AET85" s="195"/>
      <c r="AEU85" s="195"/>
      <c r="AEV85" s="195"/>
      <c r="AEW85" s="195"/>
      <c r="AEX85" s="195"/>
      <c r="AEY85" s="195"/>
      <c r="AEZ85" s="195"/>
      <c r="AFA85" s="195"/>
      <c r="AFB85" s="195"/>
      <c r="AFC85" s="195"/>
      <c r="AFD85" s="195"/>
      <c r="AFE85" s="195"/>
      <c r="AFF85" s="195"/>
      <c r="AFG85" s="195"/>
      <c r="AFH85" s="195"/>
      <c r="AFI85" s="195"/>
      <c r="AFJ85" s="195"/>
      <c r="AFK85" s="195"/>
      <c r="AFL85" s="195"/>
      <c r="AFM85" s="195"/>
      <c r="AFN85" s="195"/>
      <c r="AFO85" s="195"/>
      <c r="AFP85" s="195"/>
      <c r="AFQ85" s="195"/>
      <c r="AFR85" s="195"/>
      <c r="AFS85" s="195"/>
      <c r="AFT85" s="195"/>
      <c r="AFU85" s="195"/>
      <c r="AFV85" s="195"/>
      <c r="AFW85" s="195"/>
      <c r="AFX85" s="195"/>
      <c r="AFY85" s="195"/>
      <c r="AFZ85" s="195"/>
      <c r="AGA85" s="195"/>
      <c r="AGB85" s="195"/>
      <c r="AGC85" s="195"/>
      <c r="AGD85" s="195"/>
      <c r="AGE85" s="195"/>
      <c r="AGF85" s="195"/>
      <c r="AGG85" s="195"/>
      <c r="AGH85" s="195"/>
      <c r="AGI85" s="195"/>
      <c r="AGJ85" s="195"/>
      <c r="AGK85" s="195"/>
      <c r="AGL85" s="195"/>
      <c r="AGM85" s="195"/>
      <c r="AGN85" s="195"/>
      <c r="AGO85" s="195"/>
      <c r="AGP85" s="195"/>
      <c r="AGQ85" s="195"/>
      <c r="AGR85" s="195"/>
      <c r="AGS85" s="195"/>
      <c r="AGT85" s="195"/>
      <c r="AGU85" s="195"/>
      <c r="AGV85" s="195"/>
      <c r="AGW85" s="195"/>
      <c r="AGX85" s="195"/>
      <c r="AGY85" s="195"/>
      <c r="AGZ85" s="195"/>
      <c r="AHA85" s="195"/>
      <c r="AHB85" s="195"/>
      <c r="AHC85" s="195"/>
      <c r="AHD85" s="195"/>
      <c r="AHE85" s="195"/>
      <c r="AHF85" s="195"/>
      <c r="AHG85" s="195"/>
      <c r="AHH85" s="195"/>
      <c r="AHI85" s="195"/>
      <c r="AHJ85" s="195"/>
      <c r="AHK85" s="195"/>
      <c r="AHL85" s="195"/>
      <c r="AHM85" s="195"/>
      <c r="AHN85" s="195"/>
      <c r="AHO85" s="195"/>
      <c r="AHP85" s="195"/>
      <c r="AHQ85" s="195"/>
      <c r="AHR85" s="195"/>
      <c r="AHS85" s="195"/>
      <c r="AHT85" s="195"/>
      <c r="AHU85" s="195"/>
      <c r="AHV85" s="195"/>
      <c r="AHW85" s="195"/>
      <c r="AHX85" s="195"/>
      <c r="AHY85" s="195"/>
      <c r="AHZ85" s="195"/>
      <c r="AIA85" s="195"/>
      <c r="AIB85" s="195"/>
      <c r="AIC85" s="195"/>
      <c r="AID85" s="195"/>
      <c r="AIE85" s="195"/>
      <c r="AIF85" s="195"/>
      <c r="AIG85" s="195"/>
      <c r="AIH85" s="195"/>
      <c r="AII85" s="195"/>
      <c r="AIJ85" s="195"/>
      <c r="AIK85" s="195"/>
      <c r="AIL85" s="195"/>
      <c r="AIM85" s="195"/>
      <c r="AIN85" s="195"/>
      <c r="AIO85" s="195"/>
      <c r="AIP85" s="195"/>
      <c r="AIQ85" s="195"/>
      <c r="AIR85" s="195"/>
      <c r="AIS85" s="195"/>
      <c r="AIT85" s="195"/>
      <c r="AIU85" s="195"/>
      <c r="AIV85" s="195"/>
      <c r="AIW85" s="195"/>
      <c r="AIX85" s="195"/>
      <c r="AIY85" s="195"/>
      <c r="AIZ85" s="195"/>
      <c r="AJA85" s="195"/>
      <c r="AJB85" s="195"/>
      <c r="AJC85" s="195"/>
      <c r="AJD85" s="195"/>
      <c r="AJE85" s="195"/>
      <c r="AJF85" s="195"/>
      <c r="AJG85" s="195"/>
      <c r="AJH85" s="195"/>
      <c r="AJI85" s="195"/>
      <c r="AJJ85" s="195"/>
      <c r="AJK85" s="195"/>
      <c r="AJL85" s="195"/>
      <c r="AJM85" s="195"/>
      <c r="AJN85" s="195"/>
      <c r="AJO85" s="195"/>
      <c r="AJP85" s="195"/>
      <c r="AJQ85" s="195"/>
      <c r="AJR85" s="195"/>
      <c r="AJS85" s="195"/>
      <c r="AJT85" s="195"/>
      <c r="AJU85" s="195"/>
      <c r="AJV85" s="195"/>
      <c r="AJW85" s="195"/>
      <c r="AJX85" s="195"/>
      <c r="AJY85" s="195"/>
      <c r="AJZ85" s="195"/>
      <c r="AKA85" s="195"/>
      <c r="AKB85" s="195"/>
      <c r="AKC85" s="195"/>
      <c r="AKD85" s="195"/>
      <c r="AKE85" s="195"/>
      <c r="AKF85" s="195"/>
      <c r="AKG85" s="195"/>
      <c r="AKH85" s="195"/>
      <c r="AKI85" s="195"/>
      <c r="AKJ85" s="195"/>
      <c r="AKK85" s="195"/>
      <c r="AKL85" s="195"/>
      <c r="AKM85" s="195"/>
      <c r="AKN85" s="195"/>
      <c r="AKO85" s="195"/>
      <c r="AKP85" s="195"/>
      <c r="AKQ85" s="195"/>
      <c r="AKR85" s="195"/>
      <c r="AKS85" s="195"/>
      <c r="AKT85" s="195"/>
      <c r="AKU85" s="195"/>
      <c r="AKV85" s="195"/>
      <c r="AKW85" s="195"/>
      <c r="AKX85" s="195"/>
      <c r="AKY85" s="195"/>
      <c r="AKZ85" s="195"/>
      <c r="ALA85" s="195"/>
      <c r="ALB85" s="195"/>
      <c r="ALC85" s="195"/>
      <c r="ALD85" s="195"/>
      <c r="ALE85" s="195"/>
      <c r="ALF85" s="195"/>
      <c r="ALG85" s="195"/>
      <c r="ALH85" s="195"/>
      <c r="ALI85" s="195"/>
      <c r="ALJ85" s="195"/>
      <c r="ALK85" s="195"/>
      <c r="ALL85" s="195"/>
      <c r="ALM85" s="195"/>
      <c r="ALN85" s="195"/>
      <c r="ALO85" s="195"/>
      <c r="ALP85" s="195"/>
      <c r="ALQ85" s="195"/>
      <c r="ALR85" s="195"/>
      <c r="ALS85" s="195"/>
      <c r="ALT85" s="195"/>
      <c r="ALU85" s="195"/>
      <c r="ALV85" s="195"/>
      <c r="ALW85" s="195"/>
      <c r="ALX85" s="195"/>
      <c r="ALY85" s="195"/>
      <c r="ALZ85" s="195"/>
      <c r="AMA85" s="195"/>
      <c r="AMB85" s="195"/>
      <c r="AMC85" s="195"/>
      <c r="AMD85" s="195"/>
      <c r="AME85" s="195"/>
      <c r="AMF85" s="195"/>
      <c r="AMG85" s="195"/>
      <c r="AMH85" s="195"/>
      <c r="AMI85" s="195"/>
      <c r="AMJ85" s="195"/>
      <c r="AMK85" s="195"/>
      <c r="AML85" s="195"/>
      <c r="AMM85" s="195"/>
      <c r="AMN85" s="195"/>
      <c r="AMO85" s="195"/>
      <c r="AMP85" s="195"/>
      <c r="AMQ85" s="195"/>
      <c r="AMR85" s="195"/>
      <c r="AMS85" s="195"/>
      <c r="AMT85" s="195"/>
      <c r="AMU85" s="195"/>
      <c r="AMV85" s="195"/>
      <c r="AMW85" s="195"/>
      <c r="AMX85" s="195"/>
      <c r="AMY85" s="195"/>
      <c r="AMZ85" s="195"/>
      <c r="ANA85" s="195"/>
      <c r="ANB85" s="195"/>
      <c r="ANC85" s="195"/>
      <c r="AND85" s="195"/>
      <c r="ANE85" s="195"/>
      <c r="ANF85" s="195"/>
      <c r="ANG85" s="195"/>
      <c r="ANH85" s="195"/>
      <c r="ANI85" s="195"/>
      <c r="ANJ85" s="195"/>
      <c r="ANK85" s="195"/>
      <c r="ANL85" s="195"/>
      <c r="ANM85" s="195"/>
      <c r="ANN85" s="195"/>
      <c r="ANO85" s="195"/>
      <c r="ANP85" s="195"/>
      <c r="ANQ85" s="195"/>
      <c r="ANR85" s="195"/>
      <c r="ANS85" s="195"/>
      <c r="ANT85" s="195"/>
      <c r="ANU85" s="195"/>
      <c r="ANV85" s="195"/>
      <c r="ANW85" s="195"/>
      <c r="ANX85" s="195"/>
      <c r="ANY85" s="195"/>
      <c r="ANZ85" s="195"/>
      <c r="AOA85" s="195"/>
      <c r="AOB85" s="195"/>
      <c r="AOC85" s="195"/>
      <c r="AOD85" s="195"/>
      <c r="AOE85" s="195"/>
      <c r="AOF85" s="195"/>
      <c r="AOG85" s="195"/>
      <c r="AOH85" s="195"/>
      <c r="AOI85" s="195"/>
      <c r="AOJ85" s="195"/>
      <c r="AOK85" s="195"/>
      <c r="AOL85" s="195"/>
      <c r="AOM85" s="195"/>
      <c r="AON85" s="195"/>
      <c r="AOO85" s="195"/>
      <c r="AOP85" s="195"/>
      <c r="AOQ85" s="195"/>
      <c r="AOR85" s="195"/>
      <c r="AOS85" s="195"/>
      <c r="AOT85" s="195"/>
      <c r="AOU85" s="195"/>
      <c r="AOV85" s="195"/>
      <c r="AOW85" s="195"/>
      <c r="AOX85" s="195"/>
      <c r="AOY85" s="195"/>
      <c r="AOZ85" s="195"/>
      <c r="APA85" s="195"/>
      <c r="APB85" s="195"/>
      <c r="APC85" s="195"/>
      <c r="APD85" s="195"/>
      <c r="APE85" s="195"/>
      <c r="APF85" s="195"/>
      <c r="APG85" s="195"/>
      <c r="APH85" s="195"/>
      <c r="API85" s="195"/>
      <c r="APJ85" s="195"/>
      <c r="APK85" s="195"/>
      <c r="APL85" s="195"/>
      <c r="APM85" s="195"/>
      <c r="APN85" s="195"/>
      <c r="APO85" s="195"/>
      <c r="APP85" s="195"/>
      <c r="APQ85" s="195"/>
      <c r="APR85" s="195"/>
      <c r="APS85" s="195"/>
      <c r="APT85" s="195"/>
      <c r="APU85" s="195"/>
      <c r="APV85" s="195"/>
      <c r="APW85" s="195"/>
      <c r="APX85" s="195"/>
      <c r="APY85" s="195"/>
      <c r="APZ85" s="195"/>
      <c r="AQA85" s="195"/>
      <c r="AQB85" s="195"/>
      <c r="AQC85" s="195"/>
      <c r="AQD85" s="195"/>
      <c r="AQE85" s="195"/>
      <c r="AQF85" s="195"/>
      <c r="AQG85" s="195"/>
      <c r="AQH85" s="195"/>
      <c r="AQI85" s="195"/>
      <c r="AQJ85" s="195"/>
      <c r="AQK85" s="195"/>
      <c r="AQL85" s="195"/>
      <c r="AQM85" s="195"/>
      <c r="AQN85" s="195"/>
      <c r="AQO85" s="195"/>
      <c r="AQP85" s="195"/>
      <c r="AQQ85" s="195"/>
      <c r="AQR85" s="195"/>
      <c r="AQS85" s="195"/>
      <c r="AQT85" s="195"/>
      <c r="AQU85" s="195"/>
      <c r="AQV85" s="195"/>
      <c r="AQW85" s="195"/>
      <c r="AQX85" s="195"/>
      <c r="AQY85" s="195"/>
      <c r="AQZ85" s="195"/>
      <c r="ARA85" s="195"/>
      <c r="ARB85" s="195"/>
      <c r="ARC85" s="195"/>
      <c r="ARD85" s="195"/>
      <c r="ARE85" s="195"/>
      <c r="ARF85" s="195"/>
      <c r="ARG85" s="195"/>
      <c r="ARH85" s="195"/>
      <c r="ARI85" s="195"/>
      <c r="ARJ85" s="195"/>
      <c r="ARK85" s="195"/>
      <c r="ARL85" s="195"/>
      <c r="ARM85" s="195"/>
      <c r="ARN85" s="195"/>
      <c r="ARO85" s="195"/>
      <c r="ARP85" s="195"/>
      <c r="ARQ85" s="195"/>
      <c r="ARR85" s="195"/>
      <c r="ARS85" s="195"/>
      <c r="ART85" s="195"/>
      <c r="ARU85" s="195"/>
      <c r="ARV85" s="195"/>
      <c r="ARW85" s="195"/>
      <c r="ARX85" s="195"/>
      <c r="ARY85" s="195"/>
      <c r="ARZ85" s="195"/>
      <c r="ASA85" s="195"/>
      <c r="ASB85" s="195"/>
      <c r="ASC85" s="195"/>
      <c r="ASD85" s="195"/>
      <c r="ASE85" s="195"/>
      <c r="ASF85" s="195"/>
      <c r="ASG85" s="195"/>
      <c r="ASH85" s="195"/>
      <c r="ASI85" s="195"/>
      <c r="ASJ85" s="195"/>
      <c r="ASK85" s="195"/>
      <c r="ASL85" s="195"/>
      <c r="ASM85" s="195"/>
      <c r="ASN85" s="195"/>
      <c r="ASO85" s="195"/>
      <c r="ASP85" s="195"/>
      <c r="ASQ85" s="195"/>
      <c r="ASR85" s="195"/>
      <c r="ASS85" s="195"/>
      <c r="AST85" s="195"/>
      <c r="ASU85" s="195"/>
      <c r="ASV85" s="195"/>
      <c r="ASW85" s="195"/>
      <c r="ASX85" s="195"/>
      <c r="ASY85" s="195"/>
      <c r="ASZ85" s="195"/>
      <c r="ATA85" s="195"/>
      <c r="ATB85" s="195"/>
      <c r="ATC85" s="195"/>
      <c r="ATD85" s="195"/>
      <c r="ATE85" s="195"/>
      <c r="ATF85" s="195"/>
      <c r="ATG85" s="195"/>
      <c r="ATH85" s="195"/>
      <c r="ATI85" s="195"/>
      <c r="ATJ85" s="195"/>
      <c r="ATK85" s="195"/>
      <c r="ATL85" s="195"/>
      <c r="ATM85" s="195"/>
      <c r="ATN85" s="195"/>
      <c r="ATO85" s="195"/>
      <c r="ATP85" s="195"/>
      <c r="ATQ85" s="195"/>
      <c r="ATR85" s="195"/>
      <c r="ATS85" s="195"/>
      <c r="ATT85" s="195"/>
      <c r="ATU85" s="195"/>
      <c r="ATV85" s="195"/>
      <c r="ATW85" s="195"/>
      <c r="ATX85" s="195"/>
      <c r="ATY85" s="195"/>
      <c r="ATZ85" s="195"/>
      <c r="AUA85" s="195"/>
      <c r="AUB85" s="195"/>
      <c r="AUC85" s="195"/>
      <c r="AUD85" s="195"/>
      <c r="AUE85" s="195"/>
      <c r="AUF85" s="195"/>
      <c r="AUG85" s="195"/>
      <c r="AUH85" s="195"/>
      <c r="AUI85" s="195"/>
      <c r="AUJ85" s="195"/>
      <c r="AUK85" s="195"/>
      <c r="AUL85" s="195"/>
      <c r="AUM85" s="195"/>
      <c r="AUN85" s="195"/>
      <c r="AUO85" s="195"/>
      <c r="AUP85" s="195"/>
      <c r="AUQ85" s="195"/>
      <c r="AUR85" s="195"/>
      <c r="AUS85" s="195"/>
      <c r="AUT85" s="195"/>
      <c r="AUU85" s="195"/>
      <c r="AUV85" s="195"/>
      <c r="AUW85" s="195"/>
      <c r="AUX85" s="195"/>
      <c r="AUY85" s="195"/>
      <c r="AUZ85" s="195"/>
      <c r="AVA85" s="195"/>
      <c r="AVB85" s="195"/>
      <c r="AVC85" s="195"/>
      <c r="AVD85" s="195"/>
      <c r="AVE85" s="195"/>
      <c r="AVF85" s="195"/>
      <c r="AVG85" s="195"/>
      <c r="AVH85" s="195"/>
      <c r="AVI85" s="195"/>
      <c r="AVJ85" s="195"/>
      <c r="AVK85" s="195"/>
      <c r="AVL85" s="195"/>
      <c r="AVM85" s="195"/>
      <c r="AVN85" s="195"/>
      <c r="AVO85" s="195"/>
      <c r="AVP85" s="195"/>
      <c r="AVQ85" s="195"/>
      <c r="AVR85" s="195"/>
      <c r="AVS85" s="195"/>
      <c r="AVT85" s="195"/>
      <c r="AVU85" s="195"/>
      <c r="AVV85" s="195"/>
      <c r="AVW85" s="195"/>
      <c r="AVX85" s="195"/>
      <c r="AVY85" s="195"/>
      <c r="AVZ85" s="195"/>
      <c r="AWA85" s="195"/>
      <c r="AWB85" s="195"/>
      <c r="AWC85" s="195"/>
      <c r="AWD85" s="195"/>
      <c r="AWE85" s="195"/>
      <c r="AWF85" s="195"/>
      <c r="AWG85" s="195"/>
      <c r="AWH85" s="195"/>
      <c r="AWI85" s="195"/>
      <c r="AWJ85" s="195"/>
      <c r="AWK85" s="195"/>
      <c r="AWL85" s="195"/>
      <c r="AWM85" s="195"/>
      <c r="AWN85" s="195"/>
      <c r="AWO85" s="195"/>
      <c r="AWP85" s="195"/>
      <c r="AWQ85" s="195"/>
      <c r="AWR85" s="195"/>
      <c r="AWS85" s="195"/>
      <c r="AWT85" s="195"/>
      <c r="AWU85" s="195"/>
      <c r="AWV85" s="195"/>
      <c r="AWW85" s="195"/>
      <c r="AWX85" s="195"/>
      <c r="AWY85" s="195"/>
      <c r="AWZ85" s="195"/>
      <c r="AXA85" s="195"/>
      <c r="AXB85" s="195"/>
      <c r="AXC85" s="195"/>
      <c r="AXD85" s="195"/>
      <c r="AXE85" s="195"/>
      <c r="AXF85" s="195"/>
      <c r="AXG85" s="195"/>
      <c r="AXH85" s="195"/>
      <c r="AXI85" s="195"/>
      <c r="AXJ85" s="195"/>
      <c r="AXK85" s="195"/>
      <c r="AXL85" s="195"/>
      <c r="AXM85" s="195"/>
      <c r="AXN85" s="195"/>
      <c r="AXO85" s="195"/>
      <c r="AXP85" s="195"/>
      <c r="AXQ85" s="195"/>
      <c r="AXR85" s="195"/>
      <c r="AXS85" s="195"/>
      <c r="AXT85" s="195"/>
      <c r="AXU85" s="195"/>
      <c r="AXV85" s="195"/>
      <c r="AXW85" s="195"/>
      <c r="AXX85" s="195"/>
      <c r="AXY85" s="195"/>
      <c r="AXZ85" s="195"/>
      <c r="AYA85" s="195"/>
      <c r="AYB85" s="195"/>
      <c r="AYC85" s="195"/>
      <c r="AYD85" s="195"/>
      <c r="AYE85" s="195"/>
      <c r="AYF85" s="195"/>
      <c r="AYG85" s="195"/>
      <c r="AYH85" s="195"/>
      <c r="AYI85" s="195"/>
      <c r="AYJ85" s="195"/>
      <c r="AYK85" s="195"/>
      <c r="AYL85" s="195"/>
      <c r="AYM85" s="195"/>
      <c r="AYN85" s="195"/>
      <c r="AYO85" s="195"/>
      <c r="AYP85" s="195"/>
      <c r="AYQ85" s="195"/>
      <c r="AYR85" s="195"/>
      <c r="AYS85" s="195"/>
      <c r="AYT85" s="195"/>
      <c r="AYU85" s="195"/>
      <c r="AYV85" s="195"/>
      <c r="AYW85" s="195"/>
      <c r="AYX85" s="195"/>
      <c r="AYY85" s="195"/>
      <c r="AYZ85" s="195"/>
      <c r="AZA85" s="195"/>
      <c r="AZB85" s="195"/>
      <c r="AZC85" s="195"/>
      <c r="AZD85" s="195"/>
      <c r="AZE85" s="195"/>
      <c r="AZF85" s="195"/>
      <c r="AZG85" s="195"/>
      <c r="AZH85" s="195"/>
      <c r="AZI85" s="195"/>
      <c r="AZJ85" s="195"/>
      <c r="AZK85" s="195"/>
      <c r="AZL85" s="195"/>
      <c r="AZM85" s="195"/>
      <c r="AZN85" s="195"/>
      <c r="AZO85" s="195"/>
      <c r="AZP85" s="195"/>
      <c r="AZQ85" s="195"/>
      <c r="AZR85" s="195"/>
      <c r="AZS85" s="195"/>
      <c r="AZT85" s="195"/>
      <c r="AZU85" s="195"/>
      <c r="AZV85" s="195"/>
      <c r="AZW85" s="195"/>
      <c r="AZX85" s="195"/>
      <c r="AZY85" s="195"/>
      <c r="AZZ85" s="195"/>
      <c r="BAA85" s="195"/>
      <c r="BAB85" s="195"/>
      <c r="BAC85" s="195"/>
      <c r="BAD85" s="195"/>
      <c r="BAE85" s="195"/>
      <c r="BAF85" s="195"/>
      <c r="BAG85" s="195"/>
      <c r="BAH85" s="195"/>
      <c r="BAI85" s="195"/>
      <c r="BAJ85" s="195"/>
      <c r="BAK85" s="195"/>
      <c r="BAL85" s="195"/>
      <c r="BAM85" s="195"/>
      <c r="BAN85" s="195"/>
      <c r="BAO85" s="195"/>
      <c r="BAP85" s="195"/>
      <c r="BAQ85" s="195"/>
      <c r="BAR85" s="195"/>
      <c r="BAS85" s="195"/>
      <c r="BAT85" s="195"/>
      <c r="BAU85" s="195"/>
      <c r="BAV85" s="195"/>
      <c r="BAW85" s="195"/>
      <c r="BAX85" s="195"/>
      <c r="BAY85" s="195"/>
      <c r="BAZ85" s="195"/>
      <c r="BBA85" s="195"/>
      <c r="BBB85" s="195"/>
      <c r="BBC85" s="195"/>
      <c r="BBD85" s="195"/>
      <c r="BBE85" s="195"/>
      <c r="BBF85" s="195"/>
      <c r="BBG85" s="195"/>
      <c r="BBH85" s="195"/>
      <c r="BBI85" s="195"/>
      <c r="BBJ85" s="195"/>
      <c r="BBK85" s="195"/>
      <c r="BBL85" s="195"/>
      <c r="BBM85" s="195"/>
      <c r="BBN85" s="195"/>
      <c r="BBO85" s="195"/>
      <c r="BBP85" s="195"/>
      <c r="BBQ85" s="195"/>
      <c r="BBR85" s="195"/>
      <c r="BBS85" s="195"/>
      <c r="BBT85" s="195"/>
      <c r="BBU85" s="195"/>
      <c r="BBV85" s="195"/>
      <c r="BBW85" s="195"/>
      <c r="BBX85" s="195"/>
      <c r="BBY85" s="195"/>
      <c r="BBZ85" s="195"/>
      <c r="BCA85" s="195"/>
      <c r="BCB85" s="195"/>
      <c r="BCC85" s="195"/>
      <c r="BCD85" s="195"/>
      <c r="BCE85" s="195"/>
      <c r="BCF85" s="195"/>
      <c r="BCG85" s="195"/>
      <c r="BCH85" s="195"/>
      <c r="BCI85" s="195"/>
      <c r="BCJ85" s="195"/>
      <c r="BCK85" s="195"/>
      <c r="BCL85" s="195"/>
      <c r="BCM85" s="195"/>
      <c r="BCN85" s="195"/>
      <c r="BCO85" s="195"/>
      <c r="BCP85" s="195"/>
      <c r="BCQ85" s="195"/>
      <c r="BCR85" s="195"/>
      <c r="BCS85" s="195"/>
      <c r="BCT85" s="195"/>
      <c r="BCU85" s="195"/>
      <c r="BCV85" s="195"/>
      <c r="BCW85" s="195"/>
      <c r="BCX85" s="195"/>
      <c r="BCY85" s="195"/>
      <c r="BCZ85" s="195"/>
      <c r="BDA85" s="195"/>
      <c r="BDB85" s="195"/>
      <c r="BDC85" s="195"/>
      <c r="BDD85" s="195"/>
      <c r="BDE85" s="195"/>
      <c r="BDF85" s="195"/>
      <c r="BDG85" s="195"/>
      <c r="BDH85" s="195"/>
      <c r="BDI85" s="195"/>
      <c r="BDJ85" s="195"/>
      <c r="BDK85" s="195"/>
      <c r="BDL85" s="195"/>
      <c r="BDM85" s="195"/>
      <c r="BDN85" s="195"/>
      <c r="BDO85" s="195"/>
      <c r="BDP85" s="195"/>
      <c r="BDQ85" s="195"/>
      <c r="BDR85" s="195"/>
      <c r="BDS85" s="195"/>
      <c r="BDT85" s="195"/>
      <c r="BDU85" s="195"/>
      <c r="BDV85" s="195"/>
      <c r="BDW85" s="195"/>
      <c r="BDX85" s="195"/>
      <c r="BDY85" s="195"/>
      <c r="BDZ85" s="195"/>
      <c r="BEA85" s="195"/>
      <c r="BEB85" s="195"/>
      <c r="BEC85" s="195"/>
      <c r="BED85" s="195"/>
      <c r="BEE85" s="195"/>
      <c r="BEF85" s="195"/>
      <c r="BEG85" s="195"/>
      <c r="BEH85" s="195"/>
      <c r="BEI85" s="195"/>
      <c r="BEJ85" s="195"/>
      <c r="BEK85" s="195"/>
      <c r="BEL85" s="195"/>
      <c r="BEM85" s="195"/>
      <c r="BEN85" s="195"/>
      <c r="BEO85" s="195"/>
      <c r="BEP85" s="195"/>
      <c r="BEQ85" s="195"/>
      <c r="BER85" s="195"/>
      <c r="BES85" s="195"/>
      <c r="BET85" s="195"/>
      <c r="BEU85" s="195"/>
      <c r="BEV85" s="195"/>
      <c r="BEW85" s="195"/>
      <c r="BEX85" s="195"/>
      <c r="BEY85" s="195"/>
      <c r="BEZ85" s="195"/>
      <c r="BFA85" s="195"/>
      <c r="BFB85" s="195"/>
      <c r="BFC85" s="195"/>
      <c r="BFD85" s="195"/>
      <c r="BFE85" s="195"/>
      <c r="BFF85" s="195"/>
      <c r="BFG85" s="195"/>
      <c r="BFH85" s="195"/>
      <c r="BFI85" s="195"/>
      <c r="BFJ85" s="195"/>
      <c r="BFK85" s="195"/>
      <c r="BFL85" s="195"/>
      <c r="BFM85" s="195"/>
      <c r="BFN85" s="195"/>
      <c r="BFO85" s="195"/>
      <c r="BFP85" s="195"/>
      <c r="BFQ85" s="195"/>
      <c r="BFR85" s="195"/>
      <c r="BFS85" s="195"/>
      <c r="BFT85" s="195"/>
      <c r="BFU85" s="195"/>
      <c r="BFV85" s="195"/>
      <c r="BFW85" s="195"/>
      <c r="BFX85" s="195"/>
      <c r="BFY85" s="195"/>
      <c r="BFZ85" s="195"/>
      <c r="BGA85" s="195"/>
      <c r="BGB85" s="195"/>
      <c r="BGC85" s="195"/>
      <c r="BGD85" s="195"/>
      <c r="BGE85" s="195"/>
      <c r="BGF85" s="195"/>
      <c r="BGG85" s="195"/>
      <c r="BGH85" s="195"/>
      <c r="BGI85" s="195"/>
      <c r="BGJ85" s="195"/>
      <c r="BGK85" s="195"/>
      <c r="BGL85" s="195"/>
      <c r="BGM85" s="195"/>
      <c r="BGN85" s="195"/>
      <c r="BGO85" s="195"/>
      <c r="BGP85" s="195"/>
      <c r="BGQ85" s="195"/>
      <c r="BGR85" s="195"/>
      <c r="BGS85" s="195"/>
      <c r="BGT85" s="195"/>
      <c r="BGU85" s="195"/>
      <c r="BGV85" s="195"/>
      <c r="BGW85" s="195"/>
      <c r="BGX85" s="195"/>
      <c r="BGY85" s="195"/>
      <c r="BGZ85" s="195"/>
      <c r="BHA85" s="195"/>
      <c r="BHB85" s="195"/>
      <c r="BHC85" s="195"/>
      <c r="BHD85" s="195"/>
      <c r="BHE85" s="195"/>
      <c r="BHF85" s="195"/>
      <c r="BHG85" s="195"/>
      <c r="BHH85" s="195"/>
      <c r="BHI85" s="195"/>
      <c r="BHJ85" s="195"/>
      <c r="BHK85" s="195"/>
      <c r="BHL85" s="195"/>
      <c r="BHM85" s="195"/>
      <c r="BHN85" s="195"/>
      <c r="BHO85" s="195"/>
      <c r="BHP85" s="195"/>
      <c r="BHQ85" s="195"/>
      <c r="BHR85" s="195"/>
      <c r="BHS85" s="195"/>
      <c r="BHT85" s="195"/>
      <c r="BHU85" s="195"/>
      <c r="BHV85" s="195"/>
      <c r="BHW85" s="195"/>
      <c r="BHX85" s="195"/>
      <c r="BHY85" s="195"/>
      <c r="BHZ85" s="195"/>
      <c r="BIA85" s="195"/>
      <c r="BIB85" s="195"/>
      <c r="BIC85" s="195"/>
      <c r="BID85" s="195"/>
      <c r="BIE85" s="195"/>
      <c r="BIF85" s="195"/>
      <c r="BIG85" s="195"/>
      <c r="BIH85" s="195"/>
      <c r="BII85" s="195"/>
      <c r="BIJ85" s="195"/>
      <c r="BIK85" s="195"/>
      <c r="BIL85" s="195"/>
      <c r="BIM85" s="195"/>
      <c r="BIN85" s="195"/>
      <c r="BIO85" s="195"/>
      <c r="BIP85" s="195"/>
      <c r="BIQ85" s="195"/>
      <c r="BIR85" s="195"/>
      <c r="BIS85" s="195"/>
      <c r="BIT85" s="195"/>
      <c r="BIU85" s="195"/>
      <c r="BIV85" s="195"/>
      <c r="BIW85" s="195"/>
      <c r="BIX85" s="195"/>
      <c r="BIY85" s="195"/>
      <c r="BIZ85" s="195"/>
      <c r="BJA85" s="195"/>
      <c r="BJB85" s="195"/>
      <c r="BJC85" s="195"/>
      <c r="BJD85" s="195"/>
      <c r="BJE85" s="195"/>
      <c r="BJF85" s="195"/>
      <c r="BJG85" s="195"/>
      <c r="BJH85" s="195"/>
      <c r="BJI85" s="195"/>
      <c r="BJJ85" s="195"/>
      <c r="BJK85" s="195"/>
      <c r="BJL85" s="195"/>
      <c r="BJM85" s="195"/>
      <c r="BJN85" s="195"/>
      <c r="BJO85" s="195"/>
      <c r="BJP85" s="195"/>
      <c r="BJQ85" s="195"/>
      <c r="BJR85" s="195"/>
      <c r="BJS85" s="195"/>
      <c r="BJT85" s="195"/>
      <c r="BJU85" s="195"/>
      <c r="BJV85" s="195"/>
      <c r="BJW85" s="195"/>
      <c r="BJX85" s="195"/>
      <c r="BJY85" s="195"/>
      <c r="BJZ85" s="195"/>
      <c r="BKA85" s="195"/>
      <c r="BKB85" s="195"/>
      <c r="BKC85" s="195"/>
      <c r="BKD85" s="195"/>
      <c r="BKE85" s="195"/>
      <c r="BKF85" s="195"/>
      <c r="BKG85" s="195"/>
      <c r="BKH85" s="195"/>
      <c r="BKI85" s="195"/>
      <c r="BKJ85" s="195"/>
      <c r="BKK85" s="195"/>
      <c r="BKL85" s="195"/>
      <c r="BKM85" s="195"/>
      <c r="BKN85" s="195"/>
      <c r="BKO85" s="195"/>
      <c r="BKP85" s="195"/>
      <c r="BKQ85" s="195"/>
      <c r="BKR85" s="195"/>
      <c r="BKS85" s="195"/>
      <c r="BKT85" s="195"/>
      <c r="BKU85" s="195"/>
      <c r="BKV85" s="195"/>
      <c r="BKW85" s="195"/>
      <c r="BKX85" s="195"/>
      <c r="BKY85" s="195"/>
      <c r="BKZ85" s="195"/>
      <c r="BLA85" s="195"/>
      <c r="BLB85" s="195"/>
      <c r="BLC85" s="195"/>
      <c r="BLD85" s="195"/>
      <c r="BLE85" s="195"/>
      <c r="BLF85" s="195"/>
      <c r="BLG85" s="195"/>
      <c r="BLH85" s="195"/>
      <c r="BLI85" s="195"/>
      <c r="BLJ85" s="195"/>
      <c r="BLK85" s="195"/>
      <c r="BLL85" s="195"/>
      <c r="BLM85" s="195"/>
      <c r="BLN85" s="195"/>
      <c r="BLO85" s="195"/>
      <c r="BLP85" s="195"/>
      <c r="BLQ85" s="195"/>
      <c r="BLR85" s="195"/>
      <c r="BLS85" s="195"/>
      <c r="BLT85" s="195"/>
      <c r="BLU85" s="195"/>
      <c r="BLV85" s="195"/>
      <c r="BLW85" s="195"/>
      <c r="BLX85" s="195"/>
      <c r="BLY85" s="195"/>
      <c r="BLZ85" s="195"/>
      <c r="BMA85" s="195"/>
      <c r="BMB85" s="195"/>
      <c r="BMC85" s="195"/>
      <c r="BMD85" s="195"/>
      <c r="BME85" s="195"/>
      <c r="BMF85" s="195"/>
      <c r="BMG85" s="195"/>
      <c r="BMH85" s="195"/>
      <c r="BMI85" s="195"/>
      <c r="BMJ85" s="195"/>
      <c r="BMK85" s="195"/>
      <c r="BML85" s="195"/>
      <c r="BMM85" s="195"/>
      <c r="BMN85" s="195"/>
      <c r="BMO85" s="195"/>
      <c r="BMP85" s="195"/>
      <c r="BMQ85" s="195"/>
      <c r="BMR85" s="195"/>
      <c r="BMS85" s="195"/>
      <c r="BMT85" s="195"/>
      <c r="BMU85" s="195"/>
      <c r="BMV85" s="195"/>
      <c r="BMW85" s="195"/>
      <c r="BMX85" s="195"/>
      <c r="BMY85" s="195"/>
      <c r="BMZ85" s="195"/>
      <c r="BNA85" s="195"/>
      <c r="BNB85" s="195"/>
      <c r="BNC85" s="195"/>
      <c r="BND85" s="195"/>
      <c r="BNE85" s="195"/>
      <c r="BNF85" s="195"/>
      <c r="BNG85" s="195"/>
      <c r="BNH85" s="195"/>
      <c r="BNI85" s="195"/>
      <c r="BNJ85" s="195"/>
      <c r="BNK85" s="195"/>
      <c r="BNL85" s="195"/>
      <c r="BNM85" s="195"/>
      <c r="BNN85" s="195"/>
      <c r="BNO85" s="195"/>
      <c r="BNP85" s="195"/>
      <c r="BNQ85" s="195"/>
      <c r="BNR85" s="195"/>
      <c r="BNS85" s="195"/>
      <c r="BNT85" s="195"/>
      <c r="BNU85" s="195"/>
      <c r="BNV85" s="195"/>
      <c r="BNW85" s="195"/>
      <c r="BNX85" s="195"/>
      <c r="BNY85" s="195"/>
      <c r="BNZ85" s="195"/>
      <c r="BOA85" s="195"/>
      <c r="BOB85" s="195"/>
      <c r="BOC85" s="195"/>
      <c r="BOD85" s="195"/>
      <c r="BOE85" s="195"/>
      <c r="BOF85" s="195"/>
      <c r="BOG85" s="195"/>
      <c r="BOH85" s="195"/>
      <c r="BOI85" s="195"/>
      <c r="BOJ85" s="195"/>
      <c r="BOK85" s="195"/>
      <c r="BOL85" s="195"/>
      <c r="BOM85" s="195"/>
      <c r="BON85" s="195"/>
      <c r="BOO85" s="195"/>
      <c r="BOP85" s="195"/>
      <c r="BOQ85" s="195"/>
      <c r="BOR85" s="195"/>
      <c r="BOS85" s="195"/>
      <c r="BOT85" s="195"/>
      <c r="BOU85" s="195"/>
      <c r="BOV85" s="195"/>
      <c r="BOW85" s="195"/>
      <c r="BOX85" s="195"/>
      <c r="BOY85" s="195"/>
      <c r="BOZ85" s="195"/>
      <c r="BPA85" s="195"/>
      <c r="BPB85" s="195"/>
      <c r="BPC85" s="195"/>
      <c r="BPD85" s="195"/>
      <c r="BPE85" s="195"/>
      <c r="BPF85" s="195"/>
      <c r="BPG85" s="195"/>
      <c r="BPH85" s="195"/>
      <c r="BPI85" s="195"/>
      <c r="BPJ85" s="195"/>
      <c r="BPK85" s="195"/>
      <c r="BPL85" s="195"/>
      <c r="BPM85" s="195"/>
      <c r="BPN85" s="195"/>
      <c r="BPO85" s="195"/>
      <c r="BPP85" s="195"/>
      <c r="BPQ85" s="195"/>
      <c r="BPR85" s="195"/>
      <c r="BPS85" s="195"/>
      <c r="BPT85" s="195"/>
      <c r="BPU85" s="195"/>
      <c r="BPV85" s="195"/>
      <c r="BPW85" s="195"/>
      <c r="BPX85" s="195"/>
      <c r="BPY85" s="195"/>
      <c r="BPZ85" s="195"/>
      <c r="BQA85" s="195"/>
      <c r="BQB85" s="195"/>
      <c r="BQC85" s="195"/>
      <c r="BQD85" s="195"/>
      <c r="BQE85" s="195"/>
      <c r="BQF85" s="195"/>
      <c r="BQG85" s="195"/>
      <c r="BQH85" s="195"/>
      <c r="BQI85" s="195"/>
      <c r="BQJ85" s="195"/>
      <c r="BQK85" s="195"/>
      <c r="BQL85" s="195"/>
      <c r="BQM85" s="195"/>
      <c r="BQN85" s="195"/>
      <c r="BQO85" s="195"/>
      <c r="BQP85" s="195"/>
      <c r="BQQ85" s="195"/>
      <c r="BQR85" s="195"/>
      <c r="BQS85" s="195"/>
      <c r="BQT85" s="195"/>
      <c r="BQU85" s="195"/>
      <c r="BQV85" s="195"/>
      <c r="BQW85" s="195"/>
      <c r="BQX85" s="195"/>
      <c r="BQY85" s="195"/>
      <c r="BQZ85" s="195"/>
      <c r="BRA85" s="195"/>
      <c r="BRB85" s="195"/>
      <c r="BRC85" s="195"/>
      <c r="BRD85" s="195"/>
      <c r="BRE85" s="195"/>
      <c r="BRF85" s="195"/>
      <c r="BRG85" s="195"/>
      <c r="BRH85" s="195"/>
      <c r="BRI85" s="195"/>
      <c r="BRJ85" s="195"/>
      <c r="BRK85" s="195"/>
      <c r="BRL85" s="195"/>
      <c r="BRM85" s="195"/>
      <c r="BRN85" s="195"/>
      <c r="BRO85" s="195"/>
      <c r="BRP85" s="195"/>
      <c r="BRQ85" s="195"/>
      <c r="BRR85" s="195"/>
      <c r="BRS85" s="195"/>
      <c r="BRT85" s="195"/>
      <c r="BRU85" s="195"/>
      <c r="BRV85" s="195"/>
      <c r="BRW85" s="195"/>
      <c r="BRX85" s="195"/>
      <c r="BRY85" s="195"/>
      <c r="BRZ85" s="195"/>
      <c r="BSA85" s="195"/>
      <c r="BSB85" s="195"/>
      <c r="BSC85" s="195"/>
      <c r="BSD85" s="195"/>
      <c r="BSE85" s="195"/>
      <c r="BSF85" s="195"/>
      <c r="BSG85" s="195"/>
      <c r="BSH85" s="195"/>
      <c r="BSI85" s="195"/>
      <c r="BSJ85" s="195"/>
      <c r="BSK85" s="195"/>
      <c r="BSL85" s="195"/>
      <c r="BSM85" s="195"/>
      <c r="BSN85" s="195"/>
      <c r="BSO85" s="195"/>
      <c r="BSP85" s="195"/>
      <c r="BSQ85" s="195"/>
      <c r="BSR85" s="195"/>
      <c r="BSS85" s="195"/>
      <c r="BST85" s="195"/>
      <c r="BSU85" s="195"/>
      <c r="BSV85" s="195"/>
      <c r="BSW85" s="195"/>
      <c r="BSX85" s="195"/>
      <c r="BSY85" s="195"/>
      <c r="BSZ85" s="195"/>
      <c r="BTA85" s="195"/>
      <c r="BTB85" s="195"/>
      <c r="BTC85" s="195"/>
      <c r="BTD85" s="195"/>
      <c r="BTE85" s="195"/>
      <c r="BTF85" s="195"/>
      <c r="BTG85" s="195"/>
      <c r="BTH85" s="195"/>
      <c r="BTI85" s="195"/>
      <c r="BTJ85" s="195"/>
      <c r="BTK85" s="195"/>
      <c r="BTL85" s="195"/>
      <c r="BTM85" s="195"/>
      <c r="BTN85" s="195"/>
      <c r="BTO85" s="195"/>
      <c r="BTP85" s="195"/>
      <c r="BTQ85" s="195"/>
      <c r="BTR85" s="195"/>
      <c r="BTS85" s="195"/>
      <c r="BTT85" s="195"/>
      <c r="BTU85" s="195"/>
      <c r="BTV85" s="195"/>
      <c r="BTW85" s="195"/>
      <c r="BTX85" s="195"/>
      <c r="BTY85" s="195"/>
      <c r="BTZ85" s="195"/>
      <c r="BUA85" s="195"/>
      <c r="BUB85" s="195"/>
      <c r="BUC85" s="195"/>
      <c r="BUD85" s="195"/>
      <c r="BUE85" s="195"/>
      <c r="BUF85" s="195"/>
      <c r="BUG85" s="195"/>
      <c r="BUH85" s="195"/>
      <c r="BUI85" s="195"/>
      <c r="BUJ85" s="195"/>
      <c r="BUK85" s="195"/>
      <c r="BUL85" s="195"/>
      <c r="BUM85" s="195"/>
      <c r="BUN85" s="195"/>
      <c r="BUO85" s="195"/>
      <c r="BUP85" s="195"/>
      <c r="BUQ85" s="195"/>
      <c r="BUR85" s="195"/>
      <c r="BUS85" s="195"/>
      <c r="BUT85" s="195"/>
      <c r="BUU85" s="195"/>
      <c r="BUV85" s="195"/>
      <c r="BUW85" s="195"/>
      <c r="BUX85" s="195"/>
      <c r="BUY85" s="195"/>
      <c r="BUZ85" s="195"/>
      <c r="BVA85" s="195"/>
      <c r="BVB85" s="195"/>
      <c r="BVC85" s="195"/>
      <c r="BVD85" s="195"/>
      <c r="BVE85" s="195"/>
      <c r="BVF85" s="195"/>
      <c r="BVG85" s="195"/>
      <c r="BVH85" s="195"/>
      <c r="BVI85" s="195"/>
      <c r="BVJ85" s="195"/>
      <c r="BVK85" s="195"/>
      <c r="BVL85" s="195"/>
      <c r="BVM85" s="195"/>
      <c r="BVN85" s="195"/>
      <c r="BVO85" s="195"/>
      <c r="BVP85" s="195"/>
      <c r="BVQ85" s="195"/>
      <c r="BVR85" s="195"/>
      <c r="BVS85" s="195"/>
      <c r="BVT85" s="195"/>
      <c r="BVU85" s="195"/>
      <c r="BVV85" s="195"/>
      <c r="BVW85" s="195"/>
      <c r="BVX85" s="195"/>
      <c r="BVY85" s="195"/>
      <c r="BVZ85" s="195"/>
      <c r="BWA85" s="195"/>
      <c r="BWB85" s="195"/>
      <c r="BWC85" s="195"/>
      <c r="BWD85" s="195"/>
      <c r="BWE85" s="195"/>
      <c r="BWF85" s="195"/>
      <c r="BWG85" s="195"/>
      <c r="BWH85" s="195"/>
      <c r="BWI85" s="195"/>
      <c r="BWJ85" s="195"/>
      <c r="BWK85" s="195"/>
      <c r="BWL85" s="195"/>
      <c r="BWM85" s="195"/>
      <c r="BWN85" s="195"/>
      <c r="BWO85" s="195"/>
      <c r="BWP85" s="195"/>
      <c r="BWQ85" s="195"/>
      <c r="BWR85" s="195"/>
      <c r="BWS85" s="195"/>
      <c r="BWT85" s="195"/>
      <c r="BWU85" s="195"/>
      <c r="BWV85" s="195"/>
      <c r="BWW85" s="195"/>
      <c r="BWX85" s="195"/>
      <c r="BWY85" s="195"/>
      <c r="BWZ85" s="195"/>
      <c r="BXA85" s="195"/>
      <c r="BXB85" s="195"/>
      <c r="BXC85" s="195"/>
      <c r="BXD85" s="195"/>
      <c r="BXE85" s="195"/>
      <c r="BXF85" s="195"/>
      <c r="BXG85" s="195"/>
      <c r="BXH85" s="195"/>
      <c r="BXI85" s="195"/>
      <c r="BXJ85" s="195"/>
      <c r="BXK85" s="195"/>
      <c r="BXL85" s="195"/>
      <c r="BXM85" s="195"/>
      <c r="BXN85" s="195"/>
      <c r="BXO85" s="195"/>
      <c r="BXP85" s="195"/>
      <c r="BXQ85" s="195"/>
      <c r="BXR85" s="195"/>
      <c r="BXS85" s="195"/>
      <c r="BXT85" s="195"/>
      <c r="BXU85" s="195"/>
      <c r="BXV85" s="195"/>
      <c r="BXW85" s="195"/>
      <c r="BXX85" s="195"/>
      <c r="BXY85" s="195"/>
      <c r="BXZ85" s="195"/>
      <c r="BYA85" s="195"/>
      <c r="BYB85" s="195"/>
      <c r="BYC85" s="195"/>
      <c r="BYD85" s="195"/>
      <c r="BYE85" s="195"/>
      <c r="BYF85" s="195"/>
      <c r="BYG85" s="195"/>
      <c r="BYH85" s="195"/>
      <c r="BYI85" s="195"/>
      <c r="BYJ85" s="195"/>
      <c r="BYK85" s="195"/>
      <c r="BYL85" s="195"/>
      <c r="BYM85" s="195"/>
      <c r="BYN85" s="195"/>
      <c r="BYO85" s="195"/>
      <c r="BYP85" s="195"/>
      <c r="BYQ85" s="195"/>
      <c r="BYR85" s="195"/>
      <c r="BYS85" s="195"/>
      <c r="BYT85" s="195"/>
      <c r="BYU85" s="195"/>
      <c r="BYV85" s="195"/>
      <c r="BYW85" s="195"/>
      <c r="BYX85" s="195"/>
      <c r="BYY85" s="195"/>
      <c r="BYZ85" s="195"/>
      <c r="BZA85" s="195"/>
      <c r="BZB85" s="195"/>
      <c r="BZC85" s="195"/>
      <c r="BZD85" s="195"/>
      <c r="BZE85" s="195"/>
      <c r="BZF85" s="195"/>
      <c r="BZG85" s="195"/>
      <c r="BZH85" s="195"/>
      <c r="BZI85" s="195"/>
      <c r="BZJ85" s="195"/>
      <c r="BZK85" s="195"/>
      <c r="BZL85" s="195"/>
      <c r="BZM85" s="195"/>
      <c r="BZN85" s="195"/>
      <c r="BZO85" s="195"/>
      <c r="BZP85" s="195"/>
      <c r="BZQ85" s="195"/>
      <c r="BZR85" s="195"/>
      <c r="BZS85" s="195"/>
      <c r="BZT85" s="195"/>
      <c r="BZU85" s="195"/>
      <c r="BZV85" s="195"/>
      <c r="BZW85" s="195"/>
      <c r="BZX85" s="195"/>
      <c r="BZY85" s="195"/>
      <c r="BZZ85" s="195"/>
      <c r="CAA85" s="195"/>
      <c r="CAB85" s="195"/>
      <c r="CAC85" s="195"/>
      <c r="CAD85" s="195"/>
      <c r="CAE85" s="195"/>
      <c r="CAF85" s="195"/>
      <c r="CAG85" s="195"/>
      <c r="CAH85" s="195"/>
      <c r="CAI85" s="195"/>
      <c r="CAJ85" s="195"/>
      <c r="CAK85" s="195"/>
      <c r="CAL85" s="195"/>
      <c r="CAM85" s="195"/>
      <c r="CAN85" s="195"/>
      <c r="CAO85" s="195"/>
      <c r="CAP85" s="195"/>
      <c r="CAQ85" s="195"/>
      <c r="CAR85" s="195"/>
      <c r="CAS85" s="195"/>
      <c r="CAT85" s="195"/>
      <c r="CAU85" s="195"/>
      <c r="CAV85" s="195"/>
      <c r="CAW85" s="195"/>
      <c r="CAX85" s="195"/>
      <c r="CAY85" s="195"/>
      <c r="CAZ85" s="195"/>
      <c r="CBA85" s="195"/>
      <c r="CBB85" s="195"/>
      <c r="CBC85" s="195"/>
      <c r="CBD85" s="195"/>
      <c r="CBE85" s="195"/>
      <c r="CBF85" s="195"/>
      <c r="CBG85" s="195"/>
      <c r="CBH85" s="195"/>
      <c r="CBI85" s="195"/>
      <c r="CBJ85" s="195"/>
      <c r="CBK85" s="195"/>
      <c r="CBL85" s="195"/>
      <c r="CBM85" s="195"/>
      <c r="CBN85" s="195"/>
      <c r="CBO85" s="195"/>
      <c r="CBP85" s="195"/>
      <c r="CBQ85" s="195"/>
      <c r="CBR85" s="195"/>
      <c r="CBS85" s="195"/>
      <c r="CBT85" s="195"/>
      <c r="CBU85" s="195"/>
      <c r="CBV85" s="195"/>
      <c r="CBW85" s="195"/>
      <c r="CBX85" s="195"/>
      <c r="CBY85" s="195"/>
      <c r="CBZ85" s="195"/>
      <c r="CCA85" s="195"/>
      <c r="CCB85" s="195"/>
      <c r="CCC85" s="195"/>
      <c r="CCD85" s="195"/>
      <c r="CCE85" s="195"/>
      <c r="CCF85" s="195"/>
      <c r="CCG85" s="195"/>
      <c r="CCH85" s="195"/>
      <c r="CCI85" s="195"/>
      <c r="CCJ85" s="195"/>
      <c r="CCK85" s="195"/>
      <c r="CCL85" s="195"/>
      <c r="CCM85" s="195"/>
      <c r="CCN85" s="195"/>
      <c r="CCO85" s="195"/>
      <c r="CCP85" s="195"/>
      <c r="CCQ85" s="195"/>
      <c r="CCR85" s="195"/>
      <c r="CCS85" s="195"/>
      <c r="CCT85" s="195"/>
      <c r="CCU85" s="195"/>
      <c r="CCV85" s="195"/>
      <c r="CCW85" s="195"/>
      <c r="CCX85" s="195"/>
      <c r="CCY85" s="195"/>
      <c r="CCZ85" s="195"/>
      <c r="CDA85" s="195"/>
      <c r="CDB85" s="195"/>
      <c r="CDC85" s="195"/>
      <c r="CDD85" s="195"/>
      <c r="CDE85" s="195"/>
      <c r="CDF85" s="195"/>
      <c r="CDG85" s="195"/>
      <c r="CDH85" s="195"/>
      <c r="CDI85" s="195"/>
      <c r="CDJ85" s="195"/>
      <c r="CDK85" s="195"/>
      <c r="CDL85" s="195"/>
      <c r="CDM85" s="195"/>
      <c r="CDN85" s="195"/>
      <c r="CDO85" s="195"/>
      <c r="CDP85" s="195"/>
      <c r="CDQ85" s="195"/>
      <c r="CDR85" s="195"/>
      <c r="CDS85" s="195"/>
      <c r="CDT85" s="195"/>
      <c r="CDU85" s="195"/>
      <c r="CDV85" s="195"/>
      <c r="CDW85" s="195"/>
      <c r="CDX85" s="195"/>
      <c r="CDY85" s="195"/>
      <c r="CDZ85" s="195"/>
      <c r="CEA85" s="195"/>
      <c r="CEB85" s="195"/>
      <c r="CEC85" s="195"/>
      <c r="CED85" s="195"/>
      <c r="CEE85" s="195"/>
      <c r="CEF85" s="195"/>
      <c r="CEG85" s="195"/>
      <c r="CEH85" s="195"/>
      <c r="CEI85" s="195"/>
      <c r="CEJ85" s="195"/>
      <c r="CEK85" s="195"/>
      <c r="CEL85" s="195"/>
      <c r="CEM85" s="195"/>
      <c r="CEN85" s="195"/>
      <c r="CEO85" s="195"/>
      <c r="CEP85" s="195"/>
      <c r="CEQ85" s="195"/>
      <c r="CER85" s="195"/>
      <c r="CES85" s="195"/>
      <c r="CET85" s="195"/>
      <c r="CEU85" s="195"/>
      <c r="CEV85" s="195"/>
      <c r="CEW85" s="195"/>
      <c r="CEX85" s="195"/>
      <c r="CEY85" s="195"/>
      <c r="CEZ85" s="195"/>
      <c r="CFA85" s="195"/>
      <c r="CFB85" s="195"/>
      <c r="CFC85" s="195"/>
      <c r="CFD85" s="195"/>
      <c r="CFE85" s="195"/>
      <c r="CFF85" s="195"/>
      <c r="CFG85" s="195"/>
      <c r="CFH85" s="195"/>
      <c r="CFI85" s="195"/>
      <c r="CFJ85" s="195"/>
      <c r="CFK85" s="195"/>
      <c r="CFL85" s="195"/>
      <c r="CFM85" s="195"/>
      <c r="CFN85" s="195"/>
      <c r="CFO85" s="195"/>
      <c r="CFP85" s="195"/>
      <c r="CFQ85" s="195"/>
      <c r="CFR85" s="195"/>
      <c r="CFS85" s="195"/>
      <c r="CFT85" s="195"/>
      <c r="CFU85" s="195"/>
      <c r="CFV85" s="195"/>
      <c r="CFW85" s="195"/>
      <c r="CFX85" s="195"/>
      <c r="CFY85" s="195"/>
      <c r="CFZ85" s="195"/>
      <c r="CGA85" s="195"/>
      <c r="CGB85" s="195"/>
      <c r="CGC85" s="195"/>
      <c r="CGD85" s="195"/>
      <c r="CGE85" s="195"/>
      <c r="CGF85" s="195"/>
      <c r="CGG85" s="195"/>
      <c r="CGH85" s="195"/>
      <c r="CGI85" s="195"/>
      <c r="CGJ85" s="195"/>
      <c r="CGK85" s="195"/>
      <c r="CGL85" s="195"/>
      <c r="CGM85" s="195"/>
      <c r="CGN85" s="195"/>
      <c r="CGO85" s="195"/>
      <c r="CGP85" s="195"/>
      <c r="CGQ85" s="195"/>
      <c r="CGR85" s="195"/>
      <c r="CGS85" s="195"/>
      <c r="CGT85" s="195"/>
      <c r="CGU85" s="195"/>
      <c r="CGV85" s="195"/>
      <c r="CGW85" s="195"/>
      <c r="CGX85" s="195"/>
      <c r="CGY85" s="195"/>
      <c r="CGZ85" s="195"/>
      <c r="CHA85" s="195"/>
      <c r="CHB85" s="195"/>
      <c r="CHC85" s="195"/>
      <c r="CHD85" s="195"/>
      <c r="CHE85" s="195"/>
      <c r="CHF85" s="195"/>
      <c r="CHG85" s="195"/>
      <c r="CHH85" s="195"/>
      <c r="CHI85" s="195"/>
      <c r="CHJ85" s="195"/>
      <c r="CHK85" s="195"/>
      <c r="CHL85" s="195"/>
      <c r="CHM85" s="195"/>
      <c r="CHN85" s="195"/>
      <c r="CHO85" s="195"/>
      <c r="CHP85" s="195"/>
      <c r="CHQ85" s="195"/>
      <c r="CHR85" s="195"/>
      <c r="CHS85" s="195"/>
      <c r="CHT85" s="195"/>
      <c r="CHU85" s="195"/>
      <c r="CHV85" s="195"/>
      <c r="CHW85" s="195"/>
      <c r="CHX85" s="195"/>
      <c r="CHY85" s="195"/>
      <c r="CHZ85" s="195"/>
      <c r="CIA85" s="195"/>
      <c r="CIB85" s="195"/>
      <c r="CIC85" s="195"/>
      <c r="CID85" s="195"/>
      <c r="CIE85" s="195"/>
      <c r="CIF85" s="195"/>
      <c r="CIG85" s="195"/>
      <c r="CIH85" s="195"/>
      <c r="CII85" s="195"/>
      <c r="CIJ85" s="195"/>
      <c r="CIK85" s="195"/>
      <c r="CIL85" s="195"/>
      <c r="CIM85" s="195"/>
      <c r="CIN85" s="195"/>
      <c r="CIO85" s="195"/>
      <c r="CIP85" s="195"/>
      <c r="CIQ85" s="195"/>
      <c r="CIR85" s="195"/>
      <c r="CIS85" s="195"/>
      <c r="CIT85" s="195"/>
      <c r="CIU85" s="195"/>
      <c r="CIV85" s="195"/>
      <c r="CIW85" s="195"/>
      <c r="CIX85" s="195"/>
      <c r="CIY85" s="195"/>
      <c r="CIZ85" s="195"/>
      <c r="CJA85" s="195"/>
      <c r="CJB85" s="195"/>
      <c r="CJC85" s="195"/>
      <c r="CJD85" s="195"/>
      <c r="CJE85" s="195"/>
      <c r="CJF85" s="195"/>
      <c r="CJG85" s="195"/>
      <c r="CJH85" s="195"/>
      <c r="CJI85" s="195"/>
      <c r="CJJ85" s="195"/>
      <c r="CJK85" s="195"/>
      <c r="CJL85" s="195"/>
      <c r="CJM85" s="195"/>
      <c r="CJN85" s="195"/>
      <c r="CJO85" s="195"/>
      <c r="CJP85" s="195"/>
      <c r="CJQ85" s="195"/>
      <c r="CJR85" s="195"/>
      <c r="CJS85" s="195"/>
      <c r="CJT85" s="195"/>
      <c r="CJU85" s="195"/>
      <c r="CJV85" s="195"/>
      <c r="CJW85" s="195"/>
      <c r="CJX85" s="195"/>
      <c r="CJY85" s="195"/>
      <c r="CJZ85" s="195"/>
      <c r="CKA85" s="195"/>
      <c r="CKB85" s="195"/>
      <c r="CKC85" s="195"/>
      <c r="CKD85" s="195"/>
      <c r="CKE85" s="195"/>
      <c r="CKF85" s="195"/>
      <c r="CKG85" s="195"/>
      <c r="CKH85" s="195"/>
      <c r="CKI85" s="195"/>
      <c r="CKJ85" s="195"/>
      <c r="CKK85" s="195"/>
      <c r="CKL85" s="195"/>
      <c r="CKM85" s="195"/>
      <c r="CKN85" s="195"/>
      <c r="CKO85" s="195"/>
      <c r="CKP85" s="195"/>
      <c r="CKQ85" s="195"/>
      <c r="CKR85" s="195"/>
      <c r="CKS85" s="195"/>
      <c r="CKT85" s="195"/>
      <c r="CKU85" s="195"/>
      <c r="CKV85" s="195"/>
      <c r="CKW85" s="195"/>
      <c r="CKX85" s="195"/>
      <c r="CKY85" s="195"/>
      <c r="CKZ85" s="195"/>
      <c r="CLA85" s="195"/>
      <c r="CLB85" s="195"/>
      <c r="CLC85" s="195"/>
      <c r="CLD85" s="195"/>
      <c r="CLE85" s="195"/>
      <c r="CLF85" s="195"/>
      <c r="CLG85" s="195"/>
      <c r="CLH85" s="195"/>
      <c r="CLI85" s="195"/>
      <c r="CLJ85" s="195"/>
      <c r="CLK85" s="195"/>
      <c r="CLL85" s="195"/>
      <c r="CLM85" s="195"/>
      <c r="CLN85" s="195"/>
      <c r="CLO85" s="195"/>
      <c r="CLP85" s="195"/>
      <c r="CLQ85" s="195"/>
      <c r="CLR85" s="195"/>
      <c r="CLS85" s="195"/>
      <c r="CLT85" s="195"/>
      <c r="CLU85" s="195"/>
      <c r="CLV85" s="195"/>
      <c r="CLW85" s="195"/>
      <c r="CLX85" s="195"/>
      <c r="CLY85" s="195"/>
      <c r="CLZ85" s="195"/>
      <c r="CMA85" s="195"/>
      <c r="CMB85" s="195"/>
      <c r="CMC85" s="195"/>
      <c r="CMD85" s="195"/>
      <c r="CME85" s="195"/>
      <c r="CMF85" s="195"/>
      <c r="CMG85" s="195"/>
      <c r="CMH85" s="195"/>
      <c r="CMI85" s="195"/>
      <c r="CMJ85" s="195"/>
      <c r="CMK85" s="195"/>
      <c r="CML85" s="195"/>
      <c r="CMM85" s="195"/>
      <c r="CMN85" s="195"/>
      <c r="CMO85" s="195"/>
      <c r="CMP85" s="195"/>
      <c r="CMQ85" s="195"/>
      <c r="CMR85" s="195"/>
      <c r="CMS85" s="195"/>
      <c r="CMT85" s="195"/>
      <c r="CMU85" s="195"/>
      <c r="CMV85" s="195"/>
      <c r="CMW85" s="195"/>
      <c r="CMX85" s="195"/>
      <c r="CMY85" s="195"/>
      <c r="CMZ85" s="195"/>
      <c r="CNA85" s="195"/>
      <c r="CNB85" s="195"/>
      <c r="CNC85" s="195"/>
      <c r="CND85" s="195"/>
      <c r="CNE85" s="195"/>
      <c r="CNF85" s="195"/>
      <c r="CNG85" s="195"/>
      <c r="CNH85" s="195"/>
      <c r="CNI85" s="195"/>
      <c r="CNJ85" s="195"/>
      <c r="CNK85" s="195"/>
      <c r="CNL85" s="195"/>
      <c r="CNM85" s="195"/>
      <c r="CNN85" s="195"/>
      <c r="CNO85" s="195"/>
      <c r="CNP85" s="195"/>
      <c r="CNQ85" s="195"/>
      <c r="CNR85" s="195"/>
      <c r="CNS85" s="195"/>
      <c r="CNT85" s="195"/>
      <c r="CNU85" s="195"/>
      <c r="CNV85" s="195"/>
      <c r="CNW85" s="195"/>
      <c r="CNX85" s="195"/>
      <c r="CNY85" s="195"/>
      <c r="CNZ85" s="195"/>
      <c r="COA85" s="195"/>
      <c r="COB85" s="195"/>
      <c r="COC85" s="195"/>
      <c r="COD85" s="195"/>
      <c r="COE85" s="195"/>
      <c r="COF85" s="195"/>
      <c r="COG85" s="195"/>
      <c r="COH85" s="195"/>
      <c r="COI85" s="195"/>
      <c r="COJ85" s="195"/>
      <c r="COK85" s="195"/>
      <c r="COL85" s="195"/>
      <c r="COM85" s="195"/>
      <c r="CON85" s="195"/>
      <c r="COO85" s="195"/>
      <c r="COP85" s="195"/>
      <c r="COQ85" s="195"/>
      <c r="COR85" s="195"/>
      <c r="COS85" s="195"/>
      <c r="COT85" s="195"/>
      <c r="COU85" s="195"/>
      <c r="COV85" s="195"/>
      <c r="COW85" s="195"/>
      <c r="COX85" s="195"/>
      <c r="COY85" s="195"/>
      <c r="COZ85" s="195"/>
      <c r="CPA85" s="195"/>
      <c r="CPB85" s="195"/>
      <c r="CPC85" s="195"/>
      <c r="CPD85" s="195"/>
      <c r="CPE85" s="195"/>
      <c r="CPF85" s="195"/>
      <c r="CPG85" s="195"/>
      <c r="CPH85" s="195"/>
      <c r="CPI85" s="195"/>
      <c r="CPJ85" s="195"/>
      <c r="CPK85" s="195"/>
      <c r="CPL85" s="195"/>
      <c r="CPM85" s="195"/>
      <c r="CPN85" s="195"/>
      <c r="CPO85" s="195"/>
      <c r="CPP85" s="195"/>
      <c r="CPQ85" s="195"/>
      <c r="CPR85" s="195"/>
      <c r="CPS85" s="195"/>
      <c r="CPT85" s="195"/>
      <c r="CPU85" s="195"/>
      <c r="CPV85" s="195"/>
      <c r="CPW85" s="195"/>
      <c r="CPX85" s="195"/>
      <c r="CPY85" s="195"/>
      <c r="CPZ85" s="195"/>
      <c r="CQA85" s="195"/>
      <c r="CQB85" s="195"/>
      <c r="CQC85" s="195"/>
      <c r="CQD85" s="195"/>
      <c r="CQE85" s="195"/>
      <c r="CQF85" s="195"/>
      <c r="CQG85" s="195"/>
      <c r="CQH85" s="195"/>
      <c r="CQI85" s="195"/>
      <c r="CQJ85" s="195"/>
      <c r="CQK85" s="195"/>
      <c r="CQL85" s="195"/>
      <c r="CQM85" s="195"/>
      <c r="CQN85" s="195"/>
      <c r="CQO85" s="195"/>
      <c r="CQP85" s="195"/>
      <c r="CQQ85" s="195"/>
      <c r="CQR85" s="195"/>
      <c r="CQS85" s="195"/>
      <c r="CQT85" s="195"/>
      <c r="CQU85" s="195"/>
      <c r="CQV85" s="195"/>
      <c r="CQW85" s="195"/>
      <c r="CQX85" s="195"/>
      <c r="CQY85" s="195"/>
      <c r="CQZ85" s="195"/>
      <c r="CRA85" s="195"/>
      <c r="CRB85" s="195"/>
      <c r="CRC85" s="195"/>
      <c r="CRD85" s="195"/>
      <c r="CRE85" s="195"/>
      <c r="CRF85" s="195"/>
      <c r="CRG85" s="195"/>
      <c r="CRH85" s="195"/>
      <c r="CRI85" s="195"/>
      <c r="CRJ85" s="195"/>
      <c r="CRK85" s="195"/>
      <c r="CRL85" s="195"/>
      <c r="CRM85" s="195"/>
      <c r="CRN85" s="195"/>
      <c r="CRO85" s="195"/>
      <c r="CRP85" s="195"/>
      <c r="CRQ85" s="195"/>
      <c r="CRR85" s="195"/>
      <c r="CRS85" s="195"/>
      <c r="CRT85" s="195"/>
      <c r="CRU85" s="195"/>
      <c r="CRV85" s="195"/>
      <c r="CRW85" s="195"/>
      <c r="CRX85" s="195"/>
      <c r="CRY85" s="195"/>
      <c r="CRZ85" s="195"/>
      <c r="CSA85" s="195"/>
      <c r="CSB85" s="195"/>
      <c r="CSC85" s="195"/>
      <c r="CSD85" s="195"/>
      <c r="CSE85" s="195"/>
      <c r="CSF85" s="195"/>
      <c r="CSG85" s="195"/>
      <c r="CSH85" s="195"/>
      <c r="CSI85" s="195"/>
      <c r="CSJ85" s="195"/>
      <c r="CSK85" s="195"/>
      <c r="CSL85" s="195"/>
      <c r="CSM85" s="195"/>
      <c r="CSN85" s="195"/>
      <c r="CSO85" s="195"/>
      <c r="CSP85" s="195"/>
      <c r="CSQ85" s="195"/>
      <c r="CSR85" s="195"/>
      <c r="CSS85" s="195"/>
      <c r="CST85" s="195"/>
      <c r="CSU85" s="195"/>
      <c r="CSV85" s="195"/>
      <c r="CSW85" s="195"/>
      <c r="CSX85" s="195"/>
      <c r="CSY85" s="195"/>
      <c r="CSZ85" s="195"/>
      <c r="CTA85" s="195"/>
      <c r="CTB85" s="195"/>
      <c r="CTC85" s="195"/>
      <c r="CTD85" s="195"/>
      <c r="CTE85" s="195"/>
      <c r="CTF85" s="195"/>
      <c r="CTG85" s="195"/>
      <c r="CTH85" s="195"/>
      <c r="CTI85" s="195"/>
      <c r="CTJ85" s="195"/>
      <c r="CTK85" s="195"/>
      <c r="CTL85" s="195"/>
      <c r="CTM85" s="195"/>
      <c r="CTN85" s="195"/>
      <c r="CTO85" s="195"/>
      <c r="CTP85" s="195"/>
      <c r="CTQ85" s="195"/>
      <c r="CTR85" s="195"/>
      <c r="CTS85" s="195"/>
      <c r="CTT85" s="195"/>
      <c r="CTU85" s="195"/>
      <c r="CTV85" s="195"/>
      <c r="CTW85" s="195"/>
      <c r="CTX85" s="195"/>
      <c r="CTY85" s="195"/>
      <c r="CTZ85" s="195"/>
      <c r="CUA85" s="195"/>
      <c r="CUB85" s="195"/>
      <c r="CUC85" s="195"/>
      <c r="CUD85" s="195"/>
      <c r="CUE85" s="195"/>
      <c r="CUF85" s="195"/>
      <c r="CUG85" s="195"/>
      <c r="CUH85" s="195"/>
      <c r="CUI85" s="195"/>
      <c r="CUJ85" s="195"/>
      <c r="CUK85" s="195"/>
      <c r="CUL85" s="195"/>
      <c r="CUM85" s="195"/>
      <c r="CUN85" s="195"/>
      <c r="CUO85" s="195"/>
      <c r="CUP85" s="195"/>
      <c r="CUQ85" s="195"/>
      <c r="CUR85" s="195"/>
      <c r="CUS85" s="195"/>
      <c r="CUT85" s="195"/>
      <c r="CUU85" s="195"/>
      <c r="CUV85" s="195"/>
      <c r="CUW85" s="195"/>
      <c r="CUX85" s="195"/>
      <c r="CUY85" s="195"/>
      <c r="CUZ85" s="195"/>
      <c r="CVA85" s="195"/>
      <c r="CVB85" s="195"/>
      <c r="CVC85" s="195"/>
      <c r="CVD85" s="195"/>
      <c r="CVE85" s="195"/>
      <c r="CVF85" s="195"/>
      <c r="CVG85" s="195"/>
      <c r="CVH85" s="195"/>
      <c r="CVI85" s="195"/>
      <c r="CVJ85" s="195"/>
      <c r="CVK85" s="195"/>
      <c r="CVL85" s="195"/>
      <c r="CVM85" s="195"/>
      <c r="CVN85" s="195"/>
      <c r="CVO85" s="195"/>
      <c r="CVP85" s="195"/>
      <c r="CVQ85" s="195"/>
      <c r="CVR85" s="195"/>
      <c r="CVS85" s="195"/>
      <c r="CVT85" s="195"/>
      <c r="CVU85" s="195"/>
      <c r="CVV85" s="195"/>
      <c r="CVW85" s="195"/>
      <c r="CVX85" s="195"/>
      <c r="CVY85" s="195"/>
      <c r="CVZ85" s="195"/>
      <c r="CWA85" s="195"/>
      <c r="CWB85" s="195"/>
      <c r="CWC85" s="195"/>
      <c r="CWD85" s="195"/>
      <c r="CWE85" s="195"/>
      <c r="CWF85" s="195"/>
      <c r="CWG85" s="195"/>
      <c r="CWH85" s="195"/>
      <c r="CWI85" s="195"/>
      <c r="CWJ85" s="195"/>
      <c r="CWK85" s="195"/>
      <c r="CWL85" s="195"/>
      <c r="CWM85" s="195"/>
      <c r="CWN85" s="195"/>
      <c r="CWO85" s="195"/>
      <c r="CWP85" s="195"/>
      <c r="CWQ85" s="195"/>
      <c r="CWR85" s="195"/>
      <c r="CWS85" s="195"/>
      <c r="CWT85" s="195"/>
      <c r="CWU85" s="195"/>
      <c r="CWV85" s="195"/>
      <c r="CWW85" s="195"/>
      <c r="CWX85" s="195"/>
      <c r="CWY85" s="195"/>
      <c r="CWZ85" s="195"/>
      <c r="CXA85" s="195"/>
      <c r="CXB85" s="195"/>
      <c r="CXC85" s="195"/>
      <c r="CXD85" s="195"/>
      <c r="CXE85" s="195"/>
      <c r="CXF85" s="195"/>
      <c r="CXG85" s="195"/>
      <c r="CXH85" s="195"/>
      <c r="CXI85" s="195"/>
      <c r="CXJ85" s="195"/>
      <c r="CXK85" s="195"/>
      <c r="CXL85" s="195"/>
      <c r="CXM85" s="195"/>
      <c r="CXN85" s="195"/>
      <c r="CXO85" s="195"/>
      <c r="CXP85" s="195"/>
      <c r="CXQ85" s="195"/>
      <c r="CXR85" s="195"/>
      <c r="CXS85" s="195"/>
      <c r="CXT85" s="195"/>
      <c r="CXU85" s="195"/>
      <c r="CXV85" s="195"/>
      <c r="CXW85" s="195"/>
      <c r="CXX85" s="195"/>
      <c r="CXY85" s="195"/>
      <c r="CXZ85" s="195"/>
      <c r="CYA85" s="195"/>
      <c r="CYB85" s="195"/>
      <c r="CYC85" s="195"/>
      <c r="CYD85" s="195"/>
      <c r="CYE85" s="195"/>
      <c r="CYF85" s="195"/>
      <c r="CYG85" s="195"/>
      <c r="CYH85" s="195"/>
      <c r="CYI85" s="195"/>
      <c r="CYJ85" s="195"/>
      <c r="CYK85" s="195"/>
      <c r="CYL85" s="195"/>
      <c r="CYM85" s="195"/>
      <c r="CYN85" s="195"/>
      <c r="CYO85" s="195"/>
      <c r="CYP85" s="195"/>
      <c r="CYQ85" s="195"/>
      <c r="CYR85" s="195"/>
      <c r="CYS85" s="195"/>
      <c r="CYT85" s="195"/>
      <c r="CYU85" s="195"/>
      <c r="CYV85" s="195"/>
      <c r="CYW85" s="195"/>
      <c r="CYX85" s="195"/>
      <c r="CYY85" s="195"/>
      <c r="CYZ85" s="195"/>
      <c r="CZA85" s="195"/>
      <c r="CZB85" s="195"/>
      <c r="CZC85" s="195"/>
      <c r="CZD85" s="195"/>
      <c r="CZE85" s="195"/>
      <c r="CZF85" s="195"/>
      <c r="CZG85" s="195"/>
      <c r="CZH85" s="195"/>
      <c r="CZI85" s="195"/>
      <c r="CZJ85" s="195"/>
      <c r="CZK85" s="195"/>
      <c r="CZL85" s="195"/>
      <c r="CZM85" s="195"/>
      <c r="CZN85" s="195"/>
      <c r="CZO85" s="195"/>
      <c r="CZP85" s="195"/>
      <c r="CZQ85" s="195"/>
      <c r="CZR85" s="195"/>
      <c r="CZS85" s="195"/>
      <c r="CZT85" s="195"/>
      <c r="CZU85" s="195"/>
      <c r="CZV85" s="195"/>
      <c r="CZW85" s="195"/>
      <c r="CZX85" s="195"/>
      <c r="CZY85" s="195"/>
      <c r="CZZ85" s="195"/>
      <c r="DAA85" s="195"/>
      <c r="DAB85" s="195"/>
      <c r="DAC85" s="195"/>
      <c r="DAD85" s="195"/>
      <c r="DAE85" s="195"/>
      <c r="DAF85" s="195"/>
      <c r="DAG85" s="195"/>
      <c r="DAH85" s="195"/>
      <c r="DAI85" s="195"/>
      <c r="DAJ85" s="195"/>
      <c r="DAK85" s="195"/>
      <c r="DAL85" s="195"/>
      <c r="DAM85" s="195"/>
      <c r="DAN85" s="195"/>
      <c r="DAO85" s="195"/>
      <c r="DAP85" s="195"/>
      <c r="DAQ85" s="195"/>
      <c r="DAR85" s="195"/>
      <c r="DAS85" s="195"/>
      <c r="DAT85" s="195"/>
      <c r="DAU85" s="195"/>
      <c r="DAV85" s="195"/>
      <c r="DAW85" s="195"/>
      <c r="DAX85" s="195"/>
      <c r="DAY85" s="195"/>
      <c r="DAZ85" s="195"/>
      <c r="DBA85" s="195"/>
      <c r="DBB85" s="195"/>
      <c r="DBC85" s="195"/>
      <c r="DBD85" s="195"/>
      <c r="DBE85" s="195"/>
      <c r="DBF85" s="195"/>
      <c r="DBG85" s="195"/>
      <c r="DBH85" s="195"/>
      <c r="DBI85" s="195"/>
      <c r="DBJ85" s="195"/>
      <c r="DBK85" s="195"/>
      <c r="DBL85" s="195"/>
      <c r="DBM85" s="195"/>
      <c r="DBN85" s="195"/>
      <c r="DBO85" s="195"/>
      <c r="DBP85" s="195"/>
      <c r="DBQ85" s="195"/>
      <c r="DBR85" s="195"/>
      <c r="DBS85" s="195"/>
      <c r="DBT85" s="195"/>
      <c r="DBU85" s="195"/>
      <c r="DBV85" s="195"/>
      <c r="DBW85" s="195"/>
      <c r="DBX85" s="195"/>
      <c r="DBY85" s="195"/>
      <c r="DBZ85" s="195"/>
      <c r="DCA85" s="195"/>
      <c r="DCB85" s="195"/>
      <c r="DCC85" s="195"/>
      <c r="DCD85" s="195"/>
      <c r="DCE85" s="195"/>
      <c r="DCF85" s="195"/>
      <c r="DCG85" s="195"/>
      <c r="DCH85" s="195"/>
      <c r="DCI85" s="195"/>
      <c r="DCJ85" s="195"/>
      <c r="DCK85" s="195"/>
      <c r="DCL85" s="195"/>
      <c r="DCM85" s="195"/>
      <c r="DCN85" s="195"/>
      <c r="DCO85" s="195"/>
      <c r="DCP85" s="195"/>
      <c r="DCQ85" s="195"/>
      <c r="DCR85" s="195"/>
      <c r="DCS85" s="195"/>
      <c r="DCT85" s="195"/>
      <c r="DCU85" s="195"/>
      <c r="DCV85" s="195"/>
      <c r="DCW85" s="195"/>
      <c r="DCX85" s="195"/>
      <c r="DCY85" s="195"/>
      <c r="DCZ85" s="195"/>
      <c r="DDA85" s="195"/>
      <c r="DDB85" s="195"/>
      <c r="DDC85" s="195"/>
      <c r="DDD85" s="195"/>
      <c r="DDE85" s="195"/>
      <c r="DDF85" s="195"/>
      <c r="DDG85" s="195"/>
      <c r="DDH85" s="195"/>
      <c r="DDI85" s="195"/>
      <c r="DDJ85" s="195"/>
      <c r="DDK85" s="195"/>
      <c r="DDL85" s="195"/>
      <c r="DDM85" s="195"/>
      <c r="DDN85" s="195"/>
      <c r="DDO85" s="195"/>
      <c r="DDP85" s="195"/>
      <c r="DDQ85" s="195"/>
      <c r="DDR85" s="195"/>
      <c r="DDS85" s="195"/>
      <c r="DDT85" s="195"/>
      <c r="DDU85" s="195"/>
      <c r="DDV85" s="195"/>
      <c r="DDW85" s="195"/>
      <c r="DDX85" s="195"/>
      <c r="DDY85" s="195"/>
      <c r="DDZ85" s="195"/>
      <c r="DEA85" s="195"/>
      <c r="DEB85" s="195"/>
      <c r="DEC85" s="195"/>
      <c r="DED85" s="195"/>
      <c r="DEE85" s="195"/>
      <c r="DEF85" s="195"/>
      <c r="DEG85" s="195"/>
      <c r="DEH85" s="195"/>
      <c r="DEI85" s="195"/>
      <c r="DEJ85" s="195"/>
      <c r="DEK85" s="195"/>
      <c r="DEL85" s="195"/>
      <c r="DEM85" s="195"/>
      <c r="DEN85" s="195"/>
      <c r="DEO85" s="195"/>
      <c r="DEP85" s="195"/>
      <c r="DEQ85" s="195"/>
      <c r="DER85" s="195"/>
      <c r="DES85" s="195"/>
      <c r="DET85" s="195"/>
      <c r="DEU85" s="195"/>
      <c r="DEV85" s="195"/>
      <c r="DEW85" s="195"/>
      <c r="DEX85" s="195"/>
      <c r="DEY85" s="195"/>
      <c r="DEZ85" s="195"/>
      <c r="DFA85" s="195"/>
      <c r="DFB85" s="195"/>
      <c r="DFC85" s="195"/>
      <c r="DFD85" s="195"/>
      <c r="DFE85" s="195"/>
      <c r="DFF85" s="195"/>
      <c r="DFG85" s="195"/>
      <c r="DFH85" s="195"/>
      <c r="DFI85" s="195"/>
      <c r="DFJ85" s="195"/>
      <c r="DFK85" s="195"/>
      <c r="DFL85" s="195"/>
      <c r="DFM85" s="195"/>
      <c r="DFN85" s="195"/>
      <c r="DFO85" s="195"/>
      <c r="DFP85" s="195"/>
      <c r="DFQ85" s="195"/>
      <c r="DFR85" s="195"/>
      <c r="DFS85" s="195"/>
      <c r="DFT85" s="195"/>
      <c r="DFU85" s="195"/>
      <c r="DFV85" s="195"/>
      <c r="DFW85" s="195"/>
      <c r="DFX85" s="195"/>
      <c r="DFY85" s="195"/>
      <c r="DFZ85" s="195"/>
      <c r="DGA85" s="195"/>
      <c r="DGB85" s="195"/>
      <c r="DGC85" s="195"/>
      <c r="DGD85" s="195"/>
      <c r="DGE85" s="195"/>
      <c r="DGF85" s="195"/>
      <c r="DGG85" s="195"/>
      <c r="DGH85" s="195"/>
      <c r="DGI85" s="195"/>
      <c r="DGJ85" s="195"/>
      <c r="DGK85" s="195"/>
      <c r="DGL85" s="195"/>
      <c r="DGM85" s="195"/>
      <c r="DGN85" s="195"/>
      <c r="DGO85" s="195"/>
      <c r="DGP85" s="195"/>
      <c r="DGQ85" s="195"/>
      <c r="DGR85" s="195"/>
      <c r="DGS85" s="195"/>
      <c r="DGT85" s="195"/>
      <c r="DGU85" s="195"/>
      <c r="DGV85" s="195"/>
      <c r="DGW85" s="195"/>
      <c r="DGX85" s="195"/>
      <c r="DGY85" s="195"/>
      <c r="DGZ85" s="195"/>
      <c r="DHA85" s="195"/>
      <c r="DHB85" s="195"/>
      <c r="DHC85" s="195"/>
      <c r="DHD85" s="195"/>
      <c r="DHE85" s="195"/>
      <c r="DHF85" s="195"/>
      <c r="DHG85" s="195"/>
      <c r="DHH85" s="195"/>
      <c r="DHI85" s="195"/>
      <c r="DHJ85" s="195"/>
      <c r="DHK85" s="195"/>
      <c r="DHL85" s="195"/>
      <c r="DHM85" s="195"/>
      <c r="DHN85" s="195"/>
      <c r="DHO85" s="195"/>
      <c r="DHP85" s="195"/>
      <c r="DHQ85" s="195"/>
      <c r="DHR85" s="195"/>
      <c r="DHS85" s="195"/>
      <c r="DHT85" s="195"/>
      <c r="DHU85" s="195"/>
      <c r="DHV85" s="195"/>
      <c r="DHW85" s="195"/>
      <c r="DHX85" s="195"/>
      <c r="DHY85" s="195"/>
      <c r="DHZ85" s="195"/>
      <c r="DIA85" s="195"/>
      <c r="DIB85" s="195"/>
      <c r="DIC85" s="195"/>
      <c r="DID85" s="195"/>
      <c r="DIE85" s="195"/>
      <c r="DIF85" s="195"/>
      <c r="DIG85" s="195"/>
      <c r="DIH85" s="195"/>
      <c r="DII85" s="195"/>
      <c r="DIJ85" s="195"/>
      <c r="DIK85" s="195"/>
      <c r="DIL85" s="195"/>
      <c r="DIM85" s="195"/>
      <c r="DIN85" s="195"/>
      <c r="DIO85" s="195"/>
      <c r="DIP85" s="195"/>
      <c r="DIQ85" s="195"/>
      <c r="DIR85" s="195"/>
      <c r="DIS85" s="195"/>
      <c r="DIT85" s="195"/>
      <c r="DIU85" s="195"/>
      <c r="DIV85" s="195"/>
      <c r="DIW85" s="195"/>
      <c r="DIX85" s="195"/>
      <c r="DIY85" s="195"/>
      <c r="DIZ85" s="195"/>
      <c r="DJA85" s="195"/>
      <c r="DJB85" s="195"/>
      <c r="DJC85" s="195"/>
      <c r="DJD85" s="195"/>
      <c r="DJE85" s="195"/>
      <c r="DJF85" s="195"/>
      <c r="DJG85" s="195"/>
      <c r="DJH85" s="195"/>
      <c r="DJI85" s="195"/>
      <c r="DJJ85" s="195"/>
      <c r="DJK85" s="195"/>
      <c r="DJL85" s="195"/>
      <c r="DJM85" s="195"/>
      <c r="DJN85" s="195"/>
      <c r="DJO85" s="195"/>
      <c r="DJP85" s="195"/>
      <c r="DJQ85" s="195"/>
      <c r="DJR85" s="195"/>
      <c r="DJS85" s="195"/>
      <c r="DJT85" s="195"/>
      <c r="DJU85" s="195"/>
      <c r="DJV85" s="195"/>
      <c r="DJW85" s="195"/>
      <c r="DJX85" s="195"/>
      <c r="DJY85" s="195"/>
      <c r="DJZ85" s="195"/>
      <c r="DKA85" s="195"/>
      <c r="DKB85" s="195"/>
      <c r="DKC85" s="195"/>
      <c r="DKD85" s="195"/>
      <c r="DKE85" s="195"/>
      <c r="DKF85" s="195"/>
      <c r="DKG85" s="195"/>
      <c r="DKH85" s="195"/>
      <c r="DKI85" s="195"/>
      <c r="DKJ85" s="195"/>
      <c r="DKK85" s="195"/>
      <c r="DKL85" s="195"/>
      <c r="DKM85" s="195"/>
      <c r="DKN85" s="195"/>
      <c r="DKO85" s="195"/>
      <c r="DKP85" s="195"/>
      <c r="DKQ85" s="195"/>
      <c r="DKR85" s="195"/>
      <c r="DKS85" s="195"/>
      <c r="DKT85" s="195"/>
      <c r="DKU85" s="195"/>
      <c r="DKV85" s="195"/>
      <c r="DKW85" s="195"/>
      <c r="DKX85" s="195"/>
      <c r="DKY85" s="195"/>
      <c r="DKZ85" s="195"/>
      <c r="DLA85" s="195"/>
      <c r="DLB85" s="195"/>
      <c r="DLC85" s="195"/>
      <c r="DLD85" s="195"/>
      <c r="DLE85" s="195"/>
      <c r="DLF85" s="195"/>
      <c r="DLG85" s="195"/>
      <c r="DLH85" s="195"/>
      <c r="DLI85" s="195"/>
      <c r="DLJ85" s="195"/>
      <c r="DLK85" s="195"/>
      <c r="DLL85" s="195"/>
      <c r="DLM85" s="195"/>
      <c r="DLN85" s="195"/>
      <c r="DLO85" s="195"/>
      <c r="DLP85" s="195"/>
      <c r="DLQ85" s="195"/>
      <c r="DLR85" s="195"/>
      <c r="DLS85" s="195"/>
      <c r="DLT85" s="195"/>
      <c r="DLU85" s="195"/>
      <c r="DLV85" s="195"/>
      <c r="DLW85" s="195"/>
      <c r="DLX85" s="195"/>
      <c r="DLY85" s="195"/>
      <c r="DLZ85" s="195"/>
      <c r="DMA85" s="195"/>
      <c r="DMB85" s="195"/>
      <c r="DMC85" s="195"/>
      <c r="DMD85" s="195"/>
      <c r="DME85" s="195"/>
      <c r="DMF85" s="195"/>
      <c r="DMG85" s="195"/>
      <c r="DMH85" s="195"/>
      <c r="DMI85" s="195"/>
      <c r="DMJ85" s="195"/>
      <c r="DMK85" s="195"/>
      <c r="DML85" s="195"/>
      <c r="DMM85" s="195"/>
      <c r="DMN85" s="195"/>
      <c r="DMO85" s="195"/>
      <c r="DMP85" s="195"/>
      <c r="DMQ85" s="195"/>
      <c r="DMR85" s="195"/>
      <c r="DMS85" s="195"/>
      <c r="DMT85" s="195"/>
      <c r="DMU85" s="195"/>
      <c r="DMV85" s="195"/>
      <c r="DMW85" s="195"/>
      <c r="DMX85" s="195"/>
      <c r="DMY85" s="195"/>
      <c r="DMZ85" s="195"/>
      <c r="DNA85" s="195"/>
      <c r="DNB85" s="195"/>
      <c r="DNC85" s="195"/>
      <c r="DND85" s="195"/>
      <c r="DNE85" s="195"/>
      <c r="DNF85" s="195"/>
      <c r="DNG85" s="195"/>
      <c r="DNH85" s="195"/>
      <c r="DNI85" s="195"/>
      <c r="DNJ85" s="195"/>
      <c r="DNK85" s="195"/>
      <c r="DNL85" s="195"/>
      <c r="DNM85" s="195"/>
      <c r="DNN85" s="195"/>
      <c r="DNO85" s="195"/>
      <c r="DNP85" s="195"/>
      <c r="DNQ85" s="195"/>
      <c r="DNR85" s="195"/>
      <c r="DNS85" s="195"/>
      <c r="DNT85" s="195"/>
      <c r="DNU85" s="195"/>
      <c r="DNV85" s="195"/>
      <c r="DNW85" s="195"/>
      <c r="DNX85" s="195"/>
      <c r="DNY85" s="195"/>
      <c r="DNZ85" s="195"/>
      <c r="DOA85" s="195"/>
      <c r="DOB85" s="195"/>
      <c r="DOC85" s="195"/>
      <c r="DOD85" s="195"/>
      <c r="DOE85" s="195"/>
      <c r="DOF85" s="195"/>
      <c r="DOG85" s="195"/>
      <c r="DOH85" s="195"/>
      <c r="DOI85" s="195"/>
      <c r="DOJ85" s="195"/>
      <c r="DOK85" s="195"/>
      <c r="DOL85" s="195"/>
      <c r="DOM85" s="195"/>
      <c r="DON85" s="195"/>
      <c r="DOO85" s="195"/>
      <c r="DOP85" s="195"/>
      <c r="DOQ85" s="195"/>
      <c r="DOR85" s="195"/>
      <c r="DOS85" s="195"/>
      <c r="DOT85" s="195"/>
      <c r="DOU85" s="195"/>
      <c r="DOV85" s="195"/>
      <c r="DOW85" s="195"/>
      <c r="DOX85" s="195"/>
      <c r="DOY85" s="195"/>
      <c r="DOZ85" s="195"/>
      <c r="DPA85" s="195"/>
      <c r="DPB85" s="195"/>
      <c r="DPC85" s="195"/>
      <c r="DPD85" s="195"/>
      <c r="DPE85" s="195"/>
      <c r="DPF85" s="195"/>
      <c r="DPG85" s="195"/>
      <c r="DPH85" s="195"/>
      <c r="DPI85" s="195"/>
      <c r="DPJ85" s="195"/>
      <c r="DPK85" s="195"/>
      <c r="DPL85" s="195"/>
      <c r="DPM85" s="195"/>
      <c r="DPN85" s="195"/>
      <c r="DPO85" s="195"/>
      <c r="DPP85" s="195"/>
      <c r="DPQ85" s="195"/>
      <c r="DPR85" s="195"/>
      <c r="DPS85" s="195"/>
      <c r="DPT85" s="195"/>
      <c r="DPU85" s="195"/>
      <c r="DPV85" s="195"/>
      <c r="DPW85" s="195"/>
      <c r="DPX85" s="195"/>
      <c r="DPY85" s="195"/>
      <c r="DPZ85" s="195"/>
      <c r="DQA85" s="195"/>
      <c r="DQB85" s="195"/>
      <c r="DQC85" s="195"/>
      <c r="DQD85" s="195"/>
      <c r="DQE85" s="195"/>
      <c r="DQF85" s="195"/>
      <c r="DQG85" s="195"/>
      <c r="DQH85" s="195"/>
      <c r="DQI85" s="195"/>
      <c r="DQJ85" s="195"/>
      <c r="DQK85" s="195"/>
      <c r="DQL85" s="195"/>
      <c r="DQM85" s="195"/>
      <c r="DQN85" s="195"/>
      <c r="DQO85" s="195"/>
      <c r="DQP85" s="195"/>
      <c r="DQQ85" s="195"/>
      <c r="DQR85" s="195"/>
      <c r="DQS85" s="195"/>
      <c r="DQT85" s="195"/>
      <c r="DQU85" s="195"/>
      <c r="DQV85" s="195"/>
      <c r="DQW85" s="195"/>
      <c r="DQX85" s="195"/>
      <c r="DQY85" s="195"/>
      <c r="DQZ85" s="195"/>
      <c r="DRA85" s="195"/>
      <c r="DRB85" s="195"/>
      <c r="DRC85" s="195"/>
      <c r="DRD85" s="195"/>
      <c r="DRE85" s="195"/>
      <c r="DRF85" s="195"/>
      <c r="DRG85" s="195"/>
      <c r="DRH85" s="195"/>
      <c r="DRI85" s="195"/>
      <c r="DRJ85" s="195"/>
      <c r="DRK85" s="195"/>
      <c r="DRL85" s="195"/>
      <c r="DRM85" s="195"/>
      <c r="DRN85" s="195"/>
      <c r="DRO85" s="195"/>
      <c r="DRP85" s="195"/>
      <c r="DRQ85" s="195"/>
      <c r="DRR85" s="195"/>
      <c r="DRS85" s="195"/>
      <c r="DRT85" s="195"/>
      <c r="DRU85" s="195"/>
      <c r="DRV85" s="195"/>
      <c r="DRW85" s="195"/>
      <c r="DRX85" s="195"/>
      <c r="DRY85" s="195"/>
      <c r="DRZ85" s="195"/>
      <c r="DSA85" s="195"/>
      <c r="DSB85" s="195"/>
      <c r="DSC85" s="195"/>
      <c r="DSD85" s="195"/>
      <c r="DSE85" s="195"/>
      <c r="DSF85" s="195"/>
      <c r="DSG85" s="195"/>
      <c r="DSH85" s="195"/>
      <c r="DSI85" s="195"/>
      <c r="DSJ85" s="195"/>
      <c r="DSK85" s="195"/>
      <c r="DSL85" s="195"/>
      <c r="DSM85" s="195"/>
      <c r="DSN85" s="195"/>
      <c r="DSO85" s="195"/>
      <c r="DSP85" s="195"/>
      <c r="DSQ85" s="195"/>
      <c r="DSR85" s="195"/>
      <c r="DSS85" s="195"/>
      <c r="DST85" s="195"/>
      <c r="DSU85" s="195"/>
      <c r="DSV85" s="195"/>
      <c r="DSW85" s="195"/>
      <c r="DSX85" s="195"/>
      <c r="DSY85" s="195"/>
      <c r="DSZ85" s="195"/>
      <c r="DTA85" s="195"/>
      <c r="DTB85" s="195"/>
      <c r="DTC85" s="195"/>
      <c r="DTD85" s="195"/>
      <c r="DTE85" s="195"/>
      <c r="DTF85" s="195"/>
      <c r="DTG85" s="195"/>
      <c r="DTH85" s="195"/>
      <c r="DTI85" s="195"/>
      <c r="DTJ85" s="195"/>
      <c r="DTK85" s="195"/>
      <c r="DTL85" s="195"/>
      <c r="DTM85" s="195"/>
      <c r="DTN85" s="195"/>
      <c r="DTO85" s="195"/>
      <c r="DTP85" s="195"/>
      <c r="DTQ85" s="195"/>
      <c r="DTR85" s="195"/>
      <c r="DTS85" s="195"/>
      <c r="DTT85" s="195"/>
      <c r="DTU85" s="195"/>
      <c r="DTV85" s="195"/>
      <c r="DTW85" s="195"/>
      <c r="DTX85" s="195"/>
      <c r="DTY85" s="195"/>
      <c r="DTZ85" s="195"/>
      <c r="DUA85" s="195"/>
      <c r="DUB85" s="195"/>
      <c r="DUC85" s="195"/>
      <c r="DUD85" s="195"/>
      <c r="DUE85" s="195"/>
      <c r="DUF85" s="195"/>
      <c r="DUG85" s="195"/>
      <c r="DUH85" s="195"/>
      <c r="DUI85" s="195"/>
      <c r="DUJ85" s="195"/>
      <c r="DUK85" s="195"/>
      <c r="DUL85" s="195"/>
      <c r="DUM85" s="195"/>
      <c r="DUN85" s="195"/>
      <c r="DUO85" s="195"/>
      <c r="DUP85" s="195"/>
      <c r="DUQ85" s="195"/>
      <c r="DUR85" s="195"/>
      <c r="DUS85" s="195"/>
      <c r="DUT85" s="195"/>
      <c r="DUU85" s="195"/>
      <c r="DUV85" s="195"/>
      <c r="DUW85" s="195"/>
      <c r="DUX85" s="195"/>
      <c r="DUY85" s="195"/>
      <c r="DUZ85" s="195"/>
      <c r="DVA85" s="195"/>
      <c r="DVB85" s="195"/>
      <c r="DVC85" s="195"/>
      <c r="DVD85" s="195"/>
      <c r="DVE85" s="195"/>
      <c r="DVF85" s="195"/>
      <c r="DVG85" s="195"/>
      <c r="DVH85" s="195"/>
      <c r="DVI85" s="195"/>
      <c r="DVJ85" s="195"/>
      <c r="DVK85" s="195"/>
      <c r="DVL85" s="195"/>
      <c r="DVM85" s="195"/>
      <c r="DVN85" s="195"/>
      <c r="DVO85" s="195"/>
      <c r="DVP85" s="195"/>
      <c r="DVQ85" s="195"/>
      <c r="DVR85" s="195"/>
      <c r="DVS85" s="195"/>
      <c r="DVT85" s="195"/>
      <c r="DVU85" s="195"/>
      <c r="DVV85" s="195"/>
      <c r="DVW85" s="195"/>
      <c r="DVX85" s="195"/>
      <c r="DVY85" s="195"/>
      <c r="DVZ85" s="195"/>
      <c r="DWA85" s="195"/>
      <c r="DWB85" s="195"/>
      <c r="DWC85" s="195"/>
      <c r="DWD85" s="195"/>
      <c r="DWE85" s="195"/>
      <c r="DWF85" s="195"/>
      <c r="DWG85" s="195"/>
      <c r="DWH85" s="195"/>
      <c r="DWI85" s="195"/>
      <c r="DWJ85" s="195"/>
      <c r="DWK85" s="195"/>
      <c r="DWL85" s="195"/>
      <c r="DWM85" s="195"/>
      <c r="DWN85" s="195"/>
      <c r="DWO85" s="195"/>
      <c r="DWP85" s="195"/>
      <c r="DWQ85" s="195"/>
      <c r="DWR85" s="195"/>
      <c r="DWS85" s="195"/>
      <c r="DWT85" s="195"/>
      <c r="DWU85" s="195"/>
      <c r="DWV85" s="195"/>
      <c r="DWW85" s="195"/>
      <c r="DWX85" s="195"/>
      <c r="DWY85" s="195"/>
      <c r="DWZ85" s="195"/>
      <c r="DXA85" s="195"/>
      <c r="DXB85" s="195"/>
      <c r="DXC85" s="195"/>
      <c r="DXD85" s="195"/>
      <c r="DXE85" s="195"/>
      <c r="DXF85" s="195"/>
      <c r="DXG85" s="195"/>
      <c r="DXH85" s="195"/>
      <c r="DXI85" s="195"/>
      <c r="DXJ85" s="195"/>
      <c r="DXK85" s="195"/>
      <c r="DXL85" s="195"/>
      <c r="DXM85" s="195"/>
      <c r="DXN85" s="195"/>
      <c r="DXO85" s="195"/>
      <c r="DXP85" s="195"/>
      <c r="DXQ85" s="195"/>
      <c r="DXR85" s="195"/>
      <c r="DXS85" s="195"/>
      <c r="DXT85" s="195"/>
      <c r="DXU85" s="195"/>
      <c r="DXV85" s="195"/>
      <c r="DXW85" s="195"/>
      <c r="DXX85" s="195"/>
      <c r="DXY85" s="195"/>
      <c r="DXZ85" s="195"/>
      <c r="DYA85" s="195"/>
      <c r="DYB85" s="195"/>
      <c r="DYC85" s="195"/>
      <c r="DYD85" s="195"/>
      <c r="DYE85" s="195"/>
      <c r="DYF85" s="195"/>
      <c r="DYG85" s="195"/>
      <c r="DYH85" s="195"/>
      <c r="DYI85" s="195"/>
      <c r="DYJ85" s="195"/>
      <c r="DYK85" s="195"/>
      <c r="DYL85" s="195"/>
      <c r="DYM85" s="195"/>
      <c r="DYN85" s="195"/>
      <c r="DYO85" s="195"/>
      <c r="DYP85" s="195"/>
      <c r="DYQ85" s="195"/>
      <c r="DYR85" s="195"/>
      <c r="DYS85" s="195"/>
      <c r="DYT85" s="195"/>
      <c r="DYU85" s="195"/>
      <c r="DYV85" s="195"/>
      <c r="DYW85" s="195"/>
      <c r="DYX85" s="195"/>
      <c r="DYY85" s="195"/>
      <c r="DYZ85" s="195"/>
      <c r="DZA85" s="195"/>
      <c r="DZB85" s="195"/>
      <c r="DZC85" s="195"/>
      <c r="DZD85" s="195"/>
      <c r="DZE85" s="195"/>
      <c r="DZF85" s="195"/>
      <c r="DZG85" s="195"/>
      <c r="DZH85" s="195"/>
      <c r="DZI85" s="195"/>
      <c r="DZJ85" s="195"/>
      <c r="DZK85" s="195"/>
      <c r="DZL85" s="195"/>
      <c r="DZM85" s="195"/>
      <c r="DZN85" s="195"/>
      <c r="DZO85" s="195"/>
      <c r="DZP85" s="195"/>
      <c r="DZQ85" s="195"/>
      <c r="DZR85" s="195"/>
      <c r="DZS85" s="195"/>
      <c r="DZT85" s="195"/>
      <c r="DZU85" s="195"/>
      <c r="DZV85" s="195"/>
      <c r="DZW85" s="195"/>
      <c r="DZX85" s="195"/>
      <c r="DZY85" s="195"/>
      <c r="DZZ85" s="195"/>
      <c r="EAA85" s="195"/>
      <c r="EAB85" s="195"/>
      <c r="EAC85" s="195"/>
      <c r="EAD85" s="195"/>
      <c r="EAE85" s="195"/>
      <c r="EAF85" s="195"/>
      <c r="EAG85" s="195"/>
      <c r="EAH85" s="195"/>
      <c r="EAI85" s="195"/>
      <c r="EAJ85" s="195"/>
      <c r="EAK85" s="195"/>
      <c r="EAL85" s="195"/>
      <c r="EAM85" s="195"/>
      <c r="EAN85" s="195"/>
      <c r="EAO85" s="195"/>
      <c r="EAP85" s="195"/>
      <c r="EAQ85" s="195"/>
      <c r="EAR85" s="195"/>
      <c r="EAS85" s="195"/>
      <c r="EAT85" s="195"/>
      <c r="EAU85" s="195"/>
      <c r="EAV85" s="195"/>
      <c r="EAW85" s="195"/>
      <c r="EAX85" s="195"/>
      <c r="EAY85" s="195"/>
      <c r="EAZ85" s="195"/>
      <c r="EBA85" s="195"/>
      <c r="EBB85" s="195"/>
      <c r="EBC85" s="195"/>
      <c r="EBD85" s="195"/>
      <c r="EBE85" s="195"/>
      <c r="EBF85" s="195"/>
      <c r="EBG85" s="195"/>
      <c r="EBH85" s="195"/>
      <c r="EBI85" s="195"/>
      <c r="EBJ85" s="195"/>
      <c r="EBK85" s="195"/>
      <c r="EBL85" s="195"/>
      <c r="EBM85" s="195"/>
      <c r="EBN85" s="195"/>
      <c r="EBO85" s="195"/>
      <c r="EBP85" s="195"/>
      <c r="EBQ85" s="195"/>
      <c r="EBR85" s="195"/>
      <c r="EBS85" s="195"/>
      <c r="EBT85" s="195"/>
      <c r="EBU85" s="195"/>
      <c r="EBV85" s="195"/>
      <c r="EBW85" s="195"/>
      <c r="EBX85" s="195"/>
      <c r="EBY85" s="195"/>
      <c r="EBZ85" s="195"/>
      <c r="ECA85" s="195"/>
      <c r="ECB85" s="195"/>
      <c r="ECC85" s="195"/>
      <c r="ECD85" s="195"/>
      <c r="ECE85" s="195"/>
      <c r="ECF85" s="195"/>
      <c r="ECG85" s="195"/>
      <c r="ECH85" s="195"/>
      <c r="ECI85" s="195"/>
      <c r="ECJ85" s="195"/>
      <c r="ECK85" s="195"/>
      <c r="ECL85" s="195"/>
      <c r="ECM85" s="195"/>
      <c r="ECN85" s="195"/>
      <c r="ECO85" s="195"/>
      <c r="ECP85" s="195"/>
      <c r="ECQ85" s="195"/>
      <c r="ECR85" s="195"/>
      <c r="ECS85" s="195"/>
      <c r="ECT85" s="195"/>
      <c r="ECU85" s="195"/>
      <c r="ECV85" s="195"/>
      <c r="ECW85" s="195"/>
      <c r="ECX85" s="195"/>
      <c r="ECY85" s="195"/>
      <c r="ECZ85" s="195"/>
      <c r="EDA85" s="195"/>
      <c r="EDB85" s="195"/>
      <c r="EDC85" s="195"/>
      <c r="EDD85" s="195"/>
      <c r="EDE85" s="195"/>
      <c r="EDF85" s="195"/>
      <c r="EDG85" s="195"/>
      <c r="EDH85" s="195"/>
      <c r="EDI85" s="195"/>
      <c r="EDJ85" s="195"/>
      <c r="EDK85" s="195"/>
      <c r="EDL85" s="195"/>
      <c r="EDM85" s="195"/>
      <c r="EDN85" s="195"/>
      <c r="EDO85" s="195"/>
      <c r="EDP85" s="195"/>
      <c r="EDQ85" s="195"/>
      <c r="EDR85" s="195"/>
      <c r="EDS85" s="195"/>
      <c r="EDT85" s="195"/>
      <c r="EDU85" s="195"/>
      <c r="EDV85" s="195"/>
      <c r="EDW85" s="195"/>
      <c r="EDX85" s="195"/>
      <c r="EDY85" s="195"/>
      <c r="EDZ85" s="195"/>
      <c r="EEA85" s="195"/>
      <c r="EEB85" s="195"/>
      <c r="EEC85" s="195"/>
      <c r="EED85" s="195"/>
      <c r="EEE85" s="195"/>
      <c r="EEF85" s="195"/>
      <c r="EEG85" s="195"/>
      <c r="EEH85" s="195"/>
      <c r="EEI85" s="195"/>
      <c r="EEJ85" s="195"/>
      <c r="EEK85" s="195"/>
      <c r="EEL85" s="195"/>
      <c r="EEM85" s="195"/>
      <c r="EEN85" s="195"/>
      <c r="EEO85" s="195"/>
      <c r="EEP85" s="195"/>
      <c r="EEQ85" s="195"/>
      <c r="EER85" s="195"/>
      <c r="EES85" s="195"/>
      <c r="EET85" s="195"/>
      <c r="EEU85" s="195"/>
      <c r="EEV85" s="195"/>
      <c r="EEW85" s="195"/>
      <c r="EEX85" s="195"/>
      <c r="EEY85" s="195"/>
      <c r="EEZ85" s="195"/>
      <c r="EFA85" s="195"/>
      <c r="EFB85" s="195"/>
      <c r="EFC85" s="195"/>
      <c r="EFD85" s="195"/>
      <c r="EFE85" s="195"/>
      <c r="EFF85" s="195"/>
      <c r="EFG85" s="195"/>
      <c r="EFH85" s="195"/>
      <c r="EFI85" s="195"/>
      <c r="EFJ85" s="195"/>
      <c r="EFK85" s="195"/>
      <c r="EFL85" s="195"/>
      <c r="EFM85" s="195"/>
      <c r="EFN85" s="195"/>
      <c r="EFO85" s="195"/>
      <c r="EFP85" s="195"/>
      <c r="EFQ85" s="195"/>
      <c r="EFR85" s="195"/>
      <c r="EFS85" s="195"/>
      <c r="EFT85" s="195"/>
      <c r="EFU85" s="195"/>
      <c r="EFV85" s="195"/>
      <c r="EFW85" s="195"/>
      <c r="EFX85" s="195"/>
      <c r="EFY85" s="195"/>
      <c r="EFZ85" s="195"/>
      <c r="EGA85" s="195"/>
      <c r="EGB85" s="195"/>
      <c r="EGC85" s="195"/>
      <c r="EGD85" s="195"/>
      <c r="EGE85" s="195"/>
      <c r="EGF85" s="195"/>
      <c r="EGG85" s="195"/>
      <c r="EGH85" s="195"/>
      <c r="EGI85" s="195"/>
      <c r="EGJ85" s="195"/>
      <c r="EGK85" s="195"/>
      <c r="EGL85" s="195"/>
      <c r="EGM85" s="195"/>
      <c r="EGN85" s="195"/>
      <c r="EGO85" s="195"/>
      <c r="EGP85" s="195"/>
      <c r="EGQ85" s="195"/>
      <c r="EGR85" s="195"/>
      <c r="EGS85" s="195"/>
      <c r="EGT85" s="195"/>
      <c r="EGU85" s="195"/>
      <c r="EGV85" s="195"/>
      <c r="EGW85" s="195"/>
      <c r="EGX85" s="195"/>
      <c r="EGY85" s="195"/>
      <c r="EGZ85" s="195"/>
      <c r="EHA85" s="195"/>
      <c r="EHB85" s="195"/>
      <c r="EHC85" s="195"/>
      <c r="EHD85" s="195"/>
      <c r="EHE85" s="195"/>
      <c r="EHF85" s="195"/>
      <c r="EHG85" s="195"/>
      <c r="EHH85" s="195"/>
      <c r="EHI85" s="195"/>
      <c r="EHJ85" s="195"/>
      <c r="EHK85" s="195"/>
      <c r="EHL85" s="195"/>
      <c r="EHM85" s="195"/>
      <c r="EHN85" s="195"/>
      <c r="EHO85" s="195"/>
      <c r="EHP85" s="195"/>
      <c r="EHQ85" s="195"/>
      <c r="EHR85" s="195"/>
      <c r="EHS85" s="195"/>
      <c r="EHT85" s="195"/>
      <c r="EHU85" s="195"/>
      <c r="EHV85" s="195"/>
      <c r="EHW85" s="195"/>
      <c r="EHX85" s="195"/>
      <c r="EHY85" s="195"/>
      <c r="EHZ85" s="195"/>
      <c r="EIA85" s="195"/>
      <c r="EIB85" s="195"/>
      <c r="EIC85" s="195"/>
      <c r="EID85" s="195"/>
      <c r="EIE85" s="195"/>
      <c r="EIF85" s="195"/>
      <c r="EIG85" s="195"/>
      <c r="EIH85" s="195"/>
      <c r="EII85" s="195"/>
      <c r="EIJ85" s="195"/>
      <c r="EIK85" s="195"/>
      <c r="EIL85" s="195"/>
      <c r="EIM85" s="195"/>
      <c r="EIN85" s="195"/>
      <c r="EIO85" s="195"/>
      <c r="EIP85" s="195"/>
      <c r="EIQ85" s="195"/>
      <c r="EIR85" s="195"/>
      <c r="EIS85" s="195"/>
      <c r="EIT85" s="195"/>
      <c r="EIU85" s="195"/>
      <c r="EIV85" s="195"/>
      <c r="EIW85" s="195"/>
      <c r="EIX85" s="195"/>
      <c r="EIY85" s="195"/>
      <c r="EIZ85" s="195"/>
      <c r="EJA85" s="195"/>
      <c r="EJB85" s="195"/>
      <c r="EJC85" s="195"/>
      <c r="EJD85" s="195"/>
      <c r="EJE85" s="195"/>
      <c r="EJF85" s="195"/>
      <c r="EJG85" s="195"/>
      <c r="EJH85" s="195"/>
      <c r="EJI85" s="195"/>
      <c r="EJJ85" s="195"/>
      <c r="EJK85" s="195"/>
      <c r="EJL85" s="195"/>
      <c r="EJM85" s="195"/>
      <c r="EJN85" s="195"/>
      <c r="EJO85" s="195"/>
      <c r="EJP85" s="195"/>
      <c r="EJQ85" s="195"/>
      <c r="EJR85" s="195"/>
      <c r="EJS85" s="195"/>
      <c r="EJT85" s="195"/>
      <c r="EJU85" s="195"/>
      <c r="EJV85" s="195"/>
      <c r="EJW85" s="195"/>
      <c r="EJX85" s="195"/>
      <c r="EJY85" s="195"/>
      <c r="EJZ85" s="195"/>
      <c r="EKA85" s="195"/>
      <c r="EKB85" s="195"/>
      <c r="EKC85" s="195"/>
      <c r="EKD85" s="195"/>
      <c r="EKE85" s="195"/>
      <c r="EKF85" s="195"/>
      <c r="EKG85" s="195"/>
      <c r="EKH85" s="195"/>
      <c r="EKI85" s="195"/>
      <c r="EKJ85" s="195"/>
      <c r="EKK85" s="195"/>
      <c r="EKL85" s="195"/>
      <c r="EKM85" s="195"/>
      <c r="EKN85" s="195"/>
      <c r="EKO85" s="195"/>
      <c r="EKP85" s="195"/>
      <c r="EKQ85" s="195"/>
      <c r="EKR85" s="195"/>
      <c r="EKS85" s="195"/>
      <c r="EKT85" s="195"/>
      <c r="EKU85" s="195"/>
      <c r="EKV85" s="195"/>
      <c r="EKW85" s="195"/>
      <c r="EKX85" s="195"/>
      <c r="EKY85" s="195"/>
      <c r="EKZ85" s="195"/>
      <c r="ELA85" s="195"/>
      <c r="ELB85" s="195"/>
      <c r="ELC85" s="195"/>
      <c r="ELD85" s="195"/>
      <c r="ELE85" s="195"/>
      <c r="ELF85" s="195"/>
      <c r="ELG85" s="195"/>
      <c r="ELH85" s="195"/>
      <c r="ELI85" s="195"/>
      <c r="ELJ85" s="195"/>
      <c r="ELK85" s="195"/>
      <c r="ELL85" s="195"/>
      <c r="ELM85" s="195"/>
      <c r="ELN85" s="195"/>
      <c r="ELO85" s="195"/>
      <c r="ELP85" s="195"/>
      <c r="ELQ85" s="195"/>
      <c r="ELR85" s="195"/>
      <c r="ELS85" s="195"/>
      <c r="ELT85" s="195"/>
      <c r="ELU85" s="195"/>
      <c r="ELV85" s="195"/>
      <c r="ELW85" s="195"/>
      <c r="ELX85" s="195"/>
      <c r="ELY85" s="195"/>
      <c r="ELZ85" s="195"/>
      <c r="EMA85" s="195"/>
      <c r="EMB85" s="195"/>
      <c r="EMC85" s="195"/>
      <c r="EMD85" s="195"/>
      <c r="EME85" s="195"/>
      <c r="EMF85" s="195"/>
      <c r="EMG85" s="195"/>
      <c r="EMH85" s="195"/>
      <c r="EMI85" s="195"/>
      <c r="EMJ85" s="195"/>
      <c r="EMK85" s="195"/>
      <c r="EML85" s="195"/>
      <c r="EMM85" s="195"/>
      <c r="EMN85" s="195"/>
      <c r="EMO85" s="195"/>
      <c r="EMP85" s="195"/>
      <c r="EMQ85" s="195"/>
      <c r="EMR85" s="195"/>
      <c r="EMS85" s="195"/>
      <c r="EMT85" s="195"/>
      <c r="EMU85" s="195"/>
      <c r="EMV85" s="195"/>
      <c r="EMW85" s="195"/>
      <c r="EMX85" s="195"/>
      <c r="EMY85" s="195"/>
      <c r="EMZ85" s="195"/>
      <c r="ENA85" s="195"/>
      <c r="ENB85" s="195"/>
      <c r="ENC85" s="195"/>
      <c r="END85" s="195"/>
      <c r="ENE85" s="195"/>
      <c r="ENF85" s="195"/>
      <c r="ENG85" s="195"/>
      <c r="ENH85" s="195"/>
      <c r="ENI85" s="195"/>
      <c r="ENJ85" s="195"/>
      <c r="ENK85" s="195"/>
      <c r="ENL85" s="195"/>
      <c r="ENM85" s="195"/>
      <c r="ENN85" s="195"/>
      <c r="ENO85" s="195"/>
      <c r="ENP85" s="195"/>
      <c r="ENQ85" s="195"/>
      <c r="ENR85" s="195"/>
      <c r="ENS85" s="195"/>
      <c r="ENT85" s="195"/>
      <c r="ENU85" s="195"/>
      <c r="ENV85" s="195"/>
      <c r="ENW85" s="195"/>
      <c r="ENX85" s="195"/>
      <c r="ENY85" s="195"/>
      <c r="ENZ85" s="195"/>
      <c r="EOA85" s="195"/>
      <c r="EOB85" s="195"/>
      <c r="EOC85" s="195"/>
      <c r="EOD85" s="195"/>
      <c r="EOE85" s="195"/>
      <c r="EOF85" s="195"/>
      <c r="EOG85" s="195"/>
      <c r="EOH85" s="195"/>
      <c r="EOI85" s="195"/>
      <c r="EOJ85" s="195"/>
      <c r="EOK85" s="195"/>
      <c r="EOL85" s="195"/>
      <c r="EOM85" s="195"/>
      <c r="EON85" s="195"/>
      <c r="EOO85" s="195"/>
      <c r="EOP85" s="195"/>
      <c r="EOQ85" s="195"/>
      <c r="EOR85" s="195"/>
      <c r="EOS85" s="195"/>
      <c r="EOT85" s="195"/>
      <c r="EOU85" s="195"/>
      <c r="EOV85" s="195"/>
      <c r="EOW85" s="195"/>
      <c r="EOX85" s="195"/>
      <c r="EOY85" s="195"/>
      <c r="EOZ85" s="195"/>
      <c r="EPA85" s="195"/>
      <c r="EPB85" s="195"/>
      <c r="EPC85" s="195"/>
      <c r="EPD85" s="195"/>
      <c r="EPE85" s="195"/>
      <c r="EPF85" s="195"/>
      <c r="EPG85" s="195"/>
      <c r="EPH85" s="195"/>
      <c r="EPI85" s="195"/>
      <c r="EPJ85" s="195"/>
      <c r="EPK85" s="195"/>
      <c r="EPL85" s="195"/>
      <c r="EPM85" s="195"/>
      <c r="EPN85" s="195"/>
      <c r="EPO85" s="195"/>
      <c r="EPP85" s="195"/>
      <c r="EPQ85" s="195"/>
      <c r="EPR85" s="195"/>
      <c r="EPS85" s="195"/>
      <c r="EPT85" s="195"/>
      <c r="EPU85" s="195"/>
      <c r="EPV85" s="195"/>
      <c r="EPW85" s="195"/>
      <c r="EPX85" s="195"/>
      <c r="EPY85" s="195"/>
      <c r="EPZ85" s="195"/>
      <c r="EQA85" s="195"/>
      <c r="EQB85" s="195"/>
      <c r="EQC85" s="195"/>
      <c r="EQD85" s="195"/>
      <c r="EQE85" s="195"/>
      <c r="EQF85" s="195"/>
      <c r="EQG85" s="195"/>
      <c r="EQH85" s="195"/>
      <c r="EQI85" s="195"/>
      <c r="EQJ85" s="195"/>
      <c r="EQK85" s="195"/>
      <c r="EQL85" s="195"/>
      <c r="EQM85" s="195"/>
      <c r="EQN85" s="195"/>
      <c r="EQO85" s="195"/>
      <c r="EQP85" s="195"/>
      <c r="EQQ85" s="195"/>
      <c r="EQR85" s="195"/>
      <c r="EQS85" s="195"/>
      <c r="EQT85" s="195"/>
      <c r="EQU85" s="195"/>
      <c r="EQV85" s="195"/>
      <c r="EQW85" s="195"/>
      <c r="EQX85" s="195"/>
      <c r="EQY85" s="195"/>
      <c r="EQZ85" s="195"/>
      <c r="ERA85" s="195"/>
      <c r="ERB85" s="195"/>
      <c r="ERC85" s="195"/>
      <c r="ERD85" s="195"/>
      <c r="ERE85" s="195"/>
      <c r="ERF85" s="195"/>
      <c r="ERG85" s="195"/>
      <c r="ERH85" s="195"/>
      <c r="ERI85" s="195"/>
      <c r="ERJ85" s="195"/>
      <c r="ERK85" s="195"/>
      <c r="ERL85" s="195"/>
      <c r="ERM85" s="195"/>
      <c r="ERN85" s="195"/>
      <c r="ERO85" s="195"/>
      <c r="ERP85" s="195"/>
      <c r="ERQ85" s="195"/>
      <c r="ERR85" s="195"/>
      <c r="ERS85" s="195"/>
      <c r="ERT85" s="195"/>
      <c r="ERU85" s="195"/>
      <c r="ERV85" s="195"/>
      <c r="ERW85" s="195"/>
      <c r="ERX85" s="195"/>
      <c r="ERY85" s="195"/>
      <c r="ERZ85" s="195"/>
      <c r="ESA85" s="195"/>
      <c r="ESB85" s="195"/>
      <c r="ESC85" s="195"/>
      <c r="ESD85" s="195"/>
      <c r="ESE85" s="195"/>
      <c r="ESF85" s="195"/>
      <c r="ESG85" s="195"/>
      <c r="ESH85" s="195"/>
      <c r="ESI85" s="195"/>
      <c r="ESJ85" s="195"/>
      <c r="ESK85" s="195"/>
      <c r="ESL85" s="195"/>
      <c r="ESM85" s="195"/>
      <c r="ESN85" s="195"/>
      <c r="ESO85" s="195"/>
      <c r="ESP85" s="195"/>
      <c r="ESQ85" s="195"/>
      <c r="ESR85" s="195"/>
      <c r="ESS85" s="195"/>
      <c r="EST85" s="195"/>
      <c r="ESU85" s="195"/>
      <c r="ESV85" s="195"/>
      <c r="ESW85" s="195"/>
      <c r="ESX85" s="195"/>
      <c r="ESY85" s="195"/>
      <c r="ESZ85" s="195"/>
      <c r="ETA85" s="195"/>
      <c r="ETB85" s="195"/>
      <c r="ETC85" s="195"/>
      <c r="ETD85" s="195"/>
      <c r="ETE85" s="195"/>
      <c r="ETF85" s="195"/>
      <c r="ETG85" s="195"/>
      <c r="ETH85" s="195"/>
      <c r="ETI85" s="195"/>
      <c r="ETJ85" s="195"/>
      <c r="ETK85" s="195"/>
      <c r="ETL85" s="195"/>
      <c r="ETM85" s="195"/>
      <c r="ETN85" s="195"/>
      <c r="ETO85" s="195"/>
      <c r="ETP85" s="195"/>
      <c r="ETQ85" s="195"/>
      <c r="ETR85" s="195"/>
      <c r="ETS85" s="195"/>
      <c r="ETT85" s="195"/>
      <c r="ETU85" s="195"/>
      <c r="ETV85" s="195"/>
      <c r="ETW85" s="195"/>
      <c r="ETX85" s="195"/>
      <c r="ETY85" s="195"/>
      <c r="ETZ85" s="195"/>
      <c r="EUA85" s="195"/>
      <c r="EUB85" s="195"/>
      <c r="EUC85" s="195"/>
      <c r="EUD85" s="195"/>
      <c r="EUE85" s="195"/>
      <c r="EUF85" s="195"/>
      <c r="EUG85" s="195"/>
      <c r="EUH85" s="195"/>
      <c r="EUI85" s="195"/>
      <c r="EUJ85" s="195"/>
      <c r="EUK85" s="195"/>
      <c r="EUL85" s="195"/>
      <c r="EUM85" s="195"/>
      <c r="EUN85" s="195"/>
      <c r="EUO85" s="195"/>
      <c r="EUP85" s="195"/>
      <c r="EUQ85" s="195"/>
      <c r="EUR85" s="195"/>
      <c r="EUS85" s="195"/>
      <c r="EUT85" s="195"/>
      <c r="EUU85" s="195"/>
      <c r="EUV85" s="195"/>
      <c r="EUW85" s="195"/>
      <c r="EUX85" s="195"/>
      <c r="EUY85" s="195"/>
      <c r="EUZ85" s="195"/>
      <c r="EVA85" s="195"/>
      <c r="EVB85" s="195"/>
      <c r="EVC85" s="195"/>
      <c r="EVD85" s="195"/>
      <c r="EVE85" s="195"/>
      <c r="EVF85" s="195"/>
      <c r="EVG85" s="195"/>
      <c r="EVH85" s="195"/>
      <c r="EVI85" s="195"/>
      <c r="EVJ85" s="195"/>
      <c r="EVK85" s="195"/>
      <c r="EVL85" s="195"/>
      <c r="EVM85" s="195"/>
      <c r="EVN85" s="195"/>
      <c r="EVO85" s="195"/>
      <c r="EVP85" s="195"/>
      <c r="EVQ85" s="195"/>
      <c r="EVR85" s="195"/>
      <c r="EVS85" s="195"/>
      <c r="EVT85" s="195"/>
      <c r="EVU85" s="195"/>
      <c r="EVV85" s="195"/>
      <c r="EVW85" s="195"/>
      <c r="EVX85" s="195"/>
      <c r="EVY85" s="195"/>
      <c r="EVZ85" s="195"/>
      <c r="EWA85" s="195"/>
      <c r="EWB85" s="195"/>
      <c r="EWC85" s="195"/>
      <c r="EWD85" s="195"/>
      <c r="EWE85" s="195"/>
      <c r="EWF85" s="195"/>
      <c r="EWG85" s="195"/>
      <c r="EWH85" s="195"/>
      <c r="EWI85" s="195"/>
      <c r="EWJ85" s="195"/>
      <c r="EWK85" s="195"/>
      <c r="EWL85" s="195"/>
      <c r="EWM85" s="195"/>
      <c r="EWN85" s="195"/>
      <c r="EWO85" s="195"/>
      <c r="EWP85" s="195"/>
      <c r="EWQ85" s="195"/>
      <c r="EWR85" s="195"/>
      <c r="EWS85" s="195"/>
      <c r="EWT85" s="195"/>
      <c r="EWU85" s="195"/>
      <c r="EWV85" s="195"/>
      <c r="EWW85" s="195"/>
      <c r="EWX85" s="195"/>
      <c r="EWY85" s="195"/>
      <c r="EWZ85" s="195"/>
      <c r="EXA85" s="195"/>
      <c r="EXB85" s="195"/>
      <c r="EXC85" s="195"/>
      <c r="EXD85" s="195"/>
      <c r="EXE85" s="195"/>
      <c r="EXF85" s="195"/>
      <c r="EXG85" s="195"/>
      <c r="EXH85" s="195"/>
      <c r="EXI85" s="195"/>
      <c r="EXJ85" s="195"/>
      <c r="EXK85" s="195"/>
      <c r="EXL85" s="195"/>
      <c r="EXM85" s="195"/>
      <c r="EXN85" s="195"/>
      <c r="EXO85" s="195"/>
      <c r="EXP85" s="195"/>
      <c r="EXQ85" s="195"/>
      <c r="EXR85" s="195"/>
      <c r="EXS85" s="195"/>
      <c r="EXT85" s="195"/>
      <c r="EXU85" s="195"/>
      <c r="EXV85" s="195"/>
      <c r="EXW85" s="195"/>
      <c r="EXX85" s="195"/>
      <c r="EXY85" s="195"/>
      <c r="EXZ85" s="195"/>
      <c r="EYA85" s="195"/>
      <c r="EYB85" s="195"/>
      <c r="EYC85" s="195"/>
      <c r="EYD85" s="195"/>
      <c r="EYE85" s="195"/>
      <c r="EYF85" s="195"/>
      <c r="EYG85" s="195"/>
      <c r="EYH85" s="195"/>
      <c r="EYI85" s="195"/>
      <c r="EYJ85" s="195"/>
      <c r="EYK85" s="195"/>
      <c r="EYL85" s="195"/>
      <c r="EYM85" s="195"/>
      <c r="EYN85" s="195"/>
      <c r="EYO85" s="195"/>
      <c r="EYP85" s="195"/>
      <c r="EYQ85" s="195"/>
      <c r="EYR85" s="195"/>
      <c r="EYS85" s="195"/>
      <c r="EYT85" s="195"/>
      <c r="EYU85" s="195"/>
      <c r="EYV85" s="195"/>
      <c r="EYW85" s="195"/>
      <c r="EYX85" s="195"/>
      <c r="EYY85" s="195"/>
      <c r="EYZ85" s="195"/>
      <c r="EZA85" s="195"/>
      <c r="EZB85" s="195"/>
      <c r="EZC85" s="195"/>
      <c r="EZD85" s="195"/>
      <c r="EZE85" s="195"/>
      <c r="EZF85" s="195"/>
      <c r="EZG85" s="195"/>
      <c r="EZH85" s="195"/>
      <c r="EZI85" s="195"/>
      <c r="EZJ85" s="195"/>
      <c r="EZK85" s="195"/>
      <c r="EZL85" s="195"/>
      <c r="EZM85" s="195"/>
      <c r="EZN85" s="195"/>
      <c r="EZO85" s="195"/>
      <c r="EZP85" s="195"/>
      <c r="EZQ85" s="195"/>
      <c r="EZR85" s="195"/>
      <c r="EZS85" s="195"/>
      <c r="EZT85" s="195"/>
      <c r="EZU85" s="195"/>
      <c r="EZV85" s="195"/>
      <c r="EZW85" s="195"/>
      <c r="EZX85" s="195"/>
      <c r="EZY85" s="195"/>
      <c r="EZZ85" s="195"/>
      <c r="FAA85" s="195"/>
      <c r="FAB85" s="195"/>
      <c r="FAC85" s="195"/>
      <c r="FAD85" s="195"/>
      <c r="FAE85" s="195"/>
      <c r="FAF85" s="195"/>
      <c r="FAG85" s="195"/>
      <c r="FAH85" s="195"/>
      <c r="FAI85" s="195"/>
      <c r="FAJ85" s="195"/>
      <c r="FAK85" s="195"/>
      <c r="FAL85" s="195"/>
      <c r="FAM85" s="195"/>
      <c r="FAN85" s="195"/>
      <c r="FAO85" s="195"/>
      <c r="FAP85" s="195"/>
      <c r="FAQ85" s="195"/>
      <c r="FAR85" s="195"/>
      <c r="FAS85" s="195"/>
      <c r="FAT85" s="195"/>
      <c r="FAU85" s="195"/>
      <c r="FAV85" s="195"/>
      <c r="FAW85" s="195"/>
      <c r="FAX85" s="195"/>
      <c r="FAY85" s="195"/>
      <c r="FAZ85" s="195"/>
      <c r="FBA85" s="195"/>
      <c r="FBB85" s="195"/>
      <c r="FBC85" s="195"/>
      <c r="FBD85" s="195"/>
      <c r="FBE85" s="195"/>
      <c r="FBF85" s="195"/>
      <c r="FBG85" s="195"/>
      <c r="FBH85" s="195"/>
      <c r="FBI85" s="195"/>
      <c r="FBJ85" s="195"/>
      <c r="FBK85" s="195"/>
      <c r="FBL85" s="195"/>
      <c r="FBM85" s="195"/>
      <c r="FBN85" s="195"/>
      <c r="FBO85" s="195"/>
      <c r="FBP85" s="195"/>
      <c r="FBQ85" s="195"/>
      <c r="FBR85" s="195"/>
      <c r="FBS85" s="195"/>
      <c r="FBT85" s="195"/>
      <c r="FBU85" s="195"/>
      <c r="FBV85" s="195"/>
      <c r="FBW85" s="195"/>
      <c r="FBX85" s="195"/>
      <c r="FBY85" s="195"/>
      <c r="FBZ85" s="195"/>
      <c r="FCA85" s="195"/>
      <c r="FCB85" s="195"/>
      <c r="FCC85" s="195"/>
      <c r="FCD85" s="195"/>
      <c r="FCE85" s="195"/>
      <c r="FCF85" s="195"/>
      <c r="FCG85" s="195"/>
      <c r="FCH85" s="195"/>
      <c r="FCI85" s="195"/>
      <c r="FCJ85" s="195"/>
      <c r="FCK85" s="195"/>
      <c r="FCL85" s="195"/>
      <c r="FCM85" s="195"/>
      <c r="FCN85" s="195"/>
      <c r="FCO85" s="195"/>
      <c r="FCP85" s="195"/>
      <c r="FCQ85" s="195"/>
      <c r="FCR85" s="195"/>
      <c r="FCS85" s="195"/>
      <c r="FCT85" s="195"/>
      <c r="FCU85" s="195"/>
      <c r="FCV85" s="195"/>
      <c r="FCW85" s="195"/>
      <c r="FCX85" s="195"/>
      <c r="FCY85" s="195"/>
      <c r="FCZ85" s="195"/>
      <c r="FDA85" s="195"/>
      <c r="FDB85" s="195"/>
      <c r="FDC85" s="195"/>
      <c r="FDD85" s="195"/>
      <c r="FDE85" s="195"/>
      <c r="FDF85" s="195"/>
      <c r="FDG85" s="195"/>
      <c r="FDH85" s="195"/>
      <c r="FDI85" s="195"/>
      <c r="FDJ85" s="195"/>
      <c r="FDK85" s="195"/>
      <c r="FDL85" s="195"/>
      <c r="FDM85" s="195"/>
      <c r="FDN85" s="195"/>
      <c r="FDO85" s="195"/>
      <c r="FDP85" s="195"/>
      <c r="FDQ85" s="195"/>
      <c r="FDR85" s="195"/>
      <c r="FDS85" s="195"/>
      <c r="FDT85" s="195"/>
      <c r="FDU85" s="195"/>
      <c r="FDV85" s="195"/>
      <c r="FDW85" s="195"/>
      <c r="FDX85" s="195"/>
      <c r="FDY85" s="195"/>
      <c r="FDZ85" s="195"/>
      <c r="FEA85" s="195"/>
      <c r="FEB85" s="195"/>
      <c r="FEC85" s="195"/>
      <c r="FED85" s="195"/>
      <c r="FEE85" s="195"/>
      <c r="FEF85" s="195"/>
      <c r="FEG85" s="195"/>
      <c r="FEH85" s="195"/>
      <c r="FEI85" s="195"/>
      <c r="FEJ85" s="195"/>
      <c r="FEK85" s="195"/>
      <c r="FEL85" s="195"/>
      <c r="FEM85" s="195"/>
      <c r="FEN85" s="195"/>
      <c r="FEO85" s="195"/>
      <c r="FEP85" s="195"/>
      <c r="FEQ85" s="195"/>
      <c r="FER85" s="195"/>
      <c r="FES85" s="195"/>
      <c r="FET85" s="195"/>
      <c r="FEU85" s="195"/>
      <c r="FEV85" s="195"/>
      <c r="FEW85" s="195"/>
      <c r="FEX85" s="195"/>
      <c r="FEY85" s="195"/>
      <c r="FEZ85" s="195"/>
      <c r="FFA85" s="195"/>
      <c r="FFB85" s="195"/>
      <c r="FFC85" s="195"/>
      <c r="FFD85" s="195"/>
      <c r="FFE85" s="195"/>
      <c r="FFF85" s="195"/>
      <c r="FFG85" s="195"/>
      <c r="FFH85" s="195"/>
      <c r="FFI85" s="195"/>
      <c r="FFJ85" s="195"/>
      <c r="FFK85" s="195"/>
      <c r="FFL85" s="195"/>
      <c r="FFM85" s="195"/>
      <c r="FFN85" s="195"/>
      <c r="FFO85" s="195"/>
      <c r="FFP85" s="195"/>
      <c r="FFQ85" s="195"/>
      <c r="FFR85" s="195"/>
      <c r="FFS85" s="195"/>
      <c r="FFT85" s="195"/>
      <c r="FFU85" s="195"/>
      <c r="FFV85" s="195"/>
      <c r="FFW85" s="195"/>
      <c r="FFX85" s="195"/>
      <c r="FFY85" s="195"/>
      <c r="FFZ85" s="195"/>
      <c r="FGA85" s="195"/>
      <c r="FGB85" s="195"/>
      <c r="FGC85" s="195"/>
      <c r="FGD85" s="195"/>
      <c r="FGE85" s="195"/>
      <c r="FGF85" s="195"/>
      <c r="FGG85" s="195"/>
      <c r="FGH85" s="195"/>
      <c r="FGI85" s="195"/>
      <c r="FGJ85" s="195"/>
      <c r="FGK85" s="195"/>
      <c r="FGL85" s="195"/>
      <c r="FGM85" s="195"/>
      <c r="FGN85" s="195"/>
      <c r="FGO85" s="195"/>
      <c r="FGP85" s="195"/>
      <c r="FGQ85" s="195"/>
      <c r="FGR85" s="195"/>
      <c r="FGS85" s="195"/>
      <c r="FGT85" s="195"/>
      <c r="FGU85" s="195"/>
      <c r="FGV85" s="195"/>
      <c r="FGW85" s="195"/>
      <c r="FGX85" s="195"/>
      <c r="FGY85" s="195"/>
      <c r="FGZ85" s="195"/>
      <c r="FHA85" s="195"/>
      <c r="FHB85" s="195"/>
      <c r="FHC85" s="195"/>
      <c r="FHD85" s="195"/>
      <c r="FHE85" s="195"/>
      <c r="FHF85" s="195"/>
      <c r="FHG85" s="195"/>
      <c r="FHH85" s="195"/>
      <c r="FHI85" s="195"/>
      <c r="FHJ85" s="195"/>
      <c r="FHK85" s="195"/>
      <c r="FHL85" s="195"/>
      <c r="FHM85" s="195"/>
      <c r="FHN85" s="195"/>
      <c r="FHO85" s="195"/>
      <c r="FHP85" s="195"/>
      <c r="FHQ85" s="195"/>
      <c r="FHR85" s="195"/>
      <c r="FHS85" s="195"/>
      <c r="FHT85" s="195"/>
      <c r="FHU85" s="195"/>
      <c r="FHV85" s="195"/>
      <c r="FHW85" s="195"/>
      <c r="FHX85" s="195"/>
      <c r="FHY85" s="195"/>
      <c r="FHZ85" s="195"/>
      <c r="FIA85" s="195"/>
      <c r="FIB85" s="195"/>
      <c r="FIC85" s="195"/>
      <c r="FID85" s="195"/>
      <c r="FIE85" s="195"/>
      <c r="FIF85" s="195"/>
      <c r="FIG85" s="195"/>
      <c r="FIH85" s="195"/>
      <c r="FII85" s="195"/>
      <c r="FIJ85" s="195"/>
      <c r="FIK85" s="195"/>
      <c r="FIL85" s="195"/>
      <c r="FIM85" s="195"/>
      <c r="FIN85" s="195"/>
      <c r="FIO85" s="195"/>
      <c r="FIP85" s="195"/>
      <c r="FIQ85" s="195"/>
      <c r="FIR85" s="195"/>
      <c r="FIS85" s="195"/>
      <c r="FIT85" s="195"/>
      <c r="FIU85" s="195"/>
      <c r="FIV85" s="195"/>
      <c r="FIW85" s="195"/>
      <c r="FIX85" s="195"/>
      <c r="FIY85" s="195"/>
      <c r="FIZ85" s="195"/>
      <c r="FJA85" s="195"/>
      <c r="FJB85" s="195"/>
      <c r="FJC85" s="195"/>
      <c r="FJD85" s="195"/>
      <c r="FJE85" s="195"/>
      <c r="FJF85" s="195"/>
      <c r="FJG85" s="195"/>
      <c r="FJH85" s="195"/>
      <c r="FJI85" s="195"/>
      <c r="FJJ85" s="195"/>
      <c r="FJK85" s="195"/>
      <c r="FJL85" s="195"/>
      <c r="FJM85" s="195"/>
      <c r="FJN85" s="195"/>
      <c r="FJO85" s="195"/>
      <c r="FJP85" s="195"/>
      <c r="FJQ85" s="195"/>
      <c r="FJR85" s="195"/>
      <c r="FJS85" s="195"/>
      <c r="FJT85" s="195"/>
      <c r="FJU85" s="195"/>
      <c r="FJV85" s="195"/>
      <c r="FJW85" s="195"/>
      <c r="FJX85" s="195"/>
      <c r="FJY85" s="195"/>
      <c r="FJZ85" s="195"/>
      <c r="FKA85" s="195"/>
      <c r="FKB85" s="195"/>
      <c r="FKC85" s="195"/>
      <c r="FKD85" s="195"/>
      <c r="FKE85" s="195"/>
      <c r="FKF85" s="195"/>
      <c r="FKG85" s="195"/>
      <c r="FKH85" s="195"/>
      <c r="FKI85" s="195"/>
      <c r="FKJ85" s="195"/>
      <c r="FKK85" s="195"/>
      <c r="FKL85" s="195"/>
      <c r="FKM85" s="195"/>
      <c r="FKN85" s="195"/>
      <c r="FKO85" s="195"/>
      <c r="FKP85" s="195"/>
      <c r="FKQ85" s="195"/>
      <c r="FKR85" s="195"/>
      <c r="FKS85" s="195"/>
      <c r="FKT85" s="195"/>
      <c r="FKU85" s="195"/>
      <c r="FKV85" s="195"/>
      <c r="FKW85" s="195"/>
      <c r="FKX85" s="195"/>
      <c r="FKY85" s="195"/>
      <c r="FKZ85" s="195"/>
      <c r="FLA85" s="195"/>
      <c r="FLB85" s="195"/>
      <c r="FLC85" s="195"/>
      <c r="FLD85" s="195"/>
      <c r="FLE85" s="195"/>
      <c r="FLF85" s="195"/>
      <c r="FLG85" s="195"/>
      <c r="FLH85" s="195"/>
      <c r="FLI85" s="195"/>
      <c r="FLJ85" s="195"/>
      <c r="FLK85" s="195"/>
      <c r="FLL85" s="195"/>
      <c r="FLM85" s="195"/>
      <c r="FLN85" s="195"/>
      <c r="FLO85" s="195"/>
      <c r="FLP85" s="195"/>
      <c r="FLQ85" s="195"/>
      <c r="FLR85" s="195"/>
      <c r="FLS85" s="195"/>
      <c r="FLT85" s="195"/>
      <c r="FLU85" s="195"/>
      <c r="FLV85" s="195"/>
      <c r="FLW85" s="195"/>
      <c r="FLX85" s="195"/>
      <c r="FLY85" s="195"/>
      <c r="FLZ85" s="195"/>
      <c r="FMA85" s="195"/>
      <c r="FMB85" s="195"/>
      <c r="FMC85" s="195"/>
      <c r="FMD85" s="195"/>
      <c r="FME85" s="195"/>
      <c r="FMF85" s="195"/>
      <c r="FMG85" s="195"/>
      <c r="FMH85" s="195"/>
      <c r="FMI85" s="195"/>
      <c r="FMJ85" s="195"/>
      <c r="FMK85" s="195"/>
      <c r="FML85" s="195"/>
      <c r="FMM85" s="195"/>
      <c r="FMN85" s="195"/>
      <c r="FMO85" s="195"/>
      <c r="FMP85" s="195"/>
      <c r="FMQ85" s="195"/>
      <c r="FMR85" s="195"/>
      <c r="FMS85" s="195"/>
      <c r="FMT85" s="195"/>
      <c r="FMU85" s="195"/>
      <c r="FMV85" s="195"/>
      <c r="FMW85" s="195"/>
      <c r="FMX85" s="195"/>
      <c r="FMY85" s="195"/>
      <c r="FMZ85" s="195"/>
      <c r="FNA85" s="195"/>
      <c r="FNB85" s="195"/>
      <c r="FNC85" s="195"/>
      <c r="FND85" s="195"/>
      <c r="FNE85" s="195"/>
      <c r="FNF85" s="195"/>
      <c r="FNG85" s="195"/>
      <c r="FNH85" s="195"/>
      <c r="FNI85" s="195"/>
      <c r="FNJ85" s="195"/>
      <c r="FNK85" s="195"/>
      <c r="FNL85" s="195"/>
      <c r="FNM85" s="195"/>
      <c r="FNN85" s="195"/>
      <c r="FNO85" s="195"/>
      <c r="FNP85" s="195"/>
      <c r="FNQ85" s="195"/>
      <c r="FNR85" s="195"/>
      <c r="FNS85" s="195"/>
      <c r="FNT85" s="195"/>
      <c r="FNU85" s="195"/>
      <c r="FNV85" s="195"/>
      <c r="FNW85" s="195"/>
      <c r="FNX85" s="195"/>
      <c r="FNY85" s="195"/>
      <c r="FNZ85" s="195"/>
      <c r="FOA85" s="195"/>
      <c r="FOB85" s="195"/>
      <c r="FOC85" s="195"/>
      <c r="FOD85" s="195"/>
      <c r="FOE85" s="195"/>
      <c r="FOF85" s="195"/>
      <c r="FOG85" s="195"/>
      <c r="FOH85" s="195"/>
      <c r="FOI85" s="195"/>
      <c r="FOJ85" s="195"/>
      <c r="FOK85" s="195"/>
      <c r="FOL85" s="195"/>
      <c r="FOM85" s="195"/>
      <c r="FON85" s="195"/>
      <c r="FOO85" s="195"/>
      <c r="FOP85" s="195"/>
      <c r="FOQ85" s="195"/>
      <c r="FOR85" s="195"/>
      <c r="FOS85" s="195"/>
      <c r="FOT85" s="195"/>
      <c r="FOU85" s="195"/>
      <c r="FOV85" s="195"/>
      <c r="FOW85" s="195"/>
      <c r="FOX85" s="195"/>
      <c r="FOY85" s="195"/>
      <c r="FOZ85" s="195"/>
      <c r="FPA85" s="195"/>
      <c r="FPB85" s="195"/>
      <c r="FPC85" s="195"/>
      <c r="FPD85" s="195"/>
      <c r="FPE85" s="195"/>
      <c r="FPF85" s="195"/>
      <c r="FPG85" s="195"/>
      <c r="FPH85" s="195"/>
      <c r="FPI85" s="195"/>
      <c r="FPJ85" s="195"/>
      <c r="FPK85" s="195"/>
      <c r="FPL85" s="195"/>
      <c r="FPM85" s="195"/>
      <c r="FPN85" s="195"/>
      <c r="FPO85" s="195"/>
      <c r="FPP85" s="195"/>
      <c r="FPQ85" s="195"/>
      <c r="FPR85" s="195"/>
      <c r="FPS85" s="195"/>
      <c r="FPT85" s="195"/>
      <c r="FPU85" s="195"/>
      <c r="FPV85" s="195"/>
      <c r="FPW85" s="195"/>
      <c r="FPX85" s="195"/>
      <c r="FPY85" s="195"/>
      <c r="FPZ85" s="195"/>
      <c r="FQA85" s="195"/>
      <c r="FQB85" s="195"/>
      <c r="FQC85" s="195"/>
      <c r="FQD85" s="195"/>
      <c r="FQE85" s="195"/>
      <c r="FQF85" s="195"/>
      <c r="FQG85" s="195"/>
      <c r="FQH85" s="195"/>
      <c r="FQI85" s="195"/>
      <c r="FQJ85" s="195"/>
      <c r="FQK85" s="195"/>
      <c r="FQL85" s="195"/>
      <c r="FQM85" s="195"/>
      <c r="FQN85" s="195"/>
      <c r="FQO85" s="195"/>
      <c r="FQP85" s="195"/>
      <c r="FQQ85" s="195"/>
      <c r="FQR85" s="195"/>
      <c r="FQS85" s="195"/>
      <c r="FQT85" s="195"/>
      <c r="FQU85" s="195"/>
      <c r="FQV85" s="195"/>
      <c r="FQW85" s="195"/>
      <c r="FQX85" s="195"/>
      <c r="FQY85" s="195"/>
      <c r="FQZ85" s="195"/>
      <c r="FRA85" s="195"/>
      <c r="FRB85" s="195"/>
      <c r="FRC85" s="195"/>
      <c r="FRD85" s="195"/>
      <c r="FRE85" s="195"/>
      <c r="FRF85" s="195"/>
      <c r="FRG85" s="195"/>
      <c r="FRH85" s="195"/>
      <c r="FRI85" s="195"/>
      <c r="FRJ85" s="195"/>
      <c r="FRK85" s="195"/>
      <c r="FRL85" s="195"/>
      <c r="FRM85" s="195"/>
      <c r="FRN85" s="195"/>
      <c r="FRO85" s="195"/>
      <c r="FRP85" s="195"/>
      <c r="FRQ85" s="195"/>
      <c r="FRR85" s="195"/>
      <c r="FRS85" s="195"/>
      <c r="FRT85" s="195"/>
      <c r="FRU85" s="195"/>
      <c r="FRV85" s="195"/>
      <c r="FRW85" s="195"/>
      <c r="FRX85" s="195"/>
      <c r="FRY85" s="195"/>
      <c r="FRZ85" s="195"/>
      <c r="FSA85" s="195"/>
      <c r="FSB85" s="195"/>
      <c r="FSC85" s="195"/>
      <c r="FSD85" s="195"/>
      <c r="FSE85" s="195"/>
      <c r="FSF85" s="195"/>
      <c r="FSG85" s="195"/>
      <c r="FSH85" s="195"/>
      <c r="FSI85" s="195"/>
      <c r="FSJ85" s="195"/>
      <c r="FSK85" s="195"/>
      <c r="FSL85" s="195"/>
      <c r="FSM85" s="195"/>
      <c r="FSN85" s="195"/>
      <c r="FSO85" s="195"/>
      <c r="FSP85" s="195"/>
      <c r="FSQ85" s="195"/>
      <c r="FSR85" s="195"/>
      <c r="FSS85" s="195"/>
      <c r="FST85" s="195"/>
      <c r="FSU85" s="195"/>
      <c r="FSV85" s="195"/>
      <c r="FSW85" s="195"/>
      <c r="FSX85" s="195"/>
      <c r="FSY85" s="195"/>
      <c r="FSZ85" s="195"/>
      <c r="FTA85" s="195"/>
      <c r="FTB85" s="195"/>
      <c r="FTC85" s="195"/>
      <c r="FTD85" s="195"/>
      <c r="FTE85" s="195"/>
      <c r="FTF85" s="195"/>
      <c r="FTG85" s="195"/>
      <c r="FTH85" s="195"/>
      <c r="FTI85" s="195"/>
      <c r="FTJ85" s="195"/>
      <c r="FTK85" s="195"/>
      <c r="FTL85" s="195"/>
      <c r="FTM85" s="195"/>
      <c r="FTN85" s="195"/>
      <c r="FTO85" s="195"/>
      <c r="FTP85" s="195"/>
      <c r="FTQ85" s="195"/>
      <c r="FTR85" s="195"/>
      <c r="FTS85" s="195"/>
      <c r="FTT85" s="195"/>
      <c r="FTU85" s="195"/>
      <c r="FTV85" s="195"/>
      <c r="FTW85" s="195"/>
      <c r="FTX85" s="195"/>
      <c r="FTY85" s="195"/>
      <c r="FTZ85" s="195"/>
      <c r="FUA85" s="195"/>
      <c r="FUB85" s="195"/>
      <c r="FUC85" s="195"/>
      <c r="FUD85" s="195"/>
      <c r="FUE85" s="195"/>
      <c r="FUF85" s="195"/>
      <c r="FUG85" s="195"/>
      <c r="FUH85" s="195"/>
      <c r="FUI85" s="195"/>
      <c r="FUJ85" s="195"/>
      <c r="FUK85" s="195"/>
      <c r="FUL85" s="195"/>
      <c r="FUM85" s="195"/>
      <c r="FUN85" s="195"/>
      <c r="FUO85" s="195"/>
      <c r="FUP85" s="195"/>
      <c r="FUQ85" s="195"/>
      <c r="FUR85" s="195"/>
      <c r="FUS85" s="195"/>
      <c r="FUT85" s="195"/>
      <c r="FUU85" s="195"/>
      <c r="FUV85" s="195"/>
      <c r="FUW85" s="195"/>
      <c r="FUX85" s="195"/>
      <c r="FUY85" s="195"/>
      <c r="FUZ85" s="195"/>
      <c r="FVA85" s="195"/>
      <c r="FVB85" s="195"/>
      <c r="FVC85" s="195"/>
      <c r="FVD85" s="195"/>
      <c r="FVE85" s="195"/>
      <c r="FVF85" s="195"/>
      <c r="FVG85" s="195"/>
      <c r="FVH85" s="195"/>
      <c r="FVI85" s="195"/>
      <c r="FVJ85" s="195"/>
      <c r="FVK85" s="195"/>
      <c r="FVL85" s="195"/>
      <c r="FVM85" s="195"/>
      <c r="FVN85" s="195"/>
      <c r="FVO85" s="195"/>
      <c r="FVP85" s="195"/>
      <c r="FVQ85" s="195"/>
      <c r="FVR85" s="195"/>
      <c r="FVS85" s="195"/>
      <c r="FVT85" s="195"/>
      <c r="FVU85" s="195"/>
      <c r="FVV85" s="195"/>
      <c r="FVW85" s="195"/>
      <c r="FVX85" s="195"/>
      <c r="FVY85" s="195"/>
      <c r="FVZ85" s="195"/>
      <c r="FWA85" s="195"/>
      <c r="FWB85" s="195"/>
      <c r="FWC85" s="195"/>
      <c r="FWD85" s="195"/>
      <c r="FWE85" s="195"/>
      <c r="FWF85" s="195"/>
      <c r="FWG85" s="195"/>
      <c r="FWH85" s="195"/>
      <c r="FWI85" s="195"/>
      <c r="FWJ85" s="195"/>
      <c r="FWK85" s="195"/>
      <c r="FWL85" s="195"/>
      <c r="FWM85" s="195"/>
      <c r="FWN85" s="195"/>
      <c r="FWO85" s="195"/>
      <c r="FWP85" s="195"/>
      <c r="FWQ85" s="195"/>
      <c r="FWR85" s="195"/>
      <c r="FWS85" s="195"/>
      <c r="FWT85" s="195"/>
      <c r="FWU85" s="195"/>
      <c r="FWV85" s="195"/>
      <c r="FWW85" s="195"/>
      <c r="FWX85" s="195"/>
      <c r="FWY85" s="195"/>
      <c r="FWZ85" s="195"/>
      <c r="FXA85" s="195"/>
      <c r="FXB85" s="195"/>
      <c r="FXC85" s="195"/>
      <c r="FXD85" s="195"/>
      <c r="FXE85" s="195"/>
      <c r="FXF85" s="195"/>
      <c r="FXG85" s="195"/>
      <c r="FXH85" s="195"/>
      <c r="FXI85" s="195"/>
      <c r="FXJ85" s="195"/>
      <c r="FXK85" s="195"/>
      <c r="FXL85" s="195"/>
      <c r="FXM85" s="195"/>
      <c r="FXN85" s="195"/>
      <c r="FXO85" s="195"/>
      <c r="FXP85" s="195"/>
      <c r="FXQ85" s="195"/>
      <c r="FXR85" s="195"/>
      <c r="FXS85" s="195"/>
      <c r="FXT85" s="195"/>
      <c r="FXU85" s="195"/>
      <c r="FXV85" s="195"/>
      <c r="FXW85" s="195"/>
      <c r="FXX85" s="195"/>
      <c r="FXY85" s="195"/>
      <c r="FXZ85" s="195"/>
      <c r="FYA85" s="195"/>
      <c r="FYB85" s="195"/>
      <c r="FYC85" s="195"/>
      <c r="FYD85" s="195"/>
      <c r="FYE85" s="195"/>
      <c r="FYF85" s="195"/>
      <c r="FYG85" s="195"/>
      <c r="FYH85" s="195"/>
      <c r="FYI85" s="195"/>
      <c r="FYJ85" s="195"/>
      <c r="FYK85" s="195"/>
      <c r="FYL85" s="195"/>
      <c r="FYM85" s="195"/>
      <c r="FYN85" s="195"/>
      <c r="FYO85" s="195"/>
      <c r="FYP85" s="195"/>
      <c r="FYQ85" s="195"/>
      <c r="FYR85" s="195"/>
      <c r="FYS85" s="195"/>
      <c r="FYT85" s="195"/>
      <c r="FYU85" s="195"/>
      <c r="FYV85" s="195"/>
      <c r="FYW85" s="195"/>
      <c r="FYX85" s="195"/>
      <c r="FYY85" s="195"/>
      <c r="FYZ85" s="195"/>
      <c r="FZA85" s="195"/>
      <c r="FZB85" s="195"/>
      <c r="FZC85" s="195"/>
      <c r="FZD85" s="195"/>
      <c r="FZE85" s="195"/>
      <c r="FZF85" s="195"/>
      <c r="FZG85" s="195"/>
      <c r="FZH85" s="195"/>
      <c r="FZI85" s="195"/>
      <c r="FZJ85" s="195"/>
      <c r="FZK85" s="195"/>
      <c r="FZL85" s="195"/>
      <c r="FZM85" s="195"/>
      <c r="FZN85" s="195"/>
      <c r="FZO85" s="195"/>
      <c r="FZP85" s="195"/>
      <c r="FZQ85" s="195"/>
      <c r="FZR85" s="195"/>
      <c r="FZS85" s="195"/>
      <c r="FZT85" s="195"/>
      <c r="FZU85" s="195"/>
      <c r="FZV85" s="195"/>
      <c r="FZW85" s="195"/>
      <c r="FZX85" s="195"/>
      <c r="FZY85" s="195"/>
      <c r="FZZ85" s="195"/>
      <c r="GAA85" s="195"/>
      <c r="GAB85" s="195"/>
      <c r="GAC85" s="195"/>
      <c r="GAD85" s="195"/>
      <c r="GAE85" s="195"/>
      <c r="GAF85" s="195"/>
      <c r="GAG85" s="195"/>
      <c r="GAH85" s="195"/>
      <c r="GAI85" s="195"/>
      <c r="GAJ85" s="195"/>
      <c r="GAK85" s="195"/>
      <c r="GAL85" s="195"/>
      <c r="GAM85" s="195"/>
      <c r="GAN85" s="195"/>
      <c r="GAO85" s="195"/>
      <c r="GAP85" s="195"/>
      <c r="GAQ85" s="195"/>
      <c r="GAR85" s="195"/>
      <c r="GAS85" s="195"/>
      <c r="GAT85" s="195"/>
      <c r="GAU85" s="195"/>
      <c r="GAV85" s="195"/>
      <c r="GAW85" s="195"/>
      <c r="GAX85" s="195"/>
      <c r="GAY85" s="195"/>
      <c r="GAZ85" s="195"/>
      <c r="GBA85" s="195"/>
      <c r="GBB85" s="195"/>
      <c r="GBC85" s="195"/>
      <c r="GBD85" s="195"/>
      <c r="GBE85" s="195"/>
      <c r="GBF85" s="195"/>
      <c r="GBG85" s="195"/>
      <c r="GBH85" s="195"/>
      <c r="GBI85" s="195"/>
      <c r="GBJ85" s="195"/>
      <c r="GBK85" s="195"/>
      <c r="GBL85" s="195"/>
      <c r="GBM85" s="195"/>
      <c r="GBN85" s="195"/>
      <c r="GBO85" s="195"/>
      <c r="GBP85" s="195"/>
      <c r="GBQ85" s="195"/>
      <c r="GBR85" s="195"/>
      <c r="GBS85" s="195"/>
      <c r="GBT85" s="195"/>
      <c r="GBU85" s="195"/>
      <c r="GBV85" s="195"/>
      <c r="GBW85" s="195"/>
      <c r="GBX85" s="195"/>
      <c r="GBY85" s="195"/>
      <c r="GBZ85" s="195"/>
      <c r="GCA85" s="195"/>
      <c r="GCB85" s="195"/>
      <c r="GCC85" s="195"/>
      <c r="GCD85" s="195"/>
      <c r="GCE85" s="195"/>
      <c r="GCF85" s="195"/>
      <c r="GCG85" s="195"/>
      <c r="GCH85" s="195"/>
      <c r="GCI85" s="195"/>
      <c r="GCJ85" s="195"/>
      <c r="GCK85" s="195"/>
      <c r="GCL85" s="195"/>
      <c r="GCM85" s="195"/>
      <c r="GCN85" s="195"/>
      <c r="GCO85" s="195"/>
      <c r="GCP85" s="195"/>
      <c r="GCQ85" s="195"/>
      <c r="GCR85" s="195"/>
      <c r="GCS85" s="195"/>
      <c r="GCT85" s="195"/>
      <c r="GCU85" s="195"/>
      <c r="GCV85" s="195"/>
      <c r="GCW85" s="195"/>
      <c r="GCX85" s="195"/>
      <c r="GCY85" s="195"/>
      <c r="GCZ85" s="195"/>
      <c r="GDA85" s="195"/>
      <c r="GDB85" s="195"/>
      <c r="GDC85" s="195"/>
      <c r="GDD85" s="195"/>
      <c r="GDE85" s="195"/>
      <c r="GDF85" s="195"/>
      <c r="GDG85" s="195"/>
      <c r="GDH85" s="195"/>
      <c r="GDI85" s="195"/>
      <c r="GDJ85" s="195"/>
      <c r="GDK85" s="195"/>
      <c r="GDL85" s="195"/>
      <c r="GDM85" s="195"/>
      <c r="GDN85" s="195"/>
      <c r="GDO85" s="195"/>
      <c r="GDP85" s="195"/>
      <c r="GDQ85" s="195"/>
      <c r="GDR85" s="195"/>
      <c r="GDS85" s="195"/>
      <c r="GDT85" s="195"/>
      <c r="GDU85" s="195"/>
      <c r="GDV85" s="195"/>
      <c r="GDW85" s="195"/>
      <c r="GDX85" s="195"/>
      <c r="GDY85" s="195"/>
      <c r="GDZ85" s="195"/>
      <c r="GEA85" s="195"/>
      <c r="GEB85" s="195"/>
      <c r="GEC85" s="195"/>
      <c r="GED85" s="195"/>
      <c r="GEE85" s="195"/>
      <c r="GEF85" s="195"/>
      <c r="GEG85" s="195"/>
      <c r="GEH85" s="195"/>
      <c r="GEI85" s="195"/>
      <c r="GEJ85" s="195"/>
      <c r="GEK85" s="195"/>
      <c r="GEL85" s="195"/>
      <c r="GEM85" s="195"/>
      <c r="GEN85" s="195"/>
      <c r="GEO85" s="195"/>
      <c r="GEP85" s="195"/>
      <c r="GEQ85" s="195"/>
      <c r="GER85" s="195"/>
      <c r="GES85" s="195"/>
      <c r="GET85" s="195"/>
      <c r="GEU85" s="195"/>
      <c r="GEV85" s="195"/>
      <c r="GEW85" s="195"/>
      <c r="GEX85" s="195"/>
      <c r="GEY85" s="195"/>
      <c r="GEZ85" s="195"/>
      <c r="GFA85" s="195"/>
      <c r="GFB85" s="195"/>
      <c r="GFC85" s="195"/>
      <c r="GFD85" s="195"/>
      <c r="GFE85" s="195"/>
      <c r="GFF85" s="195"/>
      <c r="GFG85" s="195"/>
      <c r="GFH85" s="195"/>
      <c r="GFI85" s="195"/>
      <c r="GFJ85" s="195"/>
      <c r="GFK85" s="195"/>
      <c r="GFL85" s="195"/>
      <c r="GFM85" s="195"/>
      <c r="GFN85" s="195"/>
      <c r="GFO85" s="195"/>
      <c r="GFP85" s="195"/>
      <c r="GFQ85" s="195"/>
      <c r="GFR85" s="195"/>
      <c r="GFS85" s="195"/>
      <c r="GFT85" s="195"/>
      <c r="GFU85" s="195"/>
      <c r="GFV85" s="195"/>
      <c r="GFW85" s="195"/>
      <c r="GFX85" s="195"/>
      <c r="GFY85" s="195"/>
      <c r="GFZ85" s="195"/>
      <c r="GGA85" s="195"/>
      <c r="GGB85" s="195"/>
      <c r="GGC85" s="195"/>
      <c r="GGD85" s="195"/>
      <c r="GGE85" s="195"/>
      <c r="GGF85" s="195"/>
      <c r="GGG85" s="195"/>
      <c r="GGH85" s="195"/>
      <c r="GGI85" s="195"/>
      <c r="GGJ85" s="195"/>
      <c r="GGK85" s="195"/>
      <c r="GGL85" s="195"/>
      <c r="GGM85" s="195"/>
      <c r="GGN85" s="195"/>
      <c r="GGO85" s="195"/>
      <c r="GGP85" s="195"/>
      <c r="GGQ85" s="195"/>
      <c r="GGR85" s="195"/>
      <c r="GGS85" s="195"/>
      <c r="GGT85" s="195"/>
      <c r="GGU85" s="195"/>
      <c r="GGV85" s="195"/>
      <c r="GGW85" s="195"/>
      <c r="GGX85" s="195"/>
      <c r="GGY85" s="195"/>
      <c r="GGZ85" s="195"/>
      <c r="GHA85" s="195"/>
      <c r="GHB85" s="195"/>
      <c r="GHC85" s="195"/>
      <c r="GHD85" s="195"/>
      <c r="GHE85" s="195"/>
      <c r="GHF85" s="195"/>
      <c r="GHG85" s="195"/>
      <c r="GHH85" s="195"/>
      <c r="GHI85" s="195"/>
      <c r="GHJ85" s="195"/>
      <c r="GHK85" s="195"/>
      <c r="GHL85" s="195"/>
      <c r="GHM85" s="195"/>
      <c r="GHN85" s="195"/>
      <c r="GHO85" s="195"/>
      <c r="GHP85" s="195"/>
      <c r="GHQ85" s="195"/>
      <c r="GHR85" s="195"/>
      <c r="GHS85" s="195"/>
      <c r="GHT85" s="195"/>
      <c r="GHU85" s="195"/>
      <c r="GHV85" s="195"/>
      <c r="GHW85" s="195"/>
      <c r="GHX85" s="195"/>
      <c r="GHY85" s="195"/>
      <c r="GHZ85" s="195"/>
      <c r="GIA85" s="195"/>
      <c r="GIB85" s="195"/>
      <c r="GIC85" s="195"/>
      <c r="GID85" s="195"/>
      <c r="GIE85" s="195"/>
      <c r="GIF85" s="195"/>
      <c r="GIG85" s="195"/>
      <c r="GIH85" s="195"/>
      <c r="GII85" s="195"/>
      <c r="GIJ85" s="195"/>
      <c r="GIK85" s="195"/>
      <c r="GIL85" s="195"/>
      <c r="GIM85" s="195"/>
      <c r="GIN85" s="195"/>
      <c r="GIO85" s="195"/>
      <c r="GIP85" s="195"/>
      <c r="GIQ85" s="195"/>
      <c r="GIR85" s="195"/>
      <c r="GIS85" s="195"/>
      <c r="GIT85" s="195"/>
      <c r="GIU85" s="195"/>
      <c r="GIV85" s="195"/>
      <c r="GIW85" s="195"/>
      <c r="GIX85" s="195"/>
      <c r="GIY85" s="195"/>
      <c r="GIZ85" s="195"/>
      <c r="GJA85" s="195"/>
      <c r="GJB85" s="195"/>
      <c r="GJC85" s="195"/>
      <c r="GJD85" s="195"/>
      <c r="GJE85" s="195"/>
      <c r="GJF85" s="195"/>
      <c r="GJG85" s="195"/>
      <c r="GJH85" s="195"/>
      <c r="GJI85" s="195"/>
      <c r="GJJ85" s="195"/>
      <c r="GJK85" s="195"/>
      <c r="GJL85" s="195"/>
      <c r="GJM85" s="195"/>
      <c r="GJN85" s="195"/>
      <c r="GJO85" s="195"/>
      <c r="GJP85" s="195"/>
      <c r="GJQ85" s="195"/>
      <c r="GJR85" s="195"/>
      <c r="GJS85" s="195"/>
      <c r="GJT85" s="195"/>
      <c r="GJU85" s="195"/>
      <c r="GJV85" s="195"/>
      <c r="GJW85" s="195"/>
      <c r="GJX85" s="195"/>
      <c r="GJY85" s="195"/>
      <c r="GJZ85" s="195"/>
      <c r="GKA85" s="195"/>
      <c r="GKB85" s="195"/>
      <c r="GKC85" s="195"/>
      <c r="GKD85" s="195"/>
      <c r="GKE85" s="195"/>
      <c r="GKF85" s="195"/>
      <c r="GKG85" s="195"/>
      <c r="GKH85" s="195"/>
      <c r="GKI85" s="195"/>
      <c r="GKJ85" s="195"/>
      <c r="GKK85" s="195"/>
      <c r="GKL85" s="195"/>
      <c r="GKM85" s="195"/>
      <c r="GKN85" s="195"/>
      <c r="GKO85" s="195"/>
      <c r="GKP85" s="195"/>
      <c r="GKQ85" s="195"/>
      <c r="GKR85" s="195"/>
      <c r="GKS85" s="195"/>
      <c r="GKT85" s="195"/>
      <c r="GKU85" s="195"/>
      <c r="GKV85" s="195"/>
      <c r="GKW85" s="195"/>
      <c r="GKX85" s="195"/>
      <c r="GKY85" s="195"/>
      <c r="GKZ85" s="195"/>
      <c r="GLA85" s="195"/>
      <c r="GLB85" s="195"/>
      <c r="GLC85" s="195"/>
      <c r="GLD85" s="195"/>
      <c r="GLE85" s="195"/>
      <c r="GLF85" s="195"/>
      <c r="GLG85" s="195"/>
      <c r="GLH85" s="195"/>
      <c r="GLI85" s="195"/>
      <c r="GLJ85" s="195"/>
      <c r="GLK85" s="195"/>
      <c r="GLL85" s="195"/>
      <c r="GLM85" s="195"/>
      <c r="GLN85" s="195"/>
      <c r="GLO85" s="195"/>
      <c r="GLP85" s="195"/>
      <c r="GLQ85" s="195"/>
      <c r="GLR85" s="195"/>
      <c r="GLS85" s="195"/>
      <c r="GLT85" s="195"/>
      <c r="GLU85" s="195"/>
      <c r="GLV85" s="195"/>
      <c r="GLW85" s="195"/>
      <c r="GLX85" s="195"/>
      <c r="GLY85" s="195"/>
      <c r="GLZ85" s="195"/>
      <c r="GMA85" s="195"/>
      <c r="GMB85" s="195"/>
      <c r="GMC85" s="195"/>
      <c r="GMD85" s="195"/>
      <c r="GME85" s="195"/>
      <c r="GMF85" s="195"/>
      <c r="GMG85" s="195"/>
      <c r="GMH85" s="195"/>
      <c r="GMI85" s="195"/>
      <c r="GMJ85" s="195"/>
      <c r="GMK85" s="195"/>
      <c r="GML85" s="195"/>
      <c r="GMM85" s="195"/>
      <c r="GMN85" s="195"/>
      <c r="GMO85" s="195"/>
      <c r="GMP85" s="195"/>
      <c r="GMQ85" s="195"/>
      <c r="GMR85" s="195"/>
      <c r="GMS85" s="195"/>
      <c r="GMT85" s="195"/>
      <c r="GMU85" s="195"/>
      <c r="GMV85" s="195"/>
      <c r="GMW85" s="195"/>
      <c r="GMX85" s="195"/>
      <c r="GMY85" s="195"/>
      <c r="GMZ85" s="195"/>
      <c r="GNA85" s="195"/>
      <c r="GNB85" s="195"/>
      <c r="GNC85" s="195"/>
      <c r="GND85" s="195"/>
      <c r="GNE85" s="195"/>
      <c r="GNF85" s="195"/>
      <c r="GNG85" s="195"/>
      <c r="GNH85" s="195"/>
      <c r="GNI85" s="195"/>
      <c r="GNJ85" s="195"/>
      <c r="GNK85" s="195"/>
      <c r="GNL85" s="195"/>
      <c r="GNM85" s="195"/>
      <c r="GNN85" s="195"/>
      <c r="GNO85" s="195"/>
      <c r="GNP85" s="195"/>
      <c r="GNQ85" s="195"/>
      <c r="GNR85" s="195"/>
      <c r="GNS85" s="195"/>
      <c r="GNT85" s="195"/>
      <c r="GNU85" s="195"/>
      <c r="GNV85" s="195"/>
      <c r="GNW85" s="195"/>
      <c r="GNX85" s="195"/>
      <c r="GNY85" s="195"/>
      <c r="GNZ85" s="195"/>
      <c r="GOA85" s="195"/>
      <c r="GOB85" s="195"/>
      <c r="GOC85" s="195"/>
      <c r="GOD85" s="195"/>
      <c r="GOE85" s="195"/>
      <c r="GOF85" s="195"/>
      <c r="GOG85" s="195"/>
      <c r="GOH85" s="195"/>
      <c r="GOI85" s="195"/>
      <c r="GOJ85" s="195"/>
      <c r="GOK85" s="195"/>
      <c r="GOL85" s="195"/>
      <c r="GOM85" s="195"/>
      <c r="GON85" s="195"/>
      <c r="GOO85" s="195"/>
      <c r="GOP85" s="195"/>
      <c r="GOQ85" s="195"/>
      <c r="GOR85" s="195"/>
      <c r="GOS85" s="195"/>
      <c r="GOT85" s="195"/>
      <c r="GOU85" s="195"/>
      <c r="GOV85" s="195"/>
      <c r="GOW85" s="195"/>
      <c r="GOX85" s="195"/>
      <c r="GOY85" s="195"/>
      <c r="GOZ85" s="195"/>
      <c r="GPA85" s="195"/>
      <c r="GPB85" s="195"/>
      <c r="GPC85" s="195"/>
      <c r="GPD85" s="195"/>
      <c r="GPE85" s="195"/>
      <c r="GPF85" s="195"/>
      <c r="GPG85" s="195"/>
      <c r="GPH85" s="195"/>
      <c r="GPI85" s="195"/>
      <c r="GPJ85" s="195"/>
      <c r="GPK85" s="195"/>
      <c r="GPL85" s="195"/>
      <c r="GPM85" s="195"/>
      <c r="GPN85" s="195"/>
      <c r="GPO85" s="195"/>
      <c r="GPP85" s="195"/>
      <c r="GPQ85" s="195"/>
      <c r="GPR85" s="195"/>
      <c r="GPS85" s="195"/>
      <c r="GPT85" s="195"/>
      <c r="GPU85" s="195"/>
      <c r="GPV85" s="195"/>
      <c r="GPW85" s="195"/>
      <c r="GPX85" s="195"/>
      <c r="GPY85" s="195"/>
      <c r="GPZ85" s="195"/>
      <c r="GQA85" s="195"/>
      <c r="GQB85" s="195"/>
      <c r="GQC85" s="195"/>
      <c r="GQD85" s="195"/>
      <c r="GQE85" s="195"/>
      <c r="GQF85" s="195"/>
      <c r="GQG85" s="195"/>
      <c r="GQH85" s="195"/>
      <c r="GQI85" s="195"/>
      <c r="GQJ85" s="195"/>
      <c r="GQK85" s="195"/>
      <c r="GQL85" s="195"/>
      <c r="GQM85" s="195"/>
      <c r="GQN85" s="195"/>
      <c r="GQO85" s="195"/>
      <c r="GQP85" s="195"/>
      <c r="GQQ85" s="195"/>
      <c r="GQR85" s="195"/>
      <c r="GQS85" s="195"/>
      <c r="GQT85" s="195"/>
      <c r="GQU85" s="195"/>
      <c r="GQV85" s="195"/>
      <c r="GQW85" s="195"/>
      <c r="GQX85" s="195"/>
      <c r="GQY85" s="195"/>
      <c r="GQZ85" s="195"/>
      <c r="GRA85" s="195"/>
      <c r="GRB85" s="195"/>
      <c r="GRC85" s="195"/>
      <c r="GRD85" s="195"/>
      <c r="GRE85" s="195"/>
      <c r="GRF85" s="195"/>
      <c r="GRG85" s="195"/>
      <c r="GRH85" s="195"/>
      <c r="GRI85" s="195"/>
      <c r="GRJ85" s="195"/>
      <c r="GRK85" s="195"/>
      <c r="GRL85" s="195"/>
      <c r="GRM85" s="195"/>
      <c r="GRN85" s="195"/>
      <c r="GRO85" s="195"/>
      <c r="GRP85" s="195"/>
      <c r="GRQ85" s="195"/>
      <c r="GRR85" s="195"/>
      <c r="GRS85" s="195"/>
      <c r="GRT85" s="195"/>
      <c r="GRU85" s="195"/>
      <c r="GRV85" s="195"/>
      <c r="GRW85" s="195"/>
      <c r="GRX85" s="195"/>
      <c r="GRY85" s="195"/>
      <c r="GRZ85" s="195"/>
      <c r="GSA85" s="195"/>
      <c r="GSB85" s="195"/>
      <c r="GSC85" s="195"/>
      <c r="GSD85" s="195"/>
      <c r="GSE85" s="195"/>
      <c r="GSF85" s="195"/>
      <c r="GSG85" s="195"/>
      <c r="GSH85" s="195"/>
      <c r="GSI85" s="195"/>
      <c r="GSJ85" s="195"/>
      <c r="GSK85" s="195"/>
      <c r="GSL85" s="195"/>
      <c r="GSM85" s="195"/>
      <c r="GSN85" s="195"/>
      <c r="GSO85" s="195"/>
      <c r="GSP85" s="195"/>
      <c r="GSQ85" s="195"/>
      <c r="GSR85" s="195"/>
      <c r="GSS85" s="195"/>
      <c r="GST85" s="195"/>
      <c r="GSU85" s="195"/>
      <c r="GSV85" s="195"/>
      <c r="GSW85" s="195"/>
      <c r="GSX85" s="195"/>
      <c r="GSY85" s="195"/>
      <c r="GSZ85" s="195"/>
      <c r="GTA85" s="195"/>
      <c r="GTB85" s="195"/>
      <c r="GTC85" s="195"/>
      <c r="GTD85" s="195"/>
      <c r="GTE85" s="195"/>
      <c r="GTF85" s="195"/>
      <c r="GTG85" s="195"/>
      <c r="GTH85" s="195"/>
      <c r="GTI85" s="195"/>
      <c r="GTJ85" s="195"/>
      <c r="GTK85" s="195"/>
      <c r="GTL85" s="195"/>
      <c r="GTM85" s="195"/>
      <c r="GTN85" s="195"/>
      <c r="GTO85" s="195"/>
      <c r="GTP85" s="195"/>
      <c r="GTQ85" s="195"/>
      <c r="GTR85" s="195"/>
      <c r="GTS85" s="195"/>
      <c r="GTT85" s="195"/>
      <c r="GTU85" s="195"/>
      <c r="GTV85" s="195"/>
      <c r="GTW85" s="195"/>
      <c r="GTX85" s="195"/>
      <c r="GTY85" s="195"/>
      <c r="GTZ85" s="195"/>
      <c r="GUA85" s="195"/>
      <c r="GUB85" s="195"/>
      <c r="GUC85" s="195"/>
      <c r="GUD85" s="195"/>
      <c r="GUE85" s="195"/>
      <c r="GUF85" s="195"/>
      <c r="GUG85" s="195"/>
      <c r="GUH85" s="195"/>
      <c r="GUI85" s="195"/>
      <c r="GUJ85" s="195"/>
      <c r="GUK85" s="195"/>
      <c r="GUL85" s="195"/>
      <c r="GUM85" s="195"/>
      <c r="GUN85" s="195"/>
      <c r="GUO85" s="195"/>
      <c r="GUP85" s="195"/>
      <c r="GUQ85" s="195"/>
      <c r="GUR85" s="195"/>
      <c r="GUS85" s="195"/>
      <c r="GUT85" s="195"/>
      <c r="GUU85" s="195"/>
      <c r="GUV85" s="195"/>
      <c r="GUW85" s="195"/>
      <c r="GUX85" s="195"/>
      <c r="GUY85" s="195"/>
      <c r="GUZ85" s="195"/>
      <c r="GVA85" s="195"/>
      <c r="GVB85" s="195"/>
      <c r="GVC85" s="195"/>
      <c r="GVD85" s="195"/>
      <c r="GVE85" s="195"/>
      <c r="GVF85" s="195"/>
      <c r="GVG85" s="195"/>
      <c r="GVH85" s="195"/>
      <c r="GVI85" s="195"/>
      <c r="GVJ85" s="195"/>
      <c r="GVK85" s="195"/>
      <c r="GVL85" s="195"/>
      <c r="GVM85" s="195"/>
      <c r="GVN85" s="195"/>
      <c r="GVO85" s="195"/>
      <c r="GVP85" s="195"/>
      <c r="GVQ85" s="195"/>
      <c r="GVR85" s="195"/>
      <c r="GVS85" s="195"/>
      <c r="GVT85" s="195"/>
      <c r="GVU85" s="195"/>
      <c r="GVV85" s="195"/>
      <c r="GVW85" s="195"/>
      <c r="GVX85" s="195"/>
      <c r="GVY85" s="195"/>
      <c r="GVZ85" s="195"/>
      <c r="GWA85" s="195"/>
      <c r="GWB85" s="195"/>
      <c r="GWC85" s="195"/>
      <c r="GWD85" s="195"/>
      <c r="GWE85" s="195"/>
      <c r="GWF85" s="195"/>
      <c r="GWG85" s="195"/>
      <c r="GWH85" s="195"/>
      <c r="GWI85" s="195"/>
      <c r="GWJ85" s="195"/>
      <c r="GWK85" s="195"/>
      <c r="GWL85" s="195"/>
      <c r="GWM85" s="195"/>
      <c r="GWN85" s="195"/>
      <c r="GWO85" s="195"/>
      <c r="GWP85" s="195"/>
      <c r="GWQ85" s="195"/>
      <c r="GWR85" s="195"/>
      <c r="GWS85" s="195"/>
      <c r="GWT85" s="195"/>
      <c r="GWU85" s="195"/>
      <c r="GWV85" s="195"/>
      <c r="GWW85" s="195"/>
      <c r="GWX85" s="195"/>
      <c r="GWY85" s="195"/>
      <c r="GWZ85" s="195"/>
      <c r="GXA85" s="195"/>
      <c r="GXB85" s="195"/>
      <c r="GXC85" s="195"/>
      <c r="GXD85" s="195"/>
      <c r="GXE85" s="195"/>
      <c r="GXF85" s="195"/>
      <c r="GXG85" s="195"/>
      <c r="GXH85" s="195"/>
      <c r="GXI85" s="195"/>
      <c r="GXJ85" s="195"/>
      <c r="GXK85" s="195"/>
      <c r="GXL85" s="195"/>
      <c r="GXM85" s="195"/>
      <c r="GXN85" s="195"/>
      <c r="GXO85" s="195"/>
      <c r="GXP85" s="195"/>
      <c r="GXQ85" s="195"/>
      <c r="GXR85" s="195"/>
      <c r="GXS85" s="195"/>
      <c r="GXT85" s="195"/>
      <c r="GXU85" s="195"/>
      <c r="GXV85" s="195"/>
      <c r="GXW85" s="195"/>
      <c r="GXX85" s="195"/>
      <c r="GXY85" s="195"/>
      <c r="GXZ85" s="195"/>
      <c r="GYA85" s="195"/>
      <c r="GYB85" s="195"/>
      <c r="GYC85" s="195"/>
      <c r="GYD85" s="195"/>
      <c r="GYE85" s="195"/>
      <c r="GYF85" s="195"/>
      <c r="GYG85" s="195"/>
      <c r="GYH85" s="195"/>
      <c r="GYI85" s="195"/>
      <c r="GYJ85" s="195"/>
      <c r="GYK85" s="195"/>
      <c r="GYL85" s="195"/>
      <c r="GYM85" s="195"/>
      <c r="GYN85" s="195"/>
      <c r="GYO85" s="195"/>
      <c r="GYP85" s="195"/>
      <c r="GYQ85" s="195"/>
      <c r="GYR85" s="195"/>
      <c r="GYS85" s="195"/>
      <c r="GYT85" s="195"/>
      <c r="GYU85" s="195"/>
      <c r="GYV85" s="195"/>
      <c r="GYW85" s="195"/>
      <c r="GYX85" s="195"/>
      <c r="GYY85" s="195"/>
      <c r="GYZ85" s="195"/>
      <c r="GZA85" s="195"/>
      <c r="GZB85" s="195"/>
      <c r="GZC85" s="195"/>
      <c r="GZD85" s="195"/>
      <c r="GZE85" s="195"/>
      <c r="GZF85" s="195"/>
      <c r="GZG85" s="195"/>
      <c r="GZH85" s="195"/>
      <c r="GZI85" s="195"/>
      <c r="GZJ85" s="195"/>
      <c r="GZK85" s="195"/>
      <c r="GZL85" s="195"/>
      <c r="GZM85" s="195"/>
      <c r="GZN85" s="195"/>
      <c r="GZO85" s="195"/>
      <c r="GZP85" s="195"/>
      <c r="GZQ85" s="195"/>
      <c r="GZR85" s="195"/>
      <c r="GZS85" s="195"/>
      <c r="GZT85" s="195"/>
      <c r="GZU85" s="195"/>
      <c r="GZV85" s="195"/>
      <c r="GZW85" s="195"/>
      <c r="GZX85" s="195"/>
      <c r="GZY85" s="195"/>
      <c r="GZZ85" s="195"/>
      <c r="HAA85" s="195"/>
      <c r="HAB85" s="195"/>
      <c r="HAC85" s="195"/>
      <c r="HAD85" s="195"/>
      <c r="HAE85" s="195"/>
      <c r="HAF85" s="195"/>
      <c r="HAG85" s="195"/>
      <c r="HAH85" s="195"/>
      <c r="HAI85" s="195"/>
      <c r="HAJ85" s="195"/>
      <c r="HAK85" s="195"/>
      <c r="HAL85" s="195"/>
      <c r="HAM85" s="195"/>
      <c r="HAN85" s="195"/>
      <c r="HAO85" s="195"/>
      <c r="HAP85" s="195"/>
      <c r="HAQ85" s="195"/>
      <c r="HAR85" s="195"/>
      <c r="HAS85" s="195"/>
      <c r="HAT85" s="195"/>
      <c r="HAU85" s="195"/>
      <c r="HAV85" s="195"/>
      <c r="HAW85" s="195"/>
      <c r="HAX85" s="195"/>
      <c r="HAY85" s="195"/>
      <c r="HAZ85" s="195"/>
      <c r="HBA85" s="195"/>
      <c r="HBB85" s="195"/>
      <c r="HBC85" s="195"/>
      <c r="HBD85" s="195"/>
      <c r="HBE85" s="195"/>
      <c r="HBF85" s="195"/>
      <c r="HBG85" s="195"/>
      <c r="HBH85" s="195"/>
      <c r="HBI85" s="195"/>
      <c r="HBJ85" s="195"/>
      <c r="HBK85" s="195"/>
      <c r="HBL85" s="195"/>
      <c r="HBM85" s="195"/>
      <c r="HBN85" s="195"/>
      <c r="HBO85" s="195"/>
      <c r="HBP85" s="195"/>
      <c r="HBQ85" s="195"/>
      <c r="HBR85" s="195"/>
      <c r="HBS85" s="195"/>
      <c r="HBT85" s="195"/>
      <c r="HBU85" s="195"/>
      <c r="HBV85" s="195"/>
      <c r="HBW85" s="195"/>
      <c r="HBX85" s="195"/>
      <c r="HBY85" s="195"/>
      <c r="HBZ85" s="195"/>
      <c r="HCA85" s="195"/>
      <c r="HCB85" s="195"/>
      <c r="HCC85" s="195"/>
      <c r="HCD85" s="195"/>
      <c r="HCE85" s="195"/>
      <c r="HCF85" s="195"/>
      <c r="HCG85" s="195"/>
      <c r="HCH85" s="195"/>
      <c r="HCI85" s="195"/>
      <c r="HCJ85" s="195"/>
      <c r="HCK85" s="195"/>
      <c r="HCL85" s="195"/>
      <c r="HCM85" s="195"/>
      <c r="HCN85" s="195"/>
      <c r="HCO85" s="195"/>
      <c r="HCP85" s="195"/>
      <c r="HCQ85" s="195"/>
      <c r="HCR85" s="195"/>
      <c r="HCS85" s="195"/>
      <c r="HCT85" s="195"/>
      <c r="HCU85" s="195"/>
      <c r="HCV85" s="195"/>
      <c r="HCW85" s="195"/>
      <c r="HCX85" s="195"/>
      <c r="HCY85" s="195"/>
      <c r="HCZ85" s="195"/>
      <c r="HDA85" s="195"/>
      <c r="HDB85" s="195"/>
      <c r="HDC85" s="195"/>
      <c r="HDD85" s="195"/>
      <c r="HDE85" s="195"/>
      <c r="HDF85" s="195"/>
      <c r="HDG85" s="195"/>
      <c r="HDH85" s="195"/>
      <c r="HDI85" s="195"/>
      <c r="HDJ85" s="195"/>
      <c r="HDK85" s="195"/>
      <c r="HDL85" s="195"/>
      <c r="HDM85" s="195"/>
      <c r="HDN85" s="195"/>
      <c r="HDO85" s="195"/>
      <c r="HDP85" s="195"/>
      <c r="HDQ85" s="195"/>
      <c r="HDR85" s="195"/>
      <c r="HDS85" s="195"/>
      <c r="HDT85" s="195"/>
      <c r="HDU85" s="195"/>
      <c r="HDV85" s="195"/>
      <c r="HDW85" s="195"/>
      <c r="HDX85" s="195"/>
      <c r="HDY85" s="195"/>
      <c r="HDZ85" s="195"/>
      <c r="HEA85" s="195"/>
      <c r="HEB85" s="195"/>
      <c r="HEC85" s="195"/>
      <c r="HED85" s="195"/>
      <c r="HEE85" s="195"/>
      <c r="HEF85" s="195"/>
      <c r="HEG85" s="195"/>
      <c r="HEH85" s="195"/>
      <c r="HEI85" s="195"/>
      <c r="HEJ85" s="195"/>
      <c r="HEK85" s="195"/>
      <c r="HEL85" s="195"/>
      <c r="HEM85" s="195"/>
      <c r="HEN85" s="195"/>
      <c r="HEO85" s="195"/>
      <c r="HEP85" s="195"/>
      <c r="HEQ85" s="195"/>
      <c r="HER85" s="195"/>
      <c r="HES85" s="195"/>
      <c r="HET85" s="195"/>
      <c r="HEU85" s="195"/>
      <c r="HEV85" s="195"/>
      <c r="HEW85" s="195"/>
      <c r="HEX85" s="195"/>
      <c r="HEY85" s="195"/>
      <c r="HEZ85" s="195"/>
      <c r="HFA85" s="195"/>
      <c r="HFB85" s="195"/>
      <c r="HFC85" s="195"/>
      <c r="HFD85" s="195"/>
      <c r="HFE85" s="195"/>
      <c r="HFF85" s="195"/>
      <c r="HFG85" s="195"/>
      <c r="HFH85" s="195"/>
      <c r="HFI85" s="195"/>
      <c r="HFJ85" s="195"/>
      <c r="HFK85" s="195"/>
      <c r="HFL85" s="195"/>
      <c r="HFM85" s="195"/>
      <c r="HFN85" s="195"/>
      <c r="HFO85" s="195"/>
      <c r="HFP85" s="195"/>
      <c r="HFQ85" s="195"/>
      <c r="HFR85" s="195"/>
      <c r="HFS85" s="195"/>
      <c r="HFT85" s="195"/>
      <c r="HFU85" s="195"/>
      <c r="HFV85" s="195"/>
      <c r="HFW85" s="195"/>
      <c r="HFX85" s="195"/>
      <c r="HFY85" s="195"/>
      <c r="HFZ85" s="195"/>
      <c r="HGA85" s="195"/>
      <c r="HGB85" s="195"/>
      <c r="HGC85" s="195"/>
      <c r="HGD85" s="195"/>
      <c r="HGE85" s="195"/>
      <c r="HGF85" s="195"/>
      <c r="HGG85" s="195"/>
      <c r="HGH85" s="195"/>
      <c r="HGI85" s="195"/>
      <c r="HGJ85" s="195"/>
      <c r="HGK85" s="195"/>
      <c r="HGL85" s="195"/>
      <c r="HGM85" s="195"/>
      <c r="HGN85" s="195"/>
      <c r="HGO85" s="195"/>
      <c r="HGP85" s="195"/>
      <c r="HGQ85" s="195"/>
      <c r="HGR85" s="195"/>
      <c r="HGS85" s="195"/>
      <c r="HGT85" s="195"/>
      <c r="HGU85" s="195"/>
      <c r="HGV85" s="195"/>
      <c r="HGW85" s="195"/>
      <c r="HGX85" s="195"/>
      <c r="HGY85" s="195"/>
      <c r="HGZ85" s="195"/>
      <c r="HHA85" s="195"/>
      <c r="HHB85" s="195"/>
      <c r="HHC85" s="195"/>
      <c r="HHD85" s="195"/>
      <c r="HHE85" s="195"/>
      <c r="HHF85" s="195"/>
      <c r="HHG85" s="195"/>
      <c r="HHH85" s="195"/>
      <c r="HHI85" s="195"/>
      <c r="HHJ85" s="195"/>
      <c r="HHK85" s="195"/>
      <c r="HHL85" s="195"/>
      <c r="HHM85" s="195"/>
      <c r="HHN85" s="195"/>
      <c r="HHO85" s="195"/>
      <c r="HHP85" s="195"/>
      <c r="HHQ85" s="195"/>
      <c r="HHR85" s="195"/>
      <c r="HHS85" s="195"/>
      <c r="HHT85" s="195"/>
      <c r="HHU85" s="195"/>
      <c r="HHV85" s="195"/>
      <c r="HHW85" s="195"/>
      <c r="HHX85" s="195"/>
      <c r="HHY85" s="195"/>
      <c r="HHZ85" s="195"/>
      <c r="HIA85" s="195"/>
      <c r="HIB85" s="195"/>
      <c r="HIC85" s="195"/>
      <c r="HID85" s="195"/>
      <c r="HIE85" s="195"/>
      <c r="HIF85" s="195"/>
      <c r="HIG85" s="195"/>
      <c r="HIH85" s="195"/>
      <c r="HII85" s="195"/>
      <c r="HIJ85" s="195"/>
      <c r="HIK85" s="195"/>
      <c r="HIL85" s="195"/>
      <c r="HIM85" s="195"/>
      <c r="HIN85" s="195"/>
      <c r="HIO85" s="195"/>
      <c r="HIP85" s="195"/>
      <c r="HIQ85" s="195"/>
      <c r="HIR85" s="195"/>
      <c r="HIS85" s="195"/>
      <c r="HIT85" s="195"/>
      <c r="HIU85" s="195"/>
      <c r="HIV85" s="195"/>
      <c r="HIW85" s="195"/>
      <c r="HIX85" s="195"/>
      <c r="HIY85" s="195"/>
      <c r="HIZ85" s="195"/>
      <c r="HJA85" s="195"/>
      <c r="HJB85" s="195"/>
      <c r="HJC85" s="195"/>
      <c r="HJD85" s="195"/>
      <c r="HJE85" s="195"/>
      <c r="HJF85" s="195"/>
      <c r="HJG85" s="195"/>
      <c r="HJH85" s="195"/>
      <c r="HJI85" s="195"/>
      <c r="HJJ85" s="195"/>
      <c r="HJK85" s="195"/>
      <c r="HJL85" s="195"/>
      <c r="HJM85" s="195"/>
      <c r="HJN85" s="195"/>
      <c r="HJO85" s="195"/>
      <c r="HJP85" s="195"/>
      <c r="HJQ85" s="195"/>
      <c r="HJR85" s="195"/>
      <c r="HJS85" s="195"/>
      <c r="HJT85" s="195"/>
      <c r="HJU85" s="195"/>
      <c r="HJV85" s="195"/>
      <c r="HJW85" s="195"/>
      <c r="HJX85" s="195"/>
      <c r="HJY85" s="195"/>
      <c r="HJZ85" s="195"/>
      <c r="HKA85" s="195"/>
      <c r="HKB85" s="195"/>
      <c r="HKC85" s="195"/>
      <c r="HKD85" s="195"/>
      <c r="HKE85" s="195"/>
      <c r="HKF85" s="195"/>
      <c r="HKG85" s="195"/>
      <c r="HKH85" s="195"/>
      <c r="HKI85" s="195"/>
      <c r="HKJ85" s="195"/>
      <c r="HKK85" s="195"/>
      <c r="HKL85" s="195"/>
      <c r="HKM85" s="195"/>
      <c r="HKN85" s="195"/>
      <c r="HKO85" s="195"/>
      <c r="HKP85" s="195"/>
      <c r="HKQ85" s="195"/>
      <c r="HKR85" s="195"/>
      <c r="HKS85" s="195"/>
      <c r="HKT85" s="195"/>
      <c r="HKU85" s="195"/>
      <c r="HKV85" s="195"/>
      <c r="HKW85" s="195"/>
      <c r="HKX85" s="195"/>
      <c r="HKY85" s="195"/>
      <c r="HKZ85" s="195"/>
      <c r="HLA85" s="195"/>
      <c r="HLB85" s="195"/>
      <c r="HLC85" s="195"/>
      <c r="HLD85" s="195"/>
      <c r="HLE85" s="195"/>
      <c r="HLF85" s="195"/>
      <c r="HLG85" s="195"/>
      <c r="HLH85" s="195"/>
      <c r="HLI85" s="195"/>
      <c r="HLJ85" s="195"/>
      <c r="HLK85" s="195"/>
      <c r="HLL85" s="195"/>
      <c r="HLM85" s="195"/>
      <c r="HLN85" s="195"/>
      <c r="HLO85" s="195"/>
      <c r="HLP85" s="195"/>
      <c r="HLQ85" s="195"/>
      <c r="HLR85" s="195"/>
      <c r="HLS85" s="195"/>
      <c r="HLT85" s="195"/>
      <c r="HLU85" s="195"/>
      <c r="HLV85" s="195"/>
      <c r="HLW85" s="195"/>
      <c r="HLX85" s="195"/>
      <c r="HLY85" s="195"/>
      <c r="HLZ85" s="195"/>
      <c r="HMA85" s="195"/>
      <c r="HMB85" s="195"/>
      <c r="HMC85" s="195"/>
      <c r="HMD85" s="195"/>
      <c r="HME85" s="195"/>
      <c r="HMF85" s="195"/>
      <c r="HMG85" s="195"/>
      <c r="HMH85" s="195"/>
      <c r="HMI85" s="195"/>
      <c r="HMJ85" s="195"/>
      <c r="HMK85" s="195"/>
      <c r="HML85" s="195"/>
      <c r="HMM85" s="195"/>
      <c r="HMN85" s="195"/>
      <c r="HMO85" s="195"/>
      <c r="HMP85" s="195"/>
      <c r="HMQ85" s="195"/>
      <c r="HMR85" s="195"/>
      <c r="HMS85" s="195"/>
      <c r="HMT85" s="195"/>
      <c r="HMU85" s="195"/>
      <c r="HMV85" s="195"/>
      <c r="HMW85" s="195"/>
      <c r="HMX85" s="195"/>
      <c r="HMY85" s="195"/>
      <c r="HMZ85" s="195"/>
      <c r="HNA85" s="195"/>
      <c r="HNB85" s="195"/>
      <c r="HNC85" s="195"/>
      <c r="HND85" s="195"/>
      <c r="HNE85" s="195"/>
      <c r="HNF85" s="195"/>
      <c r="HNG85" s="195"/>
      <c r="HNH85" s="195"/>
      <c r="HNI85" s="195"/>
      <c r="HNJ85" s="195"/>
      <c r="HNK85" s="195"/>
      <c r="HNL85" s="195"/>
      <c r="HNM85" s="195"/>
      <c r="HNN85" s="195"/>
      <c r="HNO85" s="195"/>
      <c r="HNP85" s="195"/>
      <c r="HNQ85" s="195"/>
      <c r="HNR85" s="195"/>
      <c r="HNS85" s="195"/>
      <c r="HNT85" s="195"/>
      <c r="HNU85" s="195"/>
      <c r="HNV85" s="195"/>
      <c r="HNW85" s="195"/>
      <c r="HNX85" s="195"/>
      <c r="HNY85" s="195"/>
      <c r="HNZ85" s="195"/>
      <c r="HOA85" s="195"/>
      <c r="HOB85" s="195"/>
      <c r="HOC85" s="195"/>
      <c r="HOD85" s="195"/>
      <c r="HOE85" s="195"/>
      <c r="HOF85" s="195"/>
      <c r="HOG85" s="195"/>
      <c r="HOH85" s="195"/>
      <c r="HOI85" s="195"/>
      <c r="HOJ85" s="195"/>
      <c r="HOK85" s="195"/>
      <c r="HOL85" s="195"/>
      <c r="HOM85" s="195"/>
      <c r="HON85" s="195"/>
      <c r="HOO85" s="195"/>
      <c r="HOP85" s="195"/>
      <c r="HOQ85" s="195"/>
      <c r="HOR85" s="195"/>
      <c r="HOS85" s="195"/>
      <c r="HOT85" s="195"/>
      <c r="HOU85" s="195"/>
      <c r="HOV85" s="195"/>
      <c r="HOW85" s="195"/>
      <c r="HOX85" s="195"/>
      <c r="HOY85" s="195"/>
      <c r="HOZ85" s="195"/>
      <c r="HPA85" s="195"/>
      <c r="HPB85" s="195"/>
      <c r="HPC85" s="195"/>
      <c r="HPD85" s="195"/>
      <c r="HPE85" s="195"/>
      <c r="HPF85" s="195"/>
      <c r="HPG85" s="195"/>
      <c r="HPH85" s="195"/>
      <c r="HPI85" s="195"/>
      <c r="HPJ85" s="195"/>
      <c r="HPK85" s="195"/>
      <c r="HPL85" s="195"/>
      <c r="HPM85" s="195"/>
      <c r="HPN85" s="195"/>
      <c r="HPO85" s="195"/>
      <c r="HPP85" s="195"/>
      <c r="HPQ85" s="195"/>
      <c r="HPR85" s="195"/>
      <c r="HPS85" s="195"/>
      <c r="HPT85" s="195"/>
      <c r="HPU85" s="195"/>
      <c r="HPV85" s="195"/>
      <c r="HPW85" s="195"/>
      <c r="HPX85" s="195"/>
      <c r="HPY85" s="195"/>
      <c r="HPZ85" s="195"/>
      <c r="HQA85" s="195"/>
      <c r="HQB85" s="195"/>
      <c r="HQC85" s="195"/>
      <c r="HQD85" s="195"/>
      <c r="HQE85" s="195"/>
      <c r="HQF85" s="195"/>
      <c r="HQG85" s="195"/>
      <c r="HQH85" s="195"/>
      <c r="HQI85" s="195"/>
      <c r="HQJ85" s="195"/>
      <c r="HQK85" s="195"/>
      <c r="HQL85" s="195"/>
      <c r="HQM85" s="195"/>
      <c r="HQN85" s="195"/>
      <c r="HQO85" s="195"/>
      <c r="HQP85" s="195"/>
      <c r="HQQ85" s="195"/>
      <c r="HQR85" s="195"/>
      <c r="HQS85" s="195"/>
      <c r="HQT85" s="195"/>
      <c r="HQU85" s="195"/>
      <c r="HQV85" s="195"/>
      <c r="HQW85" s="195"/>
      <c r="HQX85" s="195"/>
      <c r="HQY85" s="195"/>
      <c r="HQZ85" s="195"/>
      <c r="HRA85" s="195"/>
      <c r="HRB85" s="195"/>
      <c r="HRC85" s="195"/>
      <c r="HRD85" s="195"/>
      <c r="HRE85" s="195"/>
      <c r="HRF85" s="195"/>
      <c r="HRG85" s="195"/>
      <c r="HRH85" s="195"/>
      <c r="HRI85" s="195"/>
      <c r="HRJ85" s="195"/>
      <c r="HRK85" s="195"/>
      <c r="HRL85" s="195"/>
      <c r="HRM85" s="195"/>
      <c r="HRN85" s="195"/>
      <c r="HRO85" s="195"/>
      <c r="HRP85" s="195"/>
      <c r="HRQ85" s="195"/>
      <c r="HRR85" s="195"/>
      <c r="HRS85" s="195"/>
      <c r="HRT85" s="195"/>
      <c r="HRU85" s="195"/>
      <c r="HRV85" s="195"/>
      <c r="HRW85" s="195"/>
      <c r="HRX85" s="195"/>
      <c r="HRY85" s="195"/>
      <c r="HRZ85" s="195"/>
      <c r="HSA85" s="195"/>
      <c r="HSB85" s="195"/>
      <c r="HSC85" s="195"/>
      <c r="HSD85" s="195"/>
      <c r="HSE85" s="195"/>
      <c r="HSF85" s="195"/>
      <c r="HSG85" s="195"/>
      <c r="HSH85" s="195"/>
      <c r="HSI85" s="195"/>
      <c r="HSJ85" s="195"/>
      <c r="HSK85" s="195"/>
      <c r="HSL85" s="195"/>
      <c r="HSM85" s="195"/>
      <c r="HSN85" s="195"/>
      <c r="HSO85" s="195"/>
      <c r="HSP85" s="195"/>
      <c r="HSQ85" s="195"/>
      <c r="HSR85" s="195"/>
      <c r="HSS85" s="195"/>
      <c r="HST85" s="195"/>
      <c r="HSU85" s="195"/>
      <c r="HSV85" s="195"/>
      <c r="HSW85" s="195"/>
      <c r="HSX85" s="195"/>
      <c r="HSY85" s="195"/>
      <c r="HSZ85" s="195"/>
      <c r="HTA85" s="195"/>
      <c r="HTB85" s="195"/>
      <c r="HTC85" s="195"/>
      <c r="HTD85" s="195"/>
      <c r="HTE85" s="195"/>
      <c r="HTF85" s="195"/>
      <c r="HTG85" s="195"/>
      <c r="HTH85" s="195"/>
      <c r="HTI85" s="195"/>
      <c r="HTJ85" s="195"/>
      <c r="HTK85" s="195"/>
      <c r="HTL85" s="195"/>
      <c r="HTM85" s="195"/>
      <c r="HTN85" s="195"/>
      <c r="HTO85" s="195"/>
      <c r="HTP85" s="195"/>
      <c r="HTQ85" s="195"/>
      <c r="HTR85" s="195"/>
      <c r="HTS85" s="195"/>
      <c r="HTT85" s="195"/>
      <c r="HTU85" s="195"/>
      <c r="HTV85" s="195"/>
      <c r="HTW85" s="195"/>
      <c r="HTX85" s="195"/>
      <c r="HTY85" s="195"/>
      <c r="HTZ85" s="195"/>
      <c r="HUA85" s="195"/>
      <c r="HUB85" s="195"/>
      <c r="HUC85" s="195"/>
      <c r="HUD85" s="195"/>
      <c r="HUE85" s="195"/>
      <c r="HUF85" s="195"/>
      <c r="HUG85" s="195"/>
      <c r="HUH85" s="195"/>
      <c r="HUI85" s="195"/>
      <c r="HUJ85" s="195"/>
      <c r="HUK85" s="195"/>
      <c r="HUL85" s="195"/>
      <c r="HUM85" s="195"/>
      <c r="HUN85" s="195"/>
      <c r="HUO85" s="195"/>
      <c r="HUP85" s="195"/>
      <c r="HUQ85" s="195"/>
      <c r="HUR85" s="195"/>
      <c r="HUS85" s="195"/>
      <c r="HUT85" s="195"/>
      <c r="HUU85" s="195"/>
      <c r="HUV85" s="195"/>
      <c r="HUW85" s="195"/>
      <c r="HUX85" s="195"/>
      <c r="HUY85" s="195"/>
      <c r="HUZ85" s="195"/>
      <c r="HVA85" s="195"/>
      <c r="HVB85" s="195"/>
      <c r="HVC85" s="195"/>
      <c r="HVD85" s="195"/>
      <c r="HVE85" s="195"/>
      <c r="HVF85" s="195"/>
      <c r="HVG85" s="195"/>
      <c r="HVH85" s="195"/>
      <c r="HVI85" s="195"/>
      <c r="HVJ85" s="195"/>
      <c r="HVK85" s="195"/>
      <c r="HVL85" s="195"/>
      <c r="HVM85" s="195"/>
      <c r="HVN85" s="195"/>
      <c r="HVO85" s="195"/>
      <c r="HVP85" s="195"/>
      <c r="HVQ85" s="195"/>
      <c r="HVR85" s="195"/>
      <c r="HVS85" s="195"/>
      <c r="HVT85" s="195"/>
      <c r="HVU85" s="195"/>
      <c r="HVV85" s="195"/>
      <c r="HVW85" s="195"/>
      <c r="HVX85" s="195"/>
      <c r="HVY85" s="195"/>
      <c r="HVZ85" s="195"/>
      <c r="HWA85" s="195"/>
      <c r="HWB85" s="195"/>
      <c r="HWC85" s="195"/>
      <c r="HWD85" s="195"/>
      <c r="HWE85" s="195"/>
      <c r="HWF85" s="195"/>
      <c r="HWG85" s="195"/>
      <c r="HWH85" s="195"/>
      <c r="HWI85" s="195"/>
      <c r="HWJ85" s="195"/>
      <c r="HWK85" s="195"/>
      <c r="HWL85" s="195"/>
      <c r="HWM85" s="195"/>
      <c r="HWN85" s="195"/>
      <c r="HWO85" s="195"/>
      <c r="HWP85" s="195"/>
      <c r="HWQ85" s="195"/>
      <c r="HWR85" s="195"/>
      <c r="HWS85" s="195"/>
      <c r="HWT85" s="195"/>
      <c r="HWU85" s="195"/>
      <c r="HWV85" s="195"/>
      <c r="HWW85" s="195"/>
      <c r="HWX85" s="195"/>
      <c r="HWY85" s="195"/>
      <c r="HWZ85" s="195"/>
      <c r="HXA85" s="195"/>
      <c r="HXB85" s="195"/>
      <c r="HXC85" s="195"/>
      <c r="HXD85" s="195"/>
      <c r="HXE85" s="195"/>
      <c r="HXF85" s="195"/>
      <c r="HXG85" s="195"/>
      <c r="HXH85" s="195"/>
      <c r="HXI85" s="195"/>
      <c r="HXJ85" s="195"/>
      <c r="HXK85" s="195"/>
      <c r="HXL85" s="195"/>
      <c r="HXM85" s="195"/>
      <c r="HXN85" s="195"/>
      <c r="HXO85" s="195"/>
      <c r="HXP85" s="195"/>
      <c r="HXQ85" s="195"/>
      <c r="HXR85" s="195"/>
      <c r="HXS85" s="195"/>
      <c r="HXT85" s="195"/>
      <c r="HXU85" s="195"/>
      <c r="HXV85" s="195"/>
      <c r="HXW85" s="195"/>
      <c r="HXX85" s="195"/>
      <c r="HXY85" s="195"/>
      <c r="HXZ85" s="195"/>
      <c r="HYA85" s="195"/>
      <c r="HYB85" s="195"/>
      <c r="HYC85" s="195"/>
      <c r="HYD85" s="195"/>
      <c r="HYE85" s="195"/>
      <c r="HYF85" s="195"/>
      <c r="HYG85" s="195"/>
      <c r="HYH85" s="195"/>
      <c r="HYI85" s="195"/>
      <c r="HYJ85" s="195"/>
      <c r="HYK85" s="195"/>
      <c r="HYL85" s="195"/>
      <c r="HYM85" s="195"/>
      <c r="HYN85" s="195"/>
      <c r="HYO85" s="195"/>
      <c r="HYP85" s="195"/>
      <c r="HYQ85" s="195"/>
      <c r="HYR85" s="195"/>
      <c r="HYS85" s="195"/>
      <c r="HYT85" s="195"/>
      <c r="HYU85" s="195"/>
      <c r="HYV85" s="195"/>
      <c r="HYW85" s="195"/>
      <c r="HYX85" s="195"/>
      <c r="HYY85" s="195"/>
      <c r="HYZ85" s="195"/>
      <c r="HZA85" s="195"/>
      <c r="HZB85" s="195"/>
      <c r="HZC85" s="195"/>
      <c r="HZD85" s="195"/>
      <c r="HZE85" s="195"/>
      <c r="HZF85" s="195"/>
      <c r="HZG85" s="195"/>
      <c r="HZH85" s="195"/>
      <c r="HZI85" s="195"/>
      <c r="HZJ85" s="195"/>
      <c r="HZK85" s="195"/>
      <c r="HZL85" s="195"/>
      <c r="HZM85" s="195"/>
      <c r="HZN85" s="195"/>
      <c r="HZO85" s="195"/>
      <c r="HZP85" s="195"/>
      <c r="HZQ85" s="195"/>
      <c r="HZR85" s="195"/>
      <c r="HZS85" s="195"/>
      <c r="HZT85" s="195"/>
      <c r="HZU85" s="195"/>
      <c r="HZV85" s="195"/>
      <c r="HZW85" s="195"/>
      <c r="HZX85" s="195"/>
      <c r="HZY85" s="195"/>
      <c r="HZZ85" s="195"/>
      <c r="IAA85" s="195"/>
      <c r="IAB85" s="195"/>
      <c r="IAC85" s="195"/>
      <c r="IAD85" s="195"/>
      <c r="IAE85" s="195"/>
      <c r="IAF85" s="195"/>
      <c r="IAG85" s="195"/>
      <c r="IAH85" s="195"/>
      <c r="IAI85" s="195"/>
      <c r="IAJ85" s="195"/>
      <c r="IAK85" s="195"/>
      <c r="IAL85" s="195"/>
      <c r="IAM85" s="195"/>
      <c r="IAN85" s="195"/>
      <c r="IAO85" s="195"/>
      <c r="IAP85" s="195"/>
      <c r="IAQ85" s="195"/>
      <c r="IAR85" s="195"/>
      <c r="IAS85" s="195"/>
      <c r="IAT85" s="195"/>
      <c r="IAU85" s="195"/>
      <c r="IAV85" s="195"/>
      <c r="IAW85" s="195"/>
      <c r="IAX85" s="195"/>
      <c r="IAY85" s="195"/>
      <c r="IAZ85" s="195"/>
      <c r="IBA85" s="195"/>
      <c r="IBB85" s="195"/>
      <c r="IBC85" s="195"/>
      <c r="IBD85" s="195"/>
      <c r="IBE85" s="195"/>
      <c r="IBF85" s="195"/>
      <c r="IBG85" s="195"/>
      <c r="IBH85" s="195"/>
      <c r="IBI85" s="195"/>
      <c r="IBJ85" s="195"/>
      <c r="IBK85" s="195"/>
      <c r="IBL85" s="195"/>
      <c r="IBM85" s="195"/>
      <c r="IBN85" s="195"/>
      <c r="IBO85" s="195"/>
      <c r="IBP85" s="195"/>
      <c r="IBQ85" s="195"/>
      <c r="IBR85" s="195"/>
      <c r="IBS85" s="195"/>
      <c r="IBT85" s="195"/>
      <c r="IBU85" s="195"/>
      <c r="IBV85" s="195"/>
      <c r="IBW85" s="195"/>
      <c r="IBX85" s="195"/>
      <c r="IBY85" s="195"/>
      <c r="IBZ85" s="195"/>
      <c r="ICA85" s="195"/>
      <c r="ICB85" s="195"/>
      <c r="ICC85" s="195"/>
      <c r="ICD85" s="195"/>
      <c r="ICE85" s="195"/>
      <c r="ICF85" s="195"/>
      <c r="ICG85" s="195"/>
      <c r="ICH85" s="195"/>
      <c r="ICI85" s="195"/>
      <c r="ICJ85" s="195"/>
      <c r="ICK85" s="195"/>
      <c r="ICL85" s="195"/>
      <c r="ICM85" s="195"/>
      <c r="ICN85" s="195"/>
      <c r="ICO85" s="195"/>
      <c r="ICP85" s="195"/>
      <c r="ICQ85" s="195"/>
      <c r="ICR85" s="195"/>
      <c r="ICS85" s="195"/>
      <c r="ICT85" s="195"/>
      <c r="ICU85" s="195"/>
      <c r="ICV85" s="195"/>
      <c r="ICW85" s="195"/>
      <c r="ICX85" s="195"/>
      <c r="ICY85" s="195"/>
      <c r="ICZ85" s="195"/>
      <c r="IDA85" s="195"/>
      <c r="IDB85" s="195"/>
      <c r="IDC85" s="195"/>
      <c r="IDD85" s="195"/>
      <c r="IDE85" s="195"/>
      <c r="IDF85" s="195"/>
      <c r="IDG85" s="195"/>
      <c r="IDH85" s="195"/>
      <c r="IDI85" s="195"/>
      <c r="IDJ85" s="195"/>
      <c r="IDK85" s="195"/>
      <c r="IDL85" s="195"/>
      <c r="IDM85" s="195"/>
      <c r="IDN85" s="195"/>
      <c r="IDO85" s="195"/>
      <c r="IDP85" s="195"/>
      <c r="IDQ85" s="195"/>
      <c r="IDR85" s="195"/>
      <c r="IDS85" s="195"/>
      <c r="IDT85" s="195"/>
      <c r="IDU85" s="195"/>
      <c r="IDV85" s="195"/>
      <c r="IDW85" s="195"/>
      <c r="IDX85" s="195"/>
      <c r="IDY85" s="195"/>
      <c r="IDZ85" s="195"/>
      <c r="IEA85" s="195"/>
      <c r="IEB85" s="195"/>
      <c r="IEC85" s="195"/>
      <c r="IED85" s="195"/>
      <c r="IEE85" s="195"/>
      <c r="IEF85" s="195"/>
      <c r="IEG85" s="195"/>
      <c r="IEH85" s="195"/>
      <c r="IEI85" s="195"/>
      <c r="IEJ85" s="195"/>
      <c r="IEK85" s="195"/>
      <c r="IEL85" s="195"/>
      <c r="IEM85" s="195"/>
      <c r="IEN85" s="195"/>
      <c r="IEO85" s="195"/>
      <c r="IEP85" s="195"/>
      <c r="IEQ85" s="195"/>
      <c r="IER85" s="195"/>
      <c r="IES85" s="195"/>
      <c r="IET85" s="195"/>
      <c r="IEU85" s="195"/>
      <c r="IEV85" s="195"/>
      <c r="IEW85" s="195"/>
      <c r="IEX85" s="195"/>
      <c r="IEY85" s="195"/>
      <c r="IEZ85" s="195"/>
      <c r="IFA85" s="195"/>
      <c r="IFB85" s="195"/>
      <c r="IFC85" s="195"/>
      <c r="IFD85" s="195"/>
      <c r="IFE85" s="195"/>
      <c r="IFF85" s="195"/>
      <c r="IFG85" s="195"/>
      <c r="IFH85" s="195"/>
      <c r="IFI85" s="195"/>
      <c r="IFJ85" s="195"/>
      <c r="IFK85" s="195"/>
      <c r="IFL85" s="195"/>
      <c r="IFM85" s="195"/>
      <c r="IFN85" s="195"/>
      <c r="IFO85" s="195"/>
      <c r="IFP85" s="195"/>
      <c r="IFQ85" s="195"/>
      <c r="IFR85" s="195"/>
      <c r="IFS85" s="195"/>
      <c r="IFT85" s="195"/>
      <c r="IFU85" s="195"/>
      <c r="IFV85" s="195"/>
      <c r="IFW85" s="195"/>
      <c r="IFX85" s="195"/>
      <c r="IFY85" s="195"/>
      <c r="IFZ85" s="195"/>
      <c r="IGA85" s="195"/>
      <c r="IGB85" s="195"/>
      <c r="IGC85" s="195"/>
      <c r="IGD85" s="195"/>
      <c r="IGE85" s="195"/>
      <c r="IGF85" s="195"/>
      <c r="IGG85" s="195"/>
      <c r="IGH85" s="195"/>
      <c r="IGI85" s="195"/>
      <c r="IGJ85" s="195"/>
      <c r="IGK85" s="195"/>
      <c r="IGL85" s="195"/>
      <c r="IGM85" s="195"/>
      <c r="IGN85" s="195"/>
      <c r="IGO85" s="195"/>
      <c r="IGP85" s="195"/>
      <c r="IGQ85" s="195"/>
      <c r="IGR85" s="195"/>
      <c r="IGS85" s="195"/>
      <c r="IGT85" s="195"/>
      <c r="IGU85" s="195"/>
      <c r="IGV85" s="195"/>
      <c r="IGW85" s="195"/>
      <c r="IGX85" s="195"/>
      <c r="IGY85" s="195"/>
      <c r="IGZ85" s="195"/>
      <c r="IHA85" s="195"/>
      <c r="IHB85" s="195"/>
      <c r="IHC85" s="195"/>
      <c r="IHD85" s="195"/>
      <c r="IHE85" s="195"/>
      <c r="IHF85" s="195"/>
      <c r="IHG85" s="195"/>
      <c r="IHH85" s="195"/>
      <c r="IHI85" s="195"/>
      <c r="IHJ85" s="195"/>
      <c r="IHK85" s="195"/>
      <c r="IHL85" s="195"/>
      <c r="IHM85" s="195"/>
      <c r="IHN85" s="195"/>
      <c r="IHO85" s="195"/>
      <c r="IHP85" s="195"/>
      <c r="IHQ85" s="195"/>
      <c r="IHR85" s="195"/>
      <c r="IHS85" s="195"/>
      <c r="IHT85" s="195"/>
      <c r="IHU85" s="195"/>
      <c r="IHV85" s="195"/>
      <c r="IHW85" s="195"/>
      <c r="IHX85" s="195"/>
      <c r="IHY85" s="195"/>
      <c r="IHZ85" s="195"/>
      <c r="IIA85" s="195"/>
      <c r="IIB85" s="195"/>
      <c r="IIC85" s="195"/>
      <c r="IID85" s="195"/>
      <c r="IIE85" s="195"/>
      <c r="IIF85" s="195"/>
      <c r="IIG85" s="195"/>
      <c r="IIH85" s="195"/>
      <c r="III85" s="195"/>
      <c r="IIJ85" s="195"/>
      <c r="IIK85" s="195"/>
      <c r="IIL85" s="195"/>
      <c r="IIM85" s="195"/>
      <c r="IIN85" s="195"/>
      <c r="IIO85" s="195"/>
      <c r="IIP85" s="195"/>
      <c r="IIQ85" s="195"/>
      <c r="IIR85" s="195"/>
      <c r="IIS85" s="195"/>
      <c r="IIT85" s="195"/>
      <c r="IIU85" s="195"/>
      <c r="IIV85" s="195"/>
      <c r="IIW85" s="195"/>
      <c r="IIX85" s="195"/>
      <c r="IIY85" s="195"/>
      <c r="IIZ85" s="195"/>
      <c r="IJA85" s="195"/>
      <c r="IJB85" s="195"/>
      <c r="IJC85" s="195"/>
      <c r="IJD85" s="195"/>
      <c r="IJE85" s="195"/>
      <c r="IJF85" s="195"/>
      <c r="IJG85" s="195"/>
      <c r="IJH85" s="195"/>
      <c r="IJI85" s="195"/>
      <c r="IJJ85" s="195"/>
      <c r="IJK85" s="195"/>
      <c r="IJL85" s="195"/>
      <c r="IJM85" s="195"/>
      <c r="IJN85" s="195"/>
      <c r="IJO85" s="195"/>
      <c r="IJP85" s="195"/>
      <c r="IJQ85" s="195"/>
      <c r="IJR85" s="195"/>
      <c r="IJS85" s="195"/>
      <c r="IJT85" s="195"/>
      <c r="IJU85" s="195"/>
      <c r="IJV85" s="195"/>
      <c r="IJW85" s="195"/>
      <c r="IJX85" s="195"/>
      <c r="IJY85" s="195"/>
      <c r="IJZ85" s="195"/>
      <c r="IKA85" s="195"/>
      <c r="IKB85" s="195"/>
      <c r="IKC85" s="195"/>
      <c r="IKD85" s="195"/>
      <c r="IKE85" s="195"/>
      <c r="IKF85" s="195"/>
      <c r="IKG85" s="195"/>
      <c r="IKH85" s="195"/>
      <c r="IKI85" s="195"/>
      <c r="IKJ85" s="195"/>
      <c r="IKK85" s="195"/>
      <c r="IKL85" s="195"/>
      <c r="IKM85" s="195"/>
      <c r="IKN85" s="195"/>
      <c r="IKO85" s="195"/>
      <c r="IKP85" s="195"/>
      <c r="IKQ85" s="195"/>
      <c r="IKR85" s="195"/>
      <c r="IKS85" s="195"/>
      <c r="IKT85" s="195"/>
      <c r="IKU85" s="195"/>
      <c r="IKV85" s="195"/>
      <c r="IKW85" s="195"/>
      <c r="IKX85" s="195"/>
      <c r="IKY85" s="195"/>
      <c r="IKZ85" s="195"/>
      <c r="ILA85" s="195"/>
      <c r="ILB85" s="195"/>
      <c r="ILC85" s="195"/>
      <c r="ILD85" s="195"/>
      <c r="ILE85" s="195"/>
      <c r="ILF85" s="195"/>
      <c r="ILG85" s="195"/>
      <c r="ILH85" s="195"/>
      <c r="ILI85" s="195"/>
      <c r="ILJ85" s="195"/>
      <c r="ILK85" s="195"/>
      <c r="ILL85" s="195"/>
      <c r="ILM85" s="195"/>
      <c r="ILN85" s="195"/>
      <c r="ILO85" s="195"/>
      <c r="ILP85" s="195"/>
      <c r="ILQ85" s="195"/>
      <c r="ILR85" s="195"/>
      <c r="ILS85" s="195"/>
      <c r="ILT85" s="195"/>
      <c r="ILU85" s="195"/>
      <c r="ILV85" s="195"/>
      <c r="ILW85" s="195"/>
      <c r="ILX85" s="195"/>
      <c r="ILY85" s="195"/>
      <c r="ILZ85" s="195"/>
      <c r="IMA85" s="195"/>
      <c r="IMB85" s="195"/>
      <c r="IMC85" s="195"/>
      <c r="IMD85" s="195"/>
      <c r="IME85" s="195"/>
      <c r="IMF85" s="195"/>
      <c r="IMG85" s="195"/>
      <c r="IMH85" s="195"/>
      <c r="IMI85" s="195"/>
      <c r="IMJ85" s="195"/>
      <c r="IMK85" s="195"/>
      <c r="IML85" s="195"/>
      <c r="IMM85" s="195"/>
      <c r="IMN85" s="195"/>
      <c r="IMO85" s="195"/>
      <c r="IMP85" s="195"/>
      <c r="IMQ85" s="195"/>
      <c r="IMR85" s="195"/>
      <c r="IMS85" s="195"/>
      <c r="IMT85" s="195"/>
      <c r="IMU85" s="195"/>
      <c r="IMV85" s="195"/>
      <c r="IMW85" s="195"/>
      <c r="IMX85" s="195"/>
      <c r="IMY85" s="195"/>
      <c r="IMZ85" s="195"/>
      <c r="INA85" s="195"/>
      <c r="INB85" s="195"/>
      <c r="INC85" s="195"/>
      <c r="IND85" s="195"/>
      <c r="INE85" s="195"/>
      <c r="INF85" s="195"/>
      <c r="ING85" s="195"/>
      <c r="INH85" s="195"/>
      <c r="INI85" s="195"/>
      <c r="INJ85" s="195"/>
      <c r="INK85" s="195"/>
      <c r="INL85" s="195"/>
      <c r="INM85" s="195"/>
      <c r="INN85" s="195"/>
      <c r="INO85" s="195"/>
      <c r="INP85" s="195"/>
      <c r="INQ85" s="195"/>
      <c r="INR85" s="195"/>
      <c r="INS85" s="195"/>
      <c r="INT85" s="195"/>
      <c r="INU85" s="195"/>
      <c r="INV85" s="195"/>
      <c r="INW85" s="195"/>
      <c r="INX85" s="195"/>
      <c r="INY85" s="195"/>
      <c r="INZ85" s="195"/>
      <c r="IOA85" s="195"/>
      <c r="IOB85" s="195"/>
      <c r="IOC85" s="195"/>
      <c r="IOD85" s="195"/>
      <c r="IOE85" s="195"/>
      <c r="IOF85" s="195"/>
      <c r="IOG85" s="195"/>
      <c r="IOH85" s="195"/>
      <c r="IOI85" s="195"/>
      <c r="IOJ85" s="195"/>
      <c r="IOK85" s="195"/>
      <c r="IOL85" s="195"/>
      <c r="IOM85" s="195"/>
      <c r="ION85" s="195"/>
      <c r="IOO85" s="195"/>
      <c r="IOP85" s="195"/>
      <c r="IOQ85" s="195"/>
      <c r="IOR85" s="195"/>
      <c r="IOS85" s="195"/>
      <c r="IOT85" s="195"/>
      <c r="IOU85" s="195"/>
      <c r="IOV85" s="195"/>
      <c r="IOW85" s="195"/>
      <c r="IOX85" s="195"/>
      <c r="IOY85" s="195"/>
      <c r="IOZ85" s="195"/>
      <c r="IPA85" s="195"/>
      <c r="IPB85" s="195"/>
      <c r="IPC85" s="195"/>
      <c r="IPD85" s="195"/>
      <c r="IPE85" s="195"/>
      <c r="IPF85" s="195"/>
      <c r="IPG85" s="195"/>
      <c r="IPH85" s="195"/>
      <c r="IPI85" s="195"/>
      <c r="IPJ85" s="195"/>
      <c r="IPK85" s="195"/>
      <c r="IPL85" s="195"/>
      <c r="IPM85" s="195"/>
      <c r="IPN85" s="195"/>
      <c r="IPO85" s="195"/>
      <c r="IPP85" s="195"/>
      <c r="IPQ85" s="195"/>
      <c r="IPR85" s="195"/>
      <c r="IPS85" s="195"/>
      <c r="IPT85" s="195"/>
      <c r="IPU85" s="195"/>
      <c r="IPV85" s="195"/>
      <c r="IPW85" s="195"/>
      <c r="IPX85" s="195"/>
      <c r="IPY85" s="195"/>
      <c r="IPZ85" s="195"/>
      <c r="IQA85" s="195"/>
      <c r="IQB85" s="195"/>
      <c r="IQC85" s="195"/>
      <c r="IQD85" s="195"/>
      <c r="IQE85" s="195"/>
      <c r="IQF85" s="195"/>
      <c r="IQG85" s="195"/>
      <c r="IQH85" s="195"/>
      <c r="IQI85" s="195"/>
      <c r="IQJ85" s="195"/>
      <c r="IQK85" s="195"/>
      <c r="IQL85" s="195"/>
      <c r="IQM85" s="195"/>
      <c r="IQN85" s="195"/>
      <c r="IQO85" s="195"/>
      <c r="IQP85" s="195"/>
      <c r="IQQ85" s="195"/>
      <c r="IQR85" s="195"/>
      <c r="IQS85" s="195"/>
      <c r="IQT85" s="195"/>
      <c r="IQU85" s="195"/>
      <c r="IQV85" s="195"/>
      <c r="IQW85" s="195"/>
      <c r="IQX85" s="195"/>
      <c r="IQY85" s="195"/>
      <c r="IQZ85" s="195"/>
      <c r="IRA85" s="195"/>
      <c r="IRB85" s="195"/>
      <c r="IRC85" s="195"/>
      <c r="IRD85" s="195"/>
      <c r="IRE85" s="195"/>
      <c r="IRF85" s="195"/>
      <c r="IRG85" s="195"/>
      <c r="IRH85" s="195"/>
      <c r="IRI85" s="195"/>
      <c r="IRJ85" s="195"/>
      <c r="IRK85" s="195"/>
      <c r="IRL85" s="195"/>
      <c r="IRM85" s="195"/>
      <c r="IRN85" s="195"/>
      <c r="IRO85" s="195"/>
      <c r="IRP85" s="195"/>
      <c r="IRQ85" s="195"/>
      <c r="IRR85" s="195"/>
      <c r="IRS85" s="195"/>
      <c r="IRT85" s="195"/>
      <c r="IRU85" s="195"/>
      <c r="IRV85" s="195"/>
      <c r="IRW85" s="195"/>
      <c r="IRX85" s="195"/>
      <c r="IRY85" s="195"/>
      <c r="IRZ85" s="195"/>
      <c r="ISA85" s="195"/>
      <c r="ISB85" s="195"/>
      <c r="ISC85" s="195"/>
      <c r="ISD85" s="195"/>
      <c r="ISE85" s="195"/>
      <c r="ISF85" s="195"/>
      <c r="ISG85" s="195"/>
      <c r="ISH85" s="195"/>
      <c r="ISI85" s="195"/>
      <c r="ISJ85" s="195"/>
      <c r="ISK85" s="195"/>
      <c r="ISL85" s="195"/>
      <c r="ISM85" s="195"/>
      <c r="ISN85" s="195"/>
      <c r="ISO85" s="195"/>
      <c r="ISP85" s="195"/>
      <c r="ISQ85" s="195"/>
      <c r="ISR85" s="195"/>
      <c r="ISS85" s="195"/>
      <c r="IST85" s="195"/>
      <c r="ISU85" s="195"/>
      <c r="ISV85" s="195"/>
      <c r="ISW85" s="195"/>
      <c r="ISX85" s="195"/>
      <c r="ISY85" s="195"/>
      <c r="ISZ85" s="195"/>
      <c r="ITA85" s="195"/>
      <c r="ITB85" s="195"/>
      <c r="ITC85" s="195"/>
      <c r="ITD85" s="195"/>
      <c r="ITE85" s="195"/>
      <c r="ITF85" s="195"/>
      <c r="ITG85" s="195"/>
      <c r="ITH85" s="195"/>
      <c r="ITI85" s="195"/>
      <c r="ITJ85" s="195"/>
      <c r="ITK85" s="195"/>
      <c r="ITL85" s="195"/>
      <c r="ITM85" s="195"/>
      <c r="ITN85" s="195"/>
      <c r="ITO85" s="195"/>
      <c r="ITP85" s="195"/>
      <c r="ITQ85" s="195"/>
      <c r="ITR85" s="195"/>
      <c r="ITS85" s="195"/>
      <c r="ITT85" s="195"/>
      <c r="ITU85" s="195"/>
      <c r="ITV85" s="195"/>
      <c r="ITW85" s="195"/>
      <c r="ITX85" s="195"/>
      <c r="ITY85" s="195"/>
      <c r="ITZ85" s="195"/>
      <c r="IUA85" s="195"/>
      <c r="IUB85" s="195"/>
      <c r="IUC85" s="195"/>
      <c r="IUD85" s="195"/>
      <c r="IUE85" s="195"/>
      <c r="IUF85" s="195"/>
      <c r="IUG85" s="195"/>
      <c r="IUH85" s="195"/>
      <c r="IUI85" s="195"/>
      <c r="IUJ85" s="195"/>
      <c r="IUK85" s="195"/>
      <c r="IUL85" s="195"/>
      <c r="IUM85" s="195"/>
      <c r="IUN85" s="195"/>
      <c r="IUO85" s="195"/>
      <c r="IUP85" s="195"/>
      <c r="IUQ85" s="195"/>
      <c r="IUR85" s="195"/>
      <c r="IUS85" s="195"/>
      <c r="IUT85" s="195"/>
      <c r="IUU85" s="195"/>
      <c r="IUV85" s="195"/>
      <c r="IUW85" s="195"/>
      <c r="IUX85" s="195"/>
      <c r="IUY85" s="195"/>
      <c r="IUZ85" s="195"/>
      <c r="IVA85" s="195"/>
      <c r="IVB85" s="195"/>
      <c r="IVC85" s="195"/>
      <c r="IVD85" s="195"/>
      <c r="IVE85" s="195"/>
      <c r="IVF85" s="195"/>
      <c r="IVG85" s="195"/>
      <c r="IVH85" s="195"/>
      <c r="IVI85" s="195"/>
      <c r="IVJ85" s="195"/>
      <c r="IVK85" s="195"/>
      <c r="IVL85" s="195"/>
      <c r="IVM85" s="195"/>
      <c r="IVN85" s="195"/>
      <c r="IVO85" s="195"/>
      <c r="IVP85" s="195"/>
      <c r="IVQ85" s="195"/>
      <c r="IVR85" s="195"/>
      <c r="IVS85" s="195"/>
      <c r="IVT85" s="195"/>
      <c r="IVU85" s="195"/>
      <c r="IVV85" s="195"/>
      <c r="IVW85" s="195"/>
      <c r="IVX85" s="195"/>
      <c r="IVY85" s="195"/>
      <c r="IVZ85" s="195"/>
      <c r="IWA85" s="195"/>
      <c r="IWB85" s="195"/>
      <c r="IWC85" s="195"/>
      <c r="IWD85" s="195"/>
      <c r="IWE85" s="195"/>
      <c r="IWF85" s="195"/>
      <c r="IWG85" s="195"/>
      <c r="IWH85" s="195"/>
      <c r="IWI85" s="195"/>
      <c r="IWJ85" s="195"/>
      <c r="IWK85" s="195"/>
      <c r="IWL85" s="195"/>
      <c r="IWM85" s="195"/>
      <c r="IWN85" s="195"/>
      <c r="IWO85" s="195"/>
      <c r="IWP85" s="195"/>
      <c r="IWQ85" s="195"/>
      <c r="IWR85" s="195"/>
      <c r="IWS85" s="195"/>
      <c r="IWT85" s="195"/>
      <c r="IWU85" s="195"/>
      <c r="IWV85" s="195"/>
      <c r="IWW85" s="195"/>
      <c r="IWX85" s="195"/>
      <c r="IWY85" s="195"/>
      <c r="IWZ85" s="195"/>
      <c r="IXA85" s="195"/>
      <c r="IXB85" s="195"/>
      <c r="IXC85" s="195"/>
      <c r="IXD85" s="195"/>
      <c r="IXE85" s="195"/>
      <c r="IXF85" s="195"/>
      <c r="IXG85" s="195"/>
      <c r="IXH85" s="195"/>
      <c r="IXI85" s="195"/>
      <c r="IXJ85" s="195"/>
      <c r="IXK85" s="195"/>
      <c r="IXL85" s="195"/>
      <c r="IXM85" s="195"/>
      <c r="IXN85" s="195"/>
      <c r="IXO85" s="195"/>
      <c r="IXP85" s="195"/>
      <c r="IXQ85" s="195"/>
      <c r="IXR85" s="195"/>
      <c r="IXS85" s="195"/>
      <c r="IXT85" s="195"/>
      <c r="IXU85" s="195"/>
      <c r="IXV85" s="195"/>
      <c r="IXW85" s="195"/>
      <c r="IXX85" s="195"/>
      <c r="IXY85" s="195"/>
      <c r="IXZ85" s="195"/>
      <c r="IYA85" s="195"/>
      <c r="IYB85" s="195"/>
      <c r="IYC85" s="195"/>
      <c r="IYD85" s="195"/>
      <c r="IYE85" s="195"/>
      <c r="IYF85" s="195"/>
      <c r="IYG85" s="195"/>
      <c r="IYH85" s="195"/>
      <c r="IYI85" s="195"/>
      <c r="IYJ85" s="195"/>
      <c r="IYK85" s="195"/>
      <c r="IYL85" s="195"/>
      <c r="IYM85" s="195"/>
      <c r="IYN85" s="195"/>
      <c r="IYO85" s="195"/>
      <c r="IYP85" s="195"/>
      <c r="IYQ85" s="195"/>
      <c r="IYR85" s="195"/>
      <c r="IYS85" s="195"/>
      <c r="IYT85" s="195"/>
      <c r="IYU85" s="195"/>
      <c r="IYV85" s="195"/>
      <c r="IYW85" s="195"/>
      <c r="IYX85" s="195"/>
      <c r="IYY85" s="195"/>
      <c r="IYZ85" s="195"/>
      <c r="IZA85" s="195"/>
      <c r="IZB85" s="195"/>
      <c r="IZC85" s="195"/>
      <c r="IZD85" s="195"/>
      <c r="IZE85" s="195"/>
      <c r="IZF85" s="195"/>
      <c r="IZG85" s="195"/>
      <c r="IZH85" s="195"/>
      <c r="IZI85" s="195"/>
      <c r="IZJ85" s="195"/>
      <c r="IZK85" s="195"/>
      <c r="IZL85" s="195"/>
      <c r="IZM85" s="195"/>
      <c r="IZN85" s="195"/>
      <c r="IZO85" s="195"/>
      <c r="IZP85" s="195"/>
      <c r="IZQ85" s="195"/>
      <c r="IZR85" s="195"/>
      <c r="IZS85" s="195"/>
      <c r="IZT85" s="195"/>
      <c r="IZU85" s="195"/>
      <c r="IZV85" s="195"/>
      <c r="IZW85" s="195"/>
      <c r="IZX85" s="195"/>
      <c r="IZY85" s="195"/>
      <c r="IZZ85" s="195"/>
      <c r="JAA85" s="195"/>
      <c r="JAB85" s="195"/>
      <c r="JAC85" s="195"/>
      <c r="JAD85" s="195"/>
      <c r="JAE85" s="195"/>
      <c r="JAF85" s="195"/>
      <c r="JAG85" s="195"/>
      <c r="JAH85" s="195"/>
      <c r="JAI85" s="195"/>
      <c r="JAJ85" s="195"/>
      <c r="JAK85" s="195"/>
      <c r="JAL85" s="195"/>
      <c r="JAM85" s="195"/>
      <c r="JAN85" s="195"/>
      <c r="JAO85" s="195"/>
      <c r="JAP85" s="195"/>
      <c r="JAQ85" s="195"/>
      <c r="JAR85" s="195"/>
      <c r="JAS85" s="195"/>
      <c r="JAT85" s="195"/>
      <c r="JAU85" s="195"/>
      <c r="JAV85" s="195"/>
      <c r="JAW85" s="195"/>
      <c r="JAX85" s="195"/>
      <c r="JAY85" s="195"/>
      <c r="JAZ85" s="195"/>
      <c r="JBA85" s="195"/>
      <c r="JBB85" s="195"/>
      <c r="JBC85" s="195"/>
      <c r="JBD85" s="195"/>
      <c r="JBE85" s="195"/>
      <c r="JBF85" s="195"/>
      <c r="JBG85" s="195"/>
      <c r="JBH85" s="195"/>
      <c r="JBI85" s="195"/>
      <c r="JBJ85" s="195"/>
      <c r="JBK85" s="195"/>
      <c r="JBL85" s="195"/>
      <c r="JBM85" s="195"/>
      <c r="JBN85" s="195"/>
      <c r="JBO85" s="195"/>
      <c r="JBP85" s="195"/>
      <c r="JBQ85" s="195"/>
      <c r="JBR85" s="195"/>
      <c r="JBS85" s="195"/>
      <c r="JBT85" s="195"/>
      <c r="JBU85" s="195"/>
      <c r="JBV85" s="195"/>
      <c r="JBW85" s="195"/>
      <c r="JBX85" s="195"/>
      <c r="JBY85" s="195"/>
      <c r="JBZ85" s="195"/>
      <c r="JCA85" s="195"/>
      <c r="JCB85" s="195"/>
      <c r="JCC85" s="195"/>
      <c r="JCD85" s="195"/>
      <c r="JCE85" s="195"/>
      <c r="JCF85" s="195"/>
      <c r="JCG85" s="195"/>
      <c r="JCH85" s="195"/>
      <c r="JCI85" s="195"/>
      <c r="JCJ85" s="195"/>
      <c r="JCK85" s="195"/>
      <c r="JCL85" s="195"/>
      <c r="JCM85" s="195"/>
      <c r="JCN85" s="195"/>
      <c r="JCO85" s="195"/>
      <c r="JCP85" s="195"/>
      <c r="JCQ85" s="195"/>
      <c r="JCR85" s="195"/>
      <c r="JCS85" s="195"/>
      <c r="JCT85" s="195"/>
      <c r="JCU85" s="195"/>
      <c r="JCV85" s="195"/>
      <c r="JCW85" s="195"/>
      <c r="JCX85" s="195"/>
      <c r="JCY85" s="195"/>
      <c r="JCZ85" s="195"/>
      <c r="JDA85" s="195"/>
      <c r="JDB85" s="195"/>
      <c r="JDC85" s="195"/>
      <c r="JDD85" s="195"/>
      <c r="JDE85" s="195"/>
      <c r="JDF85" s="195"/>
      <c r="JDG85" s="195"/>
      <c r="JDH85" s="195"/>
      <c r="JDI85" s="195"/>
      <c r="JDJ85" s="195"/>
      <c r="JDK85" s="195"/>
      <c r="JDL85" s="195"/>
      <c r="JDM85" s="195"/>
      <c r="JDN85" s="195"/>
      <c r="JDO85" s="195"/>
      <c r="JDP85" s="195"/>
      <c r="JDQ85" s="195"/>
      <c r="JDR85" s="195"/>
      <c r="JDS85" s="195"/>
      <c r="JDT85" s="195"/>
      <c r="JDU85" s="195"/>
      <c r="JDV85" s="195"/>
      <c r="JDW85" s="195"/>
      <c r="JDX85" s="195"/>
      <c r="JDY85" s="195"/>
      <c r="JDZ85" s="195"/>
      <c r="JEA85" s="195"/>
      <c r="JEB85" s="195"/>
      <c r="JEC85" s="195"/>
      <c r="JED85" s="195"/>
      <c r="JEE85" s="195"/>
      <c r="JEF85" s="195"/>
      <c r="JEG85" s="195"/>
      <c r="JEH85" s="195"/>
      <c r="JEI85" s="195"/>
      <c r="JEJ85" s="195"/>
      <c r="JEK85" s="195"/>
      <c r="JEL85" s="195"/>
      <c r="JEM85" s="195"/>
      <c r="JEN85" s="195"/>
      <c r="JEO85" s="195"/>
      <c r="JEP85" s="195"/>
      <c r="JEQ85" s="195"/>
      <c r="JER85" s="195"/>
      <c r="JES85" s="195"/>
      <c r="JET85" s="195"/>
      <c r="JEU85" s="195"/>
      <c r="JEV85" s="195"/>
      <c r="JEW85" s="195"/>
      <c r="JEX85" s="195"/>
      <c r="JEY85" s="195"/>
      <c r="JEZ85" s="195"/>
      <c r="JFA85" s="195"/>
      <c r="JFB85" s="195"/>
      <c r="JFC85" s="195"/>
      <c r="JFD85" s="195"/>
      <c r="JFE85" s="195"/>
      <c r="JFF85" s="195"/>
      <c r="JFG85" s="195"/>
      <c r="JFH85" s="195"/>
      <c r="JFI85" s="195"/>
      <c r="JFJ85" s="195"/>
      <c r="JFK85" s="195"/>
      <c r="JFL85" s="195"/>
      <c r="JFM85" s="195"/>
      <c r="JFN85" s="195"/>
      <c r="JFO85" s="195"/>
      <c r="JFP85" s="195"/>
      <c r="JFQ85" s="195"/>
      <c r="JFR85" s="195"/>
      <c r="JFS85" s="195"/>
      <c r="JFT85" s="195"/>
      <c r="JFU85" s="195"/>
      <c r="JFV85" s="195"/>
      <c r="JFW85" s="195"/>
      <c r="JFX85" s="195"/>
      <c r="JFY85" s="195"/>
      <c r="JFZ85" s="195"/>
      <c r="JGA85" s="195"/>
      <c r="JGB85" s="195"/>
      <c r="JGC85" s="195"/>
      <c r="JGD85" s="195"/>
      <c r="JGE85" s="195"/>
      <c r="JGF85" s="195"/>
      <c r="JGG85" s="195"/>
      <c r="JGH85" s="195"/>
      <c r="JGI85" s="195"/>
      <c r="JGJ85" s="195"/>
      <c r="JGK85" s="195"/>
      <c r="JGL85" s="195"/>
      <c r="JGM85" s="195"/>
      <c r="JGN85" s="195"/>
      <c r="JGO85" s="195"/>
      <c r="JGP85" s="195"/>
      <c r="JGQ85" s="195"/>
      <c r="JGR85" s="195"/>
      <c r="JGS85" s="195"/>
      <c r="JGT85" s="195"/>
      <c r="JGU85" s="195"/>
      <c r="JGV85" s="195"/>
      <c r="JGW85" s="195"/>
      <c r="JGX85" s="195"/>
      <c r="JGY85" s="195"/>
      <c r="JGZ85" s="195"/>
      <c r="JHA85" s="195"/>
      <c r="JHB85" s="195"/>
      <c r="JHC85" s="195"/>
      <c r="JHD85" s="195"/>
      <c r="JHE85" s="195"/>
      <c r="JHF85" s="195"/>
      <c r="JHG85" s="195"/>
      <c r="JHH85" s="195"/>
      <c r="JHI85" s="195"/>
      <c r="JHJ85" s="195"/>
      <c r="JHK85" s="195"/>
      <c r="JHL85" s="195"/>
      <c r="JHM85" s="195"/>
      <c r="JHN85" s="195"/>
      <c r="JHO85" s="195"/>
      <c r="JHP85" s="195"/>
      <c r="JHQ85" s="195"/>
      <c r="JHR85" s="195"/>
      <c r="JHS85" s="195"/>
      <c r="JHT85" s="195"/>
      <c r="JHU85" s="195"/>
      <c r="JHV85" s="195"/>
      <c r="JHW85" s="195"/>
      <c r="JHX85" s="195"/>
      <c r="JHY85" s="195"/>
      <c r="JHZ85" s="195"/>
      <c r="JIA85" s="195"/>
      <c r="JIB85" s="195"/>
      <c r="JIC85" s="195"/>
      <c r="JID85" s="195"/>
      <c r="JIE85" s="195"/>
      <c r="JIF85" s="195"/>
      <c r="JIG85" s="195"/>
      <c r="JIH85" s="195"/>
      <c r="JII85" s="195"/>
      <c r="JIJ85" s="195"/>
      <c r="JIK85" s="195"/>
      <c r="JIL85" s="195"/>
      <c r="JIM85" s="195"/>
      <c r="JIN85" s="195"/>
      <c r="JIO85" s="195"/>
      <c r="JIP85" s="195"/>
      <c r="JIQ85" s="195"/>
      <c r="JIR85" s="195"/>
      <c r="JIS85" s="195"/>
      <c r="JIT85" s="195"/>
      <c r="JIU85" s="195"/>
      <c r="JIV85" s="195"/>
      <c r="JIW85" s="195"/>
      <c r="JIX85" s="195"/>
      <c r="JIY85" s="195"/>
      <c r="JIZ85" s="195"/>
      <c r="JJA85" s="195"/>
      <c r="JJB85" s="195"/>
      <c r="JJC85" s="195"/>
      <c r="JJD85" s="195"/>
      <c r="JJE85" s="195"/>
      <c r="JJF85" s="195"/>
      <c r="JJG85" s="195"/>
      <c r="JJH85" s="195"/>
      <c r="JJI85" s="195"/>
      <c r="JJJ85" s="195"/>
      <c r="JJK85" s="195"/>
      <c r="JJL85" s="195"/>
      <c r="JJM85" s="195"/>
      <c r="JJN85" s="195"/>
      <c r="JJO85" s="195"/>
      <c r="JJP85" s="195"/>
      <c r="JJQ85" s="195"/>
      <c r="JJR85" s="195"/>
      <c r="JJS85" s="195"/>
      <c r="JJT85" s="195"/>
      <c r="JJU85" s="195"/>
      <c r="JJV85" s="195"/>
      <c r="JJW85" s="195"/>
      <c r="JJX85" s="195"/>
      <c r="JJY85" s="195"/>
      <c r="JJZ85" s="195"/>
      <c r="JKA85" s="195"/>
      <c r="JKB85" s="195"/>
      <c r="JKC85" s="195"/>
      <c r="JKD85" s="195"/>
      <c r="JKE85" s="195"/>
      <c r="JKF85" s="195"/>
      <c r="JKG85" s="195"/>
      <c r="JKH85" s="195"/>
      <c r="JKI85" s="195"/>
      <c r="JKJ85" s="195"/>
      <c r="JKK85" s="195"/>
      <c r="JKL85" s="195"/>
      <c r="JKM85" s="195"/>
      <c r="JKN85" s="195"/>
      <c r="JKO85" s="195"/>
      <c r="JKP85" s="195"/>
      <c r="JKQ85" s="195"/>
      <c r="JKR85" s="195"/>
      <c r="JKS85" s="195"/>
      <c r="JKT85" s="195"/>
      <c r="JKU85" s="195"/>
      <c r="JKV85" s="195"/>
      <c r="JKW85" s="195"/>
      <c r="JKX85" s="195"/>
      <c r="JKY85" s="195"/>
      <c r="JKZ85" s="195"/>
      <c r="JLA85" s="195"/>
      <c r="JLB85" s="195"/>
      <c r="JLC85" s="195"/>
      <c r="JLD85" s="195"/>
      <c r="JLE85" s="195"/>
      <c r="JLF85" s="195"/>
      <c r="JLG85" s="195"/>
      <c r="JLH85" s="195"/>
      <c r="JLI85" s="195"/>
      <c r="JLJ85" s="195"/>
      <c r="JLK85" s="195"/>
      <c r="JLL85" s="195"/>
      <c r="JLM85" s="195"/>
      <c r="JLN85" s="195"/>
      <c r="JLO85" s="195"/>
      <c r="JLP85" s="195"/>
      <c r="JLQ85" s="195"/>
      <c r="JLR85" s="195"/>
      <c r="JLS85" s="195"/>
      <c r="JLT85" s="195"/>
      <c r="JLU85" s="195"/>
      <c r="JLV85" s="195"/>
      <c r="JLW85" s="195"/>
      <c r="JLX85" s="195"/>
      <c r="JLY85" s="195"/>
      <c r="JLZ85" s="195"/>
      <c r="JMA85" s="195"/>
      <c r="JMB85" s="195"/>
      <c r="JMC85" s="195"/>
      <c r="JMD85" s="195"/>
      <c r="JME85" s="195"/>
      <c r="JMF85" s="195"/>
      <c r="JMG85" s="195"/>
      <c r="JMH85" s="195"/>
      <c r="JMI85" s="195"/>
      <c r="JMJ85" s="195"/>
      <c r="JMK85" s="195"/>
      <c r="JML85" s="195"/>
      <c r="JMM85" s="195"/>
      <c r="JMN85" s="195"/>
      <c r="JMO85" s="195"/>
      <c r="JMP85" s="195"/>
      <c r="JMQ85" s="195"/>
      <c r="JMR85" s="195"/>
      <c r="JMS85" s="195"/>
      <c r="JMT85" s="195"/>
      <c r="JMU85" s="195"/>
      <c r="JMV85" s="195"/>
      <c r="JMW85" s="195"/>
      <c r="JMX85" s="195"/>
      <c r="JMY85" s="195"/>
      <c r="JMZ85" s="195"/>
      <c r="JNA85" s="195"/>
      <c r="JNB85" s="195"/>
      <c r="JNC85" s="195"/>
      <c r="JND85" s="195"/>
      <c r="JNE85" s="195"/>
      <c r="JNF85" s="195"/>
      <c r="JNG85" s="195"/>
      <c r="JNH85" s="195"/>
      <c r="JNI85" s="195"/>
      <c r="JNJ85" s="195"/>
      <c r="JNK85" s="195"/>
      <c r="JNL85" s="195"/>
      <c r="JNM85" s="195"/>
      <c r="JNN85" s="195"/>
      <c r="JNO85" s="195"/>
      <c r="JNP85" s="195"/>
      <c r="JNQ85" s="195"/>
      <c r="JNR85" s="195"/>
      <c r="JNS85" s="195"/>
      <c r="JNT85" s="195"/>
      <c r="JNU85" s="195"/>
      <c r="JNV85" s="195"/>
      <c r="JNW85" s="195"/>
      <c r="JNX85" s="195"/>
      <c r="JNY85" s="195"/>
      <c r="JNZ85" s="195"/>
      <c r="JOA85" s="195"/>
      <c r="JOB85" s="195"/>
      <c r="JOC85" s="195"/>
      <c r="JOD85" s="195"/>
      <c r="JOE85" s="195"/>
      <c r="JOF85" s="195"/>
      <c r="JOG85" s="195"/>
      <c r="JOH85" s="195"/>
      <c r="JOI85" s="195"/>
      <c r="JOJ85" s="195"/>
      <c r="JOK85" s="195"/>
      <c r="JOL85" s="195"/>
      <c r="JOM85" s="195"/>
      <c r="JON85" s="195"/>
      <c r="JOO85" s="195"/>
      <c r="JOP85" s="195"/>
      <c r="JOQ85" s="195"/>
      <c r="JOR85" s="195"/>
      <c r="JOS85" s="195"/>
      <c r="JOT85" s="195"/>
      <c r="JOU85" s="195"/>
      <c r="JOV85" s="195"/>
      <c r="JOW85" s="195"/>
      <c r="JOX85" s="195"/>
      <c r="JOY85" s="195"/>
      <c r="JOZ85" s="195"/>
      <c r="JPA85" s="195"/>
      <c r="JPB85" s="195"/>
      <c r="JPC85" s="195"/>
      <c r="JPD85" s="195"/>
      <c r="JPE85" s="195"/>
      <c r="JPF85" s="195"/>
      <c r="JPG85" s="195"/>
      <c r="JPH85" s="195"/>
      <c r="JPI85" s="195"/>
      <c r="JPJ85" s="195"/>
      <c r="JPK85" s="195"/>
      <c r="JPL85" s="195"/>
      <c r="JPM85" s="195"/>
      <c r="JPN85" s="195"/>
      <c r="JPO85" s="195"/>
      <c r="JPP85" s="195"/>
      <c r="JPQ85" s="195"/>
      <c r="JPR85" s="195"/>
      <c r="JPS85" s="195"/>
      <c r="JPT85" s="195"/>
      <c r="JPU85" s="195"/>
      <c r="JPV85" s="195"/>
      <c r="JPW85" s="195"/>
      <c r="JPX85" s="195"/>
      <c r="JPY85" s="195"/>
      <c r="JPZ85" s="195"/>
      <c r="JQA85" s="195"/>
      <c r="JQB85" s="195"/>
      <c r="JQC85" s="195"/>
      <c r="JQD85" s="195"/>
      <c r="JQE85" s="195"/>
      <c r="JQF85" s="195"/>
      <c r="JQG85" s="195"/>
      <c r="JQH85" s="195"/>
      <c r="JQI85" s="195"/>
      <c r="JQJ85" s="195"/>
      <c r="JQK85" s="195"/>
      <c r="JQL85" s="195"/>
      <c r="JQM85" s="195"/>
      <c r="JQN85" s="195"/>
      <c r="JQO85" s="195"/>
      <c r="JQP85" s="195"/>
      <c r="JQQ85" s="195"/>
      <c r="JQR85" s="195"/>
      <c r="JQS85" s="195"/>
      <c r="JQT85" s="195"/>
      <c r="JQU85" s="195"/>
      <c r="JQV85" s="195"/>
      <c r="JQW85" s="195"/>
      <c r="JQX85" s="195"/>
      <c r="JQY85" s="195"/>
      <c r="JQZ85" s="195"/>
      <c r="JRA85" s="195"/>
      <c r="JRB85" s="195"/>
      <c r="JRC85" s="195"/>
      <c r="JRD85" s="195"/>
      <c r="JRE85" s="195"/>
      <c r="JRF85" s="195"/>
      <c r="JRG85" s="195"/>
      <c r="JRH85" s="195"/>
      <c r="JRI85" s="195"/>
      <c r="JRJ85" s="195"/>
      <c r="JRK85" s="195"/>
      <c r="JRL85" s="195"/>
      <c r="JRM85" s="195"/>
      <c r="JRN85" s="195"/>
      <c r="JRO85" s="195"/>
      <c r="JRP85" s="195"/>
      <c r="JRQ85" s="195"/>
      <c r="JRR85" s="195"/>
      <c r="JRS85" s="195"/>
      <c r="JRT85" s="195"/>
      <c r="JRU85" s="195"/>
      <c r="JRV85" s="195"/>
      <c r="JRW85" s="195"/>
      <c r="JRX85" s="195"/>
      <c r="JRY85" s="195"/>
      <c r="JRZ85" s="195"/>
      <c r="JSA85" s="195"/>
      <c r="JSB85" s="195"/>
      <c r="JSC85" s="195"/>
      <c r="JSD85" s="195"/>
      <c r="JSE85" s="195"/>
      <c r="JSF85" s="195"/>
      <c r="JSG85" s="195"/>
      <c r="JSH85" s="195"/>
      <c r="JSI85" s="195"/>
      <c r="JSJ85" s="195"/>
      <c r="JSK85" s="195"/>
      <c r="JSL85" s="195"/>
      <c r="JSM85" s="195"/>
      <c r="JSN85" s="195"/>
      <c r="JSO85" s="195"/>
      <c r="JSP85" s="195"/>
      <c r="JSQ85" s="195"/>
      <c r="JSR85" s="195"/>
      <c r="JSS85" s="195"/>
      <c r="JST85" s="195"/>
      <c r="JSU85" s="195"/>
      <c r="JSV85" s="195"/>
      <c r="JSW85" s="195"/>
      <c r="JSX85" s="195"/>
      <c r="JSY85" s="195"/>
      <c r="JSZ85" s="195"/>
      <c r="JTA85" s="195"/>
      <c r="JTB85" s="195"/>
      <c r="JTC85" s="195"/>
      <c r="JTD85" s="195"/>
      <c r="JTE85" s="195"/>
      <c r="JTF85" s="195"/>
      <c r="JTG85" s="195"/>
      <c r="JTH85" s="195"/>
      <c r="JTI85" s="195"/>
      <c r="JTJ85" s="195"/>
      <c r="JTK85" s="195"/>
      <c r="JTL85" s="195"/>
      <c r="JTM85" s="195"/>
      <c r="JTN85" s="195"/>
      <c r="JTO85" s="195"/>
      <c r="JTP85" s="195"/>
      <c r="JTQ85" s="195"/>
      <c r="JTR85" s="195"/>
      <c r="JTS85" s="195"/>
      <c r="JTT85" s="195"/>
      <c r="JTU85" s="195"/>
      <c r="JTV85" s="195"/>
      <c r="JTW85" s="195"/>
      <c r="JTX85" s="195"/>
      <c r="JTY85" s="195"/>
      <c r="JTZ85" s="195"/>
      <c r="JUA85" s="195"/>
      <c r="JUB85" s="195"/>
      <c r="JUC85" s="195"/>
      <c r="JUD85" s="195"/>
      <c r="JUE85" s="195"/>
      <c r="JUF85" s="195"/>
      <c r="JUG85" s="195"/>
      <c r="JUH85" s="195"/>
      <c r="JUI85" s="195"/>
      <c r="JUJ85" s="195"/>
      <c r="JUK85" s="195"/>
      <c r="JUL85" s="195"/>
      <c r="JUM85" s="195"/>
      <c r="JUN85" s="195"/>
      <c r="JUO85" s="195"/>
      <c r="JUP85" s="195"/>
      <c r="JUQ85" s="195"/>
      <c r="JUR85" s="195"/>
      <c r="JUS85" s="195"/>
      <c r="JUT85" s="195"/>
      <c r="JUU85" s="195"/>
      <c r="JUV85" s="195"/>
      <c r="JUW85" s="195"/>
      <c r="JUX85" s="195"/>
      <c r="JUY85" s="195"/>
      <c r="JUZ85" s="195"/>
      <c r="JVA85" s="195"/>
      <c r="JVB85" s="195"/>
      <c r="JVC85" s="195"/>
      <c r="JVD85" s="195"/>
      <c r="JVE85" s="195"/>
      <c r="JVF85" s="195"/>
      <c r="JVG85" s="195"/>
      <c r="JVH85" s="195"/>
      <c r="JVI85" s="195"/>
      <c r="JVJ85" s="195"/>
      <c r="JVK85" s="195"/>
      <c r="JVL85" s="195"/>
      <c r="JVM85" s="195"/>
      <c r="JVN85" s="195"/>
      <c r="JVO85" s="195"/>
      <c r="JVP85" s="195"/>
      <c r="JVQ85" s="195"/>
      <c r="JVR85" s="195"/>
      <c r="JVS85" s="195"/>
      <c r="JVT85" s="195"/>
      <c r="JVU85" s="195"/>
      <c r="JVV85" s="195"/>
      <c r="JVW85" s="195"/>
      <c r="JVX85" s="195"/>
      <c r="JVY85" s="195"/>
      <c r="JVZ85" s="195"/>
      <c r="JWA85" s="195"/>
      <c r="JWB85" s="195"/>
      <c r="JWC85" s="195"/>
      <c r="JWD85" s="195"/>
      <c r="JWE85" s="195"/>
      <c r="JWF85" s="195"/>
      <c r="JWG85" s="195"/>
      <c r="JWH85" s="195"/>
      <c r="JWI85" s="195"/>
      <c r="JWJ85" s="195"/>
      <c r="JWK85" s="195"/>
      <c r="JWL85" s="195"/>
      <c r="JWM85" s="195"/>
      <c r="JWN85" s="195"/>
      <c r="JWO85" s="195"/>
      <c r="JWP85" s="195"/>
      <c r="JWQ85" s="195"/>
      <c r="JWR85" s="195"/>
      <c r="JWS85" s="195"/>
      <c r="JWT85" s="195"/>
      <c r="JWU85" s="195"/>
      <c r="JWV85" s="195"/>
      <c r="JWW85" s="195"/>
      <c r="JWX85" s="195"/>
      <c r="JWY85" s="195"/>
      <c r="JWZ85" s="195"/>
      <c r="JXA85" s="195"/>
      <c r="JXB85" s="195"/>
      <c r="JXC85" s="195"/>
      <c r="JXD85" s="195"/>
      <c r="JXE85" s="195"/>
      <c r="JXF85" s="195"/>
      <c r="JXG85" s="195"/>
      <c r="JXH85" s="195"/>
      <c r="JXI85" s="195"/>
      <c r="JXJ85" s="195"/>
      <c r="JXK85" s="195"/>
      <c r="JXL85" s="195"/>
      <c r="JXM85" s="195"/>
      <c r="JXN85" s="195"/>
      <c r="JXO85" s="195"/>
      <c r="JXP85" s="195"/>
      <c r="JXQ85" s="195"/>
      <c r="JXR85" s="195"/>
      <c r="JXS85" s="195"/>
      <c r="JXT85" s="195"/>
      <c r="JXU85" s="195"/>
      <c r="JXV85" s="195"/>
      <c r="JXW85" s="195"/>
      <c r="JXX85" s="195"/>
      <c r="JXY85" s="195"/>
      <c r="JXZ85" s="195"/>
      <c r="JYA85" s="195"/>
      <c r="JYB85" s="195"/>
      <c r="JYC85" s="195"/>
      <c r="JYD85" s="195"/>
      <c r="JYE85" s="195"/>
      <c r="JYF85" s="195"/>
      <c r="JYG85" s="195"/>
      <c r="JYH85" s="195"/>
      <c r="JYI85" s="195"/>
      <c r="JYJ85" s="195"/>
      <c r="JYK85" s="195"/>
      <c r="JYL85" s="195"/>
      <c r="JYM85" s="195"/>
      <c r="JYN85" s="195"/>
      <c r="JYO85" s="195"/>
      <c r="JYP85" s="195"/>
      <c r="JYQ85" s="195"/>
      <c r="JYR85" s="195"/>
      <c r="JYS85" s="195"/>
      <c r="JYT85" s="195"/>
      <c r="JYU85" s="195"/>
      <c r="JYV85" s="195"/>
      <c r="JYW85" s="195"/>
      <c r="JYX85" s="195"/>
      <c r="JYY85" s="195"/>
      <c r="JYZ85" s="195"/>
      <c r="JZA85" s="195"/>
      <c r="JZB85" s="195"/>
      <c r="JZC85" s="195"/>
      <c r="JZD85" s="195"/>
      <c r="JZE85" s="195"/>
      <c r="JZF85" s="195"/>
      <c r="JZG85" s="195"/>
      <c r="JZH85" s="195"/>
      <c r="JZI85" s="195"/>
      <c r="JZJ85" s="195"/>
      <c r="JZK85" s="195"/>
      <c r="JZL85" s="195"/>
      <c r="JZM85" s="195"/>
      <c r="JZN85" s="195"/>
      <c r="JZO85" s="195"/>
      <c r="JZP85" s="195"/>
      <c r="JZQ85" s="195"/>
      <c r="JZR85" s="195"/>
      <c r="JZS85" s="195"/>
      <c r="JZT85" s="195"/>
      <c r="JZU85" s="195"/>
      <c r="JZV85" s="195"/>
      <c r="JZW85" s="195"/>
      <c r="JZX85" s="195"/>
      <c r="JZY85" s="195"/>
      <c r="JZZ85" s="195"/>
      <c r="KAA85" s="195"/>
      <c r="KAB85" s="195"/>
      <c r="KAC85" s="195"/>
      <c r="KAD85" s="195"/>
      <c r="KAE85" s="195"/>
      <c r="KAF85" s="195"/>
      <c r="KAG85" s="195"/>
      <c r="KAH85" s="195"/>
      <c r="KAI85" s="195"/>
      <c r="KAJ85" s="195"/>
      <c r="KAK85" s="195"/>
      <c r="KAL85" s="195"/>
      <c r="KAM85" s="195"/>
      <c r="KAN85" s="195"/>
      <c r="KAO85" s="195"/>
      <c r="KAP85" s="195"/>
      <c r="KAQ85" s="195"/>
      <c r="KAR85" s="195"/>
      <c r="KAS85" s="195"/>
      <c r="KAT85" s="195"/>
      <c r="KAU85" s="195"/>
      <c r="KAV85" s="195"/>
      <c r="KAW85" s="195"/>
      <c r="KAX85" s="195"/>
      <c r="KAY85" s="195"/>
      <c r="KAZ85" s="195"/>
      <c r="KBA85" s="195"/>
      <c r="KBB85" s="195"/>
      <c r="KBC85" s="195"/>
      <c r="KBD85" s="195"/>
      <c r="KBE85" s="195"/>
      <c r="KBF85" s="195"/>
      <c r="KBG85" s="195"/>
      <c r="KBH85" s="195"/>
      <c r="KBI85" s="195"/>
      <c r="KBJ85" s="195"/>
      <c r="KBK85" s="195"/>
      <c r="KBL85" s="195"/>
      <c r="KBM85" s="195"/>
      <c r="KBN85" s="195"/>
      <c r="KBO85" s="195"/>
      <c r="KBP85" s="195"/>
      <c r="KBQ85" s="195"/>
      <c r="KBR85" s="195"/>
      <c r="KBS85" s="195"/>
      <c r="KBT85" s="195"/>
      <c r="KBU85" s="195"/>
      <c r="KBV85" s="195"/>
      <c r="KBW85" s="195"/>
      <c r="KBX85" s="195"/>
      <c r="KBY85" s="195"/>
      <c r="KBZ85" s="195"/>
      <c r="KCA85" s="195"/>
      <c r="KCB85" s="195"/>
      <c r="KCC85" s="195"/>
      <c r="KCD85" s="195"/>
      <c r="KCE85" s="195"/>
      <c r="KCF85" s="195"/>
      <c r="KCG85" s="195"/>
      <c r="KCH85" s="195"/>
      <c r="KCI85" s="195"/>
      <c r="KCJ85" s="195"/>
      <c r="KCK85" s="195"/>
      <c r="KCL85" s="195"/>
      <c r="KCM85" s="195"/>
      <c r="KCN85" s="195"/>
      <c r="KCO85" s="195"/>
      <c r="KCP85" s="195"/>
      <c r="KCQ85" s="195"/>
      <c r="KCR85" s="195"/>
      <c r="KCS85" s="195"/>
      <c r="KCT85" s="195"/>
      <c r="KCU85" s="195"/>
      <c r="KCV85" s="195"/>
      <c r="KCW85" s="195"/>
      <c r="KCX85" s="195"/>
      <c r="KCY85" s="195"/>
      <c r="KCZ85" s="195"/>
      <c r="KDA85" s="195"/>
      <c r="KDB85" s="195"/>
      <c r="KDC85" s="195"/>
      <c r="KDD85" s="195"/>
      <c r="KDE85" s="195"/>
      <c r="KDF85" s="195"/>
      <c r="KDG85" s="195"/>
      <c r="KDH85" s="195"/>
      <c r="KDI85" s="195"/>
      <c r="KDJ85" s="195"/>
      <c r="KDK85" s="195"/>
      <c r="KDL85" s="195"/>
      <c r="KDM85" s="195"/>
      <c r="KDN85" s="195"/>
      <c r="KDO85" s="195"/>
      <c r="KDP85" s="195"/>
      <c r="KDQ85" s="195"/>
      <c r="KDR85" s="195"/>
      <c r="KDS85" s="195"/>
      <c r="KDT85" s="195"/>
      <c r="KDU85" s="195"/>
      <c r="KDV85" s="195"/>
      <c r="KDW85" s="195"/>
      <c r="KDX85" s="195"/>
      <c r="KDY85" s="195"/>
      <c r="KDZ85" s="195"/>
      <c r="KEA85" s="195"/>
      <c r="KEB85" s="195"/>
      <c r="KEC85" s="195"/>
      <c r="KED85" s="195"/>
      <c r="KEE85" s="195"/>
      <c r="KEF85" s="195"/>
      <c r="KEG85" s="195"/>
      <c r="KEH85" s="195"/>
      <c r="KEI85" s="195"/>
      <c r="KEJ85" s="195"/>
      <c r="KEK85" s="195"/>
      <c r="KEL85" s="195"/>
      <c r="KEM85" s="195"/>
      <c r="KEN85" s="195"/>
      <c r="KEO85" s="195"/>
      <c r="KEP85" s="195"/>
      <c r="KEQ85" s="195"/>
      <c r="KER85" s="195"/>
      <c r="KES85" s="195"/>
      <c r="KET85" s="195"/>
      <c r="KEU85" s="195"/>
      <c r="KEV85" s="195"/>
      <c r="KEW85" s="195"/>
      <c r="KEX85" s="195"/>
      <c r="KEY85" s="195"/>
      <c r="KEZ85" s="195"/>
      <c r="KFA85" s="195"/>
      <c r="KFB85" s="195"/>
      <c r="KFC85" s="195"/>
      <c r="KFD85" s="195"/>
      <c r="KFE85" s="195"/>
      <c r="KFF85" s="195"/>
      <c r="KFG85" s="195"/>
      <c r="KFH85" s="195"/>
      <c r="KFI85" s="195"/>
      <c r="KFJ85" s="195"/>
      <c r="KFK85" s="195"/>
      <c r="KFL85" s="195"/>
      <c r="KFM85" s="195"/>
      <c r="KFN85" s="195"/>
      <c r="KFO85" s="195"/>
      <c r="KFP85" s="195"/>
      <c r="KFQ85" s="195"/>
      <c r="KFR85" s="195"/>
      <c r="KFS85" s="195"/>
      <c r="KFT85" s="195"/>
      <c r="KFU85" s="195"/>
      <c r="KFV85" s="195"/>
      <c r="KFW85" s="195"/>
      <c r="KFX85" s="195"/>
      <c r="KFY85" s="195"/>
      <c r="KFZ85" s="195"/>
      <c r="KGA85" s="195"/>
      <c r="KGB85" s="195"/>
      <c r="KGC85" s="195"/>
      <c r="KGD85" s="195"/>
      <c r="KGE85" s="195"/>
      <c r="KGF85" s="195"/>
      <c r="KGG85" s="195"/>
      <c r="KGH85" s="195"/>
      <c r="KGI85" s="195"/>
      <c r="KGJ85" s="195"/>
      <c r="KGK85" s="195"/>
      <c r="KGL85" s="195"/>
      <c r="KGM85" s="195"/>
      <c r="KGN85" s="195"/>
      <c r="KGO85" s="195"/>
      <c r="KGP85" s="195"/>
      <c r="KGQ85" s="195"/>
      <c r="KGR85" s="195"/>
      <c r="KGS85" s="195"/>
      <c r="KGT85" s="195"/>
      <c r="KGU85" s="195"/>
      <c r="KGV85" s="195"/>
      <c r="KGW85" s="195"/>
      <c r="KGX85" s="195"/>
      <c r="KGY85" s="195"/>
      <c r="KGZ85" s="195"/>
      <c r="KHA85" s="195"/>
      <c r="KHB85" s="195"/>
      <c r="KHC85" s="195"/>
      <c r="KHD85" s="195"/>
      <c r="KHE85" s="195"/>
      <c r="KHF85" s="195"/>
      <c r="KHG85" s="195"/>
      <c r="KHH85" s="195"/>
      <c r="KHI85" s="195"/>
      <c r="KHJ85" s="195"/>
      <c r="KHK85" s="195"/>
      <c r="KHL85" s="195"/>
      <c r="KHM85" s="195"/>
      <c r="KHN85" s="195"/>
      <c r="KHO85" s="195"/>
      <c r="KHP85" s="195"/>
      <c r="KHQ85" s="195"/>
      <c r="KHR85" s="195"/>
      <c r="KHS85" s="195"/>
      <c r="KHT85" s="195"/>
      <c r="KHU85" s="195"/>
      <c r="KHV85" s="195"/>
      <c r="KHW85" s="195"/>
      <c r="KHX85" s="195"/>
      <c r="KHY85" s="195"/>
      <c r="KHZ85" s="195"/>
      <c r="KIA85" s="195"/>
      <c r="KIB85" s="195"/>
      <c r="KIC85" s="195"/>
      <c r="KID85" s="195"/>
      <c r="KIE85" s="195"/>
      <c r="KIF85" s="195"/>
      <c r="KIG85" s="195"/>
      <c r="KIH85" s="195"/>
      <c r="KII85" s="195"/>
      <c r="KIJ85" s="195"/>
      <c r="KIK85" s="195"/>
      <c r="KIL85" s="195"/>
      <c r="KIM85" s="195"/>
      <c r="KIN85" s="195"/>
      <c r="KIO85" s="195"/>
      <c r="KIP85" s="195"/>
      <c r="KIQ85" s="195"/>
      <c r="KIR85" s="195"/>
      <c r="KIS85" s="195"/>
      <c r="KIT85" s="195"/>
      <c r="KIU85" s="195"/>
      <c r="KIV85" s="195"/>
      <c r="KIW85" s="195"/>
      <c r="KIX85" s="195"/>
      <c r="KIY85" s="195"/>
      <c r="KIZ85" s="195"/>
      <c r="KJA85" s="195"/>
      <c r="KJB85" s="195"/>
      <c r="KJC85" s="195"/>
      <c r="KJD85" s="195"/>
      <c r="KJE85" s="195"/>
      <c r="KJF85" s="195"/>
      <c r="KJG85" s="195"/>
      <c r="KJH85" s="195"/>
      <c r="KJI85" s="195"/>
      <c r="KJJ85" s="195"/>
      <c r="KJK85" s="195"/>
      <c r="KJL85" s="195"/>
      <c r="KJM85" s="195"/>
      <c r="KJN85" s="195"/>
      <c r="KJO85" s="195"/>
      <c r="KJP85" s="195"/>
      <c r="KJQ85" s="195"/>
      <c r="KJR85" s="195"/>
      <c r="KJS85" s="195"/>
      <c r="KJT85" s="195"/>
      <c r="KJU85" s="195"/>
      <c r="KJV85" s="195"/>
      <c r="KJW85" s="195"/>
      <c r="KJX85" s="195"/>
      <c r="KJY85" s="195"/>
      <c r="KJZ85" s="195"/>
      <c r="KKA85" s="195"/>
      <c r="KKB85" s="195"/>
      <c r="KKC85" s="195"/>
      <c r="KKD85" s="195"/>
      <c r="KKE85" s="195"/>
      <c r="KKF85" s="195"/>
      <c r="KKG85" s="195"/>
      <c r="KKH85" s="195"/>
      <c r="KKI85" s="195"/>
      <c r="KKJ85" s="195"/>
      <c r="KKK85" s="195"/>
      <c r="KKL85" s="195"/>
      <c r="KKM85" s="195"/>
      <c r="KKN85" s="195"/>
      <c r="KKO85" s="195"/>
      <c r="KKP85" s="195"/>
      <c r="KKQ85" s="195"/>
      <c r="KKR85" s="195"/>
      <c r="KKS85" s="195"/>
      <c r="KKT85" s="195"/>
      <c r="KKU85" s="195"/>
      <c r="KKV85" s="195"/>
      <c r="KKW85" s="195"/>
      <c r="KKX85" s="195"/>
      <c r="KKY85" s="195"/>
      <c r="KKZ85" s="195"/>
      <c r="KLA85" s="195"/>
      <c r="KLB85" s="195"/>
      <c r="KLC85" s="195"/>
      <c r="KLD85" s="195"/>
      <c r="KLE85" s="195"/>
      <c r="KLF85" s="195"/>
      <c r="KLG85" s="195"/>
      <c r="KLH85" s="195"/>
      <c r="KLI85" s="195"/>
      <c r="KLJ85" s="195"/>
      <c r="KLK85" s="195"/>
      <c r="KLL85" s="195"/>
      <c r="KLM85" s="195"/>
      <c r="KLN85" s="195"/>
      <c r="KLO85" s="195"/>
      <c r="KLP85" s="195"/>
      <c r="KLQ85" s="195"/>
      <c r="KLR85" s="195"/>
      <c r="KLS85" s="195"/>
      <c r="KLT85" s="195"/>
      <c r="KLU85" s="195"/>
      <c r="KLV85" s="195"/>
      <c r="KLW85" s="195"/>
      <c r="KLX85" s="195"/>
      <c r="KLY85" s="195"/>
      <c r="KLZ85" s="195"/>
      <c r="KMA85" s="195"/>
      <c r="KMB85" s="195"/>
      <c r="KMC85" s="195"/>
      <c r="KMD85" s="195"/>
      <c r="KME85" s="195"/>
      <c r="KMF85" s="195"/>
      <c r="KMG85" s="195"/>
      <c r="KMH85" s="195"/>
      <c r="KMI85" s="195"/>
      <c r="KMJ85" s="195"/>
      <c r="KMK85" s="195"/>
      <c r="KML85" s="195"/>
      <c r="KMM85" s="195"/>
      <c r="KMN85" s="195"/>
      <c r="KMO85" s="195"/>
      <c r="KMP85" s="195"/>
      <c r="KMQ85" s="195"/>
      <c r="KMR85" s="195"/>
      <c r="KMS85" s="195"/>
      <c r="KMT85" s="195"/>
      <c r="KMU85" s="195"/>
      <c r="KMV85" s="195"/>
      <c r="KMW85" s="195"/>
      <c r="KMX85" s="195"/>
      <c r="KMY85" s="195"/>
      <c r="KMZ85" s="195"/>
      <c r="KNA85" s="195"/>
      <c r="KNB85" s="195"/>
      <c r="KNC85" s="195"/>
      <c r="KND85" s="195"/>
      <c r="KNE85" s="195"/>
      <c r="KNF85" s="195"/>
      <c r="KNG85" s="195"/>
      <c r="KNH85" s="195"/>
      <c r="KNI85" s="195"/>
      <c r="KNJ85" s="195"/>
      <c r="KNK85" s="195"/>
      <c r="KNL85" s="195"/>
      <c r="KNM85" s="195"/>
      <c r="KNN85" s="195"/>
      <c r="KNO85" s="195"/>
      <c r="KNP85" s="195"/>
      <c r="KNQ85" s="195"/>
      <c r="KNR85" s="195"/>
      <c r="KNS85" s="195"/>
      <c r="KNT85" s="195"/>
      <c r="KNU85" s="195"/>
      <c r="KNV85" s="195"/>
      <c r="KNW85" s="195"/>
      <c r="KNX85" s="195"/>
      <c r="KNY85" s="195"/>
      <c r="KNZ85" s="195"/>
      <c r="KOA85" s="195"/>
      <c r="KOB85" s="195"/>
      <c r="KOC85" s="195"/>
      <c r="KOD85" s="195"/>
      <c r="KOE85" s="195"/>
      <c r="KOF85" s="195"/>
      <c r="KOG85" s="195"/>
      <c r="KOH85" s="195"/>
      <c r="KOI85" s="195"/>
      <c r="KOJ85" s="195"/>
      <c r="KOK85" s="195"/>
      <c r="KOL85" s="195"/>
      <c r="KOM85" s="195"/>
      <c r="KON85" s="195"/>
      <c r="KOO85" s="195"/>
      <c r="KOP85" s="195"/>
      <c r="KOQ85" s="195"/>
      <c r="KOR85" s="195"/>
      <c r="KOS85" s="195"/>
      <c r="KOT85" s="195"/>
      <c r="KOU85" s="195"/>
      <c r="KOV85" s="195"/>
      <c r="KOW85" s="195"/>
      <c r="KOX85" s="195"/>
      <c r="KOY85" s="195"/>
      <c r="KOZ85" s="195"/>
      <c r="KPA85" s="195"/>
      <c r="KPB85" s="195"/>
      <c r="KPC85" s="195"/>
      <c r="KPD85" s="195"/>
      <c r="KPE85" s="195"/>
      <c r="KPF85" s="195"/>
      <c r="KPG85" s="195"/>
      <c r="KPH85" s="195"/>
      <c r="KPI85" s="195"/>
      <c r="KPJ85" s="195"/>
      <c r="KPK85" s="195"/>
      <c r="KPL85" s="195"/>
      <c r="KPM85" s="195"/>
      <c r="KPN85" s="195"/>
      <c r="KPO85" s="195"/>
      <c r="KPP85" s="195"/>
      <c r="KPQ85" s="195"/>
      <c r="KPR85" s="195"/>
      <c r="KPS85" s="195"/>
      <c r="KPT85" s="195"/>
      <c r="KPU85" s="195"/>
      <c r="KPV85" s="195"/>
      <c r="KPW85" s="195"/>
      <c r="KPX85" s="195"/>
      <c r="KPY85" s="195"/>
      <c r="KPZ85" s="195"/>
      <c r="KQA85" s="195"/>
      <c r="KQB85" s="195"/>
      <c r="KQC85" s="195"/>
      <c r="KQD85" s="195"/>
      <c r="KQE85" s="195"/>
      <c r="KQF85" s="195"/>
      <c r="KQG85" s="195"/>
      <c r="KQH85" s="195"/>
      <c r="KQI85" s="195"/>
      <c r="KQJ85" s="195"/>
      <c r="KQK85" s="195"/>
      <c r="KQL85" s="195"/>
      <c r="KQM85" s="195"/>
      <c r="KQN85" s="195"/>
      <c r="KQO85" s="195"/>
      <c r="KQP85" s="195"/>
      <c r="KQQ85" s="195"/>
      <c r="KQR85" s="195"/>
      <c r="KQS85" s="195"/>
      <c r="KQT85" s="195"/>
      <c r="KQU85" s="195"/>
      <c r="KQV85" s="195"/>
      <c r="KQW85" s="195"/>
      <c r="KQX85" s="195"/>
      <c r="KQY85" s="195"/>
      <c r="KQZ85" s="195"/>
      <c r="KRA85" s="195"/>
      <c r="KRB85" s="195"/>
      <c r="KRC85" s="195"/>
      <c r="KRD85" s="195"/>
      <c r="KRE85" s="195"/>
      <c r="KRF85" s="195"/>
      <c r="KRG85" s="195"/>
      <c r="KRH85" s="195"/>
      <c r="KRI85" s="195"/>
      <c r="KRJ85" s="195"/>
      <c r="KRK85" s="195"/>
      <c r="KRL85" s="195"/>
      <c r="KRM85" s="195"/>
      <c r="KRN85" s="195"/>
      <c r="KRO85" s="195"/>
      <c r="KRP85" s="195"/>
      <c r="KRQ85" s="195"/>
      <c r="KRR85" s="195"/>
      <c r="KRS85" s="195"/>
      <c r="KRT85" s="195"/>
      <c r="KRU85" s="195"/>
      <c r="KRV85" s="195"/>
      <c r="KRW85" s="195"/>
      <c r="KRX85" s="195"/>
      <c r="KRY85" s="195"/>
      <c r="KRZ85" s="195"/>
      <c r="KSA85" s="195"/>
      <c r="KSB85" s="195"/>
      <c r="KSC85" s="195"/>
      <c r="KSD85" s="195"/>
      <c r="KSE85" s="195"/>
      <c r="KSF85" s="195"/>
      <c r="KSG85" s="195"/>
      <c r="KSH85" s="195"/>
      <c r="KSI85" s="195"/>
      <c r="KSJ85" s="195"/>
      <c r="KSK85" s="195"/>
      <c r="KSL85" s="195"/>
      <c r="KSM85" s="195"/>
      <c r="KSN85" s="195"/>
      <c r="KSO85" s="195"/>
      <c r="KSP85" s="195"/>
      <c r="KSQ85" s="195"/>
      <c r="KSR85" s="195"/>
      <c r="KSS85" s="195"/>
      <c r="KST85" s="195"/>
      <c r="KSU85" s="195"/>
      <c r="KSV85" s="195"/>
      <c r="KSW85" s="195"/>
      <c r="KSX85" s="195"/>
      <c r="KSY85" s="195"/>
      <c r="KSZ85" s="195"/>
      <c r="KTA85" s="195"/>
      <c r="KTB85" s="195"/>
      <c r="KTC85" s="195"/>
      <c r="KTD85" s="195"/>
      <c r="KTE85" s="195"/>
      <c r="KTF85" s="195"/>
      <c r="KTG85" s="195"/>
      <c r="KTH85" s="195"/>
      <c r="KTI85" s="195"/>
      <c r="KTJ85" s="195"/>
      <c r="KTK85" s="195"/>
      <c r="KTL85" s="195"/>
      <c r="KTM85" s="195"/>
      <c r="KTN85" s="195"/>
      <c r="KTO85" s="195"/>
      <c r="KTP85" s="195"/>
      <c r="KTQ85" s="195"/>
      <c r="KTR85" s="195"/>
      <c r="KTS85" s="195"/>
      <c r="KTT85" s="195"/>
      <c r="KTU85" s="195"/>
      <c r="KTV85" s="195"/>
      <c r="KTW85" s="195"/>
      <c r="KTX85" s="195"/>
      <c r="KTY85" s="195"/>
      <c r="KTZ85" s="195"/>
      <c r="KUA85" s="195"/>
      <c r="KUB85" s="195"/>
      <c r="KUC85" s="195"/>
      <c r="KUD85" s="195"/>
      <c r="KUE85" s="195"/>
      <c r="KUF85" s="195"/>
      <c r="KUG85" s="195"/>
      <c r="KUH85" s="195"/>
      <c r="KUI85" s="195"/>
      <c r="KUJ85" s="195"/>
      <c r="KUK85" s="195"/>
      <c r="KUL85" s="195"/>
      <c r="KUM85" s="195"/>
      <c r="KUN85" s="195"/>
      <c r="KUO85" s="195"/>
      <c r="KUP85" s="195"/>
      <c r="KUQ85" s="195"/>
      <c r="KUR85" s="195"/>
      <c r="KUS85" s="195"/>
      <c r="KUT85" s="195"/>
      <c r="KUU85" s="195"/>
      <c r="KUV85" s="195"/>
      <c r="KUW85" s="195"/>
      <c r="KUX85" s="195"/>
      <c r="KUY85" s="195"/>
      <c r="KUZ85" s="195"/>
      <c r="KVA85" s="195"/>
      <c r="KVB85" s="195"/>
      <c r="KVC85" s="195"/>
      <c r="KVD85" s="195"/>
      <c r="KVE85" s="195"/>
      <c r="KVF85" s="195"/>
      <c r="KVG85" s="195"/>
      <c r="KVH85" s="195"/>
      <c r="KVI85" s="195"/>
      <c r="KVJ85" s="195"/>
      <c r="KVK85" s="195"/>
      <c r="KVL85" s="195"/>
      <c r="KVM85" s="195"/>
      <c r="KVN85" s="195"/>
      <c r="KVO85" s="195"/>
      <c r="KVP85" s="195"/>
      <c r="KVQ85" s="195"/>
      <c r="KVR85" s="195"/>
      <c r="KVS85" s="195"/>
      <c r="KVT85" s="195"/>
      <c r="KVU85" s="195"/>
      <c r="KVV85" s="195"/>
      <c r="KVW85" s="195"/>
      <c r="KVX85" s="195"/>
      <c r="KVY85" s="195"/>
      <c r="KVZ85" s="195"/>
      <c r="KWA85" s="195"/>
      <c r="KWB85" s="195"/>
      <c r="KWC85" s="195"/>
      <c r="KWD85" s="195"/>
      <c r="KWE85" s="195"/>
      <c r="KWF85" s="195"/>
      <c r="KWG85" s="195"/>
      <c r="KWH85" s="195"/>
      <c r="KWI85" s="195"/>
      <c r="KWJ85" s="195"/>
      <c r="KWK85" s="195"/>
      <c r="KWL85" s="195"/>
      <c r="KWM85" s="195"/>
      <c r="KWN85" s="195"/>
      <c r="KWO85" s="195"/>
      <c r="KWP85" s="195"/>
      <c r="KWQ85" s="195"/>
      <c r="KWR85" s="195"/>
      <c r="KWS85" s="195"/>
      <c r="KWT85" s="195"/>
      <c r="KWU85" s="195"/>
      <c r="KWV85" s="195"/>
      <c r="KWW85" s="195"/>
      <c r="KWX85" s="195"/>
      <c r="KWY85" s="195"/>
      <c r="KWZ85" s="195"/>
      <c r="KXA85" s="195"/>
      <c r="KXB85" s="195"/>
      <c r="KXC85" s="195"/>
      <c r="KXD85" s="195"/>
      <c r="KXE85" s="195"/>
      <c r="KXF85" s="195"/>
      <c r="KXG85" s="195"/>
      <c r="KXH85" s="195"/>
      <c r="KXI85" s="195"/>
      <c r="KXJ85" s="195"/>
      <c r="KXK85" s="195"/>
      <c r="KXL85" s="195"/>
      <c r="KXM85" s="195"/>
      <c r="KXN85" s="195"/>
      <c r="KXO85" s="195"/>
      <c r="KXP85" s="195"/>
      <c r="KXQ85" s="195"/>
      <c r="KXR85" s="195"/>
      <c r="KXS85" s="195"/>
      <c r="KXT85" s="195"/>
      <c r="KXU85" s="195"/>
      <c r="KXV85" s="195"/>
      <c r="KXW85" s="195"/>
      <c r="KXX85" s="195"/>
      <c r="KXY85" s="195"/>
      <c r="KXZ85" s="195"/>
      <c r="KYA85" s="195"/>
      <c r="KYB85" s="195"/>
      <c r="KYC85" s="195"/>
      <c r="KYD85" s="195"/>
      <c r="KYE85" s="195"/>
      <c r="KYF85" s="195"/>
      <c r="KYG85" s="195"/>
      <c r="KYH85" s="195"/>
      <c r="KYI85" s="195"/>
      <c r="KYJ85" s="195"/>
      <c r="KYK85" s="195"/>
      <c r="KYL85" s="195"/>
      <c r="KYM85" s="195"/>
      <c r="KYN85" s="195"/>
      <c r="KYO85" s="195"/>
      <c r="KYP85" s="195"/>
      <c r="KYQ85" s="195"/>
      <c r="KYR85" s="195"/>
      <c r="KYS85" s="195"/>
      <c r="KYT85" s="195"/>
      <c r="KYU85" s="195"/>
      <c r="KYV85" s="195"/>
      <c r="KYW85" s="195"/>
      <c r="KYX85" s="195"/>
      <c r="KYY85" s="195"/>
      <c r="KYZ85" s="195"/>
      <c r="KZA85" s="195"/>
      <c r="KZB85" s="195"/>
      <c r="KZC85" s="195"/>
      <c r="KZD85" s="195"/>
      <c r="KZE85" s="195"/>
      <c r="KZF85" s="195"/>
      <c r="KZG85" s="195"/>
      <c r="KZH85" s="195"/>
      <c r="KZI85" s="195"/>
      <c r="KZJ85" s="195"/>
      <c r="KZK85" s="195"/>
      <c r="KZL85" s="195"/>
      <c r="KZM85" s="195"/>
      <c r="KZN85" s="195"/>
      <c r="KZO85" s="195"/>
      <c r="KZP85" s="195"/>
      <c r="KZQ85" s="195"/>
      <c r="KZR85" s="195"/>
      <c r="KZS85" s="195"/>
      <c r="KZT85" s="195"/>
      <c r="KZU85" s="195"/>
      <c r="KZV85" s="195"/>
      <c r="KZW85" s="195"/>
      <c r="KZX85" s="195"/>
      <c r="KZY85" s="195"/>
      <c r="KZZ85" s="195"/>
      <c r="LAA85" s="195"/>
      <c r="LAB85" s="195"/>
      <c r="LAC85" s="195"/>
      <c r="LAD85" s="195"/>
      <c r="LAE85" s="195"/>
      <c r="LAF85" s="195"/>
      <c r="LAG85" s="195"/>
      <c r="LAH85" s="195"/>
      <c r="LAI85" s="195"/>
      <c r="LAJ85" s="195"/>
      <c r="LAK85" s="195"/>
      <c r="LAL85" s="195"/>
      <c r="LAM85" s="195"/>
      <c r="LAN85" s="195"/>
      <c r="LAO85" s="195"/>
      <c r="LAP85" s="195"/>
      <c r="LAQ85" s="195"/>
      <c r="LAR85" s="195"/>
      <c r="LAS85" s="195"/>
      <c r="LAT85" s="195"/>
      <c r="LAU85" s="195"/>
      <c r="LAV85" s="195"/>
      <c r="LAW85" s="195"/>
      <c r="LAX85" s="195"/>
      <c r="LAY85" s="195"/>
      <c r="LAZ85" s="195"/>
      <c r="LBA85" s="195"/>
      <c r="LBB85" s="195"/>
      <c r="LBC85" s="195"/>
      <c r="LBD85" s="195"/>
      <c r="LBE85" s="195"/>
      <c r="LBF85" s="195"/>
      <c r="LBG85" s="195"/>
      <c r="LBH85" s="195"/>
      <c r="LBI85" s="195"/>
      <c r="LBJ85" s="195"/>
      <c r="LBK85" s="195"/>
      <c r="LBL85" s="195"/>
      <c r="LBM85" s="195"/>
      <c r="LBN85" s="195"/>
      <c r="LBO85" s="195"/>
      <c r="LBP85" s="195"/>
      <c r="LBQ85" s="195"/>
      <c r="LBR85" s="195"/>
      <c r="LBS85" s="195"/>
      <c r="LBT85" s="195"/>
      <c r="LBU85" s="195"/>
      <c r="LBV85" s="195"/>
      <c r="LBW85" s="195"/>
      <c r="LBX85" s="195"/>
      <c r="LBY85" s="195"/>
      <c r="LBZ85" s="195"/>
      <c r="LCA85" s="195"/>
      <c r="LCB85" s="195"/>
      <c r="LCC85" s="195"/>
      <c r="LCD85" s="195"/>
      <c r="LCE85" s="195"/>
      <c r="LCF85" s="195"/>
      <c r="LCG85" s="195"/>
      <c r="LCH85" s="195"/>
      <c r="LCI85" s="195"/>
      <c r="LCJ85" s="195"/>
      <c r="LCK85" s="195"/>
      <c r="LCL85" s="195"/>
      <c r="LCM85" s="195"/>
      <c r="LCN85" s="195"/>
      <c r="LCO85" s="195"/>
      <c r="LCP85" s="195"/>
      <c r="LCQ85" s="195"/>
      <c r="LCR85" s="195"/>
      <c r="LCS85" s="195"/>
      <c r="LCT85" s="195"/>
      <c r="LCU85" s="195"/>
      <c r="LCV85" s="195"/>
      <c r="LCW85" s="195"/>
      <c r="LCX85" s="195"/>
      <c r="LCY85" s="195"/>
      <c r="LCZ85" s="195"/>
      <c r="LDA85" s="195"/>
      <c r="LDB85" s="195"/>
      <c r="LDC85" s="195"/>
      <c r="LDD85" s="195"/>
      <c r="LDE85" s="195"/>
      <c r="LDF85" s="195"/>
      <c r="LDG85" s="195"/>
      <c r="LDH85" s="195"/>
      <c r="LDI85" s="195"/>
      <c r="LDJ85" s="195"/>
      <c r="LDK85" s="195"/>
      <c r="LDL85" s="195"/>
      <c r="LDM85" s="195"/>
      <c r="LDN85" s="195"/>
      <c r="LDO85" s="195"/>
      <c r="LDP85" s="195"/>
      <c r="LDQ85" s="195"/>
      <c r="LDR85" s="195"/>
      <c r="LDS85" s="195"/>
      <c r="LDT85" s="195"/>
      <c r="LDU85" s="195"/>
      <c r="LDV85" s="195"/>
      <c r="LDW85" s="195"/>
      <c r="LDX85" s="195"/>
      <c r="LDY85" s="195"/>
      <c r="LDZ85" s="195"/>
      <c r="LEA85" s="195"/>
      <c r="LEB85" s="195"/>
      <c r="LEC85" s="195"/>
      <c r="LED85" s="195"/>
      <c r="LEE85" s="195"/>
      <c r="LEF85" s="195"/>
      <c r="LEG85" s="195"/>
      <c r="LEH85" s="195"/>
      <c r="LEI85" s="195"/>
      <c r="LEJ85" s="195"/>
      <c r="LEK85" s="195"/>
      <c r="LEL85" s="195"/>
      <c r="LEM85" s="195"/>
      <c r="LEN85" s="195"/>
      <c r="LEO85" s="195"/>
      <c r="LEP85" s="195"/>
      <c r="LEQ85" s="195"/>
      <c r="LER85" s="195"/>
      <c r="LES85" s="195"/>
      <c r="LET85" s="195"/>
      <c r="LEU85" s="195"/>
      <c r="LEV85" s="195"/>
      <c r="LEW85" s="195"/>
      <c r="LEX85" s="195"/>
      <c r="LEY85" s="195"/>
      <c r="LEZ85" s="195"/>
      <c r="LFA85" s="195"/>
      <c r="LFB85" s="195"/>
      <c r="LFC85" s="195"/>
      <c r="LFD85" s="195"/>
      <c r="LFE85" s="195"/>
      <c r="LFF85" s="195"/>
      <c r="LFG85" s="195"/>
      <c r="LFH85" s="195"/>
      <c r="LFI85" s="195"/>
      <c r="LFJ85" s="195"/>
      <c r="LFK85" s="195"/>
      <c r="LFL85" s="195"/>
      <c r="LFM85" s="195"/>
      <c r="LFN85" s="195"/>
      <c r="LFO85" s="195"/>
      <c r="LFP85" s="195"/>
      <c r="LFQ85" s="195"/>
      <c r="LFR85" s="195"/>
      <c r="LFS85" s="195"/>
      <c r="LFT85" s="195"/>
      <c r="LFU85" s="195"/>
      <c r="LFV85" s="195"/>
      <c r="LFW85" s="195"/>
      <c r="LFX85" s="195"/>
      <c r="LFY85" s="195"/>
      <c r="LFZ85" s="195"/>
      <c r="LGA85" s="195"/>
      <c r="LGB85" s="195"/>
      <c r="LGC85" s="195"/>
      <c r="LGD85" s="195"/>
      <c r="LGE85" s="195"/>
      <c r="LGF85" s="195"/>
      <c r="LGG85" s="195"/>
      <c r="LGH85" s="195"/>
      <c r="LGI85" s="195"/>
      <c r="LGJ85" s="195"/>
      <c r="LGK85" s="195"/>
      <c r="LGL85" s="195"/>
      <c r="LGM85" s="195"/>
      <c r="LGN85" s="195"/>
      <c r="LGO85" s="195"/>
      <c r="LGP85" s="195"/>
      <c r="LGQ85" s="195"/>
      <c r="LGR85" s="195"/>
      <c r="LGS85" s="195"/>
      <c r="LGT85" s="195"/>
      <c r="LGU85" s="195"/>
      <c r="LGV85" s="195"/>
      <c r="LGW85" s="195"/>
      <c r="LGX85" s="195"/>
      <c r="LGY85" s="195"/>
      <c r="LGZ85" s="195"/>
      <c r="LHA85" s="195"/>
      <c r="LHB85" s="195"/>
      <c r="LHC85" s="195"/>
      <c r="LHD85" s="195"/>
      <c r="LHE85" s="195"/>
      <c r="LHF85" s="195"/>
      <c r="LHG85" s="195"/>
      <c r="LHH85" s="195"/>
      <c r="LHI85" s="195"/>
      <c r="LHJ85" s="195"/>
      <c r="LHK85" s="195"/>
      <c r="LHL85" s="195"/>
      <c r="LHM85" s="195"/>
      <c r="LHN85" s="195"/>
      <c r="LHO85" s="195"/>
      <c r="LHP85" s="195"/>
      <c r="LHQ85" s="195"/>
      <c r="LHR85" s="195"/>
      <c r="LHS85" s="195"/>
      <c r="LHT85" s="195"/>
      <c r="LHU85" s="195"/>
      <c r="LHV85" s="195"/>
      <c r="LHW85" s="195"/>
      <c r="LHX85" s="195"/>
      <c r="LHY85" s="195"/>
      <c r="LHZ85" s="195"/>
      <c r="LIA85" s="195"/>
      <c r="LIB85" s="195"/>
      <c r="LIC85" s="195"/>
      <c r="LID85" s="195"/>
      <c r="LIE85" s="195"/>
      <c r="LIF85" s="195"/>
      <c r="LIG85" s="195"/>
      <c r="LIH85" s="195"/>
      <c r="LII85" s="195"/>
      <c r="LIJ85" s="195"/>
      <c r="LIK85" s="195"/>
      <c r="LIL85" s="195"/>
      <c r="LIM85" s="195"/>
      <c r="LIN85" s="195"/>
      <c r="LIO85" s="195"/>
      <c r="LIP85" s="195"/>
      <c r="LIQ85" s="195"/>
      <c r="LIR85" s="195"/>
      <c r="LIS85" s="195"/>
      <c r="LIT85" s="195"/>
      <c r="LIU85" s="195"/>
      <c r="LIV85" s="195"/>
      <c r="LIW85" s="195"/>
      <c r="LIX85" s="195"/>
      <c r="LIY85" s="195"/>
      <c r="LIZ85" s="195"/>
      <c r="LJA85" s="195"/>
      <c r="LJB85" s="195"/>
      <c r="LJC85" s="195"/>
      <c r="LJD85" s="195"/>
      <c r="LJE85" s="195"/>
      <c r="LJF85" s="195"/>
      <c r="LJG85" s="195"/>
      <c r="LJH85" s="195"/>
      <c r="LJI85" s="195"/>
      <c r="LJJ85" s="195"/>
      <c r="LJK85" s="195"/>
      <c r="LJL85" s="195"/>
      <c r="LJM85" s="195"/>
      <c r="LJN85" s="195"/>
      <c r="LJO85" s="195"/>
      <c r="LJP85" s="195"/>
      <c r="LJQ85" s="195"/>
      <c r="LJR85" s="195"/>
      <c r="LJS85" s="195"/>
      <c r="LJT85" s="195"/>
      <c r="LJU85" s="195"/>
      <c r="LJV85" s="195"/>
      <c r="LJW85" s="195"/>
      <c r="LJX85" s="195"/>
      <c r="LJY85" s="195"/>
      <c r="LJZ85" s="195"/>
      <c r="LKA85" s="195"/>
      <c r="LKB85" s="195"/>
      <c r="LKC85" s="195"/>
      <c r="LKD85" s="195"/>
      <c r="LKE85" s="195"/>
      <c r="LKF85" s="195"/>
      <c r="LKG85" s="195"/>
      <c r="LKH85" s="195"/>
      <c r="LKI85" s="195"/>
      <c r="LKJ85" s="195"/>
      <c r="LKK85" s="195"/>
      <c r="LKL85" s="195"/>
      <c r="LKM85" s="195"/>
      <c r="LKN85" s="195"/>
      <c r="LKO85" s="195"/>
      <c r="LKP85" s="195"/>
      <c r="LKQ85" s="195"/>
      <c r="LKR85" s="195"/>
      <c r="LKS85" s="195"/>
      <c r="LKT85" s="195"/>
      <c r="LKU85" s="195"/>
      <c r="LKV85" s="195"/>
      <c r="LKW85" s="195"/>
      <c r="LKX85" s="195"/>
      <c r="LKY85" s="195"/>
      <c r="LKZ85" s="195"/>
      <c r="LLA85" s="195"/>
      <c r="LLB85" s="195"/>
      <c r="LLC85" s="195"/>
      <c r="LLD85" s="195"/>
      <c r="LLE85" s="195"/>
      <c r="LLF85" s="195"/>
      <c r="LLG85" s="195"/>
      <c r="LLH85" s="195"/>
      <c r="LLI85" s="195"/>
      <c r="LLJ85" s="195"/>
      <c r="LLK85" s="195"/>
      <c r="LLL85" s="195"/>
      <c r="LLM85" s="195"/>
      <c r="LLN85" s="195"/>
      <c r="LLO85" s="195"/>
      <c r="LLP85" s="195"/>
      <c r="LLQ85" s="195"/>
      <c r="LLR85" s="195"/>
      <c r="LLS85" s="195"/>
      <c r="LLT85" s="195"/>
      <c r="LLU85" s="195"/>
      <c r="LLV85" s="195"/>
      <c r="LLW85" s="195"/>
      <c r="LLX85" s="195"/>
      <c r="LLY85" s="195"/>
      <c r="LLZ85" s="195"/>
      <c r="LMA85" s="195"/>
      <c r="LMB85" s="195"/>
      <c r="LMC85" s="195"/>
      <c r="LMD85" s="195"/>
      <c r="LME85" s="195"/>
      <c r="LMF85" s="195"/>
      <c r="LMG85" s="195"/>
      <c r="LMH85" s="195"/>
      <c r="LMI85" s="195"/>
      <c r="LMJ85" s="195"/>
      <c r="LMK85" s="195"/>
      <c r="LML85" s="195"/>
      <c r="LMM85" s="195"/>
      <c r="LMN85" s="195"/>
      <c r="LMO85" s="195"/>
      <c r="LMP85" s="195"/>
      <c r="LMQ85" s="195"/>
      <c r="LMR85" s="195"/>
      <c r="LMS85" s="195"/>
      <c r="LMT85" s="195"/>
      <c r="LMU85" s="195"/>
      <c r="LMV85" s="195"/>
      <c r="LMW85" s="195"/>
      <c r="LMX85" s="195"/>
      <c r="LMY85" s="195"/>
      <c r="LMZ85" s="195"/>
      <c r="LNA85" s="195"/>
      <c r="LNB85" s="195"/>
      <c r="LNC85" s="195"/>
      <c r="LND85" s="195"/>
      <c r="LNE85" s="195"/>
      <c r="LNF85" s="195"/>
      <c r="LNG85" s="195"/>
      <c r="LNH85" s="195"/>
      <c r="LNI85" s="195"/>
      <c r="LNJ85" s="195"/>
      <c r="LNK85" s="195"/>
      <c r="LNL85" s="195"/>
      <c r="LNM85" s="195"/>
      <c r="LNN85" s="195"/>
      <c r="LNO85" s="195"/>
      <c r="LNP85" s="195"/>
      <c r="LNQ85" s="195"/>
      <c r="LNR85" s="195"/>
      <c r="LNS85" s="195"/>
      <c r="LNT85" s="195"/>
      <c r="LNU85" s="195"/>
      <c r="LNV85" s="195"/>
      <c r="LNW85" s="195"/>
      <c r="LNX85" s="195"/>
      <c r="LNY85" s="195"/>
      <c r="LNZ85" s="195"/>
      <c r="LOA85" s="195"/>
      <c r="LOB85" s="195"/>
      <c r="LOC85" s="195"/>
      <c r="LOD85" s="195"/>
      <c r="LOE85" s="195"/>
      <c r="LOF85" s="195"/>
      <c r="LOG85" s="195"/>
      <c r="LOH85" s="195"/>
      <c r="LOI85" s="195"/>
      <c r="LOJ85" s="195"/>
      <c r="LOK85" s="195"/>
      <c r="LOL85" s="195"/>
      <c r="LOM85" s="195"/>
      <c r="LON85" s="195"/>
      <c r="LOO85" s="195"/>
      <c r="LOP85" s="195"/>
      <c r="LOQ85" s="195"/>
      <c r="LOR85" s="195"/>
      <c r="LOS85" s="195"/>
      <c r="LOT85" s="195"/>
      <c r="LOU85" s="195"/>
      <c r="LOV85" s="195"/>
      <c r="LOW85" s="195"/>
      <c r="LOX85" s="195"/>
      <c r="LOY85" s="195"/>
      <c r="LOZ85" s="195"/>
      <c r="LPA85" s="195"/>
      <c r="LPB85" s="195"/>
      <c r="LPC85" s="195"/>
      <c r="LPD85" s="195"/>
      <c r="LPE85" s="195"/>
      <c r="LPF85" s="195"/>
      <c r="LPG85" s="195"/>
      <c r="LPH85" s="195"/>
      <c r="LPI85" s="195"/>
      <c r="LPJ85" s="195"/>
      <c r="LPK85" s="195"/>
      <c r="LPL85" s="195"/>
      <c r="LPM85" s="195"/>
      <c r="LPN85" s="195"/>
      <c r="LPO85" s="195"/>
      <c r="LPP85" s="195"/>
      <c r="LPQ85" s="195"/>
      <c r="LPR85" s="195"/>
      <c r="LPS85" s="195"/>
      <c r="LPT85" s="195"/>
      <c r="LPU85" s="195"/>
      <c r="LPV85" s="195"/>
      <c r="LPW85" s="195"/>
      <c r="LPX85" s="195"/>
      <c r="LPY85" s="195"/>
      <c r="LPZ85" s="195"/>
      <c r="LQA85" s="195"/>
      <c r="LQB85" s="195"/>
      <c r="LQC85" s="195"/>
      <c r="LQD85" s="195"/>
      <c r="LQE85" s="195"/>
      <c r="LQF85" s="195"/>
      <c r="LQG85" s="195"/>
      <c r="LQH85" s="195"/>
      <c r="LQI85" s="195"/>
      <c r="LQJ85" s="195"/>
      <c r="LQK85" s="195"/>
      <c r="LQL85" s="195"/>
      <c r="LQM85" s="195"/>
      <c r="LQN85" s="195"/>
      <c r="LQO85" s="195"/>
      <c r="LQP85" s="195"/>
      <c r="LQQ85" s="195"/>
      <c r="LQR85" s="195"/>
      <c r="LQS85" s="195"/>
      <c r="LQT85" s="195"/>
      <c r="LQU85" s="195"/>
      <c r="LQV85" s="195"/>
      <c r="LQW85" s="195"/>
      <c r="LQX85" s="195"/>
      <c r="LQY85" s="195"/>
      <c r="LQZ85" s="195"/>
      <c r="LRA85" s="195"/>
      <c r="LRB85" s="195"/>
      <c r="LRC85" s="195"/>
      <c r="LRD85" s="195"/>
      <c r="LRE85" s="195"/>
      <c r="LRF85" s="195"/>
      <c r="LRG85" s="195"/>
      <c r="LRH85" s="195"/>
      <c r="LRI85" s="195"/>
      <c r="LRJ85" s="195"/>
      <c r="LRK85" s="195"/>
      <c r="LRL85" s="195"/>
      <c r="LRM85" s="195"/>
      <c r="LRN85" s="195"/>
      <c r="LRO85" s="195"/>
      <c r="LRP85" s="195"/>
      <c r="LRQ85" s="195"/>
      <c r="LRR85" s="195"/>
      <c r="LRS85" s="195"/>
      <c r="LRT85" s="195"/>
      <c r="LRU85" s="195"/>
      <c r="LRV85" s="195"/>
      <c r="LRW85" s="195"/>
      <c r="LRX85" s="195"/>
      <c r="LRY85" s="195"/>
      <c r="LRZ85" s="195"/>
      <c r="LSA85" s="195"/>
      <c r="LSB85" s="195"/>
      <c r="LSC85" s="195"/>
      <c r="LSD85" s="195"/>
      <c r="LSE85" s="195"/>
      <c r="LSF85" s="195"/>
      <c r="LSG85" s="195"/>
      <c r="LSH85" s="195"/>
      <c r="LSI85" s="195"/>
      <c r="LSJ85" s="195"/>
      <c r="LSK85" s="195"/>
      <c r="LSL85" s="195"/>
      <c r="LSM85" s="195"/>
      <c r="LSN85" s="195"/>
      <c r="LSO85" s="195"/>
      <c r="LSP85" s="195"/>
      <c r="LSQ85" s="195"/>
      <c r="LSR85" s="195"/>
      <c r="LSS85" s="195"/>
      <c r="LST85" s="195"/>
      <c r="LSU85" s="195"/>
      <c r="LSV85" s="195"/>
      <c r="LSW85" s="195"/>
      <c r="LSX85" s="195"/>
      <c r="LSY85" s="195"/>
      <c r="LSZ85" s="195"/>
      <c r="LTA85" s="195"/>
      <c r="LTB85" s="195"/>
      <c r="LTC85" s="195"/>
      <c r="LTD85" s="195"/>
      <c r="LTE85" s="195"/>
      <c r="LTF85" s="195"/>
      <c r="LTG85" s="195"/>
      <c r="LTH85" s="195"/>
      <c r="LTI85" s="195"/>
      <c r="LTJ85" s="195"/>
      <c r="LTK85" s="195"/>
      <c r="LTL85" s="195"/>
      <c r="LTM85" s="195"/>
      <c r="LTN85" s="195"/>
      <c r="LTO85" s="195"/>
      <c r="LTP85" s="195"/>
      <c r="LTQ85" s="195"/>
      <c r="LTR85" s="195"/>
      <c r="LTS85" s="195"/>
      <c r="LTT85" s="195"/>
      <c r="LTU85" s="195"/>
      <c r="LTV85" s="195"/>
      <c r="LTW85" s="195"/>
      <c r="LTX85" s="195"/>
      <c r="LTY85" s="195"/>
      <c r="LTZ85" s="195"/>
      <c r="LUA85" s="195"/>
      <c r="LUB85" s="195"/>
      <c r="LUC85" s="195"/>
      <c r="LUD85" s="195"/>
      <c r="LUE85" s="195"/>
      <c r="LUF85" s="195"/>
      <c r="LUG85" s="195"/>
      <c r="LUH85" s="195"/>
      <c r="LUI85" s="195"/>
      <c r="LUJ85" s="195"/>
      <c r="LUK85" s="195"/>
      <c r="LUL85" s="195"/>
      <c r="LUM85" s="195"/>
      <c r="LUN85" s="195"/>
      <c r="LUO85" s="195"/>
      <c r="LUP85" s="195"/>
      <c r="LUQ85" s="195"/>
      <c r="LUR85" s="195"/>
      <c r="LUS85" s="195"/>
      <c r="LUT85" s="195"/>
      <c r="LUU85" s="195"/>
      <c r="LUV85" s="195"/>
      <c r="LUW85" s="195"/>
      <c r="LUX85" s="195"/>
      <c r="LUY85" s="195"/>
      <c r="LUZ85" s="195"/>
      <c r="LVA85" s="195"/>
      <c r="LVB85" s="195"/>
      <c r="LVC85" s="195"/>
      <c r="LVD85" s="195"/>
      <c r="LVE85" s="195"/>
      <c r="LVF85" s="195"/>
      <c r="LVG85" s="195"/>
      <c r="LVH85" s="195"/>
      <c r="LVI85" s="195"/>
      <c r="LVJ85" s="195"/>
      <c r="LVK85" s="195"/>
      <c r="LVL85" s="195"/>
      <c r="LVM85" s="195"/>
      <c r="LVN85" s="195"/>
      <c r="LVO85" s="195"/>
      <c r="LVP85" s="195"/>
      <c r="LVQ85" s="195"/>
      <c r="LVR85" s="195"/>
      <c r="LVS85" s="195"/>
      <c r="LVT85" s="195"/>
      <c r="LVU85" s="195"/>
      <c r="LVV85" s="195"/>
      <c r="LVW85" s="195"/>
      <c r="LVX85" s="195"/>
      <c r="LVY85" s="195"/>
      <c r="LVZ85" s="195"/>
      <c r="LWA85" s="195"/>
      <c r="LWB85" s="195"/>
      <c r="LWC85" s="195"/>
      <c r="LWD85" s="195"/>
      <c r="LWE85" s="195"/>
      <c r="LWF85" s="195"/>
      <c r="LWG85" s="195"/>
      <c r="LWH85" s="195"/>
      <c r="LWI85" s="195"/>
      <c r="LWJ85" s="195"/>
      <c r="LWK85" s="195"/>
      <c r="LWL85" s="195"/>
      <c r="LWM85" s="195"/>
      <c r="LWN85" s="195"/>
      <c r="LWO85" s="195"/>
      <c r="LWP85" s="195"/>
      <c r="LWQ85" s="195"/>
      <c r="LWR85" s="195"/>
      <c r="LWS85" s="195"/>
      <c r="LWT85" s="195"/>
      <c r="LWU85" s="195"/>
      <c r="LWV85" s="195"/>
      <c r="LWW85" s="195"/>
      <c r="LWX85" s="195"/>
      <c r="LWY85" s="195"/>
      <c r="LWZ85" s="195"/>
      <c r="LXA85" s="195"/>
      <c r="LXB85" s="195"/>
      <c r="LXC85" s="195"/>
      <c r="LXD85" s="195"/>
      <c r="LXE85" s="195"/>
      <c r="LXF85" s="195"/>
      <c r="LXG85" s="195"/>
      <c r="LXH85" s="195"/>
      <c r="LXI85" s="195"/>
      <c r="LXJ85" s="195"/>
      <c r="LXK85" s="195"/>
      <c r="LXL85" s="195"/>
      <c r="LXM85" s="195"/>
      <c r="LXN85" s="195"/>
      <c r="LXO85" s="195"/>
      <c r="LXP85" s="195"/>
      <c r="LXQ85" s="195"/>
      <c r="LXR85" s="195"/>
      <c r="LXS85" s="195"/>
      <c r="LXT85" s="195"/>
      <c r="LXU85" s="195"/>
      <c r="LXV85" s="195"/>
      <c r="LXW85" s="195"/>
      <c r="LXX85" s="195"/>
      <c r="LXY85" s="195"/>
      <c r="LXZ85" s="195"/>
      <c r="LYA85" s="195"/>
      <c r="LYB85" s="195"/>
      <c r="LYC85" s="195"/>
      <c r="LYD85" s="195"/>
      <c r="LYE85" s="195"/>
      <c r="LYF85" s="195"/>
      <c r="LYG85" s="195"/>
      <c r="LYH85" s="195"/>
      <c r="LYI85" s="195"/>
      <c r="LYJ85" s="195"/>
      <c r="LYK85" s="195"/>
      <c r="LYL85" s="195"/>
      <c r="LYM85" s="195"/>
      <c r="LYN85" s="195"/>
      <c r="LYO85" s="195"/>
      <c r="LYP85" s="195"/>
      <c r="LYQ85" s="195"/>
      <c r="LYR85" s="195"/>
      <c r="LYS85" s="195"/>
      <c r="LYT85" s="195"/>
      <c r="LYU85" s="195"/>
      <c r="LYV85" s="195"/>
      <c r="LYW85" s="195"/>
      <c r="LYX85" s="195"/>
      <c r="LYY85" s="195"/>
      <c r="LYZ85" s="195"/>
      <c r="LZA85" s="195"/>
      <c r="LZB85" s="195"/>
      <c r="LZC85" s="195"/>
      <c r="LZD85" s="195"/>
      <c r="LZE85" s="195"/>
      <c r="LZF85" s="195"/>
      <c r="LZG85" s="195"/>
      <c r="LZH85" s="195"/>
      <c r="LZI85" s="195"/>
      <c r="LZJ85" s="195"/>
      <c r="LZK85" s="195"/>
      <c r="LZL85" s="195"/>
      <c r="LZM85" s="195"/>
      <c r="LZN85" s="195"/>
      <c r="LZO85" s="195"/>
      <c r="LZP85" s="195"/>
      <c r="LZQ85" s="195"/>
      <c r="LZR85" s="195"/>
      <c r="LZS85" s="195"/>
      <c r="LZT85" s="195"/>
      <c r="LZU85" s="195"/>
      <c r="LZV85" s="195"/>
      <c r="LZW85" s="195"/>
      <c r="LZX85" s="195"/>
      <c r="LZY85" s="195"/>
      <c r="LZZ85" s="195"/>
      <c r="MAA85" s="195"/>
      <c r="MAB85" s="195"/>
      <c r="MAC85" s="195"/>
      <c r="MAD85" s="195"/>
      <c r="MAE85" s="195"/>
      <c r="MAF85" s="195"/>
      <c r="MAG85" s="195"/>
      <c r="MAH85" s="195"/>
      <c r="MAI85" s="195"/>
      <c r="MAJ85" s="195"/>
      <c r="MAK85" s="195"/>
      <c r="MAL85" s="195"/>
      <c r="MAM85" s="195"/>
      <c r="MAN85" s="195"/>
      <c r="MAO85" s="195"/>
      <c r="MAP85" s="195"/>
      <c r="MAQ85" s="195"/>
      <c r="MAR85" s="195"/>
      <c r="MAS85" s="195"/>
      <c r="MAT85" s="195"/>
      <c r="MAU85" s="195"/>
      <c r="MAV85" s="195"/>
      <c r="MAW85" s="195"/>
      <c r="MAX85" s="195"/>
      <c r="MAY85" s="195"/>
      <c r="MAZ85" s="195"/>
      <c r="MBA85" s="195"/>
      <c r="MBB85" s="195"/>
      <c r="MBC85" s="195"/>
      <c r="MBD85" s="195"/>
      <c r="MBE85" s="195"/>
      <c r="MBF85" s="195"/>
      <c r="MBG85" s="195"/>
      <c r="MBH85" s="195"/>
      <c r="MBI85" s="195"/>
      <c r="MBJ85" s="195"/>
      <c r="MBK85" s="195"/>
      <c r="MBL85" s="195"/>
      <c r="MBM85" s="195"/>
      <c r="MBN85" s="195"/>
      <c r="MBO85" s="195"/>
      <c r="MBP85" s="195"/>
      <c r="MBQ85" s="195"/>
      <c r="MBR85" s="195"/>
      <c r="MBS85" s="195"/>
      <c r="MBT85" s="195"/>
      <c r="MBU85" s="195"/>
      <c r="MBV85" s="195"/>
      <c r="MBW85" s="195"/>
      <c r="MBX85" s="195"/>
      <c r="MBY85" s="195"/>
      <c r="MBZ85" s="195"/>
      <c r="MCA85" s="195"/>
      <c r="MCB85" s="195"/>
      <c r="MCC85" s="195"/>
      <c r="MCD85" s="195"/>
      <c r="MCE85" s="195"/>
      <c r="MCF85" s="195"/>
      <c r="MCG85" s="195"/>
      <c r="MCH85" s="195"/>
      <c r="MCI85" s="195"/>
      <c r="MCJ85" s="195"/>
      <c r="MCK85" s="195"/>
      <c r="MCL85" s="195"/>
      <c r="MCM85" s="195"/>
      <c r="MCN85" s="195"/>
      <c r="MCO85" s="195"/>
      <c r="MCP85" s="195"/>
      <c r="MCQ85" s="195"/>
      <c r="MCR85" s="195"/>
      <c r="MCS85" s="195"/>
      <c r="MCT85" s="195"/>
      <c r="MCU85" s="195"/>
      <c r="MCV85" s="195"/>
      <c r="MCW85" s="195"/>
      <c r="MCX85" s="195"/>
      <c r="MCY85" s="195"/>
      <c r="MCZ85" s="195"/>
      <c r="MDA85" s="195"/>
      <c r="MDB85" s="195"/>
      <c r="MDC85" s="195"/>
      <c r="MDD85" s="195"/>
      <c r="MDE85" s="195"/>
      <c r="MDF85" s="195"/>
      <c r="MDG85" s="195"/>
      <c r="MDH85" s="195"/>
      <c r="MDI85" s="195"/>
      <c r="MDJ85" s="195"/>
      <c r="MDK85" s="195"/>
      <c r="MDL85" s="195"/>
      <c r="MDM85" s="195"/>
      <c r="MDN85" s="195"/>
      <c r="MDO85" s="195"/>
      <c r="MDP85" s="195"/>
      <c r="MDQ85" s="195"/>
      <c r="MDR85" s="195"/>
      <c r="MDS85" s="195"/>
      <c r="MDT85" s="195"/>
      <c r="MDU85" s="195"/>
      <c r="MDV85" s="195"/>
      <c r="MDW85" s="195"/>
      <c r="MDX85" s="195"/>
      <c r="MDY85" s="195"/>
      <c r="MDZ85" s="195"/>
      <c r="MEA85" s="195"/>
      <c r="MEB85" s="195"/>
      <c r="MEC85" s="195"/>
      <c r="MED85" s="195"/>
      <c r="MEE85" s="195"/>
      <c r="MEF85" s="195"/>
      <c r="MEG85" s="195"/>
      <c r="MEH85" s="195"/>
      <c r="MEI85" s="195"/>
      <c r="MEJ85" s="195"/>
      <c r="MEK85" s="195"/>
      <c r="MEL85" s="195"/>
      <c r="MEM85" s="195"/>
      <c r="MEN85" s="195"/>
      <c r="MEO85" s="195"/>
      <c r="MEP85" s="195"/>
      <c r="MEQ85" s="195"/>
      <c r="MER85" s="195"/>
      <c r="MES85" s="195"/>
      <c r="MET85" s="195"/>
      <c r="MEU85" s="195"/>
      <c r="MEV85" s="195"/>
      <c r="MEW85" s="195"/>
      <c r="MEX85" s="195"/>
      <c r="MEY85" s="195"/>
      <c r="MEZ85" s="195"/>
      <c r="MFA85" s="195"/>
      <c r="MFB85" s="195"/>
      <c r="MFC85" s="195"/>
      <c r="MFD85" s="195"/>
      <c r="MFE85" s="195"/>
      <c r="MFF85" s="195"/>
      <c r="MFG85" s="195"/>
      <c r="MFH85" s="195"/>
      <c r="MFI85" s="195"/>
      <c r="MFJ85" s="195"/>
      <c r="MFK85" s="195"/>
      <c r="MFL85" s="195"/>
      <c r="MFM85" s="195"/>
      <c r="MFN85" s="195"/>
      <c r="MFO85" s="195"/>
      <c r="MFP85" s="195"/>
      <c r="MFQ85" s="195"/>
      <c r="MFR85" s="195"/>
      <c r="MFS85" s="195"/>
      <c r="MFT85" s="195"/>
      <c r="MFU85" s="195"/>
      <c r="MFV85" s="195"/>
      <c r="MFW85" s="195"/>
      <c r="MFX85" s="195"/>
      <c r="MFY85" s="195"/>
      <c r="MFZ85" s="195"/>
      <c r="MGA85" s="195"/>
      <c r="MGB85" s="195"/>
      <c r="MGC85" s="195"/>
      <c r="MGD85" s="195"/>
      <c r="MGE85" s="195"/>
      <c r="MGF85" s="195"/>
      <c r="MGG85" s="195"/>
      <c r="MGH85" s="195"/>
      <c r="MGI85" s="195"/>
      <c r="MGJ85" s="195"/>
      <c r="MGK85" s="195"/>
      <c r="MGL85" s="195"/>
      <c r="MGM85" s="195"/>
      <c r="MGN85" s="195"/>
      <c r="MGO85" s="195"/>
      <c r="MGP85" s="195"/>
      <c r="MGQ85" s="195"/>
      <c r="MGR85" s="195"/>
      <c r="MGS85" s="195"/>
      <c r="MGT85" s="195"/>
      <c r="MGU85" s="195"/>
      <c r="MGV85" s="195"/>
      <c r="MGW85" s="195"/>
      <c r="MGX85" s="195"/>
      <c r="MGY85" s="195"/>
      <c r="MGZ85" s="195"/>
      <c r="MHA85" s="195"/>
      <c r="MHB85" s="195"/>
      <c r="MHC85" s="195"/>
      <c r="MHD85" s="195"/>
      <c r="MHE85" s="195"/>
      <c r="MHF85" s="195"/>
      <c r="MHG85" s="195"/>
      <c r="MHH85" s="195"/>
      <c r="MHI85" s="195"/>
      <c r="MHJ85" s="195"/>
      <c r="MHK85" s="195"/>
      <c r="MHL85" s="195"/>
      <c r="MHM85" s="195"/>
      <c r="MHN85" s="195"/>
      <c r="MHO85" s="195"/>
      <c r="MHP85" s="195"/>
      <c r="MHQ85" s="195"/>
      <c r="MHR85" s="195"/>
      <c r="MHS85" s="195"/>
      <c r="MHT85" s="195"/>
      <c r="MHU85" s="195"/>
      <c r="MHV85" s="195"/>
      <c r="MHW85" s="195"/>
      <c r="MHX85" s="195"/>
      <c r="MHY85" s="195"/>
      <c r="MHZ85" s="195"/>
      <c r="MIA85" s="195"/>
      <c r="MIB85" s="195"/>
      <c r="MIC85" s="195"/>
      <c r="MID85" s="195"/>
      <c r="MIE85" s="195"/>
      <c r="MIF85" s="195"/>
      <c r="MIG85" s="195"/>
      <c r="MIH85" s="195"/>
      <c r="MII85" s="195"/>
      <c r="MIJ85" s="195"/>
      <c r="MIK85" s="195"/>
      <c r="MIL85" s="195"/>
      <c r="MIM85" s="195"/>
      <c r="MIN85" s="195"/>
      <c r="MIO85" s="195"/>
      <c r="MIP85" s="195"/>
      <c r="MIQ85" s="195"/>
      <c r="MIR85" s="195"/>
      <c r="MIS85" s="195"/>
      <c r="MIT85" s="195"/>
      <c r="MIU85" s="195"/>
      <c r="MIV85" s="195"/>
      <c r="MIW85" s="195"/>
      <c r="MIX85" s="195"/>
      <c r="MIY85" s="195"/>
      <c r="MIZ85" s="195"/>
      <c r="MJA85" s="195"/>
      <c r="MJB85" s="195"/>
      <c r="MJC85" s="195"/>
      <c r="MJD85" s="195"/>
      <c r="MJE85" s="195"/>
      <c r="MJF85" s="195"/>
      <c r="MJG85" s="195"/>
      <c r="MJH85" s="195"/>
      <c r="MJI85" s="195"/>
      <c r="MJJ85" s="195"/>
      <c r="MJK85" s="195"/>
      <c r="MJL85" s="195"/>
      <c r="MJM85" s="195"/>
      <c r="MJN85" s="195"/>
      <c r="MJO85" s="195"/>
      <c r="MJP85" s="195"/>
      <c r="MJQ85" s="195"/>
      <c r="MJR85" s="195"/>
      <c r="MJS85" s="195"/>
      <c r="MJT85" s="195"/>
      <c r="MJU85" s="195"/>
      <c r="MJV85" s="195"/>
      <c r="MJW85" s="195"/>
      <c r="MJX85" s="195"/>
      <c r="MJY85" s="195"/>
      <c r="MJZ85" s="195"/>
      <c r="MKA85" s="195"/>
      <c r="MKB85" s="195"/>
      <c r="MKC85" s="195"/>
      <c r="MKD85" s="195"/>
      <c r="MKE85" s="195"/>
      <c r="MKF85" s="195"/>
      <c r="MKG85" s="195"/>
      <c r="MKH85" s="195"/>
      <c r="MKI85" s="195"/>
      <c r="MKJ85" s="195"/>
      <c r="MKK85" s="195"/>
      <c r="MKL85" s="195"/>
      <c r="MKM85" s="195"/>
      <c r="MKN85" s="195"/>
      <c r="MKO85" s="195"/>
      <c r="MKP85" s="195"/>
      <c r="MKQ85" s="195"/>
      <c r="MKR85" s="195"/>
      <c r="MKS85" s="195"/>
      <c r="MKT85" s="195"/>
      <c r="MKU85" s="195"/>
      <c r="MKV85" s="195"/>
      <c r="MKW85" s="195"/>
      <c r="MKX85" s="195"/>
      <c r="MKY85" s="195"/>
      <c r="MKZ85" s="195"/>
      <c r="MLA85" s="195"/>
      <c r="MLB85" s="195"/>
      <c r="MLC85" s="195"/>
      <c r="MLD85" s="195"/>
      <c r="MLE85" s="195"/>
      <c r="MLF85" s="195"/>
      <c r="MLG85" s="195"/>
      <c r="MLH85" s="195"/>
      <c r="MLI85" s="195"/>
      <c r="MLJ85" s="195"/>
      <c r="MLK85" s="195"/>
      <c r="MLL85" s="195"/>
      <c r="MLM85" s="195"/>
      <c r="MLN85" s="195"/>
      <c r="MLO85" s="195"/>
      <c r="MLP85" s="195"/>
      <c r="MLQ85" s="195"/>
      <c r="MLR85" s="195"/>
      <c r="MLS85" s="195"/>
      <c r="MLT85" s="195"/>
      <c r="MLU85" s="195"/>
      <c r="MLV85" s="195"/>
      <c r="MLW85" s="195"/>
      <c r="MLX85" s="195"/>
      <c r="MLY85" s="195"/>
      <c r="MLZ85" s="195"/>
      <c r="MMA85" s="195"/>
      <c r="MMB85" s="195"/>
      <c r="MMC85" s="195"/>
      <c r="MMD85" s="195"/>
      <c r="MME85" s="195"/>
      <c r="MMF85" s="195"/>
      <c r="MMG85" s="195"/>
      <c r="MMH85" s="195"/>
      <c r="MMI85" s="195"/>
      <c r="MMJ85" s="195"/>
      <c r="MMK85" s="195"/>
      <c r="MML85" s="195"/>
      <c r="MMM85" s="195"/>
      <c r="MMN85" s="195"/>
      <c r="MMO85" s="195"/>
      <c r="MMP85" s="195"/>
      <c r="MMQ85" s="195"/>
      <c r="MMR85" s="195"/>
      <c r="MMS85" s="195"/>
      <c r="MMT85" s="195"/>
      <c r="MMU85" s="195"/>
      <c r="MMV85" s="195"/>
      <c r="MMW85" s="195"/>
      <c r="MMX85" s="195"/>
      <c r="MMY85" s="195"/>
      <c r="MMZ85" s="195"/>
      <c r="MNA85" s="195"/>
      <c r="MNB85" s="195"/>
      <c r="MNC85" s="195"/>
      <c r="MND85" s="195"/>
      <c r="MNE85" s="195"/>
      <c r="MNF85" s="195"/>
      <c r="MNG85" s="195"/>
      <c r="MNH85" s="195"/>
      <c r="MNI85" s="195"/>
      <c r="MNJ85" s="195"/>
      <c r="MNK85" s="195"/>
      <c r="MNL85" s="195"/>
      <c r="MNM85" s="195"/>
      <c r="MNN85" s="195"/>
      <c r="MNO85" s="195"/>
      <c r="MNP85" s="195"/>
      <c r="MNQ85" s="195"/>
      <c r="MNR85" s="195"/>
      <c r="MNS85" s="195"/>
      <c r="MNT85" s="195"/>
      <c r="MNU85" s="195"/>
      <c r="MNV85" s="195"/>
      <c r="MNW85" s="195"/>
      <c r="MNX85" s="195"/>
      <c r="MNY85" s="195"/>
      <c r="MNZ85" s="195"/>
      <c r="MOA85" s="195"/>
      <c r="MOB85" s="195"/>
      <c r="MOC85" s="195"/>
      <c r="MOD85" s="195"/>
      <c r="MOE85" s="195"/>
      <c r="MOF85" s="195"/>
      <c r="MOG85" s="195"/>
      <c r="MOH85" s="195"/>
      <c r="MOI85" s="195"/>
      <c r="MOJ85" s="195"/>
      <c r="MOK85" s="195"/>
      <c r="MOL85" s="195"/>
      <c r="MOM85" s="195"/>
      <c r="MON85" s="195"/>
      <c r="MOO85" s="195"/>
      <c r="MOP85" s="195"/>
      <c r="MOQ85" s="195"/>
      <c r="MOR85" s="195"/>
      <c r="MOS85" s="195"/>
      <c r="MOT85" s="195"/>
      <c r="MOU85" s="195"/>
      <c r="MOV85" s="195"/>
      <c r="MOW85" s="195"/>
      <c r="MOX85" s="195"/>
      <c r="MOY85" s="195"/>
      <c r="MOZ85" s="195"/>
      <c r="MPA85" s="195"/>
      <c r="MPB85" s="195"/>
      <c r="MPC85" s="195"/>
      <c r="MPD85" s="195"/>
      <c r="MPE85" s="195"/>
      <c r="MPF85" s="195"/>
      <c r="MPG85" s="195"/>
      <c r="MPH85" s="195"/>
      <c r="MPI85" s="195"/>
      <c r="MPJ85" s="195"/>
      <c r="MPK85" s="195"/>
      <c r="MPL85" s="195"/>
      <c r="MPM85" s="195"/>
      <c r="MPN85" s="195"/>
      <c r="MPO85" s="195"/>
      <c r="MPP85" s="195"/>
      <c r="MPQ85" s="195"/>
      <c r="MPR85" s="195"/>
      <c r="MPS85" s="195"/>
      <c r="MPT85" s="195"/>
      <c r="MPU85" s="195"/>
      <c r="MPV85" s="195"/>
      <c r="MPW85" s="195"/>
      <c r="MPX85" s="195"/>
      <c r="MPY85" s="195"/>
      <c r="MPZ85" s="195"/>
      <c r="MQA85" s="195"/>
      <c r="MQB85" s="195"/>
      <c r="MQC85" s="195"/>
      <c r="MQD85" s="195"/>
      <c r="MQE85" s="195"/>
      <c r="MQF85" s="195"/>
      <c r="MQG85" s="195"/>
      <c r="MQH85" s="195"/>
      <c r="MQI85" s="195"/>
      <c r="MQJ85" s="195"/>
      <c r="MQK85" s="195"/>
      <c r="MQL85" s="195"/>
      <c r="MQM85" s="195"/>
      <c r="MQN85" s="195"/>
      <c r="MQO85" s="195"/>
      <c r="MQP85" s="195"/>
      <c r="MQQ85" s="195"/>
      <c r="MQR85" s="195"/>
      <c r="MQS85" s="195"/>
      <c r="MQT85" s="195"/>
      <c r="MQU85" s="195"/>
      <c r="MQV85" s="195"/>
      <c r="MQW85" s="195"/>
      <c r="MQX85" s="195"/>
      <c r="MQY85" s="195"/>
      <c r="MQZ85" s="195"/>
      <c r="MRA85" s="195"/>
      <c r="MRB85" s="195"/>
      <c r="MRC85" s="195"/>
      <c r="MRD85" s="195"/>
      <c r="MRE85" s="195"/>
      <c r="MRF85" s="195"/>
      <c r="MRG85" s="195"/>
      <c r="MRH85" s="195"/>
      <c r="MRI85" s="195"/>
      <c r="MRJ85" s="195"/>
      <c r="MRK85" s="195"/>
      <c r="MRL85" s="195"/>
      <c r="MRM85" s="195"/>
      <c r="MRN85" s="195"/>
      <c r="MRO85" s="195"/>
      <c r="MRP85" s="195"/>
      <c r="MRQ85" s="195"/>
      <c r="MRR85" s="195"/>
      <c r="MRS85" s="195"/>
      <c r="MRT85" s="195"/>
      <c r="MRU85" s="195"/>
      <c r="MRV85" s="195"/>
      <c r="MRW85" s="195"/>
      <c r="MRX85" s="195"/>
      <c r="MRY85" s="195"/>
      <c r="MRZ85" s="195"/>
      <c r="MSA85" s="195"/>
      <c r="MSB85" s="195"/>
      <c r="MSC85" s="195"/>
      <c r="MSD85" s="195"/>
      <c r="MSE85" s="195"/>
      <c r="MSF85" s="195"/>
      <c r="MSG85" s="195"/>
      <c r="MSH85" s="195"/>
      <c r="MSI85" s="195"/>
      <c r="MSJ85" s="195"/>
      <c r="MSK85" s="195"/>
      <c r="MSL85" s="195"/>
      <c r="MSM85" s="195"/>
      <c r="MSN85" s="195"/>
      <c r="MSO85" s="195"/>
      <c r="MSP85" s="195"/>
      <c r="MSQ85" s="195"/>
      <c r="MSR85" s="195"/>
      <c r="MSS85" s="195"/>
      <c r="MST85" s="195"/>
      <c r="MSU85" s="195"/>
      <c r="MSV85" s="195"/>
      <c r="MSW85" s="195"/>
      <c r="MSX85" s="195"/>
      <c r="MSY85" s="195"/>
      <c r="MSZ85" s="195"/>
      <c r="MTA85" s="195"/>
      <c r="MTB85" s="195"/>
      <c r="MTC85" s="195"/>
      <c r="MTD85" s="195"/>
      <c r="MTE85" s="195"/>
      <c r="MTF85" s="195"/>
      <c r="MTG85" s="195"/>
      <c r="MTH85" s="195"/>
      <c r="MTI85" s="195"/>
      <c r="MTJ85" s="195"/>
      <c r="MTK85" s="195"/>
      <c r="MTL85" s="195"/>
      <c r="MTM85" s="195"/>
      <c r="MTN85" s="195"/>
      <c r="MTO85" s="195"/>
      <c r="MTP85" s="195"/>
      <c r="MTQ85" s="195"/>
      <c r="MTR85" s="195"/>
      <c r="MTS85" s="195"/>
      <c r="MTT85" s="195"/>
      <c r="MTU85" s="195"/>
      <c r="MTV85" s="195"/>
      <c r="MTW85" s="195"/>
      <c r="MTX85" s="195"/>
      <c r="MTY85" s="195"/>
      <c r="MTZ85" s="195"/>
      <c r="MUA85" s="195"/>
      <c r="MUB85" s="195"/>
      <c r="MUC85" s="195"/>
      <c r="MUD85" s="195"/>
      <c r="MUE85" s="195"/>
      <c r="MUF85" s="195"/>
      <c r="MUG85" s="195"/>
      <c r="MUH85" s="195"/>
      <c r="MUI85" s="195"/>
      <c r="MUJ85" s="195"/>
      <c r="MUK85" s="195"/>
      <c r="MUL85" s="195"/>
      <c r="MUM85" s="195"/>
      <c r="MUN85" s="195"/>
      <c r="MUO85" s="195"/>
      <c r="MUP85" s="195"/>
      <c r="MUQ85" s="195"/>
      <c r="MUR85" s="195"/>
      <c r="MUS85" s="195"/>
      <c r="MUT85" s="195"/>
      <c r="MUU85" s="195"/>
      <c r="MUV85" s="195"/>
      <c r="MUW85" s="195"/>
      <c r="MUX85" s="195"/>
      <c r="MUY85" s="195"/>
      <c r="MUZ85" s="195"/>
      <c r="MVA85" s="195"/>
      <c r="MVB85" s="195"/>
      <c r="MVC85" s="195"/>
      <c r="MVD85" s="195"/>
      <c r="MVE85" s="195"/>
      <c r="MVF85" s="195"/>
      <c r="MVG85" s="195"/>
      <c r="MVH85" s="195"/>
      <c r="MVI85" s="195"/>
      <c r="MVJ85" s="195"/>
      <c r="MVK85" s="195"/>
      <c r="MVL85" s="195"/>
      <c r="MVM85" s="195"/>
      <c r="MVN85" s="195"/>
      <c r="MVO85" s="195"/>
      <c r="MVP85" s="195"/>
      <c r="MVQ85" s="195"/>
      <c r="MVR85" s="195"/>
      <c r="MVS85" s="195"/>
      <c r="MVT85" s="195"/>
      <c r="MVU85" s="195"/>
      <c r="MVV85" s="195"/>
      <c r="MVW85" s="195"/>
      <c r="MVX85" s="195"/>
      <c r="MVY85" s="195"/>
      <c r="MVZ85" s="195"/>
      <c r="MWA85" s="195"/>
      <c r="MWB85" s="195"/>
      <c r="MWC85" s="195"/>
      <c r="MWD85" s="195"/>
      <c r="MWE85" s="195"/>
      <c r="MWF85" s="195"/>
      <c r="MWG85" s="195"/>
      <c r="MWH85" s="195"/>
      <c r="MWI85" s="195"/>
      <c r="MWJ85" s="195"/>
      <c r="MWK85" s="195"/>
      <c r="MWL85" s="195"/>
      <c r="MWM85" s="195"/>
      <c r="MWN85" s="195"/>
      <c r="MWO85" s="195"/>
      <c r="MWP85" s="195"/>
      <c r="MWQ85" s="195"/>
      <c r="MWR85" s="195"/>
      <c r="MWS85" s="195"/>
      <c r="MWT85" s="195"/>
      <c r="MWU85" s="195"/>
      <c r="MWV85" s="195"/>
      <c r="MWW85" s="195"/>
      <c r="MWX85" s="195"/>
      <c r="MWY85" s="195"/>
      <c r="MWZ85" s="195"/>
      <c r="MXA85" s="195"/>
      <c r="MXB85" s="195"/>
      <c r="MXC85" s="195"/>
      <c r="MXD85" s="195"/>
      <c r="MXE85" s="195"/>
      <c r="MXF85" s="195"/>
      <c r="MXG85" s="195"/>
      <c r="MXH85" s="195"/>
      <c r="MXI85" s="195"/>
      <c r="MXJ85" s="195"/>
      <c r="MXK85" s="195"/>
      <c r="MXL85" s="195"/>
      <c r="MXM85" s="195"/>
      <c r="MXN85" s="195"/>
      <c r="MXO85" s="195"/>
      <c r="MXP85" s="195"/>
      <c r="MXQ85" s="195"/>
      <c r="MXR85" s="195"/>
      <c r="MXS85" s="195"/>
      <c r="MXT85" s="195"/>
      <c r="MXU85" s="195"/>
      <c r="MXV85" s="195"/>
      <c r="MXW85" s="195"/>
      <c r="MXX85" s="195"/>
      <c r="MXY85" s="195"/>
      <c r="MXZ85" s="195"/>
      <c r="MYA85" s="195"/>
      <c r="MYB85" s="195"/>
      <c r="MYC85" s="195"/>
      <c r="MYD85" s="195"/>
      <c r="MYE85" s="195"/>
      <c r="MYF85" s="195"/>
      <c r="MYG85" s="195"/>
      <c r="MYH85" s="195"/>
      <c r="MYI85" s="195"/>
      <c r="MYJ85" s="195"/>
      <c r="MYK85" s="195"/>
      <c r="MYL85" s="195"/>
      <c r="MYM85" s="195"/>
      <c r="MYN85" s="195"/>
      <c r="MYO85" s="195"/>
      <c r="MYP85" s="195"/>
      <c r="MYQ85" s="195"/>
      <c r="MYR85" s="195"/>
      <c r="MYS85" s="195"/>
      <c r="MYT85" s="195"/>
      <c r="MYU85" s="195"/>
      <c r="MYV85" s="195"/>
      <c r="MYW85" s="195"/>
      <c r="MYX85" s="195"/>
      <c r="MYY85" s="195"/>
      <c r="MYZ85" s="195"/>
      <c r="MZA85" s="195"/>
      <c r="MZB85" s="195"/>
      <c r="MZC85" s="195"/>
      <c r="MZD85" s="195"/>
      <c r="MZE85" s="195"/>
      <c r="MZF85" s="195"/>
      <c r="MZG85" s="195"/>
      <c r="MZH85" s="195"/>
      <c r="MZI85" s="195"/>
      <c r="MZJ85" s="195"/>
      <c r="MZK85" s="195"/>
      <c r="MZL85" s="195"/>
      <c r="MZM85" s="195"/>
      <c r="MZN85" s="195"/>
      <c r="MZO85" s="195"/>
      <c r="MZP85" s="195"/>
      <c r="MZQ85" s="195"/>
      <c r="MZR85" s="195"/>
      <c r="MZS85" s="195"/>
      <c r="MZT85" s="195"/>
      <c r="MZU85" s="195"/>
      <c r="MZV85" s="195"/>
      <c r="MZW85" s="195"/>
      <c r="MZX85" s="195"/>
      <c r="MZY85" s="195"/>
      <c r="MZZ85" s="195"/>
      <c r="NAA85" s="195"/>
      <c r="NAB85" s="195"/>
      <c r="NAC85" s="195"/>
      <c r="NAD85" s="195"/>
      <c r="NAE85" s="195"/>
      <c r="NAF85" s="195"/>
      <c r="NAG85" s="195"/>
      <c r="NAH85" s="195"/>
      <c r="NAI85" s="195"/>
      <c r="NAJ85" s="195"/>
      <c r="NAK85" s="195"/>
      <c r="NAL85" s="195"/>
      <c r="NAM85" s="195"/>
      <c r="NAN85" s="195"/>
      <c r="NAO85" s="195"/>
      <c r="NAP85" s="195"/>
      <c r="NAQ85" s="195"/>
      <c r="NAR85" s="195"/>
      <c r="NAS85" s="195"/>
      <c r="NAT85" s="195"/>
      <c r="NAU85" s="195"/>
      <c r="NAV85" s="195"/>
      <c r="NAW85" s="195"/>
      <c r="NAX85" s="195"/>
      <c r="NAY85" s="195"/>
      <c r="NAZ85" s="195"/>
      <c r="NBA85" s="195"/>
      <c r="NBB85" s="195"/>
      <c r="NBC85" s="195"/>
      <c r="NBD85" s="195"/>
      <c r="NBE85" s="195"/>
      <c r="NBF85" s="195"/>
      <c r="NBG85" s="195"/>
      <c r="NBH85" s="195"/>
      <c r="NBI85" s="195"/>
      <c r="NBJ85" s="195"/>
      <c r="NBK85" s="195"/>
      <c r="NBL85" s="195"/>
      <c r="NBM85" s="195"/>
      <c r="NBN85" s="195"/>
      <c r="NBO85" s="195"/>
      <c r="NBP85" s="195"/>
      <c r="NBQ85" s="195"/>
      <c r="NBR85" s="195"/>
      <c r="NBS85" s="195"/>
      <c r="NBT85" s="195"/>
      <c r="NBU85" s="195"/>
      <c r="NBV85" s="195"/>
      <c r="NBW85" s="195"/>
      <c r="NBX85" s="195"/>
      <c r="NBY85" s="195"/>
      <c r="NBZ85" s="195"/>
      <c r="NCA85" s="195"/>
      <c r="NCB85" s="195"/>
      <c r="NCC85" s="195"/>
      <c r="NCD85" s="195"/>
      <c r="NCE85" s="195"/>
      <c r="NCF85" s="195"/>
      <c r="NCG85" s="195"/>
      <c r="NCH85" s="195"/>
      <c r="NCI85" s="195"/>
      <c r="NCJ85" s="195"/>
      <c r="NCK85" s="195"/>
      <c r="NCL85" s="195"/>
      <c r="NCM85" s="195"/>
      <c r="NCN85" s="195"/>
      <c r="NCO85" s="195"/>
      <c r="NCP85" s="195"/>
      <c r="NCQ85" s="195"/>
      <c r="NCR85" s="195"/>
      <c r="NCS85" s="195"/>
      <c r="NCT85" s="195"/>
      <c r="NCU85" s="195"/>
      <c r="NCV85" s="195"/>
      <c r="NCW85" s="195"/>
      <c r="NCX85" s="195"/>
      <c r="NCY85" s="195"/>
      <c r="NCZ85" s="195"/>
      <c r="NDA85" s="195"/>
      <c r="NDB85" s="195"/>
      <c r="NDC85" s="195"/>
      <c r="NDD85" s="195"/>
      <c r="NDE85" s="195"/>
      <c r="NDF85" s="195"/>
      <c r="NDG85" s="195"/>
      <c r="NDH85" s="195"/>
      <c r="NDI85" s="195"/>
      <c r="NDJ85" s="195"/>
      <c r="NDK85" s="195"/>
      <c r="NDL85" s="195"/>
      <c r="NDM85" s="195"/>
      <c r="NDN85" s="195"/>
      <c r="NDO85" s="195"/>
      <c r="NDP85" s="195"/>
      <c r="NDQ85" s="195"/>
      <c r="NDR85" s="195"/>
      <c r="NDS85" s="195"/>
      <c r="NDT85" s="195"/>
      <c r="NDU85" s="195"/>
      <c r="NDV85" s="195"/>
      <c r="NDW85" s="195"/>
      <c r="NDX85" s="195"/>
      <c r="NDY85" s="195"/>
      <c r="NDZ85" s="195"/>
      <c r="NEA85" s="195"/>
      <c r="NEB85" s="195"/>
      <c r="NEC85" s="195"/>
      <c r="NED85" s="195"/>
      <c r="NEE85" s="195"/>
      <c r="NEF85" s="195"/>
      <c r="NEG85" s="195"/>
      <c r="NEH85" s="195"/>
      <c r="NEI85" s="195"/>
      <c r="NEJ85" s="195"/>
      <c r="NEK85" s="195"/>
      <c r="NEL85" s="195"/>
      <c r="NEM85" s="195"/>
      <c r="NEN85" s="195"/>
      <c r="NEO85" s="195"/>
      <c r="NEP85" s="195"/>
      <c r="NEQ85" s="195"/>
      <c r="NER85" s="195"/>
      <c r="NES85" s="195"/>
      <c r="NET85" s="195"/>
      <c r="NEU85" s="195"/>
      <c r="NEV85" s="195"/>
      <c r="NEW85" s="195"/>
      <c r="NEX85" s="195"/>
      <c r="NEY85" s="195"/>
      <c r="NEZ85" s="195"/>
      <c r="NFA85" s="195"/>
      <c r="NFB85" s="195"/>
      <c r="NFC85" s="195"/>
      <c r="NFD85" s="195"/>
      <c r="NFE85" s="195"/>
      <c r="NFF85" s="195"/>
      <c r="NFG85" s="195"/>
      <c r="NFH85" s="195"/>
      <c r="NFI85" s="195"/>
      <c r="NFJ85" s="195"/>
      <c r="NFK85" s="195"/>
      <c r="NFL85" s="195"/>
      <c r="NFM85" s="195"/>
      <c r="NFN85" s="195"/>
      <c r="NFO85" s="195"/>
      <c r="NFP85" s="195"/>
      <c r="NFQ85" s="195"/>
      <c r="NFR85" s="195"/>
      <c r="NFS85" s="195"/>
      <c r="NFT85" s="195"/>
      <c r="NFU85" s="195"/>
      <c r="NFV85" s="195"/>
      <c r="NFW85" s="195"/>
      <c r="NFX85" s="195"/>
      <c r="NFY85" s="195"/>
      <c r="NFZ85" s="195"/>
      <c r="NGA85" s="195"/>
      <c r="NGB85" s="195"/>
      <c r="NGC85" s="195"/>
      <c r="NGD85" s="195"/>
      <c r="NGE85" s="195"/>
      <c r="NGF85" s="195"/>
      <c r="NGG85" s="195"/>
      <c r="NGH85" s="195"/>
      <c r="NGI85" s="195"/>
      <c r="NGJ85" s="195"/>
      <c r="NGK85" s="195"/>
      <c r="NGL85" s="195"/>
      <c r="NGM85" s="195"/>
      <c r="NGN85" s="195"/>
      <c r="NGO85" s="195"/>
      <c r="NGP85" s="195"/>
      <c r="NGQ85" s="195"/>
      <c r="NGR85" s="195"/>
      <c r="NGS85" s="195"/>
      <c r="NGT85" s="195"/>
      <c r="NGU85" s="195"/>
      <c r="NGV85" s="195"/>
      <c r="NGW85" s="195"/>
      <c r="NGX85" s="195"/>
      <c r="NGY85" s="195"/>
      <c r="NGZ85" s="195"/>
      <c r="NHA85" s="195"/>
      <c r="NHB85" s="195"/>
      <c r="NHC85" s="195"/>
      <c r="NHD85" s="195"/>
      <c r="NHE85" s="195"/>
      <c r="NHF85" s="195"/>
      <c r="NHG85" s="195"/>
      <c r="NHH85" s="195"/>
      <c r="NHI85" s="195"/>
      <c r="NHJ85" s="195"/>
      <c r="NHK85" s="195"/>
      <c r="NHL85" s="195"/>
      <c r="NHM85" s="195"/>
      <c r="NHN85" s="195"/>
      <c r="NHO85" s="195"/>
      <c r="NHP85" s="195"/>
      <c r="NHQ85" s="195"/>
      <c r="NHR85" s="195"/>
      <c r="NHS85" s="195"/>
      <c r="NHT85" s="195"/>
      <c r="NHU85" s="195"/>
      <c r="NHV85" s="195"/>
      <c r="NHW85" s="195"/>
      <c r="NHX85" s="195"/>
      <c r="NHY85" s="195"/>
      <c r="NHZ85" s="195"/>
      <c r="NIA85" s="195"/>
      <c r="NIB85" s="195"/>
      <c r="NIC85" s="195"/>
      <c r="NID85" s="195"/>
      <c r="NIE85" s="195"/>
      <c r="NIF85" s="195"/>
      <c r="NIG85" s="195"/>
      <c r="NIH85" s="195"/>
      <c r="NII85" s="195"/>
      <c r="NIJ85" s="195"/>
      <c r="NIK85" s="195"/>
      <c r="NIL85" s="195"/>
      <c r="NIM85" s="195"/>
      <c r="NIN85" s="195"/>
      <c r="NIO85" s="195"/>
      <c r="NIP85" s="195"/>
      <c r="NIQ85" s="195"/>
      <c r="NIR85" s="195"/>
      <c r="NIS85" s="195"/>
      <c r="NIT85" s="195"/>
      <c r="NIU85" s="195"/>
      <c r="NIV85" s="195"/>
      <c r="NIW85" s="195"/>
      <c r="NIX85" s="195"/>
      <c r="NIY85" s="195"/>
      <c r="NIZ85" s="195"/>
      <c r="NJA85" s="195"/>
      <c r="NJB85" s="195"/>
      <c r="NJC85" s="195"/>
      <c r="NJD85" s="195"/>
      <c r="NJE85" s="195"/>
      <c r="NJF85" s="195"/>
      <c r="NJG85" s="195"/>
      <c r="NJH85" s="195"/>
      <c r="NJI85" s="195"/>
      <c r="NJJ85" s="195"/>
      <c r="NJK85" s="195"/>
      <c r="NJL85" s="195"/>
      <c r="NJM85" s="195"/>
      <c r="NJN85" s="195"/>
      <c r="NJO85" s="195"/>
      <c r="NJP85" s="195"/>
      <c r="NJQ85" s="195"/>
      <c r="NJR85" s="195"/>
      <c r="NJS85" s="195"/>
      <c r="NJT85" s="195"/>
      <c r="NJU85" s="195"/>
      <c r="NJV85" s="195"/>
      <c r="NJW85" s="195"/>
      <c r="NJX85" s="195"/>
      <c r="NJY85" s="195"/>
      <c r="NJZ85" s="195"/>
      <c r="NKA85" s="195"/>
      <c r="NKB85" s="195"/>
      <c r="NKC85" s="195"/>
      <c r="NKD85" s="195"/>
      <c r="NKE85" s="195"/>
      <c r="NKF85" s="195"/>
      <c r="NKG85" s="195"/>
      <c r="NKH85" s="195"/>
      <c r="NKI85" s="195"/>
      <c r="NKJ85" s="195"/>
      <c r="NKK85" s="195"/>
      <c r="NKL85" s="195"/>
      <c r="NKM85" s="195"/>
      <c r="NKN85" s="195"/>
      <c r="NKO85" s="195"/>
      <c r="NKP85" s="195"/>
      <c r="NKQ85" s="195"/>
      <c r="NKR85" s="195"/>
      <c r="NKS85" s="195"/>
      <c r="NKT85" s="195"/>
      <c r="NKU85" s="195"/>
      <c r="NKV85" s="195"/>
      <c r="NKW85" s="195"/>
      <c r="NKX85" s="195"/>
      <c r="NKY85" s="195"/>
      <c r="NKZ85" s="195"/>
      <c r="NLA85" s="195"/>
      <c r="NLB85" s="195"/>
      <c r="NLC85" s="195"/>
      <c r="NLD85" s="195"/>
      <c r="NLE85" s="195"/>
      <c r="NLF85" s="195"/>
      <c r="NLG85" s="195"/>
      <c r="NLH85" s="195"/>
      <c r="NLI85" s="195"/>
      <c r="NLJ85" s="195"/>
      <c r="NLK85" s="195"/>
      <c r="NLL85" s="195"/>
      <c r="NLM85" s="195"/>
      <c r="NLN85" s="195"/>
      <c r="NLO85" s="195"/>
      <c r="NLP85" s="195"/>
      <c r="NLQ85" s="195"/>
      <c r="NLR85" s="195"/>
      <c r="NLS85" s="195"/>
      <c r="NLT85" s="195"/>
      <c r="NLU85" s="195"/>
      <c r="NLV85" s="195"/>
      <c r="NLW85" s="195"/>
      <c r="NLX85" s="195"/>
      <c r="NLY85" s="195"/>
      <c r="NLZ85" s="195"/>
      <c r="NMA85" s="195"/>
      <c r="NMB85" s="195"/>
      <c r="NMC85" s="195"/>
      <c r="NMD85" s="195"/>
      <c r="NME85" s="195"/>
      <c r="NMF85" s="195"/>
      <c r="NMG85" s="195"/>
      <c r="NMH85" s="195"/>
      <c r="NMI85" s="195"/>
      <c r="NMJ85" s="195"/>
      <c r="NMK85" s="195"/>
      <c r="NML85" s="195"/>
      <c r="NMM85" s="195"/>
      <c r="NMN85" s="195"/>
      <c r="NMO85" s="195"/>
      <c r="NMP85" s="195"/>
      <c r="NMQ85" s="195"/>
      <c r="NMR85" s="195"/>
      <c r="NMS85" s="195"/>
      <c r="NMT85" s="195"/>
      <c r="NMU85" s="195"/>
      <c r="NMV85" s="195"/>
      <c r="NMW85" s="195"/>
      <c r="NMX85" s="195"/>
      <c r="NMY85" s="195"/>
      <c r="NMZ85" s="195"/>
      <c r="NNA85" s="195"/>
      <c r="NNB85" s="195"/>
      <c r="NNC85" s="195"/>
      <c r="NND85" s="195"/>
      <c r="NNE85" s="195"/>
      <c r="NNF85" s="195"/>
      <c r="NNG85" s="195"/>
      <c r="NNH85" s="195"/>
      <c r="NNI85" s="195"/>
      <c r="NNJ85" s="195"/>
      <c r="NNK85" s="195"/>
      <c r="NNL85" s="195"/>
      <c r="NNM85" s="195"/>
      <c r="NNN85" s="195"/>
      <c r="NNO85" s="195"/>
      <c r="NNP85" s="195"/>
      <c r="NNQ85" s="195"/>
      <c r="NNR85" s="195"/>
      <c r="NNS85" s="195"/>
      <c r="NNT85" s="195"/>
      <c r="NNU85" s="195"/>
      <c r="NNV85" s="195"/>
      <c r="NNW85" s="195"/>
      <c r="NNX85" s="195"/>
      <c r="NNY85" s="195"/>
      <c r="NNZ85" s="195"/>
      <c r="NOA85" s="195"/>
      <c r="NOB85" s="195"/>
      <c r="NOC85" s="195"/>
      <c r="NOD85" s="195"/>
      <c r="NOE85" s="195"/>
      <c r="NOF85" s="195"/>
      <c r="NOG85" s="195"/>
      <c r="NOH85" s="195"/>
      <c r="NOI85" s="195"/>
      <c r="NOJ85" s="195"/>
      <c r="NOK85" s="195"/>
      <c r="NOL85" s="195"/>
      <c r="NOM85" s="195"/>
      <c r="NON85" s="195"/>
      <c r="NOO85" s="195"/>
      <c r="NOP85" s="195"/>
      <c r="NOQ85" s="195"/>
      <c r="NOR85" s="195"/>
      <c r="NOS85" s="195"/>
      <c r="NOT85" s="195"/>
      <c r="NOU85" s="195"/>
      <c r="NOV85" s="195"/>
      <c r="NOW85" s="195"/>
      <c r="NOX85" s="195"/>
      <c r="NOY85" s="195"/>
      <c r="NOZ85" s="195"/>
      <c r="NPA85" s="195"/>
      <c r="NPB85" s="195"/>
      <c r="NPC85" s="195"/>
      <c r="NPD85" s="195"/>
      <c r="NPE85" s="195"/>
      <c r="NPF85" s="195"/>
      <c r="NPG85" s="195"/>
      <c r="NPH85" s="195"/>
      <c r="NPI85" s="195"/>
      <c r="NPJ85" s="195"/>
      <c r="NPK85" s="195"/>
      <c r="NPL85" s="195"/>
      <c r="NPM85" s="195"/>
      <c r="NPN85" s="195"/>
      <c r="NPO85" s="195"/>
      <c r="NPP85" s="195"/>
      <c r="NPQ85" s="195"/>
      <c r="NPR85" s="195"/>
      <c r="NPS85" s="195"/>
      <c r="NPT85" s="195"/>
      <c r="NPU85" s="195"/>
      <c r="NPV85" s="195"/>
      <c r="NPW85" s="195"/>
      <c r="NPX85" s="195"/>
      <c r="NPY85" s="195"/>
      <c r="NPZ85" s="195"/>
      <c r="NQA85" s="195"/>
      <c r="NQB85" s="195"/>
      <c r="NQC85" s="195"/>
      <c r="NQD85" s="195"/>
      <c r="NQE85" s="195"/>
      <c r="NQF85" s="195"/>
      <c r="NQG85" s="195"/>
      <c r="NQH85" s="195"/>
      <c r="NQI85" s="195"/>
      <c r="NQJ85" s="195"/>
      <c r="NQK85" s="195"/>
      <c r="NQL85" s="195"/>
      <c r="NQM85" s="195"/>
      <c r="NQN85" s="195"/>
      <c r="NQO85" s="195"/>
      <c r="NQP85" s="195"/>
      <c r="NQQ85" s="195"/>
      <c r="NQR85" s="195"/>
      <c r="NQS85" s="195"/>
      <c r="NQT85" s="195"/>
      <c r="NQU85" s="195"/>
      <c r="NQV85" s="195"/>
      <c r="NQW85" s="195"/>
      <c r="NQX85" s="195"/>
      <c r="NQY85" s="195"/>
      <c r="NQZ85" s="195"/>
      <c r="NRA85" s="195"/>
      <c r="NRB85" s="195"/>
      <c r="NRC85" s="195"/>
      <c r="NRD85" s="195"/>
      <c r="NRE85" s="195"/>
      <c r="NRF85" s="195"/>
      <c r="NRG85" s="195"/>
      <c r="NRH85" s="195"/>
      <c r="NRI85" s="195"/>
      <c r="NRJ85" s="195"/>
      <c r="NRK85" s="195"/>
      <c r="NRL85" s="195"/>
      <c r="NRM85" s="195"/>
      <c r="NRN85" s="195"/>
      <c r="NRO85" s="195"/>
      <c r="NRP85" s="195"/>
      <c r="NRQ85" s="195"/>
      <c r="NRR85" s="195"/>
      <c r="NRS85" s="195"/>
      <c r="NRT85" s="195"/>
      <c r="NRU85" s="195"/>
      <c r="NRV85" s="195"/>
      <c r="NRW85" s="195"/>
      <c r="NRX85" s="195"/>
      <c r="NRY85" s="195"/>
      <c r="NRZ85" s="195"/>
      <c r="NSA85" s="195"/>
      <c r="NSB85" s="195"/>
      <c r="NSC85" s="195"/>
      <c r="NSD85" s="195"/>
      <c r="NSE85" s="195"/>
      <c r="NSF85" s="195"/>
      <c r="NSG85" s="195"/>
      <c r="NSH85" s="195"/>
      <c r="NSI85" s="195"/>
      <c r="NSJ85" s="195"/>
      <c r="NSK85" s="195"/>
      <c r="NSL85" s="195"/>
      <c r="NSM85" s="195"/>
      <c r="NSN85" s="195"/>
      <c r="NSO85" s="195"/>
      <c r="NSP85" s="195"/>
      <c r="NSQ85" s="195"/>
      <c r="NSR85" s="195"/>
      <c r="NSS85" s="195"/>
      <c r="NST85" s="195"/>
      <c r="NSU85" s="195"/>
      <c r="NSV85" s="195"/>
      <c r="NSW85" s="195"/>
      <c r="NSX85" s="195"/>
      <c r="NSY85" s="195"/>
      <c r="NSZ85" s="195"/>
      <c r="NTA85" s="195"/>
      <c r="NTB85" s="195"/>
      <c r="NTC85" s="195"/>
      <c r="NTD85" s="195"/>
      <c r="NTE85" s="195"/>
      <c r="NTF85" s="195"/>
      <c r="NTG85" s="195"/>
      <c r="NTH85" s="195"/>
      <c r="NTI85" s="195"/>
      <c r="NTJ85" s="195"/>
      <c r="NTK85" s="195"/>
      <c r="NTL85" s="195"/>
      <c r="NTM85" s="195"/>
      <c r="NTN85" s="195"/>
      <c r="NTO85" s="195"/>
      <c r="NTP85" s="195"/>
      <c r="NTQ85" s="195"/>
      <c r="NTR85" s="195"/>
      <c r="NTS85" s="195"/>
      <c r="NTT85" s="195"/>
      <c r="NTU85" s="195"/>
      <c r="NTV85" s="195"/>
      <c r="NTW85" s="195"/>
      <c r="NTX85" s="195"/>
      <c r="NTY85" s="195"/>
      <c r="NTZ85" s="195"/>
      <c r="NUA85" s="195"/>
      <c r="NUB85" s="195"/>
      <c r="NUC85" s="195"/>
      <c r="NUD85" s="195"/>
      <c r="NUE85" s="195"/>
      <c r="NUF85" s="195"/>
      <c r="NUG85" s="195"/>
      <c r="NUH85" s="195"/>
      <c r="NUI85" s="195"/>
      <c r="NUJ85" s="195"/>
      <c r="NUK85" s="195"/>
      <c r="NUL85" s="195"/>
      <c r="NUM85" s="195"/>
      <c r="NUN85" s="195"/>
      <c r="NUO85" s="195"/>
      <c r="NUP85" s="195"/>
      <c r="NUQ85" s="195"/>
      <c r="NUR85" s="195"/>
      <c r="NUS85" s="195"/>
      <c r="NUT85" s="195"/>
      <c r="NUU85" s="195"/>
      <c r="NUV85" s="195"/>
      <c r="NUW85" s="195"/>
      <c r="NUX85" s="195"/>
      <c r="NUY85" s="195"/>
      <c r="NUZ85" s="195"/>
      <c r="NVA85" s="195"/>
      <c r="NVB85" s="195"/>
      <c r="NVC85" s="195"/>
      <c r="NVD85" s="195"/>
      <c r="NVE85" s="195"/>
      <c r="NVF85" s="195"/>
      <c r="NVG85" s="195"/>
      <c r="NVH85" s="195"/>
      <c r="NVI85" s="195"/>
      <c r="NVJ85" s="195"/>
      <c r="NVK85" s="195"/>
      <c r="NVL85" s="195"/>
      <c r="NVM85" s="195"/>
      <c r="NVN85" s="195"/>
      <c r="NVO85" s="195"/>
      <c r="NVP85" s="195"/>
      <c r="NVQ85" s="195"/>
      <c r="NVR85" s="195"/>
      <c r="NVS85" s="195"/>
      <c r="NVT85" s="195"/>
      <c r="NVU85" s="195"/>
      <c r="NVV85" s="195"/>
      <c r="NVW85" s="195"/>
      <c r="NVX85" s="195"/>
      <c r="NVY85" s="195"/>
      <c r="NVZ85" s="195"/>
      <c r="NWA85" s="195"/>
      <c r="NWB85" s="195"/>
      <c r="NWC85" s="195"/>
      <c r="NWD85" s="195"/>
      <c r="NWE85" s="195"/>
      <c r="NWF85" s="195"/>
      <c r="NWG85" s="195"/>
      <c r="NWH85" s="195"/>
      <c r="NWI85" s="195"/>
      <c r="NWJ85" s="195"/>
      <c r="NWK85" s="195"/>
      <c r="NWL85" s="195"/>
      <c r="NWM85" s="195"/>
      <c r="NWN85" s="195"/>
      <c r="NWO85" s="195"/>
      <c r="NWP85" s="195"/>
      <c r="NWQ85" s="195"/>
      <c r="NWR85" s="195"/>
      <c r="NWS85" s="195"/>
      <c r="NWT85" s="195"/>
      <c r="NWU85" s="195"/>
      <c r="NWV85" s="195"/>
      <c r="NWW85" s="195"/>
      <c r="NWX85" s="195"/>
      <c r="NWY85" s="195"/>
      <c r="NWZ85" s="195"/>
      <c r="NXA85" s="195"/>
      <c r="NXB85" s="195"/>
      <c r="NXC85" s="195"/>
      <c r="NXD85" s="195"/>
      <c r="NXE85" s="195"/>
      <c r="NXF85" s="195"/>
      <c r="NXG85" s="195"/>
      <c r="NXH85" s="195"/>
      <c r="NXI85" s="195"/>
      <c r="NXJ85" s="195"/>
      <c r="NXK85" s="195"/>
      <c r="NXL85" s="195"/>
      <c r="NXM85" s="195"/>
      <c r="NXN85" s="195"/>
      <c r="NXO85" s="195"/>
      <c r="NXP85" s="195"/>
      <c r="NXQ85" s="195"/>
      <c r="NXR85" s="195"/>
      <c r="NXS85" s="195"/>
      <c r="NXT85" s="195"/>
      <c r="NXU85" s="195"/>
      <c r="NXV85" s="195"/>
      <c r="NXW85" s="195"/>
      <c r="NXX85" s="195"/>
      <c r="NXY85" s="195"/>
      <c r="NXZ85" s="195"/>
      <c r="NYA85" s="195"/>
      <c r="NYB85" s="195"/>
      <c r="NYC85" s="195"/>
      <c r="NYD85" s="195"/>
      <c r="NYE85" s="195"/>
      <c r="NYF85" s="195"/>
      <c r="NYG85" s="195"/>
      <c r="NYH85" s="195"/>
      <c r="NYI85" s="195"/>
      <c r="NYJ85" s="195"/>
      <c r="NYK85" s="195"/>
      <c r="NYL85" s="195"/>
      <c r="NYM85" s="195"/>
      <c r="NYN85" s="195"/>
      <c r="NYO85" s="195"/>
      <c r="NYP85" s="195"/>
      <c r="NYQ85" s="195"/>
      <c r="NYR85" s="195"/>
      <c r="NYS85" s="195"/>
      <c r="NYT85" s="195"/>
      <c r="NYU85" s="195"/>
      <c r="NYV85" s="195"/>
      <c r="NYW85" s="195"/>
      <c r="NYX85" s="195"/>
      <c r="NYY85" s="195"/>
      <c r="NYZ85" s="195"/>
      <c r="NZA85" s="195"/>
      <c r="NZB85" s="195"/>
      <c r="NZC85" s="195"/>
      <c r="NZD85" s="195"/>
      <c r="NZE85" s="195"/>
      <c r="NZF85" s="195"/>
      <c r="NZG85" s="195"/>
      <c r="NZH85" s="195"/>
      <c r="NZI85" s="195"/>
      <c r="NZJ85" s="195"/>
      <c r="NZK85" s="195"/>
      <c r="NZL85" s="195"/>
      <c r="NZM85" s="195"/>
      <c r="NZN85" s="195"/>
      <c r="NZO85" s="195"/>
      <c r="NZP85" s="195"/>
      <c r="NZQ85" s="195"/>
      <c r="NZR85" s="195"/>
      <c r="NZS85" s="195"/>
      <c r="NZT85" s="195"/>
      <c r="NZU85" s="195"/>
      <c r="NZV85" s="195"/>
      <c r="NZW85" s="195"/>
      <c r="NZX85" s="195"/>
      <c r="NZY85" s="195"/>
      <c r="NZZ85" s="195"/>
      <c r="OAA85" s="195"/>
      <c r="OAB85" s="195"/>
      <c r="OAC85" s="195"/>
      <c r="OAD85" s="195"/>
      <c r="OAE85" s="195"/>
      <c r="OAF85" s="195"/>
      <c r="OAG85" s="195"/>
      <c r="OAH85" s="195"/>
      <c r="OAI85" s="195"/>
      <c r="OAJ85" s="195"/>
      <c r="OAK85" s="195"/>
      <c r="OAL85" s="195"/>
      <c r="OAM85" s="195"/>
      <c r="OAN85" s="195"/>
      <c r="OAO85" s="195"/>
      <c r="OAP85" s="195"/>
      <c r="OAQ85" s="195"/>
      <c r="OAR85" s="195"/>
      <c r="OAS85" s="195"/>
      <c r="OAT85" s="195"/>
      <c r="OAU85" s="195"/>
      <c r="OAV85" s="195"/>
      <c r="OAW85" s="195"/>
      <c r="OAX85" s="195"/>
      <c r="OAY85" s="195"/>
      <c r="OAZ85" s="195"/>
      <c r="OBA85" s="195"/>
      <c r="OBB85" s="195"/>
      <c r="OBC85" s="195"/>
      <c r="OBD85" s="195"/>
      <c r="OBE85" s="195"/>
      <c r="OBF85" s="195"/>
      <c r="OBG85" s="195"/>
      <c r="OBH85" s="195"/>
      <c r="OBI85" s="195"/>
      <c r="OBJ85" s="195"/>
      <c r="OBK85" s="195"/>
      <c r="OBL85" s="195"/>
      <c r="OBM85" s="195"/>
      <c r="OBN85" s="195"/>
      <c r="OBO85" s="195"/>
      <c r="OBP85" s="195"/>
      <c r="OBQ85" s="195"/>
      <c r="OBR85" s="195"/>
      <c r="OBS85" s="195"/>
      <c r="OBT85" s="195"/>
      <c r="OBU85" s="195"/>
      <c r="OBV85" s="195"/>
      <c r="OBW85" s="195"/>
      <c r="OBX85" s="195"/>
      <c r="OBY85" s="195"/>
      <c r="OBZ85" s="195"/>
      <c r="OCA85" s="195"/>
      <c r="OCB85" s="195"/>
      <c r="OCC85" s="195"/>
      <c r="OCD85" s="195"/>
      <c r="OCE85" s="195"/>
      <c r="OCF85" s="195"/>
      <c r="OCG85" s="195"/>
      <c r="OCH85" s="195"/>
      <c r="OCI85" s="195"/>
      <c r="OCJ85" s="195"/>
      <c r="OCK85" s="195"/>
      <c r="OCL85" s="195"/>
      <c r="OCM85" s="195"/>
      <c r="OCN85" s="195"/>
      <c r="OCO85" s="195"/>
      <c r="OCP85" s="195"/>
      <c r="OCQ85" s="195"/>
      <c r="OCR85" s="195"/>
      <c r="OCS85" s="195"/>
      <c r="OCT85" s="195"/>
      <c r="OCU85" s="195"/>
      <c r="OCV85" s="195"/>
      <c r="OCW85" s="195"/>
      <c r="OCX85" s="195"/>
      <c r="OCY85" s="195"/>
      <c r="OCZ85" s="195"/>
      <c r="ODA85" s="195"/>
      <c r="ODB85" s="195"/>
      <c r="ODC85" s="195"/>
      <c r="ODD85" s="195"/>
      <c r="ODE85" s="195"/>
      <c r="ODF85" s="195"/>
      <c r="ODG85" s="195"/>
      <c r="ODH85" s="195"/>
      <c r="ODI85" s="195"/>
      <c r="ODJ85" s="195"/>
      <c r="ODK85" s="195"/>
      <c r="ODL85" s="195"/>
      <c r="ODM85" s="195"/>
      <c r="ODN85" s="195"/>
      <c r="ODO85" s="195"/>
      <c r="ODP85" s="195"/>
      <c r="ODQ85" s="195"/>
      <c r="ODR85" s="195"/>
      <c r="ODS85" s="195"/>
      <c r="ODT85" s="195"/>
      <c r="ODU85" s="195"/>
      <c r="ODV85" s="195"/>
      <c r="ODW85" s="195"/>
      <c r="ODX85" s="195"/>
      <c r="ODY85" s="195"/>
      <c r="ODZ85" s="195"/>
      <c r="OEA85" s="195"/>
      <c r="OEB85" s="195"/>
      <c r="OEC85" s="195"/>
      <c r="OED85" s="195"/>
      <c r="OEE85" s="195"/>
      <c r="OEF85" s="195"/>
      <c r="OEG85" s="195"/>
      <c r="OEH85" s="195"/>
      <c r="OEI85" s="195"/>
      <c r="OEJ85" s="195"/>
      <c r="OEK85" s="195"/>
      <c r="OEL85" s="195"/>
      <c r="OEM85" s="195"/>
      <c r="OEN85" s="195"/>
      <c r="OEO85" s="195"/>
      <c r="OEP85" s="195"/>
      <c r="OEQ85" s="195"/>
      <c r="OER85" s="195"/>
      <c r="OES85" s="195"/>
      <c r="OET85" s="195"/>
      <c r="OEU85" s="195"/>
      <c r="OEV85" s="195"/>
      <c r="OEW85" s="195"/>
      <c r="OEX85" s="195"/>
      <c r="OEY85" s="195"/>
      <c r="OEZ85" s="195"/>
      <c r="OFA85" s="195"/>
      <c r="OFB85" s="195"/>
      <c r="OFC85" s="195"/>
      <c r="OFD85" s="195"/>
      <c r="OFE85" s="195"/>
      <c r="OFF85" s="195"/>
      <c r="OFG85" s="195"/>
      <c r="OFH85" s="195"/>
      <c r="OFI85" s="195"/>
      <c r="OFJ85" s="195"/>
      <c r="OFK85" s="195"/>
      <c r="OFL85" s="195"/>
      <c r="OFM85" s="195"/>
      <c r="OFN85" s="195"/>
      <c r="OFO85" s="195"/>
      <c r="OFP85" s="195"/>
      <c r="OFQ85" s="195"/>
      <c r="OFR85" s="195"/>
      <c r="OFS85" s="195"/>
      <c r="OFT85" s="195"/>
      <c r="OFU85" s="195"/>
      <c r="OFV85" s="195"/>
      <c r="OFW85" s="195"/>
      <c r="OFX85" s="195"/>
      <c r="OFY85" s="195"/>
      <c r="OFZ85" s="195"/>
      <c r="OGA85" s="195"/>
      <c r="OGB85" s="195"/>
      <c r="OGC85" s="195"/>
      <c r="OGD85" s="195"/>
      <c r="OGE85" s="195"/>
      <c r="OGF85" s="195"/>
      <c r="OGG85" s="195"/>
      <c r="OGH85" s="195"/>
      <c r="OGI85" s="195"/>
      <c r="OGJ85" s="195"/>
      <c r="OGK85" s="195"/>
      <c r="OGL85" s="195"/>
      <c r="OGM85" s="195"/>
      <c r="OGN85" s="195"/>
      <c r="OGO85" s="195"/>
      <c r="OGP85" s="195"/>
      <c r="OGQ85" s="195"/>
      <c r="OGR85" s="195"/>
      <c r="OGS85" s="195"/>
      <c r="OGT85" s="195"/>
      <c r="OGU85" s="195"/>
      <c r="OGV85" s="195"/>
      <c r="OGW85" s="195"/>
      <c r="OGX85" s="195"/>
      <c r="OGY85" s="195"/>
      <c r="OGZ85" s="195"/>
      <c r="OHA85" s="195"/>
      <c r="OHB85" s="195"/>
      <c r="OHC85" s="195"/>
      <c r="OHD85" s="195"/>
      <c r="OHE85" s="195"/>
      <c r="OHF85" s="195"/>
      <c r="OHG85" s="195"/>
      <c r="OHH85" s="195"/>
      <c r="OHI85" s="195"/>
      <c r="OHJ85" s="195"/>
      <c r="OHK85" s="195"/>
      <c r="OHL85" s="195"/>
      <c r="OHM85" s="195"/>
      <c r="OHN85" s="195"/>
      <c r="OHO85" s="195"/>
      <c r="OHP85" s="195"/>
      <c r="OHQ85" s="195"/>
      <c r="OHR85" s="195"/>
      <c r="OHS85" s="195"/>
      <c r="OHT85" s="195"/>
      <c r="OHU85" s="195"/>
      <c r="OHV85" s="195"/>
      <c r="OHW85" s="195"/>
      <c r="OHX85" s="195"/>
      <c r="OHY85" s="195"/>
      <c r="OHZ85" s="195"/>
      <c r="OIA85" s="195"/>
      <c r="OIB85" s="195"/>
      <c r="OIC85" s="195"/>
      <c r="OID85" s="195"/>
      <c r="OIE85" s="195"/>
      <c r="OIF85" s="195"/>
      <c r="OIG85" s="195"/>
      <c r="OIH85" s="195"/>
      <c r="OII85" s="195"/>
      <c r="OIJ85" s="195"/>
      <c r="OIK85" s="195"/>
      <c r="OIL85" s="195"/>
      <c r="OIM85" s="195"/>
      <c r="OIN85" s="195"/>
      <c r="OIO85" s="195"/>
      <c r="OIP85" s="195"/>
      <c r="OIQ85" s="195"/>
      <c r="OIR85" s="195"/>
      <c r="OIS85" s="195"/>
      <c r="OIT85" s="195"/>
      <c r="OIU85" s="195"/>
      <c r="OIV85" s="195"/>
      <c r="OIW85" s="195"/>
      <c r="OIX85" s="195"/>
      <c r="OIY85" s="195"/>
      <c r="OIZ85" s="195"/>
      <c r="OJA85" s="195"/>
      <c r="OJB85" s="195"/>
      <c r="OJC85" s="195"/>
      <c r="OJD85" s="195"/>
      <c r="OJE85" s="195"/>
      <c r="OJF85" s="195"/>
      <c r="OJG85" s="195"/>
      <c r="OJH85" s="195"/>
      <c r="OJI85" s="195"/>
      <c r="OJJ85" s="195"/>
      <c r="OJK85" s="195"/>
      <c r="OJL85" s="195"/>
      <c r="OJM85" s="195"/>
      <c r="OJN85" s="195"/>
      <c r="OJO85" s="195"/>
      <c r="OJP85" s="195"/>
      <c r="OJQ85" s="195"/>
      <c r="OJR85" s="195"/>
      <c r="OJS85" s="195"/>
      <c r="OJT85" s="195"/>
      <c r="OJU85" s="195"/>
      <c r="OJV85" s="195"/>
      <c r="OJW85" s="195"/>
      <c r="OJX85" s="195"/>
      <c r="OJY85" s="195"/>
      <c r="OJZ85" s="195"/>
      <c r="OKA85" s="195"/>
      <c r="OKB85" s="195"/>
      <c r="OKC85" s="195"/>
      <c r="OKD85" s="195"/>
      <c r="OKE85" s="195"/>
      <c r="OKF85" s="195"/>
      <c r="OKG85" s="195"/>
      <c r="OKH85" s="195"/>
      <c r="OKI85" s="195"/>
      <c r="OKJ85" s="195"/>
      <c r="OKK85" s="195"/>
      <c r="OKL85" s="195"/>
      <c r="OKM85" s="195"/>
      <c r="OKN85" s="195"/>
      <c r="OKO85" s="195"/>
      <c r="OKP85" s="195"/>
      <c r="OKQ85" s="195"/>
      <c r="OKR85" s="195"/>
      <c r="OKS85" s="195"/>
      <c r="OKT85" s="195"/>
      <c r="OKU85" s="195"/>
      <c r="OKV85" s="195"/>
      <c r="OKW85" s="195"/>
      <c r="OKX85" s="195"/>
      <c r="OKY85" s="195"/>
      <c r="OKZ85" s="195"/>
      <c r="OLA85" s="195"/>
      <c r="OLB85" s="195"/>
      <c r="OLC85" s="195"/>
      <c r="OLD85" s="195"/>
      <c r="OLE85" s="195"/>
      <c r="OLF85" s="195"/>
      <c r="OLG85" s="195"/>
      <c r="OLH85" s="195"/>
      <c r="OLI85" s="195"/>
      <c r="OLJ85" s="195"/>
      <c r="OLK85" s="195"/>
      <c r="OLL85" s="195"/>
      <c r="OLM85" s="195"/>
      <c r="OLN85" s="195"/>
      <c r="OLO85" s="195"/>
      <c r="OLP85" s="195"/>
      <c r="OLQ85" s="195"/>
      <c r="OLR85" s="195"/>
      <c r="OLS85" s="195"/>
      <c r="OLT85" s="195"/>
      <c r="OLU85" s="195"/>
      <c r="OLV85" s="195"/>
      <c r="OLW85" s="195"/>
      <c r="OLX85" s="195"/>
      <c r="OLY85" s="195"/>
      <c r="OLZ85" s="195"/>
      <c r="OMA85" s="195"/>
      <c r="OMB85" s="195"/>
      <c r="OMC85" s="195"/>
      <c r="OMD85" s="195"/>
      <c r="OME85" s="195"/>
      <c r="OMF85" s="195"/>
      <c r="OMG85" s="195"/>
      <c r="OMH85" s="195"/>
      <c r="OMI85" s="195"/>
      <c r="OMJ85" s="195"/>
      <c r="OMK85" s="195"/>
      <c r="OML85" s="195"/>
      <c r="OMM85" s="195"/>
      <c r="OMN85" s="195"/>
      <c r="OMO85" s="195"/>
      <c r="OMP85" s="195"/>
      <c r="OMQ85" s="195"/>
      <c r="OMR85" s="195"/>
      <c r="OMS85" s="195"/>
      <c r="OMT85" s="195"/>
      <c r="OMU85" s="195"/>
      <c r="OMV85" s="195"/>
      <c r="OMW85" s="195"/>
      <c r="OMX85" s="195"/>
      <c r="OMY85" s="195"/>
      <c r="OMZ85" s="195"/>
      <c r="ONA85" s="195"/>
      <c r="ONB85" s="195"/>
      <c r="ONC85" s="195"/>
      <c r="OND85" s="195"/>
      <c r="ONE85" s="195"/>
      <c r="ONF85" s="195"/>
      <c r="ONG85" s="195"/>
      <c r="ONH85" s="195"/>
      <c r="ONI85" s="195"/>
      <c r="ONJ85" s="195"/>
      <c r="ONK85" s="195"/>
      <c r="ONL85" s="195"/>
      <c r="ONM85" s="195"/>
      <c r="ONN85" s="195"/>
      <c r="ONO85" s="195"/>
      <c r="ONP85" s="195"/>
      <c r="ONQ85" s="195"/>
      <c r="ONR85" s="195"/>
      <c r="ONS85" s="195"/>
      <c r="ONT85" s="195"/>
      <c r="ONU85" s="195"/>
      <c r="ONV85" s="195"/>
      <c r="ONW85" s="195"/>
      <c r="ONX85" s="195"/>
      <c r="ONY85" s="195"/>
      <c r="ONZ85" s="195"/>
      <c r="OOA85" s="195"/>
      <c r="OOB85" s="195"/>
      <c r="OOC85" s="195"/>
      <c r="OOD85" s="195"/>
      <c r="OOE85" s="195"/>
      <c r="OOF85" s="195"/>
      <c r="OOG85" s="195"/>
      <c r="OOH85" s="195"/>
      <c r="OOI85" s="195"/>
      <c r="OOJ85" s="195"/>
      <c r="OOK85" s="195"/>
      <c r="OOL85" s="195"/>
      <c r="OOM85" s="195"/>
      <c r="OON85" s="195"/>
      <c r="OOO85" s="195"/>
      <c r="OOP85" s="195"/>
      <c r="OOQ85" s="195"/>
      <c r="OOR85" s="195"/>
      <c r="OOS85" s="195"/>
      <c r="OOT85" s="195"/>
      <c r="OOU85" s="195"/>
      <c r="OOV85" s="195"/>
      <c r="OOW85" s="195"/>
      <c r="OOX85" s="195"/>
      <c r="OOY85" s="195"/>
      <c r="OOZ85" s="195"/>
      <c r="OPA85" s="195"/>
      <c r="OPB85" s="195"/>
      <c r="OPC85" s="195"/>
      <c r="OPD85" s="195"/>
      <c r="OPE85" s="195"/>
      <c r="OPF85" s="195"/>
      <c r="OPG85" s="195"/>
      <c r="OPH85" s="195"/>
      <c r="OPI85" s="195"/>
      <c r="OPJ85" s="195"/>
      <c r="OPK85" s="195"/>
      <c r="OPL85" s="195"/>
      <c r="OPM85" s="195"/>
      <c r="OPN85" s="195"/>
      <c r="OPO85" s="195"/>
      <c r="OPP85" s="195"/>
      <c r="OPQ85" s="195"/>
      <c r="OPR85" s="195"/>
      <c r="OPS85" s="195"/>
      <c r="OPT85" s="195"/>
      <c r="OPU85" s="195"/>
      <c r="OPV85" s="195"/>
      <c r="OPW85" s="195"/>
      <c r="OPX85" s="195"/>
      <c r="OPY85" s="195"/>
      <c r="OPZ85" s="195"/>
      <c r="OQA85" s="195"/>
      <c r="OQB85" s="195"/>
      <c r="OQC85" s="195"/>
      <c r="OQD85" s="195"/>
      <c r="OQE85" s="195"/>
      <c r="OQF85" s="195"/>
      <c r="OQG85" s="195"/>
      <c r="OQH85" s="195"/>
      <c r="OQI85" s="195"/>
      <c r="OQJ85" s="195"/>
      <c r="OQK85" s="195"/>
      <c r="OQL85" s="195"/>
      <c r="OQM85" s="195"/>
      <c r="OQN85" s="195"/>
      <c r="OQO85" s="195"/>
      <c r="OQP85" s="195"/>
      <c r="OQQ85" s="195"/>
      <c r="OQR85" s="195"/>
      <c r="OQS85" s="195"/>
      <c r="OQT85" s="195"/>
      <c r="OQU85" s="195"/>
      <c r="OQV85" s="195"/>
      <c r="OQW85" s="195"/>
      <c r="OQX85" s="195"/>
      <c r="OQY85" s="195"/>
      <c r="OQZ85" s="195"/>
      <c r="ORA85" s="195"/>
      <c r="ORB85" s="195"/>
      <c r="ORC85" s="195"/>
      <c r="ORD85" s="195"/>
      <c r="ORE85" s="195"/>
      <c r="ORF85" s="195"/>
      <c r="ORG85" s="195"/>
      <c r="ORH85" s="195"/>
      <c r="ORI85" s="195"/>
      <c r="ORJ85" s="195"/>
      <c r="ORK85" s="195"/>
      <c r="ORL85" s="195"/>
      <c r="ORM85" s="195"/>
      <c r="ORN85" s="195"/>
      <c r="ORO85" s="195"/>
      <c r="ORP85" s="195"/>
      <c r="ORQ85" s="195"/>
      <c r="ORR85" s="195"/>
      <c r="ORS85" s="195"/>
      <c r="ORT85" s="195"/>
      <c r="ORU85" s="195"/>
      <c r="ORV85" s="195"/>
      <c r="ORW85" s="195"/>
      <c r="ORX85" s="195"/>
      <c r="ORY85" s="195"/>
      <c r="ORZ85" s="195"/>
      <c r="OSA85" s="195"/>
      <c r="OSB85" s="195"/>
      <c r="OSC85" s="195"/>
      <c r="OSD85" s="195"/>
      <c r="OSE85" s="195"/>
      <c r="OSF85" s="195"/>
      <c r="OSG85" s="195"/>
      <c r="OSH85" s="195"/>
      <c r="OSI85" s="195"/>
      <c r="OSJ85" s="195"/>
      <c r="OSK85" s="195"/>
      <c r="OSL85" s="195"/>
      <c r="OSM85" s="195"/>
      <c r="OSN85" s="195"/>
      <c r="OSO85" s="195"/>
      <c r="OSP85" s="195"/>
      <c r="OSQ85" s="195"/>
      <c r="OSR85" s="195"/>
      <c r="OSS85" s="195"/>
      <c r="OST85" s="195"/>
      <c r="OSU85" s="195"/>
      <c r="OSV85" s="195"/>
      <c r="OSW85" s="195"/>
      <c r="OSX85" s="195"/>
      <c r="OSY85" s="195"/>
      <c r="OSZ85" s="195"/>
      <c r="OTA85" s="195"/>
      <c r="OTB85" s="195"/>
      <c r="OTC85" s="195"/>
      <c r="OTD85" s="195"/>
      <c r="OTE85" s="195"/>
      <c r="OTF85" s="195"/>
      <c r="OTG85" s="195"/>
      <c r="OTH85" s="195"/>
      <c r="OTI85" s="195"/>
      <c r="OTJ85" s="195"/>
      <c r="OTK85" s="195"/>
      <c r="OTL85" s="195"/>
      <c r="OTM85" s="195"/>
      <c r="OTN85" s="195"/>
      <c r="OTO85" s="195"/>
      <c r="OTP85" s="195"/>
      <c r="OTQ85" s="195"/>
      <c r="OTR85" s="195"/>
      <c r="OTS85" s="195"/>
      <c r="OTT85" s="195"/>
      <c r="OTU85" s="195"/>
      <c r="OTV85" s="195"/>
      <c r="OTW85" s="195"/>
      <c r="OTX85" s="195"/>
      <c r="OTY85" s="195"/>
      <c r="OTZ85" s="195"/>
      <c r="OUA85" s="195"/>
      <c r="OUB85" s="195"/>
      <c r="OUC85" s="195"/>
      <c r="OUD85" s="195"/>
      <c r="OUE85" s="195"/>
      <c r="OUF85" s="195"/>
      <c r="OUG85" s="195"/>
      <c r="OUH85" s="195"/>
      <c r="OUI85" s="195"/>
      <c r="OUJ85" s="195"/>
      <c r="OUK85" s="195"/>
      <c r="OUL85" s="195"/>
      <c r="OUM85" s="195"/>
      <c r="OUN85" s="195"/>
      <c r="OUO85" s="195"/>
      <c r="OUP85" s="195"/>
      <c r="OUQ85" s="195"/>
      <c r="OUR85" s="195"/>
      <c r="OUS85" s="195"/>
      <c r="OUT85" s="195"/>
      <c r="OUU85" s="195"/>
      <c r="OUV85" s="195"/>
      <c r="OUW85" s="195"/>
      <c r="OUX85" s="195"/>
      <c r="OUY85" s="195"/>
      <c r="OUZ85" s="195"/>
      <c r="OVA85" s="195"/>
      <c r="OVB85" s="195"/>
      <c r="OVC85" s="195"/>
      <c r="OVD85" s="195"/>
      <c r="OVE85" s="195"/>
      <c r="OVF85" s="195"/>
      <c r="OVG85" s="195"/>
      <c r="OVH85" s="195"/>
      <c r="OVI85" s="195"/>
      <c r="OVJ85" s="195"/>
      <c r="OVK85" s="195"/>
      <c r="OVL85" s="195"/>
      <c r="OVM85" s="195"/>
      <c r="OVN85" s="195"/>
      <c r="OVO85" s="195"/>
      <c r="OVP85" s="195"/>
      <c r="OVQ85" s="195"/>
      <c r="OVR85" s="195"/>
      <c r="OVS85" s="195"/>
      <c r="OVT85" s="195"/>
      <c r="OVU85" s="195"/>
      <c r="OVV85" s="195"/>
      <c r="OVW85" s="195"/>
      <c r="OVX85" s="195"/>
      <c r="OVY85" s="195"/>
      <c r="OVZ85" s="195"/>
      <c r="OWA85" s="195"/>
      <c r="OWB85" s="195"/>
      <c r="OWC85" s="195"/>
      <c r="OWD85" s="195"/>
      <c r="OWE85" s="195"/>
      <c r="OWF85" s="195"/>
      <c r="OWG85" s="195"/>
      <c r="OWH85" s="195"/>
      <c r="OWI85" s="195"/>
      <c r="OWJ85" s="195"/>
      <c r="OWK85" s="195"/>
      <c r="OWL85" s="195"/>
      <c r="OWM85" s="195"/>
      <c r="OWN85" s="195"/>
      <c r="OWO85" s="195"/>
      <c r="OWP85" s="195"/>
      <c r="OWQ85" s="195"/>
      <c r="OWR85" s="195"/>
      <c r="OWS85" s="195"/>
      <c r="OWT85" s="195"/>
      <c r="OWU85" s="195"/>
      <c r="OWV85" s="195"/>
      <c r="OWW85" s="195"/>
      <c r="OWX85" s="195"/>
      <c r="OWY85" s="195"/>
      <c r="OWZ85" s="195"/>
      <c r="OXA85" s="195"/>
      <c r="OXB85" s="195"/>
      <c r="OXC85" s="195"/>
      <c r="OXD85" s="195"/>
      <c r="OXE85" s="195"/>
      <c r="OXF85" s="195"/>
      <c r="OXG85" s="195"/>
      <c r="OXH85" s="195"/>
      <c r="OXI85" s="195"/>
      <c r="OXJ85" s="195"/>
      <c r="OXK85" s="195"/>
      <c r="OXL85" s="195"/>
      <c r="OXM85" s="195"/>
      <c r="OXN85" s="195"/>
      <c r="OXO85" s="195"/>
      <c r="OXP85" s="195"/>
      <c r="OXQ85" s="195"/>
      <c r="OXR85" s="195"/>
      <c r="OXS85" s="195"/>
      <c r="OXT85" s="195"/>
      <c r="OXU85" s="195"/>
      <c r="OXV85" s="195"/>
      <c r="OXW85" s="195"/>
      <c r="OXX85" s="195"/>
      <c r="OXY85" s="195"/>
      <c r="OXZ85" s="195"/>
      <c r="OYA85" s="195"/>
      <c r="OYB85" s="195"/>
      <c r="OYC85" s="195"/>
      <c r="OYD85" s="195"/>
      <c r="OYE85" s="195"/>
      <c r="OYF85" s="195"/>
      <c r="OYG85" s="195"/>
      <c r="OYH85" s="195"/>
      <c r="OYI85" s="195"/>
      <c r="OYJ85" s="195"/>
      <c r="OYK85" s="195"/>
      <c r="OYL85" s="195"/>
      <c r="OYM85" s="195"/>
      <c r="OYN85" s="195"/>
      <c r="OYO85" s="195"/>
      <c r="OYP85" s="195"/>
      <c r="OYQ85" s="195"/>
      <c r="OYR85" s="195"/>
      <c r="OYS85" s="195"/>
      <c r="OYT85" s="195"/>
      <c r="OYU85" s="195"/>
      <c r="OYV85" s="195"/>
      <c r="OYW85" s="195"/>
      <c r="OYX85" s="195"/>
      <c r="OYY85" s="195"/>
      <c r="OYZ85" s="195"/>
      <c r="OZA85" s="195"/>
      <c r="OZB85" s="195"/>
      <c r="OZC85" s="195"/>
      <c r="OZD85" s="195"/>
      <c r="OZE85" s="195"/>
      <c r="OZF85" s="195"/>
      <c r="OZG85" s="195"/>
      <c r="OZH85" s="195"/>
      <c r="OZI85" s="195"/>
      <c r="OZJ85" s="195"/>
      <c r="OZK85" s="195"/>
      <c r="OZL85" s="195"/>
      <c r="OZM85" s="195"/>
      <c r="OZN85" s="195"/>
      <c r="OZO85" s="195"/>
      <c r="OZP85" s="195"/>
      <c r="OZQ85" s="195"/>
      <c r="OZR85" s="195"/>
      <c r="OZS85" s="195"/>
      <c r="OZT85" s="195"/>
      <c r="OZU85" s="195"/>
      <c r="OZV85" s="195"/>
      <c r="OZW85" s="195"/>
      <c r="OZX85" s="195"/>
      <c r="OZY85" s="195"/>
      <c r="OZZ85" s="195"/>
      <c r="PAA85" s="195"/>
      <c r="PAB85" s="195"/>
      <c r="PAC85" s="195"/>
      <c r="PAD85" s="195"/>
      <c r="PAE85" s="195"/>
      <c r="PAF85" s="195"/>
      <c r="PAG85" s="195"/>
      <c r="PAH85" s="195"/>
      <c r="PAI85" s="195"/>
      <c r="PAJ85" s="195"/>
      <c r="PAK85" s="195"/>
      <c r="PAL85" s="195"/>
      <c r="PAM85" s="195"/>
      <c r="PAN85" s="195"/>
      <c r="PAO85" s="195"/>
      <c r="PAP85" s="195"/>
      <c r="PAQ85" s="195"/>
      <c r="PAR85" s="195"/>
      <c r="PAS85" s="195"/>
      <c r="PAT85" s="195"/>
      <c r="PAU85" s="195"/>
      <c r="PAV85" s="195"/>
      <c r="PAW85" s="195"/>
      <c r="PAX85" s="195"/>
      <c r="PAY85" s="195"/>
      <c r="PAZ85" s="195"/>
      <c r="PBA85" s="195"/>
      <c r="PBB85" s="195"/>
      <c r="PBC85" s="195"/>
      <c r="PBD85" s="195"/>
      <c r="PBE85" s="195"/>
      <c r="PBF85" s="195"/>
      <c r="PBG85" s="195"/>
      <c r="PBH85" s="195"/>
      <c r="PBI85" s="195"/>
      <c r="PBJ85" s="195"/>
      <c r="PBK85" s="195"/>
      <c r="PBL85" s="195"/>
      <c r="PBM85" s="195"/>
      <c r="PBN85" s="195"/>
      <c r="PBO85" s="195"/>
      <c r="PBP85" s="195"/>
      <c r="PBQ85" s="195"/>
      <c r="PBR85" s="195"/>
      <c r="PBS85" s="195"/>
      <c r="PBT85" s="195"/>
      <c r="PBU85" s="195"/>
      <c r="PBV85" s="195"/>
      <c r="PBW85" s="195"/>
      <c r="PBX85" s="195"/>
      <c r="PBY85" s="195"/>
      <c r="PBZ85" s="195"/>
      <c r="PCA85" s="195"/>
      <c r="PCB85" s="195"/>
      <c r="PCC85" s="195"/>
      <c r="PCD85" s="195"/>
      <c r="PCE85" s="195"/>
      <c r="PCF85" s="195"/>
      <c r="PCG85" s="195"/>
      <c r="PCH85" s="195"/>
      <c r="PCI85" s="195"/>
      <c r="PCJ85" s="195"/>
      <c r="PCK85" s="195"/>
      <c r="PCL85" s="195"/>
      <c r="PCM85" s="195"/>
      <c r="PCN85" s="195"/>
      <c r="PCO85" s="195"/>
      <c r="PCP85" s="195"/>
      <c r="PCQ85" s="195"/>
      <c r="PCR85" s="195"/>
      <c r="PCS85" s="195"/>
      <c r="PCT85" s="195"/>
      <c r="PCU85" s="195"/>
      <c r="PCV85" s="195"/>
      <c r="PCW85" s="195"/>
      <c r="PCX85" s="195"/>
      <c r="PCY85" s="195"/>
      <c r="PCZ85" s="195"/>
      <c r="PDA85" s="195"/>
      <c r="PDB85" s="195"/>
      <c r="PDC85" s="195"/>
      <c r="PDD85" s="195"/>
      <c r="PDE85" s="195"/>
      <c r="PDF85" s="195"/>
      <c r="PDG85" s="195"/>
      <c r="PDH85" s="195"/>
      <c r="PDI85" s="195"/>
      <c r="PDJ85" s="195"/>
      <c r="PDK85" s="195"/>
      <c r="PDL85" s="195"/>
      <c r="PDM85" s="195"/>
      <c r="PDN85" s="195"/>
      <c r="PDO85" s="195"/>
      <c r="PDP85" s="195"/>
      <c r="PDQ85" s="195"/>
      <c r="PDR85" s="195"/>
      <c r="PDS85" s="195"/>
      <c r="PDT85" s="195"/>
      <c r="PDU85" s="195"/>
      <c r="PDV85" s="195"/>
      <c r="PDW85" s="195"/>
      <c r="PDX85" s="195"/>
      <c r="PDY85" s="195"/>
      <c r="PDZ85" s="195"/>
      <c r="PEA85" s="195"/>
      <c r="PEB85" s="195"/>
      <c r="PEC85" s="195"/>
      <c r="PED85" s="195"/>
      <c r="PEE85" s="195"/>
      <c r="PEF85" s="195"/>
      <c r="PEG85" s="195"/>
      <c r="PEH85" s="195"/>
      <c r="PEI85" s="195"/>
      <c r="PEJ85" s="195"/>
      <c r="PEK85" s="195"/>
      <c r="PEL85" s="195"/>
      <c r="PEM85" s="195"/>
      <c r="PEN85" s="195"/>
      <c r="PEO85" s="195"/>
      <c r="PEP85" s="195"/>
      <c r="PEQ85" s="195"/>
      <c r="PER85" s="195"/>
      <c r="PES85" s="195"/>
      <c r="PET85" s="195"/>
      <c r="PEU85" s="195"/>
      <c r="PEV85" s="195"/>
      <c r="PEW85" s="195"/>
      <c r="PEX85" s="195"/>
      <c r="PEY85" s="195"/>
      <c r="PEZ85" s="195"/>
      <c r="PFA85" s="195"/>
      <c r="PFB85" s="195"/>
      <c r="PFC85" s="195"/>
      <c r="PFD85" s="195"/>
      <c r="PFE85" s="195"/>
      <c r="PFF85" s="195"/>
      <c r="PFG85" s="195"/>
      <c r="PFH85" s="195"/>
      <c r="PFI85" s="195"/>
      <c r="PFJ85" s="195"/>
      <c r="PFK85" s="195"/>
      <c r="PFL85" s="195"/>
      <c r="PFM85" s="195"/>
      <c r="PFN85" s="195"/>
      <c r="PFO85" s="195"/>
      <c r="PFP85" s="195"/>
      <c r="PFQ85" s="195"/>
      <c r="PFR85" s="195"/>
      <c r="PFS85" s="195"/>
      <c r="PFT85" s="195"/>
      <c r="PFU85" s="195"/>
      <c r="PFV85" s="195"/>
      <c r="PFW85" s="195"/>
      <c r="PFX85" s="195"/>
      <c r="PFY85" s="195"/>
      <c r="PFZ85" s="195"/>
      <c r="PGA85" s="195"/>
      <c r="PGB85" s="195"/>
      <c r="PGC85" s="195"/>
      <c r="PGD85" s="195"/>
      <c r="PGE85" s="195"/>
      <c r="PGF85" s="195"/>
      <c r="PGG85" s="195"/>
      <c r="PGH85" s="195"/>
      <c r="PGI85" s="195"/>
      <c r="PGJ85" s="195"/>
      <c r="PGK85" s="195"/>
      <c r="PGL85" s="195"/>
      <c r="PGM85" s="195"/>
      <c r="PGN85" s="195"/>
      <c r="PGO85" s="195"/>
      <c r="PGP85" s="195"/>
      <c r="PGQ85" s="195"/>
      <c r="PGR85" s="195"/>
      <c r="PGS85" s="195"/>
      <c r="PGT85" s="195"/>
      <c r="PGU85" s="195"/>
      <c r="PGV85" s="195"/>
      <c r="PGW85" s="195"/>
      <c r="PGX85" s="195"/>
      <c r="PGY85" s="195"/>
      <c r="PGZ85" s="195"/>
      <c r="PHA85" s="195"/>
      <c r="PHB85" s="195"/>
      <c r="PHC85" s="195"/>
      <c r="PHD85" s="195"/>
      <c r="PHE85" s="195"/>
      <c r="PHF85" s="195"/>
      <c r="PHG85" s="195"/>
      <c r="PHH85" s="195"/>
      <c r="PHI85" s="195"/>
      <c r="PHJ85" s="195"/>
      <c r="PHK85" s="195"/>
      <c r="PHL85" s="195"/>
      <c r="PHM85" s="195"/>
      <c r="PHN85" s="195"/>
      <c r="PHO85" s="195"/>
      <c r="PHP85" s="195"/>
      <c r="PHQ85" s="195"/>
      <c r="PHR85" s="195"/>
      <c r="PHS85" s="195"/>
      <c r="PHT85" s="195"/>
      <c r="PHU85" s="195"/>
      <c r="PHV85" s="195"/>
      <c r="PHW85" s="195"/>
      <c r="PHX85" s="195"/>
      <c r="PHY85" s="195"/>
      <c r="PHZ85" s="195"/>
      <c r="PIA85" s="195"/>
      <c r="PIB85" s="195"/>
      <c r="PIC85" s="195"/>
      <c r="PID85" s="195"/>
      <c r="PIE85" s="195"/>
      <c r="PIF85" s="195"/>
      <c r="PIG85" s="195"/>
      <c r="PIH85" s="195"/>
      <c r="PII85" s="195"/>
      <c r="PIJ85" s="195"/>
      <c r="PIK85" s="195"/>
      <c r="PIL85" s="195"/>
      <c r="PIM85" s="195"/>
      <c r="PIN85" s="195"/>
      <c r="PIO85" s="195"/>
      <c r="PIP85" s="195"/>
      <c r="PIQ85" s="195"/>
      <c r="PIR85" s="195"/>
      <c r="PIS85" s="195"/>
      <c r="PIT85" s="195"/>
      <c r="PIU85" s="195"/>
      <c r="PIV85" s="195"/>
      <c r="PIW85" s="195"/>
      <c r="PIX85" s="195"/>
      <c r="PIY85" s="195"/>
      <c r="PIZ85" s="195"/>
      <c r="PJA85" s="195"/>
      <c r="PJB85" s="195"/>
      <c r="PJC85" s="195"/>
      <c r="PJD85" s="195"/>
      <c r="PJE85" s="195"/>
      <c r="PJF85" s="195"/>
      <c r="PJG85" s="195"/>
      <c r="PJH85" s="195"/>
      <c r="PJI85" s="195"/>
      <c r="PJJ85" s="195"/>
      <c r="PJK85" s="195"/>
      <c r="PJL85" s="195"/>
      <c r="PJM85" s="195"/>
      <c r="PJN85" s="195"/>
      <c r="PJO85" s="195"/>
      <c r="PJP85" s="195"/>
      <c r="PJQ85" s="195"/>
      <c r="PJR85" s="195"/>
      <c r="PJS85" s="195"/>
      <c r="PJT85" s="195"/>
      <c r="PJU85" s="195"/>
      <c r="PJV85" s="195"/>
      <c r="PJW85" s="195"/>
      <c r="PJX85" s="195"/>
      <c r="PJY85" s="195"/>
      <c r="PJZ85" s="195"/>
      <c r="PKA85" s="195"/>
      <c r="PKB85" s="195"/>
      <c r="PKC85" s="195"/>
      <c r="PKD85" s="195"/>
      <c r="PKE85" s="195"/>
      <c r="PKF85" s="195"/>
      <c r="PKG85" s="195"/>
      <c r="PKH85" s="195"/>
      <c r="PKI85" s="195"/>
      <c r="PKJ85" s="195"/>
      <c r="PKK85" s="195"/>
      <c r="PKL85" s="195"/>
      <c r="PKM85" s="195"/>
      <c r="PKN85" s="195"/>
      <c r="PKO85" s="195"/>
      <c r="PKP85" s="195"/>
      <c r="PKQ85" s="195"/>
      <c r="PKR85" s="195"/>
      <c r="PKS85" s="195"/>
      <c r="PKT85" s="195"/>
      <c r="PKU85" s="195"/>
      <c r="PKV85" s="195"/>
      <c r="PKW85" s="195"/>
      <c r="PKX85" s="195"/>
      <c r="PKY85" s="195"/>
      <c r="PKZ85" s="195"/>
      <c r="PLA85" s="195"/>
      <c r="PLB85" s="195"/>
      <c r="PLC85" s="195"/>
      <c r="PLD85" s="195"/>
      <c r="PLE85" s="195"/>
      <c r="PLF85" s="195"/>
      <c r="PLG85" s="195"/>
      <c r="PLH85" s="195"/>
      <c r="PLI85" s="195"/>
      <c r="PLJ85" s="195"/>
      <c r="PLK85" s="195"/>
      <c r="PLL85" s="195"/>
      <c r="PLM85" s="195"/>
      <c r="PLN85" s="195"/>
      <c r="PLO85" s="195"/>
      <c r="PLP85" s="195"/>
      <c r="PLQ85" s="195"/>
      <c r="PLR85" s="195"/>
      <c r="PLS85" s="195"/>
      <c r="PLT85" s="195"/>
      <c r="PLU85" s="195"/>
      <c r="PLV85" s="195"/>
      <c r="PLW85" s="195"/>
      <c r="PLX85" s="195"/>
      <c r="PLY85" s="195"/>
      <c r="PLZ85" s="195"/>
      <c r="PMA85" s="195"/>
      <c r="PMB85" s="195"/>
      <c r="PMC85" s="195"/>
      <c r="PMD85" s="195"/>
      <c r="PME85" s="195"/>
      <c r="PMF85" s="195"/>
      <c r="PMG85" s="195"/>
      <c r="PMH85" s="195"/>
      <c r="PMI85" s="195"/>
      <c r="PMJ85" s="195"/>
      <c r="PMK85" s="195"/>
      <c r="PML85" s="195"/>
      <c r="PMM85" s="195"/>
      <c r="PMN85" s="195"/>
      <c r="PMO85" s="195"/>
      <c r="PMP85" s="195"/>
      <c r="PMQ85" s="195"/>
      <c r="PMR85" s="195"/>
      <c r="PMS85" s="195"/>
      <c r="PMT85" s="195"/>
      <c r="PMU85" s="195"/>
      <c r="PMV85" s="195"/>
      <c r="PMW85" s="195"/>
      <c r="PMX85" s="195"/>
      <c r="PMY85" s="195"/>
      <c r="PMZ85" s="195"/>
      <c r="PNA85" s="195"/>
      <c r="PNB85" s="195"/>
      <c r="PNC85" s="195"/>
      <c r="PND85" s="195"/>
      <c r="PNE85" s="195"/>
      <c r="PNF85" s="195"/>
      <c r="PNG85" s="195"/>
      <c r="PNH85" s="195"/>
      <c r="PNI85" s="195"/>
      <c r="PNJ85" s="195"/>
      <c r="PNK85" s="195"/>
      <c r="PNL85" s="195"/>
      <c r="PNM85" s="195"/>
      <c r="PNN85" s="195"/>
      <c r="PNO85" s="195"/>
      <c r="PNP85" s="195"/>
      <c r="PNQ85" s="195"/>
      <c r="PNR85" s="195"/>
      <c r="PNS85" s="195"/>
      <c r="PNT85" s="195"/>
      <c r="PNU85" s="195"/>
      <c r="PNV85" s="195"/>
      <c r="PNW85" s="195"/>
      <c r="PNX85" s="195"/>
      <c r="PNY85" s="195"/>
      <c r="PNZ85" s="195"/>
      <c r="POA85" s="195"/>
      <c r="POB85" s="195"/>
      <c r="POC85" s="195"/>
      <c r="POD85" s="195"/>
      <c r="POE85" s="195"/>
      <c r="POF85" s="195"/>
      <c r="POG85" s="195"/>
      <c r="POH85" s="195"/>
      <c r="POI85" s="195"/>
      <c r="POJ85" s="195"/>
      <c r="POK85" s="195"/>
      <c r="POL85" s="195"/>
      <c r="POM85" s="195"/>
      <c r="PON85" s="195"/>
      <c r="POO85" s="195"/>
      <c r="POP85" s="195"/>
      <c r="POQ85" s="195"/>
      <c r="POR85" s="195"/>
      <c r="POS85" s="195"/>
      <c r="POT85" s="195"/>
      <c r="POU85" s="195"/>
      <c r="POV85" s="195"/>
      <c r="POW85" s="195"/>
      <c r="POX85" s="195"/>
      <c r="POY85" s="195"/>
      <c r="POZ85" s="195"/>
      <c r="PPA85" s="195"/>
      <c r="PPB85" s="195"/>
      <c r="PPC85" s="195"/>
      <c r="PPD85" s="195"/>
      <c r="PPE85" s="195"/>
      <c r="PPF85" s="195"/>
      <c r="PPG85" s="195"/>
      <c r="PPH85" s="195"/>
      <c r="PPI85" s="195"/>
      <c r="PPJ85" s="195"/>
      <c r="PPK85" s="195"/>
      <c r="PPL85" s="195"/>
      <c r="PPM85" s="195"/>
      <c r="PPN85" s="195"/>
      <c r="PPO85" s="195"/>
      <c r="PPP85" s="195"/>
      <c r="PPQ85" s="195"/>
      <c r="PPR85" s="195"/>
      <c r="PPS85" s="195"/>
      <c r="PPT85" s="195"/>
      <c r="PPU85" s="195"/>
      <c r="PPV85" s="195"/>
      <c r="PPW85" s="195"/>
      <c r="PPX85" s="195"/>
      <c r="PPY85" s="195"/>
      <c r="PPZ85" s="195"/>
      <c r="PQA85" s="195"/>
      <c r="PQB85" s="195"/>
      <c r="PQC85" s="195"/>
      <c r="PQD85" s="195"/>
      <c r="PQE85" s="195"/>
      <c r="PQF85" s="195"/>
      <c r="PQG85" s="195"/>
      <c r="PQH85" s="195"/>
      <c r="PQI85" s="195"/>
      <c r="PQJ85" s="195"/>
      <c r="PQK85" s="195"/>
      <c r="PQL85" s="195"/>
      <c r="PQM85" s="195"/>
      <c r="PQN85" s="195"/>
      <c r="PQO85" s="195"/>
      <c r="PQP85" s="195"/>
      <c r="PQQ85" s="195"/>
      <c r="PQR85" s="195"/>
      <c r="PQS85" s="195"/>
      <c r="PQT85" s="195"/>
      <c r="PQU85" s="195"/>
      <c r="PQV85" s="195"/>
      <c r="PQW85" s="195"/>
      <c r="PQX85" s="195"/>
      <c r="PQY85" s="195"/>
      <c r="PQZ85" s="195"/>
      <c r="PRA85" s="195"/>
      <c r="PRB85" s="195"/>
      <c r="PRC85" s="195"/>
      <c r="PRD85" s="195"/>
      <c r="PRE85" s="195"/>
      <c r="PRF85" s="195"/>
      <c r="PRG85" s="195"/>
      <c r="PRH85" s="195"/>
      <c r="PRI85" s="195"/>
      <c r="PRJ85" s="195"/>
      <c r="PRK85" s="195"/>
      <c r="PRL85" s="195"/>
      <c r="PRM85" s="195"/>
      <c r="PRN85" s="195"/>
      <c r="PRO85" s="195"/>
      <c r="PRP85" s="195"/>
      <c r="PRQ85" s="195"/>
      <c r="PRR85" s="195"/>
      <c r="PRS85" s="195"/>
      <c r="PRT85" s="195"/>
      <c r="PRU85" s="195"/>
      <c r="PRV85" s="195"/>
      <c r="PRW85" s="195"/>
      <c r="PRX85" s="195"/>
      <c r="PRY85" s="195"/>
      <c r="PRZ85" s="195"/>
      <c r="PSA85" s="195"/>
      <c r="PSB85" s="195"/>
      <c r="PSC85" s="195"/>
      <c r="PSD85" s="195"/>
      <c r="PSE85" s="195"/>
      <c r="PSF85" s="195"/>
      <c r="PSG85" s="195"/>
      <c r="PSH85" s="195"/>
      <c r="PSI85" s="195"/>
      <c r="PSJ85" s="195"/>
      <c r="PSK85" s="195"/>
      <c r="PSL85" s="195"/>
      <c r="PSM85" s="195"/>
      <c r="PSN85" s="195"/>
      <c r="PSO85" s="195"/>
      <c r="PSP85" s="195"/>
      <c r="PSQ85" s="195"/>
      <c r="PSR85" s="195"/>
      <c r="PSS85" s="195"/>
      <c r="PST85" s="195"/>
      <c r="PSU85" s="195"/>
      <c r="PSV85" s="195"/>
      <c r="PSW85" s="195"/>
      <c r="PSX85" s="195"/>
      <c r="PSY85" s="195"/>
      <c r="PSZ85" s="195"/>
      <c r="PTA85" s="195"/>
      <c r="PTB85" s="195"/>
      <c r="PTC85" s="195"/>
      <c r="PTD85" s="195"/>
      <c r="PTE85" s="195"/>
      <c r="PTF85" s="195"/>
      <c r="PTG85" s="195"/>
      <c r="PTH85" s="195"/>
      <c r="PTI85" s="195"/>
      <c r="PTJ85" s="195"/>
      <c r="PTK85" s="195"/>
      <c r="PTL85" s="195"/>
      <c r="PTM85" s="195"/>
      <c r="PTN85" s="195"/>
      <c r="PTO85" s="195"/>
      <c r="PTP85" s="195"/>
      <c r="PTQ85" s="195"/>
      <c r="PTR85" s="195"/>
      <c r="PTS85" s="195"/>
      <c r="PTT85" s="195"/>
      <c r="PTU85" s="195"/>
      <c r="PTV85" s="195"/>
      <c r="PTW85" s="195"/>
      <c r="PTX85" s="195"/>
      <c r="PTY85" s="195"/>
      <c r="PTZ85" s="195"/>
      <c r="PUA85" s="195"/>
      <c r="PUB85" s="195"/>
      <c r="PUC85" s="195"/>
      <c r="PUD85" s="195"/>
      <c r="PUE85" s="195"/>
      <c r="PUF85" s="195"/>
      <c r="PUG85" s="195"/>
      <c r="PUH85" s="195"/>
      <c r="PUI85" s="195"/>
      <c r="PUJ85" s="195"/>
      <c r="PUK85" s="195"/>
      <c r="PUL85" s="195"/>
      <c r="PUM85" s="195"/>
      <c r="PUN85" s="195"/>
      <c r="PUO85" s="195"/>
      <c r="PUP85" s="195"/>
      <c r="PUQ85" s="195"/>
      <c r="PUR85" s="195"/>
      <c r="PUS85" s="195"/>
      <c r="PUT85" s="195"/>
      <c r="PUU85" s="195"/>
      <c r="PUV85" s="195"/>
      <c r="PUW85" s="195"/>
      <c r="PUX85" s="195"/>
      <c r="PUY85" s="195"/>
      <c r="PUZ85" s="195"/>
      <c r="PVA85" s="195"/>
      <c r="PVB85" s="195"/>
      <c r="PVC85" s="195"/>
      <c r="PVD85" s="195"/>
      <c r="PVE85" s="195"/>
      <c r="PVF85" s="195"/>
      <c r="PVG85" s="195"/>
      <c r="PVH85" s="195"/>
      <c r="PVI85" s="195"/>
      <c r="PVJ85" s="195"/>
      <c r="PVK85" s="195"/>
      <c r="PVL85" s="195"/>
      <c r="PVM85" s="195"/>
      <c r="PVN85" s="195"/>
      <c r="PVO85" s="195"/>
      <c r="PVP85" s="195"/>
      <c r="PVQ85" s="195"/>
      <c r="PVR85" s="195"/>
      <c r="PVS85" s="195"/>
      <c r="PVT85" s="195"/>
      <c r="PVU85" s="195"/>
      <c r="PVV85" s="195"/>
      <c r="PVW85" s="195"/>
      <c r="PVX85" s="195"/>
      <c r="PVY85" s="195"/>
      <c r="PVZ85" s="195"/>
      <c r="PWA85" s="195"/>
      <c r="PWB85" s="195"/>
      <c r="PWC85" s="195"/>
      <c r="PWD85" s="195"/>
      <c r="PWE85" s="195"/>
      <c r="PWF85" s="195"/>
      <c r="PWG85" s="195"/>
      <c r="PWH85" s="195"/>
      <c r="PWI85" s="195"/>
      <c r="PWJ85" s="195"/>
      <c r="PWK85" s="195"/>
      <c r="PWL85" s="195"/>
      <c r="PWM85" s="195"/>
      <c r="PWN85" s="195"/>
      <c r="PWO85" s="195"/>
      <c r="PWP85" s="195"/>
      <c r="PWQ85" s="195"/>
      <c r="PWR85" s="195"/>
      <c r="PWS85" s="195"/>
      <c r="PWT85" s="195"/>
      <c r="PWU85" s="195"/>
      <c r="PWV85" s="195"/>
      <c r="PWW85" s="195"/>
      <c r="PWX85" s="195"/>
      <c r="PWY85" s="195"/>
      <c r="PWZ85" s="195"/>
      <c r="PXA85" s="195"/>
      <c r="PXB85" s="195"/>
      <c r="PXC85" s="195"/>
      <c r="PXD85" s="195"/>
      <c r="PXE85" s="195"/>
      <c r="PXF85" s="195"/>
      <c r="PXG85" s="195"/>
      <c r="PXH85" s="195"/>
      <c r="PXI85" s="195"/>
      <c r="PXJ85" s="195"/>
      <c r="PXK85" s="195"/>
      <c r="PXL85" s="195"/>
      <c r="PXM85" s="195"/>
      <c r="PXN85" s="195"/>
      <c r="PXO85" s="195"/>
      <c r="PXP85" s="195"/>
      <c r="PXQ85" s="195"/>
      <c r="PXR85" s="195"/>
      <c r="PXS85" s="195"/>
      <c r="PXT85" s="195"/>
      <c r="PXU85" s="195"/>
      <c r="PXV85" s="195"/>
      <c r="PXW85" s="195"/>
      <c r="PXX85" s="195"/>
      <c r="PXY85" s="195"/>
      <c r="PXZ85" s="195"/>
      <c r="PYA85" s="195"/>
      <c r="PYB85" s="195"/>
      <c r="PYC85" s="195"/>
      <c r="PYD85" s="195"/>
      <c r="PYE85" s="195"/>
      <c r="PYF85" s="195"/>
      <c r="PYG85" s="195"/>
      <c r="PYH85" s="195"/>
      <c r="PYI85" s="195"/>
      <c r="PYJ85" s="195"/>
      <c r="PYK85" s="195"/>
      <c r="PYL85" s="195"/>
      <c r="PYM85" s="195"/>
      <c r="PYN85" s="195"/>
      <c r="PYO85" s="195"/>
      <c r="PYP85" s="195"/>
      <c r="PYQ85" s="195"/>
      <c r="PYR85" s="195"/>
      <c r="PYS85" s="195"/>
      <c r="PYT85" s="195"/>
      <c r="PYU85" s="195"/>
      <c r="PYV85" s="195"/>
      <c r="PYW85" s="195"/>
      <c r="PYX85" s="195"/>
      <c r="PYY85" s="195"/>
      <c r="PYZ85" s="195"/>
      <c r="PZA85" s="195"/>
      <c r="PZB85" s="195"/>
      <c r="PZC85" s="195"/>
      <c r="PZD85" s="195"/>
      <c r="PZE85" s="195"/>
      <c r="PZF85" s="195"/>
      <c r="PZG85" s="195"/>
      <c r="PZH85" s="195"/>
      <c r="PZI85" s="195"/>
      <c r="PZJ85" s="195"/>
      <c r="PZK85" s="195"/>
      <c r="PZL85" s="195"/>
      <c r="PZM85" s="195"/>
      <c r="PZN85" s="195"/>
      <c r="PZO85" s="195"/>
      <c r="PZP85" s="195"/>
      <c r="PZQ85" s="195"/>
      <c r="PZR85" s="195"/>
      <c r="PZS85" s="195"/>
      <c r="PZT85" s="195"/>
      <c r="PZU85" s="195"/>
      <c r="PZV85" s="195"/>
      <c r="PZW85" s="195"/>
      <c r="PZX85" s="195"/>
      <c r="PZY85" s="195"/>
      <c r="PZZ85" s="195"/>
      <c r="QAA85" s="195"/>
      <c r="QAB85" s="195"/>
      <c r="QAC85" s="195"/>
      <c r="QAD85" s="195"/>
      <c r="QAE85" s="195"/>
      <c r="QAF85" s="195"/>
      <c r="QAG85" s="195"/>
      <c r="QAH85" s="195"/>
      <c r="QAI85" s="195"/>
      <c r="QAJ85" s="195"/>
      <c r="QAK85" s="195"/>
      <c r="QAL85" s="195"/>
      <c r="QAM85" s="195"/>
      <c r="QAN85" s="195"/>
      <c r="QAO85" s="195"/>
      <c r="QAP85" s="195"/>
      <c r="QAQ85" s="195"/>
      <c r="QAR85" s="195"/>
      <c r="QAS85" s="195"/>
      <c r="QAT85" s="195"/>
      <c r="QAU85" s="195"/>
      <c r="QAV85" s="195"/>
      <c r="QAW85" s="195"/>
      <c r="QAX85" s="195"/>
      <c r="QAY85" s="195"/>
      <c r="QAZ85" s="195"/>
      <c r="QBA85" s="195"/>
      <c r="QBB85" s="195"/>
      <c r="QBC85" s="195"/>
      <c r="QBD85" s="195"/>
      <c r="QBE85" s="195"/>
      <c r="QBF85" s="195"/>
      <c r="QBG85" s="195"/>
      <c r="QBH85" s="195"/>
      <c r="QBI85" s="195"/>
      <c r="QBJ85" s="195"/>
      <c r="QBK85" s="195"/>
      <c r="QBL85" s="195"/>
      <c r="QBM85" s="195"/>
      <c r="QBN85" s="195"/>
      <c r="QBO85" s="195"/>
      <c r="QBP85" s="195"/>
      <c r="QBQ85" s="195"/>
      <c r="QBR85" s="195"/>
      <c r="QBS85" s="195"/>
      <c r="QBT85" s="195"/>
      <c r="QBU85" s="195"/>
      <c r="QBV85" s="195"/>
      <c r="QBW85" s="195"/>
      <c r="QBX85" s="195"/>
      <c r="QBY85" s="195"/>
      <c r="QBZ85" s="195"/>
      <c r="QCA85" s="195"/>
      <c r="QCB85" s="195"/>
      <c r="QCC85" s="195"/>
      <c r="QCD85" s="195"/>
      <c r="QCE85" s="195"/>
      <c r="QCF85" s="195"/>
      <c r="QCG85" s="195"/>
      <c r="QCH85" s="195"/>
      <c r="QCI85" s="195"/>
      <c r="QCJ85" s="195"/>
      <c r="QCK85" s="195"/>
      <c r="QCL85" s="195"/>
      <c r="QCM85" s="195"/>
      <c r="QCN85" s="195"/>
      <c r="QCO85" s="195"/>
      <c r="QCP85" s="195"/>
      <c r="QCQ85" s="195"/>
      <c r="QCR85" s="195"/>
      <c r="QCS85" s="195"/>
      <c r="QCT85" s="195"/>
      <c r="QCU85" s="195"/>
      <c r="QCV85" s="195"/>
      <c r="QCW85" s="195"/>
      <c r="QCX85" s="195"/>
      <c r="QCY85" s="195"/>
      <c r="QCZ85" s="195"/>
      <c r="QDA85" s="195"/>
      <c r="QDB85" s="195"/>
      <c r="QDC85" s="195"/>
      <c r="QDD85" s="195"/>
      <c r="QDE85" s="195"/>
      <c r="QDF85" s="195"/>
      <c r="QDG85" s="195"/>
      <c r="QDH85" s="195"/>
      <c r="QDI85" s="195"/>
      <c r="QDJ85" s="195"/>
      <c r="QDK85" s="195"/>
      <c r="QDL85" s="195"/>
      <c r="QDM85" s="195"/>
      <c r="QDN85" s="195"/>
      <c r="QDO85" s="195"/>
      <c r="QDP85" s="195"/>
      <c r="QDQ85" s="195"/>
      <c r="QDR85" s="195"/>
      <c r="QDS85" s="195"/>
      <c r="QDT85" s="195"/>
      <c r="QDU85" s="195"/>
      <c r="QDV85" s="195"/>
      <c r="QDW85" s="195"/>
      <c r="QDX85" s="195"/>
      <c r="QDY85" s="195"/>
      <c r="QDZ85" s="195"/>
      <c r="QEA85" s="195"/>
      <c r="QEB85" s="195"/>
      <c r="QEC85" s="195"/>
      <c r="QED85" s="195"/>
      <c r="QEE85" s="195"/>
      <c r="QEF85" s="195"/>
      <c r="QEG85" s="195"/>
      <c r="QEH85" s="195"/>
      <c r="QEI85" s="195"/>
      <c r="QEJ85" s="195"/>
      <c r="QEK85" s="195"/>
      <c r="QEL85" s="195"/>
      <c r="QEM85" s="195"/>
      <c r="QEN85" s="195"/>
      <c r="QEO85" s="195"/>
      <c r="QEP85" s="195"/>
      <c r="QEQ85" s="195"/>
      <c r="QER85" s="195"/>
      <c r="QES85" s="195"/>
      <c r="QET85" s="195"/>
      <c r="QEU85" s="195"/>
      <c r="QEV85" s="195"/>
      <c r="QEW85" s="195"/>
      <c r="QEX85" s="195"/>
      <c r="QEY85" s="195"/>
      <c r="QEZ85" s="195"/>
      <c r="QFA85" s="195"/>
      <c r="QFB85" s="195"/>
      <c r="QFC85" s="195"/>
      <c r="QFD85" s="195"/>
      <c r="QFE85" s="195"/>
      <c r="QFF85" s="195"/>
      <c r="QFG85" s="195"/>
      <c r="QFH85" s="195"/>
      <c r="QFI85" s="195"/>
      <c r="QFJ85" s="195"/>
      <c r="QFK85" s="195"/>
      <c r="QFL85" s="195"/>
      <c r="QFM85" s="195"/>
      <c r="QFN85" s="195"/>
      <c r="QFO85" s="195"/>
      <c r="QFP85" s="195"/>
      <c r="QFQ85" s="195"/>
      <c r="QFR85" s="195"/>
      <c r="QFS85" s="195"/>
      <c r="QFT85" s="195"/>
      <c r="QFU85" s="195"/>
      <c r="QFV85" s="195"/>
      <c r="QFW85" s="195"/>
      <c r="QFX85" s="195"/>
      <c r="QFY85" s="195"/>
      <c r="QFZ85" s="195"/>
      <c r="QGA85" s="195"/>
      <c r="QGB85" s="195"/>
      <c r="QGC85" s="195"/>
      <c r="QGD85" s="195"/>
      <c r="QGE85" s="195"/>
      <c r="QGF85" s="195"/>
      <c r="QGG85" s="195"/>
      <c r="QGH85" s="195"/>
      <c r="QGI85" s="195"/>
      <c r="QGJ85" s="195"/>
      <c r="QGK85" s="195"/>
      <c r="QGL85" s="195"/>
      <c r="QGM85" s="195"/>
      <c r="QGN85" s="195"/>
      <c r="QGO85" s="195"/>
      <c r="QGP85" s="195"/>
      <c r="QGQ85" s="195"/>
      <c r="QGR85" s="195"/>
      <c r="QGS85" s="195"/>
      <c r="QGT85" s="195"/>
      <c r="QGU85" s="195"/>
      <c r="QGV85" s="195"/>
      <c r="QGW85" s="195"/>
      <c r="QGX85" s="195"/>
      <c r="QGY85" s="195"/>
      <c r="QGZ85" s="195"/>
      <c r="QHA85" s="195"/>
      <c r="QHB85" s="195"/>
      <c r="QHC85" s="195"/>
      <c r="QHD85" s="195"/>
      <c r="QHE85" s="195"/>
      <c r="QHF85" s="195"/>
      <c r="QHG85" s="195"/>
      <c r="QHH85" s="195"/>
      <c r="QHI85" s="195"/>
      <c r="QHJ85" s="195"/>
      <c r="QHK85" s="195"/>
      <c r="QHL85" s="195"/>
      <c r="QHM85" s="195"/>
      <c r="QHN85" s="195"/>
      <c r="QHO85" s="195"/>
      <c r="QHP85" s="195"/>
      <c r="QHQ85" s="195"/>
      <c r="QHR85" s="195"/>
      <c r="QHS85" s="195"/>
      <c r="QHT85" s="195"/>
      <c r="QHU85" s="195"/>
      <c r="QHV85" s="195"/>
      <c r="QHW85" s="195"/>
      <c r="QHX85" s="195"/>
      <c r="QHY85" s="195"/>
      <c r="QHZ85" s="195"/>
      <c r="QIA85" s="195"/>
      <c r="QIB85" s="195"/>
      <c r="QIC85" s="195"/>
      <c r="QID85" s="195"/>
      <c r="QIE85" s="195"/>
      <c r="QIF85" s="195"/>
      <c r="QIG85" s="195"/>
      <c r="QIH85" s="195"/>
      <c r="QII85" s="195"/>
      <c r="QIJ85" s="195"/>
      <c r="QIK85" s="195"/>
      <c r="QIL85" s="195"/>
      <c r="QIM85" s="195"/>
      <c r="QIN85" s="195"/>
      <c r="QIO85" s="195"/>
      <c r="QIP85" s="195"/>
      <c r="QIQ85" s="195"/>
      <c r="QIR85" s="195"/>
      <c r="QIS85" s="195"/>
      <c r="QIT85" s="195"/>
      <c r="QIU85" s="195"/>
      <c r="QIV85" s="195"/>
      <c r="QIW85" s="195"/>
      <c r="QIX85" s="195"/>
      <c r="QIY85" s="195"/>
      <c r="QIZ85" s="195"/>
      <c r="QJA85" s="195"/>
      <c r="QJB85" s="195"/>
      <c r="QJC85" s="195"/>
      <c r="QJD85" s="195"/>
      <c r="QJE85" s="195"/>
      <c r="QJF85" s="195"/>
      <c r="QJG85" s="195"/>
      <c r="QJH85" s="195"/>
      <c r="QJI85" s="195"/>
      <c r="QJJ85" s="195"/>
      <c r="QJK85" s="195"/>
      <c r="QJL85" s="195"/>
      <c r="QJM85" s="195"/>
      <c r="QJN85" s="195"/>
      <c r="QJO85" s="195"/>
      <c r="QJP85" s="195"/>
      <c r="QJQ85" s="195"/>
      <c r="QJR85" s="195"/>
      <c r="QJS85" s="195"/>
      <c r="QJT85" s="195"/>
      <c r="QJU85" s="195"/>
      <c r="QJV85" s="195"/>
      <c r="QJW85" s="195"/>
      <c r="QJX85" s="195"/>
      <c r="QJY85" s="195"/>
      <c r="QJZ85" s="195"/>
      <c r="QKA85" s="195"/>
      <c r="QKB85" s="195"/>
      <c r="QKC85" s="195"/>
      <c r="QKD85" s="195"/>
      <c r="QKE85" s="195"/>
      <c r="QKF85" s="195"/>
      <c r="QKG85" s="195"/>
      <c r="QKH85" s="195"/>
      <c r="QKI85" s="195"/>
      <c r="QKJ85" s="195"/>
      <c r="QKK85" s="195"/>
      <c r="QKL85" s="195"/>
      <c r="QKM85" s="195"/>
      <c r="QKN85" s="195"/>
      <c r="QKO85" s="195"/>
      <c r="QKP85" s="195"/>
      <c r="QKQ85" s="195"/>
      <c r="QKR85" s="195"/>
      <c r="QKS85" s="195"/>
      <c r="QKT85" s="195"/>
      <c r="QKU85" s="195"/>
      <c r="QKV85" s="195"/>
      <c r="QKW85" s="195"/>
      <c r="QKX85" s="195"/>
      <c r="QKY85" s="195"/>
      <c r="QKZ85" s="195"/>
      <c r="QLA85" s="195"/>
      <c r="QLB85" s="195"/>
      <c r="QLC85" s="195"/>
      <c r="QLD85" s="195"/>
      <c r="QLE85" s="195"/>
      <c r="QLF85" s="195"/>
      <c r="QLG85" s="195"/>
      <c r="QLH85" s="195"/>
      <c r="QLI85" s="195"/>
      <c r="QLJ85" s="195"/>
      <c r="QLK85" s="195"/>
      <c r="QLL85" s="195"/>
      <c r="QLM85" s="195"/>
      <c r="QLN85" s="195"/>
      <c r="QLO85" s="195"/>
      <c r="QLP85" s="195"/>
      <c r="QLQ85" s="195"/>
      <c r="QLR85" s="195"/>
      <c r="QLS85" s="195"/>
      <c r="QLT85" s="195"/>
      <c r="QLU85" s="195"/>
      <c r="QLV85" s="195"/>
      <c r="QLW85" s="195"/>
      <c r="QLX85" s="195"/>
      <c r="QLY85" s="195"/>
      <c r="QLZ85" s="195"/>
      <c r="QMA85" s="195"/>
      <c r="QMB85" s="195"/>
      <c r="QMC85" s="195"/>
      <c r="QMD85" s="195"/>
      <c r="QME85" s="195"/>
      <c r="QMF85" s="195"/>
      <c r="QMG85" s="195"/>
      <c r="QMH85" s="195"/>
      <c r="QMI85" s="195"/>
      <c r="QMJ85" s="195"/>
      <c r="QMK85" s="195"/>
      <c r="QML85" s="195"/>
      <c r="QMM85" s="195"/>
      <c r="QMN85" s="195"/>
      <c r="QMO85" s="195"/>
      <c r="QMP85" s="195"/>
      <c r="QMQ85" s="195"/>
      <c r="QMR85" s="195"/>
      <c r="QMS85" s="195"/>
      <c r="QMT85" s="195"/>
      <c r="QMU85" s="195"/>
      <c r="QMV85" s="195"/>
      <c r="QMW85" s="195"/>
      <c r="QMX85" s="195"/>
      <c r="QMY85" s="195"/>
      <c r="QMZ85" s="195"/>
      <c r="QNA85" s="195"/>
      <c r="QNB85" s="195"/>
      <c r="QNC85" s="195"/>
      <c r="QND85" s="195"/>
      <c r="QNE85" s="195"/>
      <c r="QNF85" s="195"/>
      <c r="QNG85" s="195"/>
      <c r="QNH85" s="195"/>
      <c r="QNI85" s="195"/>
      <c r="QNJ85" s="195"/>
      <c r="QNK85" s="195"/>
      <c r="QNL85" s="195"/>
      <c r="QNM85" s="195"/>
      <c r="QNN85" s="195"/>
      <c r="QNO85" s="195"/>
      <c r="QNP85" s="195"/>
      <c r="QNQ85" s="195"/>
      <c r="QNR85" s="195"/>
      <c r="QNS85" s="195"/>
      <c r="QNT85" s="195"/>
      <c r="QNU85" s="195"/>
      <c r="QNV85" s="195"/>
      <c r="QNW85" s="195"/>
      <c r="QNX85" s="195"/>
      <c r="QNY85" s="195"/>
      <c r="QNZ85" s="195"/>
      <c r="QOA85" s="195"/>
      <c r="QOB85" s="195"/>
      <c r="QOC85" s="195"/>
      <c r="QOD85" s="195"/>
      <c r="QOE85" s="195"/>
      <c r="QOF85" s="195"/>
      <c r="QOG85" s="195"/>
      <c r="QOH85" s="195"/>
      <c r="QOI85" s="195"/>
      <c r="QOJ85" s="195"/>
      <c r="QOK85" s="195"/>
      <c r="QOL85" s="195"/>
      <c r="QOM85" s="195"/>
      <c r="QON85" s="195"/>
      <c r="QOO85" s="195"/>
      <c r="QOP85" s="195"/>
      <c r="QOQ85" s="195"/>
      <c r="QOR85" s="195"/>
      <c r="QOS85" s="195"/>
      <c r="QOT85" s="195"/>
      <c r="QOU85" s="195"/>
      <c r="QOV85" s="195"/>
      <c r="QOW85" s="195"/>
      <c r="QOX85" s="195"/>
      <c r="QOY85" s="195"/>
      <c r="QOZ85" s="195"/>
      <c r="QPA85" s="195"/>
      <c r="QPB85" s="195"/>
      <c r="QPC85" s="195"/>
      <c r="QPD85" s="195"/>
      <c r="QPE85" s="195"/>
      <c r="QPF85" s="195"/>
      <c r="QPG85" s="195"/>
      <c r="QPH85" s="195"/>
      <c r="QPI85" s="195"/>
      <c r="QPJ85" s="195"/>
      <c r="QPK85" s="195"/>
      <c r="QPL85" s="195"/>
      <c r="QPM85" s="195"/>
      <c r="QPN85" s="195"/>
      <c r="QPO85" s="195"/>
      <c r="QPP85" s="195"/>
      <c r="QPQ85" s="195"/>
      <c r="QPR85" s="195"/>
      <c r="QPS85" s="195"/>
      <c r="QPT85" s="195"/>
      <c r="QPU85" s="195"/>
      <c r="QPV85" s="195"/>
      <c r="QPW85" s="195"/>
      <c r="QPX85" s="195"/>
      <c r="QPY85" s="195"/>
      <c r="QPZ85" s="195"/>
      <c r="QQA85" s="195"/>
      <c r="QQB85" s="195"/>
      <c r="QQC85" s="195"/>
      <c r="QQD85" s="195"/>
      <c r="QQE85" s="195"/>
      <c r="QQF85" s="195"/>
      <c r="QQG85" s="195"/>
      <c r="QQH85" s="195"/>
      <c r="QQI85" s="195"/>
      <c r="QQJ85" s="195"/>
      <c r="QQK85" s="195"/>
      <c r="QQL85" s="195"/>
      <c r="QQM85" s="195"/>
      <c r="QQN85" s="195"/>
      <c r="QQO85" s="195"/>
      <c r="QQP85" s="195"/>
      <c r="QQQ85" s="195"/>
      <c r="QQR85" s="195"/>
      <c r="QQS85" s="195"/>
      <c r="QQT85" s="195"/>
      <c r="QQU85" s="195"/>
      <c r="QQV85" s="195"/>
      <c r="QQW85" s="195"/>
      <c r="QQX85" s="195"/>
      <c r="QQY85" s="195"/>
      <c r="QQZ85" s="195"/>
      <c r="QRA85" s="195"/>
      <c r="QRB85" s="195"/>
      <c r="QRC85" s="195"/>
      <c r="QRD85" s="195"/>
      <c r="QRE85" s="195"/>
      <c r="QRF85" s="195"/>
      <c r="QRG85" s="195"/>
      <c r="QRH85" s="195"/>
      <c r="QRI85" s="195"/>
      <c r="QRJ85" s="195"/>
      <c r="QRK85" s="195"/>
      <c r="QRL85" s="195"/>
      <c r="QRM85" s="195"/>
      <c r="QRN85" s="195"/>
      <c r="QRO85" s="195"/>
      <c r="QRP85" s="195"/>
      <c r="QRQ85" s="195"/>
      <c r="QRR85" s="195"/>
      <c r="QRS85" s="195"/>
      <c r="QRT85" s="195"/>
      <c r="QRU85" s="195"/>
      <c r="QRV85" s="195"/>
      <c r="QRW85" s="195"/>
      <c r="QRX85" s="195"/>
      <c r="QRY85" s="195"/>
      <c r="QRZ85" s="195"/>
      <c r="QSA85" s="195"/>
      <c r="QSB85" s="195"/>
      <c r="QSC85" s="195"/>
      <c r="QSD85" s="195"/>
      <c r="QSE85" s="195"/>
      <c r="QSF85" s="195"/>
      <c r="QSG85" s="195"/>
      <c r="QSH85" s="195"/>
      <c r="QSI85" s="195"/>
      <c r="QSJ85" s="195"/>
      <c r="QSK85" s="195"/>
      <c r="QSL85" s="195"/>
      <c r="QSM85" s="195"/>
      <c r="QSN85" s="195"/>
      <c r="QSO85" s="195"/>
      <c r="QSP85" s="195"/>
      <c r="QSQ85" s="195"/>
      <c r="QSR85" s="195"/>
      <c r="QSS85" s="195"/>
      <c r="QST85" s="195"/>
      <c r="QSU85" s="195"/>
      <c r="QSV85" s="195"/>
      <c r="QSW85" s="195"/>
      <c r="QSX85" s="195"/>
      <c r="QSY85" s="195"/>
      <c r="QSZ85" s="195"/>
      <c r="QTA85" s="195"/>
      <c r="QTB85" s="195"/>
      <c r="QTC85" s="195"/>
      <c r="QTD85" s="195"/>
      <c r="QTE85" s="195"/>
      <c r="QTF85" s="195"/>
      <c r="QTG85" s="195"/>
      <c r="QTH85" s="195"/>
      <c r="QTI85" s="195"/>
      <c r="QTJ85" s="195"/>
      <c r="QTK85" s="195"/>
      <c r="QTL85" s="195"/>
      <c r="QTM85" s="195"/>
      <c r="QTN85" s="195"/>
      <c r="QTO85" s="195"/>
      <c r="QTP85" s="195"/>
      <c r="QTQ85" s="195"/>
      <c r="QTR85" s="195"/>
      <c r="QTS85" s="195"/>
      <c r="QTT85" s="195"/>
      <c r="QTU85" s="195"/>
      <c r="QTV85" s="195"/>
      <c r="QTW85" s="195"/>
      <c r="QTX85" s="195"/>
      <c r="QTY85" s="195"/>
      <c r="QTZ85" s="195"/>
      <c r="QUA85" s="195"/>
      <c r="QUB85" s="195"/>
      <c r="QUC85" s="195"/>
      <c r="QUD85" s="195"/>
      <c r="QUE85" s="195"/>
      <c r="QUF85" s="195"/>
      <c r="QUG85" s="195"/>
      <c r="QUH85" s="195"/>
      <c r="QUI85" s="195"/>
      <c r="QUJ85" s="195"/>
      <c r="QUK85" s="195"/>
      <c r="QUL85" s="195"/>
      <c r="QUM85" s="195"/>
      <c r="QUN85" s="195"/>
      <c r="QUO85" s="195"/>
      <c r="QUP85" s="195"/>
      <c r="QUQ85" s="195"/>
      <c r="QUR85" s="195"/>
      <c r="QUS85" s="195"/>
      <c r="QUT85" s="195"/>
      <c r="QUU85" s="195"/>
      <c r="QUV85" s="195"/>
      <c r="QUW85" s="195"/>
      <c r="QUX85" s="195"/>
      <c r="QUY85" s="195"/>
      <c r="QUZ85" s="195"/>
      <c r="QVA85" s="195"/>
      <c r="QVB85" s="195"/>
      <c r="QVC85" s="195"/>
      <c r="QVD85" s="195"/>
      <c r="QVE85" s="195"/>
      <c r="QVF85" s="195"/>
      <c r="QVG85" s="195"/>
      <c r="QVH85" s="195"/>
      <c r="QVI85" s="195"/>
      <c r="QVJ85" s="195"/>
      <c r="QVK85" s="195"/>
      <c r="QVL85" s="195"/>
      <c r="QVM85" s="195"/>
      <c r="QVN85" s="195"/>
      <c r="QVO85" s="195"/>
      <c r="QVP85" s="195"/>
      <c r="QVQ85" s="195"/>
      <c r="QVR85" s="195"/>
      <c r="QVS85" s="195"/>
      <c r="QVT85" s="195"/>
      <c r="QVU85" s="195"/>
      <c r="QVV85" s="195"/>
      <c r="QVW85" s="195"/>
      <c r="QVX85" s="195"/>
      <c r="QVY85" s="195"/>
      <c r="QVZ85" s="195"/>
      <c r="QWA85" s="195"/>
      <c r="QWB85" s="195"/>
      <c r="QWC85" s="195"/>
      <c r="QWD85" s="195"/>
      <c r="QWE85" s="195"/>
      <c r="QWF85" s="195"/>
      <c r="QWG85" s="195"/>
      <c r="QWH85" s="195"/>
      <c r="QWI85" s="195"/>
      <c r="QWJ85" s="195"/>
      <c r="QWK85" s="195"/>
      <c r="QWL85" s="195"/>
      <c r="QWM85" s="195"/>
      <c r="QWN85" s="195"/>
      <c r="QWO85" s="195"/>
      <c r="QWP85" s="195"/>
      <c r="QWQ85" s="195"/>
      <c r="QWR85" s="195"/>
      <c r="QWS85" s="195"/>
      <c r="QWT85" s="195"/>
      <c r="QWU85" s="195"/>
      <c r="QWV85" s="195"/>
      <c r="QWW85" s="195"/>
      <c r="QWX85" s="195"/>
      <c r="QWY85" s="195"/>
      <c r="QWZ85" s="195"/>
      <c r="QXA85" s="195"/>
      <c r="QXB85" s="195"/>
      <c r="QXC85" s="195"/>
      <c r="QXD85" s="195"/>
      <c r="QXE85" s="195"/>
      <c r="QXF85" s="195"/>
      <c r="QXG85" s="195"/>
      <c r="QXH85" s="195"/>
      <c r="QXI85" s="195"/>
      <c r="QXJ85" s="195"/>
      <c r="QXK85" s="195"/>
      <c r="QXL85" s="195"/>
      <c r="QXM85" s="195"/>
      <c r="QXN85" s="195"/>
      <c r="QXO85" s="195"/>
      <c r="QXP85" s="195"/>
      <c r="QXQ85" s="195"/>
      <c r="QXR85" s="195"/>
      <c r="QXS85" s="195"/>
      <c r="QXT85" s="195"/>
      <c r="QXU85" s="195"/>
      <c r="QXV85" s="195"/>
      <c r="QXW85" s="195"/>
      <c r="QXX85" s="195"/>
      <c r="QXY85" s="195"/>
      <c r="QXZ85" s="195"/>
      <c r="QYA85" s="195"/>
      <c r="QYB85" s="195"/>
      <c r="QYC85" s="195"/>
      <c r="QYD85" s="195"/>
      <c r="QYE85" s="195"/>
      <c r="QYF85" s="195"/>
      <c r="QYG85" s="195"/>
      <c r="QYH85" s="195"/>
      <c r="QYI85" s="195"/>
      <c r="QYJ85" s="195"/>
      <c r="QYK85" s="195"/>
      <c r="QYL85" s="195"/>
      <c r="QYM85" s="195"/>
      <c r="QYN85" s="195"/>
      <c r="QYO85" s="195"/>
      <c r="QYP85" s="195"/>
      <c r="QYQ85" s="195"/>
      <c r="QYR85" s="195"/>
      <c r="QYS85" s="195"/>
      <c r="QYT85" s="195"/>
      <c r="QYU85" s="195"/>
      <c r="QYV85" s="195"/>
      <c r="QYW85" s="195"/>
      <c r="QYX85" s="195"/>
      <c r="QYY85" s="195"/>
      <c r="QYZ85" s="195"/>
      <c r="QZA85" s="195"/>
      <c r="QZB85" s="195"/>
      <c r="QZC85" s="195"/>
      <c r="QZD85" s="195"/>
      <c r="QZE85" s="195"/>
      <c r="QZF85" s="195"/>
      <c r="QZG85" s="195"/>
      <c r="QZH85" s="195"/>
      <c r="QZI85" s="195"/>
      <c r="QZJ85" s="195"/>
      <c r="QZK85" s="195"/>
      <c r="QZL85" s="195"/>
      <c r="QZM85" s="195"/>
      <c r="QZN85" s="195"/>
      <c r="QZO85" s="195"/>
      <c r="QZP85" s="195"/>
      <c r="QZQ85" s="195"/>
      <c r="QZR85" s="195"/>
      <c r="QZS85" s="195"/>
      <c r="QZT85" s="195"/>
      <c r="QZU85" s="195"/>
      <c r="QZV85" s="195"/>
      <c r="QZW85" s="195"/>
      <c r="QZX85" s="195"/>
      <c r="QZY85" s="195"/>
      <c r="QZZ85" s="195"/>
      <c r="RAA85" s="195"/>
      <c r="RAB85" s="195"/>
      <c r="RAC85" s="195"/>
      <c r="RAD85" s="195"/>
      <c r="RAE85" s="195"/>
      <c r="RAF85" s="195"/>
      <c r="RAG85" s="195"/>
      <c r="RAH85" s="195"/>
      <c r="RAI85" s="195"/>
      <c r="RAJ85" s="195"/>
      <c r="RAK85" s="195"/>
      <c r="RAL85" s="195"/>
      <c r="RAM85" s="195"/>
      <c r="RAN85" s="195"/>
      <c r="RAO85" s="195"/>
      <c r="RAP85" s="195"/>
      <c r="RAQ85" s="195"/>
      <c r="RAR85" s="195"/>
      <c r="RAS85" s="195"/>
      <c r="RAT85" s="195"/>
      <c r="RAU85" s="195"/>
      <c r="RAV85" s="195"/>
      <c r="RAW85" s="195"/>
      <c r="RAX85" s="195"/>
      <c r="RAY85" s="195"/>
      <c r="RAZ85" s="195"/>
      <c r="RBA85" s="195"/>
      <c r="RBB85" s="195"/>
      <c r="RBC85" s="195"/>
      <c r="RBD85" s="195"/>
      <c r="RBE85" s="195"/>
      <c r="RBF85" s="195"/>
      <c r="RBG85" s="195"/>
      <c r="RBH85" s="195"/>
      <c r="RBI85" s="195"/>
      <c r="RBJ85" s="195"/>
      <c r="RBK85" s="195"/>
      <c r="RBL85" s="195"/>
      <c r="RBM85" s="195"/>
      <c r="RBN85" s="195"/>
      <c r="RBO85" s="195"/>
      <c r="RBP85" s="195"/>
      <c r="RBQ85" s="195"/>
      <c r="RBR85" s="195"/>
      <c r="RBS85" s="195"/>
      <c r="RBT85" s="195"/>
      <c r="RBU85" s="195"/>
      <c r="RBV85" s="195"/>
      <c r="RBW85" s="195"/>
      <c r="RBX85" s="195"/>
      <c r="RBY85" s="195"/>
      <c r="RBZ85" s="195"/>
      <c r="RCA85" s="195"/>
      <c r="RCB85" s="195"/>
      <c r="RCC85" s="195"/>
      <c r="RCD85" s="195"/>
      <c r="RCE85" s="195"/>
      <c r="RCF85" s="195"/>
      <c r="RCG85" s="195"/>
      <c r="RCH85" s="195"/>
      <c r="RCI85" s="195"/>
      <c r="RCJ85" s="195"/>
      <c r="RCK85" s="195"/>
      <c r="RCL85" s="195"/>
      <c r="RCM85" s="195"/>
      <c r="RCN85" s="195"/>
      <c r="RCO85" s="195"/>
      <c r="RCP85" s="195"/>
      <c r="RCQ85" s="195"/>
      <c r="RCR85" s="195"/>
      <c r="RCS85" s="195"/>
      <c r="RCT85" s="195"/>
      <c r="RCU85" s="195"/>
      <c r="RCV85" s="195"/>
      <c r="RCW85" s="195"/>
      <c r="RCX85" s="195"/>
      <c r="RCY85" s="195"/>
      <c r="RCZ85" s="195"/>
      <c r="RDA85" s="195"/>
      <c r="RDB85" s="195"/>
      <c r="RDC85" s="195"/>
      <c r="RDD85" s="195"/>
      <c r="RDE85" s="195"/>
      <c r="RDF85" s="195"/>
      <c r="RDG85" s="195"/>
      <c r="RDH85" s="195"/>
      <c r="RDI85" s="195"/>
      <c r="RDJ85" s="195"/>
      <c r="RDK85" s="195"/>
      <c r="RDL85" s="195"/>
      <c r="RDM85" s="195"/>
      <c r="RDN85" s="195"/>
      <c r="RDO85" s="195"/>
      <c r="RDP85" s="195"/>
      <c r="RDQ85" s="195"/>
      <c r="RDR85" s="195"/>
      <c r="RDS85" s="195"/>
      <c r="RDT85" s="195"/>
      <c r="RDU85" s="195"/>
      <c r="RDV85" s="195"/>
      <c r="RDW85" s="195"/>
      <c r="RDX85" s="195"/>
      <c r="RDY85" s="195"/>
      <c r="RDZ85" s="195"/>
      <c r="REA85" s="195"/>
      <c r="REB85" s="195"/>
      <c r="REC85" s="195"/>
      <c r="RED85" s="195"/>
      <c r="REE85" s="195"/>
      <c r="REF85" s="195"/>
      <c r="REG85" s="195"/>
      <c r="REH85" s="195"/>
      <c r="REI85" s="195"/>
      <c r="REJ85" s="195"/>
      <c r="REK85" s="195"/>
      <c r="REL85" s="195"/>
      <c r="REM85" s="195"/>
      <c r="REN85" s="195"/>
      <c r="REO85" s="195"/>
      <c r="REP85" s="195"/>
      <c r="REQ85" s="195"/>
      <c r="RER85" s="195"/>
      <c r="RES85" s="195"/>
      <c r="RET85" s="195"/>
      <c r="REU85" s="195"/>
      <c r="REV85" s="195"/>
      <c r="REW85" s="195"/>
      <c r="REX85" s="195"/>
      <c r="REY85" s="195"/>
      <c r="REZ85" s="195"/>
      <c r="RFA85" s="195"/>
      <c r="RFB85" s="195"/>
      <c r="RFC85" s="195"/>
      <c r="RFD85" s="195"/>
      <c r="RFE85" s="195"/>
      <c r="RFF85" s="195"/>
      <c r="RFG85" s="195"/>
      <c r="RFH85" s="195"/>
      <c r="RFI85" s="195"/>
      <c r="RFJ85" s="195"/>
      <c r="RFK85" s="195"/>
      <c r="RFL85" s="195"/>
      <c r="RFM85" s="195"/>
      <c r="RFN85" s="195"/>
      <c r="RFO85" s="195"/>
      <c r="RFP85" s="195"/>
      <c r="RFQ85" s="195"/>
      <c r="RFR85" s="195"/>
      <c r="RFS85" s="195"/>
      <c r="RFT85" s="195"/>
      <c r="RFU85" s="195"/>
      <c r="RFV85" s="195"/>
      <c r="RFW85" s="195"/>
      <c r="RFX85" s="195"/>
      <c r="RFY85" s="195"/>
      <c r="RFZ85" s="195"/>
      <c r="RGA85" s="195"/>
      <c r="RGB85" s="195"/>
      <c r="RGC85" s="195"/>
      <c r="RGD85" s="195"/>
      <c r="RGE85" s="195"/>
      <c r="RGF85" s="195"/>
      <c r="RGG85" s="195"/>
      <c r="RGH85" s="195"/>
      <c r="RGI85" s="195"/>
      <c r="RGJ85" s="195"/>
      <c r="RGK85" s="195"/>
      <c r="RGL85" s="195"/>
      <c r="RGM85" s="195"/>
      <c r="RGN85" s="195"/>
      <c r="RGO85" s="195"/>
      <c r="RGP85" s="195"/>
      <c r="RGQ85" s="195"/>
      <c r="RGR85" s="195"/>
      <c r="RGS85" s="195"/>
      <c r="RGT85" s="195"/>
      <c r="RGU85" s="195"/>
      <c r="RGV85" s="195"/>
      <c r="RGW85" s="195"/>
      <c r="RGX85" s="195"/>
      <c r="RGY85" s="195"/>
      <c r="RGZ85" s="195"/>
      <c r="RHA85" s="195"/>
      <c r="RHB85" s="195"/>
      <c r="RHC85" s="195"/>
      <c r="RHD85" s="195"/>
      <c r="RHE85" s="195"/>
      <c r="RHF85" s="195"/>
      <c r="RHG85" s="195"/>
      <c r="RHH85" s="195"/>
      <c r="RHI85" s="195"/>
      <c r="RHJ85" s="195"/>
      <c r="RHK85" s="195"/>
      <c r="RHL85" s="195"/>
      <c r="RHM85" s="195"/>
      <c r="RHN85" s="195"/>
      <c r="RHO85" s="195"/>
      <c r="RHP85" s="195"/>
      <c r="RHQ85" s="195"/>
      <c r="RHR85" s="195"/>
      <c r="RHS85" s="195"/>
      <c r="RHT85" s="195"/>
      <c r="RHU85" s="195"/>
      <c r="RHV85" s="195"/>
      <c r="RHW85" s="195"/>
      <c r="RHX85" s="195"/>
      <c r="RHY85" s="195"/>
      <c r="RHZ85" s="195"/>
      <c r="RIA85" s="195"/>
      <c r="RIB85" s="195"/>
      <c r="RIC85" s="195"/>
      <c r="RID85" s="195"/>
      <c r="RIE85" s="195"/>
      <c r="RIF85" s="195"/>
      <c r="RIG85" s="195"/>
      <c r="RIH85" s="195"/>
      <c r="RII85" s="195"/>
      <c r="RIJ85" s="195"/>
      <c r="RIK85" s="195"/>
      <c r="RIL85" s="195"/>
      <c r="RIM85" s="195"/>
      <c r="RIN85" s="195"/>
      <c r="RIO85" s="195"/>
      <c r="RIP85" s="195"/>
      <c r="RIQ85" s="195"/>
      <c r="RIR85" s="195"/>
      <c r="RIS85" s="195"/>
      <c r="RIT85" s="195"/>
      <c r="RIU85" s="195"/>
      <c r="RIV85" s="195"/>
      <c r="RIW85" s="195"/>
      <c r="RIX85" s="195"/>
      <c r="RIY85" s="195"/>
      <c r="RIZ85" s="195"/>
      <c r="RJA85" s="195"/>
      <c r="RJB85" s="195"/>
      <c r="RJC85" s="195"/>
      <c r="RJD85" s="195"/>
      <c r="RJE85" s="195"/>
      <c r="RJF85" s="195"/>
      <c r="RJG85" s="195"/>
      <c r="RJH85" s="195"/>
      <c r="RJI85" s="195"/>
      <c r="RJJ85" s="195"/>
      <c r="RJK85" s="195"/>
      <c r="RJL85" s="195"/>
      <c r="RJM85" s="195"/>
      <c r="RJN85" s="195"/>
      <c r="RJO85" s="195"/>
      <c r="RJP85" s="195"/>
      <c r="RJQ85" s="195"/>
      <c r="RJR85" s="195"/>
      <c r="RJS85" s="195"/>
      <c r="RJT85" s="195"/>
      <c r="RJU85" s="195"/>
      <c r="RJV85" s="195"/>
      <c r="RJW85" s="195"/>
      <c r="RJX85" s="195"/>
      <c r="RJY85" s="195"/>
      <c r="RJZ85" s="195"/>
      <c r="RKA85" s="195"/>
      <c r="RKB85" s="195"/>
      <c r="RKC85" s="195"/>
      <c r="RKD85" s="195"/>
      <c r="RKE85" s="195"/>
      <c r="RKF85" s="195"/>
      <c r="RKG85" s="195"/>
      <c r="RKH85" s="195"/>
      <c r="RKI85" s="195"/>
      <c r="RKJ85" s="195"/>
      <c r="RKK85" s="195"/>
      <c r="RKL85" s="195"/>
      <c r="RKM85" s="195"/>
      <c r="RKN85" s="195"/>
      <c r="RKO85" s="195"/>
      <c r="RKP85" s="195"/>
      <c r="RKQ85" s="195"/>
      <c r="RKR85" s="195"/>
      <c r="RKS85" s="195"/>
      <c r="RKT85" s="195"/>
      <c r="RKU85" s="195"/>
      <c r="RKV85" s="195"/>
      <c r="RKW85" s="195"/>
      <c r="RKX85" s="195"/>
      <c r="RKY85" s="195"/>
      <c r="RKZ85" s="195"/>
      <c r="RLA85" s="195"/>
      <c r="RLB85" s="195"/>
      <c r="RLC85" s="195"/>
      <c r="RLD85" s="195"/>
      <c r="RLE85" s="195"/>
      <c r="RLF85" s="195"/>
      <c r="RLG85" s="195"/>
      <c r="RLH85" s="195"/>
      <c r="RLI85" s="195"/>
      <c r="RLJ85" s="195"/>
      <c r="RLK85" s="195"/>
      <c r="RLL85" s="195"/>
      <c r="RLM85" s="195"/>
      <c r="RLN85" s="195"/>
      <c r="RLO85" s="195"/>
      <c r="RLP85" s="195"/>
      <c r="RLQ85" s="195"/>
      <c r="RLR85" s="195"/>
      <c r="RLS85" s="195"/>
      <c r="RLT85" s="195"/>
      <c r="RLU85" s="195"/>
      <c r="RLV85" s="195"/>
      <c r="RLW85" s="195"/>
      <c r="RLX85" s="195"/>
      <c r="RLY85" s="195"/>
      <c r="RLZ85" s="195"/>
      <c r="RMA85" s="195"/>
      <c r="RMB85" s="195"/>
      <c r="RMC85" s="195"/>
      <c r="RMD85" s="195"/>
      <c r="RME85" s="195"/>
      <c r="RMF85" s="195"/>
      <c r="RMG85" s="195"/>
      <c r="RMH85" s="195"/>
      <c r="RMI85" s="195"/>
      <c r="RMJ85" s="195"/>
      <c r="RMK85" s="195"/>
      <c r="RML85" s="195"/>
      <c r="RMM85" s="195"/>
      <c r="RMN85" s="195"/>
      <c r="RMO85" s="195"/>
      <c r="RMP85" s="195"/>
      <c r="RMQ85" s="195"/>
      <c r="RMR85" s="195"/>
      <c r="RMS85" s="195"/>
      <c r="RMT85" s="195"/>
      <c r="RMU85" s="195"/>
      <c r="RMV85" s="195"/>
      <c r="RMW85" s="195"/>
      <c r="RMX85" s="195"/>
      <c r="RMY85" s="195"/>
      <c r="RMZ85" s="195"/>
      <c r="RNA85" s="195"/>
      <c r="RNB85" s="195"/>
      <c r="RNC85" s="195"/>
      <c r="RND85" s="195"/>
      <c r="RNE85" s="195"/>
      <c r="RNF85" s="195"/>
      <c r="RNG85" s="195"/>
      <c r="RNH85" s="195"/>
      <c r="RNI85" s="195"/>
      <c r="RNJ85" s="195"/>
      <c r="RNK85" s="195"/>
      <c r="RNL85" s="195"/>
      <c r="RNM85" s="195"/>
      <c r="RNN85" s="195"/>
      <c r="RNO85" s="195"/>
      <c r="RNP85" s="195"/>
      <c r="RNQ85" s="195"/>
      <c r="RNR85" s="195"/>
      <c r="RNS85" s="195"/>
      <c r="RNT85" s="195"/>
      <c r="RNU85" s="195"/>
      <c r="RNV85" s="195"/>
      <c r="RNW85" s="195"/>
      <c r="RNX85" s="195"/>
      <c r="RNY85" s="195"/>
      <c r="RNZ85" s="195"/>
      <c r="ROA85" s="195"/>
      <c r="ROB85" s="195"/>
      <c r="ROC85" s="195"/>
      <c r="ROD85" s="195"/>
      <c r="ROE85" s="195"/>
      <c r="ROF85" s="195"/>
      <c r="ROG85" s="195"/>
      <c r="ROH85" s="195"/>
      <c r="ROI85" s="195"/>
      <c r="ROJ85" s="195"/>
      <c r="ROK85" s="195"/>
      <c r="ROL85" s="195"/>
      <c r="ROM85" s="195"/>
      <c r="RON85" s="195"/>
      <c r="ROO85" s="195"/>
      <c r="ROP85" s="195"/>
      <c r="ROQ85" s="195"/>
      <c r="ROR85" s="195"/>
      <c r="ROS85" s="195"/>
      <c r="ROT85" s="195"/>
      <c r="ROU85" s="195"/>
      <c r="ROV85" s="195"/>
      <c r="ROW85" s="195"/>
      <c r="ROX85" s="195"/>
      <c r="ROY85" s="195"/>
      <c r="ROZ85" s="195"/>
      <c r="RPA85" s="195"/>
      <c r="RPB85" s="195"/>
      <c r="RPC85" s="195"/>
      <c r="RPD85" s="195"/>
      <c r="RPE85" s="195"/>
      <c r="RPF85" s="195"/>
      <c r="RPG85" s="195"/>
      <c r="RPH85" s="195"/>
      <c r="RPI85" s="195"/>
      <c r="RPJ85" s="195"/>
      <c r="RPK85" s="195"/>
      <c r="RPL85" s="195"/>
      <c r="RPM85" s="195"/>
      <c r="RPN85" s="195"/>
      <c r="RPO85" s="195"/>
      <c r="RPP85" s="195"/>
      <c r="RPQ85" s="195"/>
      <c r="RPR85" s="195"/>
      <c r="RPS85" s="195"/>
      <c r="RPT85" s="195"/>
      <c r="RPU85" s="195"/>
      <c r="RPV85" s="195"/>
      <c r="RPW85" s="195"/>
      <c r="RPX85" s="195"/>
      <c r="RPY85" s="195"/>
      <c r="RPZ85" s="195"/>
      <c r="RQA85" s="195"/>
      <c r="RQB85" s="195"/>
      <c r="RQC85" s="195"/>
      <c r="RQD85" s="195"/>
      <c r="RQE85" s="195"/>
      <c r="RQF85" s="195"/>
      <c r="RQG85" s="195"/>
      <c r="RQH85" s="195"/>
      <c r="RQI85" s="195"/>
      <c r="RQJ85" s="195"/>
      <c r="RQK85" s="195"/>
      <c r="RQL85" s="195"/>
      <c r="RQM85" s="195"/>
      <c r="RQN85" s="195"/>
      <c r="RQO85" s="195"/>
      <c r="RQP85" s="195"/>
      <c r="RQQ85" s="195"/>
      <c r="RQR85" s="195"/>
      <c r="RQS85" s="195"/>
      <c r="RQT85" s="195"/>
      <c r="RQU85" s="195"/>
      <c r="RQV85" s="195"/>
      <c r="RQW85" s="195"/>
      <c r="RQX85" s="195"/>
      <c r="RQY85" s="195"/>
      <c r="RQZ85" s="195"/>
      <c r="RRA85" s="195"/>
      <c r="RRB85" s="195"/>
      <c r="RRC85" s="195"/>
      <c r="RRD85" s="195"/>
      <c r="RRE85" s="195"/>
      <c r="RRF85" s="195"/>
      <c r="RRG85" s="195"/>
      <c r="RRH85" s="195"/>
      <c r="RRI85" s="195"/>
      <c r="RRJ85" s="195"/>
      <c r="RRK85" s="195"/>
      <c r="RRL85" s="195"/>
      <c r="RRM85" s="195"/>
      <c r="RRN85" s="195"/>
      <c r="RRO85" s="195"/>
      <c r="RRP85" s="195"/>
      <c r="RRQ85" s="195"/>
      <c r="RRR85" s="195"/>
      <c r="RRS85" s="195"/>
      <c r="RRT85" s="195"/>
      <c r="RRU85" s="195"/>
      <c r="RRV85" s="195"/>
      <c r="RRW85" s="195"/>
      <c r="RRX85" s="195"/>
      <c r="RRY85" s="195"/>
      <c r="RRZ85" s="195"/>
      <c r="RSA85" s="195"/>
      <c r="RSB85" s="195"/>
      <c r="RSC85" s="195"/>
      <c r="RSD85" s="195"/>
      <c r="RSE85" s="195"/>
      <c r="RSF85" s="195"/>
      <c r="RSG85" s="195"/>
      <c r="RSH85" s="195"/>
      <c r="RSI85" s="195"/>
      <c r="RSJ85" s="195"/>
      <c r="RSK85" s="195"/>
      <c r="RSL85" s="195"/>
      <c r="RSM85" s="195"/>
      <c r="RSN85" s="195"/>
      <c r="RSO85" s="195"/>
      <c r="RSP85" s="195"/>
      <c r="RSQ85" s="195"/>
      <c r="RSR85" s="195"/>
      <c r="RSS85" s="195"/>
      <c r="RST85" s="195"/>
      <c r="RSU85" s="195"/>
      <c r="RSV85" s="195"/>
      <c r="RSW85" s="195"/>
      <c r="RSX85" s="195"/>
      <c r="RSY85" s="195"/>
      <c r="RSZ85" s="195"/>
      <c r="RTA85" s="195"/>
      <c r="RTB85" s="195"/>
      <c r="RTC85" s="195"/>
      <c r="RTD85" s="195"/>
      <c r="RTE85" s="195"/>
      <c r="RTF85" s="195"/>
      <c r="RTG85" s="195"/>
      <c r="RTH85" s="195"/>
      <c r="RTI85" s="195"/>
      <c r="RTJ85" s="195"/>
      <c r="RTK85" s="195"/>
      <c r="RTL85" s="195"/>
      <c r="RTM85" s="195"/>
      <c r="RTN85" s="195"/>
      <c r="RTO85" s="195"/>
      <c r="RTP85" s="195"/>
      <c r="RTQ85" s="195"/>
      <c r="RTR85" s="195"/>
      <c r="RTS85" s="195"/>
      <c r="RTT85" s="195"/>
      <c r="RTU85" s="195"/>
      <c r="RTV85" s="195"/>
      <c r="RTW85" s="195"/>
      <c r="RTX85" s="195"/>
      <c r="RTY85" s="195"/>
      <c r="RTZ85" s="195"/>
      <c r="RUA85" s="195"/>
      <c r="RUB85" s="195"/>
      <c r="RUC85" s="195"/>
      <c r="RUD85" s="195"/>
      <c r="RUE85" s="195"/>
      <c r="RUF85" s="195"/>
      <c r="RUG85" s="195"/>
      <c r="RUH85" s="195"/>
      <c r="RUI85" s="195"/>
      <c r="RUJ85" s="195"/>
      <c r="RUK85" s="195"/>
      <c r="RUL85" s="195"/>
      <c r="RUM85" s="195"/>
      <c r="RUN85" s="195"/>
      <c r="RUO85" s="195"/>
      <c r="RUP85" s="195"/>
      <c r="RUQ85" s="195"/>
      <c r="RUR85" s="195"/>
      <c r="RUS85" s="195"/>
      <c r="RUT85" s="195"/>
      <c r="RUU85" s="195"/>
      <c r="RUV85" s="195"/>
      <c r="RUW85" s="195"/>
      <c r="RUX85" s="195"/>
      <c r="RUY85" s="195"/>
      <c r="RUZ85" s="195"/>
      <c r="RVA85" s="195"/>
      <c r="RVB85" s="195"/>
      <c r="RVC85" s="195"/>
      <c r="RVD85" s="195"/>
      <c r="RVE85" s="195"/>
      <c r="RVF85" s="195"/>
      <c r="RVG85" s="195"/>
      <c r="RVH85" s="195"/>
      <c r="RVI85" s="195"/>
      <c r="RVJ85" s="195"/>
      <c r="RVK85" s="195"/>
      <c r="RVL85" s="195"/>
      <c r="RVM85" s="195"/>
      <c r="RVN85" s="195"/>
      <c r="RVO85" s="195"/>
      <c r="RVP85" s="195"/>
      <c r="RVQ85" s="195"/>
      <c r="RVR85" s="195"/>
      <c r="RVS85" s="195"/>
      <c r="RVT85" s="195"/>
      <c r="RVU85" s="195"/>
      <c r="RVV85" s="195"/>
      <c r="RVW85" s="195"/>
      <c r="RVX85" s="195"/>
      <c r="RVY85" s="195"/>
      <c r="RVZ85" s="195"/>
      <c r="RWA85" s="195"/>
      <c r="RWB85" s="195"/>
      <c r="RWC85" s="195"/>
      <c r="RWD85" s="195"/>
      <c r="RWE85" s="195"/>
      <c r="RWF85" s="195"/>
      <c r="RWG85" s="195"/>
      <c r="RWH85" s="195"/>
      <c r="RWI85" s="195"/>
      <c r="RWJ85" s="195"/>
      <c r="RWK85" s="195"/>
      <c r="RWL85" s="195"/>
      <c r="RWM85" s="195"/>
      <c r="RWN85" s="195"/>
      <c r="RWO85" s="195"/>
      <c r="RWP85" s="195"/>
      <c r="RWQ85" s="195"/>
      <c r="RWR85" s="195"/>
      <c r="RWS85" s="195"/>
      <c r="RWT85" s="195"/>
      <c r="RWU85" s="195"/>
      <c r="RWV85" s="195"/>
      <c r="RWW85" s="195"/>
      <c r="RWX85" s="195"/>
      <c r="RWY85" s="195"/>
      <c r="RWZ85" s="195"/>
      <c r="RXA85" s="195"/>
      <c r="RXB85" s="195"/>
      <c r="RXC85" s="195"/>
      <c r="RXD85" s="195"/>
      <c r="RXE85" s="195"/>
      <c r="RXF85" s="195"/>
      <c r="RXG85" s="195"/>
      <c r="RXH85" s="195"/>
      <c r="RXI85" s="195"/>
      <c r="RXJ85" s="195"/>
      <c r="RXK85" s="195"/>
      <c r="RXL85" s="195"/>
      <c r="RXM85" s="195"/>
      <c r="RXN85" s="195"/>
      <c r="RXO85" s="195"/>
      <c r="RXP85" s="195"/>
      <c r="RXQ85" s="195"/>
      <c r="RXR85" s="195"/>
      <c r="RXS85" s="195"/>
      <c r="RXT85" s="195"/>
      <c r="RXU85" s="195"/>
      <c r="RXV85" s="195"/>
      <c r="RXW85" s="195"/>
      <c r="RXX85" s="195"/>
      <c r="RXY85" s="195"/>
      <c r="RXZ85" s="195"/>
      <c r="RYA85" s="195"/>
      <c r="RYB85" s="195"/>
      <c r="RYC85" s="195"/>
      <c r="RYD85" s="195"/>
      <c r="RYE85" s="195"/>
      <c r="RYF85" s="195"/>
      <c r="RYG85" s="195"/>
      <c r="RYH85" s="195"/>
      <c r="RYI85" s="195"/>
      <c r="RYJ85" s="195"/>
      <c r="RYK85" s="195"/>
      <c r="RYL85" s="195"/>
      <c r="RYM85" s="195"/>
      <c r="RYN85" s="195"/>
      <c r="RYO85" s="195"/>
      <c r="RYP85" s="195"/>
      <c r="RYQ85" s="195"/>
      <c r="RYR85" s="195"/>
      <c r="RYS85" s="195"/>
      <c r="RYT85" s="195"/>
      <c r="RYU85" s="195"/>
      <c r="RYV85" s="195"/>
      <c r="RYW85" s="195"/>
      <c r="RYX85" s="195"/>
      <c r="RYY85" s="195"/>
      <c r="RYZ85" s="195"/>
      <c r="RZA85" s="195"/>
      <c r="RZB85" s="195"/>
      <c r="RZC85" s="195"/>
      <c r="RZD85" s="195"/>
      <c r="RZE85" s="195"/>
      <c r="RZF85" s="195"/>
      <c r="RZG85" s="195"/>
      <c r="RZH85" s="195"/>
      <c r="RZI85" s="195"/>
      <c r="RZJ85" s="195"/>
      <c r="RZK85" s="195"/>
      <c r="RZL85" s="195"/>
      <c r="RZM85" s="195"/>
      <c r="RZN85" s="195"/>
      <c r="RZO85" s="195"/>
      <c r="RZP85" s="195"/>
      <c r="RZQ85" s="195"/>
      <c r="RZR85" s="195"/>
      <c r="RZS85" s="195"/>
      <c r="RZT85" s="195"/>
      <c r="RZU85" s="195"/>
      <c r="RZV85" s="195"/>
      <c r="RZW85" s="195"/>
      <c r="RZX85" s="195"/>
      <c r="RZY85" s="195"/>
      <c r="RZZ85" s="195"/>
      <c r="SAA85" s="195"/>
      <c r="SAB85" s="195"/>
      <c r="SAC85" s="195"/>
      <c r="SAD85" s="195"/>
      <c r="SAE85" s="195"/>
      <c r="SAF85" s="195"/>
      <c r="SAG85" s="195"/>
      <c r="SAH85" s="195"/>
      <c r="SAI85" s="195"/>
      <c r="SAJ85" s="195"/>
      <c r="SAK85" s="195"/>
      <c r="SAL85" s="195"/>
      <c r="SAM85" s="195"/>
      <c r="SAN85" s="195"/>
      <c r="SAO85" s="195"/>
      <c r="SAP85" s="195"/>
      <c r="SAQ85" s="195"/>
      <c r="SAR85" s="195"/>
      <c r="SAS85" s="195"/>
      <c r="SAT85" s="195"/>
      <c r="SAU85" s="195"/>
      <c r="SAV85" s="195"/>
      <c r="SAW85" s="195"/>
      <c r="SAX85" s="195"/>
      <c r="SAY85" s="195"/>
      <c r="SAZ85" s="195"/>
      <c r="SBA85" s="195"/>
      <c r="SBB85" s="195"/>
      <c r="SBC85" s="195"/>
      <c r="SBD85" s="195"/>
      <c r="SBE85" s="195"/>
      <c r="SBF85" s="195"/>
      <c r="SBG85" s="195"/>
      <c r="SBH85" s="195"/>
      <c r="SBI85" s="195"/>
      <c r="SBJ85" s="195"/>
      <c r="SBK85" s="195"/>
      <c r="SBL85" s="195"/>
      <c r="SBM85" s="195"/>
      <c r="SBN85" s="195"/>
      <c r="SBO85" s="195"/>
      <c r="SBP85" s="195"/>
      <c r="SBQ85" s="195"/>
      <c r="SBR85" s="195"/>
      <c r="SBS85" s="195"/>
      <c r="SBT85" s="195"/>
      <c r="SBU85" s="195"/>
      <c r="SBV85" s="195"/>
      <c r="SBW85" s="195"/>
      <c r="SBX85" s="195"/>
      <c r="SBY85" s="195"/>
      <c r="SBZ85" s="195"/>
      <c r="SCA85" s="195"/>
      <c r="SCB85" s="195"/>
      <c r="SCC85" s="195"/>
      <c r="SCD85" s="195"/>
      <c r="SCE85" s="195"/>
      <c r="SCF85" s="195"/>
      <c r="SCG85" s="195"/>
      <c r="SCH85" s="195"/>
      <c r="SCI85" s="195"/>
      <c r="SCJ85" s="195"/>
      <c r="SCK85" s="195"/>
      <c r="SCL85" s="195"/>
      <c r="SCM85" s="195"/>
      <c r="SCN85" s="195"/>
      <c r="SCO85" s="195"/>
      <c r="SCP85" s="195"/>
      <c r="SCQ85" s="195"/>
      <c r="SCR85" s="195"/>
      <c r="SCS85" s="195"/>
      <c r="SCT85" s="195"/>
      <c r="SCU85" s="195"/>
      <c r="SCV85" s="195"/>
      <c r="SCW85" s="195"/>
      <c r="SCX85" s="195"/>
      <c r="SCY85" s="195"/>
      <c r="SCZ85" s="195"/>
      <c r="SDA85" s="195"/>
      <c r="SDB85" s="195"/>
      <c r="SDC85" s="195"/>
      <c r="SDD85" s="195"/>
      <c r="SDE85" s="195"/>
      <c r="SDF85" s="195"/>
      <c r="SDG85" s="195"/>
      <c r="SDH85" s="195"/>
      <c r="SDI85" s="195"/>
      <c r="SDJ85" s="195"/>
      <c r="SDK85" s="195"/>
      <c r="SDL85" s="195"/>
      <c r="SDM85" s="195"/>
      <c r="SDN85" s="195"/>
      <c r="SDO85" s="195"/>
      <c r="SDP85" s="195"/>
      <c r="SDQ85" s="195"/>
      <c r="SDR85" s="195"/>
      <c r="SDS85" s="195"/>
      <c r="SDT85" s="195"/>
      <c r="SDU85" s="195"/>
      <c r="SDV85" s="195"/>
      <c r="SDW85" s="195"/>
      <c r="SDX85" s="195"/>
      <c r="SDY85" s="195"/>
      <c r="SDZ85" s="195"/>
      <c r="SEA85" s="195"/>
      <c r="SEB85" s="195"/>
      <c r="SEC85" s="195"/>
      <c r="SED85" s="195"/>
      <c r="SEE85" s="195"/>
      <c r="SEF85" s="195"/>
      <c r="SEG85" s="195"/>
      <c r="SEH85" s="195"/>
      <c r="SEI85" s="195"/>
      <c r="SEJ85" s="195"/>
      <c r="SEK85" s="195"/>
      <c r="SEL85" s="195"/>
      <c r="SEM85" s="195"/>
      <c r="SEN85" s="195"/>
      <c r="SEO85" s="195"/>
      <c r="SEP85" s="195"/>
      <c r="SEQ85" s="195"/>
      <c r="SER85" s="195"/>
      <c r="SES85" s="195"/>
      <c r="SET85" s="195"/>
      <c r="SEU85" s="195"/>
      <c r="SEV85" s="195"/>
      <c r="SEW85" s="195"/>
      <c r="SEX85" s="195"/>
      <c r="SEY85" s="195"/>
      <c r="SEZ85" s="195"/>
      <c r="SFA85" s="195"/>
      <c r="SFB85" s="195"/>
      <c r="SFC85" s="195"/>
      <c r="SFD85" s="195"/>
      <c r="SFE85" s="195"/>
      <c r="SFF85" s="195"/>
      <c r="SFG85" s="195"/>
      <c r="SFH85" s="195"/>
      <c r="SFI85" s="195"/>
      <c r="SFJ85" s="195"/>
      <c r="SFK85" s="195"/>
      <c r="SFL85" s="195"/>
      <c r="SFM85" s="195"/>
      <c r="SFN85" s="195"/>
      <c r="SFO85" s="195"/>
      <c r="SFP85" s="195"/>
      <c r="SFQ85" s="195"/>
      <c r="SFR85" s="195"/>
      <c r="SFS85" s="195"/>
      <c r="SFT85" s="195"/>
      <c r="SFU85" s="195"/>
      <c r="SFV85" s="195"/>
      <c r="SFW85" s="195"/>
      <c r="SFX85" s="195"/>
      <c r="SFY85" s="195"/>
      <c r="SFZ85" s="195"/>
      <c r="SGA85" s="195"/>
      <c r="SGB85" s="195"/>
      <c r="SGC85" s="195"/>
      <c r="SGD85" s="195"/>
      <c r="SGE85" s="195"/>
      <c r="SGF85" s="195"/>
      <c r="SGG85" s="195"/>
      <c r="SGH85" s="195"/>
      <c r="SGI85" s="195"/>
      <c r="SGJ85" s="195"/>
      <c r="SGK85" s="195"/>
      <c r="SGL85" s="195"/>
      <c r="SGM85" s="195"/>
      <c r="SGN85" s="195"/>
      <c r="SGO85" s="195"/>
      <c r="SGP85" s="195"/>
      <c r="SGQ85" s="195"/>
      <c r="SGR85" s="195"/>
      <c r="SGS85" s="195"/>
      <c r="SGT85" s="195"/>
      <c r="SGU85" s="195"/>
      <c r="SGV85" s="195"/>
      <c r="SGW85" s="195"/>
      <c r="SGX85" s="195"/>
      <c r="SGY85" s="195"/>
      <c r="SGZ85" s="195"/>
      <c r="SHA85" s="195"/>
      <c r="SHB85" s="195"/>
      <c r="SHC85" s="195"/>
      <c r="SHD85" s="195"/>
      <c r="SHE85" s="195"/>
      <c r="SHF85" s="195"/>
      <c r="SHG85" s="195"/>
      <c r="SHH85" s="195"/>
      <c r="SHI85" s="195"/>
      <c r="SHJ85" s="195"/>
      <c r="SHK85" s="195"/>
      <c r="SHL85" s="195"/>
      <c r="SHM85" s="195"/>
      <c r="SHN85" s="195"/>
      <c r="SHO85" s="195"/>
      <c r="SHP85" s="195"/>
      <c r="SHQ85" s="195"/>
      <c r="SHR85" s="195"/>
      <c r="SHS85" s="195"/>
      <c r="SHT85" s="195"/>
      <c r="SHU85" s="195"/>
      <c r="SHV85" s="195"/>
      <c r="SHW85" s="195"/>
      <c r="SHX85" s="195"/>
      <c r="SHY85" s="195"/>
      <c r="SHZ85" s="195"/>
      <c r="SIA85" s="195"/>
      <c r="SIB85" s="195"/>
      <c r="SIC85" s="195"/>
      <c r="SID85" s="195"/>
      <c r="SIE85" s="195"/>
      <c r="SIF85" s="195"/>
      <c r="SIG85" s="195"/>
      <c r="SIH85" s="195"/>
      <c r="SII85" s="195"/>
      <c r="SIJ85" s="195"/>
      <c r="SIK85" s="195"/>
      <c r="SIL85" s="195"/>
      <c r="SIM85" s="195"/>
      <c r="SIN85" s="195"/>
      <c r="SIO85" s="195"/>
      <c r="SIP85" s="195"/>
      <c r="SIQ85" s="195"/>
      <c r="SIR85" s="195"/>
      <c r="SIS85" s="195"/>
      <c r="SIT85" s="195"/>
      <c r="SIU85" s="195"/>
      <c r="SIV85" s="195"/>
      <c r="SIW85" s="195"/>
      <c r="SIX85" s="195"/>
      <c r="SIY85" s="195"/>
      <c r="SIZ85" s="195"/>
      <c r="SJA85" s="195"/>
      <c r="SJB85" s="195"/>
      <c r="SJC85" s="195"/>
      <c r="SJD85" s="195"/>
      <c r="SJE85" s="195"/>
      <c r="SJF85" s="195"/>
      <c r="SJG85" s="195"/>
      <c r="SJH85" s="195"/>
      <c r="SJI85" s="195"/>
      <c r="SJJ85" s="195"/>
      <c r="SJK85" s="195"/>
      <c r="SJL85" s="195"/>
      <c r="SJM85" s="195"/>
      <c r="SJN85" s="195"/>
      <c r="SJO85" s="195"/>
      <c r="SJP85" s="195"/>
      <c r="SJQ85" s="195"/>
      <c r="SJR85" s="195"/>
      <c r="SJS85" s="195"/>
      <c r="SJT85" s="195"/>
      <c r="SJU85" s="195"/>
      <c r="SJV85" s="195"/>
      <c r="SJW85" s="195"/>
      <c r="SJX85" s="195"/>
      <c r="SJY85" s="195"/>
      <c r="SJZ85" s="195"/>
      <c r="SKA85" s="195"/>
      <c r="SKB85" s="195"/>
      <c r="SKC85" s="195"/>
      <c r="SKD85" s="195"/>
      <c r="SKE85" s="195"/>
      <c r="SKF85" s="195"/>
      <c r="SKG85" s="195"/>
      <c r="SKH85" s="195"/>
      <c r="SKI85" s="195"/>
      <c r="SKJ85" s="195"/>
      <c r="SKK85" s="195"/>
      <c r="SKL85" s="195"/>
      <c r="SKM85" s="195"/>
      <c r="SKN85" s="195"/>
      <c r="SKO85" s="195"/>
      <c r="SKP85" s="195"/>
      <c r="SKQ85" s="195"/>
      <c r="SKR85" s="195"/>
      <c r="SKS85" s="195"/>
      <c r="SKT85" s="195"/>
      <c r="SKU85" s="195"/>
      <c r="SKV85" s="195"/>
      <c r="SKW85" s="195"/>
      <c r="SKX85" s="195"/>
      <c r="SKY85" s="195"/>
      <c r="SKZ85" s="195"/>
      <c r="SLA85" s="195"/>
      <c r="SLB85" s="195"/>
      <c r="SLC85" s="195"/>
      <c r="SLD85" s="195"/>
      <c r="SLE85" s="195"/>
      <c r="SLF85" s="195"/>
      <c r="SLG85" s="195"/>
      <c r="SLH85" s="195"/>
      <c r="SLI85" s="195"/>
      <c r="SLJ85" s="195"/>
      <c r="SLK85" s="195"/>
      <c r="SLL85" s="195"/>
      <c r="SLM85" s="195"/>
      <c r="SLN85" s="195"/>
      <c r="SLO85" s="195"/>
      <c r="SLP85" s="195"/>
      <c r="SLQ85" s="195"/>
      <c r="SLR85" s="195"/>
      <c r="SLS85" s="195"/>
      <c r="SLT85" s="195"/>
      <c r="SLU85" s="195"/>
      <c r="SLV85" s="195"/>
      <c r="SLW85" s="195"/>
      <c r="SLX85" s="195"/>
      <c r="SLY85" s="195"/>
      <c r="SLZ85" s="195"/>
      <c r="SMA85" s="195"/>
      <c r="SMB85" s="195"/>
      <c r="SMC85" s="195"/>
      <c r="SMD85" s="195"/>
      <c r="SME85" s="195"/>
      <c r="SMF85" s="195"/>
      <c r="SMG85" s="195"/>
      <c r="SMH85" s="195"/>
      <c r="SMI85" s="195"/>
      <c r="SMJ85" s="195"/>
      <c r="SMK85" s="195"/>
      <c r="SML85" s="195"/>
      <c r="SMM85" s="195"/>
      <c r="SMN85" s="195"/>
      <c r="SMO85" s="195"/>
      <c r="SMP85" s="195"/>
      <c r="SMQ85" s="195"/>
      <c r="SMR85" s="195"/>
      <c r="SMS85" s="195"/>
      <c r="SMT85" s="195"/>
      <c r="SMU85" s="195"/>
      <c r="SMV85" s="195"/>
      <c r="SMW85" s="195"/>
      <c r="SMX85" s="195"/>
      <c r="SMY85" s="195"/>
      <c r="SMZ85" s="195"/>
      <c r="SNA85" s="195"/>
      <c r="SNB85" s="195"/>
      <c r="SNC85" s="195"/>
      <c r="SND85" s="195"/>
      <c r="SNE85" s="195"/>
      <c r="SNF85" s="195"/>
      <c r="SNG85" s="195"/>
      <c r="SNH85" s="195"/>
      <c r="SNI85" s="195"/>
      <c r="SNJ85" s="195"/>
      <c r="SNK85" s="195"/>
      <c r="SNL85" s="195"/>
      <c r="SNM85" s="195"/>
      <c r="SNN85" s="195"/>
      <c r="SNO85" s="195"/>
      <c r="SNP85" s="195"/>
      <c r="SNQ85" s="195"/>
      <c r="SNR85" s="195"/>
      <c r="SNS85" s="195"/>
      <c r="SNT85" s="195"/>
      <c r="SNU85" s="195"/>
      <c r="SNV85" s="195"/>
      <c r="SNW85" s="195"/>
      <c r="SNX85" s="195"/>
      <c r="SNY85" s="195"/>
      <c r="SNZ85" s="195"/>
      <c r="SOA85" s="195"/>
      <c r="SOB85" s="195"/>
      <c r="SOC85" s="195"/>
      <c r="SOD85" s="195"/>
      <c r="SOE85" s="195"/>
      <c r="SOF85" s="195"/>
      <c r="SOG85" s="195"/>
      <c r="SOH85" s="195"/>
      <c r="SOI85" s="195"/>
      <c r="SOJ85" s="195"/>
      <c r="SOK85" s="195"/>
      <c r="SOL85" s="195"/>
      <c r="SOM85" s="195"/>
      <c r="SON85" s="195"/>
      <c r="SOO85" s="195"/>
      <c r="SOP85" s="195"/>
      <c r="SOQ85" s="195"/>
      <c r="SOR85" s="195"/>
      <c r="SOS85" s="195"/>
      <c r="SOT85" s="195"/>
      <c r="SOU85" s="195"/>
      <c r="SOV85" s="195"/>
      <c r="SOW85" s="195"/>
      <c r="SOX85" s="195"/>
      <c r="SOY85" s="195"/>
      <c r="SOZ85" s="195"/>
      <c r="SPA85" s="195"/>
      <c r="SPB85" s="195"/>
      <c r="SPC85" s="195"/>
      <c r="SPD85" s="195"/>
      <c r="SPE85" s="195"/>
      <c r="SPF85" s="195"/>
      <c r="SPG85" s="195"/>
      <c r="SPH85" s="195"/>
      <c r="SPI85" s="195"/>
      <c r="SPJ85" s="195"/>
      <c r="SPK85" s="195"/>
      <c r="SPL85" s="195"/>
      <c r="SPM85" s="195"/>
      <c r="SPN85" s="195"/>
      <c r="SPO85" s="195"/>
      <c r="SPP85" s="195"/>
      <c r="SPQ85" s="195"/>
      <c r="SPR85" s="195"/>
      <c r="SPS85" s="195"/>
      <c r="SPT85" s="195"/>
      <c r="SPU85" s="195"/>
      <c r="SPV85" s="195"/>
      <c r="SPW85" s="195"/>
      <c r="SPX85" s="195"/>
      <c r="SPY85" s="195"/>
      <c r="SPZ85" s="195"/>
      <c r="SQA85" s="195"/>
      <c r="SQB85" s="195"/>
      <c r="SQC85" s="195"/>
      <c r="SQD85" s="195"/>
      <c r="SQE85" s="195"/>
      <c r="SQF85" s="195"/>
      <c r="SQG85" s="195"/>
      <c r="SQH85" s="195"/>
      <c r="SQI85" s="195"/>
      <c r="SQJ85" s="195"/>
      <c r="SQK85" s="195"/>
      <c r="SQL85" s="195"/>
      <c r="SQM85" s="195"/>
      <c r="SQN85" s="195"/>
      <c r="SQO85" s="195"/>
      <c r="SQP85" s="195"/>
      <c r="SQQ85" s="195"/>
      <c r="SQR85" s="195"/>
      <c r="SQS85" s="195"/>
      <c r="SQT85" s="195"/>
      <c r="SQU85" s="195"/>
      <c r="SQV85" s="195"/>
      <c r="SQW85" s="195"/>
      <c r="SQX85" s="195"/>
      <c r="SQY85" s="195"/>
      <c r="SQZ85" s="195"/>
      <c r="SRA85" s="195"/>
      <c r="SRB85" s="195"/>
      <c r="SRC85" s="195"/>
      <c r="SRD85" s="195"/>
      <c r="SRE85" s="195"/>
      <c r="SRF85" s="195"/>
      <c r="SRG85" s="195"/>
      <c r="SRH85" s="195"/>
      <c r="SRI85" s="195"/>
      <c r="SRJ85" s="195"/>
      <c r="SRK85" s="195"/>
      <c r="SRL85" s="195"/>
      <c r="SRM85" s="195"/>
      <c r="SRN85" s="195"/>
      <c r="SRO85" s="195"/>
      <c r="SRP85" s="195"/>
      <c r="SRQ85" s="195"/>
      <c r="SRR85" s="195"/>
      <c r="SRS85" s="195"/>
      <c r="SRT85" s="195"/>
      <c r="SRU85" s="195"/>
      <c r="SRV85" s="195"/>
      <c r="SRW85" s="195"/>
      <c r="SRX85" s="195"/>
      <c r="SRY85" s="195"/>
      <c r="SRZ85" s="195"/>
      <c r="SSA85" s="195"/>
      <c r="SSB85" s="195"/>
      <c r="SSC85" s="195"/>
      <c r="SSD85" s="195"/>
      <c r="SSE85" s="195"/>
      <c r="SSF85" s="195"/>
      <c r="SSG85" s="195"/>
      <c r="SSH85" s="195"/>
      <c r="SSI85" s="195"/>
      <c r="SSJ85" s="195"/>
      <c r="SSK85" s="195"/>
      <c r="SSL85" s="195"/>
      <c r="SSM85" s="195"/>
      <c r="SSN85" s="195"/>
      <c r="SSO85" s="195"/>
      <c r="SSP85" s="195"/>
      <c r="SSQ85" s="195"/>
      <c r="SSR85" s="195"/>
      <c r="SSS85" s="195"/>
      <c r="SST85" s="195"/>
      <c r="SSU85" s="195"/>
      <c r="SSV85" s="195"/>
      <c r="SSW85" s="195"/>
      <c r="SSX85" s="195"/>
      <c r="SSY85" s="195"/>
      <c r="SSZ85" s="195"/>
      <c r="STA85" s="195"/>
      <c r="STB85" s="195"/>
      <c r="STC85" s="195"/>
      <c r="STD85" s="195"/>
      <c r="STE85" s="195"/>
      <c r="STF85" s="195"/>
      <c r="STG85" s="195"/>
      <c r="STH85" s="195"/>
      <c r="STI85" s="195"/>
      <c r="STJ85" s="195"/>
      <c r="STK85" s="195"/>
      <c r="STL85" s="195"/>
      <c r="STM85" s="195"/>
      <c r="STN85" s="195"/>
      <c r="STO85" s="195"/>
      <c r="STP85" s="195"/>
      <c r="STQ85" s="195"/>
      <c r="STR85" s="195"/>
      <c r="STS85" s="195"/>
      <c r="STT85" s="195"/>
      <c r="STU85" s="195"/>
      <c r="STV85" s="195"/>
      <c r="STW85" s="195"/>
      <c r="STX85" s="195"/>
      <c r="STY85" s="195"/>
      <c r="STZ85" s="195"/>
      <c r="SUA85" s="195"/>
      <c r="SUB85" s="195"/>
      <c r="SUC85" s="195"/>
      <c r="SUD85" s="195"/>
      <c r="SUE85" s="195"/>
      <c r="SUF85" s="195"/>
      <c r="SUG85" s="195"/>
      <c r="SUH85" s="195"/>
      <c r="SUI85" s="195"/>
      <c r="SUJ85" s="195"/>
      <c r="SUK85" s="195"/>
      <c r="SUL85" s="195"/>
      <c r="SUM85" s="195"/>
      <c r="SUN85" s="195"/>
      <c r="SUO85" s="195"/>
      <c r="SUP85" s="195"/>
      <c r="SUQ85" s="195"/>
      <c r="SUR85" s="195"/>
      <c r="SUS85" s="195"/>
      <c r="SUT85" s="195"/>
      <c r="SUU85" s="195"/>
      <c r="SUV85" s="195"/>
      <c r="SUW85" s="195"/>
      <c r="SUX85" s="195"/>
      <c r="SUY85" s="195"/>
      <c r="SUZ85" s="195"/>
      <c r="SVA85" s="195"/>
      <c r="SVB85" s="195"/>
      <c r="SVC85" s="195"/>
      <c r="SVD85" s="195"/>
      <c r="SVE85" s="195"/>
      <c r="SVF85" s="195"/>
      <c r="SVG85" s="195"/>
      <c r="SVH85" s="195"/>
      <c r="SVI85" s="195"/>
      <c r="SVJ85" s="195"/>
      <c r="SVK85" s="195"/>
      <c r="SVL85" s="195"/>
      <c r="SVM85" s="195"/>
      <c r="SVN85" s="195"/>
      <c r="SVO85" s="195"/>
      <c r="SVP85" s="195"/>
      <c r="SVQ85" s="195"/>
      <c r="SVR85" s="195"/>
      <c r="SVS85" s="195"/>
      <c r="SVT85" s="195"/>
      <c r="SVU85" s="195"/>
      <c r="SVV85" s="195"/>
      <c r="SVW85" s="195"/>
      <c r="SVX85" s="195"/>
      <c r="SVY85" s="195"/>
      <c r="SVZ85" s="195"/>
      <c r="SWA85" s="195"/>
      <c r="SWB85" s="195"/>
      <c r="SWC85" s="195"/>
      <c r="SWD85" s="195"/>
      <c r="SWE85" s="195"/>
      <c r="SWF85" s="195"/>
      <c r="SWG85" s="195"/>
      <c r="SWH85" s="195"/>
      <c r="SWI85" s="195"/>
      <c r="SWJ85" s="195"/>
      <c r="SWK85" s="195"/>
      <c r="SWL85" s="195"/>
      <c r="SWM85" s="195"/>
      <c r="SWN85" s="195"/>
      <c r="SWO85" s="195"/>
      <c r="SWP85" s="195"/>
      <c r="SWQ85" s="195"/>
      <c r="SWR85" s="195"/>
      <c r="SWS85" s="195"/>
      <c r="SWT85" s="195"/>
      <c r="SWU85" s="195"/>
      <c r="SWV85" s="195"/>
      <c r="SWW85" s="195"/>
      <c r="SWX85" s="195"/>
      <c r="SWY85" s="195"/>
      <c r="SWZ85" s="195"/>
      <c r="SXA85" s="195"/>
      <c r="SXB85" s="195"/>
      <c r="SXC85" s="195"/>
      <c r="SXD85" s="195"/>
      <c r="SXE85" s="195"/>
      <c r="SXF85" s="195"/>
      <c r="SXG85" s="195"/>
      <c r="SXH85" s="195"/>
      <c r="SXI85" s="195"/>
      <c r="SXJ85" s="195"/>
      <c r="SXK85" s="195"/>
      <c r="SXL85" s="195"/>
      <c r="SXM85" s="195"/>
      <c r="SXN85" s="195"/>
      <c r="SXO85" s="195"/>
      <c r="SXP85" s="195"/>
      <c r="SXQ85" s="195"/>
      <c r="SXR85" s="195"/>
      <c r="SXS85" s="195"/>
      <c r="SXT85" s="195"/>
      <c r="SXU85" s="195"/>
      <c r="SXV85" s="195"/>
      <c r="SXW85" s="195"/>
      <c r="SXX85" s="195"/>
      <c r="SXY85" s="195"/>
      <c r="SXZ85" s="195"/>
      <c r="SYA85" s="195"/>
      <c r="SYB85" s="195"/>
      <c r="SYC85" s="195"/>
      <c r="SYD85" s="195"/>
      <c r="SYE85" s="195"/>
      <c r="SYF85" s="195"/>
      <c r="SYG85" s="195"/>
      <c r="SYH85" s="195"/>
      <c r="SYI85" s="195"/>
      <c r="SYJ85" s="195"/>
      <c r="SYK85" s="195"/>
      <c r="SYL85" s="195"/>
      <c r="SYM85" s="195"/>
      <c r="SYN85" s="195"/>
      <c r="SYO85" s="195"/>
      <c r="SYP85" s="195"/>
      <c r="SYQ85" s="195"/>
      <c r="SYR85" s="195"/>
      <c r="SYS85" s="195"/>
      <c r="SYT85" s="195"/>
      <c r="SYU85" s="195"/>
      <c r="SYV85" s="195"/>
      <c r="SYW85" s="195"/>
      <c r="SYX85" s="195"/>
      <c r="SYY85" s="195"/>
      <c r="SYZ85" s="195"/>
      <c r="SZA85" s="195"/>
      <c r="SZB85" s="195"/>
      <c r="SZC85" s="195"/>
      <c r="SZD85" s="195"/>
      <c r="SZE85" s="195"/>
      <c r="SZF85" s="195"/>
      <c r="SZG85" s="195"/>
      <c r="SZH85" s="195"/>
      <c r="SZI85" s="195"/>
      <c r="SZJ85" s="195"/>
      <c r="SZK85" s="195"/>
      <c r="SZL85" s="195"/>
      <c r="SZM85" s="195"/>
      <c r="SZN85" s="195"/>
      <c r="SZO85" s="195"/>
      <c r="SZP85" s="195"/>
      <c r="SZQ85" s="195"/>
      <c r="SZR85" s="195"/>
      <c r="SZS85" s="195"/>
      <c r="SZT85" s="195"/>
      <c r="SZU85" s="195"/>
      <c r="SZV85" s="195"/>
      <c r="SZW85" s="195"/>
      <c r="SZX85" s="195"/>
      <c r="SZY85" s="195"/>
      <c r="SZZ85" s="195"/>
      <c r="TAA85" s="195"/>
      <c r="TAB85" s="195"/>
      <c r="TAC85" s="195"/>
      <c r="TAD85" s="195"/>
      <c r="TAE85" s="195"/>
      <c r="TAF85" s="195"/>
      <c r="TAG85" s="195"/>
      <c r="TAH85" s="195"/>
      <c r="TAI85" s="195"/>
      <c r="TAJ85" s="195"/>
      <c r="TAK85" s="195"/>
      <c r="TAL85" s="195"/>
      <c r="TAM85" s="195"/>
      <c r="TAN85" s="195"/>
      <c r="TAO85" s="195"/>
      <c r="TAP85" s="195"/>
      <c r="TAQ85" s="195"/>
      <c r="TAR85" s="195"/>
      <c r="TAS85" s="195"/>
      <c r="TAT85" s="195"/>
      <c r="TAU85" s="195"/>
      <c r="TAV85" s="195"/>
      <c r="TAW85" s="195"/>
      <c r="TAX85" s="195"/>
      <c r="TAY85" s="195"/>
      <c r="TAZ85" s="195"/>
      <c r="TBA85" s="195"/>
      <c r="TBB85" s="195"/>
      <c r="TBC85" s="195"/>
      <c r="TBD85" s="195"/>
      <c r="TBE85" s="195"/>
      <c r="TBF85" s="195"/>
      <c r="TBG85" s="195"/>
      <c r="TBH85" s="195"/>
      <c r="TBI85" s="195"/>
      <c r="TBJ85" s="195"/>
      <c r="TBK85" s="195"/>
      <c r="TBL85" s="195"/>
      <c r="TBM85" s="195"/>
      <c r="TBN85" s="195"/>
      <c r="TBO85" s="195"/>
      <c r="TBP85" s="195"/>
      <c r="TBQ85" s="195"/>
      <c r="TBR85" s="195"/>
      <c r="TBS85" s="195"/>
      <c r="TBT85" s="195"/>
      <c r="TBU85" s="195"/>
      <c r="TBV85" s="195"/>
      <c r="TBW85" s="195"/>
      <c r="TBX85" s="195"/>
      <c r="TBY85" s="195"/>
      <c r="TBZ85" s="195"/>
      <c r="TCA85" s="195"/>
      <c r="TCB85" s="195"/>
      <c r="TCC85" s="195"/>
      <c r="TCD85" s="195"/>
      <c r="TCE85" s="195"/>
      <c r="TCF85" s="195"/>
      <c r="TCG85" s="195"/>
      <c r="TCH85" s="195"/>
      <c r="TCI85" s="195"/>
      <c r="TCJ85" s="195"/>
      <c r="TCK85" s="195"/>
      <c r="TCL85" s="195"/>
      <c r="TCM85" s="195"/>
      <c r="TCN85" s="195"/>
      <c r="TCO85" s="195"/>
      <c r="TCP85" s="195"/>
      <c r="TCQ85" s="195"/>
      <c r="TCR85" s="195"/>
      <c r="TCS85" s="195"/>
      <c r="TCT85" s="195"/>
      <c r="TCU85" s="195"/>
      <c r="TCV85" s="195"/>
      <c r="TCW85" s="195"/>
      <c r="TCX85" s="195"/>
      <c r="TCY85" s="195"/>
      <c r="TCZ85" s="195"/>
      <c r="TDA85" s="195"/>
      <c r="TDB85" s="195"/>
      <c r="TDC85" s="195"/>
      <c r="TDD85" s="195"/>
      <c r="TDE85" s="195"/>
      <c r="TDF85" s="195"/>
      <c r="TDG85" s="195"/>
      <c r="TDH85" s="195"/>
      <c r="TDI85" s="195"/>
      <c r="TDJ85" s="195"/>
      <c r="TDK85" s="195"/>
      <c r="TDL85" s="195"/>
      <c r="TDM85" s="195"/>
      <c r="TDN85" s="195"/>
      <c r="TDO85" s="195"/>
      <c r="TDP85" s="195"/>
      <c r="TDQ85" s="195"/>
      <c r="TDR85" s="195"/>
      <c r="TDS85" s="195"/>
      <c r="TDT85" s="195"/>
      <c r="TDU85" s="195"/>
      <c r="TDV85" s="195"/>
      <c r="TDW85" s="195"/>
      <c r="TDX85" s="195"/>
      <c r="TDY85" s="195"/>
      <c r="TDZ85" s="195"/>
      <c r="TEA85" s="195"/>
      <c r="TEB85" s="195"/>
      <c r="TEC85" s="195"/>
      <c r="TED85" s="195"/>
      <c r="TEE85" s="195"/>
      <c r="TEF85" s="195"/>
      <c r="TEG85" s="195"/>
      <c r="TEH85" s="195"/>
      <c r="TEI85" s="195"/>
      <c r="TEJ85" s="195"/>
      <c r="TEK85" s="195"/>
      <c r="TEL85" s="195"/>
      <c r="TEM85" s="195"/>
      <c r="TEN85" s="195"/>
      <c r="TEO85" s="195"/>
      <c r="TEP85" s="195"/>
      <c r="TEQ85" s="195"/>
      <c r="TER85" s="195"/>
      <c r="TES85" s="195"/>
      <c r="TET85" s="195"/>
      <c r="TEU85" s="195"/>
      <c r="TEV85" s="195"/>
      <c r="TEW85" s="195"/>
      <c r="TEX85" s="195"/>
      <c r="TEY85" s="195"/>
      <c r="TEZ85" s="195"/>
      <c r="TFA85" s="195"/>
      <c r="TFB85" s="195"/>
      <c r="TFC85" s="195"/>
      <c r="TFD85" s="195"/>
      <c r="TFE85" s="195"/>
      <c r="TFF85" s="195"/>
      <c r="TFG85" s="195"/>
      <c r="TFH85" s="195"/>
      <c r="TFI85" s="195"/>
      <c r="TFJ85" s="195"/>
      <c r="TFK85" s="195"/>
      <c r="TFL85" s="195"/>
      <c r="TFM85" s="195"/>
      <c r="TFN85" s="195"/>
      <c r="TFO85" s="195"/>
      <c r="TFP85" s="195"/>
      <c r="TFQ85" s="195"/>
      <c r="TFR85" s="195"/>
      <c r="TFS85" s="195"/>
      <c r="TFT85" s="195"/>
      <c r="TFU85" s="195"/>
      <c r="TFV85" s="195"/>
      <c r="TFW85" s="195"/>
      <c r="TFX85" s="195"/>
      <c r="TFY85" s="195"/>
      <c r="TFZ85" s="195"/>
      <c r="TGA85" s="195"/>
      <c r="TGB85" s="195"/>
      <c r="TGC85" s="195"/>
      <c r="TGD85" s="195"/>
      <c r="TGE85" s="195"/>
      <c r="TGF85" s="195"/>
      <c r="TGG85" s="195"/>
      <c r="TGH85" s="195"/>
      <c r="TGI85" s="195"/>
      <c r="TGJ85" s="195"/>
      <c r="TGK85" s="195"/>
      <c r="TGL85" s="195"/>
      <c r="TGM85" s="195"/>
      <c r="TGN85" s="195"/>
      <c r="TGO85" s="195"/>
      <c r="TGP85" s="195"/>
      <c r="TGQ85" s="195"/>
      <c r="TGR85" s="195"/>
      <c r="TGS85" s="195"/>
      <c r="TGT85" s="195"/>
      <c r="TGU85" s="195"/>
      <c r="TGV85" s="195"/>
      <c r="TGW85" s="195"/>
      <c r="TGX85" s="195"/>
      <c r="TGY85" s="195"/>
      <c r="TGZ85" s="195"/>
      <c r="THA85" s="195"/>
      <c r="THB85" s="195"/>
      <c r="THC85" s="195"/>
      <c r="THD85" s="195"/>
      <c r="THE85" s="195"/>
      <c r="THF85" s="195"/>
      <c r="THG85" s="195"/>
      <c r="THH85" s="195"/>
      <c r="THI85" s="195"/>
      <c r="THJ85" s="195"/>
      <c r="THK85" s="195"/>
      <c r="THL85" s="195"/>
      <c r="THM85" s="195"/>
      <c r="THN85" s="195"/>
      <c r="THO85" s="195"/>
      <c r="THP85" s="195"/>
      <c r="THQ85" s="195"/>
      <c r="THR85" s="195"/>
      <c r="THS85" s="195"/>
      <c r="THT85" s="195"/>
      <c r="THU85" s="195"/>
      <c r="THV85" s="195"/>
      <c r="THW85" s="195"/>
      <c r="THX85" s="195"/>
      <c r="THY85" s="195"/>
      <c r="THZ85" s="195"/>
      <c r="TIA85" s="195"/>
      <c r="TIB85" s="195"/>
      <c r="TIC85" s="195"/>
      <c r="TID85" s="195"/>
      <c r="TIE85" s="195"/>
      <c r="TIF85" s="195"/>
      <c r="TIG85" s="195"/>
      <c r="TIH85" s="195"/>
      <c r="TII85" s="195"/>
      <c r="TIJ85" s="195"/>
      <c r="TIK85" s="195"/>
      <c r="TIL85" s="195"/>
      <c r="TIM85" s="195"/>
      <c r="TIN85" s="195"/>
      <c r="TIO85" s="195"/>
      <c r="TIP85" s="195"/>
      <c r="TIQ85" s="195"/>
      <c r="TIR85" s="195"/>
      <c r="TIS85" s="195"/>
      <c r="TIT85" s="195"/>
      <c r="TIU85" s="195"/>
      <c r="TIV85" s="195"/>
      <c r="TIW85" s="195"/>
      <c r="TIX85" s="195"/>
      <c r="TIY85" s="195"/>
      <c r="TIZ85" s="195"/>
      <c r="TJA85" s="195"/>
      <c r="TJB85" s="195"/>
      <c r="TJC85" s="195"/>
      <c r="TJD85" s="195"/>
      <c r="TJE85" s="195"/>
      <c r="TJF85" s="195"/>
      <c r="TJG85" s="195"/>
      <c r="TJH85" s="195"/>
      <c r="TJI85" s="195"/>
      <c r="TJJ85" s="195"/>
      <c r="TJK85" s="195"/>
      <c r="TJL85" s="195"/>
      <c r="TJM85" s="195"/>
      <c r="TJN85" s="195"/>
      <c r="TJO85" s="195"/>
      <c r="TJP85" s="195"/>
      <c r="TJQ85" s="195"/>
      <c r="TJR85" s="195"/>
      <c r="TJS85" s="195"/>
      <c r="TJT85" s="195"/>
      <c r="TJU85" s="195"/>
      <c r="TJV85" s="195"/>
      <c r="TJW85" s="195"/>
      <c r="TJX85" s="195"/>
      <c r="TJY85" s="195"/>
      <c r="TJZ85" s="195"/>
      <c r="TKA85" s="195"/>
      <c r="TKB85" s="195"/>
      <c r="TKC85" s="195"/>
      <c r="TKD85" s="195"/>
      <c r="TKE85" s="195"/>
      <c r="TKF85" s="195"/>
      <c r="TKG85" s="195"/>
      <c r="TKH85" s="195"/>
      <c r="TKI85" s="195"/>
      <c r="TKJ85" s="195"/>
      <c r="TKK85" s="195"/>
      <c r="TKL85" s="195"/>
      <c r="TKM85" s="195"/>
      <c r="TKN85" s="195"/>
      <c r="TKO85" s="195"/>
      <c r="TKP85" s="195"/>
      <c r="TKQ85" s="195"/>
      <c r="TKR85" s="195"/>
      <c r="TKS85" s="195"/>
      <c r="TKT85" s="195"/>
      <c r="TKU85" s="195"/>
      <c r="TKV85" s="195"/>
      <c r="TKW85" s="195"/>
      <c r="TKX85" s="195"/>
      <c r="TKY85" s="195"/>
      <c r="TKZ85" s="195"/>
      <c r="TLA85" s="195"/>
      <c r="TLB85" s="195"/>
      <c r="TLC85" s="195"/>
      <c r="TLD85" s="195"/>
      <c r="TLE85" s="195"/>
      <c r="TLF85" s="195"/>
      <c r="TLG85" s="195"/>
      <c r="TLH85" s="195"/>
      <c r="TLI85" s="195"/>
      <c r="TLJ85" s="195"/>
      <c r="TLK85" s="195"/>
      <c r="TLL85" s="195"/>
      <c r="TLM85" s="195"/>
      <c r="TLN85" s="195"/>
      <c r="TLO85" s="195"/>
      <c r="TLP85" s="195"/>
      <c r="TLQ85" s="195"/>
      <c r="TLR85" s="195"/>
      <c r="TLS85" s="195"/>
      <c r="TLT85" s="195"/>
      <c r="TLU85" s="195"/>
      <c r="TLV85" s="195"/>
      <c r="TLW85" s="195"/>
      <c r="TLX85" s="195"/>
      <c r="TLY85" s="195"/>
      <c r="TLZ85" s="195"/>
      <c r="TMA85" s="195"/>
      <c r="TMB85" s="195"/>
      <c r="TMC85" s="195"/>
      <c r="TMD85" s="195"/>
      <c r="TME85" s="195"/>
      <c r="TMF85" s="195"/>
      <c r="TMG85" s="195"/>
      <c r="TMH85" s="195"/>
      <c r="TMI85" s="195"/>
      <c r="TMJ85" s="195"/>
      <c r="TMK85" s="195"/>
      <c r="TML85" s="195"/>
      <c r="TMM85" s="195"/>
      <c r="TMN85" s="195"/>
      <c r="TMO85" s="195"/>
      <c r="TMP85" s="195"/>
      <c r="TMQ85" s="195"/>
      <c r="TMR85" s="195"/>
      <c r="TMS85" s="195"/>
      <c r="TMT85" s="195"/>
      <c r="TMU85" s="195"/>
      <c r="TMV85" s="195"/>
      <c r="TMW85" s="195"/>
      <c r="TMX85" s="195"/>
      <c r="TMY85" s="195"/>
      <c r="TMZ85" s="195"/>
      <c r="TNA85" s="195"/>
      <c r="TNB85" s="195"/>
      <c r="TNC85" s="195"/>
      <c r="TND85" s="195"/>
      <c r="TNE85" s="195"/>
      <c r="TNF85" s="195"/>
      <c r="TNG85" s="195"/>
      <c r="TNH85" s="195"/>
      <c r="TNI85" s="195"/>
      <c r="TNJ85" s="195"/>
      <c r="TNK85" s="195"/>
      <c r="TNL85" s="195"/>
      <c r="TNM85" s="195"/>
      <c r="TNN85" s="195"/>
      <c r="TNO85" s="195"/>
      <c r="TNP85" s="195"/>
      <c r="TNQ85" s="195"/>
      <c r="TNR85" s="195"/>
      <c r="TNS85" s="195"/>
      <c r="TNT85" s="195"/>
      <c r="TNU85" s="195"/>
      <c r="TNV85" s="195"/>
      <c r="TNW85" s="195"/>
      <c r="TNX85" s="195"/>
      <c r="TNY85" s="195"/>
      <c r="TNZ85" s="195"/>
      <c r="TOA85" s="195"/>
      <c r="TOB85" s="195"/>
      <c r="TOC85" s="195"/>
      <c r="TOD85" s="195"/>
      <c r="TOE85" s="195"/>
      <c r="TOF85" s="195"/>
      <c r="TOG85" s="195"/>
      <c r="TOH85" s="195"/>
      <c r="TOI85" s="195"/>
      <c r="TOJ85" s="195"/>
      <c r="TOK85" s="195"/>
      <c r="TOL85" s="195"/>
      <c r="TOM85" s="195"/>
      <c r="TON85" s="195"/>
      <c r="TOO85" s="195"/>
      <c r="TOP85" s="195"/>
      <c r="TOQ85" s="195"/>
      <c r="TOR85" s="195"/>
      <c r="TOS85" s="195"/>
      <c r="TOT85" s="195"/>
      <c r="TOU85" s="195"/>
      <c r="TOV85" s="195"/>
      <c r="TOW85" s="195"/>
      <c r="TOX85" s="195"/>
      <c r="TOY85" s="195"/>
      <c r="TOZ85" s="195"/>
      <c r="TPA85" s="195"/>
      <c r="TPB85" s="195"/>
      <c r="TPC85" s="195"/>
      <c r="TPD85" s="195"/>
      <c r="TPE85" s="195"/>
      <c r="TPF85" s="195"/>
      <c r="TPG85" s="195"/>
      <c r="TPH85" s="195"/>
      <c r="TPI85" s="195"/>
      <c r="TPJ85" s="195"/>
      <c r="TPK85" s="195"/>
      <c r="TPL85" s="195"/>
      <c r="TPM85" s="195"/>
      <c r="TPN85" s="195"/>
      <c r="TPO85" s="195"/>
      <c r="TPP85" s="195"/>
      <c r="TPQ85" s="195"/>
      <c r="TPR85" s="195"/>
      <c r="TPS85" s="195"/>
      <c r="TPT85" s="195"/>
      <c r="TPU85" s="195"/>
      <c r="TPV85" s="195"/>
      <c r="TPW85" s="195"/>
      <c r="TPX85" s="195"/>
      <c r="TPY85" s="195"/>
      <c r="TPZ85" s="195"/>
      <c r="TQA85" s="195"/>
      <c r="TQB85" s="195"/>
      <c r="TQC85" s="195"/>
      <c r="TQD85" s="195"/>
      <c r="TQE85" s="195"/>
      <c r="TQF85" s="195"/>
      <c r="TQG85" s="195"/>
      <c r="TQH85" s="195"/>
      <c r="TQI85" s="195"/>
      <c r="TQJ85" s="195"/>
      <c r="TQK85" s="195"/>
      <c r="TQL85" s="195"/>
      <c r="TQM85" s="195"/>
      <c r="TQN85" s="195"/>
      <c r="TQO85" s="195"/>
      <c r="TQP85" s="195"/>
      <c r="TQQ85" s="195"/>
      <c r="TQR85" s="195"/>
      <c r="TQS85" s="195"/>
      <c r="TQT85" s="195"/>
      <c r="TQU85" s="195"/>
      <c r="TQV85" s="195"/>
      <c r="TQW85" s="195"/>
      <c r="TQX85" s="195"/>
      <c r="TQY85" s="195"/>
      <c r="TQZ85" s="195"/>
      <c r="TRA85" s="195"/>
      <c r="TRB85" s="195"/>
      <c r="TRC85" s="195"/>
      <c r="TRD85" s="195"/>
      <c r="TRE85" s="195"/>
      <c r="TRF85" s="195"/>
      <c r="TRG85" s="195"/>
      <c r="TRH85" s="195"/>
      <c r="TRI85" s="195"/>
      <c r="TRJ85" s="195"/>
      <c r="TRK85" s="195"/>
      <c r="TRL85" s="195"/>
      <c r="TRM85" s="195"/>
      <c r="TRN85" s="195"/>
      <c r="TRO85" s="195"/>
      <c r="TRP85" s="195"/>
      <c r="TRQ85" s="195"/>
      <c r="TRR85" s="195"/>
      <c r="TRS85" s="195"/>
      <c r="TRT85" s="195"/>
      <c r="TRU85" s="195"/>
      <c r="TRV85" s="195"/>
      <c r="TRW85" s="195"/>
      <c r="TRX85" s="195"/>
      <c r="TRY85" s="195"/>
      <c r="TRZ85" s="195"/>
      <c r="TSA85" s="195"/>
      <c r="TSB85" s="195"/>
      <c r="TSC85" s="195"/>
      <c r="TSD85" s="195"/>
      <c r="TSE85" s="195"/>
      <c r="TSF85" s="195"/>
      <c r="TSG85" s="195"/>
      <c r="TSH85" s="195"/>
      <c r="TSI85" s="195"/>
      <c r="TSJ85" s="195"/>
      <c r="TSK85" s="195"/>
      <c r="TSL85" s="195"/>
      <c r="TSM85" s="195"/>
      <c r="TSN85" s="195"/>
      <c r="TSO85" s="195"/>
      <c r="TSP85" s="195"/>
      <c r="TSQ85" s="195"/>
      <c r="TSR85" s="195"/>
      <c r="TSS85" s="195"/>
      <c r="TST85" s="195"/>
      <c r="TSU85" s="195"/>
      <c r="TSV85" s="195"/>
      <c r="TSW85" s="195"/>
      <c r="TSX85" s="195"/>
      <c r="TSY85" s="195"/>
      <c r="TSZ85" s="195"/>
      <c r="TTA85" s="195"/>
      <c r="TTB85" s="195"/>
      <c r="TTC85" s="195"/>
      <c r="TTD85" s="195"/>
      <c r="TTE85" s="195"/>
      <c r="TTF85" s="195"/>
      <c r="TTG85" s="195"/>
      <c r="TTH85" s="195"/>
      <c r="TTI85" s="195"/>
      <c r="TTJ85" s="195"/>
      <c r="TTK85" s="195"/>
      <c r="TTL85" s="195"/>
      <c r="TTM85" s="195"/>
      <c r="TTN85" s="195"/>
      <c r="TTO85" s="195"/>
      <c r="TTP85" s="195"/>
      <c r="TTQ85" s="195"/>
      <c r="TTR85" s="195"/>
      <c r="TTS85" s="195"/>
      <c r="TTT85" s="195"/>
      <c r="TTU85" s="195"/>
      <c r="TTV85" s="195"/>
      <c r="TTW85" s="195"/>
      <c r="TTX85" s="195"/>
      <c r="TTY85" s="195"/>
      <c r="TTZ85" s="195"/>
      <c r="TUA85" s="195"/>
      <c r="TUB85" s="195"/>
      <c r="TUC85" s="195"/>
      <c r="TUD85" s="195"/>
      <c r="TUE85" s="195"/>
      <c r="TUF85" s="195"/>
      <c r="TUG85" s="195"/>
      <c r="TUH85" s="195"/>
      <c r="TUI85" s="195"/>
      <c r="TUJ85" s="195"/>
      <c r="TUK85" s="195"/>
      <c r="TUL85" s="195"/>
      <c r="TUM85" s="195"/>
      <c r="TUN85" s="195"/>
      <c r="TUO85" s="195"/>
      <c r="TUP85" s="195"/>
      <c r="TUQ85" s="195"/>
      <c r="TUR85" s="195"/>
      <c r="TUS85" s="195"/>
      <c r="TUT85" s="195"/>
      <c r="TUU85" s="195"/>
      <c r="TUV85" s="195"/>
      <c r="TUW85" s="195"/>
      <c r="TUX85" s="195"/>
      <c r="TUY85" s="195"/>
      <c r="TUZ85" s="195"/>
      <c r="TVA85" s="195"/>
      <c r="TVB85" s="195"/>
      <c r="TVC85" s="195"/>
      <c r="TVD85" s="195"/>
      <c r="TVE85" s="195"/>
      <c r="TVF85" s="195"/>
      <c r="TVG85" s="195"/>
      <c r="TVH85" s="195"/>
      <c r="TVI85" s="195"/>
      <c r="TVJ85" s="195"/>
      <c r="TVK85" s="195"/>
      <c r="TVL85" s="195"/>
      <c r="TVM85" s="195"/>
      <c r="TVN85" s="195"/>
      <c r="TVO85" s="195"/>
      <c r="TVP85" s="195"/>
      <c r="TVQ85" s="195"/>
      <c r="TVR85" s="195"/>
      <c r="TVS85" s="195"/>
      <c r="TVT85" s="195"/>
      <c r="TVU85" s="195"/>
      <c r="TVV85" s="195"/>
      <c r="TVW85" s="195"/>
      <c r="TVX85" s="195"/>
      <c r="TVY85" s="195"/>
      <c r="TVZ85" s="195"/>
      <c r="TWA85" s="195"/>
      <c r="TWB85" s="195"/>
      <c r="TWC85" s="195"/>
      <c r="TWD85" s="195"/>
      <c r="TWE85" s="195"/>
      <c r="TWF85" s="195"/>
      <c r="TWG85" s="195"/>
      <c r="TWH85" s="195"/>
      <c r="TWI85" s="195"/>
      <c r="TWJ85" s="195"/>
      <c r="TWK85" s="195"/>
      <c r="TWL85" s="195"/>
      <c r="TWM85" s="195"/>
      <c r="TWN85" s="195"/>
      <c r="TWO85" s="195"/>
      <c r="TWP85" s="195"/>
      <c r="TWQ85" s="195"/>
      <c r="TWR85" s="195"/>
      <c r="TWS85" s="195"/>
      <c r="TWT85" s="195"/>
      <c r="TWU85" s="195"/>
      <c r="TWV85" s="195"/>
      <c r="TWW85" s="195"/>
      <c r="TWX85" s="195"/>
      <c r="TWY85" s="195"/>
      <c r="TWZ85" s="195"/>
      <c r="TXA85" s="195"/>
      <c r="TXB85" s="195"/>
      <c r="TXC85" s="195"/>
      <c r="TXD85" s="195"/>
      <c r="TXE85" s="195"/>
      <c r="TXF85" s="195"/>
      <c r="TXG85" s="195"/>
      <c r="TXH85" s="195"/>
      <c r="TXI85" s="195"/>
      <c r="TXJ85" s="195"/>
      <c r="TXK85" s="195"/>
      <c r="TXL85" s="195"/>
      <c r="TXM85" s="195"/>
      <c r="TXN85" s="195"/>
      <c r="TXO85" s="195"/>
      <c r="TXP85" s="195"/>
      <c r="TXQ85" s="195"/>
      <c r="TXR85" s="195"/>
      <c r="TXS85" s="195"/>
      <c r="TXT85" s="195"/>
      <c r="TXU85" s="195"/>
      <c r="TXV85" s="195"/>
      <c r="TXW85" s="195"/>
      <c r="TXX85" s="195"/>
      <c r="TXY85" s="195"/>
      <c r="TXZ85" s="195"/>
      <c r="TYA85" s="195"/>
      <c r="TYB85" s="195"/>
      <c r="TYC85" s="195"/>
      <c r="TYD85" s="195"/>
      <c r="TYE85" s="195"/>
      <c r="TYF85" s="195"/>
      <c r="TYG85" s="195"/>
      <c r="TYH85" s="195"/>
      <c r="TYI85" s="195"/>
      <c r="TYJ85" s="195"/>
      <c r="TYK85" s="195"/>
      <c r="TYL85" s="195"/>
      <c r="TYM85" s="195"/>
      <c r="TYN85" s="195"/>
      <c r="TYO85" s="195"/>
      <c r="TYP85" s="195"/>
      <c r="TYQ85" s="195"/>
      <c r="TYR85" s="195"/>
      <c r="TYS85" s="195"/>
      <c r="TYT85" s="195"/>
      <c r="TYU85" s="195"/>
      <c r="TYV85" s="195"/>
      <c r="TYW85" s="195"/>
      <c r="TYX85" s="195"/>
      <c r="TYY85" s="195"/>
      <c r="TYZ85" s="195"/>
      <c r="TZA85" s="195"/>
      <c r="TZB85" s="195"/>
      <c r="TZC85" s="195"/>
      <c r="TZD85" s="195"/>
      <c r="TZE85" s="195"/>
      <c r="TZF85" s="195"/>
      <c r="TZG85" s="195"/>
      <c r="TZH85" s="195"/>
      <c r="TZI85" s="195"/>
      <c r="TZJ85" s="195"/>
      <c r="TZK85" s="195"/>
      <c r="TZL85" s="195"/>
      <c r="TZM85" s="195"/>
      <c r="TZN85" s="195"/>
      <c r="TZO85" s="195"/>
      <c r="TZP85" s="195"/>
      <c r="TZQ85" s="195"/>
      <c r="TZR85" s="195"/>
      <c r="TZS85" s="195"/>
      <c r="TZT85" s="195"/>
      <c r="TZU85" s="195"/>
      <c r="TZV85" s="195"/>
      <c r="TZW85" s="195"/>
      <c r="TZX85" s="195"/>
      <c r="TZY85" s="195"/>
      <c r="TZZ85" s="195"/>
      <c r="UAA85" s="195"/>
      <c r="UAB85" s="195"/>
      <c r="UAC85" s="195"/>
      <c r="UAD85" s="195"/>
      <c r="UAE85" s="195"/>
      <c r="UAF85" s="195"/>
      <c r="UAG85" s="195"/>
      <c r="UAH85" s="195"/>
      <c r="UAI85" s="195"/>
      <c r="UAJ85" s="195"/>
      <c r="UAK85" s="195"/>
      <c r="UAL85" s="195"/>
      <c r="UAM85" s="195"/>
      <c r="UAN85" s="195"/>
      <c r="UAO85" s="195"/>
      <c r="UAP85" s="195"/>
      <c r="UAQ85" s="195"/>
      <c r="UAR85" s="195"/>
      <c r="UAS85" s="195"/>
      <c r="UAT85" s="195"/>
      <c r="UAU85" s="195"/>
      <c r="UAV85" s="195"/>
      <c r="UAW85" s="195"/>
      <c r="UAX85" s="195"/>
      <c r="UAY85" s="195"/>
      <c r="UAZ85" s="195"/>
      <c r="UBA85" s="195"/>
      <c r="UBB85" s="195"/>
      <c r="UBC85" s="195"/>
      <c r="UBD85" s="195"/>
      <c r="UBE85" s="195"/>
      <c r="UBF85" s="195"/>
      <c r="UBG85" s="195"/>
      <c r="UBH85" s="195"/>
      <c r="UBI85" s="195"/>
      <c r="UBJ85" s="195"/>
      <c r="UBK85" s="195"/>
      <c r="UBL85" s="195"/>
      <c r="UBM85" s="195"/>
      <c r="UBN85" s="195"/>
      <c r="UBO85" s="195"/>
      <c r="UBP85" s="195"/>
      <c r="UBQ85" s="195"/>
      <c r="UBR85" s="195"/>
      <c r="UBS85" s="195"/>
      <c r="UBT85" s="195"/>
      <c r="UBU85" s="195"/>
      <c r="UBV85" s="195"/>
      <c r="UBW85" s="195"/>
      <c r="UBX85" s="195"/>
      <c r="UBY85" s="195"/>
      <c r="UBZ85" s="195"/>
      <c r="UCA85" s="195"/>
      <c r="UCB85" s="195"/>
      <c r="UCC85" s="195"/>
      <c r="UCD85" s="195"/>
      <c r="UCE85" s="195"/>
      <c r="UCF85" s="195"/>
      <c r="UCG85" s="195"/>
      <c r="UCH85" s="195"/>
      <c r="UCI85" s="195"/>
      <c r="UCJ85" s="195"/>
      <c r="UCK85" s="195"/>
      <c r="UCL85" s="195"/>
      <c r="UCM85" s="195"/>
      <c r="UCN85" s="195"/>
      <c r="UCO85" s="195"/>
      <c r="UCP85" s="195"/>
      <c r="UCQ85" s="195"/>
      <c r="UCR85" s="195"/>
      <c r="UCS85" s="195"/>
      <c r="UCT85" s="195"/>
      <c r="UCU85" s="195"/>
      <c r="UCV85" s="195"/>
      <c r="UCW85" s="195"/>
      <c r="UCX85" s="195"/>
      <c r="UCY85" s="195"/>
      <c r="UCZ85" s="195"/>
      <c r="UDA85" s="195"/>
      <c r="UDB85" s="195"/>
      <c r="UDC85" s="195"/>
      <c r="UDD85" s="195"/>
      <c r="UDE85" s="195"/>
      <c r="UDF85" s="195"/>
      <c r="UDG85" s="195"/>
      <c r="UDH85" s="195"/>
      <c r="UDI85" s="195"/>
      <c r="UDJ85" s="195"/>
      <c r="UDK85" s="195"/>
      <c r="UDL85" s="195"/>
      <c r="UDM85" s="195"/>
      <c r="UDN85" s="195"/>
      <c r="UDO85" s="195"/>
      <c r="UDP85" s="195"/>
      <c r="UDQ85" s="195"/>
      <c r="UDR85" s="195"/>
      <c r="UDS85" s="195"/>
      <c r="UDT85" s="195"/>
      <c r="UDU85" s="195"/>
      <c r="UDV85" s="195"/>
      <c r="UDW85" s="195"/>
      <c r="UDX85" s="195"/>
      <c r="UDY85" s="195"/>
      <c r="UDZ85" s="195"/>
      <c r="UEA85" s="195"/>
      <c r="UEB85" s="195"/>
      <c r="UEC85" s="195"/>
      <c r="UED85" s="195"/>
      <c r="UEE85" s="195"/>
      <c r="UEF85" s="195"/>
      <c r="UEG85" s="195"/>
      <c r="UEH85" s="195"/>
      <c r="UEI85" s="195"/>
      <c r="UEJ85" s="195"/>
      <c r="UEK85" s="195"/>
      <c r="UEL85" s="195"/>
      <c r="UEM85" s="195"/>
      <c r="UEN85" s="195"/>
      <c r="UEO85" s="195"/>
      <c r="UEP85" s="195"/>
      <c r="UEQ85" s="195"/>
      <c r="UER85" s="195"/>
      <c r="UES85" s="195"/>
      <c r="UET85" s="195"/>
      <c r="UEU85" s="195"/>
      <c r="UEV85" s="195"/>
      <c r="UEW85" s="195"/>
      <c r="UEX85" s="195"/>
      <c r="UEY85" s="195"/>
      <c r="UEZ85" s="195"/>
      <c r="UFA85" s="195"/>
      <c r="UFB85" s="195"/>
      <c r="UFC85" s="195"/>
      <c r="UFD85" s="195"/>
      <c r="UFE85" s="195"/>
      <c r="UFF85" s="195"/>
      <c r="UFG85" s="195"/>
      <c r="UFH85" s="195"/>
      <c r="UFI85" s="195"/>
      <c r="UFJ85" s="195"/>
      <c r="UFK85" s="195"/>
      <c r="UFL85" s="195"/>
      <c r="UFM85" s="195"/>
      <c r="UFN85" s="195"/>
      <c r="UFO85" s="195"/>
      <c r="UFP85" s="195"/>
      <c r="UFQ85" s="195"/>
      <c r="UFR85" s="195"/>
      <c r="UFS85" s="195"/>
      <c r="UFT85" s="195"/>
      <c r="UFU85" s="195"/>
      <c r="UFV85" s="195"/>
      <c r="UFW85" s="195"/>
      <c r="UFX85" s="195"/>
      <c r="UFY85" s="195"/>
      <c r="UFZ85" s="195"/>
      <c r="UGA85" s="195"/>
      <c r="UGB85" s="195"/>
      <c r="UGC85" s="195"/>
      <c r="UGD85" s="195"/>
      <c r="UGE85" s="195"/>
      <c r="UGF85" s="195"/>
      <c r="UGG85" s="195"/>
      <c r="UGH85" s="195"/>
      <c r="UGI85" s="195"/>
      <c r="UGJ85" s="195"/>
      <c r="UGK85" s="195"/>
      <c r="UGL85" s="195"/>
      <c r="UGM85" s="195"/>
      <c r="UGN85" s="195"/>
      <c r="UGO85" s="195"/>
      <c r="UGP85" s="195"/>
      <c r="UGQ85" s="195"/>
      <c r="UGR85" s="195"/>
      <c r="UGS85" s="195"/>
      <c r="UGT85" s="195"/>
      <c r="UGU85" s="195"/>
      <c r="UGV85" s="195"/>
      <c r="UGW85" s="195"/>
      <c r="UGX85" s="195"/>
      <c r="UGY85" s="195"/>
      <c r="UGZ85" s="195"/>
      <c r="UHA85" s="195"/>
      <c r="UHB85" s="195"/>
      <c r="UHC85" s="195"/>
      <c r="UHD85" s="195"/>
      <c r="UHE85" s="195"/>
      <c r="UHF85" s="195"/>
      <c r="UHG85" s="195"/>
      <c r="UHH85" s="195"/>
      <c r="UHI85" s="195"/>
      <c r="UHJ85" s="195"/>
      <c r="UHK85" s="195"/>
      <c r="UHL85" s="195"/>
      <c r="UHM85" s="195"/>
      <c r="UHN85" s="195"/>
      <c r="UHO85" s="195"/>
      <c r="UHP85" s="195"/>
      <c r="UHQ85" s="195"/>
      <c r="UHR85" s="195"/>
      <c r="UHS85" s="195"/>
      <c r="UHT85" s="195"/>
      <c r="UHU85" s="195"/>
      <c r="UHV85" s="195"/>
      <c r="UHW85" s="195"/>
      <c r="UHX85" s="195"/>
      <c r="UHY85" s="195"/>
      <c r="UHZ85" s="195"/>
      <c r="UIA85" s="195"/>
      <c r="UIB85" s="195"/>
      <c r="UIC85" s="195"/>
      <c r="UID85" s="195"/>
      <c r="UIE85" s="195"/>
      <c r="UIF85" s="195"/>
      <c r="UIG85" s="195"/>
      <c r="UIH85" s="195"/>
      <c r="UII85" s="195"/>
      <c r="UIJ85" s="195"/>
      <c r="UIK85" s="195"/>
      <c r="UIL85" s="195"/>
      <c r="UIM85" s="195"/>
      <c r="UIN85" s="195"/>
      <c r="UIO85" s="195"/>
      <c r="UIP85" s="195"/>
      <c r="UIQ85" s="195"/>
      <c r="UIR85" s="195"/>
      <c r="UIS85" s="195"/>
      <c r="UIT85" s="195"/>
      <c r="UIU85" s="195"/>
      <c r="UIV85" s="195"/>
      <c r="UIW85" s="195"/>
      <c r="UIX85" s="195"/>
      <c r="UIY85" s="195"/>
      <c r="UIZ85" s="195"/>
      <c r="UJA85" s="195"/>
      <c r="UJB85" s="195"/>
      <c r="UJC85" s="195"/>
      <c r="UJD85" s="195"/>
      <c r="UJE85" s="195"/>
      <c r="UJF85" s="195"/>
      <c r="UJG85" s="195"/>
      <c r="UJH85" s="195"/>
      <c r="UJI85" s="195"/>
      <c r="UJJ85" s="195"/>
      <c r="UJK85" s="195"/>
      <c r="UJL85" s="195"/>
      <c r="UJM85" s="195"/>
      <c r="UJN85" s="195"/>
      <c r="UJO85" s="195"/>
      <c r="UJP85" s="195"/>
      <c r="UJQ85" s="195"/>
      <c r="UJR85" s="195"/>
      <c r="UJS85" s="195"/>
      <c r="UJT85" s="195"/>
      <c r="UJU85" s="195"/>
      <c r="UJV85" s="195"/>
      <c r="UJW85" s="195"/>
      <c r="UJX85" s="195"/>
      <c r="UJY85" s="195"/>
      <c r="UJZ85" s="195"/>
      <c r="UKA85" s="195"/>
      <c r="UKB85" s="195"/>
      <c r="UKC85" s="195"/>
      <c r="UKD85" s="195"/>
      <c r="UKE85" s="195"/>
      <c r="UKF85" s="195"/>
      <c r="UKG85" s="195"/>
      <c r="UKH85" s="195"/>
      <c r="UKI85" s="195"/>
      <c r="UKJ85" s="195"/>
      <c r="UKK85" s="195"/>
      <c r="UKL85" s="195"/>
      <c r="UKM85" s="195"/>
      <c r="UKN85" s="195"/>
      <c r="UKO85" s="195"/>
      <c r="UKP85" s="195"/>
      <c r="UKQ85" s="195"/>
      <c r="UKR85" s="195"/>
      <c r="UKS85" s="195"/>
      <c r="UKT85" s="195"/>
      <c r="UKU85" s="195"/>
      <c r="UKV85" s="195"/>
      <c r="UKW85" s="195"/>
      <c r="UKX85" s="195"/>
      <c r="UKY85" s="195"/>
      <c r="UKZ85" s="195"/>
      <c r="ULA85" s="195"/>
      <c r="ULB85" s="195"/>
      <c r="ULC85" s="195"/>
      <c r="ULD85" s="195"/>
      <c r="ULE85" s="195"/>
      <c r="ULF85" s="195"/>
      <c r="ULG85" s="195"/>
      <c r="ULH85" s="195"/>
      <c r="ULI85" s="195"/>
      <c r="ULJ85" s="195"/>
      <c r="ULK85" s="195"/>
      <c r="ULL85" s="195"/>
      <c r="ULM85" s="195"/>
      <c r="ULN85" s="195"/>
      <c r="ULO85" s="195"/>
      <c r="ULP85" s="195"/>
      <c r="ULQ85" s="195"/>
      <c r="ULR85" s="195"/>
      <c r="ULS85" s="195"/>
      <c r="ULT85" s="195"/>
      <c r="ULU85" s="195"/>
      <c r="ULV85" s="195"/>
      <c r="ULW85" s="195"/>
      <c r="ULX85" s="195"/>
      <c r="ULY85" s="195"/>
      <c r="ULZ85" s="195"/>
      <c r="UMA85" s="195"/>
      <c r="UMB85" s="195"/>
      <c r="UMC85" s="195"/>
      <c r="UMD85" s="195"/>
      <c r="UME85" s="195"/>
      <c r="UMF85" s="195"/>
      <c r="UMG85" s="195"/>
      <c r="UMH85" s="195"/>
      <c r="UMI85" s="195"/>
      <c r="UMJ85" s="195"/>
      <c r="UMK85" s="195"/>
      <c r="UML85" s="195"/>
      <c r="UMM85" s="195"/>
      <c r="UMN85" s="195"/>
      <c r="UMO85" s="195"/>
      <c r="UMP85" s="195"/>
      <c r="UMQ85" s="195"/>
      <c r="UMR85" s="195"/>
      <c r="UMS85" s="195"/>
      <c r="UMT85" s="195"/>
      <c r="UMU85" s="195"/>
      <c r="UMV85" s="195"/>
      <c r="UMW85" s="195"/>
      <c r="UMX85" s="195"/>
      <c r="UMY85" s="195"/>
      <c r="UMZ85" s="195"/>
      <c r="UNA85" s="195"/>
      <c r="UNB85" s="195"/>
      <c r="UNC85" s="195"/>
      <c r="UND85" s="195"/>
      <c r="UNE85" s="195"/>
      <c r="UNF85" s="195"/>
      <c r="UNG85" s="195"/>
      <c r="UNH85" s="195"/>
      <c r="UNI85" s="195"/>
      <c r="UNJ85" s="195"/>
      <c r="UNK85" s="195"/>
      <c r="UNL85" s="195"/>
      <c r="UNM85" s="195"/>
      <c r="UNN85" s="195"/>
      <c r="UNO85" s="195"/>
      <c r="UNP85" s="195"/>
      <c r="UNQ85" s="195"/>
      <c r="UNR85" s="195"/>
      <c r="UNS85" s="195"/>
      <c r="UNT85" s="195"/>
      <c r="UNU85" s="195"/>
      <c r="UNV85" s="195"/>
      <c r="UNW85" s="195"/>
      <c r="UNX85" s="195"/>
      <c r="UNY85" s="195"/>
      <c r="UNZ85" s="195"/>
      <c r="UOA85" s="195"/>
      <c r="UOB85" s="195"/>
      <c r="UOC85" s="195"/>
      <c r="UOD85" s="195"/>
      <c r="UOE85" s="195"/>
      <c r="UOF85" s="195"/>
      <c r="UOG85" s="195"/>
      <c r="UOH85" s="195"/>
      <c r="UOI85" s="195"/>
      <c r="UOJ85" s="195"/>
      <c r="UOK85" s="195"/>
      <c r="UOL85" s="195"/>
      <c r="UOM85" s="195"/>
      <c r="UON85" s="195"/>
      <c r="UOO85" s="195"/>
      <c r="UOP85" s="195"/>
      <c r="UOQ85" s="195"/>
      <c r="UOR85" s="195"/>
      <c r="UOS85" s="195"/>
      <c r="UOT85" s="195"/>
      <c r="UOU85" s="195"/>
      <c r="UOV85" s="195"/>
      <c r="UOW85" s="195"/>
      <c r="UOX85" s="195"/>
      <c r="UOY85" s="195"/>
      <c r="UOZ85" s="195"/>
      <c r="UPA85" s="195"/>
      <c r="UPB85" s="195"/>
      <c r="UPC85" s="195"/>
      <c r="UPD85" s="195"/>
      <c r="UPE85" s="195"/>
      <c r="UPF85" s="195"/>
      <c r="UPG85" s="195"/>
      <c r="UPH85" s="195"/>
      <c r="UPI85" s="195"/>
      <c r="UPJ85" s="195"/>
      <c r="UPK85" s="195"/>
      <c r="UPL85" s="195"/>
      <c r="UPM85" s="195"/>
      <c r="UPN85" s="195"/>
      <c r="UPO85" s="195"/>
      <c r="UPP85" s="195"/>
      <c r="UPQ85" s="195"/>
      <c r="UPR85" s="195"/>
      <c r="UPS85" s="195"/>
      <c r="UPT85" s="195"/>
      <c r="UPU85" s="195"/>
      <c r="UPV85" s="195"/>
      <c r="UPW85" s="195"/>
      <c r="UPX85" s="195"/>
      <c r="UPY85" s="195"/>
      <c r="UPZ85" s="195"/>
      <c r="UQA85" s="195"/>
      <c r="UQB85" s="195"/>
      <c r="UQC85" s="195"/>
      <c r="UQD85" s="195"/>
      <c r="UQE85" s="195"/>
      <c r="UQF85" s="195"/>
      <c r="UQG85" s="195"/>
      <c r="UQH85" s="195"/>
      <c r="UQI85" s="195"/>
      <c r="UQJ85" s="195"/>
      <c r="UQK85" s="195"/>
      <c r="UQL85" s="195"/>
      <c r="UQM85" s="195"/>
      <c r="UQN85" s="195"/>
      <c r="UQO85" s="195"/>
      <c r="UQP85" s="195"/>
      <c r="UQQ85" s="195"/>
      <c r="UQR85" s="195"/>
      <c r="UQS85" s="195"/>
      <c r="UQT85" s="195"/>
      <c r="UQU85" s="195"/>
      <c r="UQV85" s="195"/>
      <c r="UQW85" s="195"/>
      <c r="UQX85" s="195"/>
      <c r="UQY85" s="195"/>
      <c r="UQZ85" s="195"/>
      <c r="URA85" s="195"/>
      <c r="URB85" s="195"/>
      <c r="URC85" s="195"/>
      <c r="URD85" s="195"/>
      <c r="URE85" s="195"/>
      <c r="URF85" s="195"/>
      <c r="URG85" s="195"/>
      <c r="URH85" s="195"/>
      <c r="URI85" s="195"/>
      <c r="URJ85" s="195"/>
      <c r="URK85" s="195"/>
      <c r="URL85" s="195"/>
      <c r="URM85" s="195"/>
      <c r="URN85" s="195"/>
      <c r="URO85" s="195"/>
      <c r="URP85" s="195"/>
      <c r="URQ85" s="195"/>
      <c r="URR85" s="195"/>
      <c r="URS85" s="195"/>
      <c r="URT85" s="195"/>
      <c r="URU85" s="195"/>
      <c r="URV85" s="195"/>
      <c r="URW85" s="195"/>
      <c r="URX85" s="195"/>
      <c r="URY85" s="195"/>
      <c r="URZ85" s="195"/>
      <c r="USA85" s="195"/>
      <c r="USB85" s="195"/>
      <c r="USC85" s="195"/>
      <c r="USD85" s="195"/>
      <c r="USE85" s="195"/>
      <c r="USF85" s="195"/>
      <c r="USG85" s="195"/>
      <c r="USH85" s="195"/>
      <c r="USI85" s="195"/>
      <c r="USJ85" s="195"/>
      <c r="USK85" s="195"/>
      <c r="USL85" s="195"/>
      <c r="USM85" s="195"/>
      <c r="USN85" s="195"/>
      <c r="USO85" s="195"/>
      <c r="USP85" s="195"/>
      <c r="USQ85" s="195"/>
      <c r="USR85" s="195"/>
      <c r="USS85" s="195"/>
      <c r="UST85" s="195"/>
      <c r="USU85" s="195"/>
      <c r="USV85" s="195"/>
      <c r="USW85" s="195"/>
      <c r="USX85" s="195"/>
      <c r="USY85" s="195"/>
      <c r="USZ85" s="195"/>
      <c r="UTA85" s="195"/>
      <c r="UTB85" s="195"/>
      <c r="UTC85" s="195"/>
      <c r="UTD85" s="195"/>
      <c r="UTE85" s="195"/>
      <c r="UTF85" s="195"/>
      <c r="UTG85" s="195"/>
      <c r="UTH85" s="195"/>
      <c r="UTI85" s="195"/>
      <c r="UTJ85" s="195"/>
      <c r="UTK85" s="195"/>
      <c r="UTL85" s="195"/>
      <c r="UTM85" s="195"/>
      <c r="UTN85" s="195"/>
      <c r="UTO85" s="195"/>
      <c r="UTP85" s="195"/>
      <c r="UTQ85" s="195"/>
      <c r="UTR85" s="195"/>
      <c r="UTS85" s="195"/>
      <c r="UTT85" s="195"/>
      <c r="UTU85" s="195"/>
      <c r="UTV85" s="195"/>
      <c r="UTW85" s="195"/>
      <c r="UTX85" s="195"/>
      <c r="UTY85" s="195"/>
      <c r="UTZ85" s="195"/>
      <c r="UUA85" s="195"/>
      <c r="UUB85" s="195"/>
      <c r="UUC85" s="195"/>
      <c r="UUD85" s="195"/>
      <c r="UUE85" s="195"/>
      <c r="UUF85" s="195"/>
      <c r="UUG85" s="195"/>
      <c r="UUH85" s="195"/>
      <c r="UUI85" s="195"/>
      <c r="UUJ85" s="195"/>
      <c r="UUK85" s="195"/>
      <c r="UUL85" s="195"/>
      <c r="UUM85" s="195"/>
      <c r="UUN85" s="195"/>
      <c r="UUO85" s="195"/>
      <c r="UUP85" s="195"/>
      <c r="UUQ85" s="195"/>
      <c r="UUR85" s="195"/>
      <c r="UUS85" s="195"/>
      <c r="UUT85" s="195"/>
      <c r="UUU85" s="195"/>
      <c r="UUV85" s="195"/>
      <c r="UUW85" s="195"/>
      <c r="UUX85" s="195"/>
      <c r="UUY85" s="195"/>
      <c r="UUZ85" s="195"/>
      <c r="UVA85" s="195"/>
      <c r="UVB85" s="195"/>
      <c r="UVC85" s="195"/>
      <c r="UVD85" s="195"/>
      <c r="UVE85" s="195"/>
      <c r="UVF85" s="195"/>
      <c r="UVG85" s="195"/>
      <c r="UVH85" s="195"/>
      <c r="UVI85" s="195"/>
      <c r="UVJ85" s="195"/>
      <c r="UVK85" s="195"/>
      <c r="UVL85" s="195"/>
      <c r="UVM85" s="195"/>
      <c r="UVN85" s="195"/>
      <c r="UVO85" s="195"/>
      <c r="UVP85" s="195"/>
      <c r="UVQ85" s="195"/>
      <c r="UVR85" s="195"/>
      <c r="UVS85" s="195"/>
      <c r="UVT85" s="195"/>
      <c r="UVU85" s="195"/>
      <c r="UVV85" s="195"/>
      <c r="UVW85" s="195"/>
      <c r="UVX85" s="195"/>
      <c r="UVY85" s="195"/>
      <c r="UVZ85" s="195"/>
      <c r="UWA85" s="195"/>
      <c r="UWB85" s="195"/>
      <c r="UWC85" s="195"/>
      <c r="UWD85" s="195"/>
      <c r="UWE85" s="195"/>
      <c r="UWF85" s="195"/>
      <c r="UWG85" s="195"/>
      <c r="UWH85" s="195"/>
      <c r="UWI85" s="195"/>
      <c r="UWJ85" s="195"/>
      <c r="UWK85" s="195"/>
      <c r="UWL85" s="195"/>
      <c r="UWM85" s="195"/>
      <c r="UWN85" s="195"/>
      <c r="UWO85" s="195"/>
      <c r="UWP85" s="195"/>
      <c r="UWQ85" s="195"/>
      <c r="UWR85" s="195"/>
      <c r="UWS85" s="195"/>
      <c r="UWT85" s="195"/>
      <c r="UWU85" s="195"/>
      <c r="UWV85" s="195"/>
      <c r="UWW85" s="195"/>
      <c r="UWX85" s="195"/>
      <c r="UWY85" s="195"/>
      <c r="UWZ85" s="195"/>
      <c r="UXA85" s="195"/>
      <c r="UXB85" s="195"/>
      <c r="UXC85" s="195"/>
      <c r="UXD85" s="195"/>
      <c r="UXE85" s="195"/>
      <c r="UXF85" s="195"/>
      <c r="UXG85" s="195"/>
      <c r="UXH85" s="195"/>
      <c r="UXI85" s="195"/>
      <c r="UXJ85" s="195"/>
      <c r="UXK85" s="195"/>
      <c r="UXL85" s="195"/>
      <c r="UXM85" s="195"/>
      <c r="UXN85" s="195"/>
      <c r="UXO85" s="195"/>
      <c r="UXP85" s="195"/>
      <c r="UXQ85" s="195"/>
      <c r="UXR85" s="195"/>
      <c r="UXS85" s="195"/>
      <c r="UXT85" s="195"/>
      <c r="UXU85" s="195"/>
      <c r="UXV85" s="195"/>
      <c r="UXW85" s="195"/>
      <c r="UXX85" s="195"/>
      <c r="UXY85" s="195"/>
      <c r="UXZ85" s="195"/>
      <c r="UYA85" s="195"/>
      <c r="UYB85" s="195"/>
      <c r="UYC85" s="195"/>
      <c r="UYD85" s="195"/>
      <c r="UYE85" s="195"/>
      <c r="UYF85" s="195"/>
      <c r="UYG85" s="195"/>
      <c r="UYH85" s="195"/>
      <c r="UYI85" s="195"/>
      <c r="UYJ85" s="195"/>
      <c r="UYK85" s="195"/>
      <c r="UYL85" s="195"/>
      <c r="UYM85" s="195"/>
      <c r="UYN85" s="195"/>
      <c r="UYO85" s="195"/>
      <c r="UYP85" s="195"/>
      <c r="UYQ85" s="195"/>
      <c r="UYR85" s="195"/>
      <c r="UYS85" s="195"/>
      <c r="UYT85" s="195"/>
      <c r="UYU85" s="195"/>
      <c r="UYV85" s="195"/>
      <c r="UYW85" s="195"/>
      <c r="UYX85" s="195"/>
      <c r="UYY85" s="195"/>
      <c r="UYZ85" s="195"/>
      <c r="UZA85" s="195"/>
      <c r="UZB85" s="195"/>
      <c r="UZC85" s="195"/>
      <c r="UZD85" s="195"/>
      <c r="UZE85" s="195"/>
      <c r="UZF85" s="195"/>
      <c r="UZG85" s="195"/>
      <c r="UZH85" s="195"/>
      <c r="UZI85" s="195"/>
      <c r="UZJ85" s="195"/>
      <c r="UZK85" s="195"/>
      <c r="UZL85" s="195"/>
      <c r="UZM85" s="195"/>
      <c r="UZN85" s="195"/>
      <c r="UZO85" s="195"/>
      <c r="UZP85" s="195"/>
      <c r="UZQ85" s="195"/>
      <c r="UZR85" s="195"/>
      <c r="UZS85" s="195"/>
      <c r="UZT85" s="195"/>
      <c r="UZU85" s="195"/>
      <c r="UZV85" s="195"/>
      <c r="UZW85" s="195"/>
      <c r="UZX85" s="195"/>
      <c r="UZY85" s="195"/>
      <c r="UZZ85" s="195"/>
      <c r="VAA85" s="195"/>
      <c r="VAB85" s="195"/>
      <c r="VAC85" s="195"/>
      <c r="VAD85" s="195"/>
      <c r="VAE85" s="195"/>
      <c r="VAF85" s="195"/>
      <c r="VAG85" s="195"/>
      <c r="VAH85" s="195"/>
      <c r="VAI85" s="195"/>
      <c r="VAJ85" s="195"/>
      <c r="VAK85" s="195"/>
      <c r="VAL85" s="195"/>
      <c r="VAM85" s="195"/>
      <c r="VAN85" s="195"/>
      <c r="VAO85" s="195"/>
      <c r="VAP85" s="195"/>
      <c r="VAQ85" s="195"/>
      <c r="VAR85" s="195"/>
      <c r="VAS85" s="195"/>
      <c r="VAT85" s="195"/>
      <c r="VAU85" s="195"/>
      <c r="VAV85" s="195"/>
      <c r="VAW85" s="195"/>
      <c r="VAX85" s="195"/>
      <c r="VAY85" s="195"/>
      <c r="VAZ85" s="195"/>
      <c r="VBA85" s="195"/>
      <c r="VBB85" s="195"/>
      <c r="VBC85" s="195"/>
      <c r="VBD85" s="195"/>
      <c r="VBE85" s="195"/>
      <c r="VBF85" s="195"/>
      <c r="VBG85" s="195"/>
      <c r="VBH85" s="195"/>
      <c r="VBI85" s="195"/>
      <c r="VBJ85" s="195"/>
      <c r="VBK85" s="195"/>
      <c r="VBL85" s="195"/>
      <c r="VBM85" s="195"/>
      <c r="VBN85" s="195"/>
      <c r="VBO85" s="195"/>
      <c r="VBP85" s="195"/>
      <c r="VBQ85" s="195"/>
      <c r="VBR85" s="195"/>
      <c r="VBS85" s="195"/>
      <c r="VBT85" s="195"/>
      <c r="VBU85" s="195"/>
      <c r="VBV85" s="195"/>
      <c r="VBW85" s="195"/>
      <c r="VBX85" s="195"/>
      <c r="VBY85" s="195"/>
      <c r="VBZ85" s="195"/>
      <c r="VCA85" s="195"/>
      <c r="VCB85" s="195"/>
      <c r="VCC85" s="195"/>
      <c r="VCD85" s="195"/>
      <c r="VCE85" s="195"/>
      <c r="VCF85" s="195"/>
      <c r="VCG85" s="195"/>
      <c r="VCH85" s="195"/>
      <c r="VCI85" s="195"/>
      <c r="VCJ85" s="195"/>
      <c r="VCK85" s="195"/>
      <c r="VCL85" s="195"/>
      <c r="VCM85" s="195"/>
      <c r="VCN85" s="195"/>
      <c r="VCO85" s="195"/>
      <c r="VCP85" s="195"/>
      <c r="VCQ85" s="195"/>
      <c r="VCR85" s="195"/>
      <c r="VCS85" s="195"/>
      <c r="VCT85" s="195"/>
      <c r="VCU85" s="195"/>
      <c r="VCV85" s="195"/>
      <c r="VCW85" s="195"/>
      <c r="VCX85" s="195"/>
      <c r="VCY85" s="195"/>
      <c r="VCZ85" s="195"/>
      <c r="VDA85" s="195"/>
      <c r="VDB85" s="195"/>
      <c r="VDC85" s="195"/>
      <c r="VDD85" s="195"/>
      <c r="VDE85" s="195"/>
      <c r="VDF85" s="195"/>
      <c r="VDG85" s="195"/>
      <c r="VDH85" s="195"/>
      <c r="VDI85" s="195"/>
      <c r="VDJ85" s="195"/>
      <c r="VDK85" s="195"/>
      <c r="VDL85" s="195"/>
      <c r="VDM85" s="195"/>
      <c r="VDN85" s="195"/>
      <c r="VDO85" s="195"/>
      <c r="VDP85" s="195"/>
      <c r="VDQ85" s="195"/>
      <c r="VDR85" s="195"/>
      <c r="VDS85" s="195"/>
      <c r="VDT85" s="195"/>
      <c r="VDU85" s="195"/>
      <c r="VDV85" s="195"/>
      <c r="VDW85" s="195"/>
      <c r="VDX85" s="195"/>
      <c r="VDY85" s="195"/>
      <c r="VDZ85" s="195"/>
      <c r="VEA85" s="195"/>
      <c r="VEB85" s="195"/>
      <c r="VEC85" s="195"/>
      <c r="VED85" s="195"/>
      <c r="VEE85" s="195"/>
      <c r="VEF85" s="195"/>
      <c r="VEG85" s="195"/>
      <c r="VEH85" s="195"/>
      <c r="VEI85" s="195"/>
      <c r="VEJ85" s="195"/>
      <c r="VEK85" s="195"/>
      <c r="VEL85" s="195"/>
      <c r="VEM85" s="195"/>
      <c r="VEN85" s="195"/>
      <c r="VEO85" s="195"/>
      <c r="VEP85" s="195"/>
      <c r="VEQ85" s="195"/>
      <c r="VER85" s="195"/>
      <c r="VES85" s="195"/>
      <c r="VET85" s="195"/>
      <c r="VEU85" s="195"/>
      <c r="VEV85" s="195"/>
      <c r="VEW85" s="195"/>
      <c r="VEX85" s="195"/>
      <c r="VEY85" s="195"/>
      <c r="VEZ85" s="195"/>
      <c r="VFA85" s="195"/>
      <c r="VFB85" s="195"/>
      <c r="VFC85" s="195"/>
      <c r="VFD85" s="195"/>
      <c r="VFE85" s="195"/>
      <c r="VFF85" s="195"/>
      <c r="VFG85" s="195"/>
      <c r="VFH85" s="195"/>
      <c r="VFI85" s="195"/>
      <c r="VFJ85" s="195"/>
      <c r="VFK85" s="195"/>
      <c r="VFL85" s="195"/>
      <c r="VFM85" s="195"/>
      <c r="VFN85" s="195"/>
      <c r="VFO85" s="195"/>
      <c r="VFP85" s="195"/>
      <c r="VFQ85" s="195"/>
      <c r="VFR85" s="195"/>
      <c r="VFS85" s="195"/>
      <c r="VFT85" s="195"/>
      <c r="VFU85" s="195"/>
      <c r="VFV85" s="195"/>
      <c r="VFW85" s="195"/>
      <c r="VFX85" s="195"/>
      <c r="VFY85" s="195"/>
      <c r="VFZ85" s="195"/>
      <c r="VGA85" s="195"/>
      <c r="VGB85" s="195"/>
      <c r="VGC85" s="195"/>
      <c r="VGD85" s="195"/>
      <c r="VGE85" s="195"/>
      <c r="VGF85" s="195"/>
      <c r="VGG85" s="195"/>
      <c r="VGH85" s="195"/>
      <c r="VGI85" s="195"/>
      <c r="VGJ85" s="195"/>
      <c r="VGK85" s="195"/>
      <c r="VGL85" s="195"/>
      <c r="VGM85" s="195"/>
      <c r="VGN85" s="195"/>
      <c r="VGO85" s="195"/>
      <c r="VGP85" s="195"/>
      <c r="VGQ85" s="195"/>
      <c r="VGR85" s="195"/>
      <c r="VGS85" s="195"/>
      <c r="VGT85" s="195"/>
      <c r="VGU85" s="195"/>
      <c r="VGV85" s="195"/>
      <c r="VGW85" s="195"/>
      <c r="VGX85" s="195"/>
      <c r="VGY85" s="195"/>
      <c r="VGZ85" s="195"/>
      <c r="VHA85" s="195"/>
      <c r="VHB85" s="195"/>
      <c r="VHC85" s="195"/>
      <c r="VHD85" s="195"/>
      <c r="VHE85" s="195"/>
      <c r="VHF85" s="195"/>
      <c r="VHG85" s="195"/>
      <c r="VHH85" s="195"/>
      <c r="VHI85" s="195"/>
      <c r="VHJ85" s="195"/>
      <c r="VHK85" s="195"/>
      <c r="VHL85" s="195"/>
      <c r="VHM85" s="195"/>
      <c r="VHN85" s="195"/>
      <c r="VHO85" s="195"/>
      <c r="VHP85" s="195"/>
      <c r="VHQ85" s="195"/>
      <c r="VHR85" s="195"/>
      <c r="VHS85" s="195"/>
      <c r="VHT85" s="195"/>
      <c r="VHU85" s="195"/>
      <c r="VHV85" s="195"/>
      <c r="VHW85" s="195"/>
      <c r="VHX85" s="195"/>
      <c r="VHY85" s="195"/>
      <c r="VHZ85" s="195"/>
      <c r="VIA85" s="195"/>
      <c r="VIB85" s="195"/>
      <c r="VIC85" s="195"/>
      <c r="VID85" s="195"/>
      <c r="VIE85" s="195"/>
      <c r="VIF85" s="195"/>
      <c r="VIG85" s="195"/>
      <c r="VIH85" s="195"/>
      <c r="VII85" s="195"/>
      <c r="VIJ85" s="195"/>
      <c r="VIK85" s="195"/>
      <c r="VIL85" s="195"/>
      <c r="VIM85" s="195"/>
      <c r="VIN85" s="195"/>
      <c r="VIO85" s="195"/>
      <c r="VIP85" s="195"/>
      <c r="VIQ85" s="195"/>
      <c r="VIR85" s="195"/>
      <c r="VIS85" s="195"/>
      <c r="VIT85" s="195"/>
      <c r="VIU85" s="195"/>
      <c r="VIV85" s="195"/>
      <c r="VIW85" s="195"/>
      <c r="VIX85" s="195"/>
      <c r="VIY85" s="195"/>
      <c r="VIZ85" s="195"/>
      <c r="VJA85" s="195"/>
      <c r="VJB85" s="195"/>
      <c r="VJC85" s="195"/>
      <c r="VJD85" s="195"/>
      <c r="VJE85" s="195"/>
      <c r="VJF85" s="195"/>
      <c r="VJG85" s="195"/>
      <c r="VJH85" s="195"/>
      <c r="VJI85" s="195"/>
      <c r="VJJ85" s="195"/>
      <c r="VJK85" s="195"/>
      <c r="VJL85" s="195"/>
      <c r="VJM85" s="195"/>
      <c r="VJN85" s="195"/>
      <c r="VJO85" s="195"/>
      <c r="VJP85" s="195"/>
      <c r="VJQ85" s="195"/>
      <c r="VJR85" s="195"/>
      <c r="VJS85" s="195"/>
      <c r="VJT85" s="195"/>
      <c r="VJU85" s="195"/>
      <c r="VJV85" s="195"/>
      <c r="VJW85" s="195"/>
      <c r="VJX85" s="195"/>
      <c r="VJY85" s="195"/>
      <c r="VJZ85" s="195"/>
      <c r="VKA85" s="195"/>
      <c r="VKB85" s="195"/>
      <c r="VKC85" s="195"/>
      <c r="VKD85" s="195"/>
      <c r="VKE85" s="195"/>
      <c r="VKF85" s="195"/>
      <c r="VKG85" s="195"/>
      <c r="VKH85" s="195"/>
      <c r="VKI85" s="195"/>
      <c r="VKJ85" s="195"/>
      <c r="VKK85" s="195"/>
      <c r="VKL85" s="195"/>
      <c r="VKM85" s="195"/>
      <c r="VKN85" s="195"/>
      <c r="VKO85" s="195"/>
      <c r="VKP85" s="195"/>
      <c r="VKQ85" s="195"/>
      <c r="VKR85" s="195"/>
      <c r="VKS85" s="195"/>
      <c r="VKT85" s="195"/>
      <c r="VKU85" s="195"/>
      <c r="VKV85" s="195"/>
      <c r="VKW85" s="195"/>
      <c r="VKX85" s="195"/>
      <c r="VKY85" s="195"/>
      <c r="VKZ85" s="195"/>
      <c r="VLA85" s="195"/>
      <c r="VLB85" s="195"/>
      <c r="VLC85" s="195"/>
      <c r="VLD85" s="195"/>
      <c r="VLE85" s="195"/>
      <c r="VLF85" s="195"/>
      <c r="VLG85" s="195"/>
      <c r="VLH85" s="195"/>
      <c r="VLI85" s="195"/>
      <c r="VLJ85" s="195"/>
      <c r="VLK85" s="195"/>
      <c r="VLL85" s="195"/>
      <c r="VLM85" s="195"/>
      <c r="VLN85" s="195"/>
      <c r="VLO85" s="195"/>
      <c r="VLP85" s="195"/>
      <c r="VLQ85" s="195"/>
      <c r="VLR85" s="195"/>
      <c r="VLS85" s="195"/>
      <c r="VLT85" s="195"/>
      <c r="VLU85" s="195"/>
      <c r="VLV85" s="195"/>
      <c r="VLW85" s="195"/>
      <c r="VLX85" s="195"/>
      <c r="VLY85" s="195"/>
      <c r="VLZ85" s="195"/>
      <c r="VMA85" s="195"/>
      <c r="VMB85" s="195"/>
      <c r="VMC85" s="195"/>
      <c r="VMD85" s="195"/>
      <c r="VME85" s="195"/>
      <c r="VMF85" s="195"/>
      <c r="VMG85" s="195"/>
      <c r="VMH85" s="195"/>
      <c r="VMI85" s="195"/>
      <c r="VMJ85" s="195"/>
      <c r="VMK85" s="195"/>
      <c r="VML85" s="195"/>
      <c r="VMM85" s="195"/>
      <c r="VMN85" s="195"/>
      <c r="VMO85" s="195"/>
      <c r="VMP85" s="195"/>
      <c r="VMQ85" s="195"/>
      <c r="VMR85" s="195"/>
      <c r="VMS85" s="195"/>
      <c r="VMT85" s="195"/>
      <c r="VMU85" s="195"/>
      <c r="VMV85" s="195"/>
      <c r="VMW85" s="195"/>
      <c r="VMX85" s="195"/>
      <c r="VMY85" s="195"/>
      <c r="VMZ85" s="195"/>
      <c r="VNA85" s="195"/>
      <c r="VNB85" s="195"/>
      <c r="VNC85" s="195"/>
      <c r="VND85" s="195"/>
      <c r="VNE85" s="195"/>
      <c r="VNF85" s="195"/>
      <c r="VNG85" s="195"/>
      <c r="VNH85" s="195"/>
      <c r="VNI85" s="195"/>
      <c r="VNJ85" s="195"/>
      <c r="VNK85" s="195"/>
      <c r="VNL85" s="195"/>
      <c r="VNM85" s="195"/>
      <c r="VNN85" s="195"/>
      <c r="VNO85" s="195"/>
      <c r="VNP85" s="195"/>
      <c r="VNQ85" s="195"/>
      <c r="VNR85" s="195"/>
      <c r="VNS85" s="195"/>
      <c r="VNT85" s="195"/>
      <c r="VNU85" s="195"/>
      <c r="VNV85" s="195"/>
      <c r="VNW85" s="195"/>
      <c r="VNX85" s="195"/>
      <c r="VNY85" s="195"/>
      <c r="VNZ85" s="195"/>
      <c r="VOA85" s="195"/>
      <c r="VOB85" s="195"/>
      <c r="VOC85" s="195"/>
      <c r="VOD85" s="195"/>
      <c r="VOE85" s="195"/>
      <c r="VOF85" s="195"/>
      <c r="VOG85" s="195"/>
      <c r="VOH85" s="195"/>
      <c r="VOI85" s="195"/>
      <c r="VOJ85" s="195"/>
      <c r="VOK85" s="195"/>
      <c r="VOL85" s="195"/>
      <c r="VOM85" s="195"/>
      <c r="VON85" s="195"/>
      <c r="VOO85" s="195"/>
      <c r="VOP85" s="195"/>
      <c r="VOQ85" s="195"/>
      <c r="VOR85" s="195"/>
      <c r="VOS85" s="195"/>
      <c r="VOT85" s="195"/>
      <c r="VOU85" s="195"/>
      <c r="VOV85" s="195"/>
      <c r="VOW85" s="195"/>
      <c r="VOX85" s="195"/>
      <c r="VOY85" s="195"/>
      <c r="VOZ85" s="195"/>
      <c r="VPA85" s="195"/>
      <c r="VPB85" s="195"/>
      <c r="VPC85" s="195"/>
      <c r="VPD85" s="195"/>
      <c r="VPE85" s="195"/>
      <c r="VPF85" s="195"/>
      <c r="VPG85" s="195"/>
      <c r="VPH85" s="195"/>
      <c r="VPI85" s="195"/>
      <c r="VPJ85" s="195"/>
      <c r="VPK85" s="195"/>
      <c r="VPL85" s="195"/>
      <c r="VPM85" s="195"/>
      <c r="VPN85" s="195"/>
      <c r="VPO85" s="195"/>
      <c r="VPP85" s="195"/>
      <c r="VPQ85" s="195"/>
      <c r="VPR85" s="195"/>
      <c r="VPS85" s="195"/>
      <c r="VPT85" s="195"/>
      <c r="VPU85" s="195"/>
      <c r="VPV85" s="195"/>
      <c r="VPW85" s="195"/>
      <c r="VPX85" s="195"/>
      <c r="VPY85" s="195"/>
      <c r="VPZ85" s="195"/>
      <c r="VQA85" s="195"/>
      <c r="VQB85" s="195"/>
      <c r="VQC85" s="195"/>
      <c r="VQD85" s="195"/>
      <c r="VQE85" s="195"/>
      <c r="VQF85" s="195"/>
      <c r="VQG85" s="195"/>
      <c r="VQH85" s="195"/>
      <c r="VQI85" s="195"/>
      <c r="VQJ85" s="195"/>
      <c r="VQK85" s="195"/>
      <c r="VQL85" s="195"/>
      <c r="VQM85" s="195"/>
      <c r="VQN85" s="195"/>
      <c r="VQO85" s="195"/>
      <c r="VQP85" s="195"/>
      <c r="VQQ85" s="195"/>
      <c r="VQR85" s="195"/>
      <c r="VQS85" s="195"/>
      <c r="VQT85" s="195"/>
      <c r="VQU85" s="195"/>
      <c r="VQV85" s="195"/>
      <c r="VQW85" s="195"/>
      <c r="VQX85" s="195"/>
      <c r="VQY85" s="195"/>
      <c r="VQZ85" s="195"/>
      <c r="VRA85" s="195"/>
      <c r="VRB85" s="195"/>
      <c r="VRC85" s="195"/>
      <c r="VRD85" s="195"/>
      <c r="VRE85" s="195"/>
      <c r="VRF85" s="195"/>
      <c r="VRG85" s="195"/>
      <c r="VRH85" s="195"/>
      <c r="VRI85" s="195"/>
      <c r="VRJ85" s="195"/>
      <c r="VRK85" s="195"/>
      <c r="VRL85" s="195"/>
      <c r="VRM85" s="195"/>
      <c r="VRN85" s="195"/>
      <c r="VRO85" s="195"/>
      <c r="VRP85" s="195"/>
      <c r="VRQ85" s="195"/>
      <c r="VRR85" s="195"/>
      <c r="VRS85" s="195"/>
      <c r="VRT85" s="195"/>
      <c r="VRU85" s="195"/>
      <c r="VRV85" s="195"/>
      <c r="VRW85" s="195"/>
      <c r="VRX85" s="195"/>
      <c r="VRY85" s="195"/>
      <c r="VRZ85" s="195"/>
      <c r="VSA85" s="195"/>
      <c r="VSB85" s="195"/>
      <c r="VSC85" s="195"/>
      <c r="VSD85" s="195"/>
      <c r="VSE85" s="195"/>
      <c r="VSF85" s="195"/>
      <c r="VSG85" s="195"/>
      <c r="VSH85" s="195"/>
      <c r="VSI85" s="195"/>
      <c r="VSJ85" s="195"/>
      <c r="VSK85" s="195"/>
      <c r="VSL85" s="195"/>
      <c r="VSM85" s="195"/>
      <c r="VSN85" s="195"/>
      <c r="VSO85" s="195"/>
      <c r="VSP85" s="195"/>
      <c r="VSQ85" s="195"/>
      <c r="VSR85" s="195"/>
      <c r="VSS85" s="195"/>
      <c r="VST85" s="195"/>
      <c r="VSU85" s="195"/>
      <c r="VSV85" s="195"/>
      <c r="VSW85" s="195"/>
      <c r="VSX85" s="195"/>
      <c r="VSY85" s="195"/>
      <c r="VSZ85" s="195"/>
      <c r="VTA85" s="195"/>
      <c r="VTB85" s="195"/>
      <c r="VTC85" s="195"/>
      <c r="VTD85" s="195"/>
      <c r="VTE85" s="195"/>
      <c r="VTF85" s="195"/>
      <c r="VTG85" s="195"/>
      <c r="VTH85" s="195"/>
      <c r="VTI85" s="195"/>
      <c r="VTJ85" s="195"/>
      <c r="VTK85" s="195"/>
      <c r="VTL85" s="195"/>
      <c r="VTM85" s="195"/>
      <c r="VTN85" s="195"/>
      <c r="VTO85" s="195"/>
      <c r="VTP85" s="195"/>
      <c r="VTQ85" s="195"/>
      <c r="VTR85" s="195"/>
      <c r="VTS85" s="195"/>
      <c r="VTT85" s="195"/>
      <c r="VTU85" s="195"/>
      <c r="VTV85" s="195"/>
      <c r="VTW85" s="195"/>
      <c r="VTX85" s="195"/>
      <c r="VTY85" s="195"/>
      <c r="VTZ85" s="195"/>
      <c r="VUA85" s="195"/>
      <c r="VUB85" s="195"/>
      <c r="VUC85" s="195"/>
      <c r="VUD85" s="195"/>
      <c r="VUE85" s="195"/>
      <c r="VUF85" s="195"/>
      <c r="VUG85" s="195"/>
      <c r="VUH85" s="195"/>
      <c r="VUI85" s="195"/>
      <c r="VUJ85" s="195"/>
      <c r="VUK85" s="195"/>
      <c r="VUL85" s="195"/>
      <c r="VUM85" s="195"/>
      <c r="VUN85" s="195"/>
      <c r="VUO85" s="195"/>
      <c r="VUP85" s="195"/>
      <c r="VUQ85" s="195"/>
      <c r="VUR85" s="195"/>
      <c r="VUS85" s="195"/>
      <c r="VUT85" s="195"/>
      <c r="VUU85" s="195"/>
      <c r="VUV85" s="195"/>
      <c r="VUW85" s="195"/>
      <c r="VUX85" s="195"/>
      <c r="VUY85" s="195"/>
      <c r="VUZ85" s="195"/>
      <c r="VVA85" s="195"/>
      <c r="VVB85" s="195"/>
      <c r="VVC85" s="195"/>
      <c r="VVD85" s="195"/>
      <c r="VVE85" s="195"/>
      <c r="VVF85" s="195"/>
      <c r="VVG85" s="195"/>
      <c r="VVH85" s="195"/>
      <c r="VVI85" s="195"/>
      <c r="VVJ85" s="195"/>
      <c r="VVK85" s="195"/>
      <c r="VVL85" s="195"/>
      <c r="VVM85" s="195"/>
      <c r="VVN85" s="195"/>
      <c r="VVO85" s="195"/>
      <c r="VVP85" s="195"/>
      <c r="VVQ85" s="195"/>
      <c r="VVR85" s="195"/>
      <c r="VVS85" s="195"/>
      <c r="VVT85" s="195"/>
      <c r="VVU85" s="195"/>
      <c r="VVV85" s="195"/>
      <c r="VVW85" s="195"/>
      <c r="VVX85" s="195"/>
      <c r="VVY85" s="195"/>
      <c r="VVZ85" s="195"/>
      <c r="VWA85" s="195"/>
      <c r="VWB85" s="195"/>
      <c r="VWC85" s="195"/>
      <c r="VWD85" s="195"/>
      <c r="VWE85" s="195"/>
      <c r="VWF85" s="195"/>
      <c r="VWG85" s="195"/>
      <c r="VWH85" s="195"/>
      <c r="VWI85" s="195"/>
      <c r="VWJ85" s="195"/>
      <c r="VWK85" s="195"/>
      <c r="VWL85" s="195"/>
      <c r="VWM85" s="195"/>
      <c r="VWN85" s="195"/>
      <c r="VWO85" s="195"/>
      <c r="VWP85" s="195"/>
      <c r="VWQ85" s="195"/>
      <c r="VWR85" s="195"/>
      <c r="VWS85" s="195"/>
      <c r="VWT85" s="195"/>
      <c r="VWU85" s="195"/>
      <c r="VWV85" s="195"/>
      <c r="VWW85" s="195"/>
      <c r="VWX85" s="195"/>
      <c r="VWY85" s="195"/>
      <c r="VWZ85" s="195"/>
      <c r="VXA85" s="195"/>
      <c r="VXB85" s="195"/>
      <c r="VXC85" s="195"/>
      <c r="VXD85" s="195"/>
      <c r="VXE85" s="195"/>
      <c r="VXF85" s="195"/>
      <c r="VXG85" s="195"/>
      <c r="VXH85" s="195"/>
      <c r="VXI85" s="195"/>
      <c r="VXJ85" s="195"/>
      <c r="VXK85" s="195"/>
      <c r="VXL85" s="195"/>
      <c r="VXM85" s="195"/>
      <c r="VXN85" s="195"/>
      <c r="VXO85" s="195"/>
      <c r="VXP85" s="195"/>
      <c r="VXQ85" s="195"/>
      <c r="VXR85" s="195"/>
      <c r="VXS85" s="195"/>
      <c r="VXT85" s="195"/>
      <c r="VXU85" s="195"/>
      <c r="VXV85" s="195"/>
      <c r="VXW85" s="195"/>
      <c r="VXX85" s="195"/>
      <c r="VXY85" s="195"/>
      <c r="VXZ85" s="195"/>
      <c r="VYA85" s="195"/>
      <c r="VYB85" s="195"/>
      <c r="VYC85" s="195"/>
      <c r="VYD85" s="195"/>
      <c r="VYE85" s="195"/>
      <c r="VYF85" s="195"/>
      <c r="VYG85" s="195"/>
      <c r="VYH85" s="195"/>
      <c r="VYI85" s="195"/>
      <c r="VYJ85" s="195"/>
      <c r="VYK85" s="195"/>
      <c r="VYL85" s="195"/>
      <c r="VYM85" s="195"/>
      <c r="VYN85" s="195"/>
      <c r="VYO85" s="195"/>
      <c r="VYP85" s="195"/>
      <c r="VYQ85" s="195"/>
      <c r="VYR85" s="195"/>
      <c r="VYS85" s="195"/>
      <c r="VYT85" s="195"/>
      <c r="VYU85" s="195"/>
      <c r="VYV85" s="195"/>
      <c r="VYW85" s="195"/>
      <c r="VYX85" s="195"/>
      <c r="VYY85" s="195"/>
      <c r="VYZ85" s="195"/>
      <c r="VZA85" s="195"/>
      <c r="VZB85" s="195"/>
      <c r="VZC85" s="195"/>
      <c r="VZD85" s="195"/>
      <c r="VZE85" s="195"/>
      <c r="VZF85" s="195"/>
      <c r="VZG85" s="195"/>
      <c r="VZH85" s="195"/>
      <c r="VZI85" s="195"/>
      <c r="VZJ85" s="195"/>
      <c r="VZK85" s="195"/>
      <c r="VZL85" s="195"/>
      <c r="VZM85" s="195"/>
      <c r="VZN85" s="195"/>
      <c r="VZO85" s="195"/>
      <c r="VZP85" s="195"/>
      <c r="VZQ85" s="195"/>
      <c r="VZR85" s="195"/>
      <c r="VZS85" s="195"/>
      <c r="VZT85" s="195"/>
      <c r="VZU85" s="195"/>
      <c r="VZV85" s="195"/>
      <c r="VZW85" s="195"/>
      <c r="VZX85" s="195"/>
      <c r="VZY85" s="195"/>
      <c r="VZZ85" s="195"/>
      <c r="WAA85" s="195"/>
      <c r="WAB85" s="195"/>
      <c r="WAC85" s="195"/>
      <c r="WAD85" s="195"/>
      <c r="WAE85" s="195"/>
      <c r="WAF85" s="195"/>
      <c r="WAG85" s="195"/>
      <c r="WAH85" s="195"/>
      <c r="WAI85" s="195"/>
      <c r="WAJ85" s="195"/>
      <c r="WAK85" s="195"/>
      <c r="WAL85" s="195"/>
      <c r="WAM85" s="195"/>
      <c r="WAN85" s="195"/>
      <c r="WAO85" s="195"/>
      <c r="WAP85" s="195"/>
      <c r="WAQ85" s="195"/>
      <c r="WAR85" s="195"/>
      <c r="WAS85" s="195"/>
      <c r="WAT85" s="195"/>
      <c r="WAU85" s="195"/>
      <c r="WAV85" s="195"/>
      <c r="WAW85" s="195"/>
      <c r="WAX85" s="195"/>
      <c r="WAY85" s="195"/>
      <c r="WAZ85" s="195"/>
      <c r="WBA85" s="195"/>
      <c r="WBB85" s="195"/>
      <c r="WBC85" s="195"/>
      <c r="WBD85" s="195"/>
      <c r="WBE85" s="195"/>
      <c r="WBF85" s="195"/>
      <c r="WBG85" s="195"/>
      <c r="WBH85" s="195"/>
      <c r="WBI85" s="195"/>
      <c r="WBJ85" s="195"/>
      <c r="WBK85" s="195"/>
      <c r="WBL85" s="195"/>
      <c r="WBM85" s="195"/>
      <c r="WBN85" s="195"/>
      <c r="WBO85" s="195"/>
      <c r="WBP85" s="195"/>
      <c r="WBQ85" s="195"/>
      <c r="WBR85" s="195"/>
      <c r="WBS85" s="195"/>
      <c r="WBT85" s="195"/>
      <c r="WBU85" s="195"/>
      <c r="WBV85" s="195"/>
      <c r="WBW85" s="195"/>
      <c r="WBX85" s="195"/>
      <c r="WBY85" s="195"/>
      <c r="WBZ85" s="195"/>
      <c r="WCA85" s="195"/>
      <c r="WCB85" s="195"/>
      <c r="WCC85" s="195"/>
      <c r="WCD85" s="195"/>
      <c r="WCE85" s="195"/>
      <c r="WCF85" s="195"/>
      <c r="WCG85" s="195"/>
      <c r="WCH85" s="195"/>
      <c r="WCI85" s="195"/>
      <c r="WCJ85" s="195"/>
      <c r="WCK85" s="195"/>
      <c r="WCL85" s="195"/>
      <c r="WCM85" s="195"/>
      <c r="WCN85" s="195"/>
      <c r="WCO85" s="195"/>
      <c r="WCP85" s="195"/>
      <c r="WCQ85" s="195"/>
      <c r="WCR85" s="195"/>
      <c r="WCS85" s="195"/>
      <c r="WCT85" s="195"/>
      <c r="WCU85" s="195"/>
      <c r="WCV85" s="195"/>
      <c r="WCW85" s="195"/>
      <c r="WCX85" s="195"/>
      <c r="WCY85" s="195"/>
      <c r="WCZ85" s="195"/>
      <c r="WDA85" s="195"/>
      <c r="WDB85" s="195"/>
      <c r="WDC85" s="195"/>
      <c r="WDD85" s="195"/>
      <c r="WDE85" s="195"/>
      <c r="WDF85" s="195"/>
      <c r="WDG85" s="195"/>
      <c r="WDH85" s="195"/>
      <c r="WDI85" s="195"/>
      <c r="WDJ85" s="195"/>
      <c r="WDK85" s="195"/>
      <c r="WDL85" s="195"/>
      <c r="WDM85" s="195"/>
      <c r="WDN85" s="195"/>
      <c r="WDO85" s="195"/>
      <c r="WDP85" s="195"/>
      <c r="WDQ85" s="195"/>
      <c r="WDR85" s="195"/>
      <c r="WDS85" s="195"/>
      <c r="WDT85" s="195"/>
      <c r="WDU85" s="195"/>
      <c r="WDV85" s="195"/>
      <c r="WDW85" s="195"/>
      <c r="WDX85" s="195"/>
      <c r="WDY85" s="195"/>
      <c r="WDZ85" s="195"/>
      <c r="WEA85" s="195"/>
      <c r="WEB85" s="195"/>
      <c r="WEC85" s="195"/>
      <c r="WED85" s="195"/>
      <c r="WEE85" s="195"/>
      <c r="WEF85" s="195"/>
      <c r="WEG85" s="195"/>
      <c r="WEH85" s="195"/>
      <c r="WEI85" s="195"/>
      <c r="WEJ85" s="195"/>
      <c r="WEK85" s="195"/>
      <c r="WEL85" s="195"/>
      <c r="WEM85" s="195"/>
      <c r="WEN85" s="195"/>
      <c r="WEO85" s="195"/>
      <c r="WEP85" s="195"/>
      <c r="WEQ85" s="195"/>
      <c r="WER85" s="195"/>
      <c r="WES85" s="195"/>
      <c r="WET85" s="195"/>
      <c r="WEU85" s="195"/>
      <c r="WEV85" s="195"/>
      <c r="WEW85" s="195"/>
      <c r="WEX85" s="195"/>
      <c r="WEY85" s="195"/>
      <c r="WEZ85" s="195"/>
      <c r="WFA85" s="195"/>
      <c r="WFB85" s="195"/>
      <c r="WFC85" s="195"/>
      <c r="WFD85" s="195"/>
      <c r="WFE85" s="195"/>
      <c r="WFF85" s="195"/>
      <c r="WFG85" s="195"/>
      <c r="WFH85" s="195"/>
      <c r="WFI85" s="195"/>
      <c r="WFJ85" s="195"/>
      <c r="WFK85" s="195"/>
      <c r="WFL85" s="195"/>
      <c r="WFM85" s="195"/>
      <c r="WFN85" s="195"/>
      <c r="WFO85" s="195"/>
      <c r="WFP85" s="195"/>
      <c r="WFQ85" s="195"/>
      <c r="WFR85" s="195"/>
      <c r="WFS85" s="195"/>
      <c r="WFT85" s="195"/>
      <c r="WFU85" s="195"/>
      <c r="WFV85" s="195"/>
      <c r="WFW85" s="195"/>
      <c r="WFX85" s="195"/>
      <c r="WFY85" s="195"/>
      <c r="WFZ85" s="195"/>
      <c r="WGA85" s="195"/>
      <c r="WGB85" s="195"/>
      <c r="WGC85" s="195"/>
      <c r="WGD85" s="195"/>
      <c r="WGE85" s="195"/>
      <c r="WGF85" s="195"/>
      <c r="WGG85" s="195"/>
      <c r="WGH85" s="195"/>
      <c r="WGI85" s="195"/>
      <c r="WGJ85" s="195"/>
      <c r="WGK85" s="195"/>
      <c r="WGL85" s="195"/>
      <c r="WGM85" s="195"/>
      <c r="WGN85" s="195"/>
      <c r="WGO85" s="195"/>
      <c r="WGP85" s="195"/>
      <c r="WGQ85" s="195"/>
      <c r="WGR85" s="195"/>
      <c r="WGS85" s="195"/>
      <c r="WGT85" s="195"/>
      <c r="WGU85" s="195"/>
      <c r="WGV85" s="195"/>
      <c r="WGW85" s="195"/>
      <c r="WGX85" s="195"/>
      <c r="WGY85" s="195"/>
      <c r="WGZ85" s="195"/>
      <c r="WHA85" s="195"/>
      <c r="WHB85" s="195"/>
      <c r="WHC85" s="195"/>
      <c r="WHD85" s="195"/>
      <c r="WHE85" s="195"/>
      <c r="WHF85" s="195"/>
      <c r="WHG85" s="195"/>
      <c r="WHH85" s="195"/>
      <c r="WHI85" s="195"/>
      <c r="WHJ85" s="195"/>
      <c r="WHK85" s="195"/>
      <c r="WHL85" s="195"/>
      <c r="WHM85" s="195"/>
      <c r="WHN85" s="195"/>
      <c r="WHO85" s="195"/>
      <c r="WHP85" s="195"/>
      <c r="WHQ85" s="195"/>
      <c r="WHR85" s="195"/>
      <c r="WHS85" s="195"/>
      <c r="WHT85" s="195"/>
      <c r="WHU85" s="195"/>
      <c r="WHV85" s="195"/>
      <c r="WHW85" s="195"/>
      <c r="WHX85" s="195"/>
      <c r="WHY85" s="195"/>
      <c r="WHZ85" s="195"/>
      <c r="WIA85" s="195"/>
      <c r="WIB85" s="195"/>
      <c r="WIC85" s="195"/>
      <c r="WID85" s="195"/>
      <c r="WIE85" s="195"/>
      <c r="WIF85" s="195"/>
      <c r="WIG85" s="195"/>
      <c r="WIH85" s="195"/>
      <c r="WII85" s="195"/>
      <c r="WIJ85" s="195"/>
      <c r="WIK85" s="195"/>
      <c r="WIL85" s="195"/>
      <c r="WIM85" s="195"/>
      <c r="WIN85" s="195"/>
      <c r="WIO85" s="195"/>
      <c r="WIP85" s="195"/>
      <c r="WIQ85" s="195"/>
      <c r="WIR85" s="195"/>
      <c r="WIS85" s="195"/>
      <c r="WIT85" s="195"/>
      <c r="WIU85" s="195"/>
      <c r="WIV85" s="195"/>
      <c r="WIW85" s="195"/>
      <c r="WIX85" s="195"/>
      <c r="WIY85" s="195"/>
      <c r="WIZ85" s="195"/>
      <c r="WJA85" s="195"/>
      <c r="WJB85" s="195"/>
      <c r="WJC85" s="195"/>
      <c r="WJD85" s="195"/>
      <c r="WJE85" s="195"/>
      <c r="WJF85" s="195"/>
      <c r="WJG85" s="195"/>
      <c r="WJH85" s="195"/>
      <c r="WJI85" s="195"/>
      <c r="WJJ85" s="195"/>
      <c r="WJK85" s="195"/>
      <c r="WJL85" s="195"/>
      <c r="WJM85" s="195"/>
      <c r="WJN85" s="195"/>
      <c r="WJO85" s="195"/>
      <c r="WJP85" s="195"/>
      <c r="WJQ85" s="195"/>
      <c r="WJR85" s="195"/>
      <c r="WJS85" s="195"/>
      <c r="WJT85" s="195"/>
      <c r="WJU85" s="195"/>
      <c r="WJV85" s="195"/>
      <c r="WJW85" s="195"/>
      <c r="WJX85" s="195"/>
      <c r="WJY85" s="195"/>
      <c r="WJZ85" s="195"/>
      <c r="WKA85" s="195"/>
      <c r="WKB85" s="195"/>
      <c r="WKC85" s="195"/>
      <c r="WKD85" s="195"/>
      <c r="WKE85" s="195"/>
      <c r="WKF85" s="195"/>
      <c r="WKG85" s="195"/>
      <c r="WKH85" s="195"/>
      <c r="WKI85" s="195"/>
      <c r="WKJ85" s="195"/>
      <c r="WKK85" s="195"/>
      <c r="WKL85" s="195"/>
      <c r="WKM85" s="195"/>
      <c r="WKN85" s="195"/>
      <c r="WKO85" s="195"/>
      <c r="WKP85" s="195"/>
      <c r="WKQ85" s="195"/>
      <c r="WKR85" s="195"/>
      <c r="WKS85" s="195"/>
      <c r="WKT85" s="195"/>
      <c r="WKU85" s="195"/>
      <c r="WKV85" s="195"/>
      <c r="WKW85" s="195"/>
      <c r="WKX85" s="195"/>
      <c r="WKY85" s="195"/>
      <c r="WKZ85" s="195"/>
      <c r="WLA85" s="195"/>
      <c r="WLB85" s="195"/>
      <c r="WLC85" s="195"/>
      <c r="WLD85" s="195"/>
      <c r="WLE85" s="195"/>
      <c r="WLF85" s="195"/>
      <c r="WLG85" s="195"/>
      <c r="WLH85" s="195"/>
      <c r="WLI85" s="195"/>
      <c r="WLJ85" s="195"/>
      <c r="WLK85" s="195"/>
      <c r="WLL85" s="195"/>
      <c r="WLM85" s="195"/>
      <c r="WLN85" s="195"/>
      <c r="WLO85" s="195"/>
      <c r="WLP85" s="195"/>
      <c r="WLQ85" s="195"/>
      <c r="WLR85" s="195"/>
      <c r="WLS85" s="195"/>
      <c r="WLT85" s="195"/>
      <c r="WLU85" s="195"/>
      <c r="WLV85" s="195"/>
      <c r="WLW85" s="195"/>
      <c r="WLX85" s="195"/>
      <c r="WLY85" s="195"/>
      <c r="WLZ85" s="195"/>
      <c r="WMA85" s="195"/>
      <c r="WMB85" s="195"/>
      <c r="WMC85" s="195"/>
      <c r="WMD85" s="195"/>
      <c r="WME85" s="195"/>
      <c r="WMF85" s="195"/>
      <c r="WMG85" s="195"/>
      <c r="WMH85" s="195"/>
      <c r="WMI85" s="195"/>
      <c r="WMJ85" s="195"/>
      <c r="WMK85" s="195"/>
      <c r="WML85" s="195"/>
      <c r="WMM85" s="195"/>
      <c r="WMN85" s="195"/>
      <c r="WMO85" s="195"/>
      <c r="WMP85" s="195"/>
      <c r="WMQ85" s="195"/>
      <c r="WMR85" s="195"/>
      <c r="WMS85" s="195"/>
      <c r="WMT85" s="195"/>
      <c r="WMU85" s="195"/>
      <c r="WMV85" s="195"/>
      <c r="WMW85" s="195"/>
      <c r="WMX85" s="195"/>
      <c r="WMY85" s="195"/>
      <c r="WMZ85" s="195"/>
      <c r="WNA85" s="195"/>
      <c r="WNB85" s="195"/>
      <c r="WNC85" s="195"/>
      <c r="WND85" s="195"/>
      <c r="WNE85" s="195"/>
      <c r="WNF85" s="195"/>
      <c r="WNG85" s="195"/>
      <c r="WNH85" s="195"/>
      <c r="WNI85" s="195"/>
      <c r="WNJ85" s="195"/>
      <c r="WNK85" s="195"/>
      <c r="WNL85" s="195"/>
      <c r="WNM85" s="195"/>
      <c r="WNN85" s="195"/>
      <c r="WNO85" s="195"/>
      <c r="WNP85" s="195"/>
      <c r="WNQ85" s="195"/>
      <c r="WNR85" s="195"/>
      <c r="WNS85" s="195"/>
      <c r="WNT85" s="195"/>
      <c r="WNU85" s="195"/>
      <c r="WNV85" s="195"/>
      <c r="WNW85" s="195"/>
      <c r="WNX85" s="195"/>
      <c r="WNY85" s="195"/>
      <c r="WNZ85" s="195"/>
      <c r="WOA85" s="195"/>
      <c r="WOB85" s="195"/>
      <c r="WOC85" s="195"/>
      <c r="WOD85" s="195"/>
      <c r="WOE85" s="195"/>
      <c r="WOF85" s="195"/>
      <c r="WOG85" s="195"/>
      <c r="WOH85" s="195"/>
      <c r="WOI85" s="195"/>
      <c r="WOJ85" s="195"/>
      <c r="WOK85" s="195"/>
      <c r="WOL85" s="195"/>
      <c r="WOM85" s="195"/>
      <c r="WON85" s="195"/>
      <c r="WOO85" s="195"/>
      <c r="WOP85" s="195"/>
      <c r="WOQ85" s="195"/>
      <c r="WOR85" s="195"/>
      <c r="WOS85" s="195"/>
      <c r="WOT85" s="195"/>
      <c r="WOU85" s="195"/>
      <c r="WOV85" s="195"/>
      <c r="WOW85" s="195"/>
      <c r="WOX85" s="195"/>
      <c r="WOY85" s="195"/>
      <c r="WOZ85" s="195"/>
      <c r="WPA85" s="195"/>
      <c r="WPB85" s="195"/>
      <c r="WPC85" s="195"/>
      <c r="WPD85" s="195"/>
      <c r="WPE85" s="195"/>
      <c r="WPF85" s="195"/>
      <c r="WPG85" s="195"/>
      <c r="WPH85" s="195"/>
      <c r="WPI85" s="195"/>
      <c r="WPJ85" s="195"/>
      <c r="WPK85" s="195"/>
      <c r="WPL85" s="195"/>
      <c r="WPM85" s="195"/>
      <c r="WPN85" s="195"/>
      <c r="WPO85" s="195"/>
      <c r="WPP85" s="195"/>
      <c r="WPQ85" s="195"/>
      <c r="WPR85" s="195"/>
      <c r="WPS85" s="195"/>
      <c r="WPT85" s="195"/>
      <c r="WPU85" s="195"/>
      <c r="WPV85" s="195"/>
      <c r="WPW85" s="195"/>
      <c r="WPX85" s="195"/>
      <c r="WPY85" s="195"/>
      <c r="WPZ85" s="195"/>
      <c r="WQA85" s="195"/>
      <c r="WQB85" s="195"/>
      <c r="WQC85" s="195"/>
      <c r="WQD85" s="195"/>
      <c r="WQE85" s="195"/>
      <c r="WQF85" s="195"/>
      <c r="WQG85" s="195"/>
      <c r="WQH85" s="195"/>
      <c r="WQI85" s="195"/>
      <c r="WQJ85" s="195"/>
      <c r="WQK85" s="195"/>
      <c r="WQL85" s="195"/>
      <c r="WQM85" s="195"/>
      <c r="WQN85" s="195"/>
      <c r="WQO85" s="195"/>
      <c r="WQP85" s="195"/>
      <c r="WQQ85" s="195"/>
      <c r="WQR85" s="195"/>
      <c r="WQS85" s="195"/>
      <c r="WQT85" s="195"/>
      <c r="WQU85" s="195"/>
      <c r="WQV85" s="195"/>
      <c r="WQW85" s="195"/>
      <c r="WQX85" s="195"/>
      <c r="WQY85" s="195"/>
      <c r="WQZ85" s="195"/>
      <c r="WRA85" s="195"/>
      <c r="WRB85" s="195"/>
      <c r="WRC85" s="195"/>
      <c r="WRD85" s="195"/>
      <c r="WRE85" s="195"/>
      <c r="WRF85" s="195"/>
      <c r="WRG85" s="195"/>
      <c r="WRH85" s="195"/>
      <c r="WRI85" s="195"/>
      <c r="WRJ85" s="195"/>
      <c r="WRK85" s="195"/>
      <c r="WRL85" s="195"/>
      <c r="WRM85" s="195"/>
      <c r="WRN85" s="195"/>
      <c r="WRO85" s="195"/>
      <c r="WRP85" s="195"/>
      <c r="WRQ85" s="195"/>
      <c r="WRR85" s="195"/>
      <c r="WRS85" s="195"/>
      <c r="WRT85" s="195"/>
      <c r="WRU85" s="195"/>
      <c r="WRV85" s="195"/>
      <c r="WRW85" s="195"/>
      <c r="WRX85" s="195"/>
      <c r="WRY85" s="195"/>
      <c r="WRZ85" s="195"/>
      <c r="WSA85" s="195"/>
      <c r="WSB85" s="195"/>
      <c r="WSC85" s="195"/>
      <c r="WSD85" s="195"/>
      <c r="WSE85" s="195"/>
      <c r="WSF85" s="195"/>
      <c r="WSG85" s="195"/>
      <c r="WSH85" s="195"/>
      <c r="WSI85" s="195"/>
      <c r="WSJ85" s="195"/>
      <c r="WSK85" s="195"/>
      <c r="WSL85" s="195"/>
      <c r="WSM85" s="195"/>
      <c r="WSN85" s="195"/>
      <c r="WSO85" s="195"/>
      <c r="WSP85" s="195"/>
      <c r="WSQ85" s="195"/>
      <c r="WSR85" s="195"/>
      <c r="WSS85" s="195"/>
      <c r="WST85" s="195"/>
      <c r="WSU85" s="195"/>
      <c r="WSV85" s="195"/>
      <c r="WSW85" s="195"/>
      <c r="WSX85" s="195"/>
      <c r="WSY85" s="195"/>
      <c r="WSZ85" s="195"/>
      <c r="WTA85" s="195"/>
      <c r="WTB85" s="195"/>
      <c r="WTC85" s="195"/>
      <c r="WTD85" s="195"/>
      <c r="WTE85" s="195"/>
      <c r="WTF85" s="195"/>
      <c r="WTG85" s="195"/>
      <c r="WTH85" s="195"/>
      <c r="WTI85" s="195"/>
      <c r="WTJ85" s="195"/>
      <c r="WTK85" s="195"/>
      <c r="WTL85" s="195"/>
      <c r="WTM85" s="195"/>
      <c r="WTN85" s="195"/>
      <c r="WTO85" s="195"/>
      <c r="WTP85" s="195"/>
      <c r="WTQ85" s="195"/>
      <c r="WTR85" s="195"/>
      <c r="WTS85" s="195"/>
      <c r="WTT85" s="195"/>
      <c r="WTU85" s="195"/>
      <c r="WTV85" s="195"/>
      <c r="WTW85" s="195"/>
      <c r="WTX85" s="195"/>
      <c r="WTY85" s="195"/>
      <c r="WTZ85" s="195"/>
      <c r="WUA85" s="195"/>
      <c r="WUB85" s="195"/>
      <c r="WUC85" s="195"/>
      <c r="WUD85" s="195"/>
      <c r="WUE85" s="195"/>
      <c r="WUF85" s="195"/>
      <c r="WUG85" s="195"/>
      <c r="WUH85" s="195"/>
      <c r="WUI85" s="195"/>
      <c r="WUJ85" s="195"/>
      <c r="WUK85" s="195"/>
      <c r="WUL85" s="195"/>
      <c r="WUM85" s="195"/>
      <c r="WUN85" s="195"/>
      <c r="WUO85" s="195"/>
      <c r="WUP85" s="195"/>
      <c r="WUQ85" s="195"/>
      <c r="WUR85" s="195"/>
      <c r="WUS85" s="195"/>
      <c r="WUT85" s="195"/>
      <c r="WUU85" s="195"/>
      <c r="WUV85" s="195"/>
      <c r="WUW85" s="195"/>
      <c r="WUX85" s="195"/>
      <c r="WUY85" s="195"/>
      <c r="WUZ85" s="195"/>
      <c r="WVA85" s="195"/>
      <c r="WVB85" s="195"/>
      <c r="WVC85" s="195"/>
      <c r="WVD85" s="195"/>
      <c r="WVE85" s="195"/>
      <c r="WVF85" s="195"/>
      <c r="WVG85" s="195"/>
      <c r="WVH85" s="195"/>
      <c r="WVI85" s="195"/>
      <c r="WVJ85" s="195"/>
      <c r="WVK85" s="195"/>
      <c r="WVL85" s="195"/>
      <c r="WVM85" s="195"/>
      <c r="WVN85" s="195"/>
      <c r="WVO85" s="195"/>
      <c r="WVP85" s="195"/>
      <c r="WVQ85" s="195"/>
      <c r="WVR85" s="195"/>
      <c r="WVS85" s="195"/>
      <c r="WVT85" s="195"/>
      <c r="WVU85" s="195"/>
      <c r="WVV85" s="195"/>
      <c r="WVW85" s="195"/>
      <c r="WVX85" s="195"/>
      <c r="WVY85" s="195"/>
      <c r="WVZ85" s="195"/>
      <c r="WWA85" s="195"/>
      <c r="WWB85" s="195"/>
      <c r="WWC85" s="195"/>
      <c r="WWD85" s="195"/>
      <c r="WWE85" s="195"/>
      <c r="WWF85" s="195"/>
      <c r="WWG85" s="195"/>
      <c r="WWH85" s="195"/>
      <c r="WWI85" s="195"/>
      <c r="WWJ85" s="195"/>
      <c r="WWK85" s="195"/>
      <c r="WWL85" s="195"/>
      <c r="WWM85" s="195"/>
      <c r="WWN85" s="195"/>
      <c r="WWO85" s="195"/>
      <c r="WWP85" s="195"/>
      <c r="WWQ85" s="195"/>
      <c r="WWR85" s="195"/>
      <c r="WWS85" s="195"/>
      <c r="WWT85" s="195"/>
      <c r="WWU85" s="195"/>
      <c r="WWV85" s="195"/>
      <c r="WWW85" s="195"/>
      <c r="WWX85" s="195"/>
      <c r="WWY85" s="195"/>
      <c r="WWZ85" s="195"/>
      <c r="WXA85" s="195"/>
      <c r="WXB85" s="195"/>
      <c r="WXC85" s="195"/>
      <c r="WXD85" s="195"/>
      <c r="WXE85" s="195"/>
      <c r="WXF85" s="195"/>
      <c r="WXG85" s="195"/>
      <c r="WXH85" s="195"/>
      <c r="WXI85" s="195"/>
    </row>
    <row r="86" spans="1:16181" s="280" customFormat="1">
      <c r="A86" s="279"/>
      <c r="E86" s="192"/>
      <c r="F86" s="193"/>
      <c r="G86" s="193"/>
      <c r="H86" s="287" t="s">
        <v>211</v>
      </c>
      <c r="I86" s="240"/>
      <c r="J86" s="241"/>
      <c r="K86" s="191" t="str">
        <f>IF(K85="Di luar zona 92h","&gt;92 days",K85-Dashboard!K$12-1 &amp;" hari")</f>
        <v>&gt;92 days</v>
      </c>
      <c r="L86" s="239"/>
      <c r="M86" s="239"/>
      <c r="N86" s="239"/>
      <c r="O86" s="239"/>
      <c r="P86" s="239"/>
      <c r="Q86" s="239"/>
      <c r="R86" s="239"/>
      <c r="S86" s="239"/>
      <c r="T86" s="239"/>
      <c r="U86" s="239"/>
      <c r="V86" s="239"/>
      <c r="W86" s="239"/>
      <c r="X86" s="239"/>
      <c r="Y86" s="239"/>
      <c r="Z86" s="239"/>
      <c r="AA86" s="310"/>
      <c r="AB86" s="239"/>
      <c r="AC86" s="239"/>
      <c r="AD86" s="239"/>
      <c r="AE86" s="239"/>
      <c r="AF86" s="239"/>
      <c r="AG86" s="239"/>
      <c r="AH86" s="239"/>
      <c r="AI86" s="239"/>
      <c r="AJ86" s="239"/>
      <c r="AK86" s="239"/>
      <c r="AL86" s="239"/>
      <c r="AM86" s="239"/>
      <c r="AN86" s="239"/>
      <c r="AO86" s="239"/>
      <c r="AP86" s="239"/>
      <c r="AQ86" s="269"/>
      <c r="AR86" s="269"/>
      <c r="AS86" s="269"/>
      <c r="AT86" s="270"/>
      <c r="AU86" s="270"/>
      <c r="AV86" s="270"/>
      <c r="AW86" s="270"/>
      <c r="AX86" s="270"/>
      <c r="AY86" s="270"/>
      <c r="AZ86" s="270"/>
      <c r="BA86" s="270"/>
      <c r="BB86" s="195"/>
      <c r="BC86" s="195"/>
      <c r="BD86" s="195"/>
      <c r="BE86" s="195"/>
      <c r="BF86" s="195"/>
      <c r="BG86" s="195"/>
      <c r="BH86" s="195"/>
      <c r="BI86" s="195"/>
      <c r="BJ86" s="195"/>
      <c r="BK86" s="195"/>
      <c r="BL86" s="195"/>
      <c r="BM86" s="195"/>
      <c r="BN86" s="195"/>
      <c r="BO86" s="195"/>
      <c r="BP86" s="195"/>
      <c r="BQ86" s="195"/>
      <c r="BR86" s="195"/>
      <c r="BS86" s="195"/>
      <c r="BT86" s="195"/>
      <c r="BU86" s="195"/>
      <c r="BV86" s="195"/>
      <c r="BW86" s="195"/>
      <c r="BX86" s="195"/>
      <c r="BY86" s="195"/>
      <c r="BZ86" s="195"/>
      <c r="CA86" s="195"/>
      <c r="CB86" s="195"/>
      <c r="CC86" s="195"/>
      <c r="CD86" s="195"/>
      <c r="CE86" s="195"/>
      <c r="CF86" s="195"/>
      <c r="CG86" s="195"/>
      <c r="CH86" s="195"/>
      <c r="CI86" s="195"/>
      <c r="CJ86" s="195"/>
      <c r="CK86" s="195"/>
      <c r="CL86" s="195"/>
      <c r="CM86" s="195"/>
      <c r="CN86" s="195"/>
      <c r="CO86" s="195"/>
      <c r="CP86" s="195"/>
      <c r="CQ86" s="195"/>
      <c r="CR86" s="195"/>
      <c r="CS86" s="195"/>
      <c r="CT86" s="195"/>
      <c r="CU86" s="195"/>
      <c r="CV86" s="195"/>
      <c r="CW86" s="195"/>
      <c r="CX86" s="195"/>
      <c r="CY86" s="195"/>
      <c r="CZ86" s="195"/>
      <c r="DA86" s="195"/>
      <c r="DB86" s="195"/>
      <c r="DC86" s="195"/>
      <c r="DD86" s="195"/>
      <c r="DE86" s="195"/>
      <c r="DF86" s="195"/>
      <c r="DG86" s="195"/>
      <c r="DH86" s="195"/>
      <c r="DI86" s="195"/>
      <c r="DJ86" s="195"/>
      <c r="DK86" s="195"/>
      <c r="DL86" s="195"/>
      <c r="DM86" s="195"/>
      <c r="DN86" s="195"/>
      <c r="DO86" s="195"/>
      <c r="DP86" s="195"/>
      <c r="DQ86" s="195"/>
      <c r="DR86" s="195"/>
      <c r="DS86" s="195"/>
      <c r="DT86" s="195"/>
      <c r="DU86" s="195"/>
      <c r="DV86" s="195"/>
      <c r="DW86" s="195"/>
      <c r="DX86" s="195"/>
      <c r="DY86" s="195"/>
      <c r="DZ86" s="195"/>
      <c r="EA86" s="195"/>
      <c r="EB86" s="195"/>
      <c r="EC86" s="195"/>
      <c r="ED86" s="195"/>
      <c r="EE86" s="195"/>
      <c r="EF86" s="195"/>
      <c r="EG86" s="195"/>
      <c r="EH86" s="195"/>
      <c r="EI86" s="195"/>
      <c r="EJ86" s="195"/>
      <c r="EK86" s="195"/>
      <c r="EL86" s="195"/>
      <c r="EM86" s="195"/>
      <c r="EN86" s="195"/>
      <c r="EO86" s="195"/>
      <c r="EP86" s="195"/>
      <c r="EQ86" s="195"/>
      <c r="ER86" s="195"/>
      <c r="ES86" s="195"/>
      <c r="ET86" s="195"/>
      <c r="EU86" s="195"/>
      <c r="EV86" s="195"/>
      <c r="EW86" s="195"/>
      <c r="EX86" s="195"/>
      <c r="EY86" s="195"/>
      <c r="EZ86" s="195"/>
      <c r="FA86" s="195"/>
      <c r="FB86" s="195"/>
      <c r="FC86" s="195"/>
      <c r="FD86" s="195"/>
      <c r="FE86" s="195"/>
      <c r="FF86" s="195"/>
      <c r="FG86" s="195"/>
      <c r="FH86" s="195"/>
      <c r="FI86" s="195"/>
      <c r="FJ86" s="195"/>
      <c r="FK86" s="195"/>
      <c r="FL86" s="195"/>
      <c r="FM86" s="195"/>
      <c r="FN86" s="195"/>
      <c r="FO86" s="195"/>
      <c r="FP86" s="195"/>
      <c r="FQ86" s="195"/>
      <c r="FR86" s="195"/>
      <c r="FS86" s="195"/>
      <c r="FT86" s="195"/>
      <c r="FU86" s="195"/>
      <c r="FV86" s="195"/>
      <c r="FW86" s="195"/>
      <c r="FX86" s="195"/>
      <c r="FY86" s="195"/>
      <c r="FZ86" s="195"/>
      <c r="GA86" s="195"/>
      <c r="GB86" s="195"/>
      <c r="GC86" s="195"/>
      <c r="GD86" s="195"/>
      <c r="GE86" s="195"/>
      <c r="GF86" s="195"/>
      <c r="GG86" s="195"/>
      <c r="GH86" s="195"/>
      <c r="GI86" s="195"/>
      <c r="GJ86" s="195"/>
      <c r="GK86" s="195"/>
      <c r="GL86" s="195"/>
      <c r="GM86" s="195"/>
      <c r="GN86" s="195"/>
      <c r="GO86" s="195"/>
      <c r="GP86" s="195"/>
      <c r="GQ86" s="195"/>
      <c r="GR86" s="195"/>
      <c r="GS86" s="195"/>
      <c r="GT86" s="195"/>
      <c r="GU86" s="195"/>
      <c r="GV86" s="195"/>
      <c r="GW86" s="195"/>
      <c r="GX86" s="195"/>
      <c r="GY86" s="195"/>
      <c r="GZ86" s="195"/>
      <c r="HA86" s="195"/>
      <c r="HB86" s="195"/>
      <c r="HC86" s="195"/>
      <c r="HD86" s="195"/>
      <c r="HE86" s="195"/>
      <c r="HF86" s="195"/>
      <c r="HG86" s="195"/>
      <c r="HH86" s="195"/>
      <c r="HI86" s="195"/>
      <c r="HJ86" s="195"/>
      <c r="HK86" s="195"/>
      <c r="HL86" s="195"/>
      <c r="HM86" s="195"/>
      <c r="HN86" s="195"/>
      <c r="HO86" s="195"/>
      <c r="HP86" s="195"/>
      <c r="HQ86" s="195"/>
      <c r="HR86" s="195"/>
      <c r="HS86" s="195"/>
      <c r="HT86" s="195"/>
      <c r="HU86" s="195"/>
      <c r="HV86" s="195"/>
      <c r="HW86" s="195"/>
      <c r="HX86" s="195"/>
      <c r="HY86" s="195"/>
      <c r="HZ86" s="195"/>
      <c r="IA86" s="195"/>
      <c r="IB86" s="195"/>
      <c r="IC86" s="195"/>
      <c r="ID86" s="195"/>
      <c r="IE86" s="195"/>
      <c r="IF86" s="195"/>
      <c r="IG86" s="195"/>
      <c r="IH86" s="195"/>
      <c r="II86" s="195"/>
      <c r="IJ86" s="195"/>
      <c r="IK86" s="195"/>
      <c r="IL86" s="195"/>
      <c r="IM86" s="195"/>
      <c r="IN86" s="195"/>
      <c r="IO86" s="195"/>
      <c r="IP86" s="195"/>
      <c r="IQ86" s="195"/>
      <c r="IR86" s="195"/>
      <c r="IS86" s="195"/>
      <c r="IT86" s="195"/>
      <c r="IU86" s="195"/>
      <c r="IV86" s="195"/>
      <c r="IW86" s="195"/>
      <c r="IX86" s="195"/>
      <c r="IY86" s="195"/>
      <c r="IZ86" s="195"/>
      <c r="JA86" s="195"/>
      <c r="JB86" s="195"/>
      <c r="JC86" s="195"/>
      <c r="JD86" s="195"/>
      <c r="JE86" s="195"/>
      <c r="JF86" s="195"/>
      <c r="JG86" s="195"/>
      <c r="JH86" s="195"/>
      <c r="JI86" s="195"/>
      <c r="JJ86" s="195"/>
      <c r="JK86" s="195"/>
      <c r="JL86" s="195"/>
      <c r="JM86" s="195"/>
      <c r="JN86" s="195"/>
      <c r="JO86" s="195"/>
      <c r="JP86" s="195"/>
      <c r="JQ86" s="195"/>
      <c r="JR86" s="195"/>
      <c r="JS86" s="195"/>
      <c r="JT86" s="195"/>
      <c r="JU86" s="195"/>
      <c r="JV86" s="195"/>
      <c r="JW86" s="195"/>
      <c r="JX86" s="195"/>
      <c r="JY86" s="195"/>
      <c r="JZ86" s="195"/>
      <c r="KA86" s="195"/>
      <c r="KB86" s="195"/>
      <c r="KC86" s="195"/>
      <c r="KD86" s="195"/>
      <c r="KE86" s="195"/>
      <c r="KF86" s="195"/>
      <c r="KG86" s="195"/>
      <c r="KH86" s="195"/>
      <c r="KI86" s="195"/>
      <c r="KJ86" s="195"/>
      <c r="KK86" s="195"/>
      <c r="KL86" s="195"/>
      <c r="KM86" s="195"/>
      <c r="KN86" s="195"/>
      <c r="KO86" s="195"/>
      <c r="KP86" s="195"/>
      <c r="KQ86" s="195"/>
      <c r="KR86" s="195"/>
      <c r="KS86" s="195"/>
      <c r="KT86" s="195"/>
      <c r="KU86" s="195"/>
      <c r="KV86" s="195"/>
      <c r="KW86" s="195"/>
      <c r="KX86" s="195"/>
      <c r="KY86" s="195"/>
      <c r="KZ86" s="195"/>
      <c r="LA86" s="195"/>
      <c r="LB86" s="195"/>
      <c r="LC86" s="195"/>
      <c r="LD86" s="195"/>
      <c r="LE86" s="195"/>
      <c r="LF86" s="195"/>
      <c r="LG86" s="195"/>
      <c r="LH86" s="195"/>
      <c r="LI86" s="195"/>
      <c r="LJ86" s="195"/>
      <c r="LK86" s="195"/>
      <c r="LL86" s="195"/>
      <c r="LM86" s="195"/>
      <c r="LN86" s="195"/>
      <c r="LO86" s="195"/>
      <c r="LP86" s="195"/>
      <c r="LQ86" s="195"/>
      <c r="LR86" s="195"/>
      <c r="LS86" s="195"/>
      <c r="LT86" s="195"/>
      <c r="LU86" s="195"/>
      <c r="LV86" s="195"/>
      <c r="LW86" s="195"/>
      <c r="LX86" s="195"/>
      <c r="LY86" s="195"/>
      <c r="LZ86" s="195"/>
      <c r="MA86" s="195"/>
      <c r="MB86" s="195"/>
      <c r="MC86" s="195"/>
      <c r="MD86" s="195"/>
      <c r="ME86" s="195"/>
      <c r="MF86" s="195"/>
      <c r="MG86" s="195"/>
      <c r="MH86" s="195"/>
      <c r="MI86" s="195"/>
      <c r="MJ86" s="195"/>
      <c r="MK86" s="195"/>
      <c r="ML86" s="195"/>
      <c r="MM86" s="195"/>
      <c r="MN86" s="195"/>
      <c r="MO86" s="195"/>
      <c r="MP86" s="195"/>
      <c r="MQ86" s="195"/>
      <c r="MR86" s="195"/>
      <c r="MS86" s="195"/>
      <c r="MT86" s="195"/>
      <c r="MU86" s="195"/>
      <c r="MV86" s="195"/>
      <c r="MW86" s="195"/>
      <c r="MX86" s="195"/>
      <c r="MY86" s="195"/>
      <c r="MZ86" s="195"/>
      <c r="NA86" s="195"/>
      <c r="NB86" s="195"/>
      <c r="NC86" s="195"/>
      <c r="ND86" s="195"/>
      <c r="NE86" s="195"/>
      <c r="NF86" s="195"/>
      <c r="NG86" s="195"/>
      <c r="NH86" s="195"/>
      <c r="NI86" s="195"/>
      <c r="NJ86" s="195"/>
      <c r="NK86" s="195"/>
      <c r="NL86" s="195"/>
      <c r="NM86" s="195"/>
      <c r="NN86" s="195"/>
      <c r="NO86" s="195"/>
      <c r="NP86" s="195"/>
      <c r="NQ86" s="195"/>
      <c r="NR86" s="195"/>
      <c r="NS86" s="195"/>
      <c r="NT86" s="195"/>
      <c r="NU86" s="195"/>
      <c r="NV86" s="195"/>
      <c r="NW86" s="195"/>
      <c r="NX86" s="195"/>
      <c r="NY86" s="195"/>
      <c r="NZ86" s="195"/>
      <c r="OA86" s="195"/>
      <c r="OB86" s="195"/>
      <c r="OC86" s="195"/>
      <c r="OD86" s="195"/>
      <c r="OE86" s="195"/>
      <c r="OF86" s="195"/>
      <c r="OG86" s="195"/>
      <c r="OH86" s="195"/>
      <c r="OI86" s="195"/>
      <c r="OJ86" s="195"/>
      <c r="OK86" s="195"/>
      <c r="OL86" s="195"/>
      <c r="OM86" s="195"/>
      <c r="ON86" s="195"/>
      <c r="OO86" s="195"/>
      <c r="OP86" s="195"/>
      <c r="OQ86" s="195"/>
      <c r="OR86" s="195"/>
      <c r="OS86" s="195"/>
      <c r="OT86" s="195"/>
      <c r="OU86" s="195"/>
      <c r="OV86" s="195"/>
      <c r="OW86" s="195"/>
      <c r="OX86" s="195"/>
      <c r="OY86" s="195"/>
      <c r="OZ86" s="195"/>
      <c r="PA86" s="195"/>
      <c r="PB86" s="195"/>
      <c r="PC86" s="195"/>
      <c r="PD86" s="195"/>
      <c r="PE86" s="195"/>
      <c r="PF86" s="195"/>
      <c r="PG86" s="195"/>
      <c r="PH86" s="195"/>
      <c r="PI86" s="195"/>
      <c r="PJ86" s="195"/>
      <c r="PK86" s="195"/>
      <c r="PL86" s="195"/>
      <c r="PM86" s="195"/>
      <c r="PN86" s="195"/>
      <c r="PO86" s="195"/>
      <c r="PP86" s="195"/>
      <c r="PQ86" s="195"/>
      <c r="PR86" s="195"/>
      <c r="PS86" s="195"/>
      <c r="PT86" s="195"/>
      <c r="PU86" s="195"/>
      <c r="PV86" s="195"/>
      <c r="PW86" s="195"/>
      <c r="PX86" s="195"/>
      <c r="PY86" s="195"/>
      <c r="PZ86" s="195"/>
      <c r="QA86" s="195"/>
      <c r="QB86" s="195"/>
      <c r="QC86" s="195"/>
      <c r="QD86" s="195"/>
      <c r="QE86" s="195"/>
      <c r="QF86" s="195"/>
      <c r="QG86" s="195"/>
      <c r="QH86" s="195"/>
      <c r="QI86" s="195"/>
      <c r="QJ86" s="195"/>
      <c r="QK86" s="195"/>
      <c r="QL86" s="195"/>
      <c r="QM86" s="195"/>
      <c r="QN86" s="195"/>
      <c r="QO86" s="195"/>
      <c r="QP86" s="195"/>
      <c r="QQ86" s="195"/>
      <c r="QR86" s="195"/>
      <c r="QS86" s="195"/>
      <c r="QT86" s="195"/>
      <c r="QU86" s="195"/>
      <c r="QV86" s="195"/>
      <c r="QW86" s="195"/>
      <c r="QX86" s="195"/>
      <c r="QY86" s="195"/>
      <c r="QZ86" s="195"/>
      <c r="RA86" s="195"/>
      <c r="RB86" s="195"/>
      <c r="RC86" s="195"/>
      <c r="RD86" s="195"/>
      <c r="RE86" s="195"/>
      <c r="RF86" s="195"/>
      <c r="RG86" s="195"/>
      <c r="RH86" s="195"/>
      <c r="RI86" s="195"/>
      <c r="RJ86" s="195"/>
      <c r="RK86" s="195"/>
      <c r="RL86" s="195"/>
      <c r="RM86" s="195"/>
      <c r="RN86" s="195"/>
      <c r="RO86" s="195"/>
      <c r="RP86" s="195"/>
      <c r="RQ86" s="195"/>
      <c r="RR86" s="195"/>
      <c r="RS86" s="195"/>
      <c r="RT86" s="195"/>
      <c r="RU86" s="195"/>
      <c r="RV86" s="195"/>
      <c r="RW86" s="195"/>
      <c r="RX86" s="195"/>
      <c r="RY86" s="195"/>
      <c r="RZ86" s="195"/>
      <c r="SA86" s="195"/>
      <c r="SB86" s="195"/>
      <c r="SC86" s="195"/>
      <c r="SD86" s="195"/>
      <c r="SE86" s="195"/>
      <c r="SF86" s="195"/>
      <c r="SG86" s="195"/>
      <c r="SH86" s="195"/>
      <c r="SI86" s="195"/>
      <c r="SJ86" s="195"/>
      <c r="SK86" s="195"/>
      <c r="SL86" s="195"/>
      <c r="SM86" s="195"/>
      <c r="SN86" s="195"/>
      <c r="SO86" s="195"/>
      <c r="SP86" s="195"/>
      <c r="SQ86" s="195"/>
      <c r="SR86" s="195"/>
      <c r="SS86" s="195"/>
      <c r="ST86" s="195"/>
      <c r="SU86" s="195"/>
      <c r="SV86" s="195"/>
      <c r="SW86" s="195"/>
      <c r="SX86" s="195"/>
      <c r="SY86" s="195"/>
      <c r="SZ86" s="195"/>
      <c r="TA86" s="195"/>
      <c r="TB86" s="195"/>
      <c r="TC86" s="195"/>
      <c r="TD86" s="195"/>
      <c r="TE86" s="195"/>
      <c r="TF86" s="195"/>
      <c r="TG86" s="195"/>
      <c r="TH86" s="195"/>
      <c r="TI86" s="195"/>
      <c r="TJ86" s="195"/>
      <c r="TK86" s="195"/>
      <c r="TL86" s="195"/>
      <c r="TM86" s="195"/>
      <c r="TN86" s="195"/>
      <c r="TO86" s="195"/>
      <c r="TP86" s="195"/>
      <c r="TQ86" s="195"/>
      <c r="TR86" s="195"/>
      <c r="TS86" s="195"/>
      <c r="TT86" s="195"/>
      <c r="TU86" s="195"/>
      <c r="TV86" s="195"/>
      <c r="TW86" s="195"/>
      <c r="TX86" s="195"/>
      <c r="TY86" s="195"/>
      <c r="TZ86" s="195"/>
      <c r="UA86" s="195"/>
      <c r="UB86" s="195"/>
      <c r="UC86" s="195"/>
      <c r="UD86" s="195"/>
      <c r="UE86" s="195"/>
      <c r="UF86" s="195"/>
      <c r="UG86" s="195"/>
      <c r="UH86" s="195"/>
      <c r="UI86" s="195"/>
      <c r="UJ86" s="195"/>
      <c r="UK86" s="195"/>
      <c r="UL86" s="195"/>
      <c r="UM86" s="195"/>
      <c r="UN86" s="195"/>
      <c r="UO86" s="195"/>
      <c r="UP86" s="195"/>
      <c r="UQ86" s="195"/>
      <c r="UR86" s="195"/>
      <c r="US86" s="195"/>
      <c r="UT86" s="195"/>
      <c r="UU86" s="195"/>
      <c r="UV86" s="195"/>
      <c r="UW86" s="195"/>
      <c r="UX86" s="195"/>
      <c r="UY86" s="195"/>
      <c r="UZ86" s="195"/>
      <c r="VA86" s="195"/>
      <c r="VB86" s="195"/>
      <c r="VC86" s="195"/>
      <c r="VD86" s="195"/>
      <c r="VE86" s="195"/>
      <c r="VF86" s="195"/>
      <c r="VG86" s="195"/>
      <c r="VH86" s="195"/>
      <c r="VI86" s="195"/>
      <c r="VJ86" s="195"/>
      <c r="VK86" s="195"/>
      <c r="VL86" s="195"/>
      <c r="VM86" s="195"/>
      <c r="VN86" s="195"/>
      <c r="VO86" s="195"/>
      <c r="VP86" s="195"/>
      <c r="VQ86" s="195"/>
      <c r="VR86" s="195"/>
      <c r="VS86" s="195"/>
      <c r="VT86" s="195"/>
      <c r="VU86" s="195"/>
      <c r="VV86" s="195"/>
      <c r="VW86" s="195"/>
      <c r="VX86" s="195"/>
      <c r="VY86" s="195"/>
      <c r="VZ86" s="195"/>
      <c r="WA86" s="195"/>
      <c r="WB86" s="195"/>
      <c r="WC86" s="195"/>
      <c r="WD86" s="195"/>
      <c r="WE86" s="195"/>
      <c r="WF86" s="195"/>
      <c r="WG86" s="195"/>
      <c r="WH86" s="195"/>
      <c r="WI86" s="195"/>
      <c r="WJ86" s="195"/>
      <c r="WK86" s="195"/>
      <c r="WL86" s="195"/>
      <c r="WM86" s="195"/>
      <c r="WN86" s="195"/>
      <c r="WO86" s="195"/>
      <c r="WP86" s="195"/>
      <c r="WQ86" s="195"/>
      <c r="WR86" s="195"/>
      <c r="WS86" s="195"/>
      <c r="WT86" s="195"/>
      <c r="WU86" s="195"/>
      <c r="WV86" s="195"/>
      <c r="WW86" s="195"/>
      <c r="WX86" s="195"/>
      <c r="WY86" s="195"/>
      <c r="WZ86" s="195"/>
      <c r="XA86" s="195"/>
      <c r="XB86" s="195"/>
      <c r="XC86" s="195"/>
      <c r="XD86" s="195"/>
      <c r="XE86" s="195"/>
      <c r="XF86" s="195"/>
      <c r="XG86" s="195"/>
      <c r="XH86" s="195"/>
      <c r="XI86" s="195"/>
      <c r="XJ86" s="195"/>
      <c r="XK86" s="195"/>
      <c r="XL86" s="195"/>
      <c r="XM86" s="195"/>
      <c r="XN86" s="195"/>
      <c r="XO86" s="195"/>
      <c r="XP86" s="195"/>
      <c r="XQ86" s="195"/>
      <c r="XR86" s="195"/>
      <c r="XS86" s="195"/>
      <c r="XT86" s="195"/>
      <c r="XU86" s="195"/>
      <c r="XV86" s="195"/>
      <c r="XW86" s="195"/>
      <c r="XX86" s="195"/>
      <c r="XY86" s="195"/>
      <c r="XZ86" s="195"/>
      <c r="YA86" s="195"/>
      <c r="YB86" s="195"/>
      <c r="YC86" s="195"/>
      <c r="YD86" s="195"/>
      <c r="YE86" s="195"/>
      <c r="YF86" s="195"/>
      <c r="YG86" s="195"/>
      <c r="YH86" s="195"/>
      <c r="YI86" s="195"/>
      <c r="YJ86" s="195"/>
      <c r="YK86" s="195"/>
      <c r="YL86" s="195"/>
      <c r="YM86" s="195"/>
      <c r="YN86" s="195"/>
      <c r="YO86" s="195"/>
      <c r="YP86" s="195"/>
      <c r="YQ86" s="195"/>
      <c r="YR86" s="195"/>
      <c r="YS86" s="195"/>
      <c r="YT86" s="195"/>
      <c r="YU86" s="195"/>
      <c r="YV86" s="195"/>
      <c r="YW86" s="195"/>
      <c r="YX86" s="195"/>
      <c r="YY86" s="195"/>
      <c r="YZ86" s="195"/>
      <c r="ZA86" s="195"/>
      <c r="ZB86" s="195"/>
      <c r="ZC86" s="195"/>
      <c r="ZD86" s="195"/>
      <c r="ZE86" s="195"/>
      <c r="ZF86" s="195"/>
      <c r="ZG86" s="195"/>
      <c r="ZH86" s="195"/>
      <c r="ZI86" s="195"/>
      <c r="ZJ86" s="195"/>
      <c r="ZK86" s="195"/>
      <c r="ZL86" s="195"/>
      <c r="ZM86" s="195"/>
      <c r="ZN86" s="195"/>
      <c r="ZO86" s="195"/>
      <c r="ZP86" s="195"/>
      <c r="ZQ86" s="195"/>
      <c r="ZR86" s="195"/>
      <c r="ZS86" s="195"/>
      <c r="ZT86" s="195"/>
      <c r="ZU86" s="195"/>
      <c r="ZV86" s="195"/>
      <c r="ZW86" s="195"/>
      <c r="ZX86" s="195"/>
      <c r="ZY86" s="195"/>
      <c r="ZZ86" s="195"/>
      <c r="AAA86" s="195"/>
      <c r="AAB86" s="195"/>
      <c r="AAC86" s="195"/>
      <c r="AAD86" s="195"/>
      <c r="AAE86" s="195"/>
      <c r="AAF86" s="195"/>
      <c r="AAG86" s="195"/>
      <c r="AAH86" s="195"/>
      <c r="AAI86" s="195"/>
      <c r="AAJ86" s="195"/>
      <c r="AAK86" s="195"/>
      <c r="AAL86" s="195"/>
      <c r="AAM86" s="195"/>
      <c r="AAN86" s="195"/>
      <c r="AAO86" s="195"/>
      <c r="AAP86" s="195"/>
      <c r="AAQ86" s="195"/>
      <c r="AAR86" s="195"/>
      <c r="AAS86" s="195"/>
      <c r="AAT86" s="195"/>
      <c r="AAU86" s="195"/>
      <c r="AAV86" s="195"/>
      <c r="AAW86" s="195"/>
      <c r="AAX86" s="195"/>
      <c r="AAY86" s="195"/>
      <c r="AAZ86" s="195"/>
      <c r="ABA86" s="195"/>
      <c r="ABB86" s="195"/>
      <c r="ABC86" s="195"/>
      <c r="ABD86" s="195"/>
      <c r="ABE86" s="195"/>
      <c r="ABF86" s="195"/>
      <c r="ABG86" s="195"/>
      <c r="ABH86" s="195"/>
      <c r="ABI86" s="195"/>
      <c r="ABJ86" s="195"/>
      <c r="ABK86" s="195"/>
      <c r="ABL86" s="195"/>
      <c r="ABM86" s="195"/>
      <c r="ABN86" s="195"/>
      <c r="ABO86" s="195"/>
      <c r="ABP86" s="195"/>
      <c r="ABQ86" s="195"/>
      <c r="ABR86" s="195"/>
      <c r="ABS86" s="195"/>
      <c r="ABT86" s="195"/>
      <c r="ABU86" s="195"/>
      <c r="ABV86" s="195"/>
      <c r="ABW86" s="195"/>
      <c r="ABX86" s="195"/>
      <c r="ABY86" s="195"/>
      <c r="ABZ86" s="195"/>
      <c r="ACA86" s="195"/>
      <c r="ACB86" s="195"/>
      <c r="ACC86" s="195"/>
      <c r="ACD86" s="195"/>
      <c r="ACE86" s="195"/>
      <c r="ACF86" s="195"/>
      <c r="ACG86" s="195"/>
      <c r="ACH86" s="195"/>
      <c r="ACI86" s="195"/>
      <c r="ACJ86" s="195"/>
      <c r="ACK86" s="195"/>
      <c r="ACL86" s="195"/>
      <c r="ACM86" s="195"/>
      <c r="ACN86" s="195"/>
      <c r="ACO86" s="195"/>
      <c r="ACP86" s="195"/>
      <c r="ACQ86" s="195"/>
      <c r="ACR86" s="195"/>
      <c r="ACS86" s="195"/>
      <c r="ACT86" s="195"/>
      <c r="ACU86" s="195"/>
      <c r="ACV86" s="195"/>
      <c r="ACW86" s="195"/>
      <c r="ACX86" s="195"/>
      <c r="ACY86" s="195"/>
      <c r="ACZ86" s="195"/>
      <c r="ADA86" s="195"/>
      <c r="ADB86" s="195"/>
      <c r="ADC86" s="195"/>
      <c r="ADD86" s="195"/>
      <c r="ADE86" s="195"/>
      <c r="ADF86" s="195"/>
      <c r="ADG86" s="195"/>
      <c r="ADH86" s="195"/>
      <c r="ADI86" s="195"/>
      <c r="ADJ86" s="195"/>
      <c r="ADK86" s="195"/>
      <c r="ADL86" s="195"/>
      <c r="ADM86" s="195"/>
      <c r="ADN86" s="195"/>
      <c r="ADO86" s="195"/>
      <c r="ADP86" s="195"/>
      <c r="ADQ86" s="195"/>
      <c r="ADR86" s="195"/>
      <c r="ADS86" s="195"/>
      <c r="ADT86" s="195"/>
      <c r="ADU86" s="195"/>
      <c r="ADV86" s="195"/>
      <c r="ADW86" s="195"/>
      <c r="ADX86" s="195"/>
      <c r="ADY86" s="195"/>
      <c r="ADZ86" s="195"/>
      <c r="AEA86" s="195"/>
      <c r="AEB86" s="195"/>
      <c r="AEC86" s="195"/>
      <c r="AED86" s="195"/>
      <c r="AEE86" s="195"/>
      <c r="AEF86" s="195"/>
      <c r="AEG86" s="195"/>
      <c r="AEH86" s="195"/>
      <c r="AEI86" s="195"/>
      <c r="AEJ86" s="195"/>
      <c r="AEK86" s="195"/>
      <c r="AEL86" s="195"/>
      <c r="AEM86" s="195"/>
      <c r="AEN86" s="195"/>
      <c r="AEO86" s="195"/>
      <c r="AEP86" s="195"/>
      <c r="AEQ86" s="195"/>
      <c r="AER86" s="195"/>
      <c r="AES86" s="195"/>
      <c r="AET86" s="195"/>
      <c r="AEU86" s="195"/>
      <c r="AEV86" s="195"/>
      <c r="AEW86" s="195"/>
      <c r="AEX86" s="195"/>
      <c r="AEY86" s="195"/>
      <c r="AEZ86" s="195"/>
      <c r="AFA86" s="195"/>
      <c r="AFB86" s="195"/>
      <c r="AFC86" s="195"/>
      <c r="AFD86" s="195"/>
      <c r="AFE86" s="195"/>
      <c r="AFF86" s="195"/>
      <c r="AFG86" s="195"/>
      <c r="AFH86" s="195"/>
      <c r="AFI86" s="195"/>
      <c r="AFJ86" s="195"/>
      <c r="AFK86" s="195"/>
      <c r="AFL86" s="195"/>
      <c r="AFM86" s="195"/>
      <c r="AFN86" s="195"/>
      <c r="AFO86" s="195"/>
      <c r="AFP86" s="195"/>
      <c r="AFQ86" s="195"/>
      <c r="AFR86" s="195"/>
      <c r="AFS86" s="195"/>
      <c r="AFT86" s="195"/>
      <c r="AFU86" s="195"/>
      <c r="AFV86" s="195"/>
      <c r="AFW86" s="195"/>
      <c r="AFX86" s="195"/>
      <c r="AFY86" s="195"/>
      <c r="AFZ86" s="195"/>
      <c r="AGA86" s="195"/>
      <c r="AGB86" s="195"/>
      <c r="AGC86" s="195"/>
      <c r="AGD86" s="195"/>
      <c r="AGE86" s="195"/>
      <c r="AGF86" s="195"/>
      <c r="AGG86" s="195"/>
      <c r="AGH86" s="195"/>
      <c r="AGI86" s="195"/>
      <c r="AGJ86" s="195"/>
      <c r="AGK86" s="195"/>
      <c r="AGL86" s="195"/>
      <c r="AGM86" s="195"/>
      <c r="AGN86" s="195"/>
      <c r="AGO86" s="195"/>
      <c r="AGP86" s="195"/>
      <c r="AGQ86" s="195"/>
      <c r="AGR86" s="195"/>
      <c r="AGS86" s="195"/>
      <c r="AGT86" s="195"/>
      <c r="AGU86" s="195"/>
      <c r="AGV86" s="195"/>
      <c r="AGW86" s="195"/>
      <c r="AGX86" s="195"/>
      <c r="AGY86" s="195"/>
      <c r="AGZ86" s="195"/>
      <c r="AHA86" s="195"/>
      <c r="AHB86" s="195"/>
      <c r="AHC86" s="195"/>
      <c r="AHD86" s="195"/>
      <c r="AHE86" s="195"/>
      <c r="AHF86" s="195"/>
      <c r="AHG86" s="195"/>
      <c r="AHH86" s="195"/>
      <c r="AHI86" s="195"/>
      <c r="AHJ86" s="195"/>
      <c r="AHK86" s="195"/>
      <c r="AHL86" s="195"/>
      <c r="AHM86" s="195"/>
      <c r="AHN86" s="195"/>
      <c r="AHO86" s="195"/>
      <c r="AHP86" s="195"/>
      <c r="AHQ86" s="195"/>
      <c r="AHR86" s="195"/>
      <c r="AHS86" s="195"/>
      <c r="AHT86" s="195"/>
      <c r="AHU86" s="195"/>
      <c r="AHV86" s="195"/>
      <c r="AHW86" s="195"/>
      <c r="AHX86" s="195"/>
      <c r="AHY86" s="195"/>
      <c r="AHZ86" s="195"/>
      <c r="AIA86" s="195"/>
      <c r="AIB86" s="195"/>
      <c r="AIC86" s="195"/>
      <c r="AID86" s="195"/>
      <c r="AIE86" s="195"/>
      <c r="AIF86" s="195"/>
      <c r="AIG86" s="195"/>
      <c r="AIH86" s="195"/>
      <c r="AII86" s="195"/>
      <c r="AIJ86" s="195"/>
      <c r="AIK86" s="195"/>
      <c r="AIL86" s="195"/>
      <c r="AIM86" s="195"/>
      <c r="AIN86" s="195"/>
      <c r="AIO86" s="195"/>
      <c r="AIP86" s="195"/>
      <c r="AIQ86" s="195"/>
      <c r="AIR86" s="195"/>
      <c r="AIS86" s="195"/>
      <c r="AIT86" s="195"/>
      <c r="AIU86" s="195"/>
      <c r="AIV86" s="195"/>
      <c r="AIW86" s="195"/>
      <c r="AIX86" s="195"/>
      <c r="AIY86" s="195"/>
      <c r="AIZ86" s="195"/>
      <c r="AJA86" s="195"/>
      <c r="AJB86" s="195"/>
      <c r="AJC86" s="195"/>
      <c r="AJD86" s="195"/>
      <c r="AJE86" s="195"/>
      <c r="AJF86" s="195"/>
      <c r="AJG86" s="195"/>
      <c r="AJH86" s="195"/>
      <c r="AJI86" s="195"/>
      <c r="AJJ86" s="195"/>
      <c r="AJK86" s="195"/>
      <c r="AJL86" s="195"/>
      <c r="AJM86" s="195"/>
      <c r="AJN86" s="195"/>
      <c r="AJO86" s="195"/>
      <c r="AJP86" s="195"/>
      <c r="AJQ86" s="195"/>
      <c r="AJR86" s="195"/>
      <c r="AJS86" s="195"/>
      <c r="AJT86" s="195"/>
      <c r="AJU86" s="195"/>
      <c r="AJV86" s="195"/>
      <c r="AJW86" s="195"/>
      <c r="AJX86" s="195"/>
      <c r="AJY86" s="195"/>
      <c r="AJZ86" s="195"/>
      <c r="AKA86" s="195"/>
      <c r="AKB86" s="195"/>
      <c r="AKC86" s="195"/>
      <c r="AKD86" s="195"/>
      <c r="AKE86" s="195"/>
      <c r="AKF86" s="195"/>
      <c r="AKG86" s="195"/>
      <c r="AKH86" s="195"/>
      <c r="AKI86" s="195"/>
      <c r="AKJ86" s="195"/>
      <c r="AKK86" s="195"/>
      <c r="AKL86" s="195"/>
      <c r="AKM86" s="195"/>
      <c r="AKN86" s="195"/>
      <c r="AKO86" s="195"/>
      <c r="AKP86" s="195"/>
      <c r="AKQ86" s="195"/>
      <c r="AKR86" s="195"/>
      <c r="AKS86" s="195"/>
      <c r="AKT86" s="195"/>
      <c r="AKU86" s="195"/>
      <c r="AKV86" s="195"/>
      <c r="AKW86" s="195"/>
      <c r="AKX86" s="195"/>
      <c r="AKY86" s="195"/>
      <c r="AKZ86" s="195"/>
      <c r="ALA86" s="195"/>
      <c r="ALB86" s="195"/>
      <c r="ALC86" s="195"/>
      <c r="ALD86" s="195"/>
      <c r="ALE86" s="195"/>
      <c r="ALF86" s="195"/>
      <c r="ALG86" s="195"/>
      <c r="ALH86" s="195"/>
      <c r="ALI86" s="195"/>
      <c r="ALJ86" s="195"/>
      <c r="ALK86" s="195"/>
      <c r="ALL86" s="195"/>
      <c r="ALM86" s="195"/>
      <c r="ALN86" s="195"/>
      <c r="ALO86" s="195"/>
      <c r="ALP86" s="195"/>
      <c r="ALQ86" s="195"/>
      <c r="ALR86" s="195"/>
      <c r="ALS86" s="195"/>
      <c r="ALT86" s="195"/>
      <c r="ALU86" s="195"/>
      <c r="ALV86" s="195"/>
      <c r="ALW86" s="195"/>
      <c r="ALX86" s="195"/>
      <c r="ALY86" s="195"/>
      <c r="ALZ86" s="195"/>
      <c r="AMA86" s="195"/>
      <c r="AMB86" s="195"/>
      <c r="AMC86" s="195"/>
      <c r="AMD86" s="195"/>
      <c r="AME86" s="195"/>
      <c r="AMF86" s="195"/>
      <c r="AMG86" s="195"/>
      <c r="AMH86" s="195"/>
      <c r="AMI86" s="195"/>
      <c r="AMJ86" s="195"/>
      <c r="AMK86" s="195"/>
      <c r="AML86" s="195"/>
      <c r="AMM86" s="195"/>
      <c r="AMN86" s="195"/>
      <c r="AMO86" s="195"/>
      <c r="AMP86" s="195"/>
      <c r="AMQ86" s="195"/>
      <c r="AMR86" s="195"/>
      <c r="AMS86" s="195"/>
      <c r="AMT86" s="195"/>
      <c r="AMU86" s="195"/>
      <c r="AMV86" s="195"/>
      <c r="AMW86" s="195"/>
      <c r="AMX86" s="195"/>
      <c r="AMY86" s="195"/>
      <c r="AMZ86" s="195"/>
      <c r="ANA86" s="195"/>
      <c r="ANB86" s="195"/>
      <c r="ANC86" s="195"/>
      <c r="AND86" s="195"/>
      <c r="ANE86" s="195"/>
      <c r="ANF86" s="195"/>
      <c r="ANG86" s="195"/>
      <c r="ANH86" s="195"/>
      <c r="ANI86" s="195"/>
      <c r="ANJ86" s="195"/>
      <c r="ANK86" s="195"/>
      <c r="ANL86" s="195"/>
      <c r="ANM86" s="195"/>
      <c r="ANN86" s="195"/>
      <c r="ANO86" s="195"/>
      <c r="ANP86" s="195"/>
      <c r="ANQ86" s="195"/>
      <c r="ANR86" s="195"/>
      <c r="ANS86" s="195"/>
      <c r="ANT86" s="195"/>
      <c r="ANU86" s="195"/>
      <c r="ANV86" s="195"/>
      <c r="ANW86" s="195"/>
      <c r="ANX86" s="195"/>
      <c r="ANY86" s="195"/>
      <c r="ANZ86" s="195"/>
      <c r="AOA86" s="195"/>
      <c r="AOB86" s="195"/>
      <c r="AOC86" s="195"/>
      <c r="AOD86" s="195"/>
      <c r="AOE86" s="195"/>
      <c r="AOF86" s="195"/>
      <c r="AOG86" s="195"/>
      <c r="AOH86" s="195"/>
      <c r="AOI86" s="195"/>
      <c r="AOJ86" s="195"/>
      <c r="AOK86" s="195"/>
      <c r="AOL86" s="195"/>
      <c r="AOM86" s="195"/>
      <c r="AON86" s="195"/>
      <c r="AOO86" s="195"/>
      <c r="AOP86" s="195"/>
      <c r="AOQ86" s="195"/>
      <c r="AOR86" s="195"/>
      <c r="AOS86" s="195"/>
      <c r="AOT86" s="195"/>
      <c r="AOU86" s="195"/>
      <c r="AOV86" s="195"/>
      <c r="AOW86" s="195"/>
      <c r="AOX86" s="195"/>
      <c r="AOY86" s="195"/>
      <c r="AOZ86" s="195"/>
      <c r="APA86" s="195"/>
      <c r="APB86" s="195"/>
      <c r="APC86" s="195"/>
      <c r="APD86" s="195"/>
      <c r="APE86" s="195"/>
      <c r="APF86" s="195"/>
      <c r="APG86" s="195"/>
      <c r="APH86" s="195"/>
      <c r="API86" s="195"/>
      <c r="APJ86" s="195"/>
      <c r="APK86" s="195"/>
      <c r="APL86" s="195"/>
      <c r="APM86" s="195"/>
      <c r="APN86" s="195"/>
      <c r="APO86" s="195"/>
      <c r="APP86" s="195"/>
      <c r="APQ86" s="195"/>
      <c r="APR86" s="195"/>
      <c r="APS86" s="195"/>
      <c r="APT86" s="195"/>
      <c r="APU86" s="195"/>
      <c r="APV86" s="195"/>
      <c r="APW86" s="195"/>
      <c r="APX86" s="195"/>
      <c r="APY86" s="195"/>
      <c r="APZ86" s="195"/>
      <c r="AQA86" s="195"/>
      <c r="AQB86" s="195"/>
      <c r="AQC86" s="195"/>
      <c r="AQD86" s="195"/>
      <c r="AQE86" s="195"/>
      <c r="AQF86" s="195"/>
      <c r="AQG86" s="195"/>
      <c r="AQH86" s="195"/>
      <c r="AQI86" s="195"/>
      <c r="AQJ86" s="195"/>
      <c r="AQK86" s="195"/>
      <c r="AQL86" s="195"/>
      <c r="AQM86" s="195"/>
      <c r="AQN86" s="195"/>
      <c r="AQO86" s="195"/>
      <c r="AQP86" s="195"/>
      <c r="AQQ86" s="195"/>
      <c r="AQR86" s="195"/>
      <c r="AQS86" s="195"/>
      <c r="AQT86" s="195"/>
      <c r="AQU86" s="195"/>
      <c r="AQV86" s="195"/>
      <c r="AQW86" s="195"/>
      <c r="AQX86" s="195"/>
      <c r="AQY86" s="195"/>
      <c r="AQZ86" s="195"/>
      <c r="ARA86" s="195"/>
      <c r="ARB86" s="195"/>
      <c r="ARC86" s="195"/>
      <c r="ARD86" s="195"/>
      <c r="ARE86" s="195"/>
      <c r="ARF86" s="195"/>
      <c r="ARG86" s="195"/>
      <c r="ARH86" s="195"/>
      <c r="ARI86" s="195"/>
      <c r="ARJ86" s="195"/>
      <c r="ARK86" s="195"/>
      <c r="ARL86" s="195"/>
      <c r="ARM86" s="195"/>
      <c r="ARN86" s="195"/>
      <c r="ARO86" s="195"/>
      <c r="ARP86" s="195"/>
      <c r="ARQ86" s="195"/>
      <c r="ARR86" s="195"/>
      <c r="ARS86" s="195"/>
      <c r="ART86" s="195"/>
      <c r="ARU86" s="195"/>
      <c r="ARV86" s="195"/>
      <c r="ARW86" s="195"/>
      <c r="ARX86" s="195"/>
      <c r="ARY86" s="195"/>
      <c r="ARZ86" s="195"/>
      <c r="ASA86" s="195"/>
      <c r="ASB86" s="195"/>
      <c r="ASC86" s="195"/>
      <c r="ASD86" s="195"/>
      <c r="ASE86" s="195"/>
      <c r="ASF86" s="195"/>
      <c r="ASG86" s="195"/>
      <c r="ASH86" s="195"/>
      <c r="ASI86" s="195"/>
      <c r="ASJ86" s="195"/>
      <c r="ASK86" s="195"/>
      <c r="ASL86" s="195"/>
      <c r="ASM86" s="195"/>
      <c r="ASN86" s="195"/>
      <c r="ASO86" s="195"/>
      <c r="ASP86" s="195"/>
      <c r="ASQ86" s="195"/>
      <c r="ASR86" s="195"/>
      <c r="ASS86" s="195"/>
      <c r="AST86" s="195"/>
      <c r="ASU86" s="195"/>
      <c r="ASV86" s="195"/>
      <c r="ASW86" s="195"/>
      <c r="ASX86" s="195"/>
      <c r="ASY86" s="195"/>
      <c r="ASZ86" s="195"/>
      <c r="ATA86" s="195"/>
      <c r="ATB86" s="195"/>
      <c r="ATC86" s="195"/>
      <c r="ATD86" s="195"/>
      <c r="ATE86" s="195"/>
      <c r="ATF86" s="195"/>
      <c r="ATG86" s="195"/>
      <c r="ATH86" s="195"/>
      <c r="ATI86" s="195"/>
      <c r="ATJ86" s="195"/>
      <c r="ATK86" s="195"/>
      <c r="ATL86" s="195"/>
      <c r="ATM86" s="195"/>
      <c r="ATN86" s="195"/>
      <c r="ATO86" s="195"/>
      <c r="ATP86" s="195"/>
      <c r="ATQ86" s="195"/>
      <c r="ATR86" s="195"/>
      <c r="ATS86" s="195"/>
      <c r="ATT86" s="195"/>
      <c r="ATU86" s="195"/>
      <c r="ATV86" s="195"/>
      <c r="ATW86" s="195"/>
      <c r="ATX86" s="195"/>
      <c r="ATY86" s="195"/>
      <c r="ATZ86" s="195"/>
      <c r="AUA86" s="195"/>
      <c r="AUB86" s="195"/>
      <c r="AUC86" s="195"/>
      <c r="AUD86" s="195"/>
      <c r="AUE86" s="195"/>
      <c r="AUF86" s="195"/>
      <c r="AUG86" s="195"/>
      <c r="AUH86" s="195"/>
      <c r="AUI86" s="195"/>
      <c r="AUJ86" s="195"/>
      <c r="AUK86" s="195"/>
      <c r="AUL86" s="195"/>
      <c r="AUM86" s="195"/>
      <c r="AUN86" s="195"/>
      <c r="AUO86" s="195"/>
      <c r="AUP86" s="195"/>
      <c r="AUQ86" s="195"/>
      <c r="AUR86" s="195"/>
      <c r="AUS86" s="195"/>
      <c r="AUT86" s="195"/>
      <c r="AUU86" s="195"/>
      <c r="AUV86" s="195"/>
      <c r="AUW86" s="195"/>
      <c r="AUX86" s="195"/>
      <c r="AUY86" s="195"/>
      <c r="AUZ86" s="195"/>
      <c r="AVA86" s="195"/>
      <c r="AVB86" s="195"/>
      <c r="AVC86" s="195"/>
      <c r="AVD86" s="195"/>
      <c r="AVE86" s="195"/>
      <c r="AVF86" s="195"/>
      <c r="AVG86" s="195"/>
      <c r="AVH86" s="195"/>
      <c r="AVI86" s="195"/>
      <c r="AVJ86" s="195"/>
      <c r="AVK86" s="195"/>
      <c r="AVL86" s="195"/>
      <c r="AVM86" s="195"/>
      <c r="AVN86" s="195"/>
      <c r="AVO86" s="195"/>
      <c r="AVP86" s="195"/>
      <c r="AVQ86" s="195"/>
      <c r="AVR86" s="195"/>
      <c r="AVS86" s="195"/>
      <c r="AVT86" s="195"/>
      <c r="AVU86" s="195"/>
      <c r="AVV86" s="195"/>
      <c r="AVW86" s="195"/>
      <c r="AVX86" s="195"/>
      <c r="AVY86" s="195"/>
      <c r="AVZ86" s="195"/>
      <c r="AWA86" s="195"/>
      <c r="AWB86" s="195"/>
      <c r="AWC86" s="195"/>
      <c r="AWD86" s="195"/>
      <c r="AWE86" s="195"/>
      <c r="AWF86" s="195"/>
      <c r="AWG86" s="195"/>
      <c r="AWH86" s="195"/>
      <c r="AWI86" s="195"/>
      <c r="AWJ86" s="195"/>
      <c r="AWK86" s="195"/>
      <c r="AWL86" s="195"/>
      <c r="AWM86" s="195"/>
      <c r="AWN86" s="195"/>
      <c r="AWO86" s="195"/>
      <c r="AWP86" s="195"/>
      <c r="AWQ86" s="195"/>
      <c r="AWR86" s="195"/>
      <c r="AWS86" s="195"/>
      <c r="AWT86" s="195"/>
      <c r="AWU86" s="195"/>
      <c r="AWV86" s="195"/>
      <c r="AWW86" s="195"/>
      <c r="AWX86" s="195"/>
      <c r="AWY86" s="195"/>
      <c r="AWZ86" s="195"/>
      <c r="AXA86" s="195"/>
      <c r="AXB86" s="195"/>
      <c r="AXC86" s="195"/>
      <c r="AXD86" s="195"/>
      <c r="AXE86" s="195"/>
      <c r="AXF86" s="195"/>
      <c r="AXG86" s="195"/>
      <c r="AXH86" s="195"/>
      <c r="AXI86" s="195"/>
      <c r="AXJ86" s="195"/>
      <c r="AXK86" s="195"/>
      <c r="AXL86" s="195"/>
      <c r="AXM86" s="195"/>
      <c r="AXN86" s="195"/>
      <c r="AXO86" s="195"/>
      <c r="AXP86" s="195"/>
      <c r="AXQ86" s="195"/>
      <c r="AXR86" s="195"/>
      <c r="AXS86" s="195"/>
      <c r="AXT86" s="195"/>
      <c r="AXU86" s="195"/>
      <c r="AXV86" s="195"/>
      <c r="AXW86" s="195"/>
      <c r="AXX86" s="195"/>
      <c r="AXY86" s="195"/>
      <c r="AXZ86" s="195"/>
      <c r="AYA86" s="195"/>
      <c r="AYB86" s="195"/>
      <c r="AYC86" s="195"/>
      <c r="AYD86" s="195"/>
      <c r="AYE86" s="195"/>
      <c r="AYF86" s="195"/>
      <c r="AYG86" s="195"/>
      <c r="AYH86" s="195"/>
      <c r="AYI86" s="195"/>
      <c r="AYJ86" s="195"/>
      <c r="AYK86" s="195"/>
      <c r="AYL86" s="195"/>
      <c r="AYM86" s="195"/>
      <c r="AYN86" s="195"/>
      <c r="AYO86" s="195"/>
      <c r="AYP86" s="195"/>
      <c r="AYQ86" s="195"/>
      <c r="AYR86" s="195"/>
      <c r="AYS86" s="195"/>
      <c r="AYT86" s="195"/>
      <c r="AYU86" s="195"/>
      <c r="AYV86" s="195"/>
      <c r="AYW86" s="195"/>
      <c r="AYX86" s="195"/>
      <c r="AYY86" s="195"/>
      <c r="AYZ86" s="195"/>
      <c r="AZA86" s="195"/>
      <c r="AZB86" s="195"/>
      <c r="AZC86" s="195"/>
      <c r="AZD86" s="195"/>
      <c r="AZE86" s="195"/>
      <c r="AZF86" s="195"/>
      <c r="AZG86" s="195"/>
      <c r="AZH86" s="195"/>
      <c r="AZI86" s="195"/>
      <c r="AZJ86" s="195"/>
      <c r="AZK86" s="195"/>
      <c r="AZL86" s="195"/>
      <c r="AZM86" s="195"/>
      <c r="AZN86" s="195"/>
      <c r="AZO86" s="195"/>
      <c r="AZP86" s="195"/>
      <c r="AZQ86" s="195"/>
      <c r="AZR86" s="195"/>
      <c r="AZS86" s="195"/>
      <c r="AZT86" s="195"/>
      <c r="AZU86" s="195"/>
      <c r="AZV86" s="195"/>
      <c r="AZW86" s="195"/>
      <c r="AZX86" s="195"/>
      <c r="AZY86" s="195"/>
      <c r="AZZ86" s="195"/>
      <c r="BAA86" s="195"/>
      <c r="BAB86" s="195"/>
      <c r="BAC86" s="195"/>
      <c r="BAD86" s="195"/>
      <c r="BAE86" s="195"/>
      <c r="BAF86" s="195"/>
      <c r="BAG86" s="195"/>
      <c r="BAH86" s="195"/>
      <c r="BAI86" s="195"/>
      <c r="BAJ86" s="195"/>
      <c r="BAK86" s="195"/>
      <c r="BAL86" s="195"/>
      <c r="BAM86" s="195"/>
      <c r="BAN86" s="195"/>
      <c r="BAO86" s="195"/>
      <c r="BAP86" s="195"/>
      <c r="BAQ86" s="195"/>
      <c r="BAR86" s="195"/>
      <c r="BAS86" s="195"/>
      <c r="BAT86" s="195"/>
      <c r="BAU86" s="195"/>
      <c r="BAV86" s="195"/>
      <c r="BAW86" s="195"/>
      <c r="BAX86" s="195"/>
      <c r="BAY86" s="195"/>
      <c r="BAZ86" s="195"/>
      <c r="BBA86" s="195"/>
      <c r="BBB86" s="195"/>
      <c r="BBC86" s="195"/>
      <c r="BBD86" s="195"/>
      <c r="BBE86" s="195"/>
      <c r="BBF86" s="195"/>
      <c r="BBG86" s="195"/>
      <c r="BBH86" s="195"/>
      <c r="BBI86" s="195"/>
      <c r="BBJ86" s="195"/>
      <c r="BBK86" s="195"/>
      <c r="BBL86" s="195"/>
      <c r="BBM86" s="195"/>
      <c r="BBN86" s="195"/>
      <c r="BBO86" s="195"/>
      <c r="BBP86" s="195"/>
      <c r="BBQ86" s="195"/>
      <c r="BBR86" s="195"/>
      <c r="BBS86" s="195"/>
      <c r="BBT86" s="195"/>
      <c r="BBU86" s="195"/>
      <c r="BBV86" s="195"/>
      <c r="BBW86" s="195"/>
      <c r="BBX86" s="195"/>
      <c r="BBY86" s="195"/>
      <c r="BBZ86" s="195"/>
      <c r="BCA86" s="195"/>
      <c r="BCB86" s="195"/>
      <c r="BCC86" s="195"/>
      <c r="BCD86" s="195"/>
      <c r="BCE86" s="195"/>
      <c r="BCF86" s="195"/>
      <c r="BCG86" s="195"/>
      <c r="BCH86" s="195"/>
      <c r="BCI86" s="195"/>
      <c r="BCJ86" s="195"/>
      <c r="BCK86" s="195"/>
      <c r="BCL86" s="195"/>
      <c r="BCM86" s="195"/>
      <c r="BCN86" s="195"/>
      <c r="BCO86" s="195"/>
      <c r="BCP86" s="195"/>
      <c r="BCQ86" s="195"/>
      <c r="BCR86" s="195"/>
      <c r="BCS86" s="195"/>
      <c r="BCT86" s="195"/>
      <c r="BCU86" s="195"/>
      <c r="BCV86" s="195"/>
      <c r="BCW86" s="195"/>
      <c r="BCX86" s="195"/>
      <c r="BCY86" s="195"/>
      <c r="BCZ86" s="195"/>
      <c r="BDA86" s="195"/>
      <c r="BDB86" s="195"/>
      <c r="BDC86" s="195"/>
      <c r="BDD86" s="195"/>
      <c r="BDE86" s="195"/>
      <c r="BDF86" s="195"/>
      <c r="BDG86" s="195"/>
      <c r="BDH86" s="195"/>
      <c r="BDI86" s="195"/>
      <c r="BDJ86" s="195"/>
      <c r="BDK86" s="195"/>
      <c r="BDL86" s="195"/>
      <c r="BDM86" s="195"/>
      <c r="BDN86" s="195"/>
      <c r="BDO86" s="195"/>
      <c r="BDP86" s="195"/>
      <c r="BDQ86" s="195"/>
      <c r="BDR86" s="195"/>
      <c r="BDS86" s="195"/>
      <c r="BDT86" s="195"/>
      <c r="BDU86" s="195"/>
      <c r="BDV86" s="195"/>
      <c r="BDW86" s="195"/>
      <c r="BDX86" s="195"/>
      <c r="BDY86" s="195"/>
      <c r="BDZ86" s="195"/>
      <c r="BEA86" s="195"/>
      <c r="BEB86" s="195"/>
      <c r="BEC86" s="195"/>
      <c r="BED86" s="195"/>
      <c r="BEE86" s="195"/>
      <c r="BEF86" s="195"/>
      <c r="BEG86" s="195"/>
      <c r="BEH86" s="195"/>
      <c r="BEI86" s="195"/>
      <c r="BEJ86" s="195"/>
      <c r="BEK86" s="195"/>
      <c r="BEL86" s="195"/>
      <c r="BEM86" s="195"/>
      <c r="BEN86" s="195"/>
      <c r="BEO86" s="195"/>
      <c r="BEP86" s="195"/>
      <c r="BEQ86" s="195"/>
      <c r="BER86" s="195"/>
      <c r="BES86" s="195"/>
      <c r="BET86" s="195"/>
      <c r="BEU86" s="195"/>
      <c r="BEV86" s="195"/>
      <c r="BEW86" s="195"/>
      <c r="BEX86" s="195"/>
      <c r="BEY86" s="195"/>
      <c r="BEZ86" s="195"/>
      <c r="BFA86" s="195"/>
      <c r="BFB86" s="195"/>
      <c r="BFC86" s="195"/>
      <c r="BFD86" s="195"/>
      <c r="BFE86" s="195"/>
      <c r="BFF86" s="195"/>
      <c r="BFG86" s="195"/>
      <c r="BFH86" s="195"/>
      <c r="BFI86" s="195"/>
      <c r="BFJ86" s="195"/>
      <c r="BFK86" s="195"/>
      <c r="BFL86" s="195"/>
      <c r="BFM86" s="195"/>
      <c r="BFN86" s="195"/>
      <c r="BFO86" s="195"/>
      <c r="BFP86" s="195"/>
      <c r="BFQ86" s="195"/>
      <c r="BFR86" s="195"/>
      <c r="BFS86" s="195"/>
      <c r="BFT86" s="195"/>
      <c r="BFU86" s="195"/>
      <c r="BFV86" s="195"/>
      <c r="BFW86" s="195"/>
      <c r="BFX86" s="195"/>
      <c r="BFY86" s="195"/>
      <c r="BFZ86" s="195"/>
      <c r="BGA86" s="195"/>
      <c r="BGB86" s="195"/>
      <c r="BGC86" s="195"/>
      <c r="BGD86" s="195"/>
      <c r="BGE86" s="195"/>
      <c r="BGF86" s="195"/>
      <c r="BGG86" s="195"/>
      <c r="BGH86" s="195"/>
      <c r="BGI86" s="195"/>
      <c r="BGJ86" s="195"/>
      <c r="BGK86" s="195"/>
      <c r="BGL86" s="195"/>
      <c r="BGM86" s="195"/>
      <c r="BGN86" s="195"/>
      <c r="BGO86" s="195"/>
      <c r="BGP86" s="195"/>
      <c r="BGQ86" s="195"/>
      <c r="BGR86" s="195"/>
      <c r="BGS86" s="195"/>
      <c r="BGT86" s="195"/>
      <c r="BGU86" s="195"/>
      <c r="BGV86" s="195"/>
      <c r="BGW86" s="195"/>
      <c r="BGX86" s="195"/>
      <c r="BGY86" s="195"/>
      <c r="BGZ86" s="195"/>
      <c r="BHA86" s="195"/>
      <c r="BHB86" s="195"/>
      <c r="BHC86" s="195"/>
      <c r="BHD86" s="195"/>
      <c r="BHE86" s="195"/>
      <c r="BHF86" s="195"/>
      <c r="BHG86" s="195"/>
      <c r="BHH86" s="195"/>
      <c r="BHI86" s="195"/>
      <c r="BHJ86" s="195"/>
      <c r="BHK86" s="195"/>
      <c r="BHL86" s="195"/>
      <c r="BHM86" s="195"/>
      <c r="BHN86" s="195"/>
      <c r="BHO86" s="195"/>
      <c r="BHP86" s="195"/>
      <c r="BHQ86" s="195"/>
      <c r="BHR86" s="195"/>
      <c r="BHS86" s="195"/>
      <c r="BHT86" s="195"/>
      <c r="BHU86" s="195"/>
      <c r="BHV86" s="195"/>
      <c r="BHW86" s="195"/>
      <c r="BHX86" s="195"/>
      <c r="BHY86" s="195"/>
      <c r="BHZ86" s="195"/>
      <c r="BIA86" s="195"/>
      <c r="BIB86" s="195"/>
      <c r="BIC86" s="195"/>
      <c r="BID86" s="195"/>
      <c r="BIE86" s="195"/>
      <c r="BIF86" s="195"/>
      <c r="BIG86" s="195"/>
      <c r="BIH86" s="195"/>
      <c r="BII86" s="195"/>
      <c r="BIJ86" s="195"/>
      <c r="BIK86" s="195"/>
      <c r="BIL86" s="195"/>
      <c r="BIM86" s="195"/>
      <c r="BIN86" s="195"/>
      <c r="BIO86" s="195"/>
      <c r="BIP86" s="195"/>
      <c r="BIQ86" s="195"/>
      <c r="BIR86" s="195"/>
      <c r="BIS86" s="195"/>
      <c r="BIT86" s="195"/>
      <c r="BIU86" s="195"/>
      <c r="BIV86" s="195"/>
      <c r="BIW86" s="195"/>
      <c r="BIX86" s="195"/>
      <c r="BIY86" s="195"/>
      <c r="BIZ86" s="195"/>
      <c r="BJA86" s="195"/>
      <c r="BJB86" s="195"/>
      <c r="BJC86" s="195"/>
      <c r="BJD86" s="195"/>
      <c r="BJE86" s="195"/>
      <c r="BJF86" s="195"/>
      <c r="BJG86" s="195"/>
      <c r="BJH86" s="195"/>
      <c r="BJI86" s="195"/>
      <c r="BJJ86" s="195"/>
      <c r="BJK86" s="195"/>
      <c r="BJL86" s="195"/>
      <c r="BJM86" s="195"/>
      <c r="BJN86" s="195"/>
      <c r="BJO86" s="195"/>
      <c r="BJP86" s="195"/>
      <c r="BJQ86" s="195"/>
      <c r="BJR86" s="195"/>
      <c r="BJS86" s="195"/>
      <c r="BJT86" s="195"/>
      <c r="BJU86" s="195"/>
      <c r="BJV86" s="195"/>
      <c r="BJW86" s="195"/>
      <c r="BJX86" s="195"/>
      <c r="BJY86" s="195"/>
      <c r="BJZ86" s="195"/>
      <c r="BKA86" s="195"/>
      <c r="BKB86" s="195"/>
      <c r="BKC86" s="195"/>
      <c r="BKD86" s="195"/>
      <c r="BKE86" s="195"/>
      <c r="BKF86" s="195"/>
      <c r="BKG86" s="195"/>
      <c r="BKH86" s="195"/>
      <c r="BKI86" s="195"/>
      <c r="BKJ86" s="195"/>
      <c r="BKK86" s="195"/>
      <c r="BKL86" s="195"/>
      <c r="BKM86" s="195"/>
      <c r="BKN86" s="195"/>
      <c r="BKO86" s="195"/>
      <c r="BKP86" s="195"/>
      <c r="BKQ86" s="195"/>
      <c r="BKR86" s="195"/>
      <c r="BKS86" s="195"/>
      <c r="BKT86" s="195"/>
      <c r="BKU86" s="195"/>
      <c r="BKV86" s="195"/>
      <c r="BKW86" s="195"/>
      <c r="BKX86" s="195"/>
      <c r="BKY86" s="195"/>
      <c r="BKZ86" s="195"/>
      <c r="BLA86" s="195"/>
      <c r="BLB86" s="195"/>
      <c r="BLC86" s="195"/>
      <c r="BLD86" s="195"/>
      <c r="BLE86" s="195"/>
      <c r="BLF86" s="195"/>
      <c r="BLG86" s="195"/>
      <c r="BLH86" s="195"/>
      <c r="BLI86" s="195"/>
      <c r="BLJ86" s="195"/>
      <c r="BLK86" s="195"/>
      <c r="BLL86" s="195"/>
      <c r="BLM86" s="195"/>
      <c r="BLN86" s="195"/>
      <c r="BLO86" s="195"/>
      <c r="BLP86" s="195"/>
      <c r="BLQ86" s="195"/>
      <c r="BLR86" s="195"/>
      <c r="BLS86" s="195"/>
      <c r="BLT86" s="195"/>
      <c r="BLU86" s="195"/>
      <c r="BLV86" s="195"/>
      <c r="BLW86" s="195"/>
      <c r="BLX86" s="195"/>
      <c r="BLY86" s="195"/>
      <c r="BLZ86" s="195"/>
      <c r="BMA86" s="195"/>
      <c r="BMB86" s="195"/>
      <c r="BMC86" s="195"/>
      <c r="BMD86" s="195"/>
      <c r="BME86" s="195"/>
      <c r="BMF86" s="195"/>
      <c r="BMG86" s="195"/>
      <c r="BMH86" s="195"/>
      <c r="BMI86" s="195"/>
      <c r="BMJ86" s="195"/>
      <c r="BMK86" s="195"/>
      <c r="BML86" s="195"/>
      <c r="BMM86" s="195"/>
      <c r="BMN86" s="195"/>
      <c r="BMO86" s="195"/>
      <c r="BMP86" s="195"/>
      <c r="BMQ86" s="195"/>
      <c r="BMR86" s="195"/>
      <c r="BMS86" s="195"/>
      <c r="BMT86" s="195"/>
      <c r="BMU86" s="195"/>
      <c r="BMV86" s="195"/>
      <c r="BMW86" s="195"/>
      <c r="BMX86" s="195"/>
      <c r="BMY86" s="195"/>
      <c r="BMZ86" s="195"/>
      <c r="BNA86" s="195"/>
      <c r="BNB86" s="195"/>
      <c r="BNC86" s="195"/>
      <c r="BND86" s="195"/>
      <c r="BNE86" s="195"/>
      <c r="BNF86" s="195"/>
      <c r="BNG86" s="195"/>
      <c r="BNH86" s="195"/>
      <c r="BNI86" s="195"/>
      <c r="BNJ86" s="195"/>
      <c r="BNK86" s="195"/>
      <c r="BNL86" s="195"/>
      <c r="BNM86" s="195"/>
      <c r="BNN86" s="195"/>
      <c r="BNO86" s="195"/>
      <c r="BNP86" s="195"/>
      <c r="BNQ86" s="195"/>
      <c r="BNR86" s="195"/>
      <c r="BNS86" s="195"/>
      <c r="BNT86" s="195"/>
      <c r="BNU86" s="195"/>
      <c r="BNV86" s="195"/>
      <c r="BNW86" s="195"/>
      <c r="BNX86" s="195"/>
      <c r="BNY86" s="195"/>
      <c r="BNZ86" s="195"/>
      <c r="BOA86" s="195"/>
      <c r="BOB86" s="195"/>
      <c r="BOC86" s="195"/>
      <c r="BOD86" s="195"/>
      <c r="BOE86" s="195"/>
      <c r="BOF86" s="195"/>
      <c r="BOG86" s="195"/>
      <c r="BOH86" s="195"/>
      <c r="BOI86" s="195"/>
      <c r="BOJ86" s="195"/>
      <c r="BOK86" s="195"/>
      <c r="BOL86" s="195"/>
      <c r="BOM86" s="195"/>
      <c r="BON86" s="195"/>
      <c r="BOO86" s="195"/>
      <c r="BOP86" s="195"/>
      <c r="BOQ86" s="195"/>
      <c r="BOR86" s="195"/>
      <c r="BOS86" s="195"/>
      <c r="BOT86" s="195"/>
      <c r="BOU86" s="195"/>
      <c r="BOV86" s="195"/>
      <c r="BOW86" s="195"/>
      <c r="BOX86" s="195"/>
      <c r="BOY86" s="195"/>
      <c r="BOZ86" s="195"/>
      <c r="BPA86" s="195"/>
      <c r="BPB86" s="195"/>
      <c r="BPC86" s="195"/>
      <c r="BPD86" s="195"/>
      <c r="BPE86" s="195"/>
      <c r="BPF86" s="195"/>
      <c r="BPG86" s="195"/>
      <c r="BPH86" s="195"/>
      <c r="BPI86" s="195"/>
      <c r="BPJ86" s="195"/>
      <c r="BPK86" s="195"/>
      <c r="BPL86" s="195"/>
      <c r="BPM86" s="195"/>
      <c r="BPN86" s="195"/>
      <c r="BPO86" s="195"/>
      <c r="BPP86" s="195"/>
      <c r="BPQ86" s="195"/>
      <c r="BPR86" s="195"/>
      <c r="BPS86" s="195"/>
      <c r="BPT86" s="195"/>
      <c r="BPU86" s="195"/>
      <c r="BPV86" s="195"/>
      <c r="BPW86" s="195"/>
      <c r="BPX86" s="195"/>
      <c r="BPY86" s="195"/>
      <c r="BPZ86" s="195"/>
      <c r="BQA86" s="195"/>
      <c r="BQB86" s="195"/>
      <c r="BQC86" s="195"/>
      <c r="BQD86" s="195"/>
      <c r="BQE86" s="195"/>
      <c r="BQF86" s="195"/>
      <c r="BQG86" s="195"/>
      <c r="BQH86" s="195"/>
      <c r="BQI86" s="195"/>
      <c r="BQJ86" s="195"/>
      <c r="BQK86" s="195"/>
      <c r="BQL86" s="195"/>
      <c r="BQM86" s="195"/>
      <c r="BQN86" s="195"/>
      <c r="BQO86" s="195"/>
      <c r="BQP86" s="195"/>
      <c r="BQQ86" s="195"/>
      <c r="BQR86" s="195"/>
      <c r="BQS86" s="195"/>
      <c r="BQT86" s="195"/>
      <c r="BQU86" s="195"/>
      <c r="BQV86" s="195"/>
      <c r="BQW86" s="195"/>
      <c r="BQX86" s="195"/>
      <c r="BQY86" s="195"/>
      <c r="BQZ86" s="195"/>
      <c r="BRA86" s="195"/>
      <c r="BRB86" s="195"/>
      <c r="BRC86" s="195"/>
      <c r="BRD86" s="195"/>
      <c r="BRE86" s="195"/>
      <c r="BRF86" s="195"/>
      <c r="BRG86" s="195"/>
      <c r="BRH86" s="195"/>
      <c r="BRI86" s="195"/>
      <c r="BRJ86" s="195"/>
      <c r="BRK86" s="195"/>
      <c r="BRL86" s="195"/>
      <c r="BRM86" s="195"/>
      <c r="BRN86" s="195"/>
      <c r="BRO86" s="195"/>
      <c r="BRP86" s="195"/>
      <c r="BRQ86" s="195"/>
      <c r="BRR86" s="195"/>
      <c r="BRS86" s="195"/>
      <c r="BRT86" s="195"/>
      <c r="BRU86" s="195"/>
      <c r="BRV86" s="195"/>
      <c r="BRW86" s="195"/>
      <c r="BRX86" s="195"/>
      <c r="BRY86" s="195"/>
      <c r="BRZ86" s="195"/>
      <c r="BSA86" s="195"/>
      <c r="BSB86" s="195"/>
      <c r="BSC86" s="195"/>
      <c r="BSD86" s="195"/>
      <c r="BSE86" s="195"/>
      <c r="BSF86" s="195"/>
      <c r="BSG86" s="195"/>
      <c r="BSH86" s="195"/>
      <c r="BSI86" s="195"/>
      <c r="BSJ86" s="195"/>
      <c r="BSK86" s="195"/>
      <c r="BSL86" s="195"/>
      <c r="BSM86" s="195"/>
      <c r="BSN86" s="195"/>
      <c r="BSO86" s="195"/>
      <c r="BSP86" s="195"/>
      <c r="BSQ86" s="195"/>
      <c r="BSR86" s="195"/>
      <c r="BSS86" s="195"/>
      <c r="BST86" s="195"/>
      <c r="BSU86" s="195"/>
      <c r="BSV86" s="195"/>
      <c r="BSW86" s="195"/>
      <c r="BSX86" s="195"/>
      <c r="BSY86" s="195"/>
      <c r="BSZ86" s="195"/>
      <c r="BTA86" s="195"/>
      <c r="BTB86" s="195"/>
      <c r="BTC86" s="195"/>
      <c r="BTD86" s="195"/>
      <c r="BTE86" s="195"/>
      <c r="BTF86" s="195"/>
      <c r="BTG86" s="195"/>
      <c r="BTH86" s="195"/>
      <c r="BTI86" s="195"/>
      <c r="BTJ86" s="195"/>
      <c r="BTK86" s="195"/>
      <c r="BTL86" s="195"/>
      <c r="BTM86" s="195"/>
      <c r="BTN86" s="195"/>
      <c r="BTO86" s="195"/>
      <c r="BTP86" s="195"/>
      <c r="BTQ86" s="195"/>
      <c r="BTR86" s="195"/>
      <c r="BTS86" s="195"/>
      <c r="BTT86" s="195"/>
      <c r="BTU86" s="195"/>
      <c r="BTV86" s="195"/>
      <c r="BTW86" s="195"/>
      <c r="BTX86" s="195"/>
      <c r="BTY86" s="195"/>
      <c r="BTZ86" s="195"/>
      <c r="BUA86" s="195"/>
      <c r="BUB86" s="195"/>
      <c r="BUC86" s="195"/>
      <c r="BUD86" s="195"/>
      <c r="BUE86" s="195"/>
      <c r="BUF86" s="195"/>
      <c r="BUG86" s="195"/>
      <c r="BUH86" s="195"/>
      <c r="BUI86" s="195"/>
      <c r="BUJ86" s="195"/>
      <c r="BUK86" s="195"/>
      <c r="BUL86" s="195"/>
      <c r="BUM86" s="195"/>
      <c r="BUN86" s="195"/>
      <c r="BUO86" s="195"/>
      <c r="BUP86" s="195"/>
      <c r="BUQ86" s="195"/>
      <c r="BUR86" s="195"/>
      <c r="BUS86" s="195"/>
      <c r="BUT86" s="195"/>
      <c r="BUU86" s="195"/>
      <c r="BUV86" s="195"/>
      <c r="BUW86" s="195"/>
      <c r="BUX86" s="195"/>
      <c r="BUY86" s="195"/>
      <c r="BUZ86" s="195"/>
      <c r="BVA86" s="195"/>
      <c r="BVB86" s="195"/>
      <c r="BVC86" s="195"/>
      <c r="BVD86" s="195"/>
      <c r="BVE86" s="195"/>
      <c r="BVF86" s="195"/>
      <c r="BVG86" s="195"/>
      <c r="BVH86" s="195"/>
      <c r="BVI86" s="195"/>
      <c r="BVJ86" s="195"/>
      <c r="BVK86" s="195"/>
      <c r="BVL86" s="195"/>
      <c r="BVM86" s="195"/>
      <c r="BVN86" s="195"/>
      <c r="BVO86" s="195"/>
      <c r="BVP86" s="195"/>
      <c r="BVQ86" s="195"/>
      <c r="BVR86" s="195"/>
      <c r="BVS86" s="195"/>
      <c r="BVT86" s="195"/>
      <c r="BVU86" s="195"/>
      <c r="BVV86" s="195"/>
      <c r="BVW86" s="195"/>
      <c r="BVX86" s="195"/>
      <c r="BVY86" s="195"/>
      <c r="BVZ86" s="195"/>
      <c r="BWA86" s="195"/>
      <c r="BWB86" s="195"/>
      <c r="BWC86" s="195"/>
      <c r="BWD86" s="195"/>
      <c r="BWE86" s="195"/>
      <c r="BWF86" s="195"/>
      <c r="BWG86" s="195"/>
      <c r="BWH86" s="195"/>
      <c r="BWI86" s="195"/>
      <c r="BWJ86" s="195"/>
      <c r="BWK86" s="195"/>
      <c r="BWL86" s="195"/>
      <c r="BWM86" s="195"/>
      <c r="BWN86" s="195"/>
      <c r="BWO86" s="195"/>
      <c r="BWP86" s="195"/>
      <c r="BWQ86" s="195"/>
      <c r="BWR86" s="195"/>
      <c r="BWS86" s="195"/>
      <c r="BWT86" s="195"/>
      <c r="BWU86" s="195"/>
      <c r="BWV86" s="195"/>
      <c r="BWW86" s="195"/>
      <c r="BWX86" s="195"/>
      <c r="BWY86" s="195"/>
      <c r="BWZ86" s="195"/>
      <c r="BXA86" s="195"/>
      <c r="BXB86" s="195"/>
      <c r="BXC86" s="195"/>
      <c r="BXD86" s="195"/>
      <c r="BXE86" s="195"/>
      <c r="BXF86" s="195"/>
      <c r="BXG86" s="195"/>
      <c r="BXH86" s="195"/>
      <c r="BXI86" s="195"/>
      <c r="BXJ86" s="195"/>
      <c r="BXK86" s="195"/>
      <c r="BXL86" s="195"/>
      <c r="BXM86" s="195"/>
      <c r="BXN86" s="195"/>
      <c r="BXO86" s="195"/>
      <c r="BXP86" s="195"/>
      <c r="BXQ86" s="195"/>
      <c r="BXR86" s="195"/>
      <c r="BXS86" s="195"/>
      <c r="BXT86" s="195"/>
      <c r="BXU86" s="195"/>
      <c r="BXV86" s="195"/>
      <c r="BXW86" s="195"/>
      <c r="BXX86" s="195"/>
      <c r="BXY86" s="195"/>
      <c r="BXZ86" s="195"/>
      <c r="BYA86" s="195"/>
      <c r="BYB86" s="195"/>
      <c r="BYC86" s="195"/>
      <c r="BYD86" s="195"/>
      <c r="BYE86" s="195"/>
      <c r="BYF86" s="195"/>
      <c r="BYG86" s="195"/>
      <c r="BYH86" s="195"/>
      <c r="BYI86" s="195"/>
      <c r="BYJ86" s="195"/>
      <c r="BYK86" s="195"/>
      <c r="BYL86" s="195"/>
      <c r="BYM86" s="195"/>
      <c r="BYN86" s="195"/>
      <c r="BYO86" s="195"/>
      <c r="BYP86" s="195"/>
      <c r="BYQ86" s="195"/>
      <c r="BYR86" s="195"/>
      <c r="BYS86" s="195"/>
      <c r="BYT86" s="195"/>
      <c r="BYU86" s="195"/>
      <c r="BYV86" s="195"/>
      <c r="BYW86" s="195"/>
      <c r="BYX86" s="195"/>
      <c r="BYY86" s="195"/>
      <c r="BYZ86" s="195"/>
      <c r="BZA86" s="195"/>
      <c r="BZB86" s="195"/>
      <c r="BZC86" s="195"/>
      <c r="BZD86" s="195"/>
      <c r="BZE86" s="195"/>
      <c r="BZF86" s="195"/>
      <c r="BZG86" s="195"/>
      <c r="BZH86" s="195"/>
      <c r="BZI86" s="195"/>
      <c r="BZJ86" s="195"/>
      <c r="BZK86" s="195"/>
      <c r="BZL86" s="195"/>
      <c r="BZM86" s="195"/>
      <c r="BZN86" s="195"/>
      <c r="BZO86" s="195"/>
      <c r="BZP86" s="195"/>
      <c r="BZQ86" s="195"/>
      <c r="BZR86" s="195"/>
      <c r="BZS86" s="195"/>
      <c r="BZT86" s="195"/>
      <c r="BZU86" s="195"/>
      <c r="BZV86" s="195"/>
      <c r="BZW86" s="195"/>
      <c r="BZX86" s="195"/>
      <c r="BZY86" s="195"/>
      <c r="BZZ86" s="195"/>
      <c r="CAA86" s="195"/>
      <c r="CAB86" s="195"/>
      <c r="CAC86" s="195"/>
      <c r="CAD86" s="195"/>
      <c r="CAE86" s="195"/>
      <c r="CAF86" s="195"/>
      <c r="CAG86" s="195"/>
      <c r="CAH86" s="195"/>
      <c r="CAI86" s="195"/>
      <c r="CAJ86" s="195"/>
      <c r="CAK86" s="195"/>
      <c r="CAL86" s="195"/>
      <c r="CAM86" s="195"/>
      <c r="CAN86" s="195"/>
      <c r="CAO86" s="195"/>
      <c r="CAP86" s="195"/>
      <c r="CAQ86" s="195"/>
      <c r="CAR86" s="195"/>
      <c r="CAS86" s="195"/>
      <c r="CAT86" s="195"/>
      <c r="CAU86" s="195"/>
      <c r="CAV86" s="195"/>
      <c r="CAW86" s="195"/>
      <c r="CAX86" s="195"/>
      <c r="CAY86" s="195"/>
      <c r="CAZ86" s="195"/>
      <c r="CBA86" s="195"/>
      <c r="CBB86" s="195"/>
      <c r="CBC86" s="195"/>
      <c r="CBD86" s="195"/>
      <c r="CBE86" s="195"/>
      <c r="CBF86" s="195"/>
      <c r="CBG86" s="195"/>
      <c r="CBH86" s="195"/>
      <c r="CBI86" s="195"/>
      <c r="CBJ86" s="195"/>
      <c r="CBK86" s="195"/>
      <c r="CBL86" s="195"/>
      <c r="CBM86" s="195"/>
      <c r="CBN86" s="195"/>
      <c r="CBO86" s="195"/>
      <c r="CBP86" s="195"/>
      <c r="CBQ86" s="195"/>
      <c r="CBR86" s="195"/>
      <c r="CBS86" s="195"/>
      <c r="CBT86" s="195"/>
      <c r="CBU86" s="195"/>
      <c r="CBV86" s="195"/>
      <c r="CBW86" s="195"/>
      <c r="CBX86" s="195"/>
      <c r="CBY86" s="195"/>
      <c r="CBZ86" s="195"/>
      <c r="CCA86" s="195"/>
      <c r="CCB86" s="195"/>
      <c r="CCC86" s="195"/>
      <c r="CCD86" s="195"/>
      <c r="CCE86" s="195"/>
      <c r="CCF86" s="195"/>
      <c r="CCG86" s="195"/>
      <c r="CCH86" s="195"/>
      <c r="CCI86" s="195"/>
      <c r="CCJ86" s="195"/>
      <c r="CCK86" s="195"/>
      <c r="CCL86" s="195"/>
      <c r="CCM86" s="195"/>
      <c r="CCN86" s="195"/>
      <c r="CCO86" s="195"/>
      <c r="CCP86" s="195"/>
      <c r="CCQ86" s="195"/>
      <c r="CCR86" s="195"/>
      <c r="CCS86" s="195"/>
      <c r="CCT86" s="195"/>
      <c r="CCU86" s="195"/>
      <c r="CCV86" s="195"/>
      <c r="CCW86" s="195"/>
      <c r="CCX86" s="195"/>
      <c r="CCY86" s="195"/>
      <c r="CCZ86" s="195"/>
      <c r="CDA86" s="195"/>
      <c r="CDB86" s="195"/>
      <c r="CDC86" s="195"/>
      <c r="CDD86" s="195"/>
      <c r="CDE86" s="195"/>
      <c r="CDF86" s="195"/>
      <c r="CDG86" s="195"/>
      <c r="CDH86" s="195"/>
      <c r="CDI86" s="195"/>
      <c r="CDJ86" s="195"/>
      <c r="CDK86" s="195"/>
      <c r="CDL86" s="195"/>
      <c r="CDM86" s="195"/>
      <c r="CDN86" s="195"/>
      <c r="CDO86" s="195"/>
      <c r="CDP86" s="195"/>
      <c r="CDQ86" s="195"/>
      <c r="CDR86" s="195"/>
      <c r="CDS86" s="195"/>
      <c r="CDT86" s="195"/>
      <c r="CDU86" s="195"/>
      <c r="CDV86" s="195"/>
      <c r="CDW86" s="195"/>
      <c r="CDX86" s="195"/>
      <c r="CDY86" s="195"/>
      <c r="CDZ86" s="195"/>
      <c r="CEA86" s="195"/>
      <c r="CEB86" s="195"/>
      <c r="CEC86" s="195"/>
      <c r="CED86" s="195"/>
      <c r="CEE86" s="195"/>
      <c r="CEF86" s="195"/>
      <c r="CEG86" s="195"/>
      <c r="CEH86" s="195"/>
      <c r="CEI86" s="195"/>
      <c r="CEJ86" s="195"/>
      <c r="CEK86" s="195"/>
      <c r="CEL86" s="195"/>
      <c r="CEM86" s="195"/>
      <c r="CEN86" s="195"/>
      <c r="CEO86" s="195"/>
      <c r="CEP86" s="195"/>
      <c r="CEQ86" s="195"/>
      <c r="CER86" s="195"/>
      <c r="CES86" s="195"/>
      <c r="CET86" s="195"/>
      <c r="CEU86" s="195"/>
      <c r="CEV86" s="195"/>
      <c r="CEW86" s="195"/>
      <c r="CEX86" s="195"/>
      <c r="CEY86" s="195"/>
      <c r="CEZ86" s="195"/>
      <c r="CFA86" s="195"/>
      <c r="CFB86" s="195"/>
      <c r="CFC86" s="195"/>
      <c r="CFD86" s="195"/>
      <c r="CFE86" s="195"/>
      <c r="CFF86" s="195"/>
      <c r="CFG86" s="195"/>
      <c r="CFH86" s="195"/>
      <c r="CFI86" s="195"/>
      <c r="CFJ86" s="195"/>
      <c r="CFK86" s="195"/>
      <c r="CFL86" s="195"/>
      <c r="CFM86" s="195"/>
      <c r="CFN86" s="195"/>
      <c r="CFO86" s="195"/>
      <c r="CFP86" s="195"/>
      <c r="CFQ86" s="195"/>
      <c r="CFR86" s="195"/>
      <c r="CFS86" s="195"/>
      <c r="CFT86" s="195"/>
      <c r="CFU86" s="195"/>
      <c r="CFV86" s="195"/>
      <c r="CFW86" s="195"/>
      <c r="CFX86" s="195"/>
      <c r="CFY86" s="195"/>
      <c r="CFZ86" s="195"/>
      <c r="CGA86" s="195"/>
      <c r="CGB86" s="195"/>
      <c r="CGC86" s="195"/>
      <c r="CGD86" s="195"/>
      <c r="CGE86" s="195"/>
      <c r="CGF86" s="195"/>
      <c r="CGG86" s="195"/>
      <c r="CGH86" s="195"/>
      <c r="CGI86" s="195"/>
      <c r="CGJ86" s="195"/>
      <c r="CGK86" s="195"/>
      <c r="CGL86" s="195"/>
      <c r="CGM86" s="195"/>
      <c r="CGN86" s="195"/>
      <c r="CGO86" s="195"/>
      <c r="CGP86" s="195"/>
      <c r="CGQ86" s="195"/>
      <c r="CGR86" s="195"/>
      <c r="CGS86" s="195"/>
      <c r="CGT86" s="195"/>
      <c r="CGU86" s="195"/>
      <c r="CGV86" s="195"/>
      <c r="CGW86" s="195"/>
      <c r="CGX86" s="195"/>
      <c r="CGY86" s="195"/>
      <c r="CGZ86" s="195"/>
      <c r="CHA86" s="195"/>
      <c r="CHB86" s="195"/>
      <c r="CHC86" s="195"/>
      <c r="CHD86" s="195"/>
      <c r="CHE86" s="195"/>
      <c r="CHF86" s="195"/>
      <c r="CHG86" s="195"/>
      <c r="CHH86" s="195"/>
      <c r="CHI86" s="195"/>
      <c r="CHJ86" s="195"/>
      <c r="CHK86" s="195"/>
      <c r="CHL86" s="195"/>
      <c r="CHM86" s="195"/>
      <c r="CHN86" s="195"/>
      <c r="CHO86" s="195"/>
      <c r="CHP86" s="195"/>
      <c r="CHQ86" s="195"/>
      <c r="CHR86" s="195"/>
      <c r="CHS86" s="195"/>
      <c r="CHT86" s="195"/>
      <c r="CHU86" s="195"/>
      <c r="CHV86" s="195"/>
      <c r="CHW86" s="195"/>
      <c r="CHX86" s="195"/>
      <c r="CHY86" s="195"/>
      <c r="CHZ86" s="195"/>
      <c r="CIA86" s="195"/>
      <c r="CIB86" s="195"/>
      <c r="CIC86" s="195"/>
      <c r="CID86" s="195"/>
      <c r="CIE86" s="195"/>
      <c r="CIF86" s="195"/>
      <c r="CIG86" s="195"/>
      <c r="CIH86" s="195"/>
      <c r="CII86" s="195"/>
      <c r="CIJ86" s="195"/>
      <c r="CIK86" s="195"/>
      <c r="CIL86" s="195"/>
      <c r="CIM86" s="195"/>
      <c r="CIN86" s="195"/>
      <c r="CIO86" s="195"/>
      <c r="CIP86" s="195"/>
      <c r="CIQ86" s="195"/>
      <c r="CIR86" s="195"/>
      <c r="CIS86" s="195"/>
      <c r="CIT86" s="195"/>
      <c r="CIU86" s="195"/>
      <c r="CIV86" s="195"/>
      <c r="CIW86" s="195"/>
      <c r="CIX86" s="195"/>
      <c r="CIY86" s="195"/>
      <c r="CIZ86" s="195"/>
      <c r="CJA86" s="195"/>
      <c r="CJB86" s="195"/>
      <c r="CJC86" s="195"/>
      <c r="CJD86" s="195"/>
      <c r="CJE86" s="195"/>
      <c r="CJF86" s="195"/>
      <c r="CJG86" s="195"/>
      <c r="CJH86" s="195"/>
      <c r="CJI86" s="195"/>
      <c r="CJJ86" s="195"/>
      <c r="CJK86" s="195"/>
      <c r="CJL86" s="195"/>
      <c r="CJM86" s="195"/>
      <c r="CJN86" s="195"/>
      <c r="CJO86" s="195"/>
      <c r="CJP86" s="195"/>
      <c r="CJQ86" s="195"/>
      <c r="CJR86" s="195"/>
      <c r="CJS86" s="195"/>
      <c r="CJT86" s="195"/>
      <c r="CJU86" s="195"/>
      <c r="CJV86" s="195"/>
      <c r="CJW86" s="195"/>
      <c r="CJX86" s="195"/>
      <c r="CJY86" s="195"/>
      <c r="CJZ86" s="195"/>
      <c r="CKA86" s="195"/>
      <c r="CKB86" s="195"/>
      <c r="CKC86" s="195"/>
      <c r="CKD86" s="195"/>
      <c r="CKE86" s="195"/>
      <c r="CKF86" s="195"/>
      <c r="CKG86" s="195"/>
      <c r="CKH86" s="195"/>
      <c r="CKI86" s="195"/>
      <c r="CKJ86" s="195"/>
      <c r="CKK86" s="195"/>
      <c r="CKL86" s="195"/>
      <c r="CKM86" s="195"/>
      <c r="CKN86" s="195"/>
      <c r="CKO86" s="195"/>
      <c r="CKP86" s="195"/>
      <c r="CKQ86" s="195"/>
      <c r="CKR86" s="195"/>
      <c r="CKS86" s="195"/>
      <c r="CKT86" s="195"/>
      <c r="CKU86" s="195"/>
      <c r="CKV86" s="195"/>
      <c r="CKW86" s="195"/>
      <c r="CKX86" s="195"/>
      <c r="CKY86" s="195"/>
      <c r="CKZ86" s="195"/>
      <c r="CLA86" s="195"/>
      <c r="CLB86" s="195"/>
      <c r="CLC86" s="195"/>
      <c r="CLD86" s="195"/>
      <c r="CLE86" s="195"/>
      <c r="CLF86" s="195"/>
      <c r="CLG86" s="195"/>
      <c r="CLH86" s="195"/>
      <c r="CLI86" s="195"/>
      <c r="CLJ86" s="195"/>
      <c r="CLK86" s="195"/>
      <c r="CLL86" s="195"/>
      <c r="CLM86" s="195"/>
      <c r="CLN86" s="195"/>
      <c r="CLO86" s="195"/>
      <c r="CLP86" s="195"/>
      <c r="CLQ86" s="195"/>
      <c r="CLR86" s="195"/>
      <c r="CLS86" s="195"/>
      <c r="CLT86" s="195"/>
      <c r="CLU86" s="195"/>
      <c r="CLV86" s="195"/>
      <c r="CLW86" s="195"/>
      <c r="CLX86" s="195"/>
      <c r="CLY86" s="195"/>
      <c r="CLZ86" s="195"/>
      <c r="CMA86" s="195"/>
      <c r="CMB86" s="195"/>
      <c r="CMC86" s="195"/>
      <c r="CMD86" s="195"/>
      <c r="CME86" s="195"/>
      <c r="CMF86" s="195"/>
      <c r="CMG86" s="195"/>
      <c r="CMH86" s="195"/>
      <c r="CMI86" s="195"/>
      <c r="CMJ86" s="195"/>
      <c r="CMK86" s="195"/>
      <c r="CML86" s="195"/>
      <c r="CMM86" s="195"/>
      <c r="CMN86" s="195"/>
      <c r="CMO86" s="195"/>
      <c r="CMP86" s="195"/>
      <c r="CMQ86" s="195"/>
      <c r="CMR86" s="195"/>
      <c r="CMS86" s="195"/>
      <c r="CMT86" s="195"/>
      <c r="CMU86" s="195"/>
      <c r="CMV86" s="195"/>
      <c r="CMW86" s="195"/>
      <c r="CMX86" s="195"/>
      <c r="CMY86" s="195"/>
      <c r="CMZ86" s="195"/>
      <c r="CNA86" s="195"/>
      <c r="CNB86" s="195"/>
      <c r="CNC86" s="195"/>
      <c r="CND86" s="195"/>
      <c r="CNE86" s="195"/>
      <c r="CNF86" s="195"/>
      <c r="CNG86" s="195"/>
      <c r="CNH86" s="195"/>
      <c r="CNI86" s="195"/>
      <c r="CNJ86" s="195"/>
      <c r="CNK86" s="195"/>
      <c r="CNL86" s="195"/>
      <c r="CNM86" s="195"/>
      <c r="CNN86" s="195"/>
      <c r="CNO86" s="195"/>
      <c r="CNP86" s="195"/>
      <c r="CNQ86" s="195"/>
      <c r="CNR86" s="195"/>
      <c r="CNS86" s="195"/>
      <c r="CNT86" s="195"/>
      <c r="CNU86" s="195"/>
      <c r="CNV86" s="195"/>
      <c r="CNW86" s="195"/>
      <c r="CNX86" s="195"/>
      <c r="CNY86" s="195"/>
      <c r="CNZ86" s="195"/>
      <c r="COA86" s="195"/>
      <c r="COB86" s="195"/>
      <c r="COC86" s="195"/>
      <c r="COD86" s="195"/>
      <c r="COE86" s="195"/>
      <c r="COF86" s="195"/>
      <c r="COG86" s="195"/>
      <c r="COH86" s="195"/>
      <c r="COI86" s="195"/>
      <c r="COJ86" s="195"/>
      <c r="COK86" s="195"/>
      <c r="COL86" s="195"/>
      <c r="COM86" s="195"/>
      <c r="CON86" s="195"/>
      <c r="COO86" s="195"/>
      <c r="COP86" s="195"/>
      <c r="COQ86" s="195"/>
      <c r="COR86" s="195"/>
      <c r="COS86" s="195"/>
      <c r="COT86" s="195"/>
      <c r="COU86" s="195"/>
      <c r="COV86" s="195"/>
      <c r="COW86" s="195"/>
      <c r="COX86" s="195"/>
      <c r="COY86" s="195"/>
      <c r="COZ86" s="195"/>
      <c r="CPA86" s="195"/>
      <c r="CPB86" s="195"/>
      <c r="CPC86" s="195"/>
      <c r="CPD86" s="195"/>
      <c r="CPE86" s="195"/>
      <c r="CPF86" s="195"/>
      <c r="CPG86" s="195"/>
      <c r="CPH86" s="195"/>
      <c r="CPI86" s="195"/>
      <c r="CPJ86" s="195"/>
      <c r="CPK86" s="195"/>
      <c r="CPL86" s="195"/>
      <c r="CPM86" s="195"/>
      <c r="CPN86" s="195"/>
      <c r="CPO86" s="195"/>
      <c r="CPP86" s="195"/>
      <c r="CPQ86" s="195"/>
      <c r="CPR86" s="195"/>
      <c r="CPS86" s="195"/>
      <c r="CPT86" s="195"/>
      <c r="CPU86" s="195"/>
      <c r="CPV86" s="195"/>
      <c r="CPW86" s="195"/>
      <c r="CPX86" s="195"/>
      <c r="CPY86" s="195"/>
      <c r="CPZ86" s="195"/>
      <c r="CQA86" s="195"/>
      <c r="CQB86" s="195"/>
      <c r="CQC86" s="195"/>
      <c r="CQD86" s="195"/>
      <c r="CQE86" s="195"/>
      <c r="CQF86" s="195"/>
      <c r="CQG86" s="195"/>
      <c r="CQH86" s="195"/>
      <c r="CQI86" s="195"/>
      <c r="CQJ86" s="195"/>
      <c r="CQK86" s="195"/>
      <c r="CQL86" s="195"/>
      <c r="CQM86" s="195"/>
      <c r="CQN86" s="195"/>
      <c r="CQO86" s="195"/>
      <c r="CQP86" s="195"/>
      <c r="CQQ86" s="195"/>
      <c r="CQR86" s="195"/>
      <c r="CQS86" s="195"/>
      <c r="CQT86" s="195"/>
      <c r="CQU86" s="195"/>
      <c r="CQV86" s="195"/>
      <c r="CQW86" s="195"/>
      <c r="CQX86" s="195"/>
      <c r="CQY86" s="195"/>
      <c r="CQZ86" s="195"/>
      <c r="CRA86" s="195"/>
      <c r="CRB86" s="195"/>
      <c r="CRC86" s="195"/>
      <c r="CRD86" s="195"/>
      <c r="CRE86" s="195"/>
      <c r="CRF86" s="195"/>
      <c r="CRG86" s="195"/>
      <c r="CRH86" s="195"/>
      <c r="CRI86" s="195"/>
      <c r="CRJ86" s="195"/>
      <c r="CRK86" s="195"/>
      <c r="CRL86" s="195"/>
      <c r="CRM86" s="195"/>
      <c r="CRN86" s="195"/>
      <c r="CRO86" s="195"/>
      <c r="CRP86" s="195"/>
      <c r="CRQ86" s="195"/>
      <c r="CRR86" s="195"/>
      <c r="CRS86" s="195"/>
      <c r="CRT86" s="195"/>
      <c r="CRU86" s="195"/>
      <c r="CRV86" s="195"/>
      <c r="CRW86" s="195"/>
      <c r="CRX86" s="195"/>
      <c r="CRY86" s="195"/>
      <c r="CRZ86" s="195"/>
      <c r="CSA86" s="195"/>
      <c r="CSB86" s="195"/>
      <c r="CSC86" s="195"/>
      <c r="CSD86" s="195"/>
      <c r="CSE86" s="195"/>
      <c r="CSF86" s="195"/>
      <c r="CSG86" s="195"/>
      <c r="CSH86" s="195"/>
      <c r="CSI86" s="195"/>
      <c r="CSJ86" s="195"/>
      <c r="CSK86" s="195"/>
      <c r="CSL86" s="195"/>
      <c r="CSM86" s="195"/>
      <c r="CSN86" s="195"/>
      <c r="CSO86" s="195"/>
      <c r="CSP86" s="195"/>
      <c r="CSQ86" s="195"/>
      <c r="CSR86" s="195"/>
      <c r="CSS86" s="195"/>
      <c r="CST86" s="195"/>
      <c r="CSU86" s="195"/>
      <c r="CSV86" s="195"/>
      <c r="CSW86" s="195"/>
      <c r="CSX86" s="195"/>
      <c r="CSY86" s="195"/>
      <c r="CSZ86" s="195"/>
      <c r="CTA86" s="195"/>
      <c r="CTB86" s="195"/>
      <c r="CTC86" s="195"/>
      <c r="CTD86" s="195"/>
      <c r="CTE86" s="195"/>
      <c r="CTF86" s="195"/>
      <c r="CTG86" s="195"/>
      <c r="CTH86" s="195"/>
      <c r="CTI86" s="195"/>
      <c r="CTJ86" s="195"/>
      <c r="CTK86" s="195"/>
      <c r="CTL86" s="195"/>
      <c r="CTM86" s="195"/>
      <c r="CTN86" s="195"/>
      <c r="CTO86" s="195"/>
      <c r="CTP86" s="195"/>
      <c r="CTQ86" s="195"/>
      <c r="CTR86" s="195"/>
      <c r="CTS86" s="195"/>
      <c r="CTT86" s="195"/>
      <c r="CTU86" s="195"/>
      <c r="CTV86" s="195"/>
      <c r="CTW86" s="195"/>
      <c r="CTX86" s="195"/>
      <c r="CTY86" s="195"/>
      <c r="CTZ86" s="195"/>
      <c r="CUA86" s="195"/>
      <c r="CUB86" s="195"/>
      <c r="CUC86" s="195"/>
      <c r="CUD86" s="195"/>
      <c r="CUE86" s="195"/>
      <c r="CUF86" s="195"/>
      <c r="CUG86" s="195"/>
      <c r="CUH86" s="195"/>
      <c r="CUI86" s="195"/>
      <c r="CUJ86" s="195"/>
      <c r="CUK86" s="195"/>
      <c r="CUL86" s="195"/>
      <c r="CUM86" s="195"/>
      <c r="CUN86" s="195"/>
      <c r="CUO86" s="195"/>
      <c r="CUP86" s="195"/>
      <c r="CUQ86" s="195"/>
      <c r="CUR86" s="195"/>
      <c r="CUS86" s="195"/>
      <c r="CUT86" s="195"/>
      <c r="CUU86" s="195"/>
      <c r="CUV86" s="195"/>
      <c r="CUW86" s="195"/>
      <c r="CUX86" s="195"/>
      <c r="CUY86" s="195"/>
      <c r="CUZ86" s="195"/>
      <c r="CVA86" s="195"/>
      <c r="CVB86" s="195"/>
      <c r="CVC86" s="195"/>
      <c r="CVD86" s="195"/>
      <c r="CVE86" s="195"/>
      <c r="CVF86" s="195"/>
      <c r="CVG86" s="195"/>
      <c r="CVH86" s="195"/>
      <c r="CVI86" s="195"/>
      <c r="CVJ86" s="195"/>
      <c r="CVK86" s="195"/>
      <c r="CVL86" s="195"/>
      <c r="CVM86" s="195"/>
      <c r="CVN86" s="195"/>
      <c r="CVO86" s="195"/>
      <c r="CVP86" s="195"/>
      <c r="CVQ86" s="195"/>
      <c r="CVR86" s="195"/>
      <c r="CVS86" s="195"/>
      <c r="CVT86" s="195"/>
      <c r="CVU86" s="195"/>
      <c r="CVV86" s="195"/>
      <c r="CVW86" s="195"/>
      <c r="CVX86" s="195"/>
      <c r="CVY86" s="195"/>
      <c r="CVZ86" s="195"/>
      <c r="CWA86" s="195"/>
      <c r="CWB86" s="195"/>
      <c r="CWC86" s="195"/>
      <c r="CWD86" s="195"/>
      <c r="CWE86" s="195"/>
      <c r="CWF86" s="195"/>
      <c r="CWG86" s="195"/>
      <c r="CWH86" s="195"/>
      <c r="CWI86" s="195"/>
      <c r="CWJ86" s="195"/>
      <c r="CWK86" s="195"/>
      <c r="CWL86" s="195"/>
      <c r="CWM86" s="195"/>
      <c r="CWN86" s="195"/>
      <c r="CWO86" s="195"/>
      <c r="CWP86" s="195"/>
      <c r="CWQ86" s="195"/>
      <c r="CWR86" s="195"/>
      <c r="CWS86" s="195"/>
      <c r="CWT86" s="195"/>
      <c r="CWU86" s="195"/>
      <c r="CWV86" s="195"/>
      <c r="CWW86" s="195"/>
      <c r="CWX86" s="195"/>
      <c r="CWY86" s="195"/>
      <c r="CWZ86" s="195"/>
      <c r="CXA86" s="195"/>
      <c r="CXB86" s="195"/>
      <c r="CXC86" s="195"/>
      <c r="CXD86" s="195"/>
      <c r="CXE86" s="195"/>
      <c r="CXF86" s="195"/>
      <c r="CXG86" s="195"/>
      <c r="CXH86" s="195"/>
      <c r="CXI86" s="195"/>
      <c r="CXJ86" s="195"/>
      <c r="CXK86" s="195"/>
      <c r="CXL86" s="195"/>
      <c r="CXM86" s="195"/>
      <c r="CXN86" s="195"/>
      <c r="CXO86" s="195"/>
      <c r="CXP86" s="195"/>
      <c r="CXQ86" s="195"/>
      <c r="CXR86" s="195"/>
      <c r="CXS86" s="195"/>
      <c r="CXT86" s="195"/>
      <c r="CXU86" s="195"/>
      <c r="CXV86" s="195"/>
      <c r="CXW86" s="195"/>
      <c r="CXX86" s="195"/>
      <c r="CXY86" s="195"/>
      <c r="CXZ86" s="195"/>
      <c r="CYA86" s="195"/>
      <c r="CYB86" s="195"/>
      <c r="CYC86" s="195"/>
      <c r="CYD86" s="195"/>
      <c r="CYE86" s="195"/>
      <c r="CYF86" s="195"/>
      <c r="CYG86" s="195"/>
      <c r="CYH86" s="195"/>
      <c r="CYI86" s="195"/>
      <c r="CYJ86" s="195"/>
      <c r="CYK86" s="195"/>
      <c r="CYL86" s="195"/>
      <c r="CYM86" s="195"/>
      <c r="CYN86" s="195"/>
      <c r="CYO86" s="195"/>
      <c r="CYP86" s="195"/>
      <c r="CYQ86" s="195"/>
      <c r="CYR86" s="195"/>
      <c r="CYS86" s="195"/>
      <c r="CYT86" s="195"/>
      <c r="CYU86" s="195"/>
      <c r="CYV86" s="195"/>
      <c r="CYW86" s="195"/>
      <c r="CYX86" s="195"/>
      <c r="CYY86" s="195"/>
      <c r="CYZ86" s="195"/>
      <c r="CZA86" s="195"/>
      <c r="CZB86" s="195"/>
      <c r="CZC86" s="195"/>
      <c r="CZD86" s="195"/>
      <c r="CZE86" s="195"/>
      <c r="CZF86" s="195"/>
      <c r="CZG86" s="195"/>
      <c r="CZH86" s="195"/>
      <c r="CZI86" s="195"/>
      <c r="CZJ86" s="195"/>
      <c r="CZK86" s="195"/>
      <c r="CZL86" s="195"/>
      <c r="CZM86" s="195"/>
      <c r="CZN86" s="195"/>
      <c r="CZO86" s="195"/>
      <c r="CZP86" s="195"/>
      <c r="CZQ86" s="195"/>
      <c r="CZR86" s="195"/>
      <c r="CZS86" s="195"/>
      <c r="CZT86" s="195"/>
      <c r="CZU86" s="195"/>
      <c r="CZV86" s="195"/>
      <c r="CZW86" s="195"/>
      <c r="CZX86" s="195"/>
      <c r="CZY86" s="195"/>
      <c r="CZZ86" s="195"/>
      <c r="DAA86" s="195"/>
      <c r="DAB86" s="195"/>
      <c r="DAC86" s="195"/>
      <c r="DAD86" s="195"/>
      <c r="DAE86" s="195"/>
      <c r="DAF86" s="195"/>
      <c r="DAG86" s="195"/>
      <c r="DAH86" s="195"/>
      <c r="DAI86" s="195"/>
      <c r="DAJ86" s="195"/>
      <c r="DAK86" s="195"/>
      <c r="DAL86" s="195"/>
      <c r="DAM86" s="195"/>
      <c r="DAN86" s="195"/>
      <c r="DAO86" s="195"/>
      <c r="DAP86" s="195"/>
      <c r="DAQ86" s="195"/>
      <c r="DAR86" s="195"/>
      <c r="DAS86" s="195"/>
      <c r="DAT86" s="195"/>
      <c r="DAU86" s="195"/>
      <c r="DAV86" s="195"/>
      <c r="DAW86" s="195"/>
      <c r="DAX86" s="195"/>
      <c r="DAY86" s="195"/>
      <c r="DAZ86" s="195"/>
      <c r="DBA86" s="195"/>
      <c r="DBB86" s="195"/>
      <c r="DBC86" s="195"/>
      <c r="DBD86" s="195"/>
      <c r="DBE86" s="195"/>
      <c r="DBF86" s="195"/>
      <c r="DBG86" s="195"/>
      <c r="DBH86" s="195"/>
      <c r="DBI86" s="195"/>
      <c r="DBJ86" s="195"/>
      <c r="DBK86" s="195"/>
      <c r="DBL86" s="195"/>
      <c r="DBM86" s="195"/>
      <c r="DBN86" s="195"/>
      <c r="DBO86" s="195"/>
      <c r="DBP86" s="195"/>
      <c r="DBQ86" s="195"/>
      <c r="DBR86" s="195"/>
      <c r="DBS86" s="195"/>
      <c r="DBT86" s="195"/>
      <c r="DBU86" s="195"/>
      <c r="DBV86" s="195"/>
      <c r="DBW86" s="195"/>
      <c r="DBX86" s="195"/>
      <c r="DBY86" s="195"/>
      <c r="DBZ86" s="195"/>
      <c r="DCA86" s="195"/>
      <c r="DCB86" s="195"/>
      <c r="DCC86" s="195"/>
      <c r="DCD86" s="195"/>
      <c r="DCE86" s="195"/>
      <c r="DCF86" s="195"/>
      <c r="DCG86" s="195"/>
      <c r="DCH86" s="195"/>
      <c r="DCI86" s="195"/>
      <c r="DCJ86" s="195"/>
      <c r="DCK86" s="195"/>
      <c r="DCL86" s="195"/>
      <c r="DCM86" s="195"/>
      <c r="DCN86" s="195"/>
      <c r="DCO86" s="195"/>
      <c r="DCP86" s="195"/>
      <c r="DCQ86" s="195"/>
      <c r="DCR86" s="195"/>
      <c r="DCS86" s="195"/>
      <c r="DCT86" s="195"/>
      <c r="DCU86" s="195"/>
      <c r="DCV86" s="195"/>
      <c r="DCW86" s="195"/>
      <c r="DCX86" s="195"/>
      <c r="DCY86" s="195"/>
      <c r="DCZ86" s="195"/>
      <c r="DDA86" s="195"/>
      <c r="DDB86" s="195"/>
      <c r="DDC86" s="195"/>
      <c r="DDD86" s="195"/>
      <c r="DDE86" s="195"/>
      <c r="DDF86" s="195"/>
      <c r="DDG86" s="195"/>
      <c r="DDH86" s="195"/>
      <c r="DDI86" s="195"/>
      <c r="DDJ86" s="195"/>
      <c r="DDK86" s="195"/>
      <c r="DDL86" s="195"/>
      <c r="DDM86" s="195"/>
      <c r="DDN86" s="195"/>
      <c r="DDO86" s="195"/>
      <c r="DDP86" s="195"/>
      <c r="DDQ86" s="195"/>
      <c r="DDR86" s="195"/>
      <c r="DDS86" s="195"/>
      <c r="DDT86" s="195"/>
      <c r="DDU86" s="195"/>
      <c r="DDV86" s="195"/>
      <c r="DDW86" s="195"/>
      <c r="DDX86" s="195"/>
      <c r="DDY86" s="195"/>
      <c r="DDZ86" s="195"/>
      <c r="DEA86" s="195"/>
      <c r="DEB86" s="195"/>
      <c r="DEC86" s="195"/>
      <c r="DED86" s="195"/>
      <c r="DEE86" s="195"/>
      <c r="DEF86" s="195"/>
      <c r="DEG86" s="195"/>
      <c r="DEH86" s="195"/>
      <c r="DEI86" s="195"/>
      <c r="DEJ86" s="195"/>
      <c r="DEK86" s="195"/>
      <c r="DEL86" s="195"/>
      <c r="DEM86" s="195"/>
      <c r="DEN86" s="195"/>
      <c r="DEO86" s="195"/>
      <c r="DEP86" s="195"/>
      <c r="DEQ86" s="195"/>
      <c r="DER86" s="195"/>
      <c r="DES86" s="195"/>
      <c r="DET86" s="195"/>
      <c r="DEU86" s="195"/>
      <c r="DEV86" s="195"/>
      <c r="DEW86" s="195"/>
      <c r="DEX86" s="195"/>
      <c r="DEY86" s="195"/>
      <c r="DEZ86" s="195"/>
      <c r="DFA86" s="195"/>
      <c r="DFB86" s="195"/>
      <c r="DFC86" s="195"/>
      <c r="DFD86" s="195"/>
      <c r="DFE86" s="195"/>
      <c r="DFF86" s="195"/>
      <c r="DFG86" s="195"/>
      <c r="DFH86" s="195"/>
      <c r="DFI86" s="195"/>
      <c r="DFJ86" s="195"/>
      <c r="DFK86" s="195"/>
      <c r="DFL86" s="195"/>
      <c r="DFM86" s="195"/>
      <c r="DFN86" s="195"/>
      <c r="DFO86" s="195"/>
      <c r="DFP86" s="195"/>
      <c r="DFQ86" s="195"/>
      <c r="DFR86" s="195"/>
      <c r="DFS86" s="195"/>
      <c r="DFT86" s="195"/>
      <c r="DFU86" s="195"/>
      <c r="DFV86" s="195"/>
      <c r="DFW86" s="195"/>
      <c r="DFX86" s="195"/>
      <c r="DFY86" s="195"/>
      <c r="DFZ86" s="195"/>
      <c r="DGA86" s="195"/>
      <c r="DGB86" s="195"/>
      <c r="DGC86" s="195"/>
      <c r="DGD86" s="195"/>
      <c r="DGE86" s="195"/>
      <c r="DGF86" s="195"/>
      <c r="DGG86" s="195"/>
      <c r="DGH86" s="195"/>
      <c r="DGI86" s="195"/>
      <c r="DGJ86" s="195"/>
      <c r="DGK86" s="195"/>
      <c r="DGL86" s="195"/>
      <c r="DGM86" s="195"/>
      <c r="DGN86" s="195"/>
      <c r="DGO86" s="195"/>
      <c r="DGP86" s="195"/>
      <c r="DGQ86" s="195"/>
      <c r="DGR86" s="195"/>
      <c r="DGS86" s="195"/>
      <c r="DGT86" s="195"/>
      <c r="DGU86" s="195"/>
      <c r="DGV86" s="195"/>
      <c r="DGW86" s="195"/>
      <c r="DGX86" s="195"/>
      <c r="DGY86" s="195"/>
      <c r="DGZ86" s="195"/>
      <c r="DHA86" s="195"/>
      <c r="DHB86" s="195"/>
      <c r="DHC86" s="195"/>
      <c r="DHD86" s="195"/>
      <c r="DHE86" s="195"/>
      <c r="DHF86" s="195"/>
      <c r="DHG86" s="195"/>
      <c r="DHH86" s="195"/>
      <c r="DHI86" s="195"/>
      <c r="DHJ86" s="195"/>
      <c r="DHK86" s="195"/>
      <c r="DHL86" s="195"/>
      <c r="DHM86" s="195"/>
      <c r="DHN86" s="195"/>
      <c r="DHO86" s="195"/>
      <c r="DHP86" s="195"/>
      <c r="DHQ86" s="195"/>
      <c r="DHR86" s="195"/>
      <c r="DHS86" s="195"/>
      <c r="DHT86" s="195"/>
      <c r="DHU86" s="195"/>
      <c r="DHV86" s="195"/>
      <c r="DHW86" s="195"/>
      <c r="DHX86" s="195"/>
      <c r="DHY86" s="195"/>
      <c r="DHZ86" s="195"/>
      <c r="DIA86" s="195"/>
      <c r="DIB86" s="195"/>
      <c r="DIC86" s="195"/>
      <c r="DID86" s="195"/>
      <c r="DIE86" s="195"/>
      <c r="DIF86" s="195"/>
      <c r="DIG86" s="195"/>
      <c r="DIH86" s="195"/>
      <c r="DII86" s="195"/>
      <c r="DIJ86" s="195"/>
      <c r="DIK86" s="195"/>
      <c r="DIL86" s="195"/>
      <c r="DIM86" s="195"/>
      <c r="DIN86" s="195"/>
      <c r="DIO86" s="195"/>
      <c r="DIP86" s="195"/>
      <c r="DIQ86" s="195"/>
      <c r="DIR86" s="195"/>
      <c r="DIS86" s="195"/>
      <c r="DIT86" s="195"/>
      <c r="DIU86" s="195"/>
      <c r="DIV86" s="195"/>
      <c r="DIW86" s="195"/>
      <c r="DIX86" s="195"/>
      <c r="DIY86" s="195"/>
      <c r="DIZ86" s="195"/>
      <c r="DJA86" s="195"/>
      <c r="DJB86" s="195"/>
      <c r="DJC86" s="195"/>
      <c r="DJD86" s="195"/>
      <c r="DJE86" s="195"/>
      <c r="DJF86" s="195"/>
      <c r="DJG86" s="195"/>
      <c r="DJH86" s="195"/>
      <c r="DJI86" s="195"/>
      <c r="DJJ86" s="195"/>
      <c r="DJK86" s="195"/>
      <c r="DJL86" s="195"/>
      <c r="DJM86" s="195"/>
      <c r="DJN86" s="195"/>
      <c r="DJO86" s="195"/>
      <c r="DJP86" s="195"/>
      <c r="DJQ86" s="195"/>
      <c r="DJR86" s="195"/>
      <c r="DJS86" s="195"/>
      <c r="DJT86" s="195"/>
      <c r="DJU86" s="195"/>
      <c r="DJV86" s="195"/>
      <c r="DJW86" s="195"/>
      <c r="DJX86" s="195"/>
      <c r="DJY86" s="195"/>
      <c r="DJZ86" s="195"/>
      <c r="DKA86" s="195"/>
      <c r="DKB86" s="195"/>
      <c r="DKC86" s="195"/>
      <c r="DKD86" s="195"/>
      <c r="DKE86" s="195"/>
      <c r="DKF86" s="195"/>
      <c r="DKG86" s="195"/>
      <c r="DKH86" s="195"/>
      <c r="DKI86" s="195"/>
      <c r="DKJ86" s="195"/>
      <c r="DKK86" s="195"/>
      <c r="DKL86" s="195"/>
      <c r="DKM86" s="195"/>
      <c r="DKN86" s="195"/>
      <c r="DKO86" s="195"/>
      <c r="DKP86" s="195"/>
      <c r="DKQ86" s="195"/>
      <c r="DKR86" s="195"/>
      <c r="DKS86" s="195"/>
      <c r="DKT86" s="195"/>
      <c r="DKU86" s="195"/>
      <c r="DKV86" s="195"/>
      <c r="DKW86" s="195"/>
      <c r="DKX86" s="195"/>
      <c r="DKY86" s="195"/>
      <c r="DKZ86" s="195"/>
      <c r="DLA86" s="195"/>
      <c r="DLB86" s="195"/>
      <c r="DLC86" s="195"/>
      <c r="DLD86" s="195"/>
      <c r="DLE86" s="195"/>
      <c r="DLF86" s="195"/>
      <c r="DLG86" s="195"/>
      <c r="DLH86" s="195"/>
      <c r="DLI86" s="195"/>
      <c r="DLJ86" s="195"/>
      <c r="DLK86" s="195"/>
      <c r="DLL86" s="195"/>
      <c r="DLM86" s="195"/>
      <c r="DLN86" s="195"/>
      <c r="DLO86" s="195"/>
      <c r="DLP86" s="195"/>
      <c r="DLQ86" s="195"/>
      <c r="DLR86" s="195"/>
      <c r="DLS86" s="195"/>
      <c r="DLT86" s="195"/>
      <c r="DLU86" s="195"/>
      <c r="DLV86" s="195"/>
      <c r="DLW86" s="195"/>
      <c r="DLX86" s="195"/>
      <c r="DLY86" s="195"/>
      <c r="DLZ86" s="195"/>
      <c r="DMA86" s="195"/>
      <c r="DMB86" s="195"/>
      <c r="DMC86" s="195"/>
      <c r="DMD86" s="195"/>
      <c r="DME86" s="195"/>
      <c r="DMF86" s="195"/>
      <c r="DMG86" s="195"/>
      <c r="DMH86" s="195"/>
      <c r="DMI86" s="195"/>
      <c r="DMJ86" s="195"/>
      <c r="DMK86" s="195"/>
      <c r="DML86" s="195"/>
      <c r="DMM86" s="195"/>
      <c r="DMN86" s="195"/>
      <c r="DMO86" s="195"/>
      <c r="DMP86" s="195"/>
      <c r="DMQ86" s="195"/>
      <c r="DMR86" s="195"/>
      <c r="DMS86" s="195"/>
      <c r="DMT86" s="195"/>
      <c r="DMU86" s="195"/>
      <c r="DMV86" s="195"/>
      <c r="DMW86" s="195"/>
      <c r="DMX86" s="195"/>
      <c r="DMY86" s="195"/>
      <c r="DMZ86" s="195"/>
      <c r="DNA86" s="195"/>
      <c r="DNB86" s="195"/>
      <c r="DNC86" s="195"/>
      <c r="DND86" s="195"/>
      <c r="DNE86" s="195"/>
      <c r="DNF86" s="195"/>
      <c r="DNG86" s="195"/>
      <c r="DNH86" s="195"/>
      <c r="DNI86" s="195"/>
      <c r="DNJ86" s="195"/>
      <c r="DNK86" s="195"/>
      <c r="DNL86" s="195"/>
      <c r="DNM86" s="195"/>
      <c r="DNN86" s="195"/>
      <c r="DNO86" s="195"/>
      <c r="DNP86" s="195"/>
      <c r="DNQ86" s="195"/>
      <c r="DNR86" s="195"/>
      <c r="DNS86" s="195"/>
      <c r="DNT86" s="195"/>
      <c r="DNU86" s="195"/>
      <c r="DNV86" s="195"/>
      <c r="DNW86" s="195"/>
      <c r="DNX86" s="195"/>
      <c r="DNY86" s="195"/>
      <c r="DNZ86" s="195"/>
      <c r="DOA86" s="195"/>
      <c r="DOB86" s="195"/>
      <c r="DOC86" s="195"/>
      <c r="DOD86" s="195"/>
      <c r="DOE86" s="195"/>
      <c r="DOF86" s="195"/>
      <c r="DOG86" s="195"/>
      <c r="DOH86" s="195"/>
      <c r="DOI86" s="195"/>
      <c r="DOJ86" s="195"/>
      <c r="DOK86" s="195"/>
      <c r="DOL86" s="195"/>
      <c r="DOM86" s="195"/>
      <c r="DON86" s="195"/>
      <c r="DOO86" s="195"/>
      <c r="DOP86" s="195"/>
      <c r="DOQ86" s="195"/>
      <c r="DOR86" s="195"/>
      <c r="DOS86" s="195"/>
      <c r="DOT86" s="195"/>
      <c r="DOU86" s="195"/>
      <c r="DOV86" s="195"/>
      <c r="DOW86" s="195"/>
      <c r="DOX86" s="195"/>
      <c r="DOY86" s="195"/>
      <c r="DOZ86" s="195"/>
      <c r="DPA86" s="195"/>
      <c r="DPB86" s="195"/>
      <c r="DPC86" s="195"/>
      <c r="DPD86" s="195"/>
      <c r="DPE86" s="195"/>
      <c r="DPF86" s="195"/>
      <c r="DPG86" s="195"/>
      <c r="DPH86" s="195"/>
      <c r="DPI86" s="195"/>
      <c r="DPJ86" s="195"/>
      <c r="DPK86" s="195"/>
      <c r="DPL86" s="195"/>
      <c r="DPM86" s="195"/>
      <c r="DPN86" s="195"/>
      <c r="DPO86" s="195"/>
      <c r="DPP86" s="195"/>
      <c r="DPQ86" s="195"/>
      <c r="DPR86" s="195"/>
      <c r="DPS86" s="195"/>
      <c r="DPT86" s="195"/>
      <c r="DPU86" s="195"/>
      <c r="DPV86" s="195"/>
      <c r="DPW86" s="195"/>
      <c r="DPX86" s="195"/>
      <c r="DPY86" s="195"/>
      <c r="DPZ86" s="195"/>
      <c r="DQA86" s="195"/>
      <c r="DQB86" s="195"/>
      <c r="DQC86" s="195"/>
      <c r="DQD86" s="195"/>
      <c r="DQE86" s="195"/>
      <c r="DQF86" s="195"/>
      <c r="DQG86" s="195"/>
      <c r="DQH86" s="195"/>
      <c r="DQI86" s="195"/>
      <c r="DQJ86" s="195"/>
      <c r="DQK86" s="195"/>
      <c r="DQL86" s="195"/>
      <c r="DQM86" s="195"/>
      <c r="DQN86" s="195"/>
      <c r="DQO86" s="195"/>
      <c r="DQP86" s="195"/>
      <c r="DQQ86" s="195"/>
      <c r="DQR86" s="195"/>
      <c r="DQS86" s="195"/>
      <c r="DQT86" s="195"/>
      <c r="DQU86" s="195"/>
      <c r="DQV86" s="195"/>
      <c r="DQW86" s="195"/>
      <c r="DQX86" s="195"/>
      <c r="DQY86" s="195"/>
      <c r="DQZ86" s="195"/>
      <c r="DRA86" s="195"/>
      <c r="DRB86" s="195"/>
      <c r="DRC86" s="195"/>
      <c r="DRD86" s="195"/>
      <c r="DRE86" s="195"/>
      <c r="DRF86" s="195"/>
      <c r="DRG86" s="195"/>
      <c r="DRH86" s="195"/>
      <c r="DRI86" s="195"/>
      <c r="DRJ86" s="195"/>
      <c r="DRK86" s="195"/>
      <c r="DRL86" s="195"/>
      <c r="DRM86" s="195"/>
      <c r="DRN86" s="195"/>
      <c r="DRO86" s="195"/>
      <c r="DRP86" s="195"/>
      <c r="DRQ86" s="195"/>
      <c r="DRR86" s="195"/>
      <c r="DRS86" s="195"/>
      <c r="DRT86" s="195"/>
      <c r="DRU86" s="195"/>
      <c r="DRV86" s="195"/>
      <c r="DRW86" s="195"/>
      <c r="DRX86" s="195"/>
      <c r="DRY86" s="195"/>
      <c r="DRZ86" s="195"/>
      <c r="DSA86" s="195"/>
      <c r="DSB86" s="195"/>
      <c r="DSC86" s="195"/>
      <c r="DSD86" s="195"/>
      <c r="DSE86" s="195"/>
      <c r="DSF86" s="195"/>
      <c r="DSG86" s="195"/>
      <c r="DSH86" s="195"/>
      <c r="DSI86" s="195"/>
      <c r="DSJ86" s="195"/>
      <c r="DSK86" s="195"/>
      <c r="DSL86" s="195"/>
      <c r="DSM86" s="195"/>
      <c r="DSN86" s="195"/>
      <c r="DSO86" s="195"/>
      <c r="DSP86" s="195"/>
      <c r="DSQ86" s="195"/>
      <c r="DSR86" s="195"/>
      <c r="DSS86" s="195"/>
      <c r="DST86" s="195"/>
      <c r="DSU86" s="195"/>
      <c r="DSV86" s="195"/>
      <c r="DSW86" s="195"/>
      <c r="DSX86" s="195"/>
      <c r="DSY86" s="195"/>
      <c r="DSZ86" s="195"/>
      <c r="DTA86" s="195"/>
      <c r="DTB86" s="195"/>
      <c r="DTC86" s="195"/>
      <c r="DTD86" s="195"/>
      <c r="DTE86" s="195"/>
      <c r="DTF86" s="195"/>
      <c r="DTG86" s="195"/>
      <c r="DTH86" s="195"/>
      <c r="DTI86" s="195"/>
      <c r="DTJ86" s="195"/>
      <c r="DTK86" s="195"/>
      <c r="DTL86" s="195"/>
      <c r="DTM86" s="195"/>
      <c r="DTN86" s="195"/>
      <c r="DTO86" s="195"/>
      <c r="DTP86" s="195"/>
      <c r="DTQ86" s="195"/>
      <c r="DTR86" s="195"/>
      <c r="DTS86" s="195"/>
      <c r="DTT86" s="195"/>
      <c r="DTU86" s="195"/>
      <c r="DTV86" s="195"/>
      <c r="DTW86" s="195"/>
      <c r="DTX86" s="195"/>
      <c r="DTY86" s="195"/>
      <c r="DTZ86" s="195"/>
      <c r="DUA86" s="195"/>
      <c r="DUB86" s="195"/>
      <c r="DUC86" s="195"/>
      <c r="DUD86" s="195"/>
      <c r="DUE86" s="195"/>
      <c r="DUF86" s="195"/>
      <c r="DUG86" s="195"/>
      <c r="DUH86" s="195"/>
      <c r="DUI86" s="195"/>
      <c r="DUJ86" s="195"/>
      <c r="DUK86" s="195"/>
      <c r="DUL86" s="195"/>
      <c r="DUM86" s="195"/>
      <c r="DUN86" s="195"/>
      <c r="DUO86" s="195"/>
      <c r="DUP86" s="195"/>
      <c r="DUQ86" s="195"/>
      <c r="DUR86" s="195"/>
      <c r="DUS86" s="195"/>
      <c r="DUT86" s="195"/>
      <c r="DUU86" s="195"/>
      <c r="DUV86" s="195"/>
      <c r="DUW86" s="195"/>
      <c r="DUX86" s="195"/>
      <c r="DUY86" s="195"/>
      <c r="DUZ86" s="195"/>
      <c r="DVA86" s="195"/>
      <c r="DVB86" s="195"/>
      <c r="DVC86" s="195"/>
      <c r="DVD86" s="195"/>
      <c r="DVE86" s="195"/>
      <c r="DVF86" s="195"/>
      <c r="DVG86" s="195"/>
      <c r="DVH86" s="195"/>
      <c r="DVI86" s="195"/>
      <c r="DVJ86" s="195"/>
      <c r="DVK86" s="195"/>
      <c r="DVL86" s="195"/>
      <c r="DVM86" s="195"/>
      <c r="DVN86" s="195"/>
      <c r="DVO86" s="195"/>
      <c r="DVP86" s="195"/>
      <c r="DVQ86" s="195"/>
      <c r="DVR86" s="195"/>
      <c r="DVS86" s="195"/>
      <c r="DVT86" s="195"/>
      <c r="DVU86" s="195"/>
      <c r="DVV86" s="195"/>
      <c r="DVW86" s="195"/>
      <c r="DVX86" s="195"/>
      <c r="DVY86" s="195"/>
      <c r="DVZ86" s="195"/>
      <c r="DWA86" s="195"/>
      <c r="DWB86" s="195"/>
      <c r="DWC86" s="195"/>
      <c r="DWD86" s="195"/>
      <c r="DWE86" s="195"/>
      <c r="DWF86" s="195"/>
      <c r="DWG86" s="195"/>
      <c r="DWH86" s="195"/>
      <c r="DWI86" s="195"/>
      <c r="DWJ86" s="195"/>
      <c r="DWK86" s="195"/>
      <c r="DWL86" s="195"/>
      <c r="DWM86" s="195"/>
      <c r="DWN86" s="195"/>
      <c r="DWO86" s="195"/>
      <c r="DWP86" s="195"/>
      <c r="DWQ86" s="195"/>
      <c r="DWR86" s="195"/>
      <c r="DWS86" s="195"/>
      <c r="DWT86" s="195"/>
      <c r="DWU86" s="195"/>
      <c r="DWV86" s="195"/>
      <c r="DWW86" s="195"/>
      <c r="DWX86" s="195"/>
      <c r="DWY86" s="195"/>
      <c r="DWZ86" s="195"/>
      <c r="DXA86" s="195"/>
      <c r="DXB86" s="195"/>
      <c r="DXC86" s="195"/>
      <c r="DXD86" s="195"/>
      <c r="DXE86" s="195"/>
      <c r="DXF86" s="195"/>
      <c r="DXG86" s="195"/>
      <c r="DXH86" s="195"/>
      <c r="DXI86" s="195"/>
      <c r="DXJ86" s="195"/>
      <c r="DXK86" s="195"/>
      <c r="DXL86" s="195"/>
      <c r="DXM86" s="195"/>
      <c r="DXN86" s="195"/>
      <c r="DXO86" s="195"/>
      <c r="DXP86" s="195"/>
      <c r="DXQ86" s="195"/>
      <c r="DXR86" s="195"/>
      <c r="DXS86" s="195"/>
      <c r="DXT86" s="195"/>
      <c r="DXU86" s="195"/>
      <c r="DXV86" s="195"/>
      <c r="DXW86" s="195"/>
      <c r="DXX86" s="195"/>
      <c r="DXY86" s="195"/>
      <c r="DXZ86" s="195"/>
      <c r="DYA86" s="195"/>
      <c r="DYB86" s="195"/>
      <c r="DYC86" s="195"/>
      <c r="DYD86" s="195"/>
      <c r="DYE86" s="195"/>
      <c r="DYF86" s="195"/>
      <c r="DYG86" s="195"/>
      <c r="DYH86" s="195"/>
      <c r="DYI86" s="195"/>
      <c r="DYJ86" s="195"/>
      <c r="DYK86" s="195"/>
      <c r="DYL86" s="195"/>
      <c r="DYM86" s="195"/>
      <c r="DYN86" s="195"/>
      <c r="DYO86" s="195"/>
      <c r="DYP86" s="195"/>
      <c r="DYQ86" s="195"/>
      <c r="DYR86" s="195"/>
      <c r="DYS86" s="195"/>
      <c r="DYT86" s="195"/>
      <c r="DYU86" s="195"/>
      <c r="DYV86" s="195"/>
      <c r="DYW86" s="195"/>
      <c r="DYX86" s="195"/>
      <c r="DYY86" s="195"/>
      <c r="DYZ86" s="195"/>
      <c r="DZA86" s="195"/>
      <c r="DZB86" s="195"/>
      <c r="DZC86" s="195"/>
      <c r="DZD86" s="195"/>
      <c r="DZE86" s="195"/>
      <c r="DZF86" s="195"/>
      <c r="DZG86" s="195"/>
      <c r="DZH86" s="195"/>
      <c r="DZI86" s="195"/>
      <c r="DZJ86" s="195"/>
      <c r="DZK86" s="195"/>
      <c r="DZL86" s="195"/>
      <c r="DZM86" s="195"/>
      <c r="DZN86" s="195"/>
      <c r="DZO86" s="195"/>
      <c r="DZP86" s="195"/>
      <c r="DZQ86" s="195"/>
      <c r="DZR86" s="195"/>
      <c r="DZS86" s="195"/>
      <c r="DZT86" s="195"/>
      <c r="DZU86" s="195"/>
      <c r="DZV86" s="195"/>
      <c r="DZW86" s="195"/>
      <c r="DZX86" s="195"/>
      <c r="DZY86" s="195"/>
      <c r="DZZ86" s="195"/>
      <c r="EAA86" s="195"/>
      <c r="EAB86" s="195"/>
      <c r="EAC86" s="195"/>
      <c r="EAD86" s="195"/>
      <c r="EAE86" s="195"/>
      <c r="EAF86" s="195"/>
      <c r="EAG86" s="195"/>
      <c r="EAH86" s="195"/>
      <c r="EAI86" s="195"/>
      <c r="EAJ86" s="195"/>
      <c r="EAK86" s="195"/>
      <c r="EAL86" s="195"/>
      <c r="EAM86" s="195"/>
      <c r="EAN86" s="195"/>
      <c r="EAO86" s="195"/>
      <c r="EAP86" s="195"/>
      <c r="EAQ86" s="195"/>
      <c r="EAR86" s="195"/>
      <c r="EAS86" s="195"/>
      <c r="EAT86" s="195"/>
      <c r="EAU86" s="195"/>
      <c r="EAV86" s="195"/>
      <c r="EAW86" s="195"/>
      <c r="EAX86" s="195"/>
      <c r="EAY86" s="195"/>
      <c r="EAZ86" s="195"/>
      <c r="EBA86" s="195"/>
      <c r="EBB86" s="195"/>
      <c r="EBC86" s="195"/>
      <c r="EBD86" s="195"/>
      <c r="EBE86" s="195"/>
      <c r="EBF86" s="195"/>
      <c r="EBG86" s="195"/>
      <c r="EBH86" s="195"/>
      <c r="EBI86" s="195"/>
      <c r="EBJ86" s="195"/>
      <c r="EBK86" s="195"/>
      <c r="EBL86" s="195"/>
      <c r="EBM86" s="195"/>
      <c r="EBN86" s="195"/>
      <c r="EBO86" s="195"/>
      <c r="EBP86" s="195"/>
      <c r="EBQ86" s="195"/>
      <c r="EBR86" s="195"/>
      <c r="EBS86" s="195"/>
      <c r="EBT86" s="195"/>
      <c r="EBU86" s="195"/>
      <c r="EBV86" s="195"/>
      <c r="EBW86" s="195"/>
      <c r="EBX86" s="195"/>
      <c r="EBY86" s="195"/>
      <c r="EBZ86" s="195"/>
      <c r="ECA86" s="195"/>
      <c r="ECB86" s="195"/>
      <c r="ECC86" s="195"/>
      <c r="ECD86" s="195"/>
      <c r="ECE86" s="195"/>
      <c r="ECF86" s="195"/>
      <c r="ECG86" s="195"/>
      <c r="ECH86" s="195"/>
      <c r="ECI86" s="195"/>
      <c r="ECJ86" s="195"/>
      <c r="ECK86" s="195"/>
      <c r="ECL86" s="195"/>
      <c r="ECM86" s="195"/>
      <c r="ECN86" s="195"/>
      <c r="ECO86" s="195"/>
      <c r="ECP86" s="195"/>
      <c r="ECQ86" s="195"/>
      <c r="ECR86" s="195"/>
      <c r="ECS86" s="195"/>
      <c r="ECT86" s="195"/>
      <c r="ECU86" s="195"/>
      <c r="ECV86" s="195"/>
      <c r="ECW86" s="195"/>
      <c r="ECX86" s="195"/>
      <c r="ECY86" s="195"/>
      <c r="ECZ86" s="195"/>
      <c r="EDA86" s="195"/>
      <c r="EDB86" s="195"/>
      <c r="EDC86" s="195"/>
      <c r="EDD86" s="195"/>
      <c r="EDE86" s="195"/>
      <c r="EDF86" s="195"/>
      <c r="EDG86" s="195"/>
      <c r="EDH86" s="195"/>
      <c r="EDI86" s="195"/>
      <c r="EDJ86" s="195"/>
      <c r="EDK86" s="195"/>
      <c r="EDL86" s="195"/>
      <c r="EDM86" s="195"/>
      <c r="EDN86" s="195"/>
      <c r="EDO86" s="195"/>
      <c r="EDP86" s="195"/>
      <c r="EDQ86" s="195"/>
      <c r="EDR86" s="195"/>
      <c r="EDS86" s="195"/>
      <c r="EDT86" s="195"/>
      <c r="EDU86" s="195"/>
      <c r="EDV86" s="195"/>
      <c r="EDW86" s="195"/>
      <c r="EDX86" s="195"/>
      <c r="EDY86" s="195"/>
      <c r="EDZ86" s="195"/>
      <c r="EEA86" s="195"/>
      <c r="EEB86" s="195"/>
      <c r="EEC86" s="195"/>
      <c r="EED86" s="195"/>
      <c r="EEE86" s="195"/>
      <c r="EEF86" s="195"/>
      <c r="EEG86" s="195"/>
      <c r="EEH86" s="195"/>
      <c r="EEI86" s="195"/>
      <c r="EEJ86" s="195"/>
      <c r="EEK86" s="195"/>
      <c r="EEL86" s="195"/>
      <c r="EEM86" s="195"/>
      <c r="EEN86" s="195"/>
      <c r="EEO86" s="195"/>
      <c r="EEP86" s="195"/>
      <c r="EEQ86" s="195"/>
      <c r="EER86" s="195"/>
      <c r="EES86" s="195"/>
      <c r="EET86" s="195"/>
      <c r="EEU86" s="195"/>
      <c r="EEV86" s="195"/>
      <c r="EEW86" s="195"/>
      <c r="EEX86" s="195"/>
      <c r="EEY86" s="195"/>
      <c r="EEZ86" s="195"/>
      <c r="EFA86" s="195"/>
      <c r="EFB86" s="195"/>
      <c r="EFC86" s="195"/>
      <c r="EFD86" s="195"/>
      <c r="EFE86" s="195"/>
      <c r="EFF86" s="195"/>
      <c r="EFG86" s="195"/>
      <c r="EFH86" s="195"/>
      <c r="EFI86" s="195"/>
      <c r="EFJ86" s="195"/>
      <c r="EFK86" s="195"/>
      <c r="EFL86" s="195"/>
      <c r="EFM86" s="195"/>
      <c r="EFN86" s="195"/>
      <c r="EFO86" s="195"/>
      <c r="EFP86" s="195"/>
      <c r="EFQ86" s="195"/>
      <c r="EFR86" s="195"/>
      <c r="EFS86" s="195"/>
      <c r="EFT86" s="195"/>
      <c r="EFU86" s="195"/>
      <c r="EFV86" s="195"/>
      <c r="EFW86" s="195"/>
      <c r="EFX86" s="195"/>
      <c r="EFY86" s="195"/>
      <c r="EFZ86" s="195"/>
      <c r="EGA86" s="195"/>
      <c r="EGB86" s="195"/>
      <c r="EGC86" s="195"/>
      <c r="EGD86" s="195"/>
      <c r="EGE86" s="195"/>
      <c r="EGF86" s="195"/>
      <c r="EGG86" s="195"/>
      <c r="EGH86" s="195"/>
      <c r="EGI86" s="195"/>
      <c r="EGJ86" s="195"/>
      <c r="EGK86" s="195"/>
      <c r="EGL86" s="195"/>
      <c r="EGM86" s="195"/>
      <c r="EGN86" s="195"/>
      <c r="EGO86" s="195"/>
      <c r="EGP86" s="195"/>
      <c r="EGQ86" s="195"/>
      <c r="EGR86" s="195"/>
      <c r="EGS86" s="195"/>
      <c r="EGT86" s="195"/>
      <c r="EGU86" s="195"/>
      <c r="EGV86" s="195"/>
      <c r="EGW86" s="195"/>
      <c r="EGX86" s="195"/>
      <c r="EGY86" s="195"/>
      <c r="EGZ86" s="195"/>
      <c r="EHA86" s="195"/>
      <c r="EHB86" s="195"/>
      <c r="EHC86" s="195"/>
      <c r="EHD86" s="195"/>
      <c r="EHE86" s="195"/>
      <c r="EHF86" s="195"/>
      <c r="EHG86" s="195"/>
      <c r="EHH86" s="195"/>
      <c r="EHI86" s="195"/>
      <c r="EHJ86" s="195"/>
      <c r="EHK86" s="195"/>
      <c r="EHL86" s="195"/>
      <c r="EHM86" s="195"/>
      <c r="EHN86" s="195"/>
      <c r="EHO86" s="195"/>
      <c r="EHP86" s="195"/>
      <c r="EHQ86" s="195"/>
      <c r="EHR86" s="195"/>
      <c r="EHS86" s="195"/>
      <c r="EHT86" s="195"/>
      <c r="EHU86" s="195"/>
      <c r="EHV86" s="195"/>
      <c r="EHW86" s="195"/>
      <c r="EHX86" s="195"/>
      <c r="EHY86" s="195"/>
      <c r="EHZ86" s="195"/>
      <c r="EIA86" s="195"/>
      <c r="EIB86" s="195"/>
      <c r="EIC86" s="195"/>
      <c r="EID86" s="195"/>
      <c r="EIE86" s="195"/>
      <c r="EIF86" s="195"/>
      <c r="EIG86" s="195"/>
      <c r="EIH86" s="195"/>
      <c r="EII86" s="195"/>
      <c r="EIJ86" s="195"/>
      <c r="EIK86" s="195"/>
      <c r="EIL86" s="195"/>
      <c r="EIM86" s="195"/>
      <c r="EIN86" s="195"/>
      <c r="EIO86" s="195"/>
      <c r="EIP86" s="195"/>
      <c r="EIQ86" s="195"/>
      <c r="EIR86" s="195"/>
      <c r="EIS86" s="195"/>
      <c r="EIT86" s="195"/>
      <c r="EIU86" s="195"/>
      <c r="EIV86" s="195"/>
      <c r="EIW86" s="195"/>
      <c r="EIX86" s="195"/>
      <c r="EIY86" s="195"/>
      <c r="EIZ86" s="195"/>
      <c r="EJA86" s="195"/>
      <c r="EJB86" s="195"/>
      <c r="EJC86" s="195"/>
      <c r="EJD86" s="195"/>
      <c r="EJE86" s="195"/>
      <c r="EJF86" s="195"/>
      <c r="EJG86" s="195"/>
      <c r="EJH86" s="195"/>
      <c r="EJI86" s="195"/>
      <c r="EJJ86" s="195"/>
      <c r="EJK86" s="195"/>
      <c r="EJL86" s="195"/>
      <c r="EJM86" s="195"/>
      <c r="EJN86" s="195"/>
      <c r="EJO86" s="195"/>
      <c r="EJP86" s="195"/>
      <c r="EJQ86" s="195"/>
      <c r="EJR86" s="195"/>
      <c r="EJS86" s="195"/>
      <c r="EJT86" s="195"/>
      <c r="EJU86" s="195"/>
      <c r="EJV86" s="195"/>
      <c r="EJW86" s="195"/>
      <c r="EJX86" s="195"/>
      <c r="EJY86" s="195"/>
      <c r="EJZ86" s="195"/>
      <c r="EKA86" s="195"/>
      <c r="EKB86" s="195"/>
      <c r="EKC86" s="195"/>
      <c r="EKD86" s="195"/>
      <c r="EKE86" s="195"/>
      <c r="EKF86" s="195"/>
      <c r="EKG86" s="195"/>
      <c r="EKH86" s="195"/>
      <c r="EKI86" s="195"/>
      <c r="EKJ86" s="195"/>
      <c r="EKK86" s="195"/>
      <c r="EKL86" s="195"/>
      <c r="EKM86" s="195"/>
      <c r="EKN86" s="195"/>
      <c r="EKO86" s="195"/>
      <c r="EKP86" s="195"/>
      <c r="EKQ86" s="195"/>
      <c r="EKR86" s="195"/>
      <c r="EKS86" s="195"/>
      <c r="EKT86" s="195"/>
      <c r="EKU86" s="195"/>
      <c r="EKV86" s="195"/>
      <c r="EKW86" s="195"/>
      <c r="EKX86" s="195"/>
      <c r="EKY86" s="195"/>
      <c r="EKZ86" s="195"/>
      <c r="ELA86" s="195"/>
      <c r="ELB86" s="195"/>
      <c r="ELC86" s="195"/>
      <c r="ELD86" s="195"/>
      <c r="ELE86" s="195"/>
      <c r="ELF86" s="195"/>
      <c r="ELG86" s="195"/>
      <c r="ELH86" s="195"/>
      <c r="ELI86" s="195"/>
      <c r="ELJ86" s="195"/>
      <c r="ELK86" s="195"/>
      <c r="ELL86" s="195"/>
      <c r="ELM86" s="195"/>
      <c r="ELN86" s="195"/>
      <c r="ELO86" s="195"/>
      <c r="ELP86" s="195"/>
      <c r="ELQ86" s="195"/>
      <c r="ELR86" s="195"/>
      <c r="ELS86" s="195"/>
      <c r="ELT86" s="195"/>
      <c r="ELU86" s="195"/>
      <c r="ELV86" s="195"/>
      <c r="ELW86" s="195"/>
      <c r="ELX86" s="195"/>
      <c r="ELY86" s="195"/>
      <c r="ELZ86" s="195"/>
      <c r="EMA86" s="195"/>
      <c r="EMB86" s="195"/>
      <c r="EMC86" s="195"/>
      <c r="EMD86" s="195"/>
      <c r="EME86" s="195"/>
      <c r="EMF86" s="195"/>
      <c r="EMG86" s="195"/>
      <c r="EMH86" s="195"/>
      <c r="EMI86" s="195"/>
      <c r="EMJ86" s="195"/>
      <c r="EMK86" s="195"/>
      <c r="EML86" s="195"/>
      <c r="EMM86" s="195"/>
      <c r="EMN86" s="195"/>
      <c r="EMO86" s="195"/>
      <c r="EMP86" s="195"/>
      <c r="EMQ86" s="195"/>
      <c r="EMR86" s="195"/>
      <c r="EMS86" s="195"/>
      <c r="EMT86" s="195"/>
      <c r="EMU86" s="195"/>
      <c r="EMV86" s="195"/>
      <c r="EMW86" s="195"/>
      <c r="EMX86" s="195"/>
      <c r="EMY86" s="195"/>
      <c r="EMZ86" s="195"/>
      <c r="ENA86" s="195"/>
      <c r="ENB86" s="195"/>
      <c r="ENC86" s="195"/>
      <c r="END86" s="195"/>
      <c r="ENE86" s="195"/>
      <c r="ENF86" s="195"/>
      <c r="ENG86" s="195"/>
      <c r="ENH86" s="195"/>
      <c r="ENI86" s="195"/>
      <c r="ENJ86" s="195"/>
      <c r="ENK86" s="195"/>
      <c r="ENL86" s="195"/>
      <c r="ENM86" s="195"/>
      <c r="ENN86" s="195"/>
      <c r="ENO86" s="195"/>
      <c r="ENP86" s="195"/>
      <c r="ENQ86" s="195"/>
      <c r="ENR86" s="195"/>
      <c r="ENS86" s="195"/>
      <c r="ENT86" s="195"/>
      <c r="ENU86" s="195"/>
      <c r="ENV86" s="195"/>
      <c r="ENW86" s="195"/>
      <c r="ENX86" s="195"/>
      <c r="ENY86" s="195"/>
      <c r="ENZ86" s="195"/>
      <c r="EOA86" s="195"/>
      <c r="EOB86" s="195"/>
      <c r="EOC86" s="195"/>
      <c r="EOD86" s="195"/>
      <c r="EOE86" s="195"/>
      <c r="EOF86" s="195"/>
      <c r="EOG86" s="195"/>
      <c r="EOH86" s="195"/>
      <c r="EOI86" s="195"/>
      <c r="EOJ86" s="195"/>
      <c r="EOK86" s="195"/>
      <c r="EOL86" s="195"/>
      <c r="EOM86" s="195"/>
      <c r="EON86" s="195"/>
      <c r="EOO86" s="195"/>
      <c r="EOP86" s="195"/>
      <c r="EOQ86" s="195"/>
      <c r="EOR86" s="195"/>
      <c r="EOS86" s="195"/>
      <c r="EOT86" s="195"/>
      <c r="EOU86" s="195"/>
      <c r="EOV86" s="195"/>
      <c r="EOW86" s="195"/>
      <c r="EOX86" s="195"/>
      <c r="EOY86" s="195"/>
      <c r="EOZ86" s="195"/>
      <c r="EPA86" s="195"/>
      <c r="EPB86" s="195"/>
      <c r="EPC86" s="195"/>
      <c r="EPD86" s="195"/>
      <c r="EPE86" s="195"/>
      <c r="EPF86" s="195"/>
      <c r="EPG86" s="195"/>
      <c r="EPH86" s="195"/>
      <c r="EPI86" s="195"/>
      <c r="EPJ86" s="195"/>
      <c r="EPK86" s="195"/>
      <c r="EPL86" s="195"/>
      <c r="EPM86" s="195"/>
      <c r="EPN86" s="195"/>
      <c r="EPO86" s="195"/>
      <c r="EPP86" s="195"/>
      <c r="EPQ86" s="195"/>
      <c r="EPR86" s="195"/>
      <c r="EPS86" s="195"/>
      <c r="EPT86" s="195"/>
      <c r="EPU86" s="195"/>
      <c r="EPV86" s="195"/>
      <c r="EPW86" s="195"/>
      <c r="EPX86" s="195"/>
      <c r="EPY86" s="195"/>
      <c r="EPZ86" s="195"/>
      <c r="EQA86" s="195"/>
      <c r="EQB86" s="195"/>
      <c r="EQC86" s="195"/>
      <c r="EQD86" s="195"/>
      <c r="EQE86" s="195"/>
      <c r="EQF86" s="195"/>
      <c r="EQG86" s="195"/>
      <c r="EQH86" s="195"/>
      <c r="EQI86" s="195"/>
      <c r="EQJ86" s="195"/>
      <c r="EQK86" s="195"/>
      <c r="EQL86" s="195"/>
      <c r="EQM86" s="195"/>
      <c r="EQN86" s="195"/>
      <c r="EQO86" s="195"/>
      <c r="EQP86" s="195"/>
      <c r="EQQ86" s="195"/>
      <c r="EQR86" s="195"/>
      <c r="EQS86" s="195"/>
      <c r="EQT86" s="195"/>
      <c r="EQU86" s="195"/>
      <c r="EQV86" s="195"/>
      <c r="EQW86" s="195"/>
      <c r="EQX86" s="195"/>
      <c r="EQY86" s="195"/>
      <c r="EQZ86" s="195"/>
      <c r="ERA86" s="195"/>
      <c r="ERB86" s="195"/>
      <c r="ERC86" s="195"/>
      <c r="ERD86" s="195"/>
      <c r="ERE86" s="195"/>
      <c r="ERF86" s="195"/>
      <c r="ERG86" s="195"/>
      <c r="ERH86" s="195"/>
      <c r="ERI86" s="195"/>
      <c r="ERJ86" s="195"/>
      <c r="ERK86" s="195"/>
      <c r="ERL86" s="195"/>
      <c r="ERM86" s="195"/>
      <c r="ERN86" s="195"/>
      <c r="ERO86" s="195"/>
      <c r="ERP86" s="195"/>
      <c r="ERQ86" s="195"/>
      <c r="ERR86" s="195"/>
      <c r="ERS86" s="195"/>
      <c r="ERT86" s="195"/>
      <c r="ERU86" s="195"/>
      <c r="ERV86" s="195"/>
      <c r="ERW86" s="195"/>
      <c r="ERX86" s="195"/>
      <c r="ERY86" s="195"/>
      <c r="ERZ86" s="195"/>
      <c r="ESA86" s="195"/>
      <c r="ESB86" s="195"/>
      <c r="ESC86" s="195"/>
      <c r="ESD86" s="195"/>
      <c r="ESE86" s="195"/>
      <c r="ESF86" s="195"/>
      <c r="ESG86" s="195"/>
      <c r="ESH86" s="195"/>
      <c r="ESI86" s="195"/>
      <c r="ESJ86" s="195"/>
      <c r="ESK86" s="195"/>
      <c r="ESL86" s="195"/>
      <c r="ESM86" s="195"/>
      <c r="ESN86" s="195"/>
      <c r="ESO86" s="195"/>
      <c r="ESP86" s="195"/>
      <c r="ESQ86" s="195"/>
      <c r="ESR86" s="195"/>
      <c r="ESS86" s="195"/>
      <c r="EST86" s="195"/>
      <c r="ESU86" s="195"/>
      <c r="ESV86" s="195"/>
      <c r="ESW86" s="195"/>
      <c r="ESX86" s="195"/>
      <c r="ESY86" s="195"/>
      <c r="ESZ86" s="195"/>
      <c r="ETA86" s="195"/>
      <c r="ETB86" s="195"/>
      <c r="ETC86" s="195"/>
      <c r="ETD86" s="195"/>
      <c r="ETE86" s="195"/>
      <c r="ETF86" s="195"/>
      <c r="ETG86" s="195"/>
      <c r="ETH86" s="195"/>
      <c r="ETI86" s="195"/>
      <c r="ETJ86" s="195"/>
      <c r="ETK86" s="195"/>
      <c r="ETL86" s="195"/>
      <c r="ETM86" s="195"/>
      <c r="ETN86" s="195"/>
      <c r="ETO86" s="195"/>
      <c r="ETP86" s="195"/>
      <c r="ETQ86" s="195"/>
      <c r="ETR86" s="195"/>
      <c r="ETS86" s="195"/>
      <c r="ETT86" s="195"/>
      <c r="ETU86" s="195"/>
      <c r="ETV86" s="195"/>
      <c r="ETW86" s="195"/>
      <c r="ETX86" s="195"/>
      <c r="ETY86" s="195"/>
      <c r="ETZ86" s="195"/>
      <c r="EUA86" s="195"/>
      <c r="EUB86" s="195"/>
      <c r="EUC86" s="195"/>
      <c r="EUD86" s="195"/>
      <c r="EUE86" s="195"/>
      <c r="EUF86" s="195"/>
      <c r="EUG86" s="195"/>
      <c r="EUH86" s="195"/>
      <c r="EUI86" s="195"/>
      <c r="EUJ86" s="195"/>
      <c r="EUK86" s="195"/>
      <c r="EUL86" s="195"/>
      <c r="EUM86" s="195"/>
      <c r="EUN86" s="195"/>
      <c r="EUO86" s="195"/>
      <c r="EUP86" s="195"/>
      <c r="EUQ86" s="195"/>
      <c r="EUR86" s="195"/>
      <c r="EUS86" s="195"/>
      <c r="EUT86" s="195"/>
      <c r="EUU86" s="195"/>
      <c r="EUV86" s="195"/>
      <c r="EUW86" s="195"/>
      <c r="EUX86" s="195"/>
      <c r="EUY86" s="195"/>
      <c r="EUZ86" s="195"/>
      <c r="EVA86" s="195"/>
      <c r="EVB86" s="195"/>
      <c r="EVC86" s="195"/>
      <c r="EVD86" s="195"/>
      <c r="EVE86" s="195"/>
      <c r="EVF86" s="195"/>
      <c r="EVG86" s="195"/>
      <c r="EVH86" s="195"/>
      <c r="EVI86" s="195"/>
      <c r="EVJ86" s="195"/>
      <c r="EVK86" s="195"/>
      <c r="EVL86" s="195"/>
      <c r="EVM86" s="195"/>
      <c r="EVN86" s="195"/>
      <c r="EVO86" s="195"/>
      <c r="EVP86" s="195"/>
      <c r="EVQ86" s="195"/>
      <c r="EVR86" s="195"/>
      <c r="EVS86" s="195"/>
      <c r="EVT86" s="195"/>
      <c r="EVU86" s="195"/>
      <c r="EVV86" s="195"/>
      <c r="EVW86" s="195"/>
      <c r="EVX86" s="195"/>
      <c r="EVY86" s="195"/>
      <c r="EVZ86" s="195"/>
      <c r="EWA86" s="195"/>
      <c r="EWB86" s="195"/>
      <c r="EWC86" s="195"/>
      <c r="EWD86" s="195"/>
      <c r="EWE86" s="195"/>
      <c r="EWF86" s="195"/>
      <c r="EWG86" s="195"/>
      <c r="EWH86" s="195"/>
      <c r="EWI86" s="195"/>
      <c r="EWJ86" s="195"/>
      <c r="EWK86" s="195"/>
      <c r="EWL86" s="195"/>
      <c r="EWM86" s="195"/>
      <c r="EWN86" s="195"/>
      <c r="EWO86" s="195"/>
      <c r="EWP86" s="195"/>
      <c r="EWQ86" s="195"/>
      <c r="EWR86" s="195"/>
      <c r="EWS86" s="195"/>
      <c r="EWT86" s="195"/>
      <c r="EWU86" s="195"/>
      <c r="EWV86" s="195"/>
      <c r="EWW86" s="195"/>
      <c r="EWX86" s="195"/>
      <c r="EWY86" s="195"/>
      <c r="EWZ86" s="195"/>
      <c r="EXA86" s="195"/>
      <c r="EXB86" s="195"/>
      <c r="EXC86" s="195"/>
      <c r="EXD86" s="195"/>
      <c r="EXE86" s="195"/>
      <c r="EXF86" s="195"/>
      <c r="EXG86" s="195"/>
      <c r="EXH86" s="195"/>
      <c r="EXI86" s="195"/>
      <c r="EXJ86" s="195"/>
      <c r="EXK86" s="195"/>
      <c r="EXL86" s="195"/>
      <c r="EXM86" s="195"/>
      <c r="EXN86" s="195"/>
      <c r="EXO86" s="195"/>
      <c r="EXP86" s="195"/>
      <c r="EXQ86" s="195"/>
      <c r="EXR86" s="195"/>
      <c r="EXS86" s="195"/>
      <c r="EXT86" s="195"/>
      <c r="EXU86" s="195"/>
      <c r="EXV86" s="195"/>
      <c r="EXW86" s="195"/>
      <c r="EXX86" s="195"/>
      <c r="EXY86" s="195"/>
      <c r="EXZ86" s="195"/>
      <c r="EYA86" s="195"/>
      <c r="EYB86" s="195"/>
      <c r="EYC86" s="195"/>
      <c r="EYD86" s="195"/>
      <c r="EYE86" s="195"/>
      <c r="EYF86" s="195"/>
      <c r="EYG86" s="195"/>
      <c r="EYH86" s="195"/>
      <c r="EYI86" s="195"/>
      <c r="EYJ86" s="195"/>
      <c r="EYK86" s="195"/>
      <c r="EYL86" s="195"/>
      <c r="EYM86" s="195"/>
      <c r="EYN86" s="195"/>
      <c r="EYO86" s="195"/>
      <c r="EYP86" s="195"/>
      <c r="EYQ86" s="195"/>
      <c r="EYR86" s="195"/>
      <c r="EYS86" s="195"/>
      <c r="EYT86" s="195"/>
      <c r="EYU86" s="195"/>
      <c r="EYV86" s="195"/>
      <c r="EYW86" s="195"/>
      <c r="EYX86" s="195"/>
      <c r="EYY86" s="195"/>
      <c r="EYZ86" s="195"/>
      <c r="EZA86" s="195"/>
      <c r="EZB86" s="195"/>
      <c r="EZC86" s="195"/>
      <c r="EZD86" s="195"/>
      <c r="EZE86" s="195"/>
      <c r="EZF86" s="195"/>
      <c r="EZG86" s="195"/>
      <c r="EZH86" s="195"/>
      <c r="EZI86" s="195"/>
      <c r="EZJ86" s="195"/>
      <c r="EZK86" s="195"/>
      <c r="EZL86" s="195"/>
      <c r="EZM86" s="195"/>
      <c r="EZN86" s="195"/>
      <c r="EZO86" s="195"/>
      <c r="EZP86" s="195"/>
      <c r="EZQ86" s="195"/>
      <c r="EZR86" s="195"/>
      <c r="EZS86" s="195"/>
      <c r="EZT86" s="195"/>
      <c r="EZU86" s="195"/>
      <c r="EZV86" s="195"/>
      <c r="EZW86" s="195"/>
      <c r="EZX86" s="195"/>
      <c r="EZY86" s="195"/>
      <c r="EZZ86" s="195"/>
      <c r="FAA86" s="195"/>
      <c r="FAB86" s="195"/>
      <c r="FAC86" s="195"/>
      <c r="FAD86" s="195"/>
      <c r="FAE86" s="195"/>
      <c r="FAF86" s="195"/>
      <c r="FAG86" s="195"/>
      <c r="FAH86" s="195"/>
      <c r="FAI86" s="195"/>
      <c r="FAJ86" s="195"/>
      <c r="FAK86" s="195"/>
      <c r="FAL86" s="195"/>
      <c r="FAM86" s="195"/>
      <c r="FAN86" s="195"/>
      <c r="FAO86" s="195"/>
      <c r="FAP86" s="195"/>
      <c r="FAQ86" s="195"/>
      <c r="FAR86" s="195"/>
      <c r="FAS86" s="195"/>
      <c r="FAT86" s="195"/>
      <c r="FAU86" s="195"/>
      <c r="FAV86" s="195"/>
      <c r="FAW86" s="195"/>
      <c r="FAX86" s="195"/>
      <c r="FAY86" s="195"/>
      <c r="FAZ86" s="195"/>
      <c r="FBA86" s="195"/>
      <c r="FBB86" s="195"/>
      <c r="FBC86" s="195"/>
      <c r="FBD86" s="195"/>
      <c r="FBE86" s="195"/>
      <c r="FBF86" s="195"/>
      <c r="FBG86" s="195"/>
      <c r="FBH86" s="195"/>
      <c r="FBI86" s="195"/>
      <c r="FBJ86" s="195"/>
      <c r="FBK86" s="195"/>
      <c r="FBL86" s="195"/>
      <c r="FBM86" s="195"/>
      <c r="FBN86" s="195"/>
      <c r="FBO86" s="195"/>
      <c r="FBP86" s="195"/>
      <c r="FBQ86" s="195"/>
      <c r="FBR86" s="195"/>
      <c r="FBS86" s="195"/>
      <c r="FBT86" s="195"/>
      <c r="FBU86" s="195"/>
      <c r="FBV86" s="195"/>
      <c r="FBW86" s="195"/>
      <c r="FBX86" s="195"/>
      <c r="FBY86" s="195"/>
      <c r="FBZ86" s="195"/>
      <c r="FCA86" s="195"/>
      <c r="FCB86" s="195"/>
      <c r="FCC86" s="195"/>
      <c r="FCD86" s="195"/>
      <c r="FCE86" s="195"/>
      <c r="FCF86" s="195"/>
      <c r="FCG86" s="195"/>
      <c r="FCH86" s="195"/>
      <c r="FCI86" s="195"/>
      <c r="FCJ86" s="195"/>
      <c r="FCK86" s="195"/>
      <c r="FCL86" s="195"/>
      <c r="FCM86" s="195"/>
      <c r="FCN86" s="195"/>
      <c r="FCO86" s="195"/>
      <c r="FCP86" s="195"/>
      <c r="FCQ86" s="195"/>
      <c r="FCR86" s="195"/>
      <c r="FCS86" s="195"/>
      <c r="FCT86" s="195"/>
      <c r="FCU86" s="195"/>
      <c r="FCV86" s="195"/>
      <c r="FCW86" s="195"/>
      <c r="FCX86" s="195"/>
      <c r="FCY86" s="195"/>
      <c r="FCZ86" s="195"/>
      <c r="FDA86" s="195"/>
      <c r="FDB86" s="195"/>
      <c r="FDC86" s="195"/>
      <c r="FDD86" s="195"/>
      <c r="FDE86" s="195"/>
      <c r="FDF86" s="195"/>
      <c r="FDG86" s="195"/>
      <c r="FDH86" s="195"/>
      <c r="FDI86" s="195"/>
      <c r="FDJ86" s="195"/>
      <c r="FDK86" s="195"/>
      <c r="FDL86" s="195"/>
      <c r="FDM86" s="195"/>
      <c r="FDN86" s="195"/>
      <c r="FDO86" s="195"/>
      <c r="FDP86" s="195"/>
      <c r="FDQ86" s="195"/>
      <c r="FDR86" s="195"/>
      <c r="FDS86" s="195"/>
      <c r="FDT86" s="195"/>
      <c r="FDU86" s="195"/>
      <c r="FDV86" s="195"/>
      <c r="FDW86" s="195"/>
      <c r="FDX86" s="195"/>
      <c r="FDY86" s="195"/>
      <c r="FDZ86" s="195"/>
      <c r="FEA86" s="195"/>
      <c r="FEB86" s="195"/>
      <c r="FEC86" s="195"/>
      <c r="FED86" s="195"/>
      <c r="FEE86" s="195"/>
      <c r="FEF86" s="195"/>
      <c r="FEG86" s="195"/>
      <c r="FEH86" s="195"/>
      <c r="FEI86" s="195"/>
      <c r="FEJ86" s="195"/>
      <c r="FEK86" s="195"/>
      <c r="FEL86" s="195"/>
      <c r="FEM86" s="195"/>
      <c r="FEN86" s="195"/>
      <c r="FEO86" s="195"/>
      <c r="FEP86" s="195"/>
      <c r="FEQ86" s="195"/>
      <c r="FER86" s="195"/>
      <c r="FES86" s="195"/>
      <c r="FET86" s="195"/>
      <c r="FEU86" s="195"/>
      <c r="FEV86" s="195"/>
      <c r="FEW86" s="195"/>
      <c r="FEX86" s="195"/>
      <c r="FEY86" s="195"/>
      <c r="FEZ86" s="195"/>
      <c r="FFA86" s="195"/>
      <c r="FFB86" s="195"/>
      <c r="FFC86" s="195"/>
      <c r="FFD86" s="195"/>
      <c r="FFE86" s="195"/>
      <c r="FFF86" s="195"/>
      <c r="FFG86" s="195"/>
      <c r="FFH86" s="195"/>
      <c r="FFI86" s="195"/>
      <c r="FFJ86" s="195"/>
      <c r="FFK86" s="195"/>
      <c r="FFL86" s="195"/>
      <c r="FFM86" s="195"/>
      <c r="FFN86" s="195"/>
      <c r="FFO86" s="195"/>
      <c r="FFP86" s="195"/>
      <c r="FFQ86" s="195"/>
      <c r="FFR86" s="195"/>
      <c r="FFS86" s="195"/>
      <c r="FFT86" s="195"/>
      <c r="FFU86" s="195"/>
      <c r="FFV86" s="195"/>
      <c r="FFW86" s="195"/>
      <c r="FFX86" s="195"/>
      <c r="FFY86" s="195"/>
      <c r="FFZ86" s="195"/>
      <c r="FGA86" s="195"/>
      <c r="FGB86" s="195"/>
      <c r="FGC86" s="195"/>
      <c r="FGD86" s="195"/>
      <c r="FGE86" s="195"/>
      <c r="FGF86" s="195"/>
      <c r="FGG86" s="195"/>
      <c r="FGH86" s="195"/>
      <c r="FGI86" s="195"/>
      <c r="FGJ86" s="195"/>
      <c r="FGK86" s="195"/>
      <c r="FGL86" s="195"/>
      <c r="FGM86" s="195"/>
      <c r="FGN86" s="195"/>
      <c r="FGO86" s="195"/>
      <c r="FGP86" s="195"/>
      <c r="FGQ86" s="195"/>
      <c r="FGR86" s="195"/>
      <c r="FGS86" s="195"/>
      <c r="FGT86" s="195"/>
      <c r="FGU86" s="195"/>
      <c r="FGV86" s="195"/>
      <c r="FGW86" s="195"/>
      <c r="FGX86" s="195"/>
      <c r="FGY86" s="195"/>
      <c r="FGZ86" s="195"/>
      <c r="FHA86" s="195"/>
      <c r="FHB86" s="195"/>
      <c r="FHC86" s="195"/>
      <c r="FHD86" s="195"/>
      <c r="FHE86" s="195"/>
      <c r="FHF86" s="195"/>
      <c r="FHG86" s="195"/>
      <c r="FHH86" s="195"/>
      <c r="FHI86" s="195"/>
      <c r="FHJ86" s="195"/>
      <c r="FHK86" s="195"/>
      <c r="FHL86" s="195"/>
      <c r="FHM86" s="195"/>
      <c r="FHN86" s="195"/>
      <c r="FHO86" s="195"/>
      <c r="FHP86" s="195"/>
      <c r="FHQ86" s="195"/>
      <c r="FHR86" s="195"/>
      <c r="FHS86" s="195"/>
      <c r="FHT86" s="195"/>
      <c r="FHU86" s="195"/>
      <c r="FHV86" s="195"/>
      <c r="FHW86" s="195"/>
      <c r="FHX86" s="195"/>
      <c r="FHY86" s="195"/>
      <c r="FHZ86" s="195"/>
      <c r="FIA86" s="195"/>
      <c r="FIB86" s="195"/>
      <c r="FIC86" s="195"/>
      <c r="FID86" s="195"/>
      <c r="FIE86" s="195"/>
      <c r="FIF86" s="195"/>
      <c r="FIG86" s="195"/>
      <c r="FIH86" s="195"/>
      <c r="FII86" s="195"/>
      <c r="FIJ86" s="195"/>
      <c r="FIK86" s="195"/>
      <c r="FIL86" s="195"/>
      <c r="FIM86" s="195"/>
      <c r="FIN86" s="195"/>
      <c r="FIO86" s="195"/>
      <c r="FIP86" s="195"/>
      <c r="FIQ86" s="195"/>
      <c r="FIR86" s="195"/>
      <c r="FIS86" s="195"/>
      <c r="FIT86" s="195"/>
      <c r="FIU86" s="195"/>
      <c r="FIV86" s="195"/>
      <c r="FIW86" s="195"/>
      <c r="FIX86" s="195"/>
      <c r="FIY86" s="195"/>
      <c r="FIZ86" s="195"/>
      <c r="FJA86" s="195"/>
      <c r="FJB86" s="195"/>
      <c r="FJC86" s="195"/>
      <c r="FJD86" s="195"/>
      <c r="FJE86" s="195"/>
      <c r="FJF86" s="195"/>
      <c r="FJG86" s="195"/>
      <c r="FJH86" s="195"/>
      <c r="FJI86" s="195"/>
      <c r="FJJ86" s="195"/>
      <c r="FJK86" s="195"/>
      <c r="FJL86" s="195"/>
      <c r="FJM86" s="195"/>
      <c r="FJN86" s="195"/>
      <c r="FJO86" s="195"/>
      <c r="FJP86" s="195"/>
      <c r="FJQ86" s="195"/>
      <c r="FJR86" s="195"/>
      <c r="FJS86" s="195"/>
      <c r="FJT86" s="195"/>
      <c r="FJU86" s="195"/>
      <c r="FJV86" s="195"/>
      <c r="FJW86" s="195"/>
      <c r="FJX86" s="195"/>
      <c r="FJY86" s="195"/>
      <c r="FJZ86" s="195"/>
      <c r="FKA86" s="195"/>
      <c r="FKB86" s="195"/>
      <c r="FKC86" s="195"/>
      <c r="FKD86" s="195"/>
      <c r="FKE86" s="195"/>
      <c r="FKF86" s="195"/>
      <c r="FKG86" s="195"/>
      <c r="FKH86" s="195"/>
      <c r="FKI86" s="195"/>
      <c r="FKJ86" s="195"/>
      <c r="FKK86" s="195"/>
      <c r="FKL86" s="195"/>
      <c r="FKM86" s="195"/>
      <c r="FKN86" s="195"/>
      <c r="FKO86" s="195"/>
      <c r="FKP86" s="195"/>
      <c r="FKQ86" s="195"/>
      <c r="FKR86" s="195"/>
      <c r="FKS86" s="195"/>
      <c r="FKT86" s="195"/>
      <c r="FKU86" s="195"/>
      <c r="FKV86" s="195"/>
      <c r="FKW86" s="195"/>
      <c r="FKX86" s="195"/>
      <c r="FKY86" s="195"/>
      <c r="FKZ86" s="195"/>
      <c r="FLA86" s="195"/>
      <c r="FLB86" s="195"/>
      <c r="FLC86" s="195"/>
      <c r="FLD86" s="195"/>
      <c r="FLE86" s="195"/>
      <c r="FLF86" s="195"/>
      <c r="FLG86" s="195"/>
      <c r="FLH86" s="195"/>
      <c r="FLI86" s="195"/>
      <c r="FLJ86" s="195"/>
      <c r="FLK86" s="195"/>
      <c r="FLL86" s="195"/>
      <c r="FLM86" s="195"/>
      <c r="FLN86" s="195"/>
      <c r="FLO86" s="195"/>
      <c r="FLP86" s="195"/>
      <c r="FLQ86" s="195"/>
      <c r="FLR86" s="195"/>
      <c r="FLS86" s="195"/>
      <c r="FLT86" s="195"/>
      <c r="FLU86" s="195"/>
      <c r="FLV86" s="195"/>
      <c r="FLW86" s="195"/>
      <c r="FLX86" s="195"/>
      <c r="FLY86" s="195"/>
      <c r="FLZ86" s="195"/>
      <c r="FMA86" s="195"/>
      <c r="FMB86" s="195"/>
      <c r="FMC86" s="195"/>
      <c r="FMD86" s="195"/>
      <c r="FME86" s="195"/>
      <c r="FMF86" s="195"/>
      <c r="FMG86" s="195"/>
      <c r="FMH86" s="195"/>
      <c r="FMI86" s="195"/>
      <c r="FMJ86" s="195"/>
      <c r="FMK86" s="195"/>
      <c r="FML86" s="195"/>
      <c r="FMM86" s="195"/>
      <c r="FMN86" s="195"/>
      <c r="FMO86" s="195"/>
      <c r="FMP86" s="195"/>
      <c r="FMQ86" s="195"/>
      <c r="FMR86" s="195"/>
      <c r="FMS86" s="195"/>
      <c r="FMT86" s="195"/>
      <c r="FMU86" s="195"/>
      <c r="FMV86" s="195"/>
      <c r="FMW86" s="195"/>
      <c r="FMX86" s="195"/>
      <c r="FMY86" s="195"/>
      <c r="FMZ86" s="195"/>
      <c r="FNA86" s="195"/>
      <c r="FNB86" s="195"/>
      <c r="FNC86" s="195"/>
      <c r="FND86" s="195"/>
      <c r="FNE86" s="195"/>
      <c r="FNF86" s="195"/>
      <c r="FNG86" s="195"/>
      <c r="FNH86" s="195"/>
      <c r="FNI86" s="195"/>
      <c r="FNJ86" s="195"/>
      <c r="FNK86" s="195"/>
      <c r="FNL86" s="195"/>
      <c r="FNM86" s="195"/>
      <c r="FNN86" s="195"/>
      <c r="FNO86" s="195"/>
      <c r="FNP86" s="195"/>
      <c r="FNQ86" s="195"/>
      <c r="FNR86" s="195"/>
      <c r="FNS86" s="195"/>
      <c r="FNT86" s="195"/>
      <c r="FNU86" s="195"/>
      <c r="FNV86" s="195"/>
      <c r="FNW86" s="195"/>
      <c r="FNX86" s="195"/>
      <c r="FNY86" s="195"/>
      <c r="FNZ86" s="195"/>
      <c r="FOA86" s="195"/>
      <c r="FOB86" s="195"/>
      <c r="FOC86" s="195"/>
      <c r="FOD86" s="195"/>
      <c r="FOE86" s="195"/>
      <c r="FOF86" s="195"/>
      <c r="FOG86" s="195"/>
      <c r="FOH86" s="195"/>
      <c r="FOI86" s="195"/>
      <c r="FOJ86" s="195"/>
      <c r="FOK86" s="195"/>
      <c r="FOL86" s="195"/>
      <c r="FOM86" s="195"/>
      <c r="FON86" s="195"/>
      <c r="FOO86" s="195"/>
      <c r="FOP86" s="195"/>
      <c r="FOQ86" s="195"/>
      <c r="FOR86" s="195"/>
      <c r="FOS86" s="195"/>
      <c r="FOT86" s="195"/>
      <c r="FOU86" s="195"/>
      <c r="FOV86" s="195"/>
      <c r="FOW86" s="195"/>
      <c r="FOX86" s="195"/>
      <c r="FOY86" s="195"/>
      <c r="FOZ86" s="195"/>
      <c r="FPA86" s="195"/>
      <c r="FPB86" s="195"/>
      <c r="FPC86" s="195"/>
      <c r="FPD86" s="195"/>
      <c r="FPE86" s="195"/>
      <c r="FPF86" s="195"/>
      <c r="FPG86" s="195"/>
      <c r="FPH86" s="195"/>
      <c r="FPI86" s="195"/>
      <c r="FPJ86" s="195"/>
      <c r="FPK86" s="195"/>
      <c r="FPL86" s="195"/>
      <c r="FPM86" s="195"/>
      <c r="FPN86" s="195"/>
      <c r="FPO86" s="195"/>
      <c r="FPP86" s="195"/>
      <c r="FPQ86" s="195"/>
      <c r="FPR86" s="195"/>
      <c r="FPS86" s="195"/>
      <c r="FPT86" s="195"/>
      <c r="FPU86" s="195"/>
      <c r="FPV86" s="195"/>
      <c r="FPW86" s="195"/>
      <c r="FPX86" s="195"/>
      <c r="FPY86" s="195"/>
      <c r="FPZ86" s="195"/>
      <c r="FQA86" s="195"/>
      <c r="FQB86" s="195"/>
      <c r="FQC86" s="195"/>
      <c r="FQD86" s="195"/>
      <c r="FQE86" s="195"/>
      <c r="FQF86" s="195"/>
      <c r="FQG86" s="195"/>
      <c r="FQH86" s="195"/>
      <c r="FQI86" s="195"/>
      <c r="FQJ86" s="195"/>
      <c r="FQK86" s="195"/>
      <c r="FQL86" s="195"/>
      <c r="FQM86" s="195"/>
      <c r="FQN86" s="195"/>
      <c r="FQO86" s="195"/>
      <c r="FQP86" s="195"/>
      <c r="FQQ86" s="195"/>
      <c r="FQR86" s="195"/>
      <c r="FQS86" s="195"/>
      <c r="FQT86" s="195"/>
      <c r="FQU86" s="195"/>
      <c r="FQV86" s="195"/>
      <c r="FQW86" s="195"/>
      <c r="FQX86" s="195"/>
      <c r="FQY86" s="195"/>
      <c r="FQZ86" s="195"/>
      <c r="FRA86" s="195"/>
      <c r="FRB86" s="195"/>
      <c r="FRC86" s="195"/>
      <c r="FRD86" s="195"/>
      <c r="FRE86" s="195"/>
      <c r="FRF86" s="195"/>
      <c r="FRG86" s="195"/>
      <c r="FRH86" s="195"/>
      <c r="FRI86" s="195"/>
      <c r="FRJ86" s="195"/>
      <c r="FRK86" s="195"/>
      <c r="FRL86" s="195"/>
      <c r="FRM86" s="195"/>
      <c r="FRN86" s="195"/>
      <c r="FRO86" s="195"/>
      <c r="FRP86" s="195"/>
      <c r="FRQ86" s="195"/>
      <c r="FRR86" s="195"/>
      <c r="FRS86" s="195"/>
      <c r="FRT86" s="195"/>
      <c r="FRU86" s="195"/>
      <c r="FRV86" s="195"/>
      <c r="FRW86" s="195"/>
      <c r="FRX86" s="195"/>
      <c r="FRY86" s="195"/>
      <c r="FRZ86" s="195"/>
      <c r="FSA86" s="195"/>
      <c r="FSB86" s="195"/>
      <c r="FSC86" s="195"/>
      <c r="FSD86" s="195"/>
      <c r="FSE86" s="195"/>
      <c r="FSF86" s="195"/>
      <c r="FSG86" s="195"/>
      <c r="FSH86" s="195"/>
      <c r="FSI86" s="195"/>
      <c r="FSJ86" s="195"/>
      <c r="FSK86" s="195"/>
      <c r="FSL86" s="195"/>
      <c r="FSM86" s="195"/>
      <c r="FSN86" s="195"/>
      <c r="FSO86" s="195"/>
      <c r="FSP86" s="195"/>
      <c r="FSQ86" s="195"/>
      <c r="FSR86" s="195"/>
      <c r="FSS86" s="195"/>
      <c r="FST86" s="195"/>
      <c r="FSU86" s="195"/>
      <c r="FSV86" s="195"/>
      <c r="FSW86" s="195"/>
      <c r="FSX86" s="195"/>
      <c r="FSY86" s="195"/>
      <c r="FSZ86" s="195"/>
      <c r="FTA86" s="195"/>
      <c r="FTB86" s="195"/>
      <c r="FTC86" s="195"/>
      <c r="FTD86" s="195"/>
      <c r="FTE86" s="195"/>
      <c r="FTF86" s="195"/>
      <c r="FTG86" s="195"/>
      <c r="FTH86" s="195"/>
      <c r="FTI86" s="195"/>
      <c r="FTJ86" s="195"/>
      <c r="FTK86" s="195"/>
      <c r="FTL86" s="195"/>
      <c r="FTM86" s="195"/>
      <c r="FTN86" s="195"/>
      <c r="FTO86" s="195"/>
      <c r="FTP86" s="195"/>
      <c r="FTQ86" s="195"/>
      <c r="FTR86" s="195"/>
      <c r="FTS86" s="195"/>
      <c r="FTT86" s="195"/>
      <c r="FTU86" s="195"/>
      <c r="FTV86" s="195"/>
      <c r="FTW86" s="195"/>
      <c r="FTX86" s="195"/>
      <c r="FTY86" s="195"/>
      <c r="FTZ86" s="195"/>
      <c r="FUA86" s="195"/>
      <c r="FUB86" s="195"/>
      <c r="FUC86" s="195"/>
      <c r="FUD86" s="195"/>
      <c r="FUE86" s="195"/>
      <c r="FUF86" s="195"/>
      <c r="FUG86" s="195"/>
      <c r="FUH86" s="195"/>
      <c r="FUI86" s="195"/>
      <c r="FUJ86" s="195"/>
      <c r="FUK86" s="195"/>
      <c r="FUL86" s="195"/>
      <c r="FUM86" s="195"/>
      <c r="FUN86" s="195"/>
      <c r="FUO86" s="195"/>
      <c r="FUP86" s="195"/>
      <c r="FUQ86" s="195"/>
      <c r="FUR86" s="195"/>
      <c r="FUS86" s="195"/>
      <c r="FUT86" s="195"/>
      <c r="FUU86" s="195"/>
      <c r="FUV86" s="195"/>
      <c r="FUW86" s="195"/>
      <c r="FUX86" s="195"/>
      <c r="FUY86" s="195"/>
      <c r="FUZ86" s="195"/>
      <c r="FVA86" s="195"/>
      <c r="FVB86" s="195"/>
      <c r="FVC86" s="195"/>
      <c r="FVD86" s="195"/>
      <c r="FVE86" s="195"/>
      <c r="FVF86" s="195"/>
      <c r="FVG86" s="195"/>
      <c r="FVH86" s="195"/>
      <c r="FVI86" s="195"/>
      <c r="FVJ86" s="195"/>
      <c r="FVK86" s="195"/>
      <c r="FVL86" s="195"/>
      <c r="FVM86" s="195"/>
      <c r="FVN86" s="195"/>
      <c r="FVO86" s="195"/>
      <c r="FVP86" s="195"/>
      <c r="FVQ86" s="195"/>
      <c r="FVR86" s="195"/>
      <c r="FVS86" s="195"/>
      <c r="FVT86" s="195"/>
      <c r="FVU86" s="195"/>
      <c r="FVV86" s="195"/>
      <c r="FVW86" s="195"/>
      <c r="FVX86" s="195"/>
      <c r="FVY86" s="195"/>
      <c r="FVZ86" s="195"/>
      <c r="FWA86" s="195"/>
      <c r="FWB86" s="195"/>
      <c r="FWC86" s="195"/>
      <c r="FWD86" s="195"/>
      <c r="FWE86" s="195"/>
      <c r="FWF86" s="195"/>
      <c r="FWG86" s="195"/>
      <c r="FWH86" s="195"/>
      <c r="FWI86" s="195"/>
      <c r="FWJ86" s="195"/>
      <c r="FWK86" s="195"/>
      <c r="FWL86" s="195"/>
      <c r="FWM86" s="195"/>
      <c r="FWN86" s="195"/>
      <c r="FWO86" s="195"/>
      <c r="FWP86" s="195"/>
      <c r="FWQ86" s="195"/>
      <c r="FWR86" s="195"/>
      <c r="FWS86" s="195"/>
      <c r="FWT86" s="195"/>
      <c r="FWU86" s="195"/>
      <c r="FWV86" s="195"/>
      <c r="FWW86" s="195"/>
      <c r="FWX86" s="195"/>
      <c r="FWY86" s="195"/>
      <c r="FWZ86" s="195"/>
      <c r="FXA86" s="195"/>
      <c r="FXB86" s="195"/>
      <c r="FXC86" s="195"/>
      <c r="FXD86" s="195"/>
      <c r="FXE86" s="195"/>
      <c r="FXF86" s="195"/>
      <c r="FXG86" s="195"/>
      <c r="FXH86" s="195"/>
      <c r="FXI86" s="195"/>
      <c r="FXJ86" s="195"/>
      <c r="FXK86" s="195"/>
      <c r="FXL86" s="195"/>
      <c r="FXM86" s="195"/>
      <c r="FXN86" s="195"/>
      <c r="FXO86" s="195"/>
      <c r="FXP86" s="195"/>
      <c r="FXQ86" s="195"/>
      <c r="FXR86" s="195"/>
      <c r="FXS86" s="195"/>
      <c r="FXT86" s="195"/>
      <c r="FXU86" s="195"/>
      <c r="FXV86" s="195"/>
      <c r="FXW86" s="195"/>
      <c r="FXX86" s="195"/>
      <c r="FXY86" s="195"/>
      <c r="FXZ86" s="195"/>
      <c r="FYA86" s="195"/>
      <c r="FYB86" s="195"/>
      <c r="FYC86" s="195"/>
      <c r="FYD86" s="195"/>
      <c r="FYE86" s="195"/>
      <c r="FYF86" s="195"/>
      <c r="FYG86" s="195"/>
      <c r="FYH86" s="195"/>
      <c r="FYI86" s="195"/>
      <c r="FYJ86" s="195"/>
      <c r="FYK86" s="195"/>
      <c r="FYL86" s="195"/>
      <c r="FYM86" s="195"/>
      <c r="FYN86" s="195"/>
      <c r="FYO86" s="195"/>
      <c r="FYP86" s="195"/>
      <c r="FYQ86" s="195"/>
      <c r="FYR86" s="195"/>
      <c r="FYS86" s="195"/>
      <c r="FYT86" s="195"/>
      <c r="FYU86" s="195"/>
      <c r="FYV86" s="195"/>
      <c r="FYW86" s="195"/>
      <c r="FYX86" s="195"/>
      <c r="FYY86" s="195"/>
      <c r="FYZ86" s="195"/>
      <c r="FZA86" s="195"/>
      <c r="FZB86" s="195"/>
      <c r="FZC86" s="195"/>
      <c r="FZD86" s="195"/>
      <c r="FZE86" s="195"/>
      <c r="FZF86" s="195"/>
      <c r="FZG86" s="195"/>
      <c r="FZH86" s="195"/>
      <c r="FZI86" s="195"/>
      <c r="FZJ86" s="195"/>
      <c r="FZK86" s="195"/>
      <c r="FZL86" s="195"/>
      <c r="FZM86" s="195"/>
      <c r="FZN86" s="195"/>
      <c r="FZO86" s="195"/>
      <c r="FZP86" s="195"/>
      <c r="FZQ86" s="195"/>
      <c r="FZR86" s="195"/>
      <c r="FZS86" s="195"/>
      <c r="FZT86" s="195"/>
      <c r="FZU86" s="195"/>
      <c r="FZV86" s="195"/>
      <c r="FZW86" s="195"/>
      <c r="FZX86" s="195"/>
      <c r="FZY86" s="195"/>
      <c r="FZZ86" s="195"/>
      <c r="GAA86" s="195"/>
      <c r="GAB86" s="195"/>
      <c r="GAC86" s="195"/>
      <c r="GAD86" s="195"/>
      <c r="GAE86" s="195"/>
      <c r="GAF86" s="195"/>
      <c r="GAG86" s="195"/>
      <c r="GAH86" s="195"/>
      <c r="GAI86" s="195"/>
      <c r="GAJ86" s="195"/>
      <c r="GAK86" s="195"/>
      <c r="GAL86" s="195"/>
      <c r="GAM86" s="195"/>
      <c r="GAN86" s="195"/>
      <c r="GAO86" s="195"/>
      <c r="GAP86" s="195"/>
      <c r="GAQ86" s="195"/>
      <c r="GAR86" s="195"/>
      <c r="GAS86" s="195"/>
      <c r="GAT86" s="195"/>
      <c r="GAU86" s="195"/>
      <c r="GAV86" s="195"/>
      <c r="GAW86" s="195"/>
      <c r="GAX86" s="195"/>
      <c r="GAY86" s="195"/>
      <c r="GAZ86" s="195"/>
      <c r="GBA86" s="195"/>
      <c r="GBB86" s="195"/>
      <c r="GBC86" s="195"/>
      <c r="GBD86" s="195"/>
      <c r="GBE86" s="195"/>
      <c r="GBF86" s="195"/>
      <c r="GBG86" s="195"/>
      <c r="GBH86" s="195"/>
      <c r="GBI86" s="195"/>
      <c r="GBJ86" s="195"/>
      <c r="GBK86" s="195"/>
      <c r="GBL86" s="195"/>
      <c r="GBM86" s="195"/>
      <c r="GBN86" s="195"/>
      <c r="GBO86" s="195"/>
      <c r="GBP86" s="195"/>
      <c r="GBQ86" s="195"/>
      <c r="GBR86" s="195"/>
      <c r="GBS86" s="195"/>
      <c r="GBT86" s="195"/>
      <c r="GBU86" s="195"/>
      <c r="GBV86" s="195"/>
      <c r="GBW86" s="195"/>
      <c r="GBX86" s="195"/>
      <c r="GBY86" s="195"/>
      <c r="GBZ86" s="195"/>
      <c r="GCA86" s="195"/>
      <c r="GCB86" s="195"/>
      <c r="GCC86" s="195"/>
      <c r="GCD86" s="195"/>
      <c r="GCE86" s="195"/>
      <c r="GCF86" s="195"/>
      <c r="GCG86" s="195"/>
      <c r="GCH86" s="195"/>
      <c r="GCI86" s="195"/>
      <c r="GCJ86" s="195"/>
      <c r="GCK86" s="195"/>
      <c r="GCL86" s="195"/>
      <c r="GCM86" s="195"/>
      <c r="GCN86" s="195"/>
      <c r="GCO86" s="195"/>
      <c r="GCP86" s="195"/>
      <c r="GCQ86" s="195"/>
      <c r="GCR86" s="195"/>
      <c r="GCS86" s="195"/>
      <c r="GCT86" s="195"/>
      <c r="GCU86" s="195"/>
      <c r="GCV86" s="195"/>
      <c r="GCW86" s="195"/>
      <c r="GCX86" s="195"/>
      <c r="GCY86" s="195"/>
      <c r="GCZ86" s="195"/>
      <c r="GDA86" s="195"/>
      <c r="GDB86" s="195"/>
      <c r="GDC86" s="195"/>
      <c r="GDD86" s="195"/>
      <c r="GDE86" s="195"/>
      <c r="GDF86" s="195"/>
      <c r="GDG86" s="195"/>
      <c r="GDH86" s="195"/>
      <c r="GDI86" s="195"/>
      <c r="GDJ86" s="195"/>
      <c r="GDK86" s="195"/>
      <c r="GDL86" s="195"/>
      <c r="GDM86" s="195"/>
      <c r="GDN86" s="195"/>
      <c r="GDO86" s="195"/>
      <c r="GDP86" s="195"/>
      <c r="GDQ86" s="195"/>
      <c r="GDR86" s="195"/>
      <c r="GDS86" s="195"/>
      <c r="GDT86" s="195"/>
      <c r="GDU86" s="195"/>
      <c r="GDV86" s="195"/>
      <c r="GDW86" s="195"/>
      <c r="GDX86" s="195"/>
      <c r="GDY86" s="195"/>
      <c r="GDZ86" s="195"/>
      <c r="GEA86" s="195"/>
      <c r="GEB86" s="195"/>
      <c r="GEC86" s="195"/>
      <c r="GED86" s="195"/>
      <c r="GEE86" s="195"/>
      <c r="GEF86" s="195"/>
      <c r="GEG86" s="195"/>
      <c r="GEH86" s="195"/>
      <c r="GEI86" s="195"/>
      <c r="GEJ86" s="195"/>
      <c r="GEK86" s="195"/>
      <c r="GEL86" s="195"/>
      <c r="GEM86" s="195"/>
      <c r="GEN86" s="195"/>
      <c r="GEO86" s="195"/>
      <c r="GEP86" s="195"/>
      <c r="GEQ86" s="195"/>
      <c r="GER86" s="195"/>
      <c r="GES86" s="195"/>
      <c r="GET86" s="195"/>
      <c r="GEU86" s="195"/>
      <c r="GEV86" s="195"/>
      <c r="GEW86" s="195"/>
      <c r="GEX86" s="195"/>
      <c r="GEY86" s="195"/>
      <c r="GEZ86" s="195"/>
      <c r="GFA86" s="195"/>
      <c r="GFB86" s="195"/>
      <c r="GFC86" s="195"/>
      <c r="GFD86" s="195"/>
      <c r="GFE86" s="195"/>
      <c r="GFF86" s="195"/>
      <c r="GFG86" s="195"/>
      <c r="GFH86" s="195"/>
      <c r="GFI86" s="195"/>
      <c r="GFJ86" s="195"/>
      <c r="GFK86" s="195"/>
      <c r="GFL86" s="195"/>
      <c r="GFM86" s="195"/>
      <c r="GFN86" s="195"/>
      <c r="GFO86" s="195"/>
      <c r="GFP86" s="195"/>
      <c r="GFQ86" s="195"/>
      <c r="GFR86" s="195"/>
      <c r="GFS86" s="195"/>
      <c r="GFT86" s="195"/>
      <c r="GFU86" s="195"/>
      <c r="GFV86" s="195"/>
      <c r="GFW86" s="195"/>
      <c r="GFX86" s="195"/>
      <c r="GFY86" s="195"/>
      <c r="GFZ86" s="195"/>
      <c r="GGA86" s="195"/>
      <c r="GGB86" s="195"/>
      <c r="GGC86" s="195"/>
      <c r="GGD86" s="195"/>
      <c r="GGE86" s="195"/>
      <c r="GGF86" s="195"/>
      <c r="GGG86" s="195"/>
      <c r="GGH86" s="195"/>
      <c r="GGI86" s="195"/>
      <c r="GGJ86" s="195"/>
      <c r="GGK86" s="195"/>
      <c r="GGL86" s="195"/>
      <c r="GGM86" s="195"/>
      <c r="GGN86" s="195"/>
      <c r="GGO86" s="195"/>
      <c r="GGP86" s="195"/>
      <c r="GGQ86" s="195"/>
      <c r="GGR86" s="195"/>
      <c r="GGS86" s="195"/>
      <c r="GGT86" s="195"/>
      <c r="GGU86" s="195"/>
      <c r="GGV86" s="195"/>
      <c r="GGW86" s="195"/>
      <c r="GGX86" s="195"/>
      <c r="GGY86" s="195"/>
      <c r="GGZ86" s="195"/>
      <c r="GHA86" s="195"/>
      <c r="GHB86" s="195"/>
      <c r="GHC86" s="195"/>
      <c r="GHD86" s="195"/>
      <c r="GHE86" s="195"/>
      <c r="GHF86" s="195"/>
      <c r="GHG86" s="195"/>
      <c r="GHH86" s="195"/>
      <c r="GHI86" s="195"/>
      <c r="GHJ86" s="195"/>
      <c r="GHK86" s="195"/>
      <c r="GHL86" s="195"/>
      <c r="GHM86" s="195"/>
      <c r="GHN86" s="195"/>
      <c r="GHO86" s="195"/>
      <c r="GHP86" s="195"/>
      <c r="GHQ86" s="195"/>
      <c r="GHR86" s="195"/>
      <c r="GHS86" s="195"/>
      <c r="GHT86" s="195"/>
      <c r="GHU86" s="195"/>
      <c r="GHV86" s="195"/>
      <c r="GHW86" s="195"/>
      <c r="GHX86" s="195"/>
      <c r="GHY86" s="195"/>
      <c r="GHZ86" s="195"/>
      <c r="GIA86" s="195"/>
      <c r="GIB86" s="195"/>
      <c r="GIC86" s="195"/>
      <c r="GID86" s="195"/>
      <c r="GIE86" s="195"/>
      <c r="GIF86" s="195"/>
      <c r="GIG86" s="195"/>
      <c r="GIH86" s="195"/>
      <c r="GII86" s="195"/>
      <c r="GIJ86" s="195"/>
      <c r="GIK86" s="195"/>
      <c r="GIL86" s="195"/>
      <c r="GIM86" s="195"/>
      <c r="GIN86" s="195"/>
      <c r="GIO86" s="195"/>
      <c r="GIP86" s="195"/>
      <c r="GIQ86" s="195"/>
      <c r="GIR86" s="195"/>
      <c r="GIS86" s="195"/>
      <c r="GIT86" s="195"/>
      <c r="GIU86" s="195"/>
      <c r="GIV86" s="195"/>
      <c r="GIW86" s="195"/>
      <c r="GIX86" s="195"/>
      <c r="GIY86" s="195"/>
      <c r="GIZ86" s="195"/>
      <c r="GJA86" s="195"/>
      <c r="GJB86" s="195"/>
      <c r="GJC86" s="195"/>
      <c r="GJD86" s="195"/>
      <c r="GJE86" s="195"/>
      <c r="GJF86" s="195"/>
      <c r="GJG86" s="195"/>
      <c r="GJH86" s="195"/>
      <c r="GJI86" s="195"/>
      <c r="GJJ86" s="195"/>
      <c r="GJK86" s="195"/>
      <c r="GJL86" s="195"/>
      <c r="GJM86" s="195"/>
      <c r="GJN86" s="195"/>
      <c r="GJO86" s="195"/>
      <c r="GJP86" s="195"/>
      <c r="GJQ86" s="195"/>
      <c r="GJR86" s="195"/>
      <c r="GJS86" s="195"/>
      <c r="GJT86" s="195"/>
      <c r="GJU86" s="195"/>
      <c r="GJV86" s="195"/>
      <c r="GJW86" s="195"/>
      <c r="GJX86" s="195"/>
      <c r="GJY86" s="195"/>
      <c r="GJZ86" s="195"/>
      <c r="GKA86" s="195"/>
      <c r="GKB86" s="195"/>
      <c r="GKC86" s="195"/>
      <c r="GKD86" s="195"/>
      <c r="GKE86" s="195"/>
      <c r="GKF86" s="195"/>
      <c r="GKG86" s="195"/>
      <c r="GKH86" s="195"/>
      <c r="GKI86" s="195"/>
      <c r="GKJ86" s="195"/>
      <c r="GKK86" s="195"/>
      <c r="GKL86" s="195"/>
      <c r="GKM86" s="195"/>
      <c r="GKN86" s="195"/>
      <c r="GKO86" s="195"/>
      <c r="GKP86" s="195"/>
      <c r="GKQ86" s="195"/>
      <c r="GKR86" s="195"/>
      <c r="GKS86" s="195"/>
      <c r="GKT86" s="195"/>
      <c r="GKU86" s="195"/>
      <c r="GKV86" s="195"/>
      <c r="GKW86" s="195"/>
      <c r="GKX86" s="195"/>
      <c r="GKY86" s="195"/>
      <c r="GKZ86" s="195"/>
      <c r="GLA86" s="195"/>
      <c r="GLB86" s="195"/>
      <c r="GLC86" s="195"/>
      <c r="GLD86" s="195"/>
      <c r="GLE86" s="195"/>
      <c r="GLF86" s="195"/>
      <c r="GLG86" s="195"/>
      <c r="GLH86" s="195"/>
      <c r="GLI86" s="195"/>
      <c r="GLJ86" s="195"/>
      <c r="GLK86" s="195"/>
      <c r="GLL86" s="195"/>
      <c r="GLM86" s="195"/>
      <c r="GLN86" s="195"/>
      <c r="GLO86" s="195"/>
      <c r="GLP86" s="195"/>
      <c r="GLQ86" s="195"/>
      <c r="GLR86" s="195"/>
      <c r="GLS86" s="195"/>
      <c r="GLT86" s="195"/>
      <c r="GLU86" s="195"/>
      <c r="GLV86" s="195"/>
      <c r="GLW86" s="195"/>
      <c r="GLX86" s="195"/>
      <c r="GLY86" s="195"/>
      <c r="GLZ86" s="195"/>
      <c r="GMA86" s="195"/>
      <c r="GMB86" s="195"/>
      <c r="GMC86" s="195"/>
      <c r="GMD86" s="195"/>
      <c r="GME86" s="195"/>
      <c r="GMF86" s="195"/>
      <c r="GMG86" s="195"/>
      <c r="GMH86" s="195"/>
      <c r="GMI86" s="195"/>
      <c r="GMJ86" s="195"/>
      <c r="GMK86" s="195"/>
      <c r="GML86" s="195"/>
      <c r="GMM86" s="195"/>
      <c r="GMN86" s="195"/>
      <c r="GMO86" s="195"/>
      <c r="GMP86" s="195"/>
      <c r="GMQ86" s="195"/>
      <c r="GMR86" s="195"/>
      <c r="GMS86" s="195"/>
      <c r="GMT86" s="195"/>
      <c r="GMU86" s="195"/>
      <c r="GMV86" s="195"/>
      <c r="GMW86" s="195"/>
      <c r="GMX86" s="195"/>
      <c r="GMY86" s="195"/>
      <c r="GMZ86" s="195"/>
      <c r="GNA86" s="195"/>
      <c r="GNB86" s="195"/>
      <c r="GNC86" s="195"/>
      <c r="GND86" s="195"/>
      <c r="GNE86" s="195"/>
      <c r="GNF86" s="195"/>
      <c r="GNG86" s="195"/>
      <c r="GNH86" s="195"/>
      <c r="GNI86" s="195"/>
      <c r="GNJ86" s="195"/>
      <c r="GNK86" s="195"/>
      <c r="GNL86" s="195"/>
      <c r="GNM86" s="195"/>
      <c r="GNN86" s="195"/>
      <c r="GNO86" s="195"/>
      <c r="GNP86" s="195"/>
      <c r="GNQ86" s="195"/>
      <c r="GNR86" s="195"/>
      <c r="GNS86" s="195"/>
      <c r="GNT86" s="195"/>
      <c r="GNU86" s="195"/>
      <c r="GNV86" s="195"/>
      <c r="GNW86" s="195"/>
      <c r="GNX86" s="195"/>
      <c r="GNY86" s="195"/>
      <c r="GNZ86" s="195"/>
      <c r="GOA86" s="195"/>
      <c r="GOB86" s="195"/>
      <c r="GOC86" s="195"/>
      <c r="GOD86" s="195"/>
      <c r="GOE86" s="195"/>
      <c r="GOF86" s="195"/>
      <c r="GOG86" s="195"/>
      <c r="GOH86" s="195"/>
      <c r="GOI86" s="195"/>
      <c r="GOJ86" s="195"/>
      <c r="GOK86" s="195"/>
      <c r="GOL86" s="195"/>
      <c r="GOM86" s="195"/>
      <c r="GON86" s="195"/>
      <c r="GOO86" s="195"/>
      <c r="GOP86" s="195"/>
      <c r="GOQ86" s="195"/>
      <c r="GOR86" s="195"/>
      <c r="GOS86" s="195"/>
      <c r="GOT86" s="195"/>
      <c r="GOU86" s="195"/>
      <c r="GOV86" s="195"/>
      <c r="GOW86" s="195"/>
      <c r="GOX86" s="195"/>
      <c r="GOY86" s="195"/>
      <c r="GOZ86" s="195"/>
      <c r="GPA86" s="195"/>
      <c r="GPB86" s="195"/>
      <c r="GPC86" s="195"/>
      <c r="GPD86" s="195"/>
      <c r="GPE86" s="195"/>
      <c r="GPF86" s="195"/>
      <c r="GPG86" s="195"/>
      <c r="GPH86" s="195"/>
      <c r="GPI86" s="195"/>
      <c r="GPJ86" s="195"/>
      <c r="GPK86" s="195"/>
      <c r="GPL86" s="195"/>
      <c r="GPM86" s="195"/>
      <c r="GPN86" s="195"/>
      <c r="GPO86" s="195"/>
      <c r="GPP86" s="195"/>
      <c r="GPQ86" s="195"/>
      <c r="GPR86" s="195"/>
      <c r="GPS86" s="195"/>
      <c r="GPT86" s="195"/>
      <c r="GPU86" s="195"/>
      <c r="GPV86" s="195"/>
      <c r="GPW86" s="195"/>
      <c r="GPX86" s="195"/>
      <c r="GPY86" s="195"/>
      <c r="GPZ86" s="195"/>
      <c r="GQA86" s="195"/>
      <c r="GQB86" s="195"/>
      <c r="GQC86" s="195"/>
      <c r="GQD86" s="195"/>
      <c r="GQE86" s="195"/>
      <c r="GQF86" s="195"/>
      <c r="GQG86" s="195"/>
      <c r="GQH86" s="195"/>
      <c r="GQI86" s="195"/>
      <c r="GQJ86" s="195"/>
      <c r="GQK86" s="195"/>
      <c r="GQL86" s="195"/>
      <c r="GQM86" s="195"/>
      <c r="GQN86" s="195"/>
      <c r="GQO86" s="195"/>
      <c r="GQP86" s="195"/>
      <c r="GQQ86" s="195"/>
      <c r="GQR86" s="195"/>
      <c r="GQS86" s="195"/>
      <c r="GQT86" s="195"/>
      <c r="GQU86" s="195"/>
      <c r="GQV86" s="195"/>
      <c r="GQW86" s="195"/>
      <c r="GQX86" s="195"/>
      <c r="GQY86" s="195"/>
      <c r="GQZ86" s="195"/>
      <c r="GRA86" s="195"/>
      <c r="GRB86" s="195"/>
      <c r="GRC86" s="195"/>
      <c r="GRD86" s="195"/>
      <c r="GRE86" s="195"/>
      <c r="GRF86" s="195"/>
      <c r="GRG86" s="195"/>
      <c r="GRH86" s="195"/>
      <c r="GRI86" s="195"/>
      <c r="GRJ86" s="195"/>
      <c r="GRK86" s="195"/>
      <c r="GRL86" s="195"/>
      <c r="GRM86" s="195"/>
      <c r="GRN86" s="195"/>
      <c r="GRO86" s="195"/>
      <c r="GRP86" s="195"/>
      <c r="GRQ86" s="195"/>
      <c r="GRR86" s="195"/>
      <c r="GRS86" s="195"/>
      <c r="GRT86" s="195"/>
      <c r="GRU86" s="195"/>
      <c r="GRV86" s="195"/>
      <c r="GRW86" s="195"/>
      <c r="GRX86" s="195"/>
      <c r="GRY86" s="195"/>
      <c r="GRZ86" s="195"/>
      <c r="GSA86" s="195"/>
      <c r="GSB86" s="195"/>
      <c r="GSC86" s="195"/>
      <c r="GSD86" s="195"/>
      <c r="GSE86" s="195"/>
      <c r="GSF86" s="195"/>
      <c r="GSG86" s="195"/>
      <c r="GSH86" s="195"/>
      <c r="GSI86" s="195"/>
      <c r="GSJ86" s="195"/>
      <c r="GSK86" s="195"/>
      <c r="GSL86" s="195"/>
      <c r="GSM86" s="195"/>
      <c r="GSN86" s="195"/>
      <c r="GSO86" s="195"/>
      <c r="GSP86" s="195"/>
      <c r="GSQ86" s="195"/>
      <c r="GSR86" s="195"/>
      <c r="GSS86" s="195"/>
      <c r="GST86" s="195"/>
      <c r="GSU86" s="195"/>
      <c r="GSV86" s="195"/>
      <c r="GSW86" s="195"/>
      <c r="GSX86" s="195"/>
      <c r="GSY86" s="195"/>
      <c r="GSZ86" s="195"/>
      <c r="GTA86" s="195"/>
      <c r="GTB86" s="195"/>
      <c r="GTC86" s="195"/>
      <c r="GTD86" s="195"/>
      <c r="GTE86" s="195"/>
      <c r="GTF86" s="195"/>
      <c r="GTG86" s="195"/>
      <c r="GTH86" s="195"/>
      <c r="GTI86" s="195"/>
      <c r="GTJ86" s="195"/>
      <c r="GTK86" s="195"/>
      <c r="GTL86" s="195"/>
      <c r="GTM86" s="195"/>
      <c r="GTN86" s="195"/>
      <c r="GTO86" s="195"/>
      <c r="GTP86" s="195"/>
      <c r="GTQ86" s="195"/>
      <c r="GTR86" s="195"/>
      <c r="GTS86" s="195"/>
      <c r="GTT86" s="195"/>
      <c r="GTU86" s="195"/>
      <c r="GTV86" s="195"/>
      <c r="GTW86" s="195"/>
      <c r="GTX86" s="195"/>
      <c r="GTY86" s="195"/>
      <c r="GTZ86" s="195"/>
      <c r="GUA86" s="195"/>
      <c r="GUB86" s="195"/>
      <c r="GUC86" s="195"/>
      <c r="GUD86" s="195"/>
      <c r="GUE86" s="195"/>
      <c r="GUF86" s="195"/>
      <c r="GUG86" s="195"/>
      <c r="GUH86" s="195"/>
      <c r="GUI86" s="195"/>
      <c r="GUJ86" s="195"/>
      <c r="GUK86" s="195"/>
      <c r="GUL86" s="195"/>
      <c r="GUM86" s="195"/>
      <c r="GUN86" s="195"/>
      <c r="GUO86" s="195"/>
      <c r="GUP86" s="195"/>
      <c r="GUQ86" s="195"/>
      <c r="GUR86" s="195"/>
      <c r="GUS86" s="195"/>
      <c r="GUT86" s="195"/>
      <c r="GUU86" s="195"/>
      <c r="GUV86" s="195"/>
      <c r="GUW86" s="195"/>
      <c r="GUX86" s="195"/>
      <c r="GUY86" s="195"/>
      <c r="GUZ86" s="195"/>
      <c r="GVA86" s="195"/>
      <c r="GVB86" s="195"/>
      <c r="GVC86" s="195"/>
      <c r="GVD86" s="195"/>
      <c r="GVE86" s="195"/>
      <c r="GVF86" s="195"/>
      <c r="GVG86" s="195"/>
      <c r="GVH86" s="195"/>
      <c r="GVI86" s="195"/>
      <c r="GVJ86" s="195"/>
      <c r="GVK86" s="195"/>
      <c r="GVL86" s="195"/>
      <c r="GVM86" s="195"/>
      <c r="GVN86" s="195"/>
      <c r="GVO86" s="195"/>
      <c r="GVP86" s="195"/>
      <c r="GVQ86" s="195"/>
      <c r="GVR86" s="195"/>
      <c r="GVS86" s="195"/>
      <c r="GVT86" s="195"/>
      <c r="GVU86" s="195"/>
      <c r="GVV86" s="195"/>
      <c r="GVW86" s="195"/>
      <c r="GVX86" s="195"/>
      <c r="GVY86" s="195"/>
      <c r="GVZ86" s="195"/>
      <c r="GWA86" s="195"/>
      <c r="GWB86" s="195"/>
      <c r="GWC86" s="195"/>
      <c r="GWD86" s="195"/>
      <c r="GWE86" s="195"/>
      <c r="GWF86" s="195"/>
      <c r="GWG86" s="195"/>
      <c r="GWH86" s="195"/>
      <c r="GWI86" s="195"/>
      <c r="GWJ86" s="195"/>
      <c r="GWK86" s="195"/>
      <c r="GWL86" s="195"/>
      <c r="GWM86" s="195"/>
      <c r="GWN86" s="195"/>
      <c r="GWO86" s="195"/>
      <c r="GWP86" s="195"/>
      <c r="GWQ86" s="195"/>
      <c r="GWR86" s="195"/>
      <c r="GWS86" s="195"/>
      <c r="GWT86" s="195"/>
      <c r="GWU86" s="195"/>
      <c r="GWV86" s="195"/>
      <c r="GWW86" s="195"/>
      <c r="GWX86" s="195"/>
      <c r="GWY86" s="195"/>
      <c r="GWZ86" s="195"/>
      <c r="GXA86" s="195"/>
      <c r="GXB86" s="195"/>
      <c r="GXC86" s="195"/>
      <c r="GXD86" s="195"/>
      <c r="GXE86" s="195"/>
      <c r="GXF86" s="195"/>
      <c r="GXG86" s="195"/>
      <c r="GXH86" s="195"/>
      <c r="GXI86" s="195"/>
      <c r="GXJ86" s="195"/>
      <c r="GXK86" s="195"/>
      <c r="GXL86" s="195"/>
      <c r="GXM86" s="195"/>
      <c r="GXN86" s="195"/>
      <c r="GXO86" s="195"/>
      <c r="GXP86" s="195"/>
      <c r="GXQ86" s="195"/>
      <c r="GXR86" s="195"/>
      <c r="GXS86" s="195"/>
      <c r="GXT86" s="195"/>
      <c r="GXU86" s="195"/>
      <c r="GXV86" s="195"/>
      <c r="GXW86" s="195"/>
      <c r="GXX86" s="195"/>
      <c r="GXY86" s="195"/>
      <c r="GXZ86" s="195"/>
      <c r="GYA86" s="195"/>
      <c r="GYB86" s="195"/>
      <c r="GYC86" s="195"/>
      <c r="GYD86" s="195"/>
      <c r="GYE86" s="195"/>
      <c r="GYF86" s="195"/>
      <c r="GYG86" s="195"/>
      <c r="GYH86" s="195"/>
      <c r="GYI86" s="195"/>
      <c r="GYJ86" s="195"/>
      <c r="GYK86" s="195"/>
      <c r="GYL86" s="195"/>
      <c r="GYM86" s="195"/>
      <c r="GYN86" s="195"/>
      <c r="GYO86" s="195"/>
      <c r="GYP86" s="195"/>
      <c r="GYQ86" s="195"/>
      <c r="GYR86" s="195"/>
      <c r="GYS86" s="195"/>
      <c r="GYT86" s="195"/>
      <c r="GYU86" s="195"/>
      <c r="GYV86" s="195"/>
      <c r="GYW86" s="195"/>
      <c r="GYX86" s="195"/>
      <c r="GYY86" s="195"/>
      <c r="GYZ86" s="195"/>
      <c r="GZA86" s="195"/>
      <c r="GZB86" s="195"/>
      <c r="GZC86" s="195"/>
      <c r="GZD86" s="195"/>
      <c r="GZE86" s="195"/>
      <c r="GZF86" s="195"/>
      <c r="GZG86" s="195"/>
      <c r="GZH86" s="195"/>
      <c r="GZI86" s="195"/>
      <c r="GZJ86" s="195"/>
      <c r="GZK86" s="195"/>
      <c r="GZL86" s="195"/>
      <c r="GZM86" s="195"/>
      <c r="GZN86" s="195"/>
      <c r="GZO86" s="195"/>
      <c r="GZP86" s="195"/>
      <c r="GZQ86" s="195"/>
      <c r="GZR86" s="195"/>
      <c r="GZS86" s="195"/>
      <c r="GZT86" s="195"/>
      <c r="GZU86" s="195"/>
      <c r="GZV86" s="195"/>
      <c r="GZW86" s="195"/>
      <c r="GZX86" s="195"/>
      <c r="GZY86" s="195"/>
      <c r="GZZ86" s="195"/>
      <c r="HAA86" s="195"/>
      <c r="HAB86" s="195"/>
      <c r="HAC86" s="195"/>
      <c r="HAD86" s="195"/>
      <c r="HAE86" s="195"/>
      <c r="HAF86" s="195"/>
      <c r="HAG86" s="195"/>
      <c r="HAH86" s="195"/>
      <c r="HAI86" s="195"/>
      <c r="HAJ86" s="195"/>
      <c r="HAK86" s="195"/>
      <c r="HAL86" s="195"/>
      <c r="HAM86" s="195"/>
      <c r="HAN86" s="195"/>
      <c r="HAO86" s="195"/>
      <c r="HAP86" s="195"/>
      <c r="HAQ86" s="195"/>
      <c r="HAR86" s="195"/>
      <c r="HAS86" s="195"/>
      <c r="HAT86" s="195"/>
      <c r="HAU86" s="195"/>
      <c r="HAV86" s="195"/>
      <c r="HAW86" s="195"/>
      <c r="HAX86" s="195"/>
      <c r="HAY86" s="195"/>
      <c r="HAZ86" s="195"/>
      <c r="HBA86" s="195"/>
      <c r="HBB86" s="195"/>
      <c r="HBC86" s="195"/>
      <c r="HBD86" s="195"/>
      <c r="HBE86" s="195"/>
      <c r="HBF86" s="195"/>
      <c r="HBG86" s="195"/>
      <c r="HBH86" s="195"/>
      <c r="HBI86" s="195"/>
      <c r="HBJ86" s="195"/>
      <c r="HBK86" s="195"/>
      <c r="HBL86" s="195"/>
      <c r="HBM86" s="195"/>
      <c r="HBN86" s="195"/>
      <c r="HBO86" s="195"/>
      <c r="HBP86" s="195"/>
      <c r="HBQ86" s="195"/>
      <c r="HBR86" s="195"/>
      <c r="HBS86" s="195"/>
      <c r="HBT86" s="195"/>
      <c r="HBU86" s="195"/>
      <c r="HBV86" s="195"/>
      <c r="HBW86" s="195"/>
      <c r="HBX86" s="195"/>
      <c r="HBY86" s="195"/>
      <c r="HBZ86" s="195"/>
      <c r="HCA86" s="195"/>
      <c r="HCB86" s="195"/>
      <c r="HCC86" s="195"/>
      <c r="HCD86" s="195"/>
      <c r="HCE86" s="195"/>
      <c r="HCF86" s="195"/>
      <c r="HCG86" s="195"/>
      <c r="HCH86" s="195"/>
      <c r="HCI86" s="195"/>
      <c r="HCJ86" s="195"/>
      <c r="HCK86" s="195"/>
      <c r="HCL86" s="195"/>
      <c r="HCM86" s="195"/>
      <c r="HCN86" s="195"/>
      <c r="HCO86" s="195"/>
      <c r="HCP86" s="195"/>
      <c r="HCQ86" s="195"/>
      <c r="HCR86" s="195"/>
      <c r="HCS86" s="195"/>
      <c r="HCT86" s="195"/>
      <c r="HCU86" s="195"/>
      <c r="HCV86" s="195"/>
      <c r="HCW86" s="195"/>
      <c r="HCX86" s="195"/>
      <c r="HCY86" s="195"/>
      <c r="HCZ86" s="195"/>
      <c r="HDA86" s="195"/>
      <c r="HDB86" s="195"/>
      <c r="HDC86" s="195"/>
      <c r="HDD86" s="195"/>
      <c r="HDE86" s="195"/>
      <c r="HDF86" s="195"/>
      <c r="HDG86" s="195"/>
      <c r="HDH86" s="195"/>
      <c r="HDI86" s="195"/>
      <c r="HDJ86" s="195"/>
      <c r="HDK86" s="195"/>
      <c r="HDL86" s="195"/>
      <c r="HDM86" s="195"/>
      <c r="HDN86" s="195"/>
      <c r="HDO86" s="195"/>
      <c r="HDP86" s="195"/>
      <c r="HDQ86" s="195"/>
      <c r="HDR86" s="195"/>
      <c r="HDS86" s="195"/>
      <c r="HDT86" s="195"/>
      <c r="HDU86" s="195"/>
      <c r="HDV86" s="195"/>
      <c r="HDW86" s="195"/>
      <c r="HDX86" s="195"/>
      <c r="HDY86" s="195"/>
      <c r="HDZ86" s="195"/>
      <c r="HEA86" s="195"/>
      <c r="HEB86" s="195"/>
      <c r="HEC86" s="195"/>
      <c r="HED86" s="195"/>
      <c r="HEE86" s="195"/>
      <c r="HEF86" s="195"/>
      <c r="HEG86" s="195"/>
      <c r="HEH86" s="195"/>
      <c r="HEI86" s="195"/>
      <c r="HEJ86" s="195"/>
      <c r="HEK86" s="195"/>
      <c r="HEL86" s="195"/>
      <c r="HEM86" s="195"/>
      <c r="HEN86" s="195"/>
      <c r="HEO86" s="195"/>
      <c r="HEP86" s="195"/>
      <c r="HEQ86" s="195"/>
      <c r="HER86" s="195"/>
      <c r="HES86" s="195"/>
      <c r="HET86" s="195"/>
      <c r="HEU86" s="195"/>
      <c r="HEV86" s="195"/>
      <c r="HEW86" s="195"/>
      <c r="HEX86" s="195"/>
      <c r="HEY86" s="195"/>
      <c r="HEZ86" s="195"/>
      <c r="HFA86" s="195"/>
      <c r="HFB86" s="195"/>
      <c r="HFC86" s="195"/>
      <c r="HFD86" s="195"/>
      <c r="HFE86" s="195"/>
      <c r="HFF86" s="195"/>
      <c r="HFG86" s="195"/>
      <c r="HFH86" s="195"/>
      <c r="HFI86" s="195"/>
      <c r="HFJ86" s="195"/>
      <c r="HFK86" s="195"/>
      <c r="HFL86" s="195"/>
      <c r="HFM86" s="195"/>
      <c r="HFN86" s="195"/>
      <c r="HFO86" s="195"/>
      <c r="HFP86" s="195"/>
      <c r="HFQ86" s="195"/>
      <c r="HFR86" s="195"/>
      <c r="HFS86" s="195"/>
      <c r="HFT86" s="195"/>
      <c r="HFU86" s="195"/>
      <c r="HFV86" s="195"/>
      <c r="HFW86" s="195"/>
      <c r="HFX86" s="195"/>
      <c r="HFY86" s="195"/>
      <c r="HFZ86" s="195"/>
      <c r="HGA86" s="195"/>
      <c r="HGB86" s="195"/>
      <c r="HGC86" s="195"/>
      <c r="HGD86" s="195"/>
      <c r="HGE86" s="195"/>
      <c r="HGF86" s="195"/>
      <c r="HGG86" s="195"/>
      <c r="HGH86" s="195"/>
      <c r="HGI86" s="195"/>
      <c r="HGJ86" s="195"/>
      <c r="HGK86" s="195"/>
      <c r="HGL86" s="195"/>
      <c r="HGM86" s="195"/>
      <c r="HGN86" s="195"/>
      <c r="HGO86" s="195"/>
      <c r="HGP86" s="195"/>
      <c r="HGQ86" s="195"/>
      <c r="HGR86" s="195"/>
      <c r="HGS86" s="195"/>
      <c r="HGT86" s="195"/>
      <c r="HGU86" s="195"/>
      <c r="HGV86" s="195"/>
      <c r="HGW86" s="195"/>
      <c r="HGX86" s="195"/>
      <c r="HGY86" s="195"/>
      <c r="HGZ86" s="195"/>
      <c r="HHA86" s="195"/>
      <c r="HHB86" s="195"/>
      <c r="HHC86" s="195"/>
      <c r="HHD86" s="195"/>
      <c r="HHE86" s="195"/>
      <c r="HHF86" s="195"/>
      <c r="HHG86" s="195"/>
      <c r="HHH86" s="195"/>
      <c r="HHI86" s="195"/>
      <c r="HHJ86" s="195"/>
      <c r="HHK86" s="195"/>
      <c r="HHL86" s="195"/>
      <c r="HHM86" s="195"/>
      <c r="HHN86" s="195"/>
      <c r="HHO86" s="195"/>
      <c r="HHP86" s="195"/>
      <c r="HHQ86" s="195"/>
      <c r="HHR86" s="195"/>
      <c r="HHS86" s="195"/>
      <c r="HHT86" s="195"/>
      <c r="HHU86" s="195"/>
      <c r="HHV86" s="195"/>
      <c r="HHW86" s="195"/>
      <c r="HHX86" s="195"/>
      <c r="HHY86" s="195"/>
      <c r="HHZ86" s="195"/>
      <c r="HIA86" s="195"/>
      <c r="HIB86" s="195"/>
      <c r="HIC86" s="195"/>
      <c r="HID86" s="195"/>
      <c r="HIE86" s="195"/>
      <c r="HIF86" s="195"/>
      <c r="HIG86" s="195"/>
      <c r="HIH86" s="195"/>
      <c r="HII86" s="195"/>
      <c r="HIJ86" s="195"/>
      <c r="HIK86" s="195"/>
      <c r="HIL86" s="195"/>
      <c r="HIM86" s="195"/>
      <c r="HIN86" s="195"/>
      <c r="HIO86" s="195"/>
      <c r="HIP86" s="195"/>
      <c r="HIQ86" s="195"/>
      <c r="HIR86" s="195"/>
      <c r="HIS86" s="195"/>
      <c r="HIT86" s="195"/>
      <c r="HIU86" s="195"/>
      <c r="HIV86" s="195"/>
      <c r="HIW86" s="195"/>
      <c r="HIX86" s="195"/>
      <c r="HIY86" s="195"/>
      <c r="HIZ86" s="195"/>
      <c r="HJA86" s="195"/>
      <c r="HJB86" s="195"/>
      <c r="HJC86" s="195"/>
      <c r="HJD86" s="195"/>
      <c r="HJE86" s="195"/>
      <c r="HJF86" s="195"/>
      <c r="HJG86" s="195"/>
      <c r="HJH86" s="195"/>
      <c r="HJI86" s="195"/>
      <c r="HJJ86" s="195"/>
      <c r="HJK86" s="195"/>
      <c r="HJL86" s="195"/>
      <c r="HJM86" s="195"/>
      <c r="HJN86" s="195"/>
      <c r="HJO86" s="195"/>
      <c r="HJP86" s="195"/>
      <c r="HJQ86" s="195"/>
      <c r="HJR86" s="195"/>
      <c r="HJS86" s="195"/>
      <c r="HJT86" s="195"/>
      <c r="HJU86" s="195"/>
      <c r="HJV86" s="195"/>
      <c r="HJW86" s="195"/>
      <c r="HJX86" s="195"/>
      <c r="HJY86" s="195"/>
      <c r="HJZ86" s="195"/>
      <c r="HKA86" s="195"/>
      <c r="HKB86" s="195"/>
      <c r="HKC86" s="195"/>
      <c r="HKD86" s="195"/>
      <c r="HKE86" s="195"/>
      <c r="HKF86" s="195"/>
      <c r="HKG86" s="195"/>
      <c r="HKH86" s="195"/>
      <c r="HKI86" s="195"/>
      <c r="HKJ86" s="195"/>
      <c r="HKK86" s="195"/>
      <c r="HKL86" s="195"/>
      <c r="HKM86" s="195"/>
      <c r="HKN86" s="195"/>
      <c r="HKO86" s="195"/>
      <c r="HKP86" s="195"/>
      <c r="HKQ86" s="195"/>
      <c r="HKR86" s="195"/>
      <c r="HKS86" s="195"/>
      <c r="HKT86" s="195"/>
      <c r="HKU86" s="195"/>
      <c r="HKV86" s="195"/>
      <c r="HKW86" s="195"/>
      <c r="HKX86" s="195"/>
      <c r="HKY86" s="195"/>
      <c r="HKZ86" s="195"/>
      <c r="HLA86" s="195"/>
      <c r="HLB86" s="195"/>
      <c r="HLC86" s="195"/>
      <c r="HLD86" s="195"/>
      <c r="HLE86" s="195"/>
      <c r="HLF86" s="195"/>
      <c r="HLG86" s="195"/>
      <c r="HLH86" s="195"/>
      <c r="HLI86" s="195"/>
      <c r="HLJ86" s="195"/>
      <c r="HLK86" s="195"/>
      <c r="HLL86" s="195"/>
      <c r="HLM86" s="195"/>
      <c r="HLN86" s="195"/>
      <c r="HLO86" s="195"/>
      <c r="HLP86" s="195"/>
      <c r="HLQ86" s="195"/>
      <c r="HLR86" s="195"/>
      <c r="HLS86" s="195"/>
      <c r="HLT86" s="195"/>
      <c r="HLU86" s="195"/>
      <c r="HLV86" s="195"/>
      <c r="HLW86" s="195"/>
      <c r="HLX86" s="195"/>
      <c r="HLY86" s="195"/>
      <c r="HLZ86" s="195"/>
      <c r="HMA86" s="195"/>
      <c r="HMB86" s="195"/>
      <c r="HMC86" s="195"/>
      <c r="HMD86" s="195"/>
      <c r="HME86" s="195"/>
      <c r="HMF86" s="195"/>
      <c r="HMG86" s="195"/>
      <c r="HMH86" s="195"/>
      <c r="HMI86" s="195"/>
      <c r="HMJ86" s="195"/>
      <c r="HMK86" s="195"/>
      <c r="HML86" s="195"/>
      <c r="HMM86" s="195"/>
      <c r="HMN86" s="195"/>
      <c r="HMO86" s="195"/>
      <c r="HMP86" s="195"/>
      <c r="HMQ86" s="195"/>
      <c r="HMR86" s="195"/>
      <c r="HMS86" s="195"/>
      <c r="HMT86" s="195"/>
      <c r="HMU86" s="195"/>
      <c r="HMV86" s="195"/>
      <c r="HMW86" s="195"/>
      <c r="HMX86" s="195"/>
      <c r="HMY86" s="195"/>
      <c r="HMZ86" s="195"/>
      <c r="HNA86" s="195"/>
      <c r="HNB86" s="195"/>
      <c r="HNC86" s="195"/>
      <c r="HND86" s="195"/>
      <c r="HNE86" s="195"/>
      <c r="HNF86" s="195"/>
      <c r="HNG86" s="195"/>
      <c r="HNH86" s="195"/>
      <c r="HNI86" s="195"/>
      <c r="HNJ86" s="195"/>
      <c r="HNK86" s="195"/>
      <c r="HNL86" s="195"/>
      <c r="HNM86" s="195"/>
      <c r="HNN86" s="195"/>
      <c r="HNO86" s="195"/>
      <c r="HNP86" s="195"/>
      <c r="HNQ86" s="195"/>
      <c r="HNR86" s="195"/>
      <c r="HNS86" s="195"/>
      <c r="HNT86" s="195"/>
      <c r="HNU86" s="195"/>
      <c r="HNV86" s="195"/>
      <c r="HNW86" s="195"/>
      <c r="HNX86" s="195"/>
      <c r="HNY86" s="195"/>
      <c r="HNZ86" s="195"/>
      <c r="HOA86" s="195"/>
      <c r="HOB86" s="195"/>
      <c r="HOC86" s="195"/>
      <c r="HOD86" s="195"/>
      <c r="HOE86" s="195"/>
      <c r="HOF86" s="195"/>
      <c r="HOG86" s="195"/>
      <c r="HOH86" s="195"/>
      <c r="HOI86" s="195"/>
      <c r="HOJ86" s="195"/>
      <c r="HOK86" s="195"/>
      <c r="HOL86" s="195"/>
      <c r="HOM86" s="195"/>
      <c r="HON86" s="195"/>
      <c r="HOO86" s="195"/>
      <c r="HOP86" s="195"/>
      <c r="HOQ86" s="195"/>
      <c r="HOR86" s="195"/>
      <c r="HOS86" s="195"/>
      <c r="HOT86" s="195"/>
      <c r="HOU86" s="195"/>
      <c r="HOV86" s="195"/>
      <c r="HOW86" s="195"/>
      <c r="HOX86" s="195"/>
      <c r="HOY86" s="195"/>
      <c r="HOZ86" s="195"/>
      <c r="HPA86" s="195"/>
      <c r="HPB86" s="195"/>
      <c r="HPC86" s="195"/>
      <c r="HPD86" s="195"/>
      <c r="HPE86" s="195"/>
      <c r="HPF86" s="195"/>
      <c r="HPG86" s="195"/>
      <c r="HPH86" s="195"/>
      <c r="HPI86" s="195"/>
      <c r="HPJ86" s="195"/>
      <c r="HPK86" s="195"/>
      <c r="HPL86" s="195"/>
      <c r="HPM86" s="195"/>
      <c r="HPN86" s="195"/>
      <c r="HPO86" s="195"/>
      <c r="HPP86" s="195"/>
      <c r="HPQ86" s="195"/>
      <c r="HPR86" s="195"/>
      <c r="HPS86" s="195"/>
      <c r="HPT86" s="195"/>
      <c r="HPU86" s="195"/>
      <c r="HPV86" s="195"/>
      <c r="HPW86" s="195"/>
      <c r="HPX86" s="195"/>
      <c r="HPY86" s="195"/>
      <c r="HPZ86" s="195"/>
      <c r="HQA86" s="195"/>
      <c r="HQB86" s="195"/>
      <c r="HQC86" s="195"/>
      <c r="HQD86" s="195"/>
      <c r="HQE86" s="195"/>
      <c r="HQF86" s="195"/>
      <c r="HQG86" s="195"/>
      <c r="HQH86" s="195"/>
      <c r="HQI86" s="195"/>
      <c r="HQJ86" s="195"/>
      <c r="HQK86" s="195"/>
      <c r="HQL86" s="195"/>
      <c r="HQM86" s="195"/>
      <c r="HQN86" s="195"/>
      <c r="HQO86" s="195"/>
      <c r="HQP86" s="195"/>
      <c r="HQQ86" s="195"/>
      <c r="HQR86" s="195"/>
      <c r="HQS86" s="195"/>
      <c r="HQT86" s="195"/>
      <c r="HQU86" s="195"/>
      <c r="HQV86" s="195"/>
      <c r="HQW86" s="195"/>
      <c r="HQX86" s="195"/>
      <c r="HQY86" s="195"/>
      <c r="HQZ86" s="195"/>
      <c r="HRA86" s="195"/>
      <c r="HRB86" s="195"/>
      <c r="HRC86" s="195"/>
      <c r="HRD86" s="195"/>
      <c r="HRE86" s="195"/>
      <c r="HRF86" s="195"/>
      <c r="HRG86" s="195"/>
      <c r="HRH86" s="195"/>
      <c r="HRI86" s="195"/>
      <c r="HRJ86" s="195"/>
      <c r="HRK86" s="195"/>
      <c r="HRL86" s="195"/>
      <c r="HRM86" s="195"/>
      <c r="HRN86" s="195"/>
      <c r="HRO86" s="195"/>
      <c r="HRP86" s="195"/>
      <c r="HRQ86" s="195"/>
      <c r="HRR86" s="195"/>
      <c r="HRS86" s="195"/>
      <c r="HRT86" s="195"/>
      <c r="HRU86" s="195"/>
      <c r="HRV86" s="195"/>
      <c r="HRW86" s="195"/>
      <c r="HRX86" s="195"/>
      <c r="HRY86" s="195"/>
      <c r="HRZ86" s="195"/>
      <c r="HSA86" s="195"/>
      <c r="HSB86" s="195"/>
      <c r="HSC86" s="195"/>
      <c r="HSD86" s="195"/>
      <c r="HSE86" s="195"/>
      <c r="HSF86" s="195"/>
      <c r="HSG86" s="195"/>
      <c r="HSH86" s="195"/>
      <c r="HSI86" s="195"/>
      <c r="HSJ86" s="195"/>
      <c r="HSK86" s="195"/>
      <c r="HSL86" s="195"/>
      <c r="HSM86" s="195"/>
      <c r="HSN86" s="195"/>
      <c r="HSO86" s="195"/>
      <c r="HSP86" s="195"/>
      <c r="HSQ86" s="195"/>
      <c r="HSR86" s="195"/>
      <c r="HSS86" s="195"/>
      <c r="HST86" s="195"/>
      <c r="HSU86" s="195"/>
      <c r="HSV86" s="195"/>
      <c r="HSW86" s="195"/>
      <c r="HSX86" s="195"/>
      <c r="HSY86" s="195"/>
      <c r="HSZ86" s="195"/>
      <c r="HTA86" s="195"/>
      <c r="HTB86" s="195"/>
      <c r="HTC86" s="195"/>
      <c r="HTD86" s="195"/>
      <c r="HTE86" s="195"/>
      <c r="HTF86" s="195"/>
      <c r="HTG86" s="195"/>
      <c r="HTH86" s="195"/>
      <c r="HTI86" s="195"/>
      <c r="HTJ86" s="195"/>
      <c r="HTK86" s="195"/>
      <c r="HTL86" s="195"/>
      <c r="HTM86" s="195"/>
      <c r="HTN86" s="195"/>
      <c r="HTO86" s="195"/>
      <c r="HTP86" s="195"/>
      <c r="HTQ86" s="195"/>
      <c r="HTR86" s="195"/>
      <c r="HTS86" s="195"/>
      <c r="HTT86" s="195"/>
      <c r="HTU86" s="195"/>
      <c r="HTV86" s="195"/>
      <c r="HTW86" s="195"/>
      <c r="HTX86" s="195"/>
      <c r="HTY86" s="195"/>
      <c r="HTZ86" s="195"/>
      <c r="HUA86" s="195"/>
      <c r="HUB86" s="195"/>
      <c r="HUC86" s="195"/>
      <c r="HUD86" s="195"/>
      <c r="HUE86" s="195"/>
      <c r="HUF86" s="195"/>
      <c r="HUG86" s="195"/>
      <c r="HUH86" s="195"/>
      <c r="HUI86" s="195"/>
      <c r="HUJ86" s="195"/>
      <c r="HUK86" s="195"/>
      <c r="HUL86" s="195"/>
      <c r="HUM86" s="195"/>
      <c r="HUN86" s="195"/>
      <c r="HUO86" s="195"/>
      <c r="HUP86" s="195"/>
      <c r="HUQ86" s="195"/>
      <c r="HUR86" s="195"/>
      <c r="HUS86" s="195"/>
      <c r="HUT86" s="195"/>
      <c r="HUU86" s="195"/>
      <c r="HUV86" s="195"/>
      <c r="HUW86" s="195"/>
      <c r="HUX86" s="195"/>
      <c r="HUY86" s="195"/>
      <c r="HUZ86" s="195"/>
      <c r="HVA86" s="195"/>
      <c r="HVB86" s="195"/>
      <c r="HVC86" s="195"/>
      <c r="HVD86" s="195"/>
      <c r="HVE86" s="195"/>
      <c r="HVF86" s="195"/>
      <c r="HVG86" s="195"/>
      <c r="HVH86" s="195"/>
      <c r="HVI86" s="195"/>
      <c r="HVJ86" s="195"/>
      <c r="HVK86" s="195"/>
      <c r="HVL86" s="195"/>
      <c r="HVM86" s="195"/>
      <c r="HVN86" s="195"/>
      <c r="HVO86" s="195"/>
      <c r="HVP86" s="195"/>
      <c r="HVQ86" s="195"/>
      <c r="HVR86" s="195"/>
      <c r="HVS86" s="195"/>
      <c r="HVT86" s="195"/>
      <c r="HVU86" s="195"/>
      <c r="HVV86" s="195"/>
      <c r="HVW86" s="195"/>
      <c r="HVX86" s="195"/>
      <c r="HVY86" s="195"/>
      <c r="HVZ86" s="195"/>
      <c r="HWA86" s="195"/>
      <c r="HWB86" s="195"/>
      <c r="HWC86" s="195"/>
      <c r="HWD86" s="195"/>
      <c r="HWE86" s="195"/>
      <c r="HWF86" s="195"/>
      <c r="HWG86" s="195"/>
      <c r="HWH86" s="195"/>
      <c r="HWI86" s="195"/>
      <c r="HWJ86" s="195"/>
      <c r="HWK86" s="195"/>
      <c r="HWL86" s="195"/>
      <c r="HWM86" s="195"/>
      <c r="HWN86" s="195"/>
      <c r="HWO86" s="195"/>
      <c r="HWP86" s="195"/>
      <c r="HWQ86" s="195"/>
      <c r="HWR86" s="195"/>
      <c r="HWS86" s="195"/>
      <c r="HWT86" s="195"/>
      <c r="HWU86" s="195"/>
      <c r="HWV86" s="195"/>
      <c r="HWW86" s="195"/>
      <c r="HWX86" s="195"/>
      <c r="HWY86" s="195"/>
      <c r="HWZ86" s="195"/>
      <c r="HXA86" s="195"/>
      <c r="HXB86" s="195"/>
      <c r="HXC86" s="195"/>
      <c r="HXD86" s="195"/>
      <c r="HXE86" s="195"/>
      <c r="HXF86" s="195"/>
      <c r="HXG86" s="195"/>
      <c r="HXH86" s="195"/>
      <c r="HXI86" s="195"/>
      <c r="HXJ86" s="195"/>
      <c r="HXK86" s="195"/>
      <c r="HXL86" s="195"/>
      <c r="HXM86" s="195"/>
      <c r="HXN86" s="195"/>
      <c r="HXO86" s="195"/>
      <c r="HXP86" s="195"/>
      <c r="HXQ86" s="195"/>
      <c r="HXR86" s="195"/>
      <c r="HXS86" s="195"/>
      <c r="HXT86" s="195"/>
      <c r="HXU86" s="195"/>
      <c r="HXV86" s="195"/>
      <c r="HXW86" s="195"/>
      <c r="HXX86" s="195"/>
      <c r="HXY86" s="195"/>
      <c r="HXZ86" s="195"/>
      <c r="HYA86" s="195"/>
      <c r="HYB86" s="195"/>
      <c r="HYC86" s="195"/>
      <c r="HYD86" s="195"/>
      <c r="HYE86" s="195"/>
      <c r="HYF86" s="195"/>
      <c r="HYG86" s="195"/>
      <c r="HYH86" s="195"/>
      <c r="HYI86" s="195"/>
      <c r="HYJ86" s="195"/>
      <c r="HYK86" s="195"/>
      <c r="HYL86" s="195"/>
      <c r="HYM86" s="195"/>
      <c r="HYN86" s="195"/>
      <c r="HYO86" s="195"/>
      <c r="HYP86" s="195"/>
      <c r="HYQ86" s="195"/>
      <c r="HYR86" s="195"/>
      <c r="HYS86" s="195"/>
      <c r="HYT86" s="195"/>
      <c r="HYU86" s="195"/>
      <c r="HYV86" s="195"/>
      <c r="HYW86" s="195"/>
      <c r="HYX86" s="195"/>
      <c r="HYY86" s="195"/>
      <c r="HYZ86" s="195"/>
      <c r="HZA86" s="195"/>
      <c r="HZB86" s="195"/>
      <c r="HZC86" s="195"/>
      <c r="HZD86" s="195"/>
      <c r="HZE86" s="195"/>
      <c r="HZF86" s="195"/>
      <c r="HZG86" s="195"/>
      <c r="HZH86" s="195"/>
      <c r="HZI86" s="195"/>
      <c r="HZJ86" s="195"/>
      <c r="HZK86" s="195"/>
      <c r="HZL86" s="195"/>
      <c r="HZM86" s="195"/>
      <c r="HZN86" s="195"/>
      <c r="HZO86" s="195"/>
      <c r="HZP86" s="195"/>
      <c r="HZQ86" s="195"/>
      <c r="HZR86" s="195"/>
      <c r="HZS86" s="195"/>
      <c r="HZT86" s="195"/>
      <c r="HZU86" s="195"/>
      <c r="HZV86" s="195"/>
      <c r="HZW86" s="195"/>
      <c r="HZX86" s="195"/>
      <c r="HZY86" s="195"/>
      <c r="HZZ86" s="195"/>
      <c r="IAA86" s="195"/>
      <c r="IAB86" s="195"/>
      <c r="IAC86" s="195"/>
      <c r="IAD86" s="195"/>
      <c r="IAE86" s="195"/>
      <c r="IAF86" s="195"/>
      <c r="IAG86" s="195"/>
      <c r="IAH86" s="195"/>
      <c r="IAI86" s="195"/>
      <c r="IAJ86" s="195"/>
      <c r="IAK86" s="195"/>
      <c r="IAL86" s="195"/>
      <c r="IAM86" s="195"/>
      <c r="IAN86" s="195"/>
      <c r="IAO86" s="195"/>
      <c r="IAP86" s="195"/>
      <c r="IAQ86" s="195"/>
      <c r="IAR86" s="195"/>
      <c r="IAS86" s="195"/>
      <c r="IAT86" s="195"/>
      <c r="IAU86" s="195"/>
      <c r="IAV86" s="195"/>
      <c r="IAW86" s="195"/>
      <c r="IAX86" s="195"/>
      <c r="IAY86" s="195"/>
      <c r="IAZ86" s="195"/>
      <c r="IBA86" s="195"/>
      <c r="IBB86" s="195"/>
      <c r="IBC86" s="195"/>
      <c r="IBD86" s="195"/>
      <c r="IBE86" s="195"/>
      <c r="IBF86" s="195"/>
      <c r="IBG86" s="195"/>
      <c r="IBH86" s="195"/>
      <c r="IBI86" s="195"/>
      <c r="IBJ86" s="195"/>
      <c r="IBK86" s="195"/>
      <c r="IBL86" s="195"/>
      <c r="IBM86" s="195"/>
      <c r="IBN86" s="195"/>
      <c r="IBO86" s="195"/>
      <c r="IBP86" s="195"/>
      <c r="IBQ86" s="195"/>
      <c r="IBR86" s="195"/>
      <c r="IBS86" s="195"/>
      <c r="IBT86" s="195"/>
      <c r="IBU86" s="195"/>
      <c r="IBV86" s="195"/>
      <c r="IBW86" s="195"/>
      <c r="IBX86" s="195"/>
      <c r="IBY86" s="195"/>
      <c r="IBZ86" s="195"/>
      <c r="ICA86" s="195"/>
      <c r="ICB86" s="195"/>
      <c r="ICC86" s="195"/>
      <c r="ICD86" s="195"/>
      <c r="ICE86" s="195"/>
      <c r="ICF86" s="195"/>
      <c r="ICG86" s="195"/>
      <c r="ICH86" s="195"/>
      <c r="ICI86" s="195"/>
      <c r="ICJ86" s="195"/>
      <c r="ICK86" s="195"/>
      <c r="ICL86" s="195"/>
      <c r="ICM86" s="195"/>
      <c r="ICN86" s="195"/>
      <c r="ICO86" s="195"/>
      <c r="ICP86" s="195"/>
      <c r="ICQ86" s="195"/>
      <c r="ICR86" s="195"/>
      <c r="ICS86" s="195"/>
      <c r="ICT86" s="195"/>
      <c r="ICU86" s="195"/>
      <c r="ICV86" s="195"/>
      <c r="ICW86" s="195"/>
      <c r="ICX86" s="195"/>
      <c r="ICY86" s="195"/>
      <c r="ICZ86" s="195"/>
      <c r="IDA86" s="195"/>
      <c r="IDB86" s="195"/>
      <c r="IDC86" s="195"/>
      <c r="IDD86" s="195"/>
      <c r="IDE86" s="195"/>
      <c r="IDF86" s="195"/>
      <c r="IDG86" s="195"/>
      <c r="IDH86" s="195"/>
      <c r="IDI86" s="195"/>
      <c r="IDJ86" s="195"/>
      <c r="IDK86" s="195"/>
      <c r="IDL86" s="195"/>
      <c r="IDM86" s="195"/>
      <c r="IDN86" s="195"/>
      <c r="IDO86" s="195"/>
      <c r="IDP86" s="195"/>
      <c r="IDQ86" s="195"/>
      <c r="IDR86" s="195"/>
      <c r="IDS86" s="195"/>
      <c r="IDT86" s="195"/>
      <c r="IDU86" s="195"/>
      <c r="IDV86" s="195"/>
      <c r="IDW86" s="195"/>
      <c r="IDX86" s="195"/>
      <c r="IDY86" s="195"/>
      <c r="IDZ86" s="195"/>
      <c r="IEA86" s="195"/>
      <c r="IEB86" s="195"/>
      <c r="IEC86" s="195"/>
      <c r="IED86" s="195"/>
      <c r="IEE86" s="195"/>
      <c r="IEF86" s="195"/>
      <c r="IEG86" s="195"/>
      <c r="IEH86" s="195"/>
      <c r="IEI86" s="195"/>
      <c r="IEJ86" s="195"/>
      <c r="IEK86" s="195"/>
      <c r="IEL86" s="195"/>
      <c r="IEM86" s="195"/>
      <c r="IEN86" s="195"/>
      <c r="IEO86" s="195"/>
      <c r="IEP86" s="195"/>
      <c r="IEQ86" s="195"/>
      <c r="IER86" s="195"/>
      <c r="IES86" s="195"/>
      <c r="IET86" s="195"/>
      <c r="IEU86" s="195"/>
      <c r="IEV86" s="195"/>
      <c r="IEW86" s="195"/>
      <c r="IEX86" s="195"/>
      <c r="IEY86" s="195"/>
      <c r="IEZ86" s="195"/>
      <c r="IFA86" s="195"/>
      <c r="IFB86" s="195"/>
      <c r="IFC86" s="195"/>
      <c r="IFD86" s="195"/>
      <c r="IFE86" s="195"/>
      <c r="IFF86" s="195"/>
      <c r="IFG86" s="195"/>
      <c r="IFH86" s="195"/>
      <c r="IFI86" s="195"/>
      <c r="IFJ86" s="195"/>
      <c r="IFK86" s="195"/>
      <c r="IFL86" s="195"/>
      <c r="IFM86" s="195"/>
      <c r="IFN86" s="195"/>
      <c r="IFO86" s="195"/>
      <c r="IFP86" s="195"/>
      <c r="IFQ86" s="195"/>
      <c r="IFR86" s="195"/>
      <c r="IFS86" s="195"/>
      <c r="IFT86" s="195"/>
      <c r="IFU86" s="195"/>
      <c r="IFV86" s="195"/>
      <c r="IFW86" s="195"/>
      <c r="IFX86" s="195"/>
      <c r="IFY86" s="195"/>
      <c r="IFZ86" s="195"/>
      <c r="IGA86" s="195"/>
      <c r="IGB86" s="195"/>
      <c r="IGC86" s="195"/>
      <c r="IGD86" s="195"/>
      <c r="IGE86" s="195"/>
      <c r="IGF86" s="195"/>
      <c r="IGG86" s="195"/>
      <c r="IGH86" s="195"/>
      <c r="IGI86" s="195"/>
      <c r="IGJ86" s="195"/>
      <c r="IGK86" s="195"/>
      <c r="IGL86" s="195"/>
      <c r="IGM86" s="195"/>
      <c r="IGN86" s="195"/>
      <c r="IGO86" s="195"/>
      <c r="IGP86" s="195"/>
      <c r="IGQ86" s="195"/>
      <c r="IGR86" s="195"/>
      <c r="IGS86" s="195"/>
      <c r="IGT86" s="195"/>
      <c r="IGU86" s="195"/>
      <c r="IGV86" s="195"/>
      <c r="IGW86" s="195"/>
      <c r="IGX86" s="195"/>
      <c r="IGY86" s="195"/>
      <c r="IGZ86" s="195"/>
      <c r="IHA86" s="195"/>
      <c r="IHB86" s="195"/>
      <c r="IHC86" s="195"/>
      <c r="IHD86" s="195"/>
      <c r="IHE86" s="195"/>
      <c r="IHF86" s="195"/>
      <c r="IHG86" s="195"/>
      <c r="IHH86" s="195"/>
      <c r="IHI86" s="195"/>
      <c r="IHJ86" s="195"/>
      <c r="IHK86" s="195"/>
      <c r="IHL86" s="195"/>
      <c r="IHM86" s="195"/>
      <c r="IHN86" s="195"/>
      <c r="IHO86" s="195"/>
      <c r="IHP86" s="195"/>
      <c r="IHQ86" s="195"/>
      <c r="IHR86" s="195"/>
      <c r="IHS86" s="195"/>
      <c r="IHT86" s="195"/>
      <c r="IHU86" s="195"/>
      <c r="IHV86" s="195"/>
      <c r="IHW86" s="195"/>
      <c r="IHX86" s="195"/>
      <c r="IHY86" s="195"/>
      <c r="IHZ86" s="195"/>
      <c r="IIA86" s="195"/>
      <c r="IIB86" s="195"/>
      <c r="IIC86" s="195"/>
      <c r="IID86" s="195"/>
      <c r="IIE86" s="195"/>
      <c r="IIF86" s="195"/>
      <c r="IIG86" s="195"/>
      <c r="IIH86" s="195"/>
      <c r="III86" s="195"/>
      <c r="IIJ86" s="195"/>
      <c r="IIK86" s="195"/>
      <c r="IIL86" s="195"/>
      <c r="IIM86" s="195"/>
      <c r="IIN86" s="195"/>
      <c r="IIO86" s="195"/>
      <c r="IIP86" s="195"/>
      <c r="IIQ86" s="195"/>
      <c r="IIR86" s="195"/>
      <c r="IIS86" s="195"/>
      <c r="IIT86" s="195"/>
      <c r="IIU86" s="195"/>
      <c r="IIV86" s="195"/>
      <c r="IIW86" s="195"/>
      <c r="IIX86" s="195"/>
      <c r="IIY86" s="195"/>
      <c r="IIZ86" s="195"/>
      <c r="IJA86" s="195"/>
      <c r="IJB86" s="195"/>
      <c r="IJC86" s="195"/>
      <c r="IJD86" s="195"/>
      <c r="IJE86" s="195"/>
      <c r="IJF86" s="195"/>
      <c r="IJG86" s="195"/>
      <c r="IJH86" s="195"/>
      <c r="IJI86" s="195"/>
      <c r="IJJ86" s="195"/>
      <c r="IJK86" s="195"/>
      <c r="IJL86" s="195"/>
      <c r="IJM86" s="195"/>
      <c r="IJN86" s="195"/>
      <c r="IJO86" s="195"/>
      <c r="IJP86" s="195"/>
      <c r="IJQ86" s="195"/>
      <c r="IJR86" s="195"/>
      <c r="IJS86" s="195"/>
      <c r="IJT86" s="195"/>
      <c r="IJU86" s="195"/>
      <c r="IJV86" s="195"/>
      <c r="IJW86" s="195"/>
      <c r="IJX86" s="195"/>
      <c r="IJY86" s="195"/>
      <c r="IJZ86" s="195"/>
      <c r="IKA86" s="195"/>
      <c r="IKB86" s="195"/>
      <c r="IKC86" s="195"/>
      <c r="IKD86" s="195"/>
      <c r="IKE86" s="195"/>
      <c r="IKF86" s="195"/>
      <c r="IKG86" s="195"/>
      <c r="IKH86" s="195"/>
      <c r="IKI86" s="195"/>
      <c r="IKJ86" s="195"/>
      <c r="IKK86" s="195"/>
      <c r="IKL86" s="195"/>
      <c r="IKM86" s="195"/>
      <c r="IKN86" s="195"/>
      <c r="IKO86" s="195"/>
      <c r="IKP86" s="195"/>
      <c r="IKQ86" s="195"/>
      <c r="IKR86" s="195"/>
      <c r="IKS86" s="195"/>
      <c r="IKT86" s="195"/>
      <c r="IKU86" s="195"/>
      <c r="IKV86" s="195"/>
      <c r="IKW86" s="195"/>
      <c r="IKX86" s="195"/>
      <c r="IKY86" s="195"/>
      <c r="IKZ86" s="195"/>
      <c r="ILA86" s="195"/>
      <c r="ILB86" s="195"/>
      <c r="ILC86" s="195"/>
      <c r="ILD86" s="195"/>
      <c r="ILE86" s="195"/>
      <c r="ILF86" s="195"/>
      <c r="ILG86" s="195"/>
      <c r="ILH86" s="195"/>
      <c r="ILI86" s="195"/>
      <c r="ILJ86" s="195"/>
      <c r="ILK86" s="195"/>
      <c r="ILL86" s="195"/>
      <c r="ILM86" s="195"/>
      <c r="ILN86" s="195"/>
      <c r="ILO86" s="195"/>
      <c r="ILP86" s="195"/>
      <c r="ILQ86" s="195"/>
      <c r="ILR86" s="195"/>
      <c r="ILS86" s="195"/>
      <c r="ILT86" s="195"/>
      <c r="ILU86" s="195"/>
      <c r="ILV86" s="195"/>
      <c r="ILW86" s="195"/>
      <c r="ILX86" s="195"/>
      <c r="ILY86" s="195"/>
      <c r="ILZ86" s="195"/>
      <c r="IMA86" s="195"/>
      <c r="IMB86" s="195"/>
      <c r="IMC86" s="195"/>
      <c r="IMD86" s="195"/>
      <c r="IME86" s="195"/>
      <c r="IMF86" s="195"/>
      <c r="IMG86" s="195"/>
      <c r="IMH86" s="195"/>
      <c r="IMI86" s="195"/>
      <c r="IMJ86" s="195"/>
      <c r="IMK86" s="195"/>
      <c r="IML86" s="195"/>
      <c r="IMM86" s="195"/>
      <c r="IMN86" s="195"/>
      <c r="IMO86" s="195"/>
      <c r="IMP86" s="195"/>
      <c r="IMQ86" s="195"/>
      <c r="IMR86" s="195"/>
      <c r="IMS86" s="195"/>
      <c r="IMT86" s="195"/>
      <c r="IMU86" s="195"/>
      <c r="IMV86" s="195"/>
      <c r="IMW86" s="195"/>
      <c r="IMX86" s="195"/>
      <c r="IMY86" s="195"/>
      <c r="IMZ86" s="195"/>
      <c r="INA86" s="195"/>
      <c r="INB86" s="195"/>
      <c r="INC86" s="195"/>
      <c r="IND86" s="195"/>
      <c r="INE86" s="195"/>
      <c r="INF86" s="195"/>
      <c r="ING86" s="195"/>
      <c r="INH86" s="195"/>
      <c r="INI86" s="195"/>
      <c r="INJ86" s="195"/>
      <c r="INK86" s="195"/>
      <c r="INL86" s="195"/>
      <c r="INM86" s="195"/>
      <c r="INN86" s="195"/>
      <c r="INO86" s="195"/>
      <c r="INP86" s="195"/>
      <c r="INQ86" s="195"/>
      <c r="INR86" s="195"/>
      <c r="INS86" s="195"/>
      <c r="INT86" s="195"/>
      <c r="INU86" s="195"/>
      <c r="INV86" s="195"/>
      <c r="INW86" s="195"/>
      <c r="INX86" s="195"/>
      <c r="INY86" s="195"/>
      <c r="INZ86" s="195"/>
      <c r="IOA86" s="195"/>
      <c r="IOB86" s="195"/>
      <c r="IOC86" s="195"/>
      <c r="IOD86" s="195"/>
      <c r="IOE86" s="195"/>
      <c r="IOF86" s="195"/>
      <c r="IOG86" s="195"/>
      <c r="IOH86" s="195"/>
      <c r="IOI86" s="195"/>
      <c r="IOJ86" s="195"/>
      <c r="IOK86" s="195"/>
      <c r="IOL86" s="195"/>
      <c r="IOM86" s="195"/>
      <c r="ION86" s="195"/>
      <c r="IOO86" s="195"/>
      <c r="IOP86" s="195"/>
      <c r="IOQ86" s="195"/>
      <c r="IOR86" s="195"/>
      <c r="IOS86" s="195"/>
      <c r="IOT86" s="195"/>
      <c r="IOU86" s="195"/>
      <c r="IOV86" s="195"/>
      <c r="IOW86" s="195"/>
      <c r="IOX86" s="195"/>
      <c r="IOY86" s="195"/>
      <c r="IOZ86" s="195"/>
      <c r="IPA86" s="195"/>
      <c r="IPB86" s="195"/>
      <c r="IPC86" s="195"/>
      <c r="IPD86" s="195"/>
      <c r="IPE86" s="195"/>
      <c r="IPF86" s="195"/>
      <c r="IPG86" s="195"/>
      <c r="IPH86" s="195"/>
      <c r="IPI86" s="195"/>
      <c r="IPJ86" s="195"/>
      <c r="IPK86" s="195"/>
      <c r="IPL86" s="195"/>
      <c r="IPM86" s="195"/>
      <c r="IPN86" s="195"/>
      <c r="IPO86" s="195"/>
      <c r="IPP86" s="195"/>
      <c r="IPQ86" s="195"/>
      <c r="IPR86" s="195"/>
      <c r="IPS86" s="195"/>
      <c r="IPT86" s="195"/>
      <c r="IPU86" s="195"/>
      <c r="IPV86" s="195"/>
      <c r="IPW86" s="195"/>
      <c r="IPX86" s="195"/>
      <c r="IPY86" s="195"/>
      <c r="IPZ86" s="195"/>
      <c r="IQA86" s="195"/>
      <c r="IQB86" s="195"/>
      <c r="IQC86" s="195"/>
      <c r="IQD86" s="195"/>
      <c r="IQE86" s="195"/>
      <c r="IQF86" s="195"/>
      <c r="IQG86" s="195"/>
      <c r="IQH86" s="195"/>
      <c r="IQI86" s="195"/>
      <c r="IQJ86" s="195"/>
      <c r="IQK86" s="195"/>
      <c r="IQL86" s="195"/>
      <c r="IQM86" s="195"/>
      <c r="IQN86" s="195"/>
      <c r="IQO86" s="195"/>
      <c r="IQP86" s="195"/>
      <c r="IQQ86" s="195"/>
      <c r="IQR86" s="195"/>
      <c r="IQS86" s="195"/>
      <c r="IQT86" s="195"/>
      <c r="IQU86" s="195"/>
      <c r="IQV86" s="195"/>
      <c r="IQW86" s="195"/>
      <c r="IQX86" s="195"/>
      <c r="IQY86" s="195"/>
      <c r="IQZ86" s="195"/>
      <c r="IRA86" s="195"/>
      <c r="IRB86" s="195"/>
      <c r="IRC86" s="195"/>
      <c r="IRD86" s="195"/>
      <c r="IRE86" s="195"/>
      <c r="IRF86" s="195"/>
      <c r="IRG86" s="195"/>
      <c r="IRH86" s="195"/>
      <c r="IRI86" s="195"/>
      <c r="IRJ86" s="195"/>
      <c r="IRK86" s="195"/>
      <c r="IRL86" s="195"/>
      <c r="IRM86" s="195"/>
      <c r="IRN86" s="195"/>
      <c r="IRO86" s="195"/>
      <c r="IRP86" s="195"/>
      <c r="IRQ86" s="195"/>
      <c r="IRR86" s="195"/>
      <c r="IRS86" s="195"/>
      <c r="IRT86" s="195"/>
      <c r="IRU86" s="195"/>
      <c r="IRV86" s="195"/>
      <c r="IRW86" s="195"/>
      <c r="IRX86" s="195"/>
      <c r="IRY86" s="195"/>
      <c r="IRZ86" s="195"/>
      <c r="ISA86" s="195"/>
      <c r="ISB86" s="195"/>
      <c r="ISC86" s="195"/>
      <c r="ISD86" s="195"/>
      <c r="ISE86" s="195"/>
      <c r="ISF86" s="195"/>
      <c r="ISG86" s="195"/>
      <c r="ISH86" s="195"/>
      <c r="ISI86" s="195"/>
      <c r="ISJ86" s="195"/>
      <c r="ISK86" s="195"/>
      <c r="ISL86" s="195"/>
      <c r="ISM86" s="195"/>
      <c r="ISN86" s="195"/>
      <c r="ISO86" s="195"/>
      <c r="ISP86" s="195"/>
      <c r="ISQ86" s="195"/>
      <c r="ISR86" s="195"/>
      <c r="ISS86" s="195"/>
      <c r="IST86" s="195"/>
      <c r="ISU86" s="195"/>
      <c r="ISV86" s="195"/>
      <c r="ISW86" s="195"/>
      <c r="ISX86" s="195"/>
      <c r="ISY86" s="195"/>
      <c r="ISZ86" s="195"/>
      <c r="ITA86" s="195"/>
      <c r="ITB86" s="195"/>
      <c r="ITC86" s="195"/>
      <c r="ITD86" s="195"/>
      <c r="ITE86" s="195"/>
      <c r="ITF86" s="195"/>
      <c r="ITG86" s="195"/>
      <c r="ITH86" s="195"/>
      <c r="ITI86" s="195"/>
      <c r="ITJ86" s="195"/>
      <c r="ITK86" s="195"/>
      <c r="ITL86" s="195"/>
      <c r="ITM86" s="195"/>
      <c r="ITN86" s="195"/>
      <c r="ITO86" s="195"/>
      <c r="ITP86" s="195"/>
      <c r="ITQ86" s="195"/>
      <c r="ITR86" s="195"/>
      <c r="ITS86" s="195"/>
      <c r="ITT86" s="195"/>
      <c r="ITU86" s="195"/>
      <c r="ITV86" s="195"/>
      <c r="ITW86" s="195"/>
      <c r="ITX86" s="195"/>
      <c r="ITY86" s="195"/>
      <c r="ITZ86" s="195"/>
      <c r="IUA86" s="195"/>
      <c r="IUB86" s="195"/>
      <c r="IUC86" s="195"/>
      <c r="IUD86" s="195"/>
      <c r="IUE86" s="195"/>
      <c r="IUF86" s="195"/>
      <c r="IUG86" s="195"/>
      <c r="IUH86" s="195"/>
      <c r="IUI86" s="195"/>
      <c r="IUJ86" s="195"/>
      <c r="IUK86" s="195"/>
      <c r="IUL86" s="195"/>
      <c r="IUM86" s="195"/>
      <c r="IUN86" s="195"/>
      <c r="IUO86" s="195"/>
      <c r="IUP86" s="195"/>
      <c r="IUQ86" s="195"/>
      <c r="IUR86" s="195"/>
      <c r="IUS86" s="195"/>
      <c r="IUT86" s="195"/>
      <c r="IUU86" s="195"/>
      <c r="IUV86" s="195"/>
      <c r="IUW86" s="195"/>
      <c r="IUX86" s="195"/>
      <c r="IUY86" s="195"/>
      <c r="IUZ86" s="195"/>
      <c r="IVA86" s="195"/>
      <c r="IVB86" s="195"/>
      <c r="IVC86" s="195"/>
      <c r="IVD86" s="195"/>
      <c r="IVE86" s="195"/>
      <c r="IVF86" s="195"/>
      <c r="IVG86" s="195"/>
      <c r="IVH86" s="195"/>
      <c r="IVI86" s="195"/>
      <c r="IVJ86" s="195"/>
      <c r="IVK86" s="195"/>
      <c r="IVL86" s="195"/>
      <c r="IVM86" s="195"/>
      <c r="IVN86" s="195"/>
      <c r="IVO86" s="195"/>
      <c r="IVP86" s="195"/>
      <c r="IVQ86" s="195"/>
      <c r="IVR86" s="195"/>
      <c r="IVS86" s="195"/>
      <c r="IVT86" s="195"/>
      <c r="IVU86" s="195"/>
      <c r="IVV86" s="195"/>
      <c r="IVW86" s="195"/>
      <c r="IVX86" s="195"/>
      <c r="IVY86" s="195"/>
      <c r="IVZ86" s="195"/>
      <c r="IWA86" s="195"/>
      <c r="IWB86" s="195"/>
      <c r="IWC86" s="195"/>
      <c r="IWD86" s="195"/>
      <c r="IWE86" s="195"/>
      <c r="IWF86" s="195"/>
      <c r="IWG86" s="195"/>
      <c r="IWH86" s="195"/>
      <c r="IWI86" s="195"/>
      <c r="IWJ86" s="195"/>
      <c r="IWK86" s="195"/>
      <c r="IWL86" s="195"/>
      <c r="IWM86" s="195"/>
      <c r="IWN86" s="195"/>
      <c r="IWO86" s="195"/>
      <c r="IWP86" s="195"/>
      <c r="IWQ86" s="195"/>
      <c r="IWR86" s="195"/>
      <c r="IWS86" s="195"/>
      <c r="IWT86" s="195"/>
      <c r="IWU86" s="195"/>
      <c r="IWV86" s="195"/>
      <c r="IWW86" s="195"/>
      <c r="IWX86" s="195"/>
      <c r="IWY86" s="195"/>
      <c r="IWZ86" s="195"/>
      <c r="IXA86" s="195"/>
      <c r="IXB86" s="195"/>
      <c r="IXC86" s="195"/>
      <c r="IXD86" s="195"/>
      <c r="IXE86" s="195"/>
      <c r="IXF86" s="195"/>
      <c r="IXG86" s="195"/>
      <c r="IXH86" s="195"/>
      <c r="IXI86" s="195"/>
      <c r="IXJ86" s="195"/>
      <c r="IXK86" s="195"/>
      <c r="IXL86" s="195"/>
      <c r="IXM86" s="195"/>
      <c r="IXN86" s="195"/>
      <c r="IXO86" s="195"/>
      <c r="IXP86" s="195"/>
      <c r="IXQ86" s="195"/>
      <c r="IXR86" s="195"/>
      <c r="IXS86" s="195"/>
      <c r="IXT86" s="195"/>
      <c r="IXU86" s="195"/>
      <c r="IXV86" s="195"/>
      <c r="IXW86" s="195"/>
      <c r="IXX86" s="195"/>
      <c r="IXY86" s="195"/>
      <c r="IXZ86" s="195"/>
      <c r="IYA86" s="195"/>
      <c r="IYB86" s="195"/>
      <c r="IYC86" s="195"/>
      <c r="IYD86" s="195"/>
      <c r="IYE86" s="195"/>
      <c r="IYF86" s="195"/>
      <c r="IYG86" s="195"/>
      <c r="IYH86" s="195"/>
      <c r="IYI86" s="195"/>
      <c r="IYJ86" s="195"/>
      <c r="IYK86" s="195"/>
      <c r="IYL86" s="195"/>
      <c r="IYM86" s="195"/>
      <c r="IYN86" s="195"/>
      <c r="IYO86" s="195"/>
      <c r="IYP86" s="195"/>
      <c r="IYQ86" s="195"/>
      <c r="IYR86" s="195"/>
      <c r="IYS86" s="195"/>
      <c r="IYT86" s="195"/>
      <c r="IYU86" s="195"/>
      <c r="IYV86" s="195"/>
      <c r="IYW86" s="195"/>
      <c r="IYX86" s="195"/>
      <c r="IYY86" s="195"/>
      <c r="IYZ86" s="195"/>
      <c r="IZA86" s="195"/>
      <c r="IZB86" s="195"/>
      <c r="IZC86" s="195"/>
      <c r="IZD86" s="195"/>
      <c r="IZE86" s="195"/>
      <c r="IZF86" s="195"/>
      <c r="IZG86" s="195"/>
      <c r="IZH86" s="195"/>
      <c r="IZI86" s="195"/>
      <c r="IZJ86" s="195"/>
      <c r="IZK86" s="195"/>
      <c r="IZL86" s="195"/>
      <c r="IZM86" s="195"/>
      <c r="IZN86" s="195"/>
      <c r="IZO86" s="195"/>
      <c r="IZP86" s="195"/>
      <c r="IZQ86" s="195"/>
      <c r="IZR86" s="195"/>
      <c r="IZS86" s="195"/>
      <c r="IZT86" s="195"/>
      <c r="IZU86" s="195"/>
      <c r="IZV86" s="195"/>
      <c r="IZW86" s="195"/>
      <c r="IZX86" s="195"/>
      <c r="IZY86" s="195"/>
      <c r="IZZ86" s="195"/>
      <c r="JAA86" s="195"/>
      <c r="JAB86" s="195"/>
      <c r="JAC86" s="195"/>
      <c r="JAD86" s="195"/>
      <c r="JAE86" s="195"/>
      <c r="JAF86" s="195"/>
      <c r="JAG86" s="195"/>
      <c r="JAH86" s="195"/>
      <c r="JAI86" s="195"/>
      <c r="JAJ86" s="195"/>
      <c r="JAK86" s="195"/>
      <c r="JAL86" s="195"/>
      <c r="JAM86" s="195"/>
      <c r="JAN86" s="195"/>
      <c r="JAO86" s="195"/>
      <c r="JAP86" s="195"/>
      <c r="JAQ86" s="195"/>
      <c r="JAR86" s="195"/>
      <c r="JAS86" s="195"/>
      <c r="JAT86" s="195"/>
      <c r="JAU86" s="195"/>
      <c r="JAV86" s="195"/>
      <c r="JAW86" s="195"/>
      <c r="JAX86" s="195"/>
      <c r="JAY86" s="195"/>
      <c r="JAZ86" s="195"/>
      <c r="JBA86" s="195"/>
      <c r="JBB86" s="195"/>
      <c r="JBC86" s="195"/>
      <c r="JBD86" s="195"/>
      <c r="JBE86" s="195"/>
      <c r="JBF86" s="195"/>
      <c r="JBG86" s="195"/>
      <c r="JBH86" s="195"/>
      <c r="JBI86" s="195"/>
      <c r="JBJ86" s="195"/>
      <c r="JBK86" s="195"/>
      <c r="JBL86" s="195"/>
      <c r="JBM86" s="195"/>
      <c r="JBN86" s="195"/>
      <c r="JBO86" s="195"/>
      <c r="JBP86" s="195"/>
      <c r="JBQ86" s="195"/>
      <c r="JBR86" s="195"/>
      <c r="JBS86" s="195"/>
      <c r="JBT86" s="195"/>
      <c r="JBU86" s="195"/>
      <c r="JBV86" s="195"/>
      <c r="JBW86" s="195"/>
      <c r="JBX86" s="195"/>
      <c r="JBY86" s="195"/>
      <c r="JBZ86" s="195"/>
      <c r="JCA86" s="195"/>
      <c r="JCB86" s="195"/>
      <c r="JCC86" s="195"/>
      <c r="JCD86" s="195"/>
      <c r="JCE86" s="195"/>
      <c r="JCF86" s="195"/>
      <c r="JCG86" s="195"/>
      <c r="JCH86" s="195"/>
      <c r="JCI86" s="195"/>
      <c r="JCJ86" s="195"/>
      <c r="JCK86" s="195"/>
      <c r="JCL86" s="195"/>
      <c r="JCM86" s="195"/>
      <c r="JCN86" s="195"/>
      <c r="JCO86" s="195"/>
      <c r="JCP86" s="195"/>
      <c r="JCQ86" s="195"/>
      <c r="JCR86" s="195"/>
      <c r="JCS86" s="195"/>
      <c r="JCT86" s="195"/>
      <c r="JCU86" s="195"/>
      <c r="JCV86" s="195"/>
      <c r="JCW86" s="195"/>
      <c r="JCX86" s="195"/>
      <c r="JCY86" s="195"/>
      <c r="JCZ86" s="195"/>
      <c r="JDA86" s="195"/>
      <c r="JDB86" s="195"/>
      <c r="JDC86" s="195"/>
      <c r="JDD86" s="195"/>
      <c r="JDE86" s="195"/>
      <c r="JDF86" s="195"/>
      <c r="JDG86" s="195"/>
      <c r="JDH86" s="195"/>
      <c r="JDI86" s="195"/>
      <c r="JDJ86" s="195"/>
      <c r="JDK86" s="195"/>
      <c r="JDL86" s="195"/>
      <c r="JDM86" s="195"/>
      <c r="JDN86" s="195"/>
      <c r="JDO86" s="195"/>
      <c r="JDP86" s="195"/>
      <c r="JDQ86" s="195"/>
      <c r="JDR86" s="195"/>
      <c r="JDS86" s="195"/>
      <c r="JDT86" s="195"/>
      <c r="JDU86" s="195"/>
      <c r="JDV86" s="195"/>
      <c r="JDW86" s="195"/>
      <c r="JDX86" s="195"/>
      <c r="JDY86" s="195"/>
      <c r="JDZ86" s="195"/>
      <c r="JEA86" s="195"/>
      <c r="JEB86" s="195"/>
      <c r="JEC86" s="195"/>
      <c r="JED86" s="195"/>
      <c r="JEE86" s="195"/>
      <c r="JEF86" s="195"/>
      <c r="JEG86" s="195"/>
      <c r="JEH86" s="195"/>
      <c r="JEI86" s="195"/>
      <c r="JEJ86" s="195"/>
      <c r="JEK86" s="195"/>
      <c r="JEL86" s="195"/>
      <c r="JEM86" s="195"/>
      <c r="JEN86" s="195"/>
      <c r="JEO86" s="195"/>
      <c r="JEP86" s="195"/>
      <c r="JEQ86" s="195"/>
      <c r="JER86" s="195"/>
      <c r="JES86" s="195"/>
      <c r="JET86" s="195"/>
      <c r="JEU86" s="195"/>
      <c r="JEV86" s="195"/>
      <c r="JEW86" s="195"/>
      <c r="JEX86" s="195"/>
      <c r="JEY86" s="195"/>
      <c r="JEZ86" s="195"/>
      <c r="JFA86" s="195"/>
      <c r="JFB86" s="195"/>
      <c r="JFC86" s="195"/>
      <c r="JFD86" s="195"/>
      <c r="JFE86" s="195"/>
      <c r="JFF86" s="195"/>
      <c r="JFG86" s="195"/>
      <c r="JFH86" s="195"/>
      <c r="JFI86" s="195"/>
      <c r="JFJ86" s="195"/>
      <c r="JFK86" s="195"/>
      <c r="JFL86" s="195"/>
      <c r="JFM86" s="195"/>
      <c r="JFN86" s="195"/>
      <c r="JFO86" s="195"/>
      <c r="JFP86" s="195"/>
      <c r="JFQ86" s="195"/>
      <c r="JFR86" s="195"/>
      <c r="JFS86" s="195"/>
      <c r="JFT86" s="195"/>
      <c r="JFU86" s="195"/>
      <c r="JFV86" s="195"/>
      <c r="JFW86" s="195"/>
      <c r="JFX86" s="195"/>
      <c r="JFY86" s="195"/>
      <c r="JFZ86" s="195"/>
      <c r="JGA86" s="195"/>
      <c r="JGB86" s="195"/>
      <c r="JGC86" s="195"/>
      <c r="JGD86" s="195"/>
      <c r="JGE86" s="195"/>
      <c r="JGF86" s="195"/>
      <c r="JGG86" s="195"/>
      <c r="JGH86" s="195"/>
      <c r="JGI86" s="195"/>
      <c r="JGJ86" s="195"/>
      <c r="JGK86" s="195"/>
      <c r="JGL86" s="195"/>
      <c r="JGM86" s="195"/>
      <c r="JGN86" s="195"/>
      <c r="JGO86" s="195"/>
      <c r="JGP86" s="195"/>
      <c r="JGQ86" s="195"/>
      <c r="JGR86" s="195"/>
      <c r="JGS86" s="195"/>
      <c r="JGT86" s="195"/>
      <c r="JGU86" s="195"/>
      <c r="JGV86" s="195"/>
      <c r="JGW86" s="195"/>
      <c r="JGX86" s="195"/>
      <c r="JGY86" s="195"/>
      <c r="JGZ86" s="195"/>
      <c r="JHA86" s="195"/>
      <c r="JHB86" s="195"/>
      <c r="JHC86" s="195"/>
      <c r="JHD86" s="195"/>
      <c r="JHE86" s="195"/>
      <c r="JHF86" s="195"/>
      <c r="JHG86" s="195"/>
      <c r="JHH86" s="195"/>
      <c r="JHI86" s="195"/>
      <c r="JHJ86" s="195"/>
      <c r="JHK86" s="195"/>
      <c r="JHL86" s="195"/>
      <c r="JHM86" s="195"/>
      <c r="JHN86" s="195"/>
      <c r="JHO86" s="195"/>
      <c r="JHP86" s="195"/>
      <c r="JHQ86" s="195"/>
      <c r="JHR86" s="195"/>
      <c r="JHS86" s="195"/>
      <c r="JHT86" s="195"/>
      <c r="JHU86" s="195"/>
      <c r="JHV86" s="195"/>
      <c r="JHW86" s="195"/>
      <c r="JHX86" s="195"/>
      <c r="JHY86" s="195"/>
      <c r="JHZ86" s="195"/>
      <c r="JIA86" s="195"/>
      <c r="JIB86" s="195"/>
      <c r="JIC86" s="195"/>
      <c r="JID86" s="195"/>
      <c r="JIE86" s="195"/>
      <c r="JIF86" s="195"/>
      <c r="JIG86" s="195"/>
      <c r="JIH86" s="195"/>
      <c r="JII86" s="195"/>
      <c r="JIJ86" s="195"/>
      <c r="JIK86" s="195"/>
      <c r="JIL86" s="195"/>
      <c r="JIM86" s="195"/>
      <c r="JIN86" s="195"/>
      <c r="JIO86" s="195"/>
      <c r="JIP86" s="195"/>
      <c r="JIQ86" s="195"/>
      <c r="JIR86" s="195"/>
      <c r="JIS86" s="195"/>
      <c r="JIT86" s="195"/>
      <c r="JIU86" s="195"/>
      <c r="JIV86" s="195"/>
      <c r="JIW86" s="195"/>
      <c r="JIX86" s="195"/>
      <c r="JIY86" s="195"/>
      <c r="JIZ86" s="195"/>
      <c r="JJA86" s="195"/>
      <c r="JJB86" s="195"/>
      <c r="JJC86" s="195"/>
      <c r="JJD86" s="195"/>
      <c r="JJE86" s="195"/>
      <c r="JJF86" s="195"/>
      <c r="JJG86" s="195"/>
      <c r="JJH86" s="195"/>
      <c r="JJI86" s="195"/>
      <c r="JJJ86" s="195"/>
      <c r="JJK86" s="195"/>
      <c r="JJL86" s="195"/>
      <c r="JJM86" s="195"/>
      <c r="JJN86" s="195"/>
      <c r="JJO86" s="195"/>
      <c r="JJP86" s="195"/>
      <c r="JJQ86" s="195"/>
      <c r="JJR86" s="195"/>
      <c r="JJS86" s="195"/>
      <c r="JJT86" s="195"/>
      <c r="JJU86" s="195"/>
      <c r="JJV86" s="195"/>
      <c r="JJW86" s="195"/>
      <c r="JJX86" s="195"/>
      <c r="JJY86" s="195"/>
      <c r="JJZ86" s="195"/>
      <c r="JKA86" s="195"/>
      <c r="JKB86" s="195"/>
      <c r="JKC86" s="195"/>
      <c r="JKD86" s="195"/>
      <c r="JKE86" s="195"/>
      <c r="JKF86" s="195"/>
      <c r="JKG86" s="195"/>
      <c r="JKH86" s="195"/>
      <c r="JKI86" s="195"/>
      <c r="JKJ86" s="195"/>
      <c r="JKK86" s="195"/>
      <c r="JKL86" s="195"/>
      <c r="JKM86" s="195"/>
      <c r="JKN86" s="195"/>
      <c r="JKO86" s="195"/>
      <c r="JKP86" s="195"/>
      <c r="JKQ86" s="195"/>
      <c r="JKR86" s="195"/>
      <c r="JKS86" s="195"/>
      <c r="JKT86" s="195"/>
      <c r="JKU86" s="195"/>
      <c r="JKV86" s="195"/>
      <c r="JKW86" s="195"/>
      <c r="JKX86" s="195"/>
      <c r="JKY86" s="195"/>
      <c r="JKZ86" s="195"/>
      <c r="JLA86" s="195"/>
      <c r="JLB86" s="195"/>
      <c r="JLC86" s="195"/>
      <c r="JLD86" s="195"/>
      <c r="JLE86" s="195"/>
      <c r="JLF86" s="195"/>
      <c r="JLG86" s="195"/>
      <c r="JLH86" s="195"/>
      <c r="JLI86" s="195"/>
      <c r="JLJ86" s="195"/>
      <c r="JLK86" s="195"/>
      <c r="JLL86" s="195"/>
      <c r="JLM86" s="195"/>
      <c r="JLN86" s="195"/>
      <c r="JLO86" s="195"/>
      <c r="JLP86" s="195"/>
      <c r="JLQ86" s="195"/>
      <c r="JLR86" s="195"/>
      <c r="JLS86" s="195"/>
      <c r="JLT86" s="195"/>
      <c r="JLU86" s="195"/>
      <c r="JLV86" s="195"/>
      <c r="JLW86" s="195"/>
      <c r="JLX86" s="195"/>
      <c r="JLY86" s="195"/>
      <c r="JLZ86" s="195"/>
      <c r="JMA86" s="195"/>
      <c r="JMB86" s="195"/>
      <c r="JMC86" s="195"/>
      <c r="JMD86" s="195"/>
      <c r="JME86" s="195"/>
      <c r="JMF86" s="195"/>
      <c r="JMG86" s="195"/>
      <c r="JMH86" s="195"/>
      <c r="JMI86" s="195"/>
      <c r="JMJ86" s="195"/>
      <c r="JMK86" s="195"/>
      <c r="JML86" s="195"/>
      <c r="JMM86" s="195"/>
      <c r="JMN86" s="195"/>
      <c r="JMO86" s="195"/>
      <c r="JMP86" s="195"/>
      <c r="JMQ86" s="195"/>
      <c r="JMR86" s="195"/>
      <c r="JMS86" s="195"/>
      <c r="JMT86" s="195"/>
      <c r="JMU86" s="195"/>
      <c r="JMV86" s="195"/>
      <c r="JMW86" s="195"/>
      <c r="JMX86" s="195"/>
      <c r="JMY86" s="195"/>
      <c r="JMZ86" s="195"/>
      <c r="JNA86" s="195"/>
      <c r="JNB86" s="195"/>
      <c r="JNC86" s="195"/>
      <c r="JND86" s="195"/>
      <c r="JNE86" s="195"/>
      <c r="JNF86" s="195"/>
      <c r="JNG86" s="195"/>
      <c r="JNH86" s="195"/>
      <c r="JNI86" s="195"/>
      <c r="JNJ86" s="195"/>
      <c r="JNK86" s="195"/>
      <c r="JNL86" s="195"/>
      <c r="JNM86" s="195"/>
      <c r="JNN86" s="195"/>
      <c r="JNO86" s="195"/>
      <c r="JNP86" s="195"/>
      <c r="JNQ86" s="195"/>
      <c r="JNR86" s="195"/>
      <c r="JNS86" s="195"/>
      <c r="JNT86" s="195"/>
      <c r="JNU86" s="195"/>
      <c r="JNV86" s="195"/>
      <c r="JNW86" s="195"/>
      <c r="JNX86" s="195"/>
      <c r="JNY86" s="195"/>
      <c r="JNZ86" s="195"/>
      <c r="JOA86" s="195"/>
      <c r="JOB86" s="195"/>
      <c r="JOC86" s="195"/>
      <c r="JOD86" s="195"/>
      <c r="JOE86" s="195"/>
      <c r="JOF86" s="195"/>
      <c r="JOG86" s="195"/>
      <c r="JOH86" s="195"/>
      <c r="JOI86" s="195"/>
      <c r="JOJ86" s="195"/>
      <c r="JOK86" s="195"/>
      <c r="JOL86" s="195"/>
      <c r="JOM86" s="195"/>
      <c r="JON86" s="195"/>
      <c r="JOO86" s="195"/>
      <c r="JOP86" s="195"/>
      <c r="JOQ86" s="195"/>
      <c r="JOR86" s="195"/>
      <c r="JOS86" s="195"/>
      <c r="JOT86" s="195"/>
      <c r="JOU86" s="195"/>
      <c r="JOV86" s="195"/>
      <c r="JOW86" s="195"/>
      <c r="JOX86" s="195"/>
      <c r="JOY86" s="195"/>
      <c r="JOZ86" s="195"/>
      <c r="JPA86" s="195"/>
      <c r="JPB86" s="195"/>
      <c r="JPC86" s="195"/>
      <c r="JPD86" s="195"/>
      <c r="JPE86" s="195"/>
      <c r="JPF86" s="195"/>
      <c r="JPG86" s="195"/>
      <c r="JPH86" s="195"/>
      <c r="JPI86" s="195"/>
      <c r="JPJ86" s="195"/>
      <c r="JPK86" s="195"/>
      <c r="JPL86" s="195"/>
      <c r="JPM86" s="195"/>
      <c r="JPN86" s="195"/>
      <c r="JPO86" s="195"/>
      <c r="JPP86" s="195"/>
      <c r="JPQ86" s="195"/>
      <c r="JPR86" s="195"/>
      <c r="JPS86" s="195"/>
      <c r="JPT86" s="195"/>
      <c r="JPU86" s="195"/>
      <c r="JPV86" s="195"/>
      <c r="JPW86" s="195"/>
      <c r="JPX86" s="195"/>
      <c r="JPY86" s="195"/>
      <c r="JPZ86" s="195"/>
      <c r="JQA86" s="195"/>
      <c r="JQB86" s="195"/>
      <c r="JQC86" s="195"/>
      <c r="JQD86" s="195"/>
      <c r="JQE86" s="195"/>
      <c r="JQF86" s="195"/>
      <c r="JQG86" s="195"/>
      <c r="JQH86" s="195"/>
      <c r="JQI86" s="195"/>
      <c r="JQJ86" s="195"/>
      <c r="JQK86" s="195"/>
      <c r="JQL86" s="195"/>
      <c r="JQM86" s="195"/>
      <c r="JQN86" s="195"/>
      <c r="JQO86" s="195"/>
      <c r="JQP86" s="195"/>
      <c r="JQQ86" s="195"/>
      <c r="JQR86" s="195"/>
      <c r="JQS86" s="195"/>
      <c r="JQT86" s="195"/>
      <c r="JQU86" s="195"/>
      <c r="JQV86" s="195"/>
      <c r="JQW86" s="195"/>
      <c r="JQX86" s="195"/>
      <c r="JQY86" s="195"/>
      <c r="JQZ86" s="195"/>
      <c r="JRA86" s="195"/>
      <c r="JRB86" s="195"/>
      <c r="JRC86" s="195"/>
      <c r="JRD86" s="195"/>
      <c r="JRE86" s="195"/>
      <c r="JRF86" s="195"/>
      <c r="JRG86" s="195"/>
      <c r="JRH86" s="195"/>
      <c r="JRI86" s="195"/>
      <c r="JRJ86" s="195"/>
      <c r="JRK86" s="195"/>
      <c r="JRL86" s="195"/>
      <c r="JRM86" s="195"/>
      <c r="JRN86" s="195"/>
      <c r="JRO86" s="195"/>
      <c r="JRP86" s="195"/>
      <c r="JRQ86" s="195"/>
      <c r="JRR86" s="195"/>
      <c r="JRS86" s="195"/>
      <c r="JRT86" s="195"/>
      <c r="JRU86" s="195"/>
      <c r="JRV86" s="195"/>
      <c r="JRW86" s="195"/>
      <c r="JRX86" s="195"/>
      <c r="JRY86" s="195"/>
      <c r="JRZ86" s="195"/>
      <c r="JSA86" s="195"/>
      <c r="JSB86" s="195"/>
      <c r="JSC86" s="195"/>
      <c r="JSD86" s="195"/>
      <c r="JSE86" s="195"/>
      <c r="JSF86" s="195"/>
      <c r="JSG86" s="195"/>
      <c r="JSH86" s="195"/>
      <c r="JSI86" s="195"/>
      <c r="JSJ86" s="195"/>
      <c r="JSK86" s="195"/>
      <c r="JSL86" s="195"/>
      <c r="JSM86" s="195"/>
      <c r="JSN86" s="195"/>
      <c r="JSO86" s="195"/>
      <c r="JSP86" s="195"/>
      <c r="JSQ86" s="195"/>
      <c r="JSR86" s="195"/>
      <c r="JSS86" s="195"/>
      <c r="JST86" s="195"/>
      <c r="JSU86" s="195"/>
      <c r="JSV86" s="195"/>
      <c r="JSW86" s="195"/>
      <c r="JSX86" s="195"/>
      <c r="JSY86" s="195"/>
      <c r="JSZ86" s="195"/>
      <c r="JTA86" s="195"/>
      <c r="JTB86" s="195"/>
      <c r="JTC86" s="195"/>
      <c r="JTD86" s="195"/>
      <c r="JTE86" s="195"/>
      <c r="JTF86" s="195"/>
      <c r="JTG86" s="195"/>
      <c r="JTH86" s="195"/>
      <c r="JTI86" s="195"/>
      <c r="JTJ86" s="195"/>
      <c r="JTK86" s="195"/>
      <c r="JTL86" s="195"/>
      <c r="JTM86" s="195"/>
      <c r="JTN86" s="195"/>
      <c r="JTO86" s="195"/>
      <c r="JTP86" s="195"/>
      <c r="JTQ86" s="195"/>
      <c r="JTR86" s="195"/>
      <c r="JTS86" s="195"/>
      <c r="JTT86" s="195"/>
      <c r="JTU86" s="195"/>
      <c r="JTV86" s="195"/>
      <c r="JTW86" s="195"/>
      <c r="JTX86" s="195"/>
      <c r="JTY86" s="195"/>
      <c r="JTZ86" s="195"/>
      <c r="JUA86" s="195"/>
      <c r="JUB86" s="195"/>
      <c r="JUC86" s="195"/>
      <c r="JUD86" s="195"/>
      <c r="JUE86" s="195"/>
      <c r="JUF86" s="195"/>
      <c r="JUG86" s="195"/>
      <c r="JUH86" s="195"/>
      <c r="JUI86" s="195"/>
      <c r="JUJ86" s="195"/>
      <c r="JUK86" s="195"/>
      <c r="JUL86" s="195"/>
      <c r="JUM86" s="195"/>
      <c r="JUN86" s="195"/>
      <c r="JUO86" s="195"/>
      <c r="JUP86" s="195"/>
      <c r="JUQ86" s="195"/>
      <c r="JUR86" s="195"/>
      <c r="JUS86" s="195"/>
      <c r="JUT86" s="195"/>
      <c r="JUU86" s="195"/>
      <c r="JUV86" s="195"/>
      <c r="JUW86" s="195"/>
      <c r="JUX86" s="195"/>
      <c r="JUY86" s="195"/>
      <c r="JUZ86" s="195"/>
      <c r="JVA86" s="195"/>
      <c r="JVB86" s="195"/>
      <c r="JVC86" s="195"/>
      <c r="JVD86" s="195"/>
      <c r="JVE86" s="195"/>
      <c r="JVF86" s="195"/>
      <c r="JVG86" s="195"/>
      <c r="JVH86" s="195"/>
      <c r="JVI86" s="195"/>
      <c r="JVJ86" s="195"/>
      <c r="JVK86" s="195"/>
      <c r="JVL86" s="195"/>
      <c r="JVM86" s="195"/>
      <c r="JVN86" s="195"/>
      <c r="JVO86" s="195"/>
      <c r="JVP86" s="195"/>
      <c r="JVQ86" s="195"/>
      <c r="JVR86" s="195"/>
      <c r="JVS86" s="195"/>
      <c r="JVT86" s="195"/>
      <c r="JVU86" s="195"/>
      <c r="JVV86" s="195"/>
      <c r="JVW86" s="195"/>
      <c r="JVX86" s="195"/>
      <c r="JVY86" s="195"/>
      <c r="JVZ86" s="195"/>
      <c r="JWA86" s="195"/>
      <c r="JWB86" s="195"/>
      <c r="JWC86" s="195"/>
      <c r="JWD86" s="195"/>
      <c r="JWE86" s="195"/>
      <c r="JWF86" s="195"/>
      <c r="JWG86" s="195"/>
      <c r="JWH86" s="195"/>
      <c r="JWI86" s="195"/>
      <c r="JWJ86" s="195"/>
      <c r="JWK86" s="195"/>
      <c r="JWL86" s="195"/>
      <c r="JWM86" s="195"/>
      <c r="JWN86" s="195"/>
      <c r="JWO86" s="195"/>
      <c r="JWP86" s="195"/>
      <c r="JWQ86" s="195"/>
      <c r="JWR86" s="195"/>
      <c r="JWS86" s="195"/>
      <c r="JWT86" s="195"/>
      <c r="JWU86" s="195"/>
      <c r="JWV86" s="195"/>
      <c r="JWW86" s="195"/>
      <c r="JWX86" s="195"/>
      <c r="JWY86" s="195"/>
      <c r="JWZ86" s="195"/>
      <c r="JXA86" s="195"/>
      <c r="JXB86" s="195"/>
      <c r="JXC86" s="195"/>
      <c r="JXD86" s="195"/>
      <c r="JXE86" s="195"/>
      <c r="JXF86" s="195"/>
      <c r="JXG86" s="195"/>
      <c r="JXH86" s="195"/>
      <c r="JXI86" s="195"/>
      <c r="JXJ86" s="195"/>
      <c r="JXK86" s="195"/>
      <c r="JXL86" s="195"/>
      <c r="JXM86" s="195"/>
      <c r="JXN86" s="195"/>
      <c r="JXO86" s="195"/>
      <c r="JXP86" s="195"/>
      <c r="JXQ86" s="195"/>
      <c r="JXR86" s="195"/>
      <c r="JXS86" s="195"/>
      <c r="JXT86" s="195"/>
      <c r="JXU86" s="195"/>
      <c r="JXV86" s="195"/>
      <c r="JXW86" s="195"/>
      <c r="JXX86" s="195"/>
      <c r="JXY86" s="195"/>
      <c r="JXZ86" s="195"/>
      <c r="JYA86" s="195"/>
      <c r="JYB86" s="195"/>
      <c r="JYC86" s="195"/>
      <c r="JYD86" s="195"/>
      <c r="JYE86" s="195"/>
      <c r="JYF86" s="195"/>
      <c r="JYG86" s="195"/>
      <c r="JYH86" s="195"/>
      <c r="JYI86" s="195"/>
      <c r="JYJ86" s="195"/>
      <c r="JYK86" s="195"/>
      <c r="JYL86" s="195"/>
      <c r="JYM86" s="195"/>
      <c r="JYN86" s="195"/>
      <c r="JYO86" s="195"/>
      <c r="JYP86" s="195"/>
      <c r="JYQ86" s="195"/>
      <c r="JYR86" s="195"/>
      <c r="JYS86" s="195"/>
      <c r="JYT86" s="195"/>
      <c r="JYU86" s="195"/>
      <c r="JYV86" s="195"/>
      <c r="JYW86" s="195"/>
      <c r="JYX86" s="195"/>
      <c r="JYY86" s="195"/>
      <c r="JYZ86" s="195"/>
      <c r="JZA86" s="195"/>
      <c r="JZB86" s="195"/>
      <c r="JZC86" s="195"/>
      <c r="JZD86" s="195"/>
      <c r="JZE86" s="195"/>
      <c r="JZF86" s="195"/>
      <c r="JZG86" s="195"/>
      <c r="JZH86" s="195"/>
      <c r="JZI86" s="195"/>
      <c r="JZJ86" s="195"/>
      <c r="JZK86" s="195"/>
      <c r="JZL86" s="195"/>
      <c r="JZM86" s="195"/>
      <c r="JZN86" s="195"/>
      <c r="JZO86" s="195"/>
      <c r="JZP86" s="195"/>
      <c r="JZQ86" s="195"/>
      <c r="JZR86" s="195"/>
      <c r="JZS86" s="195"/>
      <c r="JZT86" s="195"/>
      <c r="JZU86" s="195"/>
      <c r="JZV86" s="195"/>
      <c r="JZW86" s="195"/>
      <c r="JZX86" s="195"/>
      <c r="JZY86" s="195"/>
      <c r="JZZ86" s="195"/>
      <c r="KAA86" s="195"/>
      <c r="KAB86" s="195"/>
      <c r="KAC86" s="195"/>
      <c r="KAD86" s="195"/>
      <c r="KAE86" s="195"/>
      <c r="KAF86" s="195"/>
      <c r="KAG86" s="195"/>
      <c r="KAH86" s="195"/>
      <c r="KAI86" s="195"/>
      <c r="KAJ86" s="195"/>
      <c r="KAK86" s="195"/>
      <c r="KAL86" s="195"/>
      <c r="KAM86" s="195"/>
      <c r="KAN86" s="195"/>
      <c r="KAO86" s="195"/>
      <c r="KAP86" s="195"/>
      <c r="KAQ86" s="195"/>
      <c r="KAR86" s="195"/>
      <c r="KAS86" s="195"/>
      <c r="KAT86" s="195"/>
      <c r="KAU86" s="195"/>
      <c r="KAV86" s="195"/>
      <c r="KAW86" s="195"/>
      <c r="KAX86" s="195"/>
      <c r="KAY86" s="195"/>
      <c r="KAZ86" s="195"/>
      <c r="KBA86" s="195"/>
      <c r="KBB86" s="195"/>
      <c r="KBC86" s="195"/>
      <c r="KBD86" s="195"/>
      <c r="KBE86" s="195"/>
      <c r="KBF86" s="195"/>
      <c r="KBG86" s="195"/>
      <c r="KBH86" s="195"/>
      <c r="KBI86" s="195"/>
      <c r="KBJ86" s="195"/>
      <c r="KBK86" s="195"/>
      <c r="KBL86" s="195"/>
      <c r="KBM86" s="195"/>
      <c r="KBN86" s="195"/>
      <c r="KBO86" s="195"/>
      <c r="KBP86" s="195"/>
      <c r="KBQ86" s="195"/>
      <c r="KBR86" s="195"/>
      <c r="KBS86" s="195"/>
      <c r="KBT86" s="195"/>
      <c r="KBU86" s="195"/>
      <c r="KBV86" s="195"/>
      <c r="KBW86" s="195"/>
      <c r="KBX86" s="195"/>
      <c r="KBY86" s="195"/>
      <c r="KBZ86" s="195"/>
      <c r="KCA86" s="195"/>
      <c r="KCB86" s="195"/>
      <c r="KCC86" s="195"/>
      <c r="KCD86" s="195"/>
      <c r="KCE86" s="195"/>
      <c r="KCF86" s="195"/>
      <c r="KCG86" s="195"/>
      <c r="KCH86" s="195"/>
      <c r="KCI86" s="195"/>
      <c r="KCJ86" s="195"/>
      <c r="KCK86" s="195"/>
      <c r="KCL86" s="195"/>
      <c r="KCM86" s="195"/>
      <c r="KCN86" s="195"/>
      <c r="KCO86" s="195"/>
      <c r="KCP86" s="195"/>
      <c r="KCQ86" s="195"/>
      <c r="KCR86" s="195"/>
      <c r="KCS86" s="195"/>
      <c r="KCT86" s="195"/>
      <c r="KCU86" s="195"/>
      <c r="KCV86" s="195"/>
      <c r="KCW86" s="195"/>
      <c r="KCX86" s="195"/>
      <c r="KCY86" s="195"/>
      <c r="KCZ86" s="195"/>
      <c r="KDA86" s="195"/>
      <c r="KDB86" s="195"/>
      <c r="KDC86" s="195"/>
      <c r="KDD86" s="195"/>
      <c r="KDE86" s="195"/>
      <c r="KDF86" s="195"/>
      <c r="KDG86" s="195"/>
      <c r="KDH86" s="195"/>
      <c r="KDI86" s="195"/>
      <c r="KDJ86" s="195"/>
      <c r="KDK86" s="195"/>
      <c r="KDL86" s="195"/>
      <c r="KDM86" s="195"/>
      <c r="KDN86" s="195"/>
      <c r="KDO86" s="195"/>
      <c r="KDP86" s="195"/>
      <c r="KDQ86" s="195"/>
      <c r="KDR86" s="195"/>
      <c r="KDS86" s="195"/>
      <c r="KDT86" s="195"/>
      <c r="KDU86" s="195"/>
      <c r="KDV86" s="195"/>
      <c r="KDW86" s="195"/>
      <c r="KDX86" s="195"/>
      <c r="KDY86" s="195"/>
      <c r="KDZ86" s="195"/>
      <c r="KEA86" s="195"/>
      <c r="KEB86" s="195"/>
      <c r="KEC86" s="195"/>
      <c r="KED86" s="195"/>
      <c r="KEE86" s="195"/>
      <c r="KEF86" s="195"/>
      <c r="KEG86" s="195"/>
      <c r="KEH86" s="195"/>
      <c r="KEI86" s="195"/>
      <c r="KEJ86" s="195"/>
      <c r="KEK86" s="195"/>
      <c r="KEL86" s="195"/>
      <c r="KEM86" s="195"/>
      <c r="KEN86" s="195"/>
      <c r="KEO86" s="195"/>
      <c r="KEP86" s="195"/>
      <c r="KEQ86" s="195"/>
      <c r="KER86" s="195"/>
      <c r="KES86" s="195"/>
      <c r="KET86" s="195"/>
      <c r="KEU86" s="195"/>
      <c r="KEV86" s="195"/>
      <c r="KEW86" s="195"/>
      <c r="KEX86" s="195"/>
      <c r="KEY86" s="195"/>
      <c r="KEZ86" s="195"/>
      <c r="KFA86" s="195"/>
      <c r="KFB86" s="195"/>
      <c r="KFC86" s="195"/>
      <c r="KFD86" s="195"/>
      <c r="KFE86" s="195"/>
      <c r="KFF86" s="195"/>
      <c r="KFG86" s="195"/>
      <c r="KFH86" s="195"/>
      <c r="KFI86" s="195"/>
      <c r="KFJ86" s="195"/>
      <c r="KFK86" s="195"/>
      <c r="KFL86" s="195"/>
      <c r="KFM86" s="195"/>
      <c r="KFN86" s="195"/>
      <c r="KFO86" s="195"/>
      <c r="KFP86" s="195"/>
      <c r="KFQ86" s="195"/>
      <c r="KFR86" s="195"/>
      <c r="KFS86" s="195"/>
      <c r="KFT86" s="195"/>
      <c r="KFU86" s="195"/>
      <c r="KFV86" s="195"/>
      <c r="KFW86" s="195"/>
      <c r="KFX86" s="195"/>
      <c r="KFY86" s="195"/>
      <c r="KFZ86" s="195"/>
      <c r="KGA86" s="195"/>
      <c r="KGB86" s="195"/>
      <c r="KGC86" s="195"/>
      <c r="KGD86" s="195"/>
      <c r="KGE86" s="195"/>
      <c r="KGF86" s="195"/>
      <c r="KGG86" s="195"/>
      <c r="KGH86" s="195"/>
      <c r="KGI86" s="195"/>
      <c r="KGJ86" s="195"/>
      <c r="KGK86" s="195"/>
      <c r="KGL86" s="195"/>
      <c r="KGM86" s="195"/>
      <c r="KGN86" s="195"/>
      <c r="KGO86" s="195"/>
      <c r="KGP86" s="195"/>
      <c r="KGQ86" s="195"/>
      <c r="KGR86" s="195"/>
      <c r="KGS86" s="195"/>
      <c r="KGT86" s="195"/>
      <c r="KGU86" s="195"/>
      <c r="KGV86" s="195"/>
      <c r="KGW86" s="195"/>
      <c r="KGX86" s="195"/>
      <c r="KGY86" s="195"/>
      <c r="KGZ86" s="195"/>
      <c r="KHA86" s="195"/>
      <c r="KHB86" s="195"/>
      <c r="KHC86" s="195"/>
      <c r="KHD86" s="195"/>
      <c r="KHE86" s="195"/>
      <c r="KHF86" s="195"/>
      <c r="KHG86" s="195"/>
      <c r="KHH86" s="195"/>
      <c r="KHI86" s="195"/>
      <c r="KHJ86" s="195"/>
      <c r="KHK86" s="195"/>
      <c r="KHL86" s="195"/>
      <c r="KHM86" s="195"/>
      <c r="KHN86" s="195"/>
      <c r="KHO86" s="195"/>
      <c r="KHP86" s="195"/>
      <c r="KHQ86" s="195"/>
      <c r="KHR86" s="195"/>
      <c r="KHS86" s="195"/>
      <c r="KHT86" s="195"/>
      <c r="KHU86" s="195"/>
      <c r="KHV86" s="195"/>
      <c r="KHW86" s="195"/>
      <c r="KHX86" s="195"/>
      <c r="KHY86" s="195"/>
      <c r="KHZ86" s="195"/>
      <c r="KIA86" s="195"/>
      <c r="KIB86" s="195"/>
      <c r="KIC86" s="195"/>
      <c r="KID86" s="195"/>
      <c r="KIE86" s="195"/>
      <c r="KIF86" s="195"/>
      <c r="KIG86" s="195"/>
      <c r="KIH86" s="195"/>
      <c r="KII86" s="195"/>
      <c r="KIJ86" s="195"/>
      <c r="KIK86" s="195"/>
      <c r="KIL86" s="195"/>
      <c r="KIM86" s="195"/>
      <c r="KIN86" s="195"/>
      <c r="KIO86" s="195"/>
      <c r="KIP86" s="195"/>
      <c r="KIQ86" s="195"/>
      <c r="KIR86" s="195"/>
      <c r="KIS86" s="195"/>
      <c r="KIT86" s="195"/>
      <c r="KIU86" s="195"/>
      <c r="KIV86" s="195"/>
      <c r="KIW86" s="195"/>
      <c r="KIX86" s="195"/>
      <c r="KIY86" s="195"/>
      <c r="KIZ86" s="195"/>
      <c r="KJA86" s="195"/>
      <c r="KJB86" s="195"/>
      <c r="KJC86" s="195"/>
      <c r="KJD86" s="195"/>
      <c r="KJE86" s="195"/>
      <c r="KJF86" s="195"/>
      <c r="KJG86" s="195"/>
      <c r="KJH86" s="195"/>
      <c r="KJI86" s="195"/>
      <c r="KJJ86" s="195"/>
      <c r="KJK86" s="195"/>
      <c r="KJL86" s="195"/>
      <c r="KJM86" s="195"/>
      <c r="KJN86" s="195"/>
      <c r="KJO86" s="195"/>
      <c r="KJP86" s="195"/>
      <c r="KJQ86" s="195"/>
      <c r="KJR86" s="195"/>
      <c r="KJS86" s="195"/>
      <c r="KJT86" s="195"/>
      <c r="KJU86" s="195"/>
      <c r="KJV86" s="195"/>
      <c r="KJW86" s="195"/>
      <c r="KJX86" s="195"/>
      <c r="KJY86" s="195"/>
      <c r="KJZ86" s="195"/>
      <c r="KKA86" s="195"/>
      <c r="KKB86" s="195"/>
      <c r="KKC86" s="195"/>
      <c r="KKD86" s="195"/>
      <c r="KKE86" s="195"/>
      <c r="KKF86" s="195"/>
      <c r="KKG86" s="195"/>
      <c r="KKH86" s="195"/>
      <c r="KKI86" s="195"/>
      <c r="KKJ86" s="195"/>
      <c r="KKK86" s="195"/>
      <c r="KKL86" s="195"/>
      <c r="KKM86" s="195"/>
      <c r="KKN86" s="195"/>
      <c r="KKO86" s="195"/>
      <c r="KKP86" s="195"/>
      <c r="KKQ86" s="195"/>
      <c r="KKR86" s="195"/>
      <c r="KKS86" s="195"/>
      <c r="KKT86" s="195"/>
      <c r="KKU86" s="195"/>
      <c r="KKV86" s="195"/>
      <c r="KKW86" s="195"/>
      <c r="KKX86" s="195"/>
      <c r="KKY86" s="195"/>
      <c r="KKZ86" s="195"/>
      <c r="KLA86" s="195"/>
      <c r="KLB86" s="195"/>
      <c r="KLC86" s="195"/>
      <c r="KLD86" s="195"/>
      <c r="KLE86" s="195"/>
      <c r="KLF86" s="195"/>
      <c r="KLG86" s="195"/>
      <c r="KLH86" s="195"/>
      <c r="KLI86" s="195"/>
      <c r="KLJ86" s="195"/>
      <c r="KLK86" s="195"/>
      <c r="KLL86" s="195"/>
      <c r="KLM86" s="195"/>
      <c r="KLN86" s="195"/>
      <c r="KLO86" s="195"/>
      <c r="KLP86" s="195"/>
      <c r="KLQ86" s="195"/>
      <c r="KLR86" s="195"/>
      <c r="KLS86" s="195"/>
      <c r="KLT86" s="195"/>
      <c r="KLU86" s="195"/>
      <c r="KLV86" s="195"/>
      <c r="KLW86" s="195"/>
      <c r="KLX86" s="195"/>
      <c r="KLY86" s="195"/>
      <c r="KLZ86" s="195"/>
      <c r="KMA86" s="195"/>
      <c r="KMB86" s="195"/>
      <c r="KMC86" s="195"/>
      <c r="KMD86" s="195"/>
      <c r="KME86" s="195"/>
      <c r="KMF86" s="195"/>
      <c r="KMG86" s="195"/>
      <c r="KMH86" s="195"/>
      <c r="KMI86" s="195"/>
      <c r="KMJ86" s="195"/>
      <c r="KMK86" s="195"/>
      <c r="KML86" s="195"/>
      <c r="KMM86" s="195"/>
      <c r="KMN86" s="195"/>
      <c r="KMO86" s="195"/>
      <c r="KMP86" s="195"/>
      <c r="KMQ86" s="195"/>
      <c r="KMR86" s="195"/>
      <c r="KMS86" s="195"/>
      <c r="KMT86" s="195"/>
      <c r="KMU86" s="195"/>
      <c r="KMV86" s="195"/>
      <c r="KMW86" s="195"/>
      <c r="KMX86" s="195"/>
      <c r="KMY86" s="195"/>
      <c r="KMZ86" s="195"/>
      <c r="KNA86" s="195"/>
      <c r="KNB86" s="195"/>
      <c r="KNC86" s="195"/>
      <c r="KND86" s="195"/>
      <c r="KNE86" s="195"/>
      <c r="KNF86" s="195"/>
      <c r="KNG86" s="195"/>
      <c r="KNH86" s="195"/>
      <c r="KNI86" s="195"/>
      <c r="KNJ86" s="195"/>
      <c r="KNK86" s="195"/>
      <c r="KNL86" s="195"/>
      <c r="KNM86" s="195"/>
      <c r="KNN86" s="195"/>
      <c r="KNO86" s="195"/>
      <c r="KNP86" s="195"/>
      <c r="KNQ86" s="195"/>
      <c r="KNR86" s="195"/>
      <c r="KNS86" s="195"/>
      <c r="KNT86" s="195"/>
      <c r="KNU86" s="195"/>
      <c r="KNV86" s="195"/>
      <c r="KNW86" s="195"/>
      <c r="KNX86" s="195"/>
      <c r="KNY86" s="195"/>
      <c r="KNZ86" s="195"/>
      <c r="KOA86" s="195"/>
      <c r="KOB86" s="195"/>
      <c r="KOC86" s="195"/>
      <c r="KOD86" s="195"/>
      <c r="KOE86" s="195"/>
      <c r="KOF86" s="195"/>
      <c r="KOG86" s="195"/>
      <c r="KOH86" s="195"/>
      <c r="KOI86" s="195"/>
      <c r="KOJ86" s="195"/>
      <c r="KOK86" s="195"/>
      <c r="KOL86" s="195"/>
      <c r="KOM86" s="195"/>
      <c r="KON86" s="195"/>
      <c r="KOO86" s="195"/>
      <c r="KOP86" s="195"/>
      <c r="KOQ86" s="195"/>
      <c r="KOR86" s="195"/>
      <c r="KOS86" s="195"/>
      <c r="KOT86" s="195"/>
      <c r="KOU86" s="195"/>
      <c r="KOV86" s="195"/>
      <c r="KOW86" s="195"/>
      <c r="KOX86" s="195"/>
      <c r="KOY86" s="195"/>
      <c r="KOZ86" s="195"/>
      <c r="KPA86" s="195"/>
      <c r="KPB86" s="195"/>
      <c r="KPC86" s="195"/>
      <c r="KPD86" s="195"/>
      <c r="KPE86" s="195"/>
      <c r="KPF86" s="195"/>
      <c r="KPG86" s="195"/>
      <c r="KPH86" s="195"/>
      <c r="KPI86" s="195"/>
      <c r="KPJ86" s="195"/>
      <c r="KPK86" s="195"/>
      <c r="KPL86" s="195"/>
      <c r="KPM86" s="195"/>
      <c r="KPN86" s="195"/>
      <c r="KPO86" s="195"/>
      <c r="KPP86" s="195"/>
      <c r="KPQ86" s="195"/>
      <c r="KPR86" s="195"/>
      <c r="KPS86" s="195"/>
      <c r="KPT86" s="195"/>
      <c r="KPU86" s="195"/>
      <c r="KPV86" s="195"/>
      <c r="KPW86" s="195"/>
      <c r="KPX86" s="195"/>
      <c r="KPY86" s="195"/>
      <c r="KPZ86" s="195"/>
      <c r="KQA86" s="195"/>
      <c r="KQB86" s="195"/>
      <c r="KQC86" s="195"/>
      <c r="KQD86" s="195"/>
      <c r="KQE86" s="195"/>
      <c r="KQF86" s="195"/>
      <c r="KQG86" s="195"/>
      <c r="KQH86" s="195"/>
      <c r="KQI86" s="195"/>
      <c r="KQJ86" s="195"/>
      <c r="KQK86" s="195"/>
      <c r="KQL86" s="195"/>
      <c r="KQM86" s="195"/>
      <c r="KQN86" s="195"/>
      <c r="KQO86" s="195"/>
      <c r="KQP86" s="195"/>
      <c r="KQQ86" s="195"/>
      <c r="KQR86" s="195"/>
      <c r="KQS86" s="195"/>
      <c r="KQT86" s="195"/>
      <c r="KQU86" s="195"/>
      <c r="KQV86" s="195"/>
      <c r="KQW86" s="195"/>
      <c r="KQX86" s="195"/>
      <c r="KQY86" s="195"/>
      <c r="KQZ86" s="195"/>
      <c r="KRA86" s="195"/>
      <c r="KRB86" s="195"/>
      <c r="KRC86" s="195"/>
      <c r="KRD86" s="195"/>
      <c r="KRE86" s="195"/>
      <c r="KRF86" s="195"/>
      <c r="KRG86" s="195"/>
      <c r="KRH86" s="195"/>
      <c r="KRI86" s="195"/>
      <c r="KRJ86" s="195"/>
      <c r="KRK86" s="195"/>
      <c r="KRL86" s="195"/>
      <c r="KRM86" s="195"/>
      <c r="KRN86" s="195"/>
      <c r="KRO86" s="195"/>
      <c r="KRP86" s="195"/>
      <c r="KRQ86" s="195"/>
      <c r="KRR86" s="195"/>
      <c r="KRS86" s="195"/>
      <c r="KRT86" s="195"/>
      <c r="KRU86" s="195"/>
      <c r="KRV86" s="195"/>
      <c r="KRW86" s="195"/>
      <c r="KRX86" s="195"/>
      <c r="KRY86" s="195"/>
      <c r="KRZ86" s="195"/>
      <c r="KSA86" s="195"/>
      <c r="KSB86" s="195"/>
      <c r="KSC86" s="195"/>
      <c r="KSD86" s="195"/>
      <c r="KSE86" s="195"/>
      <c r="KSF86" s="195"/>
      <c r="KSG86" s="195"/>
      <c r="KSH86" s="195"/>
      <c r="KSI86" s="195"/>
      <c r="KSJ86" s="195"/>
      <c r="KSK86" s="195"/>
      <c r="KSL86" s="195"/>
      <c r="KSM86" s="195"/>
      <c r="KSN86" s="195"/>
      <c r="KSO86" s="195"/>
      <c r="KSP86" s="195"/>
      <c r="KSQ86" s="195"/>
      <c r="KSR86" s="195"/>
      <c r="KSS86" s="195"/>
      <c r="KST86" s="195"/>
      <c r="KSU86" s="195"/>
      <c r="KSV86" s="195"/>
      <c r="KSW86" s="195"/>
      <c r="KSX86" s="195"/>
      <c r="KSY86" s="195"/>
      <c r="KSZ86" s="195"/>
      <c r="KTA86" s="195"/>
      <c r="KTB86" s="195"/>
      <c r="KTC86" s="195"/>
      <c r="KTD86" s="195"/>
      <c r="KTE86" s="195"/>
      <c r="KTF86" s="195"/>
      <c r="KTG86" s="195"/>
      <c r="KTH86" s="195"/>
      <c r="KTI86" s="195"/>
      <c r="KTJ86" s="195"/>
      <c r="KTK86" s="195"/>
      <c r="KTL86" s="195"/>
      <c r="KTM86" s="195"/>
      <c r="KTN86" s="195"/>
      <c r="KTO86" s="195"/>
      <c r="KTP86" s="195"/>
      <c r="KTQ86" s="195"/>
      <c r="KTR86" s="195"/>
      <c r="KTS86" s="195"/>
      <c r="KTT86" s="195"/>
      <c r="KTU86" s="195"/>
      <c r="KTV86" s="195"/>
      <c r="KTW86" s="195"/>
      <c r="KTX86" s="195"/>
      <c r="KTY86" s="195"/>
      <c r="KTZ86" s="195"/>
      <c r="KUA86" s="195"/>
      <c r="KUB86" s="195"/>
      <c r="KUC86" s="195"/>
      <c r="KUD86" s="195"/>
      <c r="KUE86" s="195"/>
      <c r="KUF86" s="195"/>
      <c r="KUG86" s="195"/>
      <c r="KUH86" s="195"/>
      <c r="KUI86" s="195"/>
      <c r="KUJ86" s="195"/>
      <c r="KUK86" s="195"/>
      <c r="KUL86" s="195"/>
      <c r="KUM86" s="195"/>
      <c r="KUN86" s="195"/>
      <c r="KUO86" s="195"/>
      <c r="KUP86" s="195"/>
      <c r="KUQ86" s="195"/>
      <c r="KUR86" s="195"/>
      <c r="KUS86" s="195"/>
      <c r="KUT86" s="195"/>
      <c r="KUU86" s="195"/>
      <c r="KUV86" s="195"/>
      <c r="KUW86" s="195"/>
      <c r="KUX86" s="195"/>
      <c r="KUY86" s="195"/>
      <c r="KUZ86" s="195"/>
      <c r="KVA86" s="195"/>
      <c r="KVB86" s="195"/>
      <c r="KVC86" s="195"/>
      <c r="KVD86" s="195"/>
      <c r="KVE86" s="195"/>
      <c r="KVF86" s="195"/>
      <c r="KVG86" s="195"/>
      <c r="KVH86" s="195"/>
      <c r="KVI86" s="195"/>
      <c r="KVJ86" s="195"/>
      <c r="KVK86" s="195"/>
      <c r="KVL86" s="195"/>
      <c r="KVM86" s="195"/>
      <c r="KVN86" s="195"/>
      <c r="KVO86" s="195"/>
      <c r="KVP86" s="195"/>
      <c r="KVQ86" s="195"/>
      <c r="KVR86" s="195"/>
      <c r="KVS86" s="195"/>
      <c r="KVT86" s="195"/>
      <c r="KVU86" s="195"/>
      <c r="KVV86" s="195"/>
      <c r="KVW86" s="195"/>
      <c r="KVX86" s="195"/>
      <c r="KVY86" s="195"/>
      <c r="KVZ86" s="195"/>
      <c r="KWA86" s="195"/>
      <c r="KWB86" s="195"/>
      <c r="KWC86" s="195"/>
      <c r="KWD86" s="195"/>
      <c r="KWE86" s="195"/>
      <c r="KWF86" s="195"/>
      <c r="KWG86" s="195"/>
      <c r="KWH86" s="195"/>
      <c r="KWI86" s="195"/>
      <c r="KWJ86" s="195"/>
      <c r="KWK86" s="195"/>
      <c r="KWL86" s="195"/>
      <c r="KWM86" s="195"/>
      <c r="KWN86" s="195"/>
      <c r="KWO86" s="195"/>
      <c r="KWP86" s="195"/>
      <c r="KWQ86" s="195"/>
      <c r="KWR86" s="195"/>
      <c r="KWS86" s="195"/>
      <c r="KWT86" s="195"/>
      <c r="KWU86" s="195"/>
      <c r="KWV86" s="195"/>
      <c r="KWW86" s="195"/>
      <c r="KWX86" s="195"/>
      <c r="KWY86" s="195"/>
      <c r="KWZ86" s="195"/>
      <c r="KXA86" s="195"/>
      <c r="KXB86" s="195"/>
      <c r="KXC86" s="195"/>
      <c r="KXD86" s="195"/>
      <c r="KXE86" s="195"/>
      <c r="KXF86" s="195"/>
      <c r="KXG86" s="195"/>
      <c r="KXH86" s="195"/>
      <c r="KXI86" s="195"/>
      <c r="KXJ86" s="195"/>
      <c r="KXK86" s="195"/>
      <c r="KXL86" s="195"/>
      <c r="KXM86" s="195"/>
      <c r="KXN86" s="195"/>
      <c r="KXO86" s="195"/>
      <c r="KXP86" s="195"/>
      <c r="KXQ86" s="195"/>
      <c r="KXR86" s="195"/>
      <c r="KXS86" s="195"/>
      <c r="KXT86" s="195"/>
      <c r="KXU86" s="195"/>
      <c r="KXV86" s="195"/>
      <c r="KXW86" s="195"/>
      <c r="KXX86" s="195"/>
      <c r="KXY86" s="195"/>
      <c r="KXZ86" s="195"/>
      <c r="KYA86" s="195"/>
      <c r="KYB86" s="195"/>
      <c r="KYC86" s="195"/>
      <c r="KYD86" s="195"/>
      <c r="KYE86" s="195"/>
      <c r="KYF86" s="195"/>
      <c r="KYG86" s="195"/>
      <c r="KYH86" s="195"/>
      <c r="KYI86" s="195"/>
      <c r="KYJ86" s="195"/>
      <c r="KYK86" s="195"/>
      <c r="KYL86" s="195"/>
      <c r="KYM86" s="195"/>
      <c r="KYN86" s="195"/>
      <c r="KYO86" s="195"/>
      <c r="KYP86" s="195"/>
      <c r="KYQ86" s="195"/>
      <c r="KYR86" s="195"/>
      <c r="KYS86" s="195"/>
      <c r="KYT86" s="195"/>
      <c r="KYU86" s="195"/>
      <c r="KYV86" s="195"/>
      <c r="KYW86" s="195"/>
      <c r="KYX86" s="195"/>
      <c r="KYY86" s="195"/>
      <c r="KYZ86" s="195"/>
      <c r="KZA86" s="195"/>
      <c r="KZB86" s="195"/>
      <c r="KZC86" s="195"/>
      <c r="KZD86" s="195"/>
      <c r="KZE86" s="195"/>
      <c r="KZF86" s="195"/>
      <c r="KZG86" s="195"/>
      <c r="KZH86" s="195"/>
      <c r="KZI86" s="195"/>
      <c r="KZJ86" s="195"/>
      <c r="KZK86" s="195"/>
      <c r="KZL86" s="195"/>
      <c r="KZM86" s="195"/>
      <c r="KZN86" s="195"/>
      <c r="KZO86" s="195"/>
      <c r="KZP86" s="195"/>
      <c r="KZQ86" s="195"/>
      <c r="KZR86" s="195"/>
      <c r="KZS86" s="195"/>
      <c r="KZT86" s="195"/>
      <c r="KZU86" s="195"/>
      <c r="KZV86" s="195"/>
      <c r="KZW86" s="195"/>
      <c r="KZX86" s="195"/>
      <c r="KZY86" s="195"/>
      <c r="KZZ86" s="195"/>
      <c r="LAA86" s="195"/>
      <c r="LAB86" s="195"/>
      <c r="LAC86" s="195"/>
      <c r="LAD86" s="195"/>
      <c r="LAE86" s="195"/>
      <c r="LAF86" s="195"/>
      <c r="LAG86" s="195"/>
      <c r="LAH86" s="195"/>
      <c r="LAI86" s="195"/>
      <c r="LAJ86" s="195"/>
      <c r="LAK86" s="195"/>
      <c r="LAL86" s="195"/>
      <c r="LAM86" s="195"/>
      <c r="LAN86" s="195"/>
      <c r="LAO86" s="195"/>
      <c r="LAP86" s="195"/>
      <c r="LAQ86" s="195"/>
      <c r="LAR86" s="195"/>
      <c r="LAS86" s="195"/>
      <c r="LAT86" s="195"/>
      <c r="LAU86" s="195"/>
      <c r="LAV86" s="195"/>
      <c r="LAW86" s="195"/>
      <c r="LAX86" s="195"/>
      <c r="LAY86" s="195"/>
      <c r="LAZ86" s="195"/>
      <c r="LBA86" s="195"/>
      <c r="LBB86" s="195"/>
      <c r="LBC86" s="195"/>
      <c r="LBD86" s="195"/>
      <c r="LBE86" s="195"/>
      <c r="LBF86" s="195"/>
      <c r="LBG86" s="195"/>
      <c r="LBH86" s="195"/>
      <c r="LBI86" s="195"/>
      <c r="LBJ86" s="195"/>
      <c r="LBK86" s="195"/>
      <c r="LBL86" s="195"/>
      <c r="LBM86" s="195"/>
      <c r="LBN86" s="195"/>
      <c r="LBO86" s="195"/>
      <c r="LBP86" s="195"/>
      <c r="LBQ86" s="195"/>
      <c r="LBR86" s="195"/>
      <c r="LBS86" s="195"/>
      <c r="LBT86" s="195"/>
      <c r="LBU86" s="195"/>
      <c r="LBV86" s="195"/>
      <c r="LBW86" s="195"/>
      <c r="LBX86" s="195"/>
      <c r="LBY86" s="195"/>
      <c r="LBZ86" s="195"/>
      <c r="LCA86" s="195"/>
      <c r="LCB86" s="195"/>
      <c r="LCC86" s="195"/>
      <c r="LCD86" s="195"/>
      <c r="LCE86" s="195"/>
      <c r="LCF86" s="195"/>
      <c r="LCG86" s="195"/>
      <c r="LCH86" s="195"/>
      <c r="LCI86" s="195"/>
      <c r="LCJ86" s="195"/>
      <c r="LCK86" s="195"/>
      <c r="LCL86" s="195"/>
      <c r="LCM86" s="195"/>
      <c r="LCN86" s="195"/>
      <c r="LCO86" s="195"/>
      <c r="LCP86" s="195"/>
      <c r="LCQ86" s="195"/>
      <c r="LCR86" s="195"/>
      <c r="LCS86" s="195"/>
      <c r="LCT86" s="195"/>
      <c r="LCU86" s="195"/>
      <c r="LCV86" s="195"/>
      <c r="LCW86" s="195"/>
      <c r="LCX86" s="195"/>
      <c r="LCY86" s="195"/>
      <c r="LCZ86" s="195"/>
      <c r="LDA86" s="195"/>
      <c r="LDB86" s="195"/>
      <c r="LDC86" s="195"/>
      <c r="LDD86" s="195"/>
      <c r="LDE86" s="195"/>
      <c r="LDF86" s="195"/>
      <c r="LDG86" s="195"/>
      <c r="LDH86" s="195"/>
      <c r="LDI86" s="195"/>
      <c r="LDJ86" s="195"/>
      <c r="LDK86" s="195"/>
      <c r="LDL86" s="195"/>
      <c r="LDM86" s="195"/>
      <c r="LDN86" s="195"/>
      <c r="LDO86" s="195"/>
      <c r="LDP86" s="195"/>
      <c r="LDQ86" s="195"/>
      <c r="LDR86" s="195"/>
      <c r="LDS86" s="195"/>
      <c r="LDT86" s="195"/>
      <c r="LDU86" s="195"/>
      <c r="LDV86" s="195"/>
      <c r="LDW86" s="195"/>
      <c r="LDX86" s="195"/>
      <c r="LDY86" s="195"/>
      <c r="LDZ86" s="195"/>
      <c r="LEA86" s="195"/>
      <c r="LEB86" s="195"/>
      <c r="LEC86" s="195"/>
      <c r="LED86" s="195"/>
      <c r="LEE86" s="195"/>
      <c r="LEF86" s="195"/>
      <c r="LEG86" s="195"/>
      <c r="LEH86" s="195"/>
      <c r="LEI86" s="195"/>
      <c r="LEJ86" s="195"/>
      <c r="LEK86" s="195"/>
      <c r="LEL86" s="195"/>
      <c r="LEM86" s="195"/>
      <c r="LEN86" s="195"/>
      <c r="LEO86" s="195"/>
      <c r="LEP86" s="195"/>
      <c r="LEQ86" s="195"/>
      <c r="LER86" s="195"/>
      <c r="LES86" s="195"/>
      <c r="LET86" s="195"/>
      <c r="LEU86" s="195"/>
      <c r="LEV86" s="195"/>
      <c r="LEW86" s="195"/>
      <c r="LEX86" s="195"/>
      <c r="LEY86" s="195"/>
      <c r="LEZ86" s="195"/>
      <c r="LFA86" s="195"/>
      <c r="LFB86" s="195"/>
      <c r="LFC86" s="195"/>
      <c r="LFD86" s="195"/>
      <c r="LFE86" s="195"/>
      <c r="LFF86" s="195"/>
      <c r="LFG86" s="195"/>
      <c r="LFH86" s="195"/>
      <c r="LFI86" s="195"/>
      <c r="LFJ86" s="195"/>
      <c r="LFK86" s="195"/>
      <c r="LFL86" s="195"/>
      <c r="LFM86" s="195"/>
      <c r="LFN86" s="195"/>
      <c r="LFO86" s="195"/>
      <c r="LFP86" s="195"/>
      <c r="LFQ86" s="195"/>
      <c r="LFR86" s="195"/>
      <c r="LFS86" s="195"/>
      <c r="LFT86" s="195"/>
      <c r="LFU86" s="195"/>
      <c r="LFV86" s="195"/>
      <c r="LFW86" s="195"/>
      <c r="LFX86" s="195"/>
      <c r="LFY86" s="195"/>
      <c r="LFZ86" s="195"/>
      <c r="LGA86" s="195"/>
      <c r="LGB86" s="195"/>
      <c r="LGC86" s="195"/>
      <c r="LGD86" s="195"/>
      <c r="LGE86" s="195"/>
      <c r="LGF86" s="195"/>
      <c r="LGG86" s="195"/>
      <c r="LGH86" s="195"/>
      <c r="LGI86" s="195"/>
      <c r="LGJ86" s="195"/>
      <c r="LGK86" s="195"/>
      <c r="LGL86" s="195"/>
      <c r="LGM86" s="195"/>
      <c r="LGN86" s="195"/>
      <c r="LGO86" s="195"/>
      <c r="LGP86" s="195"/>
      <c r="LGQ86" s="195"/>
      <c r="LGR86" s="195"/>
      <c r="LGS86" s="195"/>
      <c r="LGT86" s="195"/>
      <c r="LGU86" s="195"/>
      <c r="LGV86" s="195"/>
      <c r="LGW86" s="195"/>
      <c r="LGX86" s="195"/>
      <c r="LGY86" s="195"/>
      <c r="LGZ86" s="195"/>
      <c r="LHA86" s="195"/>
      <c r="LHB86" s="195"/>
      <c r="LHC86" s="195"/>
      <c r="LHD86" s="195"/>
      <c r="LHE86" s="195"/>
      <c r="LHF86" s="195"/>
      <c r="LHG86" s="195"/>
      <c r="LHH86" s="195"/>
      <c r="LHI86" s="195"/>
      <c r="LHJ86" s="195"/>
      <c r="LHK86" s="195"/>
      <c r="LHL86" s="195"/>
      <c r="LHM86" s="195"/>
      <c r="LHN86" s="195"/>
      <c r="LHO86" s="195"/>
      <c r="LHP86" s="195"/>
      <c r="LHQ86" s="195"/>
      <c r="LHR86" s="195"/>
      <c r="LHS86" s="195"/>
      <c r="LHT86" s="195"/>
      <c r="LHU86" s="195"/>
      <c r="LHV86" s="195"/>
      <c r="LHW86" s="195"/>
      <c r="LHX86" s="195"/>
      <c r="LHY86" s="195"/>
      <c r="LHZ86" s="195"/>
      <c r="LIA86" s="195"/>
      <c r="LIB86" s="195"/>
      <c r="LIC86" s="195"/>
      <c r="LID86" s="195"/>
      <c r="LIE86" s="195"/>
      <c r="LIF86" s="195"/>
      <c r="LIG86" s="195"/>
      <c r="LIH86" s="195"/>
      <c r="LII86" s="195"/>
      <c r="LIJ86" s="195"/>
      <c r="LIK86" s="195"/>
      <c r="LIL86" s="195"/>
      <c r="LIM86" s="195"/>
      <c r="LIN86" s="195"/>
      <c r="LIO86" s="195"/>
      <c r="LIP86" s="195"/>
      <c r="LIQ86" s="195"/>
      <c r="LIR86" s="195"/>
      <c r="LIS86" s="195"/>
      <c r="LIT86" s="195"/>
      <c r="LIU86" s="195"/>
      <c r="LIV86" s="195"/>
      <c r="LIW86" s="195"/>
      <c r="LIX86" s="195"/>
      <c r="LIY86" s="195"/>
      <c r="LIZ86" s="195"/>
      <c r="LJA86" s="195"/>
      <c r="LJB86" s="195"/>
      <c r="LJC86" s="195"/>
      <c r="LJD86" s="195"/>
      <c r="LJE86" s="195"/>
      <c r="LJF86" s="195"/>
      <c r="LJG86" s="195"/>
      <c r="LJH86" s="195"/>
      <c r="LJI86" s="195"/>
      <c r="LJJ86" s="195"/>
      <c r="LJK86" s="195"/>
      <c r="LJL86" s="195"/>
      <c r="LJM86" s="195"/>
      <c r="LJN86" s="195"/>
      <c r="LJO86" s="195"/>
      <c r="LJP86" s="195"/>
      <c r="LJQ86" s="195"/>
      <c r="LJR86" s="195"/>
      <c r="LJS86" s="195"/>
      <c r="LJT86" s="195"/>
      <c r="LJU86" s="195"/>
      <c r="LJV86" s="195"/>
      <c r="LJW86" s="195"/>
      <c r="LJX86" s="195"/>
      <c r="LJY86" s="195"/>
      <c r="LJZ86" s="195"/>
      <c r="LKA86" s="195"/>
      <c r="LKB86" s="195"/>
      <c r="LKC86" s="195"/>
      <c r="LKD86" s="195"/>
      <c r="LKE86" s="195"/>
      <c r="LKF86" s="195"/>
      <c r="LKG86" s="195"/>
      <c r="LKH86" s="195"/>
      <c r="LKI86" s="195"/>
      <c r="LKJ86" s="195"/>
      <c r="LKK86" s="195"/>
      <c r="LKL86" s="195"/>
      <c r="LKM86" s="195"/>
      <c r="LKN86" s="195"/>
      <c r="LKO86" s="195"/>
      <c r="LKP86" s="195"/>
      <c r="LKQ86" s="195"/>
      <c r="LKR86" s="195"/>
      <c r="LKS86" s="195"/>
      <c r="LKT86" s="195"/>
      <c r="LKU86" s="195"/>
      <c r="LKV86" s="195"/>
      <c r="LKW86" s="195"/>
      <c r="LKX86" s="195"/>
      <c r="LKY86" s="195"/>
      <c r="LKZ86" s="195"/>
      <c r="LLA86" s="195"/>
      <c r="LLB86" s="195"/>
      <c r="LLC86" s="195"/>
      <c r="LLD86" s="195"/>
      <c r="LLE86" s="195"/>
      <c r="LLF86" s="195"/>
      <c r="LLG86" s="195"/>
      <c r="LLH86" s="195"/>
      <c r="LLI86" s="195"/>
      <c r="LLJ86" s="195"/>
      <c r="LLK86" s="195"/>
      <c r="LLL86" s="195"/>
      <c r="LLM86" s="195"/>
      <c r="LLN86" s="195"/>
      <c r="LLO86" s="195"/>
      <c r="LLP86" s="195"/>
      <c r="LLQ86" s="195"/>
      <c r="LLR86" s="195"/>
      <c r="LLS86" s="195"/>
      <c r="LLT86" s="195"/>
      <c r="LLU86" s="195"/>
      <c r="LLV86" s="195"/>
      <c r="LLW86" s="195"/>
      <c r="LLX86" s="195"/>
      <c r="LLY86" s="195"/>
      <c r="LLZ86" s="195"/>
      <c r="LMA86" s="195"/>
      <c r="LMB86" s="195"/>
      <c r="LMC86" s="195"/>
      <c r="LMD86" s="195"/>
      <c r="LME86" s="195"/>
      <c r="LMF86" s="195"/>
      <c r="LMG86" s="195"/>
      <c r="LMH86" s="195"/>
      <c r="LMI86" s="195"/>
      <c r="LMJ86" s="195"/>
      <c r="LMK86" s="195"/>
      <c r="LML86" s="195"/>
      <c r="LMM86" s="195"/>
      <c r="LMN86" s="195"/>
      <c r="LMO86" s="195"/>
      <c r="LMP86" s="195"/>
      <c r="LMQ86" s="195"/>
      <c r="LMR86" s="195"/>
      <c r="LMS86" s="195"/>
      <c r="LMT86" s="195"/>
      <c r="LMU86" s="195"/>
      <c r="LMV86" s="195"/>
      <c r="LMW86" s="195"/>
      <c r="LMX86" s="195"/>
      <c r="LMY86" s="195"/>
      <c r="LMZ86" s="195"/>
      <c r="LNA86" s="195"/>
      <c r="LNB86" s="195"/>
      <c r="LNC86" s="195"/>
      <c r="LND86" s="195"/>
      <c r="LNE86" s="195"/>
      <c r="LNF86" s="195"/>
      <c r="LNG86" s="195"/>
      <c r="LNH86" s="195"/>
      <c r="LNI86" s="195"/>
      <c r="LNJ86" s="195"/>
      <c r="LNK86" s="195"/>
      <c r="LNL86" s="195"/>
      <c r="LNM86" s="195"/>
      <c r="LNN86" s="195"/>
      <c r="LNO86" s="195"/>
      <c r="LNP86" s="195"/>
      <c r="LNQ86" s="195"/>
      <c r="LNR86" s="195"/>
      <c r="LNS86" s="195"/>
      <c r="LNT86" s="195"/>
      <c r="LNU86" s="195"/>
      <c r="LNV86" s="195"/>
      <c r="LNW86" s="195"/>
      <c r="LNX86" s="195"/>
      <c r="LNY86" s="195"/>
      <c r="LNZ86" s="195"/>
      <c r="LOA86" s="195"/>
      <c r="LOB86" s="195"/>
      <c r="LOC86" s="195"/>
      <c r="LOD86" s="195"/>
      <c r="LOE86" s="195"/>
      <c r="LOF86" s="195"/>
      <c r="LOG86" s="195"/>
      <c r="LOH86" s="195"/>
      <c r="LOI86" s="195"/>
      <c r="LOJ86" s="195"/>
      <c r="LOK86" s="195"/>
      <c r="LOL86" s="195"/>
      <c r="LOM86" s="195"/>
      <c r="LON86" s="195"/>
      <c r="LOO86" s="195"/>
      <c r="LOP86" s="195"/>
      <c r="LOQ86" s="195"/>
      <c r="LOR86" s="195"/>
      <c r="LOS86" s="195"/>
      <c r="LOT86" s="195"/>
      <c r="LOU86" s="195"/>
      <c r="LOV86" s="195"/>
      <c r="LOW86" s="195"/>
      <c r="LOX86" s="195"/>
      <c r="LOY86" s="195"/>
      <c r="LOZ86" s="195"/>
      <c r="LPA86" s="195"/>
      <c r="LPB86" s="195"/>
      <c r="LPC86" s="195"/>
      <c r="LPD86" s="195"/>
      <c r="LPE86" s="195"/>
      <c r="LPF86" s="195"/>
      <c r="LPG86" s="195"/>
      <c r="LPH86" s="195"/>
      <c r="LPI86" s="195"/>
      <c r="LPJ86" s="195"/>
      <c r="LPK86" s="195"/>
      <c r="LPL86" s="195"/>
      <c r="LPM86" s="195"/>
      <c r="LPN86" s="195"/>
      <c r="LPO86" s="195"/>
      <c r="LPP86" s="195"/>
      <c r="LPQ86" s="195"/>
      <c r="LPR86" s="195"/>
      <c r="LPS86" s="195"/>
      <c r="LPT86" s="195"/>
      <c r="LPU86" s="195"/>
      <c r="LPV86" s="195"/>
      <c r="LPW86" s="195"/>
      <c r="LPX86" s="195"/>
      <c r="LPY86" s="195"/>
      <c r="LPZ86" s="195"/>
      <c r="LQA86" s="195"/>
      <c r="LQB86" s="195"/>
      <c r="LQC86" s="195"/>
      <c r="LQD86" s="195"/>
      <c r="LQE86" s="195"/>
      <c r="LQF86" s="195"/>
      <c r="LQG86" s="195"/>
      <c r="LQH86" s="195"/>
      <c r="LQI86" s="195"/>
      <c r="LQJ86" s="195"/>
      <c r="LQK86" s="195"/>
      <c r="LQL86" s="195"/>
      <c r="LQM86" s="195"/>
      <c r="LQN86" s="195"/>
      <c r="LQO86" s="195"/>
      <c r="LQP86" s="195"/>
      <c r="LQQ86" s="195"/>
      <c r="LQR86" s="195"/>
      <c r="LQS86" s="195"/>
      <c r="LQT86" s="195"/>
      <c r="LQU86" s="195"/>
      <c r="LQV86" s="195"/>
      <c r="LQW86" s="195"/>
      <c r="LQX86" s="195"/>
      <c r="LQY86" s="195"/>
      <c r="LQZ86" s="195"/>
      <c r="LRA86" s="195"/>
      <c r="LRB86" s="195"/>
      <c r="LRC86" s="195"/>
      <c r="LRD86" s="195"/>
      <c r="LRE86" s="195"/>
      <c r="LRF86" s="195"/>
      <c r="LRG86" s="195"/>
      <c r="LRH86" s="195"/>
      <c r="LRI86" s="195"/>
      <c r="LRJ86" s="195"/>
      <c r="LRK86" s="195"/>
      <c r="LRL86" s="195"/>
      <c r="LRM86" s="195"/>
      <c r="LRN86" s="195"/>
      <c r="LRO86" s="195"/>
      <c r="LRP86" s="195"/>
      <c r="LRQ86" s="195"/>
      <c r="LRR86" s="195"/>
      <c r="LRS86" s="195"/>
      <c r="LRT86" s="195"/>
      <c r="LRU86" s="195"/>
      <c r="LRV86" s="195"/>
      <c r="LRW86" s="195"/>
      <c r="LRX86" s="195"/>
      <c r="LRY86" s="195"/>
      <c r="LRZ86" s="195"/>
      <c r="LSA86" s="195"/>
      <c r="LSB86" s="195"/>
      <c r="LSC86" s="195"/>
      <c r="LSD86" s="195"/>
      <c r="LSE86" s="195"/>
      <c r="LSF86" s="195"/>
      <c r="LSG86" s="195"/>
      <c r="LSH86" s="195"/>
      <c r="LSI86" s="195"/>
      <c r="LSJ86" s="195"/>
      <c r="LSK86" s="195"/>
      <c r="LSL86" s="195"/>
      <c r="LSM86" s="195"/>
      <c r="LSN86" s="195"/>
      <c r="LSO86" s="195"/>
      <c r="LSP86" s="195"/>
      <c r="LSQ86" s="195"/>
      <c r="LSR86" s="195"/>
      <c r="LSS86" s="195"/>
      <c r="LST86" s="195"/>
      <c r="LSU86" s="195"/>
      <c r="LSV86" s="195"/>
      <c r="LSW86" s="195"/>
      <c r="LSX86" s="195"/>
      <c r="LSY86" s="195"/>
      <c r="LSZ86" s="195"/>
      <c r="LTA86" s="195"/>
      <c r="LTB86" s="195"/>
      <c r="LTC86" s="195"/>
      <c r="LTD86" s="195"/>
      <c r="LTE86" s="195"/>
      <c r="LTF86" s="195"/>
      <c r="LTG86" s="195"/>
      <c r="LTH86" s="195"/>
      <c r="LTI86" s="195"/>
      <c r="LTJ86" s="195"/>
      <c r="LTK86" s="195"/>
      <c r="LTL86" s="195"/>
      <c r="LTM86" s="195"/>
      <c r="LTN86" s="195"/>
      <c r="LTO86" s="195"/>
      <c r="LTP86" s="195"/>
      <c r="LTQ86" s="195"/>
      <c r="LTR86" s="195"/>
      <c r="LTS86" s="195"/>
      <c r="LTT86" s="195"/>
      <c r="LTU86" s="195"/>
      <c r="LTV86" s="195"/>
      <c r="LTW86" s="195"/>
      <c r="LTX86" s="195"/>
      <c r="LTY86" s="195"/>
      <c r="LTZ86" s="195"/>
      <c r="LUA86" s="195"/>
      <c r="LUB86" s="195"/>
      <c r="LUC86" s="195"/>
      <c r="LUD86" s="195"/>
      <c r="LUE86" s="195"/>
      <c r="LUF86" s="195"/>
      <c r="LUG86" s="195"/>
      <c r="LUH86" s="195"/>
      <c r="LUI86" s="195"/>
      <c r="LUJ86" s="195"/>
      <c r="LUK86" s="195"/>
      <c r="LUL86" s="195"/>
      <c r="LUM86" s="195"/>
      <c r="LUN86" s="195"/>
      <c r="LUO86" s="195"/>
      <c r="LUP86" s="195"/>
      <c r="LUQ86" s="195"/>
      <c r="LUR86" s="195"/>
      <c r="LUS86" s="195"/>
      <c r="LUT86" s="195"/>
      <c r="LUU86" s="195"/>
      <c r="LUV86" s="195"/>
      <c r="LUW86" s="195"/>
      <c r="LUX86" s="195"/>
      <c r="LUY86" s="195"/>
      <c r="LUZ86" s="195"/>
      <c r="LVA86" s="195"/>
      <c r="LVB86" s="195"/>
      <c r="LVC86" s="195"/>
      <c r="LVD86" s="195"/>
      <c r="LVE86" s="195"/>
      <c r="LVF86" s="195"/>
      <c r="LVG86" s="195"/>
      <c r="LVH86" s="195"/>
      <c r="LVI86" s="195"/>
      <c r="LVJ86" s="195"/>
      <c r="LVK86" s="195"/>
      <c r="LVL86" s="195"/>
      <c r="LVM86" s="195"/>
      <c r="LVN86" s="195"/>
      <c r="LVO86" s="195"/>
      <c r="LVP86" s="195"/>
      <c r="LVQ86" s="195"/>
      <c r="LVR86" s="195"/>
      <c r="LVS86" s="195"/>
      <c r="LVT86" s="195"/>
      <c r="LVU86" s="195"/>
      <c r="LVV86" s="195"/>
      <c r="LVW86" s="195"/>
      <c r="LVX86" s="195"/>
      <c r="LVY86" s="195"/>
      <c r="LVZ86" s="195"/>
      <c r="LWA86" s="195"/>
      <c r="LWB86" s="195"/>
      <c r="LWC86" s="195"/>
      <c r="LWD86" s="195"/>
      <c r="LWE86" s="195"/>
      <c r="LWF86" s="195"/>
      <c r="LWG86" s="195"/>
      <c r="LWH86" s="195"/>
      <c r="LWI86" s="195"/>
      <c r="LWJ86" s="195"/>
      <c r="LWK86" s="195"/>
      <c r="LWL86" s="195"/>
      <c r="LWM86" s="195"/>
      <c r="LWN86" s="195"/>
      <c r="LWO86" s="195"/>
      <c r="LWP86" s="195"/>
      <c r="LWQ86" s="195"/>
      <c r="LWR86" s="195"/>
      <c r="LWS86" s="195"/>
      <c r="LWT86" s="195"/>
      <c r="LWU86" s="195"/>
      <c r="LWV86" s="195"/>
      <c r="LWW86" s="195"/>
      <c r="LWX86" s="195"/>
      <c r="LWY86" s="195"/>
      <c r="LWZ86" s="195"/>
      <c r="LXA86" s="195"/>
      <c r="LXB86" s="195"/>
      <c r="LXC86" s="195"/>
      <c r="LXD86" s="195"/>
      <c r="LXE86" s="195"/>
      <c r="LXF86" s="195"/>
      <c r="LXG86" s="195"/>
      <c r="LXH86" s="195"/>
      <c r="LXI86" s="195"/>
      <c r="LXJ86" s="195"/>
      <c r="LXK86" s="195"/>
      <c r="LXL86" s="195"/>
      <c r="LXM86" s="195"/>
      <c r="LXN86" s="195"/>
      <c r="LXO86" s="195"/>
      <c r="LXP86" s="195"/>
      <c r="LXQ86" s="195"/>
      <c r="LXR86" s="195"/>
      <c r="LXS86" s="195"/>
      <c r="LXT86" s="195"/>
      <c r="LXU86" s="195"/>
      <c r="LXV86" s="195"/>
      <c r="LXW86" s="195"/>
      <c r="LXX86" s="195"/>
      <c r="LXY86" s="195"/>
      <c r="LXZ86" s="195"/>
      <c r="LYA86" s="195"/>
      <c r="LYB86" s="195"/>
      <c r="LYC86" s="195"/>
      <c r="LYD86" s="195"/>
      <c r="LYE86" s="195"/>
      <c r="LYF86" s="195"/>
      <c r="LYG86" s="195"/>
      <c r="LYH86" s="195"/>
      <c r="LYI86" s="195"/>
      <c r="LYJ86" s="195"/>
      <c r="LYK86" s="195"/>
      <c r="LYL86" s="195"/>
      <c r="LYM86" s="195"/>
      <c r="LYN86" s="195"/>
      <c r="LYO86" s="195"/>
      <c r="LYP86" s="195"/>
      <c r="LYQ86" s="195"/>
      <c r="LYR86" s="195"/>
      <c r="LYS86" s="195"/>
      <c r="LYT86" s="195"/>
      <c r="LYU86" s="195"/>
      <c r="LYV86" s="195"/>
      <c r="LYW86" s="195"/>
      <c r="LYX86" s="195"/>
      <c r="LYY86" s="195"/>
      <c r="LYZ86" s="195"/>
      <c r="LZA86" s="195"/>
      <c r="LZB86" s="195"/>
      <c r="LZC86" s="195"/>
      <c r="LZD86" s="195"/>
      <c r="LZE86" s="195"/>
      <c r="LZF86" s="195"/>
      <c r="LZG86" s="195"/>
      <c r="LZH86" s="195"/>
      <c r="LZI86" s="195"/>
      <c r="LZJ86" s="195"/>
      <c r="LZK86" s="195"/>
      <c r="LZL86" s="195"/>
      <c r="LZM86" s="195"/>
      <c r="LZN86" s="195"/>
      <c r="LZO86" s="195"/>
      <c r="LZP86" s="195"/>
      <c r="LZQ86" s="195"/>
      <c r="LZR86" s="195"/>
      <c r="LZS86" s="195"/>
      <c r="LZT86" s="195"/>
      <c r="LZU86" s="195"/>
      <c r="LZV86" s="195"/>
      <c r="LZW86" s="195"/>
      <c r="LZX86" s="195"/>
      <c r="LZY86" s="195"/>
      <c r="LZZ86" s="195"/>
      <c r="MAA86" s="195"/>
      <c r="MAB86" s="195"/>
      <c r="MAC86" s="195"/>
      <c r="MAD86" s="195"/>
      <c r="MAE86" s="195"/>
      <c r="MAF86" s="195"/>
      <c r="MAG86" s="195"/>
      <c r="MAH86" s="195"/>
      <c r="MAI86" s="195"/>
      <c r="MAJ86" s="195"/>
      <c r="MAK86" s="195"/>
      <c r="MAL86" s="195"/>
      <c r="MAM86" s="195"/>
      <c r="MAN86" s="195"/>
      <c r="MAO86" s="195"/>
      <c r="MAP86" s="195"/>
      <c r="MAQ86" s="195"/>
      <c r="MAR86" s="195"/>
      <c r="MAS86" s="195"/>
      <c r="MAT86" s="195"/>
      <c r="MAU86" s="195"/>
      <c r="MAV86" s="195"/>
      <c r="MAW86" s="195"/>
      <c r="MAX86" s="195"/>
      <c r="MAY86" s="195"/>
      <c r="MAZ86" s="195"/>
      <c r="MBA86" s="195"/>
      <c r="MBB86" s="195"/>
      <c r="MBC86" s="195"/>
      <c r="MBD86" s="195"/>
      <c r="MBE86" s="195"/>
      <c r="MBF86" s="195"/>
      <c r="MBG86" s="195"/>
      <c r="MBH86" s="195"/>
      <c r="MBI86" s="195"/>
      <c r="MBJ86" s="195"/>
      <c r="MBK86" s="195"/>
      <c r="MBL86" s="195"/>
      <c r="MBM86" s="195"/>
      <c r="MBN86" s="195"/>
      <c r="MBO86" s="195"/>
      <c r="MBP86" s="195"/>
      <c r="MBQ86" s="195"/>
      <c r="MBR86" s="195"/>
      <c r="MBS86" s="195"/>
      <c r="MBT86" s="195"/>
      <c r="MBU86" s="195"/>
      <c r="MBV86" s="195"/>
      <c r="MBW86" s="195"/>
      <c r="MBX86" s="195"/>
      <c r="MBY86" s="195"/>
      <c r="MBZ86" s="195"/>
      <c r="MCA86" s="195"/>
      <c r="MCB86" s="195"/>
      <c r="MCC86" s="195"/>
      <c r="MCD86" s="195"/>
      <c r="MCE86" s="195"/>
      <c r="MCF86" s="195"/>
      <c r="MCG86" s="195"/>
      <c r="MCH86" s="195"/>
      <c r="MCI86" s="195"/>
      <c r="MCJ86" s="195"/>
      <c r="MCK86" s="195"/>
      <c r="MCL86" s="195"/>
      <c r="MCM86" s="195"/>
      <c r="MCN86" s="195"/>
      <c r="MCO86" s="195"/>
      <c r="MCP86" s="195"/>
      <c r="MCQ86" s="195"/>
      <c r="MCR86" s="195"/>
      <c r="MCS86" s="195"/>
      <c r="MCT86" s="195"/>
      <c r="MCU86" s="195"/>
      <c r="MCV86" s="195"/>
      <c r="MCW86" s="195"/>
      <c r="MCX86" s="195"/>
      <c r="MCY86" s="195"/>
      <c r="MCZ86" s="195"/>
      <c r="MDA86" s="195"/>
      <c r="MDB86" s="195"/>
      <c r="MDC86" s="195"/>
      <c r="MDD86" s="195"/>
      <c r="MDE86" s="195"/>
      <c r="MDF86" s="195"/>
      <c r="MDG86" s="195"/>
      <c r="MDH86" s="195"/>
      <c r="MDI86" s="195"/>
      <c r="MDJ86" s="195"/>
      <c r="MDK86" s="195"/>
      <c r="MDL86" s="195"/>
      <c r="MDM86" s="195"/>
      <c r="MDN86" s="195"/>
      <c r="MDO86" s="195"/>
      <c r="MDP86" s="195"/>
      <c r="MDQ86" s="195"/>
      <c r="MDR86" s="195"/>
      <c r="MDS86" s="195"/>
      <c r="MDT86" s="195"/>
      <c r="MDU86" s="195"/>
      <c r="MDV86" s="195"/>
      <c r="MDW86" s="195"/>
      <c r="MDX86" s="195"/>
      <c r="MDY86" s="195"/>
      <c r="MDZ86" s="195"/>
      <c r="MEA86" s="195"/>
      <c r="MEB86" s="195"/>
      <c r="MEC86" s="195"/>
      <c r="MED86" s="195"/>
      <c r="MEE86" s="195"/>
      <c r="MEF86" s="195"/>
      <c r="MEG86" s="195"/>
      <c r="MEH86" s="195"/>
      <c r="MEI86" s="195"/>
      <c r="MEJ86" s="195"/>
      <c r="MEK86" s="195"/>
      <c r="MEL86" s="195"/>
      <c r="MEM86" s="195"/>
      <c r="MEN86" s="195"/>
      <c r="MEO86" s="195"/>
      <c r="MEP86" s="195"/>
      <c r="MEQ86" s="195"/>
      <c r="MER86" s="195"/>
      <c r="MES86" s="195"/>
      <c r="MET86" s="195"/>
      <c r="MEU86" s="195"/>
      <c r="MEV86" s="195"/>
      <c r="MEW86" s="195"/>
      <c r="MEX86" s="195"/>
      <c r="MEY86" s="195"/>
      <c r="MEZ86" s="195"/>
      <c r="MFA86" s="195"/>
      <c r="MFB86" s="195"/>
      <c r="MFC86" s="195"/>
      <c r="MFD86" s="195"/>
      <c r="MFE86" s="195"/>
      <c r="MFF86" s="195"/>
      <c r="MFG86" s="195"/>
      <c r="MFH86" s="195"/>
      <c r="MFI86" s="195"/>
      <c r="MFJ86" s="195"/>
      <c r="MFK86" s="195"/>
      <c r="MFL86" s="195"/>
      <c r="MFM86" s="195"/>
      <c r="MFN86" s="195"/>
      <c r="MFO86" s="195"/>
      <c r="MFP86" s="195"/>
      <c r="MFQ86" s="195"/>
      <c r="MFR86" s="195"/>
      <c r="MFS86" s="195"/>
      <c r="MFT86" s="195"/>
      <c r="MFU86" s="195"/>
      <c r="MFV86" s="195"/>
      <c r="MFW86" s="195"/>
      <c r="MFX86" s="195"/>
      <c r="MFY86" s="195"/>
      <c r="MFZ86" s="195"/>
      <c r="MGA86" s="195"/>
      <c r="MGB86" s="195"/>
      <c r="MGC86" s="195"/>
      <c r="MGD86" s="195"/>
      <c r="MGE86" s="195"/>
      <c r="MGF86" s="195"/>
      <c r="MGG86" s="195"/>
      <c r="MGH86" s="195"/>
      <c r="MGI86" s="195"/>
      <c r="MGJ86" s="195"/>
      <c r="MGK86" s="195"/>
      <c r="MGL86" s="195"/>
      <c r="MGM86" s="195"/>
      <c r="MGN86" s="195"/>
      <c r="MGO86" s="195"/>
      <c r="MGP86" s="195"/>
      <c r="MGQ86" s="195"/>
      <c r="MGR86" s="195"/>
      <c r="MGS86" s="195"/>
      <c r="MGT86" s="195"/>
      <c r="MGU86" s="195"/>
      <c r="MGV86" s="195"/>
      <c r="MGW86" s="195"/>
      <c r="MGX86" s="195"/>
      <c r="MGY86" s="195"/>
      <c r="MGZ86" s="195"/>
      <c r="MHA86" s="195"/>
      <c r="MHB86" s="195"/>
      <c r="MHC86" s="195"/>
      <c r="MHD86" s="195"/>
      <c r="MHE86" s="195"/>
      <c r="MHF86" s="195"/>
      <c r="MHG86" s="195"/>
      <c r="MHH86" s="195"/>
      <c r="MHI86" s="195"/>
      <c r="MHJ86" s="195"/>
      <c r="MHK86" s="195"/>
      <c r="MHL86" s="195"/>
      <c r="MHM86" s="195"/>
      <c r="MHN86" s="195"/>
      <c r="MHO86" s="195"/>
      <c r="MHP86" s="195"/>
      <c r="MHQ86" s="195"/>
      <c r="MHR86" s="195"/>
      <c r="MHS86" s="195"/>
      <c r="MHT86" s="195"/>
      <c r="MHU86" s="195"/>
      <c r="MHV86" s="195"/>
      <c r="MHW86" s="195"/>
      <c r="MHX86" s="195"/>
      <c r="MHY86" s="195"/>
      <c r="MHZ86" s="195"/>
      <c r="MIA86" s="195"/>
      <c r="MIB86" s="195"/>
      <c r="MIC86" s="195"/>
      <c r="MID86" s="195"/>
      <c r="MIE86" s="195"/>
      <c r="MIF86" s="195"/>
      <c r="MIG86" s="195"/>
      <c r="MIH86" s="195"/>
      <c r="MII86" s="195"/>
      <c r="MIJ86" s="195"/>
      <c r="MIK86" s="195"/>
      <c r="MIL86" s="195"/>
      <c r="MIM86" s="195"/>
      <c r="MIN86" s="195"/>
      <c r="MIO86" s="195"/>
      <c r="MIP86" s="195"/>
      <c r="MIQ86" s="195"/>
      <c r="MIR86" s="195"/>
      <c r="MIS86" s="195"/>
      <c r="MIT86" s="195"/>
      <c r="MIU86" s="195"/>
      <c r="MIV86" s="195"/>
      <c r="MIW86" s="195"/>
      <c r="MIX86" s="195"/>
      <c r="MIY86" s="195"/>
      <c r="MIZ86" s="195"/>
      <c r="MJA86" s="195"/>
      <c r="MJB86" s="195"/>
      <c r="MJC86" s="195"/>
      <c r="MJD86" s="195"/>
      <c r="MJE86" s="195"/>
      <c r="MJF86" s="195"/>
      <c r="MJG86" s="195"/>
      <c r="MJH86" s="195"/>
      <c r="MJI86" s="195"/>
      <c r="MJJ86" s="195"/>
      <c r="MJK86" s="195"/>
      <c r="MJL86" s="195"/>
      <c r="MJM86" s="195"/>
      <c r="MJN86" s="195"/>
      <c r="MJO86" s="195"/>
      <c r="MJP86" s="195"/>
      <c r="MJQ86" s="195"/>
      <c r="MJR86" s="195"/>
      <c r="MJS86" s="195"/>
      <c r="MJT86" s="195"/>
      <c r="MJU86" s="195"/>
      <c r="MJV86" s="195"/>
      <c r="MJW86" s="195"/>
      <c r="MJX86" s="195"/>
      <c r="MJY86" s="195"/>
      <c r="MJZ86" s="195"/>
      <c r="MKA86" s="195"/>
      <c r="MKB86" s="195"/>
      <c r="MKC86" s="195"/>
      <c r="MKD86" s="195"/>
      <c r="MKE86" s="195"/>
      <c r="MKF86" s="195"/>
      <c r="MKG86" s="195"/>
      <c r="MKH86" s="195"/>
      <c r="MKI86" s="195"/>
      <c r="MKJ86" s="195"/>
      <c r="MKK86" s="195"/>
      <c r="MKL86" s="195"/>
      <c r="MKM86" s="195"/>
      <c r="MKN86" s="195"/>
      <c r="MKO86" s="195"/>
      <c r="MKP86" s="195"/>
      <c r="MKQ86" s="195"/>
      <c r="MKR86" s="195"/>
      <c r="MKS86" s="195"/>
      <c r="MKT86" s="195"/>
      <c r="MKU86" s="195"/>
      <c r="MKV86" s="195"/>
      <c r="MKW86" s="195"/>
      <c r="MKX86" s="195"/>
      <c r="MKY86" s="195"/>
      <c r="MKZ86" s="195"/>
      <c r="MLA86" s="195"/>
      <c r="MLB86" s="195"/>
      <c r="MLC86" s="195"/>
      <c r="MLD86" s="195"/>
      <c r="MLE86" s="195"/>
      <c r="MLF86" s="195"/>
      <c r="MLG86" s="195"/>
      <c r="MLH86" s="195"/>
      <c r="MLI86" s="195"/>
      <c r="MLJ86" s="195"/>
      <c r="MLK86" s="195"/>
      <c r="MLL86" s="195"/>
      <c r="MLM86" s="195"/>
      <c r="MLN86" s="195"/>
      <c r="MLO86" s="195"/>
      <c r="MLP86" s="195"/>
      <c r="MLQ86" s="195"/>
      <c r="MLR86" s="195"/>
      <c r="MLS86" s="195"/>
      <c r="MLT86" s="195"/>
      <c r="MLU86" s="195"/>
      <c r="MLV86" s="195"/>
      <c r="MLW86" s="195"/>
      <c r="MLX86" s="195"/>
      <c r="MLY86" s="195"/>
      <c r="MLZ86" s="195"/>
      <c r="MMA86" s="195"/>
      <c r="MMB86" s="195"/>
      <c r="MMC86" s="195"/>
      <c r="MMD86" s="195"/>
      <c r="MME86" s="195"/>
      <c r="MMF86" s="195"/>
      <c r="MMG86" s="195"/>
      <c r="MMH86" s="195"/>
      <c r="MMI86" s="195"/>
      <c r="MMJ86" s="195"/>
      <c r="MMK86" s="195"/>
      <c r="MML86" s="195"/>
      <c r="MMM86" s="195"/>
      <c r="MMN86" s="195"/>
      <c r="MMO86" s="195"/>
      <c r="MMP86" s="195"/>
      <c r="MMQ86" s="195"/>
      <c r="MMR86" s="195"/>
      <c r="MMS86" s="195"/>
      <c r="MMT86" s="195"/>
      <c r="MMU86" s="195"/>
      <c r="MMV86" s="195"/>
      <c r="MMW86" s="195"/>
      <c r="MMX86" s="195"/>
      <c r="MMY86" s="195"/>
      <c r="MMZ86" s="195"/>
      <c r="MNA86" s="195"/>
      <c r="MNB86" s="195"/>
      <c r="MNC86" s="195"/>
      <c r="MND86" s="195"/>
      <c r="MNE86" s="195"/>
      <c r="MNF86" s="195"/>
      <c r="MNG86" s="195"/>
      <c r="MNH86" s="195"/>
      <c r="MNI86" s="195"/>
      <c r="MNJ86" s="195"/>
      <c r="MNK86" s="195"/>
      <c r="MNL86" s="195"/>
      <c r="MNM86" s="195"/>
      <c r="MNN86" s="195"/>
      <c r="MNO86" s="195"/>
      <c r="MNP86" s="195"/>
      <c r="MNQ86" s="195"/>
      <c r="MNR86" s="195"/>
      <c r="MNS86" s="195"/>
      <c r="MNT86" s="195"/>
      <c r="MNU86" s="195"/>
      <c r="MNV86" s="195"/>
      <c r="MNW86" s="195"/>
      <c r="MNX86" s="195"/>
      <c r="MNY86" s="195"/>
      <c r="MNZ86" s="195"/>
      <c r="MOA86" s="195"/>
      <c r="MOB86" s="195"/>
      <c r="MOC86" s="195"/>
      <c r="MOD86" s="195"/>
      <c r="MOE86" s="195"/>
      <c r="MOF86" s="195"/>
      <c r="MOG86" s="195"/>
      <c r="MOH86" s="195"/>
      <c r="MOI86" s="195"/>
      <c r="MOJ86" s="195"/>
      <c r="MOK86" s="195"/>
      <c r="MOL86" s="195"/>
      <c r="MOM86" s="195"/>
      <c r="MON86" s="195"/>
      <c r="MOO86" s="195"/>
      <c r="MOP86" s="195"/>
      <c r="MOQ86" s="195"/>
      <c r="MOR86" s="195"/>
      <c r="MOS86" s="195"/>
      <c r="MOT86" s="195"/>
      <c r="MOU86" s="195"/>
      <c r="MOV86" s="195"/>
      <c r="MOW86" s="195"/>
      <c r="MOX86" s="195"/>
      <c r="MOY86" s="195"/>
      <c r="MOZ86" s="195"/>
      <c r="MPA86" s="195"/>
      <c r="MPB86" s="195"/>
      <c r="MPC86" s="195"/>
      <c r="MPD86" s="195"/>
      <c r="MPE86" s="195"/>
      <c r="MPF86" s="195"/>
      <c r="MPG86" s="195"/>
      <c r="MPH86" s="195"/>
      <c r="MPI86" s="195"/>
      <c r="MPJ86" s="195"/>
      <c r="MPK86" s="195"/>
      <c r="MPL86" s="195"/>
      <c r="MPM86" s="195"/>
      <c r="MPN86" s="195"/>
      <c r="MPO86" s="195"/>
      <c r="MPP86" s="195"/>
      <c r="MPQ86" s="195"/>
      <c r="MPR86" s="195"/>
      <c r="MPS86" s="195"/>
      <c r="MPT86" s="195"/>
      <c r="MPU86" s="195"/>
      <c r="MPV86" s="195"/>
      <c r="MPW86" s="195"/>
      <c r="MPX86" s="195"/>
      <c r="MPY86" s="195"/>
      <c r="MPZ86" s="195"/>
      <c r="MQA86" s="195"/>
      <c r="MQB86" s="195"/>
      <c r="MQC86" s="195"/>
      <c r="MQD86" s="195"/>
      <c r="MQE86" s="195"/>
      <c r="MQF86" s="195"/>
      <c r="MQG86" s="195"/>
      <c r="MQH86" s="195"/>
      <c r="MQI86" s="195"/>
      <c r="MQJ86" s="195"/>
      <c r="MQK86" s="195"/>
      <c r="MQL86" s="195"/>
      <c r="MQM86" s="195"/>
      <c r="MQN86" s="195"/>
      <c r="MQO86" s="195"/>
      <c r="MQP86" s="195"/>
      <c r="MQQ86" s="195"/>
      <c r="MQR86" s="195"/>
      <c r="MQS86" s="195"/>
      <c r="MQT86" s="195"/>
      <c r="MQU86" s="195"/>
      <c r="MQV86" s="195"/>
      <c r="MQW86" s="195"/>
      <c r="MQX86" s="195"/>
      <c r="MQY86" s="195"/>
      <c r="MQZ86" s="195"/>
      <c r="MRA86" s="195"/>
      <c r="MRB86" s="195"/>
      <c r="MRC86" s="195"/>
      <c r="MRD86" s="195"/>
      <c r="MRE86" s="195"/>
      <c r="MRF86" s="195"/>
      <c r="MRG86" s="195"/>
      <c r="MRH86" s="195"/>
      <c r="MRI86" s="195"/>
      <c r="MRJ86" s="195"/>
      <c r="MRK86" s="195"/>
      <c r="MRL86" s="195"/>
      <c r="MRM86" s="195"/>
      <c r="MRN86" s="195"/>
      <c r="MRO86" s="195"/>
      <c r="MRP86" s="195"/>
      <c r="MRQ86" s="195"/>
      <c r="MRR86" s="195"/>
      <c r="MRS86" s="195"/>
      <c r="MRT86" s="195"/>
      <c r="MRU86" s="195"/>
      <c r="MRV86" s="195"/>
      <c r="MRW86" s="195"/>
      <c r="MRX86" s="195"/>
      <c r="MRY86" s="195"/>
      <c r="MRZ86" s="195"/>
      <c r="MSA86" s="195"/>
      <c r="MSB86" s="195"/>
      <c r="MSC86" s="195"/>
      <c r="MSD86" s="195"/>
      <c r="MSE86" s="195"/>
      <c r="MSF86" s="195"/>
      <c r="MSG86" s="195"/>
      <c r="MSH86" s="195"/>
      <c r="MSI86" s="195"/>
      <c r="MSJ86" s="195"/>
      <c r="MSK86" s="195"/>
      <c r="MSL86" s="195"/>
      <c r="MSM86" s="195"/>
      <c r="MSN86" s="195"/>
      <c r="MSO86" s="195"/>
      <c r="MSP86" s="195"/>
      <c r="MSQ86" s="195"/>
      <c r="MSR86" s="195"/>
      <c r="MSS86" s="195"/>
      <c r="MST86" s="195"/>
      <c r="MSU86" s="195"/>
      <c r="MSV86" s="195"/>
      <c r="MSW86" s="195"/>
      <c r="MSX86" s="195"/>
      <c r="MSY86" s="195"/>
      <c r="MSZ86" s="195"/>
      <c r="MTA86" s="195"/>
      <c r="MTB86" s="195"/>
      <c r="MTC86" s="195"/>
      <c r="MTD86" s="195"/>
      <c r="MTE86" s="195"/>
      <c r="MTF86" s="195"/>
      <c r="MTG86" s="195"/>
      <c r="MTH86" s="195"/>
      <c r="MTI86" s="195"/>
      <c r="MTJ86" s="195"/>
      <c r="MTK86" s="195"/>
      <c r="MTL86" s="195"/>
      <c r="MTM86" s="195"/>
      <c r="MTN86" s="195"/>
      <c r="MTO86" s="195"/>
      <c r="MTP86" s="195"/>
      <c r="MTQ86" s="195"/>
      <c r="MTR86" s="195"/>
      <c r="MTS86" s="195"/>
      <c r="MTT86" s="195"/>
      <c r="MTU86" s="195"/>
      <c r="MTV86" s="195"/>
      <c r="MTW86" s="195"/>
      <c r="MTX86" s="195"/>
      <c r="MTY86" s="195"/>
      <c r="MTZ86" s="195"/>
      <c r="MUA86" s="195"/>
      <c r="MUB86" s="195"/>
      <c r="MUC86" s="195"/>
      <c r="MUD86" s="195"/>
      <c r="MUE86" s="195"/>
      <c r="MUF86" s="195"/>
      <c r="MUG86" s="195"/>
      <c r="MUH86" s="195"/>
      <c r="MUI86" s="195"/>
      <c r="MUJ86" s="195"/>
      <c r="MUK86" s="195"/>
      <c r="MUL86" s="195"/>
      <c r="MUM86" s="195"/>
      <c r="MUN86" s="195"/>
      <c r="MUO86" s="195"/>
      <c r="MUP86" s="195"/>
      <c r="MUQ86" s="195"/>
      <c r="MUR86" s="195"/>
      <c r="MUS86" s="195"/>
      <c r="MUT86" s="195"/>
      <c r="MUU86" s="195"/>
      <c r="MUV86" s="195"/>
      <c r="MUW86" s="195"/>
      <c r="MUX86" s="195"/>
      <c r="MUY86" s="195"/>
      <c r="MUZ86" s="195"/>
      <c r="MVA86" s="195"/>
      <c r="MVB86" s="195"/>
      <c r="MVC86" s="195"/>
      <c r="MVD86" s="195"/>
      <c r="MVE86" s="195"/>
      <c r="MVF86" s="195"/>
      <c r="MVG86" s="195"/>
      <c r="MVH86" s="195"/>
      <c r="MVI86" s="195"/>
      <c r="MVJ86" s="195"/>
      <c r="MVK86" s="195"/>
      <c r="MVL86" s="195"/>
      <c r="MVM86" s="195"/>
      <c r="MVN86" s="195"/>
      <c r="MVO86" s="195"/>
      <c r="MVP86" s="195"/>
      <c r="MVQ86" s="195"/>
      <c r="MVR86" s="195"/>
      <c r="MVS86" s="195"/>
      <c r="MVT86" s="195"/>
      <c r="MVU86" s="195"/>
      <c r="MVV86" s="195"/>
      <c r="MVW86" s="195"/>
      <c r="MVX86" s="195"/>
      <c r="MVY86" s="195"/>
      <c r="MVZ86" s="195"/>
      <c r="MWA86" s="195"/>
      <c r="MWB86" s="195"/>
      <c r="MWC86" s="195"/>
      <c r="MWD86" s="195"/>
      <c r="MWE86" s="195"/>
      <c r="MWF86" s="195"/>
      <c r="MWG86" s="195"/>
      <c r="MWH86" s="195"/>
      <c r="MWI86" s="195"/>
      <c r="MWJ86" s="195"/>
      <c r="MWK86" s="195"/>
      <c r="MWL86" s="195"/>
      <c r="MWM86" s="195"/>
      <c r="MWN86" s="195"/>
      <c r="MWO86" s="195"/>
      <c r="MWP86" s="195"/>
      <c r="MWQ86" s="195"/>
      <c r="MWR86" s="195"/>
      <c r="MWS86" s="195"/>
      <c r="MWT86" s="195"/>
      <c r="MWU86" s="195"/>
      <c r="MWV86" s="195"/>
      <c r="MWW86" s="195"/>
      <c r="MWX86" s="195"/>
      <c r="MWY86" s="195"/>
      <c r="MWZ86" s="195"/>
      <c r="MXA86" s="195"/>
      <c r="MXB86" s="195"/>
      <c r="MXC86" s="195"/>
      <c r="MXD86" s="195"/>
      <c r="MXE86" s="195"/>
      <c r="MXF86" s="195"/>
      <c r="MXG86" s="195"/>
      <c r="MXH86" s="195"/>
      <c r="MXI86" s="195"/>
      <c r="MXJ86" s="195"/>
      <c r="MXK86" s="195"/>
      <c r="MXL86" s="195"/>
      <c r="MXM86" s="195"/>
      <c r="MXN86" s="195"/>
      <c r="MXO86" s="195"/>
      <c r="MXP86" s="195"/>
      <c r="MXQ86" s="195"/>
      <c r="MXR86" s="195"/>
      <c r="MXS86" s="195"/>
      <c r="MXT86" s="195"/>
      <c r="MXU86" s="195"/>
      <c r="MXV86" s="195"/>
      <c r="MXW86" s="195"/>
      <c r="MXX86" s="195"/>
      <c r="MXY86" s="195"/>
      <c r="MXZ86" s="195"/>
      <c r="MYA86" s="195"/>
      <c r="MYB86" s="195"/>
      <c r="MYC86" s="195"/>
      <c r="MYD86" s="195"/>
      <c r="MYE86" s="195"/>
      <c r="MYF86" s="195"/>
      <c r="MYG86" s="195"/>
      <c r="MYH86" s="195"/>
      <c r="MYI86" s="195"/>
      <c r="MYJ86" s="195"/>
      <c r="MYK86" s="195"/>
      <c r="MYL86" s="195"/>
      <c r="MYM86" s="195"/>
      <c r="MYN86" s="195"/>
      <c r="MYO86" s="195"/>
      <c r="MYP86" s="195"/>
      <c r="MYQ86" s="195"/>
      <c r="MYR86" s="195"/>
      <c r="MYS86" s="195"/>
      <c r="MYT86" s="195"/>
      <c r="MYU86" s="195"/>
      <c r="MYV86" s="195"/>
      <c r="MYW86" s="195"/>
      <c r="MYX86" s="195"/>
      <c r="MYY86" s="195"/>
      <c r="MYZ86" s="195"/>
      <c r="MZA86" s="195"/>
      <c r="MZB86" s="195"/>
      <c r="MZC86" s="195"/>
      <c r="MZD86" s="195"/>
      <c r="MZE86" s="195"/>
      <c r="MZF86" s="195"/>
      <c r="MZG86" s="195"/>
      <c r="MZH86" s="195"/>
      <c r="MZI86" s="195"/>
      <c r="MZJ86" s="195"/>
      <c r="MZK86" s="195"/>
      <c r="MZL86" s="195"/>
      <c r="MZM86" s="195"/>
      <c r="MZN86" s="195"/>
      <c r="MZO86" s="195"/>
      <c r="MZP86" s="195"/>
      <c r="MZQ86" s="195"/>
      <c r="MZR86" s="195"/>
      <c r="MZS86" s="195"/>
      <c r="MZT86" s="195"/>
      <c r="MZU86" s="195"/>
      <c r="MZV86" s="195"/>
      <c r="MZW86" s="195"/>
      <c r="MZX86" s="195"/>
      <c r="MZY86" s="195"/>
      <c r="MZZ86" s="195"/>
      <c r="NAA86" s="195"/>
      <c r="NAB86" s="195"/>
      <c r="NAC86" s="195"/>
      <c r="NAD86" s="195"/>
      <c r="NAE86" s="195"/>
      <c r="NAF86" s="195"/>
      <c r="NAG86" s="195"/>
      <c r="NAH86" s="195"/>
      <c r="NAI86" s="195"/>
      <c r="NAJ86" s="195"/>
      <c r="NAK86" s="195"/>
      <c r="NAL86" s="195"/>
      <c r="NAM86" s="195"/>
      <c r="NAN86" s="195"/>
      <c r="NAO86" s="195"/>
      <c r="NAP86" s="195"/>
      <c r="NAQ86" s="195"/>
      <c r="NAR86" s="195"/>
      <c r="NAS86" s="195"/>
      <c r="NAT86" s="195"/>
      <c r="NAU86" s="195"/>
      <c r="NAV86" s="195"/>
      <c r="NAW86" s="195"/>
      <c r="NAX86" s="195"/>
      <c r="NAY86" s="195"/>
      <c r="NAZ86" s="195"/>
      <c r="NBA86" s="195"/>
      <c r="NBB86" s="195"/>
      <c r="NBC86" s="195"/>
      <c r="NBD86" s="195"/>
      <c r="NBE86" s="195"/>
      <c r="NBF86" s="195"/>
      <c r="NBG86" s="195"/>
      <c r="NBH86" s="195"/>
      <c r="NBI86" s="195"/>
      <c r="NBJ86" s="195"/>
      <c r="NBK86" s="195"/>
      <c r="NBL86" s="195"/>
      <c r="NBM86" s="195"/>
      <c r="NBN86" s="195"/>
      <c r="NBO86" s="195"/>
      <c r="NBP86" s="195"/>
      <c r="NBQ86" s="195"/>
      <c r="NBR86" s="195"/>
      <c r="NBS86" s="195"/>
      <c r="NBT86" s="195"/>
      <c r="NBU86" s="195"/>
      <c r="NBV86" s="195"/>
      <c r="NBW86" s="195"/>
      <c r="NBX86" s="195"/>
      <c r="NBY86" s="195"/>
      <c r="NBZ86" s="195"/>
      <c r="NCA86" s="195"/>
      <c r="NCB86" s="195"/>
      <c r="NCC86" s="195"/>
      <c r="NCD86" s="195"/>
      <c r="NCE86" s="195"/>
      <c r="NCF86" s="195"/>
      <c r="NCG86" s="195"/>
      <c r="NCH86" s="195"/>
      <c r="NCI86" s="195"/>
      <c r="NCJ86" s="195"/>
      <c r="NCK86" s="195"/>
      <c r="NCL86" s="195"/>
      <c r="NCM86" s="195"/>
      <c r="NCN86" s="195"/>
      <c r="NCO86" s="195"/>
      <c r="NCP86" s="195"/>
      <c r="NCQ86" s="195"/>
      <c r="NCR86" s="195"/>
      <c r="NCS86" s="195"/>
      <c r="NCT86" s="195"/>
      <c r="NCU86" s="195"/>
      <c r="NCV86" s="195"/>
      <c r="NCW86" s="195"/>
      <c r="NCX86" s="195"/>
      <c r="NCY86" s="195"/>
      <c r="NCZ86" s="195"/>
      <c r="NDA86" s="195"/>
      <c r="NDB86" s="195"/>
      <c r="NDC86" s="195"/>
      <c r="NDD86" s="195"/>
      <c r="NDE86" s="195"/>
      <c r="NDF86" s="195"/>
      <c r="NDG86" s="195"/>
      <c r="NDH86" s="195"/>
      <c r="NDI86" s="195"/>
      <c r="NDJ86" s="195"/>
      <c r="NDK86" s="195"/>
      <c r="NDL86" s="195"/>
      <c r="NDM86" s="195"/>
      <c r="NDN86" s="195"/>
      <c r="NDO86" s="195"/>
      <c r="NDP86" s="195"/>
      <c r="NDQ86" s="195"/>
      <c r="NDR86" s="195"/>
      <c r="NDS86" s="195"/>
      <c r="NDT86" s="195"/>
      <c r="NDU86" s="195"/>
      <c r="NDV86" s="195"/>
      <c r="NDW86" s="195"/>
      <c r="NDX86" s="195"/>
      <c r="NDY86" s="195"/>
      <c r="NDZ86" s="195"/>
      <c r="NEA86" s="195"/>
      <c r="NEB86" s="195"/>
      <c r="NEC86" s="195"/>
      <c r="NED86" s="195"/>
      <c r="NEE86" s="195"/>
      <c r="NEF86" s="195"/>
      <c r="NEG86" s="195"/>
      <c r="NEH86" s="195"/>
      <c r="NEI86" s="195"/>
      <c r="NEJ86" s="195"/>
      <c r="NEK86" s="195"/>
      <c r="NEL86" s="195"/>
      <c r="NEM86" s="195"/>
      <c r="NEN86" s="195"/>
      <c r="NEO86" s="195"/>
      <c r="NEP86" s="195"/>
      <c r="NEQ86" s="195"/>
      <c r="NER86" s="195"/>
      <c r="NES86" s="195"/>
      <c r="NET86" s="195"/>
      <c r="NEU86" s="195"/>
      <c r="NEV86" s="195"/>
      <c r="NEW86" s="195"/>
      <c r="NEX86" s="195"/>
      <c r="NEY86" s="195"/>
      <c r="NEZ86" s="195"/>
      <c r="NFA86" s="195"/>
      <c r="NFB86" s="195"/>
      <c r="NFC86" s="195"/>
      <c r="NFD86" s="195"/>
      <c r="NFE86" s="195"/>
      <c r="NFF86" s="195"/>
      <c r="NFG86" s="195"/>
      <c r="NFH86" s="195"/>
      <c r="NFI86" s="195"/>
      <c r="NFJ86" s="195"/>
      <c r="NFK86" s="195"/>
      <c r="NFL86" s="195"/>
      <c r="NFM86" s="195"/>
      <c r="NFN86" s="195"/>
      <c r="NFO86" s="195"/>
      <c r="NFP86" s="195"/>
      <c r="NFQ86" s="195"/>
      <c r="NFR86" s="195"/>
      <c r="NFS86" s="195"/>
      <c r="NFT86" s="195"/>
      <c r="NFU86" s="195"/>
      <c r="NFV86" s="195"/>
      <c r="NFW86" s="195"/>
      <c r="NFX86" s="195"/>
      <c r="NFY86" s="195"/>
      <c r="NFZ86" s="195"/>
      <c r="NGA86" s="195"/>
      <c r="NGB86" s="195"/>
      <c r="NGC86" s="195"/>
      <c r="NGD86" s="195"/>
      <c r="NGE86" s="195"/>
      <c r="NGF86" s="195"/>
      <c r="NGG86" s="195"/>
      <c r="NGH86" s="195"/>
      <c r="NGI86" s="195"/>
      <c r="NGJ86" s="195"/>
      <c r="NGK86" s="195"/>
      <c r="NGL86" s="195"/>
      <c r="NGM86" s="195"/>
      <c r="NGN86" s="195"/>
      <c r="NGO86" s="195"/>
      <c r="NGP86" s="195"/>
      <c r="NGQ86" s="195"/>
      <c r="NGR86" s="195"/>
      <c r="NGS86" s="195"/>
      <c r="NGT86" s="195"/>
      <c r="NGU86" s="195"/>
      <c r="NGV86" s="195"/>
      <c r="NGW86" s="195"/>
      <c r="NGX86" s="195"/>
      <c r="NGY86" s="195"/>
      <c r="NGZ86" s="195"/>
      <c r="NHA86" s="195"/>
      <c r="NHB86" s="195"/>
      <c r="NHC86" s="195"/>
      <c r="NHD86" s="195"/>
      <c r="NHE86" s="195"/>
      <c r="NHF86" s="195"/>
      <c r="NHG86" s="195"/>
      <c r="NHH86" s="195"/>
      <c r="NHI86" s="195"/>
      <c r="NHJ86" s="195"/>
      <c r="NHK86" s="195"/>
      <c r="NHL86" s="195"/>
      <c r="NHM86" s="195"/>
      <c r="NHN86" s="195"/>
      <c r="NHO86" s="195"/>
      <c r="NHP86" s="195"/>
      <c r="NHQ86" s="195"/>
      <c r="NHR86" s="195"/>
      <c r="NHS86" s="195"/>
      <c r="NHT86" s="195"/>
      <c r="NHU86" s="195"/>
      <c r="NHV86" s="195"/>
      <c r="NHW86" s="195"/>
      <c r="NHX86" s="195"/>
      <c r="NHY86" s="195"/>
      <c r="NHZ86" s="195"/>
      <c r="NIA86" s="195"/>
      <c r="NIB86" s="195"/>
      <c r="NIC86" s="195"/>
      <c r="NID86" s="195"/>
      <c r="NIE86" s="195"/>
      <c r="NIF86" s="195"/>
      <c r="NIG86" s="195"/>
      <c r="NIH86" s="195"/>
      <c r="NII86" s="195"/>
      <c r="NIJ86" s="195"/>
      <c r="NIK86" s="195"/>
      <c r="NIL86" s="195"/>
      <c r="NIM86" s="195"/>
      <c r="NIN86" s="195"/>
      <c r="NIO86" s="195"/>
      <c r="NIP86" s="195"/>
      <c r="NIQ86" s="195"/>
      <c r="NIR86" s="195"/>
      <c r="NIS86" s="195"/>
      <c r="NIT86" s="195"/>
      <c r="NIU86" s="195"/>
      <c r="NIV86" s="195"/>
      <c r="NIW86" s="195"/>
      <c r="NIX86" s="195"/>
      <c r="NIY86" s="195"/>
      <c r="NIZ86" s="195"/>
      <c r="NJA86" s="195"/>
      <c r="NJB86" s="195"/>
      <c r="NJC86" s="195"/>
      <c r="NJD86" s="195"/>
      <c r="NJE86" s="195"/>
      <c r="NJF86" s="195"/>
      <c r="NJG86" s="195"/>
      <c r="NJH86" s="195"/>
      <c r="NJI86" s="195"/>
      <c r="NJJ86" s="195"/>
      <c r="NJK86" s="195"/>
      <c r="NJL86" s="195"/>
      <c r="NJM86" s="195"/>
      <c r="NJN86" s="195"/>
      <c r="NJO86" s="195"/>
      <c r="NJP86" s="195"/>
      <c r="NJQ86" s="195"/>
      <c r="NJR86" s="195"/>
      <c r="NJS86" s="195"/>
      <c r="NJT86" s="195"/>
      <c r="NJU86" s="195"/>
      <c r="NJV86" s="195"/>
      <c r="NJW86" s="195"/>
      <c r="NJX86" s="195"/>
      <c r="NJY86" s="195"/>
      <c r="NJZ86" s="195"/>
      <c r="NKA86" s="195"/>
      <c r="NKB86" s="195"/>
      <c r="NKC86" s="195"/>
      <c r="NKD86" s="195"/>
      <c r="NKE86" s="195"/>
      <c r="NKF86" s="195"/>
      <c r="NKG86" s="195"/>
      <c r="NKH86" s="195"/>
      <c r="NKI86" s="195"/>
      <c r="NKJ86" s="195"/>
      <c r="NKK86" s="195"/>
      <c r="NKL86" s="195"/>
      <c r="NKM86" s="195"/>
      <c r="NKN86" s="195"/>
      <c r="NKO86" s="195"/>
      <c r="NKP86" s="195"/>
      <c r="NKQ86" s="195"/>
      <c r="NKR86" s="195"/>
      <c r="NKS86" s="195"/>
      <c r="NKT86" s="195"/>
      <c r="NKU86" s="195"/>
      <c r="NKV86" s="195"/>
      <c r="NKW86" s="195"/>
      <c r="NKX86" s="195"/>
      <c r="NKY86" s="195"/>
      <c r="NKZ86" s="195"/>
      <c r="NLA86" s="195"/>
      <c r="NLB86" s="195"/>
      <c r="NLC86" s="195"/>
      <c r="NLD86" s="195"/>
      <c r="NLE86" s="195"/>
      <c r="NLF86" s="195"/>
      <c r="NLG86" s="195"/>
      <c r="NLH86" s="195"/>
      <c r="NLI86" s="195"/>
      <c r="NLJ86" s="195"/>
      <c r="NLK86" s="195"/>
      <c r="NLL86" s="195"/>
      <c r="NLM86" s="195"/>
      <c r="NLN86" s="195"/>
      <c r="NLO86" s="195"/>
      <c r="NLP86" s="195"/>
      <c r="NLQ86" s="195"/>
      <c r="NLR86" s="195"/>
      <c r="NLS86" s="195"/>
      <c r="NLT86" s="195"/>
      <c r="NLU86" s="195"/>
      <c r="NLV86" s="195"/>
      <c r="NLW86" s="195"/>
      <c r="NLX86" s="195"/>
      <c r="NLY86" s="195"/>
      <c r="NLZ86" s="195"/>
      <c r="NMA86" s="195"/>
      <c r="NMB86" s="195"/>
      <c r="NMC86" s="195"/>
      <c r="NMD86" s="195"/>
      <c r="NME86" s="195"/>
      <c r="NMF86" s="195"/>
      <c r="NMG86" s="195"/>
      <c r="NMH86" s="195"/>
      <c r="NMI86" s="195"/>
      <c r="NMJ86" s="195"/>
      <c r="NMK86" s="195"/>
      <c r="NML86" s="195"/>
      <c r="NMM86" s="195"/>
      <c r="NMN86" s="195"/>
      <c r="NMO86" s="195"/>
      <c r="NMP86" s="195"/>
      <c r="NMQ86" s="195"/>
      <c r="NMR86" s="195"/>
      <c r="NMS86" s="195"/>
      <c r="NMT86" s="195"/>
      <c r="NMU86" s="195"/>
      <c r="NMV86" s="195"/>
      <c r="NMW86" s="195"/>
      <c r="NMX86" s="195"/>
      <c r="NMY86" s="195"/>
      <c r="NMZ86" s="195"/>
      <c r="NNA86" s="195"/>
      <c r="NNB86" s="195"/>
      <c r="NNC86" s="195"/>
      <c r="NND86" s="195"/>
      <c r="NNE86" s="195"/>
      <c r="NNF86" s="195"/>
      <c r="NNG86" s="195"/>
      <c r="NNH86" s="195"/>
      <c r="NNI86" s="195"/>
      <c r="NNJ86" s="195"/>
      <c r="NNK86" s="195"/>
      <c r="NNL86" s="195"/>
      <c r="NNM86" s="195"/>
      <c r="NNN86" s="195"/>
      <c r="NNO86" s="195"/>
      <c r="NNP86" s="195"/>
      <c r="NNQ86" s="195"/>
      <c r="NNR86" s="195"/>
      <c r="NNS86" s="195"/>
      <c r="NNT86" s="195"/>
      <c r="NNU86" s="195"/>
      <c r="NNV86" s="195"/>
      <c r="NNW86" s="195"/>
      <c r="NNX86" s="195"/>
      <c r="NNY86" s="195"/>
      <c r="NNZ86" s="195"/>
      <c r="NOA86" s="195"/>
      <c r="NOB86" s="195"/>
      <c r="NOC86" s="195"/>
      <c r="NOD86" s="195"/>
      <c r="NOE86" s="195"/>
      <c r="NOF86" s="195"/>
      <c r="NOG86" s="195"/>
      <c r="NOH86" s="195"/>
      <c r="NOI86" s="195"/>
      <c r="NOJ86" s="195"/>
      <c r="NOK86" s="195"/>
      <c r="NOL86" s="195"/>
      <c r="NOM86" s="195"/>
      <c r="NON86" s="195"/>
      <c r="NOO86" s="195"/>
      <c r="NOP86" s="195"/>
      <c r="NOQ86" s="195"/>
      <c r="NOR86" s="195"/>
      <c r="NOS86" s="195"/>
      <c r="NOT86" s="195"/>
      <c r="NOU86" s="195"/>
      <c r="NOV86" s="195"/>
      <c r="NOW86" s="195"/>
      <c r="NOX86" s="195"/>
      <c r="NOY86" s="195"/>
      <c r="NOZ86" s="195"/>
      <c r="NPA86" s="195"/>
      <c r="NPB86" s="195"/>
      <c r="NPC86" s="195"/>
      <c r="NPD86" s="195"/>
      <c r="NPE86" s="195"/>
      <c r="NPF86" s="195"/>
      <c r="NPG86" s="195"/>
      <c r="NPH86" s="195"/>
      <c r="NPI86" s="195"/>
      <c r="NPJ86" s="195"/>
      <c r="NPK86" s="195"/>
      <c r="NPL86" s="195"/>
      <c r="NPM86" s="195"/>
      <c r="NPN86" s="195"/>
      <c r="NPO86" s="195"/>
      <c r="NPP86" s="195"/>
      <c r="NPQ86" s="195"/>
      <c r="NPR86" s="195"/>
      <c r="NPS86" s="195"/>
      <c r="NPT86" s="195"/>
      <c r="NPU86" s="195"/>
      <c r="NPV86" s="195"/>
      <c r="NPW86" s="195"/>
      <c r="NPX86" s="195"/>
      <c r="NPY86" s="195"/>
      <c r="NPZ86" s="195"/>
      <c r="NQA86" s="195"/>
      <c r="NQB86" s="195"/>
      <c r="NQC86" s="195"/>
      <c r="NQD86" s="195"/>
      <c r="NQE86" s="195"/>
      <c r="NQF86" s="195"/>
      <c r="NQG86" s="195"/>
      <c r="NQH86" s="195"/>
      <c r="NQI86" s="195"/>
      <c r="NQJ86" s="195"/>
      <c r="NQK86" s="195"/>
      <c r="NQL86" s="195"/>
      <c r="NQM86" s="195"/>
      <c r="NQN86" s="195"/>
      <c r="NQO86" s="195"/>
      <c r="NQP86" s="195"/>
      <c r="NQQ86" s="195"/>
      <c r="NQR86" s="195"/>
      <c r="NQS86" s="195"/>
      <c r="NQT86" s="195"/>
      <c r="NQU86" s="195"/>
      <c r="NQV86" s="195"/>
      <c r="NQW86" s="195"/>
      <c r="NQX86" s="195"/>
      <c r="NQY86" s="195"/>
      <c r="NQZ86" s="195"/>
      <c r="NRA86" s="195"/>
      <c r="NRB86" s="195"/>
      <c r="NRC86" s="195"/>
      <c r="NRD86" s="195"/>
      <c r="NRE86" s="195"/>
      <c r="NRF86" s="195"/>
      <c r="NRG86" s="195"/>
      <c r="NRH86" s="195"/>
      <c r="NRI86" s="195"/>
      <c r="NRJ86" s="195"/>
      <c r="NRK86" s="195"/>
      <c r="NRL86" s="195"/>
      <c r="NRM86" s="195"/>
      <c r="NRN86" s="195"/>
      <c r="NRO86" s="195"/>
      <c r="NRP86" s="195"/>
      <c r="NRQ86" s="195"/>
      <c r="NRR86" s="195"/>
      <c r="NRS86" s="195"/>
      <c r="NRT86" s="195"/>
      <c r="NRU86" s="195"/>
      <c r="NRV86" s="195"/>
      <c r="NRW86" s="195"/>
      <c r="NRX86" s="195"/>
      <c r="NRY86" s="195"/>
      <c r="NRZ86" s="195"/>
      <c r="NSA86" s="195"/>
      <c r="NSB86" s="195"/>
      <c r="NSC86" s="195"/>
      <c r="NSD86" s="195"/>
      <c r="NSE86" s="195"/>
      <c r="NSF86" s="195"/>
      <c r="NSG86" s="195"/>
      <c r="NSH86" s="195"/>
      <c r="NSI86" s="195"/>
      <c r="NSJ86" s="195"/>
      <c r="NSK86" s="195"/>
      <c r="NSL86" s="195"/>
      <c r="NSM86" s="195"/>
      <c r="NSN86" s="195"/>
      <c r="NSO86" s="195"/>
      <c r="NSP86" s="195"/>
      <c r="NSQ86" s="195"/>
      <c r="NSR86" s="195"/>
      <c r="NSS86" s="195"/>
      <c r="NST86" s="195"/>
      <c r="NSU86" s="195"/>
      <c r="NSV86" s="195"/>
      <c r="NSW86" s="195"/>
      <c r="NSX86" s="195"/>
      <c r="NSY86" s="195"/>
      <c r="NSZ86" s="195"/>
      <c r="NTA86" s="195"/>
      <c r="NTB86" s="195"/>
      <c r="NTC86" s="195"/>
      <c r="NTD86" s="195"/>
      <c r="NTE86" s="195"/>
      <c r="NTF86" s="195"/>
      <c r="NTG86" s="195"/>
      <c r="NTH86" s="195"/>
      <c r="NTI86" s="195"/>
      <c r="NTJ86" s="195"/>
      <c r="NTK86" s="195"/>
      <c r="NTL86" s="195"/>
      <c r="NTM86" s="195"/>
      <c r="NTN86" s="195"/>
      <c r="NTO86" s="195"/>
      <c r="NTP86" s="195"/>
      <c r="NTQ86" s="195"/>
      <c r="NTR86" s="195"/>
      <c r="NTS86" s="195"/>
      <c r="NTT86" s="195"/>
      <c r="NTU86" s="195"/>
      <c r="NTV86" s="195"/>
      <c r="NTW86" s="195"/>
      <c r="NTX86" s="195"/>
      <c r="NTY86" s="195"/>
      <c r="NTZ86" s="195"/>
      <c r="NUA86" s="195"/>
      <c r="NUB86" s="195"/>
      <c r="NUC86" s="195"/>
      <c r="NUD86" s="195"/>
      <c r="NUE86" s="195"/>
      <c r="NUF86" s="195"/>
      <c r="NUG86" s="195"/>
      <c r="NUH86" s="195"/>
      <c r="NUI86" s="195"/>
      <c r="NUJ86" s="195"/>
      <c r="NUK86" s="195"/>
      <c r="NUL86" s="195"/>
      <c r="NUM86" s="195"/>
      <c r="NUN86" s="195"/>
      <c r="NUO86" s="195"/>
      <c r="NUP86" s="195"/>
      <c r="NUQ86" s="195"/>
      <c r="NUR86" s="195"/>
      <c r="NUS86" s="195"/>
      <c r="NUT86" s="195"/>
      <c r="NUU86" s="195"/>
      <c r="NUV86" s="195"/>
      <c r="NUW86" s="195"/>
      <c r="NUX86" s="195"/>
      <c r="NUY86" s="195"/>
      <c r="NUZ86" s="195"/>
      <c r="NVA86" s="195"/>
      <c r="NVB86" s="195"/>
      <c r="NVC86" s="195"/>
      <c r="NVD86" s="195"/>
      <c r="NVE86" s="195"/>
      <c r="NVF86" s="195"/>
      <c r="NVG86" s="195"/>
      <c r="NVH86" s="195"/>
      <c r="NVI86" s="195"/>
      <c r="NVJ86" s="195"/>
      <c r="NVK86" s="195"/>
      <c r="NVL86" s="195"/>
      <c r="NVM86" s="195"/>
      <c r="NVN86" s="195"/>
      <c r="NVO86" s="195"/>
      <c r="NVP86" s="195"/>
      <c r="NVQ86" s="195"/>
      <c r="NVR86" s="195"/>
      <c r="NVS86" s="195"/>
      <c r="NVT86" s="195"/>
      <c r="NVU86" s="195"/>
      <c r="NVV86" s="195"/>
      <c r="NVW86" s="195"/>
      <c r="NVX86" s="195"/>
      <c r="NVY86" s="195"/>
      <c r="NVZ86" s="195"/>
      <c r="NWA86" s="195"/>
      <c r="NWB86" s="195"/>
      <c r="NWC86" s="195"/>
      <c r="NWD86" s="195"/>
      <c r="NWE86" s="195"/>
      <c r="NWF86" s="195"/>
      <c r="NWG86" s="195"/>
      <c r="NWH86" s="195"/>
      <c r="NWI86" s="195"/>
      <c r="NWJ86" s="195"/>
      <c r="NWK86" s="195"/>
      <c r="NWL86" s="195"/>
      <c r="NWM86" s="195"/>
      <c r="NWN86" s="195"/>
      <c r="NWO86" s="195"/>
      <c r="NWP86" s="195"/>
      <c r="NWQ86" s="195"/>
      <c r="NWR86" s="195"/>
      <c r="NWS86" s="195"/>
      <c r="NWT86" s="195"/>
      <c r="NWU86" s="195"/>
      <c r="NWV86" s="195"/>
      <c r="NWW86" s="195"/>
      <c r="NWX86" s="195"/>
      <c r="NWY86" s="195"/>
      <c r="NWZ86" s="195"/>
      <c r="NXA86" s="195"/>
      <c r="NXB86" s="195"/>
      <c r="NXC86" s="195"/>
      <c r="NXD86" s="195"/>
      <c r="NXE86" s="195"/>
      <c r="NXF86" s="195"/>
      <c r="NXG86" s="195"/>
      <c r="NXH86" s="195"/>
      <c r="NXI86" s="195"/>
      <c r="NXJ86" s="195"/>
      <c r="NXK86" s="195"/>
      <c r="NXL86" s="195"/>
      <c r="NXM86" s="195"/>
      <c r="NXN86" s="195"/>
      <c r="NXO86" s="195"/>
      <c r="NXP86" s="195"/>
      <c r="NXQ86" s="195"/>
      <c r="NXR86" s="195"/>
      <c r="NXS86" s="195"/>
      <c r="NXT86" s="195"/>
      <c r="NXU86" s="195"/>
      <c r="NXV86" s="195"/>
      <c r="NXW86" s="195"/>
      <c r="NXX86" s="195"/>
      <c r="NXY86" s="195"/>
      <c r="NXZ86" s="195"/>
      <c r="NYA86" s="195"/>
      <c r="NYB86" s="195"/>
      <c r="NYC86" s="195"/>
      <c r="NYD86" s="195"/>
      <c r="NYE86" s="195"/>
      <c r="NYF86" s="195"/>
      <c r="NYG86" s="195"/>
      <c r="NYH86" s="195"/>
      <c r="NYI86" s="195"/>
      <c r="NYJ86" s="195"/>
      <c r="NYK86" s="195"/>
      <c r="NYL86" s="195"/>
      <c r="NYM86" s="195"/>
      <c r="NYN86" s="195"/>
      <c r="NYO86" s="195"/>
      <c r="NYP86" s="195"/>
      <c r="NYQ86" s="195"/>
      <c r="NYR86" s="195"/>
      <c r="NYS86" s="195"/>
      <c r="NYT86" s="195"/>
      <c r="NYU86" s="195"/>
      <c r="NYV86" s="195"/>
      <c r="NYW86" s="195"/>
      <c r="NYX86" s="195"/>
      <c r="NYY86" s="195"/>
      <c r="NYZ86" s="195"/>
      <c r="NZA86" s="195"/>
      <c r="NZB86" s="195"/>
      <c r="NZC86" s="195"/>
      <c r="NZD86" s="195"/>
      <c r="NZE86" s="195"/>
      <c r="NZF86" s="195"/>
      <c r="NZG86" s="195"/>
      <c r="NZH86" s="195"/>
      <c r="NZI86" s="195"/>
      <c r="NZJ86" s="195"/>
      <c r="NZK86" s="195"/>
      <c r="NZL86" s="195"/>
      <c r="NZM86" s="195"/>
      <c r="NZN86" s="195"/>
      <c r="NZO86" s="195"/>
      <c r="NZP86" s="195"/>
      <c r="NZQ86" s="195"/>
      <c r="NZR86" s="195"/>
      <c r="NZS86" s="195"/>
      <c r="NZT86" s="195"/>
      <c r="NZU86" s="195"/>
      <c r="NZV86" s="195"/>
      <c r="NZW86" s="195"/>
      <c r="NZX86" s="195"/>
      <c r="NZY86" s="195"/>
      <c r="NZZ86" s="195"/>
      <c r="OAA86" s="195"/>
      <c r="OAB86" s="195"/>
      <c r="OAC86" s="195"/>
      <c r="OAD86" s="195"/>
      <c r="OAE86" s="195"/>
      <c r="OAF86" s="195"/>
      <c r="OAG86" s="195"/>
      <c r="OAH86" s="195"/>
      <c r="OAI86" s="195"/>
      <c r="OAJ86" s="195"/>
      <c r="OAK86" s="195"/>
      <c r="OAL86" s="195"/>
      <c r="OAM86" s="195"/>
      <c r="OAN86" s="195"/>
      <c r="OAO86" s="195"/>
      <c r="OAP86" s="195"/>
      <c r="OAQ86" s="195"/>
      <c r="OAR86" s="195"/>
      <c r="OAS86" s="195"/>
      <c r="OAT86" s="195"/>
      <c r="OAU86" s="195"/>
      <c r="OAV86" s="195"/>
      <c r="OAW86" s="195"/>
      <c r="OAX86" s="195"/>
      <c r="OAY86" s="195"/>
      <c r="OAZ86" s="195"/>
      <c r="OBA86" s="195"/>
      <c r="OBB86" s="195"/>
      <c r="OBC86" s="195"/>
      <c r="OBD86" s="195"/>
      <c r="OBE86" s="195"/>
      <c r="OBF86" s="195"/>
      <c r="OBG86" s="195"/>
      <c r="OBH86" s="195"/>
      <c r="OBI86" s="195"/>
      <c r="OBJ86" s="195"/>
      <c r="OBK86" s="195"/>
      <c r="OBL86" s="195"/>
      <c r="OBM86" s="195"/>
      <c r="OBN86" s="195"/>
      <c r="OBO86" s="195"/>
      <c r="OBP86" s="195"/>
      <c r="OBQ86" s="195"/>
      <c r="OBR86" s="195"/>
      <c r="OBS86" s="195"/>
      <c r="OBT86" s="195"/>
      <c r="OBU86" s="195"/>
      <c r="OBV86" s="195"/>
      <c r="OBW86" s="195"/>
      <c r="OBX86" s="195"/>
      <c r="OBY86" s="195"/>
      <c r="OBZ86" s="195"/>
      <c r="OCA86" s="195"/>
      <c r="OCB86" s="195"/>
      <c r="OCC86" s="195"/>
      <c r="OCD86" s="195"/>
      <c r="OCE86" s="195"/>
      <c r="OCF86" s="195"/>
      <c r="OCG86" s="195"/>
      <c r="OCH86" s="195"/>
      <c r="OCI86" s="195"/>
      <c r="OCJ86" s="195"/>
      <c r="OCK86" s="195"/>
      <c r="OCL86" s="195"/>
      <c r="OCM86" s="195"/>
      <c r="OCN86" s="195"/>
      <c r="OCO86" s="195"/>
      <c r="OCP86" s="195"/>
      <c r="OCQ86" s="195"/>
      <c r="OCR86" s="195"/>
      <c r="OCS86" s="195"/>
      <c r="OCT86" s="195"/>
      <c r="OCU86" s="195"/>
      <c r="OCV86" s="195"/>
      <c r="OCW86" s="195"/>
      <c r="OCX86" s="195"/>
      <c r="OCY86" s="195"/>
      <c r="OCZ86" s="195"/>
      <c r="ODA86" s="195"/>
      <c r="ODB86" s="195"/>
      <c r="ODC86" s="195"/>
      <c r="ODD86" s="195"/>
      <c r="ODE86" s="195"/>
      <c r="ODF86" s="195"/>
      <c r="ODG86" s="195"/>
      <c r="ODH86" s="195"/>
      <c r="ODI86" s="195"/>
      <c r="ODJ86" s="195"/>
      <c r="ODK86" s="195"/>
      <c r="ODL86" s="195"/>
      <c r="ODM86" s="195"/>
      <c r="ODN86" s="195"/>
      <c r="ODO86" s="195"/>
      <c r="ODP86" s="195"/>
      <c r="ODQ86" s="195"/>
      <c r="ODR86" s="195"/>
      <c r="ODS86" s="195"/>
      <c r="ODT86" s="195"/>
      <c r="ODU86" s="195"/>
      <c r="ODV86" s="195"/>
      <c r="ODW86" s="195"/>
      <c r="ODX86" s="195"/>
      <c r="ODY86" s="195"/>
      <c r="ODZ86" s="195"/>
      <c r="OEA86" s="195"/>
      <c r="OEB86" s="195"/>
      <c r="OEC86" s="195"/>
      <c r="OED86" s="195"/>
      <c r="OEE86" s="195"/>
      <c r="OEF86" s="195"/>
      <c r="OEG86" s="195"/>
      <c r="OEH86" s="195"/>
      <c r="OEI86" s="195"/>
      <c r="OEJ86" s="195"/>
      <c r="OEK86" s="195"/>
      <c r="OEL86" s="195"/>
      <c r="OEM86" s="195"/>
      <c r="OEN86" s="195"/>
      <c r="OEO86" s="195"/>
      <c r="OEP86" s="195"/>
      <c r="OEQ86" s="195"/>
      <c r="OER86" s="195"/>
      <c r="OES86" s="195"/>
      <c r="OET86" s="195"/>
      <c r="OEU86" s="195"/>
      <c r="OEV86" s="195"/>
      <c r="OEW86" s="195"/>
      <c r="OEX86" s="195"/>
      <c r="OEY86" s="195"/>
      <c r="OEZ86" s="195"/>
      <c r="OFA86" s="195"/>
      <c r="OFB86" s="195"/>
      <c r="OFC86" s="195"/>
      <c r="OFD86" s="195"/>
      <c r="OFE86" s="195"/>
      <c r="OFF86" s="195"/>
      <c r="OFG86" s="195"/>
      <c r="OFH86" s="195"/>
      <c r="OFI86" s="195"/>
      <c r="OFJ86" s="195"/>
      <c r="OFK86" s="195"/>
      <c r="OFL86" s="195"/>
      <c r="OFM86" s="195"/>
      <c r="OFN86" s="195"/>
      <c r="OFO86" s="195"/>
      <c r="OFP86" s="195"/>
      <c r="OFQ86" s="195"/>
      <c r="OFR86" s="195"/>
      <c r="OFS86" s="195"/>
      <c r="OFT86" s="195"/>
      <c r="OFU86" s="195"/>
      <c r="OFV86" s="195"/>
      <c r="OFW86" s="195"/>
      <c r="OFX86" s="195"/>
      <c r="OFY86" s="195"/>
      <c r="OFZ86" s="195"/>
      <c r="OGA86" s="195"/>
      <c r="OGB86" s="195"/>
      <c r="OGC86" s="195"/>
      <c r="OGD86" s="195"/>
      <c r="OGE86" s="195"/>
      <c r="OGF86" s="195"/>
      <c r="OGG86" s="195"/>
      <c r="OGH86" s="195"/>
      <c r="OGI86" s="195"/>
      <c r="OGJ86" s="195"/>
      <c r="OGK86" s="195"/>
      <c r="OGL86" s="195"/>
      <c r="OGM86" s="195"/>
      <c r="OGN86" s="195"/>
      <c r="OGO86" s="195"/>
      <c r="OGP86" s="195"/>
      <c r="OGQ86" s="195"/>
      <c r="OGR86" s="195"/>
      <c r="OGS86" s="195"/>
      <c r="OGT86" s="195"/>
      <c r="OGU86" s="195"/>
      <c r="OGV86" s="195"/>
      <c r="OGW86" s="195"/>
      <c r="OGX86" s="195"/>
      <c r="OGY86" s="195"/>
      <c r="OGZ86" s="195"/>
      <c r="OHA86" s="195"/>
      <c r="OHB86" s="195"/>
      <c r="OHC86" s="195"/>
      <c r="OHD86" s="195"/>
      <c r="OHE86" s="195"/>
      <c r="OHF86" s="195"/>
      <c r="OHG86" s="195"/>
      <c r="OHH86" s="195"/>
      <c r="OHI86" s="195"/>
      <c r="OHJ86" s="195"/>
      <c r="OHK86" s="195"/>
      <c r="OHL86" s="195"/>
      <c r="OHM86" s="195"/>
      <c r="OHN86" s="195"/>
      <c r="OHO86" s="195"/>
      <c r="OHP86" s="195"/>
      <c r="OHQ86" s="195"/>
      <c r="OHR86" s="195"/>
      <c r="OHS86" s="195"/>
      <c r="OHT86" s="195"/>
      <c r="OHU86" s="195"/>
      <c r="OHV86" s="195"/>
      <c r="OHW86" s="195"/>
      <c r="OHX86" s="195"/>
      <c r="OHY86" s="195"/>
      <c r="OHZ86" s="195"/>
      <c r="OIA86" s="195"/>
      <c r="OIB86" s="195"/>
      <c r="OIC86" s="195"/>
      <c r="OID86" s="195"/>
      <c r="OIE86" s="195"/>
      <c r="OIF86" s="195"/>
      <c r="OIG86" s="195"/>
      <c r="OIH86" s="195"/>
      <c r="OII86" s="195"/>
      <c r="OIJ86" s="195"/>
      <c r="OIK86" s="195"/>
      <c r="OIL86" s="195"/>
      <c r="OIM86" s="195"/>
      <c r="OIN86" s="195"/>
      <c r="OIO86" s="195"/>
      <c r="OIP86" s="195"/>
      <c r="OIQ86" s="195"/>
      <c r="OIR86" s="195"/>
      <c r="OIS86" s="195"/>
      <c r="OIT86" s="195"/>
      <c r="OIU86" s="195"/>
      <c r="OIV86" s="195"/>
      <c r="OIW86" s="195"/>
      <c r="OIX86" s="195"/>
      <c r="OIY86" s="195"/>
      <c r="OIZ86" s="195"/>
      <c r="OJA86" s="195"/>
      <c r="OJB86" s="195"/>
      <c r="OJC86" s="195"/>
      <c r="OJD86" s="195"/>
      <c r="OJE86" s="195"/>
      <c r="OJF86" s="195"/>
      <c r="OJG86" s="195"/>
      <c r="OJH86" s="195"/>
      <c r="OJI86" s="195"/>
      <c r="OJJ86" s="195"/>
      <c r="OJK86" s="195"/>
      <c r="OJL86" s="195"/>
      <c r="OJM86" s="195"/>
      <c r="OJN86" s="195"/>
      <c r="OJO86" s="195"/>
      <c r="OJP86" s="195"/>
      <c r="OJQ86" s="195"/>
      <c r="OJR86" s="195"/>
      <c r="OJS86" s="195"/>
      <c r="OJT86" s="195"/>
      <c r="OJU86" s="195"/>
      <c r="OJV86" s="195"/>
      <c r="OJW86" s="195"/>
      <c r="OJX86" s="195"/>
      <c r="OJY86" s="195"/>
      <c r="OJZ86" s="195"/>
      <c r="OKA86" s="195"/>
      <c r="OKB86" s="195"/>
      <c r="OKC86" s="195"/>
      <c r="OKD86" s="195"/>
      <c r="OKE86" s="195"/>
      <c r="OKF86" s="195"/>
      <c r="OKG86" s="195"/>
      <c r="OKH86" s="195"/>
      <c r="OKI86" s="195"/>
      <c r="OKJ86" s="195"/>
      <c r="OKK86" s="195"/>
      <c r="OKL86" s="195"/>
      <c r="OKM86" s="195"/>
      <c r="OKN86" s="195"/>
      <c r="OKO86" s="195"/>
      <c r="OKP86" s="195"/>
      <c r="OKQ86" s="195"/>
      <c r="OKR86" s="195"/>
      <c r="OKS86" s="195"/>
      <c r="OKT86" s="195"/>
      <c r="OKU86" s="195"/>
      <c r="OKV86" s="195"/>
      <c r="OKW86" s="195"/>
      <c r="OKX86" s="195"/>
      <c r="OKY86" s="195"/>
      <c r="OKZ86" s="195"/>
      <c r="OLA86" s="195"/>
      <c r="OLB86" s="195"/>
      <c r="OLC86" s="195"/>
      <c r="OLD86" s="195"/>
      <c r="OLE86" s="195"/>
      <c r="OLF86" s="195"/>
      <c r="OLG86" s="195"/>
      <c r="OLH86" s="195"/>
      <c r="OLI86" s="195"/>
      <c r="OLJ86" s="195"/>
      <c r="OLK86" s="195"/>
      <c r="OLL86" s="195"/>
      <c r="OLM86" s="195"/>
      <c r="OLN86" s="195"/>
      <c r="OLO86" s="195"/>
      <c r="OLP86" s="195"/>
      <c r="OLQ86" s="195"/>
      <c r="OLR86" s="195"/>
      <c r="OLS86" s="195"/>
      <c r="OLT86" s="195"/>
      <c r="OLU86" s="195"/>
      <c r="OLV86" s="195"/>
      <c r="OLW86" s="195"/>
      <c r="OLX86" s="195"/>
      <c r="OLY86" s="195"/>
      <c r="OLZ86" s="195"/>
      <c r="OMA86" s="195"/>
      <c r="OMB86" s="195"/>
      <c r="OMC86" s="195"/>
      <c r="OMD86" s="195"/>
      <c r="OME86" s="195"/>
      <c r="OMF86" s="195"/>
      <c r="OMG86" s="195"/>
      <c r="OMH86" s="195"/>
      <c r="OMI86" s="195"/>
      <c r="OMJ86" s="195"/>
      <c r="OMK86" s="195"/>
      <c r="OML86" s="195"/>
      <c r="OMM86" s="195"/>
      <c r="OMN86" s="195"/>
      <c r="OMO86" s="195"/>
      <c r="OMP86" s="195"/>
      <c r="OMQ86" s="195"/>
      <c r="OMR86" s="195"/>
      <c r="OMS86" s="195"/>
      <c r="OMT86" s="195"/>
      <c r="OMU86" s="195"/>
      <c r="OMV86" s="195"/>
      <c r="OMW86" s="195"/>
      <c r="OMX86" s="195"/>
      <c r="OMY86" s="195"/>
      <c r="OMZ86" s="195"/>
      <c r="ONA86" s="195"/>
      <c r="ONB86" s="195"/>
      <c r="ONC86" s="195"/>
      <c r="OND86" s="195"/>
      <c r="ONE86" s="195"/>
      <c r="ONF86" s="195"/>
      <c r="ONG86" s="195"/>
      <c r="ONH86" s="195"/>
      <c r="ONI86" s="195"/>
      <c r="ONJ86" s="195"/>
      <c r="ONK86" s="195"/>
      <c r="ONL86" s="195"/>
      <c r="ONM86" s="195"/>
      <c r="ONN86" s="195"/>
      <c r="ONO86" s="195"/>
      <c r="ONP86" s="195"/>
      <c r="ONQ86" s="195"/>
      <c r="ONR86" s="195"/>
      <c r="ONS86" s="195"/>
      <c r="ONT86" s="195"/>
      <c r="ONU86" s="195"/>
      <c r="ONV86" s="195"/>
      <c r="ONW86" s="195"/>
      <c r="ONX86" s="195"/>
      <c r="ONY86" s="195"/>
      <c r="ONZ86" s="195"/>
      <c r="OOA86" s="195"/>
      <c r="OOB86" s="195"/>
      <c r="OOC86" s="195"/>
      <c r="OOD86" s="195"/>
      <c r="OOE86" s="195"/>
      <c r="OOF86" s="195"/>
      <c r="OOG86" s="195"/>
      <c r="OOH86" s="195"/>
      <c r="OOI86" s="195"/>
      <c r="OOJ86" s="195"/>
      <c r="OOK86" s="195"/>
      <c r="OOL86" s="195"/>
      <c r="OOM86" s="195"/>
      <c r="OON86" s="195"/>
      <c r="OOO86" s="195"/>
      <c r="OOP86" s="195"/>
      <c r="OOQ86" s="195"/>
      <c r="OOR86" s="195"/>
      <c r="OOS86" s="195"/>
      <c r="OOT86" s="195"/>
      <c r="OOU86" s="195"/>
      <c r="OOV86" s="195"/>
      <c r="OOW86" s="195"/>
      <c r="OOX86" s="195"/>
      <c r="OOY86" s="195"/>
      <c r="OOZ86" s="195"/>
      <c r="OPA86" s="195"/>
      <c r="OPB86" s="195"/>
      <c r="OPC86" s="195"/>
      <c r="OPD86" s="195"/>
      <c r="OPE86" s="195"/>
      <c r="OPF86" s="195"/>
      <c r="OPG86" s="195"/>
      <c r="OPH86" s="195"/>
      <c r="OPI86" s="195"/>
      <c r="OPJ86" s="195"/>
      <c r="OPK86" s="195"/>
      <c r="OPL86" s="195"/>
      <c r="OPM86" s="195"/>
      <c r="OPN86" s="195"/>
      <c r="OPO86" s="195"/>
      <c r="OPP86" s="195"/>
      <c r="OPQ86" s="195"/>
      <c r="OPR86" s="195"/>
      <c r="OPS86" s="195"/>
      <c r="OPT86" s="195"/>
      <c r="OPU86" s="195"/>
      <c r="OPV86" s="195"/>
      <c r="OPW86" s="195"/>
      <c r="OPX86" s="195"/>
      <c r="OPY86" s="195"/>
      <c r="OPZ86" s="195"/>
      <c r="OQA86" s="195"/>
      <c r="OQB86" s="195"/>
      <c r="OQC86" s="195"/>
      <c r="OQD86" s="195"/>
      <c r="OQE86" s="195"/>
      <c r="OQF86" s="195"/>
      <c r="OQG86" s="195"/>
      <c r="OQH86" s="195"/>
      <c r="OQI86" s="195"/>
      <c r="OQJ86" s="195"/>
      <c r="OQK86" s="195"/>
      <c r="OQL86" s="195"/>
      <c r="OQM86" s="195"/>
      <c r="OQN86" s="195"/>
      <c r="OQO86" s="195"/>
      <c r="OQP86" s="195"/>
      <c r="OQQ86" s="195"/>
      <c r="OQR86" s="195"/>
      <c r="OQS86" s="195"/>
      <c r="OQT86" s="195"/>
      <c r="OQU86" s="195"/>
      <c r="OQV86" s="195"/>
      <c r="OQW86" s="195"/>
      <c r="OQX86" s="195"/>
      <c r="OQY86" s="195"/>
      <c r="OQZ86" s="195"/>
      <c r="ORA86" s="195"/>
      <c r="ORB86" s="195"/>
      <c r="ORC86" s="195"/>
      <c r="ORD86" s="195"/>
      <c r="ORE86" s="195"/>
      <c r="ORF86" s="195"/>
      <c r="ORG86" s="195"/>
      <c r="ORH86" s="195"/>
      <c r="ORI86" s="195"/>
      <c r="ORJ86" s="195"/>
      <c r="ORK86" s="195"/>
      <c r="ORL86" s="195"/>
      <c r="ORM86" s="195"/>
      <c r="ORN86" s="195"/>
      <c r="ORO86" s="195"/>
      <c r="ORP86" s="195"/>
      <c r="ORQ86" s="195"/>
      <c r="ORR86" s="195"/>
      <c r="ORS86" s="195"/>
      <c r="ORT86" s="195"/>
      <c r="ORU86" s="195"/>
      <c r="ORV86" s="195"/>
      <c r="ORW86" s="195"/>
      <c r="ORX86" s="195"/>
      <c r="ORY86" s="195"/>
      <c r="ORZ86" s="195"/>
      <c r="OSA86" s="195"/>
      <c r="OSB86" s="195"/>
      <c r="OSC86" s="195"/>
      <c r="OSD86" s="195"/>
      <c r="OSE86" s="195"/>
      <c r="OSF86" s="195"/>
      <c r="OSG86" s="195"/>
      <c r="OSH86" s="195"/>
      <c r="OSI86" s="195"/>
      <c r="OSJ86" s="195"/>
      <c r="OSK86" s="195"/>
      <c r="OSL86" s="195"/>
      <c r="OSM86" s="195"/>
      <c r="OSN86" s="195"/>
      <c r="OSO86" s="195"/>
      <c r="OSP86" s="195"/>
      <c r="OSQ86" s="195"/>
      <c r="OSR86" s="195"/>
      <c r="OSS86" s="195"/>
      <c r="OST86" s="195"/>
      <c r="OSU86" s="195"/>
      <c r="OSV86" s="195"/>
      <c r="OSW86" s="195"/>
      <c r="OSX86" s="195"/>
      <c r="OSY86" s="195"/>
      <c r="OSZ86" s="195"/>
      <c r="OTA86" s="195"/>
      <c r="OTB86" s="195"/>
      <c r="OTC86" s="195"/>
      <c r="OTD86" s="195"/>
      <c r="OTE86" s="195"/>
      <c r="OTF86" s="195"/>
      <c r="OTG86" s="195"/>
      <c r="OTH86" s="195"/>
      <c r="OTI86" s="195"/>
      <c r="OTJ86" s="195"/>
      <c r="OTK86" s="195"/>
      <c r="OTL86" s="195"/>
      <c r="OTM86" s="195"/>
      <c r="OTN86" s="195"/>
      <c r="OTO86" s="195"/>
      <c r="OTP86" s="195"/>
      <c r="OTQ86" s="195"/>
      <c r="OTR86" s="195"/>
      <c r="OTS86" s="195"/>
      <c r="OTT86" s="195"/>
      <c r="OTU86" s="195"/>
      <c r="OTV86" s="195"/>
      <c r="OTW86" s="195"/>
      <c r="OTX86" s="195"/>
      <c r="OTY86" s="195"/>
      <c r="OTZ86" s="195"/>
      <c r="OUA86" s="195"/>
      <c r="OUB86" s="195"/>
      <c r="OUC86" s="195"/>
      <c r="OUD86" s="195"/>
      <c r="OUE86" s="195"/>
      <c r="OUF86" s="195"/>
      <c r="OUG86" s="195"/>
      <c r="OUH86" s="195"/>
      <c r="OUI86" s="195"/>
      <c r="OUJ86" s="195"/>
      <c r="OUK86" s="195"/>
      <c r="OUL86" s="195"/>
      <c r="OUM86" s="195"/>
      <c r="OUN86" s="195"/>
      <c r="OUO86" s="195"/>
      <c r="OUP86" s="195"/>
      <c r="OUQ86" s="195"/>
      <c r="OUR86" s="195"/>
      <c r="OUS86" s="195"/>
      <c r="OUT86" s="195"/>
      <c r="OUU86" s="195"/>
      <c r="OUV86" s="195"/>
      <c r="OUW86" s="195"/>
      <c r="OUX86" s="195"/>
      <c r="OUY86" s="195"/>
      <c r="OUZ86" s="195"/>
      <c r="OVA86" s="195"/>
      <c r="OVB86" s="195"/>
      <c r="OVC86" s="195"/>
      <c r="OVD86" s="195"/>
      <c r="OVE86" s="195"/>
      <c r="OVF86" s="195"/>
      <c r="OVG86" s="195"/>
      <c r="OVH86" s="195"/>
      <c r="OVI86" s="195"/>
      <c r="OVJ86" s="195"/>
      <c r="OVK86" s="195"/>
      <c r="OVL86" s="195"/>
      <c r="OVM86" s="195"/>
      <c r="OVN86" s="195"/>
      <c r="OVO86" s="195"/>
      <c r="OVP86" s="195"/>
      <c r="OVQ86" s="195"/>
      <c r="OVR86" s="195"/>
      <c r="OVS86" s="195"/>
      <c r="OVT86" s="195"/>
      <c r="OVU86" s="195"/>
      <c r="OVV86" s="195"/>
      <c r="OVW86" s="195"/>
      <c r="OVX86" s="195"/>
      <c r="OVY86" s="195"/>
      <c r="OVZ86" s="195"/>
      <c r="OWA86" s="195"/>
      <c r="OWB86" s="195"/>
      <c r="OWC86" s="195"/>
      <c r="OWD86" s="195"/>
      <c r="OWE86" s="195"/>
      <c r="OWF86" s="195"/>
      <c r="OWG86" s="195"/>
      <c r="OWH86" s="195"/>
      <c r="OWI86" s="195"/>
      <c r="OWJ86" s="195"/>
      <c r="OWK86" s="195"/>
      <c r="OWL86" s="195"/>
      <c r="OWM86" s="195"/>
      <c r="OWN86" s="195"/>
      <c r="OWO86" s="195"/>
      <c r="OWP86" s="195"/>
      <c r="OWQ86" s="195"/>
      <c r="OWR86" s="195"/>
      <c r="OWS86" s="195"/>
      <c r="OWT86" s="195"/>
      <c r="OWU86" s="195"/>
      <c r="OWV86" s="195"/>
      <c r="OWW86" s="195"/>
      <c r="OWX86" s="195"/>
      <c r="OWY86" s="195"/>
      <c r="OWZ86" s="195"/>
      <c r="OXA86" s="195"/>
      <c r="OXB86" s="195"/>
      <c r="OXC86" s="195"/>
      <c r="OXD86" s="195"/>
      <c r="OXE86" s="195"/>
      <c r="OXF86" s="195"/>
      <c r="OXG86" s="195"/>
      <c r="OXH86" s="195"/>
      <c r="OXI86" s="195"/>
      <c r="OXJ86" s="195"/>
      <c r="OXK86" s="195"/>
      <c r="OXL86" s="195"/>
      <c r="OXM86" s="195"/>
      <c r="OXN86" s="195"/>
      <c r="OXO86" s="195"/>
      <c r="OXP86" s="195"/>
      <c r="OXQ86" s="195"/>
      <c r="OXR86" s="195"/>
      <c r="OXS86" s="195"/>
      <c r="OXT86" s="195"/>
      <c r="OXU86" s="195"/>
      <c r="OXV86" s="195"/>
      <c r="OXW86" s="195"/>
      <c r="OXX86" s="195"/>
      <c r="OXY86" s="195"/>
      <c r="OXZ86" s="195"/>
      <c r="OYA86" s="195"/>
      <c r="OYB86" s="195"/>
      <c r="OYC86" s="195"/>
      <c r="OYD86" s="195"/>
      <c r="OYE86" s="195"/>
      <c r="OYF86" s="195"/>
      <c r="OYG86" s="195"/>
      <c r="OYH86" s="195"/>
      <c r="OYI86" s="195"/>
      <c r="OYJ86" s="195"/>
      <c r="OYK86" s="195"/>
      <c r="OYL86" s="195"/>
      <c r="OYM86" s="195"/>
      <c r="OYN86" s="195"/>
      <c r="OYO86" s="195"/>
      <c r="OYP86" s="195"/>
      <c r="OYQ86" s="195"/>
      <c r="OYR86" s="195"/>
      <c r="OYS86" s="195"/>
      <c r="OYT86" s="195"/>
      <c r="OYU86" s="195"/>
      <c r="OYV86" s="195"/>
      <c r="OYW86" s="195"/>
      <c r="OYX86" s="195"/>
      <c r="OYY86" s="195"/>
      <c r="OYZ86" s="195"/>
      <c r="OZA86" s="195"/>
      <c r="OZB86" s="195"/>
      <c r="OZC86" s="195"/>
      <c r="OZD86" s="195"/>
      <c r="OZE86" s="195"/>
      <c r="OZF86" s="195"/>
      <c r="OZG86" s="195"/>
      <c r="OZH86" s="195"/>
      <c r="OZI86" s="195"/>
      <c r="OZJ86" s="195"/>
      <c r="OZK86" s="195"/>
      <c r="OZL86" s="195"/>
      <c r="OZM86" s="195"/>
      <c r="OZN86" s="195"/>
      <c r="OZO86" s="195"/>
      <c r="OZP86" s="195"/>
      <c r="OZQ86" s="195"/>
      <c r="OZR86" s="195"/>
      <c r="OZS86" s="195"/>
      <c r="OZT86" s="195"/>
      <c r="OZU86" s="195"/>
      <c r="OZV86" s="195"/>
      <c r="OZW86" s="195"/>
      <c r="OZX86" s="195"/>
      <c r="OZY86" s="195"/>
      <c r="OZZ86" s="195"/>
      <c r="PAA86" s="195"/>
      <c r="PAB86" s="195"/>
      <c r="PAC86" s="195"/>
      <c r="PAD86" s="195"/>
      <c r="PAE86" s="195"/>
      <c r="PAF86" s="195"/>
      <c r="PAG86" s="195"/>
      <c r="PAH86" s="195"/>
      <c r="PAI86" s="195"/>
      <c r="PAJ86" s="195"/>
      <c r="PAK86" s="195"/>
      <c r="PAL86" s="195"/>
      <c r="PAM86" s="195"/>
      <c r="PAN86" s="195"/>
      <c r="PAO86" s="195"/>
      <c r="PAP86" s="195"/>
      <c r="PAQ86" s="195"/>
      <c r="PAR86" s="195"/>
      <c r="PAS86" s="195"/>
      <c r="PAT86" s="195"/>
      <c r="PAU86" s="195"/>
      <c r="PAV86" s="195"/>
      <c r="PAW86" s="195"/>
      <c r="PAX86" s="195"/>
      <c r="PAY86" s="195"/>
      <c r="PAZ86" s="195"/>
      <c r="PBA86" s="195"/>
      <c r="PBB86" s="195"/>
      <c r="PBC86" s="195"/>
      <c r="PBD86" s="195"/>
      <c r="PBE86" s="195"/>
      <c r="PBF86" s="195"/>
      <c r="PBG86" s="195"/>
      <c r="PBH86" s="195"/>
      <c r="PBI86" s="195"/>
      <c r="PBJ86" s="195"/>
      <c r="PBK86" s="195"/>
      <c r="PBL86" s="195"/>
      <c r="PBM86" s="195"/>
      <c r="PBN86" s="195"/>
      <c r="PBO86" s="195"/>
      <c r="PBP86" s="195"/>
      <c r="PBQ86" s="195"/>
      <c r="PBR86" s="195"/>
      <c r="PBS86" s="195"/>
      <c r="PBT86" s="195"/>
      <c r="PBU86" s="195"/>
      <c r="PBV86" s="195"/>
      <c r="PBW86" s="195"/>
      <c r="PBX86" s="195"/>
      <c r="PBY86" s="195"/>
      <c r="PBZ86" s="195"/>
      <c r="PCA86" s="195"/>
      <c r="PCB86" s="195"/>
      <c r="PCC86" s="195"/>
      <c r="PCD86" s="195"/>
      <c r="PCE86" s="195"/>
      <c r="PCF86" s="195"/>
      <c r="PCG86" s="195"/>
      <c r="PCH86" s="195"/>
      <c r="PCI86" s="195"/>
      <c r="PCJ86" s="195"/>
      <c r="PCK86" s="195"/>
      <c r="PCL86" s="195"/>
      <c r="PCM86" s="195"/>
      <c r="PCN86" s="195"/>
      <c r="PCO86" s="195"/>
      <c r="PCP86" s="195"/>
      <c r="PCQ86" s="195"/>
      <c r="PCR86" s="195"/>
      <c r="PCS86" s="195"/>
      <c r="PCT86" s="195"/>
      <c r="PCU86" s="195"/>
      <c r="PCV86" s="195"/>
      <c r="PCW86" s="195"/>
      <c r="PCX86" s="195"/>
      <c r="PCY86" s="195"/>
      <c r="PCZ86" s="195"/>
      <c r="PDA86" s="195"/>
      <c r="PDB86" s="195"/>
      <c r="PDC86" s="195"/>
      <c r="PDD86" s="195"/>
      <c r="PDE86" s="195"/>
      <c r="PDF86" s="195"/>
      <c r="PDG86" s="195"/>
      <c r="PDH86" s="195"/>
      <c r="PDI86" s="195"/>
      <c r="PDJ86" s="195"/>
      <c r="PDK86" s="195"/>
      <c r="PDL86" s="195"/>
      <c r="PDM86" s="195"/>
      <c r="PDN86" s="195"/>
      <c r="PDO86" s="195"/>
      <c r="PDP86" s="195"/>
      <c r="PDQ86" s="195"/>
      <c r="PDR86" s="195"/>
      <c r="PDS86" s="195"/>
      <c r="PDT86" s="195"/>
      <c r="PDU86" s="195"/>
      <c r="PDV86" s="195"/>
      <c r="PDW86" s="195"/>
      <c r="PDX86" s="195"/>
      <c r="PDY86" s="195"/>
      <c r="PDZ86" s="195"/>
      <c r="PEA86" s="195"/>
      <c r="PEB86" s="195"/>
      <c r="PEC86" s="195"/>
      <c r="PED86" s="195"/>
      <c r="PEE86" s="195"/>
      <c r="PEF86" s="195"/>
      <c r="PEG86" s="195"/>
      <c r="PEH86" s="195"/>
      <c r="PEI86" s="195"/>
      <c r="PEJ86" s="195"/>
      <c r="PEK86" s="195"/>
      <c r="PEL86" s="195"/>
      <c r="PEM86" s="195"/>
      <c r="PEN86" s="195"/>
      <c r="PEO86" s="195"/>
      <c r="PEP86" s="195"/>
      <c r="PEQ86" s="195"/>
      <c r="PER86" s="195"/>
      <c r="PES86" s="195"/>
      <c r="PET86" s="195"/>
      <c r="PEU86" s="195"/>
      <c r="PEV86" s="195"/>
      <c r="PEW86" s="195"/>
      <c r="PEX86" s="195"/>
      <c r="PEY86" s="195"/>
      <c r="PEZ86" s="195"/>
      <c r="PFA86" s="195"/>
      <c r="PFB86" s="195"/>
      <c r="PFC86" s="195"/>
      <c r="PFD86" s="195"/>
      <c r="PFE86" s="195"/>
      <c r="PFF86" s="195"/>
      <c r="PFG86" s="195"/>
      <c r="PFH86" s="195"/>
      <c r="PFI86" s="195"/>
      <c r="PFJ86" s="195"/>
      <c r="PFK86" s="195"/>
      <c r="PFL86" s="195"/>
      <c r="PFM86" s="195"/>
      <c r="PFN86" s="195"/>
      <c r="PFO86" s="195"/>
      <c r="PFP86" s="195"/>
      <c r="PFQ86" s="195"/>
      <c r="PFR86" s="195"/>
      <c r="PFS86" s="195"/>
      <c r="PFT86" s="195"/>
      <c r="PFU86" s="195"/>
      <c r="PFV86" s="195"/>
      <c r="PFW86" s="195"/>
      <c r="PFX86" s="195"/>
      <c r="PFY86" s="195"/>
      <c r="PFZ86" s="195"/>
      <c r="PGA86" s="195"/>
      <c r="PGB86" s="195"/>
      <c r="PGC86" s="195"/>
      <c r="PGD86" s="195"/>
      <c r="PGE86" s="195"/>
      <c r="PGF86" s="195"/>
      <c r="PGG86" s="195"/>
      <c r="PGH86" s="195"/>
      <c r="PGI86" s="195"/>
      <c r="PGJ86" s="195"/>
      <c r="PGK86" s="195"/>
      <c r="PGL86" s="195"/>
      <c r="PGM86" s="195"/>
      <c r="PGN86" s="195"/>
      <c r="PGO86" s="195"/>
      <c r="PGP86" s="195"/>
      <c r="PGQ86" s="195"/>
      <c r="PGR86" s="195"/>
      <c r="PGS86" s="195"/>
      <c r="PGT86" s="195"/>
      <c r="PGU86" s="195"/>
      <c r="PGV86" s="195"/>
      <c r="PGW86" s="195"/>
      <c r="PGX86" s="195"/>
      <c r="PGY86" s="195"/>
      <c r="PGZ86" s="195"/>
      <c r="PHA86" s="195"/>
      <c r="PHB86" s="195"/>
      <c r="PHC86" s="195"/>
      <c r="PHD86" s="195"/>
      <c r="PHE86" s="195"/>
      <c r="PHF86" s="195"/>
      <c r="PHG86" s="195"/>
      <c r="PHH86" s="195"/>
      <c r="PHI86" s="195"/>
      <c r="PHJ86" s="195"/>
      <c r="PHK86" s="195"/>
      <c r="PHL86" s="195"/>
      <c r="PHM86" s="195"/>
      <c r="PHN86" s="195"/>
      <c r="PHO86" s="195"/>
      <c r="PHP86" s="195"/>
      <c r="PHQ86" s="195"/>
      <c r="PHR86" s="195"/>
      <c r="PHS86" s="195"/>
      <c r="PHT86" s="195"/>
      <c r="PHU86" s="195"/>
      <c r="PHV86" s="195"/>
      <c r="PHW86" s="195"/>
      <c r="PHX86" s="195"/>
      <c r="PHY86" s="195"/>
      <c r="PHZ86" s="195"/>
      <c r="PIA86" s="195"/>
      <c r="PIB86" s="195"/>
      <c r="PIC86" s="195"/>
      <c r="PID86" s="195"/>
      <c r="PIE86" s="195"/>
      <c r="PIF86" s="195"/>
      <c r="PIG86" s="195"/>
      <c r="PIH86" s="195"/>
      <c r="PII86" s="195"/>
      <c r="PIJ86" s="195"/>
      <c r="PIK86" s="195"/>
      <c r="PIL86" s="195"/>
      <c r="PIM86" s="195"/>
      <c r="PIN86" s="195"/>
      <c r="PIO86" s="195"/>
      <c r="PIP86" s="195"/>
      <c r="PIQ86" s="195"/>
      <c r="PIR86" s="195"/>
      <c r="PIS86" s="195"/>
      <c r="PIT86" s="195"/>
      <c r="PIU86" s="195"/>
      <c r="PIV86" s="195"/>
      <c r="PIW86" s="195"/>
      <c r="PIX86" s="195"/>
      <c r="PIY86" s="195"/>
      <c r="PIZ86" s="195"/>
      <c r="PJA86" s="195"/>
      <c r="PJB86" s="195"/>
      <c r="PJC86" s="195"/>
      <c r="PJD86" s="195"/>
      <c r="PJE86" s="195"/>
      <c r="PJF86" s="195"/>
      <c r="PJG86" s="195"/>
      <c r="PJH86" s="195"/>
      <c r="PJI86" s="195"/>
      <c r="PJJ86" s="195"/>
      <c r="PJK86" s="195"/>
      <c r="PJL86" s="195"/>
      <c r="PJM86" s="195"/>
      <c r="PJN86" s="195"/>
      <c r="PJO86" s="195"/>
      <c r="PJP86" s="195"/>
      <c r="PJQ86" s="195"/>
      <c r="PJR86" s="195"/>
      <c r="PJS86" s="195"/>
      <c r="PJT86" s="195"/>
      <c r="PJU86" s="195"/>
      <c r="PJV86" s="195"/>
      <c r="PJW86" s="195"/>
      <c r="PJX86" s="195"/>
      <c r="PJY86" s="195"/>
      <c r="PJZ86" s="195"/>
      <c r="PKA86" s="195"/>
      <c r="PKB86" s="195"/>
      <c r="PKC86" s="195"/>
      <c r="PKD86" s="195"/>
      <c r="PKE86" s="195"/>
      <c r="PKF86" s="195"/>
      <c r="PKG86" s="195"/>
      <c r="PKH86" s="195"/>
      <c r="PKI86" s="195"/>
      <c r="PKJ86" s="195"/>
      <c r="PKK86" s="195"/>
      <c r="PKL86" s="195"/>
      <c r="PKM86" s="195"/>
      <c r="PKN86" s="195"/>
      <c r="PKO86" s="195"/>
      <c r="PKP86" s="195"/>
      <c r="PKQ86" s="195"/>
      <c r="PKR86" s="195"/>
      <c r="PKS86" s="195"/>
      <c r="PKT86" s="195"/>
      <c r="PKU86" s="195"/>
      <c r="PKV86" s="195"/>
      <c r="PKW86" s="195"/>
      <c r="PKX86" s="195"/>
      <c r="PKY86" s="195"/>
      <c r="PKZ86" s="195"/>
      <c r="PLA86" s="195"/>
      <c r="PLB86" s="195"/>
      <c r="PLC86" s="195"/>
      <c r="PLD86" s="195"/>
      <c r="PLE86" s="195"/>
      <c r="PLF86" s="195"/>
      <c r="PLG86" s="195"/>
      <c r="PLH86" s="195"/>
      <c r="PLI86" s="195"/>
      <c r="PLJ86" s="195"/>
      <c r="PLK86" s="195"/>
      <c r="PLL86" s="195"/>
      <c r="PLM86" s="195"/>
      <c r="PLN86" s="195"/>
      <c r="PLO86" s="195"/>
      <c r="PLP86" s="195"/>
      <c r="PLQ86" s="195"/>
      <c r="PLR86" s="195"/>
      <c r="PLS86" s="195"/>
      <c r="PLT86" s="195"/>
      <c r="PLU86" s="195"/>
      <c r="PLV86" s="195"/>
      <c r="PLW86" s="195"/>
      <c r="PLX86" s="195"/>
      <c r="PLY86" s="195"/>
      <c r="PLZ86" s="195"/>
      <c r="PMA86" s="195"/>
      <c r="PMB86" s="195"/>
      <c r="PMC86" s="195"/>
      <c r="PMD86" s="195"/>
      <c r="PME86" s="195"/>
      <c r="PMF86" s="195"/>
      <c r="PMG86" s="195"/>
      <c r="PMH86" s="195"/>
      <c r="PMI86" s="195"/>
      <c r="PMJ86" s="195"/>
      <c r="PMK86" s="195"/>
      <c r="PML86" s="195"/>
      <c r="PMM86" s="195"/>
      <c r="PMN86" s="195"/>
      <c r="PMO86" s="195"/>
      <c r="PMP86" s="195"/>
      <c r="PMQ86" s="195"/>
      <c r="PMR86" s="195"/>
      <c r="PMS86" s="195"/>
      <c r="PMT86" s="195"/>
      <c r="PMU86" s="195"/>
      <c r="PMV86" s="195"/>
      <c r="PMW86" s="195"/>
      <c r="PMX86" s="195"/>
      <c r="PMY86" s="195"/>
      <c r="PMZ86" s="195"/>
      <c r="PNA86" s="195"/>
      <c r="PNB86" s="195"/>
      <c r="PNC86" s="195"/>
      <c r="PND86" s="195"/>
      <c r="PNE86" s="195"/>
      <c r="PNF86" s="195"/>
      <c r="PNG86" s="195"/>
      <c r="PNH86" s="195"/>
      <c r="PNI86" s="195"/>
      <c r="PNJ86" s="195"/>
      <c r="PNK86" s="195"/>
      <c r="PNL86" s="195"/>
      <c r="PNM86" s="195"/>
      <c r="PNN86" s="195"/>
      <c r="PNO86" s="195"/>
      <c r="PNP86" s="195"/>
      <c r="PNQ86" s="195"/>
      <c r="PNR86" s="195"/>
      <c r="PNS86" s="195"/>
      <c r="PNT86" s="195"/>
      <c r="PNU86" s="195"/>
      <c r="PNV86" s="195"/>
      <c r="PNW86" s="195"/>
      <c r="PNX86" s="195"/>
      <c r="PNY86" s="195"/>
      <c r="PNZ86" s="195"/>
      <c r="POA86" s="195"/>
      <c r="POB86" s="195"/>
      <c r="POC86" s="195"/>
      <c r="POD86" s="195"/>
      <c r="POE86" s="195"/>
      <c r="POF86" s="195"/>
      <c r="POG86" s="195"/>
      <c r="POH86" s="195"/>
      <c r="POI86" s="195"/>
      <c r="POJ86" s="195"/>
      <c r="POK86" s="195"/>
      <c r="POL86" s="195"/>
      <c r="POM86" s="195"/>
      <c r="PON86" s="195"/>
      <c r="POO86" s="195"/>
      <c r="POP86" s="195"/>
      <c r="POQ86" s="195"/>
      <c r="POR86" s="195"/>
      <c r="POS86" s="195"/>
      <c r="POT86" s="195"/>
      <c r="POU86" s="195"/>
      <c r="POV86" s="195"/>
      <c r="POW86" s="195"/>
      <c r="POX86" s="195"/>
      <c r="POY86" s="195"/>
      <c r="POZ86" s="195"/>
      <c r="PPA86" s="195"/>
      <c r="PPB86" s="195"/>
      <c r="PPC86" s="195"/>
      <c r="PPD86" s="195"/>
      <c r="PPE86" s="195"/>
      <c r="PPF86" s="195"/>
      <c r="PPG86" s="195"/>
      <c r="PPH86" s="195"/>
      <c r="PPI86" s="195"/>
      <c r="PPJ86" s="195"/>
      <c r="PPK86" s="195"/>
      <c r="PPL86" s="195"/>
      <c r="PPM86" s="195"/>
      <c r="PPN86" s="195"/>
      <c r="PPO86" s="195"/>
      <c r="PPP86" s="195"/>
      <c r="PPQ86" s="195"/>
      <c r="PPR86" s="195"/>
      <c r="PPS86" s="195"/>
      <c r="PPT86" s="195"/>
      <c r="PPU86" s="195"/>
      <c r="PPV86" s="195"/>
      <c r="PPW86" s="195"/>
      <c r="PPX86" s="195"/>
      <c r="PPY86" s="195"/>
      <c r="PPZ86" s="195"/>
      <c r="PQA86" s="195"/>
      <c r="PQB86" s="195"/>
      <c r="PQC86" s="195"/>
      <c r="PQD86" s="195"/>
      <c r="PQE86" s="195"/>
      <c r="PQF86" s="195"/>
      <c r="PQG86" s="195"/>
      <c r="PQH86" s="195"/>
      <c r="PQI86" s="195"/>
      <c r="PQJ86" s="195"/>
      <c r="PQK86" s="195"/>
      <c r="PQL86" s="195"/>
      <c r="PQM86" s="195"/>
      <c r="PQN86" s="195"/>
      <c r="PQO86" s="195"/>
      <c r="PQP86" s="195"/>
      <c r="PQQ86" s="195"/>
      <c r="PQR86" s="195"/>
      <c r="PQS86" s="195"/>
      <c r="PQT86" s="195"/>
      <c r="PQU86" s="195"/>
      <c r="PQV86" s="195"/>
      <c r="PQW86" s="195"/>
      <c r="PQX86" s="195"/>
      <c r="PQY86" s="195"/>
      <c r="PQZ86" s="195"/>
      <c r="PRA86" s="195"/>
      <c r="PRB86" s="195"/>
      <c r="PRC86" s="195"/>
      <c r="PRD86" s="195"/>
      <c r="PRE86" s="195"/>
      <c r="PRF86" s="195"/>
      <c r="PRG86" s="195"/>
      <c r="PRH86" s="195"/>
      <c r="PRI86" s="195"/>
      <c r="PRJ86" s="195"/>
      <c r="PRK86" s="195"/>
      <c r="PRL86" s="195"/>
      <c r="PRM86" s="195"/>
      <c r="PRN86" s="195"/>
      <c r="PRO86" s="195"/>
      <c r="PRP86" s="195"/>
      <c r="PRQ86" s="195"/>
      <c r="PRR86" s="195"/>
      <c r="PRS86" s="195"/>
      <c r="PRT86" s="195"/>
      <c r="PRU86" s="195"/>
      <c r="PRV86" s="195"/>
      <c r="PRW86" s="195"/>
      <c r="PRX86" s="195"/>
      <c r="PRY86" s="195"/>
      <c r="PRZ86" s="195"/>
      <c r="PSA86" s="195"/>
      <c r="PSB86" s="195"/>
      <c r="PSC86" s="195"/>
      <c r="PSD86" s="195"/>
      <c r="PSE86" s="195"/>
      <c r="PSF86" s="195"/>
      <c r="PSG86" s="195"/>
      <c r="PSH86" s="195"/>
      <c r="PSI86" s="195"/>
      <c r="PSJ86" s="195"/>
      <c r="PSK86" s="195"/>
      <c r="PSL86" s="195"/>
      <c r="PSM86" s="195"/>
      <c r="PSN86" s="195"/>
      <c r="PSO86" s="195"/>
      <c r="PSP86" s="195"/>
      <c r="PSQ86" s="195"/>
      <c r="PSR86" s="195"/>
      <c r="PSS86" s="195"/>
      <c r="PST86" s="195"/>
      <c r="PSU86" s="195"/>
      <c r="PSV86" s="195"/>
      <c r="PSW86" s="195"/>
      <c r="PSX86" s="195"/>
      <c r="PSY86" s="195"/>
      <c r="PSZ86" s="195"/>
      <c r="PTA86" s="195"/>
      <c r="PTB86" s="195"/>
      <c r="PTC86" s="195"/>
      <c r="PTD86" s="195"/>
      <c r="PTE86" s="195"/>
      <c r="PTF86" s="195"/>
      <c r="PTG86" s="195"/>
      <c r="PTH86" s="195"/>
      <c r="PTI86" s="195"/>
      <c r="PTJ86" s="195"/>
      <c r="PTK86" s="195"/>
      <c r="PTL86" s="195"/>
      <c r="PTM86" s="195"/>
      <c r="PTN86" s="195"/>
      <c r="PTO86" s="195"/>
      <c r="PTP86" s="195"/>
      <c r="PTQ86" s="195"/>
      <c r="PTR86" s="195"/>
      <c r="PTS86" s="195"/>
      <c r="PTT86" s="195"/>
      <c r="PTU86" s="195"/>
      <c r="PTV86" s="195"/>
      <c r="PTW86" s="195"/>
      <c r="PTX86" s="195"/>
      <c r="PTY86" s="195"/>
      <c r="PTZ86" s="195"/>
      <c r="PUA86" s="195"/>
      <c r="PUB86" s="195"/>
      <c r="PUC86" s="195"/>
      <c r="PUD86" s="195"/>
      <c r="PUE86" s="195"/>
      <c r="PUF86" s="195"/>
      <c r="PUG86" s="195"/>
      <c r="PUH86" s="195"/>
      <c r="PUI86" s="195"/>
      <c r="PUJ86" s="195"/>
      <c r="PUK86" s="195"/>
      <c r="PUL86" s="195"/>
      <c r="PUM86" s="195"/>
      <c r="PUN86" s="195"/>
      <c r="PUO86" s="195"/>
      <c r="PUP86" s="195"/>
      <c r="PUQ86" s="195"/>
      <c r="PUR86" s="195"/>
      <c r="PUS86" s="195"/>
      <c r="PUT86" s="195"/>
      <c r="PUU86" s="195"/>
      <c r="PUV86" s="195"/>
      <c r="PUW86" s="195"/>
      <c r="PUX86" s="195"/>
      <c r="PUY86" s="195"/>
      <c r="PUZ86" s="195"/>
      <c r="PVA86" s="195"/>
      <c r="PVB86" s="195"/>
      <c r="PVC86" s="195"/>
      <c r="PVD86" s="195"/>
      <c r="PVE86" s="195"/>
      <c r="PVF86" s="195"/>
      <c r="PVG86" s="195"/>
      <c r="PVH86" s="195"/>
      <c r="PVI86" s="195"/>
      <c r="PVJ86" s="195"/>
      <c r="PVK86" s="195"/>
      <c r="PVL86" s="195"/>
      <c r="PVM86" s="195"/>
      <c r="PVN86" s="195"/>
      <c r="PVO86" s="195"/>
      <c r="PVP86" s="195"/>
      <c r="PVQ86" s="195"/>
      <c r="PVR86" s="195"/>
      <c r="PVS86" s="195"/>
      <c r="PVT86" s="195"/>
      <c r="PVU86" s="195"/>
      <c r="PVV86" s="195"/>
      <c r="PVW86" s="195"/>
      <c r="PVX86" s="195"/>
      <c r="PVY86" s="195"/>
      <c r="PVZ86" s="195"/>
      <c r="PWA86" s="195"/>
      <c r="PWB86" s="195"/>
      <c r="PWC86" s="195"/>
      <c r="PWD86" s="195"/>
      <c r="PWE86" s="195"/>
      <c r="PWF86" s="195"/>
      <c r="PWG86" s="195"/>
      <c r="PWH86" s="195"/>
      <c r="PWI86" s="195"/>
      <c r="PWJ86" s="195"/>
      <c r="PWK86" s="195"/>
      <c r="PWL86" s="195"/>
      <c r="PWM86" s="195"/>
      <c r="PWN86" s="195"/>
      <c r="PWO86" s="195"/>
      <c r="PWP86" s="195"/>
      <c r="PWQ86" s="195"/>
      <c r="PWR86" s="195"/>
      <c r="PWS86" s="195"/>
      <c r="PWT86" s="195"/>
      <c r="PWU86" s="195"/>
      <c r="PWV86" s="195"/>
      <c r="PWW86" s="195"/>
      <c r="PWX86" s="195"/>
      <c r="PWY86" s="195"/>
      <c r="PWZ86" s="195"/>
      <c r="PXA86" s="195"/>
      <c r="PXB86" s="195"/>
      <c r="PXC86" s="195"/>
      <c r="PXD86" s="195"/>
      <c r="PXE86" s="195"/>
      <c r="PXF86" s="195"/>
      <c r="PXG86" s="195"/>
      <c r="PXH86" s="195"/>
      <c r="PXI86" s="195"/>
      <c r="PXJ86" s="195"/>
      <c r="PXK86" s="195"/>
      <c r="PXL86" s="195"/>
      <c r="PXM86" s="195"/>
      <c r="PXN86" s="195"/>
      <c r="PXO86" s="195"/>
      <c r="PXP86" s="195"/>
      <c r="PXQ86" s="195"/>
      <c r="PXR86" s="195"/>
      <c r="PXS86" s="195"/>
      <c r="PXT86" s="195"/>
      <c r="PXU86" s="195"/>
      <c r="PXV86" s="195"/>
      <c r="PXW86" s="195"/>
      <c r="PXX86" s="195"/>
      <c r="PXY86" s="195"/>
      <c r="PXZ86" s="195"/>
      <c r="PYA86" s="195"/>
      <c r="PYB86" s="195"/>
      <c r="PYC86" s="195"/>
      <c r="PYD86" s="195"/>
      <c r="PYE86" s="195"/>
      <c r="PYF86" s="195"/>
      <c r="PYG86" s="195"/>
      <c r="PYH86" s="195"/>
      <c r="PYI86" s="195"/>
      <c r="PYJ86" s="195"/>
      <c r="PYK86" s="195"/>
      <c r="PYL86" s="195"/>
      <c r="PYM86" s="195"/>
      <c r="PYN86" s="195"/>
      <c r="PYO86" s="195"/>
      <c r="PYP86" s="195"/>
      <c r="PYQ86" s="195"/>
      <c r="PYR86" s="195"/>
      <c r="PYS86" s="195"/>
      <c r="PYT86" s="195"/>
      <c r="PYU86" s="195"/>
      <c r="PYV86" s="195"/>
      <c r="PYW86" s="195"/>
      <c r="PYX86" s="195"/>
      <c r="PYY86" s="195"/>
      <c r="PYZ86" s="195"/>
      <c r="PZA86" s="195"/>
      <c r="PZB86" s="195"/>
      <c r="PZC86" s="195"/>
      <c r="PZD86" s="195"/>
      <c r="PZE86" s="195"/>
      <c r="PZF86" s="195"/>
      <c r="PZG86" s="195"/>
      <c r="PZH86" s="195"/>
      <c r="PZI86" s="195"/>
      <c r="PZJ86" s="195"/>
      <c r="PZK86" s="195"/>
      <c r="PZL86" s="195"/>
      <c r="PZM86" s="195"/>
      <c r="PZN86" s="195"/>
      <c r="PZO86" s="195"/>
      <c r="PZP86" s="195"/>
      <c r="PZQ86" s="195"/>
      <c r="PZR86" s="195"/>
      <c r="PZS86" s="195"/>
      <c r="PZT86" s="195"/>
      <c r="PZU86" s="195"/>
      <c r="PZV86" s="195"/>
      <c r="PZW86" s="195"/>
      <c r="PZX86" s="195"/>
      <c r="PZY86" s="195"/>
      <c r="PZZ86" s="195"/>
      <c r="QAA86" s="195"/>
      <c r="QAB86" s="195"/>
      <c r="QAC86" s="195"/>
      <c r="QAD86" s="195"/>
      <c r="QAE86" s="195"/>
      <c r="QAF86" s="195"/>
      <c r="QAG86" s="195"/>
      <c r="QAH86" s="195"/>
      <c r="QAI86" s="195"/>
      <c r="QAJ86" s="195"/>
      <c r="QAK86" s="195"/>
      <c r="QAL86" s="195"/>
      <c r="QAM86" s="195"/>
      <c r="QAN86" s="195"/>
      <c r="QAO86" s="195"/>
      <c r="QAP86" s="195"/>
      <c r="QAQ86" s="195"/>
      <c r="QAR86" s="195"/>
      <c r="QAS86" s="195"/>
      <c r="QAT86" s="195"/>
      <c r="QAU86" s="195"/>
      <c r="QAV86" s="195"/>
      <c r="QAW86" s="195"/>
      <c r="QAX86" s="195"/>
      <c r="QAY86" s="195"/>
      <c r="QAZ86" s="195"/>
      <c r="QBA86" s="195"/>
      <c r="QBB86" s="195"/>
      <c r="QBC86" s="195"/>
      <c r="QBD86" s="195"/>
      <c r="QBE86" s="195"/>
      <c r="QBF86" s="195"/>
      <c r="QBG86" s="195"/>
      <c r="QBH86" s="195"/>
      <c r="QBI86" s="195"/>
      <c r="QBJ86" s="195"/>
      <c r="QBK86" s="195"/>
      <c r="QBL86" s="195"/>
      <c r="QBM86" s="195"/>
      <c r="QBN86" s="195"/>
      <c r="QBO86" s="195"/>
      <c r="QBP86" s="195"/>
      <c r="QBQ86" s="195"/>
      <c r="QBR86" s="195"/>
      <c r="QBS86" s="195"/>
      <c r="QBT86" s="195"/>
      <c r="QBU86" s="195"/>
      <c r="QBV86" s="195"/>
      <c r="QBW86" s="195"/>
      <c r="QBX86" s="195"/>
      <c r="QBY86" s="195"/>
      <c r="QBZ86" s="195"/>
      <c r="QCA86" s="195"/>
      <c r="QCB86" s="195"/>
      <c r="QCC86" s="195"/>
      <c r="QCD86" s="195"/>
      <c r="QCE86" s="195"/>
      <c r="QCF86" s="195"/>
      <c r="QCG86" s="195"/>
      <c r="QCH86" s="195"/>
      <c r="QCI86" s="195"/>
      <c r="QCJ86" s="195"/>
      <c r="QCK86" s="195"/>
      <c r="QCL86" s="195"/>
      <c r="QCM86" s="195"/>
      <c r="QCN86" s="195"/>
      <c r="QCO86" s="195"/>
      <c r="QCP86" s="195"/>
      <c r="QCQ86" s="195"/>
      <c r="QCR86" s="195"/>
      <c r="QCS86" s="195"/>
      <c r="QCT86" s="195"/>
      <c r="QCU86" s="195"/>
      <c r="QCV86" s="195"/>
      <c r="QCW86" s="195"/>
      <c r="QCX86" s="195"/>
      <c r="QCY86" s="195"/>
      <c r="QCZ86" s="195"/>
      <c r="QDA86" s="195"/>
      <c r="QDB86" s="195"/>
      <c r="QDC86" s="195"/>
      <c r="QDD86" s="195"/>
      <c r="QDE86" s="195"/>
      <c r="QDF86" s="195"/>
      <c r="QDG86" s="195"/>
      <c r="QDH86" s="195"/>
      <c r="QDI86" s="195"/>
      <c r="QDJ86" s="195"/>
      <c r="QDK86" s="195"/>
      <c r="QDL86" s="195"/>
      <c r="QDM86" s="195"/>
      <c r="QDN86" s="195"/>
      <c r="QDO86" s="195"/>
      <c r="QDP86" s="195"/>
      <c r="QDQ86" s="195"/>
      <c r="QDR86" s="195"/>
      <c r="QDS86" s="195"/>
      <c r="QDT86" s="195"/>
      <c r="QDU86" s="195"/>
      <c r="QDV86" s="195"/>
      <c r="QDW86" s="195"/>
      <c r="QDX86" s="195"/>
      <c r="QDY86" s="195"/>
      <c r="QDZ86" s="195"/>
      <c r="QEA86" s="195"/>
      <c r="QEB86" s="195"/>
      <c r="QEC86" s="195"/>
      <c r="QED86" s="195"/>
      <c r="QEE86" s="195"/>
      <c r="QEF86" s="195"/>
      <c r="QEG86" s="195"/>
      <c r="QEH86" s="195"/>
      <c r="QEI86" s="195"/>
      <c r="QEJ86" s="195"/>
      <c r="QEK86" s="195"/>
      <c r="QEL86" s="195"/>
      <c r="QEM86" s="195"/>
      <c r="QEN86" s="195"/>
      <c r="QEO86" s="195"/>
      <c r="QEP86" s="195"/>
      <c r="QEQ86" s="195"/>
      <c r="QER86" s="195"/>
      <c r="QES86" s="195"/>
      <c r="QET86" s="195"/>
      <c r="QEU86" s="195"/>
      <c r="QEV86" s="195"/>
      <c r="QEW86" s="195"/>
      <c r="QEX86" s="195"/>
      <c r="QEY86" s="195"/>
      <c r="QEZ86" s="195"/>
      <c r="QFA86" s="195"/>
      <c r="QFB86" s="195"/>
      <c r="QFC86" s="195"/>
      <c r="QFD86" s="195"/>
      <c r="QFE86" s="195"/>
      <c r="QFF86" s="195"/>
      <c r="QFG86" s="195"/>
      <c r="QFH86" s="195"/>
      <c r="QFI86" s="195"/>
      <c r="QFJ86" s="195"/>
      <c r="QFK86" s="195"/>
      <c r="QFL86" s="195"/>
      <c r="QFM86" s="195"/>
      <c r="QFN86" s="195"/>
      <c r="QFO86" s="195"/>
      <c r="QFP86" s="195"/>
      <c r="QFQ86" s="195"/>
      <c r="QFR86" s="195"/>
      <c r="QFS86" s="195"/>
      <c r="QFT86" s="195"/>
      <c r="QFU86" s="195"/>
      <c r="QFV86" s="195"/>
      <c r="QFW86" s="195"/>
      <c r="QFX86" s="195"/>
      <c r="QFY86" s="195"/>
      <c r="QFZ86" s="195"/>
      <c r="QGA86" s="195"/>
      <c r="QGB86" s="195"/>
      <c r="QGC86" s="195"/>
      <c r="QGD86" s="195"/>
      <c r="QGE86" s="195"/>
      <c r="QGF86" s="195"/>
      <c r="QGG86" s="195"/>
      <c r="QGH86" s="195"/>
      <c r="QGI86" s="195"/>
      <c r="QGJ86" s="195"/>
      <c r="QGK86" s="195"/>
      <c r="QGL86" s="195"/>
      <c r="QGM86" s="195"/>
      <c r="QGN86" s="195"/>
      <c r="QGO86" s="195"/>
      <c r="QGP86" s="195"/>
      <c r="QGQ86" s="195"/>
      <c r="QGR86" s="195"/>
      <c r="QGS86" s="195"/>
      <c r="QGT86" s="195"/>
      <c r="QGU86" s="195"/>
      <c r="QGV86" s="195"/>
      <c r="QGW86" s="195"/>
      <c r="QGX86" s="195"/>
      <c r="QGY86" s="195"/>
      <c r="QGZ86" s="195"/>
      <c r="QHA86" s="195"/>
      <c r="QHB86" s="195"/>
      <c r="QHC86" s="195"/>
      <c r="QHD86" s="195"/>
      <c r="QHE86" s="195"/>
      <c r="QHF86" s="195"/>
      <c r="QHG86" s="195"/>
      <c r="QHH86" s="195"/>
      <c r="QHI86" s="195"/>
      <c r="QHJ86" s="195"/>
      <c r="QHK86" s="195"/>
      <c r="QHL86" s="195"/>
      <c r="QHM86" s="195"/>
      <c r="QHN86" s="195"/>
      <c r="QHO86" s="195"/>
      <c r="QHP86" s="195"/>
      <c r="QHQ86" s="195"/>
      <c r="QHR86" s="195"/>
      <c r="QHS86" s="195"/>
      <c r="QHT86" s="195"/>
      <c r="QHU86" s="195"/>
      <c r="QHV86" s="195"/>
      <c r="QHW86" s="195"/>
      <c r="QHX86" s="195"/>
      <c r="QHY86" s="195"/>
      <c r="QHZ86" s="195"/>
      <c r="QIA86" s="195"/>
      <c r="QIB86" s="195"/>
      <c r="QIC86" s="195"/>
      <c r="QID86" s="195"/>
      <c r="QIE86" s="195"/>
      <c r="QIF86" s="195"/>
      <c r="QIG86" s="195"/>
      <c r="QIH86" s="195"/>
      <c r="QII86" s="195"/>
      <c r="QIJ86" s="195"/>
      <c r="QIK86" s="195"/>
      <c r="QIL86" s="195"/>
      <c r="QIM86" s="195"/>
      <c r="QIN86" s="195"/>
      <c r="QIO86" s="195"/>
      <c r="QIP86" s="195"/>
      <c r="QIQ86" s="195"/>
      <c r="QIR86" s="195"/>
      <c r="QIS86" s="195"/>
      <c r="QIT86" s="195"/>
      <c r="QIU86" s="195"/>
      <c r="QIV86" s="195"/>
      <c r="QIW86" s="195"/>
      <c r="QIX86" s="195"/>
      <c r="QIY86" s="195"/>
      <c r="QIZ86" s="195"/>
      <c r="QJA86" s="195"/>
      <c r="QJB86" s="195"/>
      <c r="QJC86" s="195"/>
      <c r="QJD86" s="195"/>
      <c r="QJE86" s="195"/>
      <c r="QJF86" s="195"/>
      <c r="QJG86" s="195"/>
      <c r="QJH86" s="195"/>
      <c r="QJI86" s="195"/>
      <c r="QJJ86" s="195"/>
      <c r="QJK86" s="195"/>
      <c r="QJL86" s="195"/>
      <c r="QJM86" s="195"/>
      <c r="QJN86" s="195"/>
      <c r="QJO86" s="195"/>
      <c r="QJP86" s="195"/>
      <c r="QJQ86" s="195"/>
      <c r="QJR86" s="195"/>
      <c r="QJS86" s="195"/>
      <c r="QJT86" s="195"/>
      <c r="QJU86" s="195"/>
      <c r="QJV86" s="195"/>
      <c r="QJW86" s="195"/>
      <c r="QJX86" s="195"/>
      <c r="QJY86" s="195"/>
      <c r="QJZ86" s="195"/>
      <c r="QKA86" s="195"/>
      <c r="QKB86" s="195"/>
      <c r="QKC86" s="195"/>
      <c r="QKD86" s="195"/>
      <c r="QKE86" s="195"/>
      <c r="QKF86" s="195"/>
      <c r="QKG86" s="195"/>
      <c r="QKH86" s="195"/>
      <c r="QKI86" s="195"/>
      <c r="QKJ86" s="195"/>
      <c r="QKK86" s="195"/>
      <c r="QKL86" s="195"/>
      <c r="QKM86" s="195"/>
      <c r="QKN86" s="195"/>
      <c r="QKO86" s="195"/>
      <c r="QKP86" s="195"/>
      <c r="QKQ86" s="195"/>
      <c r="QKR86" s="195"/>
      <c r="QKS86" s="195"/>
      <c r="QKT86" s="195"/>
      <c r="QKU86" s="195"/>
      <c r="QKV86" s="195"/>
      <c r="QKW86" s="195"/>
      <c r="QKX86" s="195"/>
      <c r="QKY86" s="195"/>
      <c r="QKZ86" s="195"/>
      <c r="QLA86" s="195"/>
      <c r="QLB86" s="195"/>
      <c r="QLC86" s="195"/>
      <c r="QLD86" s="195"/>
      <c r="QLE86" s="195"/>
      <c r="QLF86" s="195"/>
      <c r="QLG86" s="195"/>
      <c r="QLH86" s="195"/>
      <c r="QLI86" s="195"/>
      <c r="QLJ86" s="195"/>
      <c r="QLK86" s="195"/>
      <c r="QLL86" s="195"/>
      <c r="QLM86" s="195"/>
      <c r="QLN86" s="195"/>
      <c r="QLO86" s="195"/>
      <c r="QLP86" s="195"/>
      <c r="QLQ86" s="195"/>
      <c r="QLR86" s="195"/>
      <c r="QLS86" s="195"/>
      <c r="QLT86" s="195"/>
      <c r="QLU86" s="195"/>
      <c r="QLV86" s="195"/>
      <c r="QLW86" s="195"/>
      <c r="QLX86" s="195"/>
      <c r="QLY86" s="195"/>
      <c r="QLZ86" s="195"/>
      <c r="QMA86" s="195"/>
      <c r="QMB86" s="195"/>
      <c r="QMC86" s="195"/>
      <c r="QMD86" s="195"/>
      <c r="QME86" s="195"/>
      <c r="QMF86" s="195"/>
      <c r="QMG86" s="195"/>
      <c r="QMH86" s="195"/>
      <c r="QMI86" s="195"/>
      <c r="QMJ86" s="195"/>
      <c r="QMK86" s="195"/>
      <c r="QML86" s="195"/>
      <c r="QMM86" s="195"/>
      <c r="QMN86" s="195"/>
      <c r="QMO86" s="195"/>
      <c r="QMP86" s="195"/>
      <c r="QMQ86" s="195"/>
      <c r="QMR86" s="195"/>
      <c r="QMS86" s="195"/>
      <c r="QMT86" s="195"/>
      <c r="QMU86" s="195"/>
      <c r="QMV86" s="195"/>
      <c r="QMW86" s="195"/>
      <c r="QMX86" s="195"/>
      <c r="QMY86" s="195"/>
      <c r="QMZ86" s="195"/>
      <c r="QNA86" s="195"/>
      <c r="QNB86" s="195"/>
      <c r="QNC86" s="195"/>
      <c r="QND86" s="195"/>
      <c r="QNE86" s="195"/>
      <c r="QNF86" s="195"/>
      <c r="QNG86" s="195"/>
      <c r="QNH86" s="195"/>
      <c r="QNI86" s="195"/>
      <c r="QNJ86" s="195"/>
      <c r="QNK86" s="195"/>
      <c r="QNL86" s="195"/>
      <c r="QNM86" s="195"/>
      <c r="QNN86" s="195"/>
      <c r="QNO86" s="195"/>
      <c r="QNP86" s="195"/>
      <c r="QNQ86" s="195"/>
      <c r="QNR86" s="195"/>
      <c r="QNS86" s="195"/>
      <c r="QNT86" s="195"/>
      <c r="QNU86" s="195"/>
      <c r="QNV86" s="195"/>
      <c r="QNW86" s="195"/>
      <c r="QNX86" s="195"/>
      <c r="QNY86" s="195"/>
      <c r="QNZ86" s="195"/>
      <c r="QOA86" s="195"/>
      <c r="QOB86" s="195"/>
      <c r="QOC86" s="195"/>
      <c r="QOD86" s="195"/>
      <c r="QOE86" s="195"/>
      <c r="QOF86" s="195"/>
      <c r="QOG86" s="195"/>
      <c r="QOH86" s="195"/>
      <c r="QOI86" s="195"/>
      <c r="QOJ86" s="195"/>
      <c r="QOK86" s="195"/>
      <c r="QOL86" s="195"/>
      <c r="QOM86" s="195"/>
      <c r="QON86" s="195"/>
      <c r="QOO86" s="195"/>
      <c r="QOP86" s="195"/>
      <c r="QOQ86" s="195"/>
      <c r="QOR86" s="195"/>
      <c r="QOS86" s="195"/>
      <c r="QOT86" s="195"/>
      <c r="QOU86" s="195"/>
      <c r="QOV86" s="195"/>
      <c r="QOW86" s="195"/>
      <c r="QOX86" s="195"/>
      <c r="QOY86" s="195"/>
      <c r="QOZ86" s="195"/>
      <c r="QPA86" s="195"/>
      <c r="QPB86" s="195"/>
      <c r="QPC86" s="195"/>
      <c r="QPD86" s="195"/>
      <c r="QPE86" s="195"/>
      <c r="QPF86" s="195"/>
      <c r="QPG86" s="195"/>
      <c r="QPH86" s="195"/>
      <c r="QPI86" s="195"/>
      <c r="QPJ86" s="195"/>
      <c r="QPK86" s="195"/>
      <c r="QPL86" s="195"/>
      <c r="QPM86" s="195"/>
      <c r="QPN86" s="195"/>
      <c r="QPO86" s="195"/>
      <c r="QPP86" s="195"/>
      <c r="QPQ86" s="195"/>
      <c r="QPR86" s="195"/>
      <c r="QPS86" s="195"/>
      <c r="QPT86" s="195"/>
      <c r="QPU86" s="195"/>
      <c r="QPV86" s="195"/>
      <c r="QPW86" s="195"/>
      <c r="QPX86" s="195"/>
      <c r="QPY86" s="195"/>
      <c r="QPZ86" s="195"/>
      <c r="QQA86" s="195"/>
      <c r="QQB86" s="195"/>
      <c r="QQC86" s="195"/>
      <c r="QQD86" s="195"/>
      <c r="QQE86" s="195"/>
      <c r="QQF86" s="195"/>
      <c r="QQG86" s="195"/>
      <c r="QQH86" s="195"/>
      <c r="QQI86" s="195"/>
      <c r="QQJ86" s="195"/>
      <c r="QQK86" s="195"/>
      <c r="QQL86" s="195"/>
      <c r="QQM86" s="195"/>
      <c r="QQN86" s="195"/>
      <c r="QQO86" s="195"/>
      <c r="QQP86" s="195"/>
      <c r="QQQ86" s="195"/>
      <c r="QQR86" s="195"/>
      <c r="QQS86" s="195"/>
      <c r="QQT86" s="195"/>
      <c r="QQU86" s="195"/>
      <c r="QQV86" s="195"/>
      <c r="QQW86" s="195"/>
      <c r="QQX86" s="195"/>
      <c r="QQY86" s="195"/>
      <c r="QQZ86" s="195"/>
      <c r="QRA86" s="195"/>
      <c r="QRB86" s="195"/>
      <c r="QRC86" s="195"/>
      <c r="QRD86" s="195"/>
      <c r="QRE86" s="195"/>
      <c r="QRF86" s="195"/>
      <c r="QRG86" s="195"/>
      <c r="QRH86" s="195"/>
      <c r="QRI86" s="195"/>
      <c r="QRJ86" s="195"/>
      <c r="QRK86" s="195"/>
      <c r="QRL86" s="195"/>
      <c r="QRM86" s="195"/>
      <c r="QRN86" s="195"/>
      <c r="QRO86" s="195"/>
      <c r="QRP86" s="195"/>
      <c r="QRQ86" s="195"/>
      <c r="QRR86" s="195"/>
      <c r="QRS86" s="195"/>
      <c r="QRT86" s="195"/>
      <c r="QRU86" s="195"/>
      <c r="QRV86" s="195"/>
      <c r="QRW86" s="195"/>
      <c r="QRX86" s="195"/>
      <c r="QRY86" s="195"/>
      <c r="QRZ86" s="195"/>
      <c r="QSA86" s="195"/>
      <c r="QSB86" s="195"/>
      <c r="QSC86" s="195"/>
      <c r="QSD86" s="195"/>
      <c r="QSE86" s="195"/>
      <c r="QSF86" s="195"/>
      <c r="QSG86" s="195"/>
      <c r="QSH86" s="195"/>
      <c r="QSI86" s="195"/>
      <c r="QSJ86" s="195"/>
      <c r="QSK86" s="195"/>
      <c r="QSL86" s="195"/>
      <c r="QSM86" s="195"/>
      <c r="QSN86" s="195"/>
      <c r="QSO86" s="195"/>
      <c r="QSP86" s="195"/>
      <c r="QSQ86" s="195"/>
      <c r="QSR86" s="195"/>
      <c r="QSS86" s="195"/>
      <c r="QST86" s="195"/>
      <c r="QSU86" s="195"/>
      <c r="QSV86" s="195"/>
      <c r="QSW86" s="195"/>
      <c r="QSX86" s="195"/>
      <c r="QSY86" s="195"/>
      <c r="QSZ86" s="195"/>
      <c r="QTA86" s="195"/>
      <c r="QTB86" s="195"/>
      <c r="QTC86" s="195"/>
      <c r="QTD86" s="195"/>
      <c r="QTE86" s="195"/>
      <c r="QTF86" s="195"/>
      <c r="QTG86" s="195"/>
      <c r="QTH86" s="195"/>
      <c r="QTI86" s="195"/>
      <c r="QTJ86" s="195"/>
      <c r="QTK86" s="195"/>
      <c r="QTL86" s="195"/>
      <c r="QTM86" s="195"/>
      <c r="QTN86" s="195"/>
      <c r="QTO86" s="195"/>
      <c r="QTP86" s="195"/>
      <c r="QTQ86" s="195"/>
      <c r="QTR86" s="195"/>
      <c r="QTS86" s="195"/>
      <c r="QTT86" s="195"/>
      <c r="QTU86" s="195"/>
      <c r="QTV86" s="195"/>
      <c r="QTW86" s="195"/>
      <c r="QTX86" s="195"/>
      <c r="QTY86" s="195"/>
      <c r="QTZ86" s="195"/>
      <c r="QUA86" s="195"/>
      <c r="QUB86" s="195"/>
      <c r="QUC86" s="195"/>
      <c r="QUD86" s="195"/>
      <c r="QUE86" s="195"/>
      <c r="QUF86" s="195"/>
      <c r="QUG86" s="195"/>
      <c r="QUH86" s="195"/>
      <c r="QUI86" s="195"/>
      <c r="QUJ86" s="195"/>
      <c r="QUK86" s="195"/>
      <c r="QUL86" s="195"/>
      <c r="QUM86" s="195"/>
      <c r="QUN86" s="195"/>
      <c r="QUO86" s="195"/>
      <c r="QUP86" s="195"/>
      <c r="QUQ86" s="195"/>
      <c r="QUR86" s="195"/>
      <c r="QUS86" s="195"/>
      <c r="QUT86" s="195"/>
      <c r="QUU86" s="195"/>
      <c r="QUV86" s="195"/>
      <c r="QUW86" s="195"/>
      <c r="QUX86" s="195"/>
      <c r="QUY86" s="195"/>
      <c r="QUZ86" s="195"/>
      <c r="QVA86" s="195"/>
      <c r="QVB86" s="195"/>
      <c r="QVC86" s="195"/>
      <c r="QVD86" s="195"/>
      <c r="QVE86" s="195"/>
      <c r="QVF86" s="195"/>
      <c r="QVG86" s="195"/>
      <c r="QVH86" s="195"/>
      <c r="QVI86" s="195"/>
      <c r="QVJ86" s="195"/>
      <c r="QVK86" s="195"/>
      <c r="QVL86" s="195"/>
      <c r="QVM86" s="195"/>
      <c r="QVN86" s="195"/>
      <c r="QVO86" s="195"/>
      <c r="QVP86" s="195"/>
      <c r="QVQ86" s="195"/>
      <c r="QVR86" s="195"/>
      <c r="QVS86" s="195"/>
      <c r="QVT86" s="195"/>
      <c r="QVU86" s="195"/>
      <c r="QVV86" s="195"/>
      <c r="QVW86" s="195"/>
      <c r="QVX86" s="195"/>
      <c r="QVY86" s="195"/>
      <c r="QVZ86" s="195"/>
      <c r="QWA86" s="195"/>
      <c r="QWB86" s="195"/>
      <c r="QWC86" s="195"/>
      <c r="QWD86" s="195"/>
      <c r="QWE86" s="195"/>
      <c r="QWF86" s="195"/>
      <c r="QWG86" s="195"/>
      <c r="QWH86" s="195"/>
      <c r="QWI86" s="195"/>
      <c r="QWJ86" s="195"/>
      <c r="QWK86" s="195"/>
      <c r="QWL86" s="195"/>
      <c r="QWM86" s="195"/>
      <c r="QWN86" s="195"/>
      <c r="QWO86" s="195"/>
      <c r="QWP86" s="195"/>
      <c r="QWQ86" s="195"/>
      <c r="QWR86" s="195"/>
      <c r="QWS86" s="195"/>
      <c r="QWT86" s="195"/>
      <c r="QWU86" s="195"/>
      <c r="QWV86" s="195"/>
      <c r="QWW86" s="195"/>
      <c r="QWX86" s="195"/>
      <c r="QWY86" s="195"/>
      <c r="QWZ86" s="195"/>
      <c r="QXA86" s="195"/>
      <c r="QXB86" s="195"/>
      <c r="QXC86" s="195"/>
      <c r="QXD86" s="195"/>
      <c r="QXE86" s="195"/>
      <c r="QXF86" s="195"/>
      <c r="QXG86" s="195"/>
      <c r="QXH86" s="195"/>
      <c r="QXI86" s="195"/>
      <c r="QXJ86" s="195"/>
      <c r="QXK86" s="195"/>
      <c r="QXL86" s="195"/>
      <c r="QXM86" s="195"/>
      <c r="QXN86" s="195"/>
      <c r="QXO86" s="195"/>
      <c r="QXP86" s="195"/>
      <c r="QXQ86" s="195"/>
      <c r="QXR86" s="195"/>
      <c r="QXS86" s="195"/>
      <c r="QXT86" s="195"/>
      <c r="QXU86" s="195"/>
      <c r="QXV86" s="195"/>
      <c r="QXW86" s="195"/>
      <c r="QXX86" s="195"/>
      <c r="QXY86" s="195"/>
      <c r="QXZ86" s="195"/>
      <c r="QYA86" s="195"/>
      <c r="QYB86" s="195"/>
      <c r="QYC86" s="195"/>
      <c r="QYD86" s="195"/>
      <c r="QYE86" s="195"/>
      <c r="QYF86" s="195"/>
      <c r="QYG86" s="195"/>
      <c r="QYH86" s="195"/>
      <c r="QYI86" s="195"/>
      <c r="QYJ86" s="195"/>
      <c r="QYK86" s="195"/>
      <c r="QYL86" s="195"/>
      <c r="QYM86" s="195"/>
      <c r="QYN86" s="195"/>
      <c r="QYO86" s="195"/>
      <c r="QYP86" s="195"/>
      <c r="QYQ86" s="195"/>
      <c r="QYR86" s="195"/>
      <c r="QYS86" s="195"/>
      <c r="QYT86" s="195"/>
      <c r="QYU86" s="195"/>
      <c r="QYV86" s="195"/>
      <c r="QYW86" s="195"/>
      <c r="QYX86" s="195"/>
      <c r="QYY86" s="195"/>
      <c r="QYZ86" s="195"/>
      <c r="QZA86" s="195"/>
      <c r="QZB86" s="195"/>
      <c r="QZC86" s="195"/>
      <c r="QZD86" s="195"/>
      <c r="QZE86" s="195"/>
      <c r="QZF86" s="195"/>
      <c r="QZG86" s="195"/>
      <c r="QZH86" s="195"/>
      <c r="QZI86" s="195"/>
      <c r="QZJ86" s="195"/>
      <c r="QZK86" s="195"/>
      <c r="QZL86" s="195"/>
      <c r="QZM86" s="195"/>
      <c r="QZN86" s="195"/>
      <c r="QZO86" s="195"/>
      <c r="QZP86" s="195"/>
      <c r="QZQ86" s="195"/>
      <c r="QZR86" s="195"/>
      <c r="QZS86" s="195"/>
      <c r="QZT86" s="195"/>
      <c r="QZU86" s="195"/>
      <c r="QZV86" s="195"/>
      <c r="QZW86" s="195"/>
      <c r="QZX86" s="195"/>
      <c r="QZY86" s="195"/>
      <c r="QZZ86" s="195"/>
      <c r="RAA86" s="195"/>
      <c r="RAB86" s="195"/>
      <c r="RAC86" s="195"/>
      <c r="RAD86" s="195"/>
      <c r="RAE86" s="195"/>
      <c r="RAF86" s="195"/>
      <c r="RAG86" s="195"/>
      <c r="RAH86" s="195"/>
      <c r="RAI86" s="195"/>
      <c r="RAJ86" s="195"/>
      <c r="RAK86" s="195"/>
      <c r="RAL86" s="195"/>
      <c r="RAM86" s="195"/>
      <c r="RAN86" s="195"/>
      <c r="RAO86" s="195"/>
      <c r="RAP86" s="195"/>
      <c r="RAQ86" s="195"/>
      <c r="RAR86" s="195"/>
      <c r="RAS86" s="195"/>
      <c r="RAT86" s="195"/>
      <c r="RAU86" s="195"/>
      <c r="RAV86" s="195"/>
      <c r="RAW86" s="195"/>
      <c r="RAX86" s="195"/>
      <c r="RAY86" s="195"/>
      <c r="RAZ86" s="195"/>
      <c r="RBA86" s="195"/>
      <c r="RBB86" s="195"/>
      <c r="RBC86" s="195"/>
      <c r="RBD86" s="195"/>
      <c r="RBE86" s="195"/>
      <c r="RBF86" s="195"/>
      <c r="RBG86" s="195"/>
      <c r="RBH86" s="195"/>
      <c r="RBI86" s="195"/>
      <c r="RBJ86" s="195"/>
      <c r="RBK86" s="195"/>
      <c r="RBL86" s="195"/>
      <c r="RBM86" s="195"/>
      <c r="RBN86" s="195"/>
      <c r="RBO86" s="195"/>
      <c r="RBP86" s="195"/>
      <c r="RBQ86" s="195"/>
      <c r="RBR86" s="195"/>
      <c r="RBS86" s="195"/>
      <c r="RBT86" s="195"/>
      <c r="RBU86" s="195"/>
      <c r="RBV86" s="195"/>
      <c r="RBW86" s="195"/>
      <c r="RBX86" s="195"/>
      <c r="RBY86" s="195"/>
      <c r="RBZ86" s="195"/>
      <c r="RCA86" s="195"/>
      <c r="RCB86" s="195"/>
      <c r="RCC86" s="195"/>
      <c r="RCD86" s="195"/>
      <c r="RCE86" s="195"/>
      <c r="RCF86" s="195"/>
      <c r="RCG86" s="195"/>
      <c r="RCH86" s="195"/>
      <c r="RCI86" s="195"/>
      <c r="RCJ86" s="195"/>
      <c r="RCK86" s="195"/>
      <c r="RCL86" s="195"/>
      <c r="RCM86" s="195"/>
      <c r="RCN86" s="195"/>
      <c r="RCO86" s="195"/>
      <c r="RCP86" s="195"/>
      <c r="RCQ86" s="195"/>
      <c r="RCR86" s="195"/>
      <c r="RCS86" s="195"/>
      <c r="RCT86" s="195"/>
      <c r="RCU86" s="195"/>
      <c r="RCV86" s="195"/>
      <c r="RCW86" s="195"/>
      <c r="RCX86" s="195"/>
      <c r="RCY86" s="195"/>
      <c r="RCZ86" s="195"/>
      <c r="RDA86" s="195"/>
      <c r="RDB86" s="195"/>
      <c r="RDC86" s="195"/>
      <c r="RDD86" s="195"/>
      <c r="RDE86" s="195"/>
      <c r="RDF86" s="195"/>
      <c r="RDG86" s="195"/>
      <c r="RDH86" s="195"/>
      <c r="RDI86" s="195"/>
      <c r="RDJ86" s="195"/>
      <c r="RDK86" s="195"/>
      <c r="RDL86" s="195"/>
      <c r="RDM86" s="195"/>
      <c r="RDN86" s="195"/>
      <c r="RDO86" s="195"/>
      <c r="RDP86" s="195"/>
      <c r="RDQ86" s="195"/>
      <c r="RDR86" s="195"/>
      <c r="RDS86" s="195"/>
      <c r="RDT86" s="195"/>
      <c r="RDU86" s="195"/>
      <c r="RDV86" s="195"/>
      <c r="RDW86" s="195"/>
      <c r="RDX86" s="195"/>
      <c r="RDY86" s="195"/>
      <c r="RDZ86" s="195"/>
      <c r="REA86" s="195"/>
      <c r="REB86" s="195"/>
      <c r="REC86" s="195"/>
      <c r="RED86" s="195"/>
      <c r="REE86" s="195"/>
      <c r="REF86" s="195"/>
      <c r="REG86" s="195"/>
      <c r="REH86" s="195"/>
      <c r="REI86" s="195"/>
      <c r="REJ86" s="195"/>
      <c r="REK86" s="195"/>
      <c r="REL86" s="195"/>
      <c r="REM86" s="195"/>
      <c r="REN86" s="195"/>
      <c r="REO86" s="195"/>
      <c r="REP86" s="195"/>
      <c r="REQ86" s="195"/>
      <c r="RER86" s="195"/>
      <c r="RES86" s="195"/>
      <c r="RET86" s="195"/>
      <c r="REU86" s="195"/>
      <c r="REV86" s="195"/>
      <c r="REW86" s="195"/>
      <c r="REX86" s="195"/>
      <c r="REY86" s="195"/>
      <c r="REZ86" s="195"/>
      <c r="RFA86" s="195"/>
      <c r="RFB86" s="195"/>
      <c r="RFC86" s="195"/>
      <c r="RFD86" s="195"/>
      <c r="RFE86" s="195"/>
      <c r="RFF86" s="195"/>
      <c r="RFG86" s="195"/>
      <c r="RFH86" s="195"/>
      <c r="RFI86" s="195"/>
      <c r="RFJ86" s="195"/>
      <c r="RFK86" s="195"/>
      <c r="RFL86" s="195"/>
      <c r="RFM86" s="195"/>
      <c r="RFN86" s="195"/>
      <c r="RFO86" s="195"/>
      <c r="RFP86" s="195"/>
      <c r="RFQ86" s="195"/>
      <c r="RFR86" s="195"/>
      <c r="RFS86" s="195"/>
      <c r="RFT86" s="195"/>
      <c r="RFU86" s="195"/>
      <c r="RFV86" s="195"/>
      <c r="RFW86" s="195"/>
      <c r="RFX86" s="195"/>
      <c r="RFY86" s="195"/>
      <c r="RFZ86" s="195"/>
      <c r="RGA86" s="195"/>
      <c r="RGB86" s="195"/>
      <c r="RGC86" s="195"/>
      <c r="RGD86" s="195"/>
      <c r="RGE86" s="195"/>
      <c r="RGF86" s="195"/>
      <c r="RGG86" s="195"/>
      <c r="RGH86" s="195"/>
      <c r="RGI86" s="195"/>
      <c r="RGJ86" s="195"/>
      <c r="RGK86" s="195"/>
      <c r="RGL86" s="195"/>
      <c r="RGM86" s="195"/>
      <c r="RGN86" s="195"/>
      <c r="RGO86" s="195"/>
      <c r="RGP86" s="195"/>
      <c r="RGQ86" s="195"/>
      <c r="RGR86" s="195"/>
      <c r="RGS86" s="195"/>
      <c r="RGT86" s="195"/>
      <c r="RGU86" s="195"/>
      <c r="RGV86" s="195"/>
      <c r="RGW86" s="195"/>
      <c r="RGX86" s="195"/>
      <c r="RGY86" s="195"/>
      <c r="RGZ86" s="195"/>
      <c r="RHA86" s="195"/>
      <c r="RHB86" s="195"/>
      <c r="RHC86" s="195"/>
      <c r="RHD86" s="195"/>
      <c r="RHE86" s="195"/>
      <c r="RHF86" s="195"/>
      <c r="RHG86" s="195"/>
      <c r="RHH86" s="195"/>
      <c r="RHI86" s="195"/>
      <c r="RHJ86" s="195"/>
      <c r="RHK86" s="195"/>
      <c r="RHL86" s="195"/>
      <c r="RHM86" s="195"/>
      <c r="RHN86" s="195"/>
      <c r="RHO86" s="195"/>
      <c r="RHP86" s="195"/>
      <c r="RHQ86" s="195"/>
      <c r="RHR86" s="195"/>
      <c r="RHS86" s="195"/>
      <c r="RHT86" s="195"/>
      <c r="RHU86" s="195"/>
      <c r="RHV86" s="195"/>
      <c r="RHW86" s="195"/>
      <c r="RHX86" s="195"/>
      <c r="RHY86" s="195"/>
      <c r="RHZ86" s="195"/>
      <c r="RIA86" s="195"/>
      <c r="RIB86" s="195"/>
      <c r="RIC86" s="195"/>
      <c r="RID86" s="195"/>
      <c r="RIE86" s="195"/>
      <c r="RIF86" s="195"/>
      <c r="RIG86" s="195"/>
      <c r="RIH86" s="195"/>
      <c r="RII86" s="195"/>
      <c r="RIJ86" s="195"/>
      <c r="RIK86" s="195"/>
      <c r="RIL86" s="195"/>
      <c r="RIM86" s="195"/>
      <c r="RIN86" s="195"/>
      <c r="RIO86" s="195"/>
      <c r="RIP86" s="195"/>
      <c r="RIQ86" s="195"/>
      <c r="RIR86" s="195"/>
      <c r="RIS86" s="195"/>
      <c r="RIT86" s="195"/>
      <c r="RIU86" s="195"/>
      <c r="RIV86" s="195"/>
      <c r="RIW86" s="195"/>
      <c r="RIX86" s="195"/>
      <c r="RIY86" s="195"/>
      <c r="RIZ86" s="195"/>
      <c r="RJA86" s="195"/>
      <c r="RJB86" s="195"/>
      <c r="RJC86" s="195"/>
      <c r="RJD86" s="195"/>
      <c r="RJE86" s="195"/>
      <c r="RJF86" s="195"/>
      <c r="RJG86" s="195"/>
      <c r="RJH86" s="195"/>
      <c r="RJI86" s="195"/>
      <c r="RJJ86" s="195"/>
      <c r="RJK86" s="195"/>
      <c r="RJL86" s="195"/>
      <c r="RJM86" s="195"/>
      <c r="RJN86" s="195"/>
      <c r="RJO86" s="195"/>
      <c r="RJP86" s="195"/>
      <c r="RJQ86" s="195"/>
      <c r="RJR86" s="195"/>
      <c r="RJS86" s="195"/>
      <c r="RJT86" s="195"/>
      <c r="RJU86" s="195"/>
      <c r="RJV86" s="195"/>
      <c r="RJW86" s="195"/>
      <c r="RJX86" s="195"/>
      <c r="RJY86" s="195"/>
      <c r="RJZ86" s="195"/>
      <c r="RKA86" s="195"/>
      <c r="RKB86" s="195"/>
      <c r="RKC86" s="195"/>
      <c r="RKD86" s="195"/>
      <c r="RKE86" s="195"/>
      <c r="RKF86" s="195"/>
      <c r="RKG86" s="195"/>
      <c r="RKH86" s="195"/>
      <c r="RKI86" s="195"/>
      <c r="RKJ86" s="195"/>
      <c r="RKK86" s="195"/>
      <c r="RKL86" s="195"/>
      <c r="RKM86" s="195"/>
      <c r="RKN86" s="195"/>
      <c r="RKO86" s="195"/>
      <c r="RKP86" s="195"/>
      <c r="RKQ86" s="195"/>
      <c r="RKR86" s="195"/>
      <c r="RKS86" s="195"/>
      <c r="RKT86" s="195"/>
      <c r="RKU86" s="195"/>
      <c r="RKV86" s="195"/>
      <c r="RKW86" s="195"/>
      <c r="RKX86" s="195"/>
      <c r="RKY86" s="195"/>
      <c r="RKZ86" s="195"/>
      <c r="RLA86" s="195"/>
      <c r="RLB86" s="195"/>
      <c r="RLC86" s="195"/>
      <c r="RLD86" s="195"/>
      <c r="RLE86" s="195"/>
      <c r="RLF86" s="195"/>
      <c r="RLG86" s="195"/>
      <c r="RLH86" s="195"/>
      <c r="RLI86" s="195"/>
      <c r="RLJ86" s="195"/>
      <c r="RLK86" s="195"/>
      <c r="RLL86" s="195"/>
      <c r="RLM86" s="195"/>
      <c r="RLN86" s="195"/>
      <c r="RLO86" s="195"/>
      <c r="RLP86" s="195"/>
      <c r="RLQ86" s="195"/>
      <c r="RLR86" s="195"/>
      <c r="RLS86" s="195"/>
      <c r="RLT86" s="195"/>
      <c r="RLU86" s="195"/>
      <c r="RLV86" s="195"/>
      <c r="RLW86" s="195"/>
      <c r="RLX86" s="195"/>
      <c r="RLY86" s="195"/>
      <c r="RLZ86" s="195"/>
      <c r="RMA86" s="195"/>
      <c r="RMB86" s="195"/>
      <c r="RMC86" s="195"/>
      <c r="RMD86" s="195"/>
      <c r="RME86" s="195"/>
      <c r="RMF86" s="195"/>
      <c r="RMG86" s="195"/>
      <c r="RMH86" s="195"/>
      <c r="RMI86" s="195"/>
      <c r="RMJ86" s="195"/>
      <c r="RMK86" s="195"/>
      <c r="RML86" s="195"/>
      <c r="RMM86" s="195"/>
      <c r="RMN86" s="195"/>
      <c r="RMO86" s="195"/>
      <c r="RMP86" s="195"/>
      <c r="RMQ86" s="195"/>
      <c r="RMR86" s="195"/>
      <c r="RMS86" s="195"/>
      <c r="RMT86" s="195"/>
      <c r="RMU86" s="195"/>
      <c r="RMV86" s="195"/>
      <c r="RMW86" s="195"/>
      <c r="RMX86" s="195"/>
      <c r="RMY86" s="195"/>
      <c r="RMZ86" s="195"/>
      <c r="RNA86" s="195"/>
      <c r="RNB86" s="195"/>
      <c r="RNC86" s="195"/>
      <c r="RND86" s="195"/>
      <c r="RNE86" s="195"/>
      <c r="RNF86" s="195"/>
      <c r="RNG86" s="195"/>
      <c r="RNH86" s="195"/>
      <c r="RNI86" s="195"/>
      <c r="RNJ86" s="195"/>
      <c r="RNK86" s="195"/>
      <c r="RNL86" s="195"/>
      <c r="RNM86" s="195"/>
      <c r="RNN86" s="195"/>
      <c r="RNO86" s="195"/>
      <c r="RNP86" s="195"/>
      <c r="RNQ86" s="195"/>
      <c r="RNR86" s="195"/>
      <c r="RNS86" s="195"/>
      <c r="RNT86" s="195"/>
      <c r="RNU86" s="195"/>
      <c r="RNV86" s="195"/>
      <c r="RNW86" s="195"/>
      <c r="RNX86" s="195"/>
      <c r="RNY86" s="195"/>
      <c r="RNZ86" s="195"/>
      <c r="ROA86" s="195"/>
      <c r="ROB86" s="195"/>
      <c r="ROC86" s="195"/>
      <c r="ROD86" s="195"/>
      <c r="ROE86" s="195"/>
      <c r="ROF86" s="195"/>
      <c r="ROG86" s="195"/>
      <c r="ROH86" s="195"/>
      <c r="ROI86" s="195"/>
      <c r="ROJ86" s="195"/>
      <c r="ROK86" s="195"/>
      <c r="ROL86" s="195"/>
      <c r="ROM86" s="195"/>
      <c r="RON86" s="195"/>
      <c r="ROO86" s="195"/>
      <c r="ROP86" s="195"/>
      <c r="ROQ86" s="195"/>
      <c r="ROR86" s="195"/>
      <c r="ROS86" s="195"/>
      <c r="ROT86" s="195"/>
      <c r="ROU86" s="195"/>
      <c r="ROV86" s="195"/>
      <c r="ROW86" s="195"/>
      <c r="ROX86" s="195"/>
      <c r="ROY86" s="195"/>
      <c r="ROZ86" s="195"/>
      <c r="RPA86" s="195"/>
      <c r="RPB86" s="195"/>
      <c r="RPC86" s="195"/>
      <c r="RPD86" s="195"/>
      <c r="RPE86" s="195"/>
      <c r="RPF86" s="195"/>
      <c r="RPG86" s="195"/>
      <c r="RPH86" s="195"/>
      <c r="RPI86" s="195"/>
      <c r="RPJ86" s="195"/>
      <c r="RPK86" s="195"/>
      <c r="RPL86" s="195"/>
      <c r="RPM86" s="195"/>
      <c r="RPN86" s="195"/>
      <c r="RPO86" s="195"/>
      <c r="RPP86" s="195"/>
      <c r="RPQ86" s="195"/>
      <c r="RPR86" s="195"/>
      <c r="RPS86" s="195"/>
      <c r="RPT86" s="195"/>
      <c r="RPU86" s="195"/>
      <c r="RPV86" s="195"/>
      <c r="RPW86" s="195"/>
      <c r="RPX86" s="195"/>
      <c r="RPY86" s="195"/>
      <c r="RPZ86" s="195"/>
      <c r="RQA86" s="195"/>
      <c r="RQB86" s="195"/>
      <c r="RQC86" s="195"/>
      <c r="RQD86" s="195"/>
      <c r="RQE86" s="195"/>
      <c r="RQF86" s="195"/>
      <c r="RQG86" s="195"/>
      <c r="RQH86" s="195"/>
      <c r="RQI86" s="195"/>
      <c r="RQJ86" s="195"/>
      <c r="RQK86" s="195"/>
      <c r="RQL86" s="195"/>
      <c r="RQM86" s="195"/>
      <c r="RQN86" s="195"/>
      <c r="RQO86" s="195"/>
      <c r="RQP86" s="195"/>
      <c r="RQQ86" s="195"/>
      <c r="RQR86" s="195"/>
      <c r="RQS86" s="195"/>
      <c r="RQT86" s="195"/>
      <c r="RQU86" s="195"/>
      <c r="RQV86" s="195"/>
      <c r="RQW86" s="195"/>
      <c r="RQX86" s="195"/>
      <c r="RQY86" s="195"/>
      <c r="RQZ86" s="195"/>
      <c r="RRA86" s="195"/>
      <c r="RRB86" s="195"/>
      <c r="RRC86" s="195"/>
      <c r="RRD86" s="195"/>
      <c r="RRE86" s="195"/>
      <c r="RRF86" s="195"/>
      <c r="RRG86" s="195"/>
      <c r="RRH86" s="195"/>
      <c r="RRI86" s="195"/>
      <c r="RRJ86" s="195"/>
      <c r="RRK86" s="195"/>
      <c r="RRL86" s="195"/>
      <c r="RRM86" s="195"/>
      <c r="RRN86" s="195"/>
      <c r="RRO86" s="195"/>
      <c r="RRP86" s="195"/>
      <c r="RRQ86" s="195"/>
      <c r="RRR86" s="195"/>
      <c r="RRS86" s="195"/>
      <c r="RRT86" s="195"/>
      <c r="RRU86" s="195"/>
      <c r="RRV86" s="195"/>
      <c r="RRW86" s="195"/>
      <c r="RRX86" s="195"/>
      <c r="RRY86" s="195"/>
      <c r="RRZ86" s="195"/>
      <c r="RSA86" s="195"/>
      <c r="RSB86" s="195"/>
      <c r="RSC86" s="195"/>
      <c r="RSD86" s="195"/>
      <c r="RSE86" s="195"/>
      <c r="RSF86" s="195"/>
      <c r="RSG86" s="195"/>
      <c r="RSH86" s="195"/>
      <c r="RSI86" s="195"/>
      <c r="RSJ86" s="195"/>
      <c r="RSK86" s="195"/>
      <c r="RSL86" s="195"/>
      <c r="RSM86" s="195"/>
      <c r="RSN86" s="195"/>
      <c r="RSO86" s="195"/>
      <c r="RSP86" s="195"/>
      <c r="RSQ86" s="195"/>
      <c r="RSR86" s="195"/>
      <c r="RSS86" s="195"/>
      <c r="RST86" s="195"/>
      <c r="RSU86" s="195"/>
      <c r="RSV86" s="195"/>
      <c r="RSW86" s="195"/>
      <c r="RSX86" s="195"/>
      <c r="RSY86" s="195"/>
      <c r="RSZ86" s="195"/>
      <c r="RTA86" s="195"/>
      <c r="RTB86" s="195"/>
      <c r="RTC86" s="195"/>
      <c r="RTD86" s="195"/>
      <c r="RTE86" s="195"/>
      <c r="RTF86" s="195"/>
      <c r="RTG86" s="195"/>
      <c r="RTH86" s="195"/>
      <c r="RTI86" s="195"/>
      <c r="RTJ86" s="195"/>
      <c r="RTK86" s="195"/>
      <c r="RTL86" s="195"/>
      <c r="RTM86" s="195"/>
      <c r="RTN86" s="195"/>
      <c r="RTO86" s="195"/>
      <c r="RTP86" s="195"/>
      <c r="RTQ86" s="195"/>
      <c r="RTR86" s="195"/>
      <c r="RTS86" s="195"/>
      <c r="RTT86" s="195"/>
      <c r="RTU86" s="195"/>
      <c r="RTV86" s="195"/>
      <c r="RTW86" s="195"/>
      <c r="RTX86" s="195"/>
      <c r="RTY86" s="195"/>
      <c r="RTZ86" s="195"/>
      <c r="RUA86" s="195"/>
      <c r="RUB86" s="195"/>
      <c r="RUC86" s="195"/>
      <c r="RUD86" s="195"/>
      <c r="RUE86" s="195"/>
      <c r="RUF86" s="195"/>
      <c r="RUG86" s="195"/>
      <c r="RUH86" s="195"/>
      <c r="RUI86" s="195"/>
      <c r="RUJ86" s="195"/>
      <c r="RUK86" s="195"/>
      <c r="RUL86" s="195"/>
      <c r="RUM86" s="195"/>
      <c r="RUN86" s="195"/>
      <c r="RUO86" s="195"/>
      <c r="RUP86" s="195"/>
      <c r="RUQ86" s="195"/>
      <c r="RUR86" s="195"/>
      <c r="RUS86" s="195"/>
      <c r="RUT86" s="195"/>
      <c r="RUU86" s="195"/>
      <c r="RUV86" s="195"/>
      <c r="RUW86" s="195"/>
      <c r="RUX86" s="195"/>
      <c r="RUY86" s="195"/>
      <c r="RUZ86" s="195"/>
      <c r="RVA86" s="195"/>
      <c r="RVB86" s="195"/>
      <c r="RVC86" s="195"/>
      <c r="RVD86" s="195"/>
      <c r="RVE86" s="195"/>
      <c r="RVF86" s="195"/>
      <c r="RVG86" s="195"/>
      <c r="RVH86" s="195"/>
      <c r="RVI86" s="195"/>
      <c r="RVJ86" s="195"/>
      <c r="RVK86" s="195"/>
      <c r="RVL86" s="195"/>
      <c r="RVM86" s="195"/>
      <c r="RVN86" s="195"/>
      <c r="RVO86" s="195"/>
      <c r="RVP86" s="195"/>
      <c r="RVQ86" s="195"/>
      <c r="RVR86" s="195"/>
      <c r="RVS86" s="195"/>
      <c r="RVT86" s="195"/>
      <c r="RVU86" s="195"/>
      <c r="RVV86" s="195"/>
      <c r="RVW86" s="195"/>
      <c r="RVX86" s="195"/>
      <c r="RVY86" s="195"/>
      <c r="RVZ86" s="195"/>
      <c r="RWA86" s="195"/>
      <c r="RWB86" s="195"/>
      <c r="RWC86" s="195"/>
      <c r="RWD86" s="195"/>
      <c r="RWE86" s="195"/>
      <c r="RWF86" s="195"/>
      <c r="RWG86" s="195"/>
      <c r="RWH86" s="195"/>
      <c r="RWI86" s="195"/>
      <c r="RWJ86" s="195"/>
      <c r="RWK86" s="195"/>
      <c r="RWL86" s="195"/>
      <c r="RWM86" s="195"/>
      <c r="RWN86" s="195"/>
      <c r="RWO86" s="195"/>
      <c r="RWP86" s="195"/>
      <c r="RWQ86" s="195"/>
      <c r="RWR86" s="195"/>
      <c r="RWS86" s="195"/>
      <c r="RWT86" s="195"/>
      <c r="RWU86" s="195"/>
      <c r="RWV86" s="195"/>
      <c r="RWW86" s="195"/>
      <c r="RWX86" s="195"/>
      <c r="RWY86" s="195"/>
      <c r="RWZ86" s="195"/>
      <c r="RXA86" s="195"/>
      <c r="RXB86" s="195"/>
      <c r="RXC86" s="195"/>
      <c r="RXD86" s="195"/>
      <c r="RXE86" s="195"/>
      <c r="RXF86" s="195"/>
      <c r="RXG86" s="195"/>
      <c r="RXH86" s="195"/>
      <c r="RXI86" s="195"/>
      <c r="RXJ86" s="195"/>
      <c r="RXK86" s="195"/>
      <c r="RXL86" s="195"/>
      <c r="RXM86" s="195"/>
      <c r="RXN86" s="195"/>
      <c r="RXO86" s="195"/>
      <c r="RXP86" s="195"/>
      <c r="RXQ86" s="195"/>
      <c r="RXR86" s="195"/>
      <c r="RXS86" s="195"/>
      <c r="RXT86" s="195"/>
      <c r="RXU86" s="195"/>
      <c r="RXV86" s="195"/>
      <c r="RXW86" s="195"/>
      <c r="RXX86" s="195"/>
      <c r="RXY86" s="195"/>
      <c r="RXZ86" s="195"/>
      <c r="RYA86" s="195"/>
      <c r="RYB86" s="195"/>
      <c r="RYC86" s="195"/>
      <c r="RYD86" s="195"/>
      <c r="RYE86" s="195"/>
      <c r="RYF86" s="195"/>
      <c r="RYG86" s="195"/>
      <c r="RYH86" s="195"/>
      <c r="RYI86" s="195"/>
      <c r="RYJ86" s="195"/>
      <c r="RYK86" s="195"/>
      <c r="RYL86" s="195"/>
      <c r="RYM86" s="195"/>
      <c r="RYN86" s="195"/>
      <c r="RYO86" s="195"/>
      <c r="RYP86" s="195"/>
      <c r="RYQ86" s="195"/>
      <c r="RYR86" s="195"/>
      <c r="RYS86" s="195"/>
      <c r="RYT86" s="195"/>
      <c r="RYU86" s="195"/>
      <c r="RYV86" s="195"/>
      <c r="RYW86" s="195"/>
      <c r="RYX86" s="195"/>
      <c r="RYY86" s="195"/>
      <c r="RYZ86" s="195"/>
      <c r="RZA86" s="195"/>
      <c r="RZB86" s="195"/>
      <c r="RZC86" s="195"/>
      <c r="RZD86" s="195"/>
      <c r="RZE86" s="195"/>
      <c r="RZF86" s="195"/>
      <c r="RZG86" s="195"/>
      <c r="RZH86" s="195"/>
      <c r="RZI86" s="195"/>
      <c r="RZJ86" s="195"/>
      <c r="RZK86" s="195"/>
      <c r="RZL86" s="195"/>
      <c r="RZM86" s="195"/>
      <c r="RZN86" s="195"/>
      <c r="RZO86" s="195"/>
      <c r="RZP86" s="195"/>
      <c r="RZQ86" s="195"/>
      <c r="RZR86" s="195"/>
      <c r="RZS86" s="195"/>
      <c r="RZT86" s="195"/>
      <c r="RZU86" s="195"/>
      <c r="RZV86" s="195"/>
      <c r="RZW86" s="195"/>
      <c r="RZX86" s="195"/>
      <c r="RZY86" s="195"/>
      <c r="RZZ86" s="195"/>
      <c r="SAA86" s="195"/>
      <c r="SAB86" s="195"/>
      <c r="SAC86" s="195"/>
      <c r="SAD86" s="195"/>
      <c r="SAE86" s="195"/>
      <c r="SAF86" s="195"/>
      <c r="SAG86" s="195"/>
      <c r="SAH86" s="195"/>
      <c r="SAI86" s="195"/>
      <c r="SAJ86" s="195"/>
      <c r="SAK86" s="195"/>
      <c r="SAL86" s="195"/>
      <c r="SAM86" s="195"/>
      <c r="SAN86" s="195"/>
      <c r="SAO86" s="195"/>
      <c r="SAP86" s="195"/>
      <c r="SAQ86" s="195"/>
      <c r="SAR86" s="195"/>
      <c r="SAS86" s="195"/>
      <c r="SAT86" s="195"/>
      <c r="SAU86" s="195"/>
      <c r="SAV86" s="195"/>
      <c r="SAW86" s="195"/>
      <c r="SAX86" s="195"/>
      <c r="SAY86" s="195"/>
      <c r="SAZ86" s="195"/>
      <c r="SBA86" s="195"/>
      <c r="SBB86" s="195"/>
      <c r="SBC86" s="195"/>
      <c r="SBD86" s="195"/>
      <c r="SBE86" s="195"/>
      <c r="SBF86" s="195"/>
      <c r="SBG86" s="195"/>
      <c r="SBH86" s="195"/>
      <c r="SBI86" s="195"/>
      <c r="SBJ86" s="195"/>
      <c r="SBK86" s="195"/>
      <c r="SBL86" s="195"/>
      <c r="SBM86" s="195"/>
      <c r="SBN86" s="195"/>
      <c r="SBO86" s="195"/>
      <c r="SBP86" s="195"/>
      <c r="SBQ86" s="195"/>
      <c r="SBR86" s="195"/>
      <c r="SBS86" s="195"/>
      <c r="SBT86" s="195"/>
      <c r="SBU86" s="195"/>
      <c r="SBV86" s="195"/>
      <c r="SBW86" s="195"/>
      <c r="SBX86" s="195"/>
      <c r="SBY86" s="195"/>
      <c r="SBZ86" s="195"/>
      <c r="SCA86" s="195"/>
      <c r="SCB86" s="195"/>
      <c r="SCC86" s="195"/>
      <c r="SCD86" s="195"/>
      <c r="SCE86" s="195"/>
      <c r="SCF86" s="195"/>
      <c r="SCG86" s="195"/>
      <c r="SCH86" s="195"/>
      <c r="SCI86" s="195"/>
      <c r="SCJ86" s="195"/>
      <c r="SCK86" s="195"/>
      <c r="SCL86" s="195"/>
      <c r="SCM86" s="195"/>
      <c r="SCN86" s="195"/>
      <c r="SCO86" s="195"/>
      <c r="SCP86" s="195"/>
      <c r="SCQ86" s="195"/>
      <c r="SCR86" s="195"/>
      <c r="SCS86" s="195"/>
      <c r="SCT86" s="195"/>
      <c r="SCU86" s="195"/>
      <c r="SCV86" s="195"/>
      <c r="SCW86" s="195"/>
      <c r="SCX86" s="195"/>
      <c r="SCY86" s="195"/>
      <c r="SCZ86" s="195"/>
      <c r="SDA86" s="195"/>
      <c r="SDB86" s="195"/>
      <c r="SDC86" s="195"/>
      <c r="SDD86" s="195"/>
      <c r="SDE86" s="195"/>
      <c r="SDF86" s="195"/>
      <c r="SDG86" s="195"/>
      <c r="SDH86" s="195"/>
      <c r="SDI86" s="195"/>
      <c r="SDJ86" s="195"/>
      <c r="SDK86" s="195"/>
      <c r="SDL86" s="195"/>
      <c r="SDM86" s="195"/>
      <c r="SDN86" s="195"/>
      <c r="SDO86" s="195"/>
      <c r="SDP86" s="195"/>
      <c r="SDQ86" s="195"/>
      <c r="SDR86" s="195"/>
      <c r="SDS86" s="195"/>
      <c r="SDT86" s="195"/>
      <c r="SDU86" s="195"/>
      <c r="SDV86" s="195"/>
      <c r="SDW86" s="195"/>
      <c r="SDX86" s="195"/>
      <c r="SDY86" s="195"/>
      <c r="SDZ86" s="195"/>
      <c r="SEA86" s="195"/>
      <c r="SEB86" s="195"/>
      <c r="SEC86" s="195"/>
      <c r="SED86" s="195"/>
      <c r="SEE86" s="195"/>
      <c r="SEF86" s="195"/>
      <c r="SEG86" s="195"/>
      <c r="SEH86" s="195"/>
      <c r="SEI86" s="195"/>
      <c r="SEJ86" s="195"/>
      <c r="SEK86" s="195"/>
      <c r="SEL86" s="195"/>
      <c r="SEM86" s="195"/>
      <c r="SEN86" s="195"/>
      <c r="SEO86" s="195"/>
      <c r="SEP86" s="195"/>
      <c r="SEQ86" s="195"/>
      <c r="SER86" s="195"/>
      <c r="SES86" s="195"/>
      <c r="SET86" s="195"/>
      <c r="SEU86" s="195"/>
      <c r="SEV86" s="195"/>
      <c r="SEW86" s="195"/>
      <c r="SEX86" s="195"/>
      <c r="SEY86" s="195"/>
      <c r="SEZ86" s="195"/>
      <c r="SFA86" s="195"/>
      <c r="SFB86" s="195"/>
      <c r="SFC86" s="195"/>
      <c r="SFD86" s="195"/>
      <c r="SFE86" s="195"/>
      <c r="SFF86" s="195"/>
      <c r="SFG86" s="195"/>
      <c r="SFH86" s="195"/>
      <c r="SFI86" s="195"/>
      <c r="SFJ86" s="195"/>
      <c r="SFK86" s="195"/>
      <c r="SFL86" s="195"/>
      <c r="SFM86" s="195"/>
      <c r="SFN86" s="195"/>
      <c r="SFO86" s="195"/>
      <c r="SFP86" s="195"/>
      <c r="SFQ86" s="195"/>
      <c r="SFR86" s="195"/>
      <c r="SFS86" s="195"/>
      <c r="SFT86" s="195"/>
      <c r="SFU86" s="195"/>
      <c r="SFV86" s="195"/>
      <c r="SFW86" s="195"/>
      <c r="SFX86" s="195"/>
      <c r="SFY86" s="195"/>
      <c r="SFZ86" s="195"/>
      <c r="SGA86" s="195"/>
      <c r="SGB86" s="195"/>
      <c r="SGC86" s="195"/>
      <c r="SGD86" s="195"/>
      <c r="SGE86" s="195"/>
      <c r="SGF86" s="195"/>
      <c r="SGG86" s="195"/>
      <c r="SGH86" s="195"/>
      <c r="SGI86" s="195"/>
      <c r="SGJ86" s="195"/>
      <c r="SGK86" s="195"/>
      <c r="SGL86" s="195"/>
      <c r="SGM86" s="195"/>
      <c r="SGN86" s="195"/>
      <c r="SGO86" s="195"/>
      <c r="SGP86" s="195"/>
      <c r="SGQ86" s="195"/>
      <c r="SGR86" s="195"/>
      <c r="SGS86" s="195"/>
      <c r="SGT86" s="195"/>
      <c r="SGU86" s="195"/>
      <c r="SGV86" s="195"/>
      <c r="SGW86" s="195"/>
      <c r="SGX86" s="195"/>
      <c r="SGY86" s="195"/>
      <c r="SGZ86" s="195"/>
      <c r="SHA86" s="195"/>
      <c r="SHB86" s="195"/>
      <c r="SHC86" s="195"/>
      <c r="SHD86" s="195"/>
      <c r="SHE86" s="195"/>
      <c r="SHF86" s="195"/>
      <c r="SHG86" s="195"/>
      <c r="SHH86" s="195"/>
      <c r="SHI86" s="195"/>
      <c r="SHJ86" s="195"/>
      <c r="SHK86" s="195"/>
      <c r="SHL86" s="195"/>
      <c r="SHM86" s="195"/>
      <c r="SHN86" s="195"/>
      <c r="SHO86" s="195"/>
      <c r="SHP86" s="195"/>
      <c r="SHQ86" s="195"/>
      <c r="SHR86" s="195"/>
      <c r="SHS86" s="195"/>
      <c r="SHT86" s="195"/>
      <c r="SHU86" s="195"/>
      <c r="SHV86" s="195"/>
      <c r="SHW86" s="195"/>
      <c r="SHX86" s="195"/>
      <c r="SHY86" s="195"/>
      <c r="SHZ86" s="195"/>
      <c r="SIA86" s="195"/>
      <c r="SIB86" s="195"/>
      <c r="SIC86" s="195"/>
      <c r="SID86" s="195"/>
      <c r="SIE86" s="195"/>
      <c r="SIF86" s="195"/>
      <c r="SIG86" s="195"/>
      <c r="SIH86" s="195"/>
      <c r="SII86" s="195"/>
      <c r="SIJ86" s="195"/>
      <c r="SIK86" s="195"/>
      <c r="SIL86" s="195"/>
      <c r="SIM86" s="195"/>
      <c r="SIN86" s="195"/>
      <c r="SIO86" s="195"/>
      <c r="SIP86" s="195"/>
      <c r="SIQ86" s="195"/>
      <c r="SIR86" s="195"/>
      <c r="SIS86" s="195"/>
      <c r="SIT86" s="195"/>
      <c r="SIU86" s="195"/>
      <c r="SIV86" s="195"/>
      <c r="SIW86" s="195"/>
      <c r="SIX86" s="195"/>
      <c r="SIY86" s="195"/>
      <c r="SIZ86" s="195"/>
      <c r="SJA86" s="195"/>
      <c r="SJB86" s="195"/>
      <c r="SJC86" s="195"/>
      <c r="SJD86" s="195"/>
      <c r="SJE86" s="195"/>
      <c r="SJF86" s="195"/>
      <c r="SJG86" s="195"/>
      <c r="SJH86" s="195"/>
      <c r="SJI86" s="195"/>
      <c r="SJJ86" s="195"/>
      <c r="SJK86" s="195"/>
      <c r="SJL86" s="195"/>
      <c r="SJM86" s="195"/>
      <c r="SJN86" s="195"/>
      <c r="SJO86" s="195"/>
      <c r="SJP86" s="195"/>
      <c r="SJQ86" s="195"/>
      <c r="SJR86" s="195"/>
      <c r="SJS86" s="195"/>
      <c r="SJT86" s="195"/>
      <c r="SJU86" s="195"/>
      <c r="SJV86" s="195"/>
      <c r="SJW86" s="195"/>
      <c r="SJX86" s="195"/>
      <c r="SJY86" s="195"/>
      <c r="SJZ86" s="195"/>
      <c r="SKA86" s="195"/>
      <c r="SKB86" s="195"/>
      <c r="SKC86" s="195"/>
      <c r="SKD86" s="195"/>
      <c r="SKE86" s="195"/>
      <c r="SKF86" s="195"/>
      <c r="SKG86" s="195"/>
      <c r="SKH86" s="195"/>
      <c r="SKI86" s="195"/>
      <c r="SKJ86" s="195"/>
      <c r="SKK86" s="195"/>
      <c r="SKL86" s="195"/>
      <c r="SKM86" s="195"/>
      <c r="SKN86" s="195"/>
      <c r="SKO86" s="195"/>
      <c r="SKP86" s="195"/>
      <c r="SKQ86" s="195"/>
      <c r="SKR86" s="195"/>
      <c r="SKS86" s="195"/>
      <c r="SKT86" s="195"/>
      <c r="SKU86" s="195"/>
      <c r="SKV86" s="195"/>
      <c r="SKW86" s="195"/>
      <c r="SKX86" s="195"/>
      <c r="SKY86" s="195"/>
      <c r="SKZ86" s="195"/>
      <c r="SLA86" s="195"/>
      <c r="SLB86" s="195"/>
      <c r="SLC86" s="195"/>
      <c r="SLD86" s="195"/>
      <c r="SLE86" s="195"/>
      <c r="SLF86" s="195"/>
      <c r="SLG86" s="195"/>
      <c r="SLH86" s="195"/>
      <c r="SLI86" s="195"/>
      <c r="SLJ86" s="195"/>
      <c r="SLK86" s="195"/>
      <c r="SLL86" s="195"/>
      <c r="SLM86" s="195"/>
      <c r="SLN86" s="195"/>
      <c r="SLO86" s="195"/>
      <c r="SLP86" s="195"/>
      <c r="SLQ86" s="195"/>
      <c r="SLR86" s="195"/>
      <c r="SLS86" s="195"/>
      <c r="SLT86" s="195"/>
      <c r="SLU86" s="195"/>
      <c r="SLV86" s="195"/>
      <c r="SLW86" s="195"/>
      <c r="SLX86" s="195"/>
      <c r="SLY86" s="195"/>
      <c r="SLZ86" s="195"/>
      <c r="SMA86" s="195"/>
      <c r="SMB86" s="195"/>
      <c r="SMC86" s="195"/>
      <c r="SMD86" s="195"/>
      <c r="SME86" s="195"/>
      <c r="SMF86" s="195"/>
      <c r="SMG86" s="195"/>
      <c r="SMH86" s="195"/>
      <c r="SMI86" s="195"/>
      <c r="SMJ86" s="195"/>
      <c r="SMK86" s="195"/>
      <c r="SML86" s="195"/>
      <c r="SMM86" s="195"/>
      <c r="SMN86" s="195"/>
      <c r="SMO86" s="195"/>
      <c r="SMP86" s="195"/>
      <c r="SMQ86" s="195"/>
      <c r="SMR86" s="195"/>
      <c r="SMS86" s="195"/>
      <c r="SMT86" s="195"/>
      <c r="SMU86" s="195"/>
      <c r="SMV86" s="195"/>
      <c r="SMW86" s="195"/>
      <c r="SMX86" s="195"/>
      <c r="SMY86" s="195"/>
      <c r="SMZ86" s="195"/>
      <c r="SNA86" s="195"/>
      <c r="SNB86" s="195"/>
      <c r="SNC86" s="195"/>
      <c r="SND86" s="195"/>
      <c r="SNE86" s="195"/>
      <c r="SNF86" s="195"/>
      <c r="SNG86" s="195"/>
      <c r="SNH86" s="195"/>
      <c r="SNI86" s="195"/>
      <c r="SNJ86" s="195"/>
      <c r="SNK86" s="195"/>
      <c r="SNL86" s="195"/>
      <c r="SNM86" s="195"/>
      <c r="SNN86" s="195"/>
      <c r="SNO86" s="195"/>
      <c r="SNP86" s="195"/>
      <c r="SNQ86" s="195"/>
      <c r="SNR86" s="195"/>
      <c r="SNS86" s="195"/>
      <c r="SNT86" s="195"/>
      <c r="SNU86" s="195"/>
      <c r="SNV86" s="195"/>
      <c r="SNW86" s="195"/>
      <c r="SNX86" s="195"/>
      <c r="SNY86" s="195"/>
      <c r="SNZ86" s="195"/>
      <c r="SOA86" s="195"/>
      <c r="SOB86" s="195"/>
      <c r="SOC86" s="195"/>
      <c r="SOD86" s="195"/>
      <c r="SOE86" s="195"/>
      <c r="SOF86" s="195"/>
      <c r="SOG86" s="195"/>
      <c r="SOH86" s="195"/>
      <c r="SOI86" s="195"/>
      <c r="SOJ86" s="195"/>
      <c r="SOK86" s="195"/>
      <c r="SOL86" s="195"/>
      <c r="SOM86" s="195"/>
      <c r="SON86" s="195"/>
      <c r="SOO86" s="195"/>
      <c r="SOP86" s="195"/>
      <c r="SOQ86" s="195"/>
      <c r="SOR86" s="195"/>
      <c r="SOS86" s="195"/>
      <c r="SOT86" s="195"/>
      <c r="SOU86" s="195"/>
      <c r="SOV86" s="195"/>
      <c r="SOW86" s="195"/>
      <c r="SOX86" s="195"/>
      <c r="SOY86" s="195"/>
      <c r="SOZ86" s="195"/>
      <c r="SPA86" s="195"/>
      <c r="SPB86" s="195"/>
      <c r="SPC86" s="195"/>
      <c r="SPD86" s="195"/>
      <c r="SPE86" s="195"/>
      <c r="SPF86" s="195"/>
      <c r="SPG86" s="195"/>
      <c r="SPH86" s="195"/>
      <c r="SPI86" s="195"/>
      <c r="SPJ86" s="195"/>
      <c r="SPK86" s="195"/>
      <c r="SPL86" s="195"/>
      <c r="SPM86" s="195"/>
      <c r="SPN86" s="195"/>
      <c r="SPO86" s="195"/>
      <c r="SPP86" s="195"/>
      <c r="SPQ86" s="195"/>
      <c r="SPR86" s="195"/>
      <c r="SPS86" s="195"/>
      <c r="SPT86" s="195"/>
      <c r="SPU86" s="195"/>
      <c r="SPV86" s="195"/>
      <c r="SPW86" s="195"/>
      <c r="SPX86" s="195"/>
      <c r="SPY86" s="195"/>
      <c r="SPZ86" s="195"/>
      <c r="SQA86" s="195"/>
      <c r="SQB86" s="195"/>
      <c r="SQC86" s="195"/>
      <c r="SQD86" s="195"/>
      <c r="SQE86" s="195"/>
      <c r="SQF86" s="195"/>
      <c r="SQG86" s="195"/>
      <c r="SQH86" s="195"/>
      <c r="SQI86" s="195"/>
      <c r="SQJ86" s="195"/>
      <c r="SQK86" s="195"/>
      <c r="SQL86" s="195"/>
      <c r="SQM86" s="195"/>
      <c r="SQN86" s="195"/>
      <c r="SQO86" s="195"/>
      <c r="SQP86" s="195"/>
      <c r="SQQ86" s="195"/>
      <c r="SQR86" s="195"/>
      <c r="SQS86" s="195"/>
      <c r="SQT86" s="195"/>
      <c r="SQU86" s="195"/>
      <c r="SQV86" s="195"/>
      <c r="SQW86" s="195"/>
      <c r="SQX86" s="195"/>
      <c r="SQY86" s="195"/>
      <c r="SQZ86" s="195"/>
      <c r="SRA86" s="195"/>
      <c r="SRB86" s="195"/>
      <c r="SRC86" s="195"/>
      <c r="SRD86" s="195"/>
      <c r="SRE86" s="195"/>
      <c r="SRF86" s="195"/>
      <c r="SRG86" s="195"/>
      <c r="SRH86" s="195"/>
      <c r="SRI86" s="195"/>
      <c r="SRJ86" s="195"/>
      <c r="SRK86" s="195"/>
      <c r="SRL86" s="195"/>
      <c r="SRM86" s="195"/>
      <c r="SRN86" s="195"/>
      <c r="SRO86" s="195"/>
      <c r="SRP86" s="195"/>
      <c r="SRQ86" s="195"/>
      <c r="SRR86" s="195"/>
      <c r="SRS86" s="195"/>
      <c r="SRT86" s="195"/>
      <c r="SRU86" s="195"/>
      <c r="SRV86" s="195"/>
      <c r="SRW86" s="195"/>
      <c r="SRX86" s="195"/>
      <c r="SRY86" s="195"/>
      <c r="SRZ86" s="195"/>
      <c r="SSA86" s="195"/>
      <c r="SSB86" s="195"/>
      <c r="SSC86" s="195"/>
      <c r="SSD86" s="195"/>
      <c r="SSE86" s="195"/>
      <c r="SSF86" s="195"/>
      <c r="SSG86" s="195"/>
      <c r="SSH86" s="195"/>
      <c r="SSI86" s="195"/>
      <c r="SSJ86" s="195"/>
      <c r="SSK86" s="195"/>
      <c r="SSL86" s="195"/>
      <c r="SSM86" s="195"/>
      <c r="SSN86" s="195"/>
      <c r="SSO86" s="195"/>
      <c r="SSP86" s="195"/>
      <c r="SSQ86" s="195"/>
      <c r="SSR86" s="195"/>
      <c r="SSS86" s="195"/>
      <c r="SST86" s="195"/>
      <c r="SSU86" s="195"/>
      <c r="SSV86" s="195"/>
      <c r="SSW86" s="195"/>
      <c r="SSX86" s="195"/>
      <c r="SSY86" s="195"/>
      <c r="SSZ86" s="195"/>
      <c r="STA86" s="195"/>
      <c r="STB86" s="195"/>
      <c r="STC86" s="195"/>
      <c r="STD86" s="195"/>
      <c r="STE86" s="195"/>
      <c r="STF86" s="195"/>
      <c r="STG86" s="195"/>
      <c r="STH86" s="195"/>
      <c r="STI86" s="195"/>
      <c r="STJ86" s="195"/>
      <c r="STK86" s="195"/>
      <c r="STL86" s="195"/>
      <c r="STM86" s="195"/>
      <c r="STN86" s="195"/>
      <c r="STO86" s="195"/>
      <c r="STP86" s="195"/>
      <c r="STQ86" s="195"/>
      <c r="STR86" s="195"/>
      <c r="STS86" s="195"/>
      <c r="STT86" s="195"/>
      <c r="STU86" s="195"/>
      <c r="STV86" s="195"/>
      <c r="STW86" s="195"/>
      <c r="STX86" s="195"/>
      <c r="STY86" s="195"/>
      <c r="STZ86" s="195"/>
      <c r="SUA86" s="195"/>
      <c r="SUB86" s="195"/>
      <c r="SUC86" s="195"/>
      <c r="SUD86" s="195"/>
      <c r="SUE86" s="195"/>
      <c r="SUF86" s="195"/>
      <c r="SUG86" s="195"/>
      <c r="SUH86" s="195"/>
      <c r="SUI86" s="195"/>
      <c r="SUJ86" s="195"/>
      <c r="SUK86" s="195"/>
      <c r="SUL86" s="195"/>
      <c r="SUM86" s="195"/>
      <c r="SUN86" s="195"/>
      <c r="SUO86" s="195"/>
      <c r="SUP86" s="195"/>
      <c r="SUQ86" s="195"/>
      <c r="SUR86" s="195"/>
      <c r="SUS86" s="195"/>
      <c r="SUT86" s="195"/>
      <c r="SUU86" s="195"/>
      <c r="SUV86" s="195"/>
      <c r="SUW86" s="195"/>
      <c r="SUX86" s="195"/>
      <c r="SUY86" s="195"/>
      <c r="SUZ86" s="195"/>
      <c r="SVA86" s="195"/>
      <c r="SVB86" s="195"/>
      <c r="SVC86" s="195"/>
      <c r="SVD86" s="195"/>
      <c r="SVE86" s="195"/>
      <c r="SVF86" s="195"/>
      <c r="SVG86" s="195"/>
      <c r="SVH86" s="195"/>
      <c r="SVI86" s="195"/>
      <c r="SVJ86" s="195"/>
      <c r="SVK86" s="195"/>
      <c r="SVL86" s="195"/>
      <c r="SVM86" s="195"/>
      <c r="SVN86" s="195"/>
      <c r="SVO86" s="195"/>
      <c r="SVP86" s="195"/>
      <c r="SVQ86" s="195"/>
      <c r="SVR86" s="195"/>
      <c r="SVS86" s="195"/>
      <c r="SVT86" s="195"/>
      <c r="SVU86" s="195"/>
      <c r="SVV86" s="195"/>
      <c r="SVW86" s="195"/>
      <c r="SVX86" s="195"/>
      <c r="SVY86" s="195"/>
      <c r="SVZ86" s="195"/>
      <c r="SWA86" s="195"/>
      <c r="SWB86" s="195"/>
      <c r="SWC86" s="195"/>
      <c r="SWD86" s="195"/>
      <c r="SWE86" s="195"/>
      <c r="SWF86" s="195"/>
      <c r="SWG86" s="195"/>
      <c r="SWH86" s="195"/>
      <c r="SWI86" s="195"/>
      <c r="SWJ86" s="195"/>
      <c r="SWK86" s="195"/>
      <c r="SWL86" s="195"/>
      <c r="SWM86" s="195"/>
      <c r="SWN86" s="195"/>
      <c r="SWO86" s="195"/>
      <c r="SWP86" s="195"/>
      <c r="SWQ86" s="195"/>
      <c r="SWR86" s="195"/>
      <c r="SWS86" s="195"/>
      <c r="SWT86" s="195"/>
      <c r="SWU86" s="195"/>
      <c r="SWV86" s="195"/>
      <c r="SWW86" s="195"/>
      <c r="SWX86" s="195"/>
      <c r="SWY86" s="195"/>
      <c r="SWZ86" s="195"/>
      <c r="SXA86" s="195"/>
      <c r="SXB86" s="195"/>
      <c r="SXC86" s="195"/>
      <c r="SXD86" s="195"/>
      <c r="SXE86" s="195"/>
      <c r="SXF86" s="195"/>
      <c r="SXG86" s="195"/>
      <c r="SXH86" s="195"/>
      <c r="SXI86" s="195"/>
      <c r="SXJ86" s="195"/>
      <c r="SXK86" s="195"/>
      <c r="SXL86" s="195"/>
      <c r="SXM86" s="195"/>
      <c r="SXN86" s="195"/>
      <c r="SXO86" s="195"/>
      <c r="SXP86" s="195"/>
      <c r="SXQ86" s="195"/>
      <c r="SXR86" s="195"/>
      <c r="SXS86" s="195"/>
      <c r="SXT86" s="195"/>
      <c r="SXU86" s="195"/>
      <c r="SXV86" s="195"/>
      <c r="SXW86" s="195"/>
      <c r="SXX86" s="195"/>
      <c r="SXY86" s="195"/>
      <c r="SXZ86" s="195"/>
      <c r="SYA86" s="195"/>
      <c r="SYB86" s="195"/>
      <c r="SYC86" s="195"/>
      <c r="SYD86" s="195"/>
      <c r="SYE86" s="195"/>
      <c r="SYF86" s="195"/>
      <c r="SYG86" s="195"/>
      <c r="SYH86" s="195"/>
      <c r="SYI86" s="195"/>
      <c r="SYJ86" s="195"/>
      <c r="SYK86" s="195"/>
      <c r="SYL86" s="195"/>
      <c r="SYM86" s="195"/>
      <c r="SYN86" s="195"/>
      <c r="SYO86" s="195"/>
      <c r="SYP86" s="195"/>
      <c r="SYQ86" s="195"/>
      <c r="SYR86" s="195"/>
      <c r="SYS86" s="195"/>
      <c r="SYT86" s="195"/>
      <c r="SYU86" s="195"/>
      <c r="SYV86" s="195"/>
      <c r="SYW86" s="195"/>
      <c r="SYX86" s="195"/>
      <c r="SYY86" s="195"/>
      <c r="SYZ86" s="195"/>
      <c r="SZA86" s="195"/>
      <c r="SZB86" s="195"/>
      <c r="SZC86" s="195"/>
      <c r="SZD86" s="195"/>
      <c r="SZE86" s="195"/>
      <c r="SZF86" s="195"/>
      <c r="SZG86" s="195"/>
      <c r="SZH86" s="195"/>
      <c r="SZI86" s="195"/>
      <c r="SZJ86" s="195"/>
      <c r="SZK86" s="195"/>
      <c r="SZL86" s="195"/>
      <c r="SZM86" s="195"/>
      <c r="SZN86" s="195"/>
      <c r="SZO86" s="195"/>
      <c r="SZP86" s="195"/>
      <c r="SZQ86" s="195"/>
      <c r="SZR86" s="195"/>
      <c r="SZS86" s="195"/>
      <c r="SZT86" s="195"/>
      <c r="SZU86" s="195"/>
      <c r="SZV86" s="195"/>
      <c r="SZW86" s="195"/>
      <c r="SZX86" s="195"/>
      <c r="SZY86" s="195"/>
      <c r="SZZ86" s="195"/>
      <c r="TAA86" s="195"/>
      <c r="TAB86" s="195"/>
      <c r="TAC86" s="195"/>
      <c r="TAD86" s="195"/>
      <c r="TAE86" s="195"/>
      <c r="TAF86" s="195"/>
      <c r="TAG86" s="195"/>
      <c r="TAH86" s="195"/>
      <c r="TAI86" s="195"/>
      <c r="TAJ86" s="195"/>
      <c r="TAK86" s="195"/>
      <c r="TAL86" s="195"/>
      <c r="TAM86" s="195"/>
      <c r="TAN86" s="195"/>
      <c r="TAO86" s="195"/>
      <c r="TAP86" s="195"/>
      <c r="TAQ86" s="195"/>
      <c r="TAR86" s="195"/>
      <c r="TAS86" s="195"/>
      <c r="TAT86" s="195"/>
      <c r="TAU86" s="195"/>
      <c r="TAV86" s="195"/>
      <c r="TAW86" s="195"/>
      <c r="TAX86" s="195"/>
      <c r="TAY86" s="195"/>
      <c r="TAZ86" s="195"/>
      <c r="TBA86" s="195"/>
      <c r="TBB86" s="195"/>
      <c r="TBC86" s="195"/>
      <c r="TBD86" s="195"/>
      <c r="TBE86" s="195"/>
      <c r="TBF86" s="195"/>
      <c r="TBG86" s="195"/>
      <c r="TBH86" s="195"/>
      <c r="TBI86" s="195"/>
      <c r="TBJ86" s="195"/>
      <c r="TBK86" s="195"/>
      <c r="TBL86" s="195"/>
      <c r="TBM86" s="195"/>
      <c r="TBN86" s="195"/>
      <c r="TBO86" s="195"/>
      <c r="TBP86" s="195"/>
      <c r="TBQ86" s="195"/>
      <c r="TBR86" s="195"/>
      <c r="TBS86" s="195"/>
      <c r="TBT86" s="195"/>
      <c r="TBU86" s="195"/>
      <c r="TBV86" s="195"/>
      <c r="TBW86" s="195"/>
      <c r="TBX86" s="195"/>
      <c r="TBY86" s="195"/>
      <c r="TBZ86" s="195"/>
      <c r="TCA86" s="195"/>
      <c r="TCB86" s="195"/>
      <c r="TCC86" s="195"/>
      <c r="TCD86" s="195"/>
      <c r="TCE86" s="195"/>
      <c r="TCF86" s="195"/>
      <c r="TCG86" s="195"/>
      <c r="TCH86" s="195"/>
      <c r="TCI86" s="195"/>
      <c r="TCJ86" s="195"/>
      <c r="TCK86" s="195"/>
      <c r="TCL86" s="195"/>
      <c r="TCM86" s="195"/>
      <c r="TCN86" s="195"/>
      <c r="TCO86" s="195"/>
      <c r="TCP86" s="195"/>
      <c r="TCQ86" s="195"/>
      <c r="TCR86" s="195"/>
      <c r="TCS86" s="195"/>
      <c r="TCT86" s="195"/>
      <c r="TCU86" s="195"/>
      <c r="TCV86" s="195"/>
      <c r="TCW86" s="195"/>
      <c r="TCX86" s="195"/>
      <c r="TCY86" s="195"/>
      <c r="TCZ86" s="195"/>
      <c r="TDA86" s="195"/>
      <c r="TDB86" s="195"/>
      <c r="TDC86" s="195"/>
      <c r="TDD86" s="195"/>
      <c r="TDE86" s="195"/>
      <c r="TDF86" s="195"/>
      <c r="TDG86" s="195"/>
      <c r="TDH86" s="195"/>
      <c r="TDI86" s="195"/>
      <c r="TDJ86" s="195"/>
      <c r="TDK86" s="195"/>
      <c r="TDL86" s="195"/>
      <c r="TDM86" s="195"/>
      <c r="TDN86" s="195"/>
      <c r="TDO86" s="195"/>
      <c r="TDP86" s="195"/>
      <c r="TDQ86" s="195"/>
      <c r="TDR86" s="195"/>
      <c r="TDS86" s="195"/>
      <c r="TDT86" s="195"/>
      <c r="TDU86" s="195"/>
      <c r="TDV86" s="195"/>
      <c r="TDW86" s="195"/>
      <c r="TDX86" s="195"/>
      <c r="TDY86" s="195"/>
      <c r="TDZ86" s="195"/>
      <c r="TEA86" s="195"/>
      <c r="TEB86" s="195"/>
      <c r="TEC86" s="195"/>
      <c r="TED86" s="195"/>
      <c r="TEE86" s="195"/>
      <c r="TEF86" s="195"/>
      <c r="TEG86" s="195"/>
      <c r="TEH86" s="195"/>
      <c r="TEI86" s="195"/>
      <c r="TEJ86" s="195"/>
      <c r="TEK86" s="195"/>
      <c r="TEL86" s="195"/>
      <c r="TEM86" s="195"/>
      <c r="TEN86" s="195"/>
      <c r="TEO86" s="195"/>
      <c r="TEP86" s="195"/>
      <c r="TEQ86" s="195"/>
      <c r="TER86" s="195"/>
      <c r="TES86" s="195"/>
      <c r="TET86" s="195"/>
      <c r="TEU86" s="195"/>
      <c r="TEV86" s="195"/>
      <c r="TEW86" s="195"/>
      <c r="TEX86" s="195"/>
      <c r="TEY86" s="195"/>
      <c r="TEZ86" s="195"/>
      <c r="TFA86" s="195"/>
      <c r="TFB86" s="195"/>
      <c r="TFC86" s="195"/>
      <c r="TFD86" s="195"/>
      <c r="TFE86" s="195"/>
      <c r="TFF86" s="195"/>
      <c r="TFG86" s="195"/>
      <c r="TFH86" s="195"/>
      <c r="TFI86" s="195"/>
      <c r="TFJ86" s="195"/>
      <c r="TFK86" s="195"/>
      <c r="TFL86" s="195"/>
      <c r="TFM86" s="195"/>
      <c r="TFN86" s="195"/>
      <c r="TFO86" s="195"/>
      <c r="TFP86" s="195"/>
      <c r="TFQ86" s="195"/>
      <c r="TFR86" s="195"/>
      <c r="TFS86" s="195"/>
      <c r="TFT86" s="195"/>
      <c r="TFU86" s="195"/>
      <c r="TFV86" s="195"/>
      <c r="TFW86" s="195"/>
      <c r="TFX86" s="195"/>
      <c r="TFY86" s="195"/>
      <c r="TFZ86" s="195"/>
      <c r="TGA86" s="195"/>
      <c r="TGB86" s="195"/>
      <c r="TGC86" s="195"/>
      <c r="TGD86" s="195"/>
      <c r="TGE86" s="195"/>
      <c r="TGF86" s="195"/>
      <c r="TGG86" s="195"/>
      <c r="TGH86" s="195"/>
      <c r="TGI86" s="195"/>
      <c r="TGJ86" s="195"/>
      <c r="TGK86" s="195"/>
      <c r="TGL86" s="195"/>
      <c r="TGM86" s="195"/>
      <c r="TGN86" s="195"/>
      <c r="TGO86" s="195"/>
      <c r="TGP86" s="195"/>
      <c r="TGQ86" s="195"/>
      <c r="TGR86" s="195"/>
      <c r="TGS86" s="195"/>
      <c r="TGT86" s="195"/>
      <c r="TGU86" s="195"/>
      <c r="TGV86" s="195"/>
      <c r="TGW86" s="195"/>
      <c r="TGX86" s="195"/>
      <c r="TGY86" s="195"/>
      <c r="TGZ86" s="195"/>
      <c r="THA86" s="195"/>
      <c r="THB86" s="195"/>
      <c r="THC86" s="195"/>
      <c r="THD86" s="195"/>
      <c r="THE86" s="195"/>
      <c r="THF86" s="195"/>
      <c r="THG86" s="195"/>
      <c r="THH86" s="195"/>
      <c r="THI86" s="195"/>
      <c r="THJ86" s="195"/>
      <c r="THK86" s="195"/>
      <c r="THL86" s="195"/>
      <c r="THM86" s="195"/>
      <c r="THN86" s="195"/>
      <c r="THO86" s="195"/>
      <c r="THP86" s="195"/>
      <c r="THQ86" s="195"/>
      <c r="THR86" s="195"/>
      <c r="THS86" s="195"/>
      <c r="THT86" s="195"/>
      <c r="THU86" s="195"/>
      <c r="THV86" s="195"/>
      <c r="THW86" s="195"/>
      <c r="THX86" s="195"/>
      <c r="THY86" s="195"/>
      <c r="THZ86" s="195"/>
      <c r="TIA86" s="195"/>
      <c r="TIB86" s="195"/>
      <c r="TIC86" s="195"/>
      <c r="TID86" s="195"/>
      <c r="TIE86" s="195"/>
      <c r="TIF86" s="195"/>
      <c r="TIG86" s="195"/>
      <c r="TIH86" s="195"/>
      <c r="TII86" s="195"/>
      <c r="TIJ86" s="195"/>
      <c r="TIK86" s="195"/>
      <c r="TIL86" s="195"/>
      <c r="TIM86" s="195"/>
      <c r="TIN86" s="195"/>
      <c r="TIO86" s="195"/>
      <c r="TIP86" s="195"/>
      <c r="TIQ86" s="195"/>
      <c r="TIR86" s="195"/>
      <c r="TIS86" s="195"/>
      <c r="TIT86" s="195"/>
      <c r="TIU86" s="195"/>
      <c r="TIV86" s="195"/>
      <c r="TIW86" s="195"/>
      <c r="TIX86" s="195"/>
      <c r="TIY86" s="195"/>
      <c r="TIZ86" s="195"/>
      <c r="TJA86" s="195"/>
      <c r="TJB86" s="195"/>
      <c r="TJC86" s="195"/>
      <c r="TJD86" s="195"/>
      <c r="TJE86" s="195"/>
      <c r="TJF86" s="195"/>
      <c r="TJG86" s="195"/>
      <c r="TJH86" s="195"/>
      <c r="TJI86" s="195"/>
      <c r="TJJ86" s="195"/>
      <c r="TJK86" s="195"/>
      <c r="TJL86" s="195"/>
      <c r="TJM86" s="195"/>
      <c r="TJN86" s="195"/>
      <c r="TJO86" s="195"/>
      <c r="TJP86" s="195"/>
      <c r="TJQ86" s="195"/>
      <c r="TJR86" s="195"/>
      <c r="TJS86" s="195"/>
      <c r="TJT86" s="195"/>
      <c r="TJU86" s="195"/>
      <c r="TJV86" s="195"/>
      <c r="TJW86" s="195"/>
      <c r="TJX86" s="195"/>
      <c r="TJY86" s="195"/>
      <c r="TJZ86" s="195"/>
      <c r="TKA86" s="195"/>
      <c r="TKB86" s="195"/>
      <c r="TKC86" s="195"/>
      <c r="TKD86" s="195"/>
      <c r="TKE86" s="195"/>
      <c r="TKF86" s="195"/>
      <c r="TKG86" s="195"/>
      <c r="TKH86" s="195"/>
      <c r="TKI86" s="195"/>
      <c r="TKJ86" s="195"/>
      <c r="TKK86" s="195"/>
      <c r="TKL86" s="195"/>
      <c r="TKM86" s="195"/>
      <c r="TKN86" s="195"/>
      <c r="TKO86" s="195"/>
      <c r="TKP86" s="195"/>
      <c r="TKQ86" s="195"/>
      <c r="TKR86" s="195"/>
      <c r="TKS86" s="195"/>
      <c r="TKT86" s="195"/>
      <c r="TKU86" s="195"/>
      <c r="TKV86" s="195"/>
      <c r="TKW86" s="195"/>
      <c r="TKX86" s="195"/>
      <c r="TKY86" s="195"/>
      <c r="TKZ86" s="195"/>
      <c r="TLA86" s="195"/>
      <c r="TLB86" s="195"/>
      <c r="TLC86" s="195"/>
      <c r="TLD86" s="195"/>
      <c r="TLE86" s="195"/>
      <c r="TLF86" s="195"/>
      <c r="TLG86" s="195"/>
      <c r="TLH86" s="195"/>
      <c r="TLI86" s="195"/>
      <c r="TLJ86" s="195"/>
      <c r="TLK86" s="195"/>
      <c r="TLL86" s="195"/>
      <c r="TLM86" s="195"/>
      <c r="TLN86" s="195"/>
      <c r="TLO86" s="195"/>
      <c r="TLP86" s="195"/>
      <c r="TLQ86" s="195"/>
      <c r="TLR86" s="195"/>
      <c r="TLS86" s="195"/>
      <c r="TLT86" s="195"/>
      <c r="TLU86" s="195"/>
      <c r="TLV86" s="195"/>
      <c r="TLW86" s="195"/>
      <c r="TLX86" s="195"/>
      <c r="TLY86" s="195"/>
      <c r="TLZ86" s="195"/>
      <c r="TMA86" s="195"/>
      <c r="TMB86" s="195"/>
      <c r="TMC86" s="195"/>
      <c r="TMD86" s="195"/>
      <c r="TME86" s="195"/>
      <c r="TMF86" s="195"/>
      <c r="TMG86" s="195"/>
      <c r="TMH86" s="195"/>
      <c r="TMI86" s="195"/>
      <c r="TMJ86" s="195"/>
      <c r="TMK86" s="195"/>
      <c r="TML86" s="195"/>
      <c r="TMM86" s="195"/>
      <c r="TMN86" s="195"/>
      <c r="TMO86" s="195"/>
      <c r="TMP86" s="195"/>
      <c r="TMQ86" s="195"/>
      <c r="TMR86" s="195"/>
      <c r="TMS86" s="195"/>
      <c r="TMT86" s="195"/>
      <c r="TMU86" s="195"/>
      <c r="TMV86" s="195"/>
      <c r="TMW86" s="195"/>
      <c r="TMX86" s="195"/>
      <c r="TMY86" s="195"/>
      <c r="TMZ86" s="195"/>
      <c r="TNA86" s="195"/>
      <c r="TNB86" s="195"/>
      <c r="TNC86" s="195"/>
      <c r="TND86" s="195"/>
      <c r="TNE86" s="195"/>
      <c r="TNF86" s="195"/>
      <c r="TNG86" s="195"/>
      <c r="TNH86" s="195"/>
      <c r="TNI86" s="195"/>
      <c r="TNJ86" s="195"/>
      <c r="TNK86" s="195"/>
      <c r="TNL86" s="195"/>
      <c r="TNM86" s="195"/>
      <c r="TNN86" s="195"/>
      <c r="TNO86" s="195"/>
      <c r="TNP86" s="195"/>
      <c r="TNQ86" s="195"/>
      <c r="TNR86" s="195"/>
      <c r="TNS86" s="195"/>
      <c r="TNT86" s="195"/>
      <c r="TNU86" s="195"/>
      <c r="TNV86" s="195"/>
      <c r="TNW86" s="195"/>
      <c r="TNX86" s="195"/>
      <c r="TNY86" s="195"/>
      <c r="TNZ86" s="195"/>
      <c r="TOA86" s="195"/>
      <c r="TOB86" s="195"/>
      <c r="TOC86" s="195"/>
      <c r="TOD86" s="195"/>
      <c r="TOE86" s="195"/>
      <c r="TOF86" s="195"/>
      <c r="TOG86" s="195"/>
      <c r="TOH86" s="195"/>
      <c r="TOI86" s="195"/>
      <c r="TOJ86" s="195"/>
      <c r="TOK86" s="195"/>
      <c r="TOL86" s="195"/>
      <c r="TOM86" s="195"/>
      <c r="TON86" s="195"/>
      <c r="TOO86" s="195"/>
      <c r="TOP86" s="195"/>
      <c r="TOQ86" s="195"/>
      <c r="TOR86" s="195"/>
      <c r="TOS86" s="195"/>
      <c r="TOT86" s="195"/>
      <c r="TOU86" s="195"/>
      <c r="TOV86" s="195"/>
      <c r="TOW86" s="195"/>
      <c r="TOX86" s="195"/>
      <c r="TOY86" s="195"/>
      <c r="TOZ86" s="195"/>
      <c r="TPA86" s="195"/>
      <c r="TPB86" s="195"/>
      <c r="TPC86" s="195"/>
      <c r="TPD86" s="195"/>
      <c r="TPE86" s="195"/>
      <c r="TPF86" s="195"/>
      <c r="TPG86" s="195"/>
      <c r="TPH86" s="195"/>
      <c r="TPI86" s="195"/>
      <c r="TPJ86" s="195"/>
      <c r="TPK86" s="195"/>
      <c r="TPL86" s="195"/>
      <c r="TPM86" s="195"/>
      <c r="TPN86" s="195"/>
      <c r="TPO86" s="195"/>
      <c r="TPP86" s="195"/>
      <c r="TPQ86" s="195"/>
      <c r="TPR86" s="195"/>
      <c r="TPS86" s="195"/>
      <c r="TPT86" s="195"/>
      <c r="TPU86" s="195"/>
      <c r="TPV86" s="195"/>
      <c r="TPW86" s="195"/>
      <c r="TPX86" s="195"/>
      <c r="TPY86" s="195"/>
      <c r="TPZ86" s="195"/>
      <c r="TQA86" s="195"/>
      <c r="TQB86" s="195"/>
      <c r="TQC86" s="195"/>
      <c r="TQD86" s="195"/>
      <c r="TQE86" s="195"/>
      <c r="TQF86" s="195"/>
      <c r="TQG86" s="195"/>
      <c r="TQH86" s="195"/>
      <c r="TQI86" s="195"/>
      <c r="TQJ86" s="195"/>
      <c r="TQK86" s="195"/>
      <c r="TQL86" s="195"/>
      <c r="TQM86" s="195"/>
      <c r="TQN86" s="195"/>
      <c r="TQO86" s="195"/>
      <c r="TQP86" s="195"/>
      <c r="TQQ86" s="195"/>
      <c r="TQR86" s="195"/>
      <c r="TQS86" s="195"/>
      <c r="TQT86" s="195"/>
      <c r="TQU86" s="195"/>
      <c r="TQV86" s="195"/>
      <c r="TQW86" s="195"/>
      <c r="TQX86" s="195"/>
      <c r="TQY86" s="195"/>
      <c r="TQZ86" s="195"/>
      <c r="TRA86" s="195"/>
      <c r="TRB86" s="195"/>
      <c r="TRC86" s="195"/>
      <c r="TRD86" s="195"/>
      <c r="TRE86" s="195"/>
      <c r="TRF86" s="195"/>
      <c r="TRG86" s="195"/>
      <c r="TRH86" s="195"/>
      <c r="TRI86" s="195"/>
      <c r="TRJ86" s="195"/>
      <c r="TRK86" s="195"/>
      <c r="TRL86" s="195"/>
      <c r="TRM86" s="195"/>
      <c r="TRN86" s="195"/>
      <c r="TRO86" s="195"/>
      <c r="TRP86" s="195"/>
      <c r="TRQ86" s="195"/>
      <c r="TRR86" s="195"/>
      <c r="TRS86" s="195"/>
      <c r="TRT86" s="195"/>
      <c r="TRU86" s="195"/>
      <c r="TRV86" s="195"/>
      <c r="TRW86" s="195"/>
      <c r="TRX86" s="195"/>
      <c r="TRY86" s="195"/>
      <c r="TRZ86" s="195"/>
      <c r="TSA86" s="195"/>
      <c r="TSB86" s="195"/>
      <c r="TSC86" s="195"/>
      <c r="TSD86" s="195"/>
      <c r="TSE86" s="195"/>
      <c r="TSF86" s="195"/>
      <c r="TSG86" s="195"/>
      <c r="TSH86" s="195"/>
      <c r="TSI86" s="195"/>
      <c r="TSJ86" s="195"/>
      <c r="TSK86" s="195"/>
      <c r="TSL86" s="195"/>
      <c r="TSM86" s="195"/>
      <c r="TSN86" s="195"/>
      <c r="TSO86" s="195"/>
      <c r="TSP86" s="195"/>
      <c r="TSQ86" s="195"/>
      <c r="TSR86" s="195"/>
      <c r="TSS86" s="195"/>
      <c r="TST86" s="195"/>
      <c r="TSU86" s="195"/>
      <c r="TSV86" s="195"/>
      <c r="TSW86" s="195"/>
      <c r="TSX86" s="195"/>
      <c r="TSY86" s="195"/>
      <c r="TSZ86" s="195"/>
      <c r="TTA86" s="195"/>
      <c r="TTB86" s="195"/>
      <c r="TTC86" s="195"/>
      <c r="TTD86" s="195"/>
      <c r="TTE86" s="195"/>
      <c r="TTF86" s="195"/>
      <c r="TTG86" s="195"/>
      <c r="TTH86" s="195"/>
      <c r="TTI86" s="195"/>
      <c r="TTJ86" s="195"/>
      <c r="TTK86" s="195"/>
      <c r="TTL86" s="195"/>
      <c r="TTM86" s="195"/>
      <c r="TTN86" s="195"/>
      <c r="TTO86" s="195"/>
      <c r="TTP86" s="195"/>
      <c r="TTQ86" s="195"/>
      <c r="TTR86" s="195"/>
      <c r="TTS86" s="195"/>
      <c r="TTT86" s="195"/>
      <c r="TTU86" s="195"/>
      <c r="TTV86" s="195"/>
      <c r="TTW86" s="195"/>
      <c r="TTX86" s="195"/>
      <c r="TTY86" s="195"/>
      <c r="TTZ86" s="195"/>
      <c r="TUA86" s="195"/>
      <c r="TUB86" s="195"/>
      <c r="TUC86" s="195"/>
      <c r="TUD86" s="195"/>
      <c r="TUE86" s="195"/>
      <c r="TUF86" s="195"/>
      <c r="TUG86" s="195"/>
      <c r="TUH86" s="195"/>
      <c r="TUI86" s="195"/>
      <c r="TUJ86" s="195"/>
      <c r="TUK86" s="195"/>
      <c r="TUL86" s="195"/>
      <c r="TUM86" s="195"/>
      <c r="TUN86" s="195"/>
      <c r="TUO86" s="195"/>
      <c r="TUP86" s="195"/>
      <c r="TUQ86" s="195"/>
      <c r="TUR86" s="195"/>
      <c r="TUS86" s="195"/>
      <c r="TUT86" s="195"/>
      <c r="TUU86" s="195"/>
      <c r="TUV86" s="195"/>
      <c r="TUW86" s="195"/>
      <c r="TUX86" s="195"/>
      <c r="TUY86" s="195"/>
      <c r="TUZ86" s="195"/>
      <c r="TVA86" s="195"/>
      <c r="TVB86" s="195"/>
      <c r="TVC86" s="195"/>
      <c r="TVD86" s="195"/>
      <c r="TVE86" s="195"/>
      <c r="TVF86" s="195"/>
      <c r="TVG86" s="195"/>
      <c r="TVH86" s="195"/>
      <c r="TVI86" s="195"/>
      <c r="TVJ86" s="195"/>
      <c r="TVK86" s="195"/>
      <c r="TVL86" s="195"/>
      <c r="TVM86" s="195"/>
      <c r="TVN86" s="195"/>
      <c r="TVO86" s="195"/>
      <c r="TVP86" s="195"/>
      <c r="TVQ86" s="195"/>
      <c r="TVR86" s="195"/>
      <c r="TVS86" s="195"/>
      <c r="TVT86" s="195"/>
      <c r="TVU86" s="195"/>
      <c r="TVV86" s="195"/>
      <c r="TVW86" s="195"/>
      <c r="TVX86" s="195"/>
      <c r="TVY86" s="195"/>
      <c r="TVZ86" s="195"/>
      <c r="TWA86" s="195"/>
      <c r="TWB86" s="195"/>
      <c r="TWC86" s="195"/>
      <c r="TWD86" s="195"/>
      <c r="TWE86" s="195"/>
      <c r="TWF86" s="195"/>
      <c r="TWG86" s="195"/>
      <c r="TWH86" s="195"/>
      <c r="TWI86" s="195"/>
      <c r="TWJ86" s="195"/>
      <c r="TWK86" s="195"/>
      <c r="TWL86" s="195"/>
      <c r="TWM86" s="195"/>
      <c r="TWN86" s="195"/>
      <c r="TWO86" s="195"/>
      <c r="TWP86" s="195"/>
      <c r="TWQ86" s="195"/>
      <c r="TWR86" s="195"/>
      <c r="TWS86" s="195"/>
      <c r="TWT86" s="195"/>
      <c r="TWU86" s="195"/>
      <c r="TWV86" s="195"/>
      <c r="TWW86" s="195"/>
      <c r="TWX86" s="195"/>
      <c r="TWY86" s="195"/>
      <c r="TWZ86" s="195"/>
      <c r="TXA86" s="195"/>
      <c r="TXB86" s="195"/>
      <c r="TXC86" s="195"/>
      <c r="TXD86" s="195"/>
      <c r="TXE86" s="195"/>
      <c r="TXF86" s="195"/>
      <c r="TXG86" s="195"/>
      <c r="TXH86" s="195"/>
      <c r="TXI86" s="195"/>
      <c r="TXJ86" s="195"/>
      <c r="TXK86" s="195"/>
      <c r="TXL86" s="195"/>
      <c r="TXM86" s="195"/>
      <c r="TXN86" s="195"/>
      <c r="TXO86" s="195"/>
      <c r="TXP86" s="195"/>
      <c r="TXQ86" s="195"/>
      <c r="TXR86" s="195"/>
      <c r="TXS86" s="195"/>
      <c r="TXT86" s="195"/>
      <c r="TXU86" s="195"/>
      <c r="TXV86" s="195"/>
      <c r="TXW86" s="195"/>
      <c r="TXX86" s="195"/>
      <c r="TXY86" s="195"/>
      <c r="TXZ86" s="195"/>
      <c r="TYA86" s="195"/>
      <c r="TYB86" s="195"/>
      <c r="TYC86" s="195"/>
      <c r="TYD86" s="195"/>
      <c r="TYE86" s="195"/>
      <c r="TYF86" s="195"/>
      <c r="TYG86" s="195"/>
      <c r="TYH86" s="195"/>
      <c r="TYI86" s="195"/>
      <c r="TYJ86" s="195"/>
      <c r="TYK86" s="195"/>
      <c r="TYL86" s="195"/>
      <c r="TYM86" s="195"/>
      <c r="TYN86" s="195"/>
      <c r="TYO86" s="195"/>
      <c r="TYP86" s="195"/>
      <c r="TYQ86" s="195"/>
      <c r="TYR86" s="195"/>
      <c r="TYS86" s="195"/>
      <c r="TYT86" s="195"/>
      <c r="TYU86" s="195"/>
      <c r="TYV86" s="195"/>
      <c r="TYW86" s="195"/>
      <c r="TYX86" s="195"/>
      <c r="TYY86" s="195"/>
      <c r="TYZ86" s="195"/>
      <c r="TZA86" s="195"/>
      <c r="TZB86" s="195"/>
      <c r="TZC86" s="195"/>
      <c r="TZD86" s="195"/>
      <c r="TZE86" s="195"/>
      <c r="TZF86" s="195"/>
      <c r="TZG86" s="195"/>
      <c r="TZH86" s="195"/>
      <c r="TZI86" s="195"/>
      <c r="TZJ86" s="195"/>
      <c r="TZK86" s="195"/>
      <c r="TZL86" s="195"/>
      <c r="TZM86" s="195"/>
      <c r="TZN86" s="195"/>
      <c r="TZO86" s="195"/>
      <c r="TZP86" s="195"/>
      <c r="TZQ86" s="195"/>
      <c r="TZR86" s="195"/>
      <c r="TZS86" s="195"/>
      <c r="TZT86" s="195"/>
      <c r="TZU86" s="195"/>
      <c r="TZV86" s="195"/>
      <c r="TZW86" s="195"/>
      <c r="TZX86" s="195"/>
      <c r="TZY86" s="195"/>
      <c r="TZZ86" s="195"/>
      <c r="UAA86" s="195"/>
      <c r="UAB86" s="195"/>
      <c r="UAC86" s="195"/>
      <c r="UAD86" s="195"/>
      <c r="UAE86" s="195"/>
      <c r="UAF86" s="195"/>
      <c r="UAG86" s="195"/>
      <c r="UAH86" s="195"/>
      <c r="UAI86" s="195"/>
      <c r="UAJ86" s="195"/>
      <c r="UAK86" s="195"/>
      <c r="UAL86" s="195"/>
      <c r="UAM86" s="195"/>
      <c r="UAN86" s="195"/>
      <c r="UAO86" s="195"/>
      <c r="UAP86" s="195"/>
      <c r="UAQ86" s="195"/>
      <c r="UAR86" s="195"/>
      <c r="UAS86" s="195"/>
      <c r="UAT86" s="195"/>
      <c r="UAU86" s="195"/>
      <c r="UAV86" s="195"/>
      <c r="UAW86" s="195"/>
      <c r="UAX86" s="195"/>
      <c r="UAY86" s="195"/>
      <c r="UAZ86" s="195"/>
      <c r="UBA86" s="195"/>
      <c r="UBB86" s="195"/>
      <c r="UBC86" s="195"/>
      <c r="UBD86" s="195"/>
      <c r="UBE86" s="195"/>
      <c r="UBF86" s="195"/>
      <c r="UBG86" s="195"/>
      <c r="UBH86" s="195"/>
      <c r="UBI86" s="195"/>
      <c r="UBJ86" s="195"/>
      <c r="UBK86" s="195"/>
      <c r="UBL86" s="195"/>
      <c r="UBM86" s="195"/>
      <c r="UBN86" s="195"/>
      <c r="UBO86" s="195"/>
      <c r="UBP86" s="195"/>
      <c r="UBQ86" s="195"/>
      <c r="UBR86" s="195"/>
      <c r="UBS86" s="195"/>
      <c r="UBT86" s="195"/>
      <c r="UBU86" s="195"/>
      <c r="UBV86" s="195"/>
      <c r="UBW86" s="195"/>
      <c r="UBX86" s="195"/>
      <c r="UBY86" s="195"/>
      <c r="UBZ86" s="195"/>
      <c r="UCA86" s="195"/>
      <c r="UCB86" s="195"/>
      <c r="UCC86" s="195"/>
      <c r="UCD86" s="195"/>
      <c r="UCE86" s="195"/>
      <c r="UCF86" s="195"/>
      <c r="UCG86" s="195"/>
      <c r="UCH86" s="195"/>
      <c r="UCI86" s="195"/>
      <c r="UCJ86" s="195"/>
      <c r="UCK86" s="195"/>
      <c r="UCL86" s="195"/>
      <c r="UCM86" s="195"/>
      <c r="UCN86" s="195"/>
      <c r="UCO86" s="195"/>
      <c r="UCP86" s="195"/>
      <c r="UCQ86" s="195"/>
      <c r="UCR86" s="195"/>
      <c r="UCS86" s="195"/>
      <c r="UCT86" s="195"/>
      <c r="UCU86" s="195"/>
      <c r="UCV86" s="195"/>
      <c r="UCW86" s="195"/>
      <c r="UCX86" s="195"/>
      <c r="UCY86" s="195"/>
      <c r="UCZ86" s="195"/>
      <c r="UDA86" s="195"/>
      <c r="UDB86" s="195"/>
      <c r="UDC86" s="195"/>
      <c r="UDD86" s="195"/>
      <c r="UDE86" s="195"/>
      <c r="UDF86" s="195"/>
      <c r="UDG86" s="195"/>
      <c r="UDH86" s="195"/>
      <c r="UDI86" s="195"/>
      <c r="UDJ86" s="195"/>
      <c r="UDK86" s="195"/>
      <c r="UDL86" s="195"/>
      <c r="UDM86" s="195"/>
      <c r="UDN86" s="195"/>
      <c r="UDO86" s="195"/>
      <c r="UDP86" s="195"/>
      <c r="UDQ86" s="195"/>
      <c r="UDR86" s="195"/>
      <c r="UDS86" s="195"/>
      <c r="UDT86" s="195"/>
      <c r="UDU86" s="195"/>
      <c r="UDV86" s="195"/>
      <c r="UDW86" s="195"/>
      <c r="UDX86" s="195"/>
      <c r="UDY86" s="195"/>
      <c r="UDZ86" s="195"/>
      <c r="UEA86" s="195"/>
      <c r="UEB86" s="195"/>
      <c r="UEC86" s="195"/>
      <c r="UED86" s="195"/>
      <c r="UEE86" s="195"/>
      <c r="UEF86" s="195"/>
      <c r="UEG86" s="195"/>
      <c r="UEH86" s="195"/>
      <c r="UEI86" s="195"/>
      <c r="UEJ86" s="195"/>
      <c r="UEK86" s="195"/>
      <c r="UEL86" s="195"/>
      <c r="UEM86" s="195"/>
      <c r="UEN86" s="195"/>
      <c r="UEO86" s="195"/>
      <c r="UEP86" s="195"/>
      <c r="UEQ86" s="195"/>
      <c r="UER86" s="195"/>
      <c r="UES86" s="195"/>
      <c r="UET86" s="195"/>
      <c r="UEU86" s="195"/>
      <c r="UEV86" s="195"/>
      <c r="UEW86" s="195"/>
      <c r="UEX86" s="195"/>
      <c r="UEY86" s="195"/>
      <c r="UEZ86" s="195"/>
      <c r="UFA86" s="195"/>
      <c r="UFB86" s="195"/>
      <c r="UFC86" s="195"/>
      <c r="UFD86" s="195"/>
      <c r="UFE86" s="195"/>
      <c r="UFF86" s="195"/>
      <c r="UFG86" s="195"/>
      <c r="UFH86" s="195"/>
      <c r="UFI86" s="195"/>
      <c r="UFJ86" s="195"/>
      <c r="UFK86" s="195"/>
      <c r="UFL86" s="195"/>
      <c r="UFM86" s="195"/>
      <c r="UFN86" s="195"/>
      <c r="UFO86" s="195"/>
      <c r="UFP86" s="195"/>
      <c r="UFQ86" s="195"/>
      <c r="UFR86" s="195"/>
      <c r="UFS86" s="195"/>
      <c r="UFT86" s="195"/>
      <c r="UFU86" s="195"/>
      <c r="UFV86" s="195"/>
      <c r="UFW86" s="195"/>
      <c r="UFX86" s="195"/>
      <c r="UFY86" s="195"/>
      <c r="UFZ86" s="195"/>
      <c r="UGA86" s="195"/>
      <c r="UGB86" s="195"/>
      <c r="UGC86" s="195"/>
      <c r="UGD86" s="195"/>
      <c r="UGE86" s="195"/>
      <c r="UGF86" s="195"/>
      <c r="UGG86" s="195"/>
      <c r="UGH86" s="195"/>
      <c r="UGI86" s="195"/>
      <c r="UGJ86" s="195"/>
      <c r="UGK86" s="195"/>
      <c r="UGL86" s="195"/>
      <c r="UGM86" s="195"/>
      <c r="UGN86" s="195"/>
      <c r="UGO86" s="195"/>
      <c r="UGP86" s="195"/>
      <c r="UGQ86" s="195"/>
      <c r="UGR86" s="195"/>
      <c r="UGS86" s="195"/>
      <c r="UGT86" s="195"/>
      <c r="UGU86" s="195"/>
      <c r="UGV86" s="195"/>
      <c r="UGW86" s="195"/>
      <c r="UGX86" s="195"/>
      <c r="UGY86" s="195"/>
      <c r="UGZ86" s="195"/>
      <c r="UHA86" s="195"/>
      <c r="UHB86" s="195"/>
      <c r="UHC86" s="195"/>
      <c r="UHD86" s="195"/>
      <c r="UHE86" s="195"/>
      <c r="UHF86" s="195"/>
      <c r="UHG86" s="195"/>
      <c r="UHH86" s="195"/>
      <c r="UHI86" s="195"/>
      <c r="UHJ86" s="195"/>
      <c r="UHK86" s="195"/>
      <c r="UHL86" s="195"/>
      <c r="UHM86" s="195"/>
      <c r="UHN86" s="195"/>
      <c r="UHO86" s="195"/>
      <c r="UHP86" s="195"/>
      <c r="UHQ86" s="195"/>
      <c r="UHR86" s="195"/>
      <c r="UHS86" s="195"/>
      <c r="UHT86" s="195"/>
      <c r="UHU86" s="195"/>
      <c r="UHV86" s="195"/>
      <c r="UHW86" s="195"/>
      <c r="UHX86" s="195"/>
      <c r="UHY86" s="195"/>
      <c r="UHZ86" s="195"/>
      <c r="UIA86" s="195"/>
      <c r="UIB86" s="195"/>
      <c r="UIC86" s="195"/>
      <c r="UID86" s="195"/>
      <c r="UIE86" s="195"/>
      <c r="UIF86" s="195"/>
      <c r="UIG86" s="195"/>
      <c r="UIH86" s="195"/>
      <c r="UII86" s="195"/>
      <c r="UIJ86" s="195"/>
      <c r="UIK86" s="195"/>
      <c r="UIL86" s="195"/>
      <c r="UIM86" s="195"/>
      <c r="UIN86" s="195"/>
      <c r="UIO86" s="195"/>
      <c r="UIP86" s="195"/>
      <c r="UIQ86" s="195"/>
      <c r="UIR86" s="195"/>
      <c r="UIS86" s="195"/>
      <c r="UIT86" s="195"/>
      <c r="UIU86" s="195"/>
      <c r="UIV86" s="195"/>
      <c r="UIW86" s="195"/>
      <c r="UIX86" s="195"/>
      <c r="UIY86" s="195"/>
      <c r="UIZ86" s="195"/>
      <c r="UJA86" s="195"/>
      <c r="UJB86" s="195"/>
      <c r="UJC86" s="195"/>
      <c r="UJD86" s="195"/>
      <c r="UJE86" s="195"/>
      <c r="UJF86" s="195"/>
      <c r="UJG86" s="195"/>
      <c r="UJH86" s="195"/>
      <c r="UJI86" s="195"/>
      <c r="UJJ86" s="195"/>
      <c r="UJK86" s="195"/>
      <c r="UJL86" s="195"/>
      <c r="UJM86" s="195"/>
      <c r="UJN86" s="195"/>
      <c r="UJO86" s="195"/>
      <c r="UJP86" s="195"/>
      <c r="UJQ86" s="195"/>
      <c r="UJR86" s="195"/>
      <c r="UJS86" s="195"/>
      <c r="UJT86" s="195"/>
      <c r="UJU86" s="195"/>
      <c r="UJV86" s="195"/>
      <c r="UJW86" s="195"/>
      <c r="UJX86" s="195"/>
      <c r="UJY86" s="195"/>
      <c r="UJZ86" s="195"/>
      <c r="UKA86" s="195"/>
      <c r="UKB86" s="195"/>
      <c r="UKC86" s="195"/>
      <c r="UKD86" s="195"/>
      <c r="UKE86" s="195"/>
      <c r="UKF86" s="195"/>
      <c r="UKG86" s="195"/>
      <c r="UKH86" s="195"/>
      <c r="UKI86" s="195"/>
      <c r="UKJ86" s="195"/>
      <c r="UKK86" s="195"/>
      <c r="UKL86" s="195"/>
      <c r="UKM86" s="195"/>
      <c r="UKN86" s="195"/>
      <c r="UKO86" s="195"/>
      <c r="UKP86" s="195"/>
      <c r="UKQ86" s="195"/>
      <c r="UKR86" s="195"/>
      <c r="UKS86" s="195"/>
      <c r="UKT86" s="195"/>
      <c r="UKU86" s="195"/>
      <c r="UKV86" s="195"/>
      <c r="UKW86" s="195"/>
      <c r="UKX86" s="195"/>
      <c r="UKY86" s="195"/>
      <c r="UKZ86" s="195"/>
      <c r="ULA86" s="195"/>
      <c r="ULB86" s="195"/>
      <c r="ULC86" s="195"/>
      <c r="ULD86" s="195"/>
      <c r="ULE86" s="195"/>
      <c r="ULF86" s="195"/>
      <c r="ULG86" s="195"/>
      <c r="ULH86" s="195"/>
      <c r="ULI86" s="195"/>
      <c r="ULJ86" s="195"/>
      <c r="ULK86" s="195"/>
      <c r="ULL86" s="195"/>
      <c r="ULM86" s="195"/>
      <c r="ULN86" s="195"/>
      <c r="ULO86" s="195"/>
      <c r="ULP86" s="195"/>
      <c r="ULQ86" s="195"/>
      <c r="ULR86" s="195"/>
      <c r="ULS86" s="195"/>
      <c r="ULT86" s="195"/>
      <c r="ULU86" s="195"/>
      <c r="ULV86" s="195"/>
      <c r="ULW86" s="195"/>
      <c r="ULX86" s="195"/>
      <c r="ULY86" s="195"/>
      <c r="ULZ86" s="195"/>
      <c r="UMA86" s="195"/>
      <c r="UMB86" s="195"/>
      <c r="UMC86" s="195"/>
      <c r="UMD86" s="195"/>
      <c r="UME86" s="195"/>
      <c r="UMF86" s="195"/>
      <c r="UMG86" s="195"/>
      <c r="UMH86" s="195"/>
      <c r="UMI86" s="195"/>
      <c r="UMJ86" s="195"/>
      <c r="UMK86" s="195"/>
      <c r="UML86" s="195"/>
      <c r="UMM86" s="195"/>
      <c r="UMN86" s="195"/>
      <c r="UMO86" s="195"/>
      <c r="UMP86" s="195"/>
      <c r="UMQ86" s="195"/>
      <c r="UMR86" s="195"/>
      <c r="UMS86" s="195"/>
      <c r="UMT86" s="195"/>
      <c r="UMU86" s="195"/>
      <c r="UMV86" s="195"/>
      <c r="UMW86" s="195"/>
      <c r="UMX86" s="195"/>
      <c r="UMY86" s="195"/>
      <c r="UMZ86" s="195"/>
      <c r="UNA86" s="195"/>
      <c r="UNB86" s="195"/>
      <c r="UNC86" s="195"/>
      <c r="UND86" s="195"/>
      <c r="UNE86" s="195"/>
      <c r="UNF86" s="195"/>
      <c r="UNG86" s="195"/>
      <c r="UNH86" s="195"/>
      <c r="UNI86" s="195"/>
      <c r="UNJ86" s="195"/>
      <c r="UNK86" s="195"/>
      <c r="UNL86" s="195"/>
      <c r="UNM86" s="195"/>
      <c r="UNN86" s="195"/>
      <c r="UNO86" s="195"/>
      <c r="UNP86" s="195"/>
      <c r="UNQ86" s="195"/>
      <c r="UNR86" s="195"/>
      <c r="UNS86" s="195"/>
      <c r="UNT86" s="195"/>
      <c r="UNU86" s="195"/>
      <c r="UNV86" s="195"/>
      <c r="UNW86" s="195"/>
      <c r="UNX86" s="195"/>
      <c r="UNY86" s="195"/>
      <c r="UNZ86" s="195"/>
      <c r="UOA86" s="195"/>
      <c r="UOB86" s="195"/>
      <c r="UOC86" s="195"/>
      <c r="UOD86" s="195"/>
      <c r="UOE86" s="195"/>
      <c r="UOF86" s="195"/>
      <c r="UOG86" s="195"/>
      <c r="UOH86" s="195"/>
      <c r="UOI86" s="195"/>
      <c r="UOJ86" s="195"/>
      <c r="UOK86" s="195"/>
      <c r="UOL86" s="195"/>
      <c r="UOM86" s="195"/>
      <c r="UON86" s="195"/>
      <c r="UOO86" s="195"/>
      <c r="UOP86" s="195"/>
      <c r="UOQ86" s="195"/>
      <c r="UOR86" s="195"/>
      <c r="UOS86" s="195"/>
      <c r="UOT86" s="195"/>
      <c r="UOU86" s="195"/>
      <c r="UOV86" s="195"/>
      <c r="UOW86" s="195"/>
      <c r="UOX86" s="195"/>
      <c r="UOY86" s="195"/>
      <c r="UOZ86" s="195"/>
      <c r="UPA86" s="195"/>
      <c r="UPB86" s="195"/>
      <c r="UPC86" s="195"/>
      <c r="UPD86" s="195"/>
      <c r="UPE86" s="195"/>
      <c r="UPF86" s="195"/>
      <c r="UPG86" s="195"/>
      <c r="UPH86" s="195"/>
      <c r="UPI86" s="195"/>
      <c r="UPJ86" s="195"/>
      <c r="UPK86" s="195"/>
      <c r="UPL86" s="195"/>
      <c r="UPM86" s="195"/>
      <c r="UPN86" s="195"/>
      <c r="UPO86" s="195"/>
      <c r="UPP86" s="195"/>
      <c r="UPQ86" s="195"/>
      <c r="UPR86" s="195"/>
      <c r="UPS86" s="195"/>
      <c r="UPT86" s="195"/>
      <c r="UPU86" s="195"/>
      <c r="UPV86" s="195"/>
      <c r="UPW86" s="195"/>
      <c r="UPX86" s="195"/>
      <c r="UPY86" s="195"/>
      <c r="UPZ86" s="195"/>
      <c r="UQA86" s="195"/>
      <c r="UQB86" s="195"/>
      <c r="UQC86" s="195"/>
      <c r="UQD86" s="195"/>
      <c r="UQE86" s="195"/>
      <c r="UQF86" s="195"/>
      <c r="UQG86" s="195"/>
      <c r="UQH86" s="195"/>
      <c r="UQI86" s="195"/>
      <c r="UQJ86" s="195"/>
      <c r="UQK86" s="195"/>
      <c r="UQL86" s="195"/>
      <c r="UQM86" s="195"/>
      <c r="UQN86" s="195"/>
      <c r="UQO86" s="195"/>
      <c r="UQP86" s="195"/>
      <c r="UQQ86" s="195"/>
      <c r="UQR86" s="195"/>
      <c r="UQS86" s="195"/>
      <c r="UQT86" s="195"/>
      <c r="UQU86" s="195"/>
      <c r="UQV86" s="195"/>
      <c r="UQW86" s="195"/>
      <c r="UQX86" s="195"/>
      <c r="UQY86" s="195"/>
      <c r="UQZ86" s="195"/>
      <c r="URA86" s="195"/>
      <c r="URB86" s="195"/>
      <c r="URC86" s="195"/>
      <c r="URD86" s="195"/>
      <c r="URE86" s="195"/>
      <c r="URF86" s="195"/>
      <c r="URG86" s="195"/>
      <c r="URH86" s="195"/>
      <c r="URI86" s="195"/>
      <c r="URJ86" s="195"/>
      <c r="URK86" s="195"/>
      <c r="URL86" s="195"/>
      <c r="URM86" s="195"/>
      <c r="URN86" s="195"/>
      <c r="URO86" s="195"/>
      <c r="URP86" s="195"/>
      <c r="URQ86" s="195"/>
      <c r="URR86" s="195"/>
      <c r="URS86" s="195"/>
      <c r="URT86" s="195"/>
      <c r="URU86" s="195"/>
      <c r="URV86" s="195"/>
      <c r="URW86" s="195"/>
      <c r="URX86" s="195"/>
      <c r="URY86" s="195"/>
      <c r="URZ86" s="195"/>
      <c r="USA86" s="195"/>
      <c r="USB86" s="195"/>
      <c r="USC86" s="195"/>
      <c r="USD86" s="195"/>
      <c r="USE86" s="195"/>
      <c r="USF86" s="195"/>
      <c r="USG86" s="195"/>
      <c r="USH86" s="195"/>
      <c r="USI86" s="195"/>
      <c r="USJ86" s="195"/>
      <c r="USK86" s="195"/>
      <c r="USL86" s="195"/>
      <c r="USM86" s="195"/>
      <c r="USN86" s="195"/>
      <c r="USO86" s="195"/>
      <c r="USP86" s="195"/>
      <c r="USQ86" s="195"/>
      <c r="USR86" s="195"/>
      <c r="USS86" s="195"/>
      <c r="UST86" s="195"/>
      <c r="USU86" s="195"/>
      <c r="USV86" s="195"/>
      <c r="USW86" s="195"/>
      <c r="USX86" s="195"/>
      <c r="USY86" s="195"/>
      <c r="USZ86" s="195"/>
      <c r="UTA86" s="195"/>
      <c r="UTB86" s="195"/>
      <c r="UTC86" s="195"/>
      <c r="UTD86" s="195"/>
      <c r="UTE86" s="195"/>
      <c r="UTF86" s="195"/>
      <c r="UTG86" s="195"/>
      <c r="UTH86" s="195"/>
      <c r="UTI86" s="195"/>
      <c r="UTJ86" s="195"/>
      <c r="UTK86" s="195"/>
      <c r="UTL86" s="195"/>
      <c r="UTM86" s="195"/>
      <c r="UTN86" s="195"/>
      <c r="UTO86" s="195"/>
      <c r="UTP86" s="195"/>
      <c r="UTQ86" s="195"/>
      <c r="UTR86" s="195"/>
      <c r="UTS86" s="195"/>
      <c r="UTT86" s="195"/>
      <c r="UTU86" s="195"/>
      <c r="UTV86" s="195"/>
      <c r="UTW86" s="195"/>
      <c r="UTX86" s="195"/>
      <c r="UTY86" s="195"/>
      <c r="UTZ86" s="195"/>
      <c r="UUA86" s="195"/>
      <c r="UUB86" s="195"/>
      <c r="UUC86" s="195"/>
      <c r="UUD86" s="195"/>
      <c r="UUE86" s="195"/>
      <c r="UUF86" s="195"/>
      <c r="UUG86" s="195"/>
      <c r="UUH86" s="195"/>
      <c r="UUI86" s="195"/>
      <c r="UUJ86" s="195"/>
      <c r="UUK86" s="195"/>
      <c r="UUL86" s="195"/>
      <c r="UUM86" s="195"/>
      <c r="UUN86" s="195"/>
      <c r="UUO86" s="195"/>
      <c r="UUP86" s="195"/>
      <c r="UUQ86" s="195"/>
      <c r="UUR86" s="195"/>
      <c r="UUS86" s="195"/>
      <c r="UUT86" s="195"/>
      <c r="UUU86" s="195"/>
      <c r="UUV86" s="195"/>
      <c r="UUW86" s="195"/>
      <c r="UUX86" s="195"/>
      <c r="UUY86" s="195"/>
      <c r="UUZ86" s="195"/>
      <c r="UVA86" s="195"/>
      <c r="UVB86" s="195"/>
      <c r="UVC86" s="195"/>
      <c r="UVD86" s="195"/>
      <c r="UVE86" s="195"/>
      <c r="UVF86" s="195"/>
      <c r="UVG86" s="195"/>
      <c r="UVH86" s="195"/>
      <c r="UVI86" s="195"/>
      <c r="UVJ86" s="195"/>
      <c r="UVK86" s="195"/>
      <c r="UVL86" s="195"/>
      <c r="UVM86" s="195"/>
      <c r="UVN86" s="195"/>
      <c r="UVO86" s="195"/>
      <c r="UVP86" s="195"/>
      <c r="UVQ86" s="195"/>
      <c r="UVR86" s="195"/>
      <c r="UVS86" s="195"/>
      <c r="UVT86" s="195"/>
      <c r="UVU86" s="195"/>
      <c r="UVV86" s="195"/>
      <c r="UVW86" s="195"/>
      <c r="UVX86" s="195"/>
      <c r="UVY86" s="195"/>
      <c r="UVZ86" s="195"/>
      <c r="UWA86" s="195"/>
      <c r="UWB86" s="195"/>
      <c r="UWC86" s="195"/>
      <c r="UWD86" s="195"/>
      <c r="UWE86" s="195"/>
      <c r="UWF86" s="195"/>
      <c r="UWG86" s="195"/>
      <c r="UWH86" s="195"/>
      <c r="UWI86" s="195"/>
      <c r="UWJ86" s="195"/>
      <c r="UWK86" s="195"/>
      <c r="UWL86" s="195"/>
      <c r="UWM86" s="195"/>
      <c r="UWN86" s="195"/>
      <c r="UWO86" s="195"/>
      <c r="UWP86" s="195"/>
      <c r="UWQ86" s="195"/>
      <c r="UWR86" s="195"/>
      <c r="UWS86" s="195"/>
      <c r="UWT86" s="195"/>
      <c r="UWU86" s="195"/>
      <c r="UWV86" s="195"/>
      <c r="UWW86" s="195"/>
      <c r="UWX86" s="195"/>
      <c r="UWY86" s="195"/>
      <c r="UWZ86" s="195"/>
      <c r="UXA86" s="195"/>
      <c r="UXB86" s="195"/>
      <c r="UXC86" s="195"/>
      <c r="UXD86" s="195"/>
      <c r="UXE86" s="195"/>
      <c r="UXF86" s="195"/>
      <c r="UXG86" s="195"/>
      <c r="UXH86" s="195"/>
      <c r="UXI86" s="195"/>
      <c r="UXJ86" s="195"/>
      <c r="UXK86" s="195"/>
      <c r="UXL86" s="195"/>
      <c r="UXM86" s="195"/>
      <c r="UXN86" s="195"/>
      <c r="UXO86" s="195"/>
      <c r="UXP86" s="195"/>
      <c r="UXQ86" s="195"/>
      <c r="UXR86" s="195"/>
      <c r="UXS86" s="195"/>
      <c r="UXT86" s="195"/>
      <c r="UXU86" s="195"/>
      <c r="UXV86" s="195"/>
      <c r="UXW86" s="195"/>
      <c r="UXX86" s="195"/>
      <c r="UXY86" s="195"/>
      <c r="UXZ86" s="195"/>
      <c r="UYA86" s="195"/>
      <c r="UYB86" s="195"/>
      <c r="UYC86" s="195"/>
      <c r="UYD86" s="195"/>
      <c r="UYE86" s="195"/>
      <c r="UYF86" s="195"/>
      <c r="UYG86" s="195"/>
      <c r="UYH86" s="195"/>
      <c r="UYI86" s="195"/>
      <c r="UYJ86" s="195"/>
      <c r="UYK86" s="195"/>
      <c r="UYL86" s="195"/>
      <c r="UYM86" s="195"/>
      <c r="UYN86" s="195"/>
      <c r="UYO86" s="195"/>
      <c r="UYP86" s="195"/>
      <c r="UYQ86" s="195"/>
      <c r="UYR86" s="195"/>
      <c r="UYS86" s="195"/>
      <c r="UYT86" s="195"/>
      <c r="UYU86" s="195"/>
      <c r="UYV86" s="195"/>
      <c r="UYW86" s="195"/>
      <c r="UYX86" s="195"/>
      <c r="UYY86" s="195"/>
      <c r="UYZ86" s="195"/>
      <c r="UZA86" s="195"/>
      <c r="UZB86" s="195"/>
      <c r="UZC86" s="195"/>
      <c r="UZD86" s="195"/>
      <c r="UZE86" s="195"/>
      <c r="UZF86" s="195"/>
      <c r="UZG86" s="195"/>
      <c r="UZH86" s="195"/>
      <c r="UZI86" s="195"/>
      <c r="UZJ86" s="195"/>
      <c r="UZK86" s="195"/>
      <c r="UZL86" s="195"/>
      <c r="UZM86" s="195"/>
      <c r="UZN86" s="195"/>
      <c r="UZO86" s="195"/>
      <c r="UZP86" s="195"/>
      <c r="UZQ86" s="195"/>
      <c r="UZR86" s="195"/>
      <c r="UZS86" s="195"/>
      <c r="UZT86" s="195"/>
      <c r="UZU86" s="195"/>
      <c r="UZV86" s="195"/>
      <c r="UZW86" s="195"/>
      <c r="UZX86" s="195"/>
      <c r="UZY86" s="195"/>
      <c r="UZZ86" s="195"/>
      <c r="VAA86" s="195"/>
      <c r="VAB86" s="195"/>
      <c r="VAC86" s="195"/>
      <c r="VAD86" s="195"/>
      <c r="VAE86" s="195"/>
      <c r="VAF86" s="195"/>
      <c r="VAG86" s="195"/>
      <c r="VAH86" s="195"/>
      <c r="VAI86" s="195"/>
      <c r="VAJ86" s="195"/>
      <c r="VAK86" s="195"/>
      <c r="VAL86" s="195"/>
      <c r="VAM86" s="195"/>
      <c r="VAN86" s="195"/>
      <c r="VAO86" s="195"/>
      <c r="VAP86" s="195"/>
      <c r="VAQ86" s="195"/>
      <c r="VAR86" s="195"/>
      <c r="VAS86" s="195"/>
      <c r="VAT86" s="195"/>
      <c r="VAU86" s="195"/>
      <c r="VAV86" s="195"/>
      <c r="VAW86" s="195"/>
      <c r="VAX86" s="195"/>
      <c r="VAY86" s="195"/>
      <c r="VAZ86" s="195"/>
      <c r="VBA86" s="195"/>
      <c r="VBB86" s="195"/>
      <c r="VBC86" s="195"/>
      <c r="VBD86" s="195"/>
      <c r="VBE86" s="195"/>
      <c r="VBF86" s="195"/>
      <c r="VBG86" s="195"/>
      <c r="VBH86" s="195"/>
      <c r="VBI86" s="195"/>
      <c r="VBJ86" s="195"/>
      <c r="VBK86" s="195"/>
      <c r="VBL86" s="195"/>
      <c r="VBM86" s="195"/>
      <c r="VBN86" s="195"/>
      <c r="VBO86" s="195"/>
      <c r="VBP86" s="195"/>
      <c r="VBQ86" s="195"/>
      <c r="VBR86" s="195"/>
      <c r="VBS86" s="195"/>
      <c r="VBT86" s="195"/>
      <c r="VBU86" s="195"/>
      <c r="VBV86" s="195"/>
      <c r="VBW86" s="195"/>
      <c r="VBX86" s="195"/>
      <c r="VBY86" s="195"/>
      <c r="VBZ86" s="195"/>
      <c r="VCA86" s="195"/>
      <c r="VCB86" s="195"/>
      <c r="VCC86" s="195"/>
      <c r="VCD86" s="195"/>
      <c r="VCE86" s="195"/>
      <c r="VCF86" s="195"/>
      <c r="VCG86" s="195"/>
      <c r="VCH86" s="195"/>
      <c r="VCI86" s="195"/>
      <c r="VCJ86" s="195"/>
      <c r="VCK86" s="195"/>
      <c r="VCL86" s="195"/>
      <c r="VCM86" s="195"/>
      <c r="VCN86" s="195"/>
      <c r="VCO86" s="195"/>
      <c r="VCP86" s="195"/>
      <c r="VCQ86" s="195"/>
      <c r="VCR86" s="195"/>
      <c r="VCS86" s="195"/>
      <c r="VCT86" s="195"/>
      <c r="VCU86" s="195"/>
      <c r="VCV86" s="195"/>
      <c r="VCW86" s="195"/>
      <c r="VCX86" s="195"/>
      <c r="VCY86" s="195"/>
      <c r="VCZ86" s="195"/>
      <c r="VDA86" s="195"/>
      <c r="VDB86" s="195"/>
      <c r="VDC86" s="195"/>
      <c r="VDD86" s="195"/>
      <c r="VDE86" s="195"/>
      <c r="VDF86" s="195"/>
      <c r="VDG86" s="195"/>
      <c r="VDH86" s="195"/>
      <c r="VDI86" s="195"/>
      <c r="VDJ86" s="195"/>
      <c r="VDK86" s="195"/>
      <c r="VDL86" s="195"/>
      <c r="VDM86" s="195"/>
      <c r="VDN86" s="195"/>
      <c r="VDO86" s="195"/>
      <c r="VDP86" s="195"/>
      <c r="VDQ86" s="195"/>
      <c r="VDR86" s="195"/>
      <c r="VDS86" s="195"/>
      <c r="VDT86" s="195"/>
      <c r="VDU86" s="195"/>
      <c r="VDV86" s="195"/>
      <c r="VDW86" s="195"/>
      <c r="VDX86" s="195"/>
      <c r="VDY86" s="195"/>
      <c r="VDZ86" s="195"/>
      <c r="VEA86" s="195"/>
      <c r="VEB86" s="195"/>
      <c r="VEC86" s="195"/>
      <c r="VED86" s="195"/>
      <c r="VEE86" s="195"/>
      <c r="VEF86" s="195"/>
      <c r="VEG86" s="195"/>
      <c r="VEH86" s="195"/>
      <c r="VEI86" s="195"/>
      <c r="VEJ86" s="195"/>
      <c r="VEK86" s="195"/>
      <c r="VEL86" s="195"/>
      <c r="VEM86" s="195"/>
      <c r="VEN86" s="195"/>
      <c r="VEO86" s="195"/>
      <c r="VEP86" s="195"/>
      <c r="VEQ86" s="195"/>
      <c r="VER86" s="195"/>
      <c r="VES86" s="195"/>
      <c r="VET86" s="195"/>
      <c r="VEU86" s="195"/>
      <c r="VEV86" s="195"/>
      <c r="VEW86" s="195"/>
      <c r="VEX86" s="195"/>
      <c r="VEY86" s="195"/>
      <c r="VEZ86" s="195"/>
      <c r="VFA86" s="195"/>
      <c r="VFB86" s="195"/>
      <c r="VFC86" s="195"/>
      <c r="VFD86" s="195"/>
      <c r="VFE86" s="195"/>
      <c r="VFF86" s="195"/>
      <c r="VFG86" s="195"/>
      <c r="VFH86" s="195"/>
      <c r="VFI86" s="195"/>
      <c r="VFJ86" s="195"/>
      <c r="VFK86" s="195"/>
      <c r="VFL86" s="195"/>
      <c r="VFM86" s="195"/>
      <c r="VFN86" s="195"/>
      <c r="VFO86" s="195"/>
      <c r="VFP86" s="195"/>
      <c r="VFQ86" s="195"/>
      <c r="VFR86" s="195"/>
      <c r="VFS86" s="195"/>
      <c r="VFT86" s="195"/>
      <c r="VFU86" s="195"/>
      <c r="VFV86" s="195"/>
      <c r="VFW86" s="195"/>
      <c r="VFX86" s="195"/>
      <c r="VFY86" s="195"/>
      <c r="VFZ86" s="195"/>
      <c r="VGA86" s="195"/>
      <c r="VGB86" s="195"/>
      <c r="VGC86" s="195"/>
      <c r="VGD86" s="195"/>
      <c r="VGE86" s="195"/>
      <c r="VGF86" s="195"/>
      <c r="VGG86" s="195"/>
      <c r="VGH86" s="195"/>
      <c r="VGI86" s="195"/>
      <c r="VGJ86" s="195"/>
      <c r="VGK86" s="195"/>
      <c r="VGL86" s="195"/>
      <c r="VGM86" s="195"/>
      <c r="VGN86" s="195"/>
      <c r="VGO86" s="195"/>
      <c r="VGP86" s="195"/>
      <c r="VGQ86" s="195"/>
      <c r="VGR86" s="195"/>
      <c r="VGS86" s="195"/>
      <c r="VGT86" s="195"/>
      <c r="VGU86" s="195"/>
      <c r="VGV86" s="195"/>
      <c r="VGW86" s="195"/>
      <c r="VGX86" s="195"/>
      <c r="VGY86" s="195"/>
      <c r="VGZ86" s="195"/>
      <c r="VHA86" s="195"/>
      <c r="VHB86" s="195"/>
      <c r="VHC86" s="195"/>
      <c r="VHD86" s="195"/>
      <c r="VHE86" s="195"/>
      <c r="VHF86" s="195"/>
      <c r="VHG86" s="195"/>
      <c r="VHH86" s="195"/>
      <c r="VHI86" s="195"/>
      <c r="VHJ86" s="195"/>
      <c r="VHK86" s="195"/>
      <c r="VHL86" s="195"/>
      <c r="VHM86" s="195"/>
      <c r="VHN86" s="195"/>
      <c r="VHO86" s="195"/>
      <c r="VHP86" s="195"/>
      <c r="VHQ86" s="195"/>
      <c r="VHR86" s="195"/>
      <c r="VHS86" s="195"/>
      <c r="VHT86" s="195"/>
      <c r="VHU86" s="195"/>
      <c r="VHV86" s="195"/>
      <c r="VHW86" s="195"/>
      <c r="VHX86" s="195"/>
      <c r="VHY86" s="195"/>
      <c r="VHZ86" s="195"/>
      <c r="VIA86" s="195"/>
      <c r="VIB86" s="195"/>
      <c r="VIC86" s="195"/>
      <c r="VID86" s="195"/>
      <c r="VIE86" s="195"/>
      <c r="VIF86" s="195"/>
      <c r="VIG86" s="195"/>
      <c r="VIH86" s="195"/>
      <c r="VII86" s="195"/>
      <c r="VIJ86" s="195"/>
      <c r="VIK86" s="195"/>
      <c r="VIL86" s="195"/>
      <c r="VIM86" s="195"/>
      <c r="VIN86" s="195"/>
      <c r="VIO86" s="195"/>
      <c r="VIP86" s="195"/>
      <c r="VIQ86" s="195"/>
      <c r="VIR86" s="195"/>
      <c r="VIS86" s="195"/>
      <c r="VIT86" s="195"/>
      <c r="VIU86" s="195"/>
      <c r="VIV86" s="195"/>
      <c r="VIW86" s="195"/>
      <c r="VIX86" s="195"/>
      <c r="VIY86" s="195"/>
      <c r="VIZ86" s="195"/>
      <c r="VJA86" s="195"/>
      <c r="VJB86" s="195"/>
      <c r="VJC86" s="195"/>
      <c r="VJD86" s="195"/>
      <c r="VJE86" s="195"/>
      <c r="VJF86" s="195"/>
      <c r="VJG86" s="195"/>
      <c r="VJH86" s="195"/>
      <c r="VJI86" s="195"/>
      <c r="VJJ86" s="195"/>
      <c r="VJK86" s="195"/>
      <c r="VJL86" s="195"/>
      <c r="VJM86" s="195"/>
      <c r="VJN86" s="195"/>
      <c r="VJO86" s="195"/>
      <c r="VJP86" s="195"/>
      <c r="VJQ86" s="195"/>
      <c r="VJR86" s="195"/>
      <c r="VJS86" s="195"/>
      <c r="VJT86" s="195"/>
      <c r="VJU86" s="195"/>
      <c r="VJV86" s="195"/>
      <c r="VJW86" s="195"/>
      <c r="VJX86" s="195"/>
      <c r="VJY86" s="195"/>
      <c r="VJZ86" s="195"/>
      <c r="VKA86" s="195"/>
      <c r="VKB86" s="195"/>
      <c r="VKC86" s="195"/>
      <c r="VKD86" s="195"/>
      <c r="VKE86" s="195"/>
      <c r="VKF86" s="195"/>
      <c r="VKG86" s="195"/>
      <c r="VKH86" s="195"/>
      <c r="VKI86" s="195"/>
      <c r="VKJ86" s="195"/>
      <c r="VKK86" s="195"/>
      <c r="VKL86" s="195"/>
      <c r="VKM86" s="195"/>
      <c r="VKN86" s="195"/>
      <c r="VKO86" s="195"/>
      <c r="VKP86" s="195"/>
      <c r="VKQ86" s="195"/>
      <c r="VKR86" s="195"/>
      <c r="VKS86" s="195"/>
      <c r="VKT86" s="195"/>
      <c r="VKU86" s="195"/>
      <c r="VKV86" s="195"/>
      <c r="VKW86" s="195"/>
      <c r="VKX86" s="195"/>
      <c r="VKY86" s="195"/>
      <c r="VKZ86" s="195"/>
      <c r="VLA86" s="195"/>
      <c r="VLB86" s="195"/>
      <c r="VLC86" s="195"/>
      <c r="VLD86" s="195"/>
      <c r="VLE86" s="195"/>
      <c r="VLF86" s="195"/>
      <c r="VLG86" s="195"/>
      <c r="VLH86" s="195"/>
      <c r="VLI86" s="195"/>
      <c r="VLJ86" s="195"/>
      <c r="VLK86" s="195"/>
      <c r="VLL86" s="195"/>
      <c r="VLM86" s="195"/>
      <c r="VLN86" s="195"/>
      <c r="VLO86" s="195"/>
      <c r="VLP86" s="195"/>
      <c r="VLQ86" s="195"/>
      <c r="VLR86" s="195"/>
      <c r="VLS86" s="195"/>
      <c r="VLT86" s="195"/>
      <c r="VLU86" s="195"/>
      <c r="VLV86" s="195"/>
      <c r="VLW86" s="195"/>
      <c r="VLX86" s="195"/>
      <c r="VLY86" s="195"/>
      <c r="VLZ86" s="195"/>
      <c r="VMA86" s="195"/>
      <c r="VMB86" s="195"/>
      <c r="VMC86" s="195"/>
      <c r="VMD86" s="195"/>
      <c r="VME86" s="195"/>
      <c r="VMF86" s="195"/>
      <c r="VMG86" s="195"/>
      <c r="VMH86" s="195"/>
      <c r="VMI86" s="195"/>
      <c r="VMJ86" s="195"/>
      <c r="VMK86" s="195"/>
      <c r="VML86" s="195"/>
      <c r="VMM86" s="195"/>
      <c r="VMN86" s="195"/>
      <c r="VMO86" s="195"/>
      <c r="VMP86" s="195"/>
      <c r="VMQ86" s="195"/>
      <c r="VMR86" s="195"/>
      <c r="VMS86" s="195"/>
      <c r="VMT86" s="195"/>
      <c r="VMU86" s="195"/>
      <c r="VMV86" s="195"/>
      <c r="VMW86" s="195"/>
      <c r="VMX86" s="195"/>
      <c r="VMY86" s="195"/>
      <c r="VMZ86" s="195"/>
      <c r="VNA86" s="195"/>
      <c r="VNB86" s="195"/>
      <c r="VNC86" s="195"/>
      <c r="VND86" s="195"/>
      <c r="VNE86" s="195"/>
      <c r="VNF86" s="195"/>
      <c r="VNG86" s="195"/>
      <c r="VNH86" s="195"/>
      <c r="VNI86" s="195"/>
      <c r="VNJ86" s="195"/>
      <c r="VNK86" s="195"/>
      <c r="VNL86" s="195"/>
      <c r="VNM86" s="195"/>
      <c r="VNN86" s="195"/>
      <c r="VNO86" s="195"/>
      <c r="VNP86" s="195"/>
      <c r="VNQ86" s="195"/>
      <c r="VNR86" s="195"/>
      <c r="VNS86" s="195"/>
      <c r="VNT86" s="195"/>
      <c r="VNU86" s="195"/>
      <c r="VNV86" s="195"/>
      <c r="VNW86" s="195"/>
      <c r="VNX86" s="195"/>
      <c r="VNY86" s="195"/>
      <c r="VNZ86" s="195"/>
      <c r="VOA86" s="195"/>
      <c r="VOB86" s="195"/>
      <c r="VOC86" s="195"/>
      <c r="VOD86" s="195"/>
      <c r="VOE86" s="195"/>
      <c r="VOF86" s="195"/>
      <c r="VOG86" s="195"/>
      <c r="VOH86" s="195"/>
      <c r="VOI86" s="195"/>
      <c r="VOJ86" s="195"/>
      <c r="VOK86" s="195"/>
      <c r="VOL86" s="195"/>
      <c r="VOM86" s="195"/>
      <c r="VON86" s="195"/>
      <c r="VOO86" s="195"/>
      <c r="VOP86" s="195"/>
      <c r="VOQ86" s="195"/>
      <c r="VOR86" s="195"/>
      <c r="VOS86" s="195"/>
      <c r="VOT86" s="195"/>
      <c r="VOU86" s="195"/>
      <c r="VOV86" s="195"/>
      <c r="VOW86" s="195"/>
      <c r="VOX86" s="195"/>
      <c r="VOY86" s="195"/>
      <c r="VOZ86" s="195"/>
      <c r="VPA86" s="195"/>
      <c r="VPB86" s="195"/>
      <c r="VPC86" s="195"/>
      <c r="VPD86" s="195"/>
      <c r="VPE86" s="195"/>
      <c r="VPF86" s="195"/>
      <c r="VPG86" s="195"/>
      <c r="VPH86" s="195"/>
      <c r="VPI86" s="195"/>
      <c r="VPJ86" s="195"/>
      <c r="VPK86" s="195"/>
      <c r="VPL86" s="195"/>
      <c r="VPM86" s="195"/>
      <c r="VPN86" s="195"/>
      <c r="VPO86" s="195"/>
      <c r="VPP86" s="195"/>
      <c r="VPQ86" s="195"/>
      <c r="VPR86" s="195"/>
      <c r="VPS86" s="195"/>
      <c r="VPT86" s="195"/>
      <c r="VPU86" s="195"/>
      <c r="VPV86" s="195"/>
      <c r="VPW86" s="195"/>
      <c r="VPX86" s="195"/>
      <c r="VPY86" s="195"/>
      <c r="VPZ86" s="195"/>
      <c r="VQA86" s="195"/>
      <c r="VQB86" s="195"/>
      <c r="VQC86" s="195"/>
      <c r="VQD86" s="195"/>
      <c r="VQE86" s="195"/>
      <c r="VQF86" s="195"/>
      <c r="VQG86" s="195"/>
      <c r="VQH86" s="195"/>
      <c r="VQI86" s="195"/>
      <c r="VQJ86" s="195"/>
      <c r="VQK86" s="195"/>
      <c r="VQL86" s="195"/>
      <c r="VQM86" s="195"/>
      <c r="VQN86" s="195"/>
      <c r="VQO86" s="195"/>
      <c r="VQP86" s="195"/>
      <c r="VQQ86" s="195"/>
      <c r="VQR86" s="195"/>
      <c r="VQS86" s="195"/>
      <c r="VQT86" s="195"/>
      <c r="VQU86" s="195"/>
      <c r="VQV86" s="195"/>
      <c r="VQW86" s="195"/>
      <c r="VQX86" s="195"/>
      <c r="VQY86" s="195"/>
      <c r="VQZ86" s="195"/>
      <c r="VRA86" s="195"/>
      <c r="VRB86" s="195"/>
      <c r="VRC86" s="195"/>
      <c r="VRD86" s="195"/>
      <c r="VRE86" s="195"/>
      <c r="VRF86" s="195"/>
      <c r="VRG86" s="195"/>
      <c r="VRH86" s="195"/>
      <c r="VRI86" s="195"/>
      <c r="VRJ86" s="195"/>
      <c r="VRK86" s="195"/>
      <c r="VRL86" s="195"/>
      <c r="VRM86" s="195"/>
      <c r="VRN86" s="195"/>
      <c r="VRO86" s="195"/>
      <c r="VRP86" s="195"/>
      <c r="VRQ86" s="195"/>
      <c r="VRR86" s="195"/>
      <c r="VRS86" s="195"/>
      <c r="VRT86" s="195"/>
      <c r="VRU86" s="195"/>
      <c r="VRV86" s="195"/>
      <c r="VRW86" s="195"/>
      <c r="VRX86" s="195"/>
      <c r="VRY86" s="195"/>
      <c r="VRZ86" s="195"/>
      <c r="VSA86" s="195"/>
      <c r="VSB86" s="195"/>
      <c r="VSC86" s="195"/>
      <c r="VSD86" s="195"/>
      <c r="VSE86" s="195"/>
      <c r="VSF86" s="195"/>
      <c r="VSG86" s="195"/>
      <c r="VSH86" s="195"/>
      <c r="VSI86" s="195"/>
      <c r="VSJ86" s="195"/>
      <c r="VSK86" s="195"/>
      <c r="VSL86" s="195"/>
      <c r="VSM86" s="195"/>
      <c r="VSN86" s="195"/>
      <c r="VSO86" s="195"/>
      <c r="VSP86" s="195"/>
      <c r="VSQ86" s="195"/>
      <c r="VSR86" s="195"/>
      <c r="VSS86" s="195"/>
      <c r="VST86" s="195"/>
      <c r="VSU86" s="195"/>
      <c r="VSV86" s="195"/>
      <c r="VSW86" s="195"/>
      <c r="VSX86" s="195"/>
      <c r="VSY86" s="195"/>
      <c r="VSZ86" s="195"/>
      <c r="VTA86" s="195"/>
      <c r="VTB86" s="195"/>
      <c r="VTC86" s="195"/>
      <c r="VTD86" s="195"/>
      <c r="VTE86" s="195"/>
      <c r="VTF86" s="195"/>
      <c r="VTG86" s="195"/>
      <c r="VTH86" s="195"/>
      <c r="VTI86" s="195"/>
      <c r="VTJ86" s="195"/>
      <c r="VTK86" s="195"/>
      <c r="VTL86" s="195"/>
      <c r="VTM86" s="195"/>
      <c r="VTN86" s="195"/>
      <c r="VTO86" s="195"/>
      <c r="VTP86" s="195"/>
      <c r="VTQ86" s="195"/>
      <c r="VTR86" s="195"/>
      <c r="VTS86" s="195"/>
      <c r="VTT86" s="195"/>
      <c r="VTU86" s="195"/>
      <c r="VTV86" s="195"/>
      <c r="VTW86" s="195"/>
      <c r="VTX86" s="195"/>
      <c r="VTY86" s="195"/>
      <c r="VTZ86" s="195"/>
      <c r="VUA86" s="195"/>
      <c r="VUB86" s="195"/>
      <c r="VUC86" s="195"/>
      <c r="VUD86" s="195"/>
      <c r="VUE86" s="195"/>
      <c r="VUF86" s="195"/>
      <c r="VUG86" s="195"/>
      <c r="VUH86" s="195"/>
      <c r="VUI86" s="195"/>
      <c r="VUJ86" s="195"/>
      <c r="VUK86" s="195"/>
      <c r="VUL86" s="195"/>
      <c r="VUM86" s="195"/>
      <c r="VUN86" s="195"/>
      <c r="VUO86" s="195"/>
      <c r="VUP86" s="195"/>
      <c r="VUQ86" s="195"/>
      <c r="VUR86" s="195"/>
      <c r="VUS86" s="195"/>
      <c r="VUT86" s="195"/>
      <c r="VUU86" s="195"/>
      <c r="VUV86" s="195"/>
      <c r="VUW86" s="195"/>
      <c r="VUX86" s="195"/>
      <c r="VUY86" s="195"/>
      <c r="VUZ86" s="195"/>
      <c r="VVA86" s="195"/>
      <c r="VVB86" s="195"/>
      <c r="VVC86" s="195"/>
      <c r="VVD86" s="195"/>
      <c r="VVE86" s="195"/>
      <c r="VVF86" s="195"/>
      <c r="VVG86" s="195"/>
      <c r="VVH86" s="195"/>
      <c r="VVI86" s="195"/>
      <c r="VVJ86" s="195"/>
      <c r="VVK86" s="195"/>
      <c r="VVL86" s="195"/>
      <c r="VVM86" s="195"/>
      <c r="VVN86" s="195"/>
      <c r="VVO86" s="195"/>
      <c r="VVP86" s="195"/>
      <c r="VVQ86" s="195"/>
      <c r="VVR86" s="195"/>
      <c r="VVS86" s="195"/>
      <c r="VVT86" s="195"/>
      <c r="VVU86" s="195"/>
      <c r="VVV86" s="195"/>
      <c r="VVW86" s="195"/>
      <c r="VVX86" s="195"/>
      <c r="VVY86" s="195"/>
      <c r="VVZ86" s="195"/>
      <c r="VWA86" s="195"/>
      <c r="VWB86" s="195"/>
      <c r="VWC86" s="195"/>
      <c r="VWD86" s="195"/>
      <c r="VWE86" s="195"/>
      <c r="VWF86" s="195"/>
      <c r="VWG86" s="195"/>
      <c r="VWH86" s="195"/>
      <c r="VWI86" s="195"/>
      <c r="VWJ86" s="195"/>
      <c r="VWK86" s="195"/>
      <c r="VWL86" s="195"/>
      <c r="VWM86" s="195"/>
      <c r="VWN86" s="195"/>
      <c r="VWO86" s="195"/>
      <c r="VWP86" s="195"/>
      <c r="VWQ86" s="195"/>
      <c r="VWR86" s="195"/>
      <c r="VWS86" s="195"/>
      <c r="VWT86" s="195"/>
      <c r="VWU86" s="195"/>
      <c r="VWV86" s="195"/>
      <c r="VWW86" s="195"/>
      <c r="VWX86" s="195"/>
      <c r="VWY86" s="195"/>
      <c r="VWZ86" s="195"/>
      <c r="VXA86" s="195"/>
      <c r="VXB86" s="195"/>
      <c r="VXC86" s="195"/>
      <c r="VXD86" s="195"/>
      <c r="VXE86" s="195"/>
      <c r="VXF86" s="195"/>
      <c r="VXG86" s="195"/>
      <c r="VXH86" s="195"/>
      <c r="VXI86" s="195"/>
      <c r="VXJ86" s="195"/>
      <c r="VXK86" s="195"/>
      <c r="VXL86" s="195"/>
      <c r="VXM86" s="195"/>
      <c r="VXN86" s="195"/>
      <c r="VXO86" s="195"/>
      <c r="VXP86" s="195"/>
      <c r="VXQ86" s="195"/>
      <c r="VXR86" s="195"/>
      <c r="VXS86" s="195"/>
      <c r="VXT86" s="195"/>
      <c r="VXU86" s="195"/>
      <c r="VXV86" s="195"/>
      <c r="VXW86" s="195"/>
      <c r="VXX86" s="195"/>
      <c r="VXY86" s="195"/>
      <c r="VXZ86" s="195"/>
      <c r="VYA86" s="195"/>
      <c r="VYB86" s="195"/>
      <c r="VYC86" s="195"/>
      <c r="VYD86" s="195"/>
      <c r="VYE86" s="195"/>
      <c r="VYF86" s="195"/>
      <c r="VYG86" s="195"/>
      <c r="VYH86" s="195"/>
      <c r="VYI86" s="195"/>
      <c r="VYJ86" s="195"/>
      <c r="VYK86" s="195"/>
      <c r="VYL86" s="195"/>
      <c r="VYM86" s="195"/>
      <c r="VYN86" s="195"/>
      <c r="VYO86" s="195"/>
      <c r="VYP86" s="195"/>
      <c r="VYQ86" s="195"/>
      <c r="VYR86" s="195"/>
      <c r="VYS86" s="195"/>
      <c r="VYT86" s="195"/>
      <c r="VYU86" s="195"/>
      <c r="VYV86" s="195"/>
      <c r="VYW86" s="195"/>
      <c r="VYX86" s="195"/>
      <c r="VYY86" s="195"/>
      <c r="VYZ86" s="195"/>
      <c r="VZA86" s="195"/>
      <c r="VZB86" s="195"/>
      <c r="VZC86" s="195"/>
      <c r="VZD86" s="195"/>
      <c r="VZE86" s="195"/>
      <c r="VZF86" s="195"/>
      <c r="VZG86" s="195"/>
      <c r="VZH86" s="195"/>
      <c r="VZI86" s="195"/>
      <c r="VZJ86" s="195"/>
      <c r="VZK86" s="195"/>
      <c r="VZL86" s="195"/>
      <c r="VZM86" s="195"/>
      <c r="VZN86" s="195"/>
      <c r="VZO86" s="195"/>
      <c r="VZP86" s="195"/>
      <c r="VZQ86" s="195"/>
      <c r="VZR86" s="195"/>
      <c r="VZS86" s="195"/>
      <c r="VZT86" s="195"/>
      <c r="VZU86" s="195"/>
      <c r="VZV86" s="195"/>
      <c r="VZW86" s="195"/>
      <c r="VZX86" s="195"/>
      <c r="VZY86" s="195"/>
      <c r="VZZ86" s="195"/>
      <c r="WAA86" s="195"/>
      <c r="WAB86" s="195"/>
      <c r="WAC86" s="195"/>
      <c r="WAD86" s="195"/>
      <c r="WAE86" s="195"/>
      <c r="WAF86" s="195"/>
      <c r="WAG86" s="195"/>
      <c r="WAH86" s="195"/>
      <c r="WAI86" s="195"/>
      <c r="WAJ86" s="195"/>
      <c r="WAK86" s="195"/>
      <c r="WAL86" s="195"/>
      <c r="WAM86" s="195"/>
      <c r="WAN86" s="195"/>
      <c r="WAO86" s="195"/>
      <c r="WAP86" s="195"/>
      <c r="WAQ86" s="195"/>
      <c r="WAR86" s="195"/>
      <c r="WAS86" s="195"/>
      <c r="WAT86" s="195"/>
      <c r="WAU86" s="195"/>
      <c r="WAV86" s="195"/>
      <c r="WAW86" s="195"/>
      <c r="WAX86" s="195"/>
      <c r="WAY86" s="195"/>
      <c r="WAZ86" s="195"/>
      <c r="WBA86" s="195"/>
      <c r="WBB86" s="195"/>
      <c r="WBC86" s="195"/>
      <c r="WBD86" s="195"/>
      <c r="WBE86" s="195"/>
      <c r="WBF86" s="195"/>
      <c r="WBG86" s="195"/>
      <c r="WBH86" s="195"/>
      <c r="WBI86" s="195"/>
      <c r="WBJ86" s="195"/>
      <c r="WBK86" s="195"/>
      <c r="WBL86" s="195"/>
      <c r="WBM86" s="195"/>
      <c r="WBN86" s="195"/>
      <c r="WBO86" s="195"/>
      <c r="WBP86" s="195"/>
      <c r="WBQ86" s="195"/>
      <c r="WBR86" s="195"/>
      <c r="WBS86" s="195"/>
      <c r="WBT86" s="195"/>
      <c r="WBU86" s="195"/>
      <c r="WBV86" s="195"/>
      <c r="WBW86" s="195"/>
      <c r="WBX86" s="195"/>
      <c r="WBY86" s="195"/>
      <c r="WBZ86" s="195"/>
      <c r="WCA86" s="195"/>
      <c r="WCB86" s="195"/>
      <c r="WCC86" s="195"/>
      <c r="WCD86" s="195"/>
      <c r="WCE86" s="195"/>
      <c r="WCF86" s="195"/>
      <c r="WCG86" s="195"/>
      <c r="WCH86" s="195"/>
      <c r="WCI86" s="195"/>
      <c r="WCJ86" s="195"/>
      <c r="WCK86" s="195"/>
      <c r="WCL86" s="195"/>
      <c r="WCM86" s="195"/>
      <c r="WCN86" s="195"/>
      <c r="WCO86" s="195"/>
      <c r="WCP86" s="195"/>
      <c r="WCQ86" s="195"/>
      <c r="WCR86" s="195"/>
      <c r="WCS86" s="195"/>
      <c r="WCT86" s="195"/>
      <c r="WCU86" s="195"/>
      <c r="WCV86" s="195"/>
      <c r="WCW86" s="195"/>
      <c r="WCX86" s="195"/>
      <c r="WCY86" s="195"/>
      <c r="WCZ86" s="195"/>
      <c r="WDA86" s="195"/>
      <c r="WDB86" s="195"/>
      <c r="WDC86" s="195"/>
      <c r="WDD86" s="195"/>
      <c r="WDE86" s="195"/>
      <c r="WDF86" s="195"/>
      <c r="WDG86" s="195"/>
      <c r="WDH86" s="195"/>
      <c r="WDI86" s="195"/>
      <c r="WDJ86" s="195"/>
      <c r="WDK86" s="195"/>
      <c r="WDL86" s="195"/>
      <c r="WDM86" s="195"/>
      <c r="WDN86" s="195"/>
      <c r="WDO86" s="195"/>
      <c r="WDP86" s="195"/>
      <c r="WDQ86" s="195"/>
      <c r="WDR86" s="195"/>
      <c r="WDS86" s="195"/>
      <c r="WDT86" s="195"/>
      <c r="WDU86" s="195"/>
      <c r="WDV86" s="195"/>
      <c r="WDW86" s="195"/>
      <c r="WDX86" s="195"/>
      <c r="WDY86" s="195"/>
      <c r="WDZ86" s="195"/>
      <c r="WEA86" s="195"/>
      <c r="WEB86" s="195"/>
      <c r="WEC86" s="195"/>
      <c r="WED86" s="195"/>
      <c r="WEE86" s="195"/>
      <c r="WEF86" s="195"/>
      <c r="WEG86" s="195"/>
      <c r="WEH86" s="195"/>
      <c r="WEI86" s="195"/>
      <c r="WEJ86" s="195"/>
      <c r="WEK86" s="195"/>
      <c r="WEL86" s="195"/>
      <c r="WEM86" s="195"/>
      <c r="WEN86" s="195"/>
      <c r="WEO86" s="195"/>
      <c r="WEP86" s="195"/>
      <c r="WEQ86" s="195"/>
      <c r="WER86" s="195"/>
      <c r="WES86" s="195"/>
      <c r="WET86" s="195"/>
      <c r="WEU86" s="195"/>
      <c r="WEV86" s="195"/>
      <c r="WEW86" s="195"/>
      <c r="WEX86" s="195"/>
      <c r="WEY86" s="195"/>
      <c r="WEZ86" s="195"/>
      <c r="WFA86" s="195"/>
      <c r="WFB86" s="195"/>
      <c r="WFC86" s="195"/>
      <c r="WFD86" s="195"/>
      <c r="WFE86" s="195"/>
      <c r="WFF86" s="195"/>
      <c r="WFG86" s="195"/>
      <c r="WFH86" s="195"/>
      <c r="WFI86" s="195"/>
      <c r="WFJ86" s="195"/>
      <c r="WFK86" s="195"/>
      <c r="WFL86" s="195"/>
      <c r="WFM86" s="195"/>
      <c r="WFN86" s="195"/>
      <c r="WFO86" s="195"/>
      <c r="WFP86" s="195"/>
      <c r="WFQ86" s="195"/>
      <c r="WFR86" s="195"/>
      <c r="WFS86" s="195"/>
      <c r="WFT86" s="195"/>
      <c r="WFU86" s="195"/>
      <c r="WFV86" s="195"/>
      <c r="WFW86" s="195"/>
      <c r="WFX86" s="195"/>
      <c r="WFY86" s="195"/>
      <c r="WFZ86" s="195"/>
      <c r="WGA86" s="195"/>
      <c r="WGB86" s="195"/>
      <c r="WGC86" s="195"/>
      <c r="WGD86" s="195"/>
      <c r="WGE86" s="195"/>
      <c r="WGF86" s="195"/>
      <c r="WGG86" s="195"/>
      <c r="WGH86" s="195"/>
      <c r="WGI86" s="195"/>
      <c r="WGJ86" s="195"/>
      <c r="WGK86" s="195"/>
      <c r="WGL86" s="195"/>
      <c r="WGM86" s="195"/>
      <c r="WGN86" s="195"/>
      <c r="WGO86" s="195"/>
      <c r="WGP86" s="195"/>
      <c r="WGQ86" s="195"/>
      <c r="WGR86" s="195"/>
      <c r="WGS86" s="195"/>
      <c r="WGT86" s="195"/>
      <c r="WGU86" s="195"/>
      <c r="WGV86" s="195"/>
      <c r="WGW86" s="195"/>
      <c r="WGX86" s="195"/>
      <c r="WGY86" s="195"/>
      <c r="WGZ86" s="195"/>
      <c r="WHA86" s="195"/>
      <c r="WHB86" s="195"/>
      <c r="WHC86" s="195"/>
      <c r="WHD86" s="195"/>
      <c r="WHE86" s="195"/>
      <c r="WHF86" s="195"/>
      <c r="WHG86" s="195"/>
      <c r="WHH86" s="195"/>
      <c r="WHI86" s="195"/>
      <c r="WHJ86" s="195"/>
      <c r="WHK86" s="195"/>
      <c r="WHL86" s="195"/>
      <c r="WHM86" s="195"/>
      <c r="WHN86" s="195"/>
      <c r="WHO86" s="195"/>
      <c r="WHP86" s="195"/>
      <c r="WHQ86" s="195"/>
      <c r="WHR86" s="195"/>
      <c r="WHS86" s="195"/>
      <c r="WHT86" s="195"/>
      <c r="WHU86" s="195"/>
      <c r="WHV86" s="195"/>
      <c r="WHW86" s="195"/>
      <c r="WHX86" s="195"/>
      <c r="WHY86" s="195"/>
      <c r="WHZ86" s="195"/>
      <c r="WIA86" s="195"/>
      <c r="WIB86" s="195"/>
      <c r="WIC86" s="195"/>
      <c r="WID86" s="195"/>
      <c r="WIE86" s="195"/>
      <c r="WIF86" s="195"/>
      <c r="WIG86" s="195"/>
      <c r="WIH86" s="195"/>
      <c r="WII86" s="195"/>
      <c r="WIJ86" s="195"/>
      <c r="WIK86" s="195"/>
      <c r="WIL86" s="195"/>
      <c r="WIM86" s="195"/>
      <c r="WIN86" s="195"/>
      <c r="WIO86" s="195"/>
      <c r="WIP86" s="195"/>
      <c r="WIQ86" s="195"/>
      <c r="WIR86" s="195"/>
      <c r="WIS86" s="195"/>
      <c r="WIT86" s="195"/>
      <c r="WIU86" s="195"/>
      <c r="WIV86" s="195"/>
      <c r="WIW86" s="195"/>
      <c r="WIX86" s="195"/>
      <c r="WIY86" s="195"/>
      <c r="WIZ86" s="195"/>
      <c r="WJA86" s="195"/>
      <c r="WJB86" s="195"/>
      <c r="WJC86" s="195"/>
      <c r="WJD86" s="195"/>
      <c r="WJE86" s="195"/>
      <c r="WJF86" s="195"/>
      <c r="WJG86" s="195"/>
      <c r="WJH86" s="195"/>
      <c r="WJI86" s="195"/>
      <c r="WJJ86" s="195"/>
      <c r="WJK86" s="195"/>
      <c r="WJL86" s="195"/>
      <c r="WJM86" s="195"/>
      <c r="WJN86" s="195"/>
      <c r="WJO86" s="195"/>
      <c r="WJP86" s="195"/>
      <c r="WJQ86" s="195"/>
      <c r="WJR86" s="195"/>
      <c r="WJS86" s="195"/>
      <c r="WJT86" s="195"/>
      <c r="WJU86" s="195"/>
      <c r="WJV86" s="195"/>
      <c r="WJW86" s="195"/>
      <c r="WJX86" s="195"/>
      <c r="WJY86" s="195"/>
      <c r="WJZ86" s="195"/>
      <c r="WKA86" s="195"/>
      <c r="WKB86" s="195"/>
      <c r="WKC86" s="195"/>
      <c r="WKD86" s="195"/>
      <c r="WKE86" s="195"/>
      <c r="WKF86" s="195"/>
      <c r="WKG86" s="195"/>
      <c r="WKH86" s="195"/>
      <c r="WKI86" s="195"/>
      <c r="WKJ86" s="195"/>
      <c r="WKK86" s="195"/>
      <c r="WKL86" s="195"/>
      <c r="WKM86" s="195"/>
      <c r="WKN86" s="195"/>
      <c r="WKO86" s="195"/>
      <c r="WKP86" s="195"/>
      <c r="WKQ86" s="195"/>
      <c r="WKR86" s="195"/>
      <c r="WKS86" s="195"/>
      <c r="WKT86" s="195"/>
      <c r="WKU86" s="195"/>
      <c r="WKV86" s="195"/>
      <c r="WKW86" s="195"/>
      <c r="WKX86" s="195"/>
      <c r="WKY86" s="195"/>
      <c r="WKZ86" s="195"/>
      <c r="WLA86" s="195"/>
      <c r="WLB86" s="195"/>
      <c r="WLC86" s="195"/>
      <c r="WLD86" s="195"/>
      <c r="WLE86" s="195"/>
      <c r="WLF86" s="195"/>
      <c r="WLG86" s="195"/>
      <c r="WLH86" s="195"/>
      <c r="WLI86" s="195"/>
      <c r="WLJ86" s="195"/>
      <c r="WLK86" s="195"/>
      <c r="WLL86" s="195"/>
      <c r="WLM86" s="195"/>
      <c r="WLN86" s="195"/>
      <c r="WLO86" s="195"/>
      <c r="WLP86" s="195"/>
      <c r="WLQ86" s="195"/>
      <c r="WLR86" s="195"/>
      <c r="WLS86" s="195"/>
      <c r="WLT86" s="195"/>
      <c r="WLU86" s="195"/>
      <c r="WLV86" s="195"/>
      <c r="WLW86" s="195"/>
      <c r="WLX86" s="195"/>
      <c r="WLY86" s="195"/>
      <c r="WLZ86" s="195"/>
      <c r="WMA86" s="195"/>
      <c r="WMB86" s="195"/>
      <c r="WMC86" s="195"/>
      <c r="WMD86" s="195"/>
      <c r="WME86" s="195"/>
      <c r="WMF86" s="195"/>
      <c r="WMG86" s="195"/>
      <c r="WMH86" s="195"/>
      <c r="WMI86" s="195"/>
      <c r="WMJ86" s="195"/>
      <c r="WMK86" s="195"/>
      <c r="WML86" s="195"/>
      <c r="WMM86" s="195"/>
      <c r="WMN86" s="195"/>
      <c r="WMO86" s="195"/>
      <c r="WMP86" s="195"/>
      <c r="WMQ86" s="195"/>
      <c r="WMR86" s="195"/>
      <c r="WMS86" s="195"/>
      <c r="WMT86" s="195"/>
      <c r="WMU86" s="195"/>
      <c r="WMV86" s="195"/>
      <c r="WMW86" s="195"/>
      <c r="WMX86" s="195"/>
      <c r="WMY86" s="195"/>
      <c r="WMZ86" s="195"/>
      <c r="WNA86" s="195"/>
      <c r="WNB86" s="195"/>
      <c r="WNC86" s="195"/>
      <c r="WND86" s="195"/>
      <c r="WNE86" s="195"/>
      <c r="WNF86" s="195"/>
      <c r="WNG86" s="195"/>
      <c r="WNH86" s="195"/>
      <c r="WNI86" s="195"/>
      <c r="WNJ86" s="195"/>
      <c r="WNK86" s="195"/>
      <c r="WNL86" s="195"/>
      <c r="WNM86" s="195"/>
      <c r="WNN86" s="195"/>
      <c r="WNO86" s="195"/>
      <c r="WNP86" s="195"/>
      <c r="WNQ86" s="195"/>
      <c r="WNR86" s="195"/>
      <c r="WNS86" s="195"/>
      <c r="WNT86" s="195"/>
      <c r="WNU86" s="195"/>
      <c r="WNV86" s="195"/>
      <c r="WNW86" s="195"/>
      <c r="WNX86" s="195"/>
      <c r="WNY86" s="195"/>
      <c r="WNZ86" s="195"/>
      <c r="WOA86" s="195"/>
      <c r="WOB86" s="195"/>
      <c r="WOC86" s="195"/>
      <c r="WOD86" s="195"/>
      <c r="WOE86" s="195"/>
      <c r="WOF86" s="195"/>
      <c r="WOG86" s="195"/>
      <c r="WOH86" s="195"/>
      <c r="WOI86" s="195"/>
      <c r="WOJ86" s="195"/>
      <c r="WOK86" s="195"/>
      <c r="WOL86" s="195"/>
      <c r="WOM86" s="195"/>
      <c r="WON86" s="195"/>
      <c r="WOO86" s="195"/>
      <c r="WOP86" s="195"/>
      <c r="WOQ86" s="195"/>
      <c r="WOR86" s="195"/>
      <c r="WOS86" s="195"/>
      <c r="WOT86" s="195"/>
      <c r="WOU86" s="195"/>
      <c r="WOV86" s="195"/>
      <c r="WOW86" s="195"/>
      <c r="WOX86" s="195"/>
      <c r="WOY86" s="195"/>
      <c r="WOZ86" s="195"/>
      <c r="WPA86" s="195"/>
      <c r="WPB86" s="195"/>
      <c r="WPC86" s="195"/>
      <c r="WPD86" s="195"/>
      <c r="WPE86" s="195"/>
      <c r="WPF86" s="195"/>
      <c r="WPG86" s="195"/>
      <c r="WPH86" s="195"/>
      <c r="WPI86" s="195"/>
      <c r="WPJ86" s="195"/>
      <c r="WPK86" s="195"/>
      <c r="WPL86" s="195"/>
      <c r="WPM86" s="195"/>
      <c r="WPN86" s="195"/>
      <c r="WPO86" s="195"/>
      <c r="WPP86" s="195"/>
      <c r="WPQ86" s="195"/>
      <c r="WPR86" s="195"/>
      <c r="WPS86" s="195"/>
      <c r="WPT86" s="195"/>
      <c r="WPU86" s="195"/>
      <c r="WPV86" s="195"/>
      <c r="WPW86" s="195"/>
      <c r="WPX86" s="195"/>
      <c r="WPY86" s="195"/>
      <c r="WPZ86" s="195"/>
      <c r="WQA86" s="195"/>
      <c r="WQB86" s="195"/>
      <c r="WQC86" s="195"/>
      <c r="WQD86" s="195"/>
      <c r="WQE86" s="195"/>
      <c r="WQF86" s="195"/>
      <c r="WQG86" s="195"/>
      <c r="WQH86" s="195"/>
      <c r="WQI86" s="195"/>
      <c r="WQJ86" s="195"/>
      <c r="WQK86" s="195"/>
      <c r="WQL86" s="195"/>
      <c r="WQM86" s="195"/>
      <c r="WQN86" s="195"/>
      <c r="WQO86" s="195"/>
      <c r="WQP86" s="195"/>
      <c r="WQQ86" s="195"/>
      <c r="WQR86" s="195"/>
      <c r="WQS86" s="195"/>
      <c r="WQT86" s="195"/>
      <c r="WQU86" s="195"/>
      <c r="WQV86" s="195"/>
      <c r="WQW86" s="195"/>
      <c r="WQX86" s="195"/>
      <c r="WQY86" s="195"/>
      <c r="WQZ86" s="195"/>
      <c r="WRA86" s="195"/>
      <c r="WRB86" s="195"/>
      <c r="WRC86" s="195"/>
      <c r="WRD86" s="195"/>
      <c r="WRE86" s="195"/>
      <c r="WRF86" s="195"/>
      <c r="WRG86" s="195"/>
      <c r="WRH86" s="195"/>
      <c r="WRI86" s="195"/>
      <c r="WRJ86" s="195"/>
      <c r="WRK86" s="195"/>
      <c r="WRL86" s="195"/>
      <c r="WRM86" s="195"/>
      <c r="WRN86" s="195"/>
      <c r="WRO86" s="195"/>
      <c r="WRP86" s="195"/>
      <c r="WRQ86" s="195"/>
      <c r="WRR86" s="195"/>
      <c r="WRS86" s="195"/>
      <c r="WRT86" s="195"/>
      <c r="WRU86" s="195"/>
      <c r="WRV86" s="195"/>
      <c r="WRW86" s="195"/>
      <c r="WRX86" s="195"/>
      <c r="WRY86" s="195"/>
      <c r="WRZ86" s="195"/>
      <c r="WSA86" s="195"/>
      <c r="WSB86" s="195"/>
      <c r="WSC86" s="195"/>
      <c r="WSD86" s="195"/>
      <c r="WSE86" s="195"/>
      <c r="WSF86" s="195"/>
      <c r="WSG86" s="195"/>
      <c r="WSH86" s="195"/>
      <c r="WSI86" s="195"/>
      <c r="WSJ86" s="195"/>
      <c r="WSK86" s="195"/>
      <c r="WSL86" s="195"/>
      <c r="WSM86" s="195"/>
      <c r="WSN86" s="195"/>
      <c r="WSO86" s="195"/>
      <c r="WSP86" s="195"/>
      <c r="WSQ86" s="195"/>
      <c r="WSR86" s="195"/>
      <c r="WSS86" s="195"/>
      <c r="WST86" s="195"/>
      <c r="WSU86" s="195"/>
      <c r="WSV86" s="195"/>
      <c r="WSW86" s="195"/>
      <c r="WSX86" s="195"/>
      <c r="WSY86" s="195"/>
      <c r="WSZ86" s="195"/>
      <c r="WTA86" s="195"/>
      <c r="WTB86" s="195"/>
      <c r="WTC86" s="195"/>
      <c r="WTD86" s="195"/>
      <c r="WTE86" s="195"/>
      <c r="WTF86" s="195"/>
      <c r="WTG86" s="195"/>
      <c r="WTH86" s="195"/>
      <c r="WTI86" s="195"/>
      <c r="WTJ86" s="195"/>
      <c r="WTK86" s="195"/>
      <c r="WTL86" s="195"/>
      <c r="WTM86" s="195"/>
      <c r="WTN86" s="195"/>
      <c r="WTO86" s="195"/>
      <c r="WTP86" s="195"/>
      <c r="WTQ86" s="195"/>
      <c r="WTR86" s="195"/>
      <c r="WTS86" s="195"/>
      <c r="WTT86" s="195"/>
      <c r="WTU86" s="195"/>
      <c r="WTV86" s="195"/>
      <c r="WTW86" s="195"/>
      <c r="WTX86" s="195"/>
      <c r="WTY86" s="195"/>
      <c r="WTZ86" s="195"/>
      <c r="WUA86" s="195"/>
      <c r="WUB86" s="195"/>
      <c r="WUC86" s="195"/>
      <c r="WUD86" s="195"/>
      <c r="WUE86" s="195"/>
      <c r="WUF86" s="195"/>
      <c r="WUG86" s="195"/>
      <c r="WUH86" s="195"/>
      <c r="WUI86" s="195"/>
      <c r="WUJ86" s="195"/>
      <c r="WUK86" s="195"/>
      <c r="WUL86" s="195"/>
      <c r="WUM86" s="195"/>
      <c r="WUN86" s="195"/>
      <c r="WUO86" s="195"/>
      <c r="WUP86" s="195"/>
      <c r="WUQ86" s="195"/>
      <c r="WUR86" s="195"/>
      <c r="WUS86" s="195"/>
      <c r="WUT86" s="195"/>
      <c r="WUU86" s="195"/>
      <c r="WUV86" s="195"/>
      <c r="WUW86" s="195"/>
      <c r="WUX86" s="195"/>
      <c r="WUY86" s="195"/>
      <c r="WUZ86" s="195"/>
      <c r="WVA86" s="195"/>
      <c r="WVB86" s="195"/>
      <c r="WVC86" s="195"/>
      <c r="WVD86" s="195"/>
      <c r="WVE86" s="195"/>
      <c r="WVF86" s="195"/>
      <c r="WVG86" s="195"/>
      <c r="WVH86" s="195"/>
      <c r="WVI86" s="195"/>
      <c r="WVJ86" s="195"/>
      <c r="WVK86" s="195"/>
      <c r="WVL86" s="195"/>
      <c r="WVM86" s="195"/>
      <c r="WVN86" s="195"/>
      <c r="WVO86" s="195"/>
      <c r="WVP86" s="195"/>
      <c r="WVQ86" s="195"/>
      <c r="WVR86" s="195"/>
      <c r="WVS86" s="195"/>
      <c r="WVT86" s="195"/>
      <c r="WVU86" s="195"/>
      <c r="WVV86" s="195"/>
      <c r="WVW86" s="195"/>
      <c r="WVX86" s="195"/>
      <c r="WVY86" s="195"/>
      <c r="WVZ86" s="195"/>
      <c r="WWA86" s="195"/>
      <c r="WWB86" s="195"/>
      <c r="WWC86" s="195"/>
      <c r="WWD86" s="195"/>
      <c r="WWE86" s="195"/>
      <c r="WWF86" s="195"/>
      <c r="WWG86" s="195"/>
      <c r="WWH86" s="195"/>
      <c r="WWI86" s="195"/>
      <c r="WWJ86" s="195"/>
      <c r="WWK86" s="195"/>
      <c r="WWL86" s="195"/>
      <c r="WWM86" s="195"/>
      <c r="WWN86" s="195"/>
      <c r="WWO86" s="195"/>
      <c r="WWP86" s="195"/>
      <c r="WWQ86" s="195"/>
      <c r="WWR86" s="195"/>
      <c r="WWS86" s="195"/>
      <c r="WWT86" s="195"/>
      <c r="WWU86" s="195"/>
      <c r="WWV86" s="195"/>
      <c r="WWW86" s="195"/>
      <c r="WWX86" s="195"/>
      <c r="WWY86" s="195"/>
      <c r="WWZ86" s="195"/>
      <c r="WXA86" s="195"/>
      <c r="WXB86" s="195"/>
      <c r="WXC86" s="195"/>
      <c r="WXD86" s="195"/>
      <c r="WXE86" s="195"/>
      <c r="WXF86" s="195"/>
      <c r="WXG86" s="195"/>
      <c r="WXH86" s="195"/>
      <c r="WXI86" s="195"/>
    </row>
    <row r="87" spans="1:16181" s="280" customFormat="1">
      <c r="A87" s="279"/>
      <c r="E87" s="260"/>
      <c r="F87" s="261"/>
      <c r="G87" s="261"/>
      <c r="H87" s="293" t="s">
        <v>212</v>
      </c>
      <c r="I87" s="294"/>
      <c r="J87" s="295"/>
      <c r="K87" s="264" t="str">
        <f>IF(SUM(M$85:AS$85)&gt;0,INDEX(M$66:AS$66,1,MATCH(1,M$85:AS$85,0)),"N/A")</f>
        <v>N/A</v>
      </c>
      <c r="L87" s="311"/>
      <c r="M87" s="311"/>
      <c r="N87" s="311"/>
      <c r="O87" s="311"/>
      <c r="P87" s="311"/>
      <c r="Q87" s="311"/>
      <c r="R87" s="311"/>
      <c r="S87" s="311"/>
      <c r="T87" s="311"/>
      <c r="U87" s="311"/>
      <c r="V87" s="311"/>
      <c r="W87" s="311"/>
      <c r="X87" s="311"/>
      <c r="Y87" s="311"/>
      <c r="Z87" s="311"/>
      <c r="AA87" s="311"/>
      <c r="AB87" s="311"/>
      <c r="AC87" s="311"/>
      <c r="AD87" s="311"/>
      <c r="AE87" s="311"/>
      <c r="AF87" s="311"/>
      <c r="AG87" s="311"/>
      <c r="AH87" s="311"/>
      <c r="AI87" s="311"/>
      <c r="AJ87" s="311"/>
      <c r="AK87" s="311"/>
      <c r="AL87" s="311"/>
      <c r="AM87" s="311"/>
      <c r="AN87" s="311"/>
      <c r="AO87" s="311"/>
      <c r="AP87" s="311"/>
      <c r="AQ87" s="312"/>
      <c r="AR87" s="312"/>
      <c r="AS87" s="312"/>
      <c r="AT87" s="313"/>
      <c r="AU87" s="313"/>
      <c r="AV87" s="313"/>
      <c r="AW87" s="313"/>
      <c r="AX87" s="313"/>
      <c r="AY87" s="313"/>
      <c r="AZ87" s="313"/>
      <c r="BA87" s="313"/>
      <c r="BB87" s="195"/>
      <c r="BC87" s="195"/>
      <c r="BD87" s="195"/>
      <c r="BE87" s="195"/>
      <c r="BF87" s="195"/>
      <c r="BG87" s="195"/>
      <c r="BH87" s="195"/>
      <c r="BI87" s="195"/>
      <c r="BJ87" s="195"/>
      <c r="BK87" s="195"/>
      <c r="BL87" s="195"/>
      <c r="BM87" s="195"/>
      <c r="BN87" s="195"/>
      <c r="BO87" s="195"/>
      <c r="BP87" s="195"/>
      <c r="BQ87" s="195"/>
      <c r="BR87" s="195"/>
      <c r="BS87" s="195"/>
      <c r="BT87" s="195"/>
      <c r="BU87" s="195"/>
      <c r="BV87" s="195"/>
      <c r="BW87" s="195"/>
      <c r="BX87" s="195"/>
      <c r="BY87" s="195"/>
      <c r="BZ87" s="195"/>
      <c r="CA87" s="195"/>
      <c r="CB87" s="195"/>
      <c r="CC87" s="195"/>
      <c r="CD87" s="195"/>
      <c r="CE87" s="195"/>
      <c r="CF87" s="195"/>
      <c r="CG87" s="195"/>
      <c r="CH87" s="195"/>
      <c r="CI87" s="195"/>
      <c r="CJ87" s="195"/>
      <c r="CK87" s="195"/>
      <c r="CL87" s="195"/>
      <c r="CM87" s="195"/>
      <c r="CN87" s="195"/>
      <c r="CO87" s="195"/>
      <c r="CP87" s="195"/>
      <c r="CQ87" s="195"/>
      <c r="CR87" s="195"/>
      <c r="CS87" s="195"/>
      <c r="CT87" s="195"/>
      <c r="CU87" s="195"/>
      <c r="CV87" s="195"/>
      <c r="CW87" s="195"/>
      <c r="CX87" s="195"/>
      <c r="CY87" s="195"/>
      <c r="CZ87" s="195"/>
      <c r="DA87" s="195"/>
      <c r="DB87" s="195"/>
      <c r="DC87" s="195"/>
      <c r="DD87" s="195"/>
      <c r="DE87" s="195"/>
      <c r="DF87" s="195"/>
      <c r="DG87" s="195"/>
      <c r="DH87" s="195"/>
      <c r="DI87" s="195"/>
      <c r="DJ87" s="195"/>
      <c r="DK87" s="195"/>
      <c r="DL87" s="195"/>
      <c r="DM87" s="195"/>
      <c r="DN87" s="195"/>
      <c r="DO87" s="195"/>
      <c r="DP87" s="195"/>
      <c r="DQ87" s="195"/>
      <c r="DR87" s="195"/>
      <c r="DS87" s="195"/>
      <c r="DT87" s="195"/>
      <c r="DU87" s="195"/>
      <c r="DV87" s="195"/>
      <c r="DW87" s="195"/>
      <c r="DX87" s="195"/>
      <c r="DY87" s="195"/>
      <c r="DZ87" s="195"/>
      <c r="EA87" s="195"/>
      <c r="EB87" s="195"/>
      <c r="EC87" s="195"/>
      <c r="ED87" s="195"/>
      <c r="EE87" s="195"/>
      <c r="EF87" s="195"/>
      <c r="EG87" s="195"/>
      <c r="EH87" s="195"/>
      <c r="EI87" s="195"/>
      <c r="EJ87" s="195"/>
      <c r="EK87" s="195"/>
      <c r="EL87" s="195"/>
      <c r="EM87" s="195"/>
      <c r="EN87" s="195"/>
      <c r="EO87" s="195"/>
      <c r="EP87" s="195"/>
      <c r="EQ87" s="195"/>
      <c r="ER87" s="195"/>
      <c r="ES87" s="195"/>
      <c r="ET87" s="195"/>
      <c r="EU87" s="195"/>
      <c r="EV87" s="195"/>
      <c r="EW87" s="195"/>
      <c r="EX87" s="195"/>
      <c r="EY87" s="195"/>
      <c r="EZ87" s="195"/>
      <c r="FA87" s="195"/>
      <c r="FB87" s="195"/>
      <c r="FC87" s="195"/>
      <c r="FD87" s="195"/>
      <c r="FE87" s="195"/>
      <c r="FF87" s="195"/>
      <c r="FG87" s="195"/>
      <c r="FH87" s="195"/>
      <c r="FI87" s="195"/>
      <c r="FJ87" s="195"/>
      <c r="FK87" s="195"/>
      <c r="FL87" s="195"/>
      <c r="FM87" s="195"/>
      <c r="FN87" s="195"/>
      <c r="FO87" s="195"/>
      <c r="FP87" s="195"/>
      <c r="FQ87" s="195"/>
      <c r="FR87" s="195"/>
      <c r="FS87" s="195"/>
      <c r="FT87" s="195"/>
      <c r="FU87" s="195"/>
      <c r="FV87" s="195"/>
      <c r="FW87" s="195"/>
      <c r="FX87" s="195"/>
      <c r="FY87" s="195"/>
      <c r="FZ87" s="195"/>
      <c r="GA87" s="195"/>
      <c r="GB87" s="195"/>
      <c r="GC87" s="195"/>
      <c r="GD87" s="195"/>
      <c r="GE87" s="195"/>
      <c r="GF87" s="195"/>
      <c r="GG87" s="195"/>
      <c r="GH87" s="195"/>
      <c r="GI87" s="195"/>
      <c r="GJ87" s="195"/>
      <c r="GK87" s="195"/>
      <c r="GL87" s="195"/>
      <c r="GM87" s="195"/>
      <c r="GN87" s="195"/>
      <c r="GO87" s="195"/>
      <c r="GP87" s="195"/>
      <c r="GQ87" s="195"/>
      <c r="GR87" s="195"/>
      <c r="GS87" s="195"/>
      <c r="GT87" s="195"/>
      <c r="GU87" s="195"/>
      <c r="GV87" s="195"/>
      <c r="GW87" s="195"/>
      <c r="GX87" s="195"/>
      <c r="GY87" s="195"/>
      <c r="GZ87" s="195"/>
      <c r="HA87" s="195"/>
      <c r="HB87" s="195"/>
      <c r="HC87" s="195"/>
      <c r="HD87" s="195"/>
      <c r="HE87" s="195"/>
      <c r="HF87" s="195"/>
      <c r="HG87" s="195"/>
      <c r="HH87" s="195"/>
      <c r="HI87" s="195"/>
      <c r="HJ87" s="195"/>
      <c r="HK87" s="195"/>
      <c r="HL87" s="195"/>
      <c r="HM87" s="195"/>
      <c r="HN87" s="195"/>
      <c r="HO87" s="195"/>
      <c r="HP87" s="195"/>
      <c r="HQ87" s="195"/>
      <c r="HR87" s="195"/>
      <c r="HS87" s="195"/>
      <c r="HT87" s="195"/>
      <c r="HU87" s="195"/>
      <c r="HV87" s="195"/>
      <c r="HW87" s="195"/>
      <c r="HX87" s="195"/>
      <c r="HY87" s="195"/>
      <c r="HZ87" s="195"/>
      <c r="IA87" s="195"/>
      <c r="IB87" s="195"/>
      <c r="IC87" s="195"/>
      <c r="ID87" s="195"/>
      <c r="IE87" s="195"/>
      <c r="IF87" s="195"/>
      <c r="IG87" s="195"/>
      <c r="IH87" s="195"/>
      <c r="II87" s="195"/>
      <c r="IJ87" s="195"/>
      <c r="IK87" s="195"/>
      <c r="IL87" s="195"/>
      <c r="IM87" s="195"/>
      <c r="IN87" s="195"/>
      <c r="IO87" s="195"/>
      <c r="IP87" s="195"/>
      <c r="IQ87" s="195"/>
      <c r="IR87" s="195"/>
      <c r="IS87" s="195"/>
      <c r="IT87" s="195"/>
      <c r="IU87" s="195"/>
      <c r="IV87" s="195"/>
      <c r="IW87" s="195"/>
      <c r="IX87" s="195"/>
      <c r="IY87" s="195"/>
      <c r="IZ87" s="195"/>
      <c r="JA87" s="195"/>
      <c r="JB87" s="195"/>
      <c r="JC87" s="195"/>
      <c r="JD87" s="195"/>
      <c r="JE87" s="195"/>
      <c r="JF87" s="195"/>
      <c r="JG87" s="195"/>
      <c r="JH87" s="195"/>
      <c r="JI87" s="195"/>
      <c r="JJ87" s="195"/>
      <c r="JK87" s="195"/>
      <c r="JL87" s="195"/>
      <c r="JM87" s="195"/>
      <c r="JN87" s="195"/>
      <c r="JO87" s="195"/>
      <c r="JP87" s="195"/>
      <c r="JQ87" s="195"/>
      <c r="JR87" s="195"/>
      <c r="JS87" s="195"/>
      <c r="JT87" s="195"/>
      <c r="JU87" s="195"/>
      <c r="JV87" s="195"/>
      <c r="JW87" s="195"/>
      <c r="JX87" s="195"/>
      <c r="JY87" s="195"/>
      <c r="JZ87" s="195"/>
      <c r="KA87" s="195"/>
      <c r="KB87" s="195"/>
      <c r="KC87" s="195"/>
      <c r="KD87" s="195"/>
      <c r="KE87" s="195"/>
      <c r="KF87" s="195"/>
      <c r="KG87" s="195"/>
      <c r="KH87" s="195"/>
      <c r="KI87" s="195"/>
      <c r="KJ87" s="195"/>
      <c r="KK87" s="195"/>
      <c r="KL87" s="195"/>
      <c r="KM87" s="195"/>
      <c r="KN87" s="195"/>
      <c r="KO87" s="195"/>
      <c r="KP87" s="195"/>
      <c r="KQ87" s="195"/>
      <c r="KR87" s="195"/>
      <c r="KS87" s="195"/>
      <c r="KT87" s="195"/>
      <c r="KU87" s="195"/>
      <c r="KV87" s="195"/>
      <c r="KW87" s="195"/>
      <c r="KX87" s="195"/>
      <c r="KY87" s="195"/>
      <c r="KZ87" s="195"/>
      <c r="LA87" s="195"/>
      <c r="LB87" s="195"/>
      <c r="LC87" s="195"/>
      <c r="LD87" s="195"/>
      <c r="LE87" s="195"/>
      <c r="LF87" s="195"/>
      <c r="LG87" s="195"/>
      <c r="LH87" s="195"/>
      <c r="LI87" s="195"/>
      <c r="LJ87" s="195"/>
      <c r="LK87" s="195"/>
      <c r="LL87" s="195"/>
      <c r="LM87" s="195"/>
      <c r="LN87" s="195"/>
      <c r="LO87" s="195"/>
      <c r="LP87" s="195"/>
      <c r="LQ87" s="195"/>
      <c r="LR87" s="195"/>
      <c r="LS87" s="195"/>
      <c r="LT87" s="195"/>
      <c r="LU87" s="195"/>
      <c r="LV87" s="195"/>
      <c r="LW87" s="195"/>
      <c r="LX87" s="195"/>
      <c r="LY87" s="195"/>
      <c r="LZ87" s="195"/>
      <c r="MA87" s="195"/>
      <c r="MB87" s="195"/>
      <c r="MC87" s="195"/>
      <c r="MD87" s="195"/>
      <c r="ME87" s="195"/>
      <c r="MF87" s="195"/>
      <c r="MG87" s="195"/>
      <c r="MH87" s="195"/>
      <c r="MI87" s="195"/>
      <c r="MJ87" s="195"/>
      <c r="MK87" s="195"/>
      <c r="ML87" s="195"/>
      <c r="MM87" s="195"/>
      <c r="MN87" s="195"/>
      <c r="MO87" s="195"/>
      <c r="MP87" s="195"/>
      <c r="MQ87" s="195"/>
      <c r="MR87" s="195"/>
      <c r="MS87" s="195"/>
      <c r="MT87" s="195"/>
      <c r="MU87" s="195"/>
      <c r="MV87" s="195"/>
      <c r="MW87" s="195"/>
      <c r="MX87" s="195"/>
      <c r="MY87" s="195"/>
      <c r="MZ87" s="195"/>
      <c r="NA87" s="195"/>
      <c r="NB87" s="195"/>
      <c r="NC87" s="195"/>
      <c r="ND87" s="195"/>
      <c r="NE87" s="195"/>
      <c r="NF87" s="195"/>
      <c r="NG87" s="195"/>
      <c r="NH87" s="195"/>
      <c r="NI87" s="195"/>
      <c r="NJ87" s="195"/>
      <c r="NK87" s="195"/>
      <c r="NL87" s="195"/>
      <c r="NM87" s="195"/>
      <c r="NN87" s="195"/>
      <c r="NO87" s="195"/>
      <c r="NP87" s="195"/>
      <c r="NQ87" s="195"/>
      <c r="NR87" s="195"/>
      <c r="NS87" s="195"/>
      <c r="NT87" s="195"/>
      <c r="NU87" s="195"/>
      <c r="NV87" s="195"/>
      <c r="NW87" s="195"/>
      <c r="NX87" s="195"/>
      <c r="NY87" s="195"/>
      <c r="NZ87" s="195"/>
      <c r="OA87" s="195"/>
      <c r="OB87" s="195"/>
      <c r="OC87" s="195"/>
      <c r="OD87" s="195"/>
      <c r="OE87" s="195"/>
      <c r="OF87" s="195"/>
      <c r="OG87" s="195"/>
      <c r="OH87" s="195"/>
      <c r="OI87" s="195"/>
      <c r="OJ87" s="195"/>
      <c r="OK87" s="195"/>
      <c r="OL87" s="195"/>
      <c r="OM87" s="195"/>
      <c r="ON87" s="195"/>
      <c r="OO87" s="195"/>
      <c r="OP87" s="195"/>
      <c r="OQ87" s="195"/>
      <c r="OR87" s="195"/>
      <c r="OS87" s="195"/>
      <c r="OT87" s="195"/>
      <c r="OU87" s="195"/>
      <c r="OV87" s="195"/>
      <c r="OW87" s="195"/>
      <c r="OX87" s="195"/>
      <c r="OY87" s="195"/>
      <c r="OZ87" s="195"/>
      <c r="PA87" s="195"/>
      <c r="PB87" s="195"/>
      <c r="PC87" s="195"/>
      <c r="PD87" s="195"/>
      <c r="PE87" s="195"/>
      <c r="PF87" s="195"/>
      <c r="PG87" s="195"/>
      <c r="PH87" s="195"/>
      <c r="PI87" s="195"/>
      <c r="PJ87" s="195"/>
      <c r="PK87" s="195"/>
      <c r="PL87" s="195"/>
      <c r="PM87" s="195"/>
      <c r="PN87" s="195"/>
      <c r="PO87" s="195"/>
      <c r="PP87" s="195"/>
      <c r="PQ87" s="195"/>
      <c r="PR87" s="195"/>
      <c r="PS87" s="195"/>
      <c r="PT87" s="195"/>
      <c r="PU87" s="195"/>
      <c r="PV87" s="195"/>
      <c r="PW87" s="195"/>
      <c r="PX87" s="195"/>
      <c r="PY87" s="195"/>
      <c r="PZ87" s="195"/>
      <c r="QA87" s="195"/>
      <c r="QB87" s="195"/>
      <c r="QC87" s="195"/>
      <c r="QD87" s="195"/>
      <c r="QE87" s="195"/>
      <c r="QF87" s="195"/>
      <c r="QG87" s="195"/>
      <c r="QH87" s="195"/>
      <c r="QI87" s="195"/>
      <c r="QJ87" s="195"/>
      <c r="QK87" s="195"/>
      <c r="QL87" s="195"/>
      <c r="QM87" s="195"/>
      <c r="QN87" s="195"/>
      <c r="QO87" s="195"/>
      <c r="QP87" s="195"/>
      <c r="QQ87" s="195"/>
      <c r="QR87" s="195"/>
      <c r="QS87" s="195"/>
      <c r="QT87" s="195"/>
      <c r="QU87" s="195"/>
      <c r="QV87" s="195"/>
      <c r="QW87" s="195"/>
      <c r="QX87" s="195"/>
      <c r="QY87" s="195"/>
      <c r="QZ87" s="195"/>
      <c r="RA87" s="195"/>
      <c r="RB87" s="195"/>
      <c r="RC87" s="195"/>
      <c r="RD87" s="195"/>
      <c r="RE87" s="195"/>
      <c r="RF87" s="195"/>
      <c r="RG87" s="195"/>
      <c r="RH87" s="195"/>
      <c r="RI87" s="195"/>
      <c r="RJ87" s="195"/>
      <c r="RK87" s="195"/>
      <c r="RL87" s="195"/>
      <c r="RM87" s="195"/>
      <c r="RN87" s="195"/>
      <c r="RO87" s="195"/>
      <c r="RP87" s="195"/>
      <c r="RQ87" s="195"/>
      <c r="RR87" s="195"/>
      <c r="RS87" s="195"/>
      <c r="RT87" s="195"/>
      <c r="RU87" s="195"/>
      <c r="RV87" s="195"/>
      <c r="RW87" s="195"/>
      <c r="RX87" s="195"/>
      <c r="RY87" s="195"/>
      <c r="RZ87" s="195"/>
      <c r="SA87" s="195"/>
      <c r="SB87" s="195"/>
      <c r="SC87" s="195"/>
      <c r="SD87" s="195"/>
      <c r="SE87" s="195"/>
      <c r="SF87" s="195"/>
      <c r="SG87" s="195"/>
      <c r="SH87" s="195"/>
      <c r="SI87" s="195"/>
      <c r="SJ87" s="195"/>
      <c r="SK87" s="195"/>
      <c r="SL87" s="195"/>
      <c r="SM87" s="195"/>
      <c r="SN87" s="195"/>
      <c r="SO87" s="195"/>
      <c r="SP87" s="195"/>
      <c r="SQ87" s="195"/>
      <c r="SR87" s="195"/>
      <c r="SS87" s="195"/>
      <c r="ST87" s="195"/>
      <c r="SU87" s="195"/>
      <c r="SV87" s="195"/>
      <c r="SW87" s="195"/>
      <c r="SX87" s="195"/>
      <c r="SY87" s="195"/>
      <c r="SZ87" s="195"/>
      <c r="TA87" s="195"/>
      <c r="TB87" s="195"/>
      <c r="TC87" s="195"/>
      <c r="TD87" s="195"/>
      <c r="TE87" s="195"/>
      <c r="TF87" s="195"/>
      <c r="TG87" s="195"/>
      <c r="TH87" s="195"/>
      <c r="TI87" s="195"/>
      <c r="TJ87" s="195"/>
      <c r="TK87" s="195"/>
      <c r="TL87" s="195"/>
      <c r="TM87" s="195"/>
      <c r="TN87" s="195"/>
      <c r="TO87" s="195"/>
      <c r="TP87" s="195"/>
      <c r="TQ87" s="195"/>
      <c r="TR87" s="195"/>
      <c r="TS87" s="195"/>
      <c r="TT87" s="195"/>
      <c r="TU87" s="195"/>
      <c r="TV87" s="195"/>
      <c r="TW87" s="195"/>
      <c r="TX87" s="195"/>
      <c r="TY87" s="195"/>
      <c r="TZ87" s="195"/>
      <c r="UA87" s="195"/>
      <c r="UB87" s="195"/>
      <c r="UC87" s="195"/>
      <c r="UD87" s="195"/>
      <c r="UE87" s="195"/>
      <c r="UF87" s="195"/>
      <c r="UG87" s="195"/>
      <c r="UH87" s="195"/>
      <c r="UI87" s="195"/>
      <c r="UJ87" s="195"/>
      <c r="UK87" s="195"/>
      <c r="UL87" s="195"/>
      <c r="UM87" s="195"/>
      <c r="UN87" s="195"/>
      <c r="UO87" s="195"/>
      <c r="UP87" s="195"/>
      <c r="UQ87" s="195"/>
      <c r="UR87" s="195"/>
      <c r="US87" s="195"/>
      <c r="UT87" s="195"/>
      <c r="UU87" s="195"/>
      <c r="UV87" s="195"/>
      <c r="UW87" s="195"/>
      <c r="UX87" s="195"/>
      <c r="UY87" s="195"/>
      <c r="UZ87" s="195"/>
      <c r="VA87" s="195"/>
      <c r="VB87" s="195"/>
      <c r="VC87" s="195"/>
      <c r="VD87" s="195"/>
      <c r="VE87" s="195"/>
      <c r="VF87" s="195"/>
      <c r="VG87" s="195"/>
      <c r="VH87" s="195"/>
      <c r="VI87" s="195"/>
      <c r="VJ87" s="195"/>
      <c r="VK87" s="195"/>
      <c r="VL87" s="195"/>
      <c r="VM87" s="195"/>
      <c r="VN87" s="195"/>
      <c r="VO87" s="195"/>
      <c r="VP87" s="195"/>
      <c r="VQ87" s="195"/>
      <c r="VR87" s="195"/>
      <c r="VS87" s="195"/>
      <c r="VT87" s="195"/>
      <c r="VU87" s="195"/>
      <c r="VV87" s="195"/>
      <c r="VW87" s="195"/>
      <c r="VX87" s="195"/>
      <c r="VY87" s="195"/>
      <c r="VZ87" s="195"/>
      <c r="WA87" s="195"/>
      <c r="WB87" s="195"/>
      <c r="WC87" s="195"/>
      <c r="WD87" s="195"/>
      <c r="WE87" s="195"/>
      <c r="WF87" s="195"/>
      <c r="WG87" s="195"/>
      <c r="WH87" s="195"/>
      <c r="WI87" s="195"/>
      <c r="WJ87" s="195"/>
      <c r="WK87" s="195"/>
      <c r="WL87" s="195"/>
      <c r="WM87" s="195"/>
      <c r="WN87" s="195"/>
      <c r="WO87" s="195"/>
      <c r="WP87" s="195"/>
      <c r="WQ87" s="195"/>
      <c r="WR87" s="195"/>
      <c r="WS87" s="195"/>
      <c r="WT87" s="195"/>
      <c r="WU87" s="195"/>
      <c r="WV87" s="195"/>
      <c r="WW87" s="195"/>
      <c r="WX87" s="195"/>
      <c r="WY87" s="195"/>
      <c r="WZ87" s="195"/>
      <c r="XA87" s="195"/>
      <c r="XB87" s="195"/>
      <c r="XC87" s="195"/>
      <c r="XD87" s="195"/>
      <c r="XE87" s="195"/>
      <c r="XF87" s="195"/>
      <c r="XG87" s="195"/>
      <c r="XH87" s="195"/>
      <c r="XI87" s="195"/>
      <c r="XJ87" s="195"/>
      <c r="XK87" s="195"/>
      <c r="XL87" s="195"/>
      <c r="XM87" s="195"/>
      <c r="XN87" s="195"/>
      <c r="XO87" s="195"/>
      <c r="XP87" s="195"/>
      <c r="XQ87" s="195"/>
      <c r="XR87" s="195"/>
      <c r="XS87" s="195"/>
      <c r="XT87" s="195"/>
      <c r="XU87" s="195"/>
      <c r="XV87" s="195"/>
      <c r="XW87" s="195"/>
      <c r="XX87" s="195"/>
      <c r="XY87" s="195"/>
      <c r="XZ87" s="195"/>
      <c r="YA87" s="195"/>
      <c r="YB87" s="195"/>
      <c r="YC87" s="195"/>
      <c r="YD87" s="195"/>
      <c r="YE87" s="195"/>
      <c r="YF87" s="195"/>
      <c r="YG87" s="195"/>
      <c r="YH87" s="195"/>
      <c r="YI87" s="195"/>
      <c r="YJ87" s="195"/>
      <c r="YK87" s="195"/>
      <c r="YL87" s="195"/>
      <c r="YM87" s="195"/>
      <c r="YN87" s="195"/>
      <c r="YO87" s="195"/>
      <c r="YP87" s="195"/>
      <c r="YQ87" s="195"/>
      <c r="YR87" s="195"/>
      <c r="YS87" s="195"/>
      <c r="YT87" s="195"/>
      <c r="YU87" s="195"/>
      <c r="YV87" s="195"/>
      <c r="YW87" s="195"/>
      <c r="YX87" s="195"/>
      <c r="YY87" s="195"/>
      <c r="YZ87" s="195"/>
      <c r="ZA87" s="195"/>
      <c r="ZB87" s="195"/>
      <c r="ZC87" s="195"/>
      <c r="ZD87" s="195"/>
      <c r="ZE87" s="195"/>
      <c r="ZF87" s="195"/>
      <c r="ZG87" s="195"/>
      <c r="ZH87" s="195"/>
      <c r="ZI87" s="195"/>
      <c r="ZJ87" s="195"/>
      <c r="ZK87" s="195"/>
      <c r="ZL87" s="195"/>
      <c r="ZM87" s="195"/>
      <c r="ZN87" s="195"/>
      <c r="ZO87" s="195"/>
      <c r="ZP87" s="195"/>
      <c r="ZQ87" s="195"/>
      <c r="ZR87" s="195"/>
      <c r="ZS87" s="195"/>
      <c r="ZT87" s="195"/>
      <c r="ZU87" s="195"/>
      <c r="ZV87" s="195"/>
      <c r="ZW87" s="195"/>
      <c r="ZX87" s="195"/>
      <c r="ZY87" s="195"/>
      <c r="ZZ87" s="195"/>
      <c r="AAA87" s="195"/>
      <c r="AAB87" s="195"/>
      <c r="AAC87" s="195"/>
      <c r="AAD87" s="195"/>
      <c r="AAE87" s="195"/>
      <c r="AAF87" s="195"/>
      <c r="AAG87" s="195"/>
      <c r="AAH87" s="195"/>
      <c r="AAI87" s="195"/>
      <c r="AAJ87" s="195"/>
      <c r="AAK87" s="195"/>
      <c r="AAL87" s="195"/>
      <c r="AAM87" s="195"/>
      <c r="AAN87" s="195"/>
      <c r="AAO87" s="195"/>
      <c r="AAP87" s="195"/>
      <c r="AAQ87" s="195"/>
      <c r="AAR87" s="195"/>
      <c r="AAS87" s="195"/>
      <c r="AAT87" s="195"/>
      <c r="AAU87" s="195"/>
      <c r="AAV87" s="195"/>
      <c r="AAW87" s="195"/>
      <c r="AAX87" s="195"/>
      <c r="AAY87" s="195"/>
      <c r="AAZ87" s="195"/>
      <c r="ABA87" s="195"/>
      <c r="ABB87" s="195"/>
      <c r="ABC87" s="195"/>
      <c r="ABD87" s="195"/>
      <c r="ABE87" s="195"/>
      <c r="ABF87" s="195"/>
      <c r="ABG87" s="195"/>
      <c r="ABH87" s="195"/>
      <c r="ABI87" s="195"/>
      <c r="ABJ87" s="195"/>
      <c r="ABK87" s="195"/>
      <c r="ABL87" s="195"/>
      <c r="ABM87" s="195"/>
      <c r="ABN87" s="195"/>
      <c r="ABO87" s="195"/>
      <c r="ABP87" s="195"/>
      <c r="ABQ87" s="195"/>
      <c r="ABR87" s="195"/>
      <c r="ABS87" s="195"/>
      <c r="ABT87" s="195"/>
      <c r="ABU87" s="195"/>
      <c r="ABV87" s="195"/>
      <c r="ABW87" s="195"/>
      <c r="ABX87" s="195"/>
      <c r="ABY87" s="195"/>
      <c r="ABZ87" s="195"/>
      <c r="ACA87" s="195"/>
      <c r="ACB87" s="195"/>
      <c r="ACC87" s="195"/>
      <c r="ACD87" s="195"/>
      <c r="ACE87" s="195"/>
      <c r="ACF87" s="195"/>
      <c r="ACG87" s="195"/>
      <c r="ACH87" s="195"/>
      <c r="ACI87" s="195"/>
      <c r="ACJ87" s="195"/>
      <c r="ACK87" s="195"/>
      <c r="ACL87" s="195"/>
      <c r="ACM87" s="195"/>
      <c r="ACN87" s="195"/>
      <c r="ACO87" s="195"/>
      <c r="ACP87" s="195"/>
      <c r="ACQ87" s="195"/>
      <c r="ACR87" s="195"/>
      <c r="ACS87" s="195"/>
      <c r="ACT87" s="195"/>
      <c r="ACU87" s="195"/>
      <c r="ACV87" s="195"/>
      <c r="ACW87" s="195"/>
      <c r="ACX87" s="195"/>
      <c r="ACY87" s="195"/>
      <c r="ACZ87" s="195"/>
      <c r="ADA87" s="195"/>
      <c r="ADB87" s="195"/>
      <c r="ADC87" s="195"/>
      <c r="ADD87" s="195"/>
      <c r="ADE87" s="195"/>
      <c r="ADF87" s="195"/>
      <c r="ADG87" s="195"/>
      <c r="ADH87" s="195"/>
      <c r="ADI87" s="195"/>
      <c r="ADJ87" s="195"/>
      <c r="ADK87" s="195"/>
      <c r="ADL87" s="195"/>
      <c r="ADM87" s="195"/>
      <c r="ADN87" s="195"/>
      <c r="ADO87" s="195"/>
      <c r="ADP87" s="195"/>
      <c r="ADQ87" s="195"/>
      <c r="ADR87" s="195"/>
      <c r="ADS87" s="195"/>
      <c r="ADT87" s="195"/>
      <c r="ADU87" s="195"/>
      <c r="ADV87" s="195"/>
      <c r="ADW87" s="195"/>
      <c r="ADX87" s="195"/>
      <c r="ADY87" s="195"/>
      <c r="ADZ87" s="195"/>
      <c r="AEA87" s="195"/>
      <c r="AEB87" s="195"/>
      <c r="AEC87" s="195"/>
      <c r="AED87" s="195"/>
      <c r="AEE87" s="195"/>
      <c r="AEF87" s="195"/>
      <c r="AEG87" s="195"/>
      <c r="AEH87" s="195"/>
      <c r="AEI87" s="195"/>
      <c r="AEJ87" s="195"/>
      <c r="AEK87" s="195"/>
      <c r="AEL87" s="195"/>
      <c r="AEM87" s="195"/>
      <c r="AEN87" s="195"/>
      <c r="AEO87" s="195"/>
      <c r="AEP87" s="195"/>
      <c r="AEQ87" s="195"/>
      <c r="AER87" s="195"/>
      <c r="AES87" s="195"/>
      <c r="AET87" s="195"/>
      <c r="AEU87" s="195"/>
      <c r="AEV87" s="195"/>
      <c r="AEW87" s="195"/>
      <c r="AEX87" s="195"/>
      <c r="AEY87" s="195"/>
      <c r="AEZ87" s="195"/>
      <c r="AFA87" s="195"/>
      <c r="AFB87" s="195"/>
      <c r="AFC87" s="195"/>
      <c r="AFD87" s="195"/>
      <c r="AFE87" s="195"/>
      <c r="AFF87" s="195"/>
      <c r="AFG87" s="195"/>
      <c r="AFH87" s="195"/>
      <c r="AFI87" s="195"/>
      <c r="AFJ87" s="195"/>
      <c r="AFK87" s="195"/>
      <c r="AFL87" s="195"/>
      <c r="AFM87" s="195"/>
      <c r="AFN87" s="195"/>
      <c r="AFO87" s="195"/>
      <c r="AFP87" s="195"/>
      <c r="AFQ87" s="195"/>
      <c r="AFR87" s="195"/>
      <c r="AFS87" s="195"/>
      <c r="AFT87" s="195"/>
      <c r="AFU87" s="195"/>
      <c r="AFV87" s="195"/>
      <c r="AFW87" s="195"/>
      <c r="AFX87" s="195"/>
      <c r="AFY87" s="195"/>
      <c r="AFZ87" s="195"/>
      <c r="AGA87" s="195"/>
      <c r="AGB87" s="195"/>
      <c r="AGC87" s="195"/>
      <c r="AGD87" s="195"/>
      <c r="AGE87" s="195"/>
      <c r="AGF87" s="195"/>
      <c r="AGG87" s="195"/>
      <c r="AGH87" s="195"/>
      <c r="AGI87" s="195"/>
      <c r="AGJ87" s="195"/>
      <c r="AGK87" s="195"/>
      <c r="AGL87" s="195"/>
      <c r="AGM87" s="195"/>
      <c r="AGN87" s="195"/>
      <c r="AGO87" s="195"/>
      <c r="AGP87" s="195"/>
      <c r="AGQ87" s="195"/>
      <c r="AGR87" s="195"/>
      <c r="AGS87" s="195"/>
      <c r="AGT87" s="195"/>
      <c r="AGU87" s="195"/>
      <c r="AGV87" s="195"/>
      <c r="AGW87" s="195"/>
      <c r="AGX87" s="195"/>
      <c r="AGY87" s="195"/>
      <c r="AGZ87" s="195"/>
      <c r="AHA87" s="195"/>
      <c r="AHB87" s="195"/>
      <c r="AHC87" s="195"/>
      <c r="AHD87" s="195"/>
      <c r="AHE87" s="195"/>
      <c r="AHF87" s="195"/>
      <c r="AHG87" s="195"/>
      <c r="AHH87" s="195"/>
      <c r="AHI87" s="195"/>
      <c r="AHJ87" s="195"/>
      <c r="AHK87" s="195"/>
      <c r="AHL87" s="195"/>
      <c r="AHM87" s="195"/>
      <c r="AHN87" s="195"/>
      <c r="AHO87" s="195"/>
      <c r="AHP87" s="195"/>
      <c r="AHQ87" s="195"/>
      <c r="AHR87" s="195"/>
      <c r="AHS87" s="195"/>
      <c r="AHT87" s="195"/>
      <c r="AHU87" s="195"/>
      <c r="AHV87" s="195"/>
      <c r="AHW87" s="195"/>
      <c r="AHX87" s="195"/>
      <c r="AHY87" s="195"/>
      <c r="AHZ87" s="195"/>
      <c r="AIA87" s="195"/>
      <c r="AIB87" s="195"/>
      <c r="AIC87" s="195"/>
      <c r="AID87" s="195"/>
      <c r="AIE87" s="195"/>
      <c r="AIF87" s="195"/>
      <c r="AIG87" s="195"/>
      <c r="AIH87" s="195"/>
      <c r="AII87" s="195"/>
      <c r="AIJ87" s="195"/>
      <c r="AIK87" s="195"/>
      <c r="AIL87" s="195"/>
      <c r="AIM87" s="195"/>
      <c r="AIN87" s="195"/>
      <c r="AIO87" s="195"/>
      <c r="AIP87" s="195"/>
      <c r="AIQ87" s="195"/>
      <c r="AIR87" s="195"/>
      <c r="AIS87" s="195"/>
      <c r="AIT87" s="195"/>
      <c r="AIU87" s="195"/>
      <c r="AIV87" s="195"/>
      <c r="AIW87" s="195"/>
      <c r="AIX87" s="195"/>
      <c r="AIY87" s="195"/>
      <c r="AIZ87" s="195"/>
      <c r="AJA87" s="195"/>
      <c r="AJB87" s="195"/>
      <c r="AJC87" s="195"/>
      <c r="AJD87" s="195"/>
      <c r="AJE87" s="195"/>
      <c r="AJF87" s="195"/>
      <c r="AJG87" s="195"/>
      <c r="AJH87" s="195"/>
      <c r="AJI87" s="195"/>
      <c r="AJJ87" s="195"/>
      <c r="AJK87" s="195"/>
      <c r="AJL87" s="195"/>
      <c r="AJM87" s="195"/>
      <c r="AJN87" s="195"/>
      <c r="AJO87" s="195"/>
      <c r="AJP87" s="195"/>
      <c r="AJQ87" s="195"/>
      <c r="AJR87" s="195"/>
      <c r="AJS87" s="195"/>
      <c r="AJT87" s="195"/>
      <c r="AJU87" s="195"/>
      <c r="AJV87" s="195"/>
      <c r="AJW87" s="195"/>
      <c r="AJX87" s="195"/>
      <c r="AJY87" s="195"/>
      <c r="AJZ87" s="195"/>
      <c r="AKA87" s="195"/>
      <c r="AKB87" s="195"/>
      <c r="AKC87" s="195"/>
      <c r="AKD87" s="195"/>
      <c r="AKE87" s="195"/>
      <c r="AKF87" s="195"/>
      <c r="AKG87" s="195"/>
      <c r="AKH87" s="195"/>
      <c r="AKI87" s="195"/>
      <c r="AKJ87" s="195"/>
      <c r="AKK87" s="195"/>
      <c r="AKL87" s="195"/>
      <c r="AKM87" s="195"/>
      <c r="AKN87" s="195"/>
      <c r="AKO87" s="195"/>
      <c r="AKP87" s="195"/>
      <c r="AKQ87" s="195"/>
      <c r="AKR87" s="195"/>
      <c r="AKS87" s="195"/>
      <c r="AKT87" s="195"/>
      <c r="AKU87" s="195"/>
      <c r="AKV87" s="195"/>
      <c r="AKW87" s="195"/>
      <c r="AKX87" s="195"/>
      <c r="AKY87" s="195"/>
      <c r="AKZ87" s="195"/>
      <c r="ALA87" s="195"/>
      <c r="ALB87" s="195"/>
      <c r="ALC87" s="195"/>
      <c r="ALD87" s="195"/>
      <c r="ALE87" s="195"/>
      <c r="ALF87" s="195"/>
      <c r="ALG87" s="195"/>
      <c r="ALH87" s="195"/>
      <c r="ALI87" s="195"/>
      <c r="ALJ87" s="195"/>
      <c r="ALK87" s="195"/>
      <c r="ALL87" s="195"/>
      <c r="ALM87" s="195"/>
      <c r="ALN87" s="195"/>
      <c r="ALO87" s="195"/>
      <c r="ALP87" s="195"/>
      <c r="ALQ87" s="195"/>
      <c r="ALR87" s="195"/>
      <c r="ALS87" s="195"/>
      <c r="ALT87" s="195"/>
      <c r="ALU87" s="195"/>
      <c r="ALV87" s="195"/>
      <c r="ALW87" s="195"/>
      <c r="ALX87" s="195"/>
      <c r="ALY87" s="195"/>
      <c r="ALZ87" s="195"/>
      <c r="AMA87" s="195"/>
      <c r="AMB87" s="195"/>
      <c r="AMC87" s="195"/>
      <c r="AMD87" s="195"/>
      <c r="AME87" s="195"/>
      <c r="AMF87" s="195"/>
      <c r="AMG87" s="195"/>
      <c r="AMH87" s="195"/>
      <c r="AMI87" s="195"/>
      <c r="AMJ87" s="195"/>
      <c r="AMK87" s="195"/>
      <c r="AML87" s="195"/>
      <c r="AMM87" s="195"/>
      <c r="AMN87" s="195"/>
      <c r="AMO87" s="195"/>
      <c r="AMP87" s="195"/>
      <c r="AMQ87" s="195"/>
      <c r="AMR87" s="195"/>
      <c r="AMS87" s="195"/>
      <c r="AMT87" s="195"/>
      <c r="AMU87" s="195"/>
      <c r="AMV87" s="195"/>
      <c r="AMW87" s="195"/>
      <c r="AMX87" s="195"/>
      <c r="AMY87" s="195"/>
      <c r="AMZ87" s="195"/>
      <c r="ANA87" s="195"/>
      <c r="ANB87" s="195"/>
      <c r="ANC87" s="195"/>
      <c r="AND87" s="195"/>
      <c r="ANE87" s="195"/>
      <c r="ANF87" s="195"/>
      <c r="ANG87" s="195"/>
      <c r="ANH87" s="195"/>
      <c r="ANI87" s="195"/>
      <c r="ANJ87" s="195"/>
      <c r="ANK87" s="195"/>
      <c r="ANL87" s="195"/>
      <c r="ANM87" s="195"/>
      <c r="ANN87" s="195"/>
      <c r="ANO87" s="195"/>
      <c r="ANP87" s="195"/>
      <c r="ANQ87" s="195"/>
      <c r="ANR87" s="195"/>
      <c r="ANS87" s="195"/>
      <c r="ANT87" s="195"/>
      <c r="ANU87" s="195"/>
      <c r="ANV87" s="195"/>
      <c r="ANW87" s="195"/>
      <c r="ANX87" s="195"/>
      <c r="ANY87" s="195"/>
      <c r="ANZ87" s="195"/>
      <c r="AOA87" s="195"/>
      <c r="AOB87" s="195"/>
      <c r="AOC87" s="195"/>
      <c r="AOD87" s="195"/>
      <c r="AOE87" s="195"/>
      <c r="AOF87" s="195"/>
      <c r="AOG87" s="195"/>
      <c r="AOH87" s="195"/>
      <c r="AOI87" s="195"/>
      <c r="AOJ87" s="195"/>
      <c r="AOK87" s="195"/>
      <c r="AOL87" s="195"/>
      <c r="AOM87" s="195"/>
      <c r="AON87" s="195"/>
      <c r="AOO87" s="195"/>
      <c r="AOP87" s="195"/>
      <c r="AOQ87" s="195"/>
      <c r="AOR87" s="195"/>
      <c r="AOS87" s="195"/>
      <c r="AOT87" s="195"/>
      <c r="AOU87" s="195"/>
      <c r="AOV87" s="195"/>
      <c r="AOW87" s="195"/>
      <c r="AOX87" s="195"/>
      <c r="AOY87" s="195"/>
      <c r="AOZ87" s="195"/>
      <c r="APA87" s="195"/>
      <c r="APB87" s="195"/>
      <c r="APC87" s="195"/>
      <c r="APD87" s="195"/>
      <c r="APE87" s="195"/>
      <c r="APF87" s="195"/>
      <c r="APG87" s="195"/>
      <c r="APH87" s="195"/>
      <c r="API87" s="195"/>
      <c r="APJ87" s="195"/>
      <c r="APK87" s="195"/>
      <c r="APL87" s="195"/>
      <c r="APM87" s="195"/>
      <c r="APN87" s="195"/>
      <c r="APO87" s="195"/>
      <c r="APP87" s="195"/>
      <c r="APQ87" s="195"/>
      <c r="APR87" s="195"/>
      <c r="APS87" s="195"/>
      <c r="APT87" s="195"/>
      <c r="APU87" s="195"/>
      <c r="APV87" s="195"/>
      <c r="APW87" s="195"/>
      <c r="APX87" s="195"/>
      <c r="APY87" s="195"/>
      <c r="APZ87" s="195"/>
      <c r="AQA87" s="195"/>
      <c r="AQB87" s="195"/>
      <c r="AQC87" s="195"/>
      <c r="AQD87" s="195"/>
      <c r="AQE87" s="195"/>
      <c r="AQF87" s="195"/>
      <c r="AQG87" s="195"/>
      <c r="AQH87" s="195"/>
      <c r="AQI87" s="195"/>
      <c r="AQJ87" s="195"/>
      <c r="AQK87" s="195"/>
      <c r="AQL87" s="195"/>
      <c r="AQM87" s="195"/>
      <c r="AQN87" s="195"/>
      <c r="AQO87" s="195"/>
      <c r="AQP87" s="195"/>
      <c r="AQQ87" s="195"/>
      <c r="AQR87" s="195"/>
      <c r="AQS87" s="195"/>
      <c r="AQT87" s="195"/>
      <c r="AQU87" s="195"/>
      <c r="AQV87" s="195"/>
      <c r="AQW87" s="195"/>
      <c r="AQX87" s="195"/>
      <c r="AQY87" s="195"/>
      <c r="AQZ87" s="195"/>
      <c r="ARA87" s="195"/>
      <c r="ARB87" s="195"/>
      <c r="ARC87" s="195"/>
      <c r="ARD87" s="195"/>
      <c r="ARE87" s="195"/>
      <c r="ARF87" s="195"/>
      <c r="ARG87" s="195"/>
      <c r="ARH87" s="195"/>
      <c r="ARI87" s="195"/>
      <c r="ARJ87" s="195"/>
      <c r="ARK87" s="195"/>
      <c r="ARL87" s="195"/>
      <c r="ARM87" s="195"/>
      <c r="ARN87" s="195"/>
      <c r="ARO87" s="195"/>
      <c r="ARP87" s="195"/>
      <c r="ARQ87" s="195"/>
      <c r="ARR87" s="195"/>
      <c r="ARS87" s="195"/>
      <c r="ART87" s="195"/>
      <c r="ARU87" s="195"/>
      <c r="ARV87" s="195"/>
      <c r="ARW87" s="195"/>
      <c r="ARX87" s="195"/>
      <c r="ARY87" s="195"/>
      <c r="ARZ87" s="195"/>
      <c r="ASA87" s="195"/>
      <c r="ASB87" s="195"/>
      <c r="ASC87" s="195"/>
      <c r="ASD87" s="195"/>
      <c r="ASE87" s="195"/>
      <c r="ASF87" s="195"/>
      <c r="ASG87" s="195"/>
      <c r="ASH87" s="195"/>
      <c r="ASI87" s="195"/>
      <c r="ASJ87" s="195"/>
      <c r="ASK87" s="195"/>
      <c r="ASL87" s="195"/>
      <c r="ASM87" s="195"/>
      <c r="ASN87" s="195"/>
      <c r="ASO87" s="195"/>
      <c r="ASP87" s="195"/>
      <c r="ASQ87" s="195"/>
      <c r="ASR87" s="195"/>
      <c r="ASS87" s="195"/>
      <c r="AST87" s="195"/>
      <c r="ASU87" s="195"/>
      <c r="ASV87" s="195"/>
      <c r="ASW87" s="195"/>
      <c r="ASX87" s="195"/>
      <c r="ASY87" s="195"/>
      <c r="ASZ87" s="195"/>
      <c r="ATA87" s="195"/>
      <c r="ATB87" s="195"/>
      <c r="ATC87" s="195"/>
      <c r="ATD87" s="195"/>
      <c r="ATE87" s="195"/>
      <c r="ATF87" s="195"/>
      <c r="ATG87" s="195"/>
      <c r="ATH87" s="195"/>
      <c r="ATI87" s="195"/>
      <c r="ATJ87" s="195"/>
      <c r="ATK87" s="195"/>
      <c r="ATL87" s="195"/>
      <c r="ATM87" s="195"/>
      <c r="ATN87" s="195"/>
      <c r="ATO87" s="195"/>
      <c r="ATP87" s="195"/>
      <c r="ATQ87" s="195"/>
      <c r="ATR87" s="195"/>
      <c r="ATS87" s="195"/>
      <c r="ATT87" s="195"/>
      <c r="ATU87" s="195"/>
      <c r="ATV87" s="195"/>
      <c r="ATW87" s="195"/>
      <c r="ATX87" s="195"/>
      <c r="ATY87" s="195"/>
      <c r="ATZ87" s="195"/>
      <c r="AUA87" s="195"/>
      <c r="AUB87" s="195"/>
      <c r="AUC87" s="195"/>
      <c r="AUD87" s="195"/>
      <c r="AUE87" s="195"/>
      <c r="AUF87" s="195"/>
      <c r="AUG87" s="195"/>
      <c r="AUH87" s="195"/>
      <c r="AUI87" s="195"/>
      <c r="AUJ87" s="195"/>
      <c r="AUK87" s="195"/>
      <c r="AUL87" s="195"/>
      <c r="AUM87" s="195"/>
      <c r="AUN87" s="195"/>
      <c r="AUO87" s="195"/>
      <c r="AUP87" s="195"/>
      <c r="AUQ87" s="195"/>
      <c r="AUR87" s="195"/>
      <c r="AUS87" s="195"/>
      <c r="AUT87" s="195"/>
      <c r="AUU87" s="195"/>
      <c r="AUV87" s="195"/>
      <c r="AUW87" s="195"/>
      <c r="AUX87" s="195"/>
      <c r="AUY87" s="195"/>
      <c r="AUZ87" s="195"/>
      <c r="AVA87" s="195"/>
      <c r="AVB87" s="195"/>
      <c r="AVC87" s="195"/>
      <c r="AVD87" s="195"/>
      <c r="AVE87" s="195"/>
      <c r="AVF87" s="195"/>
      <c r="AVG87" s="195"/>
      <c r="AVH87" s="195"/>
      <c r="AVI87" s="195"/>
      <c r="AVJ87" s="195"/>
      <c r="AVK87" s="195"/>
      <c r="AVL87" s="195"/>
      <c r="AVM87" s="195"/>
      <c r="AVN87" s="195"/>
      <c r="AVO87" s="195"/>
      <c r="AVP87" s="195"/>
      <c r="AVQ87" s="195"/>
      <c r="AVR87" s="195"/>
      <c r="AVS87" s="195"/>
      <c r="AVT87" s="195"/>
      <c r="AVU87" s="195"/>
      <c r="AVV87" s="195"/>
      <c r="AVW87" s="195"/>
      <c r="AVX87" s="195"/>
      <c r="AVY87" s="195"/>
      <c r="AVZ87" s="195"/>
      <c r="AWA87" s="195"/>
      <c r="AWB87" s="195"/>
      <c r="AWC87" s="195"/>
      <c r="AWD87" s="195"/>
      <c r="AWE87" s="195"/>
      <c r="AWF87" s="195"/>
      <c r="AWG87" s="195"/>
      <c r="AWH87" s="195"/>
      <c r="AWI87" s="195"/>
      <c r="AWJ87" s="195"/>
      <c r="AWK87" s="195"/>
      <c r="AWL87" s="195"/>
      <c r="AWM87" s="195"/>
      <c r="AWN87" s="195"/>
      <c r="AWO87" s="195"/>
      <c r="AWP87" s="195"/>
      <c r="AWQ87" s="195"/>
      <c r="AWR87" s="195"/>
      <c r="AWS87" s="195"/>
      <c r="AWT87" s="195"/>
      <c r="AWU87" s="195"/>
      <c r="AWV87" s="195"/>
      <c r="AWW87" s="195"/>
      <c r="AWX87" s="195"/>
      <c r="AWY87" s="195"/>
      <c r="AWZ87" s="195"/>
      <c r="AXA87" s="195"/>
      <c r="AXB87" s="195"/>
      <c r="AXC87" s="195"/>
      <c r="AXD87" s="195"/>
      <c r="AXE87" s="195"/>
      <c r="AXF87" s="195"/>
      <c r="AXG87" s="195"/>
      <c r="AXH87" s="195"/>
      <c r="AXI87" s="195"/>
      <c r="AXJ87" s="195"/>
      <c r="AXK87" s="195"/>
      <c r="AXL87" s="195"/>
      <c r="AXM87" s="195"/>
      <c r="AXN87" s="195"/>
      <c r="AXO87" s="195"/>
      <c r="AXP87" s="195"/>
      <c r="AXQ87" s="195"/>
      <c r="AXR87" s="195"/>
      <c r="AXS87" s="195"/>
      <c r="AXT87" s="195"/>
      <c r="AXU87" s="195"/>
      <c r="AXV87" s="195"/>
      <c r="AXW87" s="195"/>
      <c r="AXX87" s="195"/>
      <c r="AXY87" s="195"/>
      <c r="AXZ87" s="195"/>
      <c r="AYA87" s="195"/>
      <c r="AYB87" s="195"/>
      <c r="AYC87" s="195"/>
      <c r="AYD87" s="195"/>
      <c r="AYE87" s="195"/>
      <c r="AYF87" s="195"/>
      <c r="AYG87" s="195"/>
      <c r="AYH87" s="195"/>
      <c r="AYI87" s="195"/>
      <c r="AYJ87" s="195"/>
      <c r="AYK87" s="195"/>
      <c r="AYL87" s="195"/>
      <c r="AYM87" s="195"/>
      <c r="AYN87" s="195"/>
      <c r="AYO87" s="195"/>
      <c r="AYP87" s="195"/>
      <c r="AYQ87" s="195"/>
      <c r="AYR87" s="195"/>
      <c r="AYS87" s="195"/>
      <c r="AYT87" s="195"/>
      <c r="AYU87" s="195"/>
      <c r="AYV87" s="195"/>
      <c r="AYW87" s="195"/>
      <c r="AYX87" s="195"/>
      <c r="AYY87" s="195"/>
      <c r="AYZ87" s="195"/>
      <c r="AZA87" s="195"/>
      <c r="AZB87" s="195"/>
      <c r="AZC87" s="195"/>
      <c r="AZD87" s="195"/>
      <c r="AZE87" s="195"/>
      <c r="AZF87" s="195"/>
      <c r="AZG87" s="195"/>
      <c r="AZH87" s="195"/>
      <c r="AZI87" s="195"/>
      <c r="AZJ87" s="195"/>
      <c r="AZK87" s="195"/>
      <c r="AZL87" s="195"/>
      <c r="AZM87" s="195"/>
      <c r="AZN87" s="195"/>
      <c r="AZO87" s="195"/>
      <c r="AZP87" s="195"/>
      <c r="AZQ87" s="195"/>
      <c r="AZR87" s="195"/>
      <c r="AZS87" s="195"/>
      <c r="AZT87" s="195"/>
      <c r="AZU87" s="195"/>
      <c r="AZV87" s="195"/>
      <c r="AZW87" s="195"/>
      <c r="AZX87" s="195"/>
      <c r="AZY87" s="195"/>
      <c r="AZZ87" s="195"/>
      <c r="BAA87" s="195"/>
      <c r="BAB87" s="195"/>
      <c r="BAC87" s="195"/>
      <c r="BAD87" s="195"/>
      <c r="BAE87" s="195"/>
      <c r="BAF87" s="195"/>
      <c r="BAG87" s="195"/>
      <c r="BAH87" s="195"/>
      <c r="BAI87" s="195"/>
      <c r="BAJ87" s="195"/>
      <c r="BAK87" s="195"/>
      <c r="BAL87" s="195"/>
      <c r="BAM87" s="195"/>
      <c r="BAN87" s="195"/>
      <c r="BAO87" s="195"/>
      <c r="BAP87" s="195"/>
      <c r="BAQ87" s="195"/>
      <c r="BAR87" s="195"/>
      <c r="BAS87" s="195"/>
      <c r="BAT87" s="195"/>
      <c r="BAU87" s="195"/>
      <c r="BAV87" s="195"/>
      <c r="BAW87" s="195"/>
      <c r="BAX87" s="195"/>
      <c r="BAY87" s="195"/>
      <c r="BAZ87" s="195"/>
      <c r="BBA87" s="195"/>
      <c r="BBB87" s="195"/>
      <c r="BBC87" s="195"/>
      <c r="BBD87" s="195"/>
      <c r="BBE87" s="195"/>
      <c r="BBF87" s="195"/>
      <c r="BBG87" s="195"/>
      <c r="BBH87" s="195"/>
      <c r="BBI87" s="195"/>
      <c r="BBJ87" s="195"/>
      <c r="BBK87" s="195"/>
      <c r="BBL87" s="195"/>
      <c r="BBM87" s="195"/>
      <c r="BBN87" s="195"/>
      <c r="BBO87" s="195"/>
      <c r="BBP87" s="195"/>
      <c r="BBQ87" s="195"/>
      <c r="BBR87" s="195"/>
      <c r="BBS87" s="195"/>
      <c r="BBT87" s="195"/>
      <c r="BBU87" s="195"/>
      <c r="BBV87" s="195"/>
      <c r="BBW87" s="195"/>
      <c r="BBX87" s="195"/>
      <c r="BBY87" s="195"/>
      <c r="BBZ87" s="195"/>
      <c r="BCA87" s="195"/>
      <c r="BCB87" s="195"/>
      <c r="BCC87" s="195"/>
      <c r="BCD87" s="195"/>
      <c r="BCE87" s="195"/>
      <c r="BCF87" s="195"/>
      <c r="BCG87" s="195"/>
      <c r="BCH87" s="195"/>
      <c r="BCI87" s="195"/>
      <c r="BCJ87" s="195"/>
      <c r="BCK87" s="195"/>
      <c r="BCL87" s="195"/>
      <c r="BCM87" s="195"/>
      <c r="BCN87" s="195"/>
      <c r="BCO87" s="195"/>
      <c r="BCP87" s="195"/>
      <c r="BCQ87" s="195"/>
      <c r="BCR87" s="195"/>
      <c r="BCS87" s="195"/>
      <c r="BCT87" s="195"/>
      <c r="BCU87" s="195"/>
      <c r="BCV87" s="195"/>
      <c r="BCW87" s="195"/>
      <c r="BCX87" s="195"/>
      <c r="BCY87" s="195"/>
      <c r="BCZ87" s="195"/>
      <c r="BDA87" s="195"/>
      <c r="BDB87" s="195"/>
      <c r="BDC87" s="195"/>
      <c r="BDD87" s="195"/>
      <c r="BDE87" s="195"/>
      <c r="BDF87" s="195"/>
      <c r="BDG87" s="195"/>
      <c r="BDH87" s="195"/>
      <c r="BDI87" s="195"/>
      <c r="BDJ87" s="195"/>
      <c r="BDK87" s="195"/>
      <c r="BDL87" s="195"/>
      <c r="BDM87" s="195"/>
      <c r="BDN87" s="195"/>
      <c r="BDO87" s="195"/>
      <c r="BDP87" s="195"/>
      <c r="BDQ87" s="195"/>
      <c r="BDR87" s="195"/>
      <c r="BDS87" s="195"/>
      <c r="BDT87" s="195"/>
      <c r="BDU87" s="195"/>
      <c r="BDV87" s="195"/>
      <c r="BDW87" s="195"/>
      <c r="BDX87" s="195"/>
      <c r="BDY87" s="195"/>
      <c r="BDZ87" s="195"/>
      <c r="BEA87" s="195"/>
      <c r="BEB87" s="195"/>
      <c r="BEC87" s="195"/>
      <c r="BED87" s="195"/>
      <c r="BEE87" s="195"/>
      <c r="BEF87" s="195"/>
      <c r="BEG87" s="195"/>
      <c r="BEH87" s="195"/>
      <c r="BEI87" s="195"/>
      <c r="BEJ87" s="195"/>
      <c r="BEK87" s="195"/>
      <c r="BEL87" s="195"/>
      <c r="BEM87" s="195"/>
      <c r="BEN87" s="195"/>
      <c r="BEO87" s="195"/>
      <c r="BEP87" s="195"/>
      <c r="BEQ87" s="195"/>
      <c r="BER87" s="195"/>
      <c r="BES87" s="195"/>
      <c r="BET87" s="195"/>
      <c r="BEU87" s="195"/>
      <c r="BEV87" s="195"/>
      <c r="BEW87" s="195"/>
      <c r="BEX87" s="195"/>
      <c r="BEY87" s="195"/>
      <c r="BEZ87" s="195"/>
      <c r="BFA87" s="195"/>
      <c r="BFB87" s="195"/>
      <c r="BFC87" s="195"/>
      <c r="BFD87" s="195"/>
      <c r="BFE87" s="195"/>
      <c r="BFF87" s="195"/>
      <c r="BFG87" s="195"/>
      <c r="BFH87" s="195"/>
      <c r="BFI87" s="195"/>
      <c r="BFJ87" s="195"/>
      <c r="BFK87" s="195"/>
      <c r="BFL87" s="195"/>
      <c r="BFM87" s="195"/>
      <c r="BFN87" s="195"/>
      <c r="BFO87" s="195"/>
      <c r="BFP87" s="195"/>
      <c r="BFQ87" s="195"/>
      <c r="BFR87" s="195"/>
      <c r="BFS87" s="195"/>
      <c r="BFT87" s="195"/>
      <c r="BFU87" s="195"/>
      <c r="BFV87" s="195"/>
      <c r="BFW87" s="195"/>
      <c r="BFX87" s="195"/>
      <c r="BFY87" s="195"/>
      <c r="BFZ87" s="195"/>
      <c r="BGA87" s="195"/>
      <c r="BGB87" s="195"/>
      <c r="BGC87" s="195"/>
      <c r="BGD87" s="195"/>
      <c r="BGE87" s="195"/>
      <c r="BGF87" s="195"/>
      <c r="BGG87" s="195"/>
      <c r="BGH87" s="195"/>
      <c r="BGI87" s="195"/>
      <c r="BGJ87" s="195"/>
      <c r="BGK87" s="195"/>
      <c r="BGL87" s="195"/>
      <c r="BGM87" s="195"/>
      <c r="BGN87" s="195"/>
      <c r="BGO87" s="195"/>
      <c r="BGP87" s="195"/>
      <c r="BGQ87" s="195"/>
      <c r="BGR87" s="195"/>
      <c r="BGS87" s="195"/>
      <c r="BGT87" s="195"/>
      <c r="BGU87" s="195"/>
      <c r="BGV87" s="195"/>
      <c r="BGW87" s="195"/>
      <c r="BGX87" s="195"/>
      <c r="BGY87" s="195"/>
      <c r="BGZ87" s="195"/>
      <c r="BHA87" s="195"/>
      <c r="BHB87" s="195"/>
      <c r="BHC87" s="195"/>
      <c r="BHD87" s="195"/>
      <c r="BHE87" s="195"/>
      <c r="BHF87" s="195"/>
      <c r="BHG87" s="195"/>
      <c r="BHH87" s="195"/>
      <c r="BHI87" s="195"/>
      <c r="BHJ87" s="195"/>
      <c r="BHK87" s="195"/>
      <c r="BHL87" s="195"/>
      <c r="BHM87" s="195"/>
      <c r="BHN87" s="195"/>
      <c r="BHO87" s="195"/>
      <c r="BHP87" s="195"/>
      <c r="BHQ87" s="195"/>
      <c r="BHR87" s="195"/>
      <c r="BHS87" s="195"/>
      <c r="BHT87" s="195"/>
      <c r="BHU87" s="195"/>
      <c r="BHV87" s="195"/>
      <c r="BHW87" s="195"/>
      <c r="BHX87" s="195"/>
      <c r="BHY87" s="195"/>
      <c r="BHZ87" s="195"/>
      <c r="BIA87" s="195"/>
      <c r="BIB87" s="195"/>
      <c r="BIC87" s="195"/>
      <c r="BID87" s="195"/>
      <c r="BIE87" s="195"/>
      <c r="BIF87" s="195"/>
      <c r="BIG87" s="195"/>
      <c r="BIH87" s="195"/>
      <c r="BII87" s="195"/>
      <c r="BIJ87" s="195"/>
      <c r="BIK87" s="195"/>
      <c r="BIL87" s="195"/>
      <c r="BIM87" s="195"/>
      <c r="BIN87" s="195"/>
      <c r="BIO87" s="195"/>
      <c r="BIP87" s="195"/>
      <c r="BIQ87" s="195"/>
      <c r="BIR87" s="195"/>
      <c r="BIS87" s="195"/>
      <c r="BIT87" s="195"/>
      <c r="BIU87" s="195"/>
      <c r="BIV87" s="195"/>
      <c r="BIW87" s="195"/>
      <c r="BIX87" s="195"/>
      <c r="BIY87" s="195"/>
      <c r="BIZ87" s="195"/>
      <c r="BJA87" s="195"/>
      <c r="BJB87" s="195"/>
      <c r="BJC87" s="195"/>
      <c r="BJD87" s="195"/>
      <c r="BJE87" s="195"/>
      <c r="BJF87" s="195"/>
      <c r="BJG87" s="195"/>
      <c r="BJH87" s="195"/>
      <c r="BJI87" s="195"/>
      <c r="BJJ87" s="195"/>
      <c r="BJK87" s="195"/>
      <c r="BJL87" s="195"/>
      <c r="BJM87" s="195"/>
      <c r="BJN87" s="195"/>
      <c r="BJO87" s="195"/>
      <c r="BJP87" s="195"/>
      <c r="BJQ87" s="195"/>
      <c r="BJR87" s="195"/>
      <c r="BJS87" s="195"/>
      <c r="BJT87" s="195"/>
      <c r="BJU87" s="195"/>
      <c r="BJV87" s="195"/>
      <c r="BJW87" s="195"/>
      <c r="BJX87" s="195"/>
      <c r="BJY87" s="195"/>
      <c r="BJZ87" s="195"/>
      <c r="BKA87" s="195"/>
      <c r="BKB87" s="195"/>
      <c r="BKC87" s="195"/>
      <c r="BKD87" s="195"/>
      <c r="BKE87" s="195"/>
      <c r="BKF87" s="195"/>
      <c r="BKG87" s="195"/>
      <c r="BKH87" s="195"/>
      <c r="BKI87" s="195"/>
      <c r="BKJ87" s="195"/>
      <c r="BKK87" s="195"/>
      <c r="BKL87" s="195"/>
      <c r="BKM87" s="195"/>
      <c r="BKN87" s="195"/>
      <c r="BKO87" s="195"/>
      <c r="BKP87" s="195"/>
      <c r="BKQ87" s="195"/>
      <c r="BKR87" s="195"/>
      <c r="BKS87" s="195"/>
      <c r="BKT87" s="195"/>
      <c r="BKU87" s="195"/>
      <c r="BKV87" s="195"/>
      <c r="BKW87" s="195"/>
      <c r="BKX87" s="195"/>
      <c r="BKY87" s="195"/>
      <c r="BKZ87" s="195"/>
      <c r="BLA87" s="195"/>
      <c r="BLB87" s="195"/>
      <c r="BLC87" s="195"/>
      <c r="BLD87" s="195"/>
      <c r="BLE87" s="195"/>
      <c r="BLF87" s="195"/>
      <c r="BLG87" s="195"/>
      <c r="BLH87" s="195"/>
      <c r="BLI87" s="195"/>
      <c r="BLJ87" s="195"/>
      <c r="BLK87" s="195"/>
      <c r="BLL87" s="195"/>
      <c r="BLM87" s="195"/>
      <c r="BLN87" s="195"/>
      <c r="BLO87" s="195"/>
      <c r="BLP87" s="195"/>
      <c r="BLQ87" s="195"/>
      <c r="BLR87" s="195"/>
      <c r="BLS87" s="195"/>
      <c r="BLT87" s="195"/>
      <c r="BLU87" s="195"/>
      <c r="BLV87" s="195"/>
      <c r="BLW87" s="195"/>
      <c r="BLX87" s="195"/>
      <c r="BLY87" s="195"/>
      <c r="BLZ87" s="195"/>
      <c r="BMA87" s="195"/>
      <c r="BMB87" s="195"/>
      <c r="BMC87" s="195"/>
      <c r="BMD87" s="195"/>
      <c r="BME87" s="195"/>
      <c r="BMF87" s="195"/>
      <c r="BMG87" s="195"/>
      <c r="BMH87" s="195"/>
      <c r="BMI87" s="195"/>
      <c r="BMJ87" s="195"/>
      <c r="BMK87" s="195"/>
      <c r="BML87" s="195"/>
      <c r="BMM87" s="195"/>
      <c r="BMN87" s="195"/>
      <c r="BMO87" s="195"/>
      <c r="BMP87" s="195"/>
      <c r="BMQ87" s="195"/>
      <c r="BMR87" s="195"/>
      <c r="BMS87" s="195"/>
      <c r="BMT87" s="195"/>
      <c r="BMU87" s="195"/>
      <c r="BMV87" s="195"/>
      <c r="BMW87" s="195"/>
      <c r="BMX87" s="195"/>
      <c r="BMY87" s="195"/>
      <c r="BMZ87" s="195"/>
      <c r="BNA87" s="195"/>
      <c r="BNB87" s="195"/>
      <c r="BNC87" s="195"/>
      <c r="BND87" s="195"/>
      <c r="BNE87" s="195"/>
      <c r="BNF87" s="195"/>
      <c r="BNG87" s="195"/>
      <c r="BNH87" s="195"/>
      <c r="BNI87" s="195"/>
      <c r="BNJ87" s="195"/>
      <c r="BNK87" s="195"/>
      <c r="BNL87" s="195"/>
      <c r="BNM87" s="195"/>
      <c r="BNN87" s="195"/>
      <c r="BNO87" s="195"/>
      <c r="BNP87" s="195"/>
      <c r="BNQ87" s="195"/>
      <c r="BNR87" s="195"/>
      <c r="BNS87" s="195"/>
      <c r="BNT87" s="195"/>
      <c r="BNU87" s="195"/>
      <c r="BNV87" s="195"/>
      <c r="BNW87" s="195"/>
      <c r="BNX87" s="195"/>
      <c r="BNY87" s="195"/>
      <c r="BNZ87" s="195"/>
      <c r="BOA87" s="195"/>
      <c r="BOB87" s="195"/>
      <c r="BOC87" s="195"/>
      <c r="BOD87" s="195"/>
      <c r="BOE87" s="195"/>
      <c r="BOF87" s="195"/>
      <c r="BOG87" s="195"/>
      <c r="BOH87" s="195"/>
      <c r="BOI87" s="195"/>
      <c r="BOJ87" s="195"/>
      <c r="BOK87" s="195"/>
      <c r="BOL87" s="195"/>
      <c r="BOM87" s="195"/>
      <c r="BON87" s="195"/>
      <c r="BOO87" s="195"/>
      <c r="BOP87" s="195"/>
      <c r="BOQ87" s="195"/>
      <c r="BOR87" s="195"/>
      <c r="BOS87" s="195"/>
      <c r="BOT87" s="195"/>
      <c r="BOU87" s="195"/>
      <c r="BOV87" s="195"/>
      <c r="BOW87" s="195"/>
      <c r="BOX87" s="195"/>
      <c r="BOY87" s="195"/>
      <c r="BOZ87" s="195"/>
      <c r="BPA87" s="195"/>
      <c r="BPB87" s="195"/>
      <c r="BPC87" s="195"/>
      <c r="BPD87" s="195"/>
      <c r="BPE87" s="195"/>
      <c r="BPF87" s="195"/>
      <c r="BPG87" s="195"/>
      <c r="BPH87" s="195"/>
      <c r="BPI87" s="195"/>
      <c r="BPJ87" s="195"/>
      <c r="BPK87" s="195"/>
      <c r="BPL87" s="195"/>
      <c r="BPM87" s="195"/>
      <c r="BPN87" s="195"/>
      <c r="BPO87" s="195"/>
      <c r="BPP87" s="195"/>
      <c r="BPQ87" s="195"/>
      <c r="BPR87" s="195"/>
      <c r="BPS87" s="195"/>
      <c r="BPT87" s="195"/>
      <c r="BPU87" s="195"/>
      <c r="BPV87" s="195"/>
      <c r="BPW87" s="195"/>
      <c r="BPX87" s="195"/>
      <c r="BPY87" s="195"/>
      <c r="BPZ87" s="195"/>
      <c r="BQA87" s="195"/>
      <c r="BQB87" s="195"/>
      <c r="BQC87" s="195"/>
      <c r="BQD87" s="195"/>
      <c r="BQE87" s="195"/>
      <c r="BQF87" s="195"/>
      <c r="BQG87" s="195"/>
      <c r="BQH87" s="195"/>
      <c r="BQI87" s="195"/>
      <c r="BQJ87" s="195"/>
      <c r="BQK87" s="195"/>
      <c r="BQL87" s="195"/>
      <c r="BQM87" s="195"/>
      <c r="BQN87" s="195"/>
      <c r="BQO87" s="195"/>
      <c r="BQP87" s="195"/>
      <c r="BQQ87" s="195"/>
      <c r="BQR87" s="195"/>
      <c r="BQS87" s="195"/>
      <c r="BQT87" s="195"/>
      <c r="BQU87" s="195"/>
      <c r="BQV87" s="195"/>
      <c r="BQW87" s="195"/>
      <c r="BQX87" s="195"/>
      <c r="BQY87" s="195"/>
      <c r="BQZ87" s="195"/>
      <c r="BRA87" s="195"/>
      <c r="BRB87" s="195"/>
      <c r="BRC87" s="195"/>
      <c r="BRD87" s="195"/>
      <c r="BRE87" s="195"/>
      <c r="BRF87" s="195"/>
      <c r="BRG87" s="195"/>
      <c r="BRH87" s="195"/>
      <c r="BRI87" s="195"/>
      <c r="BRJ87" s="195"/>
      <c r="BRK87" s="195"/>
      <c r="BRL87" s="195"/>
      <c r="BRM87" s="195"/>
      <c r="BRN87" s="195"/>
      <c r="BRO87" s="195"/>
      <c r="BRP87" s="195"/>
      <c r="BRQ87" s="195"/>
      <c r="BRR87" s="195"/>
      <c r="BRS87" s="195"/>
      <c r="BRT87" s="195"/>
      <c r="BRU87" s="195"/>
      <c r="BRV87" s="195"/>
      <c r="BRW87" s="195"/>
      <c r="BRX87" s="195"/>
      <c r="BRY87" s="195"/>
      <c r="BRZ87" s="195"/>
      <c r="BSA87" s="195"/>
      <c r="BSB87" s="195"/>
      <c r="BSC87" s="195"/>
      <c r="BSD87" s="195"/>
      <c r="BSE87" s="195"/>
      <c r="BSF87" s="195"/>
      <c r="BSG87" s="195"/>
      <c r="BSH87" s="195"/>
      <c r="BSI87" s="195"/>
      <c r="BSJ87" s="195"/>
      <c r="BSK87" s="195"/>
      <c r="BSL87" s="195"/>
      <c r="BSM87" s="195"/>
      <c r="BSN87" s="195"/>
      <c r="BSO87" s="195"/>
      <c r="BSP87" s="195"/>
      <c r="BSQ87" s="195"/>
      <c r="BSR87" s="195"/>
      <c r="BSS87" s="195"/>
      <c r="BST87" s="195"/>
      <c r="BSU87" s="195"/>
      <c r="BSV87" s="195"/>
      <c r="BSW87" s="195"/>
      <c r="BSX87" s="195"/>
      <c r="BSY87" s="195"/>
      <c r="BSZ87" s="195"/>
      <c r="BTA87" s="195"/>
      <c r="BTB87" s="195"/>
      <c r="BTC87" s="195"/>
      <c r="BTD87" s="195"/>
      <c r="BTE87" s="195"/>
      <c r="BTF87" s="195"/>
      <c r="BTG87" s="195"/>
      <c r="BTH87" s="195"/>
      <c r="BTI87" s="195"/>
      <c r="BTJ87" s="195"/>
      <c r="BTK87" s="195"/>
      <c r="BTL87" s="195"/>
      <c r="BTM87" s="195"/>
      <c r="BTN87" s="195"/>
      <c r="BTO87" s="195"/>
      <c r="BTP87" s="195"/>
      <c r="BTQ87" s="195"/>
      <c r="BTR87" s="195"/>
      <c r="BTS87" s="195"/>
      <c r="BTT87" s="195"/>
      <c r="BTU87" s="195"/>
      <c r="BTV87" s="195"/>
      <c r="BTW87" s="195"/>
      <c r="BTX87" s="195"/>
      <c r="BTY87" s="195"/>
      <c r="BTZ87" s="195"/>
      <c r="BUA87" s="195"/>
      <c r="BUB87" s="195"/>
      <c r="BUC87" s="195"/>
      <c r="BUD87" s="195"/>
      <c r="BUE87" s="195"/>
      <c r="BUF87" s="195"/>
      <c r="BUG87" s="195"/>
      <c r="BUH87" s="195"/>
      <c r="BUI87" s="195"/>
      <c r="BUJ87" s="195"/>
      <c r="BUK87" s="195"/>
      <c r="BUL87" s="195"/>
      <c r="BUM87" s="195"/>
      <c r="BUN87" s="195"/>
      <c r="BUO87" s="195"/>
      <c r="BUP87" s="195"/>
      <c r="BUQ87" s="195"/>
      <c r="BUR87" s="195"/>
      <c r="BUS87" s="195"/>
      <c r="BUT87" s="195"/>
      <c r="BUU87" s="195"/>
      <c r="BUV87" s="195"/>
      <c r="BUW87" s="195"/>
      <c r="BUX87" s="195"/>
      <c r="BUY87" s="195"/>
      <c r="BUZ87" s="195"/>
      <c r="BVA87" s="195"/>
      <c r="BVB87" s="195"/>
      <c r="BVC87" s="195"/>
      <c r="BVD87" s="195"/>
      <c r="BVE87" s="195"/>
      <c r="BVF87" s="195"/>
      <c r="BVG87" s="195"/>
      <c r="BVH87" s="195"/>
      <c r="BVI87" s="195"/>
      <c r="BVJ87" s="195"/>
      <c r="BVK87" s="195"/>
      <c r="BVL87" s="195"/>
      <c r="BVM87" s="195"/>
      <c r="BVN87" s="195"/>
      <c r="BVO87" s="195"/>
      <c r="BVP87" s="195"/>
      <c r="BVQ87" s="195"/>
      <c r="BVR87" s="195"/>
      <c r="BVS87" s="195"/>
      <c r="BVT87" s="195"/>
      <c r="BVU87" s="195"/>
      <c r="BVV87" s="195"/>
      <c r="BVW87" s="195"/>
      <c r="BVX87" s="195"/>
      <c r="BVY87" s="195"/>
      <c r="BVZ87" s="195"/>
      <c r="BWA87" s="195"/>
      <c r="BWB87" s="195"/>
      <c r="BWC87" s="195"/>
      <c r="BWD87" s="195"/>
      <c r="BWE87" s="195"/>
      <c r="BWF87" s="195"/>
      <c r="BWG87" s="195"/>
      <c r="BWH87" s="195"/>
      <c r="BWI87" s="195"/>
      <c r="BWJ87" s="195"/>
      <c r="BWK87" s="195"/>
      <c r="BWL87" s="195"/>
      <c r="BWM87" s="195"/>
      <c r="BWN87" s="195"/>
      <c r="BWO87" s="195"/>
      <c r="BWP87" s="195"/>
      <c r="BWQ87" s="195"/>
      <c r="BWR87" s="195"/>
      <c r="BWS87" s="195"/>
      <c r="BWT87" s="195"/>
      <c r="BWU87" s="195"/>
      <c r="BWV87" s="195"/>
      <c r="BWW87" s="195"/>
      <c r="BWX87" s="195"/>
      <c r="BWY87" s="195"/>
      <c r="BWZ87" s="195"/>
      <c r="BXA87" s="195"/>
      <c r="BXB87" s="195"/>
      <c r="BXC87" s="195"/>
      <c r="BXD87" s="195"/>
      <c r="BXE87" s="195"/>
      <c r="BXF87" s="195"/>
      <c r="BXG87" s="195"/>
      <c r="BXH87" s="195"/>
      <c r="BXI87" s="195"/>
      <c r="BXJ87" s="195"/>
      <c r="BXK87" s="195"/>
      <c r="BXL87" s="195"/>
      <c r="BXM87" s="195"/>
      <c r="BXN87" s="195"/>
      <c r="BXO87" s="195"/>
      <c r="BXP87" s="195"/>
      <c r="BXQ87" s="195"/>
      <c r="BXR87" s="195"/>
      <c r="BXS87" s="195"/>
      <c r="BXT87" s="195"/>
      <c r="BXU87" s="195"/>
      <c r="BXV87" s="195"/>
      <c r="BXW87" s="195"/>
      <c r="BXX87" s="195"/>
      <c r="BXY87" s="195"/>
      <c r="BXZ87" s="195"/>
      <c r="BYA87" s="195"/>
      <c r="BYB87" s="195"/>
      <c r="BYC87" s="195"/>
      <c r="BYD87" s="195"/>
      <c r="BYE87" s="195"/>
      <c r="BYF87" s="195"/>
      <c r="BYG87" s="195"/>
      <c r="BYH87" s="195"/>
      <c r="BYI87" s="195"/>
      <c r="BYJ87" s="195"/>
      <c r="BYK87" s="195"/>
      <c r="BYL87" s="195"/>
      <c r="BYM87" s="195"/>
      <c r="BYN87" s="195"/>
      <c r="BYO87" s="195"/>
      <c r="BYP87" s="195"/>
      <c r="BYQ87" s="195"/>
      <c r="BYR87" s="195"/>
      <c r="BYS87" s="195"/>
      <c r="BYT87" s="195"/>
      <c r="BYU87" s="195"/>
      <c r="BYV87" s="195"/>
      <c r="BYW87" s="195"/>
      <c r="BYX87" s="195"/>
      <c r="BYY87" s="195"/>
      <c r="BYZ87" s="195"/>
      <c r="BZA87" s="195"/>
      <c r="BZB87" s="195"/>
      <c r="BZC87" s="195"/>
      <c r="BZD87" s="195"/>
      <c r="BZE87" s="195"/>
      <c r="BZF87" s="195"/>
      <c r="BZG87" s="195"/>
      <c r="BZH87" s="195"/>
      <c r="BZI87" s="195"/>
      <c r="BZJ87" s="195"/>
      <c r="BZK87" s="195"/>
      <c r="BZL87" s="195"/>
      <c r="BZM87" s="195"/>
      <c r="BZN87" s="195"/>
      <c r="BZO87" s="195"/>
      <c r="BZP87" s="195"/>
      <c r="BZQ87" s="195"/>
      <c r="BZR87" s="195"/>
      <c r="BZS87" s="195"/>
      <c r="BZT87" s="195"/>
      <c r="BZU87" s="195"/>
      <c r="BZV87" s="195"/>
      <c r="BZW87" s="195"/>
      <c r="BZX87" s="195"/>
      <c r="BZY87" s="195"/>
      <c r="BZZ87" s="195"/>
      <c r="CAA87" s="195"/>
      <c r="CAB87" s="195"/>
      <c r="CAC87" s="195"/>
      <c r="CAD87" s="195"/>
      <c r="CAE87" s="195"/>
      <c r="CAF87" s="195"/>
      <c r="CAG87" s="195"/>
      <c r="CAH87" s="195"/>
      <c r="CAI87" s="195"/>
      <c r="CAJ87" s="195"/>
      <c r="CAK87" s="195"/>
      <c r="CAL87" s="195"/>
      <c r="CAM87" s="195"/>
      <c r="CAN87" s="195"/>
      <c r="CAO87" s="195"/>
      <c r="CAP87" s="195"/>
      <c r="CAQ87" s="195"/>
      <c r="CAR87" s="195"/>
      <c r="CAS87" s="195"/>
      <c r="CAT87" s="195"/>
      <c r="CAU87" s="195"/>
      <c r="CAV87" s="195"/>
      <c r="CAW87" s="195"/>
      <c r="CAX87" s="195"/>
      <c r="CAY87" s="195"/>
      <c r="CAZ87" s="195"/>
      <c r="CBA87" s="195"/>
      <c r="CBB87" s="195"/>
      <c r="CBC87" s="195"/>
      <c r="CBD87" s="195"/>
      <c r="CBE87" s="195"/>
      <c r="CBF87" s="195"/>
      <c r="CBG87" s="195"/>
      <c r="CBH87" s="195"/>
      <c r="CBI87" s="195"/>
      <c r="CBJ87" s="195"/>
      <c r="CBK87" s="195"/>
      <c r="CBL87" s="195"/>
      <c r="CBM87" s="195"/>
      <c r="CBN87" s="195"/>
      <c r="CBO87" s="195"/>
      <c r="CBP87" s="195"/>
      <c r="CBQ87" s="195"/>
      <c r="CBR87" s="195"/>
      <c r="CBS87" s="195"/>
      <c r="CBT87" s="195"/>
      <c r="CBU87" s="195"/>
      <c r="CBV87" s="195"/>
      <c r="CBW87" s="195"/>
      <c r="CBX87" s="195"/>
      <c r="CBY87" s="195"/>
      <c r="CBZ87" s="195"/>
      <c r="CCA87" s="195"/>
      <c r="CCB87" s="195"/>
      <c r="CCC87" s="195"/>
      <c r="CCD87" s="195"/>
      <c r="CCE87" s="195"/>
      <c r="CCF87" s="195"/>
      <c r="CCG87" s="195"/>
      <c r="CCH87" s="195"/>
      <c r="CCI87" s="195"/>
      <c r="CCJ87" s="195"/>
      <c r="CCK87" s="195"/>
      <c r="CCL87" s="195"/>
      <c r="CCM87" s="195"/>
      <c r="CCN87" s="195"/>
      <c r="CCO87" s="195"/>
      <c r="CCP87" s="195"/>
      <c r="CCQ87" s="195"/>
      <c r="CCR87" s="195"/>
      <c r="CCS87" s="195"/>
      <c r="CCT87" s="195"/>
      <c r="CCU87" s="195"/>
      <c r="CCV87" s="195"/>
      <c r="CCW87" s="195"/>
      <c r="CCX87" s="195"/>
      <c r="CCY87" s="195"/>
      <c r="CCZ87" s="195"/>
      <c r="CDA87" s="195"/>
      <c r="CDB87" s="195"/>
      <c r="CDC87" s="195"/>
      <c r="CDD87" s="195"/>
      <c r="CDE87" s="195"/>
      <c r="CDF87" s="195"/>
      <c r="CDG87" s="195"/>
      <c r="CDH87" s="195"/>
      <c r="CDI87" s="195"/>
      <c r="CDJ87" s="195"/>
      <c r="CDK87" s="195"/>
      <c r="CDL87" s="195"/>
      <c r="CDM87" s="195"/>
      <c r="CDN87" s="195"/>
      <c r="CDO87" s="195"/>
      <c r="CDP87" s="195"/>
      <c r="CDQ87" s="195"/>
      <c r="CDR87" s="195"/>
      <c r="CDS87" s="195"/>
      <c r="CDT87" s="195"/>
      <c r="CDU87" s="195"/>
      <c r="CDV87" s="195"/>
      <c r="CDW87" s="195"/>
      <c r="CDX87" s="195"/>
      <c r="CDY87" s="195"/>
      <c r="CDZ87" s="195"/>
      <c r="CEA87" s="195"/>
      <c r="CEB87" s="195"/>
      <c r="CEC87" s="195"/>
      <c r="CED87" s="195"/>
      <c r="CEE87" s="195"/>
      <c r="CEF87" s="195"/>
      <c r="CEG87" s="195"/>
      <c r="CEH87" s="195"/>
      <c r="CEI87" s="195"/>
      <c r="CEJ87" s="195"/>
      <c r="CEK87" s="195"/>
      <c r="CEL87" s="195"/>
      <c r="CEM87" s="195"/>
      <c r="CEN87" s="195"/>
      <c r="CEO87" s="195"/>
      <c r="CEP87" s="195"/>
      <c r="CEQ87" s="195"/>
      <c r="CER87" s="195"/>
      <c r="CES87" s="195"/>
      <c r="CET87" s="195"/>
      <c r="CEU87" s="195"/>
      <c r="CEV87" s="195"/>
      <c r="CEW87" s="195"/>
      <c r="CEX87" s="195"/>
      <c r="CEY87" s="195"/>
      <c r="CEZ87" s="195"/>
      <c r="CFA87" s="195"/>
      <c r="CFB87" s="195"/>
      <c r="CFC87" s="195"/>
      <c r="CFD87" s="195"/>
      <c r="CFE87" s="195"/>
      <c r="CFF87" s="195"/>
      <c r="CFG87" s="195"/>
      <c r="CFH87" s="195"/>
      <c r="CFI87" s="195"/>
      <c r="CFJ87" s="195"/>
      <c r="CFK87" s="195"/>
      <c r="CFL87" s="195"/>
      <c r="CFM87" s="195"/>
      <c r="CFN87" s="195"/>
      <c r="CFO87" s="195"/>
      <c r="CFP87" s="195"/>
      <c r="CFQ87" s="195"/>
      <c r="CFR87" s="195"/>
      <c r="CFS87" s="195"/>
      <c r="CFT87" s="195"/>
      <c r="CFU87" s="195"/>
      <c r="CFV87" s="195"/>
      <c r="CFW87" s="195"/>
      <c r="CFX87" s="195"/>
      <c r="CFY87" s="195"/>
      <c r="CFZ87" s="195"/>
      <c r="CGA87" s="195"/>
      <c r="CGB87" s="195"/>
      <c r="CGC87" s="195"/>
      <c r="CGD87" s="195"/>
      <c r="CGE87" s="195"/>
      <c r="CGF87" s="195"/>
      <c r="CGG87" s="195"/>
      <c r="CGH87" s="195"/>
      <c r="CGI87" s="195"/>
      <c r="CGJ87" s="195"/>
      <c r="CGK87" s="195"/>
      <c r="CGL87" s="195"/>
      <c r="CGM87" s="195"/>
      <c r="CGN87" s="195"/>
      <c r="CGO87" s="195"/>
      <c r="CGP87" s="195"/>
      <c r="CGQ87" s="195"/>
      <c r="CGR87" s="195"/>
      <c r="CGS87" s="195"/>
      <c r="CGT87" s="195"/>
      <c r="CGU87" s="195"/>
      <c r="CGV87" s="195"/>
      <c r="CGW87" s="195"/>
      <c r="CGX87" s="195"/>
      <c r="CGY87" s="195"/>
      <c r="CGZ87" s="195"/>
      <c r="CHA87" s="195"/>
      <c r="CHB87" s="195"/>
      <c r="CHC87" s="195"/>
      <c r="CHD87" s="195"/>
      <c r="CHE87" s="195"/>
      <c r="CHF87" s="195"/>
      <c r="CHG87" s="195"/>
      <c r="CHH87" s="195"/>
      <c r="CHI87" s="195"/>
      <c r="CHJ87" s="195"/>
      <c r="CHK87" s="195"/>
      <c r="CHL87" s="195"/>
      <c r="CHM87" s="195"/>
      <c r="CHN87" s="195"/>
      <c r="CHO87" s="195"/>
      <c r="CHP87" s="195"/>
      <c r="CHQ87" s="195"/>
      <c r="CHR87" s="195"/>
      <c r="CHS87" s="195"/>
      <c r="CHT87" s="195"/>
      <c r="CHU87" s="195"/>
      <c r="CHV87" s="195"/>
      <c r="CHW87" s="195"/>
      <c r="CHX87" s="195"/>
      <c r="CHY87" s="195"/>
      <c r="CHZ87" s="195"/>
      <c r="CIA87" s="195"/>
      <c r="CIB87" s="195"/>
      <c r="CIC87" s="195"/>
      <c r="CID87" s="195"/>
      <c r="CIE87" s="195"/>
      <c r="CIF87" s="195"/>
      <c r="CIG87" s="195"/>
      <c r="CIH87" s="195"/>
      <c r="CII87" s="195"/>
      <c r="CIJ87" s="195"/>
      <c r="CIK87" s="195"/>
      <c r="CIL87" s="195"/>
      <c r="CIM87" s="195"/>
      <c r="CIN87" s="195"/>
      <c r="CIO87" s="195"/>
      <c r="CIP87" s="195"/>
      <c r="CIQ87" s="195"/>
      <c r="CIR87" s="195"/>
      <c r="CIS87" s="195"/>
      <c r="CIT87" s="195"/>
      <c r="CIU87" s="195"/>
      <c r="CIV87" s="195"/>
      <c r="CIW87" s="195"/>
      <c r="CIX87" s="195"/>
      <c r="CIY87" s="195"/>
      <c r="CIZ87" s="195"/>
      <c r="CJA87" s="195"/>
      <c r="CJB87" s="195"/>
      <c r="CJC87" s="195"/>
      <c r="CJD87" s="195"/>
      <c r="CJE87" s="195"/>
      <c r="CJF87" s="195"/>
      <c r="CJG87" s="195"/>
      <c r="CJH87" s="195"/>
      <c r="CJI87" s="195"/>
      <c r="CJJ87" s="195"/>
      <c r="CJK87" s="195"/>
      <c r="CJL87" s="195"/>
      <c r="CJM87" s="195"/>
      <c r="CJN87" s="195"/>
      <c r="CJO87" s="195"/>
      <c r="CJP87" s="195"/>
      <c r="CJQ87" s="195"/>
      <c r="CJR87" s="195"/>
      <c r="CJS87" s="195"/>
      <c r="CJT87" s="195"/>
      <c r="CJU87" s="195"/>
      <c r="CJV87" s="195"/>
      <c r="CJW87" s="195"/>
      <c r="CJX87" s="195"/>
      <c r="CJY87" s="195"/>
      <c r="CJZ87" s="195"/>
      <c r="CKA87" s="195"/>
      <c r="CKB87" s="195"/>
      <c r="CKC87" s="195"/>
      <c r="CKD87" s="195"/>
      <c r="CKE87" s="195"/>
      <c r="CKF87" s="195"/>
      <c r="CKG87" s="195"/>
      <c r="CKH87" s="195"/>
      <c r="CKI87" s="195"/>
      <c r="CKJ87" s="195"/>
      <c r="CKK87" s="195"/>
      <c r="CKL87" s="195"/>
      <c r="CKM87" s="195"/>
      <c r="CKN87" s="195"/>
      <c r="CKO87" s="195"/>
      <c r="CKP87" s="195"/>
      <c r="CKQ87" s="195"/>
      <c r="CKR87" s="195"/>
      <c r="CKS87" s="195"/>
      <c r="CKT87" s="195"/>
      <c r="CKU87" s="195"/>
      <c r="CKV87" s="195"/>
      <c r="CKW87" s="195"/>
      <c r="CKX87" s="195"/>
      <c r="CKY87" s="195"/>
      <c r="CKZ87" s="195"/>
      <c r="CLA87" s="195"/>
      <c r="CLB87" s="195"/>
      <c r="CLC87" s="195"/>
      <c r="CLD87" s="195"/>
      <c r="CLE87" s="195"/>
      <c r="CLF87" s="195"/>
      <c r="CLG87" s="195"/>
      <c r="CLH87" s="195"/>
      <c r="CLI87" s="195"/>
      <c r="CLJ87" s="195"/>
      <c r="CLK87" s="195"/>
      <c r="CLL87" s="195"/>
      <c r="CLM87" s="195"/>
      <c r="CLN87" s="195"/>
      <c r="CLO87" s="195"/>
      <c r="CLP87" s="195"/>
      <c r="CLQ87" s="195"/>
      <c r="CLR87" s="195"/>
      <c r="CLS87" s="195"/>
      <c r="CLT87" s="195"/>
      <c r="CLU87" s="195"/>
      <c r="CLV87" s="195"/>
      <c r="CLW87" s="195"/>
      <c r="CLX87" s="195"/>
      <c r="CLY87" s="195"/>
      <c r="CLZ87" s="195"/>
      <c r="CMA87" s="195"/>
      <c r="CMB87" s="195"/>
      <c r="CMC87" s="195"/>
      <c r="CMD87" s="195"/>
      <c r="CME87" s="195"/>
      <c r="CMF87" s="195"/>
      <c r="CMG87" s="195"/>
      <c r="CMH87" s="195"/>
      <c r="CMI87" s="195"/>
      <c r="CMJ87" s="195"/>
      <c r="CMK87" s="195"/>
      <c r="CML87" s="195"/>
      <c r="CMM87" s="195"/>
      <c r="CMN87" s="195"/>
      <c r="CMO87" s="195"/>
      <c r="CMP87" s="195"/>
      <c r="CMQ87" s="195"/>
      <c r="CMR87" s="195"/>
      <c r="CMS87" s="195"/>
      <c r="CMT87" s="195"/>
      <c r="CMU87" s="195"/>
      <c r="CMV87" s="195"/>
      <c r="CMW87" s="195"/>
      <c r="CMX87" s="195"/>
      <c r="CMY87" s="195"/>
      <c r="CMZ87" s="195"/>
      <c r="CNA87" s="195"/>
      <c r="CNB87" s="195"/>
      <c r="CNC87" s="195"/>
      <c r="CND87" s="195"/>
      <c r="CNE87" s="195"/>
      <c r="CNF87" s="195"/>
      <c r="CNG87" s="195"/>
      <c r="CNH87" s="195"/>
      <c r="CNI87" s="195"/>
      <c r="CNJ87" s="195"/>
      <c r="CNK87" s="195"/>
      <c r="CNL87" s="195"/>
      <c r="CNM87" s="195"/>
      <c r="CNN87" s="195"/>
      <c r="CNO87" s="195"/>
      <c r="CNP87" s="195"/>
      <c r="CNQ87" s="195"/>
      <c r="CNR87" s="195"/>
      <c r="CNS87" s="195"/>
      <c r="CNT87" s="195"/>
      <c r="CNU87" s="195"/>
      <c r="CNV87" s="195"/>
      <c r="CNW87" s="195"/>
      <c r="CNX87" s="195"/>
      <c r="CNY87" s="195"/>
      <c r="CNZ87" s="195"/>
      <c r="COA87" s="195"/>
      <c r="COB87" s="195"/>
      <c r="COC87" s="195"/>
      <c r="COD87" s="195"/>
      <c r="COE87" s="195"/>
      <c r="COF87" s="195"/>
      <c r="COG87" s="195"/>
      <c r="COH87" s="195"/>
      <c r="COI87" s="195"/>
      <c r="COJ87" s="195"/>
      <c r="COK87" s="195"/>
      <c r="COL87" s="195"/>
      <c r="COM87" s="195"/>
      <c r="CON87" s="195"/>
      <c r="COO87" s="195"/>
      <c r="COP87" s="195"/>
      <c r="COQ87" s="195"/>
      <c r="COR87" s="195"/>
      <c r="COS87" s="195"/>
      <c r="COT87" s="195"/>
      <c r="COU87" s="195"/>
      <c r="COV87" s="195"/>
      <c r="COW87" s="195"/>
      <c r="COX87" s="195"/>
      <c r="COY87" s="195"/>
      <c r="COZ87" s="195"/>
      <c r="CPA87" s="195"/>
      <c r="CPB87" s="195"/>
      <c r="CPC87" s="195"/>
      <c r="CPD87" s="195"/>
      <c r="CPE87" s="195"/>
      <c r="CPF87" s="195"/>
      <c r="CPG87" s="195"/>
      <c r="CPH87" s="195"/>
      <c r="CPI87" s="195"/>
      <c r="CPJ87" s="195"/>
      <c r="CPK87" s="195"/>
      <c r="CPL87" s="195"/>
      <c r="CPM87" s="195"/>
      <c r="CPN87" s="195"/>
      <c r="CPO87" s="195"/>
      <c r="CPP87" s="195"/>
      <c r="CPQ87" s="195"/>
      <c r="CPR87" s="195"/>
      <c r="CPS87" s="195"/>
      <c r="CPT87" s="195"/>
      <c r="CPU87" s="195"/>
      <c r="CPV87" s="195"/>
      <c r="CPW87" s="195"/>
      <c r="CPX87" s="195"/>
      <c r="CPY87" s="195"/>
      <c r="CPZ87" s="195"/>
      <c r="CQA87" s="195"/>
      <c r="CQB87" s="195"/>
      <c r="CQC87" s="195"/>
      <c r="CQD87" s="195"/>
      <c r="CQE87" s="195"/>
      <c r="CQF87" s="195"/>
      <c r="CQG87" s="195"/>
      <c r="CQH87" s="195"/>
      <c r="CQI87" s="195"/>
      <c r="CQJ87" s="195"/>
      <c r="CQK87" s="195"/>
      <c r="CQL87" s="195"/>
      <c r="CQM87" s="195"/>
      <c r="CQN87" s="195"/>
      <c r="CQO87" s="195"/>
      <c r="CQP87" s="195"/>
      <c r="CQQ87" s="195"/>
      <c r="CQR87" s="195"/>
      <c r="CQS87" s="195"/>
      <c r="CQT87" s="195"/>
      <c r="CQU87" s="195"/>
      <c r="CQV87" s="195"/>
      <c r="CQW87" s="195"/>
      <c r="CQX87" s="195"/>
      <c r="CQY87" s="195"/>
      <c r="CQZ87" s="195"/>
      <c r="CRA87" s="195"/>
      <c r="CRB87" s="195"/>
      <c r="CRC87" s="195"/>
      <c r="CRD87" s="195"/>
      <c r="CRE87" s="195"/>
      <c r="CRF87" s="195"/>
      <c r="CRG87" s="195"/>
      <c r="CRH87" s="195"/>
      <c r="CRI87" s="195"/>
      <c r="CRJ87" s="195"/>
      <c r="CRK87" s="195"/>
      <c r="CRL87" s="195"/>
      <c r="CRM87" s="195"/>
      <c r="CRN87" s="195"/>
      <c r="CRO87" s="195"/>
      <c r="CRP87" s="195"/>
      <c r="CRQ87" s="195"/>
      <c r="CRR87" s="195"/>
      <c r="CRS87" s="195"/>
      <c r="CRT87" s="195"/>
      <c r="CRU87" s="195"/>
      <c r="CRV87" s="195"/>
      <c r="CRW87" s="195"/>
      <c r="CRX87" s="195"/>
      <c r="CRY87" s="195"/>
      <c r="CRZ87" s="195"/>
      <c r="CSA87" s="195"/>
      <c r="CSB87" s="195"/>
      <c r="CSC87" s="195"/>
      <c r="CSD87" s="195"/>
      <c r="CSE87" s="195"/>
      <c r="CSF87" s="195"/>
      <c r="CSG87" s="195"/>
      <c r="CSH87" s="195"/>
      <c r="CSI87" s="195"/>
      <c r="CSJ87" s="195"/>
      <c r="CSK87" s="195"/>
      <c r="CSL87" s="195"/>
      <c r="CSM87" s="195"/>
      <c r="CSN87" s="195"/>
      <c r="CSO87" s="195"/>
      <c r="CSP87" s="195"/>
      <c r="CSQ87" s="195"/>
      <c r="CSR87" s="195"/>
      <c r="CSS87" s="195"/>
      <c r="CST87" s="195"/>
      <c r="CSU87" s="195"/>
      <c r="CSV87" s="195"/>
      <c r="CSW87" s="195"/>
      <c r="CSX87" s="195"/>
      <c r="CSY87" s="195"/>
      <c r="CSZ87" s="195"/>
      <c r="CTA87" s="195"/>
      <c r="CTB87" s="195"/>
      <c r="CTC87" s="195"/>
      <c r="CTD87" s="195"/>
      <c r="CTE87" s="195"/>
      <c r="CTF87" s="195"/>
      <c r="CTG87" s="195"/>
      <c r="CTH87" s="195"/>
      <c r="CTI87" s="195"/>
      <c r="CTJ87" s="195"/>
      <c r="CTK87" s="195"/>
      <c r="CTL87" s="195"/>
      <c r="CTM87" s="195"/>
      <c r="CTN87" s="195"/>
      <c r="CTO87" s="195"/>
      <c r="CTP87" s="195"/>
      <c r="CTQ87" s="195"/>
      <c r="CTR87" s="195"/>
      <c r="CTS87" s="195"/>
      <c r="CTT87" s="195"/>
      <c r="CTU87" s="195"/>
      <c r="CTV87" s="195"/>
      <c r="CTW87" s="195"/>
      <c r="CTX87" s="195"/>
      <c r="CTY87" s="195"/>
      <c r="CTZ87" s="195"/>
      <c r="CUA87" s="195"/>
      <c r="CUB87" s="195"/>
      <c r="CUC87" s="195"/>
      <c r="CUD87" s="195"/>
      <c r="CUE87" s="195"/>
      <c r="CUF87" s="195"/>
      <c r="CUG87" s="195"/>
      <c r="CUH87" s="195"/>
      <c r="CUI87" s="195"/>
      <c r="CUJ87" s="195"/>
      <c r="CUK87" s="195"/>
      <c r="CUL87" s="195"/>
      <c r="CUM87" s="195"/>
      <c r="CUN87" s="195"/>
      <c r="CUO87" s="195"/>
      <c r="CUP87" s="195"/>
      <c r="CUQ87" s="195"/>
      <c r="CUR87" s="195"/>
      <c r="CUS87" s="195"/>
      <c r="CUT87" s="195"/>
      <c r="CUU87" s="195"/>
      <c r="CUV87" s="195"/>
      <c r="CUW87" s="195"/>
      <c r="CUX87" s="195"/>
      <c r="CUY87" s="195"/>
      <c r="CUZ87" s="195"/>
      <c r="CVA87" s="195"/>
      <c r="CVB87" s="195"/>
      <c r="CVC87" s="195"/>
      <c r="CVD87" s="195"/>
      <c r="CVE87" s="195"/>
      <c r="CVF87" s="195"/>
      <c r="CVG87" s="195"/>
      <c r="CVH87" s="195"/>
      <c r="CVI87" s="195"/>
      <c r="CVJ87" s="195"/>
      <c r="CVK87" s="195"/>
      <c r="CVL87" s="195"/>
      <c r="CVM87" s="195"/>
      <c r="CVN87" s="195"/>
      <c r="CVO87" s="195"/>
      <c r="CVP87" s="195"/>
      <c r="CVQ87" s="195"/>
      <c r="CVR87" s="195"/>
      <c r="CVS87" s="195"/>
      <c r="CVT87" s="195"/>
      <c r="CVU87" s="195"/>
      <c r="CVV87" s="195"/>
      <c r="CVW87" s="195"/>
      <c r="CVX87" s="195"/>
      <c r="CVY87" s="195"/>
      <c r="CVZ87" s="195"/>
      <c r="CWA87" s="195"/>
      <c r="CWB87" s="195"/>
      <c r="CWC87" s="195"/>
      <c r="CWD87" s="195"/>
      <c r="CWE87" s="195"/>
      <c r="CWF87" s="195"/>
      <c r="CWG87" s="195"/>
      <c r="CWH87" s="195"/>
      <c r="CWI87" s="195"/>
      <c r="CWJ87" s="195"/>
      <c r="CWK87" s="195"/>
      <c r="CWL87" s="195"/>
      <c r="CWM87" s="195"/>
      <c r="CWN87" s="195"/>
      <c r="CWO87" s="195"/>
      <c r="CWP87" s="195"/>
      <c r="CWQ87" s="195"/>
      <c r="CWR87" s="195"/>
      <c r="CWS87" s="195"/>
      <c r="CWT87" s="195"/>
      <c r="CWU87" s="195"/>
      <c r="CWV87" s="195"/>
      <c r="CWW87" s="195"/>
      <c r="CWX87" s="195"/>
      <c r="CWY87" s="195"/>
      <c r="CWZ87" s="195"/>
      <c r="CXA87" s="195"/>
      <c r="CXB87" s="195"/>
      <c r="CXC87" s="195"/>
      <c r="CXD87" s="195"/>
      <c r="CXE87" s="195"/>
      <c r="CXF87" s="195"/>
      <c r="CXG87" s="195"/>
      <c r="CXH87" s="195"/>
      <c r="CXI87" s="195"/>
      <c r="CXJ87" s="195"/>
      <c r="CXK87" s="195"/>
      <c r="CXL87" s="195"/>
      <c r="CXM87" s="195"/>
      <c r="CXN87" s="195"/>
      <c r="CXO87" s="195"/>
      <c r="CXP87" s="195"/>
      <c r="CXQ87" s="195"/>
      <c r="CXR87" s="195"/>
      <c r="CXS87" s="195"/>
      <c r="CXT87" s="195"/>
      <c r="CXU87" s="195"/>
      <c r="CXV87" s="195"/>
      <c r="CXW87" s="195"/>
      <c r="CXX87" s="195"/>
      <c r="CXY87" s="195"/>
      <c r="CXZ87" s="195"/>
      <c r="CYA87" s="195"/>
      <c r="CYB87" s="195"/>
      <c r="CYC87" s="195"/>
      <c r="CYD87" s="195"/>
      <c r="CYE87" s="195"/>
      <c r="CYF87" s="195"/>
      <c r="CYG87" s="195"/>
      <c r="CYH87" s="195"/>
      <c r="CYI87" s="195"/>
      <c r="CYJ87" s="195"/>
      <c r="CYK87" s="195"/>
      <c r="CYL87" s="195"/>
      <c r="CYM87" s="195"/>
      <c r="CYN87" s="195"/>
      <c r="CYO87" s="195"/>
      <c r="CYP87" s="195"/>
      <c r="CYQ87" s="195"/>
      <c r="CYR87" s="195"/>
      <c r="CYS87" s="195"/>
      <c r="CYT87" s="195"/>
      <c r="CYU87" s="195"/>
      <c r="CYV87" s="195"/>
      <c r="CYW87" s="195"/>
      <c r="CYX87" s="195"/>
      <c r="CYY87" s="195"/>
      <c r="CYZ87" s="195"/>
      <c r="CZA87" s="195"/>
      <c r="CZB87" s="195"/>
      <c r="CZC87" s="195"/>
      <c r="CZD87" s="195"/>
      <c r="CZE87" s="195"/>
      <c r="CZF87" s="195"/>
      <c r="CZG87" s="195"/>
      <c r="CZH87" s="195"/>
      <c r="CZI87" s="195"/>
      <c r="CZJ87" s="195"/>
      <c r="CZK87" s="195"/>
      <c r="CZL87" s="195"/>
      <c r="CZM87" s="195"/>
      <c r="CZN87" s="195"/>
      <c r="CZO87" s="195"/>
      <c r="CZP87" s="195"/>
      <c r="CZQ87" s="195"/>
      <c r="CZR87" s="195"/>
      <c r="CZS87" s="195"/>
      <c r="CZT87" s="195"/>
      <c r="CZU87" s="195"/>
      <c r="CZV87" s="195"/>
      <c r="CZW87" s="195"/>
      <c r="CZX87" s="195"/>
      <c r="CZY87" s="195"/>
      <c r="CZZ87" s="195"/>
      <c r="DAA87" s="195"/>
      <c r="DAB87" s="195"/>
      <c r="DAC87" s="195"/>
      <c r="DAD87" s="195"/>
      <c r="DAE87" s="195"/>
      <c r="DAF87" s="195"/>
      <c r="DAG87" s="195"/>
      <c r="DAH87" s="195"/>
      <c r="DAI87" s="195"/>
      <c r="DAJ87" s="195"/>
      <c r="DAK87" s="195"/>
      <c r="DAL87" s="195"/>
      <c r="DAM87" s="195"/>
      <c r="DAN87" s="195"/>
      <c r="DAO87" s="195"/>
      <c r="DAP87" s="195"/>
      <c r="DAQ87" s="195"/>
      <c r="DAR87" s="195"/>
      <c r="DAS87" s="195"/>
      <c r="DAT87" s="195"/>
      <c r="DAU87" s="195"/>
      <c r="DAV87" s="195"/>
      <c r="DAW87" s="195"/>
      <c r="DAX87" s="195"/>
      <c r="DAY87" s="195"/>
      <c r="DAZ87" s="195"/>
      <c r="DBA87" s="195"/>
      <c r="DBB87" s="195"/>
      <c r="DBC87" s="195"/>
      <c r="DBD87" s="195"/>
      <c r="DBE87" s="195"/>
      <c r="DBF87" s="195"/>
      <c r="DBG87" s="195"/>
      <c r="DBH87" s="195"/>
      <c r="DBI87" s="195"/>
      <c r="DBJ87" s="195"/>
      <c r="DBK87" s="195"/>
      <c r="DBL87" s="195"/>
      <c r="DBM87" s="195"/>
      <c r="DBN87" s="195"/>
      <c r="DBO87" s="195"/>
      <c r="DBP87" s="195"/>
      <c r="DBQ87" s="195"/>
      <c r="DBR87" s="195"/>
      <c r="DBS87" s="195"/>
      <c r="DBT87" s="195"/>
      <c r="DBU87" s="195"/>
      <c r="DBV87" s="195"/>
      <c r="DBW87" s="195"/>
      <c r="DBX87" s="195"/>
      <c r="DBY87" s="195"/>
      <c r="DBZ87" s="195"/>
      <c r="DCA87" s="195"/>
      <c r="DCB87" s="195"/>
      <c r="DCC87" s="195"/>
      <c r="DCD87" s="195"/>
      <c r="DCE87" s="195"/>
      <c r="DCF87" s="195"/>
      <c r="DCG87" s="195"/>
      <c r="DCH87" s="195"/>
      <c r="DCI87" s="195"/>
      <c r="DCJ87" s="195"/>
      <c r="DCK87" s="195"/>
      <c r="DCL87" s="195"/>
      <c r="DCM87" s="195"/>
      <c r="DCN87" s="195"/>
      <c r="DCO87" s="195"/>
      <c r="DCP87" s="195"/>
      <c r="DCQ87" s="195"/>
      <c r="DCR87" s="195"/>
      <c r="DCS87" s="195"/>
      <c r="DCT87" s="195"/>
      <c r="DCU87" s="195"/>
      <c r="DCV87" s="195"/>
      <c r="DCW87" s="195"/>
      <c r="DCX87" s="195"/>
      <c r="DCY87" s="195"/>
      <c r="DCZ87" s="195"/>
      <c r="DDA87" s="195"/>
      <c r="DDB87" s="195"/>
      <c r="DDC87" s="195"/>
      <c r="DDD87" s="195"/>
      <c r="DDE87" s="195"/>
      <c r="DDF87" s="195"/>
      <c r="DDG87" s="195"/>
      <c r="DDH87" s="195"/>
      <c r="DDI87" s="195"/>
      <c r="DDJ87" s="195"/>
      <c r="DDK87" s="195"/>
      <c r="DDL87" s="195"/>
      <c r="DDM87" s="195"/>
      <c r="DDN87" s="195"/>
      <c r="DDO87" s="195"/>
      <c r="DDP87" s="195"/>
      <c r="DDQ87" s="195"/>
      <c r="DDR87" s="195"/>
      <c r="DDS87" s="195"/>
      <c r="DDT87" s="195"/>
      <c r="DDU87" s="195"/>
      <c r="DDV87" s="195"/>
      <c r="DDW87" s="195"/>
      <c r="DDX87" s="195"/>
      <c r="DDY87" s="195"/>
      <c r="DDZ87" s="195"/>
      <c r="DEA87" s="195"/>
      <c r="DEB87" s="195"/>
      <c r="DEC87" s="195"/>
      <c r="DED87" s="195"/>
      <c r="DEE87" s="195"/>
      <c r="DEF87" s="195"/>
      <c r="DEG87" s="195"/>
      <c r="DEH87" s="195"/>
      <c r="DEI87" s="195"/>
      <c r="DEJ87" s="195"/>
      <c r="DEK87" s="195"/>
      <c r="DEL87" s="195"/>
      <c r="DEM87" s="195"/>
      <c r="DEN87" s="195"/>
      <c r="DEO87" s="195"/>
      <c r="DEP87" s="195"/>
      <c r="DEQ87" s="195"/>
      <c r="DER87" s="195"/>
      <c r="DES87" s="195"/>
      <c r="DET87" s="195"/>
      <c r="DEU87" s="195"/>
      <c r="DEV87" s="195"/>
      <c r="DEW87" s="195"/>
      <c r="DEX87" s="195"/>
      <c r="DEY87" s="195"/>
      <c r="DEZ87" s="195"/>
      <c r="DFA87" s="195"/>
      <c r="DFB87" s="195"/>
      <c r="DFC87" s="195"/>
      <c r="DFD87" s="195"/>
      <c r="DFE87" s="195"/>
      <c r="DFF87" s="195"/>
      <c r="DFG87" s="195"/>
      <c r="DFH87" s="195"/>
      <c r="DFI87" s="195"/>
      <c r="DFJ87" s="195"/>
      <c r="DFK87" s="195"/>
      <c r="DFL87" s="195"/>
      <c r="DFM87" s="195"/>
      <c r="DFN87" s="195"/>
      <c r="DFO87" s="195"/>
      <c r="DFP87" s="195"/>
      <c r="DFQ87" s="195"/>
      <c r="DFR87" s="195"/>
      <c r="DFS87" s="195"/>
      <c r="DFT87" s="195"/>
      <c r="DFU87" s="195"/>
      <c r="DFV87" s="195"/>
      <c r="DFW87" s="195"/>
      <c r="DFX87" s="195"/>
      <c r="DFY87" s="195"/>
      <c r="DFZ87" s="195"/>
      <c r="DGA87" s="195"/>
      <c r="DGB87" s="195"/>
      <c r="DGC87" s="195"/>
      <c r="DGD87" s="195"/>
      <c r="DGE87" s="195"/>
      <c r="DGF87" s="195"/>
      <c r="DGG87" s="195"/>
      <c r="DGH87" s="195"/>
      <c r="DGI87" s="195"/>
      <c r="DGJ87" s="195"/>
      <c r="DGK87" s="195"/>
      <c r="DGL87" s="195"/>
      <c r="DGM87" s="195"/>
      <c r="DGN87" s="195"/>
      <c r="DGO87" s="195"/>
      <c r="DGP87" s="195"/>
      <c r="DGQ87" s="195"/>
      <c r="DGR87" s="195"/>
      <c r="DGS87" s="195"/>
      <c r="DGT87" s="195"/>
      <c r="DGU87" s="195"/>
      <c r="DGV87" s="195"/>
      <c r="DGW87" s="195"/>
      <c r="DGX87" s="195"/>
      <c r="DGY87" s="195"/>
      <c r="DGZ87" s="195"/>
      <c r="DHA87" s="195"/>
      <c r="DHB87" s="195"/>
      <c r="DHC87" s="195"/>
      <c r="DHD87" s="195"/>
      <c r="DHE87" s="195"/>
      <c r="DHF87" s="195"/>
      <c r="DHG87" s="195"/>
      <c r="DHH87" s="195"/>
      <c r="DHI87" s="195"/>
      <c r="DHJ87" s="195"/>
      <c r="DHK87" s="195"/>
      <c r="DHL87" s="195"/>
      <c r="DHM87" s="195"/>
      <c r="DHN87" s="195"/>
      <c r="DHO87" s="195"/>
      <c r="DHP87" s="195"/>
      <c r="DHQ87" s="195"/>
      <c r="DHR87" s="195"/>
      <c r="DHS87" s="195"/>
      <c r="DHT87" s="195"/>
      <c r="DHU87" s="195"/>
      <c r="DHV87" s="195"/>
      <c r="DHW87" s="195"/>
      <c r="DHX87" s="195"/>
      <c r="DHY87" s="195"/>
      <c r="DHZ87" s="195"/>
      <c r="DIA87" s="195"/>
      <c r="DIB87" s="195"/>
      <c r="DIC87" s="195"/>
      <c r="DID87" s="195"/>
      <c r="DIE87" s="195"/>
      <c r="DIF87" s="195"/>
      <c r="DIG87" s="195"/>
      <c r="DIH87" s="195"/>
      <c r="DII87" s="195"/>
      <c r="DIJ87" s="195"/>
      <c r="DIK87" s="195"/>
      <c r="DIL87" s="195"/>
      <c r="DIM87" s="195"/>
      <c r="DIN87" s="195"/>
      <c r="DIO87" s="195"/>
      <c r="DIP87" s="195"/>
      <c r="DIQ87" s="195"/>
      <c r="DIR87" s="195"/>
      <c r="DIS87" s="195"/>
      <c r="DIT87" s="195"/>
      <c r="DIU87" s="195"/>
      <c r="DIV87" s="195"/>
      <c r="DIW87" s="195"/>
      <c r="DIX87" s="195"/>
      <c r="DIY87" s="195"/>
      <c r="DIZ87" s="195"/>
      <c r="DJA87" s="195"/>
      <c r="DJB87" s="195"/>
      <c r="DJC87" s="195"/>
      <c r="DJD87" s="195"/>
      <c r="DJE87" s="195"/>
      <c r="DJF87" s="195"/>
      <c r="DJG87" s="195"/>
      <c r="DJH87" s="195"/>
      <c r="DJI87" s="195"/>
      <c r="DJJ87" s="195"/>
      <c r="DJK87" s="195"/>
      <c r="DJL87" s="195"/>
      <c r="DJM87" s="195"/>
      <c r="DJN87" s="195"/>
      <c r="DJO87" s="195"/>
      <c r="DJP87" s="195"/>
      <c r="DJQ87" s="195"/>
      <c r="DJR87" s="195"/>
      <c r="DJS87" s="195"/>
      <c r="DJT87" s="195"/>
      <c r="DJU87" s="195"/>
      <c r="DJV87" s="195"/>
      <c r="DJW87" s="195"/>
      <c r="DJX87" s="195"/>
      <c r="DJY87" s="195"/>
      <c r="DJZ87" s="195"/>
      <c r="DKA87" s="195"/>
      <c r="DKB87" s="195"/>
      <c r="DKC87" s="195"/>
      <c r="DKD87" s="195"/>
      <c r="DKE87" s="195"/>
      <c r="DKF87" s="195"/>
      <c r="DKG87" s="195"/>
      <c r="DKH87" s="195"/>
      <c r="DKI87" s="195"/>
      <c r="DKJ87" s="195"/>
      <c r="DKK87" s="195"/>
      <c r="DKL87" s="195"/>
      <c r="DKM87" s="195"/>
      <c r="DKN87" s="195"/>
      <c r="DKO87" s="195"/>
      <c r="DKP87" s="195"/>
      <c r="DKQ87" s="195"/>
      <c r="DKR87" s="195"/>
      <c r="DKS87" s="195"/>
      <c r="DKT87" s="195"/>
      <c r="DKU87" s="195"/>
      <c r="DKV87" s="195"/>
      <c r="DKW87" s="195"/>
      <c r="DKX87" s="195"/>
      <c r="DKY87" s="195"/>
      <c r="DKZ87" s="195"/>
      <c r="DLA87" s="195"/>
      <c r="DLB87" s="195"/>
      <c r="DLC87" s="195"/>
      <c r="DLD87" s="195"/>
      <c r="DLE87" s="195"/>
      <c r="DLF87" s="195"/>
      <c r="DLG87" s="195"/>
      <c r="DLH87" s="195"/>
      <c r="DLI87" s="195"/>
      <c r="DLJ87" s="195"/>
      <c r="DLK87" s="195"/>
      <c r="DLL87" s="195"/>
      <c r="DLM87" s="195"/>
      <c r="DLN87" s="195"/>
      <c r="DLO87" s="195"/>
      <c r="DLP87" s="195"/>
      <c r="DLQ87" s="195"/>
      <c r="DLR87" s="195"/>
      <c r="DLS87" s="195"/>
      <c r="DLT87" s="195"/>
      <c r="DLU87" s="195"/>
      <c r="DLV87" s="195"/>
      <c r="DLW87" s="195"/>
      <c r="DLX87" s="195"/>
      <c r="DLY87" s="195"/>
      <c r="DLZ87" s="195"/>
      <c r="DMA87" s="195"/>
      <c r="DMB87" s="195"/>
      <c r="DMC87" s="195"/>
      <c r="DMD87" s="195"/>
      <c r="DME87" s="195"/>
      <c r="DMF87" s="195"/>
      <c r="DMG87" s="195"/>
      <c r="DMH87" s="195"/>
      <c r="DMI87" s="195"/>
      <c r="DMJ87" s="195"/>
      <c r="DMK87" s="195"/>
      <c r="DML87" s="195"/>
      <c r="DMM87" s="195"/>
      <c r="DMN87" s="195"/>
      <c r="DMO87" s="195"/>
      <c r="DMP87" s="195"/>
      <c r="DMQ87" s="195"/>
      <c r="DMR87" s="195"/>
      <c r="DMS87" s="195"/>
      <c r="DMT87" s="195"/>
      <c r="DMU87" s="195"/>
      <c r="DMV87" s="195"/>
      <c r="DMW87" s="195"/>
      <c r="DMX87" s="195"/>
      <c r="DMY87" s="195"/>
      <c r="DMZ87" s="195"/>
      <c r="DNA87" s="195"/>
      <c r="DNB87" s="195"/>
      <c r="DNC87" s="195"/>
      <c r="DND87" s="195"/>
      <c r="DNE87" s="195"/>
      <c r="DNF87" s="195"/>
      <c r="DNG87" s="195"/>
      <c r="DNH87" s="195"/>
      <c r="DNI87" s="195"/>
      <c r="DNJ87" s="195"/>
      <c r="DNK87" s="195"/>
      <c r="DNL87" s="195"/>
      <c r="DNM87" s="195"/>
      <c r="DNN87" s="195"/>
      <c r="DNO87" s="195"/>
      <c r="DNP87" s="195"/>
      <c r="DNQ87" s="195"/>
      <c r="DNR87" s="195"/>
      <c r="DNS87" s="195"/>
      <c r="DNT87" s="195"/>
      <c r="DNU87" s="195"/>
      <c r="DNV87" s="195"/>
      <c r="DNW87" s="195"/>
      <c r="DNX87" s="195"/>
      <c r="DNY87" s="195"/>
      <c r="DNZ87" s="195"/>
      <c r="DOA87" s="195"/>
      <c r="DOB87" s="195"/>
      <c r="DOC87" s="195"/>
      <c r="DOD87" s="195"/>
      <c r="DOE87" s="195"/>
      <c r="DOF87" s="195"/>
      <c r="DOG87" s="195"/>
      <c r="DOH87" s="195"/>
      <c r="DOI87" s="195"/>
      <c r="DOJ87" s="195"/>
      <c r="DOK87" s="195"/>
      <c r="DOL87" s="195"/>
      <c r="DOM87" s="195"/>
      <c r="DON87" s="195"/>
      <c r="DOO87" s="195"/>
      <c r="DOP87" s="195"/>
      <c r="DOQ87" s="195"/>
      <c r="DOR87" s="195"/>
      <c r="DOS87" s="195"/>
      <c r="DOT87" s="195"/>
      <c r="DOU87" s="195"/>
      <c r="DOV87" s="195"/>
      <c r="DOW87" s="195"/>
      <c r="DOX87" s="195"/>
      <c r="DOY87" s="195"/>
      <c r="DOZ87" s="195"/>
      <c r="DPA87" s="195"/>
      <c r="DPB87" s="195"/>
      <c r="DPC87" s="195"/>
      <c r="DPD87" s="195"/>
      <c r="DPE87" s="195"/>
      <c r="DPF87" s="195"/>
      <c r="DPG87" s="195"/>
      <c r="DPH87" s="195"/>
      <c r="DPI87" s="195"/>
      <c r="DPJ87" s="195"/>
      <c r="DPK87" s="195"/>
      <c r="DPL87" s="195"/>
      <c r="DPM87" s="195"/>
      <c r="DPN87" s="195"/>
      <c r="DPO87" s="195"/>
      <c r="DPP87" s="195"/>
      <c r="DPQ87" s="195"/>
      <c r="DPR87" s="195"/>
      <c r="DPS87" s="195"/>
      <c r="DPT87" s="195"/>
      <c r="DPU87" s="195"/>
      <c r="DPV87" s="195"/>
      <c r="DPW87" s="195"/>
      <c r="DPX87" s="195"/>
      <c r="DPY87" s="195"/>
      <c r="DPZ87" s="195"/>
      <c r="DQA87" s="195"/>
      <c r="DQB87" s="195"/>
      <c r="DQC87" s="195"/>
      <c r="DQD87" s="195"/>
      <c r="DQE87" s="195"/>
      <c r="DQF87" s="195"/>
      <c r="DQG87" s="195"/>
      <c r="DQH87" s="195"/>
      <c r="DQI87" s="195"/>
      <c r="DQJ87" s="195"/>
      <c r="DQK87" s="195"/>
      <c r="DQL87" s="195"/>
      <c r="DQM87" s="195"/>
      <c r="DQN87" s="195"/>
      <c r="DQO87" s="195"/>
      <c r="DQP87" s="195"/>
      <c r="DQQ87" s="195"/>
      <c r="DQR87" s="195"/>
      <c r="DQS87" s="195"/>
      <c r="DQT87" s="195"/>
      <c r="DQU87" s="195"/>
      <c r="DQV87" s="195"/>
      <c r="DQW87" s="195"/>
      <c r="DQX87" s="195"/>
      <c r="DQY87" s="195"/>
      <c r="DQZ87" s="195"/>
      <c r="DRA87" s="195"/>
      <c r="DRB87" s="195"/>
      <c r="DRC87" s="195"/>
      <c r="DRD87" s="195"/>
      <c r="DRE87" s="195"/>
      <c r="DRF87" s="195"/>
      <c r="DRG87" s="195"/>
      <c r="DRH87" s="195"/>
      <c r="DRI87" s="195"/>
      <c r="DRJ87" s="195"/>
      <c r="DRK87" s="195"/>
      <c r="DRL87" s="195"/>
      <c r="DRM87" s="195"/>
      <c r="DRN87" s="195"/>
      <c r="DRO87" s="195"/>
      <c r="DRP87" s="195"/>
      <c r="DRQ87" s="195"/>
      <c r="DRR87" s="195"/>
      <c r="DRS87" s="195"/>
      <c r="DRT87" s="195"/>
      <c r="DRU87" s="195"/>
      <c r="DRV87" s="195"/>
      <c r="DRW87" s="195"/>
      <c r="DRX87" s="195"/>
      <c r="DRY87" s="195"/>
      <c r="DRZ87" s="195"/>
      <c r="DSA87" s="195"/>
      <c r="DSB87" s="195"/>
      <c r="DSC87" s="195"/>
      <c r="DSD87" s="195"/>
      <c r="DSE87" s="195"/>
      <c r="DSF87" s="195"/>
      <c r="DSG87" s="195"/>
      <c r="DSH87" s="195"/>
      <c r="DSI87" s="195"/>
      <c r="DSJ87" s="195"/>
      <c r="DSK87" s="195"/>
      <c r="DSL87" s="195"/>
      <c r="DSM87" s="195"/>
      <c r="DSN87" s="195"/>
      <c r="DSO87" s="195"/>
      <c r="DSP87" s="195"/>
      <c r="DSQ87" s="195"/>
      <c r="DSR87" s="195"/>
      <c r="DSS87" s="195"/>
      <c r="DST87" s="195"/>
      <c r="DSU87" s="195"/>
      <c r="DSV87" s="195"/>
      <c r="DSW87" s="195"/>
      <c r="DSX87" s="195"/>
      <c r="DSY87" s="195"/>
      <c r="DSZ87" s="195"/>
      <c r="DTA87" s="195"/>
      <c r="DTB87" s="195"/>
      <c r="DTC87" s="195"/>
      <c r="DTD87" s="195"/>
      <c r="DTE87" s="195"/>
      <c r="DTF87" s="195"/>
      <c r="DTG87" s="195"/>
      <c r="DTH87" s="195"/>
      <c r="DTI87" s="195"/>
      <c r="DTJ87" s="195"/>
      <c r="DTK87" s="195"/>
      <c r="DTL87" s="195"/>
      <c r="DTM87" s="195"/>
      <c r="DTN87" s="195"/>
      <c r="DTO87" s="195"/>
      <c r="DTP87" s="195"/>
      <c r="DTQ87" s="195"/>
      <c r="DTR87" s="195"/>
      <c r="DTS87" s="195"/>
      <c r="DTT87" s="195"/>
      <c r="DTU87" s="195"/>
      <c r="DTV87" s="195"/>
      <c r="DTW87" s="195"/>
      <c r="DTX87" s="195"/>
      <c r="DTY87" s="195"/>
      <c r="DTZ87" s="195"/>
      <c r="DUA87" s="195"/>
      <c r="DUB87" s="195"/>
      <c r="DUC87" s="195"/>
      <c r="DUD87" s="195"/>
      <c r="DUE87" s="195"/>
      <c r="DUF87" s="195"/>
      <c r="DUG87" s="195"/>
      <c r="DUH87" s="195"/>
      <c r="DUI87" s="195"/>
      <c r="DUJ87" s="195"/>
      <c r="DUK87" s="195"/>
      <c r="DUL87" s="195"/>
      <c r="DUM87" s="195"/>
      <c r="DUN87" s="195"/>
      <c r="DUO87" s="195"/>
      <c r="DUP87" s="195"/>
      <c r="DUQ87" s="195"/>
      <c r="DUR87" s="195"/>
      <c r="DUS87" s="195"/>
      <c r="DUT87" s="195"/>
      <c r="DUU87" s="195"/>
      <c r="DUV87" s="195"/>
      <c r="DUW87" s="195"/>
      <c r="DUX87" s="195"/>
      <c r="DUY87" s="195"/>
      <c r="DUZ87" s="195"/>
      <c r="DVA87" s="195"/>
      <c r="DVB87" s="195"/>
      <c r="DVC87" s="195"/>
      <c r="DVD87" s="195"/>
      <c r="DVE87" s="195"/>
      <c r="DVF87" s="195"/>
      <c r="DVG87" s="195"/>
      <c r="DVH87" s="195"/>
      <c r="DVI87" s="195"/>
      <c r="DVJ87" s="195"/>
      <c r="DVK87" s="195"/>
      <c r="DVL87" s="195"/>
      <c r="DVM87" s="195"/>
      <c r="DVN87" s="195"/>
      <c r="DVO87" s="195"/>
      <c r="DVP87" s="195"/>
      <c r="DVQ87" s="195"/>
      <c r="DVR87" s="195"/>
      <c r="DVS87" s="195"/>
      <c r="DVT87" s="195"/>
      <c r="DVU87" s="195"/>
      <c r="DVV87" s="195"/>
      <c r="DVW87" s="195"/>
      <c r="DVX87" s="195"/>
      <c r="DVY87" s="195"/>
      <c r="DVZ87" s="195"/>
      <c r="DWA87" s="195"/>
      <c r="DWB87" s="195"/>
      <c r="DWC87" s="195"/>
      <c r="DWD87" s="195"/>
      <c r="DWE87" s="195"/>
      <c r="DWF87" s="195"/>
      <c r="DWG87" s="195"/>
      <c r="DWH87" s="195"/>
      <c r="DWI87" s="195"/>
      <c r="DWJ87" s="195"/>
      <c r="DWK87" s="195"/>
      <c r="DWL87" s="195"/>
      <c r="DWM87" s="195"/>
      <c r="DWN87" s="195"/>
      <c r="DWO87" s="195"/>
      <c r="DWP87" s="195"/>
      <c r="DWQ87" s="195"/>
      <c r="DWR87" s="195"/>
      <c r="DWS87" s="195"/>
      <c r="DWT87" s="195"/>
      <c r="DWU87" s="195"/>
      <c r="DWV87" s="195"/>
      <c r="DWW87" s="195"/>
      <c r="DWX87" s="195"/>
      <c r="DWY87" s="195"/>
      <c r="DWZ87" s="195"/>
      <c r="DXA87" s="195"/>
      <c r="DXB87" s="195"/>
      <c r="DXC87" s="195"/>
      <c r="DXD87" s="195"/>
      <c r="DXE87" s="195"/>
      <c r="DXF87" s="195"/>
      <c r="DXG87" s="195"/>
      <c r="DXH87" s="195"/>
      <c r="DXI87" s="195"/>
      <c r="DXJ87" s="195"/>
      <c r="DXK87" s="195"/>
      <c r="DXL87" s="195"/>
      <c r="DXM87" s="195"/>
      <c r="DXN87" s="195"/>
      <c r="DXO87" s="195"/>
      <c r="DXP87" s="195"/>
      <c r="DXQ87" s="195"/>
      <c r="DXR87" s="195"/>
      <c r="DXS87" s="195"/>
      <c r="DXT87" s="195"/>
      <c r="DXU87" s="195"/>
      <c r="DXV87" s="195"/>
      <c r="DXW87" s="195"/>
      <c r="DXX87" s="195"/>
      <c r="DXY87" s="195"/>
      <c r="DXZ87" s="195"/>
      <c r="DYA87" s="195"/>
      <c r="DYB87" s="195"/>
      <c r="DYC87" s="195"/>
      <c r="DYD87" s="195"/>
      <c r="DYE87" s="195"/>
      <c r="DYF87" s="195"/>
      <c r="DYG87" s="195"/>
      <c r="DYH87" s="195"/>
      <c r="DYI87" s="195"/>
      <c r="DYJ87" s="195"/>
      <c r="DYK87" s="195"/>
      <c r="DYL87" s="195"/>
      <c r="DYM87" s="195"/>
      <c r="DYN87" s="195"/>
      <c r="DYO87" s="195"/>
      <c r="DYP87" s="195"/>
      <c r="DYQ87" s="195"/>
      <c r="DYR87" s="195"/>
      <c r="DYS87" s="195"/>
      <c r="DYT87" s="195"/>
      <c r="DYU87" s="195"/>
      <c r="DYV87" s="195"/>
      <c r="DYW87" s="195"/>
      <c r="DYX87" s="195"/>
      <c r="DYY87" s="195"/>
      <c r="DYZ87" s="195"/>
      <c r="DZA87" s="195"/>
      <c r="DZB87" s="195"/>
      <c r="DZC87" s="195"/>
      <c r="DZD87" s="195"/>
      <c r="DZE87" s="195"/>
      <c r="DZF87" s="195"/>
      <c r="DZG87" s="195"/>
      <c r="DZH87" s="195"/>
      <c r="DZI87" s="195"/>
      <c r="DZJ87" s="195"/>
      <c r="DZK87" s="195"/>
      <c r="DZL87" s="195"/>
      <c r="DZM87" s="195"/>
      <c r="DZN87" s="195"/>
      <c r="DZO87" s="195"/>
      <c r="DZP87" s="195"/>
      <c r="DZQ87" s="195"/>
      <c r="DZR87" s="195"/>
      <c r="DZS87" s="195"/>
      <c r="DZT87" s="195"/>
      <c r="DZU87" s="195"/>
      <c r="DZV87" s="195"/>
      <c r="DZW87" s="195"/>
      <c r="DZX87" s="195"/>
      <c r="DZY87" s="195"/>
      <c r="DZZ87" s="195"/>
      <c r="EAA87" s="195"/>
      <c r="EAB87" s="195"/>
      <c r="EAC87" s="195"/>
      <c r="EAD87" s="195"/>
      <c r="EAE87" s="195"/>
      <c r="EAF87" s="195"/>
      <c r="EAG87" s="195"/>
      <c r="EAH87" s="195"/>
      <c r="EAI87" s="195"/>
      <c r="EAJ87" s="195"/>
      <c r="EAK87" s="195"/>
      <c r="EAL87" s="195"/>
      <c r="EAM87" s="195"/>
      <c r="EAN87" s="195"/>
      <c r="EAO87" s="195"/>
      <c r="EAP87" s="195"/>
      <c r="EAQ87" s="195"/>
      <c r="EAR87" s="195"/>
      <c r="EAS87" s="195"/>
      <c r="EAT87" s="195"/>
      <c r="EAU87" s="195"/>
      <c r="EAV87" s="195"/>
      <c r="EAW87" s="195"/>
      <c r="EAX87" s="195"/>
      <c r="EAY87" s="195"/>
      <c r="EAZ87" s="195"/>
      <c r="EBA87" s="195"/>
      <c r="EBB87" s="195"/>
      <c r="EBC87" s="195"/>
      <c r="EBD87" s="195"/>
      <c r="EBE87" s="195"/>
      <c r="EBF87" s="195"/>
      <c r="EBG87" s="195"/>
      <c r="EBH87" s="195"/>
      <c r="EBI87" s="195"/>
      <c r="EBJ87" s="195"/>
      <c r="EBK87" s="195"/>
      <c r="EBL87" s="195"/>
      <c r="EBM87" s="195"/>
      <c r="EBN87" s="195"/>
      <c r="EBO87" s="195"/>
      <c r="EBP87" s="195"/>
      <c r="EBQ87" s="195"/>
      <c r="EBR87" s="195"/>
      <c r="EBS87" s="195"/>
      <c r="EBT87" s="195"/>
      <c r="EBU87" s="195"/>
      <c r="EBV87" s="195"/>
      <c r="EBW87" s="195"/>
      <c r="EBX87" s="195"/>
      <c r="EBY87" s="195"/>
      <c r="EBZ87" s="195"/>
      <c r="ECA87" s="195"/>
      <c r="ECB87" s="195"/>
      <c r="ECC87" s="195"/>
      <c r="ECD87" s="195"/>
      <c r="ECE87" s="195"/>
      <c r="ECF87" s="195"/>
      <c r="ECG87" s="195"/>
      <c r="ECH87" s="195"/>
      <c r="ECI87" s="195"/>
      <c r="ECJ87" s="195"/>
      <c r="ECK87" s="195"/>
      <c r="ECL87" s="195"/>
      <c r="ECM87" s="195"/>
      <c r="ECN87" s="195"/>
      <c r="ECO87" s="195"/>
      <c r="ECP87" s="195"/>
      <c r="ECQ87" s="195"/>
      <c r="ECR87" s="195"/>
      <c r="ECS87" s="195"/>
      <c r="ECT87" s="195"/>
      <c r="ECU87" s="195"/>
      <c r="ECV87" s="195"/>
      <c r="ECW87" s="195"/>
      <c r="ECX87" s="195"/>
      <c r="ECY87" s="195"/>
      <c r="ECZ87" s="195"/>
      <c r="EDA87" s="195"/>
      <c r="EDB87" s="195"/>
      <c r="EDC87" s="195"/>
      <c r="EDD87" s="195"/>
      <c r="EDE87" s="195"/>
      <c r="EDF87" s="195"/>
      <c r="EDG87" s="195"/>
      <c r="EDH87" s="195"/>
      <c r="EDI87" s="195"/>
      <c r="EDJ87" s="195"/>
      <c r="EDK87" s="195"/>
      <c r="EDL87" s="195"/>
      <c r="EDM87" s="195"/>
      <c r="EDN87" s="195"/>
      <c r="EDO87" s="195"/>
      <c r="EDP87" s="195"/>
      <c r="EDQ87" s="195"/>
      <c r="EDR87" s="195"/>
      <c r="EDS87" s="195"/>
      <c r="EDT87" s="195"/>
      <c r="EDU87" s="195"/>
      <c r="EDV87" s="195"/>
      <c r="EDW87" s="195"/>
      <c r="EDX87" s="195"/>
      <c r="EDY87" s="195"/>
      <c r="EDZ87" s="195"/>
      <c r="EEA87" s="195"/>
      <c r="EEB87" s="195"/>
      <c r="EEC87" s="195"/>
      <c r="EED87" s="195"/>
      <c r="EEE87" s="195"/>
      <c r="EEF87" s="195"/>
      <c r="EEG87" s="195"/>
      <c r="EEH87" s="195"/>
      <c r="EEI87" s="195"/>
      <c r="EEJ87" s="195"/>
      <c r="EEK87" s="195"/>
      <c r="EEL87" s="195"/>
      <c r="EEM87" s="195"/>
      <c r="EEN87" s="195"/>
      <c r="EEO87" s="195"/>
      <c r="EEP87" s="195"/>
      <c r="EEQ87" s="195"/>
      <c r="EER87" s="195"/>
      <c r="EES87" s="195"/>
      <c r="EET87" s="195"/>
      <c r="EEU87" s="195"/>
      <c r="EEV87" s="195"/>
      <c r="EEW87" s="195"/>
      <c r="EEX87" s="195"/>
      <c r="EEY87" s="195"/>
      <c r="EEZ87" s="195"/>
      <c r="EFA87" s="195"/>
      <c r="EFB87" s="195"/>
      <c r="EFC87" s="195"/>
      <c r="EFD87" s="195"/>
      <c r="EFE87" s="195"/>
      <c r="EFF87" s="195"/>
      <c r="EFG87" s="195"/>
      <c r="EFH87" s="195"/>
      <c r="EFI87" s="195"/>
      <c r="EFJ87" s="195"/>
      <c r="EFK87" s="195"/>
      <c r="EFL87" s="195"/>
      <c r="EFM87" s="195"/>
      <c r="EFN87" s="195"/>
      <c r="EFO87" s="195"/>
      <c r="EFP87" s="195"/>
      <c r="EFQ87" s="195"/>
      <c r="EFR87" s="195"/>
      <c r="EFS87" s="195"/>
      <c r="EFT87" s="195"/>
      <c r="EFU87" s="195"/>
      <c r="EFV87" s="195"/>
      <c r="EFW87" s="195"/>
      <c r="EFX87" s="195"/>
      <c r="EFY87" s="195"/>
      <c r="EFZ87" s="195"/>
      <c r="EGA87" s="195"/>
      <c r="EGB87" s="195"/>
      <c r="EGC87" s="195"/>
      <c r="EGD87" s="195"/>
      <c r="EGE87" s="195"/>
      <c r="EGF87" s="195"/>
      <c r="EGG87" s="195"/>
      <c r="EGH87" s="195"/>
      <c r="EGI87" s="195"/>
      <c r="EGJ87" s="195"/>
      <c r="EGK87" s="195"/>
      <c r="EGL87" s="195"/>
      <c r="EGM87" s="195"/>
      <c r="EGN87" s="195"/>
      <c r="EGO87" s="195"/>
      <c r="EGP87" s="195"/>
      <c r="EGQ87" s="195"/>
      <c r="EGR87" s="195"/>
      <c r="EGS87" s="195"/>
      <c r="EGT87" s="195"/>
      <c r="EGU87" s="195"/>
      <c r="EGV87" s="195"/>
      <c r="EGW87" s="195"/>
      <c r="EGX87" s="195"/>
      <c r="EGY87" s="195"/>
      <c r="EGZ87" s="195"/>
      <c r="EHA87" s="195"/>
      <c r="EHB87" s="195"/>
      <c r="EHC87" s="195"/>
      <c r="EHD87" s="195"/>
      <c r="EHE87" s="195"/>
      <c r="EHF87" s="195"/>
      <c r="EHG87" s="195"/>
      <c r="EHH87" s="195"/>
      <c r="EHI87" s="195"/>
      <c r="EHJ87" s="195"/>
      <c r="EHK87" s="195"/>
      <c r="EHL87" s="195"/>
      <c r="EHM87" s="195"/>
      <c r="EHN87" s="195"/>
      <c r="EHO87" s="195"/>
      <c r="EHP87" s="195"/>
      <c r="EHQ87" s="195"/>
      <c r="EHR87" s="195"/>
      <c r="EHS87" s="195"/>
      <c r="EHT87" s="195"/>
      <c r="EHU87" s="195"/>
      <c r="EHV87" s="195"/>
      <c r="EHW87" s="195"/>
      <c r="EHX87" s="195"/>
      <c r="EHY87" s="195"/>
      <c r="EHZ87" s="195"/>
      <c r="EIA87" s="195"/>
      <c r="EIB87" s="195"/>
      <c r="EIC87" s="195"/>
      <c r="EID87" s="195"/>
      <c r="EIE87" s="195"/>
      <c r="EIF87" s="195"/>
      <c r="EIG87" s="195"/>
      <c r="EIH87" s="195"/>
      <c r="EII87" s="195"/>
      <c r="EIJ87" s="195"/>
      <c r="EIK87" s="195"/>
      <c r="EIL87" s="195"/>
      <c r="EIM87" s="195"/>
      <c r="EIN87" s="195"/>
      <c r="EIO87" s="195"/>
      <c r="EIP87" s="195"/>
      <c r="EIQ87" s="195"/>
      <c r="EIR87" s="195"/>
      <c r="EIS87" s="195"/>
      <c r="EIT87" s="195"/>
      <c r="EIU87" s="195"/>
      <c r="EIV87" s="195"/>
      <c r="EIW87" s="195"/>
      <c r="EIX87" s="195"/>
      <c r="EIY87" s="195"/>
      <c r="EIZ87" s="195"/>
      <c r="EJA87" s="195"/>
      <c r="EJB87" s="195"/>
      <c r="EJC87" s="195"/>
      <c r="EJD87" s="195"/>
      <c r="EJE87" s="195"/>
      <c r="EJF87" s="195"/>
      <c r="EJG87" s="195"/>
      <c r="EJH87" s="195"/>
      <c r="EJI87" s="195"/>
      <c r="EJJ87" s="195"/>
      <c r="EJK87" s="195"/>
      <c r="EJL87" s="195"/>
      <c r="EJM87" s="195"/>
      <c r="EJN87" s="195"/>
      <c r="EJO87" s="195"/>
      <c r="EJP87" s="195"/>
      <c r="EJQ87" s="195"/>
      <c r="EJR87" s="195"/>
      <c r="EJS87" s="195"/>
      <c r="EJT87" s="195"/>
      <c r="EJU87" s="195"/>
      <c r="EJV87" s="195"/>
      <c r="EJW87" s="195"/>
      <c r="EJX87" s="195"/>
      <c r="EJY87" s="195"/>
      <c r="EJZ87" s="195"/>
      <c r="EKA87" s="195"/>
      <c r="EKB87" s="195"/>
      <c r="EKC87" s="195"/>
      <c r="EKD87" s="195"/>
      <c r="EKE87" s="195"/>
      <c r="EKF87" s="195"/>
      <c r="EKG87" s="195"/>
      <c r="EKH87" s="195"/>
      <c r="EKI87" s="195"/>
      <c r="EKJ87" s="195"/>
      <c r="EKK87" s="195"/>
      <c r="EKL87" s="195"/>
      <c r="EKM87" s="195"/>
      <c r="EKN87" s="195"/>
      <c r="EKO87" s="195"/>
      <c r="EKP87" s="195"/>
      <c r="EKQ87" s="195"/>
      <c r="EKR87" s="195"/>
      <c r="EKS87" s="195"/>
      <c r="EKT87" s="195"/>
      <c r="EKU87" s="195"/>
      <c r="EKV87" s="195"/>
      <c r="EKW87" s="195"/>
      <c r="EKX87" s="195"/>
      <c r="EKY87" s="195"/>
      <c r="EKZ87" s="195"/>
      <c r="ELA87" s="195"/>
      <c r="ELB87" s="195"/>
      <c r="ELC87" s="195"/>
      <c r="ELD87" s="195"/>
      <c r="ELE87" s="195"/>
      <c r="ELF87" s="195"/>
      <c r="ELG87" s="195"/>
      <c r="ELH87" s="195"/>
      <c r="ELI87" s="195"/>
      <c r="ELJ87" s="195"/>
      <c r="ELK87" s="195"/>
      <c r="ELL87" s="195"/>
      <c r="ELM87" s="195"/>
      <c r="ELN87" s="195"/>
      <c r="ELO87" s="195"/>
      <c r="ELP87" s="195"/>
      <c r="ELQ87" s="195"/>
      <c r="ELR87" s="195"/>
      <c r="ELS87" s="195"/>
      <c r="ELT87" s="195"/>
      <c r="ELU87" s="195"/>
      <c r="ELV87" s="195"/>
      <c r="ELW87" s="195"/>
      <c r="ELX87" s="195"/>
      <c r="ELY87" s="195"/>
      <c r="ELZ87" s="195"/>
      <c r="EMA87" s="195"/>
      <c r="EMB87" s="195"/>
      <c r="EMC87" s="195"/>
      <c r="EMD87" s="195"/>
      <c r="EME87" s="195"/>
      <c r="EMF87" s="195"/>
      <c r="EMG87" s="195"/>
      <c r="EMH87" s="195"/>
      <c r="EMI87" s="195"/>
      <c r="EMJ87" s="195"/>
      <c r="EMK87" s="195"/>
      <c r="EML87" s="195"/>
      <c r="EMM87" s="195"/>
      <c r="EMN87" s="195"/>
      <c r="EMO87" s="195"/>
      <c r="EMP87" s="195"/>
      <c r="EMQ87" s="195"/>
      <c r="EMR87" s="195"/>
      <c r="EMS87" s="195"/>
      <c r="EMT87" s="195"/>
      <c r="EMU87" s="195"/>
      <c r="EMV87" s="195"/>
      <c r="EMW87" s="195"/>
      <c r="EMX87" s="195"/>
      <c r="EMY87" s="195"/>
      <c r="EMZ87" s="195"/>
      <c r="ENA87" s="195"/>
      <c r="ENB87" s="195"/>
      <c r="ENC87" s="195"/>
      <c r="END87" s="195"/>
      <c r="ENE87" s="195"/>
      <c r="ENF87" s="195"/>
      <c r="ENG87" s="195"/>
      <c r="ENH87" s="195"/>
      <c r="ENI87" s="195"/>
      <c r="ENJ87" s="195"/>
      <c r="ENK87" s="195"/>
      <c r="ENL87" s="195"/>
      <c r="ENM87" s="195"/>
      <c r="ENN87" s="195"/>
      <c r="ENO87" s="195"/>
      <c r="ENP87" s="195"/>
      <c r="ENQ87" s="195"/>
      <c r="ENR87" s="195"/>
      <c r="ENS87" s="195"/>
      <c r="ENT87" s="195"/>
      <c r="ENU87" s="195"/>
      <c r="ENV87" s="195"/>
      <c r="ENW87" s="195"/>
      <c r="ENX87" s="195"/>
      <c r="ENY87" s="195"/>
      <c r="ENZ87" s="195"/>
      <c r="EOA87" s="195"/>
      <c r="EOB87" s="195"/>
      <c r="EOC87" s="195"/>
      <c r="EOD87" s="195"/>
      <c r="EOE87" s="195"/>
      <c r="EOF87" s="195"/>
      <c r="EOG87" s="195"/>
      <c r="EOH87" s="195"/>
      <c r="EOI87" s="195"/>
      <c r="EOJ87" s="195"/>
      <c r="EOK87" s="195"/>
      <c r="EOL87" s="195"/>
      <c r="EOM87" s="195"/>
      <c r="EON87" s="195"/>
      <c r="EOO87" s="195"/>
      <c r="EOP87" s="195"/>
      <c r="EOQ87" s="195"/>
      <c r="EOR87" s="195"/>
      <c r="EOS87" s="195"/>
      <c r="EOT87" s="195"/>
      <c r="EOU87" s="195"/>
      <c r="EOV87" s="195"/>
      <c r="EOW87" s="195"/>
      <c r="EOX87" s="195"/>
      <c r="EOY87" s="195"/>
      <c r="EOZ87" s="195"/>
      <c r="EPA87" s="195"/>
      <c r="EPB87" s="195"/>
      <c r="EPC87" s="195"/>
      <c r="EPD87" s="195"/>
      <c r="EPE87" s="195"/>
      <c r="EPF87" s="195"/>
      <c r="EPG87" s="195"/>
      <c r="EPH87" s="195"/>
      <c r="EPI87" s="195"/>
      <c r="EPJ87" s="195"/>
      <c r="EPK87" s="195"/>
      <c r="EPL87" s="195"/>
      <c r="EPM87" s="195"/>
      <c r="EPN87" s="195"/>
      <c r="EPO87" s="195"/>
      <c r="EPP87" s="195"/>
      <c r="EPQ87" s="195"/>
      <c r="EPR87" s="195"/>
      <c r="EPS87" s="195"/>
      <c r="EPT87" s="195"/>
      <c r="EPU87" s="195"/>
      <c r="EPV87" s="195"/>
      <c r="EPW87" s="195"/>
      <c r="EPX87" s="195"/>
      <c r="EPY87" s="195"/>
      <c r="EPZ87" s="195"/>
      <c r="EQA87" s="195"/>
      <c r="EQB87" s="195"/>
      <c r="EQC87" s="195"/>
      <c r="EQD87" s="195"/>
      <c r="EQE87" s="195"/>
      <c r="EQF87" s="195"/>
      <c r="EQG87" s="195"/>
      <c r="EQH87" s="195"/>
      <c r="EQI87" s="195"/>
      <c r="EQJ87" s="195"/>
      <c r="EQK87" s="195"/>
      <c r="EQL87" s="195"/>
      <c r="EQM87" s="195"/>
      <c r="EQN87" s="195"/>
      <c r="EQO87" s="195"/>
      <c r="EQP87" s="195"/>
      <c r="EQQ87" s="195"/>
      <c r="EQR87" s="195"/>
      <c r="EQS87" s="195"/>
      <c r="EQT87" s="195"/>
      <c r="EQU87" s="195"/>
      <c r="EQV87" s="195"/>
      <c r="EQW87" s="195"/>
      <c r="EQX87" s="195"/>
      <c r="EQY87" s="195"/>
      <c r="EQZ87" s="195"/>
      <c r="ERA87" s="195"/>
      <c r="ERB87" s="195"/>
      <c r="ERC87" s="195"/>
      <c r="ERD87" s="195"/>
      <c r="ERE87" s="195"/>
      <c r="ERF87" s="195"/>
      <c r="ERG87" s="195"/>
      <c r="ERH87" s="195"/>
      <c r="ERI87" s="195"/>
      <c r="ERJ87" s="195"/>
      <c r="ERK87" s="195"/>
      <c r="ERL87" s="195"/>
      <c r="ERM87" s="195"/>
      <c r="ERN87" s="195"/>
      <c r="ERO87" s="195"/>
      <c r="ERP87" s="195"/>
      <c r="ERQ87" s="195"/>
      <c r="ERR87" s="195"/>
      <c r="ERS87" s="195"/>
      <c r="ERT87" s="195"/>
      <c r="ERU87" s="195"/>
      <c r="ERV87" s="195"/>
      <c r="ERW87" s="195"/>
      <c r="ERX87" s="195"/>
      <c r="ERY87" s="195"/>
      <c r="ERZ87" s="195"/>
      <c r="ESA87" s="195"/>
      <c r="ESB87" s="195"/>
      <c r="ESC87" s="195"/>
      <c r="ESD87" s="195"/>
      <c r="ESE87" s="195"/>
      <c r="ESF87" s="195"/>
      <c r="ESG87" s="195"/>
      <c r="ESH87" s="195"/>
      <c r="ESI87" s="195"/>
      <c r="ESJ87" s="195"/>
      <c r="ESK87" s="195"/>
      <c r="ESL87" s="195"/>
      <c r="ESM87" s="195"/>
      <c r="ESN87" s="195"/>
      <c r="ESO87" s="195"/>
      <c r="ESP87" s="195"/>
      <c r="ESQ87" s="195"/>
      <c r="ESR87" s="195"/>
      <c r="ESS87" s="195"/>
      <c r="EST87" s="195"/>
      <c r="ESU87" s="195"/>
      <c r="ESV87" s="195"/>
      <c r="ESW87" s="195"/>
      <c r="ESX87" s="195"/>
      <c r="ESY87" s="195"/>
      <c r="ESZ87" s="195"/>
      <c r="ETA87" s="195"/>
      <c r="ETB87" s="195"/>
      <c r="ETC87" s="195"/>
      <c r="ETD87" s="195"/>
      <c r="ETE87" s="195"/>
      <c r="ETF87" s="195"/>
      <c r="ETG87" s="195"/>
      <c r="ETH87" s="195"/>
      <c r="ETI87" s="195"/>
      <c r="ETJ87" s="195"/>
      <c r="ETK87" s="195"/>
      <c r="ETL87" s="195"/>
      <c r="ETM87" s="195"/>
      <c r="ETN87" s="195"/>
      <c r="ETO87" s="195"/>
      <c r="ETP87" s="195"/>
      <c r="ETQ87" s="195"/>
      <c r="ETR87" s="195"/>
      <c r="ETS87" s="195"/>
      <c r="ETT87" s="195"/>
      <c r="ETU87" s="195"/>
      <c r="ETV87" s="195"/>
      <c r="ETW87" s="195"/>
      <c r="ETX87" s="195"/>
      <c r="ETY87" s="195"/>
      <c r="ETZ87" s="195"/>
      <c r="EUA87" s="195"/>
      <c r="EUB87" s="195"/>
      <c r="EUC87" s="195"/>
      <c r="EUD87" s="195"/>
      <c r="EUE87" s="195"/>
      <c r="EUF87" s="195"/>
      <c r="EUG87" s="195"/>
      <c r="EUH87" s="195"/>
      <c r="EUI87" s="195"/>
      <c r="EUJ87" s="195"/>
      <c r="EUK87" s="195"/>
      <c r="EUL87" s="195"/>
      <c r="EUM87" s="195"/>
      <c r="EUN87" s="195"/>
      <c r="EUO87" s="195"/>
      <c r="EUP87" s="195"/>
      <c r="EUQ87" s="195"/>
      <c r="EUR87" s="195"/>
      <c r="EUS87" s="195"/>
      <c r="EUT87" s="195"/>
      <c r="EUU87" s="195"/>
      <c r="EUV87" s="195"/>
      <c r="EUW87" s="195"/>
      <c r="EUX87" s="195"/>
      <c r="EUY87" s="195"/>
      <c r="EUZ87" s="195"/>
      <c r="EVA87" s="195"/>
      <c r="EVB87" s="195"/>
      <c r="EVC87" s="195"/>
      <c r="EVD87" s="195"/>
      <c r="EVE87" s="195"/>
      <c r="EVF87" s="195"/>
      <c r="EVG87" s="195"/>
      <c r="EVH87" s="195"/>
      <c r="EVI87" s="195"/>
      <c r="EVJ87" s="195"/>
      <c r="EVK87" s="195"/>
      <c r="EVL87" s="195"/>
      <c r="EVM87" s="195"/>
      <c r="EVN87" s="195"/>
      <c r="EVO87" s="195"/>
      <c r="EVP87" s="195"/>
      <c r="EVQ87" s="195"/>
      <c r="EVR87" s="195"/>
      <c r="EVS87" s="195"/>
      <c r="EVT87" s="195"/>
      <c r="EVU87" s="195"/>
      <c r="EVV87" s="195"/>
      <c r="EVW87" s="195"/>
      <c r="EVX87" s="195"/>
      <c r="EVY87" s="195"/>
      <c r="EVZ87" s="195"/>
      <c r="EWA87" s="195"/>
      <c r="EWB87" s="195"/>
      <c r="EWC87" s="195"/>
      <c r="EWD87" s="195"/>
      <c r="EWE87" s="195"/>
      <c r="EWF87" s="195"/>
      <c r="EWG87" s="195"/>
      <c r="EWH87" s="195"/>
      <c r="EWI87" s="195"/>
      <c r="EWJ87" s="195"/>
      <c r="EWK87" s="195"/>
      <c r="EWL87" s="195"/>
      <c r="EWM87" s="195"/>
      <c r="EWN87" s="195"/>
      <c r="EWO87" s="195"/>
      <c r="EWP87" s="195"/>
      <c r="EWQ87" s="195"/>
      <c r="EWR87" s="195"/>
      <c r="EWS87" s="195"/>
      <c r="EWT87" s="195"/>
      <c r="EWU87" s="195"/>
      <c r="EWV87" s="195"/>
      <c r="EWW87" s="195"/>
      <c r="EWX87" s="195"/>
      <c r="EWY87" s="195"/>
      <c r="EWZ87" s="195"/>
      <c r="EXA87" s="195"/>
      <c r="EXB87" s="195"/>
      <c r="EXC87" s="195"/>
      <c r="EXD87" s="195"/>
      <c r="EXE87" s="195"/>
      <c r="EXF87" s="195"/>
      <c r="EXG87" s="195"/>
      <c r="EXH87" s="195"/>
      <c r="EXI87" s="195"/>
      <c r="EXJ87" s="195"/>
      <c r="EXK87" s="195"/>
      <c r="EXL87" s="195"/>
      <c r="EXM87" s="195"/>
      <c r="EXN87" s="195"/>
      <c r="EXO87" s="195"/>
      <c r="EXP87" s="195"/>
      <c r="EXQ87" s="195"/>
      <c r="EXR87" s="195"/>
      <c r="EXS87" s="195"/>
      <c r="EXT87" s="195"/>
      <c r="EXU87" s="195"/>
      <c r="EXV87" s="195"/>
      <c r="EXW87" s="195"/>
      <c r="EXX87" s="195"/>
      <c r="EXY87" s="195"/>
      <c r="EXZ87" s="195"/>
      <c r="EYA87" s="195"/>
      <c r="EYB87" s="195"/>
      <c r="EYC87" s="195"/>
      <c r="EYD87" s="195"/>
      <c r="EYE87" s="195"/>
      <c r="EYF87" s="195"/>
      <c r="EYG87" s="195"/>
      <c r="EYH87" s="195"/>
      <c r="EYI87" s="195"/>
      <c r="EYJ87" s="195"/>
      <c r="EYK87" s="195"/>
      <c r="EYL87" s="195"/>
      <c r="EYM87" s="195"/>
      <c r="EYN87" s="195"/>
      <c r="EYO87" s="195"/>
      <c r="EYP87" s="195"/>
      <c r="EYQ87" s="195"/>
      <c r="EYR87" s="195"/>
      <c r="EYS87" s="195"/>
      <c r="EYT87" s="195"/>
      <c r="EYU87" s="195"/>
      <c r="EYV87" s="195"/>
      <c r="EYW87" s="195"/>
      <c r="EYX87" s="195"/>
      <c r="EYY87" s="195"/>
      <c r="EYZ87" s="195"/>
      <c r="EZA87" s="195"/>
      <c r="EZB87" s="195"/>
      <c r="EZC87" s="195"/>
      <c r="EZD87" s="195"/>
      <c r="EZE87" s="195"/>
      <c r="EZF87" s="195"/>
      <c r="EZG87" s="195"/>
      <c r="EZH87" s="195"/>
      <c r="EZI87" s="195"/>
      <c r="EZJ87" s="195"/>
      <c r="EZK87" s="195"/>
      <c r="EZL87" s="195"/>
      <c r="EZM87" s="195"/>
      <c r="EZN87" s="195"/>
      <c r="EZO87" s="195"/>
      <c r="EZP87" s="195"/>
      <c r="EZQ87" s="195"/>
      <c r="EZR87" s="195"/>
      <c r="EZS87" s="195"/>
      <c r="EZT87" s="195"/>
      <c r="EZU87" s="195"/>
      <c r="EZV87" s="195"/>
      <c r="EZW87" s="195"/>
      <c r="EZX87" s="195"/>
      <c r="EZY87" s="195"/>
      <c r="EZZ87" s="195"/>
      <c r="FAA87" s="195"/>
      <c r="FAB87" s="195"/>
      <c r="FAC87" s="195"/>
      <c r="FAD87" s="195"/>
      <c r="FAE87" s="195"/>
      <c r="FAF87" s="195"/>
      <c r="FAG87" s="195"/>
      <c r="FAH87" s="195"/>
      <c r="FAI87" s="195"/>
      <c r="FAJ87" s="195"/>
      <c r="FAK87" s="195"/>
      <c r="FAL87" s="195"/>
      <c r="FAM87" s="195"/>
      <c r="FAN87" s="195"/>
      <c r="FAO87" s="195"/>
      <c r="FAP87" s="195"/>
      <c r="FAQ87" s="195"/>
      <c r="FAR87" s="195"/>
      <c r="FAS87" s="195"/>
      <c r="FAT87" s="195"/>
      <c r="FAU87" s="195"/>
      <c r="FAV87" s="195"/>
      <c r="FAW87" s="195"/>
      <c r="FAX87" s="195"/>
      <c r="FAY87" s="195"/>
      <c r="FAZ87" s="195"/>
      <c r="FBA87" s="195"/>
      <c r="FBB87" s="195"/>
      <c r="FBC87" s="195"/>
      <c r="FBD87" s="195"/>
      <c r="FBE87" s="195"/>
      <c r="FBF87" s="195"/>
      <c r="FBG87" s="195"/>
      <c r="FBH87" s="195"/>
      <c r="FBI87" s="195"/>
      <c r="FBJ87" s="195"/>
      <c r="FBK87" s="195"/>
      <c r="FBL87" s="195"/>
      <c r="FBM87" s="195"/>
      <c r="FBN87" s="195"/>
      <c r="FBO87" s="195"/>
      <c r="FBP87" s="195"/>
      <c r="FBQ87" s="195"/>
      <c r="FBR87" s="195"/>
      <c r="FBS87" s="195"/>
      <c r="FBT87" s="195"/>
      <c r="FBU87" s="195"/>
      <c r="FBV87" s="195"/>
      <c r="FBW87" s="195"/>
      <c r="FBX87" s="195"/>
      <c r="FBY87" s="195"/>
      <c r="FBZ87" s="195"/>
      <c r="FCA87" s="195"/>
      <c r="FCB87" s="195"/>
      <c r="FCC87" s="195"/>
      <c r="FCD87" s="195"/>
      <c r="FCE87" s="195"/>
      <c r="FCF87" s="195"/>
      <c r="FCG87" s="195"/>
      <c r="FCH87" s="195"/>
      <c r="FCI87" s="195"/>
      <c r="FCJ87" s="195"/>
      <c r="FCK87" s="195"/>
      <c r="FCL87" s="195"/>
      <c r="FCM87" s="195"/>
      <c r="FCN87" s="195"/>
      <c r="FCO87" s="195"/>
      <c r="FCP87" s="195"/>
      <c r="FCQ87" s="195"/>
      <c r="FCR87" s="195"/>
      <c r="FCS87" s="195"/>
      <c r="FCT87" s="195"/>
      <c r="FCU87" s="195"/>
      <c r="FCV87" s="195"/>
      <c r="FCW87" s="195"/>
      <c r="FCX87" s="195"/>
      <c r="FCY87" s="195"/>
      <c r="FCZ87" s="195"/>
      <c r="FDA87" s="195"/>
      <c r="FDB87" s="195"/>
      <c r="FDC87" s="195"/>
      <c r="FDD87" s="195"/>
      <c r="FDE87" s="195"/>
      <c r="FDF87" s="195"/>
      <c r="FDG87" s="195"/>
      <c r="FDH87" s="195"/>
      <c r="FDI87" s="195"/>
      <c r="FDJ87" s="195"/>
      <c r="FDK87" s="195"/>
      <c r="FDL87" s="195"/>
      <c r="FDM87" s="195"/>
      <c r="FDN87" s="195"/>
      <c r="FDO87" s="195"/>
      <c r="FDP87" s="195"/>
      <c r="FDQ87" s="195"/>
      <c r="FDR87" s="195"/>
      <c r="FDS87" s="195"/>
      <c r="FDT87" s="195"/>
      <c r="FDU87" s="195"/>
      <c r="FDV87" s="195"/>
      <c r="FDW87" s="195"/>
      <c r="FDX87" s="195"/>
      <c r="FDY87" s="195"/>
      <c r="FDZ87" s="195"/>
      <c r="FEA87" s="195"/>
      <c r="FEB87" s="195"/>
      <c r="FEC87" s="195"/>
      <c r="FED87" s="195"/>
      <c r="FEE87" s="195"/>
      <c r="FEF87" s="195"/>
      <c r="FEG87" s="195"/>
      <c r="FEH87" s="195"/>
      <c r="FEI87" s="195"/>
      <c r="FEJ87" s="195"/>
      <c r="FEK87" s="195"/>
      <c r="FEL87" s="195"/>
      <c r="FEM87" s="195"/>
      <c r="FEN87" s="195"/>
      <c r="FEO87" s="195"/>
      <c r="FEP87" s="195"/>
      <c r="FEQ87" s="195"/>
      <c r="FER87" s="195"/>
      <c r="FES87" s="195"/>
      <c r="FET87" s="195"/>
      <c r="FEU87" s="195"/>
      <c r="FEV87" s="195"/>
      <c r="FEW87" s="195"/>
      <c r="FEX87" s="195"/>
      <c r="FEY87" s="195"/>
      <c r="FEZ87" s="195"/>
      <c r="FFA87" s="195"/>
      <c r="FFB87" s="195"/>
      <c r="FFC87" s="195"/>
      <c r="FFD87" s="195"/>
      <c r="FFE87" s="195"/>
      <c r="FFF87" s="195"/>
      <c r="FFG87" s="195"/>
      <c r="FFH87" s="195"/>
      <c r="FFI87" s="195"/>
      <c r="FFJ87" s="195"/>
      <c r="FFK87" s="195"/>
      <c r="FFL87" s="195"/>
      <c r="FFM87" s="195"/>
      <c r="FFN87" s="195"/>
      <c r="FFO87" s="195"/>
      <c r="FFP87" s="195"/>
      <c r="FFQ87" s="195"/>
      <c r="FFR87" s="195"/>
      <c r="FFS87" s="195"/>
      <c r="FFT87" s="195"/>
      <c r="FFU87" s="195"/>
      <c r="FFV87" s="195"/>
      <c r="FFW87" s="195"/>
      <c r="FFX87" s="195"/>
      <c r="FFY87" s="195"/>
      <c r="FFZ87" s="195"/>
      <c r="FGA87" s="195"/>
      <c r="FGB87" s="195"/>
      <c r="FGC87" s="195"/>
      <c r="FGD87" s="195"/>
      <c r="FGE87" s="195"/>
      <c r="FGF87" s="195"/>
      <c r="FGG87" s="195"/>
      <c r="FGH87" s="195"/>
      <c r="FGI87" s="195"/>
      <c r="FGJ87" s="195"/>
      <c r="FGK87" s="195"/>
      <c r="FGL87" s="195"/>
      <c r="FGM87" s="195"/>
      <c r="FGN87" s="195"/>
      <c r="FGO87" s="195"/>
      <c r="FGP87" s="195"/>
      <c r="FGQ87" s="195"/>
      <c r="FGR87" s="195"/>
      <c r="FGS87" s="195"/>
      <c r="FGT87" s="195"/>
      <c r="FGU87" s="195"/>
      <c r="FGV87" s="195"/>
      <c r="FGW87" s="195"/>
      <c r="FGX87" s="195"/>
      <c r="FGY87" s="195"/>
      <c r="FGZ87" s="195"/>
      <c r="FHA87" s="195"/>
      <c r="FHB87" s="195"/>
      <c r="FHC87" s="195"/>
      <c r="FHD87" s="195"/>
      <c r="FHE87" s="195"/>
      <c r="FHF87" s="195"/>
      <c r="FHG87" s="195"/>
      <c r="FHH87" s="195"/>
      <c r="FHI87" s="195"/>
      <c r="FHJ87" s="195"/>
      <c r="FHK87" s="195"/>
      <c r="FHL87" s="195"/>
      <c r="FHM87" s="195"/>
      <c r="FHN87" s="195"/>
      <c r="FHO87" s="195"/>
      <c r="FHP87" s="195"/>
      <c r="FHQ87" s="195"/>
      <c r="FHR87" s="195"/>
      <c r="FHS87" s="195"/>
      <c r="FHT87" s="195"/>
      <c r="FHU87" s="195"/>
      <c r="FHV87" s="195"/>
      <c r="FHW87" s="195"/>
      <c r="FHX87" s="195"/>
      <c r="FHY87" s="195"/>
      <c r="FHZ87" s="195"/>
      <c r="FIA87" s="195"/>
      <c r="FIB87" s="195"/>
      <c r="FIC87" s="195"/>
      <c r="FID87" s="195"/>
      <c r="FIE87" s="195"/>
      <c r="FIF87" s="195"/>
      <c r="FIG87" s="195"/>
      <c r="FIH87" s="195"/>
      <c r="FII87" s="195"/>
      <c r="FIJ87" s="195"/>
      <c r="FIK87" s="195"/>
      <c r="FIL87" s="195"/>
      <c r="FIM87" s="195"/>
      <c r="FIN87" s="195"/>
      <c r="FIO87" s="195"/>
      <c r="FIP87" s="195"/>
      <c r="FIQ87" s="195"/>
      <c r="FIR87" s="195"/>
      <c r="FIS87" s="195"/>
      <c r="FIT87" s="195"/>
      <c r="FIU87" s="195"/>
      <c r="FIV87" s="195"/>
      <c r="FIW87" s="195"/>
      <c r="FIX87" s="195"/>
      <c r="FIY87" s="195"/>
      <c r="FIZ87" s="195"/>
      <c r="FJA87" s="195"/>
      <c r="FJB87" s="195"/>
      <c r="FJC87" s="195"/>
      <c r="FJD87" s="195"/>
      <c r="FJE87" s="195"/>
      <c r="FJF87" s="195"/>
      <c r="FJG87" s="195"/>
      <c r="FJH87" s="195"/>
      <c r="FJI87" s="195"/>
      <c r="FJJ87" s="195"/>
      <c r="FJK87" s="195"/>
      <c r="FJL87" s="195"/>
      <c r="FJM87" s="195"/>
      <c r="FJN87" s="195"/>
      <c r="FJO87" s="195"/>
      <c r="FJP87" s="195"/>
      <c r="FJQ87" s="195"/>
      <c r="FJR87" s="195"/>
      <c r="FJS87" s="195"/>
      <c r="FJT87" s="195"/>
      <c r="FJU87" s="195"/>
      <c r="FJV87" s="195"/>
      <c r="FJW87" s="195"/>
      <c r="FJX87" s="195"/>
      <c r="FJY87" s="195"/>
      <c r="FJZ87" s="195"/>
      <c r="FKA87" s="195"/>
      <c r="FKB87" s="195"/>
      <c r="FKC87" s="195"/>
      <c r="FKD87" s="195"/>
      <c r="FKE87" s="195"/>
      <c r="FKF87" s="195"/>
      <c r="FKG87" s="195"/>
      <c r="FKH87" s="195"/>
      <c r="FKI87" s="195"/>
      <c r="FKJ87" s="195"/>
      <c r="FKK87" s="195"/>
      <c r="FKL87" s="195"/>
      <c r="FKM87" s="195"/>
      <c r="FKN87" s="195"/>
      <c r="FKO87" s="195"/>
      <c r="FKP87" s="195"/>
      <c r="FKQ87" s="195"/>
      <c r="FKR87" s="195"/>
      <c r="FKS87" s="195"/>
      <c r="FKT87" s="195"/>
      <c r="FKU87" s="195"/>
      <c r="FKV87" s="195"/>
      <c r="FKW87" s="195"/>
      <c r="FKX87" s="195"/>
      <c r="FKY87" s="195"/>
      <c r="FKZ87" s="195"/>
      <c r="FLA87" s="195"/>
      <c r="FLB87" s="195"/>
      <c r="FLC87" s="195"/>
      <c r="FLD87" s="195"/>
      <c r="FLE87" s="195"/>
      <c r="FLF87" s="195"/>
      <c r="FLG87" s="195"/>
      <c r="FLH87" s="195"/>
      <c r="FLI87" s="195"/>
      <c r="FLJ87" s="195"/>
      <c r="FLK87" s="195"/>
      <c r="FLL87" s="195"/>
      <c r="FLM87" s="195"/>
      <c r="FLN87" s="195"/>
      <c r="FLO87" s="195"/>
      <c r="FLP87" s="195"/>
      <c r="FLQ87" s="195"/>
      <c r="FLR87" s="195"/>
      <c r="FLS87" s="195"/>
      <c r="FLT87" s="195"/>
      <c r="FLU87" s="195"/>
      <c r="FLV87" s="195"/>
      <c r="FLW87" s="195"/>
      <c r="FLX87" s="195"/>
      <c r="FLY87" s="195"/>
      <c r="FLZ87" s="195"/>
      <c r="FMA87" s="195"/>
      <c r="FMB87" s="195"/>
      <c r="FMC87" s="195"/>
      <c r="FMD87" s="195"/>
      <c r="FME87" s="195"/>
      <c r="FMF87" s="195"/>
      <c r="FMG87" s="195"/>
      <c r="FMH87" s="195"/>
      <c r="FMI87" s="195"/>
      <c r="FMJ87" s="195"/>
      <c r="FMK87" s="195"/>
      <c r="FML87" s="195"/>
      <c r="FMM87" s="195"/>
      <c r="FMN87" s="195"/>
      <c r="FMO87" s="195"/>
      <c r="FMP87" s="195"/>
      <c r="FMQ87" s="195"/>
      <c r="FMR87" s="195"/>
      <c r="FMS87" s="195"/>
      <c r="FMT87" s="195"/>
      <c r="FMU87" s="195"/>
      <c r="FMV87" s="195"/>
      <c r="FMW87" s="195"/>
      <c r="FMX87" s="195"/>
      <c r="FMY87" s="195"/>
      <c r="FMZ87" s="195"/>
      <c r="FNA87" s="195"/>
      <c r="FNB87" s="195"/>
      <c r="FNC87" s="195"/>
      <c r="FND87" s="195"/>
      <c r="FNE87" s="195"/>
      <c r="FNF87" s="195"/>
      <c r="FNG87" s="195"/>
      <c r="FNH87" s="195"/>
      <c r="FNI87" s="195"/>
      <c r="FNJ87" s="195"/>
      <c r="FNK87" s="195"/>
      <c r="FNL87" s="195"/>
      <c r="FNM87" s="195"/>
      <c r="FNN87" s="195"/>
      <c r="FNO87" s="195"/>
      <c r="FNP87" s="195"/>
      <c r="FNQ87" s="195"/>
      <c r="FNR87" s="195"/>
      <c r="FNS87" s="195"/>
      <c r="FNT87" s="195"/>
      <c r="FNU87" s="195"/>
      <c r="FNV87" s="195"/>
      <c r="FNW87" s="195"/>
      <c r="FNX87" s="195"/>
      <c r="FNY87" s="195"/>
      <c r="FNZ87" s="195"/>
      <c r="FOA87" s="195"/>
      <c r="FOB87" s="195"/>
      <c r="FOC87" s="195"/>
      <c r="FOD87" s="195"/>
      <c r="FOE87" s="195"/>
      <c r="FOF87" s="195"/>
      <c r="FOG87" s="195"/>
      <c r="FOH87" s="195"/>
      <c r="FOI87" s="195"/>
      <c r="FOJ87" s="195"/>
      <c r="FOK87" s="195"/>
      <c r="FOL87" s="195"/>
      <c r="FOM87" s="195"/>
      <c r="FON87" s="195"/>
      <c r="FOO87" s="195"/>
      <c r="FOP87" s="195"/>
      <c r="FOQ87" s="195"/>
      <c r="FOR87" s="195"/>
      <c r="FOS87" s="195"/>
      <c r="FOT87" s="195"/>
      <c r="FOU87" s="195"/>
      <c r="FOV87" s="195"/>
      <c r="FOW87" s="195"/>
      <c r="FOX87" s="195"/>
      <c r="FOY87" s="195"/>
      <c r="FOZ87" s="195"/>
      <c r="FPA87" s="195"/>
      <c r="FPB87" s="195"/>
      <c r="FPC87" s="195"/>
      <c r="FPD87" s="195"/>
      <c r="FPE87" s="195"/>
      <c r="FPF87" s="195"/>
      <c r="FPG87" s="195"/>
      <c r="FPH87" s="195"/>
      <c r="FPI87" s="195"/>
      <c r="FPJ87" s="195"/>
      <c r="FPK87" s="195"/>
      <c r="FPL87" s="195"/>
      <c r="FPM87" s="195"/>
      <c r="FPN87" s="195"/>
      <c r="FPO87" s="195"/>
      <c r="FPP87" s="195"/>
      <c r="FPQ87" s="195"/>
      <c r="FPR87" s="195"/>
      <c r="FPS87" s="195"/>
      <c r="FPT87" s="195"/>
      <c r="FPU87" s="195"/>
      <c r="FPV87" s="195"/>
      <c r="FPW87" s="195"/>
      <c r="FPX87" s="195"/>
      <c r="FPY87" s="195"/>
      <c r="FPZ87" s="195"/>
      <c r="FQA87" s="195"/>
      <c r="FQB87" s="195"/>
      <c r="FQC87" s="195"/>
      <c r="FQD87" s="195"/>
      <c r="FQE87" s="195"/>
      <c r="FQF87" s="195"/>
      <c r="FQG87" s="195"/>
      <c r="FQH87" s="195"/>
      <c r="FQI87" s="195"/>
      <c r="FQJ87" s="195"/>
      <c r="FQK87" s="195"/>
      <c r="FQL87" s="195"/>
      <c r="FQM87" s="195"/>
      <c r="FQN87" s="195"/>
      <c r="FQO87" s="195"/>
      <c r="FQP87" s="195"/>
      <c r="FQQ87" s="195"/>
      <c r="FQR87" s="195"/>
      <c r="FQS87" s="195"/>
      <c r="FQT87" s="195"/>
      <c r="FQU87" s="195"/>
      <c r="FQV87" s="195"/>
      <c r="FQW87" s="195"/>
      <c r="FQX87" s="195"/>
      <c r="FQY87" s="195"/>
      <c r="FQZ87" s="195"/>
      <c r="FRA87" s="195"/>
      <c r="FRB87" s="195"/>
      <c r="FRC87" s="195"/>
      <c r="FRD87" s="195"/>
      <c r="FRE87" s="195"/>
      <c r="FRF87" s="195"/>
      <c r="FRG87" s="195"/>
      <c r="FRH87" s="195"/>
      <c r="FRI87" s="195"/>
      <c r="FRJ87" s="195"/>
      <c r="FRK87" s="195"/>
      <c r="FRL87" s="195"/>
      <c r="FRM87" s="195"/>
      <c r="FRN87" s="195"/>
      <c r="FRO87" s="195"/>
      <c r="FRP87" s="195"/>
      <c r="FRQ87" s="195"/>
      <c r="FRR87" s="195"/>
      <c r="FRS87" s="195"/>
      <c r="FRT87" s="195"/>
      <c r="FRU87" s="195"/>
      <c r="FRV87" s="195"/>
      <c r="FRW87" s="195"/>
      <c r="FRX87" s="195"/>
      <c r="FRY87" s="195"/>
      <c r="FRZ87" s="195"/>
      <c r="FSA87" s="195"/>
      <c r="FSB87" s="195"/>
      <c r="FSC87" s="195"/>
      <c r="FSD87" s="195"/>
      <c r="FSE87" s="195"/>
      <c r="FSF87" s="195"/>
      <c r="FSG87" s="195"/>
      <c r="FSH87" s="195"/>
      <c r="FSI87" s="195"/>
      <c r="FSJ87" s="195"/>
      <c r="FSK87" s="195"/>
      <c r="FSL87" s="195"/>
      <c r="FSM87" s="195"/>
      <c r="FSN87" s="195"/>
      <c r="FSO87" s="195"/>
      <c r="FSP87" s="195"/>
      <c r="FSQ87" s="195"/>
      <c r="FSR87" s="195"/>
      <c r="FSS87" s="195"/>
      <c r="FST87" s="195"/>
      <c r="FSU87" s="195"/>
      <c r="FSV87" s="195"/>
      <c r="FSW87" s="195"/>
      <c r="FSX87" s="195"/>
      <c r="FSY87" s="195"/>
      <c r="FSZ87" s="195"/>
      <c r="FTA87" s="195"/>
      <c r="FTB87" s="195"/>
      <c r="FTC87" s="195"/>
      <c r="FTD87" s="195"/>
      <c r="FTE87" s="195"/>
      <c r="FTF87" s="195"/>
      <c r="FTG87" s="195"/>
      <c r="FTH87" s="195"/>
      <c r="FTI87" s="195"/>
      <c r="FTJ87" s="195"/>
      <c r="FTK87" s="195"/>
      <c r="FTL87" s="195"/>
      <c r="FTM87" s="195"/>
      <c r="FTN87" s="195"/>
      <c r="FTO87" s="195"/>
      <c r="FTP87" s="195"/>
      <c r="FTQ87" s="195"/>
      <c r="FTR87" s="195"/>
      <c r="FTS87" s="195"/>
      <c r="FTT87" s="195"/>
      <c r="FTU87" s="195"/>
      <c r="FTV87" s="195"/>
      <c r="FTW87" s="195"/>
      <c r="FTX87" s="195"/>
      <c r="FTY87" s="195"/>
      <c r="FTZ87" s="195"/>
      <c r="FUA87" s="195"/>
      <c r="FUB87" s="195"/>
      <c r="FUC87" s="195"/>
      <c r="FUD87" s="195"/>
      <c r="FUE87" s="195"/>
      <c r="FUF87" s="195"/>
      <c r="FUG87" s="195"/>
      <c r="FUH87" s="195"/>
      <c r="FUI87" s="195"/>
      <c r="FUJ87" s="195"/>
      <c r="FUK87" s="195"/>
      <c r="FUL87" s="195"/>
      <c r="FUM87" s="195"/>
      <c r="FUN87" s="195"/>
      <c r="FUO87" s="195"/>
      <c r="FUP87" s="195"/>
      <c r="FUQ87" s="195"/>
      <c r="FUR87" s="195"/>
      <c r="FUS87" s="195"/>
      <c r="FUT87" s="195"/>
      <c r="FUU87" s="195"/>
      <c r="FUV87" s="195"/>
      <c r="FUW87" s="195"/>
      <c r="FUX87" s="195"/>
      <c r="FUY87" s="195"/>
      <c r="FUZ87" s="195"/>
      <c r="FVA87" s="195"/>
      <c r="FVB87" s="195"/>
      <c r="FVC87" s="195"/>
      <c r="FVD87" s="195"/>
      <c r="FVE87" s="195"/>
      <c r="FVF87" s="195"/>
      <c r="FVG87" s="195"/>
      <c r="FVH87" s="195"/>
      <c r="FVI87" s="195"/>
      <c r="FVJ87" s="195"/>
      <c r="FVK87" s="195"/>
      <c r="FVL87" s="195"/>
      <c r="FVM87" s="195"/>
      <c r="FVN87" s="195"/>
      <c r="FVO87" s="195"/>
      <c r="FVP87" s="195"/>
      <c r="FVQ87" s="195"/>
      <c r="FVR87" s="195"/>
      <c r="FVS87" s="195"/>
      <c r="FVT87" s="195"/>
      <c r="FVU87" s="195"/>
      <c r="FVV87" s="195"/>
      <c r="FVW87" s="195"/>
      <c r="FVX87" s="195"/>
      <c r="FVY87" s="195"/>
      <c r="FVZ87" s="195"/>
      <c r="FWA87" s="195"/>
      <c r="FWB87" s="195"/>
      <c r="FWC87" s="195"/>
      <c r="FWD87" s="195"/>
      <c r="FWE87" s="195"/>
      <c r="FWF87" s="195"/>
      <c r="FWG87" s="195"/>
      <c r="FWH87" s="195"/>
      <c r="FWI87" s="195"/>
      <c r="FWJ87" s="195"/>
      <c r="FWK87" s="195"/>
      <c r="FWL87" s="195"/>
      <c r="FWM87" s="195"/>
      <c r="FWN87" s="195"/>
      <c r="FWO87" s="195"/>
      <c r="FWP87" s="195"/>
      <c r="FWQ87" s="195"/>
      <c r="FWR87" s="195"/>
      <c r="FWS87" s="195"/>
      <c r="FWT87" s="195"/>
      <c r="FWU87" s="195"/>
      <c r="FWV87" s="195"/>
      <c r="FWW87" s="195"/>
      <c r="FWX87" s="195"/>
      <c r="FWY87" s="195"/>
      <c r="FWZ87" s="195"/>
      <c r="FXA87" s="195"/>
      <c r="FXB87" s="195"/>
      <c r="FXC87" s="195"/>
      <c r="FXD87" s="195"/>
      <c r="FXE87" s="195"/>
      <c r="FXF87" s="195"/>
      <c r="FXG87" s="195"/>
      <c r="FXH87" s="195"/>
      <c r="FXI87" s="195"/>
      <c r="FXJ87" s="195"/>
      <c r="FXK87" s="195"/>
      <c r="FXL87" s="195"/>
      <c r="FXM87" s="195"/>
      <c r="FXN87" s="195"/>
      <c r="FXO87" s="195"/>
      <c r="FXP87" s="195"/>
      <c r="FXQ87" s="195"/>
      <c r="FXR87" s="195"/>
      <c r="FXS87" s="195"/>
      <c r="FXT87" s="195"/>
      <c r="FXU87" s="195"/>
      <c r="FXV87" s="195"/>
      <c r="FXW87" s="195"/>
      <c r="FXX87" s="195"/>
      <c r="FXY87" s="195"/>
      <c r="FXZ87" s="195"/>
      <c r="FYA87" s="195"/>
      <c r="FYB87" s="195"/>
      <c r="FYC87" s="195"/>
      <c r="FYD87" s="195"/>
      <c r="FYE87" s="195"/>
      <c r="FYF87" s="195"/>
      <c r="FYG87" s="195"/>
      <c r="FYH87" s="195"/>
      <c r="FYI87" s="195"/>
      <c r="FYJ87" s="195"/>
      <c r="FYK87" s="195"/>
      <c r="FYL87" s="195"/>
      <c r="FYM87" s="195"/>
      <c r="FYN87" s="195"/>
      <c r="FYO87" s="195"/>
      <c r="FYP87" s="195"/>
      <c r="FYQ87" s="195"/>
      <c r="FYR87" s="195"/>
      <c r="FYS87" s="195"/>
      <c r="FYT87" s="195"/>
      <c r="FYU87" s="195"/>
      <c r="FYV87" s="195"/>
      <c r="FYW87" s="195"/>
      <c r="FYX87" s="195"/>
      <c r="FYY87" s="195"/>
      <c r="FYZ87" s="195"/>
      <c r="FZA87" s="195"/>
      <c r="FZB87" s="195"/>
      <c r="FZC87" s="195"/>
      <c r="FZD87" s="195"/>
      <c r="FZE87" s="195"/>
      <c r="FZF87" s="195"/>
      <c r="FZG87" s="195"/>
      <c r="FZH87" s="195"/>
      <c r="FZI87" s="195"/>
      <c r="FZJ87" s="195"/>
      <c r="FZK87" s="195"/>
      <c r="FZL87" s="195"/>
      <c r="FZM87" s="195"/>
      <c r="FZN87" s="195"/>
      <c r="FZO87" s="195"/>
      <c r="FZP87" s="195"/>
      <c r="FZQ87" s="195"/>
      <c r="FZR87" s="195"/>
      <c r="FZS87" s="195"/>
      <c r="FZT87" s="195"/>
      <c r="FZU87" s="195"/>
      <c r="FZV87" s="195"/>
      <c r="FZW87" s="195"/>
      <c r="FZX87" s="195"/>
      <c r="FZY87" s="195"/>
      <c r="FZZ87" s="195"/>
      <c r="GAA87" s="195"/>
      <c r="GAB87" s="195"/>
      <c r="GAC87" s="195"/>
      <c r="GAD87" s="195"/>
      <c r="GAE87" s="195"/>
      <c r="GAF87" s="195"/>
      <c r="GAG87" s="195"/>
      <c r="GAH87" s="195"/>
      <c r="GAI87" s="195"/>
      <c r="GAJ87" s="195"/>
      <c r="GAK87" s="195"/>
      <c r="GAL87" s="195"/>
      <c r="GAM87" s="195"/>
      <c r="GAN87" s="195"/>
      <c r="GAO87" s="195"/>
      <c r="GAP87" s="195"/>
      <c r="GAQ87" s="195"/>
      <c r="GAR87" s="195"/>
      <c r="GAS87" s="195"/>
      <c r="GAT87" s="195"/>
      <c r="GAU87" s="195"/>
      <c r="GAV87" s="195"/>
      <c r="GAW87" s="195"/>
      <c r="GAX87" s="195"/>
      <c r="GAY87" s="195"/>
      <c r="GAZ87" s="195"/>
      <c r="GBA87" s="195"/>
      <c r="GBB87" s="195"/>
      <c r="GBC87" s="195"/>
      <c r="GBD87" s="195"/>
      <c r="GBE87" s="195"/>
      <c r="GBF87" s="195"/>
      <c r="GBG87" s="195"/>
      <c r="GBH87" s="195"/>
      <c r="GBI87" s="195"/>
      <c r="GBJ87" s="195"/>
      <c r="GBK87" s="195"/>
      <c r="GBL87" s="195"/>
      <c r="GBM87" s="195"/>
      <c r="GBN87" s="195"/>
      <c r="GBO87" s="195"/>
      <c r="GBP87" s="195"/>
      <c r="GBQ87" s="195"/>
      <c r="GBR87" s="195"/>
      <c r="GBS87" s="195"/>
      <c r="GBT87" s="195"/>
      <c r="GBU87" s="195"/>
      <c r="GBV87" s="195"/>
      <c r="GBW87" s="195"/>
      <c r="GBX87" s="195"/>
      <c r="GBY87" s="195"/>
      <c r="GBZ87" s="195"/>
      <c r="GCA87" s="195"/>
      <c r="GCB87" s="195"/>
      <c r="GCC87" s="195"/>
      <c r="GCD87" s="195"/>
      <c r="GCE87" s="195"/>
      <c r="GCF87" s="195"/>
      <c r="GCG87" s="195"/>
      <c r="GCH87" s="195"/>
      <c r="GCI87" s="195"/>
      <c r="GCJ87" s="195"/>
      <c r="GCK87" s="195"/>
      <c r="GCL87" s="195"/>
      <c r="GCM87" s="195"/>
      <c r="GCN87" s="195"/>
      <c r="GCO87" s="195"/>
      <c r="GCP87" s="195"/>
      <c r="GCQ87" s="195"/>
      <c r="GCR87" s="195"/>
      <c r="GCS87" s="195"/>
      <c r="GCT87" s="195"/>
      <c r="GCU87" s="195"/>
      <c r="GCV87" s="195"/>
      <c r="GCW87" s="195"/>
      <c r="GCX87" s="195"/>
      <c r="GCY87" s="195"/>
      <c r="GCZ87" s="195"/>
      <c r="GDA87" s="195"/>
      <c r="GDB87" s="195"/>
      <c r="GDC87" s="195"/>
      <c r="GDD87" s="195"/>
      <c r="GDE87" s="195"/>
      <c r="GDF87" s="195"/>
      <c r="GDG87" s="195"/>
      <c r="GDH87" s="195"/>
      <c r="GDI87" s="195"/>
      <c r="GDJ87" s="195"/>
      <c r="GDK87" s="195"/>
      <c r="GDL87" s="195"/>
      <c r="GDM87" s="195"/>
      <c r="GDN87" s="195"/>
      <c r="GDO87" s="195"/>
      <c r="GDP87" s="195"/>
      <c r="GDQ87" s="195"/>
      <c r="GDR87" s="195"/>
      <c r="GDS87" s="195"/>
      <c r="GDT87" s="195"/>
      <c r="GDU87" s="195"/>
      <c r="GDV87" s="195"/>
      <c r="GDW87" s="195"/>
      <c r="GDX87" s="195"/>
      <c r="GDY87" s="195"/>
      <c r="GDZ87" s="195"/>
      <c r="GEA87" s="195"/>
      <c r="GEB87" s="195"/>
      <c r="GEC87" s="195"/>
      <c r="GED87" s="195"/>
      <c r="GEE87" s="195"/>
      <c r="GEF87" s="195"/>
      <c r="GEG87" s="195"/>
      <c r="GEH87" s="195"/>
      <c r="GEI87" s="195"/>
      <c r="GEJ87" s="195"/>
      <c r="GEK87" s="195"/>
      <c r="GEL87" s="195"/>
      <c r="GEM87" s="195"/>
      <c r="GEN87" s="195"/>
      <c r="GEO87" s="195"/>
      <c r="GEP87" s="195"/>
      <c r="GEQ87" s="195"/>
      <c r="GER87" s="195"/>
      <c r="GES87" s="195"/>
      <c r="GET87" s="195"/>
      <c r="GEU87" s="195"/>
      <c r="GEV87" s="195"/>
      <c r="GEW87" s="195"/>
      <c r="GEX87" s="195"/>
      <c r="GEY87" s="195"/>
      <c r="GEZ87" s="195"/>
      <c r="GFA87" s="195"/>
      <c r="GFB87" s="195"/>
      <c r="GFC87" s="195"/>
      <c r="GFD87" s="195"/>
      <c r="GFE87" s="195"/>
      <c r="GFF87" s="195"/>
      <c r="GFG87" s="195"/>
      <c r="GFH87" s="195"/>
      <c r="GFI87" s="195"/>
      <c r="GFJ87" s="195"/>
      <c r="GFK87" s="195"/>
      <c r="GFL87" s="195"/>
      <c r="GFM87" s="195"/>
      <c r="GFN87" s="195"/>
      <c r="GFO87" s="195"/>
      <c r="GFP87" s="195"/>
      <c r="GFQ87" s="195"/>
      <c r="GFR87" s="195"/>
      <c r="GFS87" s="195"/>
      <c r="GFT87" s="195"/>
      <c r="GFU87" s="195"/>
      <c r="GFV87" s="195"/>
      <c r="GFW87" s="195"/>
      <c r="GFX87" s="195"/>
      <c r="GFY87" s="195"/>
      <c r="GFZ87" s="195"/>
      <c r="GGA87" s="195"/>
      <c r="GGB87" s="195"/>
      <c r="GGC87" s="195"/>
      <c r="GGD87" s="195"/>
      <c r="GGE87" s="195"/>
      <c r="GGF87" s="195"/>
      <c r="GGG87" s="195"/>
      <c r="GGH87" s="195"/>
      <c r="GGI87" s="195"/>
      <c r="GGJ87" s="195"/>
      <c r="GGK87" s="195"/>
      <c r="GGL87" s="195"/>
      <c r="GGM87" s="195"/>
      <c r="GGN87" s="195"/>
      <c r="GGO87" s="195"/>
      <c r="GGP87" s="195"/>
      <c r="GGQ87" s="195"/>
      <c r="GGR87" s="195"/>
      <c r="GGS87" s="195"/>
      <c r="GGT87" s="195"/>
      <c r="GGU87" s="195"/>
      <c r="GGV87" s="195"/>
      <c r="GGW87" s="195"/>
      <c r="GGX87" s="195"/>
      <c r="GGY87" s="195"/>
      <c r="GGZ87" s="195"/>
      <c r="GHA87" s="195"/>
      <c r="GHB87" s="195"/>
      <c r="GHC87" s="195"/>
      <c r="GHD87" s="195"/>
      <c r="GHE87" s="195"/>
      <c r="GHF87" s="195"/>
      <c r="GHG87" s="195"/>
      <c r="GHH87" s="195"/>
      <c r="GHI87" s="195"/>
      <c r="GHJ87" s="195"/>
      <c r="GHK87" s="195"/>
      <c r="GHL87" s="195"/>
      <c r="GHM87" s="195"/>
      <c r="GHN87" s="195"/>
      <c r="GHO87" s="195"/>
      <c r="GHP87" s="195"/>
      <c r="GHQ87" s="195"/>
      <c r="GHR87" s="195"/>
      <c r="GHS87" s="195"/>
      <c r="GHT87" s="195"/>
      <c r="GHU87" s="195"/>
      <c r="GHV87" s="195"/>
      <c r="GHW87" s="195"/>
      <c r="GHX87" s="195"/>
      <c r="GHY87" s="195"/>
      <c r="GHZ87" s="195"/>
      <c r="GIA87" s="195"/>
      <c r="GIB87" s="195"/>
      <c r="GIC87" s="195"/>
      <c r="GID87" s="195"/>
      <c r="GIE87" s="195"/>
      <c r="GIF87" s="195"/>
      <c r="GIG87" s="195"/>
      <c r="GIH87" s="195"/>
      <c r="GII87" s="195"/>
      <c r="GIJ87" s="195"/>
      <c r="GIK87" s="195"/>
      <c r="GIL87" s="195"/>
      <c r="GIM87" s="195"/>
      <c r="GIN87" s="195"/>
      <c r="GIO87" s="195"/>
      <c r="GIP87" s="195"/>
      <c r="GIQ87" s="195"/>
      <c r="GIR87" s="195"/>
      <c r="GIS87" s="195"/>
      <c r="GIT87" s="195"/>
      <c r="GIU87" s="195"/>
      <c r="GIV87" s="195"/>
      <c r="GIW87" s="195"/>
      <c r="GIX87" s="195"/>
      <c r="GIY87" s="195"/>
      <c r="GIZ87" s="195"/>
      <c r="GJA87" s="195"/>
      <c r="GJB87" s="195"/>
      <c r="GJC87" s="195"/>
      <c r="GJD87" s="195"/>
      <c r="GJE87" s="195"/>
      <c r="GJF87" s="195"/>
      <c r="GJG87" s="195"/>
      <c r="GJH87" s="195"/>
      <c r="GJI87" s="195"/>
      <c r="GJJ87" s="195"/>
      <c r="GJK87" s="195"/>
      <c r="GJL87" s="195"/>
      <c r="GJM87" s="195"/>
      <c r="GJN87" s="195"/>
      <c r="GJO87" s="195"/>
      <c r="GJP87" s="195"/>
      <c r="GJQ87" s="195"/>
      <c r="GJR87" s="195"/>
      <c r="GJS87" s="195"/>
      <c r="GJT87" s="195"/>
      <c r="GJU87" s="195"/>
      <c r="GJV87" s="195"/>
      <c r="GJW87" s="195"/>
      <c r="GJX87" s="195"/>
      <c r="GJY87" s="195"/>
      <c r="GJZ87" s="195"/>
      <c r="GKA87" s="195"/>
      <c r="GKB87" s="195"/>
      <c r="GKC87" s="195"/>
      <c r="GKD87" s="195"/>
      <c r="GKE87" s="195"/>
      <c r="GKF87" s="195"/>
      <c r="GKG87" s="195"/>
      <c r="GKH87" s="195"/>
      <c r="GKI87" s="195"/>
      <c r="GKJ87" s="195"/>
      <c r="GKK87" s="195"/>
      <c r="GKL87" s="195"/>
      <c r="GKM87" s="195"/>
      <c r="GKN87" s="195"/>
      <c r="GKO87" s="195"/>
      <c r="GKP87" s="195"/>
      <c r="GKQ87" s="195"/>
      <c r="GKR87" s="195"/>
      <c r="GKS87" s="195"/>
      <c r="GKT87" s="195"/>
      <c r="GKU87" s="195"/>
      <c r="GKV87" s="195"/>
      <c r="GKW87" s="195"/>
      <c r="GKX87" s="195"/>
      <c r="GKY87" s="195"/>
      <c r="GKZ87" s="195"/>
      <c r="GLA87" s="195"/>
      <c r="GLB87" s="195"/>
      <c r="GLC87" s="195"/>
      <c r="GLD87" s="195"/>
      <c r="GLE87" s="195"/>
      <c r="GLF87" s="195"/>
      <c r="GLG87" s="195"/>
      <c r="GLH87" s="195"/>
      <c r="GLI87" s="195"/>
      <c r="GLJ87" s="195"/>
      <c r="GLK87" s="195"/>
      <c r="GLL87" s="195"/>
      <c r="GLM87" s="195"/>
      <c r="GLN87" s="195"/>
      <c r="GLO87" s="195"/>
      <c r="GLP87" s="195"/>
      <c r="GLQ87" s="195"/>
      <c r="GLR87" s="195"/>
      <c r="GLS87" s="195"/>
      <c r="GLT87" s="195"/>
      <c r="GLU87" s="195"/>
      <c r="GLV87" s="195"/>
      <c r="GLW87" s="195"/>
      <c r="GLX87" s="195"/>
      <c r="GLY87" s="195"/>
      <c r="GLZ87" s="195"/>
      <c r="GMA87" s="195"/>
      <c r="GMB87" s="195"/>
      <c r="GMC87" s="195"/>
      <c r="GMD87" s="195"/>
      <c r="GME87" s="195"/>
      <c r="GMF87" s="195"/>
      <c r="GMG87" s="195"/>
      <c r="GMH87" s="195"/>
      <c r="GMI87" s="195"/>
      <c r="GMJ87" s="195"/>
      <c r="GMK87" s="195"/>
      <c r="GML87" s="195"/>
      <c r="GMM87" s="195"/>
      <c r="GMN87" s="195"/>
      <c r="GMO87" s="195"/>
      <c r="GMP87" s="195"/>
      <c r="GMQ87" s="195"/>
      <c r="GMR87" s="195"/>
      <c r="GMS87" s="195"/>
      <c r="GMT87" s="195"/>
      <c r="GMU87" s="195"/>
      <c r="GMV87" s="195"/>
      <c r="GMW87" s="195"/>
      <c r="GMX87" s="195"/>
      <c r="GMY87" s="195"/>
      <c r="GMZ87" s="195"/>
      <c r="GNA87" s="195"/>
      <c r="GNB87" s="195"/>
      <c r="GNC87" s="195"/>
      <c r="GND87" s="195"/>
      <c r="GNE87" s="195"/>
      <c r="GNF87" s="195"/>
      <c r="GNG87" s="195"/>
      <c r="GNH87" s="195"/>
      <c r="GNI87" s="195"/>
      <c r="GNJ87" s="195"/>
      <c r="GNK87" s="195"/>
      <c r="GNL87" s="195"/>
      <c r="GNM87" s="195"/>
      <c r="GNN87" s="195"/>
      <c r="GNO87" s="195"/>
      <c r="GNP87" s="195"/>
      <c r="GNQ87" s="195"/>
      <c r="GNR87" s="195"/>
      <c r="GNS87" s="195"/>
      <c r="GNT87" s="195"/>
      <c r="GNU87" s="195"/>
      <c r="GNV87" s="195"/>
      <c r="GNW87" s="195"/>
      <c r="GNX87" s="195"/>
      <c r="GNY87" s="195"/>
      <c r="GNZ87" s="195"/>
      <c r="GOA87" s="195"/>
      <c r="GOB87" s="195"/>
      <c r="GOC87" s="195"/>
      <c r="GOD87" s="195"/>
      <c r="GOE87" s="195"/>
      <c r="GOF87" s="195"/>
      <c r="GOG87" s="195"/>
      <c r="GOH87" s="195"/>
      <c r="GOI87" s="195"/>
      <c r="GOJ87" s="195"/>
      <c r="GOK87" s="195"/>
      <c r="GOL87" s="195"/>
      <c r="GOM87" s="195"/>
      <c r="GON87" s="195"/>
      <c r="GOO87" s="195"/>
      <c r="GOP87" s="195"/>
      <c r="GOQ87" s="195"/>
      <c r="GOR87" s="195"/>
      <c r="GOS87" s="195"/>
      <c r="GOT87" s="195"/>
      <c r="GOU87" s="195"/>
      <c r="GOV87" s="195"/>
      <c r="GOW87" s="195"/>
      <c r="GOX87" s="195"/>
      <c r="GOY87" s="195"/>
      <c r="GOZ87" s="195"/>
      <c r="GPA87" s="195"/>
      <c r="GPB87" s="195"/>
      <c r="GPC87" s="195"/>
      <c r="GPD87" s="195"/>
      <c r="GPE87" s="195"/>
      <c r="GPF87" s="195"/>
      <c r="GPG87" s="195"/>
      <c r="GPH87" s="195"/>
      <c r="GPI87" s="195"/>
      <c r="GPJ87" s="195"/>
      <c r="GPK87" s="195"/>
      <c r="GPL87" s="195"/>
      <c r="GPM87" s="195"/>
      <c r="GPN87" s="195"/>
      <c r="GPO87" s="195"/>
      <c r="GPP87" s="195"/>
      <c r="GPQ87" s="195"/>
      <c r="GPR87" s="195"/>
      <c r="GPS87" s="195"/>
      <c r="GPT87" s="195"/>
      <c r="GPU87" s="195"/>
      <c r="GPV87" s="195"/>
      <c r="GPW87" s="195"/>
      <c r="GPX87" s="195"/>
      <c r="GPY87" s="195"/>
      <c r="GPZ87" s="195"/>
      <c r="GQA87" s="195"/>
      <c r="GQB87" s="195"/>
      <c r="GQC87" s="195"/>
      <c r="GQD87" s="195"/>
      <c r="GQE87" s="195"/>
      <c r="GQF87" s="195"/>
      <c r="GQG87" s="195"/>
      <c r="GQH87" s="195"/>
      <c r="GQI87" s="195"/>
      <c r="GQJ87" s="195"/>
      <c r="GQK87" s="195"/>
      <c r="GQL87" s="195"/>
      <c r="GQM87" s="195"/>
      <c r="GQN87" s="195"/>
      <c r="GQO87" s="195"/>
      <c r="GQP87" s="195"/>
      <c r="GQQ87" s="195"/>
      <c r="GQR87" s="195"/>
      <c r="GQS87" s="195"/>
      <c r="GQT87" s="195"/>
      <c r="GQU87" s="195"/>
      <c r="GQV87" s="195"/>
      <c r="GQW87" s="195"/>
      <c r="GQX87" s="195"/>
      <c r="GQY87" s="195"/>
      <c r="GQZ87" s="195"/>
      <c r="GRA87" s="195"/>
      <c r="GRB87" s="195"/>
      <c r="GRC87" s="195"/>
      <c r="GRD87" s="195"/>
      <c r="GRE87" s="195"/>
      <c r="GRF87" s="195"/>
      <c r="GRG87" s="195"/>
      <c r="GRH87" s="195"/>
      <c r="GRI87" s="195"/>
      <c r="GRJ87" s="195"/>
      <c r="GRK87" s="195"/>
      <c r="GRL87" s="195"/>
      <c r="GRM87" s="195"/>
      <c r="GRN87" s="195"/>
      <c r="GRO87" s="195"/>
      <c r="GRP87" s="195"/>
      <c r="GRQ87" s="195"/>
      <c r="GRR87" s="195"/>
      <c r="GRS87" s="195"/>
      <c r="GRT87" s="195"/>
      <c r="GRU87" s="195"/>
      <c r="GRV87" s="195"/>
      <c r="GRW87" s="195"/>
      <c r="GRX87" s="195"/>
      <c r="GRY87" s="195"/>
      <c r="GRZ87" s="195"/>
      <c r="GSA87" s="195"/>
      <c r="GSB87" s="195"/>
      <c r="GSC87" s="195"/>
      <c r="GSD87" s="195"/>
      <c r="GSE87" s="195"/>
      <c r="GSF87" s="195"/>
      <c r="GSG87" s="195"/>
      <c r="GSH87" s="195"/>
      <c r="GSI87" s="195"/>
      <c r="GSJ87" s="195"/>
      <c r="GSK87" s="195"/>
      <c r="GSL87" s="195"/>
      <c r="GSM87" s="195"/>
      <c r="GSN87" s="195"/>
      <c r="GSO87" s="195"/>
      <c r="GSP87" s="195"/>
      <c r="GSQ87" s="195"/>
      <c r="GSR87" s="195"/>
      <c r="GSS87" s="195"/>
      <c r="GST87" s="195"/>
      <c r="GSU87" s="195"/>
      <c r="GSV87" s="195"/>
      <c r="GSW87" s="195"/>
      <c r="GSX87" s="195"/>
      <c r="GSY87" s="195"/>
      <c r="GSZ87" s="195"/>
      <c r="GTA87" s="195"/>
      <c r="GTB87" s="195"/>
      <c r="GTC87" s="195"/>
      <c r="GTD87" s="195"/>
      <c r="GTE87" s="195"/>
      <c r="GTF87" s="195"/>
      <c r="GTG87" s="195"/>
      <c r="GTH87" s="195"/>
      <c r="GTI87" s="195"/>
      <c r="GTJ87" s="195"/>
      <c r="GTK87" s="195"/>
      <c r="GTL87" s="195"/>
      <c r="GTM87" s="195"/>
      <c r="GTN87" s="195"/>
      <c r="GTO87" s="195"/>
      <c r="GTP87" s="195"/>
      <c r="GTQ87" s="195"/>
      <c r="GTR87" s="195"/>
      <c r="GTS87" s="195"/>
      <c r="GTT87" s="195"/>
      <c r="GTU87" s="195"/>
      <c r="GTV87" s="195"/>
      <c r="GTW87" s="195"/>
      <c r="GTX87" s="195"/>
      <c r="GTY87" s="195"/>
      <c r="GTZ87" s="195"/>
      <c r="GUA87" s="195"/>
      <c r="GUB87" s="195"/>
      <c r="GUC87" s="195"/>
      <c r="GUD87" s="195"/>
      <c r="GUE87" s="195"/>
      <c r="GUF87" s="195"/>
      <c r="GUG87" s="195"/>
      <c r="GUH87" s="195"/>
      <c r="GUI87" s="195"/>
      <c r="GUJ87" s="195"/>
      <c r="GUK87" s="195"/>
      <c r="GUL87" s="195"/>
      <c r="GUM87" s="195"/>
      <c r="GUN87" s="195"/>
      <c r="GUO87" s="195"/>
      <c r="GUP87" s="195"/>
      <c r="GUQ87" s="195"/>
      <c r="GUR87" s="195"/>
      <c r="GUS87" s="195"/>
      <c r="GUT87" s="195"/>
      <c r="GUU87" s="195"/>
      <c r="GUV87" s="195"/>
      <c r="GUW87" s="195"/>
      <c r="GUX87" s="195"/>
      <c r="GUY87" s="195"/>
      <c r="GUZ87" s="195"/>
      <c r="GVA87" s="195"/>
      <c r="GVB87" s="195"/>
      <c r="GVC87" s="195"/>
      <c r="GVD87" s="195"/>
      <c r="GVE87" s="195"/>
      <c r="GVF87" s="195"/>
      <c r="GVG87" s="195"/>
      <c r="GVH87" s="195"/>
      <c r="GVI87" s="195"/>
      <c r="GVJ87" s="195"/>
      <c r="GVK87" s="195"/>
      <c r="GVL87" s="195"/>
      <c r="GVM87" s="195"/>
      <c r="GVN87" s="195"/>
      <c r="GVO87" s="195"/>
      <c r="GVP87" s="195"/>
      <c r="GVQ87" s="195"/>
      <c r="GVR87" s="195"/>
      <c r="GVS87" s="195"/>
      <c r="GVT87" s="195"/>
      <c r="GVU87" s="195"/>
      <c r="GVV87" s="195"/>
      <c r="GVW87" s="195"/>
      <c r="GVX87" s="195"/>
      <c r="GVY87" s="195"/>
      <c r="GVZ87" s="195"/>
      <c r="GWA87" s="195"/>
      <c r="GWB87" s="195"/>
      <c r="GWC87" s="195"/>
      <c r="GWD87" s="195"/>
      <c r="GWE87" s="195"/>
      <c r="GWF87" s="195"/>
      <c r="GWG87" s="195"/>
      <c r="GWH87" s="195"/>
      <c r="GWI87" s="195"/>
      <c r="GWJ87" s="195"/>
      <c r="GWK87" s="195"/>
      <c r="GWL87" s="195"/>
      <c r="GWM87" s="195"/>
      <c r="GWN87" s="195"/>
      <c r="GWO87" s="195"/>
      <c r="GWP87" s="195"/>
      <c r="GWQ87" s="195"/>
      <c r="GWR87" s="195"/>
      <c r="GWS87" s="195"/>
      <c r="GWT87" s="195"/>
      <c r="GWU87" s="195"/>
      <c r="GWV87" s="195"/>
      <c r="GWW87" s="195"/>
      <c r="GWX87" s="195"/>
      <c r="GWY87" s="195"/>
      <c r="GWZ87" s="195"/>
      <c r="GXA87" s="195"/>
      <c r="GXB87" s="195"/>
      <c r="GXC87" s="195"/>
      <c r="GXD87" s="195"/>
      <c r="GXE87" s="195"/>
      <c r="GXF87" s="195"/>
      <c r="GXG87" s="195"/>
      <c r="GXH87" s="195"/>
      <c r="GXI87" s="195"/>
      <c r="GXJ87" s="195"/>
      <c r="GXK87" s="195"/>
      <c r="GXL87" s="195"/>
      <c r="GXM87" s="195"/>
      <c r="GXN87" s="195"/>
      <c r="GXO87" s="195"/>
      <c r="GXP87" s="195"/>
      <c r="GXQ87" s="195"/>
      <c r="GXR87" s="195"/>
      <c r="GXS87" s="195"/>
      <c r="GXT87" s="195"/>
      <c r="GXU87" s="195"/>
      <c r="GXV87" s="195"/>
      <c r="GXW87" s="195"/>
      <c r="GXX87" s="195"/>
      <c r="GXY87" s="195"/>
      <c r="GXZ87" s="195"/>
      <c r="GYA87" s="195"/>
      <c r="GYB87" s="195"/>
      <c r="GYC87" s="195"/>
      <c r="GYD87" s="195"/>
      <c r="GYE87" s="195"/>
      <c r="GYF87" s="195"/>
      <c r="GYG87" s="195"/>
      <c r="GYH87" s="195"/>
      <c r="GYI87" s="195"/>
      <c r="GYJ87" s="195"/>
      <c r="GYK87" s="195"/>
      <c r="GYL87" s="195"/>
      <c r="GYM87" s="195"/>
      <c r="GYN87" s="195"/>
      <c r="GYO87" s="195"/>
      <c r="GYP87" s="195"/>
      <c r="GYQ87" s="195"/>
      <c r="GYR87" s="195"/>
      <c r="GYS87" s="195"/>
      <c r="GYT87" s="195"/>
      <c r="GYU87" s="195"/>
      <c r="GYV87" s="195"/>
      <c r="GYW87" s="195"/>
      <c r="GYX87" s="195"/>
      <c r="GYY87" s="195"/>
      <c r="GYZ87" s="195"/>
      <c r="GZA87" s="195"/>
      <c r="GZB87" s="195"/>
      <c r="GZC87" s="195"/>
      <c r="GZD87" s="195"/>
      <c r="GZE87" s="195"/>
      <c r="GZF87" s="195"/>
      <c r="GZG87" s="195"/>
      <c r="GZH87" s="195"/>
      <c r="GZI87" s="195"/>
      <c r="GZJ87" s="195"/>
      <c r="GZK87" s="195"/>
      <c r="GZL87" s="195"/>
      <c r="GZM87" s="195"/>
      <c r="GZN87" s="195"/>
      <c r="GZO87" s="195"/>
      <c r="GZP87" s="195"/>
      <c r="GZQ87" s="195"/>
      <c r="GZR87" s="195"/>
      <c r="GZS87" s="195"/>
      <c r="GZT87" s="195"/>
      <c r="GZU87" s="195"/>
      <c r="GZV87" s="195"/>
      <c r="GZW87" s="195"/>
      <c r="GZX87" s="195"/>
      <c r="GZY87" s="195"/>
      <c r="GZZ87" s="195"/>
      <c r="HAA87" s="195"/>
      <c r="HAB87" s="195"/>
      <c r="HAC87" s="195"/>
      <c r="HAD87" s="195"/>
      <c r="HAE87" s="195"/>
      <c r="HAF87" s="195"/>
      <c r="HAG87" s="195"/>
      <c r="HAH87" s="195"/>
      <c r="HAI87" s="195"/>
      <c r="HAJ87" s="195"/>
      <c r="HAK87" s="195"/>
      <c r="HAL87" s="195"/>
      <c r="HAM87" s="195"/>
      <c r="HAN87" s="195"/>
      <c r="HAO87" s="195"/>
      <c r="HAP87" s="195"/>
      <c r="HAQ87" s="195"/>
      <c r="HAR87" s="195"/>
      <c r="HAS87" s="195"/>
      <c r="HAT87" s="195"/>
      <c r="HAU87" s="195"/>
      <c r="HAV87" s="195"/>
      <c r="HAW87" s="195"/>
      <c r="HAX87" s="195"/>
      <c r="HAY87" s="195"/>
      <c r="HAZ87" s="195"/>
      <c r="HBA87" s="195"/>
      <c r="HBB87" s="195"/>
      <c r="HBC87" s="195"/>
      <c r="HBD87" s="195"/>
      <c r="HBE87" s="195"/>
      <c r="HBF87" s="195"/>
      <c r="HBG87" s="195"/>
      <c r="HBH87" s="195"/>
      <c r="HBI87" s="195"/>
      <c r="HBJ87" s="195"/>
      <c r="HBK87" s="195"/>
      <c r="HBL87" s="195"/>
      <c r="HBM87" s="195"/>
      <c r="HBN87" s="195"/>
      <c r="HBO87" s="195"/>
      <c r="HBP87" s="195"/>
      <c r="HBQ87" s="195"/>
      <c r="HBR87" s="195"/>
      <c r="HBS87" s="195"/>
      <c r="HBT87" s="195"/>
      <c r="HBU87" s="195"/>
      <c r="HBV87" s="195"/>
      <c r="HBW87" s="195"/>
      <c r="HBX87" s="195"/>
      <c r="HBY87" s="195"/>
      <c r="HBZ87" s="195"/>
      <c r="HCA87" s="195"/>
      <c r="HCB87" s="195"/>
      <c r="HCC87" s="195"/>
      <c r="HCD87" s="195"/>
      <c r="HCE87" s="195"/>
      <c r="HCF87" s="195"/>
      <c r="HCG87" s="195"/>
      <c r="HCH87" s="195"/>
      <c r="HCI87" s="195"/>
      <c r="HCJ87" s="195"/>
      <c r="HCK87" s="195"/>
      <c r="HCL87" s="195"/>
      <c r="HCM87" s="195"/>
      <c r="HCN87" s="195"/>
      <c r="HCO87" s="195"/>
      <c r="HCP87" s="195"/>
      <c r="HCQ87" s="195"/>
      <c r="HCR87" s="195"/>
      <c r="HCS87" s="195"/>
      <c r="HCT87" s="195"/>
      <c r="HCU87" s="195"/>
      <c r="HCV87" s="195"/>
      <c r="HCW87" s="195"/>
      <c r="HCX87" s="195"/>
      <c r="HCY87" s="195"/>
      <c r="HCZ87" s="195"/>
      <c r="HDA87" s="195"/>
      <c r="HDB87" s="195"/>
      <c r="HDC87" s="195"/>
      <c r="HDD87" s="195"/>
      <c r="HDE87" s="195"/>
      <c r="HDF87" s="195"/>
      <c r="HDG87" s="195"/>
      <c r="HDH87" s="195"/>
      <c r="HDI87" s="195"/>
      <c r="HDJ87" s="195"/>
      <c r="HDK87" s="195"/>
      <c r="HDL87" s="195"/>
      <c r="HDM87" s="195"/>
      <c r="HDN87" s="195"/>
      <c r="HDO87" s="195"/>
      <c r="HDP87" s="195"/>
      <c r="HDQ87" s="195"/>
      <c r="HDR87" s="195"/>
      <c r="HDS87" s="195"/>
      <c r="HDT87" s="195"/>
      <c r="HDU87" s="195"/>
      <c r="HDV87" s="195"/>
      <c r="HDW87" s="195"/>
      <c r="HDX87" s="195"/>
      <c r="HDY87" s="195"/>
      <c r="HDZ87" s="195"/>
      <c r="HEA87" s="195"/>
      <c r="HEB87" s="195"/>
      <c r="HEC87" s="195"/>
      <c r="HED87" s="195"/>
      <c r="HEE87" s="195"/>
      <c r="HEF87" s="195"/>
      <c r="HEG87" s="195"/>
      <c r="HEH87" s="195"/>
      <c r="HEI87" s="195"/>
      <c r="HEJ87" s="195"/>
      <c r="HEK87" s="195"/>
      <c r="HEL87" s="195"/>
      <c r="HEM87" s="195"/>
      <c r="HEN87" s="195"/>
      <c r="HEO87" s="195"/>
      <c r="HEP87" s="195"/>
      <c r="HEQ87" s="195"/>
      <c r="HER87" s="195"/>
      <c r="HES87" s="195"/>
      <c r="HET87" s="195"/>
      <c r="HEU87" s="195"/>
      <c r="HEV87" s="195"/>
      <c r="HEW87" s="195"/>
      <c r="HEX87" s="195"/>
      <c r="HEY87" s="195"/>
      <c r="HEZ87" s="195"/>
      <c r="HFA87" s="195"/>
      <c r="HFB87" s="195"/>
      <c r="HFC87" s="195"/>
      <c r="HFD87" s="195"/>
      <c r="HFE87" s="195"/>
      <c r="HFF87" s="195"/>
      <c r="HFG87" s="195"/>
      <c r="HFH87" s="195"/>
      <c r="HFI87" s="195"/>
      <c r="HFJ87" s="195"/>
      <c r="HFK87" s="195"/>
      <c r="HFL87" s="195"/>
      <c r="HFM87" s="195"/>
      <c r="HFN87" s="195"/>
      <c r="HFO87" s="195"/>
      <c r="HFP87" s="195"/>
      <c r="HFQ87" s="195"/>
      <c r="HFR87" s="195"/>
      <c r="HFS87" s="195"/>
      <c r="HFT87" s="195"/>
      <c r="HFU87" s="195"/>
      <c r="HFV87" s="195"/>
      <c r="HFW87" s="195"/>
      <c r="HFX87" s="195"/>
      <c r="HFY87" s="195"/>
      <c r="HFZ87" s="195"/>
      <c r="HGA87" s="195"/>
      <c r="HGB87" s="195"/>
      <c r="HGC87" s="195"/>
      <c r="HGD87" s="195"/>
      <c r="HGE87" s="195"/>
      <c r="HGF87" s="195"/>
      <c r="HGG87" s="195"/>
      <c r="HGH87" s="195"/>
      <c r="HGI87" s="195"/>
      <c r="HGJ87" s="195"/>
      <c r="HGK87" s="195"/>
      <c r="HGL87" s="195"/>
      <c r="HGM87" s="195"/>
      <c r="HGN87" s="195"/>
      <c r="HGO87" s="195"/>
      <c r="HGP87" s="195"/>
      <c r="HGQ87" s="195"/>
      <c r="HGR87" s="195"/>
      <c r="HGS87" s="195"/>
      <c r="HGT87" s="195"/>
      <c r="HGU87" s="195"/>
      <c r="HGV87" s="195"/>
      <c r="HGW87" s="195"/>
      <c r="HGX87" s="195"/>
      <c r="HGY87" s="195"/>
      <c r="HGZ87" s="195"/>
      <c r="HHA87" s="195"/>
      <c r="HHB87" s="195"/>
      <c r="HHC87" s="195"/>
      <c r="HHD87" s="195"/>
      <c r="HHE87" s="195"/>
      <c r="HHF87" s="195"/>
      <c r="HHG87" s="195"/>
      <c r="HHH87" s="195"/>
      <c r="HHI87" s="195"/>
      <c r="HHJ87" s="195"/>
      <c r="HHK87" s="195"/>
      <c r="HHL87" s="195"/>
      <c r="HHM87" s="195"/>
      <c r="HHN87" s="195"/>
      <c r="HHO87" s="195"/>
      <c r="HHP87" s="195"/>
      <c r="HHQ87" s="195"/>
      <c r="HHR87" s="195"/>
      <c r="HHS87" s="195"/>
      <c r="HHT87" s="195"/>
      <c r="HHU87" s="195"/>
      <c r="HHV87" s="195"/>
      <c r="HHW87" s="195"/>
      <c r="HHX87" s="195"/>
      <c r="HHY87" s="195"/>
      <c r="HHZ87" s="195"/>
      <c r="HIA87" s="195"/>
      <c r="HIB87" s="195"/>
      <c r="HIC87" s="195"/>
      <c r="HID87" s="195"/>
      <c r="HIE87" s="195"/>
      <c r="HIF87" s="195"/>
      <c r="HIG87" s="195"/>
      <c r="HIH87" s="195"/>
      <c r="HII87" s="195"/>
      <c r="HIJ87" s="195"/>
      <c r="HIK87" s="195"/>
      <c r="HIL87" s="195"/>
      <c r="HIM87" s="195"/>
      <c r="HIN87" s="195"/>
      <c r="HIO87" s="195"/>
      <c r="HIP87" s="195"/>
      <c r="HIQ87" s="195"/>
      <c r="HIR87" s="195"/>
      <c r="HIS87" s="195"/>
      <c r="HIT87" s="195"/>
      <c r="HIU87" s="195"/>
      <c r="HIV87" s="195"/>
      <c r="HIW87" s="195"/>
      <c r="HIX87" s="195"/>
      <c r="HIY87" s="195"/>
      <c r="HIZ87" s="195"/>
      <c r="HJA87" s="195"/>
      <c r="HJB87" s="195"/>
      <c r="HJC87" s="195"/>
      <c r="HJD87" s="195"/>
      <c r="HJE87" s="195"/>
      <c r="HJF87" s="195"/>
      <c r="HJG87" s="195"/>
      <c r="HJH87" s="195"/>
      <c r="HJI87" s="195"/>
      <c r="HJJ87" s="195"/>
      <c r="HJK87" s="195"/>
      <c r="HJL87" s="195"/>
      <c r="HJM87" s="195"/>
      <c r="HJN87" s="195"/>
      <c r="HJO87" s="195"/>
      <c r="HJP87" s="195"/>
      <c r="HJQ87" s="195"/>
      <c r="HJR87" s="195"/>
      <c r="HJS87" s="195"/>
      <c r="HJT87" s="195"/>
      <c r="HJU87" s="195"/>
      <c r="HJV87" s="195"/>
      <c r="HJW87" s="195"/>
      <c r="HJX87" s="195"/>
      <c r="HJY87" s="195"/>
      <c r="HJZ87" s="195"/>
      <c r="HKA87" s="195"/>
      <c r="HKB87" s="195"/>
      <c r="HKC87" s="195"/>
      <c r="HKD87" s="195"/>
      <c r="HKE87" s="195"/>
      <c r="HKF87" s="195"/>
      <c r="HKG87" s="195"/>
      <c r="HKH87" s="195"/>
      <c r="HKI87" s="195"/>
      <c r="HKJ87" s="195"/>
      <c r="HKK87" s="195"/>
      <c r="HKL87" s="195"/>
      <c r="HKM87" s="195"/>
      <c r="HKN87" s="195"/>
      <c r="HKO87" s="195"/>
      <c r="HKP87" s="195"/>
      <c r="HKQ87" s="195"/>
      <c r="HKR87" s="195"/>
      <c r="HKS87" s="195"/>
      <c r="HKT87" s="195"/>
      <c r="HKU87" s="195"/>
      <c r="HKV87" s="195"/>
      <c r="HKW87" s="195"/>
      <c r="HKX87" s="195"/>
      <c r="HKY87" s="195"/>
      <c r="HKZ87" s="195"/>
      <c r="HLA87" s="195"/>
      <c r="HLB87" s="195"/>
      <c r="HLC87" s="195"/>
      <c r="HLD87" s="195"/>
      <c r="HLE87" s="195"/>
      <c r="HLF87" s="195"/>
      <c r="HLG87" s="195"/>
      <c r="HLH87" s="195"/>
      <c r="HLI87" s="195"/>
      <c r="HLJ87" s="195"/>
      <c r="HLK87" s="195"/>
      <c r="HLL87" s="195"/>
      <c r="HLM87" s="195"/>
      <c r="HLN87" s="195"/>
      <c r="HLO87" s="195"/>
      <c r="HLP87" s="195"/>
      <c r="HLQ87" s="195"/>
      <c r="HLR87" s="195"/>
      <c r="HLS87" s="195"/>
      <c r="HLT87" s="195"/>
      <c r="HLU87" s="195"/>
      <c r="HLV87" s="195"/>
      <c r="HLW87" s="195"/>
      <c r="HLX87" s="195"/>
      <c r="HLY87" s="195"/>
      <c r="HLZ87" s="195"/>
      <c r="HMA87" s="195"/>
      <c r="HMB87" s="195"/>
      <c r="HMC87" s="195"/>
      <c r="HMD87" s="195"/>
      <c r="HME87" s="195"/>
      <c r="HMF87" s="195"/>
      <c r="HMG87" s="195"/>
      <c r="HMH87" s="195"/>
      <c r="HMI87" s="195"/>
      <c r="HMJ87" s="195"/>
      <c r="HMK87" s="195"/>
      <c r="HML87" s="195"/>
      <c r="HMM87" s="195"/>
      <c r="HMN87" s="195"/>
      <c r="HMO87" s="195"/>
      <c r="HMP87" s="195"/>
      <c r="HMQ87" s="195"/>
      <c r="HMR87" s="195"/>
      <c r="HMS87" s="195"/>
      <c r="HMT87" s="195"/>
      <c r="HMU87" s="195"/>
      <c r="HMV87" s="195"/>
      <c r="HMW87" s="195"/>
      <c r="HMX87" s="195"/>
      <c r="HMY87" s="195"/>
      <c r="HMZ87" s="195"/>
      <c r="HNA87" s="195"/>
      <c r="HNB87" s="195"/>
      <c r="HNC87" s="195"/>
      <c r="HND87" s="195"/>
      <c r="HNE87" s="195"/>
      <c r="HNF87" s="195"/>
      <c r="HNG87" s="195"/>
      <c r="HNH87" s="195"/>
      <c r="HNI87" s="195"/>
      <c r="HNJ87" s="195"/>
      <c r="HNK87" s="195"/>
      <c r="HNL87" s="195"/>
      <c r="HNM87" s="195"/>
      <c r="HNN87" s="195"/>
      <c r="HNO87" s="195"/>
      <c r="HNP87" s="195"/>
      <c r="HNQ87" s="195"/>
      <c r="HNR87" s="195"/>
      <c r="HNS87" s="195"/>
      <c r="HNT87" s="195"/>
      <c r="HNU87" s="195"/>
      <c r="HNV87" s="195"/>
      <c r="HNW87" s="195"/>
      <c r="HNX87" s="195"/>
      <c r="HNY87" s="195"/>
      <c r="HNZ87" s="195"/>
      <c r="HOA87" s="195"/>
      <c r="HOB87" s="195"/>
      <c r="HOC87" s="195"/>
      <c r="HOD87" s="195"/>
      <c r="HOE87" s="195"/>
      <c r="HOF87" s="195"/>
      <c r="HOG87" s="195"/>
      <c r="HOH87" s="195"/>
      <c r="HOI87" s="195"/>
      <c r="HOJ87" s="195"/>
      <c r="HOK87" s="195"/>
      <c r="HOL87" s="195"/>
      <c r="HOM87" s="195"/>
      <c r="HON87" s="195"/>
      <c r="HOO87" s="195"/>
      <c r="HOP87" s="195"/>
      <c r="HOQ87" s="195"/>
      <c r="HOR87" s="195"/>
      <c r="HOS87" s="195"/>
      <c r="HOT87" s="195"/>
      <c r="HOU87" s="195"/>
      <c r="HOV87" s="195"/>
      <c r="HOW87" s="195"/>
      <c r="HOX87" s="195"/>
      <c r="HOY87" s="195"/>
      <c r="HOZ87" s="195"/>
      <c r="HPA87" s="195"/>
      <c r="HPB87" s="195"/>
      <c r="HPC87" s="195"/>
      <c r="HPD87" s="195"/>
      <c r="HPE87" s="195"/>
      <c r="HPF87" s="195"/>
      <c r="HPG87" s="195"/>
      <c r="HPH87" s="195"/>
      <c r="HPI87" s="195"/>
      <c r="HPJ87" s="195"/>
      <c r="HPK87" s="195"/>
      <c r="HPL87" s="195"/>
      <c r="HPM87" s="195"/>
      <c r="HPN87" s="195"/>
      <c r="HPO87" s="195"/>
      <c r="HPP87" s="195"/>
      <c r="HPQ87" s="195"/>
      <c r="HPR87" s="195"/>
      <c r="HPS87" s="195"/>
      <c r="HPT87" s="195"/>
      <c r="HPU87" s="195"/>
      <c r="HPV87" s="195"/>
      <c r="HPW87" s="195"/>
      <c r="HPX87" s="195"/>
      <c r="HPY87" s="195"/>
      <c r="HPZ87" s="195"/>
      <c r="HQA87" s="195"/>
      <c r="HQB87" s="195"/>
      <c r="HQC87" s="195"/>
      <c r="HQD87" s="195"/>
      <c r="HQE87" s="195"/>
      <c r="HQF87" s="195"/>
      <c r="HQG87" s="195"/>
      <c r="HQH87" s="195"/>
      <c r="HQI87" s="195"/>
      <c r="HQJ87" s="195"/>
      <c r="HQK87" s="195"/>
      <c r="HQL87" s="195"/>
      <c r="HQM87" s="195"/>
      <c r="HQN87" s="195"/>
      <c r="HQO87" s="195"/>
      <c r="HQP87" s="195"/>
      <c r="HQQ87" s="195"/>
      <c r="HQR87" s="195"/>
      <c r="HQS87" s="195"/>
      <c r="HQT87" s="195"/>
      <c r="HQU87" s="195"/>
      <c r="HQV87" s="195"/>
      <c r="HQW87" s="195"/>
      <c r="HQX87" s="195"/>
      <c r="HQY87" s="195"/>
      <c r="HQZ87" s="195"/>
      <c r="HRA87" s="195"/>
      <c r="HRB87" s="195"/>
      <c r="HRC87" s="195"/>
      <c r="HRD87" s="195"/>
      <c r="HRE87" s="195"/>
      <c r="HRF87" s="195"/>
      <c r="HRG87" s="195"/>
      <c r="HRH87" s="195"/>
      <c r="HRI87" s="195"/>
      <c r="HRJ87" s="195"/>
      <c r="HRK87" s="195"/>
      <c r="HRL87" s="195"/>
      <c r="HRM87" s="195"/>
      <c r="HRN87" s="195"/>
      <c r="HRO87" s="195"/>
      <c r="HRP87" s="195"/>
      <c r="HRQ87" s="195"/>
      <c r="HRR87" s="195"/>
      <c r="HRS87" s="195"/>
      <c r="HRT87" s="195"/>
      <c r="HRU87" s="195"/>
      <c r="HRV87" s="195"/>
      <c r="HRW87" s="195"/>
      <c r="HRX87" s="195"/>
      <c r="HRY87" s="195"/>
      <c r="HRZ87" s="195"/>
      <c r="HSA87" s="195"/>
      <c r="HSB87" s="195"/>
      <c r="HSC87" s="195"/>
      <c r="HSD87" s="195"/>
      <c r="HSE87" s="195"/>
      <c r="HSF87" s="195"/>
      <c r="HSG87" s="195"/>
      <c r="HSH87" s="195"/>
      <c r="HSI87" s="195"/>
      <c r="HSJ87" s="195"/>
      <c r="HSK87" s="195"/>
      <c r="HSL87" s="195"/>
      <c r="HSM87" s="195"/>
      <c r="HSN87" s="195"/>
      <c r="HSO87" s="195"/>
      <c r="HSP87" s="195"/>
      <c r="HSQ87" s="195"/>
      <c r="HSR87" s="195"/>
      <c r="HSS87" s="195"/>
      <c r="HST87" s="195"/>
      <c r="HSU87" s="195"/>
      <c r="HSV87" s="195"/>
      <c r="HSW87" s="195"/>
      <c r="HSX87" s="195"/>
      <c r="HSY87" s="195"/>
      <c r="HSZ87" s="195"/>
      <c r="HTA87" s="195"/>
      <c r="HTB87" s="195"/>
      <c r="HTC87" s="195"/>
      <c r="HTD87" s="195"/>
      <c r="HTE87" s="195"/>
      <c r="HTF87" s="195"/>
      <c r="HTG87" s="195"/>
      <c r="HTH87" s="195"/>
      <c r="HTI87" s="195"/>
      <c r="HTJ87" s="195"/>
      <c r="HTK87" s="195"/>
      <c r="HTL87" s="195"/>
      <c r="HTM87" s="195"/>
      <c r="HTN87" s="195"/>
      <c r="HTO87" s="195"/>
      <c r="HTP87" s="195"/>
      <c r="HTQ87" s="195"/>
      <c r="HTR87" s="195"/>
      <c r="HTS87" s="195"/>
      <c r="HTT87" s="195"/>
      <c r="HTU87" s="195"/>
      <c r="HTV87" s="195"/>
      <c r="HTW87" s="195"/>
      <c r="HTX87" s="195"/>
      <c r="HTY87" s="195"/>
      <c r="HTZ87" s="195"/>
      <c r="HUA87" s="195"/>
      <c r="HUB87" s="195"/>
      <c r="HUC87" s="195"/>
      <c r="HUD87" s="195"/>
      <c r="HUE87" s="195"/>
      <c r="HUF87" s="195"/>
      <c r="HUG87" s="195"/>
      <c r="HUH87" s="195"/>
      <c r="HUI87" s="195"/>
      <c r="HUJ87" s="195"/>
      <c r="HUK87" s="195"/>
      <c r="HUL87" s="195"/>
      <c r="HUM87" s="195"/>
      <c r="HUN87" s="195"/>
      <c r="HUO87" s="195"/>
      <c r="HUP87" s="195"/>
      <c r="HUQ87" s="195"/>
      <c r="HUR87" s="195"/>
      <c r="HUS87" s="195"/>
      <c r="HUT87" s="195"/>
      <c r="HUU87" s="195"/>
      <c r="HUV87" s="195"/>
      <c r="HUW87" s="195"/>
      <c r="HUX87" s="195"/>
      <c r="HUY87" s="195"/>
      <c r="HUZ87" s="195"/>
      <c r="HVA87" s="195"/>
      <c r="HVB87" s="195"/>
      <c r="HVC87" s="195"/>
      <c r="HVD87" s="195"/>
      <c r="HVE87" s="195"/>
      <c r="HVF87" s="195"/>
      <c r="HVG87" s="195"/>
      <c r="HVH87" s="195"/>
      <c r="HVI87" s="195"/>
      <c r="HVJ87" s="195"/>
      <c r="HVK87" s="195"/>
      <c r="HVL87" s="195"/>
      <c r="HVM87" s="195"/>
      <c r="HVN87" s="195"/>
      <c r="HVO87" s="195"/>
      <c r="HVP87" s="195"/>
      <c r="HVQ87" s="195"/>
      <c r="HVR87" s="195"/>
      <c r="HVS87" s="195"/>
      <c r="HVT87" s="195"/>
      <c r="HVU87" s="195"/>
      <c r="HVV87" s="195"/>
      <c r="HVW87" s="195"/>
      <c r="HVX87" s="195"/>
      <c r="HVY87" s="195"/>
      <c r="HVZ87" s="195"/>
      <c r="HWA87" s="195"/>
      <c r="HWB87" s="195"/>
      <c r="HWC87" s="195"/>
      <c r="HWD87" s="195"/>
      <c r="HWE87" s="195"/>
      <c r="HWF87" s="195"/>
      <c r="HWG87" s="195"/>
      <c r="HWH87" s="195"/>
      <c r="HWI87" s="195"/>
      <c r="HWJ87" s="195"/>
      <c r="HWK87" s="195"/>
      <c r="HWL87" s="195"/>
      <c r="HWM87" s="195"/>
      <c r="HWN87" s="195"/>
      <c r="HWO87" s="195"/>
      <c r="HWP87" s="195"/>
      <c r="HWQ87" s="195"/>
      <c r="HWR87" s="195"/>
      <c r="HWS87" s="195"/>
      <c r="HWT87" s="195"/>
      <c r="HWU87" s="195"/>
      <c r="HWV87" s="195"/>
      <c r="HWW87" s="195"/>
      <c r="HWX87" s="195"/>
      <c r="HWY87" s="195"/>
      <c r="HWZ87" s="195"/>
      <c r="HXA87" s="195"/>
      <c r="HXB87" s="195"/>
      <c r="HXC87" s="195"/>
      <c r="HXD87" s="195"/>
      <c r="HXE87" s="195"/>
      <c r="HXF87" s="195"/>
      <c r="HXG87" s="195"/>
      <c r="HXH87" s="195"/>
      <c r="HXI87" s="195"/>
      <c r="HXJ87" s="195"/>
      <c r="HXK87" s="195"/>
      <c r="HXL87" s="195"/>
      <c r="HXM87" s="195"/>
      <c r="HXN87" s="195"/>
      <c r="HXO87" s="195"/>
      <c r="HXP87" s="195"/>
      <c r="HXQ87" s="195"/>
      <c r="HXR87" s="195"/>
      <c r="HXS87" s="195"/>
      <c r="HXT87" s="195"/>
      <c r="HXU87" s="195"/>
      <c r="HXV87" s="195"/>
      <c r="HXW87" s="195"/>
      <c r="HXX87" s="195"/>
      <c r="HXY87" s="195"/>
      <c r="HXZ87" s="195"/>
      <c r="HYA87" s="195"/>
      <c r="HYB87" s="195"/>
      <c r="HYC87" s="195"/>
      <c r="HYD87" s="195"/>
      <c r="HYE87" s="195"/>
      <c r="HYF87" s="195"/>
      <c r="HYG87" s="195"/>
      <c r="HYH87" s="195"/>
      <c r="HYI87" s="195"/>
      <c r="HYJ87" s="195"/>
      <c r="HYK87" s="195"/>
      <c r="HYL87" s="195"/>
      <c r="HYM87" s="195"/>
      <c r="HYN87" s="195"/>
      <c r="HYO87" s="195"/>
      <c r="HYP87" s="195"/>
      <c r="HYQ87" s="195"/>
      <c r="HYR87" s="195"/>
      <c r="HYS87" s="195"/>
      <c r="HYT87" s="195"/>
      <c r="HYU87" s="195"/>
      <c r="HYV87" s="195"/>
      <c r="HYW87" s="195"/>
      <c r="HYX87" s="195"/>
      <c r="HYY87" s="195"/>
      <c r="HYZ87" s="195"/>
      <c r="HZA87" s="195"/>
      <c r="HZB87" s="195"/>
      <c r="HZC87" s="195"/>
      <c r="HZD87" s="195"/>
      <c r="HZE87" s="195"/>
      <c r="HZF87" s="195"/>
      <c r="HZG87" s="195"/>
      <c r="HZH87" s="195"/>
      <c r="HZI87" s="195"/>
      <c r="HZJ87" s="195"/>
      <c r="HZK87" s="195"/>
      <c r="HZL87" s="195"/>
      <c r="HZM87" s="195"/>
      <c r="HZN87" s="195"/>
      <c r="HZO87" s="195"/>
      <c r="HZP87" s="195"/>
      <c r="HZQ87" s="195"/>
      <c r="HZR87" s="195"/>
      <c r="HZS87" s="195"/>
      <c r="HZT87" s="195"/>
      <c r="HZU87" s="195"/>
      <c r="HZV87" s="195"/>
      <c r="HZW87" s="195"/>
      <c r="HZX87" s="195"/>
      <c r="HZY87" s="195"/>
      <c r="HZZ87" s="195"/>
      <c r="IAA87" s="195"/>
      <c r="IAB87" s="195"/>
      <c r="IAC87" s="195"/>
      <c r="IAD87" s="195"/>
      <c r="IAE87" s="195"/>
      <c r="IAF87" s="195"/>
      <c r="IAG87" s="195"/>
      <c r="IAH87" s="195"/>
      <c r="IAI87" s="195"/>
      <c r="IAJ87" s="195"/>
      <c r="IAK87" s="195"/>
      <c r="IAL87" s="195"/>
      <c r="IAM87" s="195"/>
      <c r="IAN87" s="195"/>
      <c r="IAO87" s="195"/>
      <c r="IAP87" s="195"/>
      <c r="IAQ87" s="195"/>
      <c r="IAR87" s="195"/>
      <c r="IAS87" s="195"/>
      <c r="IAT87" s="195"/>
      <c r="IAU87" s="195"/>
      <c r="IAV87" s="195"/>
      <c r="IAW87" s="195"/>
      <c r="IAX87" s="195"/>
      <c r="IAY87" s="195"/>
      <c r="IAZ87" s="195"/>
      <c r="IBA87" s="195"/>
      <c r="IBB87" s="195"/>
      <c r="IBC87" s="195"/>
      <c r="IBD87" s="195"/>
      <c r="IBE87" s="195"/>
      <c r="IBF87" s="195"/>
      <c r="IBG87" s="195"/>
      <c r="IBH87" s="195"/>
      <c r="IBI87" s="195"/>
      <c r="IBJ87" s="195"/>
      <c r="IBK87" s="195"/>
      <c r="IBL87" s="195"/>
      <c r="IBM87" s="195"/>
      <c r="IBN87" s="195"/>
      <c r="IBO87" s="195"/>
      <c r="IBP87" s="195"/>
      <c r="IBQ87" s="195"/>
      <c r="IBR87" s="195"/>
      <c r="IBS87" s="195"/>
      <c r="IBT87" s="195"/>
      <c r="IBU87" s="195"/>
      <c r="IBV87" s="195"/>
      <c r="IBW87" s="195"/>
      <c r="IBX87" s="195"/>
      <c r="IBY87" s="195"/>
      <c r="IBZ87" s="195"/>
      <c r="ICA87" s="195"/>
      <c r="ICB87" s="195"/>
      <c r="ICC87" s="195"/>
      <c r="ICD87" s="195"/>
      <c r="ICE87" s="195"/>
      <c r="ICF87" s="195"/>
      <c r="ICG87" s="195"/>
      <c r="ICH87" s="195"/>
      <c r="ICI87" s="195"/>
      <c r="ICJ87" s="195"/>
      <c r="ICK87" s="195"/>
      <c r="ICL87" s="195"/>
      <c r="ICM87" s="195"/>
      <c r="ICN87" s="195"/>
      <c r="ICO87" s="195"/>
      <c r="ICP87" s="195"/>
      <c r="ICQ87" s="195"/>
      <c r="ICR87" s="195"/>
      <c r="ICS87" s="195"/>
      <c r="ICT87" s="195"/>
      <c r="ICU87" s="195"/>
      <c r="ICV87" s="195"/>
      <c r="ICW87" s="195"/>
      <c r="ICX87" s="195"/>
      <c r="ICY87" s="195"/>
      <c r="ICZ87" s="195"/>
      <c r="IDA87" s="195"/>
      <c r="IDB87" s="195"/>
      <c r="IDC87" s="195"/>
      <c r="IDD87" s="195"/>
      <c r="IDE87" s="195"/>
      <c r="IDF87" s="195"/>
      <c r="IDG87" s="195"/>
      <c r="IDH87" s="195"/>
      <c r="IDI87" s="195"/>
      <c r="IDJ87" s="195"/>
      <c r="IDK87" s="195"/>
      <c r="IDL87" s="195"/>
      <c r="IDM87" s="195"/>
      <c r="IDN87" s="195"/>
      <c r="IDO87" s="195"/>
      <c r="IDP87" s="195"/>
      <c r="IDQ87" s="195"/>
      <c r="IDR87" s="195"/>
      <c r="IDS87" s="195"/>
      <c r="IDT87" s="195"/>
      <c r="IDU87" s="195"/>
      <c r="IDV87" s="195"/>
      <c r="IDW87" s="195"/>
      <c r="IDX87" s="195"/>
      <c r="IDY87" s="195"/>
      <c r="IDZ87" s="195"/>
      <c r="IEA87" s="195"/>
      <c r="IEB87" s="195"/>
      <c r="IEC87" s="195"/>
      <c r="IED87" s="195"/>
      <c r="IEE87" s="195"/>
      <c r="IEF87" s="195"/>
      <c r="IEG87" s="195"/>
      <c r="IEH87" s="195"/>
      <c r="IEI87" s="195"/>
      <c r="IEJ87" s="195"/>
      <c r="IEK87" s="195"/>
      <c r="IEL87" s="195"/>
      <c r="IEM87" s="195"/>
      <c r="IEN87" s="195"/>
      <c r="IEO87" s="195"/>
      <c r="IEP87" s="195"/>
      <c r="IEQ87" s="195"/>
      <c r="IER87" s="195"/>
      <c r="IES87" s="195"/>
      <c r="IET87" s="195"/>
      <c r="IEU87" s="195"/>
      <c r="IEV87" s="195"/>
      <c r="IEW87" s="195"/>
      <c r="IEX87" s="195"/>
      <c r="IEY87" s="195"/>
      <c r="IEZ87" s="195"/>
      <c r="IFA87" s="195"/>
      <c r="IFB87" s="195"/>
      <c r="IFC87" s="195"/>
      <c r="IFD87" s="195"/>
      <c r="IFE87" s="195"/>
      <c r="IFF87" s="195"/>
      <c r="IFG87" s="195"/>
      <c r="IFH87" s="195"/>
      <c r="IFI87" s="195"/>
      <c r="IFJ87" s="195"/>
      <c r="IFK87" s="195"/>
      <c r="IFL87" s="195"/>
      <c r="IFM87" s="195"/>
      <c r="IFN87" s="195"/>
      <c r="IFO87" s="195"/>
      <c r="IFP87" s="195"/>
      <c r="IFQ87" s="195"/>
      <c r="IFR87" s="195"/>
      <c r="IFS87" s="195"/>
      <c r="IFT87" s="195"/>
      <c r="IFU87" s="195"/>
      <c r="IFV87" s="195"/>
      <c r="IFW87" s="195"/>
      <c r="IFX87" s="195"/>
      <c r="IFY87" s="195"/>
      <c r="IFZ87" s="195"/>
      <c r="IGA87" s="195"/>
      <c r="IGB87" s="195"/>
      <c r="IGC87" s="195"/>
      <c r="IGD87" s="195"/>
      <c r="IGE87" s="195"/>
      <c r="IGF87" s="195"/>
      <c r="IGG87" s="195"/>
      <c r="IGH87" s="195"/>
      <c r="IGI87" s="195"/>
      <c r="IGJ87" s="195"/>
      <c r="IGK87" s="195"/>
      <c r="IGL87" s="195"/>
      <c r="IGM87" s="195"/>
      <c r="IGN87" s="195"/>
      <c r="IGO87" s="195"/>
      <c r="IGP87" s="195"/>
      <c r="IGQ87" s="195"/>
      <c r="IGR87" s="195"/>
      <c r="IGS87" s="195"/>
      <c r="IGT87" s="195"/>
      <c r="IGU87" s="195"/>
      <c r="IGV87" s="195"/>
      <c r="IGW87" s="195"/>
      <c r="IGX87" s="195"/>
      <c r="IGY87" s="195"/>
      <c r="IGZ87" s="195"/>
      <c r="IHA87" s="195"/>
      <c r="IHB87" s="195"/>
      <c r="IHC87" s="195"/>
      <c r="IHD87" s="195"/>
      <c r="IHE87" s="195"/>
      <c r="IHF87" s="195"/>
      <c r="IHG87" s="195"/>
      <c r="IHH87" s="195"/>
      <c r="IHI87" s="195"/>
      <c r="IHJ87" s="195"/>
      <c r="IHK87" s="195"/>
      <c r="IHL87" s="195"/>
      <c r="IHM87" s="195"/>
      <c r="IHN87" s="195"/>
      <c r="IHO87" s="195"/>
      <c r="IHP87" s="195"/>
      <c r="IHQ87" s="195"/>
      <c r="IHR87" s="195"/>
      <c r="IHS87" s="195"/>
      <c r="IHT87" s="195"/>
      <c r="IHU87" s="195"/>
      <c r="IHV87" s="195"/>
      <c r="IHW87" s="195"/>
      <c r="IHX87" s="195"/>
      <c r="IHY87" s="195"/>
      <c r="IHZ87" s="195"/>
      <c r="IIA87" s="195"/>
      <c r="IIB87" s="195"/>
      <c r="IIC87" s="195"/>
      <c r="IID87" s="195"/>
      <c r="IIE87" s="195"/>
      <c r="IIF87" s="195"/>
      <c r="IIG87" s="195"/>
      <c r="IIH87" s="195"/>
      <c r="III87" s="195"/>
      <c r="IIJ87" s="195"/>
      <c r="IIK87" s="195"/>
      <c r="IIL87" s="195"/>
      <c r="IIM87" s="195"/>
      <c r="IIN87" s="195"/>
      <c r="IIO87" s="195"/>
      <c r="IIP87" s="195"/>
      <c r="IIQ87" s="195"/>
      <c r="IIR87" s="195"/>
      <c r="IIS87" s="195"/>
      <c r="IIT87" s="195"/>
      <c r="IIU87" s="195"/>
      <c r="IIV87" s="195"/>
      <c r="IIW87" s="195"/>
      <c r="IIX87" s="195"/>
      <c r="IIY87" s="195"/>
      <c r="IIZ87" s="195"/>
      <c r="IJA87" s="195"/>
      <c r="IJB87" s="195"/>
      <c r="IJC87" s="195"/>
      <c r="IJD87" s="195"/>
      <c r="IJE87" s="195"/>
      <c r="IJF87" s="195"/>
      <c r="IJG87" s="195"/>
      <c r="IJH87" s="195"/>
      <c r="IJI87" s="195"/>
      <c r="IJJ87" s="195"/>
      <c r="IJK87" s="195"/>
      <c r="IJL87" s="195"/>
      <c r="IJM87" s="195"/>
      <c r="IJN87" s="195"/>
      <c r="IJO87" s="195"/>
      <c r="IJP87" s="195"/>
      <c r="IJQ87" s="195"/>
      <c r="IJR87" s="195"/>
      <c r="IJS87" s="195"/>
      <c r="IJT87" s="195"/>
      <c r="IJU87" s="195"/>
      <c r="IJV87" s="195"/>
      <c r="IJW87" s="195"/>
      <c r="IJX87" s="195"/>
      <c r="IJY87" s="195"/>
      <c r="IJZ87" s="195"/>
      <c r="IKA87" s="195"/>
      <c r="IKB87" s="195"/>
      <c r="IKC87" s="195"/>
      <c r="IKD87" s="195"/>
      <c r="IKE87" s="195"/>
      <c r="IKF87" s="195"/>
      <c r="IKG87" s="195"/>
      <c r="IKH87" s="195"/>
      <c r="IKI87" s="195"/>
      <c r="IKJ87" s="195"/>
      <c r="IKK87" s="195"/>
      <c r="IKL87" s="195"/>
      <c r="IKM87" s="195"/>
      <c r="IKN87" s="195"/>
      <c r="IKO87" s="195"/>
      <c r="IKP87" s="195"/>
      <c r="IKQ87" s="195"/>
      <c r="IKR87" s="195"/>
      <c r="IKS87" s="195"/>
      <c r="IKT87" s="195"/>
      <c r="IKU87" s="195"/>
      <c r="IKV87" s="195"/>
      <c r="IKW87" s="195"/>
      <c r="IKX87" s="195"/>
      <c r="IKY87" s="195"/>
      <c r="IKZ87" s="195"/>
      <c r="ILA87" s="195"/>
      <c r="ILB87" s="195"/>
      <c r="ILC87" s="195"/>
      <c r="ILD87" s="195"/>
      <c r="ILE87" s="195"/>
      <c r="ILF87" s="195"/>
      <c r="ILG87" s="195"/>
      <c r="ILH87" s="195"/>
      <c r="ILI87" s="195"/>
      <c r="ILJ87" s="195"/>
      <c r="ILK87" s="195"/>
      <c r="ILL87" s="195"/>
      <c r="ILM87" s="195"/>
      <c r="ILN87" s="195"/>
      <c r="ILO87" s="195"/>
      <c r="ILP87" s="195"/>
      <c r="ILQ87" s="195"/>
      <c r="ILR87" s="195"/>
      <c r="ILS87" s="195"/>
      <c r="ILT87" s="195"/>
      <c r="ILU87" s="195"/>
      <c r="ILV87" s="195"/>
      <c r="ILW87" s="195"/>
      <c r="ILX87" s="195"/>
      <c r="ILY87" s="195"/>
      <c r="ILZ87" s="195"/>
      <c r="IMA87" s="195"/>
      <c r="IMB87" s="195"/>
      <c r="IMC87" s="195"/>
      <c r="IMD87" s="195"/>
      <c r="IME87" s="195"/>
      <c r="IMF87" s="195"/>
      <c r="IMG87" s="195"/>
      <c r="IMH87" s="195"/>
      <c r="IMI87" s="195"/>
      <c r="IMJ87" s="195"/>
      <c r="IMK87" s="195"/>
      <c r="IML87" s="195"/>
      <c r="IMM87" s="195"/>
      <c r="IMN87" s="195"/>
      <c r="IMO87" s="195"/>
      <c r="IMP87" s="195"/>
      <c r="IMQ87" s="195"/>
      <c r="IMR87" s="195"/>
      <c r="IMS87" s="195"/>
      <c r="IMT87" s="195"/>
      <c r="IMU87" s="195"/>
      <c r="IMV87" s="195"/>
      <c r="IMW87" s="195"/>
      <c r="IMX87" s="195"/>
      <c r="IMY87" s="195"/>
      <c r="IMZ87" s="195"/>
      <c r="INA87" s="195"/>
      <c r="INB87" s="195"/>
      <c r="INC87" s="195"/>
      <c r="IND87" s="195"/>
      <c r="INE87" s="195"/>
      <c r="INF87" s="195"/>
      <c r="ING87" s="195"/>
      <c r="INH87" s="195"/>
      <c r="INI87" s="195"/>
      <c r="INJ87" s="195"/>
      <c r="INK87" s="195"/>
      <c r="INL87" s="195"/>
      <c r="INM87" s="195"/>
      <c r="INN87" s="195"/>
      <c r="INO87" s="195"/>
      <c r="INP87" s="195"/>
      <c r="INQ87" s="195"/>
      <c r="INR87" s="195"/>
      <c r="INS87" s="195"/>
      <c r="INT87" s="195"/>
      <c r="INU87" s="195"/>
      <c r="INV87" s="195"/>
      <c r="INW87" s="195"/>
      <c r="INX87" s="195"/>
      <c r="INY87" s="195"/>
      <c r="INZ87" s="195"/>
      <c r="IOA87" s="195"/>
      <c r="IOB87" s="195"/>
      <c r="IOC87" s="195"/>
      <c r="IOD87" s="195"/>
      <c r="IOE87" s="195"/>
      <c r="IOF87" s="195"/>
      <c r="IOG87" s="195"/>
      <c r="IOH87" s="195"/>
      <c r="IOI87" s="195"/>
      <c r="IOJ87" s="195"/>
      <c r="IOK87" s="195"/>
      <c r="IOL87" s="195"/>
      <c r="IOM87" s="195"/>
      <c r="ION87" s="195"/>
      <c r="IOO87" s="195"/>
      <c r="IOP87" s="195"/>
      <c r="IOQ87" s="195"/>
      <c r="IOR87" s="195"/>
      <c r="IOS87" s="195"/>
      <c r="IOT87" s="195"/>
      <c r="IOU87" s="195"/>
      <c r="IOV87" s="195"/>
      <c r="IOW87" s="195"/>
      <c r="IOX87" s="195"/>
      <c r="IOY87" s="195"/>
      <c r="IOZ87" s="195"/>
      <c r="IPA87" s="195"/>
      <c r="IPB87" s="195"/>
      <c r="IPC87" s="195"/>
      <c r="IPD87" s="195"/>
      <c r="IPE87" s="195"/>
      <c r="IPF87" s="195"/>
      <c r="IPG87" s="195"/>
      <c r="IPH87" s="195"/>
      <c r="IPI87" s="195"/>
      <c r="IPJ87" s="195"/>
      <c r="IPK87" s="195"/>
      <c r="IPL87" s="195"/>
      <c r="IPM87" s="195"/>
      <c r="IPN87" s="195"/>
      <c r="IPO87" s="195"/>
      <c r="IPP87" s="195"/>
      <c r="IPQ87" s="195"/>
      <c r="IPR87" s="195"/>
      <c r="IPS87" s="195"/>
      <c r="IPT87" s="195"/>
      <c r="IPU87" s="195"/>
      <c r="IPV87" s="195"/>
      <c r="IPW87" s="195"/>
      <c r="IPX87" s="195"/>
      <c r="IPY87" s="195"/>
      <c r="IPZ87" s="195"/>
      <c r="IQA87" s="195"/>
      <c r="IQB87" s="195"/>
      <c r="IQC87" s="195"/>
      <c r="IQD87" s="195"/>
      <c r="IQE87" s="195"/>
      <c r="IQF87" s="195"/>
      <c r="IQG87" s="195"/>
      <c r="IQH87" s="195"/>
      <c r="IQI87" s="195"/>
      <c r="IQJ87" s="195"/>
      <c r="IQK87" s="195"/>
      <c r="IQL87" s="195"/>
      <c r="IQM87" s="195"/>
      <c r="IQN87" s="195"/>
      <c r="IQO87" s="195"/>
      <c r="IQP87" s="195"/>
      <c r="IQQ87" s="195"/>
      <c r="IQR87" s="195"/>
      <c r="IQS87" s="195"/>
      <c r="IQT87" s="195"/>
      <c r="IQU87" s="195"/>
      <c r="IQV87" s="195"/>
      <c r="IQW87" s="195"/>
      <c r="IQX87" s="195"/>
      <c r="IQY87" s="195"/>
      <c r="IQZ87" s="195"/>
      <c r="IRA87" s="195"/>
      <c r="IRB87" s="195"/>
      <c r="IRC87" s="195"/>
      <c r="IRD87" s="195"/>
      <c r="IRE87" s="195"/>
      <c r="IRF87" s="195"/>
      <c r="IRG87" s="195"/>
      <c r="IRH87" s="195"/>
      <c r="IRI87" s="195"/>
      <c r="IRJ87" s="195"/>
      <c r="IRK87" s="195"/>
      <c r="IRL87" s="195"/>
      <c r="IRM87" s="195"/>
      <c r="IRN87" s="195"/>
      <c r="IRO87" s="195"/>
      <c r="IRP87" s="195"/>
      <c r="IRQ87" s="195"/>
      <c r="IRR87" s="195"/>
      <c r="IRS87" s="195"/>
      <c r="IRT87" s="195"/>
      <c r="IRU87" s="195"/>
      <c r="IRV87" s="195"/>
      <c r="IRW87" s="195"/>
      <c r="IRX87" s="195"/>
      <c r="IRY87" s="195"/>
      <c r="IRZ87" s="195"/>
      <c r="ISA87" s="195"/>
      <c r="ISB87" s="195"/>
      <c r="ISC87" s="195"/>
      <c r="ISD87" s="195"/>
      <c r="ISE87" s="195"/>
      <c r="ISF87" s="195"/>
      <c r="ISG87" s="195"/>
      <c r="ISH87" s="195"/>
      <c r="ISI87" s="195"/>
      <c r="ISJ87" s="195"/>
      <c r="ISK87" s="195"/>
      <c r="ISL87" s="195"/>
      <c r="ISM87" s="195"/>
      <c r="ISN87" s="195"/>
      <c r="ISO87" s="195"/>
      <c r="ISP87" s="195"/>
      <c r="ISQ87" s="195"/>
      <c r="ISR87" s="195"/>
      <c r="ISS87" s="195"/>
      <c r="IST87" s="195"/>
      <c r="ISU87" s="195"/>
      <c r="ISV87" s="195"/>
      <c r="ISW87" s="195"/>
      <c r="ISX87" s="195"/>
      <c r="ISY87" s="195"/>
      <c r="ISZ87" s="195"/>
      <c r="ITA87" s="195"/>
      <c r="ITB87" s="195"/>
      <c r="ITC87" s="195"/>
      <c r="ITD87" s="195"/>
      <c r="ITE87" s="195"/>
      <c r="ITF87" s="195"/>
      <c r="ITG87" s="195"/>
      <c r="ITH87" s="195"/>
      <c r="ITI87" s="195"/>
      <c r="ITJ87" s="195"/>
      <c r="ITK87" s="195"/>
      <c r="ITL87" s="195"/>
      <c r="ITM87" s="195"/>
      <c r="ITN87" s="195"/>
      <c r="ITO87" s="195"/>
      <c r="ITP87" s="195"/>
      <c r="ITQ87" s="195"/>
      <c r="ITR87" s="195"/>
      <c r="ITS87" s="195"/>
      <c r="ITT87" s="195"/>
      <c r="ITU87" s="195"/>
      <c r="ITV87" s="195"/>
      <c r="ITW87" s="195"/>
      <c r="ITX87" s="195"/>
      <c r="ITY87" s="195"/>
      <c r="ITZ87" s="195"/>
      <c r="IUA87" s="195"/>
      <c r="IUB87" s="195"/>
      <c r="IUC87" s="195"/>
      <c r="IUD87" s="195"/>
      <c r="IUE87" s="195"/>
      <c r="IUF87" s="195"/>
      <c r="IUG87" s="195"/>
      <c r="IUH87" s="195"/>
      <c r="IUI87" s="195"/>
      <c r="IUJ87" s="195"/>
      <c r="IUK87" s="195"/>
      <c r="IUL87" s="195"/>
      <c r="IUM87" s="195"/>
      <c r="IUN87" s="195"/>
      <c r="IUO87" s="195"/>
      <c r="IUP87" s="195"/>
      <c r="IUQ87" s="195"/>
      <c r="IUR87" s="195"/>
      <c r="IUS87" s="195"/>
      <c r="IUT87" s="195"/>
      <c r="IUU87" s="195"/>
      <c r="IUV87" s="195"/>
      <c r="IUW87" s="195"/>
      <c r="IUX87" s="195"/>
      <c r="IUY87" s="195"/>
      <c r="IUZ87" s="195"/>
      <c r="IVA87" s="195"/>
      <c r="IVB87" s="195"/>
      <c r="IVC87" s="195"/>
      <c r="IVD87" s="195"/>
      <c r="IVE87" s="195"/>
      <c r="IVF87" s="195"/>
      <c r="IVG87" s="195"/>
      <c r="IVH87" s="195"/>
      <c r="IVI87" s="195"/>
      <c r="IVJ87" s="195"/>
      <c r="IVK87" s="195"/>
      <c r="IVL87" s="195"/>
      <c r="IVM87" s="195"/>
      <c r="IVN87" s="195"/>
      <c r="IVO87" s="195"/>
      <c r="IVP87" s="195"/>
      <c r="IVQ87" s="195"/>
      <c r="IVR87" s="195"/>
      <c r="IVS87" s="195"/>
      <c r="IVT87" s="195"/>
      <c r="IVU87" s="195"/>
      <c r="IVV87" s="195"/>
      <c r="IVW87" s="195"/>
      <c r="IVX87" s="195"/>
      <c r="IVY87" s="195"/>
      <c r="IVZ87" s="195"/>
      <c r="IWA87" s="195"/>
      <c r="IWB87" s="195"/>
      <c r="IWC87" s="195"/>
      <c r="IWD87" s="195"/>
      <c r="IWE87" s="195"/>
      <c r="IWF87" s="195"/>
      <c r="IWG87" s="195"/>
      <c r="IWH87" s="195"/>
      <c r="IWI87" s="195"/>
      <c r="IWJ87" s="195"/>
      <c r="IWK87" s="195"/>
      <c r="IWL87" s="195"/>
      <c r="IWM87" s="195"/>
      <c r="IWN87" s="195"/>
      <c r="IWO87" s="195"/>
      <c r="IWP87" s="195"/>
      <c r="IWQ87" s="195"/>
      <c r="IWR87" s="195"/>
      <c r="IWS87" s="195"/>
      <c r="IWT87" s="195"/>
      <c r="IWU87" s="195"/>
      <c r="IWV87" s="195"/>
      <c r="IWW87" s="195"/>
      <c r="IWX87" s="195"/>
      <c r="IWY87" s="195"/>
      <c r="IWZ87" s="195"/>
      <c r="IXA87" s="195"/>
      <c r="IXB87" s="195"/>
      <c r="IXC87" s="195"/>
      <c r="IXD87" s="195"/>
      <c r="IXE87" s="195"/>
      <c r="IXF87" s="195"/>
      <c r="IXG87" s="195"/>
      <c r="IXH87" s="195"/>
      <c r="IXI87" s="195"/>
      <c r="IXJ87" s="195"/>
      <c r="IXK87" s="195"/>
      <c r="IXL87" s="195"/>
      <c r="IXM87" s="195"/>
      <c r="IXN87" s="195"/>
      <c r="IXO87" s="195"/>
      <c r="IXP87" s="195"/>
      <c r="IXQ87" s="195"/>
      <c r="IXR87" s="195"/>
      <c r="IXS87" s="195"/>
      <c r="IXT87" s="195"/>
      <c r="IXU87" s="195"/>
      <c r="IXV87" s="195"/>
      <c r="IXW87" s="195"/>
      <c r="IXX87" s="195"/>
      <c r="IXY87" s="195"/>
      <c r="IXZ87" s="195"/>
      <c r="IYA87" s="195"/>
      <c r="IYB87" s="195"/>
      <c r="IYC87" s="195"/>
      <c r="IYD87" s="195"/>
      <c r="IYE87" s="195"/>
      <c r="IYF87" s="195"/>
      <c r="IYG87" s="195"/>
      <c r="IYH87" s="195"/>
      <c r="IYI87" s="195"/>
      <c r="IYJ87" s="195"/>
      <c r="IYK87" s="195"/>
      <c r="IYL87" s="195"/>
      <c r="IYM87" s="195"/>
      <c r="IYN87" s="195"/>
      <c r="IYO87" s="195"/>
      <c r="IYP87" s="195"/>
      <c r="IYQ87" s="195"/>
      <c r="IYR87" s="195"/>
      <c r="IYS87" s="195"/>
      <c r="IYT87" s="195"/>
      <c r="IYU87" s="195"/>
      <c r="IYV87" s="195"/>
      <c r="IYW87" s="195"/>
      <c r="IYX87" s="195"/>
      <c r="IYY87" s="195"/>
      <c r="IYZ87" s="195"/>
      <c r="IZA87" s="195"/>
      <c r="IZB87" s="195"/>
      <c r="IZC87" s="195"/>
      <c r="IZD87" s="195"/>
      <c r="IZE87" s="195"/>
      <c r="IZF87" s="195"/>
      <c r="IZG87" s="195"/>
      <c r="IZH87" s="195"/>
      <c r="IZI87" s="195"/>
      <c r="IZJ87" s="195"/>
      <c r="IZK87" s="195"/>
      <c r="IZL87" s="195"/>
      <c r="IZM87" s="195"/>
      <c r="IZN87" s="195"/>
      <c r="IZO87" s="195"/>
      <c r="IZP87" s="195"/>
      <c r="IZQ87" s="195"/>
      <c r="IZR87" s="195"/>
      <c r="IZS87" s="195"/>
      <c r="IZT87" s="195"/>
      <c r="IZU87" s="195"/>
      <c r="IZV87" s="195"/>
      <c r="IZW87" s="195"/>
      <c r="IZX87" s="195"/>
      <c r="IZY87" s="195"/>
      <c r="IZZ87" s="195"/>
      <c r="JAA87" s="195"/>
      <c r="JAB87" s="195"/>
      <c r="JAC87" s="195"/>
      <c r="JAD87" s="195"/>
      <c r="JAE87" s="195"/>
      <c r="JAF87" s="195"/>
      <c r="JAG87" s="195"/>
      <c r="JAH87" s="195"/>
      <c r="JAI87" s="195"/>
      <c r="JAJ87" s="195"/>
      <c r="JAK87" s="195"/>
      <c r="JAL87" s="195"/>
      <c r="JAM87" s="195"/>
      <c r="JAN87" s="195"/>
      <c r="JAO87" s="195"/>
      <c r="JAP87" s="195"/>
      <c r="JAQ87" s="195"/>
      <c r="JAR87" s="195"/>
      <c r="JAS87" s="195"/>
      <c r="JAT87" s="195"/>
      <c r="JAU87" s="195"/>
      <c r="JAV87" s="195"/>
      <c r="JAW87" s="195"/>
      <c r="JAX87" s="195"/>
      <c r="JAY87" s="195"/>
      <c r="JAZ87" s="195"/>
      <c r="JBA87" s="195"/>
      <c r="JBB87" s="195"/>
      <c r="JBC87" s="195"/>
      <c r="JBD87" s="195"/>
      <c r="JBE87" s="195"/>
      <c r="JBF87" s="195"/>
      <c r="JBG87" s="195"/>
      <c r="JBH87" s="195"/>
      <c r="JBI87" s="195"/>
      <c r="JBJ87" s="195"/>
      <c r="JBK87" s="195"/>
      <c r="JBL87" s="195"/>
      <c r="JBM87" s="195"/>
      <c r="JBN87" s="195"/>
      <c r="JBO87" s="195"/>
      <c r="JBP87" s="195"/>
      <c r="JBQ87" s="195"/>
      <c r="JBR87" s="195"/>
      <c r="JBS87" s="195"/>
      <c r="JBT87" s="195"/>
      <c r="JBU87" s="195"/>
      <c r="JBV87" s="195"/>
      <c r="JBW87" s="195"/>
      <c r="JBX87" s="195"/>
      <c r="JBY87" s="195"/>
      <c r="JBZ87" s="195"/>
      <c r="JCA87" s="195"/>
      <c r="JCB87" s="195"/>
      <c r="JCC87" s="195"/>
      <c r="JCD87" s="195"/>
      <c r="JCE87" s="195"/>
      <c r="JCF87" s="195"/>
      <c r="JCG87" s="195"/>
      <c r="JCH87" s="195"/>
      <c r="JCI87" s="195"/>
      <c r="JCJ87" s="195"/>
      <c r="JCK87" s="195"/>
      <c r="JCL87" s="195"/>
      <c r="JCM87" s="195"/>
      <c r="JCN87" s="195"/>
      <c r="JCO87" s="195"/>
      <c r="JCP87" s="195"/>
      <c r="JCQ87" s="195"/>
      <c r="JCR87" s="195"/>
      <c r="JCS87" s="195"/>
      <c r="JCT87" s="195"/>
      <c r="JCU87" s="195"/>
      <c r="JCV87" s="195"/>
      <c r="JCW87" s="195"/>
      <c r="JCX87" s="195"/>
      <c r="JCY87" s="195"/>
      <c r="JCZ87" s="195"/>
      <c r="JDA87" s="195"/>
      <c r="JDB87" s="195"/>
      <c r="JDC87" s="195"/>
      <c r="JDD87" s="195"/>
      <c r="JDE87" s="195"/>
      <c r="JDF87" s="195"/>
      <c r="JDG87" s="195"/>
      <c r="JDH87" s="195"/>
      <c r="JDI87" s="195"/>
      <c r="JDJ87" s="195"/>
      <c r="JDK87" s="195"/>
      <c r="JDL87" s="195"/>
      <c r="JDM87" s="195"/>
      <c r="JDN87" s="195"/>
      <c r="JDO87" s="195"/>
      <c r="JDP87" s="195"/>
      <c r="JDQ87" s="195"/>
      <c r="JDR87" s="195"/>
      <c r="JDS87" s="195"/>
      <c r="JDT87" s="195"/>
      <c r="JDU87" s="195"/>
      <c r="JDV87" s="195"/>
      <c r="JDW87" s="195"/>
      <c r="JDX87" s="195"/>
      <c r="JDY87" s="195"/>
      <c r="JDZ87" s="195"/>
      <c r="JEA87" s="195"/>
      <c r="JEB87" s="195"/>
      <c r="JEC87" s="195"/>
      <c r="JED87" s="195"/>
      <c r="JEE87" s="195"/>
      <c r="JEF87" s="195"/>
      <c r="JEG87" s="195"/>
      <c r="JEH87" s="195"/>
      <c r="JEI87" s="195"/>
      <c r="JEJ87" s="195"/>
      <c r="JEK87" s="195"/>
      <c r="JEL87" s="195"/>
      <c r="JEM87" s="195"/>
      <c r="JEN87" s="195"/>
      <c r="JEO87" s="195"/>
      <c r="JEP87" s="195"/>
      <c r="JEQ87" s="195"/>
      <c r="JER87" s="195"/>
      <c r="JES87" s="195"/>
      <c r="JET87" s="195"/>
      <c r="JEU87" s="195"/>
      <c r="JEV87" s="195"/>
      <c r="JEW87" s="195"/>
      <c r="JEX87" s="195"/>
      <c r="JEY87" s="195"/>
      <c r="JEZ87" s="195"/>
      <c r="JFA87" s="195"/>
      <c r="JFB87" s="195"/>
      <c r="JFC87" s="195"/>
      <c r="JFD87" s="195"/>
      <c r="JFE87" s="195"/>
      <c r="JFF87" s="195"/>
      <c r="JFG87" s="195"/>
      <c r="JFH87" s="195"/>
      <c r="JFI87" s="195"/>
      <c r="JFJ87" s="195"/>
      <c r="JFK87" s="195"/>
      <c r="JFL87" s="195"/>
      <c r="JFM87" s="195"/>
      <c r="JFN87" s="195"/>
      <c r="JFO87" s="195"/>
      <c r="JFP87" s="195"/>
      <c r="JFQ87" s="195"/>
      <c r="JFR87" s="195"/>
      <c r="JFS87" s="195"/>
      <c r="JFT87" s="195"/>
      <c r="JFU87" s="195"/>
      <c r="JFV87" s="195"/>
      <c r="JFW87" s="195"/>
      <c r="JFX87" s="195"/>
      <c r="JFY87" s="195"/>
      <c r="JFZ87" s="195"/>
      <c r="JGA87" s="195"/>
      <c r="JGB87" s="195"/>
      <c r="JGC87" s="195"/>
      <c r="JGD87" s="195"/>
      <c r="JGE87" s="195"/>
      <c r="JGF87" s="195"/>
      <c r="JGG87" s="195"/>
      <c r="JGH87" s="195"/>
      <c r="JGI87" s="195"/>
      <c r="JGJ87" s="195"/>
      <c r="JGK87" s="195"/>
      <c r="JGL87" s="195"/>
      <c r="JGM87" s="195"/>
      <c r="JGN87" s="195"/>
      <c r="JGO87" s="195"/>
      <c r="JGP87" s="195"/>
      <c r="JGQ87" s="195"/>
      <c r="JGR87" s="195"/>
      <c r="JGS87" s="195"/>
      <c r="JGT87" s="195"/>
      <c r="JGU87" s="195"/>
      <c r="JGV87" s="195"/>
      <c r="JGW87" s="195"/>
      <c r="JGX87" s="195"/>
      <c r="JGY87" s="195"/>
      <c r="JGZ87" s="195"/>
      <c r="JHA87" s="195"/>
      <c r="JHB87" s="195"/>
      <c r="JHC87" s="195"/>
      <c r="JHD87" s="195"/>
      <c r="JHE87" s="195"/>
      <c r="JHF87" s="195"/>
      <c r="JHG87" s="195"/>
      <c r="JHH87" s="195"/>
      <c r="JHI87" s="195"/>
      <c r="JHJ87" s="195"/>
      <c r="JHK87" s="195"/>
      <c r="JHL87" s="195"/>
      <c r="JHM87" s="195"/>
      <c r="JHN87" s="195"/>
      <c r="JHO87" s="195"/>
      <c r="JHP87" s="195"/>
      <c r="JHQ87" s="195"/>
      <c r="JHR87" s="195"/>
      <c r="JHS87" s="195"/>
      <c r="JHT87" s="195"/>
      <c r="JHU87" s="195"/>
      <c r="JHV87" s="195"/>
      <c r="JHW87" s="195"/>
      <c r="JHX87" s="195"/>
      <c r="JHY87" s="195"/>
      <c r="JHZ87" s="195"/>
      <c r="JIA87" s="195"/>
      <c r="JIB87" s="195"/>
      <c r="JIC87" s="195"/>
      <c r="JID87" s="195"/>
      <c r="JIE87" s="195"/>
      <c r="JIF87" s="195"/>
      <c r="JIG87" s="195"/>
      <c r="JIH87" s="195"/>
      <c r="JII87" s="195"/>
      <c r="JIJ87" s="195"/>
      <c r="JIK87" s="195"/>
      <c r="JIL87" s="195"/>
      <c r="JIM87" s="195"/>
      <c r="JIN87" s="195"/>
      <c r="JIO87" s="195"/>
      <c r="JIP87" s="195"/>
      <c r="JIQ87" s="195"/>
      <c r="JIR87" s="195"/>
      <c r="JIS87" s="195"/>
      <c r="JIT87" s="195"/>
      <c r="JIU87" s="195"/>
      <c r="JIV87" s="195"/>
      <c r="JIW87" s="195"/>
      <c r="JIX87" s="195"/>
      <c r="JIY87" s="195"/>
      <c r="JIZ87" s="195"/>
      <c r="JJA87" s="195"/>
      <c r="JJB87" s="195"/>
      <c r="JJC87" s="195"/>
      <c r="JJD87" s="195"/>
      <c r="JJE87" s="195"/>
      <c r="JJF87" s="195"/>
      <c r="JJG87" s="195"/>
      <c r="JJH87" s="195"/>
      <c r="JJI87" s="195"/>
      <c r="JJJ87" s="195"/>
      <c r="JJK87" s="195"/>
      <c r="JJL87" s="195"/>
      <c r="JJM87" s="195"/>
      <c r="JJN87" s="195"/>
      <c r="JJO87" s="195"/>
      <c r="JJP87" s="195"/>
      <c r="JJQ87" s="195"/>
      <c r="JJR87" s="195"/>
      <c r="JJS87" s="195"/>
      <c r="JJT87" s="195"/>
      <c r="JJU87" s="195"/>
      <c r="JJV87" s="195"/>
      <c r="JJW87" s="195"/>
      <c r="JJX87" s="195"/>
      <c r="JJY87" s="195"/>
      <c r="JJZ87" s="195"/>
      <c r="JKA87" s="195"/>
      <c r="JKB87" s="195"/>
      <c r="JKC87" s="195"/>
      <c r="JKD87" s="195"/>
      <c r="JKE87" s="195"/>
      <c r="JKF87" s="195"/>
      <c r="JKG87" s="195"/>
      <c r="JKH87" s="195"/>
      <c r="JKI87" s="195"/>
      <c r="JKJ87" s="195"/>
      <c r="JKK87" s="195"/>
      <c r="JKL87" s="195"/>
      <c r="JKM87" s="195"/>
      <c r="JKN87" s="195"/>
      <c r="JKO87" s="195"/>
      <c r="JKP87" s="195"/>
      <c r="JKQ87" s="195"/>
      <c r="JKR87" s="195"/>
      <c r="JKS87" s="195"/>
      <c r="JKT87" s="195"/>
      <c r="JKU87" s="195"/>
      <c r="JKV87" s="195"/>
      <c r="JKW87" s="195"/>
      <c r="JKX87" s="195"/>
      <c r="JKY87" s="195"/>
      <c r="JKZ87" s="195"/>
      <c r="JLA87" s="195"/>
      <c r="JLB87" s="195"/>
      <c r="JLC87" s="195"/>
      <c r="JLD87" s="195"/>
      <c r="JLE87" s="195"/>
      <c r="JLF87" s="195"/>
      <c r="JLG87" s="195"/>
      <c r="JLH87" s="195"/>
      <c r="JLI87" s="195"/>
      <c r="JLJ87" s="195"/>
      <c r="JLK87" s="195"/>
      <c r="JLL87" s="195"/>
      <c r="JLM87" s="195"/>
      <c r="JLN87" s="195"/>
      <c r="JLO87" s="195"/>
      <c r="JLP87" s="195"/>
      <c r="JLQ87" s="195"/>
      <c r="JLR87" s="195"/>
      <c r="JLS87" s="195"/>
      <c r="JLT87" s="195"/>
      <c r="JLU87" s="195"/>
      <c r="JLV87" s="195"/>
      <c r="JLW87" s="195"/>
      <c r="JLX87" s="195"/>
      <c r="JLY87" s="195"/>
      <c r="JLZ87" s="195"/>
      <c r="JMA87" s="195"/>
      <c r="JMB87" s="195"/>
      <c r="JMC87" s="195"/>
      <c r="JMD87" s="195"/>
      <c r="JME87" s="195"/>
      <c r="JMF87" s="195"/>
      <c r="JMG87" s="195"/>
      <c r="JMH87" s="195"/>
      <c r="JMI87" s="195"/>
      <c r="JMJ87" s="195"/>
      <c r="JMK87" s="195"/>
      <c r="JML87" s="195"/>
      <c r="JMM87" s="195"/>
      <c r="JMN87" s="195"/>
      <c r="JMO87" s="195"/>
      <c r="JMP87" s="195"/>
      <c r="JMQ87" s="195"/>
      <c r="JMR87" s="195"/>
      <c r="JMS87" s="195"/>
      <c r="JMT87" s="195"/>
      <c r="JMU87" s="195"/>
      <c r="JMV87" s="195"/>
      <c r="JMW87" s="195"/>
      <c r="JMX87" s="195"/>
      <c r="JMY87" s="195"/>
      <c r="JMZ87" s="195"/>
      <c r="JNA87" s="195"/>
      <c r="JNB87" s="195"/>
      <c r="JNC87" s="195"/>
      <c r="JND87" s="195"/>
      <c r="JNE87" s="195"/>
      <c r="JNF87" s="195"/>
      <c r="JNG87" s="195"/>
      <c r="JNH87" s="195"/>
      <c r="JNI87" s="195"/>
      <c r="JNJ87" s="195"/>
      <c r="JNK87" s="195"/>
      <c r="JNL87" s="195"/>
      <c r="JNM87" s="195"/>
      <c r="JNN87" s="195"/>
      <c r="JNO87" s="195"/>
      <c r="JNP87" s="195"/>
      <c r="JNQ87" s="195"/>
      <c r="JNR87" s="195"/>
      <c r="JNS87" s="195"/>
      <c r="JNT87" s="195"/>
      <c r="JNU87" s="195"/>
      <c r="JNV87" s="195"/>
      <c r="JNW87" s="195"/>
      <c r="JNX87" s="195"/>
      <c r="JNY87" s="195"/>
      <c r="JNZ87" s="195"/>
      <c r="JOA87" s="195"/>
      <c r="JOB87" s="195"/>
      <c r="JOC87" s="195"/>
      <c r="JOD87" s="195"/>
      <c r="JOE87" s="195"/>
      <c r="JOF87" s="195"/>
      <c r="JOG87" s="195"/>
      <c r="JOH87" s="195"/>
      <c r="JOI87" s="195"/>
      <c r="JOJ87" s="195"/>
      <c r="JOK87" s="195"/>
      <c r="JOL87" s="195"/>
      <c r="JOM87" s="195"/>
      <c r="JON87" s="195"/>
      <c r="JOO87" s="195"/>
      <c r="JOP87" s="195"/>
      <c r="JOQ87" s="195"/>
      <c r="JOR87" s="195"/>
      <c r="JOS87" s="195"/>
      <c r="JOT87" s="195"/>
      <c r="JOU87" s="195"/>
      <c r="JOV87" s="195"/>
      <c r="JOW87" s="195"/>
      <c r="JOX87" s="195"/>
      <c r="JOY87" s="195"/>
      <c r="JOZ87" s="195"/>
      <c r="JPA87" s="195"/>
      <c r="JPB87" s="195"/>
      <c r="JPC87" s="195"/>
      <c r="JPD87" s="195"/>
      <c r="JPE87" s="195"/>
      <c r="JPF87" s="195"/>
      <c r="JPG87" s="195"/>
      <c r="JPH87" s="195"/>
      <c r="JPI87" s="195"/>
      <c r="JPJ87" s="195"/>
      <c r="JPK87" s="195"/>
      <c r="JPL87" s="195"/>
      <c r="JPM87" s="195"/>
      <c r="JPN87" s="195"/>
      <c r="JPO87" s="195"/>
      <c r="JPP87" s="195"/>
      <c r="JPQ87" s="195"/>
      <c r="JPR87" s="195"/>
      <c r="JPS87" s="195"/>
      <c r="JPT87" s="195"/>
      <c r="JPU87" s="195"/>
      <c r="JPV87" s="195"/>
      <c r="JPW87" s="195"/>
      <c r="JPX87" s="195"/>
      <c r="JPY87" s="195"/>
      <c r="JPZ87" s="195"/>
      <c r="JQA87" s="195"/>
      <c r="JQB87" s="195"/>
      <c r="JQC87" s="195"/>
      <c r="JQD87" s="195"/>
      <c r="JQE87" s="195"/>
      <c r="JQF87" s="195"/>
      <c r="JQG87" s="195"/>
      <c r="JQH87" s="195"/>
      <c r="JQI87" s="195"/>
      <c r="JQJ87" s="195"/>
      <c r="JQK87" s="195"/>
      <c r="JQL87" s="195"/>
      <c r="JQM87" s="195"/>
      <c r="JQN87" s="195"/>
      <c r="JQO87" s="195"/>
      <c r="JQP87" s="195"/>
      <c r="JQQ87" s="195"/>
      <c r="JQR87" s="195"/>
      <c r="JQS87" s="195"/>
      <c r="JQT87" s="195"/>
      <c r="JQU87" s="195"/>
      <c r="JQV87" s="195"/>
      <c r="JQW87" s="195"/>
      <c r="JQX87" s="195"/>
      <c r="JQY87" s="195"/>
      <c r="JQZ87" s="195"/>
      <c r="JRA87" s="195"/>
      <c r="JRB87" s="195"/>
      <c r="JRC87" s="195"/>
      <c r="JRD87" s="195"/>
      <c r="JRE87" s="195"/>
      <c r="JRF87" s="195"/>
      <c r="JRG87" s="195"/>
      <c r="JRH87" s="195"/>
      <c r="JRI87" s="195"/>
      <c r="JRJ87" s="195"/>
      <c r="JRK87" s="195"/>
      <c r="JRL87" s="195"/>
      <c r="JRM87" s="195"/>
      <c r="JRN87" s="195"/>
      <c r="JRO87" s="195"/>
      <c r="JRP87" s="195"/>
      <c r="JRQ87" s="195"/>
      <c r="JRR87" s="195"/>
      <c r="JRS87" s="195"/>
      <c r="JRT87" s="195"/>
      <c r="JRU87" s="195"/>
      <c r="JRV87" s="195"/>
      <c r="JRW87" s="195"/>
      <c r="JRX87" s="195"/>
      <c r="JRY87" s="195"/>
      <c r="JRZ87" s="195"/>
      <c r="JSA87" s="195"/>
      <c r="JSB87" s="195"/>
      <c r="JSC87" s="195"/>
      <c r="JSD87" s="195"/>
      <c r="JSE87" s="195"/>
      <c r="JSF87" s="195"/>
      <c r="JSG87" s="195"/>
      <c r="JSH87" s="195"/>
      <c r="JSI87" s="195"/>
      <c r="JSJ87" s="195"/>
      <c r="JSK87" s="195"/>
      <c r="JSL87" s="195"/>
      <c r="JSM87" s="195"/>
      <c r="JSN87" s="195"/>
      <c r="JSO87" s="195"/>
      <c r="JSP87" s="195"/>
      <c r="JSQ87" s="195"/>
      <c r="JSR87" s="195"/>
      <c r="JSS87" s="195"/>
      <c r="JST87" s="195"/>
      <c r="JSU87" s="195"/>
      <c r="JSV87" s="195"/>
      <c r="JSW87" s="195"/>
      <c r="JSX87" s="195"/>
      <c r="JSY87" s="195"/>
      <c r="JSZ87" s="195"/>
      <c r="JTA87" s="195"/>
      <c r="JTB87" s="195"/>
      <c r="JTC87" s="195"/>
      <c r="JTD87" s="195"/>
      <c r="JTE87" s="195"/>
      <c r="JTF87" s="195"/>
      <c r="JTG87" s="195"/>
      <c r="JTH87" s="195"/>
      <c r="JTI87" s="195"/>
      <c r="JTJ87" s="195"/>
      <c r="JTK87" s="195"/>
      <c r="JTL87" s="195"/>
      <c r="JTM87" s="195"/>
      <c r="JTN87" s="195"/>
      <c r="JTO87" s="195"/>
      <c r="JTP87" s="195"/>
      <c r="JTQ87" s="195"/>
      <c r="JTR87" s="195"/>
      <c r="JTS87" s="195"/>
      <c r="JTT87" s="195"/>
      <c r="JTU87" s="195"/>
      <c r="JTV87" s="195"/>
      <c r="JTW87" s="195"/>
      <c r="JTX87" s="195"/>
      <c r="JTY87" s="195"/>
      <c r="JTZ87" s="195"/>
      <c r="JUA87" s="195"/>
      <c r="JUB87" s="195"/>
      <c r="JUC87" s="195"/>
      <c r="JUD87" s="195"/>
      <c r="JUE87" s="195"/>
      <c r="JUF87" s="195"/>
      <c r="JUG87" s="195"/>
      <c r="JUH87" s="195"/>
      <c r="JUI87" s="195"/>
      <c r="JUJ87" s="195"/>
      <c r="JUK87" s="195"/>
      <c r="JUL87" s="195"/>
      <c r="JUM87" s="195"/>
      <c r="JUN87" s="195"/>
      <c r="JUO87" s="195"/>
      <c r="JUP87" s="195"/>
      <c r="JUQ87" s="195"/>
      <c r="JUR87" s="195"/>
      <c r="JUS87" s="195"/>
      <c r="JUT87" s="195"/>
      <c r="JUU87" s="195"/>
      <c r="JUV87" s="195"/>
      <c r="JUW87" s="195"/>
      <c r="JUX87" s="195"/>
      <c r="JUY87" s="195"/>
      <c r="JUZ87" s="195"/>
      <c r="JVA87" s="195"/>
      <c r="JVB87" s="195"/>
      <c r="JVC87" s="195"/>
      <c r="JVD87" s="195"/>
      <c r="JVE87" s="195"/>
      <c r="JVF87" s="195"/>
      <c r="JVG87" s="195"/>
      <c r="JVH87" s="195"/>
      <c r="JVI87" s="195"/>
      <c r="JVJ87" s="195"/>
      <c r="JVK87" s="195"/>
      <c r="JVL87" s="195"/>
      <c r="JVM87" s="195"/>
      <c r="JVN87" s="195"/>
      <c r="JVO87" s="195"/>
      <c r="JVP87" s="195"/>
      <c r="JVQ87" s="195"/>
      <c r="JVR87" s="195"/>
      <c r="JVS87" s="195"/>
      <c r="JVT87" s="195"/>
      <c r="JVU87" s="195"/>
      <c r="JVV87" s="195"/>
      <c r="JVW87" s="195"/>
      <c r="JVX87" s="195"/>
      <c r="JVY87" s="195"/>
      <c r="JVZ87" s="195"/>
      <c r="JWA87" s="195"/>
      <c r="JWB87" s="195"/>
      <c r="JWC87" s="195"/>
      <c r="JWD87" s="195"/>
      <c r="JWE87" s="195"/>
      <c r="JWF87" s="195"/>
      <c r="JWG87" s="195"/>
      <c r="JWH87" s="195"/>
      <c r="JWI87" s="195"/>
      <c r="JWJ87" s="195"/>
      <c r="JWK87" s="195"/>
      <c r="JWL87" s="195"/>
      <c r="JWM87" s="195"/>
      <c r="JWN87" s="195"/>
      <c r="JWO87" s="195"/>
      <c r="JWP87" s="195"/>
      <c r="JWQ87" s="195"/>
      <c r="JWR87" s="195"/>
      <c r="JWS87" s="195"/>
      <c r="JWT87" s="195"/>
      <c r="JWU87" s="195"/>
      <c r="JWV87" s="195"/>
      <c r="JWW87" s="195"/>
      <c r="JWX87" s="195"/>
      <c r="JWY87" s="195"/>
      <c r="JWZ87" s="195"/>
      <c r="JXA87" s="195"/>
      <c r="JXB87" s="195"/>
      <c r="JXC87" s="195"/>
      <c r="JXD87" s="195"/>
      <c r="JXE87" s="195"/>
      <c r="JXF87" s="195"/>
      <c r="JXG87" s="195"/>
      <c r="JXH87" s="195"/>
      <c r="JXI87" s="195"/>
      <c r="JXJ87" s="195"/>
      <c r="JXK87" s="195"/>
      <c r="JXL87" s="195"/>
      <c r="JXM87" s="195"/>
      <c r="JXN87" s="195"/>
      <c r="JXO87" s="195"/>
      <c r="JXP87" s="195"/>
      <c r="JXQ87" s="195"/>
      <c r="JXR87" s="195"/>
      <c r="JXS87" s="195"/>
      <c r="JXT87" s="195"/>
      <c r="JXU87" s="195"/>
      <c r="JXV87" s="195"/>
      <c r="JXW87" s="195"/>
      <c r="JXX87" s="195"/>
      <c r="JXY87" s="195"/>
      <c r="JXZ87" s="195"/>
      <c r="JYA87" s="195"/>
      <c r="JYB87" s="195"/>
      <c r="JYC87" s="195"/>
      <c r="JYD87" s="195"/>
      <c r="JYE87" s="195"/>
      <c r="JYF87" s="195"/>
      <c r="JYG87" s="195"/>
      <c r="JYH87" s="195"/>
      <c r="JYI87" s="195"/>
      <c r="JYJ87" s="195"/>
      <c r="JYK87" s="195"/>
      <c r="JYL87" s="195"/>
      <c r="JYM87" s="195"/>
      <c r="JYN87" s="195"/>
      <c r="JYO87" s="195"/>
      <c r="JYP87" s="195"/>
      <c r="JYQ87" s="195"/>
      <c r="JYR87" s="195"/>
      <c r="JYS87" s="195"/>
      <c r="JYT87" s="195"/>
      <c r="JYU87" s="195"/>
      <c r="JYV87" s="195"/>
      <c r="JYW87" s="195"/>
      <c r="JYX87" s="195"/>
      <c r="JYY87" s="195"/>
      <c r="JYZ87" s="195"/>
      <c r="JZA87" s="195"/>
      <c r="JZB87" s="195"/>
      <c r="JZC87" s="195"/>
      <c r="JZD87" s="195"/>
      <c r="JZE87" s="195"/>
      <c r="JZF87" s="195"/>
      <c r="JZG87" s="195"/>
      <c r="JZH87" s="195"/>
      <c r="JZI87" s="195"/>
      <c r="JZJ87" s="195"/>
      <c r="JZK87" s="195"/>
      <c r="JZL87" s="195"/>
      <c r="JZM87" s="195"/>
      <c r="JZN87" s="195"/>
      <c r="JZO87" s="195"/>
      <c r="JZP87" s="195"/>
      <c r="JZQ87" s="195"/>
      <c r="JZR87" s="195"/>
      <c r="JZS87" s="195"/>
      <c r="JZT87" s="195"/>
      <c r="JZU87" s="195"/>
      <c r="JZV87" s="195"/>
      <c r="JZW87" s="195"/>
      <c r="JZX87" s="195"/>
      <c r="JZY87" s="195"/>
      <c r="JZZ87" s="195"/>
      <c r="KAA87" s="195"/>
      <c r="KAB87" s="195"/>
      <c r="KAC87" s="195"/>
      <c r="KAD87" s="195"/>
      <c r="KAE87" s="195"/>
      <c r="KAF87" s="195"/>
      <c r="KAG87" s="195"/>
      <c r="KAH87" s="195"/>
      <c r="KAI87" s="195"/>
      <c r="KAJ87" s="195"/>
      <c r="KAK87" s="195"/>
      <c r="KAL87" s="195"/>
      <c r="KAM87" s="195"/>
      <c r="KAN87" s="195"/>
      <c r="KAO87" s="195"/>
      <c r="KAP87" s="195"/>
      <c r="KAQ87" s="195"/>
      <c r="KAR87" s="195"/>
      <c r="KAS87" s="195"/>
      <c r="KAT87" s="195"/>
      <c r="KAU87" s="195"/>
      <c r="KAV87" s="195"/>
      <c r="KAW87" s="195"/>
      <c r="KAX87" s="195"/>
      <c r="KAY87" s="195"/>
      <c r="KAZ87" s="195"/>
      <c r="KBA87" s="195"/>
      <c r="KBB87" s="195"/>
      <c r="KBC87" s="195"/>
      <c r="KBD87" s="195"/>
      <c r="KBE87" s="195"/>
      <c r="KBF87" s="195"/>
      <c r="KBG87" s="195"/>
      <c r="KBH87" s="195"/>
      <c r="KBI87" s="195"/>
      <c r="KBJ87" s="195"/>
      <c r="KBK87" s="195"/>
      <c r="KBL87" s="195"/>
      <c r="KBM87" s="195"/>
      <c r="KBN87" s="195"/>
      <c r="KBO87" s="195"/>
      <c r="KBP87" s="195"/>
      <c r="KBQ87" s="195"/>
      <c r="KBR87" s="195"/>
      <c r="KBS87" s="195"/>
      <c r="KBT87" s="195"/>
      <c r="KBU87" s="195"/>
      <c r="KBV87" s="195"/>
      <c r="KBW87" s="195"/>
      <c r="KBX87" s="195"/>
      <c r="KBY87" s="195"/>
      <c r="KBZ87" s="195"/>
      <c r="KCA87" s="195"/>
      <c r="KCB87" s="195"/>
      <c r="KCC87" s="195"/>
      <c r="KCD87" s="195"/>
      <c r="KCE87" s="195"/>
      <c r="KCF87" s="195"/>
      <c r="KCG87" s="195"/>
      <c r="KCH87" s="195"/>
      <c r="KCI87" s="195"/>
      <c r="KCJ87" s="195"/>
      <c r="KCK87" s="195"/>
      <c r="KCL87" s="195"/>
      <c r="KCM87" s="195"/>
      <c r="KCN87" s="195"/>
      <c r="KCO87" s="195"/>
      <c r="KCP87" s="195"/>
      <c r="KCQ87" s="195"/>
      <c r="KCR87" s="195"/>
      <c r="KCS87" s="195"/>
      <c r="KCT87" s="195"/>
      <c r="KCU87" s="195"/>
      <c r="KCV87" s="195"/>
      <c r="KCW87" s="195"/>
      <c r="KCX87" s="195"/>
      <c r="KCY87" s="195"/>
      <c r="KCZ87" s="195"/>
      <c r="KDA87" s="195"/>
      <c r="KDB87" s="195"/>
      <c r="KDC87" s="195"/>
      <c r="KDD87" s="195"/>
      <c r="KDE87" s="195"/>
      <c r="KDF87" s="195"/>
      <c r="KDG87" s="195"/>
      <c r="KDH87" s="195"/>
      <c r="KDI87" s="195"/>
      <c r="KDJ87" s="195"/>
      <c r="KDK87" s="195"/>
      <c r="KDL87" s="195"/>
      <c r="KDM87" s="195"/>
      <c r="KDN87" s="195"/>
      <c r="KDO87" s="195"/>
      <c r="KDP87" s="195"/>
      <c r="KDQ87" s="195"/>
      <c r="KDR87" s="195"/>
      <c r="KDS87" s="195"/>
      <c r="KDT87" s="195"/>
      <c r="KDU87" s="195"/>
      <c r="KDV87" s="195"/>
      <c r="KDW87" s="195"/>
      <c r="KDX87" s="195"/>
      <c r="KDY87" s="195"/>
      <c r="KDZ87" s="195"/>
      <c r="KEA87" s="195"/>
      <c r="KEB87" s="195"/>
      <c r="KEC87" s="195"/>
      <c r="KED87" s="195"/>
      <c r="KEE87" s="195"/>
      <c r="KEF87" s="195"/>
      <c r="KEG87" s="195"/>
      <c r="KEH87" s="195"/>
      <c r="KEI87" s="195"/>
      <c r="KEJ87" s="195"/>
      <c r="KEK87" s="195"/>
      <c r="KEL87" s="195"/>
      <c r="KEM87" s="195"/>
      <c r="KEN87" s="195"/>
      <c r="KEO87" s="195"/>
      <c r="KEP87" s="195"/>
      <c r="KEQ87" s="195"/>
      <c r="KER87" s="195"/>
      <c r="KES87" s="195"/>
      <c r="KET87" s="195"/>
      <c r="KEU87" s="195"/>
      <c r="KEV87" s="195"/>
      <c r="KEW87" s="195"/>
      <c r="KEX87" s="195"/>
      <c r="KEY87" s="195"/>
      <c r="KEZ87" s="195"/>
      <c r="KFA87" s="195"/>
      <c r="KFB87" s="195"/>
      <c r="KFC87" s="195"/>
      <c r="KFD87" s="195"/>
      <c r="KFE87" s="195"/>
      <c r="KFF87" s="195"/>
      <c r="KFG87" s="195"/>
      <c r="KFH87" s="195"/>
      <c r="KFI87" s="195"/>
      <c r="KFJ87" s="195"/>
      <c r="KFK87" s="195"/>
      <c r="KFL87" s="195"/>
      <c r="KFM87" s="195"/>
      <c r="KFN87" s="195"/>
      <c r="KFO87" s="195"/>
      <c r="KFP87" s="195"/>
      <c r="KFQ87" s="195"/>
      <c r="KFR87" s="195"/>
      <c r="KFS87" s="195"/>
      <c r="KFT87" s="195"/>
      <c r="KFU87" s="195"/>
      <c r="KFV87" s="195"/>
      <c r="KFW87" s="195"/>
      <c r="KFX87" s="195"/>
      <c r="KFY87" s="195"/>
      <c r="KFZ87" s="195"/>
      <c r="KGA87" s="195"/>
      <c r="KGB87" s="195"/>
      <c r="KGC87" s="195"/>
      <c r="KGD87" s="195"/>
      <c r="KGE87" s="195"/>
      <c r="KGF87" s="195"/>
      <c r="KGG87" s="195"/>
      <c r="KGH87" s="195"/>
      <c r="KGI87" s="195"/>
      <c r="KGJ87" s="195"/>
      <c r="KGK87" s="195"/>
      <c r="KGL87" s="195"/>
      <c r="KGM87" s="195"/>
      <c r="KGN87" s="195"/>
      <c r="KGO87" s="195"/>
      <c r="KGP87" s="195"/>
      <c r="KGQ87" s="195"/>
      <c r="KGR87" s="195"/>
      <c r="KGS87" s="195"/>
      <c r="KGT87" s="195"/>
      <c r="KGU87" s="195"/>
      <c r="KGV87" s="195"/>
      <c r="KGW87" s="195"/>
      <c r="KGX87" s="195"/>
      <c r="KGY87" s="195"/>
      <c r="KGZ87" s="195"/>
      <c r="KHA87" s="195"/>
      <c r="KHB87" s="195"/>
      <c r="KHC87" s="195"/>
      <c r="KHD87" s="195"/>
      <c r="KHE87" s="195"/>
      <c r="KHF87" s="195"/>
      <c r="KHG87" s="195"/>
      <c r="KHH87" s="195"/>
      <c r="KHI87" s="195"/>
      <c r="KHJ87" s="195"/>
      <c r="KHK87" s="195"/>
      <c r="KHL87" s="195"/>
      <c r="KHM87" s="195"/>
      <c r="KHN87" s="195"/>
      <c r="KHO87" s="195"/>
      <c r="KHP87" s="195"/>
      <c r="KHQ87" s="195"/>
      <c r="KHR87" s="195"/>
      <c r="KHS87" s="195"/>
      <c r="KHT87" s="195"/>
      <c r="KHU87" s="195"/>
      <c r="KHV87" s="195"/>
      <c r="KHW87" s="195"/>
      <c r="KHX87" s="195"/>
      <c r="KHY87" s="195"/>
      <c r="KHZ87" s="195"/>
      <c r="KIA87" s="195"/>
      <c r="KIB87" s="195"/>
      <c r="KIC87" s="195"/>
      <c r="KID87" s="195"/>
      <c r="KIE87" s="195"/>
      <c r="KIF87" s="195"/>
      <c r="KIG87" s="195"/>
      <c r="KIH87" s="195"/>
      <c r="KII87" s="195"/>
      <c r="KIJ87" s="195"/>
      <c r="KIK87" s="195"/>
      <c r="KIL87" s="195"/>
      <c r="KIM87" s="195"/>
      <c r="KIN87" s="195"/>
      <c r="KIO87" s="195"/>
      <c r="KIP87" s="195"/>
      <c r="KIQ87" s="195"/>
      <c r="KIR87" s="195"/>
      <c r="KIS87" s="195"/>
      <c r="KIT87" s="195"/>
      <c r="KIU87" s="195"/>
      <c r="KIV87" s="195"/>
      <c r="KIW87" s="195"/>
      <c r="KIX87" s="195"/>
      <c r="KIY87" s="195"/>
      <c r="KIZ87" s="195"/>
      <c r="KJA87" s="195"/>
      <c r="KJB87" s="195"/>
      <c r="KJC87" s="195"/>
      <c r="KJD87" s="195"/>
      <c r="KJE87" s="195"/>
      <c r="KJF87" s="195"/>
      <c r="KJG87" s="195"/>
      <c r="KJH87" s="195"/>
      <c r="KJI87" s="195"/>
      <c r="KJJ87" s="195"/>
      <c r="KJK87" s="195"/>
      <c r="KJL87" s="195"/>
      <c r="KJM87" s="195"/>
      <c r="KJN87" s="195"/>
      <c r="KJO87" s="195"/>
      <c r="KJP87" s="195"/>
      <c r="KJQ87" s="195"/>
      <c r="KJR87" s="195"/>
      <c r="KJS87" s="195"/>
      <c r="KJT87" s="195"/>
      <c r="KJU87" s="195"/>
      <c r="KJV87" s="195"/>
      <c r="KJW87" s="195"/>
      <c r="KJX87" s="195"/>
      <c r="KJY87" s="195"/>
      <c r="KJZ87" s="195"/>
      <c r="KKA87" s="195"/>
      <c r="KKB87" s="195"/>
      <c r="KKC87" s="195"/>
      <c r="KKD87" s="195"/>
      <c r="KKE87" s="195"/>
      <c r="KKF87" s="195"/>
      <c r="KKG87" s="195"/>
      <c r="KKH87" s="195"/>
      <c r="KKI87" s="195"/>
      <c r="KKJ87" s="195"/>
      <c r="KKK87" s="195"/>
      <c r="KKL87" s="195"/>
      <c r="KKM87" s="195"/>
      <c r="KKN87" s="195"/>
      <c r="KKO87" s="195"/>
      <c r="KKP87" s="195"/>
      <c r="KKQ87" s="195"/>
      <c r="KKR87" s="195"/>
      <c r="KKS87" s="195"/>
      <c r="KKT87" s="195"/>
      <c r="KKU87" s="195"/>
      <c r="KKV87" s="195"/>
      <c r="KKW87" s="195"/>
      <c r="KKX87" s="195"/>
      <c r="KKY87" s="195"/>
      <c r="KKZ87" s="195"/>
      <c r="KLA87" s="195"/>
      <c r="KLB87" s="195"/>
      <c r="KLC87" s="195"/>
      <c r="KLD87" s="195"/>
      <c r="KLE87" s="195"/>
      <c r="KLF87" s="195"/>
      <c r="KLG87" s="195"/>
      <c r="KLH87" s="195"/>
      <c r="KLI87" s="195"/>
      <c r="KLJ87" s="195"/>
      <c r="KLK87" s="195"/>
      <c r="KLL87" s="195"/>
      <c r="KLM87" s="195"/>
      <c r="KLN87" s="195"/>
      <c r="KLO87" s="195"/>
      <c r="KLP87" s="195"/>
      <c r="KLQ87" s="195"/>
      <c r="KLR87" s="195"/>
      <c r="KLS87" s="195"/>
      <c r="KLT87" s="195"/>
      <c r="KLU87" s="195"/>
      <c r="KLV87" s="195"/>
      <c r="KLW87" s="195"/>
      <c r="KLX87" s="195"/>
      <c r="KLY87" s="195"/>
      <c r="KLZ87" s="195"/>
      <c r="KMA87" s="195"/>
      <c r="KMB87" s="195"/>
      <c r="KMC87" s="195"/>
      <c r="KMD87" s="195"/>
      <c r="KME87" s="195"/>
      <c r="KMF87" s="195"/>
      <c r="KMG87" s="195"/>
      <c r="KMH87" s="195"/>
      <c r="KMI87" s="195"/>
      <c r="KMJ87" s="195"/>
      <c r="KMK87" s="195"/>
      <c r="KML87" s="195"/>
      <c r="KMM87" s="195"/>
      <c r="KMN87" s="195"/>
      <c r="KMO87" s="195"/>
      <c r="KMP87" s="195"/>
      <c r="KMQ87" s="195"/>
      <c r="KMR87" s="195"/>
      <c r="KMS87" s="195"/>
      <c r="KMT87" s="195"/>
      <c r="KMU87" s="195"/>
      <c r="KMV87" s="195"/>
      <c r="KMW87" s="195"/>
      <c r="KMX87" s="195"/>
      <c r="KMY87" s="195"/>
      <c r="KMZ87" s="195"/>
      <c r="KNA87" s="195"/>
      <c r="KNB87" s="195"/>
      <c r="KNC87" s="195"/>
      <c r="KND87" s="195"/>
      <c r="KNE87" s="195"/>
      <c r="KNF87" s="195"/>
      <c r="KNG87" s="195"/>
      <c r="KNH87" s="195"/>
      <c r="KNI87" s="195"/>
      <c r="KNJ87" s="195"/>
      <c r="KNK87" s="195"/>
      <c r="KNL87" s="195"/>
      <c r="KNM87" s="195"/>
      <c r="KNN87" s="195"/>
      <c r="KNO87" s="195"/>
      <c r="KNP87" s="195"/>
      <c r="KNQ87" s="195"/>
      <c r="KNR87" s="195"/>
      <c r="KNS87" s="195"/>
      <c r="KNT87" s="195"/>
      <c r="KNU87" s="195"/>
      <c r="KNV87" s="195"/>
      <c r="KNW87" s="195"/>
      <c r="KNX87" s="195"/>
      <c r="KNY87" s="195"/>
      <c r="KNZ87" s="195"/>
      <c r="KOA87" s="195"/>
      <c r="KOB87" s="195"/>
      <c r="KOC87" s="195"/>
      <c r="KOD87" s="195"/>
      <c r="KOE87" s="195"/>
      <c r="KOF87" s="195"/>
      <c r="KOG87" s="195"/>
      <c r="KOH87" s="195"/>
      <c r="KOI87" s="195"/>
      <c r="KOJ87" s="195"/>
      <c r="KOK87" s="195"/>
      <c r="KOL87" s="195"/>
      <c r="KOM87" s="195"/>
      <c r="KON87" s="195"/>
      <c r="KOO87" s="195"/>
      <c r="KOP87" s="195"/>
      <c r="KOQ87" s="195"/>
      <c r="KOR87" s="195"/>
      <c r="KOS87" s="195"/>
      <c r="KOT87" s="195"/>
      <c r="KOU87" s="195"/>
      <c r="KOV87" s="195"/>
      <c r="KOW87" s="195"/>
      <c r="KOX87" s="195"/>
      <c r="KOY87" s="195"/>
      <c r="KOZ87" s="195"/>
      <c r="KPA87" s="195"/>
      <c r="KPB87" s="195"/>
      <c r="KPC87" s="195"/>
      <c r="KPD87" s="195"/>
      <c r="KPE87" s="195"/>
      <c r="KPF87" s="195"/>
      <c r="KPG87" s="195"/>
      <c r="KPH87" s="195"/>
      <c r="KPI87" s="195"/>
      <c r="KPJ87" s="195"/>
      <c r="KPK87" s="195"/>
      <c r="KPL87" s="195"/>
      <c r="KPM87" s="195"/>
      <c r="KPN87" s="195"/>
      <c r="KPO87" s="195"/>
      <c r="KPP87" s="195"/>
      <c r="KPQ87" s="195"/>
      <c r="KPR87" s="195"/>
      <c r="KPS87" s="195"/>
      <c r="KPT87" s="195"/>
      <c r="KPU87" s="195"/>
      <c r="KPV87" s="195"/>
      <c r="KPW87" s="195"/>
      <c r="KPX87" s="195"/>
      <c r="KPY87" s="195"/>
      <c r="KPZ87" s="195"/>
      <c r="KQA87" s="195"/>
      <c r="KQB87" s="195"/>
      <c r="KQC87" s="195"/>
      <c r="KQD87" s="195"/>
      <c r="KQE87" s="195"/>
      <c r="KQF87" s="195"/>
      <c r="KQG87" s="195"/>
      <c r="KQH87" s="195"/>
      <c r="KQI87" s="195"/>
      <c r="KQJ87" s="195"/>
      <c r="KQK87" s="195"/>
      <c r="KQL87" s="195"/>
      <c r="KQM87" s="195"/>
      <c r="KQN87" s="195"/>
      <c r="KQO87" s="195"/>
      <c r="KQP87" s="195"/>
      <c r="KQQ87" s="195"/>
      <c r="KQR87" s="195"/>
      <c r="KQS87" s="195"/>
      <c r="KQT87" s="195"/>
      <c r="KQU87" s="195"/>
      <c r="KQV87" s="195"/>
      <c r="KQW87" s="195"/>
      <c r="KQX87" s="195"/>
      <c r="KQY87" s="195"/>
      <c r="KQZ87" s="195"/>
      <c r="KRA87" s="195"/>
      <c r="KRB87" s="195"/>
      <c r="KRC87" s="195"/>
      <c r="KRD87" s="195"/>
      <c r="KRE87" s="195"/>
      <c r="KRF87" s="195"/>
      <c r="KRG87" s="195"/>
      <c r="KRH87" s="195"/>
      <c r="KRI87" s="195"/>
      <c r="KRJ87" s="195"/>
      <c r="KRK87" s="195"/>
      <c r="KRL87" s="195"/>
      <c r="KRM87" s="195"/>
      <c r="KRN87" s="195"/>
      <c r="KRO87" s="195"/>
      <c r="KRP87" s="195"/>
      <c r="KRQ87" s="195"/>
      <c r="KRR87" s="195"/>
      <c r="KRS87" s="195"/>
      <c r="KRT87" s="195"/>
      <c r="KRU87" s="195"/>
      <c r="KRV87" s="195"/>
      <c r="KRW87" s="195"/>
      <c r="KRX87" s="195"/>
      <c r="KRY87" s="195"/>
      <c r="KRZ87" s="195"/>
      <c r="KSA87" s="195"/>
      <c r="KSB87" s="195"/>
      <c r="KSC87" s="195"/>
      <c r="KSD87" s="195"/>
      <c r="KSE87" s="195"/>
      <c r="KSF87" s="195"/>
      <c r="KSG87" s="195"/>
      <c r="KSH87" s="195"/>
      <c r="KSI87" s="195"/>
      <c r="KSJ87" s="195"/>
      <c r="KSK87" s="195"/>
      <c r="KSL87" s="195"/>
      <c r="KSM87" s="195"/>
      <c r="KSN87" s="195"/>
      <c r="KSO87" s="195"/>
      <c r="KSP87" s="195"/>
      <c r="KSQ87" s="195"/>
      <c r="KSR87" s="195"/>
      <c r="KSS87" s="195"/>
      <c r="KST87" s="195"/>
      <c r="KSU87" s="195"/>
      <c r="KSV87" s="195"/>
      <c r="KSW87" s="195"/>
      <c r="KSX87" s="195"/>
      <c r="KSY87" s="195"/>
      <c r="KSZ87" s="195"/>
      <c r="KTA87" s="195"/>
      <c r="KTB87" s="195"/>
      <c r="KTC87" s="195"/>
      <c r="KTD87" s="195"/>
      <c r="KTE87" s="195"/>
      <c r="KTF87" s="195"/>
      <c r="KTG87" s="195"/>
      <c r="KTH87" s="195"/>
      <c r="KTI87" s="195"/>
      <c r="KTJ87" s="195"/>
      <c r="KTK87" s="195"/>
      <c r="KTL87" s="195"/>
      <c r="KTM87" s="195"/>
      <c r="KTN87" s="195"/>
      <c r="KTO87" s="195"/>
      <c r="KTP87" s="195"/>
      <c r="KTQ87" s="195"/>
      <c r="KTR87" s="195"/>
      <c r="KTS87" s="195"/>
      <c r="KTT87" s="195"/>
      <c r="KTU87" s="195"/>
      <c r="KTV87" s="195"/>
      <c r="KTW87" s="195"/>
      <c r="KTX87" s="195"/>
      <c r="KTY87" s="195"/>
      <c r="KTZ87" s="195"/>
      <c r="KUA87" s="195"/>
      <c r="KUB87" s="195"/>
      <c r="KUC87" s="195"/>
      <c r="KUD87" s="195"/>
      <c r="KUE87" s="195"/>
      <c r="KUF87" s="195"/>
      <c r="KUG87" s="195"/>
      <c r="KUH87" s="195"/>
      <c r="KUI87" s="195"/>
      <c r="KUJ87" s="195"/>
      <c r="KUK87" s="195"/>
      <c r="KUL87" s="195"/>
      <c r="KUM87" s="195"/>
      <c r="KUN87" s="195"/>
      <c r="KUO87" s="195"/>
      <c r="KUP87" s="195"/>
      <c r="KUQ87" s="195"/>
      <c r="KUR87" s="195"/>
      <c r="KUS87" s="195"/>
      <c r="KUT87" s="195"/>
      <c r="KUU87" s="195"/>
      <c r="KUV87" s="195"/>
      <c r="KUW87" s="195"/>
      <c r="KUX87" s="195"/>
      <c r="KUY87" s="195"/>
      <c r="KUZ87" s="195"/>
      <c r="KVA87" s="195"/>
      <c r="KVB87" s="195"/>
      <c r="KVC87" s="195"/>
      <c r="KVD87" s="195"/>
      <c r="KVE87" s="195"/>
      <c r="KVF87" s="195"/>
      <c r="KVG87" s="195"/>
      <c r="KVH87" s="195"/>
      <c r="KVI87" s="195"/>
      <c r="KVJ87" s="195"/>
      <c r="KVK87" s="195"/>
      <c r="KVL87" s="195"/>
      <c r="KVM87" s="195"/>
      <c r="KVN87" s="195"/>
      <c r="KVO87" s="195"/>
      <c r="KVP87" s="195"/>
      <c r="KVQ87" s="195"/>
      <c r="KVR87" s="195"/>
      <c r="KVS87" s="195"/>
      <c r="KVT87" s="195"/>
      <c r="KVU87" s="195"/>
      <c r="KVV87" s="195"/>
      <c r="KVW87" s="195"/>
      <c r="KVX87" s="195"/>
      <c r="KVY87" s="195"/>
      <c r="KVZ87" s="195"/>
      <c r="KWA87" s="195"/>
      <c r="KWB87" s="195"/>
      <c r="KWC87" s="195"/>
      <c r="KWD87" s="195"/>
      <c r="KWE87" s="195"/>
      <c r="KWF87" s="195"/>
      <c r="KWG87" s="195"/>
      <c r="KWH87" s="195"/>
      <c r="KWI87" s="195"/>
      <c r="KWJ87" s="195"/>
      <c r="KWK87" s="195"/>
      <c r="KWL87" s="195"/>
      <c r="KWM87" s="195"/>
      <c r="KWN87" s="195"/>
      <c r="KWO87" s="195"/>
      <c r="KWP87" s="195"/>
      <c r="KWQ87" s="195"/>
      <c r="KWR87" s="195"/>
      <c r="KWS87" s="195"/>
      <c r="KWT87" s="195"/>
      <c r="KWU87" s="195"/>
      <c r="KWV87" s="195"/>
      <c r="KWW87" s="195"/>
      <c r="KWX87" s="195"/>
      <c r="KWY87" s="195"/>
      <c r="KWZ87" s="195"/>
      <c r="KXA87" s="195"/>
      <c r="KXB87" s="195"/>
      <c r="KXC87" s="195"/>
      <c r="KXD87" s="195"/>
      <c r="KXE87" s="195"/>
      <c r="KXF87" s="195"/>
      <c r="KXG87" s="195"/>
      <c r="KXH87" s="195"/>
      <c r="KXI87" s="195"/>
      <c r="KXJ87" s="195"/>
      <c r="KXK87" s="195"/>
      <c r="KXL87" s="195"/>
      <c r="KXM87" s="195"/>
      <c r="KXN87" s="195"/>
      <c r="KXO87" s="195"/>
      <c r="KXP87" s="195"/>
      <c r="KXQ87" s="195"/>
      <c r="KXR87" s="195"/>
      <c r="KXS87" s="195"/>
      <c r="KXT87" s="195"/>
      <c r="KXU87" s="195"/>
      <c r="KXV87" s="195"/>
      <c r="KXW87" s="195"/>
      <c r="KXX87" s="195"/>
      <c r="KXY87" s="195"/>
      <c r="KXZ87" s="195"/>
      <c r="KYA87" s="195"/>
      <c r="KYB87" s="195"/>
      <c r="KYC87" s="195"/>
      <c r="KYD87" s="195"/>
      <c r="KYE87" s="195"/>
      <c r="KYF87" s="195"/>
      <c r="KYG87" s="195"/>
      <c r="KYH87" s="195"/>
      <c r="KYI87" s="195"/>
      <c r="KYJ87" s="195"/>
      <c r="KYK87" s="195"/>
      <c r="KYL87" s="195"/>
      <c r="KYM87" s="195"/>
      <c r="KYN87" s="195"/>
      <c r="KYO87" s="195"/>
      <c r="KYP87" s="195"/>
      <c r="KYQ87" s="195"/>
      <c r="KYR87" s="195"/>
      <c r="KYS87" s="195"/>
      <c r="KYT87" s="195"/>
      <c r="KYU87" s="195"/>
      <c r="KYV87" s="195"/>
      <c r="KYW87" s="195"/>
      <c r="KYX87" s="195"/>
      <c r="KYY87" s="195"/>
      <c r="KYZ87" s="195"/>
      <c r="KZA87" s="195"/>
      <c r="KZB87" s="195"/>
      <c r="KZC87" s="195"/>
      <c r="KZD87" s="195"/>
      <c r="KZE87" s="195"/>
      <c r="KZF87" s="195"/>
      <c r="KZG87" s="195"/>
      <c r="KZH87" s="195"/>
      <c r="KZI87" s="195"/>
      <c r="KZJ87" s="195"/>
      <c r="KZK87" s="195"/>
      <c r="KZL87" s="195"/>
      <c r="KZM87" s="195"/>
      <c r="KZN87" s="195"/>
      <c r="KZO87" s="195"/>
      <c r="KZP87" s="195"/>
      <c r="KZQ87" s="195"/>
      <c r="KZR87" s="195"/>
      <c r="KZS87" s="195"/>
      <c r="KZT87" s="195"/>
      <c r="KZU87" s="195"/>
      <c r="KZV87" s="195"/>
      <c r="KZW87" s="195"/>
      <c r="KZX87" s="195"/>
      <c r="KZY87" s="195"/>
      <c r="KZZ87" s="195"/>
      <c r="LAA87" s="195"/>
      <c r="LAB87" s="195"/>
      <c r="LAC87" s="195"/>
      <c r="LAD87" s="195"/>
      <c r="LAE87" s="195"/>
      <c r="LAF87" s="195"/>
      <c r="LAG87" s="195"/>
      <c r="LAH87" s="195"/>
      <c r="LAI87" s="195"/>
      <c r="LAJ87" s="195"/>
      <c r="LAK87" s="195"/>
      <c r="LAL87" s="195"/>
      <c r="LAM87" s="195"/>
      <c r="LAN87" s="195"/>
      <c r="LAO87" s="195"/>
      <c r="LAP87" s="195"/>
      <c r="LAQ87" s="195"/>
      <c r="LAR87" s="195"/>
      <c r="LAS87" s="195"/>
      <c r="LAT87" s="195"/>
      <c r="LAU87" s="195"/>
      <c r="LAV87" s="195"/>
      <c r="LAW87" s="195"/>
      <c r="LAX87" s="195"/>
      <c r="LAY87" s="195"/>
      <c r="LAZ87" s="195"/>
      <c r="LBA87" s="195"/>
      <c r="LBB87" s="195"/>
      <c r="LBC87" s="195"/>
      <c r="LBD87" s="195"/>
      <c r="LBE87" s="195"/>
      <c r="LBF87" s="195"/>
      <c r="LBG87" s="195"/>
      <c r="LBH87" s="195"/>
      <c r="LBI87" s="195"/>
      <c r="LBJ87" s="195"/>
      <c r="LBK87" s="195"/>
      <c r="LBL87" s="195"/>
      <c r="LBM87" s="195"/>
      <c r="LBN87" s="195"/>
      <c r="LBO87" s="195"/>
      <c r="LBP87" s="195"/>
      <c r="LBQ87" s="195"/>
      <c r="LBR87" s="195"/>
      <c r="LBS87" s="195"/>
      <c r="LBT87" s="195"/>
      <c r="LBU87" s="195"/>
      <c r="LBV87" s="195"/>
      <c r="LBW87" s="195"/>
      <c r="LBX87" s="195"/>
      <c r="LBY87" s="195"/>
      <c r="LBZ87" s="195"/>
      <c r="LCA87" s="195"/>
      <c r="LCB87" s="195"/>
      <c r="LCC87" s="195"/>
      <c r="LCD87" s="195"/>
      <c r="LCE87" s="195"/>
      <c r="LCF87" s="195"/>
      <c r="LCG87" s="195"/>
      <c r="LCH87" s="195"/>
      <c r="LCI87" s="195"/>
      <c r="LCJ87" s="195"/>
      <c r="LCK87" s="195"/>
      <c r="LCL87" s="195"/>
      <c r="LCM87" s="195"/>
      <c r="LCN87" s="195"/>
      <c r="LCO87" s="195"/>
      <c r="LCP87" s="195"/>
      <c r="LCQ87" s="195"/>
      <c r="LCR87" s="195"/>
      <c r="LCS87" s="195"/>
      <c r="LCT87" s="195"/>
      <c r="LCU87" s="195"/>
      <c r="LCV87" s="195"/>
      <c r="LCW87" s="195"/>
      <c r="LCX87" s="195"/>
      <c r="LCY87" s="195"/>
      <c r="LCZ87" s="195"/>
      <c r="LDA87" s="195"/>
      <c r="LDB87" s="195"/>
      <c r="LDC87" s="195"/>
      <c r="LDD87" s="195"/>
      <c r="LDE87" s="195"/>
      <c r="LDF87" s="195"/>
      <c r="LDG87" s="195"/>
      <c r="LDH87" s="195"/>
      <c r="LDI87" s="195"/>
      <c r="LDJ87" s="195"/>
      <c r="LDK87" s="195"/>
      <c r="LDL87" s="195"/>
      <c r="LDM87" s="195"/>
      <c r="LDN87" s="195"/>
      <c r="LDO87" s="195"/>
      <c r="LDP87" s="195"/>
      <c r="LDQ87" s="195"/>
      <c r="LDR87" s="195"/>
      <c r="LDS87" s="195"/>
      <c r="LDT87" s="195"/>
      <c r="LDU87" s="195"/>
      <c r="LDV87" s="195"/>
      <c r="LDW87" s="195"/>
      <c r="LDX87" s="195"/>
      <c r="LDY87" s="195"/>
      <c r="LDZ87" s="195"/>
      <c r="LEA87" s="195"/>
      <c r="LEB87" s="195"/>
      <c r="LEC87" s="195"/>
      <c r="LED87" s="195"/>
      <c r="LEE87" s="195"/>
      <c r="LEF87" s="195"/>
      <c r="LEG87" s="195"/>
      <c r="LEH87" s="195"/>
      <c r="LEI87" s="195"/>
      <c r="LEJ87" s="195"/>
      <c r="LEK87" s="195"/>
      <c r="LEL87" s="195"/>
      <c r="LEM87" s="195"/>
      <c r="LEN87" s="195"/>
      <c r="LEO87" s="195"/>
      <c r="LEP87" s="195"/>
      <c r="LEQ87" s="195"/>
      <c r="LER87" s="195"/>
      <c r="LES87" s="195"/>
      <c r="LET87" s="195"/>
      <c r="LEU87" s="195"/>
      <c r="LEV87" s="195"/>
      <c r="LEW87" s="195"/>
      <c r="LEX87" s="195"/>
      <c r="LEY87" s="195"/>
      <c r="LEZ87" s="195"/>
      <c r="LFA87" s="195"/>
      <c r="LFB87" s="195"/>
      <c r="LFC87" s="195"/>
      <c r="LFD87" s="195"/>
      <c r="LFE87" s="195"/>
      <c r="LFF87" s="195"/>
      <c r="LFG87" s="195"/>
      <c r="LFH87" s="195"/>
      <c r="LFI87" s="195"/>
      <c r="LFJ87" s="195"/>
      <c r="LFK87" s="195"/>
      <c r="LFL87" s="195"/>
      <c r="LFM87" s="195"/>
      <c r="LFN87" s="195"/>
      <c r="LFO87" s="195"/>
      <c r="LFP87" s="195"/>
      <c r="LFQ87" s="195"/>
      <c r="LFR87" s="195"/>
      <c r="LFS87" s="195"/>
      <c r="LFT87" s="195"/>
      <c r="LFU87" s="195"/>
      <c r="LFV87" s="195"/>
      <c r="LFW87" s="195"/>
      <c r="LFX87" s="195"/>
      <c r="LFY87" s="195"/>
      <c r="LFZ87" s="195"/>
      <c r="LGA87" s="195"/>
      <c r="LGB87" s="195"/>
      <c r="LGC87" s="195"/>
      <c r="LGD87" s="195"/>
      <c r="LGE87" s="195"/>
      <c r="LGF87" s="195"/>
      <c r="LGG87" s="195"/>
      <c r="LGH87" s="195"/>
      <c r="LGI87" s="195"/>
      <c r="LGJ87" s="195"/>
      <c r="LGK87" s="195"/>
      <c r="LGL87" s="195"/>
      <c r="LGM87" s="195"/>
      <c r="LGN87" s="195"/>
      <c r="LGO87" s="195"/>
      <c r="LGP87" s="195"/>
      <c r="LGQ87" s="195"/>
      <c r="LGR87" s="195"/>
      <c r="LGS87" s="195"/>
      <c r="LGT87" s="195"/>
      <c r="LGU87" s="195"/>
      <c r="LGV87" s="195"/>
      <c r="LGW87" s="195"/>
      <c r="LGX87" s="195"/>
      <c r="LGY87" s="195"/>
      <c r="LGZ87" s="195"/>
      <c r="LHA87" s="195"/>
      <c r="LHB87" s="195"/>
      <c r="LHC87" s="195"/>
      <c r="LHD87" s="195"/>
      <c r="LHE87" s="195"/>
      <c r="LHF87" s="195"/>
      <c r="LHG87" s="195"/>
      <c r="LHH87" s="195"/>
      <c r="LHI87" s="195"/>
      <c r="LHJ87" s="195"/>
      <c r="LHK87" s="195"/>
      <c r="LHL87" s="195"/>
      <c r="LHM87" s="195"/>
      <c r="LHN87" s="195"/>
      <c r="LHO87" s="195"/>
      <c r="LHP87" s="195"/>
      <c r="LHQ87" s="195"/>
      <c r="LHR87" s="195"/>
      <c r="LHS87" s="195"/>
      <c r="LHT87" s="195"/>
      <c r="LHU87" s="195"/>
      <c r="LHV87" s="195"/>
      <c r="LHW87" s="195"/>
      <c r="LHX87" s="195"/>
      <c r="LHY87" s="195"/>
      <c r="LHZ87" s="195"/>
      <c r="LIA87" s="195"/>
      <c r="LIB87" s="195"/>
      <c r="LIC87" s="195"/>
      <c r="LID87" s="195"/>
      <c r="LIE87" s="195"/>
      <c r="LIF87" s="195"/>
      <c r="LIG87" s="195"/>
      <c r="LIH87" s="195"/>
      <c r="LII87" s="195"/>
      <c r="LIJ87" s="195"/>
      <c r="LIK87" s="195"/>
      <c r="LIL87" s="195"/>
      <c r="LIM87" s="195"/>
      <c r="LIN87" s="195"/>
      <c r="LIO87" s="195"/>
      <c r="LIP87" s="195"/>
      <c r="LIQ87" s="195"/>
      <c r="LIR87" s="195"/>
      <c r="LIS87" s="195"/>
      <c r="LIT87" s="195"/>
      <c r="LIU87" s="195"/>
      <c r="LIV87" s="195"/>
      <c r="LIW87" s="195"/>
      <c r="LIX87" s="195"/>
      <c r="LIY87" s="195"/>
      <c r="LIZ87" s="195"/>
      <c r="LJA87" s="195"/>
      <c r="LJB87" s="195"/>
      <c r="LJC87" s="195"/>
      <c r="LJD87" s="195"/>
      <c r="LJE87" s="195"/>
      <c r="LJF87" s="195"/>
      <c r="LJG87" s="195"/>
      <c r="LJH87" s="195"/>
      <c r="LJI87" s="195"/>
      <c r="LJJ87" s="195"/>
      <c r="LJK87" s="195"/>
      <c r="LJL87" s="195"/>
      <c r="LJM87" s="195"/>
      <c r="LJN87" s="195"/>
      <c r="LJO87" s="195"/>
      <c r="LJP87" s="195"/>
      <c r="LJQ87" s="195"/>
      <c r="LJR87" s="195"/>
      <c r="LJS87" s="195"/>
      <c r="LJT87" s="195"/>
      <c r="LJU87" s="195"/>
      <c r="LJV87" s="195"/>
      <c r="LJW87" s="195"/>
      <c r="LJX87" s="195"/>
      <c r="LJY87" s="195"/>
      <c r="LJZ87" s="195"/>
      <c r="LKA87" s="195"/>
      <c r="LKB87" s="195"/>
      <c r="LKC87" s="195"/>
      <c r="LKD87" s="195"/>
      <c r="LKE87" s="195"/>
      <c r="LKF87" s="195"/>
      <c r="LKG87" s="195"/>
      <c r="LKH87" s="195"/>
      <c r="LKI87" s="195"/>
      <c r="LKJ87" s="195"/>
      <c r="LKK87" s="195"/>
      <c r="LKL87" s="195"/>
      <c r="LKM87" s="195"/>
      <c r="LKN87" s="195"/>
      <c r="LKO87" s="195"/>
      <c r="LKP87" s="195"/>
      <c r="LKQ87" s="195"/>
      <c r="LKR87" s="195"/>
      <c r="LKS87" s="195"/>
      <c r="LKT87" s="195"/>
      <c r="LKU87" s="195"/>
      <c r="LKV87" s="195"/>
      <c r="LKW87" s="195"/>
      <c r="LKX87" s="195"/>
      <c r="LKY87" s="195"/>
      <c r="LKZ87" s="195"/>
      <c r="LLA87" s="195"/>
      <c r="LLB87" s="195"/>
      <c r="LLC87" s="195"/>
      <c r="LLD87" s="195"/>
      <c r="LLE87" s="195"/>
      <c r="LLF87" s="195"/>
      <c r="LLG87" s="195"/>
      <c r="LLH87" s="195"/>
      <c r="LLI87" s="195"/>
      <c r="LLJ87" s="195"/>
      <c r="LLK87" s="195"/>
      <c r="LLL87" s="195"/>
      <c r="LLM87" s="195"/>
      <c r="LLN87" s="195"/>
      <c r="LLO87" s="195"/>
      <c r="LLP87" s="195"/>
      <c r="LLQ87" s="195"/>
      <c r="LLR87" s="195"/>
      <c r="LLS87" s="195"/>
      <c r="LLT87" s="195"/>
      <c r="LLU87" s="195"/>
      <c r="LLV87" s="195"/>
      <c r="LLW87" s="195"/>
      <c r="LLX87" s="195"/>
      <c r="LLY87" s="195"/>
      <c r="LLZ87" s="195"/>
      <c r="LMA87" s="195"/>
      <c r="LMB87" s="195"/>
      <c r="LMC87" s="195"/>
      <c r="LMD87" s="195"/>
      <c r="LME87" s="195"/>
      <c r="LMF87" s="195"/>
      <c r="LMG87" s="195"/>
      <c r="LMH87" s="195"/>
      <c r="LMI87" s="195"/>
      <c r="LMJ87" s="195"/>
      <c r="LMK87" s="195"/>
      <c r="LML87" s="195"/>
      <c r="LMM87" s="195"/>
      <c r="LMN87" s="195"/>
      <c r="LMO87" s="195"/>
      <c r="LMP87" s="195"/>
      <c r="LMQ87" s="195"/>
      <c r="LMR87" s="195"/>
      <c r="LMS87" s="195"/>
      <c r="LMT87" s="195"/>
      <c r="LMU87" s="195"/>
      <c r="LMV87" s="195"/>
      <c r="LMW87" s="195"/>
      <c r="LMX87" s="195"/>
      <c r="LMY87" s="195"/>
      <c r="LMZ87" s="195"/>
      <c r="LNA87" s="195"/>
      <c r="LNB87" s="195"/>
      <c r="LNC87" s="195"/>
      <c r="LND87" s="195"/>
      <c r="LNE87" s="195"/>
      <c r="LNF87" s="195"/>
      <c r="LNG87" s="195"/>
      <c r="LNH87" s="195"/>
      <c r="LNI87" s="195"/>
      <c r="LNJ87" s="195"/>
      <c r="LNK87" s="195"/>
      <c r="LNL87" s="195"/>
      <c r="LNM87" s="195"/>
      <c r="LNN87" s="195"/>
      <c r="LNO87" s="195"/>
      <c r="LNP87" s="195"/>
      <c r="LNQ87" s="195"/>
      <c r="LNR87" s="195"/>
      <c r="LNS87" s="195"/>
      <c r="LNT87" s="195"/>
      <c r="LNU87" s="195"/>
      <c r="LNV87" s="195"/>
      <c r="LNW87" s="195"/>
      <c r="LNX87" s="195"/>
      <c r="LNY87" s="195"/>
      <c r="LNZ87" s="195"/>
      <c r="LOA87" s="195"/>
      <c r="LOB87" s="195"/>
      <c r="LOC87" s="195"/>
      <c r="LOD87" s="195"/>
      <c r="LOE87" s="195"/>
      <c r="LOF87" s="195"/>
      <c r="LOG87" s="195"/>
      <c r="LOH87" s="195"/>
      <c r="LOI87" s="195"/>
      <c r="LOJ87" s="195"/>
      <c r="LOK87" s="195"/>
      <c r="LOL87" s="195"/>
      <c r="LOM87" s="195"/>
      <c r="LON87" s="195"/>
      <c r="LOO87" s="195"/>
      <c r="LOP87" s="195"/>
      <c r="LOQ87" s="195"/>
      <c r="LOR87" s="195"/>
      <c r="LOS87" s="195"/>
      <c r="LOT87" s="195"/>
      <c r="LOU87" s="195"/>
      <c r="LOV87" s="195"/>
      <c r="LOW87" s="195"/>
      <c r="LOX87" s="195"/>
      <c r="LOY87" s="195"/>
      <c r="LOZ87" s="195"/>
      <c r="LPA87" s="195"/>
      <c r="LPB87" s="195"/>
      <c r="LPC87" s="195"/>
      <c r="LPD87" s="195"/>
      <c r="LPE87" s="195"/>
      <c r="LPF87" s="195"/>
      <c r="LPG87" s="195"/>
      <c r="LPH87" s="195"/>
      <c r="LPI87" s="195"/>
      <c r="LPJ87" s="195"/>
      <c r="LPK87" s="195"/>
      <c r="LPL87" s="195"/>
      <c r="LPM87" s="195"/>
      <c r="LPN87" s="195"/>
      <c r="LPO87" s="195"/>
      <c r="LPP87" s="195"/>
      <c r="LPQ87" s="195"/>
      <c r="LPR87" s="195"/>
      <c r="LPS87" s="195"/>
      <c r="LPT87" s="195"/>
      <c r="LPU87" s="195"/>
      <c r="LPV87" s="195"/>
      <c r="LPW87" s="195"/>
      <c r="LPX87" s="195"/>
      <c r="LPY87" s="195"/>
      <c r="LPZ87" s="195"/>
      <c r="LQA87" s="195"/>
      <c r="LQB87" s="195"/>
      <c r="LQC87" s="195"/>
      <c r="LQD87" s="195"/>
      <c r="LQE87" s="195"/>
      <c r="LQF87" s="195"/>
      <c r="LQG87" s="195"/>
      <c r="LQH87" s="195"/>
      <c r="LQI87" s="195"/>
      <c r="LQJ87" s="195"/>
      <c r="LQK87" s="195"/>
      <c r="LQL87" s="195"/>
      <c r="LQM87" s="195"/>
      <c r="LQN87" s="195"/>
      <c r="LQO87" s="195"/>
      <c r="LQP87" s="195"/>
      <c r="LQQ87" s="195"/>
      <c r="LQR87" s="195"/>
      <c r="LQS87" s="195"/>
      <c r="LQT87" s="195"/>
      <c r="LQU87" s="195"/>
      <c r="LQV87" s="195"/>
      <c r="LQW87" s="195"/>
      <c r="LQX87" s="195"/>
      <c r="LQY87" s="195"/>
      <c r="LQZ87" s="195"/>
      <c r="LRA87" s="195"/>
      <c r="LRB87" s="195"/>
      <c r="LRC87" s="195"/>
      <c r="LRD87" s="195"/>
      <c r="LRE87" s="195"/>
      <c r="LRF87" s="195"/>
      <c r="LRG87" s="195"/>
      <c r="LRH87" s="195"/>
      <c r="LRI87" s="195"/>
      <c r="LRJ87" s="195"/>
      <c r="LRK87" s="195"/>
      <c r="LRL87" s="195"/>
      <c r="LRM87" s="195"/>
      <c r="LRN87" s="195"/>
      <c r="LRO87" s="195"/>
      <c r="LRP87" s="195"/>
      <c r="LRQ87" s="195"/>
      <c r="LRR87" s="195"/>
      <c r="LRS87" s="195"/>
      <c r="LRT87" s="195"/>
      <c r="LRU87" s="195"/>
      <c r="LRV87" s="195"/>
      <c r="LRW87" s="195"/>
      <c r="LRX87" s="195"/>
      <c r="LRY87" s="195"/>
      <c r="LRZ87" s="195"/>
      <c r="LSA87" s="195"/>
      <c r="LSB87" s="195"/>
      <c r="LSC87" s="195"/>
      <c r="LSD87" s="195"/>
      <c r="LSE87" s="195"/>
      <c r="LSF87" s="195"/>
      <c r="LSG87" s="195"/>
      <c r="LSH87" s="195"/>
      <c r="LSI87" s="195"/>
      <c r="LSJ87" s="195"/>
      <c r="LSK87" s="195"/>
      <c r="LSL87" s="195"/>
      <c r="LSM87" s="195"/>
      <c r="LSN87" s="195"/>
      <c r="LSO87" s="195"/>
      <c r="LSP87" s="195"/>
      <c r="LSQ87" s="195"/>
      <c r="LSR87" s="195"/>
      <c r="LSS87" s="195"/>
      <c r="LST87" s="195"/>
      <c r="LSU87" s="195"/>
      <c r="LSV87" s="195"/>
      <c r="LSW87" s="195"/>
      <c r="LSX87" s="195"/>
      <c r="LSY87" s="195"/>
      <c r="LSZ87" s="195"/>
      <c r="LTA87" s="195"/>
      <c r="LTB87" s="195"/>
      <c r="LTC87" s="195"/>
      <c r="LTD87" s="195"/>
      <c r="LTE87" s="195"/>
      <c r="LTF87" s="195"/>
      <c r="LTG87" s="195"/>
      <c r="LTH87" s="195"/>
      <c r="LTI87" s="195"/>
      <c r="LTJ87" s="195"/>
      <c r="LTK87" s="195"/>
      <c r="LTL87" s="195"/>
      <c r="LTM87" s="195"/>
      <c r="LTN87" s="195"/>
      <c r="LTO87" s="195"/>
      <c r="LTP87" s="195"/>
      <c r="LTQ87" s="195"/>
      <c r="LTR87" s="195"/>
      <c r="LTS87" s="195"/>
      <c r="LTT87" s="195"/>
      <c r="LTU87" s="195"/>
      <c r="LTV87" s="195"/>
      <c r="LTW87" s="195"/>
      <c r="LTX87" s="195"/>
      <c r="LTY87" s="195"/>
      <c r="LTZ87" s="195"/>
      <c r="LUA87" s="195"/>
      <c r="LUB87" s="195"/>
      <c r="LUC87" s="195"/>
      <c r="LUD87" s="195"/>
      <c r="LUE87" s="195"/>
      <c r="LUF87" s="195"/>
      <c r="LUG87" s="195"/>
      <c r="LUH87" s="195"/>
      <c r="LUI87" s="195"/>
      <c r="LUJ87" s="195"/>
      <c r="LUK87" s="195"/>
      <c r="LUL87" s="195"/>
      <c r="LUM87" s="195"/>
      <c r="LUN87" s="195"/>
      <c r="LUO87" s="195"/>
      <c r="LUP87" s="195"/>
      <c r="LUQ87" s="195"/>
      <c r="LUR87" s="195"/>
      <c r="LUS87" s="195"/>
      <c r="LUT87" s="195"/>
      <c r="LUU87" s="195"/>
      <c r="LUV87" s="195"/>
      <c r="LUW87" s="195"/>
      <c r="LUX87" s="195"/>
      <c r="LUY87" s="195"/>
      <c r="LUZ87" s="195"/>
      <c r="LVA87" s="195"/>
      <c r="LVB87" s="195"/>
      <c r="LVC87" s="195"/>
      <c r="LVD87" s="195"/>
      <c r="LVE87" s="195"/>
      <c r="LVF87" s="195"/>
      <c r="LVG87" s="195"/>
      <c r="LVH87" s="195"/>
      <c r="LVI87" s="195"/>
      <c r="LVJ87" s="195"/>
      <c r="LVK87" s="195"/>
      <c r="LVL87" s="195"/>
      <c r="LVM87" s="195"/>
      <c r="LVN87" s="195"/>
      <c r="LVO87" s="195"/>
      <c r="LVP87" s="195"/>
      <c r="LVQ87" s="195"/>
      <c r="LVR87" s="195"/>
      <c r="LVS87" s="195"/>
      <c r="LVT87" s="195"/>
      <c r="LVU87" s="195"/>
      <c r="LVV87" s="195"/>
      <c r="LVW87" s="195"/>
      <c r="LVX87" s="195"/>
      <c r="LVY87" s="195"/>
      <c r="LVZ87" s="195"/>
      <c r="LWA87" s="195"/>
      <c r="LWB87" s="195"/>
      <c r="LWC87" s="195"/>
      <c r="LWD87" s="195"/>
      <c r="LWE87" s="195"/>
      <c r="LWF87" s="195"/>
      <c r="LWG87" s="195"/>
      <c r="LWH87" s="195"/>
      <c r="LWI87" s="195"/>
      <c r="LWJ87" s="195"/>
      <c r="LWK87" s="195"/>
      <c r="LWL87" s="195"/>
      <c r="LWM87" s="195"/>
      <c r="LWN87" s="195"/>
      <c r="LWO87" s="195"/>
      <c r="LWP87" s="195"/>
      <c r="LWQ87" s="195"/>
      <c r="LWR87" s="195"/>
      <c r="LWS87" s="195"/>
      <c r="LWT87" s="195"/>
      <c r="LWU87" s="195"/>
      <c r="LWV87" s="195"/>
      <c r="LWW87" s="195"/>
      <c r="LWX87" s="195"/>
      <c r="LWY87" s="195"/>
      <c r="LWZ87" s="195"/>
      <c r="LXA87" s="195"/>
      <c r="LXB87" s="195"/>
      <c r="LXC87" s="195"/>
      <c r="LXD87" s="195"/>
      <c r="LXE87" s="195"/>
      <c r="LXF87" s="195"/>
      <c r="LXG87" s="195"/>
      <c r="LXH87" s="195"/>
      <c r="LXI87" s="195"/>
      <c r="LXJ87" s="195"/>
      <c r="LXK87" s="195"/>
      <c r="LXL87" s="195"/>
      <c r="LXM87" s="195"/>
      <c r="LXN87" s="195"/>
      <c r="LXO87" s="195"/>
      <c r="LXP87" s="195"/>
      <c r="LXQ87" s="195"/>
      <c r="LXR87" s="195"/>
      <c r="LXS87" s="195"/>
      <c r="LXT87" s="195"/>
      <c r="LXU87" s="195"/>
      <c r="LXV87" s="195"/>
      <c r="LXW87" s="195"/>
      <c r="LXX87" s="195"/>
      <c r="LXY87" s="195"/>
      <c r="LXZ87" s="195"/>
      <c r="LYA87" s="195"/>
      <c r="LYB87" s="195"/>
      <c r="LYC87" s="195"/>
      <c r="LYD87" s="195"/>
      <c r="LYE87" s="195"/>
      <c r="LYF87" s="195"/>
      <c r="LYG87" s="195"/>
      <c r="LYH87" s="195"/>
      <c r="LYI87" s="195"/>
      <c r="LYJ87" s="195"/>
      <c r="LYK87" s="195"/>
      <c r="LYL87" s="195"/>
      <c r="LYM87" s="195"/>
      <c r="LYN87" s="195"/>
      <c r="LYO87" s="195"/>
      <c r="LYP87" s="195"/>
      <c r="LYQ87" s="195"/>
      <c r="LYR87" s="195"/>
      <c r="LYS87" s="195"/>
      <c r="LYT87" s="195"/>
      <c r="LYU87" s="195"/>
      <c r="LYV87" s="195"/>
      <c r="LYW87" s="195"/>
      <c r="LYX87" s="195"/>
      <c r="LYY87" s="195"/>
      <c r="LYZ87" s="195"/>
      <c r="LZA87" s="195"/>
      <c r="LZB87" s="195"/>
      <c r="LZC87" s="195"/>
      <c r="LZD87" s="195"/>
      <c r="LZE87" s="195"/>
      <c r="LZF87" s="195"/>
      <c r="LZG87" s="195"/>
      <c r="LZH87" s="195"/>
      <c r="LZI87" s="195"/>
      <c r="LZJ87" s="195"/>
      <c r="LZK87" s="195"/>
      <c r="LZL87" s="195"/>
      <c r="LZM87" s="195"/>
      <c r="LZN87" s="195"/>
      <c r="LZO87" s="195"/>
      <c r="LZP87" s="195"/>
      <c r="LZQ87" s="195"/>
      <c r="LZR87" s="195"/>
      <c r="LZS87" s="195"/>
      <c r="LZT87" s="195"/>
      <c r="LZU87" s="195"/>
      <c r="LZV87" s="195"/>
      <c r="LZW87" s="195"/>
      <c r="LZX87" s="195"/>
      <c r="LZY87" s="195"/>
      <c r="LZZ87" s="195"/>
      <c r="MAA87" s="195"/>
      <c r="MAB87" s="195"/>
      <c r="MAC87" s="195"/>
      <c r="MAD87" s="195"/>
      <c r="MAE87" s="195"/>
      <c r="MAF87" s="195"/>
      <c r="MAG87" s="195"/>
      <c r="MAH87" s="195"/>
      <c r="MAI87" s="195"/>
      <c r="MAJ87" s="195"/>
      <c r="MAK87" s="195"/>
      <c r="MAL87" s="195"/>
      <c r="MAM87" s="195"/>
      <c r="MAN87" s="195"/>
      <c r="MAO87" s="195"/>
      <c r="MAP87" s="195"/>
      <c r="MAQ87" s="195"/>
      <c r="MAR87" s="195"/>
      <c r="MAS87" s="195"/>
      <c r="MAT87" s="195"/>
      <c r="MAU87" s="195"/>
      <c r="MAV87" s="195"/>
      <c r="MAW87" s="195"/>
      <c r="MAX87" s="195"/>
      <c r="MAY87" s="195"/>
      <c r="MAZ87" s="195"/>
      <c r="MBA87" s="195"/>
      <c r="MBB87" s="195"/>
      <c r="MBC87" s="195"/>
      <c r="MBD87" s="195"/>
      <c r="MBE87" s="195"/>
      <c r="MBF87" s="195"/>
      <c r="MBG87" s="195"/>
      <c r="MBH87" s="195"/>
      <c r="MBI87" s="195"/>
      <c r="MBJ87" s="195"/>
      <c r="MBK87" s="195"/>
      <c r="MBL87" s="195"/>
      <c r="MBM87" s="195"/>
      <c r="MBN87" s="195"/>
      <c r="MBO87" s="195"/>
      <c r="MBP87" s="195"/>
      <c r="MBQ87" s="195"/>
      <c r="MBR87" s="195"/>
      <c r="MBS87" s="195"/>
      <c r="MBT87" s="195"/>
      <c r="MBU87" s="195"/>
      <c r="MBV87" s="195"/>
      <c r="MBW87" s="195"/>
      <c r="MBX87" s="195"/>
      <c r="MBY87" s="195"/>
      <c r="MBZ87" s="195"/>
      <c r="MCA87" s="195"/>
      <c r="MCB87" s="195"/>
      <c r="MCC87" s="195"/>
      <c r="MCD87" s="195"/>
      <c r="MCE87" s="195"/>
      <c r="MCF87" s="195"/>
      <c r="MCG87" s="195"/>
      <c r="MCH87" s="195"/>
      <c r="MCI87" s="195"/>
      <c r="MCJ87" s="195"/>
      <c r="MCK87" s="195"/>
      <c r="MCL87" s="195"/>
      <c r="MCM87" s="195"/>
      <c r="MCN87" s="195"/>
      <c r="MCO87" s="195"/>
      <c r="MCP87" s="195"/>
      <c r="MCQ87" s="195"/>
      <c r="MCR87" s="195"/>
      <c r="MCS87" s="195"/>
      <c r="MCT87" s="195"/>
      <c r="MCU87" s="195"/>
      <c r="MCV87" s="195"/>
      <c r="MCW87" s="195"/>
      <c r="MCX87" s="195"/>
      <c r="MCY87" s="195"/>
      <c r="MCZ87" s="195"/>
      <c r="MDA87" s="195"/>
      <c r="MDB87" s="195"/>
      <c r="MDC87" s="195"/>
      <c r="MDD87" s="195"/>
      <c r="MDE87" s="195"/>
      <c r="MDF87" s="195"/>
      <c r="MDG87" s="195"/>
      <c r="MDH87" s="195"/>
      <c r="MDI87" s="195"/>
      <c r="MDJ87" s="195"/>
      <c r="MDK87" s="195"/>
      <c r="MDL87" s="195"/>
      <c r="MDM87" s="195"/>
      <c r="MDN87" s="195"/>
      <c r="MDO87" s="195"/>
      <c r="MDP87" s="195"/>
      <c r="MDQ87" s="195"/>
      <c r="MDR87" s="195"/>
      <c r="MDS87" s="195"/>
      <c r="MDT87" s="195"/>
      <c r="MDU87" s="195"/>
      <c r="MDV87" s="195"/>
      <c r="MDW87" s="195"/>
      <c r="MDX87" s="195"/>
      <c r="MDY87" s="195"/>
      <c r="MDZ87" s="195"/>
      <c r="MEA87" s="195"/>
      <c r="MEB87" s="195"/>
      <c r="MEC87" s="195"/>
      <c r="MED87" s="195"/>
      <c r="MEE87" s="195"/>
      <c r="MEF87" s="195"/>
      <c r="MEG87" s="195"/>
      <c r="MEH87" s="195"/>
      <c r="MEI87" s="195"/>
      <c r="MEJ87" s="195"/>
      <c r="MEK87" s="195"/>
      <c r="MEL87" s="195"/>
      <c r="MEM87" s="195"/>
      <c r="MEN87" s="195"/>
      <c r="MEO87" s="195"/>
      <c r="MEP87" s="195"/>
      <c r="MEQ87" s="195"/>
      <c r="MER87" s="195"/>
      <c r="MES87" s="195"/>
      <c r="MET87" s="195"/>
      <c r="MEU87" s="195"/>
      <c r="MEV87" s="195"/>
      <c r="MEW87" s="195"/>
      <c r="MEX87" s="195"/>
      <c r="MEY87" s="195"/>
      <c r="MEZ87" s="195"/>
      <c r="MFA87" s="195"/>
      <c r="MFB87" s="195"/>
      <c r="MFC87" s="195"/>
      <c r="MFD87" s="195"/>
      <c r="MFE87" s="195"/>
      <c r="MFF87" s="195"/>
      <c r="MFG87" s="195"/>
      <c r="MFH87" s="195"/>
      <c r="MFI87" s="195"/>
      <c r="MFJ87" s="195"/>
      <c r="MFK87" s="195"/>
      <c r="MFL87" s="195"/>
      <c r="MFM87" s="195"/>
      <c r="MFN87" s="195"/>
      <c r="MFO87" s="195"/>
      <c r="MFP87" s="195"/>
      <c r="MFQ87" s="195"/>
      <c r="MFR87" s="195"/>
      <c r="MFS87" s="195"/>
      <c r="MFT87" s="195"/>
      <c r="MFU87" s="195"/>
      <c r="MFV87" s="195"/>
      <c r="MFW87" s="195"/>
      <c r="MFX87" s="195"/>
      <c r="MFY87" s="195"/>
      <c r="MFZ87" s="195"/>
      <c r="MGA87" s="195"/>
      <c r="MGB87" s="195"/>
      <c r="MGC87" s="195"/>
      <c r="MGD87" s="195"/>
      <c r="MGE87" s="195"/>
      <c r="MGF87" s="195"/>
      <c r="MGG87" s="195"/>
      <c r="MGH87" s="195"/>
      <c r="MGI87" s="195"/>
      <c r="MGJ87" s="195"/>
      <c r="MGK87" s="195"/>
      <c r="MGL87" s="195"/>
      <c r="MGM87" s="195"/>
      <c r="MGN87" s="195"/>
      <c r="MGO87" s="195"/>
      <c r="MGP87" s="195"/>
      <c r="MGQ87" s="195"/>
      <c r="MGR87" s="195"/>
      <c r="MGS87" s="195"/>
      <c r="MGT87" s="195"/>
      <c r="MGU87" s="195"/>
      <c r="MGV87" s="195"/>
      <c r="MGW87" s="195"/>
      <c r="MGX87" s="195"/>
      <c r="MGY87" s="195"/>
      <c r="MGZ87" s="195"/>
      <c r="MHA87" s="195"/>
      <c r="MHB87" s="195"/>
      <c r="MHC87" s="195"/>
      <c r="MHD87" s="195"/>
      <c r="MHE87" s="195"/>
      <c r="MHF87" s="195"/>
      <c r="MHG87" s="195"/>
      <c r="MHH87" s="195"/>
      <c r="MHI87" s="195"/>
      <c r="MHJ87" s="195"/>
      <c r="MHK87" s="195"/>
      <c r="MHL87" s="195"/>
      <c r="MHM87" s="195"/>
      <c r="MHN87" s="195"/>
      <c r="MHO87" s="195"/>
      <c r="MHP87" s="195"/>
      <c r="MHQ87" s="195"/>
      <c r="MHR87" s="195"/>
      <c r="MHS87" s="195"/>
      <c r="MHT87" s="195"/>
      <c r="MHU87" s="195"/>
      <c r="MHV87" s="195"/>
      <c r="MHW87" s="195"/>
      <c r="MHX87" s="195"/>
      <c r="MHY87" s="195"/>
      <c r="MHZ87" s="195"/>
      <c r="MIA87" s="195"/>
      <c r="MIB87" s="195"/>
      <c r="MIC87" s="195"/>
      <c r="MID87" s="195"/>
      <c r="MIE87" s="195"/>
      <c r="MIF87" s="195"/>
      <c r="MIG87" s="195"/>
      <c r="MIH87" s="195"/>
      <c r="MII87" s="195"/>
      <c r="MIJ87" s="195"/>
      <c r="MIK87" s="195"/>
      <c r="MIL87" s="195"/>
      <c r="MIM87" s="195"/>
      <c r="MIN87" s="195"/>
      <c r="MIO87" s="195"/>
      <c r="MIP87" s="195"/>
      <c r="MIQ87" s="195"/>
      <c r="MIR87" s="195"/>
      <c r="MIS87" s="195"/>
      <c r="MIT87" s="195"/>
      <c r="MIU87" s="195"/>
      <c r="MIV87" s="195"/>
      <c r="MIW87" s="195"/>
      <c r="MIX87" s="195"/>
      <c r="MIY87" s="195"/>
      <c r="MIZ87" s="195"/>
      <c r="MJA87" s="195"/>
      <c r="MJB87" s="195"/>
      <c r="MJC87" s="195"/>
      <c r="MJD87" s="195"/>
      <c r="MJE87" s="195"/>
      <c r="MJF87" s="195"/>
      <c r="MJG87" s="195"/>
      <c r="MJH87" s="195"/>
      <c r="MJI87" s="195"/>
      <c r="MJJ87" s="195"/>
      <c r="MJK87" s="195"/>
      <c r="MJL87" s="195"/>
      <c r="MJM87" s="195"/>
      <c r="MJN87" s="195"/>
      <c r="MJO87" s="195"/>
      <c r="MJP87" s="195"/>
      <c r="MJQ87" s="195"/>
      <c r="MJR87" s="195"/>
      <c r="MJS87" s="195"/>
      <c r="MJT87" s="195"/>
      <c r="MJU87" s="195"/>
      <c r="MJV87" s="195"/>
      <c r="MJW87" s="195"/>
      <c r="MJX87" s="195"/>
      <c r="MJY87" s="195"/>
      <c r="MJZ87" s="195"/>
      <c r="MKA87" s="195"/>
      <c r="MKB87" s="195"/>
      <c r="MKC87" s="195"/>
      <c r="MKD87" s="195"/>
      <c r="MKE87" s="195"/>
      <c r="MKF87" s="195"/>
      <c r="MKG87" s="195"/>
      <c r="MKH87" s="195"/>
      <c r="MKI87" s="195"/>
      <c r="MKJ87" s="195"/>
      <c r="MKK87" s="195"/>
      <c r="MKL87" s="195"/>
      <c r="MKM87" s="195"/>
      <c r="MKN87" s="195"/>
      <c r="MKO87" s="195"/>
      <c r="MKP87" s="195"/>
      <c r="MKQ87" s="195"/>
      <c r="MKR87" s="195"/>
      <c r="MKS87" s="195"/>
      <c r="MKT87" s="195"/>
      <c r="MKU87" s="195"/>
      <c r="MKV87" s="195"/>
      <c r="MKW87" s="195"/>
      <c r="MKX87" s="195"/>
      <c r="MKY87" s="195"/>
      <c r="MKZ87" s="195"/>
      <c r="MLA87" s="195"/>
      <c r="MLB87" s="195"/>
      <c r="MLC87" s="195"/>
      <c r="MLD87" s="195"/>
      <c r="MLE87" s="195"/>
      <c r="MLF87" s="195"/>
      <c r="MLG87" s="195"/>
      <c r="MLH87" s="195"/>
      <c r="MLI87" s="195"/>
      <c r="MLJ87" s="195"/>
      <c r="MLK87" s="195"/>
      <c r="MLL87" s="195"/>
      <c r="MLM87" s="195"/>
      <c r="MLN87" s="195"/>
      <c r="MLO87" s="195"/>
      <c r="MLP87" s="195"/>
      <c r="MLQ87" s="195"/>
      <c r="MLR87" s="195"/>
      <c r="MLS87" s="195"/>
      <c r="MLT87" s="195"/>
      <c r="MLU87" s="195"/>
      <c r="MLV87" s="195"/>
      <c r="MLW87" s="195"/>
      <c r="MLX87" s="195"/>
      <c r="MLY87" s="195"/>
      <c r="MLZ87" s="195"/>
      <c r="MMA87" s="195"/>
      <c r="MMB87" s="195"/>
      <c r="MMC87" s="195"/>
      <c r="MMD87" s="195"/>
      <c r="MME87" s="195"/>
      <c r="MMF87" s="195"/>
      <c r="MMG87" s="195"/>
      <c r="MMH87" s="195"/>
      <c r="MMI87" s="195"/>
      <c r="MMJ87" s="195"/>
      <c r="MMK87" s="195"/>
      <c r="MML87" s="195"/>
      <c r="MMM87" s="195"/>
      <c r="MMN87" s="195"/>
      <c r="MMO87" s="195"/>
      <c r="MMP87" s="195"/>
      <c r="MMQ87" s="195"/>
      <c r="MMR87" s="195"/>
      <c r="MMS87" s="195"/>
      <c r="MMT87" s="195"/>
      <c r="MMU87" s="195"/>
      <c r="MMV87" s="195"/>
      <c r="MMW87" s="195"/>
      <c r="MMX87" s="195"/>
      <c r="MMY87" s="195"/>
      <c r="MMZ87" s="195"/>
      <c r="MNA87" s="195"/>
      <c r="MNB87" s="195"/>
      <c r="MNC87" s="195"/>
      <c r="MND87" s="195"/>
      <c r="MNE87" s="195"/>
      <c r="MNF87" s="195"/>
      <c r="MNG87" s="195"/>
      <c r="MNH87" s="195"/>
      <c r="MNI87" s="195"/>
      <c r="MNJ87" s="195"/>
      <c r="MNK87" s="195"/>
      <c r="MNL87" s="195"/>
      <c r="MNM87" s="195"/>
      <c r="MNN87" s="195"/>
      <c r="MNO87" s="195"/>
      <c r="MNP87" s="195"/>
      <c r="MNQ87" s="195"/>
      <c r="MNR87" s="195"/>
      <c r="MNS87" s="195"/>
      <c r="MNT87" s="195"/>
      <c r="MNU87" s="195"/>
      <c r="MNV87" s="195"/>
      <c r="MNW87" s="195"/>
      <c r="MNX87" s="195"/>
      <c r="MNY87" s="195"/>
      <c r="MNZ87" s="195"/>
      <c r="MOA87" s="195"/>
      <c r="MOB87" s="195"/>
      <c r="MOC87" s="195"/>
      <c r="MOD87" s="195"/>
      <c r="MOE87" s="195"/>
      <c r="MOF87" s="195"/>
      <c r="MOG87" s="195"/>
      <c r="MOH87" s="195"/>
      <c r="MOI87" s="195"/>
      <c r="MOJ87" s="195"/>
      <c r="MOK87" s="195"/>
      <c r="MOL87" s="195"/>
      <c r="MOM87" s="195"/>
      <c r="MON87" s="195"/>
      <c r="MOO87" s="195"/>
      <c r="MOP87" s="195"/>
      <c r="MOQ87" s="195"/>
      <c r="MOR87" s="195"/>
      <c r="MOS87" s="195"/>
      <c r="MOT87" s="195"/>
      <c r="MOU87" s="195"/>
      <c r="MOV87" s="195"/>
      <c r="MOW87" s="195"/>
      <c r="MOX87" s="195"/>
      <c r="MOY87" s="195"/>
      <c r="MOZ87" s="195"/>
      <c r="MPA87" s="195"/>
      <c r="MPB87" s="195"/>
      <c r="MPC87" s="195"/>
      <c r="MPD87" s="195"/>
      <c r="MPE87" s="195"/>
      <c r="MPF87" s="195"/>
      <c r="MPG87" s="195"/>
      <c r="MPH87" s="195"/>
      <c r="MPI87" s="195"/>
      <c r="MPJ87" s="195"/>
      <c r="MPK87" s="195"/>
      <c r="MPL87" s="195"/>
      <c r="MPM87" s="195"/>
      <c r="MPN87" s="195"/>
      <c r="MPO87" s="195"/>
      <c r="MPP87" s="195"/>
      <c r="MPQ87" s="195"/>
      <c r="MPR87" s="195"/>
      <c r="MPS87" s="195"/>
      <c r="MPT87" s="195"/>
      <c r="MPU87" s="195"/>
      <c r="MPV87" s="195"/>
      <c r="MPW87" s="195"/>
      <c r="MPX87" s="195"/>
      <c r="MPY87" s="195"/>
      <c r="MPZ87" s="195"/>
      <c r="MQA87" s="195"/>
      <c r="MQB87" s="195"/>
      <c r="MQC87" s="195"/>
      <c r="MQD87" s="195"/>
      <c r="MQE87" s="195"/>
      <c r="MQF87" s="195"/>
      <c r="MQG87" s="195"/>
      <c r="MQH87" s="195"/>
      <c r="MQI87" s="195"/>
      <c r="MQJ87" s="195"/>
      <c r="MQK87" s="195"/>
      <c r="MQL87" s="195"/>
      <c r="MQM87" s="195"/>
      <c r="MQN87" s="195"/>
      <c r="MQO87" s="195"/>
      <c r="MQP87" s="195"/>
      <c r="MQQ87" s="195"/>
      <c r="MQR87" s="195"/>
      <c r="MQS87" s="195"/>
      <c r="MQT87" s="195"/>
      <c r="MQU87" s="195"/>
      <c r="MQV87" s="195"/>
      <c r="MQW87" s="195"/>
      <c r="MQX87" s="195"/>
      <c r="MQY87" s="195"/>
      <c r="MQZ87" s="195"/>
      <c r="MRA87" s="195"/>
      <c r="MRB87" s="195"/>
      <c r="MRC87" s="195"/>
      <c r="MRD87" s="195"/>
      <c r="MRE87" s="195"/>
      <c r="MRF87" s="195"/>
      <c r="MRG87" s="195"/>
      <c r="MRH87" s="195"/>
      <c r="MRI87" s="195"/>
      <c r="MRJ87" s="195"/>
      <c r="MRK87" s="195"/>
      <c r="MRL87" s="195"/>
      <c r="MRM87" s="195"/>
      <c r="MRN87" s="195"/>
      <c r="MRO87" s="195"/>
      <c r="MRP87" s="195"/>
      <c r="MRQ87" s="195"/>
      <c r="MRR87" s="195"/>
      <c r="MRS87" s="195"/>
      <c r="MRT87" s="195"/>
      <c r="MRU87" s="195"/>
      <c r="MRV87" s="195"/>
      <c r="MRW87" s="195"/>
      <c r="MRX87" s="195"/>
      <c r="MRY87" s="195"/>
      <c r="MRZ87" s="195"/>
      <c r="MSA87" s="195"/>
      <c r="MSB87" s="195"/>
      <c r="MSC87" s="195"/>
      <c r="MSD87" s="195"/>
      <c r="MSE87" s="195"/>
      <c r="MSF87" s="195"/>
      <c r="MSG87" s="195"/>
      <c r="MSH87" s="195"/>
      <c r="MSI87" s="195"/>
      <c r="MSJ87" s="195"/>
      <c r="MSK87" s="195"/>
      <c r="MSL87" s="195"/>
      <c r="MSM87" s="195"/>
      <c r="MSN87" s="195"/>
      <c r="MSO87" s="195"/>
      <c r="MSP87" s="195"/>
      <c r="MSQ87" s="195"/>
      <c r="MSR87" s="195"/>
      <c r="MSS87" s="195"/>
      <c r="MST87" s="195"/>
      <c r="MSU87" s="195"/>
      <c r="MSV87" s="195"/>
      <c r="MSW87" s="195"/>
      <c r="MSX87" s="195"/>
      <c r="MSY87" s="195"/>
      <c r="MSZ87" s="195"/>
      <c r="MTA87" s="195"/>
      <c r="MTB87" s="195"/>
      <c r="MTC87" s="195"/>
      <c r="MTD87" s="195"/>
      <c r="MTE87" s="195"/>
      <c r="MTF87" s="195"/>
      <c r="MTG87" s="195"/>
      <c r="MTH87" s="195"/>
      <c r="MTI87" s="195"/>
      <c r="MTJ87" s="195"/>
      <c r="MTK87" s="195"/>
      <c r="MTL87" s="195"/>
      <c r="MTM87" s="195"/>
      <c r="MTN87" s="195"/>
      <c r="MTO87" s="195"/>
      <c r="MTP87" s="195"/>
      <c r="MTQ87" s="195"/>
      <c r="MTR87" s="195"/>
      <c r="MTS87" s="195"/>
      <c r="MTT87" s="195"/>
      <c r="MTU87" s="195"/>
      <c r="MTV87" s="195"/>
      <c r="MTW87" s="195"/>
      <c r="MTX87" s="195"/>
      <c r="MTY87" s="195"/>
      <c r="MTZ87" s="195"/>
      <c r="MUA87" s="195"/>
      <c r="MUB87" s="195"/>
      <c r="MUC87" s="195"/>
      <c r="MUD87" s="195"/>
      <c r="MUE87" s="195"/>
      <c r="MUF87" s="195"/>
      <c r="MUG87" s="195"/>
      <c r="MUH87" s="195"/>
      <c r="MUI87" s="195"/>
      <c r="MUJ87" s="195"/>
      <c r="MUK87" s="195"/>
      <c r="MUL87" s="195"/>
      <c r="MUM87" s="195"/>
      <c r="MUN87" s="195"/>
      <c r="MUO87" s="195"/>
      <c r="MUP87" s="195"/>
      <c r="MUQ87" s="195"/>
      <c r="MUR87" s="195"/>
      <c r="MUS87" s="195"/>
      <c r="MUT87" s="195"/>
      <c r="MUU87" s="195"/>
      <c r="MUV87" s="195"/>
      <c r="MUW87" s="195"/>
      <c r="MUX87" s="195"/>
      <c r="MUY87" s="195"/>
      <c r="MUZ87" s="195"/>
      <c r="MVA87" s="195"/>
      <c r="MVB87" s="195"/>
      <c r="MVC87" s="195"/>
      <c r="MVD87" s="195"/>
      <c r="MVE87" s="195"/>
      <c r="MVF87" s="195"/>
      <c r="MVG87" s="195"/>
      <c r="MVH87" s="195"/>
      <c r="MVI87" s="195"/>
      <c r="MVJ87" s="195"/>
      <c r="MVK87" s="195"/>
      <c r="MVL87" s="195"/>
      <c r="MVM87" s="195"/>
      <c r="MVN87" s="195"/>
      <c r="MVO87" s="195"/>
      <c r="MVP87" s="195"/>
      <c r="MVQ87" s="195"/>
      <c r="MVR87" s="195"/>
      <c r="MVS87" s="195"/>
      <c r="MVT87" s="195"/>
      <c r="MVU87" s="195"/>
      <c r="MVV87" s="195"/>
      <c r="MVW87" s="195"/>
      <c r="MVX87" s="195"/>
      <c r="MVY87" s="195"/>
      <c r="MVZ87" s="195"/>
      <c r="MWA87" s="195"/>
      <c r="MWB87" s="195"/>
      <c r="MWC87" s="195"/>
      <c r="MWD87" s="195"/>
      <c r="MWE87" s="195"/>
      <c r="MWF87" s="195"/>
      <c r="MWG87" s="195"/>
      <c r="MWH87" s="195"/>
      <c r="MWI87" s="195"/>
      <c r="MWJ87" s="195"/>
      <c r="MWK87" s="195"/>
      <c r="MWL87" s="195"/>
      <c r="MWM87" s="195"/>
      <c r="MWN87" s="195"/>
      <c r="MWO87" s="195"/>
      <c r="MWP87" s="195"/>
      <c r="MWQ87" s="195"/>
      <c r="MWR87" s="195"/>
      <c r="MWS87" s="195"/>
      <c r="MWT87" s="195"/>
      <c r="MWU87" s="195"/>
      <c r="MWV87" s="195"/>
      <c r="MWW87" s="195"/>
      <c r="MWX87" s="195"/>
      <c r="MWY87" s="195"/>
      <c r="MWZ87" s="195"/>
      <c r="MXA87" s="195"/>
      <c r="MXB87" s="195"/>
      <c r="MXC87" s="195"/>
      <c r="MXD87" s="195"/>
      <c r="MXE87" s="195"/>
      <c r="MXF87" s="195"/>
      <c r="MXG87" s="195"/>
      <c r="MXH87" s="195"/>
      <c r="MXI87" s="195"/>
      <c r="MXJ87" s="195"/>
      <c r="MXK87" s="195"/>
      <c r="MXL87" s="195"/>
      <c r="MXM87" s="195"/>
      <c r="MXN87" s="195"/>
      <c r="MXO87" s="195"/>
      <c r="MXP87" s="195"/>
      <c r="MXQ87" s="195"/>
      <c r="MXR87" s="195"/>
      <c r="MXS87" s="195"/>
      <c r="MXT87" s="195"/>
      <c r="MXU87" s="195"/>
      <c r="MXV87" s="195"/>
      <c r="MXW87" s="195"/>
      <c r="MXX87" s="195"/>
      <c r="MXY87" s="195"/>
      <c r="MXZ87" s="195"/>
      <c r="MYA87" s="195"/>
      <c r="MYB87" s="195"/>
      <c r="MYC87" s="195"/>
      <c r="MYD87" s="195"/>
      <c r="MYE87" s="195"/>
      <c r="MYF87" s="195"/>
      <c r="MYG87" s="195"/>
      <c r="MYH87" s="195"/>
      <c r="MYI87" s="195"/>
      <c r="MYJ87" s="195"/>
      <c r="MYK87" s="195"/>
      <c r="MYL87" s="195"/>
      <c r="MYM87" s="195"/>
      <c r="MYN87" s="195"/>
      <c r="MYO87" s="195"/>
      <c r="MYP87" s="195"/>
      <c r="MYQ87" s="195"/>
      <c r="MYR87" s="195"/>
      <c r="MYS87" s="195"/>
      <c r="MYT87" s="195"/>
      <c r="MYU87" s="195"/>
      <c r="MYV87" s="195"/>
      <c r="MYW87" s="195"/>
      <c r="MYX87" s="195"/>
      <c r="MYY87" s="195"/>
      <c r="MYZ87" s="195"/>
      <c r="MZA87" s="195"/>
      <c r="MZB87" s="195"/>
      <c r="MZC87" s="195"/>
      <c r="MZD87" s="195"/>
      <c r="MZE87" s="195"/>
      <c r="MZF87" s="195"/>
      <c r="MZG87" s="195"/>
      <c r="MZH87" s="195"/>
      <c r="MZI87" s="195"/>
      <c r="MZJ87" s="195"/>
      <c r="MZK87" s="195"/>
      <c r="MZL87" s="195"/>
      <c r="MZM87" s="195"/>
      <c r="MZN87" s="195"/>
      <c r="MZO87" s="195"/>
      <c r="MZP87" s="195"/>
      <c r="MZQ87" s="195"/>
      <c r="MZR87" s="195"/>
      <c r="MZS87" s="195"/>
      <c r="MZT87" s="195"/>
      <c r="MZU87" s="195"/>
      <c r="MZV87" s="195"/>
      <c r="MZW87" s="195"/>
      <c r="MZX87" s="195"/>
      <c r="MZY87" s="195"/>
      <c r="MZZ87" s="195"/>
      <c r="NAA87" s="195"/>
      <c r="NAB87" s="195"/>
      <c r="NAC87" s="195"/>
      <c r="NAD87" s="195"/>
      <c r="NAE87" s="195"/>
      <c r="NAF87" s="195"/>
      <c r="NAG87" s="195"/>
      <c r="NAH87" s="195"/>
      <c r="NAI87" s="195"/>
      <c r="NAJ87" s="195"/>
      <c r="NAK87" s="195"/>
      <c r="NAL87" s="195"/>
      <c r="NAM87" s="195"/>
      <c r="NAN87" s="195"/>
      <c r="NAO87" s="195"/>
      <c r="NAP87" s="195"/>
      <c r="NAQ87" s="195"/>
      <c r="NAR87" s="195"/>
      <c r="NAS87" s="195"/>
      <c r="NAT87" s="195"/>
      <c r="NAU87" s="195"/>
      <c r="NAV87" s="195"/>
      <c r="NAW87" s="195"/>
      <c r="NAX87" s="195"/>
      <c r="NAY87" s="195"/>
      <c r="NAZ87" s="195"/>
      <c r="NBA87" s="195"/>
      <c r="NBB87" s="195"/>
      <c r="NBC87" s="195"/>
      <c r="NBD87" s="195"/>
      <c r="NBE87" s="195"/>
      <c r="NBF87" s="195"/>
      <c r="NBG87" s="195"/>
      <c r="NBH87" s="195"/>
      <c r="NBI87" s="195"/>
      <c r="NBJ87" s="195"/>
      <c r="NBK87" s="195"/>
      <c r="NBL87" s="195"/>
      <c r="NBM87" s="195"/>
      <c r="NBN87" s="195"/>
      <c r="NBO87" s="195"/>
      <c r="NBP87" s="195"/>
      <c r="NBQ87" s="195"/>
      <c r="NBR87" s="195"/>
      <c r="NBS87" s="195"/>
      <c r="NBT87" s="195"/>
      <c r="NBU87" s="195"/>
      <c r="NBV87" s="195"/>
      <c r="NBW87" s="195"/>
      <c r="NBX87" s="195"/>
      <c r="NBY87" s="195"/>
      <c r="NBZ87" s="195"/>
      <c r="NCA87" s="195"/>
      <c r="NCB87" s="195"/>
      <c r="NCC87" s="195"/>
      <c r="NCD87" s="195"/>
      <c r="NCE87" s="195"/>
      <c r="NCF87" s="195"/>
      <c r="NCG87" s="195"/>
      <c r="NCH87" s="195"/>
      <c r="NCI87" s="195"/>
      <c r="NCJ87" s="195"/>
      <c r="NCK87" s="195"/>
      <c r="NCL87" s="195"/>
      <c r="NCM87" s="195"/>
      <c r="NCN87" s="195"/>
      <c r="NCO87" s="195"/>
      <c r="NCP87" s="195"/>
      <c r="NCQ87" s="195"/>
      <c r="NCR87" s="195"/>
      <c r="NCS87" s="195"/>
      <c r="NCT87" s="195"/>
      <c r="NCU87" s="195"/>
      <c r="NCV87" s="195"/>
      <c r="NCW87" s="195"/>
      <c r="NCX87" s="195"/>
      <c r="NCY87" s="195"/>
      <c r="NCZ87" s="195"/>
      <c r="NDA87" s="195"/>
      <c r="NDB87" s="195"/>
      <c r="NDC87" s="195"/>
      <c r="NDD87" s="195"/>
      <c r="NDE87" s="195"/>
      <c r="NDF87" s="195"/>
      <c r="NDG87" s="195"/>
      <c r="NDH87" s="195"/>
      <c r="NDI87" s="195"/>
      <c r="NDJ87" s="195"/>
      <c r="NDK87" s="195"/>
      <c r="NDL87" s="195"/>
      <c r="NDM87" s="195"/>
      <c r="NDN87" s="195"/>
      <c r="NDO87" s="195"/>
      <c r="NDP87" s="195"/>
      <c r="NDQ87" s="195"/>
      <c r="NDR87" s="195"/>
      <c r="NDS87" s="195"/>
      <c r="NDT87" s="195"/>
      <c r="NDU87" s="195"/>
      <c r="NDV87" s="195"/>
      <c r="NDW87" s="195"/>
      <c r="NDX87" s="195"/>
      <c r="NDY87" s="195"/>
      <c r="NDZ87" s="195"/>
      <c r="NEA87" s="195"/>
      <c r="NEB87" s="195"/>
      <c r="NEC87" s="195"/>
      <c r="NED87" s="195"/>
      <c r="NEE87" s="195"/>
      <c r="NEF87" s="195"/>
      <c r="NEG87" s="195"/>
      <c r="NEH87" s="195"/>
      <c r="NEI87" s="195"/>
      <c r="NEJ87" s="195"/>
      <c r="NEK87" s="195"/>
      <c r="NEL87" s="195"/>
      <c r="NEM87" s="195"/>
      <c r="NEN87" s="195"/>
      <c r="NEO87" s="195"/>
      <c r="NEP87" s="195"/>
      <c r="NEQ87" s="195"/>
      <c r="NER87" s="195"/>
      <c r="NES87" s="195"/>
      <c r="NET87" s="195"/>
      <c r="NEU87" s="195"/>
      <c r="NEV87" s="195"/>
      <c r="NEW87" s="195"/>
      <c r="NEX87" s="195"/>
      <c r="NEY87" s="195"/>
      <c r="NEZ87" s="195"/>
      <c r="NFA87" s="195"/>
      <c r="NFB87" s="195"/>
      <c r="NFC87" s="195"/>
      <c r="NFD87" s="195"/>
      <c r="NFE87" s="195"/>
      <c r="NFF87" s="195"/>
      <c r="NFG87" s="195"/>
      <c r="NFH87" s="195"/>
      <c r="NFI87" s="195"/>
      <c r="NFJ87" s="195"/>
      <c r="NFK87" s="195"/>
      <c r="NFL87" s="195"/>
      <c r="NFM87" s="195"/>
      <c r="NFN87" s="195"/>
      <c r="NFO87" s="195"/>
      <c r="NFP87" s="195"/>
      <c r="NFQ87" s="195"/>
      <c r="NFR87" s="195"/>
      <c r="NFS87" s="195"/>
      <c r="NFT87" s="195"/>
      <c r="NFU87" s="195"/>
      <c r="NFV87" s="195"/>
      <c r="NFW87" s="195"/>
      <c r="NFX87" s="195"/>
      <c r="NFY87" s="195"/>
      <c r="NFZ87" s="195"/>
      <c r="NGA87" s="195"/>
      <c r="NGB87" s="195"/>
      <c r="NGC87" s="195"/>
      <c r="NGD87" s="195"/>
      <c r="NGE87" s="195"/>
      <c r="NGF87" s="195"/>
      <c r="NGG87" s="195"/>
      <c r="NGH87" s="195"/>
      <c r="NGI87" s="195"/>
      <c r="NGJ87" s="195"/>
      <c r="NGK87" s="195"/>
      <c r="NGL87" s="195"/>
      <c r="NGM87" s="195"/>
      <c r="NGN87" s="195"/>
      <c r="NGO87" s="195"/>
      <c r="NGP87" s="195"/>
      <c r="NGQ87" s="195"/>
      <c r="NGR87" s="195"/>
      <c r="NGS87" s="195"/>
      <c r="NGT87" s="195"/>
      <c r="NGU87" s="195"/>
      <c r="NGV87" s="195"/>
      <c r="NGW87" s="195"/>
      <c r="NGX87" s="195"/>
      <c r="NGY87" s="195"/>
      <c r="NGZ87" s="195"/>
      <c r="NHA87" s="195"/>
      <c r="NHB87" s="195"/>
      <c r="NHC87" s="195"/>
      <c r="NHD87" s="195"/>
      <c r="NHE87" s="195"/>
      <c r="NHF87" s="195"/>
      <c r="NHG87" s="195"/>
      <c r="NHH87" s="195"/>
      <c r="NHI87" s="195"/>
      <c r="NHJ87" s="195"/>
      <c r="NHK87" s="195"/>
      <c r="NHL87" s="195"/>
      <c r="NHM87" s="195"/>
      <c r="NHN87" s="195"/>
      <c r="NHO87" s="195"/>
      <c r="NHP87" s="195"/>
      <c r="NHQ87" s="195"/>
      <c r="NHR87" s="195"/>
      <c r="NHS87" s="195"/>
      <c r="NHT87" s="195"/>
      <c r="NHU87" s="195"/>
      <c r="NHV87" s="195"/>
      <c r="NHW87" s="195"/>
      <c r="NHX87" s="195"/>
      <c r="NHY87" s="195"/>
      <c r="NHZ87" s="195"/>
      <c r="NIA87" s="195"/>
      <c r="NIB87" s="195"/>
      <c r="NIC87" s="195"/>
      <c r="NID87" s="195"/>
      <c r="NIE87" s="195"/>
      <c r="NIF87" s="195"/>
      <c r="NIG87" s="195"/>
      <c r="NIH87" s="195"/>
      <c r="NII87" s="195"/>
      <c r="NIJ87" s="195"/>
      <c r="NIK87" s="195"/>
      <c r="NIL87" s="195"/>
      <c r="NIM87" s="195"/>
      <c r="NIN87" s="195"/>
      <c r="NIO87" s="195"/>
      <c r="NIP87" s="195"/>
      <c r="NIQ87" s="195"/>
      <c r="NIR87" s="195"/>
      <c r="NIS87" s="195"/>
      <c r="NIT87" s="195"/>
      <c r="NIU87" s="195"/>
      <c r="NIV87" s="195"/>
      <c r="NIW87" s="195"/>
      <c r="NIX87" s="195"/>
      <c r="NIY87" s="195"/>
      <c r="NIZ87" s="195"/>
      <c r="NJA87" s="195"/>
      <c r="NJB87" s="195"/>
      <c r="NJC87" s="195"/>
      <c r="NJD87" s="195"/>
      <c r="NJE87" s="195"/>
      <c r="NJF87" s="195"/>
      <c r="NJG87" s="195"/>
      <c r="NJH87" s="195"/>
      <c r="NJI87" s="195"/>
      <c r="NJJ87" s="195"/>
      <c r="NJK87" s="195"/>
      <c r="NJL87" s="195"/>
      <c r="NJM87" s="195"/>
      <c r="NJN87" s="195"/>
      <c r="NJO87" s="195"/>
      <c r="NJP87" s="195"/>
      <c r="NJQ87" s="195"/>
      <c r="NJR87" s="195"/>
      <c r="NJS87" s="195"/>
      <c r="NJT87" s="195"/>
      <c r="NJU87" s="195"/>
      <c r="NJV87" s="195"/>
      <c r="NJW87" s="195"/>
      <c r="NJX87" s="195"/>
      <c r="NJY87" s="195"/>
      <c r="NJZ87" s="195"/>
      <c r="NKA87" s="195"/>
      <c r="NKB87" s="195"/>
      <c r="NKC87" s="195"/>
      <c r="NKD87" s="195"/>
      <c r="NKE87" s="195"/>
      <c r="NKF87" s="195"/>
      <c r="NKG87" s="195"/>
      <c r="NKH87" s="195"/>
      <c r="NKI87" s="195"/>
      <c r="NKJ87" s="195"/>
      <c r="NKK87" s="195"/>
      <c r="NKL87" s="195"/>
      <c r="NKM87" s="195"/>
      <c r="NKN87" s="195"/>
      <c r="NKO87" s="195"/>
      <c r="NKP87" s="195"/>
      <c r="NKQ87" s="195"/>
      <c r="NKR87" s="195"/>
      <c r="NKS87" s="195"/>
      <c r="NKT87" s="195"/>
      <c r="NKU87" s="195"/>
      <c r="NKV87" s="195"/>
      <c r="NKW87" s="195"/>
      <c r="NKX87" s="195"/>
      <c r="NKY87" s="195"/>
      <c r="NKZ87" s="195"/>
      <c r="NLA87" s="195"/>
      <c r="NLB87" s="195"/>
      <c r="NLC87" s="195"/>
      <c r="NLD87" s="195"/>
      <c r="NLE87" s="195"/>
      <c r="NLF87" s="195"/>
      <c r="NLG87" s="195"/>
      <c r="NLH87" s="195"/>
      <c r="NLI87" s="195"/>
      <c r="NLJ87" s="195"/>
      <c r="NLK87" s="195"/>
      <c r="NLL87" s="195"/>
      <c r="NLM87" s="195"/>
      <c r="NLN87" s="195"/>
      <c r="NLO87" s="195"/>
      <c r="NLP87" s="195"/>
      <c r="NLQ87" s="195"/>
      <c r="NLR87" s="195"/>
      <c r="NLS87" s="195"/>
      <c r="NLT87" s="195"/>
      <c r="NLU87" s="195"/>
      <c r="NLV87" s="195"/>
      <c r="NLW87" s="195"/>
      <c r="NLX87" s="195"/>
      <c r="NLY87" s="195"/>
      <c r="NLZ87" s="195"/>
      <c r="NMA87" s="195"/>
      <c r="NMB87" s="195"/>
      <c r="NMC87" s="195"/>
      <c r="NMD87" s="195"/>
      <c r="NME87" s="195"/>
      <c r="NMF87" s="195"/>
      <c r="NMG87" s="195"/>
      <c r="NMH87" s="195"/>
      <c r="NMI87" s="195"/>
      <c r="NMJ87" s="195"/>
      <c r="NMK87" s="195"/>
      <c r="NML87" s="195"/>
      <c r="NMM87" s="195"/>
      <c r="NMN87" s="195"/>
      <c r="NMO87" s="195"/>
      <c r="NMP87" s="195"/>
      <c r="NMQ87" s="195"/>
      <c r="NMR87" s="195"/>
      <c r="NMS87" s="195"/>
      <c r="NMT87" s="195"/>
      <c r="NMU87" s="195"/>
      <c r="NMV87" s="195"/>
      <c r="NMW87" s="195"/>
      <c r="NMX87" s="195"/>
      <c r="NMY87" s="195"/>
      <c r="NMZ87" s="195"/>
      <c r="NNA87" s="195"/>
      <c r="NNB87" s="195"/>
      <c r="NNC87" s="195"/>
      <c r="NND87" s="195"/>
      <c r="NNE87" s="195"/>
      <c r="NNF87" s="195"/>
      <c r="NNG87" s="195"/>
      <c r="NNH87" s="195"/>
      <c r="NNI87" s="195"/>
      <c r="NNJ87" s="195"/>
      <c r="NNK87" s="195"/>
      <c r="NNL87" s="195"/>
      <c r="NNM87" s="195"/>
      <c r="NNN87" s="195"/>
      <c r="NNO87" s="195"/>
      <c r="NNP87" s="195"/>
      <c r="NNQ87" s="195"/>
      <c r="NNR87" s="195"/>
      <c r="NNS87" s="195"/>
      <c r="NNT87" s="195"/>
      <c r="NNU87" s="195"/>
      <c r="NNV87" s="195"/>
      <c r="NNW87" s="195"/>
      <c r="NNX87" s="195"/>
      <c r="NNY87" s="195"/>
      <c r="NNZ87" s="195"/>
      <c r="NOA87" s="195"/>
      <c r="NOB87" s="195"/>
      <c r="NOC87" s="195"/>
      <c r="NOD87" s="195"/>
      <c r="NOE87" s="195"/>
      <c r="NOF87" s="195"/>
      <c r="NOG87" s="195"/>
      <c r="NOH87" s="195"/>
      <c r="NOI87" s="195"/>
      <c r="NOJ87" s="195"/>
      <c r="NOK87" s="195"/>
      <c r="NOL87" s="195"/>
      <c r="NOM87" s="195"/>
      <c r="NON87" s="195"/>
      <c r="NOO87" s="195"/>
      <c r="NOP87" s="195"/>
      <c r="NOQ87" s="195"/>
      <c r="NOR87" s="195"/>
      <c r="NOS87" s="195"/>
      <c r="NOT87" s="195"/>
      <c r="NOU87" s="195"/>
      <c r="NOV87" s="195"/>
      <c r="NOW87" s="195"/>
      <c r="NOX87" s="195"/>
      <c r="NOY87" s="195"/>
      <c r="NOZ87" s="195"/>
      <c r="NPA87" s="195"/>
      <c r="NPB87" s="195"/>
      <c r="NPC87" s="195"/>
      <c r="NPD87" s="195"/>
      <c r="NPE87" s="195"/>
      <c r="NPF87" s="195"/>
      <c r="NPG87" s="195"/>
      <c r="NPH87" s="195"/>
      <c r="NPI87" s="195"/>
      <c r="NPJ87" s="195"/>
      <c r="NPK87" s="195"/>
      <c r="NPL87" s="195"/>
      <c r="NPM87" s="195"/>
      <c r="NPN87" s="195"/>
      <c r="NPO87" s="195"/>
      <c r="NPP87" s="195"/>
      <c r="NPQ87" s="195"/>
      <c r="NPR87" s="195"/>
      <c r="NPS87" s="195"/>
      <c r="NPT87" s="195"/>
      <c r="NPU87" s="195"/>
      <c r="NPV87" s="195"/>
      <c r="NPW87" s="195"/>
      <c r="NPX87" s="195"/>
      <c r="NPY87" s="195"/>
      <c r="NPZ87" s="195"/>
      <c r="NQA87" s="195"/>
      <c r="NQB87" s="195"/>
      <c r="NQC87" s="195"/>
      <c r="NQD87" s="195"/>
      <c r="NQE87" s="195"/>
      <c r="NQF87" s="195"/>
      <c r="NQG87" s="195"/>
      <c r="NQH87" s="195"/>
      <c r="NQI87" s="195"/>
      <c r="NQJ87" s="195"/>
      <c r="NQK87" s="195"/>
      <c r="NQL87" s="195"/>
      <c r="NQM87" s="195"/>
      <c r="NQN87" s="195"/>
      <c r="NQO87" s="195"/>
      <c r="NQP87" s="195"/>
      <c r="NQQ87" s="195"/>
      <c r="NQR87" s="195"/>
      <c r="NQS87" s="195"/>
      <c r="NQT87" s="195"/>
      <c r="NQU87" s="195"/>
      <c r="NQV87" s="195"/>
      <c r="NQW87" s="195"/>
      <c r="NQX87" s="195"/>
      <c r="NQY87" s="195"/>
      <c r="NQZ87" s="195"/>
      <c r="NRA87" s="195"/>
      <c r="NRB87" s="195"/>
      <c r="NRC87" s="195"/>
      <c r="NRD87" s="195"/>
      <c r="NRE87" s="195"/>
      <c r="NRF87" s="195"/>
      <c r="NRG87" s="195"/>
      <c r="NRH87" s="195"/>
      <c r="NRI87" s="195"/>
      <c r="NRJ87" s="195"/>
      <c r="NRK87" s="195"/>
      <c r="NRL87" s="195"/>
      <c r="NRM87" s="195"/>
      <c r="NRN87" s="195"/>
      <c r="NRO87" s="195"/>
      <c r="NRP87" s="195"/>
      <c r="NRQ87" s="195"/>
      <c r="NRR87" s="195"/>
      <c r="NRS87" s="195"/>
      <c r="NRT87" s="195"/>
      <c r="NRU87" s="195"/>
      <c r="NRV87" s="195"/>
      <c r="NRW87" s="195"/>
      <c r="NRX87" s="195"/>
      <c r="NRY87" s="195"/>
      <c r="NRZ87" s="195"/>
      <c r="NSA87" s="195"/>
      <c r="NSB87" s="195"/>
      <c r="NSC87" s="195"/>
      <c r="NSD87" s="195"/>
      <c r="NSE87" s="195"/>
      <c r="NSF87" s="195"/>
      <c r="NSG87" s="195"/>
      <c r="NSH87" s="195"/>
      <c r="NSI87" s="195"/>
      <c r="NSJ87" s="195"/>
      <c r="NSK87" s="195"/>
      <c r="NSL87" s="195"/>
      <c r="NSM87" s="195"/>
      <c r="NSN87" s="195"/>
      <c r="NSO87" s="195"/>
      <c r="NSP87" s="195"/>
      <c r="NSQ87" s="195"/>
      <c r="NSR87" s="195"/>
      <c r="NSS87" s="195"/>
      <c r="NST87" s="195"/>
      <c r="NSU87" s="195"/>
      <c r="NSV87" s="195"/>
      <c r="NSW87" s="195"/>
      <c r="NSX87" s="195"/>
      <c r="NSY87" s="195"/>
      <c r="NSZ87" s="195"/>
      <c r="NTA87" s="195"/>
      <c r="NTB87" s="195"/>
      <c r="NTC87" s="195"/>
      <c r="NTD87" s="195"/>
      <c r="NTE87" s="195"/>
      <c r="NTF87" s="195"/>
      <c r="NTG87" s="195"/>
      <c r="NTH87" s="195"/>
      <c r="NTI87" s="195"/>
      <c r="NTJ87" s="195"/>
      <c r="NTK87" s="195"/>
      <c r="NTL87" s="195"/>
      <c r="NTM87" s="195"/>
      <c r="NTN87" s="195"/>
      <c r="NTO87" s="195"/>
      <c r="NTP87" s="195"/>
      <c r="NTQ87" s="195"/>
      <c r="NTR87" s="195"/>
      <c r="NTS87" s="195"/>
      <c r="NTT87" s="195"/>
      <c r="NTU87" s="195"/>
      <c r="NTV87" s="195"/>
      <c r="NTW87" s="195"/>
      <c r="NTX87" s="195"/>
      <c r="NTY87" s="195"/>
      <c r="NTZ87" s="195"/>
      <c r="NUA87" s="195"/>
      <c r="NUB87" s="195"/>
      <c r="NUC87" s="195"/>
      <c r="NUD87" s="195"/>
      <c r="NUE87" s="195"/>
      <c r="NUF87" s="195"/>
      <c r="NUG87" s="195"/>
      <c r="NUH87" s="195"/>
      <c r="NUI87" s="195"/>
      <c r="NUJ87" s="195"/>
      <c r="NUK87" s="195"/>
      <c r="NUL87" s="195"/>
      <c r="NUM87" s="195"/>
      <c r="NUN87" s="195"/>
      <c r="NUO87" s="195"/>
      <c r="NUP87" s="195"/>
      <c r="NUQ87" s="195"/>
      <c r="NUR87" s="195"/>
      <c r="NUS87" s="195"/>
      <c r="NUT87" s="195"/>
      <c r="NUU87" s="195"/>
      <c r="NUV87" s="195"/>
      <c r="NUW87" s="195"/>
      <c r="NUX87" s="195"/>
      <c r="NUY87" s="195"/>
      <c r="NUZ87" s="195"/>
      <c r="NVA87" s="195"/>
      <c r="NVB87" s="195"/>
      <c r="NVC87" s="195"/>
      <c r="NVD87" s="195"/>
      <c r="NVE87" s="195"/>
      <c r="NVF87" s="195"/>
      <c r="NVG87" s="195"/>
      <c r="NVH87" s="195"/>
      <c r="NVI87" s="195"/>
      <c r="NVJ87" s="195"/>
      <c r="NVK87" s="195"/>
      <c r="NVL87" s="195"/>
      <c r="NVM87" s="195"/>
      <c r="NVN87" s="195"/>
      <c r="NVO87" s="195"/>
      <c r="NVP87" s="195"/>
      <c r="NVQ87" s="195"/>
      <c r="NVR87" s="195"/>
      <c r="NVS87" s="195"/>
      <c r="NVT87" s="195"/>
      <c r="NVU87" s="195"/>
      <c r="NVV87" s="195"/>
      <c r="NVW87" s="195"/>
      <c r="NVX87" s="195"/>
      <c r="NVY87" s="195"/>
      <c r="NVZ87" s="195"/>
      <c r="NWA87" s="195"/>
      <c r="NWB87" s="195"/>
      <c r="NWC87" s="195"/>
      <c r="NWD87" s="195"/>
      <c r="NWE87" s="195"/>
      <c r="NWF87" s="195"/>
      <c r="NWG87" s="195"/>
      <c r="NWH87" s="195"/>
      <c r="NWI87" s="195"/>
      <c r="NWJ87" s="195"/>
      <c r="NWK87" s="195"/>
      <c r="NWL87" s="195"/>
      <c r="NWM87" s="195"/>
      <c r="NWN87" s="195"/>
      <c r="NWO87" s="195"/>
      <c r="NWP87" s="195"/>
      <c r="NWQ87" s="195"/>
      <c r="NWR87" s="195"/>
      <c r="NWS87" s="195"/>
      <c r="NWT87" s="195"/>
      <c r="NWU87" s="195"/>
      <c r="NWV87" s="195"/>
      <c r="NWW87" s="195"/>
      <c r="NWX87" s="195"/>
      <c r="NWY87" s="195"/>
      <c r="NWZ87" s="195"/>
      <c r="NXA87" s="195"/>
      <c r="NXB87" s="195"/>
      <c r="NXC87" s="195"/>
      <c r="NXD87" s="195"/>
      <c r="NXE87" s="195"/>
      <c r="NXF87" s="195"/>
      <c r="NXG87" s="195"/>
      <c r="NXH87" s="195"/>
      <c r="NXI87" s="195"/>
      <c r="NXJ87" s="195"/>
      <c r="NXK87" s="195"/>
      <c r="NXL87" s="195"/>
      <c r="NXM87" s="195"/>
      <c r="NXN87" s="195"/>
      <c r="NXO87" s="195"/>
      <c r="NXP87" s="195"/>
      <c r="NXQ87" s="195"/>
      <c r="NXR87" s="195"/>
      <c r="NXS87" s="195"/>
      <c r="NXT87" s="195"/>
      <c r="NXU87" s="195"/>
      <c r="NXV87" s="195"/>
      <c r="NXW87" s="195"/>
      <c r="NXX87" s="195"/>
      <c r="NXY87" s="195"/>
      <c r="NXZ87" s="195"/>
      <c r="NYA87" s="195"/>
      <c r="NYB87" s="195"/>
      <c r="NYC87" s="195"/>
      <c r="NYD87" s="195"/>
      <c r="NYE87" s="195"/>
      <c r="NYF87" s="195"/>
      <c r="NYG87" s="195"/>
      <c r="NYH87" s="195"/>
      <c r="NYI87" s="195"/>
      <c r="NYJ87" s="195"/>
      <c r="NYK87" s="195"/>
      <c r="NYL87" s="195"/>
      <c r="NYM87" s="195"/>
      <c r="NYN87" s="195"/>
      <c r="NYO87" s="195"/>
      <c r="NYP87" s="195"/>
      <c r="NYQ87" s="195"/>
      <c r="NYR87" s="195"/>
      <c r="NYS87" s="195"/>
      <c r="NYT87" s="195"/>
      <c r="NYU87" s="195"/>
      <c r="NYV87" s="195"/>
      <c r="NYW87" s="195"/>
      <c r="NYX87" s="195"/>
      <c r="NYY87" s="195"/>
      <c r="NYZ87" s="195"/>
      <c r="NZA87" s="195"/>
      <c r="NZB87" s="195"/>
      <c r="NZC87" s="195"/>
      <c r="NZD87" s="195"/>
      <c r="NZE87" s="195"/>
      <c r="NZF87" s="195"/>
      <c r="NZG87" s="195"/>
      <c r="NZH87" s="195"/>
      <c r="NZI87" s="195"/>
      <c r="NZJ87" s="195"/>
      <c r="NZK87" s="195"/>
      <c r="NZL87" s="195"/>
      <c r="NZM87" s="195"/>
      <c r="NZN87" s="195"/>
      <c r="NZO87" s="195"/>
      <c r="NZP87" s="195"/>
      <c r="NZQ87" s="195"/>
      <c r="NZR87" s="195"/>
      <c r="NZS87" s="195"/>
      <c r="NZT87" s="195"/>
      <c r="NZU87" s="195"/>
      <c r="NZV87" s="195"/>
      <c r="NZW87" s="195"/>
      <c r="NZX87" s="195"/>
      <c r="NZY87" s="195"/>
      <c r="NZZ87" s="195"/>
      <c r="OAA87" s="195"/>
      <c r="OAB87" s="195"/>
      <c r="OAC87" s="195"/>
      <c r="OAD87" s="195"/>
      <c r="OAE87" s="195"/>
      <c r="OAF87" s="195"/>
      <c r="OAG87" s="195"/>
      <c r="OAH87" s="195"/>
      <c r="OAI87" s="195"/>
      <c r="OAJ87" s="195"/>
      <c r="OAK87" s="195"/>
      <c r="OAL87" s="195"/>
      <c r="OAM87" s="195"/>
      <c r="OAN87" s="195"/>
      <c r="OAO87" s="195"/>
      <c r="OAP87" s="195"/>
      <c r="OAQ87" s="195"/>
      <c r="OAR87" s="195"/>
      <c r="OAS87" s="195"/>
      <c r="OAT87" s="195"/>
      <c r="OAU87" s="195"/>
      <c r="OAV87" s="195"/>
      <c r="OAW87" s="195"/>
      <c r="OAX87" s="195"/>
      <c r="OAY87" s="195"/>
      <c r="OAZ87" s="195"/>
      <c r="OBA87" s="195"/>
      <c r="OBB87" s="195"/>
      <c r="OBC87" s="195"/>
      <c r="OBD87" s="195"/>
      <c r="OBE87" s="195"/>
      <c r="OBF87" s="195"/>
      <c r="OBG87" s="195"/>
      <c r="OBH87" s="195"/>
      <c r="OBI87" s="195"/>
      <c r="OBJ87" s="195"/>
      <c r="OBK87" s="195"/>
      <c r="OBL87" s="195"/>
      <c r="OBM87" s="195"/>
      <c r="OBN87" s="195"/>
      <c r="OBO87" s="195"/>
      <c r="OBP87" s="195"/>
      <c r="OBQ87" s="195"/>
      <c r="OBR87" s="195"/>
      <c r="OBS87" s="195"/>
      <c r="OBT87" s="195"/>
      <c r="OBU87" s="195"/>
      <c r="OBV87" s="195"/>
      <c r="OBW87" s="195"/>
      <c r="OBX87" s="195"/>
      <c r="OBY87" s="195"/>
      <c r="OBZ87" s="195"/>
      <c r="OCA87" s="195"/>
      <c r="OCB87" s="195"/>
      <c r="OCC87" s="195"/>
      <c r="OCD87" s="195"/>
      <c r="OCE87" s="195"/>
      <c r="OCF87" s="195"/>
      <c r="OCG87" s="195"/>
      <c r="OCH87" s="195"/>
      <c r="OCI87" s="195"/>
      <c r="OCJ87" s="195"/>
      <c r="OCK87" s="195"/>
      <c r="OCL87" s="195"/>
      <c r="OCM87" s="195"/>
      <c r="OCN87" s="195"/>
      <c r="OCO87" s="195"/>
      <c r="OCP87" s="195"/>
      <c r="OCQ87" s="195"/>
      <c r="OCR87" s="195"/>
      <c r="OCS87" s="195"/>
      <c r="OCT87" s="195"/>
      <c r="OCU87" s="195"/>
      <c r="OCV87" s="195"/>
      <c r="OCW87" s="195"/>
      <c r="OCX87" s="195"/>
      <c r="OCY87" s="195"/>
      <c r="OCZ87" s="195"/>
      <c r="ODA87" s="195"/>
      <c r="ODB87" s="195"/>
      <c r="ODC87" s="195"/>
      <c r="ODD87" s="195"/>
      <c r="ODE87" s="195"/>
      <c r="ODF87" s="195"/>
      <c r="ODG87" s="195"/>
      <c r="ODH87" s="195"/>
      <c r="ODI87" s="195"/>
      <c r="ODJ87" s="195"/>
      <c r="ODK87" s="195"/>
      <c r="ODL87" s="195"/>
      <c r="ODM87" s="195"/>
      <c r="ODN87" s="195"/>
      <c r="ODO87" s="195"/>
      <c r="ODP87" s="195"/>
      <c r="ODQ87" s="195"/>
      <c r="ODR87" s="195"/>
      <c r="ODS87" s="195"/>
      <c r="ODT87" s="195"/>
      <c r="ODU87" s="195"/>
      <c r="ODV87" s="195"/>
      <c r="ODW87" s="195"/>
      <c r="ODX87" s="195"/>
      <c r="ODY87" s="195"/>
      <c r="ODZ87" s="195"/>
      <c r="OEA87" s="195"/>
      <c r="OEB87" s="195"/>
      <c r="OEC87" s="195"/>
      <c r="OED87" s="195"/>
      <c r="OEE87" s="195"/>
      <c r="OEF87" s="195"/>
      <c r="OEG87" s="195"/>
      <c r="OEH87" s="195"/>
      <c r="OEI87" s="195"/>
      <c r="OEJ87" s="195"/>
      <c r="OEK87" s="195"/>
      <c r="OEL87" s="195"/>
      <c r="OEM87" s="195"/>
      <c r="OEN87" s="195"/>
      <c r="OEO87" s="195"/>
      <c r="OEP87" s="195"/>
      <c r="OEQ87" s="195"/>
      <c r="OER87" s="195"/>
      <c r="OES87" s="195"/>
      <c r="OET87" s="195"/>
      <c r="OEU87" s="195"/>
      <c r="OEV87" s="195"/>
      <c r="OEW87" s="195"/>
      <c r="OEX87" s="195"/>
      <c r="OEY87" s="195"/>
      <c r="OEZ87" s="195"/>
      <c r="OFA87" s="195"/>
      <c r="OFB87" s="195"/>
      <c r="OFC87" s="195"/>
      <c r="OFD87" s="195"/>
      <c r="OFE87" s="195"/>
      <c r="OFF87" s="195"/>
      <c r="OFG87" s="195"/>
      <c r="OFH87" s="195"/>
      <c r="OFI87" s="195"/>
      <c r="OFJ87" s="195"/>
      <c r="OFK87" s="195"/>
      <c r="OFL87" s="195"/>
      <c r="OFM87" s="195"/>
      <c r="OFN87" s="195"/>
      <c r="OFO87" s="195"/>
      <c r="OFP87" s="195"/>
      <c r="OFQ87" s="195"/>
      <c r="OFR87" s="195"/>
      <c r="OFS87" s="195"/>
      <c r="OFT87" s="195"/>
      <c r="OFU87" s="195"/>
      <c r="OFV87" s="195"/>
      <c r="OFW87" s="195"/>
      <c r="OFX87" s="195"/>
      <c r="OFY87" s="195"/>
      <c r="OFZ87" s="195"/>
      <c r="OGA87" s="195"/>
      <c r="OGB87" s="195"/>
      <c r="OGC87" s="195"/>
      <c r="OGD87" s="195"/>
      <c r="OGE87" s="195"/>
      <c r="OGF87" s="195"/>
      <c r="OGG87" s="195"/>
      <c r="OGH87" s="195"/>
      <c r="OGI87" s="195"/>
      <c r="OGJ87" s="195"/>
      <c r="OGK87" s="195"/>
      <c r="OGL87" s="195"/>
      <c r="OGM87" s="195"/>
      <c r="OGN87" s="195"/>
      <c r="OGO87" s="195"/>
      <c r="OGP87" s="195"/>
      <c r="OGQ87" s="195"/>
      <c r="OGR87" s="195"/>
      <c r="OGS87" s="195"/>
      <c r="OGT87" s="195"/>
      <c r="OGU87" s="195"/>
      <c r="OGV87" s="195"/>
      <c r="OGW87" s="195"/>
      <c r="OGX87" s="195"/>
      <c r="OGY87" s="195"/>
      <c r="OGZ87" s="195"/>
      <c r="OHA87" s="195"/>
      <c r="OHB87" s="195"/>
      <c r="OHC87" s="195"/>
      <c r="OHD87" s="195"/>
      <c r="OHE87" s="195"/>
      <c r="OHF87" s="195"/>
      <c r="OHG87" s="195"/>
      <c r="OHH87" s="195"/>
      <c r="OHI87" s="195"/>
      <c r="OHJ87" s="195"/>
      <c r="OHK87" s="195"/>
      <c r="OHL87" s="195"/>
      <c r="OHM87" s="195"/>
      <c r="OHN87" s="195"/>
      <c r="OHO87" s="195"/>
      <c r="OHP87" s="195"/>
      <c r="OHQ87" s="195"/>
      <c r="OHR87" s="195"/>
      <c r="OHS87" s="195"/>
      <c r="OHT87" s="195"/>
      <c r="OHU87" s="195"/>
      <c r="OHV87" s="195"/>
      <c r="OHW87" s="195"/>
      <c r="OHX87" s="195"/>
      <c r="OHY87" s="195"/>
      <c r="OHZ87" s="195"/>
      <c r="OIA87" s="195"/>
      <c r="OIB87" s="195"/>
      <c r="OIC87" s="195"/>
      <c r="OID87" s="195"/>
      <c r="OIE87" s="195"/>
      <c r="OIF87" s="195"/>
      <c r="OIG87" s="195"/>
      <c r="OIH87" s="195"/>
      <c r="OII87" s="195"/>
      <c r="OIJ87" s="195"/>
      <c r="OIK87" s="195"/>
      <c r="OIL87" s="195"/>
      <c r="OIM87" s="195"/>
      <c r="OIN87" s="195"/>
      <c r="OIO87" s="195"/>
      <c r="OIP87" s="195"/>
      <c r="OIQ87" s="195"/>
      <c r="OIR87" s="195"/>
      <c r="OIS87" s="195"/>
      <c r="OIT87" s="195"/>
      <c r="OIU87" s="195"/>
      <c r="OIV87" s="195"/>
      <c r="OIW87" s="195"/>
      <c r="OIX87" s="195"/>
      <c r="OIY87" s="195"/>
      <c r="OIZ87" s="195"/>
      <c r="OJA87" s="195"/>
      <c r="OJB87" s="195"/>
      <c r="OJC87" s="195"/>
      <c r="OJD87" s="195"/>
      <c r="OJE87" s="195"/>
      <c r="OJF87" s="195"/>
      <c r="OJG87" s="195"/>
      <c r="OJH87" s="195"/>
      <c r="OJI87" s="195"/>
      <c r="OJJ87" s="195"/>
      <c r="OJK87" s="195"/>
      <c r="OJL87" s="195"/>
      <c r="OJM87" s="195"/>
      <c r="OJN87" s="195"/>
      <c r="OJO87" s="195"/>
      <c r="OJP87" s="195"/>
      <c r="OJQ87" s="195"/>
      <c r="OJR87" s="195"/>
      <c r="OJS87" s="195"/>
      <c r="OJT87" s="195"/>
      <c r="OJU87" s="195"/>
      <c r="OJV87" s="195"/>
      <c r="OJW87" s="195"/>
      <c r="OJX87" s="195"/>
      <c r="OJY87" s="195"/>
      <c r="OJZ87" s="195"/>
      <c r="OKA87" s="195"/>
      <c r="OKB87" s="195"/>
      <c r="OKC87" s="195"/>
      <c r="OKD87" s="195"/>
      <c r="OKE87" s="195"/>
      <c r="OKF87" s="195"/>
      <c r="OKG87" s="195"/>
      <c r="OKH87" s="195"/>
      <c r="OKI87" s="195"/>
      <c r="OKJ87" s="195"/>
      <c r="OKK87" s="195"/>
      <c r="OKL87" s="195"/>
      <c r="OKM87" s="195"/>
      <c r="OKN87" s="195"/>
      <c r="OKO87" s="195"/>
      <c r="OKP87" s="195"/>
      <c r="OKQ87" s="195"/>
      <c r="OKR87" s="195"/>
      <c r="OKS87" s="195"/>
      <c r="OKT87" s="195"/>
      <c r="OKU87" s="195"/>
      <c r="OKV87" s="195"/>
      <c r="OKW87" s="195"/>
      <c r="OKX87" s="195"/>
      <c r="OKY87" s="195"/>
      <c r="OKZ87" s="195"/>
      <c r="OLA87" s="195"/>
      <c r="OLB87" s="195"/>
      <c r="OLC87" s="195"/>
      <c r="OLD87" s="195"/>
      <c r="OLE87" s="195"/>
      <c r="OLF87" s="195"/>
      <c r="OLG87" s="195"/>
      <c r="OLH87" s="195"/>
      <c r="OLI87" s="195"/>
      <c r="OLJ87" s="195"/>
      <c r="OLK87" s="195"/>
      <c r="OLL87" s="195"/>
      <c r="OLM87" s="195"/>
      <c r="OLN87" s="195"/>
      <c r="OLO87" s="195"/>
      <c r="OLP87" s="195"/>
      <c r="OLQ87" s="195"/>
      <c r="OLR87" s="195"/>
      <c r="OLS87" s="195"/>
      <c r="OLT87" s="195"/>
      <c r="OLU87" s="195"/>
      <c r="OLV87" s="195"/>
      <c r="OLW87" s="195"/>
      <c r="OLX87" s="195"/>
      <c r="OLY87" s="195"/>
      <c r="OLZ87" s="195"/>
      <c r="OMA87" s="195"/>
      <c r="OMB87" s="195"/>
      <c r="OMC87" s="195"/>
      <c r="OMD87" s="195"/>
      <c r="OME87" s="195"/>
      <c r="OMF87" s="195"/>
      <c r="OMG87" s="195"/>
      <c r="OMH87" s="195"/>
      <c r="OMI87" s="195"/>
      <c r="OMJ87" s="195"/>
      <c r="OMK87" s="195"/>
      <c r="OML87" s="195"/>
      <c r="OMM87" s="195"/>
      <c r="OMN87" s="195"/>
      <c r="OMO87" s="195"/>
      <c r="OMP87" s="195"/>
      <c r="OMQ87" s="195"/>
      <c r="OMR87" s="195"/>
      <c r="OMS87" s="195"/>
      <c r="OMT87" s="195"/>
      <c r="OMU87" s="195"/>
      <c r="OMV87" s="195"/>
      <c r="OMW87" s="195"/>
      <c r="OMX87" s="195"/>
      <c r="OMY87" s="195"/>
      <c r="OMZ87" s="195"/>
      <c r="ONA87" s="195"/>
      <c r="ONB87" s="195"/>
      <c r="ONC87" s="195"/>
      <c r="OND87" s="195"/>
      <c r="ONE87" s="195"/>
      <c r="ONF87" s="195"/>
      <c r="ONG87" s="195"/>
      <c r="ONH87" s="195"/>
      <c r="ONI87" s="195"/>
      <c r="ONJ87" s="195"/>
      <c r="ONK87" s="195"/>
      <c r="ONL87" s="195"/>
      <c r="ONM87" s="195"/>
      <c r="ONN87" s="195"/>
      <c r="ONO87" s="195"/>
      <c r="ONP87" s="195"/>
      <c r="ONQ87" s="195"/>
      <c r="ONR87" s="195"/>
      <c r="ONS87" s="195"/>
      <c r="ONT87" s="195"/>
      <c r="ONU87" s="195"/>
      <c r="ONV87" s="195"/>
      <c r="ONW87" s="195"/>
      <c r="ONX87" s="195"/>
      <c r="ONY87" s="195"/>
      <c r="ONZ87" s="195"/>
      <c r="OOA87" s="195"/>
      <c r="OOB87" s="195"/>
      <c r="OOC87" s="195"/>
      <c r="OOD87" s="195"/>
      <c r="OOE87" s="195"/>
      <c r="OOF87" s="195"/>
      <c r="OOG87" s="195"/>
      <c r="OOH87" s="195"/>
      <c r="OOI87" s="195"/>
      <c r="OOJ87" s="195"/>
      <c r="OOK87" s="195"/>
      <c r="OOL87" s="195"/>
      <c r="OOM87" s="195"/>
      <c r="OON87" s="195"/>
      <c r="OOO87" s="195"/>
      <c r="OOP87" s="195"/>
      <c r="OOQ87" s="195"/>
      <c r="OOR87" s="195"/>
      <c r="OOS87" s="195"/>
      <c r="OOT87" s="195"/>
      <c r="OOU87" s="195"/>
      <c r="OOV87" s="195"/>
      <c r="OOW87" s="195"/>
      <c r="OOX87" s="195"/>
      <c r="OOY87" s="195"/>
      <c r="OOZ87" s="195"/>
      <c r="OPA87" s="195"/>
      <c r="OPB87" s="195"/>
      <c r="OPC87" s="195"/>
      <c r="OPD87" s="195"/>
      <c r="OPE87" s="195"/>
      <c r="OPF87" s="195"/>
      <c r="OPG87" s="195"/>
      <c r="OPH87" s="195"/>
      <c r="OPI87" s="195"/>
      <c r="OPJ87" s="195"/>
      <c r="OPK87" s="195"/>
      <c r="OPL87" s="195"/>
      <c r="OPM87" s="195"/>
      <c r="OPN87" s="195"/>
      <c r="OPO87" s="195"/>
      <c r="OPP87" s="195"/>
      <c r="OPQ87" s="195"/>
      <c r="OPR87" s="195"/>
      <c r="OPS87" s="195"/>
      <c r="OPT87" s="195"/>
      <c r="OPU87" s="195"/>
      <c r="OPV87" s="195"/>
      <c r="OPW87" s="195"/>
      <c r="OPX87" s="195"/>
      <c r="OPY87" s="195"/>
      <c r="OPZ87" s="195"/>
      <c r="OQA87" s="195"/>
      <c r="OQB87" s="195"/>
      <c r="OQC87" s="195"/>
      <c r="OQD87" s="195"/>
      <c r="OQE87" s="195"/>
      <c r="OQF87" s="195"/>
      <c r="OQG87" s="195"/>
      <c r="OQH87" s="195"/>
      <c r="OQI87" s="195"/>
      <c r="OQJ87" s="195"/>
      <c r="OQK87" s="195"/>
      <c r="OQL87" s="195"/>
      <c r="OQM87" s="195"/>
      <c r="OQN87" s="195"/>
      <c r="OQO87" s="195"/>
      <c r="OQP87" s="195"/>
      <c r="OQQ87" s="195"/>
      <c r="OQR87" s="195"/>
      <c r="OQS87" s="195"/>
      <c r="OQT87" s="195"/>
      <c r="OQU87" s="195"/>
      <c r="OQV87" s="195"/>
      <c r="OQW87" s="195"/>
      <c r="OQX87" s="195"/>
      <c r="OQY87" s="195"/>
      <c r="OQZ87" s="195"/>
      <c r="ORA87" s="195"/>
      <c r="ORB87" s="195"/>
      <c r="ORC87" s="195"/>
      <c r="ORD87" s="195"/>
      <c r="ORE87" s="195"/>
      <c r="ORF87" s="195"/>
      <c r="ORG87" s="195"/>
      <c r="ORH87" s="195"/>
      <c r="ORI87" s="195"/>
      <c r="ORJ87" s="195"/>
      <c r="ORK87" s="195"/>
      <c r="ORL87" s="195"/>
      <c r="ORM87" s="195"/>
      <c r="ORN87" s="195"/>
      <c r="ORO87" s="195"/>
      <c r="ORP87" s="195"/>
      <c r="ORQ87" s="195"/>
      <c r="ORR87" s="195"/>
      <c r="ORS87" s="195"/>
      <c r="ORT87" s="195"/>
      <c r="ORU87" s="195"/>
      <c r="ORV87" s="195"/>
      <c r="ORW87" s="195"/>
      <c r="ORX87" s="195"/>
      <c r="ORY87" s="195"/>
      <c r="ORZ87" s="195"/>
      <c r="OSA87" s="195"/>
      <c r="OSB87" s="195"/>
      <c r="OSC87" s="195"/>
      <c r="OSD87" s="195"/>
      <c r="OSE87" s="195"/>
      <c r="OSF87" s="195"/>
      <c r="OSG87" s="195"/>
      <c r="OSH87" s="195"/>
      <c r="OSI87" s="195"/>
      <c r="OSJ87" s="195"/>
      <c r="OSK87" s="195"/>
      <c r="OSL87" s="195"/>
      <c r="OSM87" s="195"/>
      <c r="OSN87" s="195"/>
      <c r="OSO87" s="195"/>
      <c r="OSP87" s="195"/>
      <c r="OSQ87" s="195"/>
      <c r="OSR87" s="195"/>
      <c r="OSS87" s="195"/>
      <c r="OST87" s="195"/>
      <c r="OSU87" s="195"/>
      <c r="OSV87" s="195"/>
      <c r="OSW87" s="195"/>
      <c r="OSX87" s="195"/>
      <c r="OSY87" s="195"/>
      <c r="OSZ87" s="195"/>
      <c r="OTA87" s="195"/>
      <c r="OTB87" s="195"/>
      <c r="OTC87" s="195"/>
      <c r="OTD87" s="195"/>
      <c r="OTE87" s="195"/>
      <c r="OTF87" s="195"/>
      <c r="OTG87" s="195"/>
      <c r="OTH87" s="195"/>
      <c r="OTI87" s="195"/>
      <c r="OTJ87" s="195"/>
      <c r="OTK87" s="195"/>
      <c r="OTL87" s="195"/>
      <c r="OTM87" s="195"/>
      <c r="OTN87" s="195"/>
      <c r="OTO87" s="195"/>
      <c r="OTP87" s="195"/>
      <c r="OTQ87" s="195"/>
      <c r="OTR87" s="195"/>
      <c r="OTS87" s="195"/>
      <c r="OTT87" s="195"/>
      <c r="OTU87" s="195"/>
      <c r="OTV87" s="195"/>
      <c r="OTW87" s="195"/>
      <c r="OTX87" s="195"/>
      <c r="OTY87" s="195"/>
      <c r="OTZ87" s="195"/>
      <c r="OUA87" s="195"/>
      <c r="OUB87" s="195"/>
      <c r="OUC87" s="195"/>
      <c r="OUD87" s="195"/>
      <c r="OUE87" s="195"/>
      <c r="OUF87" s="195"/>
      <c r="OUG87" s="195"/>
      <c r="OUH87" s="195"/>
      <c r="OUI87" s="195"/>
      <c r="OUJ87" s="195"/>
      <c r="OUK87" s="195"/>
      <c r="OUL87" s="195"/>
      <c r="OUM87" s="195"/>
      <c r="OUN87" s="195"/>
      <c r="OUO87" s="195"/>
      <c r="OUP87" s="195"/>
      <c r="OUQ87" s="195"/>
      <c r="OUR87" s="195"/>
      <c r="OUS87" s="195"/>
      <c r="OUT87" s="195"/>
      <c r="OUU87" s="195"/>
      <c r="OUV87" s="195"/>
      <c r="OUW87" s="195"/>
      <c r="OUX87" s="195"/>
      <c r="OUY87" s="195"/>
      <c r="OUZ87" s="195"/>
      <c r="OVA87" s="195"/>
      <c r="OVB87" s="195"/>
      <c r="OVC87" s="195"/>
      <c r="OVD87" s="195"/>
      <c r="OVE87" s="195"/>
      <c r="OVF87" s="195"/>
      <c r="OVG87" s="195"/>
      <c r="OVH87" s="195"/>
      <c r="OVI87" s="195"/>
      <c r="OVJ87" s="195"/>
      <c r="OVK87" s="195"/>
      <c r="OVL87" s="195"/>
      <c r="OVM87" s="195"/>
      <c r="OVN87" s="195"/>
      <c r="OVO87" s="195"/>
      <c r="OVP87" s="195"/>
      <c r="OVQ87" s="195"/>
      <c r="OVR87" s="195"/>
      <c r="OVS87" s="195"/>
      <c r="OVT87" s="195"/>
      <c r="OVU87" s="195"/>
      <c r="OVV87" s="195"/>
      <c r="OVW87" s="195"/>
      <c r="OVX87" s="195"/>
      <c r="OVY87" s="195"/>
      <c r="OVZ87" s="195"/>
      <c r="OWA87" s="195"/>
      <c r="OWB87" s="195"/>
      <c r="OWC87" s="195"/>
      <c r="OWD87" s="195"/>
      <c r="OWE87" s="195"/>
      <c r="OWF87" s="195"/>
      <c r="OWG87" s="195"/>
      <c r="OWH87" s="195"/>
      <c r="OWI87" s="195"/>
      <c r="OWJ87" s="195"/>
      <c r="OWK87" s="195"/>
      <c r="OWL87" s="195"/>
      <c r="OWM87" s="195"/>
      <c r="OWN87" s="195"/>
      <c r="OWO87" s="195"/>
      <c r="OWP87" s="195"/>
      <c r="OWQ87" s="195"/>
      <c r="OWR87" s="195"/>
      <c r="OWS87" s="195"/>
      <c r="OWT87" s="195"/>
      <c r="OWU87" s="195"/>
      <c r="OWV87" s="195"/>
      <c r="OWW87" s="195"/>
      <c r="OWX87" s="195"/>
      <c r="OWY87" s="195"/>
      <c r="OWZ87" s="195"/>
      <c r="OXA87" s="195"/>
      <c r="OXB87" s="195"/>
      <c r="OXC87" s="195"/>
      <c r="OXD87" s="195"/>
      <c r="OXE87" s="195"/>
      <c r="OXF87" s="195"/>
      <c r="OXG87" s="195"/>
      <c r="OXH87" s="195"/>
      <c r="OXI87" s="195"/>
      <c r="OXJ87" s="195"/>
      <c r="OXK87" s="195"/>
      <c r="OXL87" s="195"/>
      <c r="OXM87" s="195"/>
      <c r="OXN87" s="195"/>
      <c r="OXO87" s="195"/>
      <c r="OXP87" s="195"/>
      <c r="OXQ87" s="195"/>
      <c r="OXR87" s="195"/>
      <c r="OXS87" s="195"/>
      <c r="OXT87" s="195"/>
      <c r="OXU87" s="195"/>
      <c r="OXV87" s="195"/>
      <c r="OXW87" s="195"/>
      <c r="OXX87" s="195"/>
      <c r="OXY87" s="195"/>
      <c r="OXZ87" s="195"/>
      <c r="OYA87" s="195"/>
      <c r="OYB87" s="195"/>
      <c r="OYC87" s="195"/>
      <c r="OYD87" s="195"/>
      <c r="OYE87" s="195"/>
      <c r="OYF87" s="195"/>
      <c r="OYG87" s="195"/>
      <c r="OYH87" s="195"/>
      <c r="OYI87" s="195"/>
      <c r="OYJ87" s="195"/>
      <c r="OYK87" s="195"/>
      <c r="OYL87" s="195"/>
      <c r="OYM87" s="195"/>
      <c r="OYN87" s="195"/>
      <c r="OYO87" s="195"/>
      <c r="OYP87" s="195"/>
      <c r="OYQ87" s="195"/>
      <c r="OYR87" s="195"/>
      <c r="OYS87" s="195"/>
      <c r="OYT87" s="195"/>
      <c r="OYU87" s="195"/>
      <c r="OYV87" s="195"/>
      <c r="OYW87" s="195"/>
      <c r="OYX87" s="195"/>
      <c r="OYY87" s="195"/>
      <c r="OYZ87" s="195"/>
      <c r="OZA87" s="195"/>
      <c r="OZB87" s="195"/>
      <c r="OZC87" s="195"/>
      <c r="OZD87" s="195"/>
      <c r="OZE87" s="195"/>
      <c r="OZF87" s="195"/>
      <c r="OZG87" s="195"/>
      <c r="OZH87" s="195"/>
      <c r="OZI87" s="195"/>
      <c r="OZJ87" s="195"/>
      <c r="OZK87" s="195"/>
      <c r="OZL87" s="195"/>
      <c r="OZM87" s="195"/>
      <c r="OZN87" s="195"/>
      <c r="OZO87" s="195"/>
      <c r="OZP87" s="195"/>
      <c r="OZQ87" s="195"/>
      <c r="OZR87" s="195"/>
      <c r="OZS87" s="195"/>
      <c r="OZT87" s="195"/>
      <c r="OZU87" s="195"/>
      <c r="OZV87" s="195"/>
      <c r="OZW87" s="195"/>
      <c r="OZX87" s="195"/>
      <c r="OZY87" s="195"/>
      <c r="OZZ87" s="195"/>
      <c r="PAA87" s="195"/>
      <c r="PAB87" s="195"/>
      <c r="PAC87" s="195"/>
      <c r="PAD87" s="195"/>
      <c r="PAE87" s="195"/>
      <c r="PAF87" s="195"/>
      <c r="PAG87" s="195"/>
      <c r="PAH87" s="195"/>
      <c r="PAI87" s="195"/>
      <c r="PAJ87" s="195"/>
      <c r="PAK87" s="195"/>
      <c r="PAL87" s="195"/>
      <c r="PAM87" s="195"/>
      <c r="PAN87" s="195"/>
      <c r="PAO87" s="195"/>
      <c r="PAP87" s="195"/>
      <c r="PAQ87" s="195"/>
      <c r="PAR87" s="195"/>
      <c r="PAS87" s="195"/>
      <c r="PAT87" s="195"/>
      <c r="PAU87" s="195"/>
      <c r="PAV87" s="195"/>
      <c r="PAW87" s="195"/>
      <c r="PAX87" s="195"/>
      <c r="PAY87" s="195"/>
      <c r="PAZ87" s="195"/>
      <c r="PBA87" s="195"/>
      <c r="PBB87" s="195"/>
      <c r="PBC87" s="195"/>
      <c r="PBD87" s="195"/>
      <c r="PBE87" s="195"/>
      <c r="PBF87" s="195"/>
      <c r="PBG87" s="195"/>
      <c r="PBH87" s="195"/>
      <c r="PBI87" s="195"/>
      <c r="PBJ87" s="195"/>
      <c r="PBK87" s="195"/>
      <c r="PBL87" s="195"/>
      <c r="PBM87" s="195"/>
      <c r="PBN87" s="195"/>
      <c r="PBO87" s="195"/>
      <c r="PBP87" s="195"/>
      <c r="PBQ87" s="195"/>
      <c r="PBR87" s="195"/>
      <c r="PBS87" s="195"/>
      <c r="PBT87" s="195"/>
      <c r="PBU87" s="195"/>
      <c r="PBV87" s="195"/>
      <c r="PBW87" s="195"/>
      <c r="PBX87" s="195"/>
      <c r="PBY87" s="195"/>
      <c r="PBZ87" s="195"/>
      <c r="PCA87" s="195"/>
      <c r="PCB87" s="195"/>
      <c r="PCC87" s="195"/>
      <c r="PCD87" s="195"/>
      <c r="PCE87" s="195"/>
      <c r="PCF87" s="195"/>
      <c r="PCG87" s="195"/>
      <c r="PCH87" s="195"/>
      <c r="PCI87" s="195"/>
      <c r="PCJ87" s="195"/>
      <c r="PCK87" s="195"/>
      <c r="PCL87" s="195"/>
      <c r="PCM87" s="195"/>
      <c r="PCN87" s="195"/>
      <c r="PCO87" s="195"/>
      <c r="PCP87" s="195"/>
      <c r="PCQ87" s="195"/>
      <c r="PCR87" s="195"/>
      <c r="PCS87" s="195"/>
      <c r="PCT87" s="195"/>
      <c r="PCU87" s="195"/>
      <c r="PCV87" s="195"/>
      <c r="PCW87" s="195"/>
      <c r="PCX87" s="195"/>
      <c r="PCY87" s="195"/>
      <c r="PCZ87" s="195"/>
      <c r="PDA87" s="195"/>
      <c r="PDB87" s="195"/>
      <c r="PDC87" s="195"/>
      <c r="PDD87" s="195"/>
      <c r="PDE87" s="195"/>
      <c r="PDF87" s="195"/>
      <c r="PDG87" s="195"/>
      <c r="PDH87" s="195"/>
      <c r="PDI87" s="195"/>
      <c r="PDJ87" s="195"/>
      <c r="PDK87" s="195"/>
      <c r="PDL87" s="195"/>
      <c r="PDM87" s="195"/>
      <c r="PDN87" s="195"/>
      <c r="PDO87" s="195"/>
      <c r="PDP87" s="195"/>
      <c r="PDQ87" s="195"/>
      <c r="PDR87" s="195"/>
      <c r="PDS87" s="195"/>
      <c r="PDT87" s="195"/>
      <c r="PDU87" s="195"/>
      <c r="PDV87" s="195"/>
      <c r="PDW87" s="195"/>
      <c r="PDX87" s="195"/>
      <c r="PDY87" s="195"/>
      <c r="PDZ87" s="195"/>
      <c r="PEA87" s="195"/>
      <c r="PEB87" s="195"/>
      <c r="PEC87" s="195"/>
      <c r="PED87" s="195"/>
      <c r="PEE87" s="195"/>
      <c r="PEF87" s="195"/>
      <c r="PEG87" s="195"/>
      <c r="PEH87" s="195"/>
      <c r="PEI87" s="195"/>
      <c r="PEJ87" s="195"/>
      <c r="PEK87" s="195"/>
      <c r="PEL87" s="195"/>
      <c r="PEM87" s="195"/>
      <c r="PEN87" s="195"/>
      <c r="PEO87" s="195"/>
      <c r="PEP87" s="195"/>
      <c r="PEQ87" s="195"/>
      <c r="PER87" s="195"/>
      <c r="PES87" s="195"/>
      <c r="PET87" s="195"/>
      <c r="PEU87" s="195"/>
      <c r="PEV87" s="195"/>
      <c r="PEW87" s="195"/>
      <c r="PEX87" s="195"/>
      <c r="PEY87" s="195"/>
      <c r="PEZ87" s="195"/>
      <c r="PFA87" s="195"/>
      <c r="PFB87" s="195"/>
      <c r="PFC87" s="195"/>
      <c r="PFD87" s="195"/>
      <c r="PFE87" s="195"/>
      <c r="PFF87" s="195"/>
      <c r="PFG87" s="195"/>
      <c r="PFH87" s="195"/>
      <c r="PFI87" s="195"/>
      <c r="PFJ87" s="195"/>
      <c r="PFK87" s="195"/>
      <c r="PFL87" s="195"/>
      <c r="PFM87" s="195"/>
      <c r="PFN87" s="195"/>
      <c r="PFO87" s="195"/>
      <c r="PFP87" s="195"/>
      <c r="PFQ87" s="195"/>
      <c r="PFR87" s="195"/>
      <c r="PFS87" s="195"/>
      <c r="PFT87" s="195"/>
      <c r="PFU87" s="195"/>
      <c r="PFV87" s="195"/>
      <c r="PFW87" s="195"/>
      <c r="PFX87" s="195"/>
      <c r="PFY87" s="195"/>
      <c r="PFZ87" s="195"/>
      <c r="PGA87" s="195"/>
      <c r="PGB87" s="195"/>
      <c r="PGC87" s="195"/>
      <c r="PGD87" s="195"/>
      <c r="PGE87" s="195"/>
      <c r="PGF87" s="195"/>
      <c r="PGG87" s="195"/>
      <c r="PGH87" s="195"/>
      <c r="PGI87" s="195"/>
      <c r="PGJ87" s="195"/>
      <c r="PGK87" s="195"/>
      <c r="PGL87" s="195"/>
      <c r="PGM87" s="195"/>
      <c r="PGN87" s="195"/>
      <c r="PGO87" s="195"/>
      <c r="PGP87" s="195"/>
      <c r="PGQ87" s="195"/>
      <c r="PGR87" s="195"/>
      <c r="PGS87" s="195"/>
      <c r="PGT87" s="195"/>
      <c r="PGU87" s="195"/>
      <c r="PGV87" s="195"/>
      <c r="PGW87" s="195"/>
      <c r="PGX87" s="195"/>
      <c r="PGY87" s="195"/>
      <c r="PGZ87" s="195"/>
      <c r="PHA87" s="195"/>
      <c r="PHB87" s="195"/>
      <c r="PHC87" s="195"/>
      <c r="PHD87" s="195"/>
      <c r="PHE87" s="195"/>
      <c r="PHF87" s="195"/>
      <c r="PHG87" s="195"/>
      <c r="PHH87" s="195"/>
      <c r="PHI87" s="195"/>
      <c r="PHJ87" s="195"/>
      <c r="PHK87" s="195"/>
      <c r="PHL87" s="195"/>
      <c r="PHM87" s="195"/>
      <c r="PHN87" s="195"/>
      <c r="PHO87" s="195"/>
      <c r="PHP87" s="195"/>
      <c r="PHQ87" s="195"/>
      <c r="PHR87" s="195"/>
      <c r="PHS87" s="195"/>
      <c r="PHT87" s="195"/>
      <c r="PHU87" s="195"/>
      <c r="PHV87" s="195"/>
      <c r="PHW87" s="195"/>
      <c r="PHX87" s="195"/>
      <c r="PHY87" s="195"/>
      <c r="PHZ87" s="195"/>
      <c r="PIA87" s="195"/>
      <c r="PIB87" s="195"/>
      <c r="PIC87" s="195"/>
      <c r="PID87" s="195"/>
      <c r="PIE87" s="195"/>
      <c r="PIF87" s="195"/>
      <c r="PIG87" s="195"/>
      <c r="PIH87" s="195"/>
      <c r="PII87" s="195"/>
      <c r="PIJ87" s="195"/>
      <c r="PIK87" s="195"/>
      <c r="PIL87" s="195"/>
      <c r="PIM87" s="195"/>
      <c r="PIN87" s="195"/>
      <c r="PIO87" s="195"/>
      <c r="PIP87" s="195"/>
      <c r="PIQ87" s="195"/>
      <c r="PIR87" s="195"/>
      <c r="PIS87" s="195"/>
      <c r="PIT87" s="195"/>
      <c r="PIU87" s="195"/>
      <c r="PIV87" s="195"/>
      <c r="PIW87" s="195"/>
      <c r="PIX87" s="195"/>
      <c r="PIY87" s="195"/>
      <c r="PIZ87" s="195"/>
      <c r="PJA87" s="195"/>
      <c r="PJB87" s="195"/>
      <c r="PJC87" s="195"/>
      <c r="PJD87" s="195"/>
      <c r="PJE87" s="195"/>
      <c r="PJF87" s="195"/>
      <c r="PJG87" s="195"/>
      <c r="PJH87" s="195"/>
      <c r="PJI87" s="195"/>
      <c r="PJJ87" s="195"/>
      <c r="PJK87" s="195"/>
      <c r="PJL87" s="195"/>
      <c r="PJM87" s="195"/>
      <c r="PJN87" s="195"/>
      <c r="PJO87" s="195"/>
      <c r="PJP87" s="195"/>
      <c r="PJQ87" s="195"/>
      <c r="PJR87" s="195"/>
      <c r="PJS87" s="195"/>
      <c r="PJT87" s="195"/>
      <c r="PJU87" s="195"/>
      <c r="PJV87" s="195"/>
      <c r="PJW87" s="195"/>
      <c r="PJX87" s="195"/>
      <c r="PJY87" s="195"/>
      <c r="PJZ87" s="195"/>
      <c r="PKA87" s="195"/>
      <c r="PKB87" s="195"/>
      <c r="PKC87" s="195"/>
      <c r="PKD87" s="195"/>
      <c r="PKE87" s="195"/>
      <c r="PKF87" s="195"/>
      <c r="PKG87" s="195"/>
      <c r="PKH87" s="195"/>
      <c r="PKI87" s="195"/>
      <c r="PKJ87" s="195"/>
      <c r="PKK87" s="195"/>
      <c r="PKL87" s="195"/>
      <c r="PKM87" s="195"/>
      <c r="PKN87" s="195"/>
      <c r="PKO87" s="195"/>
      <c r="PKP87" s="195"/>
      <c r="PKQ87" s="195"/>
      <c r="PKR87" s="195"/>
      <c r="PKS87" s="195"/>
      <c r="PKT87" s="195"/>
      <c r="PKU87" s="195"/>
      <c r="PKV87" s="195"/>
      <c r="PKW87" s="195"/>
      <c r="PKX87" s="195"/>
      <c r="PKY87" s="195"/>
      <c r="PKZ87" s="195"/>
      <c r="PLA87" s="195"/>
      <c r="PLB87" s="195"/>
      <c r="PLC87" s="195"/>
      <c r="PLD87" s="195"/>
      <c r="PLE87" s="195"/>
      <c r="PLF87" s="195"/>
      <c r="PLG87" s="195"/>
      <c r="PLH87" s="195"/>
      <c r="PLI87" s="195"/>
      <c r="PLJ87" s="195"/>
      <c r="PLK87" s="195"/>
      <c r="PLL87" s="195"/>
      <c r="PLM87" s="195"/>
      <c r="PLN87" s="195"/>
      <c r="PLO87" s="195"/>
      <c r="PLP87" s="195"/>
      <c r="PLQ87" s="195"/>
      <c r="PLR87" s="195"/>
      <c r="PLS87" s="195"/>
      <c r="PLT87" s="195"/>
      <c r="PLU87" s="195"/>
      <c r="PLV87" s="195"/>
      <c r="PLW87" s="195"/>
      <c r="PLX87" s="195"/>
      <c r="PLY87" s="195"/>
      <c r="PLZ87" s="195"/>
      <c r="PMA87" s="195"/>
      <c r="PMB87" s="195"/>
      <c r="PMC87" s="195"/>
      <c r="PMD87" s="195"/>
      <c r="PME87" s="195"/>
      <c r="PMF87" s="195"/>
      <c r="PMG87" s="195"/>
      <c r="PMH87" s="195"/>
      <c r="PMI87" s="195"/>
      <c r="PMJ87" s="195"/>
      <c r="PMK87" s="195"/>
      <c r="PML87" s="195"/>
      <c r="PMM87" s="195"/>
      <c r="PMN87" s="195"/>
      <c r="PMO87" s="195"/>
      <c r="PMP87" s="195"/>
      <c r="PMQ87" s="195"/>
      <c r="PMR87" s="195"/>
      <c r="PMS87" s="195"/>
      <c r="PMT87" s="195"/>
      <c r="PMU87" s="195"/>
      <c r="PMV87" s="195"/>
      <c r="PMW87" s="195"/>
      <c r="PMX87" s="195"/>
      <c r="PMY87" s="195"/>
      <c r="PMZ87" s="195"/>
      <c r="PNA87" s="195"/>
      <c r="PNB87" s="195"/>
      <c r="PNC87" s="195"/>
      <c r="PND87" s="195"/>
      <c r="PNE87" s="195"/>
      <c r="PNF87" s="195"/>
      <c r="PNG87" s="195"/>
      <c r="PNH87" s="195"/>
      <c r="PNI87" s="195"/>
      <c r="PNJ87" s="195"/>
      <c r="PNK87" s="195"/>
      <c r="PNL87" s="195"/>
      <c r="PNM87" s="195"/>
      <c r="PNN87" s="195"/>
      <c r="PNO87" s="195"/>
      <c r="PNP87" s="195"/>
      <c r="PNQ87" s="195"/>
      <c r="PNR87" s="195"/>
      <c r="PNS87" s="195"/>
      <c r="PNT87" s="195"/>
      <c r="PNU87" s="195"/>
      <c r="PNV87" s="195"/>
      <c r="PNW87" s="195"/>
      <c r="PNX87" s="195"/>
      <c r="PNY87" s="195"/>
      <c r="PNZ87" s="195"/>
      <c r="POA87" s="195"/>
      <c r="POB87" s="195"/>
      <c r="POC87" s="195"/>
      <c r="POD87" s="195"/>
      <c r="POE87" s="195"/>
      <c r="POF87" s="195"/>
      <c r="POG87" s="195"/>
      <c r="POH87" s="195"/>
      <c r="POI87" s="195"/>
      <c r="POJ87" s="195"/>
      <c r="POK87" s="195"/>
      <c r="POL87" s="195"/>
      <c r="POM87" s="195"/>
      <c r="PON87" s="195"/>
      <c r="POO87" s="195"/>
      <c r="POP87" s="195"/>
      <c r="POQ87" s="195"/>
      <c r="POR87" s="195"/>
      <c r="POS87" s="195"/>
      <c r="POT87" s="195"/>
      <c r="POU87" s="195"/>
      <c r="POV87" s="195"/>
      <c r="POW87" s="195"/>
      <c r="POX87" s="195"/>
      <c r="POY87" s="195"/>
      <c r="POZ87" s="195"/>
      <c r="PPA87" s="195"/>
      <c r="PPB87" s="195"/>
      <c r="PPC87" s="195"/>
      <c r="PPD87" s="195"/>
      <c r="PPE87" s="195"/>
      <c r="PPF87" s="195"/>
      <c r="PPG87" s="195"/>
      <c r="PPH87" s="195"/>
      <c r="PPI87" s="195"/>
      <c r="PPJ87" s="195"/>
      <c r="PPK87" s="195"/>
      <c r="PPL87" s="195"/>
      <c r="PPM87" s="195"/>
      <c r="PPN87" s="195"/>
      <c r="PPO87" s="195"/>
      <c r="PPP87" s="195"/>
      <c r="PPQ87" s="195"/>
      <c r="PPR87" s="195"/>
      <c r="PPS87" s="195"/>
      <c r="PPT87" s="195"/>
      <c r="PPU87" s="195"/>
      <c r="PPV87" s="195"/>
      <c r="PPW87" s="195"/>
      <c r="PPX87" s="195"/>
      <c r="PPY87" s="195"/>
      <c r="PPZ87" s="195"/>
      <c r="PQA87" s="195"/>
      <c r="PQB87" s="195"/>
      <c r="PQC87" s="195"/>
      <c r="PQD87" s="195"/>
      <c r="PQE87" s="195"/>
      <c r="PQF87" s="195"/>
      <c r="PQG87" s="195"/>
      <c r="PQH87" s="195"/>
      <c r="PQI87" s="195"/>
      <c r="PQJ87" s="195"/>
      <c r="PQK87" s="195"/>
      <c r="PQL87" s="195"/>
      <c r="PQM87" s="195"/>
      <c r="PQN87" s="195"/>
      <c r="PQO87" s="195"/>
      <c r="PQP87" s="195"/>
      <c r="PQQ87" s="195"/>
      <c r="PQR87" s="195"/>
      <c r="PQS87" s="195"/>
      <c r="PQT87" s="195"/>
      <c r="PQU87" s="195"/>
      <c r="PQV87" s="195"/>
      <c r="PQW87" s="195"/>
      <c r="PQX87" s="195"/>
      <c r="PQY87" s="195"/>
      <c r="PQZ87" s="195"/>
      <c r="PRA87" s="195"/>
      <c r="PRB87" s="195"/>
      <c r="PRC87" s="195"/>
      <c r="PRD87" s="195"/>
      <c r="PRE87" s="195"/>
      <c r="PRF87" s="195"/>
      <c r="PRG87" s="195"/>
      <c r="PRH87" s="195"/>
      <c r="PRI87" s="195"/>
      <c r="PRJ87" s="195"/>
      <c r="PRK87" s="195"/>
      <c r="PRL87" s="195"/>
      <c r="PRM87" s="195"/>
      <c r="PRN87" s="195"/>
      <c r="PRO87" s="195"/>
      <c r="PRP87" s="195"/>
      <c r="PRQ87" s="195"/>
      <c r="PRR87" s="195"/>
      <c r="PRS87" s="195"/>
      <c r="PRT87" s="195"/>
      <c r="PRU87" s="195"/>
      <c r="PRV87" s="195"/>
      <c r="PRW87" s="195"/>
      <c r="PRX87" s="195"/>
      <c r="PRY87" s="195"/>
      <c r="PRZ87" s="195"/>
      <c r="PSA87" s="195"/>
      <c r="PSB87" s="195"/>
      <c r="PSC87" s="195"/>
      <c r="PSD87" s="195"/>
      <c r="PSE87" s="195"/>
      <c r="PSF87" s="195"/>
      <c r="PSG87" s="195"/>
      <c r="PSH87" s="195"/>
      <c r="PSI87" s="195"/>
      <c r="PSJ87" s="195"/>
      <c r="PSK87" s="195"/>
      <c r="PSL87" s="195"/>
      <c r="PSM87" s="195"/>
      <c r="PSN87" s="195"/>
      <c r="PSO87" s="195"/>
      <c r="PSP87" s="195"/>
      <c r="PSQ87" s="195"/>
      <c r="PSR87" s="195"/>
      <c r="PSS87" s="195"/>
      <c r="PST87" s="195"/>
      <c r="PSU87" s="195"/>
      <c r="PSV87" s="195"/>
      <c r="PSW87" s="195"/>
      <c r="PSX87" s="195"/>
      <c r="PSY87" s="195"/>
      <c r="PSZ87" s="195"/>
      <c r="PTA87" s="195"/>
      <c r="PTB87" s="195"/>
      <c r="PTC87" s="195"/>
      <c r="PTD87" s="195"/>
      <c r="PTE87" s="195"/>
      <c r="PTF87" s="195"/>
      <c r="PTG87" s="195"/>
      <c r="PTH87" s="195"/>
      <c r="PTI87" s="195"/>
      <c r="PTJ87" s="195"/>
      <c r="PTK87" s="195"/>
      <c r="PTL87" s="195"/>
      <c r="PTM87" s="195"/>
      <c r="PTN87" s="195"/>
      <c r="PTO87" s="195"/>
      <c r="PTP87" s="195"/>
      <c r="PTQ87" s="195"/>
      <c r="PTR87" s="195"/>
      <c r="PTS87" s="195"/>
      <c r="PTT87" s="195"/>
      <c r="PTU87" s="195"/>
      <c r="PTV87" s="195"/>
      <c r="PTW87" s="195"/>
      <c r="PTX87" s="195"/>
      <c r="PTY87" s="195"/>
      <c r="PTZ87" s="195"/>
      <c r="PUA87" s="195"/>
      <c r="PUB87" s="195"/>
      <c r="PUC87" s="195"/>
      <c r="PUD87" s="195"/>
      <c r="PUE87" s="195"/>
      <c r="PUF87" s="195"/>
      <c r="PUG87" s="195"/>
      <c r="PUH87" s="195"/>
      <c r="PUI87" s="195"/>
      <c r="PUJ87" s="195"/>
      <c r="PUK87" s="195"/>
      <c r="PUL87" s="195"/>
      <c r="PUM87" s="195"/>
      <c r="PUN87" s="195"/>
      <c r="PUO87" s="195"/>
      <c r="PUP87" s="195"/>
      <c r="PUQ87" s="195"/>
      <c r="PUR87" s="195"/>
      <c r="PUS87" s="195"/>
      <c r="PUT87" s="195"/>
      <c r="PUU87" s="195"/>
      <c r="PUV87" s="195"/>
      <c r="PUW87" s="195"/>
      <c r="PUX87" s="195"/>
      <c r="PUY87" s="195"/>
      <c r="PUZ87" s="195"/>
      <c r="PVA87" s="195"/>
      <c r="PVB87" s="195"/>
      <c r="PVC87" s="195"/>
      <c r="PVD87" s="195"/>
      <c r="PVE87" s="195"/>
      <c r="PVF87" s="195"/>
      <c r="PVG87" s="195"/>
      <c r="PVH87" s="195"/>
      <c r="PVI87" s="195"/>
      <c r="PVJ87" s="195"/>
      <c r="PVK87" s="195"/>
      <c r="PVL87" s="195"/>
      <c r="PVM87" s="195"/>
      <c r="PVN87" s="195"/>
      <c r="PVO87" s="195"/>
      <c r="PVP87" s="195"/>
      <c r="PVQ87" s="195"/>
      <c r="PVR87" s="195"/>
      <c r="PVS87" s="195"/>
      <c r="PVT87" s="195"/>
      <c r="PVU87" s="195"/>
      <c r="PVV87" s="195"/>
      <c r="PVW87" s="195"/>
      <c r="PVX87" s="195"/>
      <c r="PVY87" s="195"/>
      <c r="PVZ87" s="195"/>
      <c r="PWA87" s="195"/>
      <c r="PWB87" s="195"/>
      <c r="PWC87" s="195"/>
      <c r="PWD87" s="195"/>
      <c r="PWE87" s="195"/>
      <c r="PWF87" s="195"/>
      <c r="PWG87" s="195"/>
      <c r="PWH87" s="195"/>
      <c r="PWI87" s="195"/>
      <c r="PWJ87" s="195"/>
      <c r="PWK87" s="195"/>
      <c r="PWL87" s="195"/>
      <c r="PWM87" s="195"/>
      <c r="PWN87" s="195"/>
      <c r="PWO87" s="195"/>
      <c r="PWP87" s="195"/>
      <c r="PWQ87" s="195"/>
      <c r="PWR87" s="195"/>
      <c r="PWS87" s="195"/>
      <c r="PWT87" s="195"/>
      <c r="PWU87" s="195"/>
      <c r="PWV87" s="195"/>
      <c r="PWW87" s="195"/>
      <c r="PWX87" s="195"/>
      <c r="PWY87" s="195"/>
      <c r="PWZ87" s="195"/>
      <c r="PXA87" s="195"/>
      <c r="PXB87" s="195"/>
      <c r="PXC87" s="195"/>
      <c r="PXD87" s="195"/>
      <c r="PXE87" s="195"/>
      <c r="PXF87" s="195"/>
      <c r="PXG87" s="195"/>
      <c r="PXH87" s="195"/>
      <c r="PXI87" s="195"/>
      <c r="PXJ87" s="195"/>
      <c r="PXK87" s="195"/>
      <c r="PXL87" s="195"/>
      <c r="PXM87" s="195"/>
      <c r="PXN87" s="195"/>
      <c r="PXO87" s="195"/>
      <c r="PXP87" s="195"/>
      <c r="PXQ87" s="195"/>
      <c r="PXR87" s="195"/>
      <c r="PXS87" s="195"/>
      <c r="PXT87" s="195"/>
      <c r="PXU87" s="195"/>
      <c r="PXV87" s="195"/>
      <c r="PXW87" s="195"/>
      <c r="PXX87" s="195"/>
      <c r="PXY87" s="195"/>
      <c r="PXZ87" s="195"/>
      <c r="PYA87" s="195"/>
      <c r="PYB87" s="195"/>
      <c r="PYC87" s="195"/>
      <c r="PYD87" s="195"/>
      <c r="PYE87" s="195"/>
      <c r="PYF87" s="195"/>
      <c r="PYG87" s="195"/>
      <c r="PYH87" s="195"/>
      <c r="PYI87" s="195"/>
      <c r="PYJ87" s="195"/>
      <c r="PYK87" s="195"/>
      <c r="PYL87" s="195"/>
      <c r="PYM87" s="195"/>
      <c r="PYN87" s="195"/>
      <c r="PYO87" s="195"/>
      <c r="PYP87" s="195"/>
      <c r="PYQ87" s="195"/>
      <c r="PYR87" s="195"/>
      <c r="PYS87" s="195"/>
      <c r="PYT87" s="195"/>
      <c r="PYU87" s="195"/>
      <c r="PYV87" s="195"/>
      <c r="PYW87" s="195"/>
      <c r="PYX87" s="195"/>
      <c r="PYY87" s="195"/>
      <c r="PYZ87" s="195"/>
      <c r="PZA87" s="195"/>
      <c r="PZB87" s="195"/>
      <c r="PZC87" s="195"/>
      <c r="PZD87" s="195"/>
      <c r="PZE87" s="195"/>
      <c r="PZF87" s="195"/>
      <c r="PZG87" s="195"/>
      <c r="PZH87" s="195"/>
      <c r="PZI87" s="195"/>
      <c r="PZJ87" s="195"/>
      <c r="PZK87" s="195"/>
      <c r="PZL87" s="195"/>
      <c r="PZM87" s="195"/>
      <c r="PZN87" s="195"/>
      <c r="PZO87" s="195"/>
      <c r="PZP87" s="195"/>
      <c r="PZQ87" s="195"/>
      <c r="PZR87" s="195"/>
      <c r="PZS87" s="195"/>
      <c r="PZT87" s="195"/>
      <c r="PZU87" s="195"/>
      <c r="PZV87" s="195"/>
      <c r="PZW87" s="195"/>
      <c r="PZX87" s="195"/>
      <c r="PZY87" s="195"/>
      <c r="PZZ87" s="195"/>
      <c r="QAA87" s="195"/>
      <c r="QAB87" s="195"/>
      <c r="QAC87" s="195"/>
      <c r="QAD87" s="195"/>
      <c r="QAE87" s="195"/>
      <c r="QAF87" s="195"/>
      <c r="QAG87" s="195"/>
      <c r="QAH87" s="195"/>
      <c r="QAI87" s="195"/>
      <c r="QAJ87" s="195"/>
      <c r="QAK87" s="195"/>
      <c r="QAL87" s="195"/>
      <c r="QAM87" s="195"/>
      <c r="QAN87" s="195"/>
      <c r="QAO87" s="195"/>
      <c r="QAP87" s="195"/>
      <c r="QAQ87" s="195"/>
      <c r="QAR87" s="195"/>
      <c r="QAS87" s="195"/>
      <c r="QAT87" s="195"/>
      <c r="QAU87" s="195"/>
      <c r="QAV87" s="195"/>
      <c r="QAW87" s="195"/>
      <c r="QAX87" s="195"/>
      <c r="QAY87" s="195"/>
      <c r="QAZ87" s="195"/>
      <c r="QBA87" s="195"/>
      <c r="QBB87" s="195"/>
      <c r="QBC87" s="195"/>
      <c r="QBD87" s="195"/>
      <c r="QBE87" s="195"/>
      <c r="QBF87" s="195"/>
      <c r="QBG87" s="195"/>
      <c r="QBH87" s="195"/>
      <c r="QBI87" s="195"/>
      <c r="QBJ87" s="195"/>
      <c r="QBK87" s="195"/>
      <c r="QBL87" s="195"/>
      <c r="QBM87" s="195"/>
      <c r="QBN87" s="195"/>
      <c r="QBO87" s="195"/>
      <c r="QBP87" s="195"/>
      <c r="QBQ87" s="195"/>
      <c r="QBR87" s="195"/>
      <c r="QBS87" s="195"/>
      <c r="QBT87" s="195"/>
      <c r="QBU87" s="195"/>
      <c r="QBV87" s="195"/>
      <c r="QBW87" s="195"/>
      <c r="QBX87" s="195"/>
      <c r="QBY87" s="195"/>
      <c r="QBZ87" s="195"/>
      <c r="QCA87" s="195"/>
      <c r="QCB87" s="195"/>
      <c r="QCC87" s="195"/>
      <c r="QCD87" s="195"/>
      <c r="QCE87" s="195"/>
      <c r="QCF87" s="195"/>
      <c r="QCG87" s="195"/>
      <c r="QCH87" s="195"/>
      <c r="QCI87" s="195"/>
      <c r="QCJ87" s="195"/>
      <c r="QCK87" s="195"/>
      <c r="QCL87" s="195"/>
      <c r="QCM87" s="195"/>
      <c r="QCN87" s="195"/>
      <c r="QCO87" s="195"/>
      <c r="QCP87" s="195"/>
      <c r="QCQ87" s="195"/>
      <c r="QCR87" s="195"/>
      <c r="QCS87" s="195"/>
      <c r="QCT87" s="195"/>
      <c r="QCU87" s="195"/>
      <c r="QCV87" s="195"/>
      <c r="QCW87" s="195"/>
      <c r="QCX87" s="195"/>
      <c r="QCY87" s="195"/>
      <c r="QCZ87" s="195"/>
      <c r="QDA87" s="195"/>
      <c r="QDB87" s="195"/>
      <c r="QDC87" s="195"/>
      <c r="QDD87" s="195"/>
      <c r="QDE87" s="195"/>
      <c r="QDF87" s="195"/>
      <c r="QDG87" s="195"/>
      <c r="QDH87" s="195"/>
      <c r="QDI87" s="195"/>
      <c r="QDJ87" s="195"/>
      <c r="QDK87" s="195"/>
      <c r="QDL87" s="195"/>
      <c r="QDM87" s="195"/>
      <c r="QDN87" s="195"/>
      <c r="QDO87" s="195"/>
      <c r="QDP87" s="195"/>
      <c r="QDQ87" s="195"/>
      <c r="QDR87" s="195"/>
      <c r="QDS87" s="195"/>
      <c r="QDT87" s="195"/>
      <c r="QDU87" s="195"/>
      <c r="QDV87" s="195"/>
      <c r="QDW87" s="195"/>
      <c r="QDX87" s="195"/>
      <c r="QDY87" s="195"/>
      <c r="QDZ87" s="195"/>
      <c r="QEA87" s="195"/>
      <c r="QEB87" s="195"/>
      <c r="QEC87" s="195"/>
      <c r="QED87" s="195"/>
      <c r="QEE87" s="195"/>
      <c r="QEF87" s="195"/>
      <c r="QEG87" s="195"/>
      <c r="QEH87" s="195"/>
      <c r="QEI87" s="195"/>
      <c r="QEJ87" s="195"/>
      <c r="QEK87" s="195"/>
      <c r="QEL87" s="195"/>
      <c r="QEM87" s="195"/>
      <c r="QEN87" s="195"/>
      <c r="QEO87" s="195"/>
      <c r="QEP87" s="195"/>
      <c r="QEQ87" s="195"/>
      <c r="QER87" s="195"/>
      <c r="QES87" s="195"/>
      <c r="QET87" s="195"/>
      <c r="QEU87" s="195"/>
      <c r="QEV87" s="195"/>
      <c r="QEW87" s="195"/>
      <c r="QEX87" s="195"/>
      <c r="QEY87" s="195"/>
      <c r="QEZ87" s="195"/>
      <c r="QFA87" s="195"/>
      <c r="QFB87" s="195"/>
      <c r="QFC87" s="195"/>
      <c r="QFD87" s="195"/>
      <c r="QFE87" s="195"/>
      <c r="QFF87" s="195"/>
      <c r="QFG87" s="195"/>
      <c r="QFH87" s="195"/>
      <c r="QFI87" s="195"/>
      <c r="QFJ87" s="195"/>
      <c r="QFK87" s="195"/>
      <c r="QFL87" s="195"/>
      <c r="QFM87" s="195"/>
      <c r="QFN87" s="195"/>
      <c r="QFO87" s="195"/>
      <c r="QFP87" s="195"/>
      <c r="QFQ87" s="195"/>
      <c r="QFR87" s="195"/>
      <c r="QFS87" s="195"/>
      <c r="QFT87" s="195"/>
      <c r="QFU87" s="195"/>
      <c r="QFV87" s="195"/>
      <c r="QFW87" s="195"/>
      <c r="QFX87" s="195"/>
      <c r="QFY87" s="195"/>
      <c r="QFZ87" s="195"/>
      <c r="QGA87" s="195"/>
      <c r="QGB87" s="195"/>
      <c r="QGC87" s="195"/>
      <c r="QGD87" s="195"/>
      <c r="QGE87" s="195"/>
      <c r="QGF87" s="195"/>
      <c r="QGG87" s="195"/>
      <c r="QGH87" s="195"/>
      <c r="QGI87" s="195"/>
      <c r="QGJ87" s="195"/>
      <c r="QGK87" s="195"/>
      <c r="QGL87" s="195"/>
      <c r="QGM87" s="195"/>
      <c r="QGN87" s="195"/>
      <c r="QGO87" s="195"/>
      <c r="QGP87" s="195"/>
      <c r="QGQ87" s="195"/>
      <c r="QGR87" s="195"/>
      <c r="QGS87" s="195"/>
      <c r="QGT87" s="195"/>
      <c r="QGU87" s="195"/>
      <c r="QGV87" s="195"/>
      <c r="QGW87" s="195"/>
      <c r="QGX87" s="195"/>
      <c r="QGY87" s="195"/>
      <c r="QGZ87" s="195"/>
      <c r="QHA87" s="195"/>
      <c r="QHB87" s="195"/>
      <c r="QHC87" s="195"/>
      <c r="QHD87" s="195"/>
      <c r="QHE87" s="195"/>
      <c r="QHF87" s="195"/>
      <c r="QHG87" s="195"/>
      <c r="QHH87" s="195"/>
      <c r="QHI87" s="195"/>
      <c r="QHJ87" s="195"/>
      <c r="QHK87" s="195"/>
      <c r="QHL87" s="195"/>
      <c r="QHM87" s="195"/>
      <c r="QHN87" s="195"/>
      <c r="QHO87" s="195"/>
      <c r="QHP87" s="195"/>
      <c r="QHQ87" s="195"/>
      <c r="QHR87" s="195"/>
      <c r="QHS87" s="195"/>
      <c r="QHT87" s="195"/>
      <c r="QHU87" s="195"/>
      <c r="QHV87" s="195"/>
      <c r="QHW87" s="195"/>
      <c r="QHX87" s="195"/>
      <c r="QHY87" s="195"/>
      <c r="QHZ87" s="195"/>
      <c r="QIA87" s="195"/>
      <c r="QIB87" s="195"/>
      <c r="QIC87" s="195"/>
      <c r="QID87" s="195"/>
      <c r="QIE87" s="195"/>
      <c r="QIF87" s="195"/>
      <c r="QIG87" s="195"/>
      <c r="QIH87" s="195"/>
      <c r="QII87" s="195"/>
      <c r="QIJ87" s="195"/>
      <c r="QIK87" s="195"/>
      <c r="QIL87" s="195"/>
      <c r="QIM87" s="195"/>
      <c r="QIN87" s="195"/>
      <c r="QIO87" s="195"/>
      <c r="QIP87" s="195"/>
      <c r="QIQ87" s="195"/>
      <c r="QIR87" s="195"/>
      <c r="QIS87" s="195"/>
      <c r="QIT87" s="195"/>
      <c r="QIU87" s="195"/>
      <c r="QIV87" s="195"/>
      <c r="QIW87" s="195"/>
      <c r="QIX87" s="195"/>
      <c r="QIY87" s="195"/>
      <c r="QIZ87" s="195"/>
      <c r="QJA87" s="195"/>
      <c r="QJB87" s="195"/>
      <c r="QJC87" s="195"/>
      <c r="QJD87" s="195"/>
      <c r="QJE87" s="195"/>
      <c r="QJF87" s="195"/>
      <c r="QJG87" s="195"/>
      <c r="QJH87" s="195"/>
      <c r="QJI87" s="195"/>
      <c r="QJJ87" s="195"/>
      <c r="QJK87" s="195"/>
      <c r="QJL87" s="195"/>
      <c r="QJM87" s="195"/>
      <c r="QJN87" s="195"/>
      <c r="QJO87" s="195"/>
      <c r="QJP87" s="195"/>
      <c r="QJQ87" s="195"/>
      <c r="QJR87" s="195"/>
      <c r="QJS87" s="195"/>
      <c r="QJT87" s="195"/>
      <c r="QJU87" s="195"/>
      <c r="QJV87" s="195"/>
      <c r="QJW87" s="195"/>
      <c r="QJX87" s="195"/>
      <c r="QJY87" s="195"/>
      <c r="QJZ87" s="195"/>
      <c r="QKA87" s="195"/>
      <c r="QKB87" s="195"/>
      <c r="QKC87" s="195"/>
      <c r="QKD87" s="195"/>
      <c r="QKE87" s="195"/>
      <c r="QKF87" s="195"/>
      <c r="QKG87" s="195"/>
      <c r="QKH87" s="195"/>
      <c r="QKI87" s="195"/>
      <c r="QKJ87" s="195"/>
      <c r="QKK87" s="195"/>
      <c r="QKL87" s="195"/>
      <c r="QKM87" s="195"/>
      <c r="QKN87" s="195"/>
      <c r="QKO87" s="195"/>
      <c r="QKP87" s="195"/>
      <c r="QKQ87" s="195"/>
      <c r="QKR87" s="195"/>
      <c r="QKS87" s="195"/>
      <c r="QKT87" s="195"/>
      <c r="QKU87" s="195"/>
      <c r="QKV87" s="195"/>
      <c r="QKW87" s="195"/>
      <c r="QKX87" s="195"/>
      <c r="QKY87" s="195"/>
      <c r="QKZ87" s="195"/>
      <c r="QLA87" s="195"/>
      <c r="QLB87" s="195"/>
      <c r="QLC87" s="195"/>
      <c r="QLD87" s="195"/>
      <c r="QLE87" s="195"/>
      <c r="QLF87" s="195"/>
      <c r="QLG87" s="195"/>
      <c r="QLH87" s="195"/>
      <c r="QLI87" s="195"/>
      <c r="QLJ87" s="195"/>
      <c r="QLK87" s="195"/>
      <c r="QLL87" s="195"/>
      <c r="QLM87" s="195"/>
      <c r="QLN87" s="195"/>
      <c r="QLO87" s="195"/>
      <c r="QLP87" s="195"/>
      <c r="QLQ87" s="195"/>
      <c r="QLR87" s="195"/>
      <c r="QLS87" s="195"/>
      <c r="QLT87" s="195"/>
      <c r="QLU87" s="195"/>
      <c r="QLV87" s="195"/>
      <c r="QLW87" s="195"/>
      <c r="QLX87" s="195"/>
      <c r="QLY87" s="195"/>
      <c r="QLZ87" s="195"/>
      <c r="QMA87" s="195"/>
      <c r="QMB87" s="195"/>
      <c r="QMC87" s="195"/>
      <c r="QMD87" s="195"/>
      <c r="QME87" s="195"/>
      <c r="QMF87" s="195"/>
      <c r="QMG87" s="195"/>
      <c r="QMH87" s="195"/>
      <c r="QMI87" s="195"/>
      <c r="QMJ87" s="195"/>
      <c r="QMK87" s="195"/>
      <c r="QML87" s="195"/>
      <c r="QMM87" s="195"/>
      <c r="QMN87" s="195"/>
      <c r="QMO87" s="195"/>
      <c r="QMP87" s="195"/>
      <c r="QMQ87" s="195"/>
      <c r="QMR87" s="195"/>
      <c r="QMS87" s="195"/>
      <c r="QMT87" s="195"/>
      <c r="QMU87" s="195"/>
      <c r="QMV87" s="195"/>
      <c r="QMW87" s="195"/>
      <c r="QMX87" s="195"/>
      <c r="QMY87" s="195"/>
      <c r="QMZ87" s="195"/>
      <c r="QNA87" s="195"/>
      <c r="QNB87" s="195"/>
      <c r="QNC87" s="195"/>
      <c r="QND87" s="195"/>
      <c r="QNE87" s="195"/>
      <c r="QNF87" s="195"/>
      <c r="QNG87" s="195"/>
      <c r="QNH87" s="195"/>
      <c r="QNI87" s="195"/>
      <c r="QNJ87" s="195"/>
      <c r="QNK87" s="195"/>
      <c r="QNL87" s="195"/>
      <c r="QNM87" s="195"/>
      <c r="QNN87" s="195"/>
      <c r="QNO87" s="195"/>
      <c r="QNP87" s="195"/>
      <c r="QNQ87" s="195"/>
      <c r="QNR87" s="195"/>
      <c r="QNS87" s="195"/>
      <c r="QNT87" s="195"/>
      <c r="QNU87" s="195"/>
      <c r="QNV87" s="195"/>
      <c r="QNW87" s="195"/>
      <c r="QNX87" s="195"/>
      <c r="QNY87" s="195"/>
      <c r="QNZ87" s="195"/>
      <c r="QOA87" s="195"/>
      <c r="QOB87" s="195"/>
      <c r="QOC87" s="195"/>
      <c r="QOD87" s="195"/>
      <c r="QOE87" s="195"/>
      <c r="QOF87" s="195"/>
      <c r="QOG87" s="195"/>
      <c r="QOH87" s="195"/>
      <c r="QOI87" s="195"/>
      <c r="QOJ87" s="195"/>
      <c r="QOK87" s="195"/>
      <c r="QOL87" s="195"/>
      <c r="QOM87" s="195"/>
      <c r="QON87" s="195"/>
      <c r="QOO87" s="195"/>
      <c r="QOP87" s="195"/>
      <c r="QOQ87" s="195"/>
      <c r="QOR87" s="195"/>
      <c r="QOS87" s="195"/>
      <c r="QOT87" s="195"/>
      <c r="QOU87" s="195"/>
      <c r="QOV87" s="195"/>
      <c r="QOW87" s="195"/>
      <c r="QOX87" s="195"/>
      <c r="QOY87" s="195"/>
      <c r="QOZ87" s="195"/>
      <c r="QPA87" s="195"/>
      <c r="QPB87" s="195"/>
      <c r="QPC87" s="195"/>
      <c r="QPD87" s="195"/>
      <c r="QPE87" s="195"/>
      <c r="QPF87" s="195"/>
      <c r="QPG87" s="195"/>
      <c r="QPH87" s="195"/>
      <c r="QPI87" s="195"/>
      <c r="QPJ87" s="195"/>
      <c r="QPK87" s="195"/>
      <c r="QPL87" s="195"/>
      <c r="QPM87" s="195"/>
      <c r="QPN87" s="195"/>
      <c r="QPO87" s="195"/>
      <c r="QPP87" s="195"/>
      <c r="QPQ87" s="195"/>
      <c r="QPR87" s="195"/>
      <c r="QPS87" s="195"/>
      <c r="QPT87" s="195"/>
      <c r="QPU87" s="195"/>
      <c r="QPV87" s="195"/>
      <c r="QPW87" s="195"/>
      <c r="QPX87" s="195"/>
      <c r="QPY87" s="195"/>
      <c r="QPZ87" s="195"/>
      <c r="QQA87" s="195"/>
      <c r="QQB87" s="195"/>
      <c r="QQC87" s="195"/>
      <c r="QQD87" s="195"/>
      <c r="QQE87" s="195"/>
      <c r="QQF87" s="195"/>
      <c r="QQG87" s="195"/>
      <c r="QQH87" s="195"/>
      <c r="QQI87" s="195"/>
      <c r="QQJ87" s="195"/>
      <c r="QQK87" s="195"/>
      <c r="QQL87" s="195"/>
      <c r="QQM87" s="195"/>
      <c r="QQN87" s="195"/>
      <c r="QQO87" s="195"/>
      <c r="QQP87" s="195"/>
      <c r="QQQ87" s="195"/>
      <c r="QQR87" s="195"/>
      <c r="QQS87" s="195"/>
      <c r="QQT87" s="195"/>
      <c r="QQU87" s="195"/>
      <c r="QQV87" s="195"/>
      <c r="QQW87" s="195"/>
      <c r="QQX87" s="195"/>
      <c r="QQY87" s="195"/>
      <c r="QQZ87" s="195"/>
      <c r="QRA87" s="195"/>
      <c r="QRB87" s="195"/>
      <c r="QRC87" s="195"/>
      <c r="QRD87" s="195"/>
      <c r="QRE87" s="195"/>
      <c r="QRF87" s="195"/>
      <c r="QRG87" s="195"/>
      <c r="QRH87" s="195"/>
      <c r="QRI87" s="195"/>
      <c r="QRJ87" s="195"/>
      <c r="QRK87" s="195"/>
      <c r="QRL87" s="195"/>
      <c r="QRM87" s="195"/>
      <c r="QRN87" s="195"/>
      <c r="QRO87" s="195"/>
      <c r="QRP87" s="195"/>
      <c r="QRQ87" s="195"/>
      <c r="QRR87" s="195"/>
      <c r="QRS87" s="195"/>
      <c r="QRT87" s="195"/>
      <c r="QRU87" s="195"/>
      <c r="QRV87" s="195"/>
      <c r="QRW87" s="195"/>
      <c r="QRX87" s="195"/>
      <c r="QRY87" s="195"/>
      <c r="QRZ87" s="195"/>
      <c r="QSA87" s="195"/>
      <c r="QSB87" s="195"/>
      <c r="QSC87" s="195"/>
      <c r="QSD87" s="195"/>
      <c r="QSE87" s="195"/>
      <c r="QSF87" s="195"/>
      <c r="QSG87" s="195"/>
      <c r="QSH87" s="195"/>
      <c r="QSI87" s="195"/>
      <c r="QSJ87" s="195"/>
      <c r="QSK87" s="195"/>
      <c r="QSL87" s="195"/>
      <c r="QSM87" s="195"/>
      <c r="QSN87" s="195"/>
      <c r="QSO87" s="195"/>
      <c r="QSP87" s="195"/>
      <c r="QSQ87" s="195"/>
      <c r="QSR87" s="195"/>
      <c r="QSS87" s="195"/>
      <c r="QST87" s="195"/>
      <c r="QSU87" s="195"/>
      <c r="QSV87" s="195"/>
      <c r="QSW87" s="195"/>
      <c r="QSX87" s="195"/>
      <c r="QSY87" s="195"/>
      <c r="QSZ87" s="195"/>
      <c r="QTA87" s="195"/>
      <c r="QTB87" s="195"/>
      <c r="QTC87" s="195"/>
      <c r="QTD87" s="195"/>
      <c r="QTE87" s="195"/>
      <c r="QTF87" s="195"/>
      <c r="QTG87" s="195"/>
      <c r="QTH87" s="195"/>
      <c r="QTI87" s="195"/>
      <c r="QTJ87" s="195"/>
      <c r="QTK87" s="195"/>
      <c r="QTL87" s="195"/>
      <c r="QTM87" s="195"/>
      <c r="QTN87" s="195"/>
      <c r="QTO87" s="195"/>
      <c r="QTP87" s="195"/>
      <c r="QTQ87" s="195"/>
      <c r="QTR87" s="195"/>
      <c r="QTS87" s="195"/>
      <c r="QTT87" s="195"/>
      <c r="QTU87" s="195"/>
      <c r="QTV87" s="195"/>
      <c r="QTW87" s="195"/>
      <c r="QTX87" s="195"/>
      <c r="QTY87" s="195"/>
      <c r="QTZ87" s="195"/>
      <c r="QUA87" s="195"/>
      <c r="QUB87" s="195"/>
      <c r="QUC87" s="195"/>
      <c r="QUD87" s="195"/>
      <c r="QUE87" s="195"/>
      <c r="QUF87" s="195"/>
      <c r="QUG87" s="195"/>
      <c r="QUH87" s="195"/>
      <c r="QUI87" s="195"/>
      <c r="QUJ87" s="195"/>
      <c r="QUK87" s="195"/>
      <c r="QUL87" s="195"/>
      <c r="QUM87" s="195"/>
      <c r="QUN87" s="195"/>
      <c r="QUO87" s="195"/>
      <c r="QUP87" s="195"/>
      <c r="QUQ87" s="195"/>
      <c r="QUR87" s="195"/>
      <c r="QUS87" s="195"/>
      <c r="QUT87" s="195"/>
      <c r="QUU87" s="195"/>
      <c r="QUV87" s="195"/>
      <c r="QUW87" s="195"/>
      <c r="QUX87" s="195"/>
      <c r="QUY87" s="195"/>
      <c r="QUZ87" s="195"/>
      <c r="QVA87" s="195"/>
      <c r="QVB87" s="195"/>
      <c r="QVC87" s="195"/>
      <c r="QVD87" s="195"/>
      <c r="QVE87" s="195"/>
      <c r="QVF87" s="195"/>
      <c r="QVG87" s="195"/>
      <c r="QVH87" s="195"/>
      <c r="QVI87" s="195"/>
      <c r="QVJ87" s="195"/>
      <c r="QVK87" s="195"/>
      <c r="QVL87" s="195"/>
      <c r="QVM87" s="195"/>
      <c r="QVN87" s="195"/>
      <c r="QVO87" s="195"/>
      <c r="QVP87" s="195"/>
      <c r="QVQ87" s="195"/>
      <c r="QVR87" s="195"/>
      <c r="QVS87" s="195"/>
      <c r="QVT87" s="195"/>
      <c r="QVU87" s="195"/>
      <c r="QVV87" s="195"/>
      <c r="QVW87" s="195"/>
      <c r="QVX87" s="195"/>
      <c r="QVY87" s="195"/>
      <c r="QVZ87" s="195"/>
      <c r="QWA87" s="195"/>
      <c r="QWB87" s="195"/>
      <c r="QWC87" s="195"/>
      <c r="QWD87" s="195"/>
      <c r="QWE87" s="195"/>
      <c r="QWF87" s="195"/>
      <c r="QWG87" s="195"/>
      <c r="QWH87" s="195"/>
      <c r="QWI87" s="195"/>
      <c r="QWJ87" s="195"/>
      <c r="QWK87" s="195"/>
      <c r="QWL87" s="195"/>
      <c r="QWM87" s="195"/>
      <c r="QWN87" s="195"/>
      <c r="QWO87" s="195"/>
      <c r="QWP87" s="195"/>
      <c r="QWQ87" s="195"/>
      <c r="QWR87" s="195"/>
      <c r="QWS87" s="195"/>
      <c r="QWT87" s="195"/>
      <c r="QWU87" s="195"/>
      <c r="QWV87" s="195"/>
      <c r="QWW87" s="195"/>
      <c r="QWX87" s="195"/>
      <c r="QWY87" s="195"/>
      <c r="QWZ87" s="195"/>
      <c r="QXA87" s="195"/>
      <c r="QXB87" s="195"/>
      <c r="QXC87" s="195"/>
      <c r="QXD87" s="195"/>
      <c r="QXE87" s="195"/>
      <c r="QXF87" s="195"/>
      <c r="QXG87" s="195"/>
      <c r="QXH87" s="195"/>
      <c r="QXI87" s="195"/>
      <c r="QXJ87" s="195"/>
      <c r="QXK87" s="195"/>
      <c r="QXL87" s="195"/>
      <c r="QXM87" s="195"/>
      <c r="QXN87" s="195"/>
      <c r="QXO87" s="195"/>
      <c r="QXP87" s="195"/>
      <c r="QXQ87" s="195"/>
      <c r="QXR87" s="195"/>
      <c r="QXS87" s="195"/>
      <c r="QXT87" s="195"/>
      <c r="QXU87" s="195"/>
      <c r="QXV87" s="195"/>
      <c r="QXW87" s="195"/>
      <c r="QXX87" s="195"/>
      <c r="QXY87" s="195"/>
      <c r="QXZ87" s="195"/>
      <c r="QYA87" s="195"/>
      <c r="QYB87" s="195"/>
      <c r="QYC87" s="195"/>
      <c r="QYD87" s="195"/>
      <c r="QYE87" s="195"/>
      <c r="QYF87" s="195"/>
      <c r="QYG87" s="195"/>
      <c r="QYH87" s="195"/>
      <c r="QYI87" s="195"/>
      <c r="QYJ87" s="195"/>
      <c r="QYK87" s="195"/>
      <c r="QYL87" s="195"/>
      <c r="QYM87" s="195"/>
      <c r="QYN87" s="195"/>
      <c r="QYO87" s="195"/>
      <c r="QYP87" s="195"/>
      <c r="QYQ87" s="195"/>
      <c r="QYR87" s="195"/>
      <c r="QYS87" s="195"/>
      <c r="QYT87" s="195"/>
      <c r="QYU87" s="195"/>
      <c r="QYV87" s="195"/>
      <c r="QYW87" s="195"/>
      <c r="QYX87" s="195"/>
      <c r="QYY87" s="195"/>
      <c r="QYZ87" s="195"/>
      <c r="QZA87" s="195"/>
      <c r="QZB87" s="195"/>
      <c r="QZC87" s="195"/>
      <c r="QZD87" s="195"/>
      <c r="QZE87" s="195"/>
      <c r="QZF87" s="195"/>
      <c r="QZG87" s="195"/>
      <c r="QZH87" s="195"/>
      <c r="QZI87" s="195"/>
      <c r="QZJ87" s="195"/>
      <c r="QZK87" s="195"/>
      <c r="QZL87" s="195"/>
      <c r="QZM87" s="195"/>
      <c r="QZN87" s="195"/>
      <c r="QZO87" s="195"/>
      <c r="QZP87" s="195"/>
      <c r="QZQ87" s="195"/>
      <c r="QZR87" s="195"/>
      <c r="QZS87" s="195"/>
      <c r="QZT87" s="195"/>
      <c r="QZU87" s="195"/>
      <c r="QZV87" s="195"/>
      <c r="QZW87" s="195"/>
      <c r="QZX87" s="195"/>
      <c r="QZY87" s="195"/>
      <c r="QZZ87" s="195"/>
      <c r="RAA87" s="195"/>
      <c r="RAB87" s="195"/>
      <c r="RAC87" s="195"/>
      <c r="RAD87" s="195"/>
      <c r="RAE87" s="195"/>
      <c r="RAF87" s="195"/>
      <c r="RAG87" s="195"/>
      <c r="RAH87" s="195"/>
      <c r="RAI87" s="195"/>
      <c r="RAJ87" s="195"/>
      <c r="RAK87" s="195"/>
      <c r="RAL87" s="195"/>
      <c r="RAM87" s="195"/>
      <c r="RAN87" s="195"/>
      <c r="RAO87" s="195"/>
      <c r="RAP87" s="195"/>
      <c r="RAQ87" s="195"/>
      <c r="RAR87" s="195"/>
      <c r="RAS87" s="195"/>
      <c r="RAT87" s="195"/>
      <c r="RAU87" s="195"/>
      <c r="RAV87" s="195"/>
      <c r="RAW87" s="195"/>
      <c r="RAX87" s="195"/>
      <c r="RAY87" s="195"/>
      <c r="RAZ87" s="195"/>
      <c r="RBA87" s="195"/>
      <c r="RBB87" s="195"/>
      <c r="RBC87" s="195"/>
      <c r="RBD87" s="195"/>
      <c r="RBE87" s="195"/>
      <c r="RBF87" s="195"/>
      <c r="RBG87" s="195"/>
      <c r="RBH87" s="195"/>
      <c r="RBI87" s="195"/>
      <c r="RBJ87" s="195"/>
      <c r="RBK87" s="195"/>
      <c r="RBL87" s="195"/>
      <c r="RBM87" s="195"/>
      <c r="RBN87" s="195"/>
      <c r="RBO87" s="195"/>
      <c r="RBP87" s="195"/>
      <c r="RBQ87" s="195"/>
      <c r="RBR87" s="195"/>
      <c r="RBS87" s="195"/>
      <c r="RBT87" s="195"/>
      <c r="RBU87" s="195"/>
      <c r="RBV87" s="195"/>
      <c r="RBW87" s="195"/>
      <c r="RBX87" s="195"/>
      <c r="RBY87" s="195"/>
      <c r="RBZ87" s="195"/>
      <c r="RCA87" s="195"/>
      <c r="RCB87" s="195"/>
      <c r="RCC87" s="195"/>
      <c r="RCD87" s="195"/>
      <c r="RCE87" s="195"/>
      <c r="RCF87" s="195"/>
      <c r="RCG87" s="195"/>
      <c r="RCH87" s="195"/>
      <c r="RCI87" s="195"/>
      <c r="RCJ87" s="195"/>
      <c r="RCK87" s="195"/>
      <c r="RCL87" s="195"/>
      <c r="RCM87" s="195"/>
      <c r="RCN87" s="195"/>
      <c r="RCO87" s="195"/>
      <c r="RCP87" s="195"/>
      <c r="RCQ87" s="195"/>
      <c r="RCR87" s="195"/>
      <c r="RCS87" s="195"/>
      <c r="RCT87" s="195"/>
      <c r="RCU87" s="195"/>
      <c r="RCV87" s="195"/>
      <c r="RCW87" s="195"/>
      <c r="RCX87" s="195"/>
      <c r="RCY87" s="195"/>
      <c r="RCZ87" s="195"/>
      <c r="RDA87" s="195"/>
      <c r="RDB87" s="195"/>
      <c r="RDC87" s="195"/>
      <c r="RDD87" s="195"/>
      <c r="RDE87" s="195"/>
      <c r="RDF87" s="195"/>
      <c r="RDG87" s="195"/>
      <c r="RDH87" s="195"/>
      <c r="RDI87" s="195"/>
      <c r="RDJ87" s="195"/>
      <c r="RDK87" s="195"/>
      <c r="RDL87" s="195"/>
      <c r="RDM87" s="195"/>
      <c r="RDN87" s="195"/>
      <c r="RDO87" s="195"/>
      <c r="RDP87" s="195"/>
      <c r="RDQ87" s="195"/>
      <c r="RDR87" s="195"/>
      <c r="RDS87" s="195"/>
      <c r="RDT87" s="195"/>
      <c r="RDU87" s="195"/>
      <c r="RDV87" s="195"/>
      <c r="RDW87" s="195"/>
      <c r="RDX87" s="195"/>
      <c r="RDY87" s="195"/>
      <c r="RDZ87" s="195"/>
      <c r="REA87" s="195"/>
      <c r="REB87" s="195"/>
      <c r="REC87" s="195"/>
      <c r="RED87" s="195"/>
      <c r="REE87" s="195"/>
      <c r="REF87" s="195"/>
      <c r="REG87" s="195"/>
      <c r="REH87" s="195"/>
      <c r="REI87" s="195"/>
      <c r="REJ87" s="195"/>
      <c r="REK87" s="195"/>
      <c r="REL87" s="195"/>
      <c r="REM87" s="195"/>
      <c r="REN87" s="195"/>
      <c r="REO87" s="195"/>
      <c r="REP87" s="195"/>
      <c r="REQ87" s="195"/>
      <c r="RER87" s="195"/>
      <c r="RES87" s="195"/>
      <c r="RET87" s="195"/>
      <c r="REU87" s="195"/>
      <c r="REV87" s="195"/>
      <c r="REW87" s="195"/>
      <c r="REX87" s="195"/>
      <c r="REY87" s="195"/>
      <c r="REZ87" s="195"/>
      <c r="RFA87" s="195"/>
      <c r="RFB87" s="195"/>
      <c r="RFC87" s="195"/>
      <c r="RFD87" s="195"/>
      <c r="RFE87" s="195"/>
      <c r="RFF87" s="195"/>
      <c r="RFG87" s="195"/>
      <c r="RFH87" s="195"/>
      <c r="RFI87" s="195"/>
      <c r="RFJ87" s="195"/>
      <c r="RFK87" s="195"/>
      <c r="RFL87" s="195"/>
      <c r="RFM87" s="195"/>
      <c r="RFN87" s="195"/>
      <c r="RFO87" s="195"/>
      <c r="RFP87" s="195"/>
      <c r="RFQ87" s="195"/>
      <c r="RFR87" s="195"/>
      <c r="RFS87" s="195"/>
      <c r="RFT87" s="195"/>
      <c r="RFU87" s="195"/>
      <c r="RFV87" s="195"/>
      <c r="RFW87" s="195"/>
      <c r="RFX87" s="195"/>
      <c r="RFY87" s="195"/>
      <c r="RFZ87" s="195"/>
      <c r="RGA87" s="195"/>
      <c r="RGB87" s="195"/>
      <c r="RGC87" s="195"/>
      <c r="RGD87" s="195"/>
      <c r="RGE87" s="195"/>
      <c r="RGF87" s="195"/>
      <c r="RGG87" s="195"/>
      <c r="RGH87" s="195"/>
      <c r="RGI87" s="195"/>
      <c r="RGJ87" s="195"/>
      <c r="RGK87" s="195"/>
      <c r="RGL87" s="195"/>
      <c r="RGM87" s="195"/>
      <c r="RGN87" s="195"/>
      <c r="RGO87" s="195"/>
      <c r="RGP87" s="195"/>
      <c r="RGQ87" s="195"/>
      <c r="RGR87" s="195"/>
      <c r="RGS87" s="195"/>
      <c r="RGT87" s="195"/>
      <c r="RGU87" s="195"/>
      <c r="RGV87" s="195"/>
      <c r="RGW87" s="195"/>
      <c r="RGX87" s="195"/>
      <c r="RGY87" s="195"/>
      <c r="RGZ87" s="195"/>
      <c r="RHA87" s="195"/>
      <c r="RHB87" s="195"/>
      <c r="RHC87" s="195"/>
      <c r="RHD87" s="195"/>
      <c r="RHE87" s="195"/>
      <c r="RHF87" s="195"/>
      <c r="RHG87" s="195"/>
      <c r="RHH87" s="195"/>
      <c r="RHI87" s="195"/>
      <c r="RHJ87" s="195"/>
      <c r="RHK87" s="195"/>
      <c r="RHL87" s="195"/>
      <c r="RHM87" s="195"/>
      <c r="RHN87" s="195"/>
      <c r="RHO87" s="195"/>
      <c r="RHP87" s="195"/>
      <c r="RHQ87" s="195"/>
      <c r="RHR87" s="195"/>
      <c r="RHS87" s="195"/>
      <c r="RHT87" s="195"/>
      <c r="RHU87" s="195"/>
      <c r="RHV87" s="195"/>
      <c r="RHW87" s="195"/>
      <c r="RHX87" s="195"/>
      <c r="RHY87" s="195"/>
      <c r="RHZ87" s="195"/>
      <c r="RIA87" s="195"/>
      <c r="RIB87" s="195"/>
      <c r="RIC87" s="195"/>
      <c r="RID87" s="195"/>
      <c r="RIE87" s="195"/>
      <c r="RIF87" s="195"/>
      <c r="RIG87" s="195"/>
      <c r="RIH87" s="195"/>
      <c r="RII87" s="195"/>
      <c r="RIJ87" s="195"/>
      <c r="RIK87" s="195"/>
      <c r="RIL87" s="195"/>
      <c r="RIM87" s="195"/>
      <c r="RIN87" s="195"/>
      <c r="RIO87" s="195"/>
      <c r="RIP87" s="195"/>
      <c r="RIQ87" s="195"/>
      <c r="RIR87" s="195"/>
      <c r="RIS87" s="195"/>
      <c r="RIT87" s="195"/>
      <c r="RIU87" s="195"/>
      <c r="RIV87" s="195"/>
      <c r="RIW87" s="195"/>
      <c r="RIX87" s="195"/>
      <c r="RIY87" s="195"/>
      <c r="RIZ87" s="195"/>
      <c r="RJA87" s="195"/>
      <c r="RJB87" s="195"/>
      <c r="RJC87" s="195"/>
      <c r="RJD87" s="195"/>
      <c r="RJE87" s="195"/>
      <c r="RJF87" s="195"/>
      <c r="RJG87" s="195"/>
      <c r="RJH87" s="195"/>
      <c r="RJI87" s="195"/>
      <c r="RJJ87" s="195"/>
      <c r="RJK87" s="195"/>
      <c r="RJL87" s="195"/>
      <c r="RJM87" s="195"/>
      <c r="RJN87" s="195"/>
      <c r="RJO87" s="195"/>
      <c r="RJP87" s="195"/>
      <c r="RJQ87" s="195"/>
      <c r="RJR87" s="195"/>
      <c r="RJS87" s="195"/>
      <c r="RJT87" s="195"/>
      <c r="RJU87" s="195"/>
      <c r="RJV87" s="195"/>
      <c r="RJW87" s="195"/>
      <c r="RJX87" s="195"/>
      <c r="RJY87" s="195"/>
      <c r="RJZ87" s="195"/>
      <c r="RKA87" s="195"/>
      <c r="RKB87" s="195"/>
      <c r="RKC87" s="195"/>
      <c r="RKD87" s="195"/>
      <c r="RKE87" s="195"/>
      <c r="RKF87" s="195"/>
      <c r="RKG87" s="195"/>
      <c r="RKH87" s="195"/>
      <c r="RKI87" s="195"/>
      <c r="RKJ87" s="195"/>
      <c r="RKK87" s="195"/>
      <c r="RKL87" s="195"/>
      <c r="RKM87" s="195"/>
      <c r="RKN87" s="195"/>
      <c r="RKO87" s="195"/>
      <c r="RKP87" s="195"/>
      <c r="RKQ87" s="195"/>
      <c r="RKR87" s="195"/>
      <c r="RKS87" s="195"/>
      <c r="RKT87" s="195"/>
      <c r="RKU87" s="195"/>
      <c r="RKV87" s="195"/>
      <c r="RKW87" s="195"/>
      <c r="RKX87" s="195"/>
      <c r="RKY87" s="195"/>
      <c r="RKZ87" s="195"/>
      <c r="RLA87" s="195"/>
      <c r="RLB87" s="195"/>
      <c r="RLC87" s="195"/>
      <c r="RLD87" s="195"/>
      <c r="RLE87" s="195"/>
      <c r="RLF87" s="195"/>
      <c r="RLG87" s="195"/>
      <c r="RLH87" s="195"/>
      <c r="RLI87" s="195"/>
      <c r="RLJ87" s="195"/>
      <c r="RLK87" s="195"/>
      <c r="RLL87" s="195"/>
      <c r="RLM87" s="195"/>
      <c r="RLN87" s="195"/>
      <c r="RLO87" s="195"/>
      <c r="RLP87" s="195"/>
      <c r="RLQ87" s="195"/>
      <c r="RLR87" s="195"/>
      <c r="RLS87" s="195"/>
      <c r="RLT87" s="195"/>
      <c r="RLU87" s="195"/>
      <c r="RLV87" s="195"/>
      <c r="RLW87" s="195"/>
      <c r="RLX87" s="195"/>
      <c r="RLY87" s="195"/>
      <c r="RLZ87" s="195"/>
      <c r="RMA87" s="195"/>
      <c r="RMB87" s="195"/>
      <c r="RMC87" s="195"/>
      <c r="RMD87" s="195"/>
      <c r="RME87" s="195"/>
      <c r="RMF87" s="195"/>
      <c r="RMG87" s="195"/>
      <c r="RMH87" s="195"/>
      <c r="RMI87" s="195"/>
      <c r="RMJ87" s="195"/>
      <c r="RMK87" s="195"/>
      <c r="RML87" s="195"/>
      <c r="RMM87" s="195"/>
      <c r="RMN87" s="195"/>
      <c r="RMO87" s="195"/>
      <c r="RMP87" s="195"/>
      <c r="RMQ87" s="195"/>
      <c r="RMR87" s="195"/>
      <c r="RMS87" s="195"/>
      <c r="RMT87" s="195"/>
      <c r="RMU87" s="195"/>
      <c r="RMV87" s="195"/>
      <c r="RMW87" s="195"/>
      <c r="RMX87" s="195"/>
      <c r="RMY87" s="195"/>
      <c r="RMZ87" s="195"/>
      <c r="RNA87" s="195"/>
      <c r="RNB87" s="195"/>
      <c r="RNC87" s="195"/>
      <c r="RND87" s="195"/>
      <c r="RNE87" s="195"/>
      <c r="RNF87" s="195"/>
      <c r="RNG87" s="195"/>
      <c r="RNH87" s="195"/>
      <c r="RNI87" s="195"/>
      <c r="RNJ87" s="195"/>
      <c r="RNK87" s="195"/>
      <c r="RNL87" s="195"/>
      <c r="RNM87" s="195"/>
      <c r="RNN87" s="195"/>
      <c r="RNO87" s="195"/>
      <c r="RNP87" s="195"/>
      <c r="RNQ87" s="195"/>
      <c r="RNR87" s="195"/>
      <c r="RNS87" s="195"/>
      <c r="RNT87" s="195"/>
      <c r="RNU87" s="195"/>
      <c r="RNV87" s="195"/>
      <c r="RNW87" s="195"/>
      <c r="RNX87" s="195"/>
      <c r="RNY87" s="195"/>
      <c r="RNZ87" s="195"/>
      <c r="ROA87" s="195"/>
      <c r="ROB87" s="195"/>
      <c r="ROC87" s="195"/>
      <c r="ROD87" s="195"/>
      <c r="ROE87" s="195"/>
      <c r="ROF87" s="195"/>
      <c r="ROG87" s="195"/>
      <c r="ROH87" s="195"/>
      <c r="ROI87" s="195"/>
      <c r="ROJ87" s="195"/>
      <c r="ROK87" s="195"/>
      <c r="ROL87" s="195"/>
      <c r="ROM87" s="195"/>
      <c r="RON87" s="195"/>
      <c r="ROO87" s="195"/>
      <c r="ROP87" s="195"/>
      <c r="ROQ87" s="195"/>
      <c r="ROR87" s="195"/>
      <c r="ROS87" s="195"/>
      <c r="ROT87" s="195"/>
      <c r="ROU87" s="195"/>
      <c r="ROV87" s="195"/>
      <c r="ROW87" s="195"/>
      <c r="ROX87" s="195"/>
      <c r="ROY87" s="195"/>
      <c r="ROZ87" s="195"/>
      <c r="RPA87" s="195"/>
      <c r="RPB87" s="195"/>
      <c r="RPC87" s="195"/>
      <c r="RPD87" s="195"/>
      <c r="RPE87" s="195"/>
      <c r="RPF87" s="195"/>
      <c r="RPG87" s="195"/>
      <c r="RPH87" s="195"/>
      <c r="RPI87" s="195"/>
      <c r="RPJ87" s="195"/>
      <c r="RPK87" s="195"/>
      <c r="RPL87" s="195"/>
      <c r="RPM87" s="195"/>
      <c r="RPN87" s="195"/>
      <c r="RPO87" s="195"/>
      <c r="RPP87" s="195"/>
      <c r="RPQ87" s="195"/>
      <c r="RPR87" s="195"/>
      <c r="RPS87" s="195"/>
      <c r="RPT87" s="195"/>
      <c r="RPU87" s="195"/>
      <c r="RPV87" s="195"/>
      <c r="RPW87" s="195"/>
      <c r="RPX87" s="195"/>
      <c r="RPY87" s="195"/>
      <c r="RPZ87" s="195"/>
      <c r="RQA87" s="195"/>
      <c r="RQB87" s="195"/>
      <c r="RQC87" s="195"/>
      <c r="RQD87" s="195"/>
      <c r="RQE87" s="195"/>
      <c r="RQF87" s="195"/>
      <c r="RQG87" s="195"/>
      <c r="RQH87" s="195"/>
      <c r="RQI87" s="195"/>
      <c r="RQJ87" s="195"/>
      <c r="RQK87" s="195"/>
      <c r="RQL87" s="195"/>
      <c r="RQM87" s="195"/>
      <c r="RQN87" s="195"/>
      <c r="RQO87" s="195"/>
      <c r="RQP87" s="195"/>
      <c r="RQQ87" s="195"/>
      <c r="RQR87" s="195"/>
      <c r="RQS87" s="195"/>
      <c r="RQT87" s="195"/>
      <c r="RQU87" s="195"/>
      <c r="RQV87" s="195"/>
      <c r="RQW87" s="195"/>
      <c r="RQX87" s="195"/>
      <c r="RQY87" s="195"/>
      <c r="RQZ87" s="195"/>
      <c r="RRA87" s="195"/>
      <c r="RRB87" s="195"/>
      <c r="RRC87" s="195"/>
      <c r="RRD87" s="195"/>
      <c r="RRE87" s="195"/>
      <c r="RRF87" s="195"/>
      <c r="RRG87" s="195"/>
      <c r="RRH87" s="195"/>
      <c r="RRI87" s="195"/>
      <c r="RRJ87" s="195"/>
      <c r="RRK87" s="195"/>
      <c r="RRL87" s="195"/>
      <c r="RRM87" s="195"/>
      <c r="RRN87" s="195"/>
      <c r="RRO87" s="195"/>
      <c r="RRP87" s="195"/>
      <c r="RRQ87" s="195"/>
      <c r="RRR87" s="195"/>
      <c r="RRS87" s="195"/>
      <c r="RRT87" s="195"/>
      <c r="RRU87" s="195"/>
      <c r="RRV87" s="195"/>
      <c r="RRW87" s="195"/>
      <c r="RRX87" s="195"/>
      <c r="RRY87" s="195"/>
      <c r="RRZ87" s="195"/>
      <c r="RSA87" s="195"/>
      <c r="RSB87" s="195"/>
      <c r="RSC87" s="195"/>
      <c r="RSD87" s="195"/>
      <c r="RSE87" s="195"/>
      <c r="RSF87" s="195"/>
      <c r="RSG87" s="195"/>
      <c r="RSH87" s="195"/>
      <c r="RSI87" s="195"/>
      <c r="RSJ87" s="195"/>
      <c r="RSK87" s="195"/>
      <c r="RSL87" s="195"/>
      <c r="RSM87" s="195"/>
      <c r="RSN87" s="195"/>
      <c r="RSO87" s="195"/>
      <c r="RSP87" s="195"/>
      <c r="RSQ87" s="195"/>
      <c r="RSR87" s="195"/>
      <c r="RSS87" s="195"/>
      <c r="RST87" s="195"/>
      <c r="RSU87" s="195"/>
      <c r="RSV87" s="195"/>
      <c r="RSW87" s="195"/>
      <c r="RSX87" s="195"/>
      <c r="RSY87" s="195"/>
      <c r="RSZ87" s="195"/>
      <c r="RTA87" s="195"/>
      <c r="RTB87" s="195"/>
      <c r="RTC87" s="195"/>
      <c r="RTD87" s="195"/>
      <c r="RTE87" s="195"/>
      <c r="RTF87" s="195"/>
      <c r="RTG87" s="195"/>
      <c r="RTH87" s="195"/>
      <c r="RTI87" s="195"/>
      <c r="RTJ87" s="195"/>
      <c r="RTK87" s="195"/>
      <c r="RTL87" s="195"/>
      <c r="RTM87" s="195"/>
      <c r="RTN87" s="195"/>
      <c r="RTO87" s="195"/>
      <c r="RTP87" s="195"/>
      <c r="RTQ87" s="195"/>
      <c r="RTR87" s="195"/>
      <c r="RTS87" s="195"/>
      <c r="RTT87" s="195"/>
      <c r="RTU87" s="195"/>
      <c r="RTV87" s="195"/>
      <c r="RTW87" s="195"/>
      <c r="RTX87" s="195"/>
      <c r="RTY87" s="195"/>
      <c r="RTZ87" s="195"/>
      <c r="RUA87" s="195"/>
      <c r="RUB87" s="195"/>
      <c r="RUC87" s="195"/>
      <c r="RUD87" s="195"/>
      <c r="RUE87" s="195"/>
      <c r="RUF87" s="195"/>
      <c r="RUG87" s="195"/>
      <c r="RUH87" s="195"/>
      <c r="RUI87" s="195"/>
      <c r="RUJ87" s="195"/>
      <c r="RUK87" s="195"/>
      <c r="RUL87" s="195"/>
      <c r="RUM87" s="195"/>
      <c r="RUN87" s="195"/>
      <c r="RUO87" s="195"/>
      <c r="RUP87" s="195"/>
      <c r="RUQ87" s="195"/>
      <c r="RUR87" s="195"/>
      <c r="RUS87" s="195"/>
      <c r="RUT87" s="195"/>
      <c r="RUU87" s="195"/>
      <c r="RUV87" s="195"/>
      <c r="RUW87" s="195"/>
      <c r="RUX87" s="195"/>
      <c r="RUY87" s="195"/>
      <c r="RUZ87" s="195"/>
      <c r="RVA87" s="195"/>
      <c r="RVB87" s="195"/>
      <c r="RVC87" s="195"/>
      <c r="RVD87" s="195"/>
      <c r="RVE87" s="195"/>
      <c r="RVF87" s="195"/>
      <c r="RVG87" s="195"/>
      <c r="RVH87" s="195"/>
      <c r="RVI87" s="195"/>
      <c r="RVJ87" s="195"/>
      <c r="RVK87" s="195"/>
      <c r="RVL87" s="195"/>
      <c r="RVM87" s="195"/>
      <c r="RVN87" s="195"/>
      <c r="RVO87" s="195"/>
      <c r="RVP87" s="195"/>
      <c r="RVQ87" s="195"/>
      <c r="RVR87" s="195"/>
      <c r="RVS87" s="195"/>
      <c r="RVT87" s="195"/>
      <c r="RVU87" s="195"/>
      <c r="RVV87" s="195"/>
      <c r="RVW87" s="195"/>
      <c r="RVX87" s="195"/>
      <c r="RVY87" s="195"/>
      <c r="RVZ87" s="195"/>
      <c r="RWA87" s="195"/>
      <c r="RWB87" s="195"/>
      <c r="RWC87" s="195"/>
      <c r="RWD87" s="195"/>
      <c r="RWE87" s="195"/>
      <c r="RWF87" s="195"/>
      <c r="RWG87" s="195"/>
      <c r="RWH87" s="195"/>
      <c r="RWI87" s="195"/>
      <c r="RWJ87" s="195"/>
      <c r="RWK87" s="195"/>
      <c r="RWL87" s="195"/>
      <c r="RWM87" s="195"/>
      <c r="RWN87" s="195"/>
      <c r="RWO87" s="195"/>
      <c r="RWP87" s="195"/>
      <c r="RWQ87" s="195"/>
      <c r="RWR87" s="195"/>
      <c r="RWS87" s="195"/>
      <c r="RWT87" s="195"/>
      <c r="RWU87" s="195"/>
      <c r="RWV87" s="195"/>
      <c r="RWW87" s="195"/>
      <c r="RWX87" s="195"/>
      <c r="RWY87" s="195"/>
      <c r="RWZ87" s="195"/>
      <c r="RXA87" s="195"/>
      <c r="RXB87" s="195"/>
      <c r="RXC87" s="195"/>
      <c r="RXD87" s="195"/>
      <c r="RXE87" s="195"/>
      <c r="RXF87" s="195"/>
      <c r="RXG87" s="195"/>
      <c r="RXH87" s="195"/>
      <c r="RXI87" s="195"/>
      <c r="RXJ87" s="195"/>
      <c r="RXK87" s="195"/>
      <c r="RXL87" s="195"/>
      <c r="RXM87" s="195"/>
      <c r="RXN87" s="195"/>
      <c r="RXO87" s="195"/>
      <c r="RXP87" s="195"/>
      <c r="RXQ87" s="195"/>
      <c r="RXR87" s="195"/>
      <c r="RXS87" s="195"/>
      <c r="RXT87" s="195"/>
      <c r="RXU87" s="195"/>
      <c r="RXV87" s="195"/>
      <c r="RXW87" s="195"/>
      <c r="RXX87" s="195"/>
      <c r="RXY87" s="195"/>
      <c r="RXZ87" s="195"/>
      <c r="RYA87" s="195"/>
      <c r="RYB87" s="195"/>
      <c r="RYC87" s="195"/>
      <c r="RYD87" s="195"/>
      <c r="RYE87" s="195"/>
      <c r="RYF87" s="195"/>
      <c r="RYG87" s="195"/>
      <c r="RYH87" s="195"/>
      <c r="RYI87" s="195"/>
      <c r="RYJ87" s="195"/>
      <c r="RYK87" s="195"/>
      <c r="RYL87" s="195"/>
      <c r="RYM87" s="195"/>
      <c r="RYN87" s="195"/>
      <c r="RYO87" s="195"/>
      <c r="RYP87" s="195"/>
      <c r="RYQ87" s="195"/>
      <c r="RYR87" s="195"/>
      <c r="RYS87" s="195"/>
      <c r="RYT87" s="195"/>
      <c r="RYU87" s="195"/>
      <c r="RYV87" s="195"/>
      <c r="RYW87" s="195"/>
      <c r="RYX87" s="195"/>
      <c r="RYY87" s="195"/>
      <c r="RYZ87" s="195"/>
      <c r="RZA87" s="195"/>
      <c r="RZB87" s="195"/>
      <c r="RZC87" s="195"/>
      <c r="RZD87" s="195"/>
      <c r="RZE87" s="195"/>
      <c r="RZF87" s="195"/>
      <c r="RZG87" s="195"/>
      <c r="RZH87" s="195"/>
      <c r="RZI87" s="195"/>
      <c r="RZJ87" s="195"/>
      <c r="RZK87" s="195"/>
      <c r="RZL87" s="195"/>
      <c r="RZM87" s="195"/>
      <c r="RZN87" s="195"/>
      <c r="RZO87" s="195"/>
      <c r="RZP87" s="195"/>
      <c r="RZQ87" s="195"/>
      <c r="RZR87" s="195"/>
      <c r="RZS87" s="195"/>
      <c r="RZT87" s="195"/>
      <c r="RZU87" s="195"/>
      <c r="RZV87" s="195"/>
      <c r="RZW87" s="195"/>
      <c r="RZX87" s="195"/>
      <c r="RZY87" s="195"/>
      <c r="RZZ87" s="195"/>
      <c r="SAA87" s="195"/>
      <c r="SAB87" s="195"/>
      <c r="SAC87" s="195"/>
      <c r="SAD87" s="195"/>
      <c r="SAE87" s="195"/>
      <c r="SAF87" s="195"/>
      <c r="SAG87" s="195"/>
      <c r="SAH87" s="195"/>
      <c r="SAI87" s="195"/>
      <c r="SAJ87" s="195"/>
      <c r="SAK87" s="195"/>
      <c r="SAL87" s="195"/>
      <c r="SAM87" s="195"/>
      <c r="SAN87" s="195"/>
      <c r="SAO87" s="195"/>
      <c r="SAP87" s="195"/>
      <c r="SAQ87" s="195"/>
      <c r="SAR87" s="195"/>
      <c r="SAS87" s="195"/>
      <c r="SAT87" s="195"/>
      <c r="SAU87" s="195"/>
      <c r="SAV87" s="195"/>
      <c r="SAW87" s="195"/>
      <c r="SAX87" s="195"/>
      <c r="SAY87" s="195"/>
      <c r="SAZ87" s="195"/>
      <c r="SBA87" s="195"/>
      <c r="SBB87" s="195"/>
      <c r="SBC87" s="195"/>
      <c r="SBD87" s="195"/>
      <c r="SBE87" s="195"/>
      <c r="SBF87" s="195"/>
      <c r="SBG87" s="195"/>
      <c r="SBH87" s="195"/>
      <c r="SBI87" s="195"/>
      <c r="SBJ87" s="195"/>
      <c r="SBK87" s="195"/>
      <c r="SBL87" s="195"/>
      <c r="SBM87" s="195"/>
      <c r="SBN87" s="195"/>
      <c r="SBO87" s="195"/>
      <c r="SBP87" s="195"/>
      <c r="SBQ87" s="195"/>
      <c r="SBR87" s="195"/>
      <c r="SBS87" s="195"/>
      <c r="SBT87" s="195"/>
      <c r="SBU87" s="195"/>
      <c r="SBV87" s="195"/>
      <c r="SBW87" s="195"/>
      <c r="SBX87" s="195"/>
      <c r="SBY87" s="195"/>
      <c r="SBZ87" s="195"/>
      <c r="SCA87" s="195"/>
      <c r="SCB87" s="195"/>
      <c r="SCC87" s="195"/>
      <c r="SCD87" s="195"/>
      <c r="SCE87" s="195"/>
      <c r="SCF87" s="195"/>
      <c r="SCG87" s="195"/>
      <c r="SCH87" s="195"/>
      <c r="SCI87" s="195"/>
      <c r="SCJ87" s="195"/>
      <c r="SCK87" s="195"/>
      <c r="SCL87" s="195"/>
      <c r="SCM87" s="195"/>
      <c r="SCN87" s="195"/>
      <c r="SCO87" s="195"/>
      <c r="SCP87" s="195"/>
      <c r="SCQ87" s="195"/>
      <c r="SCR87" s="195"/>
      <c r="SCS87" s="195"/>
      <c r="SCT87" s="195"/>
      <c r="SCU87" s="195"/>
      <c r="SCV87" s="195"/>
      <c r="SCW87" s="195"/>
      <c r="SCX87" s="195"/>
      <c r="SCY87" s="195"/>
      <c r="SCZ87" s="195"/>
      <c r="SDA87" s="195"/>
      <c r="SDB87" s="195"/>
      <c r="SDC87" s="195"/>
      <c r="SDD87" s="195"/>
      <c r="SDE87" s="195"/>
      <c r="SDF87" s="195"/>
      <c r="SDG87" s="195"/>
      <c r="SDH87" s="195"/>
      <c r="SDI87" s="195"/>
      <c r="SDJ87" s="195"/>
      <c r="SDK87" s="195"/>
      <c r="SDL87" s="195"/>
      <c r="SDM87" s="195"/>
      <c r="SDN87" s="195"/>
      <c r="SDO87" s="195"/>
      <c r="SDP87" s="195"/>
      <c r="SDQ87" s="195"/>
      <c r="SDR87" s="195"/>
      <c r="SDS87" s="195"/>
      <c r="SDT87" s="195"/>
      <c r="SDU87" s="195"/>
      <c r="SDV87" s="195"/>
      <c r="SDW87" s="195"/>
      <c r="SDX87" s="195"/>
      <c r="SDY87" s="195"/>
      <c r="SDZ87" s="195"/>
      <c r="SEA87" s="195"/>
      <c r="SEB87" s="195"/>
      <c r="SEC87" s="195"/>
      <c r="SED87" s="195"/>
      <c r="SEE87" s="195"/>
      <c r="SEF87" s="195"/>
      <c r="SEG87" s="195"/>
      <c r="SEH87" s="195"/>
      <c r="SEI87" s="195"/>
      <c r="SEJ87" s="195"/>
      <c r="SEK87" s="195"/>
      <c r="SEL87" s="195"/>
      <c r="SEM87" s="195"/>
      <c r="SEN87" s="195"/>
      <c r="SEO87" s="195"/>
      <c r="SEP87" s="195"/>
      <c r="SEQ87" s="195"/>
      <c r="SER87" s="195"/>
      <c r="SES87" s="195"/>
      <c r="SET87" s="195"/>
      <c r="SEU87" s="195"/>
      <c r="SEV87" s="195"/>
      <c r="SEW87" s="195"/>
      <c r="SEX87" s="195"/>
      <c r="SEY87" s="195"/>
      <c r="SEZ87" s="195"/>
      <c r="SFA87" s="195"/>
      <c r="SFB87" s="195"/>
      <c r="SFC87" s="195"/>
      <c r="SFD87" s="195"/>
      <c r="SFE87" s="195"/>
      <c r="SFF87" s="195"/>
      <c r="SFG87" s="195"/>
      <c r="SFH87" s="195"/>
      <c r="SFI87" s="195"/>
      <c r="SFJ87" s="195"/>
      <c r="SFK87" s="195"/>
      <c r="SFL87" s="195"/>
      <c r="SFM87" s="195"/>
      <c r="SFN87" s="195"/>
      <c r="SFO87" s="195"/>
      <c r="SFP87" s="195"/>
      <c r="SFQ87" s="195"/>
      <c r="SFR87" s="195"/>
      <c r="SFS87" s="195"/>
      <c r="SFT87" s="195"/>
      <c r="SFU87" s="195"/>
      <c r="SFV87" s="195"/>
      <c r="SFW87" s="195"/>
      <c r="SFX87" s="195"/>
      <c r="SFY87" s="195"/>
      <c r="SFZ87" s="195"/>
      <c r="SGA87" s="195"/>
      <c r="SGB87" s="195"/>
      <c r="SGC87" s="195"/>
      <c r="SGD87" s="195"/>
      <c r="SGE87" s="195"/>
      <c r="SGF87" s="195"/>
      <c r="SGG87" s="195"/>
      <c r="SGH87" s="195"/>
      <c r="SGI87" s="195"/>
      <c r="SGJ87" s="195"/>
      <c r="SGK87" s="195"/>
      <c r="SGL87" s="195"/>
      <c r="SGM87" s="195"/>
      <c r="SGN87" s="195"/>
      <c r="SGO87" s="195"/>
      <c r="SGP87" s="195"/>
      <c r="SGQ87" s="195"/>
      <c r="SGR87" s="195"/>
      <c r="SGS87" s="195"/>
      <c r="SGT87" s="195"/>
      <c r="SGU87" s="195"/>
      <c r="SGV87" s="195"/>
      <c r="SGW87" s="195"/>
      <c r="SGX87" s="195"/>
      <c r="SGY87" s="195"/>
      <c r="SGZ87" s="195"/>
      <c r="SHA87" s="195"/>
      <c r="SHB87" s="195"/>
      <c r="SHC87" s="195"/>
      <c r="SHD87" s="195"/>
      <c r="SHE87" s="195"/>
      <c r="SHF87" s="195"/>
      <c r="SHG87" s="195"/>
      <c r="SHH87" s="195"/>
      <c r="SHI87" s="195"/>
      <c r="SHJ87" s="195"/>
      <c r="SHK87" s="195"/>
      <c r="SHL87" s="195"/>
      <c r="SHM87" s="195"/>
      <c r="SHN87" s="195"/>
      <c r="SHO87" s="195"/>
      <c r="SHP87" s="195"/>
      <c r="SHQ87" s="195"/>
      <c r="SHR87" s="195"/>
      <c r="SHS87" s="195"/>
      <c r="SHT87" s="195"/>
      <c r="SHU87" s="195"/>
      <c r="SHV87" s="195"/>
      <c r="SHW87" s="195"/>
      <c r="SHX87" s="195"/>
      <c r="SHY87" s="195"/>
      <c r="SHZ87" s="195"/>
      <c r="SIA87" s="195"/>
      <c r="SIB87" s="195"/>
      <c r="SIC87" s="195"/>
      <c r="SID87" s="195"/>
      <c r="SIE87" s="195"/>
      <c r="SIF87" s="195"/>
      <c r="SIG87" s="195"/>
      <c r="SIH87" s="195"/>
      <c r="SII87" s="195"/>
      <c r="SIJ87" s="195"/>
      <c r="SIK87" s="195"/>
      <c r="SIL87" s="195"/>
      <c r="SIM87" s="195"/>
      <c r="SIN87" s="195"/>
      <c r="SIO87" s="195"/>
      <c r="SIP87" s="195"/>
      <c r="SIQ87" s="195"/>
      <c r="SIR87" s="195"/>
      <c r="SIS87" s="195"/>
      <c r="SIT87" s="195"/>
      <c r="SIU87" s="195"/>
      <c r="SIV87" s="195"/>
      <c r="SIW87" s="195"/>
      <c r="SIX87" s="195"/>
      <c r="SIY87" s="195"/>
      <c r="SIZ87" s="195"/>
      <c r="SJA87" s="195"/>
      <c r="SJB87" s="195"/>
      <c r="SJC87" s="195"/>
      <c r="SJD87" s="195"/>
      <c r="SJE87" s="195"/>
      <c r="SJF87" s="195"/>
      <c r="SJG87" s="195"/>
      <c r="SJH87" s="195"/>
      <c r="SJI87" s="195"/>
      <c r="SJJ87" s="195"/>
      <c r="SJK87" s="195"/>
      <c r="SJL87" s="195"/>
      <c r="SJM87" s="195"/>
      <c r="SJN87" s="195"/>
      <c r="SJO87" s="195"/>
      <c r="SJP87" s="195"/>
      <c r="SJQ87" s="195"/>
      <c r="SJR87" s="195"/>
      <c r="SJS87" s="195"/>
      <c r="SJT87" s="195"/>
      <c r="SJU87" s="195"/>
      <c r="SJV87" s="195"/>
      <c r="SJW87" s="195"/>
      <c r="SJX87" s="195"/>
      <c r="SJY87" s="195"/>
      <c r="SJZ87" s="195"/>
      <c r="SKA87" s="195"/>
      <c r="SKB87" s="195"/>
      <c r="SKC87" s="195"/>
      <c r="SKD87" s="195"/>
      <c r="SKE87" s="195"/>
      <c r="SKF87" s="195"/>
      <c r="SKG87" s="195"/>
      <c r="SKH87" s="195"/>
      <c r="SKI87" s="195"/>
      <c r="SKJ87" s="195"/>
      <c r="SKK87" s="195"/>
      <c r="SKL87" s="195"/>
      <c r="SKM87" s="195"/>
      <c r="SKN87" s="195"/>
      <c r="SKO87" s="195"/>
      <c r="SKP87" s="195"/>
      <c r="SKQ87" s="195"/>
      <c r="SKR87" s="195"/>
      <c r="SKS87" s="195"/>
      <c r="SKT87" s="195"/>
      <c r="SKU87" s="195"/>
      <c r="SKV87" s="195"/>
      <c r="SKW87" s="195"/>
      <c r="SKX87" s="195"/>
      <c r="SKY87" s="195"/>
      <c r="SKZ87" s="195"/>
      <c r="SLA87" s="195"/>
      <c r="SLB87" s="195"/>
      <c r="SLC87" s="195"/>
      <c r="SLD87" s="195"/>
      <c r="SLE87" s="195"/>
      <c r="SLF87" s="195"/>
      <c r="SLG87" s="195"/>
      <c r="SLH87" s="195"/>
      <c r="SLI87" s="195"/>
      <c r="SLJ87" s="195"/>
      <c r="SLK87" s="195"/>
      <c r="SLL87" s="195"/>
      <c r="SLM87" s="195"/>
      <c r="SLN87" s="195"/>
      <c r="SLO87" s="195"/>
      <c r="SLP87" s="195"/>
      <c r="SLQ87" s="195"/>
      <c r="SLR87" s="195"/>
      <c r="SLS87" s="195"/>
      <c r="SLT87" s="195"/>
      <c r="SLU87" s="195"/>
      <c r="SLV87" s="195"/>
      <c r="SLW87" s="195"/>
      <c r="SLX87" s="195"/>
      <c r="SLY87" s="195"/>
      <c r="SLZ87" s="195"/>
      <c r="SMA87" s="195"/>
      <c r="SMB87" s="195"/>
      <c r="SMC87" s="195"/>
      <c r="SMD87" s="195"/>
      <c r="SME87" s="195"/>
      <c r="SMF87" s="195"/>
      <c r="SMG87" s="195"/>
      <c r="SMH87" s="195"/>
      <c r="SMI87" s="195"/>
      <c r="SMJ87" s="195"/>
      <c r="SMK87" s="195"/>
      <c r="SML87" s="195"/>
      <c r="SMM87" s="195"/>
      <c r="SMN87" s="195"/>
      <c r="SMO87" s="195"/>
      <c r="SMP87" s="195"/>
      <c r="SMQ87" s="195"/>
      <c r="SMR87" s="195"/>
      <c r="SMS87" s="195"/>
      <c r="SMT87" s="195"/>
      <c r="SMU87" s="195"/>
      <c r="SMV87" s="195"/>
      <c r="SMW87" s="195"/>
      <c r="SMX87" s="195"/>
      <c r="SMY87" s="195"/>
      <c r="SMZ87" s="195"/>
      <c r="SNA87" s="195"/>
      <c r="SNB87" s="195"/>
      <c r="SNC87" s="195"/>
      <c r="SND87" s="195"/>
      <c r="SNE87" s="195"/>
      <c r="SNF87" s="195"/>
      <c r="SNG87" s="195"/>
      <c r="SNH87" s="195"/>
      <c r="SNI87" s="195"/>
      <c r="SNJ87" s="195"/>
      <c r="SNK87" s="195"/>
      <c r="SNL87" s="195"/>
      <c r="SNM87" s="195"/>
      <c r="SNN87" s="195"/>
      <c r="SNO87" s="195"/>
      <c r="SNP87" s="195"/>
      <c r="SNQ87" s="195"/>
      <c r="SNR87" s="195"/>
      <c r="SNS87" s="195"/>
      <c r="SNT87" s="195"/>
      <c r="SNU87" s="195"/>
      <c r="SNV87" s="195"/>
      <c r="SNW87" s="195"/>
      <c r="SNX87" s="195"/>
      <c r="SNY87" s="195"/>
      <c r="SNZ87" s="195"/>
      <c r="SOA87" s="195"/>
      <c r="SOB87" s="195"/>
      <c r="SOC87" s="195"/>
      <c r="SOD87" s="195"/>
      <c r="SOE87" s="195"/>
      <c r="SOF87" s="195"/>
      <c r="SOG87" s="195"/>
      <c r="SOH87" s="195"/>
      <c r="SOI87" s="195"/>
      <c r="SOJ87" s="195"/>
      <c r="SOK87" s="195"/>
      <c r="SOL87" s="195"/>
      <c r="SOM87" s="195"/>
      <c r="SON87" s="195"/>
      <c r="SOO87" s="195"/>
      <c r="SOP87" s="195"/>
      <c r="SOQ87" s="195"/>
      <c r="SOR87" s="195"/>
      <c r="SOS87" s="195"/>
      <c r="SOT87" s="195"/>
      <c r="SOU87" s="195"/>
      <c r="SOV87" s="195"/>
      <c r="SOW87" s="195"/>
      <c r="SOX87" s="195"/>
      <c r="SOY87" s="195"/>
      <c r="SOZ87" s="195"/>
      <c r="SPA87" s="195"/>
      <c r="SPB87" s="195"/>
      <c r="SPC87" s="195"/>
      <c r="SPD87" s="195"/>
      <c r="SPE87" s="195"/>
      <c r="SPF87" s="195"/>
      <c r="SPG87" s="195"/>
      <c r="SPH87" s="195"/>
      <c r="SPI87" s="195"/>
      <c r="SPJ87" s="195"/>
      <c r="SPK87" s="195"/>
      <c r="SPL87" s="195"/>
      <c r="SPM87" s="195"/>
      <c r="SPN87" s="195"/>
      <c r="SPO87" s="195"/>
      <c r="SPP87" s="195"/>
      <c r="SPQ87" s="195"/>
      <c r="SPR87" s="195"/>
      <c r="SPS87" s="195"/>
      <c r="SPT87" s="195"/>
      <c r="SPU87" s="195"/>
      <c r="SPV87" s="195"/>
      <c r="SPW87" s="195"/>
      <c r="SPX87" s="195"/>
      <c r="SPY87" s="195"/>
      <c r="SPZ87" s="195"/>
      <c r="SQA87" s="195"/>
      <c r="SQB87" s="195"/>
      <c r="SQC87" s="195"/>
      <c r="SQD87" s="195"/>
      <c r="SQE87" s="195"/>
      <c r="SQF87" s="195"/>
      <c r="SQG87" s="195"/>
      <c r="SQH87" s="195"/>
      <c r="SQI87" s="195"/>
      <c r="SQJ87" s="195"/>
      <c r="SQK87" s="195"/>
      <c r="SQL87" s="195"/>
      <c r="SQM87" s="195"/>
      <c r="SQN87" s="195"/>
      <c r="SQO87" s="195"/>
      <c r="SQP87" s="195"/>
      <c r="SQQ87" s="195"/>
      <c r="SQR87" s="195"/>
      <c r="SQS87" s="195"/>
      <c r="SQT87" s="195"/>
      <c r="SQU87" s="195"/>
      <c r="SQV87" s="195"/>
      <c r="SQW87" s="195"/>
      <c r="SQX87" s="195"/>
      <c r="SQY87" s="195"/>
      <c r="SQZ87" s="195"/>
      <c r="SRA87" s="195"/>
      <c r="SRB87" s="195"/>
      <c r="SRC87" s="195"/>
      <c r="SRD87" s="195"/>
      <c r="SRE87" s="195"/>
      <c r="SRF87" s="195"/>
      <c r="SRG87" s="195"/>
      <c r="SRH87" s="195"/>
      <c r="SRI87" s="195"/>
      <c r="SRJ87" s="195"/>
      <c r="SRK87" s="195"/>
      <c r="SRL87" s="195"/>
      <c r="SRM87" s="195"/>
      <c r="SRN87" s="195"/>
      <c r="SRO87" s="195"/>
      <c r="SRP87" s="195"/>
      <c r="SRQ87" s="195"/>
      <c r="SRR87" s="195"/>
      <c r="SRS87" s="195"/>
      <c r="SRT87" s="195"/>
      <c r="SRU87" s="195"/>
      <c r="SRV87" s="195"/>
      <c r="SRW87" s="195"/>
      <c r="SRX87" s="195"/>
      <c r="SRY87" s="195"/>
      <c r="SRZ87" s="195"/>
      <c r="SSA87" s="195"/>
      <c r="SSB87" s="195"/>
      <c r="SSC87" s="195"/>
      <c r="SSD87" s="195"/>
      <c r="SSE87" s="195"/>
      <c r="SSF87" s="195"/>
      <c r="SSG87" s="195"/>
      <c r="SSH87" s="195"/>
      <c r="SSI87" s="195"/>
      <c r="SSJ87" s="195"/>
      <c r="SSK87" s="195"/>
      <c r="SSL87" s="195"/>
      <c r="SSM87" s="195"/>
      <c r="SSN87" s="195"/>
      <c r="SSO87" s="195"/>
      <c r="SSP87" s="195"/>
      <c r="SSQ87" s="195"/>
      <c r="SSR87" s="195"/>
      <c r="SSS87" s="195"/>
      <c r="SST87" s="195"/>
      <c r="SSU87" s="195"/>
      <c r="SSV87" s="195"/>
      <c r="SSW87" s="195"/>
      <c r="SSX87" s="195"/>
      <c r="SSY87" s="195"/>
      <c r="SSZ87" s="195"/>
      <c r="STA87" s="195"/>
      <c r="STB87" s="195"/>
      <c r="STC87" s="195"/>
      <c r="STD87" s="195"/>
      <c r="STE87" s="195"/>
      <c r="STF87" s="195"/>
      <c r="STG87" s="195"/>
      <c r="STH87" s="195"/>
      <c r="STI87" s="195"/>
      <c r="STJ87" s="195"/>
      <c r="STK87" s="195"/>
      <c r="STL87" s="195"/>
      <c r="STM87" s="195"/>
      <c r="STN87" s="195"/>
      <c r="STO87" s="195"/>
      <c r="STP87" s="195"/>
      <c r="STQ87" s="195"/>
      <c r="STR87" s="195"/>
      <c r="STS87" s="195"/>
      <c r="STT87" s="195"/>
      <c r="STU87" s="195"/>
      <c r="STV87" s="195"/>
      <c r="STW87" s="195"/>
      <c r="STX87" s="195"/>
      <c r="STY87" s="195"/>
      <c r="STZ87" s="195"/>
      <c r="SUA87" s="195"/>
      <c r="SUB87" s="195"/>
      <c r="SUC87" s="195"/>
      <c r="SUD87" s="195"/>
      <c r="SUE87" s="195"/>
      <c r="SUF87" s="195"/>
      <c r="SUG87" s="195"/>
      <c r="SUH87" s="195"/>
      <c r="SUI87" s="195"/>
      <c r="SUJ87" s="195"/>
      <c r="SUK87" s="195"/>
      <c r="SUL87" s="195"/>
      <c r="SUM87" s="195"/>
      <c r="SUN87" s="195"/>
      <c r="SUO87" s="195"/>
      <c r="SUP87" s="195"/>
      <c r="SUQ87" s="195"/>
      <c r="SUR87" s="195"/>
      <c r="SUS87" s="195"/>
      <c r="SUT87" s="195"/>
      <c r="SUU87" s="195"/>
      <c r="SUV87" s="195"/>
      <c r="SUW87" s="195"/>
      <c r="SUX87" s="195"/>
      <c r="SUY87" s="195"/>
      <c r="SUZ87" s="195"/>
      <c r="SVA87" s="195"/>
      <c r="SVB87" s="195"/>
      <c r="SVC87" s="195"/>
      <c r="SVD87" s="195"/>
      <c r="SVE87" s="195"/>
      <c r="SVF87" s="195"/>
      <c r="SVG87" s="195"/>
      <c r="SVH87" s="195"/>
      <c r="SVI87" s="195"/>
      <c r="SVJ87" s="195"/>
      <c r="SVK87" s="195"/>
      <c r="SVL87" s="195"/>
      <c r="SVM87" s="195"/>
      <c r="SVN87" s="195"/>
      <c r="SVO87" s="195"/>
      <c r="SVP87" s="195"/>
      <c r="SVQ87" s="195"/>
      <c r="SVR87" s="195"/>
      <c r="SVS87" s="195"/>
      <c r="SVT87" s="195"/>
      <c r="SVU87" s="195"/>
      <c r="SVV87" s="195"/>
      <c r="SVW87" s="195"/>
      <c r="SVX87" s="195"/>
      <c r="SVY87" s="195"/>
      <c r="SVZ87" s="195"/>
      <c r="SWA87" s="195"/>
      <c r="SWB87" s="195"/>
      <c r="SWC87" s="195"/>
      <c r="SWD87" s="195"/>
      <c r="SWE87" s="195"/>
      <c r="SWF87" s="195"/>
      <c r="SWG87" s="195"/>
      <c r="SWH87" s="195"/>
      <c r="SWI87" s="195"/>
      <c r="SWJ87" s="195"/>
      <c r="SWK87" s="195"/>
      <c r="SWL87" s="195"/>
      <c r="SWM87" s="195"/>
      <c r="SWN87" s="195"/>
      <c r="SWO87" s="195"/>
      <c r="SWP87" s="195"/>
      <c r="SWQ87" s="195"/>
      <c r="SWR87" s="195"/>
      <c r="SWS87" s="195"/>
      <c r="SWT87" s="195"/>
      <c r="SWU87" s="195"/>
      <c r="SWV87" s="195"/>
      <c r="SWW87" s="195"/>
      <c r="SWX87" s="195"/>
      <c r="SWY87" s="195"/>
      <c r="SWZ87" s="195"/>
      <c r="SXA87" s="195"/>
      <c r="SXB87" s="195"/>
      <c r="SXC87" s="195"/>
      <c r="SXD87" s="195"/>
      <c r="SXE87" s="195"/>
      <c r="SXF87" s="195"/>
      <c r="SXG87" s="195"/>
      <c r="SXH87" s="195"/>
      <c r="SXI87" s="195"/>
      <c r="SXJ87" s="195"/>
      <c r="SXK87" s="195"/>
      <c r="SXL87" s="195"/>
      <c r="SXM87" s="195"/>
      <c r="SXN87" s="195"/>
      <c r="SXO87" s="195"/>
      <c r="SXP87" s="195"/>
      <c r="SXQ87" s="195"/>
      <c r="SXR87" s="195"/>
      <c r="SXS87" s="195"/>
      <c r="SXT87" s="195"/>
      <c r="SXU87" s="195"/>
      <c r="SXV87" s="195"/>
      <c r="SXW87" s="195"/>
      <c r="SXX87" s="195"/>
      <c r="SXY87" s="195"/>
      <c r="SXZ87" s="195"/>
      <c r="SYA87" s="195"/>
      <c r="SYB87" s="195"/>
      <c r="SYC87" s="195"/>
      <c r="SYD87" s="195"/>
      <c r="SYE87" s="195"/>
      <c r="SYF87" s="195"/>
      <c r="SYG87" s="195"/>
      <c r="SYH87" s="195"/>
      <c r="SYI87" s="195"/>
      <c r="SYJ87" s="195"/>
      <c r="SYK87" s="195"/>
      <c r="SYL87" s="195"/>
      <c r="SYM87" s="195"/>
      <c r="SYN87" s="195"/>
      <c r="SYO87" s="195"/>
      <c r="SYP87" s="195"/>
      <c r="SYQ87" s="195"/>
      <c r="SYR87" s="195"/>
      <c r="SYS87" s="195"/>
      <c r="SYT87" s="195"/>
      <c r="SYU87" s="195"/>
      <c r="SYV87" s="195"/>
      <c r="SYW87" s="195"/>
      <c r="SYX87" s="195"/>
      <c r="SYY87" s="195"/>
      <c r="SYZ87" s="195"/>
      <c r="SZA87" s="195"/>
      <c r="SZB87" s="195"/>
      <c r="SZC87" s="195"/>
      <c r="SZD87" s="195"/>
      <c r="SZE87" s="195"/>
      <c r="SZF87" s="195"/>
      <c r="SZG87" s="195"/>
      <c r="SZH87" s="195"/>
      <c r="SZI87" s="195"/>
      <c r="SZJ87" s="195"/>
      <c r="SZK87" s="195"/>
      <c r="SZL87" s="195"/>
      <c r="SZM87" s="195"/>
      <c r="SZN87" s="195"/>
      <c r="SZO87" s="195"/>
      <c r="SZP87" s="195"/>
      <c r="SZQ87" s="195"/>
      <c r="SZR87" s="195"/>
      <c r="SZS87" s="195"/>
      <c r="SZT87" s="195"/>
      <c r="SZU87" s="195"/>
      <c r="SZV87" s="195"/>
      <c r="SZW87" s="195"/>
      <c r="SZX87" s="195"/>
      <c r="SZY87" s="195"/>
      <c r="SZZ87" s="195"/>
      <c r="TAA87" s="195"/>
      <c r="TAB87" s="195"/>
      <c r="TAC87" s="195"/>
      <c r="TAD87" s="195"/>
      <c r="TAE87" s="195"/>
      <c r="TAF87" s="195"/>
      <c r="TAG87" s="195"/>
      <c r="TAH87" s="195"/>
      <c r="TAI87" s="195"/>
      <c r="TAJ87" s="195"/>
      <c r="TAK87" s="195"/>
      <c r="TAL87" s="195"/>
      <c r="TAM87" s="195"/>
      <c r="TAN87" s="195"/>
      <c r="TAO87" s="195"/>
      <c r="TAP87" s="195"/>
      <c r="TAQ87" s="195"/>
      <c r="TAR87" s="195"/>
      <c r="TAS87" s="195"/>
      <c r="TAT87" s="195"/>
      <c r="TAU87" s="195"/>
      <c r="TAV87" s="195"/>
      <c r="TAW87" s="195"/>
      <c r="TAX87" s="195"/>
      <c r="TAY87" s="195"/>
      <c r="TAZ87" s="195"/>
      <c r="TBA87" s="195"/>
      <c r="TBB87" s="195"/>
      <c r="TBC87" s="195"/>
      <c r="TBD87" s="195"/>
      <c r="TBE87" s="195"/>
      <c r="TBF87" s="195"/>
      <c r="TBG87" s="195"/>
      <c r="TBH87" s="195"/>
      <c r="TBI87" s="195"/>
      <c r="TBJ87" s="195"/>
      <c r="TBK87" s="195"/>
      <c r="TBL87" s="195"/>
      <c r="TBM87" s="195"/>
      <c r="TBN87" s="195"/>
      <c r="TBO87" s="195"/>
      <c r="TBP87" s="195"/>
      <c r="TBQ87" s="195"/>
      <c r="TBR87" s="195"/>
      <c r="TBS87" s="195"/>
      <c r="TBT87" s="195"/>
      <c r="TBU87" s="195"/>
      <c r="TBV87" s="195"/>
      <c r="TBW87" s="195"/>
      <c r="TBX87" s="195"/>
      <c r="TBY87" s="195"/>
      <c r="TBZ87" s="195"/>
      <c r="TCA87" s="195"/>
      <c r="TCB87" s="195"/>
      <c r="TCC87" s="195"/>
      <c r="TCD87" s="195"/>
      <c r="TCE87" s="195"/>
      <c r="TCF87" s="195"/>
      <c r="TCG87" s="195"/>
      <c r="TCH87" s="195"/>
      <c r="TCI87" s="195"/>
      <c r="TCJ87" s="195"/>
      <c r="TCK87" s="195"/>
      <c r="TCL87" s="195"/>
      <c r="TCM87" s="195"/>
      <c r="TCN87" s="195"/>
      <c r="TCO87" s="195"/>
      <c r="TCP87" s="195"/>
      <c r="TCQ87" s="195"/>
      <c r="TCR87" s="195"/>
      <c r="TCS87" s="195"/>
      <c r="TCT87" s="195"/>
      <c r="TCU87" s="195"/>
      <c r="TCV87" s="195"/>
      <c r="TCW87" s="195"/>
      <c r="TCX87" s="195"/>
      <c r="TCY87" s="195"/>
      <c r="TCZ87" s="195"/>
      <c r="TDA87" s="195"/>
      <c r="TDB87" s="195"/>
      <c r="TDC87" s="195"/>
      <c r="TDD87" s="195"/>
      <c r="TDE87" s="195"/>
      <c r="TDF87" s="195"/>
      <c r="TDG87" s="195"/>
      <c r="TDH87" s="195"/>
      <c r="TDI87" s="195"/>
      <c r="TDJ87" s="195"/>
      <c r="TDK87" s="195"/>
      <c r="TDL87" s="195"/>
      <c r="TDM87" s="195"/>
      <c r="TDN87" s="195"/>
      <c r="TDO87" s="195"/>
      <c r="TDP87" s="195"/>
      <c r="TDQ87" s="195"/>
      <c r="TDR87" s="195"/>
      <c r="TDS87" s="195"/>
      <c r="TDT87" s="195"/>
      <c r="TDU87" s="195"/>
      <c r="TDV87" s="195"/>
      <c r="TDW87" s="195"/>
      <c r="TDX87" s="195"/>
      <c r="TDY87" s="195"/>
      <c r="TDZ87" s="195"/>
      <c r="TEA87" s="195"/>
      <c r="TEB87" s="195"/>
      <c r="TEC87" s="195"/>
      <c r="TED87" s="195"/>
      <c r="TEE87" s="195"/>
      <c r="TEF87" s="195"/>
      <c r="TEG87" s="195"/>
      <c r="TEH87" s="195"/>
      <c r="TEI87" s="195"/>
      <c r="TEJ87" s="195"/>
      <c r="TEK87" s="195"/>
      <c r="TEL87" s="195"/>
      <c r="TEM87" s="195"/>
      <c r="TEN87" s="195"/>
      <c r="TEO87" s="195"/>
      <c r="TEP87" s="195"/>
      <c r="TEQ87" s="195"/>
      <c r="TER87" s="195"/>
      <c r="TES87" s="195"/>
      <c r="TET87" s="195"/>
      <c r="TEU87" s="195"/>
      <c r="TEV87" s="195"/>
      <c r="TEW87" s="195"/>
      <c r="TEX87" s="195"/>
      <c r="TEY87" s="195"/>
      <c r="TEZ87" s="195"/>
      <c r="TFA87" s="195"/>
      <c r="TFB87" s="195"/>
      <c r="TFC87" s="195"/>
      <c r="TFD87" s="195"/>
      <c r="TFE87" s="195"/>
      <c r="TFF87" s="195"/>
      <c r="TFG87" s="195"/>
      <c r="TFH87" s="195"/>
      <c r="TFI87" s="195"/>
      <c r="TFJ87" s="195"/>
      <c r="TFK87" s="195"/>
      <c r="TFL87" s="195"/>
      <c r="TFM87" s="195"/>
      <c r="TFN87" s="195"/>
      <c r="TFO87" s="195"/>
      <c r="TFP87" s="195"/>
      <c r="TFQ87" s="195"/>
      <c r="TFR87" s="195"/>
      <c r="TFS87" s="195"/>
      <c r="TFT87" s="195"/>
      <c r="TFU87" s="195"/>
      <c r="TFV87" s="195"/>
      <c r="TFW87" s="195"/>
      <c r="TFX87" s="195"/>
      <c r="TFY87" s="195"/>
      <c r="TFZ87" s="195"/>
      <c r="TGA87" s="195"/>
      <c r="TGB87" s="195"/>
      <c r="TGC87" s="195"/>
      <c r="TGD87" s="195"/>
      <c r="TGE87" s="195"/>
      <c r="TGF87" s="195"/>
      <c r="TGG87" s="195"/>
      <c r="TGH87" s="195"/>
      <c r="TGI87" s="195"/>
      <c r="TGJ87" s="195"/>
      <c r="TGK87" s="195"/>
      <c r="TGL87" s="195"/>
      <c r="TGM87" s="195"/>
      <c r="TGN87" s="195"/>
      <c r="TGO87" s="195"/>
      <c r="TGP87" s="195"/>
      <c r="TGQ87" s="195"/>
      <c r="TGR87" s="195"/>
      <c r="TGS87" s="195"/>
      <c r="TGT87" s="195"/>
      <c r="TGU87" s="195"/>
      <c r="TGV87" s="195"/>
      <c r="TGW87" s="195"/>
      <c r="TGX87" s="195"/>
      <c r="TGY87" s="195"/>
      <c r="TGZ87" s="195"/>
      <c r="THA87" s="195"/>
      <c r="THB87" s="195"/>
      <c r="THC87" s="195"/>
      <c r="THD87" s="195"/>
      <c r="THE87" s="195"/>
      <c r="THF87" s="195"/>
      <c r="THG87" s="195"/>
      <c r="THH87" s="195"/>
      <c r="THI87" s="195"/>
      <c r="THJ87" s="195"/>
      <c r="THK87" s="195"/>
      <c r="THL87" s="195"/>
      <c r="THM87" s="195"/>
      <c r="THN87" s="195"/>
      <c r="THO87" s="195"/>
      <c r="THP87" s="195"/>
      <c r="THQ87" s="195"/>
      <c r="THR87" s="195"/>
      <c r="THS87" s="195"/>
      <c r="THT87" s="195"/>
      <c r="THU87" s="195"/>
      <c r="THV87" s="195"/>
      <c r="THW87" s="195"/>
      <c r="THX87" s="195"/>
      <c r="THY87" s="195"/>
      <c r="THZ87" s="195"/>
      <c r="TIA87" s="195"/>
      <c r="TIB87" s="195"/>
      <c r="TIC87" s="195"/>
      <c r="TID87" s="195"/>
      <c r="TIE87" s="195"/>
      <c r="TIF87" s="195"/>
      <c r="TIG87" s="195"/>
      <c r="TIH87" s="195"/>
      <c r="TII87" s="195"/>
      <c r="TIJ87" s="195"/>
      <c r="TIK87" s="195"/>
      <c r="TIL87" s="195"/>
      <c r="TIM87" s="195"/>
      <c r="TIN87" s="195"/>
      <c r="TIO87" s="195"/>
      <c r="TIP87" s="195"/>
      <c r="TIQ87" s="195"/>
      <c r="TIR87" s="195"/>
      <c r="TIS87" s="195"/>
      <c r="TIT87" s="195"/>
      <c r="TIU87" s="195"/>
      <c r="TIV87" s="195"/>
      <c r="TIW87" s="195"/>
      <c r="TIX87" s="195"/>
      <c r="TIY87" s="195"/>
      <c r="TIZ87" s="195"/>
      <c r="TJA87" s="195"/>
      <c r="TJB87" s="195"/>
      <c r="TJC87" s="195"/>
      <c r="TJD87" s="195"/>
      <c r="TJE87" s="195"/>
      <c r="TJF87" s="195"/>
      <c r="TJG87" s="195"/>
      <c r="TJH87" s="195"/>
      <c r="TJI87" s="195"/>
      <c r="TJJ87" s="195"/>
      <c r="TJK87" s="195"/>
      <c r="TJL87" s="195"/>
      <c r="TJM87" s="195"/>
      <c r="TJN87" s="195"/>
      <c r="TJO87" s="195"/>
      <c r="TJP87" s="195"/>
      <c r="TJQ87" s="195"/>
      <c r="TJR87" s="195"/>
      <c r="TJS87" s="195"/>
      <c r="TJT87" s="195"/>
      <c r="TJU87" s="195"/>
      <c r="TJV87" s="195"/>
      <c r="TJW87" s="195"/>
      <c r="TJX87" s="195"/>
      <c r="TJY87" s="195"/>
      <c r="TJZ87" s="195"/>
      <c r="TKA87" s="195"/>
      <c r="TKB87" s="195"/>
      <c r="TKC87" s="195"/>
      <c r="TKD87" s="195"/>
      <c r="TKE87" s="195"/>
      <c r="TKF87" s="195"/>
      <c r="TKG87" s="195"/>
      <c r="TKH87" s="195"/>
      <c r="TKI87" s="195"/>
      <c r="TKJ87" s="195"/>
      <c r="TKK87" s="195"/>
      <c r="TKL87" s="195"/>
      <c r="TKM87" s="195"/>
      <c r="TKN87" s="195"/>
      <c r="TKO87" s="195"/>
      <c r="TKP87" s="195"/>
      <c r="TKQ87" s="195"/>
      <c r="TKR87" s="195"/>
      <c r="TKS87" s="195"/>
      <c r="TKT87" s="195"/>
      <c r="TKU87" s="195"/>
      <c r="TKV87" s="195"/>
      <c r="TKW87" s="195"/>
      <c r="TKX87" s="195"/>
      <c r="TKY87" s="195"/>
      <c r="TKZ87" s="195"/>
      <c r="TLA87" s="195"/>
      <c r="TLB87" s="195"/>
      <c r="TLC87" s="195"/>
      <c r="TLD87" s="195"/>
      <c r="TLE87" s="195"/>
      <c r="TLF87" s="195"/>
      <c r="TLG87" s="195"/>
      <c r="TLH87" s="195"/>
      <c r="TLI87" s="195"/>
      <c r="TLJ87" s="195"/>
      <c r="TLK87" s="195"/>
      <c r="TLL87" s="195"/>
      <c r="TLM87" s="195"/>
      <c r="TLN87" s="195"/>
      <c r="TLO87" s="195"/>
      <c r="TLP87" s="195"/>
      <c r="TLQ87" s="195"/>
      <c r="TLR87" s="195"/>
      <c r="TLS87" s="195"/>
      <c r="TLT87" s="195"/>
      <c r="TLU87" s="195"/>
      <c r="TLV87" s="195"/>
      <c r="TLW87" s="195"/>
      <c r="TLX87" s="195"/>
      <c r="TLY87" s="195"/>
      <c r="TLZ87" s="195"/>
      <c r="TMA87" s="195"/>
      <c r="TMB87" s="195"/>
      <c r="TMC87" s="195"/>
      <c r="TMD87" s="195"/>
      <c r="TME87" s="195"/>
      <c r="TMF87" s="195"/>
      <c r="TMG87" s="195"/>
      <c r="TMH87" s="195"/>
      <c r="TMI87" s="195"/>
      <c r="TMJ87" s="195"/>
      <c r="TMK87" s="195"/>
      <c r="TML87" s="195"/>
      <c r="TMM87" s="195"/>
      <c r="TMN87" s="195"/>
      <c r="TMO87" s="195"/>
      <c r="TMP87" s="195"/>
      <c r="TMQ87" s="195"/>
      <c r="TMR87" s="195"/>
      <c r="TMS87" s="195"/>
      <c r="TMT87" s="195"/>
      <c r="TMU87" s="195"/>
      <c r="TMV87" s="195"/>
      <c r="TMW87" s="195"/>
      <c r="TMX87" s="195"/>
      <c r="TMY87" s="195"/>
      <c r="TMZ87" s="195"/>
      <c r="TNA87" s="195"/>
      <c r="TNB87" s="195"/>
      <c r="TNC87" s="195"/>
      <c r="TND87" s="195"/>
      <c r="TNE87" s="195"/>
      <c r="TNF87" s="195"/>
      <c r="TNG87" s="195"/>
      <c r="TNH87" s="195"/>
      <c r="TNI87" s="195"/>
      <c r="TNJ87" s="195"/>
      <c r="TNK87" s="195"/>
      <c r="TNL87" s="195"/>
      <c r="TNM87" s="195"/>
      <c r="TNN87" s="195"/>
      <c r="TNO87" s="195"/>
      <c r="TNP87" s="195"/>
      <c r="TNQ87" s="195"/>
      <c r="TNR87" s="195"/>
      <c r="TNS87" s="195"/>
      <c r="TNT87" s="195"/>
      <c r="TNU87" s="195"/>
      <c r="TNV87" s="195"/>
      <c r="TNW87" s="195"/>
      <c r="TNX87" s="195"/>
      <c r="TNY87" s="195"/>
      <c r="TNZ87" s="195"/>
      <c r="TOA87" s="195"/>
      <c r="TOB87" s="195"/>
      <c r="TOC87" s="195"/>
      <c r="TOD87" s="195"/>
      <c r="TOE87" s="195"/>
      <c r="TOF87" s="195"/>
      <c r="TOG87" s="195"/>
      <c r="TOH87" s="195"/>
      <c r="TOI87" s="195"/>
      <c r="TOJ87" s="195"/>
      <c r="TOK87" s="195"/>
      <c r="TOL87" s="195"/>
      <c r="TOM87" s="195"/>
      <c r="TON87" s="195"/>
      <c r="TOO87" s="195"/>
      <c r="TOP87" s="195"/>
      <c r="TOQ87" s="195"/>
      <c r="TOR87" s="195"/>
      <c r="TOS87" s="195"/>
      <c r="TOT87" s="195"/>
      <c r="TOU87" s="195"/>
      <c r="TOV87" s="195"/>
      <c r="TOW87" s="195"/>
      <c r="TOX87" s="195"/>
      <c r="TOY87" s="195"/>
      <c r="TOZ87" s="195"/>
      <c r="TPA87" s="195"/>
      <c r="TPB87" s="195"/>
      <c r="TPC87" s="195"/>
      <c r="TPD87" s="195"/>
      <c r="TPE87" s="195"/>
      <c r="TPF87" s="195"/>
      <c r="TPG87" s="195"/>
      <c r="TPH87" s="195"/>
      <c r="TPI87" s="195"/>
      <c r="TPJ87" s="195"/>
      <c r="TPK87" s="195"/>
      <c r="TPL87" s="195"/>
      <c r="TPM87" s="195"/>
      <c r="TPN87" s="195"/>
      <c r="TPO87" s="195"/>
      <c r="TPP87" s="195"/>
      <c r="TPQ87" s="195"/>
      <c r="TPR87" s="195"/>
      <c r="TPS87" s="195"/>
      <c r="TPT87" s="195"/>
      <c r="TPU87" s="195"/>
      <c r="TPV87" s="195"/>
      <c r="TPW87" s="195"/>
      <c r="TPX87" s="195"/>
      <c r="TPY87" s="195"/>
      <c r="TPZ87" s="195"/>
      <c r="TQA87" s="195"/>
      <c r="TQB87" s="195"/>
      <c r="TQC87" s="195"/>
      <c r="TQD87" s="195"/>
      <c r="TQE87" s="195"/>
      <c r="TQF87" s="195"/>
      <c r="TQG87" s="195"/>
      <c r="TQH87" s="195"/>
      <c r="TQI87" s="195"/>
      <c r="TQJ87" s="195"/>
      <c r="TQK87" s="195"/>
      <c r="TQL87" s="195"/>
      <c r="TQM87" s="195"/>
      <c r="TQN87" s="195"/>
      <c r="TQO87" s="195"/>
      <c r="TQP87" s="195"/>
      <c r="TQQ87" s="195"/>
      <c r="TQR87" s="195"/>
      <c r="TQS87" s="195"/>
      <c r="TQT87" s="195"/>
      <c r="TQU87" s="195"/>
      <c r="TQV87" s="195"/>
      <c r="TQW87" s="195"/>
      <c r="TQX87" s="195"/>
      <c r="TQY87" s="195"/>
      <c r="TQZ87" s="195"/>
      <c r="TRA87" s="195"/>
      <c r="TRB87" s="195"/>
      <c r="TRC87" s="195"/>
      <c r="TRD87" s="195"/>
      <c r="TRE87" s="195"/>
      <c r="TRF87" s="195"/>
      <c r="TRG87" s="195"/>
      <c r="TRH87" s="195"/>
      <c r="TRI87" s="195"/>
      <c r="TRJ87" s="195"/>
      <c r="TRK87" s="195"/>
      <c r="TRL87" s="195"/>
      <c r="TRM87" s="195"/>
      <c r="TRN87" s="195"/>
      <c r="TRO87" s="195"/>
      <c r="TRP87" s="195"/>
      <c r="TRQ87" s="195"/>
      <c r="TRR87" s="195"/>
      <c r="TRS87" s="195"/>
      <c r="TRT87" s="195"/>
      <c r="TRU87" s="195"/>
      <c r="TRV87" s="195"/>
      <c r="TRW87" s="195"/>
      <c r="TRX87" s="195"/>
      <c r="TRY87" s="195"/>
      <c r="TRZ87" s="195"/>
      <c r="TSA87" s="195"/>
      <c r="TSB87" s="195"/>
      <c r="TSC87" s="195"/>
      <c r="TSD87" s="195"/>
      <c r="TSE87" s="195"/>
      <c r="TSF87" s="195"/>
      <c r="TSG87" s="195"/>
      <c r="TSH87" s="195"/>
      <c r="TSI87" s="195"/>
      <c r="TSJ87" s="195"/>
      <c r="TSK87" s="195"/>
      <c r="TSL87" s="195"/>
      <c r="TSM87" s="195"/>
      <c r="TSN87" s="195"/>
      <c r="TSO87" s="195"/>
      <c r="TSP87" s="195"/>
      <c r="TSQ87" s="195"/>
      <c r="TSR87" s="195"/>
      <c r="TSS87" s="195"/>
      <c r="TST87" s="195"/>
      <c r="TSU87" s="195"/>
      <c r="TSV87" s="195"/>
      <c r="TSW87" s="195"/>
      <c r="TSX87" s="195"/>
      <c r="TSY87" s="195"/>
      <c r="TSZ87" s="195"/>
      <c r="TTA87" s="195"/>
      <c r="TTB87" s="195"/>
      <c r="TTC87" s="195"/>
      <c r="TTD87" s="195"/>
      <c r="TTE87" s="195"/>
      <c r="TTF87" s="195"/>
      <c r="TTG87" s="195"/>
      <c r="TTH87" s="195"/>
      <c r="TTI87" s="195"/>
      <c r="TTJ87" s="195"/>
      <c r="TTK87" s="195"/>
      <c r="TTL87" s="195"/>
      <c r="TTM87" s="195"/>
      <c r="TTN87" s="195"/>
      <c r="TTO87" s="195"/>
      <c r="TTP87" s="195"/>
      <c r="TTQ87" s="195"/>
      <c r="TTR87" s="195"/>
      <c r="TTS87" s="195"/>
      <c r="TTT87" s="195"/>
      <c r="TTU87" s="195"/>
      <c r="TTV87" s="195"/>
      <c r="TTW87" s="195"/>
      <c r="TTX87" s="195"/>
      <c r="TTY87" s="195"/>
      <c r="TTZ87" s="195"/>
      <c r="TUA87" s="195"/>
      <c r="TUB87" s="195"/>
      <c r="TUC87" s="195"/>
      <c r="TUD87" s="195"/>
      <c r="TUE87" s="195"/>
      <c r="TUF87" s="195"/>
      <c r="TUG87" s="195"/>
      <c r="TUH87" s="195"/>
      <c r="TUI87" s="195"/>
      <c r="TUJ87" s="195"/>
      <c r="TUK87" s="195"/>
      <c r="TUL87" s="195"/>
      <c r="TUM87" s="195"/>
      <c r="TUN87" s="195"/>
      <c r="TUO87" s="195"/>
      <c r="TUP87" s="195"/>
      <c r="TUQ87" s="195"/>
      <c r="TUR87" s="195"/>
      <c r="TUS87" s="195"/>
      <c r="TUT87" s="195"/>
      <c r="TUU87" s="195"/>
      <c r="TUV87" s="195"/>
      <c r="TUW87" s="195"/>
      <c r="TUX87" s="195"/>
      <c r="TUY87" s="195"/>
      <c r="TUZ87" s="195"/>
      <c r="TVA87" s="195"/>
      <c r="TVB87" s="195"/>
      <c r="TVC87" s="195"/>
      <c r="TVD87" s="195"/>
      <c r="TVE87" s="195"/>
      <c r="TVF87" s="195"/>
      <c r="TVG87" s="195"/>
      <c r="TVH87" s="195"/>
      <c r="TVI87" s="195"/>
      <c r="TVJ87" s="195"/>
      <c r="TVK87" s="195"/>
      <c r="TVL87" s="195"/>
      <c r="TVM87" s="195"/>
      <c r="TVN87" s="195"/>
      <c r="TVO87" s="195"/>
      <c r="TVP87" s="195"/>
      <c r="TVQ87" s="195"/>
      <c r="TVR87" s="195"/>
      <c r="TVS87" s="195"/>
      <c r="TVT87" s="195"/>
      <c r="TVU87" s="195"/>
      <c r="TVV87" s="195"/>
      <c r="TVW87" s="195"/>
      <c r="TVX87" s="195"/>
      <c r="TVY87" s="195"/>
      <c r="TVZ87" s="195"/>
      <c r="TWA87" s="195"/>
      <c r="TWB87" s="195"/>
      <c r="TWC87" s="195"/>
      <c r="TWD87" s="195"/>
      <c r="TWE87" s="195"/>
      <c r="TWF87" s="195"/>
      <c r="TWG87" s="195"/>
      <c r="TWH87" s="195"/>
      <c r="TWI87" s="195"/>
      <c r="TWJ87" s="195"/>
      <c r="TWK87" s="195"/>
      <c r="TWL87" s="195"/>
      <c r="TWM87" s="195"/>
      <c r="TWN87" s="195"/>
      <c r="TWO87" s="195"/>
      <c r="TWP87" s="195"/>
      <c r="TWQ87" s="195"/>
      <c r="TWR87" s="195"/>
      <c r="TWS87" s="195"/>
      <c r="TWT87" s="195"/>
      <c r="TWU87" s="195"/>
      <c r="TWV87" s="195"/>
      <c r="TWW87" s="195"/>
      <c r="TWX87" s="195"/>
      <c r="TWY87" s="195"/>
      <c r="TWZ87" s="195"/>
      <c r="TXA87" s="195"/>
      <c r="TXB87" s="195"/>
      <c r="TXC87" s="195"/>
      <c r="TXD87" s="195"/>
      <c r="TXE87" s="195"/>
      <c r="TXF87" s="195"/>
      <c r="TXG87" s="195"/>
      <c r="TXH87" s="195"/>
      <c r="TXI87" s="195"/>
      <c r="TXJ87" s="195"/>
      <c r="TXK87" s="195"/>
      <c r="TXL87" s="195"/>
      <c r="TXM87" s="195"/>
      <c r="TXN87" s="195"/>
      <c r="TXO87" s="195"/>
      <c r="TXP87" s="195"/>
      <c r="TXQ87" s="195"/>
      <c r="TXR87" s="195"/>
      <c r="TXS87" s="195"/>
      <c r="TXT87" s="195"/>
      <c r="TXU87" s="195"/>
      <c r="TXV87" s="195"/>
      <c r="TXW87" s="195"/>
      <c r="TXX87" s="195"/>
      <c r="TXY87" s="195"/>
      <c r="TXZ87" s="195"/>
      <c r="TYA87" s="195"/>
      <c r="TYB87" s="195"/>
      <c r="TYC87" s="195"/>
      <c r="TYD87" s="195"/>
      <c r="TYE87" s="195"/>
      <c r="TYF87" s="195"/>
      <c r="TYG87" s="195"/>
      <c r="TYH87" s="195"/>
      <c r="TYI87" s="195"/>
      <c r="TYJ87" s="195"/>
      <c r="TYK87" s="195"/>
      <c r="TYL87" s="195"/>
      <c r="TYM87" s="195"/>
      <c r="TYN87" s="195"/>
      <c r="TYO87" s="195"/>
      <c r="TYP87" s="195"/>
      <c r="TYQ87" s="195"/>
      <c r="TYR87" s="195"/>
      <c r="TYS87" s="195"/>
      <c r="TYT87" s="195"/>
      <c r="TYU87" s="195"/>
      <c r="TYV87" s="195"/>
      <c r="TYW87" s="195"/>
      <c r="TYX87" s="195"/>
      <c r="TYY87" s="195"/>
      <c r="TYZ87" s="195"/>
      <c r="TZA87" s="195"/>
      <c r="TZB87" s="195"/>
      <c r="TZC87" s="195"/>
      <c r="TZD87" s="195"/>
      <c r="TZE87" s="195"/>
      <c r="TZF87" s="195"/>
      <c r="TZG87" s="195"/>
      <c r="TZH87" s="195"/>
      <c r="TZI87" s="195"/>
      <c r="TZJ87" s="195"/>
      <c r="TZK87" s="195"/>
      <c r="TZL87" s="195"/>
      <c r="TZM87" s="195"/>
      <c r="TZN87" s="195"/>
      <c r="TZO87" s="195"/>
      <c r="TZP87" s="195"/>
      <c r="TZQ87" s="195"/>
      <c r="TZR87" s="195"/>
      <c r="TZS87" s="195"/>
      <c r="TZT87" s="195"/>
      <c r="TZU87" s="195"/>
      <c r="TZV87" s="195"/>
      <c r="TZW87" s="195"/>
      <c r="TZX87" s="195"/>
      <c r="TZY87" s="195"/>
      <c r="TZZ87" s="195"/>
      <c r="UAA87" s="195"/>
      <c r="UAB87" s="195"/>
      <c r="UAC87" s="195"/>
      <c r="UAD87" s="195"/>
      <c r="UAE87" s="195"/>
      <c r="UAF87" s="195"/>
      <c r="UAG87" s="195"/>
      <c r="UAH87" s="195"/>
      <c r="UAI87" s="195"/>
      <c r="UAJ87" s="195"/>
      <c r="UAK87" s="195"/>
      <c r="UAL87" s="195"/>
      <c r="UAM87" s="195"/>
      <c r="UAN87" s="195"/>
      <c r="UAO87" s="195"/>
      <c r="UAP87" s="195"/>
      <c r="UAQ87" s="195"/>
      <c r="UAR87" s="195"/>
      <c r="UAS87" s="195"/>
      <c r="UAT87" s="195"/>
      <c r="UAU87" s="195"/>
      <c r="UAV87" s="195"/>
      <c r="UAW87" s="195"/>
      <c r="UAX87" s="195"/>
      <c r="UAY87" s="195"/>
      <c r="UAZ87" s="195"/>
      <c r="UBA87" s="195"/>
      <c r="UBB87" s="195"/>
      <c r="UBC87" s="195"/>
      <c r="UBD87" s="195"/>
      <c r="UBE87" s="195"/>
      <c r="UBF87" s="195"/>
      <c r="UBG87" s="195"/>
      <c r="UBH87" s="195"/>
      <c r="UBI87" s="195"/>
      <c r="UBJ87" s="195"/>
      <c r="UBK87" s="195"/>
      <c r="UBL87" s="195"/>
      <c r="UBM87" s="195"/>
      <c r="UBN87" s="195"/>
      <c r="UBO87" s="195"/>
      <c r="UBP87" s="195"/>
      <c r="UBQ87" s="195"/>
      <c r="UBR87" s="195"/>
      <c r="UBS87" s="195"/>
      <c r="UBT87" s="195"/>
      <c r="UBU87" s="195"/>
      <c r="UBV87" s="195"/>
      <c r="UBW87" s="195"/>
      <c r="UBX87" s="195"/>
      <c r="UBY87" s="195"/>
      <c r="UBZ87" s="195"/>
      <c r="UCA87" s="195"/>
      <c r="UCB87" s="195"/>
      <c r="UCC87" s="195"/>
      <c r="UCD87" s="195"/>
      <c r="UCE87" s="195"/>
      <c r="UCF87" s="195"/>
      <c r="UCG87" s="195"/>
      <c r="UCH87" s="195"/>
      <c r="UCI87" s="195"/>
      <c r="UCJ87" s="195"/>
      <c r="UCK87" s="195"/>
      <c r="UCL87" s="195"/>
      <c r="UCM87" s="195"/>
      <c r="UCN87" s="195"/>
      <c r="UCO87" s="195"/>
      <c r="UCP87" s="195"/>
      <c r="UCQ87" s="195"/>
      <c r="UCR87" s="195"/>
      <c r="UCS87" s="195"/>
      <c r="UCT87" s="195"/>
      <c r="UCU87" s="195"/>
      <c r="UCV87" s="195"/>
      <c r="UCW87" s="195"/>
      <c r="UCX87" s="195"/>
      <c r="UCY87" s="195"/>
      <c r="UCZ87" s="195"/>
      <c r="UDA87" s="195"/>
      <c r="UDB87" s="195"/>
      <c r="UDC87" s="195"/>
      <c r="UDD87" s="195"/>
      <c r="UDE87" s="195"/>
      <c r="UDF87" s="195"/>
      <c r="UDG87" s="195"/>
      <c r="UDH87" s="195"/>
      <c r="UDI87" s="195"/>
      <c r="UDJ87" s="195"/>
      <c r="UDK87" s="195"/>
      <c r="UDL87" s="195"/>
      <c r="UDM87" s="195"/>
      <c r="UDN87" s="195"/>
      <c r="UDO87" s="195"/>
      <c r="UDP87" s="195"/>
      <c r="UDQ87" s="195"/>
      <c r="UDR87" s="195"/>
      <c r="UDS87" s="195"/>
      <c r="UDT87" s="195"/>
      <c r="UDU87" s="195"/>
      <c r="UDV87" s="195"/>
      <c r="UDW87" s="195"/>
      <c r="UDX87" s="195"/>
      <c r="UDY87" s="195"/>
      <c r="UDZ87" s="195"/>
      <c r="UEA87" s="195"/>
      <c r="UEB87" s="195"/>
      <c r="UEC87" s="195"/>
      <c r="UED87" s="195"/>
      <c r="UEE87" s="195"/>
      <c r="UEF87" s="195"/>
      <c r="UEG87" s="195"/>
      <c r="UEH87" s="195"/>
      <c r="UEI87" s="195"/>
      <c r="UEJ87" s="195"/>
      <c r="UEK87" s="195"/>
      <c r="UEL87" s="195"/>
      <c r="UEM87" s="195"/>
      <c r="UEN87" s="195"/>
      <c r="UEO87" s="195"/>
      <c r="UEP87" s="195"/>
      <c r="UEQ87" s="195"/>
      <c r="UER87" s="195"/>
      <c r="UES87" s="195"/>
      <c r="UET87" s="195"/>
      <c r="UEU87" s="195"/>
      <c r="UEV87" s="195"/>
      <c r="UEW87" s="195"/>
      <c r="UEX87" s="195"/>
      <c r="UEY87" s="195"/>
      <c r="UEZ87" s="195"/>
      <c r="UFA87" s="195"/>
      <c r="UFB87" s="195"/>
      <c r="UFC87" s="195"/>
      <c r="UFD87" s="195"/>
      <c r="UFE87" s="195"/>
      <c r="UFF87" s="195"/>
      <c r="UFG87" s="195"/>
      <c r="UFH87" s="195"/>
      <c r="UFI87" s="195"/>
      <c r="UFJ87" s="195"/>
      <c r="UFK87" s="195"/>
      <c r="UFL87" s="195"/>
      <c r="UFM87" s="195"/>
      <c r="UFN87" s="195"/>
      <c r="UFO87" s="195"/>
      <c r="UFP87" s="195"/>
      <c r="UFQ87" s="195"/>
      <c r="UFR87" s="195"/>
      <c r="UFS87" s="195"/>
      <c r="UFT87" s="195"/>
      <c r="UFU87" s="195"/>
      <c r="UFV87" s="195"/>
      <c r="UFW87" s="195"/>
      <c r="UFX87" s="195"/>
      <c r="UFY87" s="195"/>
      <c r="UFZ87" s="195"/>
      <c r="UGA87" s="195"/>
      <c r="UGB87" s="195"/>
      <c r="UGC87" s="195"/>
      <c r="UGD87" s="195"/>
      <c r="UGE87" s="195"/>
      <c r="UGF87" s="195"/>
      <c r="UGG87" s="195"/>
      <c r="UGH87" s="195"/>
      <c r="UGI87" s="195"/>
      <c r="UGJ87" s="195"/>
      <c r="UGK87" s="195"/>
      <c r="UGL87" s="195"/>
      <c r="UGM87" s="195"/>
      <c r="UGN87" s="195"/>
      <c r="UGO87" s="195"/>
      <c r="UGP87" s="195"/>
      <c r="UGQ87" s="195"/>
      <c r="UGR87" s="195"/>
      <c r="UGS87" s="195"/>
      <c r="UGT87" s="195"/>
      <c r="UGU87" s="195"/>
      <c r="UGV87" s="195"/>
      <c r="UGW87" s="195"/>
      <c r="UGX87" s="195"/>
      <c r="UGY87" s="195"/>
      <c r="UGZ87" s="195"/>
      <c r="UHA87" s="195"/>
      <c r="UHB87" s="195"/>
      <c r="UHC87" s="195"/>
      <c r="UHD87" s="195"/>
      <c r="UHE87" s="195"/>
      <c r="UHF87" s="195"/>
      <c r="UHG87" s="195"/>
      <c r="UHH87" s="195"/>
      <c r="UHI87" s="195"/>
      <c r="UHJ87" s="195"/>
      <c r="UHK87" s="195"/>
      <c r="UHL87" s="195"/>
      <c r="UHM87" s="195"/>
      <c r="UHN87" s="195"/>
      <c r="UHO87" s="195"/>
      <c r="UHP87" s="195"/>
      <c r="UHQ87" s="195"/>
      <c r="UHR87" s="195"/>
      <c r="UHS87" s="195"/>
      <c r="UHT87" s="195"/>
      <c r="UHU87" s="195"/>
      <c r="UHV87" s="195"/>
      <c r="UHW87" s="195"/>
      <c r="UHX87" s="195"/>
      <c r="UHY87" s="195"/>
      <c r="UHZ87" s="195"/>
      <c r="UIA87" s="195"/>
      <c r="UIB87" s="195"/>
      <c r="UIC87" s="195"/>
      <c r="UID87" s="195"/>
      <c r="UIE87" s="195"/>
      <c r="UIF87" s="195"/>
      <c r="UIG87" s="195"/>
      <c r="UIH87" s="195"/>
      <c r="UII87" s="195"/>
      <c r="UIJ87" s="195"/>
      <c r="UIK87" s="195"/>
      <c r="UIL87" s="195"/>
      <c r="UIM87" s="195"/>
      <c r="UIN87" s="195"/>
      <c r="UIO87" s="195"/>
      <c r="UIP87" s="195"/>
      <c r="UIQ87" s="195"/>
      <c r="UIR87" s="195"/>
      <c r="UIS87" s="195"/>
      <c r="UIT87" s="195"/>
      <c r="UIU87" s="195"/>
      <c r="UIV87" s="195"/>
      <c r="UIW87" s="195"/>
      <c r="UIX87" s="195"/>
      <c r="UIY87" s="195"/>
      <c r="UIZ87" s="195"/>
      <c r="UJA87" s="195"/>
      <c r="UJB87" s="195"/>
      <c r="UJC87" s="195"/>
      <c r="UJD87" s="195"/>
      <c r="UJE87" s="195"/>
      <c r="UJF87" s="195"/>
      <c r="UJG87" s="195"/>
      <c r="UJH87" s="195"/>
      <c r="UJI87" s="195"/>
      <c r="UJJ87" s="195"/>
      <c r="UJK87" s="195"/>
      <c r="UJL87" s="195"/>
      <c r="UJM87" s="195"/>
      <c r="UJN87" s="195"/>
      <c r="UJO87" s="195"/>
      <c r="UJP87" s="195"/>
      <c r="UJQ87" s="195"/>
      <c r="UJR87" s="195"/>
      <c r="UJS87" s="195"/>
      <c r="UJT87" s="195"/>
      <c r="UJU87" s="195"/>
      <c r="UJV87" s="195"/>
      <c r="UJW87" s="195"/>
      <c r="UJX87" s="195"/>
      <c r="UJY87" s="195"/>
      <c r="UJZ87" s="195"/>
      <c r="UKA87" s="195"/>
      <c r="UKB87" s="195"/>
      <c r="UKC87" s="195"/>
      <c r="UKD87" s="195"/>
      <c r="UKE87" s="195"/>
      <c r="UKF87" s="195"/>
      <c r="UKG87" s="195"/>
      <c r="UKH87" s="195"/>
      <c r="UKI87" s="195"/>
      <c r="UKJ87" s="195"/>
      <c r="UKK87" s="195"/>
      <c r="UKL87" s="195"/>
      <c r="UKM87" s="195"/>
      <c r="UKN87" s="195"/>
      <c r="UKO87" s="195"/>
      <c r="UKP87" s="195"/>
      <c r="UKQ87" s="195"/>
      <c r="UKR87" s="195"/>
      <c r="UKS87" s="195"/>
      <c r="UKT87" s="195"/>
      <c r="UKU87" s="195"/>
      <c r="UKV87" s="195"/>
      <c r="UKW87" s="195"/>
      <c r="UKX87" s="195"/>
      <c r="UKY87" s="195"/>
      <c r="UKZ87" s="195"/>
      <c r="ULA87" s="195"/>
      <c r="ULB87" s="195"/>
      <c r="ULC87" s="195"/>
      <c r="ULD87" s="195"/>
      <c r="ULE87" s="195"/>
      <c r="ULF87" s="195"/>
      <c r="ULG87" s="195"/>
      <c r="ULH87" s="195"/>
      <c r="ULI87" s="195"/>
      <c r="ULJ87" s="195"/>
      <c r="ULK87" s="195"/>
      <c r="ULL87" s="195"/>
      <c r="ULM87" s="195"/>
      <c r="ULN87" s="195"/>
      <c r="ULO87" s="195"/>
      <c r="ULP87" s="195"/>
      <c r="ULQ87" s="195"/>
      <c r="ULR87" s="195"/>
      <c r="ULS87" s="195"/>
      <c r="ULT87" s="195"/>
      <c r="ULU87" s="195"/>
      <c r="ULV87" s="195"/>
      <c r="ULW87" s="195"/>
      <c r="ULX87" s="195"/>
      <c r="ULY87" s="195"/>
      <c r="ULZ87" s="195"/>
      <c r="UMA87" s="195"/>
      <c r="UMB87" s="195"/>
      <c r="UMC87" s="195"/>
      <c r="UMD87" s="195"/>
      <c r="UME87" s="195"/>
      <c r="UMF87" s="195"/>
      <c r="UMG87" s="195"/>
      <c r="UMH87" s="195"/>
      <c r="UMI87" s="195"/>
      <c r="UMJ87" s="195"/>
      <c r="UMK87" s="195"/>
      <c r="UML87" s="195"/>
      <c r="UMM87" s="195"/>
      <c r="UMN87" s="195"/>
      <c r="UMO87" s="195"/>
      <c r="UMP87" s="195"/>
      <c r="UMQ87" s="195"/>
      <c r="UMR87" s="195"/>
      <c r="UMS87" s="195"/>
      <c r="UMT87" s="195"/>
      <c r="UMU87" s="195"/>
      <c r="UMV87" s="195"/>
      <c r="UMW87" s="195"/>
      <c r="UMX87" s="195"/>
      <c r="UMY87" s="195"/>
      <c r="UMZ87" s="195"/>
      <c r="UNA87" s="195"/>
      <c r="UNB87" s="195"/>
      <c r="UNC87" s="195"/>
      <c r="UND87" s="195"/>
      <c r="UNE87" s="195"/>
      <c r="UNF87" s="195"/>
      <c r="UNG87" s="195"/>
      <c r="UNH87" s="195"/>
      <c r="UNI87" s="195"/>
      <c r="UNJ87" s="195"/>
      <c r="UNK87" s="195"/>
      <c r="UNL87" s="195"/>
      <c r="UNM87" s="195"/>
      <c r="UNN87" s="195"/>
      <c r="UNO87" s="195"/>
      <c r="UNP87" s="195"/>
      <c r="UNQ87" s="195"/>
      <c r="UNR87" s="195"/>
      <c r="UNS87" s="195"/>
      <c r="UNT87" s="195"/>
      <c r="UNU87" s="195"/>
      <c r="UNV87" s="195"/>
      <c r="UNW87" s="195"/>
      <c r="UNX87" s="195"/>
      <c r="UNY87" s="195"/>
      <c r="UNZ87" s="195"/>
      <c r="UOA87" s="195"/>
      <c r="UOB87" s="195"/>
      <c r="UOC87" s="195"/>
      <c r="UOD87" s="195"/>
      <c r="UOE87" s="195"/>
      <c r="UOF87" s="195"/>
      <c r="UOG87" s="195"/>
      <c r="UOH87" s="195"/>
      <c r="UOI87" s="195"/>
      <c r="UOJ87" s="195"/>
      <c r="UOK87" s="195"/>
      <c r="UOL87" s="195"/>
      <c r="UOM87" s="195"/>
      <c r="UON87" s="195"/>
      <c r="UOO87" s="195"/>
      <c r="UOP87" s="195"/>
      <c r="UOQ87" s="195"/>
      <c r="UOR87" s="195"/>
      <c r="UOS87" s="195"/>
      <c r="UOT87" s="195"/>
      <c r="UOU87" s="195"/>
      <c r="UOV87" s="195"/>
      <c r="UOW87" s="195"/>
      <c r="UOX87" s="195"/>
      <c r="UOY87" s="195"/>
      <c r="UOZ87" s="195"/>
      <c r="UPA87" s="195"/>
      <c r="UPB87" s="195"/>
      <c r="UPC87" s="195"/>
      <c r="UPD87" s="195"/>
      <c r="UPE87" s="195"/>
      <c r="UPF87" s="195"/>
      <c r="UPG87" s="195"/>
      <c r="UPH87" s="195"/>
      <c r="UPI87" s="195"/>
      <c r="UPJ87" s="195"/>
      <c r="UPK87" s="195"/>
      <c r="UPL87" s="195"/>
      <c r="UPM87" s="195"/>
      <c r="UPN87" s="195"/>
      <c r="UPO87" s="195"/>
      <c r="UPP87" s="195"/>
      <c r="UPQ87" s="195"/>
      <c r="UPR87" s="195"/>
      <c r="UPS87" s="195"/>
      <c r="UPT87" s="195"/>
      <c r="UPU87" s="195"/>
      <c r="UPV87" s="195"/>
      <c r="UPW87" s="195"/>
      <c r="UPX87" s="195"/>
      <c r="UPY87" s="195"/>
      <c r="UPZ87" s="195"/>
      <c r="UQA87" s="195"/>
      <c r="UQB87" s="195"/>
      <c r="UQC87" s="195"/>
      <c r="UQD87" s="195"/>
      <c r="UQE87" s="195"/>
      <c r="UQF87" s="195"/>
      <c r="UQG87" s="195"/>
      <c r="UQH87" s="195"/>
      <c r="UQI87" s="195"/>
      <c r="UQJ87" s="195"/>
      <c r="UQK87" s="195"/>
      <c r="UQL87" s="195"/>
      <c r="UQM87" s="195"/>
      <c r="UQN87" s="195"/>
      <c r="UQO87" s="195"/>
      <c r="UQP87" s="195"/>
      <c r="UQQ87" s="195"/>
      <c r="UQR87" s="195"/>
      <c r="UQS87" s="195"/>
      <c r="UQT87" s="195"/>
      <c r="UQU87" s="195"/>
      <c r="UQV87" s="195"/>
      <c r="UQW87" s="195"/>
      <c r="UQX87" s="195"/>
      <c r="UQY87" s="195"/>
      <c r="UQZ87" s="195"/>
      <c r="URA87" s="195"/>
      <c r="URB87" s="195"/>
      <c r="URC87" s="195"/>
      <c r="URD87" s="195"/>
      <c r="URE87" s="195"/>
      <c r="URF87" s="195"/>
      <c r="URG87" s="195"/>
      <c r="URH87" s="195"/>
      <c r="URI87" s="195"/>
      <c r="URJ87" s="195"/>
      <c r="URK87" s="195"/>
      <c r="URL87" s="195"/>
      <c r="URM87" s="195"/>
      <c r="URN87" s="195"/>
      <c r="URO87" s="195"/>
      <c r="URP87" s="195"/>
      <c r="URQ87" s="195"/>
      <c r="URR87" s="195"/>
      <c r="URS87" s="195"/>
      <c r="URT87" s="195"/>
      <c r="URU87" s="195"/>
      <c r="URV87" s="195"/>
      <c r="URW87" s="195"/>
      <c r="URX87" s="195"/>
      <c r="URY87" s="195"/>
      <c r="URZ87" s="195"/>
      <c r="USA87" s="195"/>
      <c r="USB87" s="195"/>
      <c r="USC87" s="195"/>
      <c r="USD87" s="195"/>
      <c r="USE87" s="195"/>
      <c r="USF87" s="195"/>
      <c r="USG87" s="195"/>
      <c r="USH87" s="195"/>
      <c r="USI87" s="195"/>
      <c r="USJ87" s="195"/>
      <c r="USK87" s="195"/>
      <c r="USL87" s="195"/>
      <c r="USM87" s="195"/>
      <c r="USN87" s="195"/>
      <c r="USO87" s="195"/>
      <c r="USP87" s="195"/>
      <c r="USQ87" s="195"/>
      <c r="USR87" s="195"/>
      <c r="USS87" s="195"/>
      <c r="UST87" s="195"/>
      <c r="USU87" s="195"/>
      <c r="USV87" s="195"/>
      <c r="USW87" s="195"/>
      <c r="USX87" s="195"/>
      <c r="USY87" s="195"/>
      <c r="USZ87" s="195"/>
      <c r="UTA87" s="195"/>
      <c r="UTB87" s="195"/>
      <c r="UTC87" s="195"/>
      <c r="UTD87" s="195"/>
      <c r="UTE87" s="195"/>
      <c r="UTF87" s="195"/>
      <c r="UTG87" s="195"/>
      <c r="UTH87" s="195"/>
      <c r="UTI87" s="195"/>
      <c r="UTJ87" s="195"/>
      <c r="UTK87" s="195"/>
      <c r="UTL87" s="195"/>
      <c r="UTM87" s="195"/>
      <c r="UTN87" s="195"/>
      <c r="UTO87" s="195"/>
      <c r="UTP87" s="195"/>
      <c r="UTQ87" s="195"/>
      <c r="UTR87" s="195"/>
      <c r="UTS87" s="195"/>
      <c r="UTT87" s="195"/>
      <c r="UTU87" s="195"/>
      <c r="UTV87" s="195"/>
      <c r="UTW87" s="195"/>
      <c r="UTX87" s="195"/>
      <c r="UTY87" s="195"/>
      <c r="UTZ87" s="195"/>
      <c r="UUA87" s="195"/>
      <c r="UUB87" s="195"/>
      <c r="UUC87" s="195"/>
      <c r="UUD87" s="195"/>
      <c r="UUE87" s="195"/>
      <c r="UUF87" s="195"/>
      <c r="UUG87" s="195"/>
      <c r="UUH87" s="195"/>
      <c r="UUI87" s="195"/>
      <c r="UUJ87" s="195"/>
      <c r="UUK87" s="195"/>
      <c r="UUL87" s="195"/>
      <c r="UUM87" s="195"/>
      <c r="UUN87" s="195"/>
      <c r="UUO87" s="195"/>
      <c r="UUP87" s="195"/>
      <c r="UUQ87" s="195"/>
      <c r="UUR87" s="195"/>
      <c r="UUS87" s="195"/>
      <c r="UUT87" s="195"/>
      <c r="UUU87" s="195"/>
      <c r="UUV87" s="195"/>
      <c r="UUW87" s="195"/>
      <c r="UUX87" s="195"/>
      <c r="UUY87" s="195"/>
      <c r="UUZ87" s="195"/>
      <c r="UVA87" s="195"/>
      <c r="UVB87" s="195"/>
      <c r="UVC87" s="195"/>
      <c r="UVD87" s="195"/>
      <c r="UVE87" s="195"/>
      <c r="UVF87" s="195"/>
      <c r="UVG87" s="195"/>
      <c r="UVH87" s="195"/>
      <c r="UVI87" s="195"/>
      <c r="UVJ87" s="195"/>
      <c r="UVK87" s="195"/>
      <c r="UVL87" s="195"/>
      <c r="UVM87" s="195"/>
      <c r="UVN87" s="195"/>
      <c r="UVO87" s="195"/>
      <c r="UVP87" s="195"/>
      <c r="UVQ87" s="195"/>
      <c r="UVR87" s="195"/>
      <c r="UVS87" s="195"/>
      <c r="UVT87" s="195"/>
      <c r="UVU87" s="195"/>
      <c r="UVV87" s="195"/>
      <c r="UVW87" s="195"/>
      <c r="UVX87" s="195"/>
      <c r="UVY87" s="195"/>
      <c r="UVZ87" s="195"/>
      <c r="UWA87" s="195"/>
      <c r="UWB87" s="195"/>
      <c r="UWC87" s="195"/>
      <c r="UWD87" s="195"/>
      <c r="UWE87" s="195"/>
      <c r="UWF87" s="195"/>
      <c r="UWG87" s="195"/>
      <c r="UWH87" s="195"/>
      <c r="UWI87" s="195"/>
      <c r="UWJ87" s="195"/>
      <c r="UWK87" s="195"/>
      <c r="UWL87" s="195"/>
      <c r="UWM87" s="195"/>
      <c r="UWN87" s="195"/>
      <c r="UWO87" s="195"/>
      <c r="UWP87" s="195"/>
      <c r="UWQ87" s="195"/>
      <c r="UWR87" s="195"/>
      <c r="UWS87" s="195"/>
      <c r="UWT87" s="195"/>
      <c r="UWU87" s="195"/>
      <c r="UWV87" s="195"/>
      <c r="UWW87" s="195"/>
      <c r="UWX87" s="195"/>
      <c r="UWY87" s="195"/>
      <c r="UWZ87" s="195"/>
      <c r="UXA87" s="195"/>
      <c r="UXB87" s="195"/>
      <c r="UXC87" s="195"/>
      <c r="UXD87" s="195"/>
      <c r="UXE87" s="195"/>
      <c r="UXF87" s="195"/>
      <c r="UXG87" s="195"/>
      <c r="UXH87" s="195"/>
      <c r="UXI87" s="195"/>
      <c r="UXJ87" s="195"/>
      <c r="UXK87" s="195"/>
      <c r="UXL87" s="195"/>
      <c r="UXM87" s="195"/>
      <c r="UXN87" s="195"/>
      <c r="UXO87" s="195"/>
      <c r="UXP87" s="195"/>
      <c r="UXQ87" s="195"/>
      <c r="UXR87" s="195"/>
      <c r="UXS87" s="195"/>
      <c r="UXT87" s="195"/>
      <c r="UXU87" s="195"/>
      <c r="UXV87" s="195"/>
      <c r="UXW87" s="195"/>
      <c r="UXX87" s="195"/>
      <c r="UXY87" s="195"/>
      <c r="UXZ87" s="195"/>
      <c r="UYA87" s="195"/>
      <c r="UYB87" s="195"/>
      <c r="UYC87" s="195"/>
      <c r="UYD87" s="195"/>
      <c r="UYE87" s="195"/>
      <c r="UYF87" s="195"/>
      <c r="UYG87" s="195"/>
      <c r="UYH87" s="195"/>
      <c r="UYI87" s="195"/>
      <c r="UYJ87" s="195"/>
      <c r="UYK87" s="195"/>
      <c r="UYL87" s="195"/>
      <c r="UYM87" s="195"/>
      <c r="UYN87" s="195"/>
      <c r="UYO87" s="195"/>
      <c r="UYP87" s="195"/>
      <c r="UYQ87" s="195"/>
      <c r="UYR87" s="195"/>
      <c r="UYS87" s="195"/>
      <c r="UYT87" s="195"/>
      <c r="UYU87" s="195"/>
      <c r="UYV87" s="195"/>
      <c r="UYW87" s="195"/>
      <c r="UYX87" s="195"/>
      <c r="UYY87" s="195"/>
      <c r="UYZ87" s="195"/>
      <c r="UZA87" s="195"/>
      <c r="UZB87" s="195"/>
      <c r="UZC87" s="195"/>
      <c r="UZD87" s="195"/>
      <c r="UZE87" s="195"/>
      <c r="UZF87" s="195"/>
      <c r="UZG87" s="195"/>
      <c r="UZH87" s="195"/>
      <c r="UZI87" s="195"/>
      <c r="UZJ87" s="195"/>
      <c r="UZK87" s="195"/>
      <c r="UZL87" s="195"/>
      <c r="UZM87" s="195"/>
      <c r="UZN87" s="195"/>
      <c r="UZO87" s="195"/>
      <c r="UZP87" s="195"/>
      <c r="UZQ87" s="195"/>
      <c r="UZR87" s="195"/>
      <c r="UZS87" s="195"/>
      <c r="UZT87" s="195"/>
      <c r="UZU87" s="195"/>
      <c r="UZV87" s="195"/>
      <c r="UZW87" s="195"/>
      <c r="UZX87" s="195"/>
      <c r="UZY87" s="195"/>
      <c r="UZZ87" s="195"/>
      <c r="VAA87" s="195"/>
      <c r="VAB87" s="195"/>
      <c r="VAC87" s="195"/>
      <c r="VAD87" s="195"/>
      <c r="VAE87" s="195"/>
      <c r="VAF87" s="195"/>
      <c r="VAG87" s="195"/>
      <c r="VAH87" s="195"/>
      <c r="VAI87" s="195"/>
      <c r="VAJ87" s="195"/>
      <c r="VAK87" s="195"/>
      <c r="VAL87" s="195"/>
      <c r="VAM87" s="195"/>
      <c r="VAN87" s="195"/>
      <c r="VAO87" s="195"/>
      <c r="VAP87" s="195"/>
      <c r="VAQ87" s="195"/>
      <c r="VAR87" s="195"/>
      <c r="VAS87" s="195"/>
      <c r="VAT87" s="195"/>
      <c r="VAU87" s="195"/>
      <c r="VAV87" s="195"/>
      <c r="VAW87" s="195"/>
      <c r="VAX87" s="195"/>
      <c r="VAY87" s="195"/>
      <c r="VAZ87" s="195"/>
      <c r="VBA87" s="195"/>
      <c r="VBB87" s="195"/>
      <c r="VBC87" s="195"/>
      <c r="VBD87" s="195"/>
      <c r="VBE87" s="195"/>
      <c r="VBF87" s="195"/>
      <c r="VBG87" s="195"/>
      <c r="VBH87" s="195"/>
      <c r="VBI87" s="195"/>
      <c r="VBJ87" s="195"/>
      <c r="VBK87" s="195"/>
      <c r="VBL87" s="195"/>
      <c r="VBM87" s="195"/>
      <c r="VBN87" s="195"/>
      <c r="VBO87" s="195"/>
      <c r="VBP87" s="195"/>
      <c r="VBQ87" s="195"/>
      <c r="VBR87" s="195"/>
      <c r="VBS87" s="195"/>
      <c r="VBT87" s="195"/>
      <c r="VBU87" s="195"/>
      <c r="VBV87" s="195"/>
      <c r="VBW87" s="195"/>
      <c r="VBX87" s="195"/>
      <c r="VBY87" s="195"/>
      <c r="VBZ87" s="195"/>
      <c r="VCA87" s="195"/>
      <c r="VCB87" s="195"/>
      <c r="VCC87" s="195"/>
      <c r="VCD87" s="195"/>
      <c r="VCE87" s="195"/>
      <c r="VCF87" s="195"/>
      <c r="VCG87" s="195"/>
      <c r="VCH87" s="195"/>
      <c r="VCI87" s="195"/>
      <c r="VCJ87" s="195"/>
      <c r="VCK87" s="195"/>
      <c r="VCL87" s="195"/>
      <c r="VCM87" s="195"/>
      <c r="VCN87" s="195"/>
      <c r="VCO87" s="195"/>
      <c r="VCP87" s="195"/>
      <c r="VCQ87" s="195"/>
      <c r="VCR87" s="195"/>
      <c r="VCS87" s="195"/>
      <c r="VCT87" s="195"/>
      <c r="VCU87" s="195"/>
      <c r="VCV87" s="195"/>
      <c r="VCW87" s="195"/>
      <c r="VCX87" s="195"/>
      <c r="VCY87" s="195"/>
      <c r="VCZ87" s="195"/>
      <c r="VDA87" s="195"/>
      <c r="VDB87" s="195"/>
      <c r="VDC87" s="195"/>
      <c r="VDD87" s="195"/>
      <c r="VDE87" s="195"/>
      <c r="VDF87" s="195"/>
      <c r="VDG87" s="195"/>
      <c r="VDH87" s="195"/>
      <c r="VDI87" s="195"/>
      <c r="VDJ87" s="195"/>
      <c r="VDK87" s="195"/>
      <c r="VDL87" s="195"/>
      <c r="VDM87" s="195"/>
      <c r="VDN87" s="195"/>
      <c r="VDO87" s="195"/>
      <c r="VDP87" s="195"/>
      <c r="VDQ87" s="195"/>
      <c r="VDR87" s="195"/>
      <c r="VDS87" s="195"/>
      <c r="VDT87" s="195"/>
      <c r="VDU87" s="195"/>
      <c r="VDV87" s="195"/>
      <c r="VDW87" s="195"/>
      <c r="VDX87" s="195"/>
      <c r="VDY87" s="195"/>
      <c r="VDZ87" s="195"/>
      <c r="VEA87" s="195"/>
      <c r="VEB87" s="195"/>
      <c r="VEC87" s="195"/>
      <c r="VED87" s="195"/>
      <c r="VEE87" s="195"/>
      <c r="VEF87" s="195"/>
      <c r="VEG87" s="195"/>
      <c r="VEH87" s="195"/>
      <c r="VEI87" s="195"/>
      <c r="VEJ87" s="195"/>
      <c r="VEK87" s="195"/>
      <c r="VEL87" s="195"/>
      <c r="VEM87" s="195"/>
      <c r="VEN87" s="195"/>
      <c r="VEO87" s="195"/>
      <c r="VEP87" s="195"/>
      <c r="VEQ87" s="195"/>
      <c r="VER87" s="195"/>
      <c r="VES87" s="195"/>
      <c r="VET87" s="195"/>
      <c r="VEU87" s="195"/>
      <c r="VEV87" s="195"/>
      <c r="VEW87" s="195"/>
      <c r="VEX87" s="195"/>
      <c r="VEY87" s="195"/>
      <c r="VEZ87" s="195"/>
      <c r="VFA87" s="195"/>
      <c r="VFB87" s="195"/>
      <c r="VFC87" s="195"/>
      <c r="VFD87" s="195"/>
      <c r="VFE87" s="195"/>
      <c r="VFF87" s="195"/>
      <c r="VFG87" s="195"/>
      <c r="VFH87" s="195"/>
      <c r="VFI87" s="195"/>
      <c r="VFJ87" s="195"/>
      <c r="VFK87" s="195"/>
      <c r="VFL87" s="195"/>
      <c r="VFM87" s="195"/>
      <c r="VFN87" s="195"/>
      <c r="VFO87" s="195"/>
      <c r="VFP87" s="195"/>
      <c r="VFQ87" s="195"/>
      <c r="VFR87" s="195"/>
      <c r="VFS87" s="195"/>
      <c r="VFT87" s="195"/>
      <c r="VFU87" s="195"/>
      <c r="VFV87" s="195"/>
      <c r="VFW87" s="195"/>
      <c r="VFX87" s="195"/>
      <c r="VFY87" s="195"/>
      <c r="VFZ87" s="195"/>
      <c r="VGA87" s="195"/>
      <c r="VGB87" s="195"/>
      <c r="VGC87" s="195"/>
      <c r="VGD87" s="195"/>
      <c r="VGE87" s="195"/>
      <c r="VGF87" s="195"/>
      <c r="VGG87" s="195"/>
      <c r="VGH87" s="195"/>
      <c r="VGI87" s="195"/>
      <c r="VGJ87" s="195"/>
      <c r="VGK87" s="195"/>
      <c r="VGL87" s="195"/>
      <c r="VGM87" s="195"/>
      <c r="VGN87" s="195"/>
      <c r="VGO87" s="195"/>
      <c r="VGP87" s="195"/>
      <c r="VGQ87" s="195"/>
      <c r="VGR87" s="195"/>
      <c r="VGS87" s="195"/>
      <c r="VGT87" s="195"/>
      <c r="VGU87" s="195"/>
      <c r="VGV87" s="195"/>
      <c r="VGW87" s="195"/>
      <c r="VGX87" s="195"/>
      <c r="VGY87" s="195"/>
      <c r="VGZ87" s="195"/>
      <c r="VHA87" s="195"/>
      <c r="VHB87" s="195"/>
      <c r="VHC87" s="195"/>
      <c r="VHD87" s="195"/>
      <c r="VHE87" s="195"/>
      <c r="VHF87" s="195"/>
      <c r="VHG87" s="195"/>
      <c r="VHH87" s="195"/>
      <c r="VHI87" s="195"/>
      <c r="VHJ87" s="195"/>
      <c r="VHK87" s="195"/>
      <c r="VHL87" s="195"/>
      <c r="VHM87" s="195"/>
      <c r="VHN87" s="195"/>
      <c r="VHO87" s="195"/>
      <c r="VHP87" s="195"/>
      <c r="VHQ87" s="195"/>
      <c r="VHR87" s="195"/>
      <c r="VHS87" s="195"/>
      <c r="VHT87" s="195"/>
      <c r="VHU87" s="195"/>
      <c r="VHV87" s="195"/>
      <c r="VHW87" s="195"/>
      <c r="VHX87" s="195"/>
      <c r="VHY87" s="195"/>
      <c r="VHZ87" s="195"/>
      <c r="VIA87" s="195"/>
      <c r="VIB87" s="195"/>
      <c r="VIC87" s="195"/>
      <c r="VID87" s="195"/>
      <c r="VIE87" s="195"/>
      <c r="VIF87" s="195"/>
      <c r="VIG87" s="195"/>
      <c r="VIH87" s="195"/>
      <c r="VII87" s="195"/>
      <c r="VIJ87" s="195"/>
      <c r="VIK87" s="195"/>
      <c r="VIL87" s="195"/>
      <c r="VIM87" s="195"/>
      <c r="VIN87" s="195"/>
      <c r="VIO87" s="195"/>
      <c r="VIP87" s="195"/>
      <c r="VIQ87" s="195"/>
      <c r="VIR87" s="195"/>
      <c r="VIS87" s="195"/>
      <c r="VIT87" s="195"/>
      <c r="VIU87" s="195"/>
      <c r="VIV87" s="195"/>
      <c r="VIW87" s="195"/>
      <c r="VIX87" s="195"/>
      <c r="VIY87" s="195"/>
      <c r="VIZ87" s="195"/>
      <c r="VJA87" s="195"/>
      <c r="VJB87" s="195"/>
      <c r="VJC87" s="195"/>
      <c r="VJD87" s="195"/>
      <c r="VJE87" s="195"/>
      <c r="VJF87" s="195"/>
      <c r="VJG87" s="195"/>
      <c r="VJH87" s="195"/>
      <c r="VJI87" s="195"/>
      <c r="VJJ87" s="195"/>
      <c r="VJK87" s="195"/>
      <c r="VJL87" s="195"/>
      <c r="VJM87" s="195"/>
      <c r="VJN87" s="195"/>
      <c r="VJO87" s="195"/>
      <c r="VJP87" s="195"/>
      <c r="VJQ87" s="195"/>
      <c r="VJR87" s="195"/>
      <c r="VJS87" s="195"/>
      <c r="VJT87" s="195"/>
      <c r="VJU87" s="195"/>
      <c r="VJV87" s="195"/>
      <c r="VJW87" s="195"/>
      <c r="VJX87" s="195"/>
      <c r="VJY87" s="195"/>
      <c r="VJZ87" s="195"/>
      <c r="VKA87" s="195"/>
      <c r="VKB87" s="195"/>
      <c r="VKC87" s="195"/>
      <c r="VKD87" s="195"/>
      <c r="VKE87" s="195"/>
      <c r="VKF87" s="195"/>
      <c r="VKG87" s="195"/>
      <c r="VKH87" s="195"/>
      <c r="VKI87" s="195"/>
      <c r="VKJ87" s="195"/>
      <c r="VKK87" s="195"/>
      <c r="VKL87" s="195"/>
      <c r="VKM87" s="195"/>
      <c r="VKN87" s="195"/>
      <c r="VKO87" s="195"/>
      <c r="VKP87" s="195"/>
      <c r="VKQ87" s="195"/>
      <c r="VKR87" s="195"/>
      <c r="VKS87" s="195"/>
      <c r="VKT87" s="195"/>
      <c r="VKU87" s="195"/>
      <c r="VKV87" s="195"/>
      <c r="VKW87" s="195"/>
      <c r="VKX87" s="195"/>
      <c r="VKY87" s="195"/>
      <c r="VKZ87" s="195"/>
      <c r="VLA87" s="195"/>
      <c r="VLB87" s="195"/>
      <c r="VLC87" s="195"/>
      <c r="VLD87" s="195"/>
      <c r="VLE87" s="195"/>
      <c r="VLF87" s="195"/>
      <c r="VLG87" s="195"/>
      <c r="VLH87" s="195"/>
      <c r="VLI87" s="195"/>
      <c r="VLJ87" s="195"/>
      <c r="VLK87" s="195"/>
      <c r="VLL87" s="195"/>
      <c r="VLM87" s="195"/>
      <c r="VLN87" s="195"/>
      <c r="VLO87" s="195"/>
      <c r="VLP87" s="195"/>
      <c r="VLQ87" s="195"/>
      <c r="VLR87" s="195"/>
      <c r="VLS87" s="195"/>
      <c r="VLT87" s="195"/>
      <c r="VLU87" s="195"/>
      <c r="VLV87" s="195"/>
      <c r="VLW87" s="195"/>
      <c r="VLX87" s="195"/>
      <c r="VLY87" s="195"/>
      <c r="VLZ87" s="195"/>
      <c r="VMA87" s="195"/>
      <c r="VMB87" s="195"/>
      <c r="VMC87" s="195"/>
      <c r="VMD87" s="195"/>
      <c r="VME87" s="195"/>
      <c r="VMF87" s="195"/>
      <c r="VMG87" s="195"/>
      <c r="VMH87" s="195"/>
      <c r="VMI87" s="195"/>
      <c r="VMJ87" s="195"/>
      <c r="VMK87" s="195"/>
      <c r="VML87" s="195"/>
      <c r="VMM87" s="195"/>
      <c r="VMN87" s="195"/>
      <c r="VMO87" s="195"/>
      <c r="VMP87" s="195"/>
      <c r="VMQ87" s="195"/>
      <c r="VMR87" s="195"/>
      <c r="VMS87" s="195"/>
      <c r="VMT87" s="195"/>
      <c r="VMU87" s="195"/>
      <c r="VMV87" s="195"/>
      <c r="VMW87" s="195"/>
      <c r="VMX87" s="195"/>
      <c r="VMY87" s="195"/>
      <c r="VMZ87" s="195"/>
      <c r="VNA87" s="195"/>
      <c r="VNB87" s="195"/>
      <c r="VNC87" s="195"/>
      <c r="VND87" s="195"/>
      <c r="VNE87" s="195"/>
      <c r="VNF87" s="195"/>
      <c r="VNG87" s="195"/>
      <c r="VNH87" s="195"/>
      <c r="VNI87" s="195"/>
      <c r="VNJ87" s="195"/>
      <c r="VNK87" s="195"/>
      <c r="VNL87" s="195"/>
      <c r="VNM87" s="195"/>
      <c r="VNN87" s="195"/>
      <c r="VNO87" s="195"/>
      <c r="VNP87" s="195"/>
      <c r="VNQ87" s="195"/>
      <c r="VNR87" s="195"/>
      <c r="VNS87" s="195"/>
      <c r="VNT87" s="195"/>
      <c r="VNU87" s="195"/>
      <c r="VNV87" s="195"/>
      <c r="VNW87" s="195"/>
      <c r="VNX87" s="195"/>
      <c r="VNY87" s="195"/>
      <c r="VNZ87" s="195"/>
      <c r="VOA87" s="195"/>
      <c r="VOB87" s="195"/>
      <c r="VOC87" s="195"/>
      <c r="VOD87" s="195"/>
      <c r="VOE87" s="195"/>
      <c r="VOF87" s="195"/>
      <c r="VOG87" s="195"/>
      <c r="VOH87" s="195"/>
      <c r="VOI87" s="195"/>
      <c r="VOJ87" s="195"/>
      <c r="VOK87" s="195"/>
      <c r="VOL87" s="195"/>
      <c r="VOM87" s="195"/>
      <c r="VON87" s="195"/>
      <c r="VOO87" s="195"/>
      <c r="VOP87" s="195"/>
      <c r="VOQ87" s="195"/>
      <c r="VOR87" s="195"/>
      <c r="VOS87" s="195"/>
      <c r="VOT87" s="195"/>
      <c r="VOU87" s="195"/>
      <c r="VOV87" s="195"/>
      <c r="VOW87" s="195"/>
      <c r="VOX87" s="195"/>
      <c r="VOY87" s="195"/>
      <c r="VOZ87" s="195"/>
      <c r="VPA87" s="195"/>
      <c r="VPB87" s="195"/>
      <c r="VPC87" s="195"/>
      <c r="VPD87" s="195"/>
      <c r="VPE87" s="195"/>
      <c r="VPF87" s="195"/>
      <c r="VPG87" s="195"/>
      <c r="VPH87" s="195"/>
      <c r="VPI87" s="195"/>
      <c r="VPJ87" s="195"/>
      <c r="VPK87" s="195"/>
      <c r="VPL87" s="195"/>
      <c r="VPM87" s="195"/>
      <c r="VPN87" s="195"/>
      <c r="VPO87" s="195"/>
      <c r="VPP87" s="195"/>
      <c r="VPQ87" s="195"/>
      <c r="VPR87" s="195"/>
      <c r="VPS87" s="195"/>
      <c r="VPT87" s="195"/>
      <c r="VPU87" s="195"/>
      <c r="VPV87" s="195"/>
      <c r="VPW87" s="195"/>
      <c r="VPX87" s="195"/>
      <c r="VPY87" s="195"/>
      <c r="VPZ87" s="195"/>
      <c r="VQA87" s="195"/>
      <c r="VQB87" s="195"/>
      <c r="VQC87" s="195"/>
      <c r="VQD87" s="195"/>
      <c r="VQE87" s="195"/>
      <c r="VQF87" s="195"/>
      <c r="VQG87" s="195"/>
      <c r="VQH87" s="195"/>
      <c r="VQI87" s="195"/>
      <c r="VQJ87" s="195"/>
      <c r="VQK87" s="195"/>
      <c r="VQL87" s="195"/>
      <c r="VQM87" s="195"/>
      <c r="VQN87" s="195"/>
      <c r="VQO87" s="195"/>
      <c r="VQP87" s="195"/>
      <c r="VQQ87" s="195"/>
      <c r="VQR87" s="195"/>
      <c r="VQS87" s="195"/>
      <c r="VQT87" s="195"/>
      <c r="VQU87" s="195"/>
      <c r="VQV87" s="195"/>
      <c r="VQW87" s="195"/>
      <c r="VQX87" s="195"/>
      <c r="VQY87" s="195"/>
      <c r="VQZ87" s="195"/>
      <c r="VRA87" s="195"/>
      <c r="VRB87" s="195"/>
      <c r="VRC87" s="195"/>
      <c r="VRD87" s="195"/>
      <c r="VRE87" s="195"/>
      <c r="VRF87" s="195"/>
      <c r="VRG87" s="195"/>
      <c r="VRH87" s="195"/>
      <c r="VRI87" s="195"/>
      <c r="VRJ87" s="195"/>
      <c r="VRK87" s="195"/>
      <c r="VRL87" s="195"/>
      <c r="VRM87" s="195"/>
      <c r="VRN87" s="195"/>
      <c r="VRO87" s="195"/>
      <c r="VRP87" s="195"/>
      <c r="VRQ87" s="195"/>
      <c r="VRR87" s="195"/>
      <c r="VRS87" s="195"/>
      <c r="VRT87" s="195"/>
      <c r="VRU87" s="195"/>
      <c r="VRV87" s="195"/>
      <c r="VRW87" s="195"/>
      <c r="VRX87" s="195"/>
      <c r="VRY87" s="195"/>
      <c r="VRZ87" s="195"/>
      <c r="VSA87" s="195"/>
      <c r="VSB87" s="195"/>
      <c r="VSC87" s="195"/>
      <c r="VSD87" s="195"/>
      <c r="VSE87" s="195"/>
      <c r="VSF87" s="195"/>
      <c r="VSG87" s="195"/>
      <c r="VSH87" s="195"/>
      <c r="VSI87" s="195"/>
      <c r="VSJ87" s="195"/>
      <c r="VSK87" s="195"/>
      <c r="VSL87" s="195"/>
      <c r="VSM87" s="195"/>
      <c r="VSN87" s="195"/>
      <c r="VSO87" s="195"/>
      <c r="VSP87" s="195"/>
      <c r="VSQ87" s="195"/>
      <c r="VSR87" s="195"/>
      <c r="VSS87" s="195"/>
      <c r="VST87" s="195"/>
      <c r="VSU87" s="195"/>
      <c r="VSV87" s="195"/>
      <c r="VSW87" s="195"/>
      <c r="VSX87" s="195"/>
      <c r="VSY87" s="195"/>
      <c r="VSZ87" s="195"/>
      <c r="VTA87" s="195"/>
      <c r="VTB87" s="195"/>
      <c r="VTC87" s="195"/>
      <c r="VTD87" s="195"/>
      <c r="VTE87" s="195"/>
      <c r="VTF87" s="195"/>
      <c r="VTG87" s="195"/>
      <c r="VTH87" s="195"/>
      <c r="VTI87" s="195"/>
      <c r="VTJ87" s="195"/>
      <c r="VTK87" s="195"/>
      <c r="VTL87" s="195"/>
      <c r="VTM87" s="195"/>
      <c r="VTN87" s="195"/>
      <c r="VTO87" s="195"/>
      <c r="VTP87" s="195"/>
      <c r="VTQ87" s="195"/>
      <c r="VTR87" s="195"/>
      <c r="VTS87" s="195"/>
      <c r="VTT87" s="195"/>
      <c r="VTU87" s="195"/>
      <c r="VTV87" s="195"/>
      <c r="VTW87" s="195"/>
      <c r="VTX87" s="195"/>
      <c r="VTY87" s="195"/>
      <c r="VTZ87" s="195"/>
      <c r="VUA87" s="195"/>
      <c r="VUB87" s="195"/>
      <c r="VUC87" s="195"/>
      <c r="VUD87" s="195"/>
      <c r="VUE87" s="195"/>
      <c r="VUF87" s="195"/>
      <c r="VUG87" s="195"/>
      <c r="VUH87" s="195"/>
      <c r="VUI87" s="195"/>
      <c r="VUJ87" s="195"/>
      <c r="VUK87" s="195"/>
      <c r="VUL87" s="195"/>
      <c r="VUM87" s="195"/>
      <c r="VUN87" s="195"/>
      <c r="VUO87" s="195"/>
      <c r="VUP87" s="195"/>
      <c r="VUQ87" s="195"/>
      <c r="VUR87" s="195"/>
      <c r="VUS87" s="195"/>
      <c r="VUT87" s="195"/>
      <c r="VUU87" s="195"/>
      <c r="VUV87" s="195"/>
      <c r="VUW87" s="195"/>
      <c r="VUX87" s="195"/>
      <c r="VUY87" s="195"/>
      <c r="VUZ87" s="195"/>
      <c r="VVA87" s="195"/>
      <c r="VVB87" s="195"/>
      <c r="VVC87" s="195"/>
      <c r="VVD87" s="195"/>
      <c r="VVE87" s="195"/>
      <c r="VVF87" s="195"/>
      <c r="VVG87" s="195"/>
      <c r="VVH87" s="195"/>
      <c r="VVI87" s="195"/>
      <c r="VVJ87" s="195"/>
      <c r="VVK87" s="195"/>
      <c r="VVL87" s="195"/>
      <c r="VVM87" s="195"/>
      <c r="VVN87" s="195"/>
      <c r="VVO87" s="195"/>
      <c r="VVP87" s="195"/>
      <c r="VVQ87" s="195"/>
      <c r="VVR87" s="195"/>
      <c r="VVS87" s="195"/>
      <c r="VVT87" s="195"/>
      <c r="VVU87" s="195"/>
      <c r="VVV87" s="195"/>
      <c r="VVW87" s="195"/>
      <c r="VVX87" s="195"/>
      <c r="VVY87" s="195"/>
      <c r="VVZ87" s="195"/>
      <c r="VWA87" s="195"/>
      <c r="VWB87" s="195"/>
      <c r="VWC87" s="195"/>
      <c r="VWD87" s="195"/>
      <c r="VWE87" s="195"/>
      <c r="VWF87" s="195"/>
      <c r="VWG87" s="195"/>
      <c r="VWH87" s="195"/>
      <c r="VWI87" s="195"/>
      <c r="VWJ87" s="195"/>
      <c r="VWK87" s="195"/>
      <c r="VWL87" s="195"/>
      <c r="VWM87" s="195"/>
      <c r="VWN87" s="195"/>
      <c r="VWO87" s="195"/>
      <c r="VWP87" s="195"/>
      <c r="VWQ87" s="195"/>
      <c r="VWR87" s="195"/>
      <c r="VWS87" s="195"/>
      <c r="VWT87" s="195"/>
      <c r="VWU87" s="195"/>
      <c r="VWV87" s="195"/>
      <c r="VWW87" s="195"/>
      <c r="VWX87" s="195"/>
      <c r="VWY87" s="195"/>
      <c r="VWZ87" s="195"/>
      <c r="VXA87" s="195"/>
      <c r="VXB87" s="195"/>
      <c r="VXC87" s="195"/>
      <c r="VXD87" s="195"/>
      <c r="VXE87" s="195"/>
      <c r="VXF87" s="195"/>
      <c r="VXG87" s="195"/>
      <c r="VXH87" s="195"/>
      <c r="VXI87" s="195"/>
      <c r="VXJ87" s="195"/>
      <c r="VXK87" s="195"/>
      <c r="VXL87" s="195"/>
      <c r="VXM87" s="195"/>
      <c r="VXN87" s="195"/>
      <c r="VXO87" s="195"/>
      <c r="VXP87" s="195"/>
      <c r="VXQ87" s="195"/>
      <c r="VXR87" s="195"/>
      <c r="VXS87" s="195"/>
      <c r="VXT87" s="195"/>
      <c r="VXU87" s="195"/>
      <c r="VXV87" s="195"/>
      <c r="VXW87" s="195"/>
      <c r="VXX87" s="195"/>
      <c r="VXY87" s="195"/>
      <c r="VXZ87" s="195"/>
      <c r="VYA87" s="195"/>
      <c r="VYB87" s="195"/>
      <c r="VYC87" s="195"/>
      <c r="VYD87" s="195"/>
      <c r="VYE87" s="195"/>
      <c r="VYF87" s="195"/>
      <c r="VYG87" s="195"/>
      <c r="VYH87" s="195"/>
      <c r="VYI87" s="195"/>
      <c r="VYJ87" s="195"/>
      <c r="VYK87" s="195"/>
      <c r="VYL87" s="195"/>
      <c r="VYM87" s="195"/>
      <c r="VYN87" s="195"/>
      <c r="VYO87" s="195"/>
      <c r="VYP87" s="195"/>
      <c r="VYQ87" s="195"/>
      <c r="VYR87" s="195"/>
      <c r="VYS87" s="195"/>
      <c r="VYT87" s="195"/>
      <c r="VYU87" s="195"/>
      <c r="VYV87" s="195"/>
      <c r="VYW87" s="195"/>
      <c r="VYX87" s="195"/>
      <c r="VYY87" s="195"/>
      <c r="VYZ87" s="195"/>
      <c r="VZA87" s="195"/>
      <c r="VZB87" s="195"/>
      <c r="VZC87" s="195"/>
      <c r="VZD87" s="195"/>
      <c r="VZE87" s="195"/>
      <c r="VZF87" s="195"/>
      <c r="VZG87" s="195"/>
      <c r="VZH87" s="195"/>
      <c r="VZI87" s="195"/>
      <c r="VZJ87" s="195"/>
      <c r="VZK87" s="195"/>
      <c r="VZL87" s="195"/>
      <c r="VZM87" s="195"/>
      <c r="VZN87" s="195"/>
      <c r="VZO87" s="195"/>
      <c r="VZP87" s="195"/>
      <c r="VZQ87" s="195"/>
      <c r="VZR87" s="195"/>
      <c r="VZS87" s="195"/>
      <c r="VZT87" s="195"/>
      <c r="VZU87" s="195"/>
      <c r="VZV87" s="195"/>
      <c r="VZW87" s="195"/>
      <c r="VZX87" s="195"/>
      <c r="VZY87" s="195"/>
      <c r="VZZ87" s="195"/>
      <c r="WAA87" s="195"/>
      <c r="WAB87" s="195"/>
      <c r="WAC87" s="195"/>
      <c r="WAD87" s="195"/>
      <c r="WAE87" s="195"/>
      <c r="WAF87" s="195"/>
      <c r="WAG87" s="195"/>
      <c r="WAH87" s="195"/>
      <c r="WAI87" s="195"/>
      <c r="WAJ87" s="195"/>
      <c r="WAK87" s="195"/>
      <c r="WAL87" s="195"/>
      <c r="WAM87" s="195"/>
      <c r="WAN87" s="195"/>
      <c r="WAO87" s="195"/>
      <c r="WAP87" s="195"/>
      <c r="WAQ87" s="195"/>
      <c r="WAR87" s="195"/>
      <c r="WAS87" s="195"/>
      <c r="WAT87" s="195"/>
      <c r="WAU87" s="195"/>
      <c r="WAV87" s="195"/>
      <c r="WAW87" s="195"/>
      <c r="WAX87" s="195"/>
      <c r="WAY87" s="195"/>
      <c r="WAZ87" s="195"/>
      <c r="WBA87" s="195"/>
      <c r="WBB87" s="195"/>
      <c r="WBC87" s="195"/>
      <c r="WBD87" s="195"/>
      <c r="WBE87" s="195"/>
      <c r="WBF87" s="195"/>
      <c r="WBG87" s="195"/>
      <c r="WBH87" s="195"/>
      <c r="WBI87" s="195"/>
      <c r="WBJ87" s="195"/>
      <c r="WBK87" s="195"/>
      <c r="WBL87" s="195"/>
      <c r="WBM87" s="195"/>
      <c r="WBN87" s="195"/>
      <c r="WBO87" s="195"/>
      <c r="WBP87" s="195"/>
      <c r="WBQ87" s="195"/>
      <c r="WBR87" s="195"/>
      <c r="WBS87" s="195"/>
      <c r="WBT87" s="195"/>
      <c r="WBU87" s="195"/>
      <c r="WBV87" s="195"/>
      <c r="WBW87" s="195"/>
      <c r="WBX87" s="195"/>
      <c r="WBY87" s="195"/>
      <c r="WBZ87" s="195"/>
      <c r="WCA87" s="195"/>
      <c r="WCB87" s="195"/>
      <c r="WCC87" s="195"/>
      <c r="WCD87" s="195"/>
      <c r="WCE87" s="195"/>
      <c r="WCF87" s="195"/>
      <c r="WCG87" s="195"/>
      <c r="WCH87" s="195"/>
      <c r="WCI87" s="195"/>
      <c r="WCJ87" s="195"/>
      <c r="WCK87" s="195"/>
      <c r="WCL87" s="195"/>
      <c r="WCM87" s="195"/>
      <c r="WCN87" s="195"/>
      <c r="WCO87" s="195"/>
      <c r="WCP87" s="195"/>
      <c r="WCQ87" s="195"/>
      <c r="WCR87" s="195"/>
      <c r="WCS87" s="195"/>
      <c r="WCT87" s="195"/>
      <c r="WCU87" s="195"/>
      <c r="WCV87" s="195"/>
      <c r="WCW87" s="195"/>
      <c r="WCX87" s="195"/>
      <c r="WCY87" s="195"/>
      <c r="WCZ87" s="195"/>
      <c r="WDA87" s="195"/>
      <c r="WDB87" s="195"/>
      <c r="WDC87" s="195"/>
      <c r="WDD87" s="195"/>
      <c r="WDE87" s="195"/>
      <c r="WDF87" s="195"/>
      <c r="WDG87" s="195"/>
      <c r="WDH87" s="195"/>
      <c r="WDI87" s="195"/>
      <c r="WDJ87" s="195"/>
      <c r="WDK87" s="195"/>
      <c r="WDL87" s="195"/>
      <c r="WDM87" s="195"/>
      <c r="WDN87" s="195"/>
      <c r="WDO87" s="195"/>
      <c r="WDP87" s="195"/>
      <c r="WDQ87" s="195"/>
      <c r="WDR87" s="195"/>
      <c r="WDS87" s="195"/>
      <c r="WDT87" s="195"/>
      <c r="WDU87" s="195"/>
      <c r="WDV87" s="195"/>
      <c r="WDW87" s="195"/>
      <c r="WDX87" s="195"/>
      <c r="WDY87" s="195"/>
      <c r="WDZ87" s="195"/>
      <c r="WEA87" s="195"/>
      <c r="WEB87" s="195"/>
      <c r="WEC87" s="195"/>
      <c r="WED87" s="195"/>
      <c r="WEE87" s="195"/>
      <c r="WEF87" s="195"/>
      <c r="WEG87" s="195"/>
      <c r="WEH87" s="195"/>
      <c r="WEI87" s="195"/>
      <c r="WEJ87" s="195"/>
      <c r="WEK87" s="195"/>
      <c r="WEL87" s="195"/>
      <c r="WEM87" s="195"/>
      <c r="WEN87" s="195"/>
      <c r="WEO87" s="195"/>
      <c r="WEP87" s="195"/>
      <c r="WEQ87" s="195"/>
      <c r="WER87" s="195"/>
      <c r="WES87" s="195"/>
      <c r="WET87" s="195"/>
      <c r="WEU87" s="195"/>
      <c r="WEV87" s="195"/>
      <c r="WEW87" s="195"/>
      <c r="WEX87" s="195"/>
      <c r="WEY87" s="195"/>
      <c r="WEZ87" s="195"/>
      <c r="WFA87" s="195"/>
      <c r="WFB87" s="195"/>
      <c r="WFC87" s="195"/>
      <c r="WFD87" s="195"/>
      <c r="WFE87" s="195"/>
      <c r="WFF87" s="195"/>
      <c r="WFG87" s="195"/>
      <c r="WFH87" s="195"/>
      <c r="WFI87" s="195"/>
      <c r="WFJ87" s="195"/>
      <c r="WFK87" s="195"/>
      <c r="WFL87" s="195"/>
      <c r="WFM87" s="195"/>
      <c r="WFN87" s="195"/>
      <c r="WFO87" s="195"/>
      <c r="WFP87" s="195"/>
      <c r="WFQ87" s="195"/>
      <c r="WFR87" s="195"/>
      <c r="WFS87" s="195"/>
      <c r="WFT87" s="195"/>
      <c r="WFU87" s="195"/>
      <c r="WFV87" s="195"/>
      <c r="WFW87" s="195"/>
      <c r="WFX87" s="195"/>
      <c r="WFY87" s="195"/>
      <c r="WFZ87" s="195"/>
      <c r="WGA87" s="195"/>
      <c r="WGB87" s="195"/>
      <c r="WGC87" s="195"/>
      <c r="WGD87" s="195"/>
      <c r="WGE87" s="195"/>
      <c r="WGF87" s="195"/>
      <c r="WGG87" s="195"/>
      <c r="WGH87" s="195"/>
      <c r="WGI87" s="195"/>
      <c r="WGJ87" s="195"/>
      <c r="WGK87" s="195"/>
      <c r="WGL87" s="195"/>
      <c r="WGM87" s="195"/>
      <c r="WGN87" s="195"/>
      <c r="WGO87" s="195"/>
      <c r="WGP87" s="195"/>
      <c r="WGQ87" s="195"/>
      <c r="WGR87" s="195"/>
      <c r="WGS87" s="195"/>
      <c r="WGT87" s="195"/>
      <c r="WGU87" s="195"/>
      <c r="WGV87" s="195"/>
      <c r="WGW87" s="195"/>
      <c r="WGX87" s="195"/>
      <c r="WGY87" s="195"/>
      <c r="WGZ87" s="195"/>
      <c r="WHA87" s="195"/>
      <c r="WHB87" s="195"/>
      <c r="WHC87" s="195"/>
      <c r="WHD87" s="195"/>
      <c r="WHE87" s="195"/>
      <c r="WHF87" s="195"/>
      <c r="WHG87" s="195"/>
      <c r="WHH87" s="195"/>
      <c r="WHI87" s="195"/>
      <c r="WHJ87" s="195"/>
      <c r="WHK87" s="195"/>
      <c r="WHL87" s="195"/>
      <c r="WHM87" s="195"/>
      <c r="WHN87" s="195"/>
      <c r="WHO87" s="195"/>
      <c r="WHP87" s="195"/>
      <c r="WHQ87" s="195"/>
      <c r="WHR87" s="195"/>
      <c r="WHS87" s="195"/>
      <c r="WHT87" s="195"/>
      <c r="WHU87" s="195"/>
      <c r="WHV87" s="195"/>
      <c r="WHW87" s="195"/>
      <c r="WHX87" s="195"/>
      <c r="WHY87" s="195"/>
      <c r="WHZ87" s="195"/>
      <c r="WIA87" s="195"/>
      <c r="WIB87" s="195"/>
      <c r="WIC87" s="195"/>
      <c r="WID87" s="195"/>
      <c r="WIE87" s="195"/>
      <c r="WIF87" s="195"/>
      <c r="WIG87" s="195"/>
      <c r="WIH87" s="195"/>
      <c r="WII87" s="195"/>
      <c r="WIJ87" s="195"/>
      <c r="WIK87" s="195"/>
      <c r="WIL87" s="195"/>
      <c r="WIM87" s="195"/>
      <c r="WIN87" s="195"/>
      <c r="WIO87" s="195"/>
      <c r="WIP87" s="195"/>
      <c r="WIQ87" s="195"/>
      <c r="WIR87" s="195"/>
      <c r="WIS87" s="195"/>
      <c r="WIT87" s="195"/>
      <c r="WIU87" s="195"/>
      <c r="WIV87" s="195"/>
      <c r="WIW87" s="195"/>
      <c r="WIX87" s="195"/>
      <c r="WIY87" s="195"/>
      <c r="WIZ87" s="195"/>
      <c r="WJA87" s="195"/>
      <c r="WJB87" s="195"/>
      <c r="WJC87" s="195"/>
      <c r="WJD87" s="195"/>
      <c r="WJE87" s="195"/>
      <c r="WJF87" s="195"/>
      <c r="WJG87" s="195"/>
      <c r="WJH87" s="195"/>
      <c r="WJI87" s="195"/>
      <c r="WJJ87" s="195"/>
      <c r="WJK87" s="195"/>
      <c r="WJL87" s="195"/>
      <c r="WJM87" s="195"/>
      <c r="WJN87" s="195"/>
      <c r="WJO87" s="195"/>
      <c r="WJP87" s="195"/>
      <c r="WJQ87" s="195"/>
      <c r="WJR87" s="195"/>
      <c r="WJS87" s="195"/>
      <c r="WJT87" s="195"/>
      <c r="WJU87" s="195"/>
      <c r="WJV87" s="195"/>
      <c r="WJW87" s="195"/>
      <c r="WJX87" s="195"/>
      <c r="WJY87" s="195"/>
      <c r="WJZ87" s="195"/>
      <c r="WKA87" s="195"/>
      <c r="WKB87" s="195"/>
      <c r="WKC87" s="195"/>
      <c r="WKD87" s="195"/>
      <c r="WKE87" s="195"/>
      <c r="WKF87" s="195"/>
      <c r="WKG87" s="195"/>
      <c r="WKH87" s="195"/>
      <c r="WKI87" s="195"/>
      <c r="WKJ87" s="195"/>
      <c r="WKK87" s="195"/>
      <c r="WKL87" s="195"/>
      <c r="WKM87" s="195"/>
      <c r="WKN87" s="195"/>
      <c r="WKO87" s="195"/>
      <c r="WKP87" s="195"/>
      <c r="WKQ87" s="195"/>
      <c r="WKR87" s="195"/>
      <c r="WKS87" s="195"/>
      <c r="WKT87" s="195"/>
      <c r="WKU87" s="195"/>
      <c r="WKV87" s="195"/>
      <c r="WKW87" s="195"/>
      <c r="WKX87" s="195"/>
      <c r="WKY87" s="195"/>
      <c r="WKZ87" s="195"/>
      <c r="WLA87" s="195"/>
      <c r="WLB87" s="195"/>
      <c r="WLC87" s="195"/>
      <c r="WLD87" s="195"/>
      <c r="WLE87" s="195"/>
      <c r="WLF87" s="195"/>
      <c r="WLG87" s="195"/>
      <c r="WLH87" s="195"/>
      <c r="WLI87" s="195"/>
      <c r="WLJ87" s="195"/>
      <c r="WLK87" s="195"/>
      <c r="WLL87" s="195"/>
      <c r="WLM87" s="195"/>
      <c r="WLN87" s="195"/>
      <c r="WLO87" s="195"/>
      <c r="WLP87" s="195"/>
      <c r="WLQ87" s="195"/>
      <c r="WLR87" s="195"/>
      <c r="WLS87" s="195"/>
      <c r="WLT87" s="195"/>
      <c r="WLU87" s="195"/>
      <c r="WLV87" s="195"/>
      <c r="WLW87" s="195"/>
      <c r="WLX87" s="195"/>
      <c r="WLY87" s="195"/>
      <c r="WLZ87" s="195"/>
      <c r="WMA87" s="195"/>
      <c r="WMB87" s="195"/>
      <c r="WMC87" s="195"/>
      <c r="WMD87" s="195"/>
      <c r="WME87" s="195"/>
      <c r="WMF87" s="195"/>
      <c r="WMG87" s="195"/>
      <c r="WMH87" s="195"/>
      <c r="WMI87" s="195"/>
      <c r="WMJ87" s="195"/>
      <c r="WMK87" s="195"/>
      <c r="WML87" s="195"/>
      <c r="WMM87" s="195"/>
      <c r="WMN87" s="195"/>
      <c r="WMO87" s="195"/>
      <c r="WMP87" s="195"/>
      <c r="WMQ87" s="195"/>
      <c r="WMR87" s="195"/>
      <c r="WMS87" s="195"/>
      <c r="WMT87" s="195"/>
      <c r="WMU87" s="195"/>
      <c r="WMV87" s="195"/>
      <c r="WMW87" s="195"/>
      <c r="WMX87" s="195"/>
      <c r="WMY87" s="195"/>
      <c r="WMZ87" s="195"/>
      <c r="WNA87" s="195"/>
      <c r="WNB87" s="195"/>
      <c r="WNC87" s="195"/>
      <c r="WND87" s="195"/>
      <c r="WNE87" s="195"/>
      <c r="WNF87" s="195"/>
      <c r="WNG87" s="195"/>
      <c r="WNH87" s="195"/>
      <c r="WNI87" s="195"/>
      <c r="WNJ87" s="195"/>
      <c r="WNK87" s="195"/>
      <c r="WNL87" s="195"/>
      <c r="WNM87" s="195"/>
      <c r="WNN87" s="195"/>
      <c r="WNO87" s="195"/>
      <c r="WNP87" s="195"/>
      <c r="WNQ87" s="195"/>
      <c r="WNR87" s="195"/>
      <c r="WNS87" s="195"/>
      <c r="WNT87" s="195"/>
      <c r="WNU87" s="195"/>
      <c r="WNV87" s="195"/>
      <c r="WNW87" s="195"/>
      <c r="WNX87" s="195"/>
      <c r="WNY87" s="195"/>
      <c r="WNZ87" s="195"/>
      <c r="WOA87" s="195"/>
      <c r="WOB87" s="195"/>
      <c r="WOC87" s="195"/>
      <c r="WOD87" s="195"/>
      <c r="WOE87" s="195"/>
      <c r="WOF87" s="195"/>
      <c r="WOG87" s="195"/>
      <c r="WOH87" s="195"/>
      <c r="WOI87" s="195"/>
      <c r="WOJ87" s="195"/>
      <c r="WOK87" s="195"/>
      <c r="WOL87" s="195"/>
      <c r="WOM87" s="195"/>
      <c r="WON87" s="195"/>
      <c r="WOO87" s="195"/>
      <c r="WOP87" s="195"/>
      <c r="WOQ87" s="195"/>
      <c r="WOR87" s="195"/>
      <c r="WOS87" s="195"/>
      <c r="WOT87" s="195"/>
      <c r="WOU87" s="195"/>
      <c r="WOV87" s="195"/>
      <c r="WOW87" s="195"/>
      <c r="WOX87" s="195"/>
      <c r="WOY87" s="195"/>
      <c r="WOZ87" s="195"/>
      <c r="WPA87" s="195"/>
      <c r="WPB87" s="195"/>
      <c r="WPC87" s="195"/>
      <c r="WPD87" s="195"/>
      <c r="WPE87" s="195"/>
      <c r="WPF87" s="195"/>
      <c r="WPG87" s="195"/>
      <c r="WPH87" s="195"/>
      <c r="WPI87" s="195"/>
      <c r="WPJ87" s="195"/>
      <c r="WPK87" s="195"/>
      <c r="WPL87" s="195"/>
      <c r="WPM87" s="195"/>
      <c r="WPN87" s="195"/>
      <c r="WPO87" s="195"/>
      <c r="WPP87" s="195"/>
      <c r="WPQ87" s="195"/>
      <c r="WPR87" s="195"/>
      <c r="WPS87" s="195"/>
      <c r="WPT87" s="195"/>
      <c r="WPU87" s="195"/>
      <c r="WPV87" s="195"/>
      <c r="WPW87" s="195"/>
      <c r="WPX87" s="195"/>
      <c r="WPY87" s="195"/>
      <c r="WPZ87" s="195"/>
      <c r="WQA87" s="195"/>
      <c r="WQB87" s="195"/>
      <c r="WQC87" s="195"/>
      <c r="WQD87" s="195"/>
      <c r="WQE87" s="195"/>
      <c r="WQF87" s="195"/>
      <c r="WQG87" s="195"/>
      <c r="WQH87" s="195"/>
      <c r="WQI87" s="195"/>
      <c r="WQJ87" s="195"/>
      <c r="WQK87" s="195"/>
      <c r="WQL87" s="195"/>
      <c r="WQM87" s="195"/>
      <c r="WQN87" s="195"/>
      <c r="WQO87" s="195"/>
      <c r="WQP87" s="195"/>
      <c r="WQQ87" s="195"/>
      <c r="WQR87" s="195"/>
      <c r="WQS87" s="195"/>
      <c r="WQT87" s="195"/>
      <c r="WQU87" s="195"/>
      <c r="WQV87" s="195"/>
      <c r="WQW87" s="195"/>
      <c r="WQX87" s="195"/>
      <c r="WQY87" s="195"/>
      <c r="WQZ87" s="195"/>
      <c r="WRA87" s="195"/>
      <c r="WRB87" s="195"/>
      <c r="WRC87" s="195"/>
      <c r="WRD87" s="195"/>
      <c r="WRE87" s="195"/>
      <c r="WRF87" s="195"/>
      <c r="WRG87" s="195"/>
      <c r="WRH87" s="195"/>
      <c r="WRI87" s="195"/>
      <c r="WRJ87" s="195"/>
      <c r="WRK87" s="195"/>
      <c r="WRL87" s="195"/>
      <c r="WRM87" s="195"/>
      <c r="WRN87" s="195"/>
      <c r="WRO87" s="195"/>
      <c r="WRP87" s="195"/>
      <c r="WRQ87" s="195"/>
      <c r="WRR87" s="195"/>
      <c r="WRS87" s="195"/>
      <c r="WRT87" s="195"/>
      <c r="WRU87" s="195"/>
      <c r="WRV87" s="195"/>
      <c r="WRW87" s="195"/>
      <c r="WRX87" s="195"/>
      <c r="WRY87" s="195"/>
      <c r="WRZ87" s="195"/>
      <c r="WSA87" s="195"/>
      <c r="WSB87" s="195"/>
      <c r="WSC87" s="195"/>
      <c r="WSD87" s="195"/>
      <c r="WSE87" s="195"/>
      <c r="WSF87" s="195"/>
      <c r="WSG87" s="195"/>
      <c r="WSH87" s="195"/>
      <c r="WSI87" s="195"/>
      <c r="WSJ87" s="195"/>
      <c r="WSK87" s="195"/>
      <c r="WSL87" s="195"/>
      <c r="WSM87" s="195"/>
      <c r="WSN87" s="195"/>
      <c r="WSO87" s="195"/>
      <c r="WSP87" s="195"/>
      <c r="WSQ87" s="195"/>
      <c r="WSR87" s="195"/>
      <c r="WSS87" s="195"/>
      <c r="WST87" s="195"/>
      <c r="WSU87" s="195"/>
      <c r="WSV87" s="195"/>
      <c r="WSW87" s="195"/>
      <c r="WSX87" s="195"/>
      <c r="WSY87" s="195"/>
      <c r="WSZ87" s="195"/>
      <c r="WTA87" s="195"/>
      <c r="WTB87" s="195"/>
      <c r="WTC87" s="195"/>
      <c r="WTD87" s="195"/>
      <c r="WTE87" s="195"/>
      <c r="WTF87" s="195"/>
      <c r="WTG87" s="195"/>
      <c r="WTH87" s="195"/>
      <c r="WTI87" s="195"/>
      <c r="WTJ87" s="195"/>
      <c r="WTK87" s="195"/>
      <c r="WTL87" s="195"/>
      <c r="WTM87" s="195"/>
      <c r="WTN87" s="195"/>
      <c r="WTO87" s="195"/>
      <c r="WTP87" s="195"/>
      <c r="WTQ87" s="195"/>
      <c r="WTR87" s="195"/>
      <c r="WTS87" s="195"/>
      <c r="WTT87" s="195"/>
      <c r="WTU87" s="195"/>
      <c r="WTV87" s="195"/>
      <c r="WTW87" s="195"/>
      <c r="WTX87" s="195"/>
      <c r="WTY87" s="195"/>
      <c r="WTZ87" s="195"/>
      <c r="WUA87" s="195"/>
      <c r="WUB87" s="195"/>
      <c r="WUC87" s="195"/>
      <c r="WUD87" s="195"/>
      <c r="WUE87" s="195"/>
      <c r="WUF87" s="195"/>
      <c r="WUG87" s="195"/>
      <c r="WUH87" s="195"/>
      <c r="WUI87" s="195"/>
      <c r="WUJ87" s="195"/>
      <c r="WUK87" s="195"/>
      <c r="WUL87" s="195"/>
      <c r="WUM87" s="195"/>
      <c r="WUN87" s="195"/>
      <c r="WUO87" s="195"/>
      <c r="WUP87" s="195"/>
      <c r="WUQ87" s="195"/>
      <c r="WUR87" s="195"/>
      <c r="WUS87" s="195"/>
      <c r="WUT87" s="195"/>
      <c r="WUU87" s="195"/>
      <c r="WUV87" s="195"/>
      <c r="WUW87" s="195"/>
      <c r="WUX87" s="195"/>
      <c r="WUY87" s="195"/>
      <c r="WUZ87" s="195"/>
      <c r="WVA87" s="195"/>
      <c r="WVB87" s="195"/>
      <c r="WVC87" s="195"/>
      <c r="WVD87" s="195"/>
      <c r="WVE87" s="195"/>
      <c r="WVF87" s="195"/>
      <c r="WVG87" s="195"/>
      <c r="WVH87" s="195"/>
      <c r="WVI87" s="195"/>
      <c r="WVJ87" s="195"/>
      <c r="WVK87" s="195"/>
      <c r="WVL87" s="195"/>
      <c r="WVM87" s="195"/>
      <c r="WVN87" s="195"/>
      <c r="WVO87" s="195"/>
      <c r="WVP87" s="195"/>
      <c r="WVQ87" s="195"/>
      <c r="WVR87" s="195"/>
      <c r="WVS87" s="195"/>
      <c r="WVT87" s="195"/>
      <c r="WVU87" s="195"/>
      <c r="WVV87" s="195"/>
      <c r="WVW87" s="195"/>
      <c r="WVX87" s="195"/>
      <c r="WVY87" s="195"/>
      <c r="WVZ87" s="195"/>
      <c r="WWA87" s="195"/>
      <c r="WWB87" s="195"/>
      <c r="WWC87" s="195"/>
      <c r="WWD87" s="195"/>
      <c r="WWE87" s="195"/>
      <c r="WWF87" s="195"/>
      <c r="WWG87" s="195"/>
      <c r="WWH87" s="195"/>
      <c r="WWI87" s="195"/>
      <c r="WWJ87" s="195"/>
      <c r="WWK87" s="195"/>
      <c r="WWL87" s="195"/>
      <c r="WWM87" s="195"/>
      <c r="WWN87" s="195"/>
      <c r="WWO87" s="195"/>
      <c r="WWP87" s="195"/>
      <c r="WWQ87" s="195"/>
      <c r="WWR87" s="195"/>
      <c r="WWS87" s="195"/>
      <c r="WWT87" s="195"/>
      <c r="WWU87" s="195"/>
      <c r="WWV87" s="195"/>
      <c r="WWW87" s="195"/>
      <c r="WWX87" s="195"/>
      <c r="WWY87" s="195"/>
      <c r="WWZ87" s="195"/>
      <c r="WXA87" s="195"/>
      <c r="WXB87" s="195"/>
      <c r="WXC87" s="195"/>
      <c r="WXD87" s="195"/>
      <c r="WXE87" s="195"/>
      <c r="WXF87" s="195"/>
      <c r="WXG87" s="195"/>
      <c r="WXH87" s="195"/>
      <c r="WXI87" s="195"/>
    </row>
    <row r="88" spans="1:16181" s="195" customFormat="1">
      <c r="A88" s="233"/>
      <c r="E88" s="280"/>
      <c r="F88" s="314"/>
      <c r="G88" s="314"/>
      <c r="H88" s="314"/>
    </row>
  </sheetData>
  <sheetProtection algorithmName="SHA-512" hashValue="xIlcLrLMiGl2LFQE1udFr4H08FzS4rixehRAx5985LnjelWSqhMZlF5w+MIr1PCXSebEZOqeJIrCS6E5YwOXBQ==" saltValue="cWJB1p+6E0K61XD6aaEoeg==" spinCount="100000" sheet="1" objects="1" scenarios="1"/>
  <mergeCells count="1">
    <mergeCell ref="I13:J13"/>
  </mergeCells>
  <phoneticPr fontId="90" type="noConversion"/>
  <conditionalFormatting sqref="K11:AP11">
    <cfRule type="expression" dxfId="27" priority="1">
      <formula>K11="Sat"</formula>
    </cfRule>
    <cfRule type="expression" dxfId="26" priority="2">
      <formula>K11="Sun"</formula>
    </cfRule>
  </conditionalFormatting>
  <pageMargins left="0.7" right="0.7" top="0.75" bottom="0.75" header="0.3" footer="0.3"/>
  <pageSetup paperSize="9" scale="2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5"/>
  </sheetPr>
  <dimension ref="A4:BB180"/>
  <sheetViews>
    <sheetView tabSelected="1" topLeftCell="D8" zoomScale="77" zoomScaleNormal="58" workbookViewId="0">
      <selection activeCell="L18" sqref="L18"/>
    </sheetView>
  </sheetViews>
  <sheetFormatPr defaultColWidth="8.6328125" defaultRowHeight="12.5"/>
  <cols>
    <col min="1" max="1" width="8.6328125" style="20" hidden="1" customWidth="1"/>
    <col min="2" max="2" width="3.54296875" style="20" hidden="1" customWidth="1"/>
    <col min="3" max="3" width="4.453125" style="20" hidden="1" customWidth="1"/>
    <col min="4" max="4" width="4.453125" style="20" customWidth="1"/>
    <col min="5" max="5" width="2.453125" style="20" customWidth="1"/>
    <col min="6" max="6" width="4.1796875" style="20" customWidth="1"/>
    <col min="7" max="7" width="8.453125" style="55" customWidth="1"/>
    <col min="8" max="8" width="11" style="21" customWidth="1"/>
    <col min="9" max="9" width="57.81640625" style="20" customWidth="1"/>
    <col min="10" max="10" width="13.6328125" style="21" customWidth="1"/>
    <col min="11" max="11" width="12.36328125" style="57" customWidth="1"/>
    <col min="12" max="12" width="14.36328125" style="57" customWidth="1"/>
    <col min="13" max="13" width="15.6328125" style="57" customWidth="1"/>
    <col min="14" max="16" width="13.1796875" style="57" customWidth="1"/>
    <col min="17" max="17" width="14.1796875" style="57" hidden="1" customWidth="1"/>
    <col min="18" max="41" width="12.81640625" style="57" hidden="1" customWidth="1"/>
    <col min="42" max="42" width="12.81640625" style="57" customWidth="1"/>
    <col min="43" max="48" width="12.36328125" style="57" customWidth="1"/>
    <col min="49" max="49" width="15" style="57" customWidth="1"/>
    <col min="50" max="50" width="16.36328125" style="57" customWidth="1"/>
    <col min="51" max="53" width="12.36328125" style="57" customWidth="1"/>
    <col min="54" max="54" width="12.1796875" style="20" bestFit="1" customWidth="1"/>
    <col min="55" max="16384" width="8.6328125" style="20"/>
  </cols>
  <sheetData>
    <row r="4" spans="7:54" ht="13">
      <c r="I4" s="56"/>
      <c r="J4" s="38"/>
    </row>
    <row r="9" spans="7:54" ht="21" customHeight="1">
      <c r="G9" s="577"/>
      <c r="H9" s="578"/>
      <c r="I9" s="578"/>
      <c r="J9" s="65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</row>
    <row r="10" spans="7:54" ht="22" customHeight="1">
      <c r="G10" s="576"/>
      <c r="H10" s="576"/>
      <c r="I10" s="576"/>
      <c r="BA10" s="150" t="s">
        <v>507</v>
      </c>
    </row>
    <row r="11" spans="7:54" ht="13" hidden="1">
      <c r="J11" s="84"/>
      <c r="K11" s="85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</row>
    <row r="12" spans="7:54" ht="13" hidden="1">
      <c r="I12" s="84"/>
      <c r="J12" s="84"/>
      <c r="K12" s="86"/>
      <c r="L12" s="72"/>
      <c r="M12" s="72"/>
      <c r="N12" s="72">
        <f t="shared" ref="N12:S12" si="0">M12+1</f>
        <v>1</v>
      </c>
      <c r="O12" s="72">
        <f t="shared" si="0"/>
        <v>2</v>
      </c>
      <c r="P12" s="72">
        <f t="shared" si="0"/>
        <v>3</v>
      </c>
      <c r="Q12" s="72">
        <f>P12+1</f>
        <v>4</v>
      </c>
      <c r="R12" s="72">
        <f t="shared" si="0"/>
        <v>5</v>
      </c>
      <c r="S12" s="72">
        <f t="shared" si="0"/>
        <v>6</v>
      </c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 t="e">
        <f>#REF!+7</f>
        <v>#REF!</v>
      </c>
      <c r="AR12" s="72" t="e">
        <f>AQ12+ROUNDDOWN(21/2,0)</f>
        <v>#REF!</v>
      </c>
      <c r="AS12" s="72" t="e">
        <f>AR12+30/2</f>
        <v>#REF!</v>
      </c>
      <c r="AT12" s="72" t="e">
        <f t="shared" ref="AT12:AV12" si="1">AS12+30/2</f>
        <v>#REF!</v>
      </c>
      <c r="AU12" s="72" t="e">
        <f t="shared" si="1"/>
        <v>#REF!</v>
      </c>
      <c r="AV12" s="72" t="e">
        <f t="shared" si="1"/>
        <v>#REF!</v>
      </c>
      <c r="AW12" s="72" t="e">
        <f>AV12+92/2</f>
        <v>#REF!</v>
      </c>
      <c r="AX12" s="72" t="e">
        <f>AW12+92/2</f>
        <v>#REF!</v>
      </c>
      <c r="AY12" s="72" t="e">
        <f>AX12+ROUNDDOWN(365/2,0)</f>
        <v>#REF!</v>
      </c>
      <c r="AZ12" s="72" t="e">
        <f>AY12+ROUNDDOWN(3*365/2,)</f>
        <v>#REF!</v>
      </c>
      <c r="BA12" s="72" t="e">
        <f>AZ12+3650/2</f>
        <v>#REF!</v>
      </c>
    </row>
    <row r="13" spans="7:54" ht="51" customHeight="1">
      <c r="G13" s="91" t="s">
        <v>159</v>
      </c>
      <c r="H13" s="91" t="s">
        <v>160</v>
      </c>
      <c r="I13" s="158" t="s">
        <v>0</v>
      </c>
      <c r="J13" s="91" t="s">
        <v>486</v>
      </c>
      <c r="K13" s="92" t="s">
        <v>591</v>
      </c>
      <c r="L13" s="159" t="s">
        <v>584</v>
      </c>
      <c r="M13" s="160" t="s">
        <v>585</v>
      </c>
      <c r="N13" s="92" t="s">
        <v>163</v>
      </c>
      <c r="O13" s="92" t="s">
        <v>164</v>
      </c>
      <c r="P13" s="92" t="s">
        <v>508</v>
      </c>
      <c r="Q13" s="92" t="s">
        <v>166</v>
      </c>
      <c r="R13" s="92" t="s">
        <v>167</v>
      </c>
      <c r="S13" s="92" t="s">
        <v>168</v>
      </c>
      <c r="T13" s="92" t="s">
        <v>280</v>
      </c>
      <c r="U13" s="92" t="s">
        <v>281</v>
      </c>
      <c r="V13" s="92" t="s">
        <v>282</v>
      </c>
      <c r="W13" s="92" t="s">
        <v>283</v>
      </c>
      <c r="X13" s="92" t="s">
        <v>284</v>
      </c>
      <c r="Y13" s="92" t="s">
        <v>285</v>
      </c>
      <c r="Z13" s="92" t="s">
        <v>286</v>
      </c>
      <c r="AA13" s="92" t="s">
        <v>287</v>
      </c>
      <c r="AB13" s="92" t="s">
        <v>288</v>
      </c>
      <c r="AC13" s="92" t="s">
        <v>289</v>
      </c>
      <c r="AD13" s="92" t="s">
        <v>290</v>
      </c>
      <c r="AE13" s="92" t="s">
        <v>291</v>
      </c>
      <c r="AF13" s="92" t="s">
        <v>292</v>
      </c>
      <c r="AG13" s="92" t="s">
        <v>293</v>
      </c>
      <c r="AH13" s="92" t="s">
        <v>294</v>
      </c>
      <c r="AI13" s="92" t="s">
        <v>295</v>
      </c>
      <c r="AJ13" s="92" t="s">
        <v>296</v>
      </c>
      <c r="AK13" s="92" t="s">
        <v>297</v>
      </c>
      <c r="AL13" s="92" t="s">
        <v>298</v>
      </c>
      <c r="AM13" s="92" t="s">
        <v>299</v>
      </c>
      <c r="AN13" s="92" t="s">
        <v>300</v>
      </c>
      <c r="AO13" s="92" t="s">
        <v>301</v>
      </c>
      <c r="AP13" s="92" t="s">
        <v>302</v>
      </c>
      <c r="AQ13" s="92" t="s">
        <v>592</v>
      </c>
      <c r="AR13" s="92" t="s">
        <v>593</v>
      </c>
      <c r="AS13" s="92" t="s">
        <v>594</v>
      </c>
      <c r="AT13" s="92" t="s">
        <v>595</v>
      </c>
      <c r="AU13" s="92" t="s">
        <v>596</v>
      </c>
      <c r="AV13" s="92" t="s">
        <v>597</v>
      </c>
      <c r="AW13" s="92" t="s">
        <v>598</v>
      </c>
      <c r="AX13" s="92" t="s">
        <v>599</v>
      </c>
      <c r="AY13" s="92" t="s">
        <v>600</v>
      </c>
      <c r="AZ13" s="92" t="s">
        <v>601</v>
      </c>
      <c r="BA13" s="92" t="s">
        <v>602</v>
      </c>
    </row>
    <row r="14" spans="7:54" ht="25" customHeight="1">
      <c r="G14" s="47" t="s">
        <v>43</v>
      </c>
      <c r="H14" s="67">
        <v>1</v>
      </c>
      <c r="I14" s="93" t="s">
        <v>180</v>
      </c>
      <c r="J14" s="91"/>
      <c r="K14" s="92"/>
      <c r="L14" s="159"/>
      <c r="M14" s="160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</row>
    <row r="15" spans="7:54" ht="13">
      <c r="G15" s="47" t="s">
        <v>44</v>
      </c>
      <c r="H15" s="67" t="s">
        <v>534</v>
      </c>
      <c r="I15" s="36" t="s">
        <v>181</v>
      </c>
      <c r="J15" s="28"/>
      <c r="K15" s="123"/>
      <c r="L15" s="98">
        <f>SUM(L16:L30)</f>
        <v>0</v>
      </c>
      <c r="M15" s="98">
        <f t="shared" ref="M15:BA15" si="2">SUM(M16:M30)</f>
        <v>0</v>
      </c>
      <c r="N15" s="98">
        <f t="shared" si="2"/>
        <v>0</v>
      </c>
      <c r="O15" s="98">
        <f t="shared" si="2"/>
        <v>0</v>
      </c>
      <c r="P15" s="98">
        <f t="shared" si="2"/>
        <v>0</v>
      </c>
      <c r="Q15" s="98">
        <f t="shared" si="2"/>
        <v>0</v>
      </c>
      <c r="R15" s="98">
        <f t="shared" si="2"/>
        <v>0</v>
      </c>
      <c r="S15" s="98">
        <f t="shared" si="2"/>
        <v>0</v>
      </c>
      <c r="T15" s="98">
        <f t="shared" si="2"/>
        <v>0</v>
      </c>
      <c r="U15" s="98">
        <f t="shared" si="2"/>
        <v>0</v>
      </c>
      <c r="V15" s="98">
        <f t="shared" si="2"/>
        <v>0</v>
      </c>
      <c r="W15" s="98">
        <f t="shared" si="2"/>
        <v>0</v>
      </c>
      <c r="X15" s="98">
        <f t="shared" si="2"/>
        <v>0</v>
      </c>
      <c r="Y15" s="98">
        <f t="shared" si="2"/>
        <v>0</v>
      </c>
      <c r="Z15" s="98">
        <f t="shared" si="2"/>
        <v>0</v>
      </c>
      <c r="AA15" s="98">
        <f t="shared" si="2"/>
        <v>0</v>
      </c>
      <c r="AB15" s="98">
        <f t="shared" si="2"/>
        <v>0</v>
      </c>
      <c r="AC15" s="98">
        <f t="shared" si="2"/>
        <v>0</v>
      </c>
      <c r="AD15" s="98">
        <f t="shared" si="2"/>
        <v>0</v>
      </c>
      <c r="AE15" s="98">
        <f t="shared" si="2"/>
        <v>0</v>
      </c>
      <c r="AF15" s="98">
        <f t="shared" si="2"/>
        <v>0</v>
      </c>
      <c r="AG15" s="98">
        <f t="shared" si="2"/>
        <v>0</v>
      </c>
      <c r="AH15" s="98">
        <f t="shared" si="2"/>
        <v>0</v>
      </c>
      <c r="AI15" s="98">
        <f t="shared" si="2"/>
        <v>0</v>
      </c>
      <c r="AJ15" s="98">
        <f t="shared" si="2"/>
        <v>0</v>
      </c>
      <c r="AK15" s="98">
        <f t="shared" si="2"/>
        <v>0</v>
      </c>
      <c r="AL15" s="98">
        <f t="shared" si="2"/>
        <v>0</v>
      </c>
      <c r="AM15" s="98">
        <f t="shared" si="2"/>
        <v>0</v>
      </c>
      <c r="AN15" s="98">
        <f t="shared" si="2"/>
        <v>0</v>
      </c>
      <c r="AO15" s="98">
        <f t="shared" si="2"/>
        <v>0</v>
      </c>
      <c r="AP15" s="98">
        <f t="shared" si="2"/>
        <v>0</v>
      </c>
      <c r="AQ15" s="98">
        <f t="shared" si="2"/>
        <v>0</v>
      </c>
      <c r="AR15" s="98">
        <f t="shared" si="2"/>
        <v>0</v>
      </c>
      <c r="AS15" s="98">
        <f t="shared" si="2"/>
        <v>0</v>
      </c>
      <c r="AT15" s="98">
        <f t="shared" si="2"/>
        <v>0</v>
      </c>
      <c r="AU15" s="98">
        <f t="shared" si="2"/>
        <v>0</v>
      </c>
      <c r="AV15" s="98">
        <f t="shared" si="2"/>
        <v>0</v>
      </c>
      <c r="AW15" s="98">
        <f t="shared" si="2"/>
        <v>0</v>
      </c>
      <c r="AX15" s="98">
        <f t="shared" si="2"/>
        <v>0</v>
      </c>
      <c r="AY15" s="98">
        <f t="shared" si="2"/>
        <v>0</v>
      </c>
      <c r="AZ15" s="98">
        <f t="shared" si="2"/>
        <v>0</v>
      </c>
      <c r="BA15" s="98">
        <f t="shared" si="2"/>
        <v>0</v>
      </c>
    </row>
    <row r="16" spans="7:54">
      <c r="G16" s="47" t="s">
        <v>45</v>
      </c>
      <c r="H16" s="69" t="s">
        <v>509</v>
      </c>
      <c r="I16" s="42" t="s">
        <v>235</v>
      </c>
      <c r="J16" s="69">
        <v>0.05</v>
      </c>
      <c r="K16" s="123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59"/>
    </row>
    <row r="17" spans="1:54">
      <c r="G17" s="47" t="s">
        <v>46</v>
      </c>
      <c r="H17" s="69" t="s">
        <v>371</v>
      </c>
      <c r="I17" s="42" t="s">
        <v>603</v>
      </c>
      <c r="J17" s="69">
        <v>0.1</v>
      </c>
      <c r="K17" s="123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</row>
    <row r="18" spans="1:54" ht="14" customHeight="1">
      <c r="G18" s="47" t="s">
        <v>47</v>
      </c>
      <c r="H18" s="69" t="s">
        <v>372</v>
      </c>
      <c r="I18" s="42" t="s">
        <v>604</v>
      </c>
      <c r="J18" s="69">
        <v>0.1</v>
      </c>
      <c r="K18" s="123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59"/>
    </row>
    <row r="19" spans="1:54">
      <c r="A19" s="20" t="s">
        <v>236</v>
      </c>
      <c r="G19" s="47" t="s">
        <v>48</v>
      </c>
      <c r="H19" s="69" t="s">
        <v>373</v>
      </c>
      <c r="I19" s="105" t="s">
        <v>350</v>
      </c>
      <c r="J19" s="69">
        <v>0.05</v>
      </c>
      <c r="K19" s="123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59"/>
    </row>
    <row r="20" spans="1:54" ht="25">
      <c r="G20" s="47" t="s">
        <v>49</v>
      </c>
      <c r="H20" s="69" t="s">
        <v>374</v>
      </c>
      <c r="I20" s="105" t="s">
        <v>605</v>
      </c>
      <c r="J20" s="69">
        <v>0.1</v>
      </c>
      <c r="K20" s="123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</row>
    <row r="21" spans="1:54" ht="25">
      <c r="G21" s="47" t="s">
        <v>50</v>
      </c>
      <c r="H21" s="69" t="s">
        <v>375</v>
      </c>
      <c r="I21" s="105" t="s">
        <v>606</v>
      </c>
      <c r="J21" s="69">
        <v>0.1</v>
      </c>
      <c r="K21" s="123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</row>
    <row r="22" spans="1:54">
      <c r="G22" s="47" t="s">
        <v>51</v>
      </c>
      <c r="H22" s="69" t="s">
        <v>376</v>
      </c>
      <c r="I22" s="106" t="s">
        <v>607</v>
      </c>
      <c r="J22" s="69">
        <v>0.05</v>
      </c>
      <c r="K22" s="123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</row>
    <row r="23" spans="1:54">
      <c r="G23" s="47" t="s">
        <v>1</v>
      </c>
      <c r="H23" s="69" t="s">
        <v>377</v>
      </c>
      <c r="I23" s="106" t="s">
        <v>608</v>
      </c>
      <c r="J23" s="69">
        <v>0.25</v>
      </c>
      <c r="K23" s="123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</row>
    <row r="24" spans="1:54" ht="26">
      <c r="G24" s="47" t="s">
        <v>52</v>
      </c>
      <c r="H24" s="69" t="s">
        <v>378</v>
      </c>
      <c r="I24" s="107" t="s">
        <v>351</v>
      </c>
      <c r="J24" s="28"/>
      <c r="K24" s="123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</row>
    <row r="25" spans="1:54">
      <c r="G25" s="47" t="s">
        <v>53</v>
      </c>
      <c r="H25" s="69" t="s">
        <v>379</v>
      </c>
      <c r="I25" s="106" t="s">
        <v>237</v>
      </c>
      <c r="J25" s="69">
        <v>1</v>
      </c>
      <c r="K25" s="123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</row>
    <row r="26" spans="1:54">
      <c r="G26" s="47" t="s">
        <v>54</v>
      </c>
      <c r="H26" s="69" t="s">
        <v>380</v>
      </c>
      <c r="I26" s="106" t="s">
        <v>475</v>
      </c>
      <c r="J26" s="69">
        <v>1</v>
      </c>
      <c r="K26" s="123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</row>
    <row r="27" spans="1:54">
      <c r="G27" s="47" t="s">
        <v>55</v>
      </c>
      <c r="H27" s="69" t="s">
        <v>381</v>
      </c>
      <c r="I27" s="106" t="s">
        <v>510</v>
      </c>
      <c r="J27" s="69">
        <v>0.2</v>
      </c>
      <c r="K27" s="123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</row>
    <row r="28" spans="1:54">
      <c r="G28" s="47" t="s">
        <v>56</v>
      </c>
      <c r="H28" s="69" t="s">
        <v>382</v>
      </c>
      <c r="I28" s="106" t="s">
        <v>511</v>
      </c>
      <c r="J28" s="69">
        <v>0.4</v>
      </c>
      <c r="K28" s="123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</row>
    <row r="29" spans="1:54" ht="25">
      <c r="G29" s="47" t="s">
        <v>57</v>
      </c>
      <c r="H29" s="69" t="s">
        <v>383</v>
      </c>
      <c r="I29" s="105" t="s">
        <v>579</v>
      </c>
      <c r="J29" s="69">
        <v>0.2</v>
      </c>
      <c r="K29" s="123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</row>
    <row r="30" spans="1:54" ht="25">
      <c r="G30" s="47" t="s">
        <v>58</v>
      </c>
      <c r="H30" s="69" t="s">
        <v>384</v>
      </c>
      <c r="I30" s="105" t="s">
        <v>580</v>
      </c>
      <c r="J30" s="69">
        <v>0.4</v>
      </c>
      <c r="K30" s="123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</row>
    <row r="31" spans="1:54" ht="13">
      <c r="G31" s="47" t="s">
        <v>370</v>
      </c>
      <c r="H31" s="67" t="s">
        <v>535</v>
      </c>
      <c r="I31" s="18" t="s">
        <v>183</v>
      </c>
      <c r="J31" s="67"/>
      <c r="K31" s="123"/>
      <c r="L31" s="98">
        <f>SUM(L32:L33)</f>
        <v>0</v>
      </c>
      <c r="M31" s="98">
        <f>SUM(M32:M33)</f>
        <v>0</v>
      </c>
      <c r="N31" s="98">
        <f t="shared" ref="N31:BA31" si="3">SUM(N32:N33)</f>
        <v>0</v>
      </c>
      <c r="O31" s="98">
        <f t="shared" si="3"/>
        <v>0</v>
      </c>
      <c r="P31" s="98">
        <f t="shared" si="3"/>
        <v>0</v>
      </c>
      <c r="Q31" s="98">
        <f t="shared" si="3"/>
        <v>0</v>
      </c>
      <c r="R31" s="98">
        <f t="shared" si="3"/>
        <v>0</v>
      </c>
      <c r="S31" s="98">
        <f t="shared" si="3"/>
        <v>0</v>
      </c>
      <c r="T31" s="98">
        <f t="shared" si="3"/>
        <v>0</v>
      </c>
      <c r="U31" s="98">
        <f t="shared" si="3"/>
        <v>0</v>
      </c>
      <c r="V31" s="98">
        <f t="shared" si="3"/>
        <v>0</v>
      </c>
      <c r="W31" s="98">
        <f t="shared" si="3"/>
        <v>0</v>
      </c>
      <c r="X31" s="98">
        <f t="shared" si="3"/>
        <v>0</v>
      </c>
      <c r="Y31" s="98">
        <f t="shared" si="3"/>
        <v>0</v>
      </c>
      <c r="Z31" s="98">
        <f t="shared" si="3"/>
        <v>0</v>
      </c>
      <c r="AA31" s="98">
        <f t="shared" si="3"/>
        <v>0</v>
      </c>
      <c r="AB31" s="98">
        <f t="shared" si="3"/>
        <v>0</v>
      </c>
      <c r="AC31" s="98">
        <f t="shared" si="3"/>
        <v>0</v>
      </c>
      <c r="AD31" s="98">
        <f t="shared" si="3"/>
        <v>0</v>
      </c>
      <c r="AE31" s="98">
        <f t="shared" si="3"/>
        <v>0</v>
      </c>
      <c r="AF31" s="98">
        <f t="shared" si="3"/>
        <v>0</v>
      </c>
      <c r="AG31" s="98">
        <f t="shared" si="3"/>
        <v>0</v>
      </c>
      <c r="AH31" s="98">
        <f t="shared" si="3"/>
        <v>0</v>
      </c>
      <c r="AI31" s="98">
        <f t="shared" si="3"/>
        <v>0</v>
      </c>
      <c r="AJ31" s="98">
        <f t="shared" si="3"/>
        <v>0</v>
      </c>
      <c r="AK31" s="98">
        <f t="shared" si="3"/>
        <v>0</v>
      </c>
      <c r="AL31" s="98">
        <f t="shared" si="3"/>
        <v>0</v>
      </c>
      <c r="AM31" s="98">
        <f t="shared" si="3"/>
        <v>0</v>
      </c>
      <c r="AN31" s="98">
        <f t="shared" si="3"/>
        <v>0</v>
      </c>
      <c r="AO31" s="98">
        <f t="shared" si="3"/>
        <v>0</v>
      </c>
      <c r="AP31" s="98">
        <f t="shared" si="3"/>
        <v>0</v>
      </c>
      <c r="AQ31" s="98">
        <f t="shared" si="3"/>
        <v>0</v>
      </c>
      <c r="AR31" s="98">
        <f t="shared" si="3"/>
        <v>0</v>
      </c>
      <c r="AS31" s="98">
        <f t="shared" si="3"/>
        <v>0</v>
      </c>
      <c r="AT31" s="98">
        <f t="shared" si="3"/>
        <v>0</v>
      </c>
      <c r="AU31" s="98">
        <f t="shared" si="3"/>
        <v>0</v>
      </c>
      <c r="AV31" s="98">
        <f t="shared" si="3"/>
        <v>0</v>
      </c>
      <c r="AW31" s="98">
        <f t="shared" si="3"/>
        <v>0</v>
      </c>
      <c r="AX31" s="98">
        <f t="shared" si="3"/>
        <v>0</v>
      </c>
      <c r="AY31" s="98">
        <f t="shared" si="3"/>
        <v>0</v>
      </c>
      <c r="AZ31" s="98">
        <f t="shared" si="3"/>
        <v>0</v>
      </c>
      <c r="BA31" s="98">
        <f t="shared" si="3"/>
        <v>0</v>
      </c>
    </row>
    <row r="32" spans="1:54" ht="25">
      <c r="G32" s="47" t="s">
        <v>59</v>
      </c>
      <c r="H32" s="69" t="s">
        <v>385</v>
      </c>
      <c r="I32" s="19" t="s">
        <v>352</v>
      </c>
      <c r="J32" s="69">
        <v>1</v>
      </c>
      <c r="K32" s="123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</row>
    <row r="33" spans="6:53">
      <c r="G33" s="47" t="s">
        <v>2</v>
      </c>
      <c r="H33" s="69" t="s">
        <v>386</v>
      </c>
      <c r="I33" s="19" t="s">
        <v>196</v>
      </c>
      <c r="J33" s="69">
        <v>1</v>
      </c>
      <c r="K33" s="123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</row>
    <row r="34" spans="6:53" ht="13">
      <c r="G34" s="47" t="s">
        <v>60</v>
      </c>
      <c r="H34" s="68" t="s">
        <v>322</v>
      </c>
      <c r="I34" s="111" t="s">
        <v>578</v>
      </c>
      <c r="J34" s="29"/>
      <c r="K34" s="123"/>
      <c r="L34" s="98">
        <f>SUM(L35,L42)</f>
        <v>0</v>
      </c>
      <c r="M34" s="98">
        <f>SUM(M35,M42)</f>
        <v>0</v>
      </c>
      <c r="N34" s="98">
        <f t="shared" ref="N34:BA34" si="4">SUM(N35,N42)</f>
        <v>0</v>
      </c>
      <c r="O34" s="98">
        <f t="shared" si="4"/>
        <v>0</v>
      </c>
      <c r="P34" s="98">
        <f t="shared" si="4"/>
        <v>0</v>
      </c>
      <c r="Q34" s="98">
        <f t="shared" si="4"/>
        <v>0</v>
      </c>
      <c r="R34" s="98">
        <f t="shared" si="4"/>
        <v>0</v>
      </c>
      <c r="S34" s="98">
        <f t="shared" si="4"/>
        <v>0</v>
      </c>
      <c r="T34" s="98">
        <f t="shared" si="4"/>
        <v>0</v>
      </c>
      <c r="U34" s="98">
        <f t="shared" si="4"/>
        <v>0</v>
      </c>
      <c r="V34" s="98">
        <f t="shared" si="4"/>
        <v>0</v>
      </c>
      <c r="W34" s="98">
        <f t="shared" si="4"/>
        <v>0</v>
      </c>
      <c r="X34" s="98">
        <f t="shared" si="4"/>
        <v>0</v>
      </c>
      <c r="Y34" s="98">
        <f t="shared" si="4"/>
        <v>0</v>
      </c>
      <c r="Z34" s="98">
        <f t="shared" si="4"/>
        <v>0</v>
      </c>
      <c r="AA34" s="98">
        <f t="shared" si="4"/>
        <v>0</v>
      </c>
      <c r="AB34" s="98">
        <f t="shared" si="4"/>
        <v>0</v>
      </c>
      <c r="AC34" s="98">
        <f t="shared" si="4"/>
        <v>0</v>
      </c>
      <c r="AD34" s="98">
        <f t="shared" si="4"/>
        <v>0</v>
      </c>
      <c r="AE34" s="98">
        <f t="shared" si="4"/>
        <v>0</v>
      </c>
      <c r="AF34" s="98">
        <f t="shared" si="4"/>
        <v>0</v>
      </c>
      <c r="AG34" s="98">
        <f t="shared" si="4"/>
        <v>0</v>
      </c>
      <c r="AH34" s="98">
        <f t="shared" si="4"/>
        <v>0</v>
      </c>
      <c r="AI34" s="98">
        <f t="shared" si="4"/>
        <v>0</v>
      </c>
      <c r="AJ34" s="98">
        <f t="shared" si="4"/>
        <v>0</v>
      </c>
      <c r="AK34" s="98">
        <f t="shared" si="4"/>
        <v>0</v>
      </c>
      <c r="AL34" s="98">
        <f t="shared" si="4"/>
        <v>0</v>
      </c>
      <c r="AM34" s="98">
        <f t="shared" si="4"/>
        <v>0</v>
      </c>
      <c r="AN34" s="98">
        <f t="shared" si="4"/>
        <v>0</v>
      </c>
      <c r="AO34" s="98">
        <f t="shared" si="4"/>
        <v>0</v>
      </c>
      <c r="AP34" s="98">
        <f t="shared" si="4"/>
        <v>0</v>
      </c>
      <c r="AQ34" s="98">
        <f t="shared" si="4"/>
        <v>0</v>
      </c>
      <c r="AR34" s="98">
        <f t="shared" si="4"/>
        <v>0</v>
      </c>
      <c r="AS34" s="98">
        <f t="shared" si="4"/>
        <v>0</v>
      </c>
      <c r="AT34" s="98">
        <f t="shared" si="4"/>
        <v>0</v>
      </c>
      <c r="AU34" s="98">
        <f t="shared" si="4"/>
        <v>0</v>
      </c>
      <c r="AV34" s="98">
        <f t="shared" si="4"/>
        <v>0</v>
      </c>
      <c r="AW34" s="98">
        <f t="shared" si="4"/>
        <v>0</v>
      </c>
      <c r="AX34" s="98">
        <f t="shared" si="4"/>
        <v>0</v>
      </c>
      <c r="AY34" s="98">
        <f t="shared" si="4"/>
        <v>0</v>
      </c>
      <c r="AZ34" s="98">
        <f t="shared" si="4"/>
        <v>0</v>
      </c>
      <c r="BA34" s="98">
        <f t="shared" si="4"/>
        <v>0</v>
      </c>
    </row>
    <row r="35" spans="6:53" ht="36" customHeight="1">
      <c r="G35" s="47" t="s">
        <v>61</v>
      </c>
      <c r="H35" s="154" t="s">
        <v>387</v>
      </c>
      <c r="I35" s="136" t="s">
        <v>503</v>
      </c>
      <c r="J35" s="133"/>
      <c r="K35" s="123"/>
      <c r="L35" s="104">
        <f>SUM(L36:L41)</f>
        <v>0</v>
      </c>
      <c r="M35" s="104">
        <f t="shared" ref="M35:BA35" si="5">SUM(M36:M41)</f>
        <v>0</v>
      </c>
      <c r="N35" s="104">
        <f t="shared" si="5"/>
        <v>0</v>
      </c>
      <c r="O35" s="104">
        <f t="shared" si="5"/>
        <v>0</v>
      </c>
      <c r="P35" s="104">
        <f t="shared" si="5"/>
        <v>0</v>
      </c>
      <c r="Q35" s="104">
        <f t="shared" si="5"/>
        <v>0</v>
      </c>
      <c r="R35" s="104">
        <f t="shared" si="5"/>
        <v>0</v>
      </c>
      <c r="S35" s="104">
        <f t="shared" si="5"/>
        <v>0</v>
      </c>
      <c r="T35" s="104">
        <f t="shared" si="5"/>
        <v>0</v>
      </c>
      <c r="U35" s="104">
        <f t="shared" si="5"/>
        <v>0</v>
      </c>
      <c r="V35" s="104">
        <f t="shared" si="5"/>
        <v>0</v>
      </c>
      <c r="W35" s="104">
        <f t="shared" si="5"/>
        <v>0</v>
      </c>
      <c r="X35" s="104">
        <f t="shared" si="5"/>
        <v>0</v>
      </c>
      <c r="Y35" s="104">
        <f t="shared" si="5"/>
        <v>0</v>
      </c>
      <c r="Z35" s="104">
        <f t="shared" si="5"/>
        <v>0</v>
      </c>
      <c r="AA35" s="104">
        <f t="shared" si="5"/>
        <v>0</v>
      </c>
      <c r="AB35" s="104">
        <f t="shared" si="5"/>
        <v>0</v>
      </c>
      <c r="AC35" s="104">
        <f t="shared" si="5"/>
        <v>0</v>
      </c>
      <c r="AD35" s="104">
        <f t="shared" si="5"/>
        <v>0</v>
      </c>
      <c r="AE35" s="104">
        <f t="shared" si="5"/>
        <v>0</v>
      </c>
      <c r="AF35" s="104">
        <f t="shared" si="5"/>
        <v>0</v>
      </c>
      <c r="AG35" s="104">
        <f t="shared" si="5"/>
        <v>0</v>
      </c>
      <c r="AH35" s="104">
        <f t="shared" si="5"/>
        <v>0</v>
      </c>
      <c r="AI35" s="104">
        <f t="shared" si="5"/>
        <v>0</v>
      </c>
      <c r="AJ35" s="104">
        <f t="shared" si="5"/>
        <v>0</v>
      </c>
      <c r="AK35" s="104">
        <f t="shared" si="5"/>
        <v>0</v>
      </c>
      <c r="AL35" s="104">
        <f t="shared" si="5"/>
        <v>0</v>
      </c>
      <c r="AM35" s="104">
        <f t="shared" si="5"/>
        <v>0</v>
      </c>
      <c r="AN35" s="104">
        <f t="shared" si="5"/>
        <v>0</v>
      </c>
      <c r="AO35" s="104">
        <f t="shared" si="5"/>
        <v>0</v>
      </c>
      <c r="AP35" s="104">
        <f t="shared" si="5"/>
        <v>0</v>
      </c>
      <c r="AQ35" s="104">
        <f t="shared" si="5"/>
        <v>0</v>
      </c>
      <c r="AR35" s="104">
        <f t="shared" si="5"/>
        <v>0</v>
      </c>
      <c r="AS35" s="104">
        <f t="shared" si="5"/>
        <v>0</v>
      </c>
      <c r="AT35" s="104">
        <f t="shared" si="5"/>
        <v>0</v>
      </c>
      <c r="AU35" s="104">
        <f t="shared" si="5"/>
        <v>0</v>
      </c>
      <c r="AV35" s="104">
        <f t="shared" si="5"/>
        <v>0</v>
      </c>
      <c r="AW35" s="104">
        <f t="shared" si="5"/>
        <v>0</v>
      </c>
      <c r="AX35" s="104">
        <f t="shared" si="5"/>
        <v>0</v>
      </c>
      <c r="AY35" s="104">
        <f t="shared" si="5"/>
        <v>0</v>
      </c>
      <c r="AZ35" s="104">
        <f t="shared" si="5"/>
        <v>0</v>
      </c>
      <c r="BA35" s="104">
        <f t="shared" si="5"/>
        <v>0</v>
      </c>
    </row>
    <row r="36" spans="6:53">
      <c r="G36" s="47" t="s">
        <v>62</v>
      </c>
      <c r="H36" s="69" t="s">
        <v>388</v>
      </c>
      <c r="I36" s="45" t="s">
        <v>353</v>
      </c>
      <c r="J36" s="69">
        <v>0</v>
      </c>
      <c r="K36" s="123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</row>
    <row r="37" spans="6:53">
      <c r="G37" s="47" t="s">
        <v>63</v>
      </c>
      <c r="H37" s="154" t="s">
        <v>389</v>
      </c>
      <c r="I37" s="108" t="s">
        <v>354</v>
      </c>
      <c r="J37" s="69">
        <v>0.15</v>
      </c>
      <c r="K37" s="123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</row>
    <row r="38" spans="6:53" ht="49.5" customHeight="1">
      <c r="F38" s="148"/>
      <c r="G38" s="47" t="s">
        <v>64</v>
      </c>
      <c r="H38" s="69" t="s">
        <v>390</v>
      </c>
      <c r="I38" s="112" t="s">
        <v>330</v>
      </c>
      <c r="J38" s="69">
        <v>0.25</v>
      </c>
      <c r="K38" s="123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</row>
    <row r="39" spans="6:53" ht="18.5" customHeight="1">
      <c r="G39" s="47" t="s">
        <v>65</v>
      </c>
      <c r="H39" s="154" t="s">
        <v>391</v>
      </c>
      <c r="I39" s="108" t="s">
        <v>355</v>
      </c>
      <c r="J39" s="69">
        <v>0.25</v>
      </c>
      <c r="K39" s="123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AX39" s="114"/>
      <c r="AY39" s="114"/>
      <c r="AZ39" s="114"/>
      <c r="BA39" s="114"/>
    </row>
    <row r="40" spans="6:53" ht="23.5" customHeight="1">
      <c r="G40" s="47" t="s">
        <v>66</v>
      </c>
      <c r="H40" s="69" t="s">
        <v>392</v>
      </c>
      <c r="I40" s="108" t="s">
        <v>356</v>
      </c>
      <c r="J40" s="69">
        <v>0.5</v>
      </c>
      <c r="K40" s="123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  <c r="AX40" s="114"/>
      <c r="AY40" s="114"/>
      <c r="AZ40" s="114"/>
      <c r="BA40" s="114"/>
    </row>
    <row r="41" spans="6:53">
      <c r="G41" s="47" t="s">
        <v>67</v>
      </c>
      <c r="H41" s="154" t="s">
        <v>393</v>
      </c>
      <c r="I41" s="108" t="s">
        <v>357</v>
      </c>
      <c r="J41" s="69">
        <v>1</v>
      </c>
      <c r="K41" s="123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4"/>
      <c r="AY41" s="114"/>
      <c r="AZ41" s="114"/>
      <c r="BA41" s="114"/>
    </row>
    <row r="42" spans="6:53" ht="25.5">
      <c r="G42" s="47" t="s">
        <v>68</v>
      </c>
      <c r="H42" s="69" t="s">
        <v>394</v>
      </c>
      <c r="I42" s="155" t="s">
        <v>539</v>
      </c>
      <c r="J42" s="28"/>
      <c r="K42" s="123"/>
      <c r="L42" s="104">
        <f>SUM(L43:L47)</f>
        <v>0</v>
      </c>
      <c r="M42" s="104">
        <f t="shared" ref="M42:BA42" si="6">SUM(M43:M47)</f>
        <v>0</v>
      </c>
      <c r="N42" s="104">
        <f t="shared" si="6"/>
        <v>0</v>
      </c>
      <c r="O42" s="104">
        <f t="shared" si="6"/>
        <v>0</v>
      </c>
      <c r="P42" s="104">
        <f t="shared" si="6"/>
        <v>0</v>
      </c>
      <c r="Q42" s="104">
        <f t="shared" si="6"/>
        <v>0</v>
      </c>
      <c r="R42" s="104">
        <f t="shared" si="6"/>
        <v>0</v>
      </c>
      <c r="S42" s="104">
        <f t="shared" si="6"/>
        <v>0</v>
      </c>
      <c r="T42" s="104">
        <f t="shared" si="6"/>
        <v>0</v>
      </c>
      <c r="U42" s="104">
        <f t="shared" si="6"/>
        <v>0</v>
      </c>
      <c r="V42" s="104">
        <f t="shared" si="6"/>
        <v>0</v>
      </c>
      <c r="W42" s="104">
        <f t="shared" si="6"/>
        <v>0</v>
      </c>
      <c r="X42" s="104">
        <f t="shared" si="6"/>
        <v>0</v>
      </c>
      <c r="Y42" s="104">
        <f t="shared" si="6"/>
        <v>0</v>
      </c>
      <c r="Z42" s="104">
        <f t="shared" si="6"/>
        <v>0</v>
      </c>
      <c r="AA42" s="104">
        <f t="shared" si="6"/>
        <v>0</v>
      </c>
      <c r="AB42" s="104">
        <f t="shared" si="6"/>
        <v>0</v>
      </c>
      <c r="AC42" s="104">
        <f t="shared" si="6"/>
        <v>0</v>
      </c>
      <c r="AD42" s="104">
        <f t="shared" si="6"/>
        <v>0</v>
      </c>
      <c r="AE42" s="104">
        <f t="shared" si="6"/>
        <v>0</v>
      </c>
      <c r="AF42" s="104">
        <f t="shared" si="6"/>
        <v>0</v>
      </c>
      <c r="AG42" s="104">
        <f t="shared" si="6"/>
        <v>0</v>
      </c>
      <c r="AH42" s="104">
        <f t="shared" si="6"/>
        <v>0</v>
      </c>
      <c r="AI42" s="104">
        <f t="shared" si="6"/>
        <v>0</v>
      </c>
      <c r="AJ42" s="104">
        <f t="shared" si="6"/>
        <v>0</v>
      </c>
      <c r="AK42" s="104">
        <f t="shared" si="6"/>
        <v>0</v>
      </c>
      <c r="AL42" s="104">
        <f t="shared" si="6"/>
        <v>0</v>
      </c>
      <c r="AM42" s="104">
        <f t="shared" si="6"/>
        <v>0</v>
      </c>
      <c r="AN42" s="104">
        <f t="shared" si="6"/>
        <v>0</v>
      </c>
      <c r="AO42" s="104">
        <f t="shared" si="6"/>
        <v>0</v>
      </c>
      <c r="AP42" s="104">
        <f t="shared" si="6"/>
        <v>0</v>
      </c>
      <c r="AQ42" s="104">
        <f t="shared" si="6"/>
        <v>0</v>
      </c>
      <c r="AR42" s="104">
        <f t="shared" si="6"/>
        <v>0</v>
      </c>
      <c r="AS42" s="104">
        <f t="shared" si="6"/>
        <v>0</v>
      </c>
      <c r="AT42" s="104">
        <f t="shared" si="6"/>
        <v>0</v>
      </c>
      <c r="AU42" s="104">
        <f t="shared" si="6"/>
        <v>0</v>
      </c>
      <c r="AV42" s="104">
        <f t="shared" si="6"/>
        <v>0</v>
      </c>
      <c r="AW42" s="104">
        <f t="shared" si="6"/>
        <v>0</v>
      </c>
      <c r="AX42" s="104">
        <f t="shared" si="6"/>
        <v>0</v>
      </c>
      <c r="AY42" s="104">
        <f t="shared" si="6"/>
        <v>0</v>
      </c>
      <c r="AZ42" s="104">
        <f t="shared" si="6"/>
        <v>0</v>
      </c>
      <c r="BA42" s="104">
        <f t="shared" si="6"/>
        <v>0</v>
      </c>
    </row>
    <row r="43" spans="6:53">
      <c r="G43" s="47" t="s">
        <v>3</v>
      </c>
      <c r="H43" s="154" t="s">
        <v>395</v>
      </c>
      <c r="I43" s="112" t="s">
        <v>353</v>
      </c>
      <c r="J43" s="69">
        <v>0</v>
      </c>
      <c r="K43" s="123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  <c r="AX43" s="114"/>
      <c r="AY43" s="114"/>
      <c r="AZ43" s="114"/>
      <c r="BA43" s="114"/>
    </row>
    <row r="44" spans="6:53">
      <c r="G44" s="47" t="s">
        <v>69</v>
      </c>
      <c r="H44" s="69" t="s">
        <v>396</v>
      </c>
      <c r="I44" s="112" t="s">
        <v>354</v>
      </c>
      <c r="J44" s="69">
        <v>0</v>
      </c>
      <c r="K44" s="123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  <c r="AX44" s="114"/>
      <c r="AY44" s="114"/>
      <c r="AZ44" s="114"/>
      <c r="BA44" s="114"/>
    </row>
    <row r="45" spans="6:53">
      <c r="G45" s="47" t="s">
        <v>70</v>
      </c>
      <c r="H45" s="154" t="s">
        <v>397</v>
      </c>
      <c r="I45" s="112" t="s">
        <v>355</v>
      </c>
      <c r="J45" s="69">
        <v>0</v>
      </c>
      <c r="K45" s="123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  <c r="AX45" s="114"/>
      <c r="AY45" s="114"/>
      <c r="AZ45" s="114"/>
      <c r="BA45" s="114"/>
    </row>
    <row r="46" spans="6:53" ht="25.5" customHeight="1">
      <c r="G46" s="47" t="s">
        <v>71</v>
      </c>
      <c r="H46" s="69" t="s">
        <v>398</v>
      </c>
      <c r="I46" s="112" t="s">
        <v>356</v>
      </c>
      <c r="J46" s="69">
        <v>0</v>
      </c>
      <c r="K46" s="12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  <c r="AX46" s="114"/>
      <c r="AY46" s="114"/>
      <c r="AZ46" s="114"/>
      <c r="BA46" s="114"/>
    </row>
    <row r="47" spans="6:53">
      <c r="G47" s="47" t="s">
        <v>72</v>
      </c>
      <c r="H47" s="154" t="s">
        <v>399</v>
      </c>
      <c r="I47" s="112" t="s">
        <v>357</v>
      </c>
      <c r="J47" s="69">
        <v>0</v>
      </c>
      <c r="K47" s="123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  <c r="AX47" s="114"/>
      <c r="AY47" s="114"/>
      <c r="AZ47" s="114"/>
      <c r="BA47" s="114"/>
    </row>
    <row r="48" spans="6:53" ht="13">
      <c r="G48" s="47" t="s">
        <v>73</v>
      </c>
      <c r="H48" s="67" t="s">
        <v>15</v>
      </c>
      <c r="I48" s="36" t="s">
        <v>544</v>
      </c>
      <c r="J48" s="67">
        <v>1</v>
      </c>
      <c r="K48" s="123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4"/>
      <c r="AY48" s="114"/>
      <c r="AZ48" s="114"/>
      <c r="BA48" s="114"/>
    </row>
    <row r="49" spans="7:53" ht="13">
      <c r="G49" s="47" t="s">
        <v>74</v>
      </c>
      <c r="H49" s="67" t="s">
        <v>16</v>
      </c>
      <c r="I49" s="36" t="s">
        <v>185</v>
      </c>
      <c r="J49" s="67">
        <v>1</v>
      </c>
      <c r="K49" s="123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  <c r="AX49" s="114"/>
      <c r="AY49" s="114"/>
      <c r="AZ49" s="114"/>
      <c r="BA49" s="114"/>
    </row>
    <row r="50" spans="7:53" ht="13">
      <c r="G50" s="47" t="s">
        <v>75</v>
      </c>
      <c r="H50" s="67" t="s">
        <v>17</v>
      </c>
      <c r="I50" s="36" t="s">
        <v>186</v>
      </c>
      <c r="J50" s="67">
        <v>1</v>
      </c>
      <c r="K50" s="123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4"/>
      <c r="AX50" s="114"/>
      <c r="AY50" s="114"/>
      <c r="AZ50" s="114"/>
      <c r="BA50" s="114"/>
    </row>
    <row r="51" spans="7:53" ht="18" customHeight="1">
      <c r="G51" s="47" t="s">
        <v>76</v>
      </c>
      <c r="H51" s="67" t="s">
        <v>18</v>
      </c>
      <c r="I51" s="36" t="s">
        <v>187</v>
      </c>
      <c r="J51" s="67"/>
      <c r="K51" s="119"/>
      <c r="L51" s="99">
        <f>SUM(L15,L34,L48,L49,L50)</f>
        <v>0</v>
      </c>
      <c r="M51" s="99">
        <f>SUM(M15,M31,M34,M48,M49,M50)</f>
        <v>0</v>
      </c>
      <c r="N51" s="99">
        <f t="shared" ref="N51:BA51" si="7">SUM(N15,N31,N34,N48,N49,N50)</f>
        <v>0</v>
      </c>
      <c r="O51" s="99">
        <f t="shared" si="7"/>
        <v>0</v>
      </c>
      <c r="P51" s="99">
        <f t="shared" si="7"/>
        <v>0</v>
      </c>
      <c r="Q51" s="99">
        <f t="shared" si="7"/>
        <v>0</v>
      </c>
      <c r="R51" s="99">
        <f t="shared" si="7"/>
        <v>0</v>
      </c>
      <c r="S51" s="99">
        <f t="shared" si="7"/>
        <v>0</v>
      </c>
      <c r="T51" s="99">
        <f t="shared" si="7"/>
        <v>0</v>
      </c>
      <c r="U51" s="99">
        <f t="shared" si="7"/>
        <v>0</v>
      </c>
      <c r="V51" s="99">
        <f t="shared" si="7"/>
        <v>0</v>
      </c>
      <c r="W51" s="99">
        <f t="shared" si="7"/>
        <v>0</v>
      </c>
      <c r="X51" s="99">
        <f t="shared" si="7"/>
        <v>0</v>
      </c>
      <c r="Y51" s="99">
        <f t="shared" si="7"/>
        <v>0</v>
      </c>
      <c r="Z51" s="99">
        <f t="shared" si="7"/>
        <v>0</v>
      </c>
      <c r="AA51" s="99">
        <f t="shared" si="7"/>
        <v>0</v>
      </c>
      <c r="AB51" s="99">
        <f t="shared" si="7"/>
        <v>0</v>
      </c>
      <c r="AC51" s="99">
        <f t="shared" si="7"/>
        <v>0</v>
      </c>
      <c r="AD51" s="99">
        <f t="shared" si="7"/>
        <v>0</v>
      </c>
      <c r="AE51" s="99">
        <f t="shared" si="7"/>
        <v>0</v>
      </c>
      <c r="AF51" s="99">
        <f t="shared" si="7"/>
        <v>0</v>
      </c>
      <c r="AG51" s="99">
        <f t="shared" si="7"/>
        <v>0</v>
      </c>
      <c r="AH51" s="99">
        <f t="shared" si="7"/>
        <v>0</v>
      </c>
      <c r="AI51" s="99">
        <f t="shared" si="7"/>
        <v>0</v>
      </c>
      <c r="AJ51" s="99">
        <f t="shared" si="7"/>
        <v>0</v>
      </c>
      <c r="AK51" s="99">
        <f t="shared" si="7"/>
        <v>0</v>
      </c>
      <c r="AL51" s="99">
        <f t="shared" si="7"/>
        <v>0</v>
      </c>
      <c r="AM51" s="99">
        <f t="shared" si="7"/>
        <v>0</v>
      </c>
      <c r="AN51" s="99">
        <f t="shared" si="7"/>
        <v>0</v>
      </c>
      <c r="AO51" s="99">
        <f t="shared" si="7"/>
        <v>0</v>
      </c>
      <c r="AP51" s="99">
        <f t="shared" si="7"/>
        <v>0</v>
      </c>
      <c r="AQ51" s="99">
        <f t="shared" si="7"/>
        <v>0</v>
      </c>
      <c r="AR51" s="99">
        <f t="shared" si="7"/>
        <v>0</v>
      </c>
      <c r="AS51" s="99">
        <f t="shared" si="7"/>
        <v>0</v>
      </c>
      <c r="AT51" s="99">
        <f t="shared" si="7"/>
        <v>0</v>
      </c>
      <c r="AU51" s="99">
        <f t="shared" si="7"/>
        <v>0</v>
      </c>
      <c r="AV51" s="99">
        <f t="shared" si="7"/>
        <v>0</v>
      </c>
      <c r="AW51" s="99">
        <f t="shared" si="7"/>
        <v>0</v>
      </c>
      <c r="AX51" s="99">
        <f t="shared" si="7"/>
        <v>0</v>
      </c>
      <c r="AY51" s="99">
        <f t="shared" si="7"/>
        <v>0</v>
      </c>
      <c r="AZ51" s="99">
        <f t="shared" si="7"/>
        <v>0</v>
      </c>
      <c r="BA51" s="99">
        <f t="shared" si="7"/>
        <v>0</v>
      </c>
    </row>
    <row r="52" spans="7:53" ht="25" customHeight="1">
      <c r="G52" s="47" t="s">
        <v>77</v>
      </c>
      <c r="H52" s="67">
        <v>2</v>
      </c>
      <c r="I52" s="93" t="s">
        <v>323</v>
      </c>
      <c r="J52" s="91"/>
      <c r="K52" s="92"/>
      <c r="L52" s="159"/>
      <c r="M52" s="160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</row>
    <row r="53" spans="7:53" ht="17.5" customHeight="1">
      <c r="G53" s="47" t="s">
        <v>4</v>
      </c>
      <c r="H53" s="67" t="s">
        <v>19</v>
      </c>
      <c r="I53" s="36" t="s">
        <v>513</v>
      </c>
      <c r="J53" s="67"/>
      <c r="K53" s="119"/>
      <c r="L53" s="100">
        <f>SUM(L54,L61)</f>
        <v>0</v>
      </c>
      <c r="M53" s="100">
        <f t="shared" ref="M53:BA53" si="8">SUM(M54,M61)</f>
        <v>0</v>
      </c>
      <c r="N53" s="100">
        <f t="shared" si="8"/>
        <v>0</v>
      </c>
      <c r="O53" s="100">
        <f t="shared" si="8"/>
        <v>0</v>
      </c>
      <c r="P53" s="100">
        <f t="shared" si="8"/>
        <v>0</v>
      </c>
      <c r="Q53" s="100">
        <f t="shared" si="8"/>
        <v>0</v>
      </c>
      <c r="R53" s="100">
        <f t="shared" si="8"/>
        <v>0</v>
      </c>
      <c r="S53" s="100">
        <f t="shared" si="8"/>
        <v>0</v>
      </c>
      <c r="T53" s="100">
        <f t="shared" si="8"/>
        <v>0</v>
      </c>
      <c r="U53" s="100">
        <f t="shared" si="8"/>
        <v>0</v>
      </c>
      <c r="V53" s="100">
        <f t="shared" si="8"/>
        <v>0</v>
      </c>
      <c r="W53" s="100">
        <f t="shared" si="8"/>
        <v>0</v>
      </c>
      <c r="X53" s="100">
        <f t="shared" si="8"/>
        <v>0</v>
      </c>
      <c r="Y53" s="100">
        <f t="shared" si="8"/>
        <v>0</v>
      </c>
      <c r="Z53" s="100">
        <f t="shared" si="8"/>
        <v>0</v>
      </c>
      <c r="AA53" s="100">
        <f t="shared" si="8"/>
        <v>0</v>
      </c>
      <c r="AB53" s="100">
        <f t="shared" si="8"/>
        <v>0</v>
      </c>
      <c r="AC53" s="100">
        <f t="shared" si="8"/>
        <v>0</v>
      </c>
      <c r="AD53" s="100">
        <f t="shared" si="8"/>
        <v>0</v>
      </c>
      <c r="AE53" s="100">
        <f t="shared" si="8"/>
        <v>0</v>
      </c>
      <c r="AF53" s="100">
        <f t="shared" si="8"/>
        <v>0</v>
      </c>
      <c r="AG53" s="100">
        <f t="shared" si="8"/>
        <v>0</v>
      </c>
      <c r="AH53" s="100">
        <f t="shared" si="8"/>
        <v>0</v>
      </c>
      <c r="AI53" s="100">
        <f t="shared" si="8"/>
        <v>0</v>
      </c>
      <c r="AJ53" s="100">
        <f t="shared" si="8"/>
        <v>0</v>
      </c>
      <c r="AK53" s="100">
        <f t="shared" si="8"/>
        <v>0</v>
      </c>
      <c r="AL53" s="100">
        <f t="shared" si="8"/>
        <v>0</v>
      </c>
      <c r="AM53" s="100">
        <f t="shared" si="8"/>
        <v>0</v>
      </c>
      <c r="AN53" s="100">
        <f t="shared" si="8"/>
        <v>0</v>
      </c>
      <c r="AO53" s="100">
        <f t="shared" si="8"/>
        <v>0</v>
      </c>
      <c r="AP53" s="100">
        <f t="shared" si="8"/>
        <v>0</v>
      </c>
      <c r="AQ53" s="100">
        <f t="shared" si="8"/>
        <v>0</v>
      </c>
      <c r="AR53" s="100">
        <f t="shared" si="8"/>
        <v>0</v>
      </c>
      <c r="AS53" s="100">
        <f t="shared" si="8"/>
        <v>0</v>
      </c>
      <c r="AT53" s="100">
        <f t="shared" si="8"/>
        <v>0</v>
      </c>
      <c r="AU53" s="100">
        <f t="shared" si="8"/>
        <v>0</v>
      </c>
      <c r="AV53" s="100">
        <f t="shared" si="8"/>
        <v>0</v>
      </c>
      <c r="AW53" s="100">
        <f t="shared" si="8"/>
        <v>0</v>
      </c>
      <c r="AX53" s="100">
        <f t="shared" si="8"/>
        <v>0</v>
      </c>
      <c r="AY53" s="100">
        <f t="shared" si="8"/>
        <v>0</v>
      </c>
      <c r="AZ53" s="100">
        <f t="shared" si="8"/>
        <v>0</v>
      </c>
      <c r="BA53" s="100">
        <f t="shared" si="8"/>
        <v>0</v>
      </c>
    </row>
    <row r="54" spans="7:53" ht="13">
      <c r="G54" s="47" t="s">
        <v>78</v>
      </c>
      <c r="H54" s="69" t="s">
        <v>400</v>
      </c>
      <c r="I54" s="106" t="s">
        <v>545</v>
      </c>
      <c r="J54" s="28"/>
      <c r="K54" s="119"/>
      <c r="L54" s="101">
        <f>SUM(L55:L60)</f>
        <v>0</v>
      </c>
      <c r="M54" s="101">
        <f t="shared" ref="M54:BA54" si="9">SUM(M55:M60)</f>
        <v>0</v>
      </c>
      <c r="N54" s="101">
        <f t="shared" si="9"/>
        <v>0</v>
      </c>
      <c r="O54" s="101">
        <f t="shared" si="9"/>
        <v>0</v>
      </c>
      <c r="P54" s="101">
        <f t="shared" si="9"/>
        <v>0</v>
      </c>
      <c r="Q54" s="101">
        <f t="shared" si="9"/>
        <v>0</v>
      </c>
      <c r="R54" s="101">
        <f t="shared" si="9"/>
        <v>0</v>
      </c>
      <c r="S54" s="101">
        <f t="shared" si="9"/>
        <v>0</v>
      </c>
      <c r="T54" s="101">
        <f t="shared" si="9"/>
        <v>0</v>
      </c>
      <c r="U54" s="101">
        <f t="shared" si="9"/>
        <v>0</v>
      </c>
      <c r="V54" s="101">
        <f t="shared" si="9"/>
        <v>0</v>
      </c>
      <c r="W54" s="101">
        <f t="shared" si="9"/>
        <v>0</v>
      </c>
      <c r="X54" s="101">
        <f t="shared" si="9"/>
        <v>0</v>
      </c>
      <c r="Y54" s="101">
        <f t="shared" si="9"/>
        <v>0</v>
      </c>
      <c r="Z54" s="101">
        <f t="shared" si="9"/>
        <v>0</v>
      </c>
      <c r="AA54" s="101">
        <f t="shared" si="9"/>
        <v>0</v>
      </c>
      <c r="AB54" s="101">
        <f t="shared" si="9"/>
        <v>0</v>
      </c>
      <c r="AC54" s="101">
        <f t="shared" si="9"/>
        <v>0</v>
      </c>
      <c r="AD54" s="101">
        <f t="shared" si="9"/>
        <v>0</v>
      </c>
      <c r="AE54" s="101">
        <f t="shared" si="9"/>
        <v>0</v>
      </c>
      <c r="AF54" s="101">
        <f t="shared" si="9"/>
        <v>0</v>
      </c>
      <c r="AG54" s="101">
        <f t="shared" si="9"/>
        <v>0</v>
      </c>
      <c r="AH54" s="101">
        <f t="shared" si="9"/>
        <v>0</v>
      </c>
      <c r="AI54" s="101">
        <f t="shared" si="9"/>
        <v>0</v>
      </c>
      <c r="AJ54" s="101">
        <f t="shared" si="9"/>
        <v>0</v>
      </c>
      <c r="AK54" s="101">
        <f t="shared" si="9"/>
        <v>0</v>
      </c>
      <c r="AL54" s="101">
        <f t="shared" si="9"/>
        <v>0</v>
      </c>
      <c r="AM54" s="101">
        <f t="shared" si="9"/>
        <v>0</v>
      </c>
      <c r="AN54" s="101">
        <f t="shared" si="9"/>
        <v>0</v>
      </c>
      <c r="AO54" s="101">
        <f t="shared" si="9"/>
        <v>0</v>
      </c>
      <c r="AP54" s="101">
        <f t="shared" si="9"/>
        <v>0</v>
      </c>
      <c r="AQ54" s="101">
        <f t="shared" si="9"/>
        <v>0</v>
      </c>
      <c r="AR54" s="101">
        <f t="shared" si="9"/>
        <v>0</v>
      </c>
      <c r="AS54" s="101">
        <f t="shared" si="9"/>
        <v>0</v>
      </c>
      <c r="AT54" s="101">
        <f t="shared" si="9"/>
        <v>0</v>
      </c>
      <c r="AU54" s="101">
        <f t="shared" si="9"/>
        <v>0</v>
      </c>
      <c r="AV54" s="101">
        <f t="shared" si="9"/>
        <v>0</v>
      </c>
      <c r="AW54" s="101">
        <f t="shared" si="9"/>
        <v>0</v>
      </c>
      <c r="AX54" s="101">
        <f t="shared" si="9"/>
        <v>0</v>
      </c>
      <c r="AY54" s="101">
        <f t="shared" si="9"/>
        <v>0</v>
      </c>
      <c r="AZ54" s="101">
        <f t="shared" si="9"/>
        <v>0</v>
      </c>
      <c r="BA54" s="101">
        <f t="shared" si="9"/>
        <v>0</v>
      </c>
    </row>
    <row r="55" spans="7:53">
      <c r="G55" s="47" t="s">
        <v>79</v>
      </c>
      <c r="H55" s="69" t="s">
        <v>401</v>
      </c>
      <c r="I55" s="105" t="s">
        <v>188</v>
      </c>
      <c r="J55" s="69">
        <v>0</v>
      </c>
      <c r="K55" s="119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</row>
    <row r="56" spans="7:53">
      <c r="G56" s="47" t="s">
        <v>80</v>
      </c>
      <c r="H56" s="69" t="s">
        <v>402</v>
      </c>
      <c r="I56" s="105" t="s">
        <v>189</v>
      </c>
      <c r="J56" s="69">
        <v>0.15</v>
      </c>
      <c r="K56" s="119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</row>
    <row r="57" spans="7:53">
      <c r="G57" s="47" t="s">
        <v>81</v>
      </c>
      <c r="H57" s="69" t="s">
        <v>403</v>
      </c>
      <c r="I57" s="105" t="s">
        <v>360</v>
      </c>
      <c r="J57" s="69">
        <v>0.25</v>
      </c>
      <c r="K57" s="119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</row>
    <row r="58" spans="7:53">
      <c r="G58" s="47" t="s">
        <v>82</v>
      </c>
      <c r="H58" s="69" t="s">
        <v>404</v>
      </c>
      <c r="I58" s="105" t="s">
        <v>361</v>
      </c>
      <c r="J58" s="69">
        <v>0.5</v>
      </c>
      <c r="K58" s="119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</row>
    <row r="59" spans="7:53" ht="25.5">
      <c r="G59" s="47" t="s">
        <v>83</v>
      </c>
      <c r="H59" s="69" t="s">
        <v>405</v>
      </c>
      <c r="I59" s="105" t="s">
        <v>515</v>
      </c>
      <c r="J59" s="69">
        <v>0.5</v>
      </c>
      <c r="K59" s="119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</row>
    <row r="60" spans="7:53">
      <c r="G60" s="47" t="s">
        <v>84</v>
      </c>
      <c r="H60" s="69" t="s">
        <v>406</v>
      </c>
      <c r="I60" s="105" t="s">
        <v>546</v>
      </c>
      <c r="J60" s="69">
        <v>1</v>
      </c>
      <c r="K60" s="119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</row>
    <row r="61" spans="7:53" ht="13">
      <c r="G61" s="47" t="s">
        <v>85</v>
      </c>
      <c r="H61" s="69" t="s">
        <v>407</v>
      </c>
      <c r="I61" s="136" t="s">
        <v>514</v>
      </c>
      <c r="J61" s="28"/>
      <c r="K61" s="119"/>
      <c r="L61" s="101">
        <f>SUM(L62:L67)</f>
        <v>0</v>
      </c>
      <c r="M61" s="101">
        <f t="shared" ref="M61:BA61" si="10">SUM(M62:M67)</f>
        <v>0</v>
      </c>
      <c r="N61" s="101">
        <f t="shared" si="10"/>
        <v>0</v>
      </c>
      <c r="O61" s="101">
        <f t="shared" si="10"/>
        <v>0</v>
      </c>
      <c r="P61" s="101">
        <f t="shared" si="10"/>
        <v>0</v>
      </c>
      <c r="Q61" s="101">
        <f t="shared" si="10"/>
        <v>0</v>
      </c>
      <c r="R61" s="101">
        <f t="shared" si="10"/>
        <v>0</v>
      </c>
      <c r="S61" s="101">
        <f t="shared" si="10"/>
        <v>0</v>
      </c>
      <c r="T61" s="101">
        <f t="shared" si="10"/>
        <v>0</v>
      </c>
      <c r="U61" s="101">
        <f t="shared" si="10"/>
        <v>0</v>
      </c>
      <c r="V61" s="101">
        <f t="shared" si="10"/>
        <v>0</v>
      </c>
      <c r="W61" s="101">
        <f t="shared" si="10"/>
        <v>0</v>
      </c>
      <c r="X61" s="101">
        <f t="shared" si="10"/>
        <v>0</v>
      </c>
      <c r="Y61" s="101">
        <f t="shared" si="10"/>
        <v>0</v>
      </c>
      <c r="Z61" s="101">
        <f t="shared" si="10"/>
        <v>0</v>
      </c>
      <c r="AA61" s="101">
        <f t="shared" si="10"/>
        <v>0</v>
      </c>
      <c r="AB61" s="101">
        <f t="shared" si="10"/>
        <v>0</v>
      </c>
      <c r="AC61" s="101">
        <f t="shared" si="10"/>
        <v>0</v>
      </c>
      <c r="AD61" s="101">
        <f t="shared" si="10"/>
        <v>0</v>
      </c>
      <c r="AE61" s="101">
        <f t="shared" si="10"/>
        <v>0</v>
      </c>
      <c r="AF61" s="101">
        <f t="shared" si="10"/>
        <v>0</v>
      </c>
      <c r="AG61" s="101">
        <f t="shared" si="10"/>
        <v>0</v>
      </c>
      <c r="AH61" s="101">
        <f t="shared" si="10"/>
        <v>0</v>
      </c>
      <c r="AI61" s="101">
        <f t="shared" si="10"/>
        <v>0</v>
      </c>
      <c r="AJ61" s="101">
        <f t="shared" si="10"/>
        <v>0</v>
      </c>
      <c r="AK61" s="101">
        <f t="shared" si="10"/>
        <v>0</v>
      </c>
      <c r="AL61" s="101">
        <f t="shared" si="10"/>
        <v>0</v>
      </c>
      <c r="AM61" s="101">
        <f t="shared" si="10"/>
        <v>0</v>
      </c>
      <c r="AN61" s="101">
        <f t="shared" si="10"/>
        <v>0</v>
      </c>
      <c r="AO61" s="101">
        <f t="shared" si="10"/>
        <v>0</v>
      </c>
      <c r="AP61" s="101">
        <f t="shared" si="10"/>
        <v>0</v>
      </c>
      <c r="AQ61" s="101">
        <f t="shared" si="10"/>
        <v>0</v>
      </c>
      <c r="AR61" s="101">
        <f t="shared" si="10"/>
        <v>0</v>
      </c>
      <c r="AS61" s="101">
        <f t="shared" si="10"/>
        <v>0</v>
      </c>
      <c r="AT61" s="101">
        <f t="shared" si="10"/>
        <v>0</v>
      </c>
      <c r="AU61" s="101">
        <f t="shared" si="10"/>
        <v>0</v>
      </c>
      <c r="AV61" s="101">
        <f t="shared" si="10"/>
        <v>0</v>
      </c>
      <c r="AW61" s="101">
        <f t="shared" si="10"/>
        <v>0</v>
      </c>
      <c r="AX61" s="101">
        <f t="shared" si="10"/>
        <v>0</v>
      </c>
      <c r="AY61" s="101">
        <f t="shared" si="10"/>
        <v>0</v>
      </c>
      <c r="AZ61" s="101">
        <f t="shared" si="10"/>
        <v>0</v>
      </c>
      <c r="BA61" s="101">
        <f t="shared" si="10"/>
        <v>0</v>
      </c>
    </row>
    <row r="62" spans="7:53">
      <c r="G62" s="47" t="s">
        <v>86</v>
      </c>
      <c r="H62" s="69" t="s">
        <v>408</v>
      </c>
      <c r="I62" s="105" t="s">
        <v>188</v>
      </c>
      <c r="J62" s="69">
        <v>0</v>
      </c>
      <c r="K62" s="119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115"/>
      <c r="AM62" s="115"/>
      <c r="AN62" s="115"/>
      <c r="AO62" s="115"/>
      <c r="AP62" s="115"/>
      <c r="AQ62" s="115"/>
      <c r="AR62" s="115"/>
      <c r="AS62" s="115"/>
      <c r="AT62" s="115"/>
      <c r="AU62" s="115"/>
      <c r="AV62" s="115"/>
      <c r="AW62" s="115"/>
      <c r="AX62" s="115"/>
      <c r="AY62" s="115"/>
      <c r="AZ62" s="115"/>
      <c r="BA62" s="115"/>
    </row>
    <row r="63" spans="7:53">
      <c r="G63" s="47" t="s">
        <v>5</v>
      </c>
      <c r="H63" s="69" t="s">
        <v>409</v>
      </c>
      <c r="I63" s="105" t="s">
        <v>189</v>
      </c>
      <c r="J63" s="69">
        <v>0</v>
      </c>
      <c r="K63" s="119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115"/>
      <c r="AU63" s="115"/>
      <c r="AV63" s="115"/>
      <c r="AW63" s="115"/>
      <c r="AX63" s="115"/>
      <c r="AY63" s="115"/>
      <c r="AZ63" s="115"/>
      <c r="BA63" s="115"/>
    </row>
    <row r="64" spans="7:53">
      <c r="G64" s="47" t="s">
        <v>87</v>
      </c>
      <c r="H64" s="69" t="s">
        <v>410</v>
      </c>
      <c r="I64" s="105" t="s">
        <v>360</v>
      </c>
      <c r="J64" s="69">
        <v>0</v>
      </c>
      <c r="K64" s="119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  <c r="AI64" s="115"/>
      <c r="AJ64" s="115"/>
      <c r="AK64" s="115"/>
      <c r="AL64" s="115"/>
      <c r="AM64" s="115"/>
      <c r="AN64" s="115"/>
      <c r="AO64" s="115"/>
      <c r="AP64" s="115"/>
      <c r="AQ64" s="115"/>
      <c r="AR64" s="115"/>
      <c r="AS64" s="115"/>
      <c r="AT64" s="115"/>
      <c r="AU64" s="115"/>
      <c r="AV64" s="115"/>
      <c r="AW64" s="115"/>
      <c r="AX64" s="115"/>
      <c r="AY64" s="115"/>
      <c r="AZ64" s="115"/>
      <c r="BA64" s="115"/>
    </row>
    <row r="65" spans="7:53">
      <c r="G65" s="47" t="s">
        <v>88</v>
      </c>
      <c r="H65" s="69" t="s">
        <v>411</v>
      </c>
      <c r="I65" s="105" t="s">
        <v>361</v>
      </c>
      <c r="J65" s="69">
        <v>0</v>
      </c>
      <c r="K65" s="119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  <c r="AK65" s="115"/>
      <c r="AL65" s="115"/>
      <c r="AM65" s="115"/>
      <c r="AN65" s="115"/>
      <c r="AO65" s="115"/>
      <c r="AP65" s="115"/>
      <c r="AQ65" s="115"/>
      <c r="AR65" s="115"/>
      <c r="AS65" s="115"/>
      <c r="AT65" s="115"/>
      <c r="AU65" s="115"/>
      <c r="AV65" s="115"/>
      <c r="AW65" s="115"/>
      <c r="AX65" s="115"/>
      <c r="AY65" s="115"/>
      <c r="AZ65" s="115"/>
      <c r="BA65" s="115"/>
    </row>
    <row r="66" spans="7:53" ht="25.5">
      <c r="G66" s="47" t="s">
        <v>89</v>
      </c>
      <c r="H66" s="69" t="s">
        <v>412</v>
      </c>
      <c r="I66" s="105" t="s">
        <v>515</v>
      </c>
      <c r="J66" s="69">
        <v>0</v>
      </c>
      <c r="K66" s="119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115"/>
      <c r="AN66" s="115"/>
      <c r="AO66" s="115"/>
      <c r="AP66" s="115"/>
      <c r="AQ66" s="115"/>
      <c r="AR66" s="115"/>
      <c r="AS66" s="115"/>
      <c r="AT66" s="115"/>
      <c r="AU66" s="115"/>
      <c r="AV66" s="115"/>
      <c r="AW66" s="115"/>
      <c r="AX66" s="115"/>
      <c r="AY66" s="115"/>
      <c r="AZ66" s="115"/>
      <c r="BA66" s="115"/>
    </row>
    <row r="67" spans="7:53">
      <c r="G67" s="47" t="s">
        <v>90</v>
      </c>
      <c r="H67" s="69" t="s">
        <v>413</v>
      </c>
      <c r="I67" s="105" t="s">
        <v>546</v>
      </c>
      <c r="J67" s="69">
        <v>0</v>
      </c>
      <c r="K67" s="119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  <c r="AI67" s="115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  <c r="BA67" s="115"/>
    </row>
    <row r="68" spans="7:53" ht="13">
      <c r="G68" s="47" t="s">
        <v>91</v>
      </c>
      <c r="H68" s="67" t="s">
        <v>20</v>
      </c>
      <c r="I68" s="36" t="s">
        <v>190</v>
      </c>
      <c r="J68" s="28"/>
      <c r="K68" s="119"/>
      <c r="L68" s="102">
        <f>SUM(L69:L75)</f>
        <v>0</v>
      </c>
      <c r="M68" s="102">
        <f t="shared" ref="M68:BA68" si="11">SUM(M69:M75)</f>
        <v>0</v>
      </c>
      <c r="N68" s="102">
        <f t="shared" si="11"/>
        <v>0</v>
      </c>
      <c r="O68" s="102">
        <f t="shared" si="11"/>
        <v>0</v>
      </c>
      <c r="P68" s="102">
        <f t="shared" si="11"/>
        <v>0</v>
      </c>
      <c r="Q68" s="102">
        <f t="shared" si="11"/>
        <v>0</v>
      </c>
      <c r="R68" s="102">
        <f t="shared" si="11"/>
        <v>0</v>
      </c>
      <c r="S68" s="102">
        <f t="shared" si="11"/>
        <v>0</v>
      </c>
      <c r="T68" s="102">
        <f t="shared" si="11"/>
        <v>0</v>
      </c>
      <c r="U68" s="102">
        <f t="shared" si="11"/>
        <v>0</v>
      </c>
      <c r="V68" s="102">
        <f t="shared" si="11"/>
        <v>0</v>
      </c>
      <c r="W68" s="102">
        <f t="shared" si="11"/>
        <v>0</v>
      </c>
      <c r="X68" s="102">
        <f t="shared" si="11"/>
        <v>0</v>
      </c>
      <c r="Y68" s="102">
        <f t="shared" si="11"/>
        <v>0</v>
      </c>
      <c r="Z68" s="102">
        <f t="shared" si="11"/>
        <v>0</v>
      </c>
      <c r="AA68" s="102">
        <f t="shared" si="11"/>
        <v>0</v>
      </c>
      <c r="AB68" s="102">
        <f t="shared" si="11"/>
        <v>0</v>
      </c>
      <c r="AC68" s="102">
        <f t="shared" si="11"/>
        <v>0</v>
      </c>
      <c r="AD68" s="102">
        <f t="shared" si="11"/>
        <v>0</v>
      </c>
      <c r="AE68" s="102">
        <f t="shared" si="11"/>
        <v>0</v>
      </c>
      <c r="AF68" s="102">
        <f t="shared" si="11"/>
        <v>0</v>
      </c>
      <c r="AG68" s="102">
        <f t="shared" si="11"/>
        <v>0</v>
      </c>
      <c r="AH68" s="102">
        <f t="shared" si="11"/>
        <v>0</v>
      </c>
      <c r="AI68" s="102">
        <f t="shared" si="11"/>
        <v>0</v>
      </c>
      <c r="AJ68" s="102">
        <f t="shared" si="11"/>
        <v>0</v>
      </c>
      <c r="AK68" s="102">
        <f t="shared" si="11"/>
        <v>0</v>
      </c>
      <c r="AL68" s="102">
        <f t="shared" si="11"/>
        <v>0</v>
      </c>
      <c r="AM68" s="102">
        <f t="shared" si="11"/>
        <v>0</v>
      </c>
      <c r="AN68" s="102">
        <f t="shared" si="11"/>
        <v>0</v>
      </c>
      <c r="AO68" s="102">
        <f t="shared" si="11"/>
        <v>0</v>
      </c>
      <c r="AP68" s="102">
        <f t="shared" si="11"/>
        <v>0</v>
      </c>
      <c r="AQ68" s="102">
        <f t="shared" si="11"/>
        <v>0</v>
      </c>
      <c r="AR68" s="102">
        <f t="shared" si="11"/>
        <v>0</v>
      </c>
      <c r="AS68" s="102">
        <f t="shared" si="11"/>
        <v>0</v>
      </c>
      <c r="AT68" s="102">
        <f t="shared" si="11"/>
        <v>0</v>
      </c>
      <c r="AU68" s="102">
        <f t="shared" si="11"/>
        <v>0</v>
      </c>
      <c r="AV68" s="102">
        <f t="shared" si="11"/>
        <v>0</v>
      </c>
      <c r="AW68" s="102">
        <f t="shared" si="11"/>
        <v>0</v>
      </c>
      <c r="AX68" s="102">
        <f t="shared" si="11"/>
        <v>0</v>
      </c>
      <c r="AY68" s="102">
        <f t="shared" si="11"/>
        <v>0</v>
      </c>
      <c r="AZ68" s="102">
        <f t="shared" si="11"/>
        <v>0</v>
      </c>
      <c r="BA68" s="102">
        <f t="shared" si="11"/>
        <v>0</v>
      </c>
    </row>
    <row r="69" spans="7:53">
      <c r="G69" s="47" t="s">
        <v>92</v>
      </c>
      <c r="H69" s="69" t="s">
        <v>414</v>
      </c>
      <c r="I69" s="42" t="s">
        <v>312</v>
      </c>
      <c r="J69" s="69">
        <v>0.5</v>
      </c>
      <c r="K69" s="119"/>
      <c r="L69" s="115"/>
      <c r="M69" s="115"/>
      <c r="N69" s="115"/>
      <c r="O69" s="115"/>
      <c r="P69" s="115"/>
      <c r="Q69" s="115"/>
      <c r="R69" s="115"/>
      <c r="S69" s="115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</row>
    <row r="70" spans="7:53">
      <c r="G70" s="47" t="s">
        <v>93</v>
      </c>
      <c r="H70" s="69" t="s">
        <v>415</v>
      </c>
      <c r="I70" s="45" t="s">
        <v>309</v>
      </c>
      <c r="J70" s="69">
        <v>0.5</v>
      </c>
      <c r="K70" s="119"/>
      <c r="L70" s="115"/>
      <c r="M70" s="115"/>
      <c r="N70" s="115"/>
      <c r="O70" s="115"/>
      <c r="P70" s="115"/>
      <c r="Q70" s="115"/>
      <c r="R70" s="115"/>
      <c r="S70" s="115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5"/>
    </row>
    <row r="71" spans="7:53">
      <c r="G71" s="47" t="s">
        <v>94</v>
      </c>
      <c r="H71" s="69" t="s">
        <v>416</v>
      </c>
      <c r="I71" s="42" t="s">
        <v>310</v>
      </c>
      <c r="J71" s="69">
        <v>0.5</v>
      </c>
      <c r="K71" s="119"/>
      <c r="L71" s="115"/>
      <c r="M71" s="115"/>
      <c r="N71" s="115"/>
      <c r="O71" s="115"/>
      <c r="P71" s="115"/>
      <c r="Q71" s="115"/>
      <c r="R71" s="115"/>
      <c r="S71" s="115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</row>
    <row r="72" spans="7:53">
      <c r="G72" s="47" t="s">
        <v>95</v>
      </c>
      <c r="H72" s="69" t="s">
        <v>417</v>
      </c>
      <c r="I72" s="108" t="s">
        <v>311</v>
      </c>
      <c r="J72" s="69">
        <v>1</v>
      </c>
      <c r="K72" s="119"/>
      <c r="L72" s="115"/>
      <c r="M72" s="115"/>
      <c r="N72" s="115"/>
      <c r="O72" s="115"/>
      <c r="P72" s="115"/>
      <c r="Q72" s="115"/>
      <c r="R72" s="115"/>
      <c r="S72" s="115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5"/>
      <c r="AR72" s="115"/>
      <c r="AS72" s="115"/>
      <c r="AT72" s="115"/>
      <c r="AU72" s="115"/>
      <c r="AV72" s="115"/>
      <c r="AW72" s="115"/>
      <c r="AX72" s="115"/>
      <c r="AY72" s="115"/>
      <c r="AZ72" s="115"/>
      <c r="BA72" s="115"/>
    </row>
    <row r="73" spans="7:53">
      <c r="G73" s="47" t="s">
        <v>6</v>
      </c>
      <c r="H73" s="69" t="s">
        <v>418</v>
      </c>
      <c r="I73" s="109" t="s">
        <v>313</v>
      </c>
      <c r="J73" s="69">
        <v>1</v>
      </c>
      <c r="K73" s="119"/>
      <c r="L73" s="117"/>
      <c r="M73" s="117"/>
      <c r="N73" s="117"/>
      <c r="O73" s="117"/>
      <c r="P73" s="117"/>
      <c r="Q73" s="117"/>
      <c r="R73" s="117"/>
      <c r="S73" s="117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</row>
    <row r="74" spans="7:53">
      <c r="G74" s="47" t="s">
        <v>96</v>
      </c>
      <c r="H74" s="69" t="s">
        <v>419</v>
      </c>
      <c r="I74" s="108" t="s">
        <v>331</v>
      </c>
      <c r="J74" s="69">
        <v>0.5</v>
      </c>
      <c r="K74" s="119"/>
      <c r="L74" s="117"/>
      <c r="M74" s="117"/>
      <c r="N74" s="117"/>
      <c r="O74" s="117"/>
      <c r="P74" s="117"/>
      <c r="Q74" s="117"/>
      <c r="R74" s="117"/>
      <c r="S74" s="117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7"/>
      <c r="AR74" s="117"/>
      <c r="AS74" s="117"/>
      <c r="AT74" s="117"/>
      <c r="AU74" s="117"/>
      <c r="AV74" s="117"/>
      <c r="AW74" s="117"/>
      <c r="AX74" s="117"/>
      <c r="AY74" s="117"/>
      <c r="AZ74" s="117"/>
      <c r="BA74" s="117"/>
    </row>
    <row r="75" spans="7:53" ht="25">
      <c r="G75" s="47" t="s">
        <v>97</v>
      </c>
      <c r="H75" s="69" t="s">
        <v>420</v>
      </c>
      <c r="I75" s="108" t="s">
        <v>540</v>
      </c>
      <c r="J75" s="69">
        <v>0.5</v>
      </c>
      <c r="K75" s="119"/>
      <c r="L75" s="115"/>
      <c r="M75" s="115"/>
      <c r="N75" s="115"/>
      <c r="O75" s="115"/>
      <c r="P75" s="115"/>
      <c r="Q75" s="115"/>
      <c r="R75" s="115"/>
      <c r="S75" s="115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5"/>
      <c r="AR75" s="115"/>
      <c r="AS75" s="115"/>
      <c r="AT75" s="115"/>
      <c r="AU75" s="115"/>
      <c r="AV75" s="115"/>
      <c r="AW75" s="115"/>
      <c r="AX75" s="115"/>
      <c r="AY75" s="115"/>
      <c r="AZ75" s="115"/>
      <c r="BA75" s="115"/>
    </row>
    <row r="76" spans="7:53" ht="13">
      <c r="G76" s="47" t="s">
        <v>98</v>
      </c>
      <c r="H76" s="67" t="s">
        <v>21</v>
      </c>
      <c r="I76" s="110" t="s">
        <v>532</v>
      </c>
      <c r="J76" s="67">
        <v>1</v>
      </c>
      <c r="K76" s="119"/>
      <c r="L76" s="115"/>
      <c r="M76" s="115"/>
      <c r="N76" s="115"/>
      <c r="O76" s="115"/>
      <c r="P76" s="115"/>
      <c r="Q76" s="115"/>
      <c r="R76" s="115"/>
      <c r="S76" s="115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5"/>
      <c r="AR76" s="115"/>
      <c r="AS76" s="115"/>
      <c r="AT76" s="115"/>
      <c r="AU76" s="115"/>
      <c r="AV76" s="115"/>
      <c r="AW76" s="115"/>
      <c r="AX76" s="115"/>
      <c r="AY76" s="115"/>
      <c r="AZ76" s="115"/>
      <c r="BA76" s="115"/>
    </row>
    <row r="77" spans="7:53" ht="13">
      <c r="G77" s="47" t="s">
        <v>99</v>
      </c>
      <c r="H77" s="67" t="s">
        <v>22</v>
      </c>
      <c r="I77" s="110" t="s">
        <v>191</v>
      </c>
      <c r="J77" s="67">
        <v>1</v>
      </c>
      <c r="K77" s="119"/>
      <c r="L77" s="115"/>
      <c r="M77" s="115"/>
      <c r="N77" s="115"/>
      <c r="O77" s="115"/>
      <c r="P77" s="115"/>
      <c r="Q77" s="115"/>
      <c r="R77" s="115"/>
      <c r="S77" s="115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5"/>
      <c r="AR77" s="115"/>
      <c r="AS77" s="115"/>
      <c r="AT77" s="115"/>
      <c r="AU77" s="115"/>
      <c r="AV77" s="115"/>
      <c r="AW77" s="115"/>
      <c r="AX77" s="115"/>
      <c r="AY77" s="115"/>
      <c r="AZ77" s="115"/>
      <c r="BA77" s="115"/>
    </row>
    <row r="78" spans="7:53" ht="13">
      <c r="G78" s="47" t="s">
        <v>100</v>
      </c>
      <c r="H78" s="67" t="s">
        <v>23</v>
      </c>
      <c r="I78" s="110" t="s">
        <v>192</v>
      </c>
      <c r="J78" s="28"/>
      <c r="K78" s="119"/>
      <c r="L78" s="100">
        <f>SUM(L79:L80)</f>
        <v>0</v>
      </c>
      <c r="M78" s="100">
        <f>SUM(M79:M80)</f>
        <v>0</v>
      </c>
      <c r="N78" s="100">
        <f t="shared" ref="N78:BA78" si="12">SUM(N79:N80)</f>
        <v>0</v>
      </c>
      <c r="O78" s="100">
        <f t="shared" si="12"/>
        <v>0</v>
      </c>
      <c r="P78" s="100">
        <f t="shared" si="12"/>
        <v>0</v>
      </c>
      <c r="Q78" s="100">
        <f t="shared" si="12"/>
        <v>0</v>
      </c>
      <c r="R78" s="100">
        <f t="shared" si="12"/>
        <v>0</v>
      </c>
      <c r="S78" s="100">
        <f t="shared" si="12"/>
        <v>0</v>
      </c>
      <c r="T78" s="100">
        <f t="shared" si="12"/>
        <v>0</v>
      </c>
      <c r="U78" s="100">
        <f t="shared" si="12"/>
        <v>0</v>
      </c>
      <c r="V78" s="100">
        <f t="shared" si="12"/>
        <v>0</v>
      </c>
      <c r="W78" s="100">
        <f t="shared" si="12"/>
        <v>0</v>
      </c>
      <c r="X78" s="100">
        <f t="shared" si="12"/>
        <v>0</v>
      </c>
      <c r="Y78" s="100">
        <f t="shared" si="12"/>
        <v>0</v>
      </c>
      <c r="Z78" s="100">
        <f t="shared" si="12"/>
        <v>0</v>
      </c>
      <c r="AA78" s="100">
        <f t="shared" si="12"/>
        <v>0</v>
      </c>
      <c r="AB78" s="100">
        <f t="shared" si="12"/>
        <v>0</v>
      </c>
      <c r="AC78" s="100">
        <f t="shared" si="12"/>
        <v>0</v>
      </c>
      <c r="AD78" s="100">
        <f t="shared" si="12"/>
        <v>0</v>
      </c>
      <c r="AE78" s="100">
        <f t="shared" si="12"/>
        <v>0</v>
      </c>
      <c r="AF78" s="100">
        <f t="shared" si="12"/>
        <v>0</v>
      </c>
      <c r="AG78" s="100">
        <f t="shared" si="12"/>
        <v>0</v>
      </c>
      <c r="AH78" s="100">
        <f t="shared" si="12"/>
        <v>0</v>
      </c>
      <c r="AI78" s="100">
        <f t="shared" si="12"/>
        <v>0</v>
      </c>
      <c r="AJ78" s="100">
        <f t="shared" si="12"/>
        <v>0</v>
      </c>
      <c r="AK78" s="100">
        <f t="shared" si="12"/>
        <v>0</v>
      </c>
      <c r="AL78" s="100">
        <f t="shared" si="12"/>
        <v>0</v>
      </c>
      <c r="AM78" s="100">
        <f t="shared" si="12"/>
        <v>0</v>
      </c>
      <c r="AN78" s="100">
        <f t="shared" si="12"/>
        <v>0</v>
      </c>
      <c r="AO78" s="100">
        <f t="shared" si="12"/>
        <v>0</v>
      </c>
      <c r="AP78" s="100">
        <f t="shared" si="12"/>
        <v>0</v>
      </c>
      <c r="AQ78" s="100">
        <f t="shared" si="12"/>
        <v>0</v>
      </c>
      <c r="AR78" s="100">
        <f t="shared" si="12"/>
        <v>0</v>
      </c>
      <c r="AS78" s="100">
        <f t="shared" si="12"/>
        <v>0</v>
      </c>
      <c r="AT78" s="100">
        <f t="shared" si="12"/>
        <v>0</v>
      </c>
      <c r="AU78" s="100">
        <f t="shared" si="12"/>
        <v>0</v>
      </c>
      <c r="AV78" s="100">
        <f t="shared" si="12"/>
        <v>0</v>
      </c>
      <c r="AW78" s="100">
        <f t="shared" si="12"/>
        <v>0</v>
      </c>
      <c r="AX78" s="100">
        <f t="shared" si="12"/>
        <v>0</v>
      </c>
      <c r="AY78" s="100">
        <f t="shared" si="12"/>
        <v>0</v>
      </c>
      <c r="AZ78" s="100">
        <f t="shared" si="12"/>
        <v>0</v>
      </c>
      <c r="BA78" s="100">
        <f t="shared" si="12"/>
        <v>0</v>
      </c>
    </row>
    <row r="79" spans="7:53">
      <c r="G79" s="47" t="s">
        <v>101</v>
      </c>
      <c r="H79" s="69" t="s">
        <v>421</v>
      </c>
      <c r="I79" s="42" t="s">
        <v>240</v>
      </c>
      <c r="J79" s="69">
        <v>1</v>
      </c>
      <c r="K79" s="119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5"/>
      <c r="AX79" s="115"/>
      <c r="AY79" s="115"/>
      <c r="AZ79" s="115"/>
      <c r="BA79" s="115"/>
    </row>
    <row r="80" spans="7:53">
      <c r="G80" s="47" t="s">
        <v>102</v>
      </c>
      <c r="H80" s="69" t="s">
        <v>422</v>
      </c>
      <c r="I80" s="42" t="s">
        <v>241</v>
      </c>
      <c r="J80" s="69">
        <v>0</v>
      </c>
      <c r="K80" s="119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115"/>
      <c r="AU80" s="115"/>
      <c r="AV80" s="115"/>
      <c r="AW80" s="115"/>
      <c r="AX80" s="115"/>
      <c r="AY80" s="115"/>
      <c r="AZ80" s="115"/>
      <c r="BA80" s="115"/>
    </row>
    <row r="81" spans="7:53" ht="13">
      <c r="G81" s="47" t="s">
        <v>103</v>
      </c>
      <c r="H81" s="67" t="s">
        <v>24</v>
      </c>
      <c r="I81" s="36" t="s">
        <v>193</v>
      </c>
      <c r="J81" s="69">
        <v>0.5</v>
      </c>
      <c r="K81" s="119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/>
      <c r="AU81" s="115"/>
      <c r="AV81" s="115"/>
      <c r="AW81" s="115"/>
      <c r="AX81" s="115"/>
      <c r="AY81" s="115"/>
      <c r="AZ81" s="115"/>
      <c r="BA81" s="115"/>
    </row>
    <row r="82" spans="7:53" ht="13">
      <c r="G82" s="47" t="s">
        <v>104</v>
      </c>
      <c r="H82" s="67" t="s">
        <v>25</v>
      </c>
      <c r="I82" s="36" t="s">
        <v>194</v>
      </c>
      <c r="J82" s="133"/>
      <c r="K82" s="119"/>
      <c r="L82" s="100">
        <f>SUM(L53,L68,L76,L77,L78,L81)</f>
        <v>0</v>
      </c>
      <c r="M82" s="100">
        <f>SUM(M53,M68,M76,M77,M78,M81)</f>
        <v>0</v>
      </c>
      <c r="N82" s="100">
        <f t="shared" ref="N82:BA82" si="13">SUM(N53,N68,N76,N77,N78,N81)</f>
        <v>0</v>
      </c>
      <c r="O82" s="100">
        <f t="shared" si="13"/>
        <v>0</v>
      </c>
      <c r="P82" s="100">
        <f t="shared" si="13"/>
        <v>0</v>
      </c>
      <c r="Q82" s="100">
        <f t="shared" si="13"/>
        <v>0</v>
      </c>
      <c r="R82" s="100">
        <f t="shared" si="13"/>
        <v>0</v>
      </c>
      <c r="S82" s="100">
        <f t="shared" si="13"/>
        <v>0</v>
      </c>
      <c r="T82" s="100">
        <f t="shared" si="13"/>
        <v>0</v>
      </c>
      <c r="U82" s="100">
        <f t="shared" si="13"/>
        <v>0</v>
      </c>
      <c r="V82" s="100">
        <f t="shared" si="13"/>
        <v>0</v>
      </c>
      <c r="W82" s="100">
        <f t="shared" si="13"/>
        <v>0</v>
      </c>
      <c r="X82" s="100">
        <f t="shared" si="13"/>
        <v>0</v>
      </c>
      <c r="Y82" s="100">
        <f t="shared" si="13"/>
        <v>0</v>
      </c>
      <c r="Z82" s="100">
        <f t="shared" si="13"/>
        <v>0</v>
      </c>
      <c r="AA82" s="100">
        <f t="shared" si="13"/>
        <v>0</v>
      </c>
      <c r="AB82" s="100">
        <f t="shared" si="13"/>
        <v>0</v>
      </c>
      <c r="AC82" s="100">
        <f t="shared" si="13"/>
        <v>0</v>
      </c>
      <c r="AD82" s="100">
        <f t="shared" si="13"/>
        <v>0</v>
      </c>
      <c r="AE82" s="100">
        <f t="shared" si="13"/>
        <v>0</v>
      </c>
      <c r="AF82" s="100">
        <f t="shared" si="13"/>
        <v>0</v>
      </c>
      <c r="AG82" s="100">
        <f t="shared" si="13"/>
        <v>0</v>
      </c>
      <c r="AH82" s="100">
        <f t="shared" si="13"/>
        <v>0</v>
      </c>
      <c r="AI82" s="100">
        <f t="shared" si="13"/>
        <v>0</v>
      </c>
      <c r="AJ82" s="100">
        <f t="shared" si="13"/>
        <v>0</v>
      </c>
      <c r="AK82" s="100">
        <f t="shared" si="13"/>
        <v>0</v>
      </c>
      <c r="AL82" s="100">
        <f t="shared" si="13"/>
        <v>0</v>
      </c>
      <c r="AM82" s="100">
        <f t="shared" si="13"/>
        <v>0</v>
      </c>
      <c r="AN82" s="100">
        <f t="shared" si="13"/>
        <v>0</v>
      </c>
      <c r="AO82" s="100">
        <f t="shared" si="13"/>
        <v>0</v>
      </c>
      <c r="AP82" s="100">
        <f t="shared" si="13"/>
        <v>0</v>
      </c>
      <c r="AQ82" s="100">
        <f t="shared" si="13"/>
        <v>0</v>
      </c>
      <c r="AR82" s="100">
        <f t="shared" si="13"/>
        <v>0</v>
      </c>
      <c r="AS82" s="100">
        <f t="shared" si="13"/>
        <v>0</v>
      </c>
      <c r="AT82" s="100">
        <f t="shared" si="13"/>
        <v>0</v>
      </c>
      <c r="AU82" s="100">
        <f t="shared" si="13"/>
        <v>0</v>
      </c>
      <c r="AV82" s="100">
        <f t="shared" si="13"/>
        <v>0</v>
      </c>
      <c r="AW82" s="100">
        <f t="shared" si="13"/>
        <v>0</v>
      </c>
      <c r="AX82" s="100">
        <f t="shared" si="13"/>
        <v>0</v>
      </c>
      <c r="AY82" s="100">
        <f t="shared" si="13"/>
        <v>0</v>
      </c>
      <c r="AZ82" s="100">
        <f t="shared" si="13"/>
        <v>0</v>
      </c>
      <c r="BA82" s="100">
        <f t="shared" si="13"/>
        <v>0</v>
      </c>
    </row>
    <row r="83" spans="7:53" ht="13">
      <c r="G83" s="47" t="s">
        <v>7</v>
      </c>
      <c r="H83" s="67" t="s">
        <v>26</v>
      </c>
      <c r="I83" s="88" t="s">
        <v>303</v>
      </c>
      <c r="J83" s="133"/>
      <c r="K83" s="119"/>
      <c r="L83" s="103">
        <f>L51+L82</f>
        <v>0</v>
      </c>
      <c r="M83" s="103">
        <f t="shared" ref="M83:BA83" si="14">M51+M82</f>
        <v>0</v>
      </c>
      <c r="N83" s="103">
        <f t="shared" si="14"/>
        <v>0</v>
      </c>
      <c r="O83" s="103">
        <f t="shared" si="14"/>
        <v>0</v>
      </c>
      <c r="P83" s="103">
        <f t="shared" si="14"/>
        <v>0</v>
      </c>
      <c r="Q83" s="103">
        <f t="shared" si="14"/>
        <v>0</v>
      </c>
      <c r="R83" s="103">
        <f t="shared" si="14"/>
        <v>0</v>
      </c>
      <c r="S83" s="103">
        <f t="shared" si="14"/>
        <v>0</v>
      </c>
      <c r="T83" s="103">
        <f t="shared" si="14"/>
        <v>0</v>
      </c>
      <c r="U83" s="103">
        <f t="shared" si="14"/>
        <v>0</v>
      </c>
      <c r="V83" s="103">
        <f t="shared" si="14"/>
        <v>0</v>
      </c>
      <c r="W83" s="103">
        <f t="shared" si="14"/>
        <v>0</v>
      </c>
      <c r="X83" s="103">
        <f t="shared" si="14"/>
        <v>0</v>
      </c>
      <c r="Y83" s="103">
        <f t="shared" si="14"/>
        <v>0</v>
      </c>
      <c r="Z83" s="103">
        <f t="shared" si="14"/>
        <v>0</v>
      </c>
      <c r="AA83" s="103">
        <f t="shared" si="14"/>
        <v>0</v>
      </c>
      <c r="AB83" s="103">
        <f t="shared" si="14"/>
        <v>0</v>
      </c>
      <c r="AC83" s="103">
        <f t="shared" si="14"/>
        <v>0</v>
      </c>
      <c r="AD83" s="103">
        <f t="shared" si="14"/>
        <v>0</v>
      </c>
      <c r="AE83" s="103">
        <f t="shared" si="14"/>
        <v>0</v>
      </c>
      <c r="AF83" s="103">
        <f t="shared" si="14"/>
        <v>0</v>
      </c>
      <c r="AG83" s="103">
        <f t="shared" si="14"/>
        <v>0</v>
      </c>
      <c r="AH83" s="103">
        <f t="shared" si="14"/>
        <v>0</v>
      </c>
      <c r="AI83" s="103">
        <f t="shared" si="14"/>
        <v>0</v>
      </c>
      <c r="AJ83" s="103">
        <f t="shared" si="14"/>
        <v>0</v>
      </c>
      <c r="AK83" s="103">
        <f t="shared" si="14"/>
        <v>0</v>
      </c>
      <c r="AL83" s="103">
        <f t="shared" si="14"/>
        <v>0</v>
      </c>
      <c r="AM83" s="103">
        <f t="shared" si="14"/>
        <v>0</v>
      </c>
      <c r="AN83" s="103">
        <f t="shared" si="14"/>
        <v>0</v>
      </c>
      <c r="AO83" s="103">
        <f t="shared" si="14"/>
        <v>0</v>
      </c>
      <c r="AP83" s="103">
        <f t="shared" si="14"/>
        <v>0</v>
      </c>
      <c r="AQ83" s="103">
        <f t="shared" si="14"/>
        <v>0</v>
      </c>
      <c r="AR83" s="103">
        <f t="shared" si="14"/>
        <v>0</v>
      </c>
      <c r="AS83" s="103">
        <f t="shared" si="14"/>
        <v>0</v>
      </c>
      <c r="AT83" s="103">
        <f t="shared" si="14"/>
        <v>0</v>
      </c>
      <c r="AU83" s="103">
        <f t="shared" si="14"/>
        <v>0</v>
      </c>
      <c r="AV83" s="103">
        <f t="shared" si="14"/>
        <v>0</v>
      </c>
      <c r="AW83" s="103">
        <f t="shared" si="14"/>
        <v>0</v>
      </c>
      <c r="AX83" s="103">
        <f t="shared" si="14"/>
        <v>0</v>
      </c>
      <c r="AY83" s="103">
        <f t="shared" si="14"/>
        <v>0</v>
      </c>
      <c r="AZ83" s="103">
        <f t="shared" si="14"/>
        <v>0</v>
      </c>
      <c r="BA83" s="103">
        <f t="shared" si="14"/>
        <v>0</v>
      </c>
    </row>
    <row r="84" spans="7:53" ht="13">
      <c r="G84" s="47" t="s">
        <v>105</v>
      </c>
      <c r="H84" s="67" t="s">
        <v>27</v>
      </c>
      <c r="I84" s="46" t="s">
        <v>234</v>
      </c>
      <c r="J84" s="134"/>
      <c r="K84" s="119"/>
      <c r="L84" s="103">
        <f>L83</f>
        <v>0</v>
      </c>
      <c r="M84" s="103">
        <f>L84+M83</f>
        <v>0</v>
      </c>
      <c r="N84" s="103">
        <f t="shared" ref="N84:BA84" si="15">M84+N83</f>
        <v>0</v>
      </c>
      <c r="O84" s="103">
        <f t="shared" si="15"/>
        <v>0</v>
      </c>
      <c r="P84" s="103">
        <f t="shared" si="15"/>
        <v>0</v>
      </c>
      <c r="Q84" s="103">
        <f t="shared" si="15"/>
        <v>0</v>
      </c>
      <c r="R84" s="103">
        <f t="shared" si="15"/>
        <v>0</v>
      </c>
      <c r="S84" s="103">
        <f t="shared" si="15"/>
        <v>0</v>
      </c>
      <c r="T84" s="103">
        <f t="shared" si="15"/>
        <v>0</v>
      </c>
      <c r="U84" s="103">
        <f t="shared" si="15"/>
        <v>0</v>
      </c>
      <c r="V84" s="103">
        <f t="shared" si="15"/>
        <v>0</v>
      </c>
      <c r="W84" s="103">
        <f t="shared" si="15"/>
        <v>0</v>
      </c>
      <c r="X84" s="103">
        <f t="shared" si="15"/>
        <v>0</v>
      </c>
      <c r="Y84" s="103">
        <f t="shared" si="15"/>
        <v>0</v>
      </c>
      <c r="Z84" s="103">
        <f t="shared" si="15"/>
        <v>0</v>
      </c>
      <c r="AA84" s="103">
        <f t="shared" si="15"/>
        <v>0</v>
      </c>
      <c r="AB84" s="103">
        <f t="shared" si="15"/>
        <v>0</v>
      </c>
      <c r="AC84" s="103">
        <f t="shared" si="15"/>
        <v>0</v>
      </c>
      <c r="AD84" s="103">
        <f t="shared" si="15"/>
        <v>0</v>
      </c>
      <c r="AE84" s="103">
        <f t="shared" si="15"/>
        <v>0</v>
      </c>
      <c r="AF84" s="103">
        <f t="shared" si="15"/>
        <v>0</v>
      </c>
      <c r="AG84" s="103">
        <f t="shared" si="15"/>
        <v>0</v>
      </c>
      <c r="AH84" s="103">
        <f t="shared" si="15"/>
        <v>0</v>
      </c>
      <c r="AI84" s="103">
        <f t="shared" si="15"/>
        <v>0</v>
      </c>
      <c r="AJ84" s="103">
        <f t="shared" si="15"/>
        <v>0</v>
      </c>
      <c r="AK84" s="103">
        <f t="shared" si="15"/>
        <v>0</v>
      </c>
      <c r="AL84" s="103">
        <f t="shared" si="15"/>
        <v>0</v>
      </c>
      <c r="AM84" s="103">
        <f t="shared" si="15"/>
        <v>0</v>
      </c>
      <c r="AN84" s="103">
        <f t="shared" si="15"/>
        <v>0</v>
      </c>
      <c r="AO84" s="103">
        <f t="shared" si="15"/>
        <v>0</v>
      </c>
      <c r="AP84" s="103">
        <f t="shared" si="15"/>
        <v>0</v>
      </c>
      <c r="AQ84" s="103">
        <f t="shared" si="15"/>
        <v>0</v>
      </c>
      <c r="AR84" s="103">
        <f t="shared" si="15"/>
        <v>0</v>
      </c>
      <c r="AS84" s="103">
        <f t="shared" si="15"/>
        <v>0</v>
      </c>
      <c r="AT84" s="103">
        <f t="shared" si="15"/>
        <v>0</v>
      </c>
      <c r="AU84" s="103">
        <f t="shared" si="15"/>
        <v>0</v>
      </c>
      <c r="AV84" s="103">
        <f t="shared" si="15"/>
        <v>0</v>
      </c>
      <c r="AW84" s="103">
        <f t="shared" si="15"/>
        <v>0</v>
      </c>
      <c r="AX84" s="103">
        <f t="shared" si="15"/>
        <v>0</v>
      </c>
      <c r="AY84" s="103">
        <f t="shared" si="15"/>
        <v>0</v>
      </c>
      <c r="AZ84" s="103">
        <f t="shared" si="15"/>
        <v>0</v>
      </c>
      <c r="BA84" s="103">
        <f t="shared" si="15"/>
        <v>0</v>
      </c>
    </row>
    <row r="85" spans="7:53" ht="25" customHeight="1">
      <c r="G85" s="47" t="s">
        <v>106</v>
      </c>
      <c r="H85" s="67">
        <v>3</v>
      </c>
      <c r="I85" s="151" t="s">
        <v>28</v>
      </c>
      <c r="J85" s="91"/>
      <c r="K85" s="92"/>
      <c r="L85" s="159"/>
      <c r="M85" s="160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</row>
    <row r="86" spans="7:53" ht="13">
      <c r="G86" s="47" t="s">
        <v>107</v>
      </c>
      <c r="H86" s="67" t="s">
        <v>29</v>
      </c>
      <c r="I86" s="111" t="s">
        <v>195</v>
      </c>
      <c r="J86" s="69">
        <v>1</v>
      </c>
      <c r="K86" s="127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  <c r="AJ86" s="146"/>
      <c r="AK86" s="146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6"/>
      <c r="AW86" s="146"/>
      <c r="AX86" s="146"/>
      <c r="AY86" s="146"/>
      <c r="AZ86" s="146"/>
      <c r="BA86" s="146"/>
    </row>
    <row r="87" spans="7:53" ht="26">
      <c r="G87" s="47" t="s">
        <v>108</v>
      </c>
      <c r="H87" s="67" t="s">
        <v>541</v>
      </c>
      <c r="I87" s="111" t="s">
        <v>362</v>
      </c>
      <c r="J87" s="69">
        <v>1</v>
      </c>
      <c r="K87" s="127"/>
      <c r="L87" s="146"/>
      <c r="M87" s="127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  <c r="AL87" s="146"/>
      <c r="AM87" s="146"/>
      <c r="AN87" s="146"/>
      <c r="AO87" s="146"/>
      <c r="AP87" s="146"/>
      <c r="AQ87" s="146"/>
      <c r="AR87" s="146"/>
      <c r="AS87" s="146"/>
      <c r="AT87" s="146"/>
      <c r="AU87" s="146"/>
      <c r="AV87" s="146"/>
      <c r="AW87" s="146"/>
      <c r="AX87" s="146"/>
      <c r="AY87" s="146"/>
      <c r="AZ87" s="146"/>
      <c r="BA87" s="146"/>
    </row>
    <row r="88" spans="7:53" s="97" customFormat="1" ht="13">
      <c r="G88" s="47" t="s">
        <v>109</v>
      </c>
      <c r="H88" s="67" t="s">
        <v>30</v>
      </c>
      <c r="I88" s="111" t="s">
        <v>363</v>
      </c>
      <c r="J88" s="67">
        <v>1</v>
      </c>
      <c r="K88" s="99">
        <f>SUM(K89:K91)</f>
        <v>0</v>
      </c>
      <c r="L88" s="99">
        <f t="shared" ref="L88:BA88" si="16">SUM(L89:L91)</f>
        <v>0</v>
      </c>
      <c r="M88" s="99">
        <f t="shared" si="16"/>
        <v>0</v>
      </c>
      <c r="N88" s="99">
        <f t="shared" si="16"/>
        <v>0</v>
      </c>
      <c r="O88" s="99">
        <f t="shared" si="16"/>
        <v>0</v>
      </c>
      <c r="P88" s="99">
        <f t="shared" si="16"/>
        <v>0</v>
      </c>
      <c r="Q88" s="99">
        <f t="shared" si="16"/>
        <v>0</v>
      </c>
      <c r="R88" s="99">
        <f t="shared" si="16"/>
        <v>0</v>
      </c>
      <c r="S88" s="99">
        <f t="shared" si="16"/>
        <v>0</v>
      </c>
      <c r="T88" s="99">
        <f t="shared" si="16"/>
        <v>0</v>
      </c>
      <c r="U88" s="99">
        <f t="shared" si="16"/>
        <v>0</v>
      </c>
      <c r="V88" s="99">
        <f t="shared" si="16"/>
        <v>0</v>
      </c>
      <c r="W88" s="99">
        <f t="shared" si="16"/>
        <v>0</v>
      </c>
      <c r="X88" s="99">
        <f t="shared" si="16"/>
        <v>0</v>
      </c>
      <c r="Y88" s="99">
        <f t="shared" si="16"/>
        <v>0</v>
      </c>
      <c r="Z88" s="99">
        <f t="shared" si="16"/>
        <v>0</v>
      </c>
      <c r="AA88" s="99">
        <f t="shared" si="16"/>
        <v>0</v>
      </c>
      <c r="AB88" s="99">
        <f t="shared" si="16"/>
        <v>0</v>
      </c>
      <c r="AC88" s="99">
        <f t="shared" si="16"/>
        <v>0</v>
      </c>
      <c r="AD88" s="99">
        <f t="shared" si="16"/>
        <v>0</v>
      </c>
      <c r="AE88" s="99">
        <f t="shared" si="16"/>
        <v>0</v>
      </c>
      <c r="AF88" s="99">
        <f t="shared" si="16"/>
        <v>0</v>
      </c>
      <c r="AG88" s="99">
        <f t="shared" si="16"/>
        <v>0</v>
      </c>
      <c r="AH88" s="99">
        <f t="shared" si="16"/>
        <v>0</v>
      </c>
      <c r="AI88" s="99">
        <f t="shared" si="16"/>
        <v>0</v>
      </c>
      <c r="AJ88" s="99">
        <f t="shared" si="16"/>
        <v>0</v>
      </c>
      <c r="AK88" s="99">
        <f t="shared" si="16"/>
        <v>0</v>
      </c>
      <c r="AL88" s="99">
        <f t="shared" si="16"/>
        <v>0</v>
      </c>
      <c r="AM88" s="99">
        <f t="shared" si="16"/>
        <v>0</v>
      </c>
      <c r="AN88" s="99">
        <f t="shared" si="16"/>
        <v>0</v>
      </c>
      <c r="AO88" s="99">
        <f t="shared" si="16"/>
        <v>0</v>
      </c>
      <c r="AP88" s="99">
        <f t="shared" si="16"/>
        <v>0</v>
      </c>
      <c r="AQ88" s="99">
        <f t="shared" si="16"/>
        <v>0</v>
      </c>
      <c r="AR88" s="99">
        <f t="shared" si="16"/>
        <v>0</v>
      </c>
      <c r="AS88" s="99">
        <f t="shared" si="16"/>
        <v>0</v>
      </c>
      <c r="AT88" s="99">
        <f t="shared" si="16"/>
        <v>0</v>
      </c>
      <c r="AU88" s="99">
        <f t="shared" si="16"/>
        <v>0</v>
      </c>
      <c r="AV88" s="99">
        <f t="shared" si="16"/>
        <v>0</v>
      </c>
      <c r="AW88" s="99">
        <f t="shared" si="16"/>
        <v>0</v>
      </c>
      <c r="AX88" s="99">
        <f t="shared" si="16"/>
        <v>0</v>
      </c>
      <c r="AY88" s="99">
        <f t="shared" si="16"/>
        <v>0</v>
      </c>
      <c r="AZ88" s="99">
        <f t="shared" si="16"/>
        <v>0</v>
      </c>
      <c r="BA88" s="99">
        <f t="shared" si="16"/>
        <v>0</v>
      </c>
    </row>
    <row r="89" spans="7:53" ht="50">
      <c r="G89" s="47" t="s">
        <v>110</v>
      </c>
      <c r="H89" s="69" t="s">
        <v>425</v>
      </c>
      <c r="I89" s="112" t="s">
        <v>332</v>
      </c>
      <c r="J89" s="69">
        <v>1</v>
      </c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</row>
    <row r="90" spans="7:53" ht="37.5">
      <c r="G90" s="47" t="s">
        <v>111</v>
      </c>
      <c r="H90" s="69" t="s">
        <v>426</v>
      </c>
      <c r="I90" s="105" t="s">
        <v>479</v>
      </c>
      <c r="J90" s="69">
        <v>1</v>
      </c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</row>
    <row r="91" spans="7:53" ht="37.5">
      <c r="G91" s="47" t="s">
        <v>112</v>
      </c>
      <c r="H91" s="69" t="s">
        <v>427</v>
      </c>
      <c r="I91" s="105" t="s">
        <v>480</v>
      </c>
      <c r="J91" s="69">
        <v>1</v>
      </c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</row>
    <row r="92" spans="7:53" s="97" customFormat="1" ht="13">
      <c r="G92" s="47" t="s">
        <v>113</v>
      </c>
      <c r="H92" s="67" t="s">
        <v>542</v>
      </c>
      <c r="I92" s="111" t="s">
        <v>364</v>
      </c>
      <c r="J92" s="67">
        <v>0.85</v>
      </c>
      <c r="K92" s="99">
        <f>SUM(K93:K94)</f>
        <v>0</v>
      </c>
      <c r="L92" s="99">
        <f t="shared" ref="L92:BA92" si="17">SUM(L93:L94)</f>
        <v>0</v>
      </c>
      <c r="M92" s="99">
        <f t="shared" si="17"/>
        <v>0</v>
      </c>
      <c r="N92" s="99">
        <f t="shared" si="17"/>
        <v>0</v>
      </c>
      <c r="O92" s="99">
        <f t="shared" si="17"/>
        <v>0</v>
      </c>
      <c r="P92" s="99">
        <f t="shared" si="17"/>
        <v>0</v>
      </c>
      <c r="Q92" s="99">
        <f t="shared" si="17"/>
        <v>0</v>
      </c>
      <c r="R92" s="99">
        <f t="shared" si="17"/>
        <v>0</v>
      </c>
      <c r="S92" s="99">
        <f t="shared" si="17"/>
        <v>0</v>
      </c>
      <c r="T92" s="99">
        <f t="shared" si="17"/>
        <v>0</v>
      </c>
      <c r="U92" s="99">
        <f t="shared" si="17"/>
        <v>0</v>
      </c>
      <c r="V92" s="99">
        <f t="shared" si="17"/>
        <v>0</v>
      </c>
      <c r="W92" s="99">
        <f t="shared" si="17"/>
        <v>0</v>
      </c>
      <c r="X92" s="99">
        <f t="shared" si="17"/>
        <v>0</v>
      </c>
      <c r="Y92" s="99">
        <f t="shared" si="17"/>
        <v>0</v>
      </c>
      <c r="Z92" s="99">
        <f t="shared" si="17"/>
        <v>0</v>
      </c>
      <c r="AA92" s="99">
        <f t="shared" si="17"/>
        <v>0</v>
      </c>
      <c r="AB92" s="99">
        <f t="shared" si="17"/>
        <v>0</v>
      </c>
      <c r="AC92" s="99">
        <f t="shared" si="17"/>
        <v>0</v>
      </c>
      <c r="AD92" s="99">
        <f t="shared" si="17"/>
        <v>0</v>
      </c>
      <c r="AE92" s="99">
        <f t="shared" si="17"/>
        <v>0</v>
      </c>
      <c r="AF92" s="99">
        <f t="shared" si="17"/>
        <v>0</v>
      </c>
      <c r="AG92" s="99">
        <f t="shared" si="17"/>
        <v>0</v>
      </c>
      <c r="AH92" s="99">
        <f t="shared" si="17"/>
        <v>0</v>
      </c>
      <c r="AI92" s="99">
        <f t="shared" si="17"/>
        <v>0</v>
      </c>
      <c r="AJ92" s="99">
        <f t="shared" si="17"/>
        <v>0</v>
      </c>
      <c r="AK92" s="99">
        <f t="shared" si="17"/>
        <v>0</v>
      </c>
      <c r="AL92" s="99">
        <f t="shared" si="17"/>
        <v>0</v>
      </c>
      <c r="AM92" s="99">
        <f t="shared" si="17"/>
        <v>0</v>
      </c>
      <c r="AN92" s="99">
        <f t="shared" si="17"/>
        <v>0</v>
      </c>
      <c r="AO92" s="99">
        <f t="shared" si="17"/>
        <v>0</v>
      </c>
      <c r="AP92" s="99">
        <f t="shared" si="17"/>
        <v>0</v>
      </c>
      <c r="AQ92" s="99">
        <f t="shared" si="17"/>
        <v>0</v>
      </c>
      <c r="AR92" s="99">
        <f t="shared" si="17"/>
        <v>0</v>
      </c>
      <c r="AS92" s="99">
        <f t="shared" si="17"/>
        <v>0</v>
      </c>
      <c r="AT92" s="99">
        <f t="shared" si="17"/>
        <v>0</v>
      </c>
      <c r="AU92" s="99">
        <f t="shared" si="17"/>
        <v>0</v>
      </c>
      <c r="AV92" s="99">
        <f t="shared" si="17"/>
        <v>0</v>
      </c>
      <c r="AW92" s="99">
        <f t="shared" si="17"/>
        <v>0</v>
      </c>
      <c r="AX92" s="99">
        <f t="shared" si="17"/>
        <v>0</v>
      </c>
      <c r="AY92" s="99">
        <f t="shared" si="17"/>
        <v>0</v>
      </c>
      <c r="AZ92" s="99">
        <f t="shared" si="17"/>
        <v>0</v>
      </c>
      <c r="BA92" s="99">
        <f t="shared" si="17"/>
        <v>0</v>
      </c>
    </row>
    <row r="93" spans="7:53" ht="50">
      <c r="G93" s="47" t="s">
        <v>8</v>
      </c>
      <c r="H93" s="69" t="s">
        <v>423</v>
      </c>
      <c r="I93" s="112" t="s">
        <v>333</v>
      </c>
      <c r="J93" s="69">
        <v>0.85</v>
      </c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</row>
    <row r="94" spans="7:53" ht="38">
      <c r="G94" s="47" t="s">
        <v>114</v>
      </c>
      <c r="H94" s="69" t="s">
        <v>424</v>
      </c>
      <c r="I94" s="112" t="s">
        <v>476</v>
      </c>
      <c r="J94" s="69">
        <v>0.85</v>
      </c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</row>
    <row r="95" spans="7:53" s="97" customFormat="1" ht="13">
      <c r="G95" s="47" t="s">
        <v>115</v>
      </c>
      <c r="H95" s="67" t="s">
        <v>543</v>
      </c>
      <c r="I95" s="111" t="s">
        <v>200</v>
      </c>
      <c r="J95" s="67">
        <v>0.75</v>
      </c>
      <c r="K95" s="99">
        <f>SUM(K96:K99)</f>
        <v>0</v>
      </c>
      <c r="L95" s="99">
        <f t="shared" ref="L95:BA95" si="18">SUM(L96:L99)</f>
        <v>0</v>
      </c>
      <c r="M95" s="99">
        <f t="shared" si="18"/>
        <v>0</v>
      </c>
      <c r="N95" s="99">
        <f t="shared" si="18"/>
        <v>0</v>
      </c>
      <c r="O95" s="99">
        <f t="shared" si="18"/>
        <v>0</v>
      </c>
      <c r="P95" s="99">
        <f t="shared" si="18"/>
        <v>0</v>
      </c>
      <c r="Q95" s="99">
        <f t="shared" si="18"/>
        <v>0</v>
      </c>
      <c r="R95" s="99">
        <f t="shared" si="18"/>
        <v>0</v>
      </c>
      <c r="S95" s="99">
        <f t="shared" si="18"/>
        <v>0</v>
      </c>
      <c r="T95" s="99">
        <f t="shared" si="18"/>
        <v>0</v>
      </c>
      <c r="U95" s="99">
        <f t="shared" si="18"/>
        <v>0</v>
      </c>
      <c r="V95" s="99">
        <f t="shared" si="18"/>
        <v>0</v>
      </c>
      <c r="W95" s="99">
        <f t="shared" si="18"/>
        <v>0</v>
      </c>
      <c r="X95" s="99">
        <f t="shared" si="18"/>
        <v>0</v>
      </c>
      <c r="Y95" s="99">
        <f t="shared" si="18"/>
        <v>0</v>
      </c>
      <c r="Z95" s="99">
        <f t="shared" si="18"/>
        <v>0</v>
      </c>
      <c r="AA95" s="99">
        <f t="shared" si="18"/>
        <v>0</v>
      </c>
      <c r="AB95" s="99">
        <f t="shared" si="18"/>
        <v>0</v>
      </c>
      <c r="AC95" s="99">
        <f t="shared" si="18"/>
        <v>0</v>
      </c>
      <c r="AD95" s="99">
        <f t="shared" si="18"/>
        <v>0</v>
      </c>
      <c r="AE95" s="99">
        <f t="shared" si="18"/>
        <v>0</v>
      </c>
      <c r="AF95" s="99">
        <f t="shared" si="18"/>
        <v>0</v>
      </c>
      <c r="AG95" s="99">
        <f t="shared" si="18"/>
        <v>0</v>
      </c>
      <c r="AH95" s="99">
        <f t="shared" si="18"/>
        <v>0</v>
      </c>
      <c r="AI95" s="99">
        <f t="shared" si="18"/>
        <v>0</v>
      </c>
      <c r="AJ95" s="99">
        <f t="shared" si="18"/>
        <v>0</v>
      </c>
      <c r="AK95" s="99">
        <f t="shared" si="18"/>
        <v>0</v>
      </c>
      <c r="AL95" s="99">
        <f t="shared" si="18"/>
        <v>0</v>
      </c>
      <c r="AM95" s="99">
        <f t="shared" si="18"/>
        <v>0</v>
      </c>
      <c r="AN95" s="99">
        <f t="shared" si="18"/>
        <v>0</v>
      </c>
      <c r="AO95" s="99">
        <f t="shared" si="18"/>
        <v>0</v>
      </c>
      <c r="AP95" s="99">
        <f t="shared" si="18"/>
        <v>0</v>
      </c>
      <c r="AQ95" s="99">
        <f t="shared" si="18"/>
        <v>0</v>
      </c>
      <c r="AR95" s="99">
        <f t="shared" si="18"/>
        <v>0</v>
      </c>
      <c r="AS95" s="99">
        <f t="shared" si="18"/>
        <v>0</v>
      </c>
      <c r="AT95" s="99">
        <f t="shared" si="18"/>
        <v>0</v>
      </c>
      <c r="AU95" s="99">
        <f t="shared" si="18"/>
        <v>0</v>
      </c>
      <c r="AV95" s="99">
        <f t="shared" si="18"/>
        <v>0</v>
      </c>
      <c r="AW95" s="99">
        <f t="shared" si="18"/>
        <v>0</v>
      </c>
      <c r="AX95" s="99">
        <f t="shared" si="18"/>
        <v>0</v>
      </c>
      <c r="AY95" s="99">
        <f t="shared" si="18"/>
        <v>0</v>
      </c>
      <c r="AZ95" s="99">
        <f t="shared" si="18"/>
        <v>0</v>
      </c>
      <c r="BA95" s="99">
        <f t="shared" si="18"/>
        <v>0</v>
      </c>
    </row>
    <row r="96" spans="7:53" ht="25">
      <c r="G96" s="47" t="s">
        <v>116</v>
      </c>
      <c r="H96" s="69" t="s">
        <v>428</v>
      </c>
      <c r="I96" s="112" t="s">
        <v>334</v>
      </c>
      <c r="J96" s="69">
        <v>0.75</v>
      </c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</row>
    <row r="97" spans="4:53" ht="37.5">
      <c r="G97" s="47" t="s">
        <v>117</v>
      </c>
      <c r="H97" s="69" t="s">
        <v>429</v>
      </c>
      <c r="I97" s="105" t="s">
        <v>481</v>
      </c>
      <c r="J97" s="69">
        <v>0.5</v>
      </c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</row>
    <row r="98" spans="4:53" ht="25">
      <c r="G98" s="47" t="s">
        <v>118</v>
      </c>
      <c r="H98" s="69" t="s">
        <v>430</v>
      </c>
      <c r="I98" s="105" t="s">
        <v>482</v>
      </c>
      <c r="J98" s="69">
        <v>0.5</v>
      </c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</row>
    <row r="99" spans="4:53" ht="25">
      <c r="G99" s="47" t="s">
        <v>119</v>
      </c>
      <c r="H99" s="69" t="s">
        <v>431</v>
      </c>
      <c r="I99" s="105" t="s">
        <v>483</v>
      </c>
      <c r="J99" s="69">
        <v>0.5</v>
      </c>
      <c r="K99" s="127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65"/>
    </row>
    <row r="100" spans="4:53" ht="13">
      <c r="D100" s="149"/>
      <c r="G100" s="47" t="s">
        <v>120</v>
      </c>
      <c r="H100" s="67" t="s">
        <v>547</v>
      </c>
      <c r="I100" s="113" t="s">
        <v>349</v>
      </c>
      <c r="J100" s="69">
        <v>0</v>
      </c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</row>
    <row r="101" spans="4:53" ht="13">
      <c r="D101" s="149"/>
      <c r="G101" s="47" t="s">
        <v>121</v>
      </c>
      <c r="H101" s="67" t="s">
        <v>548</v>
      </c>
      <c r="I101" s="111" t="s">
        <v>516</v>
      </c>
      <c r="J101" s="69">
        <v>0</v>
      </c>
      <c r="K101" s="127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  <c r="AM101" s="156"/>
      <c r="AN101" s="156"/>
      <c r="AO101" s="156"/>
      <c r="AP101" s="156"/>
      <c r="AQ101" s="156"/>
      <c r="AR101" s="156"/>
      <c r="AS101" s="156"/>
      <c r="AT101" s="156"/>
      <c r="AU101" s="156"/>
      <c r="AV101" s="156"/>
      <c r="AW101" s="156"/>
      <c r="AX101" s="156"/>
      <c r="AY101" s="156"/>
      <c r="AZ101" s="156"/>
      <c r="BA101" s="166"/>
    </row>
    <row r="102" spans="4:53" ht="13">
      <c r="G102" s="47" t="s">
        <v>122</v>
      </c>
      <c r="H102" s="67" t="s">
        <v>549</v>
      </c>
      <c r="I102" s="111" t="s">
        <v>365</v>
      </c>
      <c r="J102" s="69">
        <v>0</v>
      </c>
      <c r="K102" s="99">
        <f>SUM(K103:K104)</f>
        <v>0</v>
      </c>
      <c r="L102" s="99">
        <f t="shared" ref="L102:BA102" si="19">SUM(L103:L104)</f>
        <v>0</v>
      </c>
      <c r="M102" s="99">
        <f t="shared" si="19"/>
        <v>0</v>
      </c>
      <c r="N102" s="99">
        <f t="shared" si="19"/>
        <v>0</v>
      </c>
      <c r="O102" s="99">
        <f t="shared" si="19"/>
        <v>0</v>
      </c>
      <c r="P102" s="99">
        <f t="shared" si="19"/>
        <v>0</v>
      </c>
      <c r="Q102" s="99">
        <f t="shared" si="19"/>
        <v>0</v>
      </c>
      <c r="R102" s="99">
        <f t="shared" si="19"/>
        <v>0</v>
      </c>
      <c r="S102" s="99">
        <f t="shared" si="19"/>
        <v>0</v>
      </c>
      <c r="T102" s="99">
        <f t="shared" si="19"/>
        <v>0</v>
      </c>
      <c r="U102" s="99">
        <f t="shared" si="19"/>
        <v>0</v>
      </c>
      <c r="V102" s="99">
        <f t="shared" si="19"/>
        <v>0</v>
      </c>
      <c r="W102" s="99">
        <f t="shared" si="19"/>
        <v>0</v>
      </c>
      <c r="X102" s="99">
        <f t="shared" si="19"/>
        <v>0</v>
      </c>
      <c r="Y102" s="99">
        <f t="shared" si="19"/>
        <v>0</v>
      </c>
      <c r="Z102" s="99">
        <f t="shared" si="19"/>
        <v>0</v>
      </c>
      <c r="AA102" s="99">
        <f t="shared" si="19"/>
        <v>0</v>
      </c>
      <c r="AB102" s="99">
        <f t="shared" si="19"/>
        <v>0</v>
      </c>
      <c r="AC102" s="99">
        <f t="shared" si="19"/>
        <v>0</v>
      </c>
      <c r="AD102" s="99">
        <f t="shared" si="19"/>
        <v>0</v>
      </c>
      <c r="AE102" s="99">
        <f t="shared" si="19"/>
        <v>0</v>
      </c>
      <c r="AF102" s="99">
        <f t="shared" si="19"/>
        <v>0</v>
      </c>
      <c r="AG102" s="99">
        <f t="shared" si="19"/>
        <v>0</v>
      </c>
      <c r="AH102" s="99">
        <f t="shared" si="19"/>
        <v>0</v>
      </c>
      <c r="AI102" s="99">
        <f t="shared" si="19"/>
        <v>0</v>
      </c>
      <c r="AJ102" s="99">
        <f t="shared" si="19"/>
        <v>0</v>
      </c>
      <c r="AK102" s="99">
        <f t="shared" si="19"/>
        <v>0</v>
      </c>
      <c r="AL102" s="99">
        <f t="shared" si="19"/>
        <v>0</v>
      </c>
      <c r="AM102" s="99">
        <f t="shared" si="19"/>
        <v>0</v>
      </c>
      <c r="AN102" s="99">
        <f t="shared" si="19"/>
        <v>0</v>
      </c>
      <c r="AO102" s="99">
        <f t="shared" si="19"/>
        <v>0</v>
      </c>
      <c r="AP102" s="99">
        <f t="shared" si="19"/>
        <v>0</v>
      </c>
      <c r="AQ102" s="99">
        <f t="shared" si="19"/>
        <v>0</v>
      </c>
      <c r="AR102" s="99">
        <f t="shared" si="19"/>
        <v>0</v>
      </c>
      <c r="AS102" s="99">
        <f t="shared" si="19"/>
        <v>0</v>
      </c>
      <c r="AT102" s="99">
        <f t="shared" si="19"/>
        <v>0</v>
      </c>
      <c r="AU102" s="99">
        <f t="shared" si="19"/>
        <v>0</v>
      </c>
      <c r="AV102" s="99">
        <f t="shared" si="19"/>
        <v>0</v>
      </c>
      <c r="AW102" s="99">
        <f t="shared" si="19"/>
        <v>0</v>
      </c>
      <c r="AX102" s="99">
        <f t="shared" si="19"/>
        <v>0</v>
      </c>
      <c r="AY102" s="99">
        <f t="shared" si="19"/>
        <v>0</v>
      </c>
      <c r="AZ102" s="99">
        <f t="shared" si="19"/>
        <v>0</v>
      </c>
      <c r="BA102" s="99">
        <f t="shared" si="19"/>
        <v>0</v>
      </c>
    </row>
    <row r="103" spans="4:53">
      <c r="G103" s="47" t="s">
        <v>9</v>
      </c>
      <c r="H103" s="69" t="s">
        <v>432</v>
      </c>
      <c r="I103" s="112" t="s">
        <v>502</v>
      </c>
      <c r="J103" s="69">
        <v>0</v>
      </c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</row>
    <row r="104" spans="4:53">
      <c r="G104" s="47" t="s">
        <v>123</v>
      </c>
      <c r="H104" s="69" t="s">
        <v>433</v>
      </c>
      <c r="I104" s="112" t="s">
        <v>229</v>
      </c>
      <c r="J104" s="69">
        <v>0</v>
      </c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</row>
    <row r="105" spans="4:53" ht="13">
      <c r="G105" s="47" t="s">
        <v>124</v>
      </c>
      <c r="H105" s="67" t="s">
        <v>551</v>
      </c>
      <c r="I105" s="36" t="s">
        <v>550</v>
      </c>
      <c r="J105" s="28"/>
      <c r="K105" s="119"/>
      <c r="L105" s="163">
        <f>L86+L87+L88+L92+L95+L100+L101+L102</f>
        <v>0</v>
      </c>
      <c r="M105" s="163">
        <f>M86+M87+M88+M92+M95+M100+M101+M102</f>
        <v>0</v>
      </c>
      <c r="N105" s="163">
        <f t="shared" ref="N105:BA105" si="20">N86+N87+N88+N92+N95+N100+N101+N102</f>
        <v>0</v>
      </c>
      <c r="O105" s="163">
        <f t="shared" si="20"/>
        <v>0</v>
      </c>
      <c r="P105" s="163">
        <f t="shared" si="20"/>
        <v>0</v>
      </c>
      <c r="Q105" s="163">
        <f t="shared" si="20"/>
        <v>0</v>
      </c>
      <c r="R105" s="163">
        <f t="shared" si="20"/>
        <v>0</v>
      </c>
      <c r="S105" s="163">
        <f t="shared" si="20"/>
        <v>0</v>
      </c>
      <c r="T105" s="163">
        <f t="shared" si="20"/>
        <v>0</v>
      </c>
      <c r="U105" s="163">
        <f t="shared" si="20"/>
        <v>0</v>
      </c>
      <c r="V105" s="163">
        <f t="shared" si="20"/>
        <v>0</v>
      </c>
      <c r="W105" s="163">
        <f t="shared" si="20"/>
        <v>0</v>
      </c>
      <c r="X105" s="163">
        <f t="shared" si="20"/>
        <v>0</v>
      </c>
      <c r="Y105" s="163">
        <f t="shared" si="20"/>
        <v>0</v>
      </c>
      <c r="Z105" s="163">
        <f t="shared" si="20"/>
        <v>0</v>
      </c>
      <c r="AA105" s="163">
        <f t="shared" si="20"/>
        <v>0</v>
      </c>
      <c r="AB105" s="163">
        <f t="shared" si="20"/>
        <v>0</v>
      </c>
      <c r="AC105" s="163">
        <f t="shared" si="20"/>
        <v>0</v>
      </c>
      <c r="AD105" s="163">
        <f t="shared" si="20"/>
        <v>0</v>
      </c>
      <c r="AE105" s="163">
        <f t="shared" si="20"/>
        <v>0</v>
      </c>
      <c r="AF105" s="163">
        <f t="shared" si="20"/>
        <v>0</v>
      </c>
      <c r="AG105" s="163">
        <f t="shared" si="20"/>
        <v>0</v>
      </c>
      <c r="AH105" s="163">
        <f t="shared" si="20"/>
        <v>0</v>
      </c>
      <c r="AI105" s="163">
        <f t="shared" si="20"/>
        <v>0</v>
      </c>
      <c r="AJ105" s="163">
        <f t="shared" si="20"/>
        <v>0</v>
      </c>
      <c r="AK105" s="163">
        <f t="shared" si="20"/>
        <v>0</v>
      </c>
      <c r="AL105" s="163">
        <f t="shared" si="20"/>
        <v>0</v>
      </c>
      <c r="AM105" s="163">
        <f t="shared" si="20"/>
        <v>0</v>
      </c>
      <c r="AN105" s="163">
        <f t="shared" si="20"/>
        <v>0</v>
      </c>
      <c r="AO105" s="163">
        <f t="shared" si="20"/>
        <v>0</v>
      </c>
      <c r="AP105" s="163">
        <f t="shared" si="20"/>
        <v>0</v>
      </c>
      <c r="AQ105" s="163">
        <f t="shared" si="20"/>
        <v>0</v>
      </c>
      <c r="AR105" s="163">
        <f t="shared" si="20"/>
        <v>0</v>
      </c>
      <c r="AS105" s="163">
        <f t="shared" si="20"/>
        <v>0</v>
      </c>
      <c r="AT105" s="163">
        <f t="shared" si="20"/>
        <v>0</v>
      </c>
      <c r="AU105" s="163">
        <f t="shared" si="20"/>
        <v>0</v>
      </c>
      <c r="AV105" s="163">
        <f t="shared" si="20"/>
        <v>0</v>
      </c>
      <c r="AW105" s="163">
        <f t="shared" si="20"/>
        <v>0</v>
      </c>
      <c r="AX105" s="163">
        <f t="shared" si="20"/>
        <v>0</v>
      </c>
      <c r="AY105" s="163">
        <f t="shared" si="20"/>
        <v>0</v>
      </c>
      <c r="AZ105" s="163">
        <f t="shared" si="20"/>
        <v>0</v>
      </c>
      <c r="BA105" s="163">
        <f t="shared" si="20"/>
        <v>0</v>
      </c>
    </row>
    <row r="106" spans="4:53" ht="13.5" thickBot="1">
      <c r="G106" s="47" t="s">
        <v>125</v>
      </c>
      <c r="H106" s="90" t="s">
        <v>552</v>
      </c>
      <c r="I106" s="36" t="s">
        <v>518</v>
      </c>
      <c r="J106" s="28"/>
      <c r="K106" s="100">
        <f>K86+K87+K88+K92+K95+K100+K101+K102</f>
        <v>0</v>
      </c>
      <c r="L106" s="164">
        <f>K106+L105</f>
        <v>0</v>
      </c>
      <c r="M106" s="164">
        <f t="shared" ref="M106:BA106" si="21">L106+M105</f>
        <v>0</v>
      </c>
      <c r="N106" s="164">
        <f t="shared" si="21"/>
        <v>0</v>
      </c>
      <c r="O106" s="164">
        <f t="shared" si="21"/>
        <v>0</v>
      </c>
      <c r="P106" s="164">
        <f t="shared" si="21"/>
        <v>0</v>
      </c>
      <c r="Q106" s="164">
        <f t="shared" si="21"/>
        <v>0</v>
      </c>
      <c r="R106" s="164">
        <f t="shared" si="21"/>
        <v>0</v>
      </c>
      <c r="S106" s="164">
        <f t="shared" si="21"/>
        <v>0</v>
      </c>
      <c r="T106" s="164">
        <f t="shared" si="21"/>
        <v>0</v>
      </c>
      <c r="U106" s="164">
        <f t="shared" si="21"/>
        <v>0</v>
      </c>
      <c r="V106" s="164">
        <f t="shared" si="21"/>
        <v>0</v>
      </c>
      <c r="W106" s="164">
        <f t="shared" si="21"/>
        <v>0</v>
      </c>
      <c r="X106" s="164">
        <f t="shared" si="21"/>
        <v>0</v>
      </c>
      <c r="Y106" s="164">
        <f t="shared" si="21"/>
        <v>0</v>
      </c>
      <c r="Z106" s="164">
        <f t="shared" si="21"/>
        <v>0</v>
      </c>
      <c r="AA106" s="164">
        <f t="shared" si="21"/>
        <v>0</v>
      </c>
      <c r="AB106" s="164">
        <f t="shared" si="21"/>
        <v>0</v>
      </c>
      <c r="AC106" s="164">
        <f t="shared" si="21"/>
        <v>0</v>
      </c>
      <c r="AD106" s="164">
        <f t="shared" si="21"/>
        <v>0</v>
      </c>
      <c r="AE106" s="164">
        <f t="shared" si="21"/>
        <v>0</v>
      </c>
      <c r="AF106" s="164">
        <f t="shared" si="21"/>
        <v>0</v>
      </c>
      <c r="AG106" s="164">
        <f t="shared" si="21"/>
        <v>0</v>
      </c>
      <c r="AH106" s="164">
        <f t="shared" si="21"/>
        <v>0</v>
      </c>
      <c r="AI106" s="164">
        <f t="shared" si="21"/>
        <v>0</v>
      </c>
      <c r="AJ106" s="164">
        <f t="shared" si="21"/>
        <v>0</v>
      </c>
      <c r="AK106" s="164">
        <f t="shared" si="21"/>
        <v>0</v>
      </c>
      <c r="AL106" s="164">
        <f t="shared" si="21"/>
        <v>0</v>
      </c>
      <c r="AM106" s="164">
        <f t="shared" si="21"/>
        <v>0</v>
      </c>
      <c r="AN106" s="164">
        <f t="shared" si="21"/>
        <v>0</v>
      </c>
      <c r="AO106" s="164">
        <f t="shared" si="21"/>
        <v>0</v>
      </c>
      <c r="AP106" s="164">
        <f t="shared" si="21"/>
        <v>0</v>
      </c>
      <c r="AQ106" s="164">
        <f t="shared" si="21"/>
        <v>0</v>
      </c>
      <c r="AR106" s="164">
        <f t="shared" si="21"/>
        <v>0</v>
      </c>
      <c r="AS106" s="164">
        <f t="shared" si="21"/>
        <v>0</v>
      </c>
      <c r="AT106" s="164">
        <f t="shared" si="21"/>
        <v>0</v>
      </c>
      <c r="AU106" s="164">
        <f t="shared" si="21"/>
        <v>0</v>
      </c>
      <c r="AV106" s="164">
        <f t="shared" si="21"/>
        <v>0</v>
      </c>
      <c r="AW106" s="164">
        <f t="shared" si="21"/>
        <v>0</v>
      </c>
      <c r="AX106" s="164">
        <f t="shared" si="21"/>
        <v>0</v>
      </c>
      <c r="AY106" s="164">
        <f t="shared" si="21"/>
        <v>0</v>
      </c>
      <c r="AZ106" s="164">
        <f t="shared" si="21"/>
        <v>0</v>
      </c>
      <c r="BA106" s="164">
        <f t="shared" si="21"/>
        <v>0</v>
      </c>
    </row>
    <row r="107" spans="4:53" ht="25" customHeight="1">
      <c r="G107" s="47" t="s">
        <v>126</v>
      </c>
      <c r="H107" s="67">
        <v>4</v>
      </c>
      <c r="I107" s="94" t="s">
        <v>496</v>
      </c>
      <c r="J107" s="91"/>
      <c r="K107" s="92"/>
      <c r="L107" s="159"/>
      <c r="M107" s="160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92"/>
      <c r="AY107" s="92"/>
      <c r="AZ107" s="92"/>
      <c r="BA107" s="92"/>
    </row>
    <row r="108" spans="4:53" ht="13">
      <c r="G108" s="47" t="s">
        <v>127</v>
      </c>
      <c r="H108" s="67" t="s">
        <v>553</v>
      </c>
      <c r="I108" s="36" t="s">
        <v>251</v>
      </c>
      <c r="J108" s="28"/>
      <c r="K108" s="123"/>
      <c r="L108" s="99">
        <f>SUM(L109:L114)</f>
        <v>0</v>
      </c>
      <c r="M108" s="99">
        <f>SUM(M109,M111:M114)</f>
        <v>0</v>
      </c>
      <c r="N108" s="99">
        <f t="shared" ref="N108:BA108" si="22">SUM(N109,N111:N114)</f>
        <v>0</v>
      </c>
      <c r="O108" s="99">
        <f t="shared" si="22"/>
        <v>0</v>
      </c>
      <c r="P108" s="99">
        <f t="shared" si="22"/>
        <v>0</v>
      </c>
      <c r="Q108" s="99">
        <f t="shared" si="22"/>
        <v>0</v>
      </c>
      <c r="R108" s="99">
        <f t="shared" si="22"/>
        <v>0</v>
      </c>
      <c r="S108" s="99">
        <f t="shared" si="22"/>
        <v>0</v>
      </c>
      <c r="T108" s="99">
        <f t="shared" si="22"/>
        <v>0</v>
      </c>
      <c r="U108" s="99">
        <f t="shared" si="22"/>
        <v>0</v>
      </c>
      <c r="V108" s="99">
        <f t="shared" si="22"/>
        <v>0</v>
      </c>
      <c r="W108" s="99">
        <f t="shared" si="22"/>
        <v>0</v>
      </c>
      <c r="X108" s="99">
        <f t="shared" si="22"/>
        <v>0</v>
      </c>
      <c r="Y108" s="99">
        <f t="shared" si="22"/>
        <v>0</v>
      </c>
      <c r="Z108" s="99">
        <f t="shared" si="22"/>
        <v>0</v>
      </c>
      <c r="AA108" s="99">
        <f t="shared" si="22"/>
        <v>0</v>
      </c>
      <c r="AB108" s="99">
        <f t="shared" si="22"/>
        <v>0</v>
      </c>
      <c r="AC108" s="99">
        <f t="shared" si="22"/>
        <v>0</v>
      </c>
      <c r="AD108" s="99">
        <f t="shared" si="22"/>
        <v>0</v>
      </c>
      <c r="AE108" s="99">
        <f t="shared" si="22"/>
        <v>0</v>
      </c>
      <c r="AF108" s="99">
        <f t="shared" si="22"/>
        <v>0</v>
      </c>
      <c r="AG108" s="99">
        <f t="shared" si="22"/>
        <v>0</v>
      </c>
      <c r="AH108" s="99">
        <f t="shared" si="22"/>
        <v>0</v>
      </c>
      <c r="AI108" s="99">
        <f t="shared" si="22"/>
        <v>0</v>
      </c>
      <c r="AJ108" s="99">
        <f t="shared" si="22"/>
        <v>0</v>
      </c>
      <c r="AK108" s="99">
        <f t="shared" si="22"/>
        <v>0</v>
      </c>
      <c r="AL108" s="99">
        <f t="shared" si="22"/>
        <v>0</v>
      </c>
      <c r="AM108" s="99">
        <f t="shared" si="22"/>
        <v>0</v>
      </c>
      <c r="AN108" s="99">
        <f t="shared" si="22"/>
        <v>0</v>
      </c>
      <c r="AO108" s="99">
        <f t="shared" si="22"/>
        <v>0</v>
      </c>
      <c r="AP108" s="99">
        <f t="shared" si="22"/>
        <v>0</v>
      </c>
      <c r="AQ108" s="99">
        <f t="shared" si="22"/>
        <v>0</v>
      </c>
      <c r="AR108" s="99">
        <f t="shared" si="22"/>
        <v>0</v>
      </c>
      <c r="AS108" s="99">
        <f t="shared" si="22"/>
        <v>0</v>
      </c>
      <c r="AT108" s="99">
        <f t="shared" si="22"/>
        <v>0</v>
      </c>
      <c r="AU108" s="99">
        <f t="shared" si="22"/>
        <v>0</v>
      </c>
      <c r="AV108" s="99">
        <f t="shared" si="22"/>
        <v>0</v>
      </c>
      <c r="AW108" s="99">
        <f t="shared" si="22"/>
        <v>0</v>
      </c>
      <c r="AX108" s="99">
        <f t="shared" si="22"/>
        <v>0</v>
      </c>
      <c r="AY108" s="99">
        <f t="shared" si="22"/>
        <v>0</v>
      </c>
      <c r="AZ108" s="99">
        <f t="shared" si="22"/>
        <v>0</v>
      </c>
      <c r="BA108" s="99">
        <f t="shared" si="22"/>
        <v>0</v>
      </c>
    </row>
    <row r="109" spans="4:53" ht="25.5">
      <c r="G109" s="47" t="s">
        <v>128</v>
      </c>
      <c r="H109" s="69" t="s">
        <v>434</v>
      </c>
      <c r="I109" s="45" t="s">
        <v>477</v>
      </c>
      <c r="J109" s="70">
        <v>1</v>
      </c>
      <c r="K109" s="123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</row>
    <row r="110" spans="4:53" ht="25.5">
      <c r="G110" s="47" t="s">
        <v>129</v>
      </c>
      <c r="H110" s="69" t="s">
        <v>435</v>
      </c>
      <c r="I110" s="45" t="s">
        <v>519</v>
      </c>
      <c r="J110" s="71">
        <v>1</v>
      </c>
      <c r="K110" s="123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</row>
    <row r="111" spans="4:53" ht="25">
      <c r="G111" s="47" t="s">
        <v>130</v>
      </c>
      <c r="H111" s="69" t="s">
        <v>436</v>
      </c>
      <c r="I111" s="45" t="s">
        <v>520</v>
      </c>
      <c r="J111" s="71">
        <v>0.2</v>
      </c>
      <c r="K111" s="123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</row>
    <row r="112" spans="4:53" ht="38.5">
      <c r="G112" s="47" t="s">
        <v>131</v>
      </c>
      <c r="H112" s="69" t="s">
        <v>437</v>
      </c>
      <c r="I112" s="45" t="s">
        <v>521</v>
      </c>
      <c r="J112" s="71">
        <v>1</v>
      </c>
      <c r="K112" s="123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</row>
    <row r="113" spans="7:53" ht="38.5">
      <c r="G113" s="47" t="s">
        <v>10</v>
      </c>
      <c r="H113" s="69" t="s">
        <v>438</v>
      </c>
      <c r="I113" s="45" t="s">
        <v>478</v>
      </c>
      <c r="J113" s="157">
        <v>1</v>
      </c>
      <c r="K113" s="123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</row>
    <row r="114" spans="7:53" ht="25">
      <c r="G114" s="47" t="s">
        <v>132</v>
      </c>
      <c r="H114" s="69" t="s">
        <v>439</v>
      </c>
      <c r="I114" s="108" t="s">
        <v>252</v>
      </c>
      <c r="J114" s="135">
        <v>1</v>
      </c>
      <c r="K114" s="123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</row>
    <row r="115" spans="7:53" ht="13">
      <c r="G115" s="47" t="s">
        <v>133</v>
      </c>
      <c r="H115" s="64" t="s">
        <v>554</v>
      </c>
      <c r="I115" s="137" t="s">
        <v>329</v>
      </c>
      <c r="J115" s="28"/>
      <c r="K115" s="123"/>
      <c r="L115" s="99">
        <f t="shared" ref="L115" si="23">SUM(L116:L117)</f>
        <v>0</v>
      </c>
      <c r="M115" s="99">
        <f t="shared" ref="M115:BA115" si="24">SUM(M116:M117)</f>
        <v>0</v>
      </c>
      <c r="N115" s="99">
        <f t="shared" si="24"/>
        <v>0</v>
      </c>
      <c r="O115" s="99">
        <f t="shared" si="24"/>
        <v>0</v>
      </c>
      <c r="P115" s="99">
        <f t="shared" si="24"/>
        <v>0</v>
      </c>
      <c r="Q115" s="99">
        <f t="shared" si="24"/>
        <v>0</v>
      </c>
      <c r="R115" s="99">
        <f t="shared" si="24"/>
        <v>0</v>
      </c>
      <c r="S115" s="99">
        <f t="shared" si="24"/>
        <v>0</v>
      </c>
      <c r="T115" s="99">
        <f t="shared" si="24"/>
        <v>0</v>
      </c>
      <c r="U115" s="99">
        <f t="shared" si="24"/>
        <v>0</v>
      </c>
      <c r="V115" s="99">
        <f t="shared" si="24"/>
        <v>0</v>
      </c>
      <c r="W115" s="99">
        <f t="shared" si="24"/>
        <v>0</v>
      </c>
      <c r="X115" s="99">
        <f t="shared" si="24"/>
        <v>0</v>
      </c>
      <c r="Y115" s="99">
        <f t="shared" si="24"/>
        <v>0</v>
      </c>
      <c r="Z115" s="99">
        <f t="shared" si="24"/>
        <v>0</v>
      </c>
      <c r="AA115" s="99">
        <f t="shared" si="24"/>
        <v>0</v>
      </c>
      <c r="AB115" s="99">
        <f t="shared" si="24"/>
        <v>0</v>
      </c>
      <c r="AC115" s="99">
        <f t="shared" si="24"/>
        <v>0</v>
      </c>
      <c r="AD115" s="99">
        <f t="shared" si="24"/>
        <v>0</v>
      </c>
      <c r="AE115" s="99">
        <f t="shared" si="24"/>
        <v>0</v>
      </c>
      <c r="AF115" s="99">
        <f t="shared" si="24"/>
        <v>0</v>
      </c>
      <c r="AG115" s="99">
        <f t="shared" si="24"/>
        <v>0</v>
      </c>
      <c r="AH115" s="99">
        <f t="shared" si="24"/>
        <v>0</v>
      </c>
      <c r="AI115" s="99">
        <f t="shared" si="24"/>
        <v>0</v>
      </c>
      <c r="AJ115" s="99">
        <f t="shared" si="24"/>
        <v>0</v>
      </c>
      <c r="AK115" s="99">
        <f t="shared" si="24"/>
        <v>0</v>
      </c>
      <c r="AL115" s="99">
        <f t="shared" si="24"/>
        <v>0</v>
      </c>
      <c r="AM115" s="99">
        <f t="shared" si="24"/>
        <v>0</v>
      </c>
      <c r="AN115" s="99">
        <f t="shared" si="24"/>
        <v>0</v>
      </c>
      <c r="AO115" s="99">
        <f t="shared" si="24"/>
        <v>0</v>
      </c>
      <c r="AP115" s="99">
        <f t="shared" si="24"/>
        <v>0</v>
      </c>
      <c r="AQ115" s="99">
        <f t="shared" si="24"/>
        <v>0</v>
      </c>
      <c r="AR115" s="99">
        <f t="shared" si="24"/>
        <v>0</v>
      </c>
      <c r="AS115" s="99">
        <f t="shared" si="24"/>
        <v>0</v>
      </c>
      <c r="AT115" s="99">
        <f t="shared" si="24"/>
        <v>0</v>
      </c>
      <c r="AU115" s="99">
        <f t="shared" si="24"/>
        <v>0</v>
      </c>
      <c r="AV115" s="99">
        <f t="shared" si="24"/>
        <v>0</v>
      </c>
      <c r="AW115" s="99">
        <f t="shared" si="24"/>
        <v>0</v>
      </c>
      <c r="AX115" s="99">
        <f t="shared" si="24"/>
        <v>0</v>
      </c>
      <c r="AY115" s="99">
        <f t="shared" si="24"/>
        <v>0</v>
      </c>
      <c r="AZ115" s="99">
        <f t="shared" si="24"/>
        <v>0</v>
      </c>
      <c r="BA115" s="99">
        <f t="shared" si="24"/>
        <v>0</v>
      </c>
    </row>
    <row r="116" spans="7:53" ht="25.5">
      <c r="G116" s="47" t="s">
        <v>134</v>
      </c>
      <c r="H116" s="138" t="s">
        <v>440</v>
      </c>
      <c r="I116" s="161" t="s">
        <v>589</v>
      </c>
      <c r="J116" s="135">
        <v>1</v>
      </c>
      <c r="K116" s="123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</row>
    <row r="117" spans="7:53" ht="51">
      <c r="G117" s="47" t="s">
        <v>135</v>
      </c>
      <c r="H117" s="138" t="s">
        <v>441</v>
      </c>
      <c r="I117" s="161" t="s">
        <v>590</v>
      </c>
      <c r="J117" s="135">
        <v>1</v>
      </c>
      <c r="K117" s="123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</row>
    <row r="118" spans="7:53" ht="28.5" customHeight="1">
      <c r="G118" s="47" t="s">
        <v>136</v>
      </c>
      <c r="H118" s="64" t="s">
        <v>555</v>
      </c>
      <c r="I118" s="110" t="s">
        <v>253</v>
      </c>
      <c r="J118" s="28"/>
      <c r="K118" s="123"/>
      <c r="L118" s="99">
        <f>SUM(L119:L122)</f>
        <v>0</v>
      </c>
      <c r="M118" s="99">
        <f t="shared" ref="M118:BA118" si="25">SUM(M119:M122)</f>
        <v>0</v>
      </c>
      <c r="N118" s="99">
        <f t="shared" si="25"/>
        <v>0</v>
      </c>
      <c r="O118" s="99">
        <f t="shared" si="25"/>
        <v>0</v>
      </c>
      <c r="P118" s="99">
        <f t="shared" si="25"/>
        <v>0</v>
      </c>
      <c r="Q118" s="99">
        <f t="shared" si="25"/>
        <v>0</v>
      </c>
      <c r="R118" s="99">
        <f t="shared" si="25"/>
        <v>0</v>
      </c>
      <c r="S118" s="99">
        <f t="shared" si="25"/>
        <v>0</v>
      </c>
      <c r="T118" s="99">
        <f t="shared" si="25"/>
        <v>0</v>
      </c>
      <c r="U118" s="99">
        <f t="shared" si="25"/>
        <v>0</v>
      </c>
      <c r="V118" s="99">
        <f t="shared" si="25"/>
        <v>0</v>
      </c>
      <c r="W118" s="99">
        <f t="shared" si="25"/>
        <v>0</v>
      </c>
      <c r="X118" s="99">
        <f t="shared" si="25"/>
        <v>0</v>
      </c>
      <c r="Y118" s="99">
        <f t="shared" si="25"/>
        <v>0</v>
      </c>
      <c r="Z118" s="99">
        <f t="shared" si="25"/>
        <v>0</v>
      </c>
      <c r="AA118" s="99">
        <f t="shared" si="25"/>
        <v>0</v>
      </c>
      <c r="AB118" s="99">
        <f t="shared" si="25"/>
        <v>0</v>
      </c>
      <c r="AC118" s="99">
        <f t="shared" si="25"/>
        <v>0</v>
      </c>
      <c r="AD118" s="99">
        <f t="shared" si="25"/>
        <v>0</v>
      </c>
      <c r="AE118" s="99">
        <f t="shared" si="25"/>
        <v>0</v>
      </c>
      <c r="AF118" s="99">
        <f t="shared" si="25"/>
        <v>0</v>
      </c>
      <c r="AG118" s="99">
        <f t="shared" si="25"/>
        <v>0</v>
      </c>
      <c r="AH118" s="99">
        <f t="shared" si="25"/>
        <v>0</v>
      </c>
      <c r="AI118" s="99">
        <f t="shared" si="25"/>
        <v>0</v>
      </c>
      <c r="AJ118" s="99">
        <f t="shared" si="25"/>
        <v>0</v>
      </c>
      <c r="AK118" s="99">
        <f t="shared" si="25"/>
        <v>0</v>
      </c>
      <c r="AL118" s="99">
        <f t="shared" si="25"/>
        <v>0</v>
      </c>
      <c r="AM118" s="99">
        <f t="shared" si="25"/>
        <v>0</v>
      </c>
      <c r="AN118" s="99">
        <f t="shared" si="25"/>
        <v>0</v>
      </c>
      <c r="AO118" s="99">
        <f t="shared" si="25"/>
        <v>0</v>
      </c>
      <c r="AP118" s="99">
        <f t="shared" si="25"/>
        <v>0</v>
      </c>
      <c r="AQ118" s="99">
        <f t="shared" si="25"/>
        <v>0</v>
      </c>
      <c r="AR118" s="99">
        <f t="shared" si="25"/>
        <v>0</v>
      </c>
      <c r="AS118" s="99">
        <f t="shared" si="25"/>
        <v>0</v>
      </c>
      <c r="AT118" s="99">
        <f t="shared" si="25"/>
        <v>0</v>
      </c>
      <c r="AU118" s="99">
        <f t="shared" si="25"/>
        <v>0</v>
      </c>
      <c r="AV118" s="99">
        <f t="shared" si="25"/>
        <v>0</v>
      </c>
      <c r="AW118" s="99">
        <f t="shared" si="25"/>
        <v>0</v>
      </c>
      <c r="AX118" s="99">
        <f t="shared" si="25"/>
        <v>0</v>
      </c>
      <c r="AY118" s="99">
        <f t="shared" si="25"/>
        <v>0</v>
      </c>
      <c r="AZ118" s="99">
        <f t="shared" si="25"/>
        <v>0</v>
      </c>
      <c r="BA118" s="99">
        <f t="shared" si="25"/>
        <v>0</v>
      </c>
    </row>
    <row r="119" spans="7:53" ht="25">
      <c r="G119" s="47" t="s">
        <v>137</v>
      </c>
      <c r="H119" s="129" t="s">
        <v>442</v>
      </c>
      <c r="I119" s="108" t="s">
        <v>254</v>
      </c>
      <c r="J119" s="135">
        <v>0.05</v>
      </c>
      <c r="K119" s="123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</row>
    <row r="120" spans="7:53" ht="37.5">
      <c r="G120" s="47" t="s">
        <v>138</v>
      </c>
      <c r="H120" s="129" t="s">
        <v>443</v>
      </c>
      <c r="I120" s="108" t="s">
        <v>522</v>
      </c>
      <c r="J120" s="135">
        <v>0.1</v>
      </c>
      <c r="K120" s="123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</row>
    <row r="121" spans="7:53">
      <c r="G121" s="47" t="s">
        <v>139</v>
      </c>
      <c r="H121" s="69" t="s">
        <v>444</v>
      </c>
      <c r="I121" s="45" t="s">
        <v>255</v>
      </c>
      <c r="J121" s="135">
        <v>0.4</v>
      </c>
      <c r="K121" s="123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</row>
    <row r="122" spans="7:53">
      <c r="G122" s="47" t="s">
        <v>140</v>
      </c>
      <c r="H122" s="69" t="s">
        <v>445</v>
      </c>
      <c r="I122" s="45" t="s">
        <v>256</v>
      </c>
      <c r="J122" s="135">
        <v>1</v>
      </c>
      <c r="K122" s="123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</row>
    <row r="123" spans="7:53" ht="21.5" customHeight="1">
      <c r="G123" s="47" t="s">
        <v>11</v>
      </c>
      <c r="H123" s="67" t="s">
        <v>556</v>
      </c>
      <c r="I123" s="36" t="s">
        <v>257</v>
      </c>
      <c r="J123" s="28"/>
      <c r="K123" s="123"/>
      <c r="L123" s="99">
        <f>SUM(L124:L127)</f>
        <v>0</v>
      </c>
      <c r="M123" s="99">
        <f t="shared" ref="M123:BA123" si="26">SUM(M124:M127)</f>
        <v>0</v>
      </c>
      <c r="N123" s="99">
        <f t="shared" si="26"/>
        <v>0</v>
      </c>
      <c r="O123" s="99">
        <f t="shared" si="26"/>
        <v>0</v>
      </c>
      <c r="P123" s="99">
        <f t="shared" si="26"/>
        <v>0</v>
      </c>
      <c r="Q123" s="99">
        <f t="shared" si="26"/>
        <v>0</v>
      </c>
      <c r="R123" s="99">
        <f t="shared" si="26"/>
        <v>0</v>
      </c>
      <c r="S123" s="99">
        <f t="shared" si="26"/>
        <v>0</v>
      </c>
      <c r="T123" s="99">
        <f t="shared" si="26"/>
        <v>0</v>
      </c>
      <c r="U123" s="99">
        <f t="shared" si="26"/>
        <v>0</v>
      </c>
      <c r="V123" s="99">
        <f t="shared" si="26"/>
        <v>0</v>
      </c>
      <c r="W123" s="99">
        <f t="shared" si="26"/>
        <v>0</v>
      </c>
      <c r="X123" s="99">
        <f t="shared" si="26"/>
        <v>0</v>
      </c>
      <c r="Y123" s="99">
        <f t="shared" si="26"/>
        <v>0</v>
      </c>
      <c r="Z123" s="99">
        <f t="shared" si="26"/>
        <v>0</v>
      </c>
      <c r="AA123" s="99">
        <f t="shared" si="26"/>
        <v>0</v>
      </c>
      <c r="AB123" s="99">
        <f t="shared" si="26"/>
        <v>0</v>
      </c>
      <c r="AC123" s="99">
        <f t="shared" si="26"/>
        <v>0</v>
      </c>
      <c r="AD123" s="99">
        <f t="shared" si="26"/>
        <v>0</v>
      </c>
      <c r="AE123" s="99">
        <f t="shared" si="26"/>
        <v>0</v>
      </c>
      <c r="AF123" s="99">
        <f t="shared" si="26"/>
        <v>0</v>
      </c>
      <c r="AG123" s="99">
        <f t="shared" si="26"/>
        <v>0</v>
      </c>
      <c r="AH123" s="99">
        <f t="shared" si="26"/>
        <v>0</v>
      </c>
      <c r="AI123" s="99">
        <f t="shared" si="26"/>
        <v>0</v>
      </c>
      <c r="AJ123" s="99">
        <f t="shared" si="26"/>
        <v>0</v>
      </c>
      <c r="AK123" s="99">
        <f t="shared" si="26"/>
        <v>0</v>
      </c>
      <c r="AL123" s="99">
        <f t="shared" si="26"/>
        <v>0</v>
      </c>
      <c r="AM123" s="99">
        <f t="shared" si="26"/>
        <v>0</v>
      </c>
      <c r="AN123" s="99">
        <f t="shared" si="26"/>
        <v>0</v>
      </c>
      <c r="AO123" s="99">
        <f t="shared" si="26"/>
        <v>0</v>
      </c>
      <c r="AP123" s="99">
        <f t="shared" si="26"/>
        <v>0</v>
      </c>
      <c r="AQ123" s="99">
        <f t="shared" si="26"/>
        <v>0</v>
      </c>
      <c r="AR123" s="99">
        <f t="shared" si="26"/>
        <v>0</v>
      </c>
      <c r="AS123" s="99">
        <f t="shared" si="26"/>
        <v>0</v>
      </c>
      <c r="AT123" s="99">
        <f t="shared" si="26"/>
        <v>0</v>
      </c>
      <c r="AU123" s="99">
        <f t="shared" si="26"/>
        <v>0</v>
      </c>
      <c r="AV123" s="99">
        <f t="shared" si="26"/>
        <v>0</v>
      </c>
      <c r="AW123" s="99">
        <f t="shared" si="26"/>
        <v>0</v>
      </c>
      <c r="AX123" s="99">
        <f t="shared" si="26"/>
        <v>0</v>
      </c>
      <c r="AY123" s="99">
        <f t="shared" si="26"/>
        <v>0</v>
      </c>
      <c r="AZ123" s="99">
        <f t="shared" si="26"/>
        <v>0</v>
      </c>
      <c r="BA123" s="99">
        <f t="shared" si="26"/>
        <v>0</v>
      </c>
    </row>
    <row r="124" spans="7:53" ht="25">
      <c r="G124" s="47" t="s">
        <v>141</v>
      </c>
      <c r="H124" s="69" t="s">
        <v>446</v>
      </c>
      <c r="I124" s="45" t="s">
        <v>254</v>
      </c>
      <c r="J124" s="135">
        <v>0.05</v>
      </c>
      <c r="K124" s="123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</row>
    <row r="125" spans="7:53" ht="37.5">
      <c r="G125" s="47" t="s">
        <v>142</v>
      </c>
      <c r="H125" s="69" t="s">
        <v>447</v>
      </c>
      <c r="I125" s="45" t="s">
        <v>523</v>
      </c>
      <c r="J125" s="135">
        <v>0.3</v>
      </c>
      <c r="K125" s="123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</row>
    <row r="126" spans="7:53">
      <c r="G126" s="47" t="s">
        <v>143</v>
      </c>
      <c r="H126" s="69" t="s">
        <v>448</v>
      </c>
      <c r="I126" s="45" t="s">
        <v>258</v>
      </c>
      <c r="J126" s="135">
        <v>0.4</v>
      </c>
      <c r="K126" s="123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</row>
    <row r="127" spans="7:53" ht="25">
      <c r="G127" s="47" t="s">
        <v>144</v>
      </c>
      <c r="H127" s="69" t="s">
        <v>449</v>
      </c>
      <c r="I127" s="45" t="s">
        <v>259</v>
      </c>
      <c r="J127" s="135">
        <v>1</v>
      </c>
      <c r="K127" s="123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</row>
    <row r="128" spans="7:53" ht="13">
      <c r="G128" s="47" t="s">
        <v>145</v>
      </c>
      <c r="H128" s="67" t="s">
        <v>557</v>
      </c>
      <c r="I128" s="162" t="s">
        <v>260</v>
      </c>
      <c r="J128" s="28"/>
      <c r="K128" s="123"/>
      <c r="L128" s="99">
        <f>SUM(L129:L131)</f>
        <v>0</v>
      </c>
      <c r="M128" s="99">
        <f t="shared" ref="M128:BA128" si="27">SUM(M129:M131)</f>
        <v>0</v>
      </c>
      <c r="N128" s="99">
        <f t="shared" si="27"/>
        <v>0</v>
      </c>
      <c r="O128" s="99">
        <f t="shared" si="27"/>
        <v>0</v>
      </c>
      <c r="P128" s="99">
        <f t="shared" si="27"/>
        <v>0</v>
      </c>
      <c r="Q128" s="99">
        <f t="shared" si="27"/>
        <v>0</v>
      </c>
      <c r="R128" s="99">
        <f t="shared" si="27"/>
        <v>0</v>
      </c>
      <c r="S128" s="99">
        <f t="shared" si="27"/>
        <v>0</v>
      </c>
      <c r="T128" s="99">
        <f t="shared" si="27"/>
        <v>0</v>
      </c>
      <c r="U128" s="99">
        <f t="shared" si="27"/>
        <v>0</v>
      </c>
      <c r="V128" s="99">
        <f t="shared" si="27"/>
        <v>0</v>
      </c>
      <c r="W128" s="99">
        <f t="shared" si="27"/>
        <v>0</v>
      </c>
      <c r="X128" s="99">
        <f t="shared" si="27"/>
        <v>0</v>
      </c>
      <c r="Y128" s="99">
        <f t="shared" si="27"/>
        <v>0</v>
      </c>
      <c r="Z128" s="99">
        <f t="shared" si="27"/>
        <v>0</v>
      </c>
      <c r="AA128" s="99">
        <f t="shared" si="27"/>
        <v>0</v>
      </c>
      <c r="AB128" s="99">
        <f t="shared" si="27"/>
        <v>0</v>
      </c>
      <c r="AC128" s="99">
        <f t="shared" si="27"/>
        <v>0</v>
      </c>
      <c r="AD128" s="99">
        <f t="shared" si="27"/>
        <v>0</v>
      </c>
      <c r="AE128" s="99">
        <f t="shared" si="27"/>
        <v>0</v>
      </c>
      <c r="AF128" s="99">
        <f t="shared" si="27"/>
        <v>0</v>
      </c>
      <c r="AG128" s="99">
        <f t="shared" si="27"/>
        <v>0</v>
      </c>
      <c r="AH128" s="99">
        <f t="shared" si="27"/>
        <v>0</v>
      </c>
      <c r="AI128" s="99">
        <f t="shared" si="27"/>
        <v>0</v>
      </c>
      <c r="AJ128" s="99">
        <f t="shared" si="27"/>
        <v>0</v>
      </c>
      <c r="AK128" s="99">
        <f t="shared" si="27"/>
        <v>0</v>
      </c>
      <c r="AL128" s="99">
        <f t="shared" si="27"/>
        <v>0</v>
      </c>
      <c r="AM128" s="99">
        <f t="shared" si="27"/>
        <v>0</v>
      </c>
      <c r="AN128" s="99">
        <f t="shared" si="27"/>
        <v>0</v>
      </c>
      <c r="AO128" s="99">
        <f t="shared" si="27"/>
        <v>0</v>
      </c>
      <c r="AP128" s="99">
        <f t="shared" si="27"/>
        <v>0</v>
      </c>
      <c r="AQ128" s="99">
        <f t="shared" si="27"/>
        <v>0</v>
      </c>
      <c r="AR128" s="99">
        <f t="shared" si="27"/>
        <v>0</v>
      </c>
      <c r="AS128" s="99">
        <f t="shared" si="27"/>
        <v>0</v>
      </c>
      <c r="AT128" s="99">
        <f t="shared" si="27"/>
        <v>0</v>
      </c>
      <c r="AU128" s="99">
        <f t="shared" si="27"/>
        <v>0</v>
      </c>
      <c r="AV128" s="99">
        <f t="shared" si="27"/>
        <v>0</v>
      </c>
      <c r="AW128" s="99">
        <f t="shared" si="27"/>
        <v>0</v>
      </c>
      <c r="AX128" s="99">
        <f t="shared" si="27"/>
        <v>0</v>
      </c>
      <c r="AY128" s="99">
        <f t="shared" si="27"/>
        <v>0</v>
      </c>
      <c r="AZ128" s="99">
        <f t="shared" si="27"/>
        <v>0</v>
      </c>
      <c r="BA128" s="99">
        <f t="shared" si="27"/>
        <v>0</v>
      </c>
    </row>
    <row r="129" spans="7:53">
      <c r="G129" s="47" t="s">
        <v>146</v>
      </c>
      <c r="H129" s="69" t="s">
        <v>450</v>
      </c>
      <c r="I129" s="140" t="s">
        <v>261</v>
      </c>
      <c r="J129" s="135">
        <v>1</v>
      </c>
      <c r="K129" s="123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</row>
    <row r="130" spans="7:53">
      <c r="G130" s="47" t="s">
        <v>147</v>
      </c>
      <c r="H130" s="69" t="s">
        <v>451</v>
      </c>
      <c r="I130" s="140" t="s">
        <v>242</v>
      </c>
      <c r="J130" s="135">
        <v>1</v>
      </c>
      <c r="K130" s="123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</row>
    <row r="131" spans="7:53">
      <c r="G131" s="47" t="s">
        <v>148</v>
      </c>
      <c r="H131" s="69" t="s">
        <v>452</v>
      </c>
      <c r="I131" s="140" t="s">
        <v>262</v>
      </c>
      <c r="J131" s="135">
        <v>1</v>
      </c>
      <c r="K131" s="123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</row>
    <row r="132" spans="7:53" ht="13">
      <c r="G132" s="47" t="s">
        <v>149</v>
      </c>
      <c r="H132" s="67" t="s">
        <v>558</v>
      </c>
      <c r="I132" s="139" t="s">
        <v>497</v>
      </c>
      <c r="J132" s="135"/>
      <c r="K132" s="123"/>
      <c r="L132" s="103">
        <f>SUM(L133:L140)</f>
        <v>0</v>
      </c>
      <c r="M132" s="103">
        <f t="shared" ref="M132:BA132" si="28">SUM(M133:M140)</f>
        <v>0</v>
      </c>
      <c r="N132" s="103">
        <f t="shared" si="28"/>
        <v>0</v>
      </c>
      <c r="O132" s="103">
        <f t="shared" si="28"/>
        <v>0</v>
      </c>
      <c r="P132" s="103">
        <f t="shared" si="28"/>
        <v>0</v>
      </c>
      <c r="Q132" s="103">
        <f t="shared" si="28"/>
        <v>0</v>
      </c>
      <c r="R132" s="103">
        <f t="shared" si="28"/>
        <v>0</v>
      </c>
      <c r="S132" s="103">
        <f t="shared" si="28"/>
        <v>0</v>
      </c>
      <c r="T132" s="103">
        <f t="shared" si="28"/>
        <v>0</v>
      </c>
      <c r="U132" s="103">
        <f t="shared" si="28"/>
        <v>0</v>
      </c>
      <c r="V132" s="103">
        <f t="shared" si="28"/>
        <v>0</v>
      </c>
      <c r="W132" s="103">
        <f t="shared" si="28"/>
        <v>0</v>
      </c>
      <c r="X132" s="103">
        <f t="shared" si="28"/>
        <v>0</v>
      </c>
      <c r="Y132" s="103">
        <f t="shared" si="28"/>
        <v>0</v>
      </c>
      <c r="Z132" s="103">
        <f t="shared" si="28"/>
        <v>0</v>
      </c>
      <c r="AA132" s="103">
        <f t="shared" si="28"/>
        <v>0</v>
      </c>
      <c r="AB132" s="103">
        <f t="shared" si="28"/>
        <v>0</v>
      </c>
      <c r="AC132" s="103">
        <f t="shared" si="28"/>
        <v>0</v>
      </c>
      <c r="AD132" s="103">
        <f t="shared" si="28"/>
        <v>0</v>
      </c>
      <c r="AE132" s="103">
        <f t="shared" si="28"/>
        <v>0</v>
      </c>
      <c r="AF132" s="103">
        <f t="shared" si="28"/>
        <v>0</v>
      </c>
      <c r="AG132" s="103">
        <f t="shared" si="28"/>
        <v>0</v>
      </c>
      <c r="AH132" s="103">
        <f t="shared" si="28"/>
        <v>0</v>
      </c>
      <c r="AI132" s="103">
        <f t="shared" si="28"/>
        <v>0</v>
      </c>
      <c r="AJ132" s="103">
        <f t="shared" si="28"/>
        <v>0</v>
      </c>
      <c r="AK132" s="103">
        <f t="shared" si="28"/>
        <v>0</v>
      </c>
      <c r="AL132" s="103">
        <f t="shared" si="28"/>
        <v>0</v>
      </c>
      <c r="AM132" s="103">
        <f t="shared" si="28"/>
        <v>0</v>
      </c>
      <c r="AN132" s="103">
        <f t="shared" si="28"/>
        <v>0</v>
      </c>
      <c r="AO132" s="103">
        <f t="shared" si="28"/>
        <v>0</v>
      </c>
      <c r="AP132" s="103">
        <f t="shared" si="28"/>
        <v>0</v>
      </c>
      <c r="AQ132" s="103">
        <f t="shared" si="28"/>
        <v>0</v>
      </c>
      <c r="AR132" s="103">
        <f t="shared" si="28"/>
        <v>0</v>
      </c>
      <c r="AS132" s="103">
        <f t="shared" si="28"/>
        <v>0</v>
      </c>
      <c r="AT132" s="103">
        <f t="shared" si="28"/>
        <v>0</v>
      </c>
      <c r="AU132" s="103">
        <f t="shared" si="28"/>
        <v>0</v>
      </c>
      <c r="AV132" s="103">
        <f t="shared" si="28"/>
        <v>0</v>
      </c>
      <c r="AW132" s="103">
        <f t="shared" si="28"/>
        <v>0</v>
      </c>
      <c r="AX132" s="103">
        <f t="shared" si="28"/>
        <v>0</v>
      </c>
      <c r="AY132" s="103">
        <f t="shared" si="28"/>
        <v>0</v>
      </c>
      <c r="AZ132" s="103">
        <f t="shared" si="28"/>
        <v>0</v>
      </c>
      <c r="BA132" s="103">
        <f t="shared" si="28"/>
        <v>0</v>
      </c>
    </row>
    <row r="133" spans="7:53" ht="13">
      <c r="G133" s="47" t="s">
        <v>12</v>
      </c>
      <c r="H133" s="69" t="s">
        <v>453</v>
      </c>
      <c r="I133" s="140" t="s">
        <v>524</v>
      </c>
      <c r="J133" s="135">
        <v>0.03</v>
      </c>
      <c r="K133" s="123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</row>
    <row r="134" spans="7:53" ht="25.5">
      <c r="G134" s="47" t="s">
        <v>150</v>
      </c>
      <c r="H134" s="69" t="s">
        <v>454</v>
      </c>
      <c r="I134" s="140" t="s">
        <v>525</v>
      </c>
      <c r="J134" s="135">
        <v>0</v>
      </c>
      <c r="K134" s="123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</row>
    <row r="135" spans="7:53" ht="26">
      <c r="G135" s="47" t="s">
        <v>151</v>
      </c>
      <c r="H135" s="69" t="s">
        <v>455</v>
      </c>
      <c r="I135" s="140" t="s">
        <v>526</v>
      </c>
      <c r="J135" s="135">
        <v>0.05</v>
      </c>
      <c r="K135" s="123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</row>
    <row r="136" spans="7:53" ht="38">
      <c r="G136" s="47" t="s">
        <v>152</v>
      </c>
      <c r="H136" s="69" t="s">
        <v>456</v>
      </c>
      <c r="I136" s="140" t="s">
        <v>527</v>
      </c>
      <c r="J136" s="135">
        <v>0.05</v>
      </c>
      <c r="K136" s="123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</row>
    <row r="137" spans="7:53" ht="26">
      <c r="G137" s="47" t="s">
        <v>153</v>
      </c>
      <c r="H137" s="69" t="s">
        <v>457</v>
      </c>
      <c r="I137" s="140" t="s">
        <v>528</v>
      </c>
      <c r="J137" s="135">
        <v>0.05</v>
      </c>
      <c r="K137" s="123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</row>
    <row r="138" spans="7:53" ht="25.5">
      <c r="G138" s="47" t="s">
        <v>154</v>
      </c>
      <c r="H138" s="69" t="s">
        <v>458</v>
      </c>
      <c r="I138" s="140" t="s">
        <v>529</v>
      </c>
      <c r="J138" s="135">
        <v>0.05</v>
      </c>
      <c r="K138" s="123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</row>
    <row r="139" spans="7:53" ht="51">
      <c r="G139" s="47" t="s">
        <v>155</v>
      </c>
      <c r="H139" s="69" t="s">
        <v>459</v>
      </c>
      <c r="I139" s="140" t="s">
        <v>530</v>
      </c>
      <c r="J139" s="135">
        <v>0.05</v>
      </c>
      <c r="K139" s="123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</row>
    <row r="140" spans="7:53" ht="34" customHeight="1">
      <c r="G140" s="47" t="s">
        <v>202</v>
      </c>
      <c r="H140" s="69" t="s">
        <v>460</v>
      </c>
      <c r="I140" s="45" t="s">
        <v>531</v>
      </c>
      <c r="J140" s="135">
        <v>0.5</v>
      </c>
      <c r="K140" s="123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</row>
    <row r="141" spans="7:53" ht="26">
      <c r="G141" s="47" t="s">
        <v>156</v>
      </c>
      <c r="H141" s="67">
        <v>5</v>
      </c>
      <c r="I141" s="95" t="s">
        <v>498</v>
      </c>
      <c r="J141" s="91"/>
      <c r="K141" s="92"/>
      <c r="L141" s="159"/>
      <c r="M141" s="160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s="92"/>
      <c r="AV141" s="92"/>
      <c r="AW141" s="92"/>
      <c r="AX141" s="92"/>
      <c r="AY141" s="92"/>
      <c r="AZ141" s="92"/>
      <c r="BA141" s="92"/>
    </row>
    <row r="142" spans="7:53" ht="25">
      <c r="G142" s="47" t="s">
        <v>157</v>
      </c>
      <c r="H142" s="67" t="s">
        <v>197</v>
      </c>
      <c r="I142" s="51" t="s">
        <v>499</v>
      </c>
      <c r="J142" s="121"/>
      <c r="K142" s="121"/>
      <c r="L142" s="124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5"/>
      <c r="AL142" s="125"/>
      <c r="AM142" s="125"/>
      <c r="AN142" s="125"/>
      <c r="AO142" s="125"/>
      <c r="AP142" s="125"/>
      <c r="AQ142" s="125"/>
      <c r="AR142" s="125"/>
      <c r="AS142" s="125"/>
      <c r="AT142" s="125"/>
      <c r="AU142" s="125"/>
      <c r="AV142" s="125"/>
      <c r="AW142" s="125"/>
      <c r="AX142" s="125"/>
      <c r="AY142" s="125"/>
      <c r="AZ142" s="125"/>
      <c r="BA142" s="125"/>
    </row>
    <row r="143" spans="7:53" ht="25">
      <c r="G143" s="47" t="s">
        <v>13</v>
      </c>
      <c r="H143" s="67" t="s">
        <v>559</v>
      </c>
      <c r="I143" s="51" t="s">
        <v>500</v>
      </c>
      <c r="J143" s="121"/>
      <c r="K143" s="121"/>
      <c r="L143" s="124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25"/>
      <c r="AL143" s="125"/>
      <c r="AM143" s="125"/>
      <c r="AN143" s="125"/>
      <c r="AO143" s="125"/>
      <c r="AP143" s="125"/>
      <c r="AQ143" s="125"/>
      <c r="AR143" s="125"/>
      <c r="AS143" s="125"/>
      <c r="AT143" s="125"/>
      <c r="AU143" s="125"/>
      <c r="AV143" s="125"/>
      <c r="AW143" s="125"/>
      <c r="AX143" s="125"/>
      <c r="AY143" s="125"/>
      <c r="AZ143" s="125"/>
      <c r="BA143" s="125"/>
    </row>
    <row r="144" spans="7:53" ht="25">
      <c r="G144" s="47" t="s">
        <v>158</v>
      </c>
      <c r="H144" s="67" t="s">
        <v>560</v>
      </c>
      <c r="I144" s="52" t="s">
        <v>501</v>
      </c>
      <c r="J144" s="121"/>
      <c r="K144" s="121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  <c r="AU144" s="124"/>
      <c r="AV144" s="124"/>
      <c r="AW144" s="124"/>
      <c r="AX144" s="124"/>
      <c r="AY144" s="124"/>
      <c r="AZ144" s="124"/>
      <c r="BA144" s="124"/>
    </row>
    <row r="145" spans="7:53" ht="25" customHeight="1">
      <c r="G145" s="47" t="s">
        <v>263</v>
      </c>
      <c r="H145" s="67">
        <v>6</v>
      </c>
      <c r="I145" s="95" t="s">
        <v>243</v>
      </c>
      <c r="J145" s="91"/>
      <c r="K145" s="92"/>
      <c r="L145" s="159"/>
      <c r="M145" s="160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  <c r="AQ145" s="92"/>
      <c r="AR145" s="92"/>
      <c r="AS145" s="92"/>
      <c r="AT145" s="92"/>
      <c r="AU145" s="92"/>
      <c r="AV145" s="92"/>
      <c r="AW145" s="92"/>
      <c r="AX145" s="92"/>
      <c r="AY145" s="92"/>
      <c r="AZ145" s="92"/>
      <c r="BA145" s="92"/>
    </row>
    <row r="146" spans="7:53" ht="13">
      <c r="G146" s="47" t="s">
        <v>264</v>
      </c>
      <c r="H146" s="67" t="s">
        <v>561</v>
      </c>
      <c r="I146" s="147" t="s">
        <v>495</v>
      </c>
      <c r="J146" s="121"/>
      <c r="K146" s="121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  <c r="AI146" s="116"/>
      <c r="AJ146" s="116"/>
      <c r="AK146" s="116"/>
      <c r="AL146" s="116"/>
      <c r="AM146" s="116"/>
      <c r="AN146" s="116"/>
      <c r="AO146" s="116"/>
      <c r="AP146" s="116"/>
      <c r="AQ146" s="116"/>
      <c r="AR146" s="116"/>
      <c r="AS146" s="116"/>
      <c r="AT146" s="116"/>
      <c r="AU146" s="116"/>
      <c r="AV146" s="116"/>
      <c r="AW146" s="116"/>
      <c r="AX146" s="116"/>
      <c r="AY146" s="116"/>
      <c r="AZ146" s="116"/>
      <c r="BA146" s="116"/>
    </row>
    <row r="147" spans="7:53" ht="13">
      <c r="G147" s="47" t="s">
        <v>265</v>
      </c>
      <c r="H147" s="67" t="s">
        <v>562</v>
      </c>
      <c r="I147" s="152" t="s">
        <v>31</v>
      </c>
      <c r="J147" s="121"/>
      <c r="K147" s="121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  <c r="AN147" s="116"/>
      <c r="AO147" s="116"/>
      <c r="AP147" s="116"/>
      <c r="AQ147" s="116"/>
      <c r="AR147" s="116"/>
      <c r="AS147" s="116"/>
      <c r="AT147" s="116"/>
      <c r="AU147" s="116"/>
      <c r="AV147" s="116"/>
      <c r="AW147" s="116"/>
      <c r="AX147" s="116"/>
      <c r="AY147" s="116"/>
      <c r="AZ147" s="116"/>
      <c r="BA147" s="116"/>
    </row>
    <row r="148" spans="7:53" ht="13">
      <c r="G148" s="47" t="s">
        <v>266</v>
      </c>
      <c r="H148" s="67" t="s">
        <v>563</v>
      </c>
      <c r="I148" s="152" t="s">
        <v>32</v>
      </c>
      <c r="J148" s="121"/>
      <c r="K148" s="121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6"/>
      <c r="AT148" s="116"/>
      <c r="AU148" s="116"/>
      <c r="AV148" s="116"/>
      <c r="AW148" s="116"/>
      <c r="AX148" s="116"/>
      <c r="AY148" s="116"/>
      <c r="AZ148" s="116"/>
      <c r="BA148" s="116"/>
    </row>
    <row r="149" spans="7:53" ht="13">
      <c r="G149" s="47" t="s">
        <v>267</v>
      </c>
      <c r="H149" s="67" t="s">
        <v>564</v>
      </c>
      <c r="I149" s="152" t="s">
        <v>33</v>
      </c>
      <c r="J149" s="121"/>
      <c r="K149" s="121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  <c r="AS149" s="116"/>
      <c r="AT149" s="116"/>
      <c r="AU149" s="116"/>
      <c r="AV149" s="116"/>
      <c r="AW149" s="116"/>
      <c r="AX149" s="116"/>
      <c r="AY149" s="116"/>
      <c r="AZ149" s="116"/>
      <c r="BA149" s="116"/>
    </row>
    <row r="150" spans="7:53" ht="13">
      <c r="G150" s="47" t="s">
        <v>268</v>
      </c>
      <c r="H150" s="67" t="s">
        <v>565</v>
      </c>
      <c r="I150" s="53" t="s">
        <v>222</v>
      </c>
      <c r="J150" s="121"/>
      <c r="K150" s="116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1"/>
      <c r="AK150" s="121"/>
      <c r="AL150" s="121"/>
      <c r="AM150" s="121"/>
      <c r="AN150" s="121"/>
      <c r="AO150" s="121"/>
      <c r="AP150" s="121"/>
      <c r="AQ150" s="121"/>
      <c r="AR150" s="121"/>
      <c r="AS150" s="121"/>
      <c r="AT150" s="121"/>
      <c r="AU150" s="121"/>
      <c r="AV150" s="121"/>
      <c r="AW150" s="121"/>
      <c r="AX150" s="121"/>
      <c r="AY150" s="121"/>
      <c r="AZ150" s="121"/>
      <c r="BA150" s="121"/>
    </row>
    <row r="151" spans="7:53" ht="13">
      <c r="G151" s="47" t="s">
        <v>269</v>
      </c>
      <c r="H151" s="67" t="s">
        <v>566</v>
      </c>
      <c r="I151" s="53" t="s">
        <v>223</v>
      </c>
      <c r="J151" s="121"/>
      <c r="K151" s="116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21"/>
      <c r="AN151" s="121"/>
      <c r="AO151" s="121"/>
      <c r="AP151" s="121"/>
      <c r="AQ151" s="121"/>
      <c r="AR151" s="121"/>
      <c r="AS151" s="121"/>
      <c r="AT151" s="121"/>
      <c r="AU151" s="121"/>
      <c r="AV151" s="121"/>
      <c r="AW151" s="121"/>
      <c r="AX151" s="121"/>
      <c r="AY151" s="121"/>
      <c r="AZ151" s="121"/>
      <c r="BA151" s="121"/>
    </row>
    <row r="152" spans="7:53" ht="13">
      <c r="G152" s="47" t="s">
        <v>270</v>
      </c>
      <c r="H152" s="67" t="s">
        <v>567</v>
      </c>
      <c r="I152" s="53" t="s">
        <v>224</v>
      </c>
      <c r="J152" s="121"/>
      <c r="K152" s="116"/>
      <c r="L152" s="122"/>
      <c r="M152" s="122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  <c r="AL152" s="121"/>
      <c r="AM152" s="121"/>
      <c r="AN152" s="121"/>
      <c r="AO152" s="121"/>
      <c r="AP152" s="121"/>
      <c r="AQ152" s="121"/>
      <c r="AR152" s="121"/>
      <c r="AS152" s="121"/>
      <c r="AT152" s="121"/>
      <c r="AU152" s="121"/>
      <c r="AV152" s="121"/>
      <c r="AW152" s="121"/>
      <c r="AX152" s="121"/>
      <c r="AY152" s="121"/>
      <c r="AZ152" s="121"/>
      <c r="BA152" s="121"/>
    </row>
    <row r="153" spans="7:53" ht="13">
      <c r="G153" s="47" t="s">
        <v>271</v>
      </c>
      <c r="H153" s="67" t="s">
        <v>568</v>
      </c>
      <c r="I153" s="53" t="s">
        <v>225</v>
      </c>
      <c r="J153" s="121"/>
      <c r="K153" s="116"/>
      <c r="L153" s="122"/>
      <c r="M153" s="122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  <c r="AL153" s="121"/>
      <c r="AM153" s="121"/>
      <c r="AN153" s="121"/>
      <c r="AO153" s="121"/>
      <c r="AP153" s="121"/>
      <c r="AQ153" s="121"/>
      <c r="AR153" s="121"/>
      <c r="AS153" s="121"/>
      <c r="AT153" s="121"/>
      <c r="AU153" s="121"/>
      <c r="AV153" s="121"/>
      <c r="AW153" s="121"/>
      <c r="AX153" s="121"/>
      <c r="AY153" s="121"/>
      <c r="AZ153" s="121"/>
      <c r="BA153" s="121"/>
    </row>
    <row r="154" spans="7:53" ht="13">
      <c r="G154" s="47" t="s">
        <v>272</v>
      </c>
      <c r="H154" s="67" t="s">
        <v>569</v>
      </c>
      <c r="I154" s="53" t="s">
        <v>226</v>
      </c>
      <c r="J154" s="121"/>
      <c r="K154" s="116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  <c r="AL154" s="121"/>
      <c r="AM154" s="121"/>
      <c r="AN154" s="121"/>
      <c r="AO154" s="121"/>
      <c r="AP154" s="121"/>
      <c r="AQ154" s="121"/>
      <c r="AR154" s="121"/>
      <c r="AS154" s="121"/>
      <c r="AT154" s="121"/>
      <c r="AU154" s="121"/>
      <c r="AV154" s="121"/>
      <c r="AW154" s="121"/>
      <c r="AX154" s="121"/>
      <c r="AY154" s="121"/>
      <c r="AZ154" s="121"/>
      <c r="BA154" s="121"/>
    </row>
    <row r="155" spans="7:53" ht="13">
      <c r="G155" s="47" t="s">
        <v>273</v>
      </c>
      <c r="H155" s="90" t="s">
        <v>570</v>
      </c>
      <c r="I155" s="53" t="s">
        <v>227</v>
      </c>
      <c r="J155" s="121"/>
      <c r="K155" s="116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  <c r="AL155" s="121"/>
      <c r="AM155" s="121"/>
      <c r="AN155" s="121"/>
      <c r="AO155" s="121"/>
      <c r="AP155" s="121"/>
      <c r="AQ155" s="121"/>
      <c r="AR155" s="121"/>
      <c r="AS155" s="121"/>
      <c r="AT155" s="121"/>
      <c r="AU155" s="121"/>
      <c r="AV155" s="121"/>
      <c r="AW155" s="121"/>
      <c r="AX155" s="121"/>
      <c r="AY155" s="121"/>
      <c r="AZ155" s="121"/>
      <c r="BA155" s="121"/>
    </row>
    <row r="156" spans="7:53" ht="13">
      <c r="G156" s="47" t="s">
        <v>274</v>
      </c>
      <c r="H156" s="67"/>
      <c r="I156" s="53"/>
      <c r="J156" s="66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</row>
    <row r="157" spans="7:53" ht="25" customHeight="1">
      <c r="G157" s="47" t="s">
        <v>275</v>
      </c>
      <c r="H157" s="67">
        <v>7</v>
      </c>
      <c r="I157" s="95" t="s">
        <v>244</v>
      </c>
      <c r="J157" s="91"/>
      <c r="K157" s="92"/>
      <c r="L157" s="159"/>
      <c r="M157" s="160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  <c r="AQ157" s="92"/>
      <c r="AR157" s="92"/>
      <c r="AS157" s="92"/>
      <c r="AT157" s="92"/>
      <c r="AU157" s="92"/>
      <c r="AV157" s="92"/>
      <c r="AW157" s="92"/>
      <c r="AX157" s="92"/>
      <c r="AY157" s="92"/>
      <c r="AZ157" s="92"/>
      <c r="BA157" s="92"/>
    </row>
    <row r="158" spans="7:53" ht="13">
      <c r="G158" s="47" t="s">
        <v>276</v>
      </c>
      <c r="H158" s="67" t="s">
        <v>571</v>
      </c>
      <c r="I158" s="36" t="s">
        <v>198</v>
      </c>
      <c r="J158" s="121"/>
      <c r="K158" s="119"/>
      <c r="L158" s="119"/>
      <c r="M158" s="100">
        <f>SUM(M159:M161)</f>
        <v>0</v>
      </c>
      <c r="N158" s="100">
        <f t="shared" ref="N158:BA158" si="29">SUM(N159:N161)</f>
        <v>0</v>
      </c>
      <c r="O158" s="100">
        <f t="shared" si="29"/>
        <v>0</v>
      </c>
      <c r="P158" s="100">
        <f t="shared" si="29"/>
        <v>0</v>
      </c>
      <c r="Q158" s="100">
        <f t="shared" si="29"/>
        <v>0</v>
      </c>
      <c r="R158" s="100">
        <f t="shared" si="29"/>
        <v>0</v>
      </c>
      <c r="S158" s="100">
        <f t="shared" si="29"/>
        <v>0</v>
      </c>
      <c r="T158" s="100">
        <f t="shared" si="29"/>
        <v>0</v>
      </c>
      <c r="U158" s="100">
        <f t="shared" si="29"/>
        <v>0</v>
      </c>
      <c r="V158" s="100">
        <f t="shared" si="29"/>
        <v>0</v>
      </c>
      <c r="W158" s="100">
        <f t="shared" si="29"/>
        <v>0</v>
      </c>
      <c r="X158" s="100">
        <f t="shared" si="29"/>
        <v>0</v>
      </c>
      <c r="Y158" s="100">
        <f t="shared" si="29"/>
        <v>0</v>
      </c>
      <c r="Z158" s="100">
        <f t="shared" si="29"/>
        <v>0</v>
      </c>
      <c r="AA158" s="100">
        <f t="shared" si="29"/>
        <v>0</v>
      </c>
      <c r="AB158" s="100">
        <f t="shared" si="29"/>
        <v>0</v>
      </c>
      <c r="AC158" s="100">
        <f t="shared" si="29"/>
        <v>0</v>
      </c>
      <c r="AD158" s="100">
        <f t="shared" si="29"/>
        <v>0</v>
      </c>
      <c r="AE158" s="100">
        <f t="shared" si="29"/>
        <v>0</v>
      </c>
      <c r="AF158" s="100">
        <f t="shared" si="29"/>
        <v>0</v>
      </c>
      <c r="AG158" s="100">
        <f t="shared" si="29"/>
        <v>0</v>
      </c>
      <c r="AH158" s="100">
        <f t="shared" si="29"/>
        <v>0</v>
      </c>
      <c r="AI158" s="100">
        <f t="shared" si="29"/>
        <v>0</v>
      </c>
      <c r="AJ158" s="100">
        <f t="shared" si="29"/>
        <v>0</v>
      </c>
      <c r="AK158" s="100">
        <f t="shared" si="29"/>
        <v>0</v>
      </c>
      <c r="AL158" s="100">
        <f t="shared" si="29"/>
        <v>0</v>
      </c>
      <c r="AM158" s="100">
        <f t="shared" si="29"/>
        <v>0</v>
      </c>
      <c r="AN158" s="100">
        <f t="shared" si="29"/>
        <v>0</v>
      </c>
      <c r="AO158" s="100">
        <f t="shared" si="29"/>
        <v>0</v>
      </c>
      <c r="AP158" s="100">
        <f t="shared" si="29"/>
        <v>0</v>
      </c>
      <c r="AQ158" s="100">
        <f t="shared" si="29"/>
        <v>0</v>
      </c>
      <c r="AR158" s="100">
        <f t="shared" si="29"/>
        <v>0</v>
      </c>
      <c r="AS158" s="100">
        <f t="shared" si="29"/>
        <v>0</v>
      </c>
      <c r="AT158" s="100">
        <f t="shared" si="29"/>
        <v>0</v>
      </c>
      <c r="AU158" s="100">
        <f t="shared" si="29"/>
        <v>0</v>
      </c>
      <c r="AV158" s="100">
        <f t="shared" si="29"/>
        <v>0</v>
      </c>
      <c r="AW158" s="100">
        <f t="shared" si="29"/>
        <v>0</v>
      </c>
      <c r="AX158" s="100">
        <f t="shared" si="29"/>
        <v>0</v>
      </c>
      <c r="AY158" s="100">
        <f t="shared" si="29"/>
        <v>0</v>
      </c>
      <c r="AZ158" s="100">
        <f t="shared" si="29"/>
        <v>0</v>
      </c>
      <c r="BA158" s="100">
        <f t="shared" si="29"/>
        <v>0</v>
      </c>
    </row>
    <row r="159" spans="7:53">
      <c r="G159" s="47" t="s">
        <v>277</v>
      </c>
      <c r="H159" s="69" t="s">
        <v>461</v>
      </c>
      <c r="I159" s="45" t="s">
        <v>199</v>
      </c>
      <c r="J159" s="121"/>
      <c r="K159" s="119"/>
      <c r="L159" s="119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</row>
    <row r="160" spans="7:53">
      <c r="G160" s="47" t="s">
        <v>278</v>
      </c>
      <c r="H160" s="69" t="s">
        <v>462</v>
      </c>
      <c r="I160" s="45" t="s">
        <v>182</v>
      </c>
      <c r="J160" s="121"/>
      <c r="K160" s="119"/>
      <c r="L160" s="119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</row>
    <row r="161" spans="7:53">
      <c r="G161" s="47" t="s">
        <v>279</v>
      </c>
      <c r="H161" s="69" t="s">
        <v>463</v>
      </c>
      <c r="I161" s="45" t="s">
        <v>200</v>
      </c>
      <c r="J161" s="121"/>
      <c r="K161" s="119"/>
      <c r="L161" s="119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</row>
    <row r="162" spans="7:53" ht="26">
      <c r="G162" s="47" t="s">
        <v>318</v>
      </c>
      <c r="H162" s="67" t="s">
        <v>572</v>
      </c>
      <c r="I162" s="36" t="s">
        <v>228</v>
      </c>
      <c r="J162" s="121"/>
      <c r="K162" s="119"/>
      <c r="L162" s="119"/>
      <c r="M162" s="100">
        <f>SUM(M163:M165)</f>
        <v>0</v>
      </c>
      <c r="N162" s="100">
        <f t="shared" ref="N162:BA162" si="30">SUM(N163:N165)</f>
        <v>0</v>
      </c>
      <c r="O162" s="100">
        <f t="shared" si="30"/>
        <v>0</v>
      </c>
      <c r="P162" s="100">
        <f t="shared" si="30"/>
        <v>0</v>
      </c>
      <c r="Q162" s="100">
        <f t="shared" si="30"/>
        <v>0</v>
      </c>
      <c r="R162" s="100">
        <f t="shared" si="30"/>
        <v>0</v>
      </c>
      <c r="S162" s="100">
        <f t="shared" si="30"/>
        <v>0</v>
      </c>
      <c r="T162" s="100">
        <f t="shared" si="30"/>
        <v>0</v>
      </c>
      <c r="U162" s="100">
        <f t="shared" si="30"/>
        <v>0</v>
      </c>
      <c r="V162" s="100">
        <f t="shared" si="30"/>
        <v>0</v>
      </c>
      <c r="W162" s="100">
        <f t="shared" si="30"/>
        <v>0</v>
      </c>
      <c r="X162" s="100">
        <f t="shared" si="30"/>
        <v>0</v>
      </c>
      <c r="Y162" s="100">
        <f t="shared" si="30"/>
        <v>0</v>
      </c>
      <c r="Z162" s="100">
        <f t="shared" si="30"/>
        <v>0</v>
      </c>
      <c r="AA162" s="100">
        <f t="shared" si="30"/>
        <v>0</v>
      </c>
      <c r="AB162" s="100">
        <f t="shared" si="30"/>
        <v>0</v>
      </c>
      <c r="AC162" s="100">
        <f t="shared" si="30"/>
        <v>0</v>
      </c>
      <c r="AD162" s="100">
        <f t="shared" si="30"/>
        <v>0</v>
      </c>
      <c r="AE162" s="100">
        <f t="shared" si="30"/>
        <v>0</v>
      </c>
      <c r="AF162" s="100">
        <f t="shared" si="30"/>
        <v>0</v>
      </c>
      <c r="AG162" s="100">
        <f t="shared" si="30"/>
        <v>0</v>
      </c>
      <c r="AH162" s="100">
        <f t="shared" si="30"/>
        <v>0</v>
      </c>
      <c r="AI162" s="100">
        <f t="shared" si="30"/>
        <v>0</v>
      </c>
      <c r="AJ162" s="100">
        <f t="shared" si="30"/>
        <v>0</v>
      </c>
      <c r="AK162" s="100">
        <f t="shared" si="30"/>
        <v>0</v>
      </c>
      <c r="AL162" s="100">
        <f t="shared" si="30"/>
        <v>0</v>
      </c>
      <c r="AM162" s="100">
        <f t="shared" si="30"/>
        <v>0</v>
      </c>
      <c r="AN162" s="100">
        <f t="shared" si="30"/>
        <v>0</v>
      </c>
      <c r="AO162" s="100">
        <f t="shared" si="30"/>
        <v>0</v>
      </c>
      <c r="AP162" s="100">
        <f t="shared" si="30"/>
        <v>0</v>
      </c>
      <c r="AQ162" s="100">
        <f t="shared" si="30"/>
        <v>0</v>
      </c>
      <c r="AR162" s="100">
        <f t="shared" si="30"/>
        <v>0</v>
      </c>
      <c r="AS162" s="100">
        <f t="shared" si="30"/>
        <v>0</v>
      </c>
      <c r="AT162" s="100">
        <f t="shared" si="30"/>
        <v>0</v>
      </c>
      <c r="AU162" s="100">
        <f t="shared" si="30"/>
        <v>0</v>
      </c>
      <c r="AV162" s="100">
        <f t="shared" si="30"/>
        <v>0</v>
      </c>
      <c r="AW162" s="100">
        <f t="shared" si="30"/>
        <v>0</v>
      </c>
      <c r="AX162" s="100">
        <f t="shared" si="30"/>
        <v>0</v>
      </c>
      <c r="AY162" s="100">
        <f t="shared" si="30"/>
        <v>0</v>
      </c>
      <c r="AZ162" s="100">
        <f t="shared" si="30"/>
        <v>0</v>
      </c>
      <c r="BA162" s="100">
        <f t="shared" si="30"/>
        <v>0</v>
      </c>
    </row>
    <row r="163" spans="7:53">
      <c r="G163" s="47" t="s">
        <v>319</v>
      </c>
      <c r="H163" s="69" t="s">
        <v>464</v>
      </c>
      <c r="I163" s="45" t="s">
        <v>199</v>
      </c>
      <c r="J163" s="121"/>
      <c r="K163" s="119"/>
      <c r="L163" s="119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</row>
    <row r="164" spans="7:53">
      <c r="G164" s="47" t="s">
        <v>320</v>
      </c>
      <c r="H164" s="69" t="s">
        <v>465</v>
      </c>
      <c r="I164" s="45" t="s">
        <v>182</v>
      </c>
      <c r="J164" s="121"/>
      <c r="K164" s="119"/>
      <c r="L164" s="119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</row>
    <row r="165" spans="7:53">
      <c r="G165" s="47" t="s">
        <v>321</v>
      </c>
      <c r="H165" s="69" t="s">
        <v>466</v>
      </c>
      <c r="I165" s="45" t="s">
        <v>200</v>
      </c>
      <c r="J165" s="121"/>
      <c r="K165" s="119"/>
      <c r="L165" s="119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</row>
    <row r="166" spans="7:53" ht="26">
      <c r="G166" s="47" t="s">
        <v>336</v>
      </c>
      <c r="H166" s="67" t="s">
        <v>573</v>
      </c>
      <c r="I166" s="36" t="s">
        <v>201</v>
      </c>
      <c r="J166" s="121"/>
      <c r="K166" s="119"/>
      <c r="L166" s="119"/>
      <c r="M166" s="100">
        <f>SUM(M167:M169)</f>
        <v>0</v>
      </c>
      <c r="N166" s="100">
        <f t="shared" ref="N166:BA166" si="31">SUM(N167:N169)</f>
        <v>0</v>
      </c>
      <c r="O166" s="100">
        <f t="shared" si="31"/>
        <v>0</v>
      </c>
      <c r="P166" s="100">
        <f t="shared" si="31"/>
        <v>0</v>
      </c>
      <c r="Q166" s="100">
        <f t="shared" si="31"/>
        <v>0</v>
      </c>
      <c r="R166" s="100">
        <f t="shared" si="31"/>
        <v>0</v>
      </c>
      <c r="S166" s="100">
        <f t="shared" si="31"/>
        <v>0</v>
      </c>
      <c r="T166" s="100">
        <f t="shared" si="31"/>
        <v>0</v>
      </c>
      <c r="U166" s="100">
        <f t="shared" si="31"/>
        <v>0</v>
      </c>
      <c r="V166" s="100">
        <f t="shared" si="31"/>
        <v>0</v>
      </c>
      <c r="W166" s="100">
        <f t="shared" si="31"/>
        <v>0</v>
      </c>
      <c r="X166" s="100">
        <f t="shared" si="31"/>
        <v>0</v>
      </c>
      <c r="Y166" s="100">
        <f t="shared" si="31"/>
        <v>0</v>
      </c>
      <c r="Z166" s="100">
        <f t="shared" si="31"/>
        <v>0</v>
      </c>
      <c r="AA166" s="100">
        <f t="shared" si="31"/>
        <v>0</v>
      </c>
      <c r="AB166" s="100">
        <f t="shared" si="31"/>
        <v>0</v>
      </c>
      <c r="AC166" s="100">
        <f t="shared" si="31"/>
        <v>0</v>
      </c>
      <c r="AD166" s="100">
        <f t="shared" si="31"/>
        <v>0</v>
      </c>
      <c r="AE166" s="100">
        <f t="shared" si="31"/>
        <v>0</v>
      </c>
      <c r="AF166" s="100">
        <f t="shared" si="31"/>
        <v>0</v>
      </c>
      <c r="AG166" s="100">
        <f t="shared" si="31"/>
        <v>0</v>
      </c>
      <c r="AH166" s="100">
        <f t="shared" si="31"/>
        <v>0</v>
      </c>
      <c r="AI166" s="100">
        <f t="shared" si="31"/>
        <v>0</v>
      </c>
      <c r="AJ166" s="100">
        <f t="shared" si="31"/>
        <v>0</v>
      </c>
      <c r="AK166" s="100">
        <f t="shared" si="31"/>
        <v>0</v>
      </c>
      <c r="AL166" s="100">
        <f t="shared" si="31"/>
        <v>0</v>
      </c>
      <c r="AM166" s="100">
        <f t="shared" si="31"/>
        <v>0</v>
      </c>
      <c r="AN166" s="100">
        <f t="shared" si="31"/>
        <v>0</v>
      </c>
      <c r="AO166" s="100">
        <f t="shared" si="31"/>
        <v>0</v>
      </c>
      <c r="AP166" s="100">
        <f t="shared" si="31"/>
        <v>0</v>
      </c>
      <c r="AQ166" s="100">
        <f t="shared" si="31"/>
        <v>0</v>
      </c>
      <c r="AR166" s="100">
        <f t="shared" si="31"/>
        <v>0</v>
      </c>
      <c r="AS166" s="100">
        <f t="shared" si="31"/>
        <v>0</v>
      </c>
      <c r="AT166" s="100">
        <f t="shared" si="31"/>
        <v>0</v>
      </c>
      <c r="AU166" s="100">
        <f t="shared" si="31"/>
        <v>0</v>
      </c>
      <c r="AV166" s="100">
        <f t="shared" si="31"/>
        <v>0</v>
      </c>
      <c r="AW166" s="100">
        <f t="shared" si="31"/>
        <v>0</v>
      </c>
      <c r="AX166" s="100">
        <f t="shared" si="31"/>
        <v>0</v>
      </c>
      <c r="AY166" s="100">
        <f t="shared" si="31"/>
        <v>0</v>
      </c>
      <c r="AZ166" s="100">
        <f t="shared" si="31"/>
        <v>0</v>
      </c>
      <c r="BA166" s="100">
        <f t="shared" si="31"/>
        <v>0</v>
      </c>
    </row>
    <row r="167" spans="7:53">
      <c r="G167" s="47" t="s">
        <v>337</v>
      </c>
      <c r="H167" s="69" t="s">
        <v>469</v>
      </c>
      <c r="I167" s="45" t="s">
        <v>199</v>
      </c>
      <c r="J167" s="121"/>
      <c r="K167" s="119"/>
      <c r="L167" s="119"/>
      <c r="M167" s="58">
        <f>-SUM(M159,M163)</f>
        <v>0</v>
      </c>
      <c r="N167" s="58">
        <f t="shared" ref="N167:BA167" si="32">-SUM(N159,N163)</f>
        <v>0</v>
      </c>
      <c r="O167" s="58">
        <f t="shared" si="32"/>
        <v>0</v>
      </c>
      <c r="P167" s="58">
        <f t="shared" si="32"/>
        <v>0</v>
      </c>
      <c r="Q167" s="58">
        <f t="shared" si="32"/>
        <v>0</v>
      </c>
      <c r="R167" s="58">
        <f t="shared" si="32"/>
        <v>0</v>
      </c>
      <c r="S167" s="58">
        <f t="shared" si="32"/>
        <v>0</v>
      </c>
      <c r="T167" s="58">
        <f t="shared" si="32"/>
        <v>0</v>
      </c>
      <c r="U167" s="58">
        <f t="shared" si="32"/>
        <v>0</v>
      </c>
      <c r="V167" s="58">
        <f t="shared" si="32"/>
        <v>0</v>
      </c>
      <c r="W167" s="58">
        <f t="shared" si="32"/>
        <v>0</v>
      </c>
      <c r="X167" s="58">
        <f t="shared" si="32"/>
        <v>0</v>
      </c>
      <c r="Y167" s="58">
        <f t="shared" si="32"/>
        <v>0</v>
      </c>
      <c r="Z167" s="58">
        <f t="shared" si="32"/>
        <v>0</v>
      </c>
      <c r="AA167" s="58">
        <f t="shared" si="32"/>
        <v>0</v>
      </c>
      <c r="AB167" s="58">
        <f t="shared" si="32"/>
        <v>0</v>
      </c>
      <c r="AC167" s="58">
        <f t="shared" si="32"/>
        <v>0</v>
      </c>
      <c r="AD167" s="58">
        <f t="shared" si="32"/>
        <v>0</v>
      </c>
      <c r="AE167" s="58">
        <f t="shared" si="32"/>
        <v>0</v>
      </c>
      <c r="AF167" s="58">
        <f t="shared" si="32"/>
        <v>0</v>
      </c>
      <c r="AG167" s="58">
        <f t="shared" si="32"/>
        <v>0</v>
      </c>
      <c r="AH167" s="58">
        <f t="shared" si="32"/>
        <v>0</v>
      </c>
      <c r="AI167" s="58">
        <f t="shared" si="32"/>
        <v>0</v>
      </c>
      <c r="AJ167" s="58">
        <f t="shared" si="32"/>
        <v>0</v>
      </c>
      <c r="AK167" s="58">
        <f t="shared" si="32"/>
        <v>0</v>
      </c>
      <c r="AL167" s="58">
        <f t="shared" si="32"/>
        <v>0</v>
      </c>
      <c r="AM167" s="58">
        <f t="shared" si="32"/>
        <v>0</v>
      </c>
      <c r="AN167" s="58">
        <f t="shared" si="32"/>
        <v>0</v>
      </c>
      <c r="AO167" s="58">
        <f t="shared" si="32"/>
        <v>0</v>
      </c>
      <c r="AP167" s="58">
        <f t="shared" si="32"/>
        <v>0</v>
      </c>
      <c r="AQ167" s="58">
        <f t="shared" si="32"/>
        <v>0</v>
      </c>
      <c r="AR167" s="58">
        <f t="shared" si="32"/>
        <v>0</v>
      </c>
      <c r="AS167" s="58">
        <f t="shared" si="32"/>
        <v>0</v>
      </c>
      <c r="AT167" s="58">
        <f t="shared" si="32"/>
        <v>0</v>
      </c>
      <c r="AU167" s="58">
        <f t="shared" si="32"/>
        <v>0</v>
      </c>
      <c r="AV167" s="58">
        <f t="shared" si="32"/>
        <v>0</v>
      </c>
      <c r="AW167" s="58">
        <f t="shared" si="32"/>
        <v>0</v>
      </c>
      <c r="AX167" s="58">
        <f t="shared" si="32"/>
        <v>0</v>
      </c>
      <c r="AY167" s="58">
        <f t="shared" si="32"/>
        <v>0</v>
      </c>
      <c r="AZ167" s="58">
        <f t="shared" si="32"/>
        <v>0</v>
      </c>
      <c r="BA167" s="58">
        <f t="shared" si="32"/>
        <v>0</v>
      </c>
    </row>
    <row r="168" spans="7:53">
      <c r="G168" s="47" t="s">
        <v>338</v>
      </c>
      <c r="H168" s="69" t="s">
        <v>468</v>
      </c>
      <c r="I168" s="45" t="s">
        <v>182</v>
      </c>
      <c r="J168" s="121"/>
      <c r="K168" s="119"/>
      <c r="L168" s="119"/>
      <c r="M168" s="58">
        <f>-SUM(M160,M164)</f>
        <v>0</v>
      </c>
      <c r="N168" s="58">
        <f t="shared" ref="N168:BA168" si="33">-SUM(N160,N164)</f>
        <v>0</v>
      </c>
      <c r="O168" s="58">
        <f t="shared" si="33"/>
        <v>0</v>
      </c>
      <c r="P168" s="58">
        <f t="shared" si="33"/>
        <v>0</v>
      </c>
      <c r="Q168" s="58">
        <f t="shared" si="33"/>
        <v>0</v>
      </c>
      <c r="R168" s="58">
        <f t="shared" si="33"/>
        <v>0</v>
      </c>
      <c r="S168" s="58">
        <f t="shared" si="33"/>
        <v>0</v>
      </c>
      <c r="T168" s="58">
        <f t="shared" si="33"/>
        <v>0</v>
      </c>
      <c r="U168" s="58">
        <f t="shared" si="33"/>
        <v>0</v>
      </c>
      <c r="V168" s="58">
        <f t="shared" si="33"/>
        <v>0</v>
      </c>
      <c r="W168" s="58">
        <f t="shared" si="33"/>
        <v>0</v>
      </c>
      <c r="X168" s="58">
        <f t="shared" si="33"/>
        <v>0</v>
      </c>
      <c r="Y168" s="58">
        <f t="shared" si="33"/>
        <v>0</v>
      </c>
      <c r="Z168" s="58">
        <f t="shared" si="33"/>
        <v>0</v>
      </c>
      <c r="AA168" s="58">
        <f t="shared" si="33"/>
        <v>0</v>
      </c>
      <c r="AB168" s="58">
        <f t="shared" si="33"/>
        <v>0</v>
      </c>
      <c r="AC168" s="58">
        <f t="shared" si="33"/>
        <v>0</v>
      </c>
      <c r="AD168" s="58">
        <f t="shared" si="33"/>
        <v>0</v>
      </c>
      <c r="AE168" s="58">
        <f t="shared" si="33"/>
        <v>0</v>
      </c>
      <c r="AF168" s="58">
        <f t="shared" si="33"/>
        <v>0</v>
      </c>
      <c r="AG168" s="58">
        <f t="shared" si="33"/>
        <v>0</v>
      </c>
      <c r="AH168" s="58">
        <f t="shared" si="33"/>
        <v>0</v>
      </c>
      <c r="AI168" s="58">
        <f t="shared" si="33"/>
        <v>0</v>
      </c>
      <c r="AJ168" s="58">
        <f t="shared" si="33"/>
        <v>0</v>
      </c>
      <c r="AK168" s="58">
        <f t="shared" si="33"/>
        <v>0</v>
      </c>
      <c r="AL168" s="58">
        <f t="shared" si="33"/>
        <v>0</v>
      </c>
      <c r="AM168" s="58">
        <f t="shared" si="33"/>
        <v>0</v>
      </c>
      <c r="AN168" s="58">
        <f t="shared" si="33"/>
        <v>0</v>
      </c>
      <c r="AO168" s="58">
        <f t="shared" si="33"/>
        <v>0</v>
      </c>
      <c r="AP168" s="58">
        <f t="shared" si="33"/>
        <v>0</v>
      </c>
      <c r="AQ168" s="58">
        <f t="shared" si="33"/>
        <v>0</v>
      </c>
      <c r="AR168" s="58">
        <f t="shared" si="33"/>
        <v>0</v>
      </c>
      <c r="AS168" s="58">
        <f t="shared" si="33"/>
        <v>0</v>
      </c>
      <c r="AT168" s="58">
        <f t="shared" si="33"/>
        <v>0</v>
      </c>
      <c r="AU168" s="58">
        <f t="shared" si="33"/>
        <v>0</v>
      </c>
      <c r="AV168" s="58">
        <f t="shared" si="33"/>
        <v>0</v>
      </c>
      <c r="AW168" s="58">
        <f t="shared" si="33"/>
        <v>0</v>
      </c>
      <c r="AX168" s="58">
        <f t="shared" si="33"/>
        <v>0</v>
      </c>
      <c r="AY168" s="58">
        <f t="shared" si="33"/>
        <v>0</v>
      </c>
      <c r="AZ168" s="58">
        <f t="shared" si="33"/>
        <v>0</v>
      </c>
      <c r="BA168" s="58">
        <f t="shared" si="33"/>
        <v>0</v>
      </c>
    </row>
    <row r="169" spans="7:53">
      <c r="G169" s="47" t="s">
        <v>339</v>
      </c>
      <c r="H169" s="69" t="s">
        <v>467</v>
      </c>
      <c r="I169" s="45" t="s">
        <v>200</v>
      </c>
      <c r="J169" s="121"/>
      <c r="K169" s="119"/>
      <c r="L169" s="119"/>
      <c r="M169" s="58">
        <f>-SUM(M161,M165)</f>
        <v>0</v>
      </c>
      <c r="N169" s="58">
        <f t="shared" ref="N169:BA169" si="34">-SUM(N161,N165)</f>
        <v>0</v>
      </c>
      <c r="O169" s="58">
        <f t="shared" si="34"/>
        <v>0</v>
      </c>
      <c r="P169" s="58">
        <f t="shared" si="34"/>
        <v>0</v>
      </c>
      <c r="Q169" s="58">
        <f t="shared" si="34"/>
        <v>0</v>
      </c>
      <c r="R169" s="58">
        <f t="shared" si="34"/>
        <v>0</v>
      </c>
      <c r="S169" s="58">
        <f t="shared" si="34"/>
        <v>0</v>
      </c>
      <c r="T169" s="58">
        <f t="shared" si="34"/>
        <v>0</v>
      </c>
      <c r="U169" s="58">
        <f t="shared" si="34"/>
        <v>0</v>
      </c>
      <c r="V169" s="58">
        <f t="shared" si="34"/>
        <v>0</v>
      </c>
      <c r="W169" s="58">
        <f t="shared" si="34"/>
        <v>0</v>
      </c>
      <c r="X169" s="58">
        <f t="shared" si="34"/>
        <v>0</v>
      </c>
      <c r="Y169" s="58">
        <f t="shared" si="34"/>
        <v>0</v>
      </c>
      <c r="Z169" s="58">
        <f t="shared" si="34"/>
        <v>0</v>
      </c>
      <c r="AA169" s="58">
        <f t="shared" si="34"/>
        <v>0</v>
      </c>
      <c r="AB169" s="58">
        <f t="shared" si="34"/>
        <v>0</v>
      </c>
      <c r="AC169" s="58">
        <f t="shared" si="34"/>
        <v>0</v>
      </c>
      <c r="AD169" s="58">
        <f t="shared" si="34"/>
        <v>0</v>
      </c>
      <c r="AE169" s="58">
        <f t="shared" si="34"/>
        <v>0</v>
      </c>
      <c r="AF169" s="58">
        <f t="shared" si="34"/>
        <v>0</v>
      </c>
      <c r="AG169" s="58">
        <f t="shared" si="34"/>
        <v>0</v>
      </c>
      <c r="AH169" s="58">
        <f t="shared" si="34"/>
        <v>0</v>
      </c>
      <c r="AI169" s="58">
        <f t="shared" si="34"/>
        <v>0</v>
      </c>
      <c r="AJ169" s="58">
        <f t="shared" si="34"/>
        <v>0</v>
      </c>
      <c r="AK169" s="58">
        <f t="shared" si="34"/>
        <v>0</v>
      </c>
      <c r="AL169" s="58">
        <f t="shared" si="34"/>
        <v>0</v>
      </c>
      <c r="AM169" s="58">
        <f t="shared" si="34"/>
        <v>0</v>
      </c>
      <c r="AN169" s="58">
        <f t="shared" si="34"/>
        <v>0</v>
      </c>
      <c r="AO169" s="58">
        <f t="shared" si="34"/>
        <v>0</v>
      </c>
      <c r="AP169" s="58">
        <f t="shared" si="34"/>
        <v>0</v>
      </c>
      <c r="AQ169" s="58">
        <f t="shared" si="34"/>
        <v>0</v>
      </c>
      <c r="AR169" s="58">
        <f t="shared" si="34"/>
        <v>0</v>
      </c>
      <c r="AS169" s="58">
        <f t="shared" si="34"/>
        <v>0</v>
      </c>
      <c r="AT169" s="58">
        <f t="shared" si="34"/>
        <v>0</v>
      </c>
      <c r="AU169" s="58">
        <f t="shared" si="34"/>
        <v>0</v>
      </c>
      <c r="AV169" s="58">
        <f t="shared" si="34"/>
        <v>0</v>
      </c>
      <c r="AW169" s="58">
        <f t="shared" si="34"/>
        <v>0</v>
      </c>
      <c r="AX169" s="58">
        <f t="shared" si="34"/>
        <v>0</v>
      </c>
      <c r="AY169" s="58">
        <f t="shared" si="34"/>
        <v>0</v>
      </c>
      <c r="AZ169" s="58">
        <f t="shared" si="34"/>
        <v>0</v>
      </c>
      <c r="BA169" s="58">
        <f t="shared" si="34"/>
        <v>0</v>
      </c>
    </row>
    <row r="170" spans="7:53">
      <c r="G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</row>
    <row r="171" spans="7:53">
      <c r="G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</row>
    <row r="172" spans="7:53" ht="24.5" customHeight="1">
      <c r="G172" s="47" t="s">
        <v>340</v>
      </c>
      <c r="H172" s="67">
        <v>8</v>
      </c>
      <c r="I172" s="95" t="s">
        <v>245</v>
      </c>
      <c r="J172" s="91"/>
      <c r="K172" s="92"/>
      <c r="L172" s="159"/>
      <c r="M172" s="160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  <c r="AQ172" s="92"/>
      <c r="AR172" s="92"/>
      <c r="AS172" s="92"/>
      <c r="AT172" s="92"/>
      <c r="AU172" s="92"/>
      <c r="AV172" s="92"/>
      <c r="AW172" s="92"/>
      <c r="AX172" s="92"/>
      <c r="AY172" s="92"/>
      <c r="AZ172" s="92"/>
      <c r="BA172" s="92"/>
    </row>
    <row r="173" spans="7:53" ht="13">
      <c r="G173" s="47" t="s">
        <v>341</v>
      </c>
      <c r="H173" s="67" t="s">
        <v>574</v>
      </c>
      <c r="I173" s="36" t="s">
        <v>34</v>
      </c>
      <c r="J173" s="69"/>
      <c r="K173" s="100">
        <f>SUM(K174:K177)</f>
        <v>0</v>
      </c>
      <c r="L173" s="119"/>
      <c r="M173" s="100">
        <f>SUM(M174:M177)</f>
        <v>0</v>
      </c>
      <c r="N173" s="100">
        <f>SUM(N174:N177)</f>
        <v>0</v>
      </c>
      <c r="O173" s="100">
        <f t="shared" ref="O173:BA173" si="35">SUM(O174:O177)</f>
        <v>0</v>
      </c>
      <c r="P173" s="100">
        <f t="shared" si="35"/>
        <v>0</v>
      </c>
      <c r="Q173" s="100">
        <f t="shared" si="35"/>
        <v>0</v>
      </c>
      <c r="R173" s="100">
        <f t="shared" si="35"/>
        <v>0</v>
      </c>
      <c r="S173" s="100">
        <f t="shared" si="35"/>
        <v>0</v>
      </c>
      <c r="T173" s="100">
        <f t="shared" ref="T173:Z173" si="36">SUM(T174:T177)</f>
        <v>0</v>
      </c>
      <c r="U173" s="100">
        <f t="shared" si="36"/>
        <v>0</v>
      </c>
      <c r="V173" s="100">
        <f t="shared" si="36"/>
        <v>0</v>
      </c>
      <c r="W173" s="100">
        <f t="shared" si="36"/>
        <v>0</v>
      </c>
      <c r="X173" s="100">
        <f t="shared" si="36"/>
        <v>0</v>
      </c>
      <c r="Y173" s="100">
        <f t="shared" si="36"/>
        <v>0</v>
      </c>
      <c r="Z173" s="100">
        <f t="shared" si="36"/>
        <v>0</v>
      </c>
      <c r="AA173" s="100">
        <f t="shared" ref="AA173:AP173" si="37">SUM(AA174:AA177)</f>
        <v>0</v>
      </c>
      <c r="AB173" s="100">
        <f t="shared" si="37"/>
        <v>0</v>
      </c>
      <c r="AC173" s="100">
        <f t="shared" si="37"/>
        <v>0</v>
      </c>
      <c r="AD173" s="100">
        <f t="shared" si="37"/>
        <v>0</v>
      </c>
      <c r="AE173" s="100">
        <f t="shared" si="37"/>
        <v>0</v>
      </c>
      <c r="AF173" s="100">
        <f t="shared" si="37"/>
        <v>0</v>
      </c>
      <c r="AG173" s="100">
        <f t="shared" si="37"/>
        <v>0</v>
      </c>
      <c r="AH173" s="100">
        <f t="shared" si="37"/>
        <v>0</v>
      </c>
      <c r="AI173" s="100">
        <f t="shared" si="37"/>
        <v>0</v>
      </c>
      <c r="AJ173" s="100">
        <f t="shared" si="37"/>
        <v>0</v>
      </c>
      <c r="AK173" s="100">
        <f t="shared" si="37"/>
        <v>0</v>
      </c>
      <c r="AL173" s="100">
        <f t="shared" si="37"/>
        <v>0</v>
      </c>
      <c r="AM173" s="100">
        <f t="shared" si="37"/>
        <v>0</v>
      </c>
      <c r="AN173" s="100">
        <f t="shared" si="37"/>
        <v>0</v>
      </c>
      <c r="AO173" s="100">
        <f t="shared" si="37"/>
        <v>0</v>
      </c>
      <c r="AP173" s="100">
        <f t="shared" si="37"/>
        <v>0</v>
      </c>
      <c r="AQ173" s="100">
        <f t="shared" si="35"/>
        <v>0</v>
      </c>
      <c r="AR173" s="100">
        <f t="shared" si="35"/>
        <v>0</v>
      </c>
      <c r="AS173" s="100">
        <f t="shared" si="35"/>
        <v>0</v>
      </c>
      <c r="AT173" s="100">
        <f t="shared" si="35"/>
        <v>0</v>
      </c>
      <c r="AU173" s="100">
        <f t="shared" si="35"/>
        <v>0</v>
      </c>
      <c r="AV173" s="100">
        <f t="shared" si="35"/>
        <v>0</v>
      </c>
      <c r="AW173" s="100">
        <f t="shared" si="35"/>
        <v>0</v>
      </c>
      <c r="AX173" s="100">
        <f t="shared" si="35"/>
        <v>0</v>
      </c>
      <c r="AY173" s="100">
        <f t="shared" si="35"/>
        <v>0</v>
      </c>
      <c r="AZ173" s="100">
        <f t="shared" si="35"/>
        <v>0</v>
      </c>
      <c r="BA173" s="100">
        <f t="shared" si="35"/>
        <v>0</v>
      </c>
    </row>
    <row r="174" spans="7:53">
      <c r="G174" s="47" t="s">
        <v>342</v>
      </c>
      <c r="H174" s="69" t="s">
        <v>470</v>
      </c>
      <c r="I174" s="45" t="s">
        <v>203</v>
      </c>
      <c r="J174" s="69"/>
      <c r="K174" s="100">
        <f>K86+K87</f>
        <v>0</v>
      </c>
      <c r="L174" s="119"/>
      <c r="M174" s="100">
        <f>K174+M166</f>
        <v>0</v>
      </c>
      <c r="N174" s="100">
        <f>M178+N166</f>
        <v>0</v>
      </c>
      <c r="O174" s="100">
        <f t="shared" ref="O174:BA174" si="38">N178+O166</f>
        <v>0</v>
      </c>
      <c r="P174" s="100">
        <f t="shared" si="38"/>
        <v>0</v>
      </c>
      <c r="Q174" s="100">
        <f t="shared" si="38"/>
        <v>0</v>
      </c>
      <c r="R174" s="100">
        <f t="shared" si="38"/>
        <v>0</v>
      </c>
      <c r="S174" s="100">
        <f t="shared" si="38"/>
        <v>0</v>
      </c>
      <c r="T174" s="100">
        <f t="shared" si="38"/>
        <v>0</v>
      </c>
      <c r="U174" s="100">
        <f t="shared" si="38"/>
        <v>0</v>
      </c>
      <c r="V174" s="100">
        <f t="shared" si="38"/>
        <v>0</v>
      </c>
      <c r="W174" s="100">
        <f t="shared" si="38"/>
        <v>0</v>
      </c>
      <c r="X174" s="100">
        <f t="shared" si="38"/>
        <v>0</v>
      </c>
      <c r="Y174" s="100">
        <f t="shared" si="38"/>
        <v>0</v>
      </c>
      <c r="Z174" s="100">
        <f t="shared" si="38"/>
        <v>0</v>
      </c>
      <c r="AA174" s="100">
        <f t="shared" si="38"/>
        <v>0</v>
      </c>
      <c r="AB174" s="100">
        <f t="shared" si="38"/>
        <v>0</v>
      </c>
      <c r="AC174" s="100">
        <f t="shared" si="38"/>
        <v>0</v>
      </c>
      <c r="AD174" s="100">
        <f t="shared" si="38"/>
        <v>0</v>
      </c>
      <c r="AE174" s="100">
        <f t="shared" si="38"/>
        <v>0</v>
      </c>
      <c r="AF174" s="100">
        <f t="shared" si="38"/>
        <v>0</v>
      </c>
      <c r="AG174" s="100">
        <f t="shared" si="38"/>
        <v>0</v>
      </c>
      <c r="AH174" s="100">
        <f t="shared" si="38"/>
        <v>0</v>
      </c>
      <c r="AI174" s="100">
        <f t="shared" si="38"/>
        <v>0</v>
      </c>
      <c r="AJ174" s="100">
        <f t="shared" si="38"/>
        <v>0</v>
      </c>
      <c r="AK174" s="100">
        <f t="shared" si="38"/>
        <v>0</v>
      </c>
      <c r="AL174" s="100">
        <f t="shared" si="38"/>
        <v>0</v>
      </c>
      <c r="AM174" s="100">
        <f t="shared" si="38"/>
        <v>0</v>
      </c>
      <c r="AN174" s="100">
        <f t="shared" si="38"/>
        <v>0</v>
      </c>
      <c r="AO174" s="100">
        <f t="shared" si="38"/>
        <v>0</v>
      </c>
      <c r="AP174" s="100">
        <f t="shared" si="38"/>
        <v>0</v>
      </c>
      <c r="AQ174" s="100">
        <f t="shared" si="38"/>
        <v>0</v>
      </c>
      <c r="AR174" s="100">
        <f t="shared" si="38"/>
        <v>0</v>
      </c>
      <c r="AS174" s="100">
        <f t="shared" si="38"/>
        <v>0</v>
      </c>
      <c r="AT174" s="100">
        <f t="shared" si="38"/>
        <v>0</v>
      </c>
      <c r="AU174" s="100">
        <f t="shared" si="38"/>
        <v>0</v>
      </c>
      <c r="AV174" s="100">
        <f t="shared" si="38"/>
        <v>0</v>
      </c>
      <c r="AW174" s="100">
        <f t="shared" si="38"/>
        <v>0</v>
      </c>
      <c r="AX174" s="100">
        <f t="shared" si="38"/>
        <v>0</v>
      </c>
      <c r="AY174" s="100">
        <f t="shared" si="38"/>
        <v>0</v>
      </c>
      <c r="AZ174" s="100">
        <f t="shared" si="38"/>
        <v>0</v>
      </c>
      <c r="BA174" s="100">
        <f t="shared" si="38"/>
        <v>0</v>
      </c>
    </row>
    <row r="175" spans="7:53">
      <c r="G175" s="47" t="s">
        <v>343</v>
      </c>
      <c r="H175" s="69" t="s">
        <v>471</v>
      </c>
      <c r="I175" s="45" t="s">
        <v>204</v>
      </c>
      <c r="J175" s="69"/>
      <c r="K175" s="141">
        <f>K88</f>
        <v>0</v>
      </c>
      <c r="L175" s="119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/>
      <c r="AE175" s="141"/>
      <c r="AF175" s="141"/>
      <c r="AG175" s="141"/>
      <c r="AH175" s="141"/>
      <c r="AI175" s="141"/>
      <c r="AJ175" s="141"/>
      <c r="AK175" s="141"/>
      <c r="AL175" s="141"/>
      <c r="AM175" s="141"/>
      <c r="AN175" s="141"/>
      <c r="AO175" s="141"/>
      <c r="AP175" s="141"/>
      <c r="AQ175" s="141"/>
      <c r="AR175" s="141"/>
      <c r="AS175" s="141"/>
      <c r="AT175" s="141"/>
      <c r="AU175" s="141"/>
      <c r="AV175" s="141"/>
      <c r="AW175" s="141"/>
      <c r="AX175" s="141"/>
      <c r="AY175" s="141"/>
      <c r="AZ175" s="141"/>
      <c r="BA175" s="141"/>
    </row>
    <row r="176" spans="7:53">
      <c r="G176" s="47" t="s">
        <v>344</v>
      </c>
      <c r="H176" s="69" t="s">
        <v>472</v>
      </c>
      <c r="I176" s="45" t="s">
        <v>182</v>
      </c>
      <c r="J176" s="69"/>
      <c r="K176" s="141">
        <f>K92</f>
        <v>0</v>
      </c>
      <c r="L176" s="119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/>
      <c r="AE176" s="141"/>
      <c r="AF176" s="141"/>
      <c r="AG176" s="141"/>
      <c r="AH176" s="141"/>
      <c r="AI176" s="141"/>
      <c r="AJ176" s="141"/>
      <c r="AK176" s="141"/>
      <c r="AL176" s="141"/>
      <c r="AM176" s="141"/>
      <c r="AN176" s="141"/>
      <c r="AO176" s="141"/>
      <c r="AP176" s="141"/>
      <c r="AQ176" s="141"/>
      <c r="AR176" s="141"/>
      <c r="AS176" s="141"/>
      <c r="AT176" s="141"/>
      <c r="AU176" s="141"/>
      <c r="AV176" s="141"/>
      <c r="AW176" s="141"/>
      <c r="AX176" s="141"/>
      <c r="AY176" s="141"/>
      <c r="AZ176" s="141"/>
      <c r="BA176" s="141"/>
    </row>
    <row r="177" spans="7:53">
      <c r="G177" s="47" t="s">
        <v>345</v>
      </c>
      <c r="H177" s="69" t="s">
        <v>473</v>
      </c>
      <c r="I177" s="45" t="s">
        <v>200</v>
      </c>
      <c r="J177" s="69"/>
      <c r="K177" s="141">
        <f>K95</f>
        <v>0</v>
      </c>
      <c r="L177" s="119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1"/>
      <c r="AE177" s="141"/>
      <c r="AF177" s="141"/>
      <c r="AG177" s="141"/>
      <c r="AH177" s="141"/>
      <c r="AI177" s="141"/>
      <c r="AJ177" s="141"/>
      <c r="AK177" s="141"/>
      <c r="AL177" s="141"/>
      <c r="AM177" s="141"/>
      <c r="AN177" s="141"/>
      <c r="AO177" s="141"/>
      <c r="AP177" s="141"/>
      <c r="AQ177" s="141"/>
      <c r="AR177" s="141"/>
      <c r="AS177" s="141"/>
      <c r="AT177" s="141"/>
      <c r="AU177" s="141"/>
      <c r="AV177" s="141"/>
      <c r="AW177" s="141"/>
      <c r="AX177" s="141"/>
      <c r="AY177" s="141"/>
      <c r="AZ177" s="141"/>
      <c r="BA177" s="141"/>
    </row>
    <row r="178" spans="7:53" ht="13">
      <c r="G178" s="47" t="s">
        <v>346</v>
      </c>
      <c r="H178" s="67" t="s">
        <v>575</v>
      </c>
      <c r="I178" s="36" t="s">
        <v>205</v>
      </c>
      <c r="J178" s="69"/>
      <c r="K178" s="118"/>
      <c r="L178" s="119"/>
      <c r="M178" s="100">
        <f>M174</f>
        <v>0</v>
      </c>
      <c r="N178" s="100">
        <f t="shared" ref="N178:BA178" si="39">N174</f>
        <v>0</v>
      </c>
      <c r="O178" s="100">
        <f t="shared" si="39"/>
        <v>0</v>
      </c>
      <c r="P178" s="100">
        <f t="shared" si="39"/>
        <v>0</v>
      </c>
      <c r="Q178" s="100">
        <f t="shared" si="39"/>
        <v>0</v>
      </c>
      <c r="R178" s="100">
        <f t="shared" si="39"/>
        <v>0</v>
      </c>
      <c r="S178" s="100">
        <f t="shared" si="39"/>
        <v>0</v>
      </c>
      <c r="T178" s="100">
        <f t="shared" ref="T178:Z178" si="40">T174</f>
        <v>0</v>
      </c>
      <c r="U178" s="100">
        <f t="shared" si="40"/>
        <v>0</v>
      </c>
      <c r="V178" s="100">
        <f t="shared" si="40"/>
        <v>0</v>
      </c>
      <c r="W178" s="100">
        <f t="shared" si="40"/>
        <v>0</v>
      </c>
      <c r="X178" s="100">
        <f t="shared" si="40"/>
        <v>0</v>
      </c>
      <c r="Y178" s="100">
        <f t="shared" si="40"/>
        <v>0</v>
      </c>
      <c r="Z178" s="100">
        <f t="shared" si="40"/>
        <v>0</v>
      </c>
      <c r="AA178" s="100">
        <f t="shared" ref="AA178:AP178" si="41">AA174</f>
        <v>0</v>
      </c>
      <c r="AB178" s="100">
        <f t="shared" si="41"/>
        <v>0</v>
      </c>
      <c r="AC178" s="100">
        <f t="shared" si="41"/>
        <v>0</v>
      </c>
      <c r="AD178" s="100">
        <f t="shared" si="41"/>
        <v>0</v>
      </c>
      <c r="AE178" s="100">
        <f t="shared" si="41"/>
        <v>0</v>
      </c>
      <c r="AF178" s="100">
        <f t="shared" si="41"/>
        <v>0</v>
      </c>
      <c r="AG178" s="100">
        <f t="shared" si="41"/>
        <v>0</v>
      </c>
      <c r="AH178" s="100">
        <f t="shared" si="41"/>
        <v>0</v>
      </c>
      <c r="AI178" s="100">
        <f t="shared" si="41"/>
        <v>0</v>
      </c>
      <c r="AJ178" s="100">
        <f t="shared" si="41"/>
        <v>0</v>
      </c>
      <c r="AK178" s="100">
        <f t="shared" si="41"/>
        <v>0</v>
      </c>
      <c r="AL178" s="100">
        <f t="shared" si="41"/>
        <v>0</v>
      </c>
      <c r="AM178" s="100">
        <f t="shared" si="41"/>
        <v>0</v>
      </c>
      <c r="AN178" s="100">
        <f t="shared" si="41"/>
        <v>0</v>
      </c>
      <c r="AO178" s="100">
        <f>AO174</f>
        <v>0</v>
      </c>
      <c r="AP178" s="100">
        <f t="shared" si="41"/>
        <v>0</v>
      </c>
      <c r="AQ178" s="100">
        <f t="shared" si="39"/>
        <v>0</v>
      </c>
      <c r="AR178" s="100">
        <f t="shared" si="39"/>
        <v>0</v>
      </c>
      <c r="AS178" s="100">
        <f t="shared" si="39"/>
        <v>0</v>
      </c>
      <c r="AT178" s="100">
        <f t="shared" si="39"/>
        <v>0</v>
      </c>
      <c r="AU178" s="100">
        <f t="shared" si="39"/>
        <v>0</v>
      </c>
      <c r="AV178" s="100">
        <f t="shared" si="39"/>
        <v>0</v>
      </c>
      <c r="AW178" s="100">
        <f t="shared" si="39"/>
        <v>0</v>
      </c>
      <c r="AX178" s="100">
        <f t="shared" si="39"/>
        <v>0</v>
      </c>
      <c r="AY178" s="100">
        <f t="shared" si="39"/>
        <v>0</v>
      </c>
      <c r="AZ178" s="100">
        <f t="shared" si="39"/>
        <v>0</v>
      </c>
      <c r="BA178" s="100">
        <f t="shared" si="39"/>
        <v>0</v>
      </c>
    </row>
    <row r="179" spans="7:53" ht="13">
      <c r="G179" s="47" t="s">
        <v>347</v>
      </c>
      <c r="H179" s="67" t="s">
        <v>576</v>
      </c>
      <c r="I179" s="97" t="s">
        <v>504</v>
      </c>
      <c r="J179" s="69"/>
      <c r="K179" s="119"/>
      <c r="L179" s="119"/>
      <c r="M179" s="119">
        <f t="shared" ref="M179:BA179" si="42">M178+M84</f>
        <v>0</v>
      </c>
      <c r="N179" s="119">
        <f t="shared" si="42"/>
        <v>0</v>
      </c>
      <c r="O179" s="119">
        <f t="shared" si="42"/>
        <v>0</v>
      </c>
      <c r="P179" s="119">
        <f t="shared" si="42"/>
        <v>0</v>
      </c>
      <c r="Q179" s="119">
        <f t="shared" si="42"/>
        <v>0</v>
      </c>
      <c r="R179" s="119">
        <f t="shared" si="42"/>
        <v>0</v>
      </c>
      <c r="S179" s="119">
        <f t="shared" si="42"/>
        <v>0</v>
      </c>
      <c r="T179" s="119">
        <f t="shared" si="42"/>
        <v>0</v>
      </c>
      <c r="U179" s="119">
        <f t="shared" si="42"/>
        <v>0</v>
      </c>
      <c r="V179" s="119">
        <f t="shared" si="42"/>
        <v>0</v>
      </c>
      <c r="W179" s="119">
        <f t="shared" si="42"/>
        <v>0</v>
      </c>
      <c r="X179" s="119">
        <f t="shared" si="42"/>
        <v>0</v>
      </c>
      <c r="Y179" s="119">
        <f t="shared" si="42"/>
        <v>0</v>
      </c>
      <c r="Z179" s="119">
        <f t="shared" si="42"/>
        <v>0</v>
      </c>
      <c r="AA179" s="119">
        <f t="shared" si="42"/>
        <v>0</v>
      </c>
      <c r="AB179" s="119">
        <f t="shared" si="42"/>
        <v>0</v>
      </c>
      <c r="AC179" s="119">
        <f t="shared" si="42"/>
        <v>0</v>
      </c>
      <c r="AD179" s="119">
        <f t="shared" si="42"/>
        <v>0</v>
      </c>
      <c r="AE179" s="119">
        <f t="shared" si="42"/>
        <v>0</v>
      </c>
      <c r="AF179" s="119">
        <f t="shared" si="42"/>
        <v>0</v>
      </c>
      <c r="AG179" s="119">
        <f t="shared" si="42"/>
        <v>0</v>
      </c>
      <c r="AH179" s="119">
        <f t="shared" si="42"/>
        <v>0</v>
      </c>
      <c r="AI179" s="119">
        <f t="shared" si="42"/>
        <v>0</v>
      </c>
      <c r="AJ179" s="119">
        <f t="shared" si="42"/>
        <v>0</v>
      </c>
      <c r="AK179" s="119">
        <f t="shared" si="42"/>
        <v>0</v>
      </c>
      <c r="AL179" s="119">
        <f t="shared" si="42"/>
        <v>0</v>
      </c>
      <c r="AM179" s="119">
        <f t="shared" si="42"/>
        <v>0</v>
      </c>
      <c r="AN179" s="119">
        <f t="shared" si="42"/>
        <v>0</v>
      </c>
      <c r="AO179" s="119">
        <f t="shared" si="42"/>
        <v>0</v>
      </c>
      <c r="AP179" s="119">
        <f t="shared" si="42"/>
        <v>0</v>
      </c>
      <c r="AQ179" s="119">
        <f t="shared" si="42"/>
        <v>0</v>
      </c>
      <c r="AR179" s="119">
        <f t="shared" si="42"/>
        <v>0</v>
      </c>
      <c r="AS179" s="119">
        <f t="shared" si="42"/>
        <v>0</v>
      </c>
      <c r="AT179" s="119">
        <f t="shared" si="42"/>
        <v>0</v>
      </c>
      <c r="AU179" s="119">
        <f t="shared" si="42"/>
        <v>0</v>
      </c>
      <c r="AV179" s="119">
        <f t="shared" si="42"/>
        <v>0</v>
      </c>
      <c r="AW179" s="119">
        <f t="shared" si="42"/>
        <v>0</v>
      </c>
      <c r="AX179" s="119">
        <f t="shared" si="42"/>
        <v>0</v>
      </c>
      <c r="AY179" s="119">
        <f t="shared" si="42"/>
        <v>0</v>
      </c>
      <c r="AZ179" s="119">
        <f t="shared" si="42"/>
        <v>0</v>
      </c>
      <c r="BA179" s="119">
        <f t="shared" si="42"/>
        <v>0</v>
      </c>
    </row>
    <row r="180" spans="7:53" ht="13">
      <c r="G180" s="47" t="s">
        <v>348</v>
      </c>
      <c r="H180" s="67" t="s">
        <v>577</v>
      </c>
      <c r="I180" s="46" t="s">
        <v>206</v>
      </c>
      <c r="J180" s="69"/>
      <c r="K180" s="120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/>
      <c r="AE180" s="141"/>
      <c r="AF180" s="141"/>
      <c r="AG180" s="141"/>
      <c r="AH180" s="141"/>
      <c r="AI180" s="141"/>
      <c r="AJ180" s="141"/>
      <c r="AK180" s="141"/>
      <c r="AL180" s="141"/>
      <c r="AM180" s="141"/>
      <c r="AN180" s="141"/>
      <c r="AO180" s="141"/>
      <c r="AP180" s="141"/>
      <c r="AQ180" s="141"/>
      <c r="AR180" s="141"/>
      <c r="AS180" s="141"/>
      <c r="AT180" s="141"/>
      <c r="AU180" s="141"/>
      <c r="AV180" s="141"/>
      <c r="AW180" s="141"/>
      <c r="AX180" s="141"/>
      <c r="AY180" s="141"/>
      <c r="AZ180" s="141"/>
      <c r="BA180" s="141"/>
    </row>
  </sheetData>
  <mergeCells count="2">
    <mergeCell ref="G10:I10"/>
    <mergeCell ref="G9:I9"/>
  </mergeCells>
  <phoneticPr fontId="90" type="noConversion"/>
  <conditionalFormatting sqref="K11:BA11">
    <cfRule type="expression" dxfId="25" priority="1">
      <formula>K11="Sat"</formula>
    </cfRule>
    <cfRule type="expression" dxfId="24" priority="2">
      <formula>K11="Sun"</formula>
    </cfRule>
  </conditionalFormatting>
  <pageMargins left="0.7" right="0.7" top="0.75" bottom="0.75" header="0.3" footer="0.3"/>
  <pageSetup orientation="portrait" r:id="rId1"/>
  <ignoredErrors>
    <ignoredError sqref="H142 H156 H170:H171 H48:H51 H76:H78 G14 G170:G171 G15:G16 H68 H81:H84 H86 H53 H88" numberStoredAsText="1"/>
    <ignoredError sqref="L81 L55:AZ60 M62:AZ67 L62:L67" emptyCellReferenc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tabColor rgb="FFFFFF00"/>
  </sheetPr>
  <dimension ref="A1:DI266"/>
  <sheetViews>
    <sheetView zoomScale="57" zoomScaleNormal="50" workbookViewId="0">
      <selection activeCell="T17" sqref="T17"/>
    </sheetView>
  </sheetViews>
  <sheetFormatPr defaultColWidth="11.36328125" defaultRowHeight="12.5"/>
  <cols>
    <col min="1" max="5" width="1" style="20" customWidth="1"/>
    <col min="6" max="7" width="10.6328125" style="193" customWidth="1"/>
    <col min="8" max="8" width="73.36328125" style="193" customWidth="1"/>
    <col min="9" max="9" width="21" style="414" customWidth="1"/>
    <col min="10" max="10" width="13" style="414" customWidth="1"/>
    <col min="11" max="11" width="11.1796875" style="413" customWidth="1"/>
    <col min="12" max="12" width="11.6328125" style="413" customWidth="1"/>
    <col min="13" max="13" width="12.6328125" style="413" customWidth="1"/>
    <col min="14" max="14" width="7.90625" style="413" customWidth="1"/>
    <col min="15" max="15" width="19" style="194" customWidth="1"/>
    <col min="16" max="16" width="15.36328125" style="190" customWidth="1"/>
    <col min="17" max="19" width="5.81640625" style="20" customWidth="1"/>
    <col min="20" max="21" width="14" style="20" customWidth="1"/>
    <col min="22" max="22" width="5.6328125" style="20" customWidth="1"/>
    <col min="23" max="24" width="14" style="20" customWidth="1"/>
    <col min="25" max="25" width="4.36328125" style="20" customWidth="1"/>
    <col min="26" max="27" width="14" style="20" customWidth="1"/>
    <col min="28" max="132" width="11.36328125" style="21"/>
    <col min="133" max="133" width="2.6328125" style="21" customWidth="1"/>
    <col min="134" max="134" width="7" style="21" customWidth="1"/>
    <col min="135" max="135" width="9.6328125" style="21" bestFit="1" customWidth="1"/>
    <col min="136" max="136" width="76" style="21" customWidth="1"/>
    <col min="137" max="137" width="14.36328125" style="21" customWidth="1"/>
    <col min="138" max="146" width="11.36328125" style="21" customWidth="1"/>
    <col min="147" max="153" width="9.6328125" style="21" customWidth="1"/>
    <col min="154" max="154" width="11.36328125" style="21" customWidth="1"/>
    <col min="155" max="161" width="9.6328125" style="21" customWidth="1"/>
    <col min="162" max="162" width="11.36328125" style="21" customWidth="1"/>
    <col min="163" max="169" width="9.6328125" style="21" customWidth="1"/>
    <col min="170" max="170" width="11.36328125" style="21" customWidth="1"/>
    <col min="171" max="177" width="9.6328125" style="21" customWidth="1"/>
    <col min="178" max="178" width="11.36328125" style="21" customWidth="1"/>
    <col min="179" max="205" width="9.6328125" style="21" customWidth="1"/>
    <col min="206" max="206" width="11.36328125" style="21" customWidth="1"/>
    <col min="207" max="239" width="9.6328125" style="21" customWidth="1"/>
    <col min="240" max="247" width="11.36328125" style="21" customWidth="1"/>
    <col min="248" max="388" width="11.36328125" style="21"/>
    <col min="389" max="389" width="2.6328125" style="21" customWidth="1"/>
    <col min="390" max="390" width="7" style="21" customWidth="1"/>
    <col min="391" max="391" width="9.6328125" style="21" bestFit="1" customWidth="1"/>
    <col min="392" max="392" width="76" style="21" customWidth="1"/>
    <col min="393" max="393" width="14.36328125" style="21" customWidth="1"/>
    <col min="394" max="402" width="11.36328125" style="21" customWidth="1"/>
    <col min="403" max="409" width="9.6328125" style="21" customWidth="1"/>
    <col min="410" max="410" width="11.36328125" style="21" customWidth="1"/>
    <col min="411" max="417" width="9.6328125" style="21" customWidth="1"/>
    <col min="418" max="418" width="11.36328125" style="21" customWidth="1"/>
    <col min="419" max="425" width="9.6328125" style="21" customWidth="1"/>
    <col min="426" max="426" width="11.36328125" style="21" customWidth="1"/>
    <col min="427" max="433" width="9.6328125" style="21" customWidth="1"/>
    <col min="434" max="434" width="11.36328125" style="21" customWidth="1"/>
    <col min="435" max="461" width="9.6328125" style="21" customWidth="1"/>
    <col min="462" max="462" width="11.36328125" style="21" customWidth="1"/>
    <col min="463" max="495" width="9.6328125" style="21" customWidth="1"/>
    <col min="496" max="503" width="11.36328125" style="21" customWidth="1"/>
    <col min="504" max="644" width="11.36328125" style="21"/>
    <col min="645" max="645" width="2.6328125" style="21" customWidth="1"/>
    <col min="646" max="646" width="7" style="21" customWidth="1"/>
    <col min="647" max="647" width="9.6328125" style="21" bestFit="1" customWidth="1"/>
    <col min="648" max="648" width="76" style="21" customWidth="1"/>
    <col min="649" max="649" width="14.36328125" style="21" customWidth="1"/>
    <col min="650" max="658" width="11.36328125" style="21" customWidth="1"/>
    <col min="659" max="665" width="9.6328125" style="21" customWidth="1"/>
    <col min="666" max="666" width="11.36328125" style="21" customWidth="1"/>
    <col min="667" max="673" width="9.6328125" style="21" customWidth="1"/>
    <col min="674" max="674" width="11.36328125" style="21" customWidth="1"/>
    <col min="675" max="681" width="9.6328125" style="21" customWidth="1"/>
    <col min="682" max="682" width="11.36328125" style="21" customWidth="1"/>
    <col min="683" max="689" width="9.6328125" style="21" customWidth="1"/>
    <col min="690" max="690" width="11.36328125" style="21" customWidth="1"/>
    <col min="691" max="717" width="9.6328125" style="21" customWidth="1"/>
    <col min="718" max="718" width="11.36328125" style="21" customWidth="1"/>
    <col min="719" max="751" width="9.6328125" style="21" customWidth="1"/>
    <col min="752" max="759" width="11.36328125" style="21" customWidth="1"/>
    <col min="760" max="900" width="11.36328125" style="21"/>
    <col min="901" max="901" width="2.6328125" style="21" customWidth="1"/>
    <col min="902" max="902" width="7" style="21" customWidth="1"/>
    <col min="903" max="903" width="9.6328125" style="21" bestFit="1" customWidth="1"/>
    <col min="904" max="904" width="76" style="21" customWidth="1"/>
    <col min="905" max="905" width="14.36328125" style="21" customWidth="1"/>
    <col min="906" max="914" width="11.36328125" style="21" customWidth="1"/>
    <col min="915" max="921" width="9.6328125" style="21" customWidth="1"/>
    <col min="922" max="922" width="11.36328125" style="21" customWidth="1"/>
    <col min="923" max="929" width="9.6328125" style="21" customWidth="1"/>
    <col min="930" max="930" width="11.36328125" style="21" customWidth="1"/>
    <col min="931" max="937" width="9.6328125" style="21" customWidth="1"/>
    <col min="938" max="938" width="11.36328125" style="21" customWidth="1"/>
    <col min="939" max="945" width="9.6328125" style="21" customWidth="1"/>
    <col min="946" max="946" width="11.36328125" style="21" customWidth="1"/>
    <col min="947" max="973" width="9.6328125" style="21" customWidth="1"/>
    <col min="974" max="974" width="11.36328125" style="21" customWidth="1"/>
    <col min="975" max="1007" width="9.6328125" style="21" customWidth="1"/>
    <col min="1008" max="1015" width="11.36328125" style="21" customWidth="1"/>
    <col min="1016" max="1156" width="11.36328125" style="21"/>
    <col min="1157" max="1157" width="2.6328125" style="21" customWidth="1"/>
    <col min="1158" max="1158" width="7" style="21" customWidth="1"/>
    <col min="1159" max="1159" width="9.6328125" style="21" bestFit="1" customWidth="1"/>
    <col min="1160" max="1160" width="76" style="21" customWidth="1"/>
    <col min="1161" max="1161" width="14.36328125" style="21" customWidth="1"/>
    <col min="1162" max="1170" width="11.36328125" style="21" customWidth="1"/>
    <col min="1171" max="1177" width="9.6328125" style="21" customWidth="1"/>
    <col min="1178" max="1178" width="11.36328125" style="21" customWidth="1"/>
    <col min="1179" max="1185" width="9.6328125" style="21" customWidth="1"/>
    <col min="1186" max="1186" width="11.36328125" style="21" customWidth="1"/>
    <col min="1187" max="1193" width="9.6328125" style="21" customWidth="1"/>
    <col min="1194" max="1194" width="11.36328125" style="21" customWidth="1"/>
    <col min="1195" max="1201" width="9.6328125" style="21" customWidth="1"/>
    <col min="1202" max="1202" width="11.36328125" style="21" customWidth="1"/>
    <col min="1203" max="1229" width="9.6328125" style="21" customWidth="1"/>
    <col min="1230" max="1230" width="11.36328125" style="21" customWidth="1"/>
    <col min="1231" max="1263" width="9.6328125" style="21" customWidth="1"/>
    <col min="1264" max="1271" width="11.36328125" style="21" customWidth="1"/>
    <col min="1272" max="1412" width="11.36328125" style="21"/>
    <col min="1413" max="1413" width="2.6328125" style="21" customWidth="1"/>
    <col min="1414" max="1414" width="7" style="21" customWidth="1"/>
    <col min="1415" max="1415" width="9.6328125" style="21" bestFit="1" customWidth="1"/>
    <col min="1416" max="1416" width="76" style="21" customWidth="1"/>
    <col min="1417" max="1417" width="14.36328125" style="21" customWidth="1"/>
    <col min="1418" max="1426" width="11.36328125" style="21" customWidth="1"/>
    <col min="1427" max="1433" width="9.6328125" style="21" customWidth="1"/>
    <col min="1434" max="1434" width="11.36328125" style="21" customWidth="1"/>
    <col min="1435" max="1441" width="9.6328125" style="21" customWidth="1"/>
    <col min="1442" max="1442" width="11.36328125" style="21" customWidth="1"/>
    <col min="1443" max="1449" width="9.6328125" style="21" customWidth="1"/>
    <col min="1450" max="1450" width="11.36328125" style="21" customWidth="1"/>
    <col min="1451" max="1457" width="9.6328125" style="21" customWidth="1"/>
    <col min="1458" max="1458" width="11.36328125" style="21" customWidth="1"/>
    <col min="1459" max="1485" width="9.6328125" style="21" customWidth="1"/>
    <col min="1486" max="1486" width="11.36328125" style="21" customWidth="1"/>
    <col min="1487" max="1519" width="9.6328125" style="21" customWidth="1"/>
    <col min="1520" max="1527" width="11.36328125" style="21" customWidth="1"/>
    <col min="1528" max="1668" width="11.36328125" style="21"/>
    <col min="1669" max="1669" width="2.6328125" style="21" customWidth="1"/>
    <col min="1670" max="1670" width="7" style="21" customWidth="1"/>
    <col min="1671" max="1671" width="9.6328125" style="21" bestFit="1" customWidth="1"/>
    <col min="1672" max="1672" width="76" style="21" customWidth="1"/>
    <col min="1673" max="1673" width="14.36328125" style="21" customWidth="1"/>
    <col min="1674" max="1682" width="11.36328125" style="21" customWidth="1"/>
    <col min="1683" max="1689" width="9.6328125" style="21" customWidth="1"/>
    <col min="1690" max="1690" width="11.36328125" style="21" customWidth="1"/>
    <col min="1691" max="1697" width="9.6328125" style="21" customWidth="1"/>
    <col min="1698" max="1698" width="11.36328125" style="21" customWidth="1"/>
    <col min="1699" max="1705" width="9.6328125" style="21" customWidth="1"/>
    <col min="1706" max="1706" width="11.36328125" style="21" customWidth="1"/>
    <col min="1707" max="1713" width="9.6328125" style="21" customWidth="1"/>
    <col min="1714" max="1714" width="11.36328125" style="21" customWidth="1"/>
    <col min="1715" max="1741" width="9.6328125" style="21" customWidth="1"/>
    <col min="1742" max="1742" width="11.36328125" style="21" customWidth="1"/>
    <col min="1743" max="1775" width="9.6328125" style="21" customWidth="1"/>
    <col min="1776" max="1783" width="11.36328125" style="21" customWidth="1"/>
    <col min="1784" max="1924" width="11.36328125" style="21"/>
    <col min="1925" max="1925" width="2.6328125" style="21" customWidth="1"/>
    <col min="1926" max="1926" width="7" style="21" customWidth="1"/>
    <col min="1927" max="1927" width="9.6328125" style="21" bestFit="1" customWidth="1"/>
    <col min="1928" max="1928" width="76" style="21" customWidth="1"/>
    <col min="1929" max="1929" width="14.36328125" style="21" customWidth="1"/>
    <col min="1930" max="1938" width="11.36328125" style="21" customWidth="1"/>
    <col min="1939" max="1945" width="9.6328125" style="21" customWidth="1"/>
    <col min="1946" max="1946" width="11.36328125" style="21" customWidth="1"/>
    <col min="1947" max="1953" width="9.6328125" style="21" customWidth="1"/>
    <col min="1954" max="1954" width="11.36328125" style="21" customWidth="1"/>
    <col min="1955" max="1961" width="9.6328125" style="21" customWidth="1"/>
    <col min="1962" max="1962" width="11.36328125" style="21" customWidth="1"/>
    <col min="1963" max="1969" width="9.6328125" style="21" customWidth="1"/>
    <col min="1970" max="1970" width="11.36328125" style="21" customWidth="1"/>
    <col min="1971" max="1997" width="9.6328125" style="21" customWidth="1"/>
    <col min="1998" max="1998" width="11.36328125" style="21" customWidth="1"/>
    <col min="1999" max="2031" width="9.6328125" style="21" customWidth="1"/>
    <col min="2032" max="2039" width="11.36328125" style="21" customWidth="1"/>
    <col min="2040" max="2180" width="11.36328125" style="21"/>
    <col min="2181" max="2181" width="2.6328125" style="21" customWidth="1"/>
    <col min="2182" max="2182" width="7" style="21" customWidth="1"/>
    <col min="2183" max="2183" width="9.6328125" style="21" bestFit="1" customWidth="1"/>
    <col min="2184" max="2184" width="76" style="21" customWidth="1"/>
    <col min="2185" max="2185" width="14.36328125" style="21" customWidth="1"/>
    <col min="2186" max="2194" width="11.36328125" style="21" customWidth="1"/>
    <col min="2195" max="2201" width="9.6328125" style="21" customWidth="1"/>
    <col min="2202" max="2202" width="11.36328125" style="21" customWidth="1"/>
    <col min="2203" max="2209" width="9.6328125" style="21" customWidth="1"/>
    <col min="2210" max="2210" width="11.36328125" style="21" customWidth="1"/>
    <col min="2211" max="2217" width="9.6328125" style="21" customWidth="1"/>
    <col min="2218" max="2218" width="11.36328125" style="21" customWidth="1"/>
    <col min="2219" max="2225" width="9.6328125" style="21" customWidth="1"/>
    <col min="2226" max="2226" width="11.36328125" style="21" customWidth="1"/>
    <col min="2227" max="2253" width="9.6328125" style="21" customWidth="1"/>
    <col min="2254" max="2254" width="11.36328125" style="21" customWidth="1"/>
    <col min="2255" max="2287" width="9.6328125" style="21" customWidth="1"/>
    <col min="2288" max="2295" width="11.36328125" style="21" customWidth="1"/>
    <col min="2296" max="2436" width="11.36328125" style="21"/>
    <col min="2437" max="2437" width="2.6328125" style="21" customWidth="1"/>
    <col min="2438" max="2438" width="7" style="21" customWidth="1"/>
    <col min="2439" max="2439" width="9.6328125" style="21" bestFit="1" customWidth="1"/>
    <col min="2440" max="2440" width="76" style="21" customWidth="1"/>
    <col min="2441" max="2441" width="14.36328125" style="21" customWidth="1"/>
    <col min="2442" max="2450" width="11.36328125" style="21" customWidth="1"/>
    <col min="2451" max="2457" width="9.6328125" style="21" customWidth="1"/>
    <col min="2458" max="2458" width="11.36328125" style="21" customWidth="1"/>
    <col min="2459" max="2465" width="9.6328125" style="21" customWidth="1"/>
    <col min="2466" max="2466" width="11.36328125" style="21" customWidth="1"/>
    <col min="2467" max="2473" width="9.6328125" style="21" customWidth="1"/>
    <col min="2474" max="2474" width="11.36328125" style="21" customWidth="1"/>
    <col min="2475" max="2481" width="9.6328125" style="21" customWidth="1"/>
    <col min="2482" max="2482" width="11.36328125" style="21" customWidth="1"/>
    <col min="2483" max="2509" width="9.6328125" style="21" customWidth="1"/>
    <col min="2510" max="2510" width="11.36328125" style="21" customWidth="1"/>
    <col min="2511" max="2543" width="9.6328125" style="21" customWidth="1"/>
    <col min="2544" max="2551" width="11.36328125" style="21" customWidth="1"/>
    <col min="2552" max="2692" width="11.36328125" style="21"/>
    <col min="2693" max="2693" width="2.6328125" style="21" customWidth="1"/>
    <col min="2694" max="2694" width="7" style="21" customWidth="1"/>
    <col min="2695" max="2695" width="9.6328125" style="21" bestFit="1" customWidth="1"/>
    <col min="2696" max="2696" width="76" style="21" customWidth="1"/>
    <col min="2697" max="2697" width="14.36328125" style="21" customWidth="1"/>
    <col min="2698" max="2706" width="11.36328125" style="21" customWidth="1"/>
    <col min="2707" max="2713" width="9.6328125" style="21" customWidth="1"/>
    <col min="2714" max="2714" width="11.36328125" style="21" customWidth="1"/>
    <col min="2715" max="2721" width="9.6328125" style="21" customWidth="1"/>
    <col min="2722" max="2722" width="11.36328125" style="21" customWidth="1"/>
    <col min="2723" max="2729" width="9.6328125" style="21" customWidth="1"/>
    <col min="2730" max="2730" width="11.36328125" style="21" customWidth="1"/>
    <col min="2731" max="2737" width="9.6328125" style="21" customWidth="1"/>
    <col min="2738" max="2738" width="11.36328125" style="21" customWidth="1"/>
    <col min="2739" max="2765" width="9.6328125" style="21" customWidth="1"/>
    <col min="2766" max="2766" width="11.36328125" style="21" customWidth="1"/>
    <col min="2767" max="2799" width="9.6328125" style="21" customWidth="1"/>
    <col min="2800" max="2807" width="11.36328125" style="21" customWidth="1"/>
    <col min="2808" max="2948" width="11.36328125" style="21"/>
    <col min="2949" max="2949" width="2.6328125" style="21" customWidth="1"/>
    <col min="2950" max="2950" width="7" style="21" customWidth="1"/>
    <col min="2951" max="2951" width="9.6328125" style="21" bestFit="1" customWidth="1"/>
    <col min="2952" max="2952" width="76" style="21" customWidth="1"/>
    <col min="2953" max="2953" width="14.36328125" style="21" customWidth="1"/>
    <col min="2954" max="2962" width="11.36328125" style="21" customWidth="1"/>
    <col min="2963" max="2969" width="9.6328125" style="21" customWidth="1"/>
    <col min="2970" max="2970" width="11.36328125" style="21" customWidth="1"/>
    <col min="2971" max="2977" width="9.6328125" style="21" customWidth="1"/>
    <col min="2978" max="2978" width="11.36328125" style="21" customWidth="1"/>
    <col min="2979" max="2985" width="9.6328125" style="21" customWidth="1"/>
    <col min="2986" max="2986" width="11.36328125" style="21" customWidth="1"/>
    <col min="2987" max="2993" width="9.6328125" style="21" customWidth="1"/>
    <col min="2994" max="2994" width="11.36328125" style="21" customWidth="1"/>
    <col min="2995" max="3021" width="9.6328125" style="21" customWidth="1"/>
    <col min="3022" max="3022" width="11.36328125" style="21" customWidth="1"/>
    <col min="3023" max="3055" width="9.6328125" style="21" customWidth="1"/>
    <col min="3056" max="3063" width="11.36328125" style="21" customWidth="1"/>
    <col min="3064" max="3204" width="11.36328125" style="21"/>
    <col min="3205" max="3205" width="2.6328125" style="21" customWidth="1"/>
    <col min="3206" max="3206" width="7" style="21" customWidth="1"/>
    <col min="3207" max="3207" width="9.6328125" style="21" bestFit="1" customWidth="1"/>
    <col min="3208" max="3208" width="76" style="21" customWidth="1"/>
    <col min="3209" max="3209" width="14.36328125" style="21" customWidth="1"/>
    <col min="3210" max="3218" width="11.36328125" style="21" customWidth="1"/>
    <col min="3219" max="3225" width="9.6328125" style="21" customWidth="1"/>
    <col min="3226" max="3226" width="11.36328125" style="21" customWidth="1"/>
    <col min="3227" max="3233" width="9.6328125" style="21" customWidth="1"/>
    <col min="3234" max="3234" width="11.36328125" style="21" customWidth="1"/>
    <col min="3235" max="3241" width="9.6328125" style="21" customWidth="1"/>
    <col min="3242" max="3242" width="11.36328125" style="21" customWidth="1"/>
    <col min="3243" max="3249" width="9.6328125" style="21" customWidth="1"/>
    <col min="3250" max="3250" width="11.36328125" style="21" customWidth="1"/>
    <col min="3251" max="3277" width="9.6328125" style="21" customWidth="1"/>
    <col min="3278" max="3278" width="11.36328125" style="21" customWidth="1"/>
    <col min="3279" max="3311" width="9.6328125" style="21" customWidth="1"/>
    <col min="3312" max="3319" width="11.36328125" style="21" customWidth="1"/>
    <col min="3320" max="3460" width="11.36328125" style="21"/>
    <col min="3461" max="3461" width="2.6328125" style="21" customWidth="1"/>
    <col min="3462" max="3462" width="7" style="21" customWidth="1"/>
    <col min="3463" max="3463" width="9.6328125" style="21" bestFit="1" customWidth="1"/>
    <col min="3464" max="3464" width="76" style="21" customWidth="1"/>
    <col min="3465" max="3465" width="14.36328125" style="21" customWidth="1"/>
    <col min="3466" max="3474" width="11.36328125" style="21" customWidth="1"/>
    <col min="3475" max="3481" width="9.6328125" style="21" customWidth="1"/>
    <col min="3482" max="3482" width="11.36328125" style="21" customWidth="1"/>
    <col min="3483" max="3489" width="9.6328125" style="21" customWidth="1"/>
    <col min="3490" max="3490" width="11.36328125" style="21" customWidth="1"/>
    <col min="3491" max="3497" width="9.6328125" style="21" customWidth="1"/>
    <col min="3498" max="3498" width="11.36328125" style="21" customWidth="1"/>
    <col min="3499" max="3505" width="9.6328125" style="21" customWidth="1"/>
    <col min="3506" max="3506" width="11.36328125" style="21" customWidth="1"/>
    <col min="3507" max="3533" width="9.6328125" style="21" customWidth="1"/>
    <col min="3534" max="3534" width="11.36328125" style="21" customWidth="1"/>
    <col min="3535" max="3567" width="9.6328125" style="21" customWidth="1"/>
    <col min="3568" max="3575" width="11.36328125" style="21" customWidth="1"/>
    <col min="3576" max="3716" width="11.36328125" style="21"/>
    <col min="3717" max="3717" width="2.6328125" style="21" customWidth="1"/>
    <col min="3718" max="3718" width="7" style="21" customWidth="1"/>
    <col min="3719" max="3719" width="9.6328125" style="21" bestFit="1" customWidth="1"/>
    <col min="3720" max="3720" width="76" style="21" customWidth="1"/>
    <col min="3721" max="3721" width="14.36328125" style="21" customWidth="1"/>
    <col min="3722" max="3730" width="11.36328125" style="21" customWidth="1"/>
    <col min="3731" max="3737" width="9.6328125" style="21" customWidth="1"/>
    <col min="3738" max="3738" width="11.36328125" style="21" customWidth="1"/>
    <col min="3739" max="3745" width="9.6328125" style="21" customWidth="1"/>
    <col min="3746" max="3746" width="11.36328125" style="21" customWidth="1"/>
    <col min="3747" max="3753" width="9.6328125" style="21" customWidth="1"/>
    <col min="3754" max="3754" width="11.36328125" style="21" customWidth="1"/>
    <col min="3755" max="3761" width="9.6328125" style="21" customWidth="1"/>
    <col min="3762" max="3762" width="11.36328125" style="21" customWidth="1"/>
    <col min="3763" max="3789" width="9.6328125" style="21" customWidth="1"/>
    <col min="3790" max="3790" width="11.36328125" style="21" customWidth="1"/>
    <col min="3791" max="3823" width="9.6328125" style="21" customWidth="1"/>
    <col min="3824" max="3831" width="11.36328125" style="21" customWidth="1"/>
    <col min="3832" max="3972" width="11.36328125" style="21"/>
    <col min="3973" max="3973" width="2.6328125" style="21" customWidth="1"/>
    <col min="3974" max="3974" width="7" style="21" customWidth="1"/>
    <col min="3975" max="3975" width="9.6328125" style="21" bestFit="1" customWidth="1"/>
    <col min="3976" max="3976" width="76" style="21" customWidth="1"/>
    <col min="3977" max="3977" width="14.36328125" style="21" customWidth="1"/>
    <col min="3978" max="3986" width="11.36328125" style="21" customWidth="1"/>
    <col min="3987" max="3993" width="9.6328125" style="21" customWidth="1"/>
    <col min="3994" max="3994" width="11.36328125" style="21" customWidth="1"/>
    <col min="3995" max="4001" width="9.6328125" style="21" customWidth="1"/>
    <col min="4002" max="4002" width="11.36328125" style="21" customWidth="1"/>
    <col min="4003" max="4009" width="9.6328125" style="21" customWidth="1"/>
    <col min="4010" max="4010" width="11.36328125" style="21" customWidth="1"/>
    <col min="4011" max="4017" width="9.6328125" style="21" customWidth="1"/>
    <col min="4018" max="4018" width="11.36328125" style="21" customWidth="1"/>
    <col min="4019" max="4045" width="9.6328125" style="21" customWidth="1"/>
    <col min="4046" max="4046" width="11.36328125" style="21" customWidth="1"/>
    <col min="4047" max="4079" width="9.6328125" style="21" customWidth="1"/>
    <col min="4080" max="4087" width="11.36328125" style="21" customWidth="1"/>
    <col min="4088" max="4228" width="11.36328125" style="21"/>
    <col min="4229" max="4229" width="2.6328125" style="21" customWidth="1"/>
    <col min="4230" max="4230" width="7" style="21" customWidth="1"/>
    <col min="4231" max="4231" width="9.6328125" style="21" bestFit="1" customWidth="1"/>
    <col min="4232" max="4232" width="76" style="21" customWidth="1"/>
    <col min="4233" max="4233" width="14.36328125" style="21" customWidth="1"/>
    <col min="4234" max="4242" width="11.36328125" style="21" customWidth="1"/>
    <col min="4243" max="4249" width="9.6328125" style="21" customWidth="1"/>
    <col min="4250" max="4250" width="11.36328125" style="21" customWidth="1"/>
    <col min="4251" max="4257" width="9.6328125" style="21" customWidth="1"/>
    <col min="4258" max="4258" width="11.36328125" style="21" customWidth="1"/>
    <col min="4259" max="4265" width="9.6328125" style="21" customWidth="1"/>
    <col min="4266" max="4266" width="11.36328125" style="21" customWidth="1"/>
    <col min="4267" max="4273" width="9.6328125" style="21" customWidth="1"/>
    <col min="4274" max="4274" width="11.36328125" style="21" customWidth="1"/>
    <col min="4275" max="4301" width="9.6328125" style="21" customWidth="1"/>
    <col min="4302" max="4302" width="11.36328125" style="21" customWidth="1"/>
    <col min="4303" max="4335" width="9.6328125" style="21" customWidth="1"/>
    <col min="4336" max="4343" width="11.36328125" style="21" customWidth="1"/>
    <col min="4344" max="4484" width="11.36328125" style="21"/>
    <col min="4485" max="4485" width="2.6328125" style="21" customWidth="1"/>
    <col min="4486" max="4486" width="7" style="21" customWidth="1"/>
    <col min="4487" max="4487" width="9.6328125" style="21" bestFit="1" customWidth="1"/>
    <col min="4488" max="4488" width="76" style="21" customWidth="1"/>
    <col min="4489" max="4489" width="14.36328125" style="21" customWidth="1"/>
    <col min="4490" max="4498" width="11.36328125" style="21" customWidth="1"/>
    <col min="4499" max="4505" width="9.6328125" style="21" customWidth="1"/>
    <col min="4506" max="4506" width="11.36328125" style="21" customWidth="1"/>
    <col min="4507" max="4513" width="9.6328125" style="21" customWidth="1"/>
    <col min="4514" max="4514" width="11.36328125" style="21" customWidth="1"/>
    <col min="4515" max="4521" width="9.6328125" style="21" customWidth="1"/>
    <col min="4522" max="4522" width="11.36328125" style="21" customWidth="1"/>
    <col min="4523" max="4529" width="9.6328125" style="21" customWidth="1"/>
    <col min="4530" max="4530" width="11.36328125" style="21" customWidth="1"/>
    <col min="4531" max="4557" width="9.6328125" style="21" customWidth="1"/>
    <col min="4558" max="4558" width="11.36328125" style="21" customWidth="1"/>
    <col min="4559" max="4591" width="9.6328125" style="21" customWidth="1"/>
    <col min="4592" max="4599" width="11.36328125" style="21" customWidth="1"/>
    <col min="4600" max="4740" width="11.36328125" style="21"/>
    <col min="4741" max="4741" width="2.6328125" style="21" customWidth="1"/>
    <col min="4742" max="4742" width="7" style="21" customWidth="1"/>
    <col min="4743" max="4743" width="9.6328125" style="21" bestFit="1" customWidth="1"/>
    <col min="4744" max="4744" width="76" style="21" customWidth="1"/>
    <col min="4745" max="4745" width="14.36328125" style="21" customWidth="1"/>
    <col min="4746" max="4754" width="11.36328125" style="21" customWidth="1"/>
    <col min="4755" max="4761" width="9.6328125" style="21" customWidth="1"/>
    <col min="4762" max="4762" width="11.36328125" style="21" customWidth="1"/>
    <col min="4763" max="4769" width="9.6328125" style="21" customWidth="1"/>
    <col min="4770" max="4770" width="11.36328125" style="21" customWidth="1"/>
    <col min="4771" max="4777" width="9.6328125" style="21" customWidth="1"/>
    <col min="4778" max="4778" width="11.36328125" style="21" customWidth="1"/>
    <col min="4779" max="4785" width="9.6328125" style="21" customWidth="1"/>
    <col min="4786" max="4786" width="11.36328125" style="21" customWidth="1"/>
    <col min="4787" max="4813" width="9.6328125" style="21" customWidth="1"/>
    <col min="4814" max="4814" width="11.36328125" style="21" customWidth="1"/>
    <col min="4815" max="4847" width="9.6328125" style="21" customWidth="1"/>
    <col min="4848" max="4855" width="11.36328125" style="21" customWidth="1"/>
    <col min="4856" max="4996" width="11.36328125" style="21"/>
    <col min="4997" max="4997" width="2.6328125" style="21" customWidth="1"/>
    <col min="4998" max="4998" width="7" style="21" customWidth="1"/>
    <col min="4999" max="4999" width="9.6328125" style="21" bestFit="1" customWidth="1"/>
    <col min="5000" max="5000" width="76" style="21" customWidth="1"/>
    <col min="5001" max="5001" width="14.36328125" style="21" customWidth="1"/>
    <col min="5002" max="5010" width="11.36328125" style="21" customWidth="1"/>
    <col min="5011" max="5017" width="9.6328125" style="21" customWidth="1"/>
    <col min="5018" max="5018" width="11.36328125" style="21" customWidth="1"/>
    <col min="5019" max="5025" width="9.6328125" style="21" customWidth="1"/>
    <col min="5026" max="5026" width="11.36328125" style="21" customWidth="1"/>
    <col min="5027" max="5033" width="9.6328125" style="21" customWidth="1"/>
    <col min="5034" max="5034" width="11.36328125" style="21" customWidth="1"/>
    <col min="5035" max="5041" width="9.6328125" style="21" customWidth="1"/>
    <col min="5042" max="5042" width="11.36328125" style="21" customWidth="1"/>
    <col min="5043" max="5069" width="9.6328125" style="21" customWidth="1"/>
    <col min="5070" max="5070" width="11.36328125" style="21" customWidth="1"/>
    <col min="5071" max="5103" width="9.6328125" style="21" customWidth="1"/>
    <col min="5104" max="5111" width="11.36328125" style="21" customWidth="1"/>
    <col min="5112" max="5252" width="11.36328125" style="21"/>
    <col min="5253" max="5253" width="2.6328125" style="21" customWidth="1"/>
    <col min="5254" max="5254" width="7" style="21" customWidth="1"/>
    <col min="5255" max="5255" width="9.6328125" style="21" bestFit="1" customWidth="1"/>
    <col min="5256" max="5256" width="76" style="21" customWidth="1"/>
    <col min="5257" max="5257" width="14.36328125" style="21" customWidth="1"/>
    <col min="5258" max="5266" width="11.36328125" style="21" customWidth="1"/>
    <col min="5267" max="5273" width="9.6328125" style="21" customWidth="1"/>
    <col min="5274" max="5274" width="11.36328125" style="21" customWidth="1"/>
    <col min="5275" max="5281" width="9.6328125" style="21" customWidth="1"/>
    <col min="5282" max="5282" width="11.36328125" style="21" customWidth="1"/>
    <col min="5283" max="5289" width="9.6328125" style="21" customWidth="1"/>
    <col min="5290" max="5290" width="11.36328125" style="21" customWidth="1"/>
    <col min="5291" max="5297" width="9.6328125" style="21" customWidth="1"/>
    <col min="5298" max="5298" width="11.36328125" style="21" customWidth="1"/>
    <col min="5299" max="5325" width="9.6328125" style="21" customWidth="1"/>
    <col min="5326" max="5326" width="11.36328125" style="21" customWidth="1"/>
    <col min="5327" max="5359" width="9.6328125" style="21" customWidth="1"/>
    <col min="5360" max="5367" width="11.36328125" style="21" customWidth="1"/>
    <col min="5368" max="5508" width="11.36328125" style="21"/>
    <col min="5509" max="5509" width="2.6328125" style="21" customWidth="1"/>
    <col min="5510" max="5510" width="7" style="21" customWidth="1"/>
    <col min="5511" max="5511" width="9.6328125" style="21" bestFit="1" customWidth="1"/>
    <col min="5512" max="5512" width="76" style="21" customWidth="1"/>
    <col min="5513" max="5513" width="14.36328125" style="21" customWidth="1"/>
    <col min="5514" max="5522" width="11.36328125" style="21" customWidth="1"/>
    <col min="5523" max="5529" width="9.6328125" style="21" customWidth="1"/>
    <col min="5530" max="5530" width="11.36328125" style="21" customWidth="1"/>
    <col min="5531" max="5537" width="9.6328125" style="21" customWidth="1"/>
    <col min="5538" max="5538" width="11.36328125" style="21" customWidth="1"/>
    <col min="5539" max="5545" width="9.6328125" style="21" customWidth="1"/>
    <col min="5546" max="5546" width="11.36328125" style="21" customWidth="1"/>
    <col min="5547" max="5553" width="9.6328125" style="21" customWidth="1"/>
    <col min="5554" max="5554" width="11.36328125" style="21" customWidth="1"/>
    <col min="5555" max="5581" width="9.6328125" style="21" customWidth="1"/>
    <col min="5582" max="5582" width="11.36328125" style="21" customWidth="1"/>
    <col min="5583" max="5615" width="9.6328125" style="21" customWidth="1"/>
    <col min="5616" max="5623" width="11.36328125" style="21" customWidth="1"/>
    <col min="5624" max="5764" width="11.36328125" style="21"/>
    <col min="5765" max="5765" width="2.6328125" style="21" customWidth="1"/>
    <col min="5766" max="5766" width="7" style="21" customWidth="1"/>
    <col min="5767" max="5767" width="9.6328125" style="21" bestFit="1" customWidth="1"/>
    <col min="5768" max="5768" width="76" style="21" customWidth="1"/>
    <col min="5769" max="5769" width="14.36328125" style="21" customWidth="1"/>
    <col min="5770" max="5778" width="11.36328125" style="21" customWidth="1"/>
    <col min="5779" max="5785" width="9.6328125" style="21" customWidth="1"/>
    <col min="5786" max="5786" width="11.36328125" style="21" customWidth="1"/>
    <col min="5787" max="5793" width="9.6328125" style="21" customWidth="1"/>
    <col min="5794" max="5794" width="11.36328125" style="21" customWidth="1"/>
    <col min="5795" max="5801" width="9.6328125" style="21" customWidth="1"/>
    <col min="5802" max="5802" width="11.36328125" style="21" customWidth="1"/>
    <col min="5803" max="5809" width="9.6328125" style="21" customWidth="1"/>
    <col min="5810" max="5810" width="11.36328125" style="21" customWidth="1"/>
    <col min="5811" max="5837" width="9.6328125" style="21" customWidth="1"/>
    <col min="5838" max="5838" width="11.36328125" style="21" customWidth="1"/>
    <col min="5839" max="5871" width="9.6328125" style="21" customWidth="1"/>
    <col min="5872" max="5879" width="11.36328125" style="21" customWidth="1"/>
    <col min="5880" max="6020" width="11.36328125" style="21"/>
    <col min="6021" max="6021" width="2.6328125" style="21" customWidth="1"/>
    <col min="6022" max="6022" width="7" style="21" customWidth="1"/>
    <col min="6023" max="6023" width="9.6328125" style="21" bestFit="1" customWidth="1"/>
    <col min="6024" max="6024" width="76" style="21" customWidth="1"/>
    <col min="6025" max="6025" width="14.36328125" style="21" customWidth="1"/>
    <col min="6026" max="6034" width="11.36328125" style="21" customWidth="1"/>
    <col min="6035" max="6041" width="9.6328125" style="21" customWidth="1"/>
    <col min="6042" max="6042" width="11.36328125" style="21" customWidth="1"/>
    <col min="6043" max="6049" width="9.6328125" style="21" customWidth="1"/>
    <col min="6050" max="6050" width="11.36328125" style="21" customWidth="1"/>
    <col min="6051" max="6057" width="9.6328125" style="21" customWidth="1"/>
    <col min="6058" max="6058" width="11.36328125" style="21" customWidth="1"/>
    <col min="6059" max="6065" width="9.6328125" style="21" customWidth="1"/>
    <col min="6066" max="6066" width="11.36328125" style="21" customWidth="1"/>
    <col min="6067" max="6093" width="9.6328125" style="21" customWidth="1"/>
    <col min="6094" max="6094" width="11.36328125" style="21" customWidth="1"/>
    <col min="6095" max="6127" width="9.6328125" style="21" customWidth="1"/>
    <col min="6128" max="6135" width="11.36328125" style="21" customWidth="1"/>
    <col min="6136" max="6276" width="11.36328125" style="21"/>
    <col min="6277" max="6277" width="2.6328125" style="21" customWidth="1"/>
    <col min="6278" max="6278" width="7" style="21" customWidth="1"/>
    <col min="6279" max="6279" width="9.6328125" style="21" bestFit="1" customWidth="1"/>
    <col min="6280" max="6280" width="76" style="21" customWidth="1"/>
    <col min="6281" max="6281" width="14.36328125" style="21" customWidth="1"/>
    <col min="6282" max="6290" width="11.36328125" style="21" customWidth="1"/>
    <col min="6291" max="6297" width="9.6328125" style="21" customWidth="1"/>
    <col min="6298" max="6298" width="11.36328125" style="21" customWidth="1"/>
    <col min="6299" max="6305" width="9.6328125" style="21" customWidth="1"/>
    <col min="6306" max="6306" width="11.36328125" style="21" customWidth="1"/>
    <col min="6307" max="6313" width="9.6328125" style="21" customWidth="1"/>
    <col min="6314" max="6314" width="11.36328125" style="21" customWidth="1"/>
    <col min="6315" max="6321" width="9.6328125" style="21" customWidth="1"/>
    <col min="6322" max="6322" width="11.36328125" style="21" customWidth="1"/>
    <col min="6323" max="6349" width="9.6328125" style="21" customWidth="1"/>
    <col min="6350" max="6350" width="11.36328125" style="21" customWidth="1"/>
    <col min="6351" max="6383" width="9.6328125" style="21" customWidth="1"/>
    <col min="6384" max="6391" width="11.36328125" style="21" customWidth="1"/>
    <col min="6392" max="6532" width="11.36328125" style="21"/>
    <col min="6533" max="6533" width="2.6328125" style="21" customWidth="1"/>
    <col min="6534" max="6534" width="7" style="21" customWidth="1"/>
    <col min="6535" max="6535" width="9.6328125" style="21" bestFit="1" customWidth="1"/>
    <col min="6536" max="6536" width="76" style="21" customWidth="1"/>
    <col min="6537" max="6537" width="14.36328125" style="21" customWidth="1"/>
    <col min="6538" max="6546" width="11.36328125" style="21" customWidth="1"/>
    <col min="6547" max="6553" width="9.6328125" style="21" customWidth="1"/>
    <col min="6554" max="6554" width="11.36328125" style="21" customWidth="1"/>
    <col min="6555" max="6561" width="9.6328125" style="21" customWidth="1"/>
    <col min="6562" max="6562" width="11.36328125" style="21" customWidth="1"/>
    <col min="6563" max="6569" width="9.6328125" style="21" customWidth="1"/>
    <col min="6570" max="6570" width="11.36328125" style="21" customWidth="1"/>
    <col min="6571" max="6577" width="9.6328125" style="21" customWidth="1"/>
    <col min="6578" max="6578" width="11.36328125" style="21" customWidth="1"/>
    <col min="6579" max="6605" width="9.6328125" style="21" customWidth="1"/>
    <col min="6606" max="6606" width="11.36328125" style="21" customWidth="1"/>
    <col min="6607" max="6639" width="9.6328125" style="21" customWidth="1"/>
    <col min="6640" max="6647" width="11.36328125" style="21" customWidth="1"/>
    <col min="6648" max="6788" width="11.36328125" style="21"/>
    <col min="6789" max="6789" width="2.6328125" style="21" customWidth="1"/>
    <col min="6790" max="6790" width="7" style="21" customWidth="1"/>
    <col min="6791" max="6791" width="9.6328125" style="21" bestFit="1" customWidth="1"/>
    <col min="6792" max="6792" width="76" style="21" customWidth="1"/>
    <col min="6793" max="6793" width="14.36328125" style="21" customWidth="1"/>
    <col min="6794" max="6802" width="11.36328125" style="21" customWidth="1"/>
    <col min="6803" max="6809" width="9.6328125" style="21" customWidth="1"/>
    <col min="6810" max="6810" width="11.36328125" style="21" customWidth="1"/>
    <col min="6811" max="6817" width="9.6328125" style="21" customWidth="1"/>
    <col min="6818" max="6818" width="11.36328125" style="21" customWidth="1"/>
    <col min="6819" max="6825" width="9.6328125" style="21" customWidth="1"/>
    <col min="6826" max="6826" width="11.36328125" style="21" customWidth="1"/>
    <col min="6827" max="6833" width="9.6328125" style="21" customWidth="1"/>
    <col min="6834" max="6834" width="11.36328125" style="21" customWidth="1"/>
    <col min="6835" max="6861" width="9.6328125" style="21" customWidth="1"/>
    <col min="6862" max="6862" width="11.36328125" style="21" customWidth="1"/>
    <col min="6863" max="6895" width="9.6328125" style="21" customWidth="1"/>
    <col min="6896" max="6903" width="11.36328125" style="21" customWidth="1"/>
    <col min="6904" max="7044" width="11.36328125" style="21"/>
    <col min="7045" max="7045" width="2.6328125" style="21" customWidth="1"/>
    <col min="7046" max="7046" width="7" style="21" customWidth="1"/>
    <col min="7047" max="7047" width="9.6328125" style="21" bestFit="1" customWidth="1"/>
    <col min="7048" max="7048" width="76" style="21" customWidth="1"/>
    <col min="7049" max="7049" width="14.36328125" style="21" customWidth="1"/>
    <col min="7050" max="7058" width="11.36328125" style="21" customWidth="1"/>
    <col min="7059" max="7065" width="9.6328125" style="21" customWidth="1"/>
    <col min="7066" max="7066" width="11.36328125" style="21" customWidth="1"/>
    <col min="7067" max="7073" width="9.6328125" style="21" customWidth="1"/>
    <col min="7074" max="7074" width="11.36328125" style="21" customWidth="1"/>
    <col min="7075" max="7081" width="9.6328125" style="21" customWidth="1"/>
    <col min="7082" max="7082" width="11.36328125" style="21" customWidth="1"/>
    <col min="7083" max="7089" width="9.6328125" style="21" customWidth="1"/>
    <col min="7090" max="7090" width="11.36328125" style="21" customWidth="1"/>
    <col min="7091" max="7117" width="9.6328125" style="21" customWidth="1"/>
    <col min="7118" max="7118" width="11.36328125" style="21" customWidth="1"/>
    <col min="7119" max="7151" width="9.6328125" style="21" customWidth="1"/>
    <col min="7152" max="7159" width="11.36328125" style="21" customWidth="1"/>
    <col min="7160" max="7300" width="11.36328125" style="21"/>
    <col min="7301" max="7301" width="2.6328125" style="21" customWidth="1"/>
    <col min="7302" max="7302" width="7" style="21" customWidth="1"/>
    <col min="7303" max="7303" width="9.6328125" style="21" bestFit="1" customWidth="1"/>
    <col min="7304" max="7304" width="76" style="21" customWidth="1"/>
    <col min="7305" max="7305" width="14.36328125" style="21" customWidth="1"/>
    <col min="7306" max="7314" width="11.36328125" style="21" customWidth="1"/>
    <col min="7315" max="7321" width="9.6328125" style="21" customWidth="1"/>
    <col min="7322" max="7322" width="11.36328125" style="21" customWidth="1"/>
    <col min="7323" max="7329" width="9.6328125" style="21" customWidth="1"/>
    <col min="7330" max="7330" width="11.36328125" style="21" customWidth="1"/>
    <col min="7331" max="7337" width="9.6328125" style="21" customWidth="1"/>
    <col min="7338" max="7338" width="11.36328125" style="21" customWidth="1"/>
    <col min="7339" max="7345" width="9.6328125" style="21" customWidth="1"/>
    <col min="7346" max="7346" width="11.36328125" style="21" customWidth="1"/>
    <col min="7347" max="7373" width="9.6328125" style="21" customWidth="1"/>
    <col min="7374" max="7374" width="11.36328125" style="21" customWidth="1"/>
    <col min="7375" max="7407" width="9.6328125" style="21" customWidth="1"/>
    <col min="7408" max="7415" width="11.36328125" style="21" customWidth="1"/>
    <col min="7416" max="7556" width="11.36328125" style="21"/>
    <col min="7557" max="7557" width="2.6328125" style="21" customWidth="1"/>
    <col min="7558" max="7558" width="7" style="21" customWidth="1"/>
    <col min="7559" max="7559" width="9.6328125" style="21" bestFit="1" customWidth="1"/>
    <col min="7560" max="7560" width="76" style="21" customWidth="1"/>
    <col min="7561" max="7561" width="14.36328125" style="21" customWidth="1"/>
    <col min="7562" max="7570" width="11.36328125" style="21" customWidth="1"/>
    <col min="7571" max="7577" width="9.6328125" style="21" customWidth="1"/>
    <col min="7578" max="7578" width="11.36328125" style="21" customWidth="1"/>
    <col min="7579" max="7585" width="9.6328125" style="21" customWidth="1"/>
    <col min="7586" max="7586" width="11.36328125" style="21" customWidth="1"/>
    <col min="7587" max="7593" width="9.6328125" style="21" customWidth="1"/>
    <col min="7594" max="7594" width="11.36328125" style="21" customWidth="1"/>
    <col min="7595" max="7601" width="9.6328125" style="21" customWidth="1"/>
    <col min="7602" max="7602" width="11.36328125" style="21" customWidth="1"/>
    <col min="7603" max="7629" width="9.6328125" style="21" customWidth="1"/>
    <col min="7630" max="7630" width="11.36328125" style="21" customWidth="1"/>
    <col min="7631" max="7663" width="9.6328125" style="21" customWidth="1"/>
    <col min="7664" max="7671" width="11.36328125" style="21" customWidth="1"/>
    <col min="7672" max="7812" width="11.36328125" style="21"/>
    <col min="7813" max="7813" width="2.6328125" style="21" customWidth="1"/>
    <col min="7814" max="7814" width="7" style="21" customWidth="1"/>
    <col min="7815" max="7815" width="9.6328125" style="21" bestFit="1" customWidth="1"/>
    <col min="7816" max="7816" width="76" style="21" customWidth="1"/>
    <col min="7817" max="7817" width="14.36328125" style="21" customWidth="1"/>
    <col min="7818" max="7826" width="11.36328125" style="21" customWidth="1"/>
    <col min="7827" max="7833" width="9.6328125" style="21" customWidth="1"/>
    <col min="7834" max="7834" width="11.36328125" style="21" customWidth="1"/>
    <col min="7835" max="7841" width="9.6328125" style="21" customWidth="1"/>
    <col min="7842" max="7842" width="11.36328125" style="21" customWidth="1"/>
    <col min="7843" max="7849" width="9.6328125" style="21" customWidth="1"/>
    <col min="7850" max="7850" width="11.36328125" style="21" customWidth="1"/>
    <col min="7851" max="7857" width="9.6328125" style="21" customWidth="1"/>
    <col min="7858" max="7858" width="11.36328125" style="21" customWidth="1"/>
    <col min="7859" max="7885" width="9.6328125" style="21" customWidth="1"/>
    <col min="7886" max="7886" width="11.36328125" style="21" customWidth="1"/>
    <col min="7887" max="7919" width="9.6328125" style="21" customWidth="1"/>
    <col min="7920" max="7927" width="11.36328125" style="21" customWidth="1"/>
    <col min="7928" max="8068" width="11.36328125" style="21"/>
    <col min="8069" max="8069" width="2.6328125" style="21" customWidth="1"/>
    <col min="8070" max="8070" width="7" style="21" customWidth="1"/>
    <col min="8071" max="8071" width="9.6328125" style="21" bestFit="1" customWidth="1"/>
    <col min="8072" max="8072" width="76" style="21" customWidth="1"/>
    <col min="8073" max="8073" width="14.36328125" style="21" customWidth="1"/>
    <col min="8074" max="8082" width="11.36328125" style="21" customWidth="1"/>
    <col min="8083" max="8089" width="9.6328125" style="21" customWidth="1"/>
    <col min="8090" max="8090" width="11.36328125" style="21" customWidth="1"/>
    <col min="8091" max="8097" width="9.6328125" style="21" customWidth="1"/>
    <col min="8098" max="8098" width="11.36328125" style="21" customWidth="1"/>
    <col min="8099" max="8105" width="9.6328125" style="21" customWidth="1"/>
    <col min="8106" max="8106" width="11.36328125" style="21" customWidth="1"/>
    <col min="8107" max="8113" width="9.6328125" style="21" customWidth="1"/>
    <col min="8114" max="8114" width="11.36328125" style="21" customWidth="1"/>
    <col min="8115" max="8141" width="9.6328125" style="21" customWidth="1"/>
    <col min="8142" max="8142" width="11.36328125" style="21" customWidth="1"/>
    <col min="8143" max="8175" width="9.6328125" style="21" customWidth="1"/>
    <col min="8176" max="8183" width="11.36328125" style="21" customWidth="1"/>
    <col min="8184" max="8324" width="11.36328125" style="21"/>
    <col min="8325" max="8325" width="2.6328125" style="21" customWidth="1"/>
    <col min="8326" max="8326" width="7" style="21" customWidth="1"/>
    <col min="8327" max="8327" width="9.6328125" style="21" bestFit="1" customWidth="1"/>
    <col min="8328" max="8328" width="76" style="21" customWidth="1"/>
    <col min="8329" max="8329" width="14.36328125" style="21" customWidth="1"/>
    <col min="8330" max="8338" width="11.36328125" style="21" customWidth="1"/>
    <col min="8339" max="8345" width="9.6328125" style="21" customWidth="1"/>
    <col min="8346" max="8346" width="11.36328125" style="21" customWidth="1"/>
    <col min="8347" max="8353" width="9.6328125" style="21" customWidth="1"/>
    <col min="8354" max="8354" width="11.36328125" style="21" customWidth="1"/>
    <col min="8355" max="8361" width="9.6328125" style="21" customWidth="1"/>
    <col min="8362" max="8362" width="11.36328125" style="21" customWidth="1"/>
    <col min="8363" max="8369" width="9.6328125" style="21" customWidth="1"/>
    <col min="8370" max="8370" width="11.36328125" style="21" customWidth="1"/>
    <col min="8371" max="8397" width="9.6328125" style="21" customWidth="1"/>
    <col min="8398" max="8398" width="11.36328125" style="21" customWidth="1"/>
    <col min="8399" max="8431" width="9.6328125" style="21" customWidth="1"/>
    <col min="8432" max="8439" width="11.36328125" style="21" customWidth="1"/>
    <col min="8440" max="8580" width="11.36328125" style="21"/>
    <col min="8581" max="8581" width="2.6328125" style="21" customWidth="1"/>
    <col min="8582" max="8582" width="7" style="21" customWidth="1"/>
    <col min="8583" max="8583" width="9.6328125" style="21" bestFit="1" customWidth="1"/>
    <col min="8584" max="8584" width="76" style="21" customWidth="1"/>
    <col min="8585" max="8585" width="14.36328125" style="21" customWidth="1"/>
    <col min="8586" max="8594" width="11.36328125" style="21" customWidth="1"/>
    <col min="8595" max="8601" width="9.6328125" style="21" customWidth="1"/>
    <col min="8602" max="8602" width="11.36328125" style="21" customWidth="1"/>
    <col min="8603" max="8609" width="9.6328125" style="21" customWidth="1"/>
    <col min="8610" max="8610" width="11.36328125" style="21" customWidth="1"/>
    <col min="8611" max="8617" width="9.6328125" style="21" customWidth="1"/>
    <col min="8618" max="8618" width="11.36328125" style="21" customWidth="1"/>
    <col min="8619" max="8625" width="9.6328125" style="21" customWidth="1"/>
    <col min="8626" max="8626" width="11.36328125" style="21" customWidth="1"/>
    <col min="8627" max="8653" width="9.6328125" style="21" customWidth="1"/>
    <col min="8654" max="8654" width="11.36328125" style="21" customWidth="1"/>
    <col min="8655" max="8687" width="9.6328125" style="21" customWidth="1"/>
    <col min="8688" max="8695" width="11.36328125" style="21" customWidth="1"/>
    <col min="8696" max="8836" width="11.36328125" style="21"/>
    <col min="8837" max="8837" width="2.6328125" style="21" customWidth="1"/>
    <col min="8838" max="8838" width="7" style="21" customWidth="1"/>
    <col min="8839" max="8839" width="9.6328125" style="21" bestFit="1" customWidth="1"/>
    <col min="8840" max="8840" width="76" style="21" customWidth="1"/>
    <col min="8841" max="8841" width="14.36328125" style="21" customWidth="1"/>
    <col min="8842" max="8850" width="11.36328125" style="21" customWidth="1"/>
    <col min="8851" max="8857" width="9.6328125" style="21" customWidth="1"/>
    <col min="8858" max="8858" width="11.36328125" style="21" customWidth="1"/>
    <col min="8859" max="8865" width="9.6328125" style="21" customWidth="1"/>
    <col min="8866" max="8866" width="11.36328125" style="21" customWidth="1"/>
    <col min="8867" max="8873" width="9.6328125" style="21" customWidth="1"/>
    <col min="8874" max="8874" width="11.36328125" style="21" customWidth="1"/>
    <col min="8875" max="8881" width="9.6328125" style="21" customWidth="1"/>
    <col min="8882" max="8882" width="11.36328125" style="21" customWidth="1"/>
    <col min="8883" max="8909" width="9.6328125" style="21" customWidth="1"/>
    <col min="8910" max="8910" width="11.36328125" style="21" customWidth="1"/>
    <col min="8911" max="8943" width="9.6328125" style="21" customWidth="1"/>
    <col min="8944" max="8951" width="11.36328125" style="21" customWidth="1"/>
    <col min="8952" max="9092" width="11.36328125" style="21"/>
    <col min="9093" max="9093" width="2.6328125" style="21" customWidth="1"/>
    <col min="9094" max="9094" width="7" style="21" customWidth="1"/>
    <col min="9095" max="9095" width="9.6328125" style="21" bestFit="1" customWidth="1"/>
    <col min="9096" max="9096" width="76" style="21" customWidth="1"/>
    <col min="9097" max="9097" width="14.36328125" style="21" customWidth="1"/>
    <col min="9098" max="9106" width="11.36328125" style="21" customWidth="1"/>
    <col min="9107" max="9113" width="9.6328125" style="21" customWidth="1"/>
    <col min="9114" max="9114" width="11.36328125" style="21" customWidth="1"/>
    <col min="9115" max="9121" width="9.6328125" style="21" customWidth="1"/>
    <col min="9122" max="9122" width="11.36328125" style="21" customWidth="1"/>
    <col min="9123" max="9129" width="9.6328125" style="21" customWidth="1"/>
    <col min="9130" max="9130" width="11.36328125" style="21" customWidth="1"/>
    <col min="9131" max="9137" width="9.6328125" style="21" customWidth="1"/>
    <col min="9138" max="9138" width="11.36328125" style="21" customWidth="1"/>
    <col min="9139" max="9165" width="9.6328125" style="21" customWidth="1"/>
    <col min="9166" max="9166" width="11.36328125" style="21" customWidth="1"/>
    <col min="9167" max="9199" width="9.6328125" style="21" customWidth="1"/>
    <col min="9200" max="9207" width="11.36328125" style="21" customWidth="1"/>
    <col min="9208" max="9348" width="11.36328125" style="21"/>
    <col min="9349" max="9349" width="2.6328125" style="21" customWidth="1"/>
    <col min="9350" max="9350" width="7" style="21" customWidth="1"/>
    <col min="9351" max="9351" width="9.6328125" style="21" bestFit="1" customWidth="1"/>
    <col min="9352" max="9352" width="76" style="21" customWidth="1"/>
    <col min="9353" max="9353" width="14.36328125" style="21" customWidth="1"/>
    <col min="9354" max="9362" width="11.36328125" style="21" customWidth="1"/>
    <col min="9363" max="9369" width="9.6328125" style="21" customWidth="1"/>
    <col min="9370" max="9370" width="11.36328125" style="21" customWidth="1"/>
    <col min="9371" max="9377" width="9.6328125" style="21" customWidth="1"/>
    <col min="9378" max="9378" width="11.36328125" style="21" customWidth="1"/>
    <col min="9379" max="9385" width="9.6328125" style="21" customWidth="1"/>
    <col min="9386" max="9386" width="11.36328125" style="21" customWidth="1"/>
    <col min="9387" max="9393" width="9.6328125" style="21" customWidth="1"/>
    <col min="9394" max="9394" width="11.36328125" style="21" customWidth="1"/>
    <col min="9395" max="9421" width="9.6328125" style="21" customWidth="1"/>
    <col min="9422" max="9422" width="11.36328125" style="21" customWidth="1"/>
    <col min="9423" max="9455" width="9.6328125" style="21" customWidth="1"/>
    <col min="9456" max="9463" width="11.36328125" style="21" customWidth="1"/>
    <col min="9464" max="9604" width="11.36328125" style="21"/>
    <col min="9605" max="9605" width="2.6328125" style="21" customWidth="1"/>
    <col min="9606" max="9606" width="7" style="21" customWidth="1"/>
    <col min="9607" max="9607" width="9.6328125" style="21" bestFit="1" customWidth="1"/>
    <col min="9608" max="9608" width="76" style="21" customWidth="1"/>
    <col min="9609" max="9609" width="14.36328125" style="21" customWidth="1"/>
    <col min="9610" max="9618" width="11.36328125" style="21" customWidth="1"/>
    <col min="9619" max="9625" width="9.6328125" style="21" customWidth="1"/>
    <col min="9626" max="9626" width="11.36328125" style="21" customWidth="1"/>
    <col min="9627" max="9633" width="9.6328125" style="21" customWidth="1"/>
    <col min="9634" max="9634" width="11.36328125" style="21" customWidth="1"/>
    <col min="9635" max="9641" width="9.6328125" style="21" customWidth="1"/>
    <col min="9642" max="9642" width="11.36328125" style="21" customWidth="1"/>
    <col min="9643" max="9649" width="9.6328125" style="21" customWidth="1"/>
    <col min="9650" max="9650" width="11.36328125" style="21" customWidth="1"/>
    <col min="9651" max="9677" width="9.6328125" style="21" customWidth="1"/>
    <col min="9678" max="9678" width="11.36328125" style="21" customWidth="1"/>
    <col min="9679" max="9711" width="9.6328125" style="21" customWidth="1"/>
    <col min="9712" max="9719" width="11.36328125" style="21" customWidth="1"/>
    <col min="9720" max="9860" width="11.36328125" style="21"/>
    <col min="9861" max="9861" width="2.6328125" style="21" customWidth="1"/>
    <col min="9862" max="9862" width="7" style="21" customWidth="1"/>
    <col min="9863" max="9863" width="9.6328125" style="21" bestFit="1" customWidth="1"/>
    <col min="9864" max="9864" width="76" style="21" customWidth="1"/>
    <col min="9865" max="9865" width="14.36328125" style="21" customWidth="1"/>
    <col min="9866" max="9874" width="11.36328125" style="21" customWidth="1"/>
    <col min="9875" max="9881" width="9.6328125" style="21" customWidth="1"/>
    <col min="9882" max="9882" width="11.36328125" style="21" customWidth="1"/>
    <col min="9883" max="9889" width="9.6328125" style="21" customWidth="1"/>
    <col min="9890" max="9890" width="11.36328125" style="21" customWidth="1"/>
    <col min="9891" max="9897" width="9.6328125" style="21" customWidth="1"/>
    <col min="9898" max="9898" width="11.36328125" style="21" customWidth="1"/>
    <col min="9899" max="9905" width="9.6328125" style="21" customWidth="1"/>
    <col min="9906" max="9906" width="11.36328125" style="21" customWidth="1"/>
    <col min="9907" max="9933" width="9.6328125" style="21" customWidth="1"/>
    <col min="9934" max="9934" width="11.36328125" style="21" customWidth="1"/>
    <col min="9935" max="9967" width="9.6328125" style="21" customWidth="1"/>
    <col min="9968" max="9975" width="11.36328125" style="21" customWidth="1"/>
    <col min="9976" max="10116" width="11.36328125" style="21"/>
    <col min="10117" max="10117" width="2.6328125" style="21" customWidth="1"/>
    <col min="10118" max="10118" width="7" style="21" customWidth="1"/>
    <col min="10119" max="10119" width="9.6328125" style="21" bestFit="1" customWidth="1"/>
    <col min="10120" max="10120" width="76" style="21" customWidth="1"/>
    <col min="10121" max="10121" width="14.36328125" style="21" customWidth="1"/>
    <col min="10122" max="10130" width="11.36328125" style="21" customWidth="1"/>
    <col min="10131" max="10137" width="9.6328125" style="21" customWidth="1"/>
    <col min="10138" max="10138" width="11.36328125" style="21" customWidth="1"/>
    <col min="10139" max="10145" width="9.6328125" style="21" customWidth="1"/>
    <col min="10146" max="10146" width="11.36328125" style="21" customWidth="1"/>
    <col min="10147" max="10153" width="9.6328125" style="21" customWidth="1"/>
    <col min="10154" max="10154" width="11.36328125" style="21" customWidth="1"/>
    <col min="10155" max="10161" width="9.6328125" style="21" customWidth="1"/>
    <col min="10162" max="10162" width="11.36328125" style="21" customWidth="1"/>
    <col min="10163" max="10189" width="9.6328125" style="21" customWidth="1"/>
    <col min="10190" max="10190" width="11.36328125" style="21" customWidth="1"/>
    <col min="10191" max="10223" width="9.6328125" style="21" customWidth="1"/>
    <col min="10224" max="10231" width="11.36328125" style="21" customWidth="1"/>
    <col min="10232" max="10372" width="11.36328125" style="21"/>
    <col min="10373" max="10373" width="2.6328125" style="21" customWidth="1"/>
    <col min="10374" max="10374" width="7" style="21" customWidth="1"/>
    <col min="10375" max="10375" width="9.6328125" style="21" bestFit="1" customWidth="1"/>
    <col min="10376" max="10376" width="76" style="21" customWidth="1"/>
    <col min="10377" max="10377" width="14.36328125" style="21" customWidth="1"/>
    <col min="10378" max="10386" width="11.36328125" style="21" customWidth="1"/>
    <col min="10387" max="10393" width="9.6328125" style="21" customWidth="1"/>
    <col min="10394" max="10394" width="11.36328125" style="21" customWidth="1"/>
    <col min="10395" max="10401" width="9.6328125" style="21" customWidth="1"/>
    <col min="10402" max="10402" width="11.36328125" style="21" customWidth="1"/>
    <col min="10403" max="10409" width="9.6328125" style="21" customWidth="1"/>
    <col min="10410" max="10410" width="11.36328125" style="21" customWidth="1"/>
    <col min="10411" max="10417" width="9.6328125" style="21" customWidth="1"/>
    <col min="10418" max="10418" width="11.36328125" style="21" customWidth="1"/>
    <col min="10419" max="10445" width="9.6328125" style="21" customWidth="1"/>
    <col min="10446" max="10446" width="11.36328125" style="21" customWidth="1"/>
    <col min="10447" max="10479" width="9.6328125" style="21" customWidth="1"/>
    <col min="10480" max="10487" width="11.36328125" style="21" customWidth="1"/>
    <col min="10488" max="10628" width="11.36328125" style="21"/>
    <col min="10629" max="10629" width="2.6328125" style="21" customWidth="1"/>
    <col min="10630" max="10630" width="7" style="21" customWidth="1"/>
    <col min="10631" max="10631" width="9.6328125" style="21" bestFit="1" customWidth="1"/>
    <col min="10632" max="10632" width="76" style="21" customWidth="1"/>
    <col min="10633" max="10633" width="14.36328125" style="21" customWidth="1"/>
    <col min="10634" max="10642" width="11.36328125" style="21" customWidth="1"/>
    <col min="10643" max="10649" width="9.6328125" style="21" customWidth="1"/>
    <col min="10650" max="10650" width="11.36328125" style="21" customWidth="1"/>
    <col min="10651" max="10657" width="9.6328125" style="21" customWidth="1"/>
    <col min="10658" max="10658" width="11.36328125" style="21" customWidth="1"/>
    <col min="10659" max="10665" width="9.6328125" style="21" customWidth="1"/>
    <col min="10666" max="10666" width="11.36328125" style="21" customWidth="1"/>
    <col min="10667" max="10673" width="9.6328125" style="21" customWidth="1"/>
    <col min="10674" max="10674" width="11.36328125" style="21" customWidth="1"/>
    <col min="10675" max="10701" width="9.6328125" style="21" customWidth="1"/>
    <col min="10702" max="10702" width="11.36328125" style="21" customWidth="1"/>
    <col min="10703" max="10735" width="9.6328125" style="21" customWidth="1"/>
    <col min="10736" max="10743" width="11.36328125" style="21" customWidth="1"/>
    <col min="10744" max="10884" width="11.36328125" style="21"/>
    <col min="10885" max="10885" width="2.6328125" style="21" customWidth="1"/>
    <col min="10886" max="10886" width="7" style="21" customWidth="1"/>
    <col min="10887" max="10887" width="9.6328125" style="21" bestFit="1" customWidth="1"/>
    <col min="10888" max="10888" width="76" style="21" customWidth="1"/>
    <col min="10889" max="10889" width="14.36328125" style="21" customWidth="1"/>
    <col min="10890" max="10898" width="11.36328125" style="21" customWidth="1"/>
    <col min="10899" max="10905" width="9.6328125" style="21" customWidth="1"/>
    <col min="10906" max="10906" width="11.36328125" style="21" customWidth="1"/>
    <col min="10907" max="10913" width="9.6328125" style="21" customWidth="1"/>
    <col min="10914" max="10914" width="11.36328125" style="21" customWidth="1"/>
    <col min="10915" max="10921" width="9.6328125" style="21" customWidth="1"/>
    <col min="10922" max="10922" width="11.36328125" style="21" customWidth="1"/>
    <col min="10923" max="10929" width="9.6328125" style="21" customWidth="1"/>
    <col min="10930" max="10930" width="11.36328125" style="21" customWidth="1"/>
    <col min="10931" max="10957" width="9.6328125" style="21" customWidth="1"/>
    <col min="10958" max="10958" width="11.36328125" style="21" customWidth="1"/>
    <col min="10959" max="10991" width="9.6328125" style="21" customWidth="1"/>
    <col min="10992" max="10999" width="11.36328125" style="21" customWidth="1"/>
    <col min="11000" max="11140" width="11.36328125" style="21"/>
    <col min="11141" max="11141" width="2.6328125" style="21" customWidth="1"/>
    <col min="11142" max="11142" width="7" style="21" customWidth="1"/>
    <col min="11143" max="11143" width="9.6328125" style="21" bestFit="1" customWidth="1"/>
    <col min="11144" max="11144" width="76" style="21" customWidth="1"/>
    <col min="11145" max="11145" width="14.36328125" style="21" customWidth="1"/>
    <col min="11146" max="11154" width="11.36328125" style="21" customWidth="1"/>
    <col min="11155" max="11161" width="9.6328125" style="21" customWidth="1"/>
    <col min="11162" max="11162" width="11.36328125" style="21" customWidth="1"/>
    <col min="11163" max="11169" width="9.6328125" style="21" customWidth="1"/>
    <col min="11170" max="11170" width="11.36328125" style="21" customWidth="1"/>
    <col min="11171" max="11177" width="9.6328125" style="21" customWidth="1"/>
    <col min="11178" max="11178" width="11.36328125" style="21" customWidth="1"/>
    <col min="11179" max="11185" width="9.6328125" style="21" customWidth="1"/>
    <col min="11186" max="11186" width="11.36328125" style="21" customWidth="1"/>
    <col min="11187" max="11213" width="9.6328125" style="21" customWidth="1"/>
    <col min="11214" max="11214" width="11.36328125" style="21" customWidth="1"/>
    <col min="11215" max="11247" width="9.6328125" style="21" customWidth="1"/>
    <col min="11248" max="11255" width="11.36328125" style="21" customWidth="1"/>
    <col min="11256" max="11396" width="11.36328125" style="21"/>
    <col min="11397" max="11397" width="2.6328125" style="21" customWidth="1"/>
    <col min="11398" max="11398" width="7" style="21" customWidth="1"/>
    <col min="11399" max="11399" width="9.6328125" style="21" bestFit="1" customWidth="1"/>
    <col min="11400" max="11400" width="76" style="21" customWidth="1"/>
    <col min="11401" max="11401" width="14.36328125" style="21" customWidth="1"/>
    <col min="11402" max="11410" width="11.36328125" style="21" customWidth="1"/>
    <col min="11411" max="11417" width="9.6328125" style="21" customWidth="1"/>
    <col min="11418" max="11418" width="11.36328125" style="21" customWidth="1"/>
    <col min="11419" max="11425" width="9.6328125" style="21" customWidth="1"/>
    <col min="11426" max="11426" width="11.36328125" style="21" customWidth="1"/>
    <col min="11427" max="11433" width="9.6328125" style="21" customWidth="1"/>
    <col min="11434" max="11434" width="11.36328125" style="21" customWidth="1"/>
    <col min="11435" max="11441" width="9.6328125" style="21" customWidth="1"/>
    <col min="11442" max="11442" width="11.36328125" style="21" customWidth="1"/>
    <col min="11443" max="11469" width="9.6328125" style="21" customWidth="1"/>
    <col min="11470" max="11470" width="11.36328125" style="21" customWidth="1"/>
    <col min="11471" max="11503" width="9.6328125" style="21" customWidth="1"/>
    <col min="11504" max="11511" width="11.36328125" style="21" customWidth="1"/>
    <col min="11512" max="11652" width="11.36328125" style="21"/>
    <col min="11653" max="11653" width="2.6328125" style="21" customWidth="1"/>
    <col min="11654" max="11654" width="7" style="21" customWidth="1"/>
    <col min="11655" max="11655" width="9.6328125" style="21" bestFit="1" customWidth="1"/>
    <col min="11656" max="11656" width="76" style="21" customWidth="1"/>
    <col min="11657" max="11657" width="14.36328125" style="21" customWidth="1"/>
    <col min="11658" max="11666" width="11.36328125" style="21" customWidth="1"/>
    <col min="11667" max="11673" width="9.6328125" style="21" customWidth="1"/>
    <col min="11674" max="11674" width="11.36328125" style="21" customWidth="1"/>
    <col min="11675" max="11681" width="9.6328125" style="21" customWidth="1"/>
    <col min="11682" max="11682" width="11.36328125" style="21" customWidth="1"/>
    <col min="11683" max="11689" width="9.6328125" style="21" customWidth="1"/>
    <col min="11690" max="11690" width="11.36328125" style="21" customWidth="1"/>
    <col min="11691" max="11697" width="9.6328125" style="21" customWidth="1"/>
    <col min="11698" max="11698" width="11.36328125" style="21" customWidth="1"/>
    <col min="11699" max="11725" width="9.6328125" style="21" customWidth="1"/>
    <col min="11726" max="11726" width="11.36328125" style="21" customWidth="1"/>
    <col min="11727" max="11759" width="9.6328125" style="21" customWidth="1"/>
    <col min="11760" max="11767" width="11.36328125" style="21" customWidth="1"/>
    <col min="11768" max="11908" width="11.36328125" style="21"/>
    <col min="11909" max="11909" width="2.6328125" style="21" customWidth="1"/>
    <col min="11910" max="11910" width="7" style="21" customWidth="1"/>
    <col min="11911" max="11911" width="9.6328125" style="21" bestFit="1" customWidth="1"/>
    <col min="11912" max="11912" width="76" style="21" customWidth="1"/>
    <col min="11913" max="11913" width="14.36328125" style="21" customWidth="1"/>
    <col min="11914" max="11922" width="11.36328125" style="21" customWidth="1"/>
    <col min="11923" max="11929" width="9.6328125" style="21" customWidth="1"/>
    <col min="11930" max="11930" width="11.36328125" style="21" customWidth="1"/>
    <col min="11931" max="11937" width="9.6328125" style="21" customWidth="1"/>
    <col min="11938" max="11938" width="11.36328125" style="21" customWidth="1"/>
    <col min="11939" max="11945" width="9.6328125" style="21" customWidth="1"/>
    <col min="11946" max="11946" width="11.36328125" style="21" customWidth="1"/>
    <col min="11947" max="11953" width="9.6328125" style="21" customWidth="1"/>
    <col min="11954" max="11954" width="11.36328125" style="21" customWidth="1"/>
    <col min="11955" max="11981" width="9.6328125" style="21" customWidth="1"/>
    <col min="11982" max="11982" width="11.36328125" style="21" customWidth="1"/>
    <col min="11983" max="12015" width="9.6328125" style="21" customWidth="1"/>
    <col min="12016" max="12023" width="11.36328125" style="21" customWidth="1"/>
    <col min="12024" max="12164" width="11.36328125" style="21"/>
    <col min="12165" max="12165" width="2.6328125" style="21" customWidth="1"/>
    <col min="12166" max="12166" width="7" style="21" customWidth="1"/>
    <col min="12167" max="12167" width="9.6328125" style="21" bestFit="1" customWidth="1"/>
    <col min="12168" max="12168" width="76" style="21" customWidth="1"/>
    <col min="12169" max="12169" width="14.36328125" style="21" customWidth="1"/>
    <col min="12170" max="12178" width="11.36328125" style="21" customWidth="1"/>
    <col min="12179" max="12185" width="9.6328125" style="21" customWidth="1"/>
    <col min="12186" max="12186" width="11.36328125" style="21" customWidth="1"/>
    <col min="12187" max="12193" width="9.6328125" style="21" customWidth="1"/>
    <col min="12194" max="12194" width="11.36328125" style="21" customWidth="1"/>
    <col min="12195" max="12201" width="9.6328125" style="21" customWidth="1"/>
    <col min="12202" max="12202" width="11.36328125" style="21" customWidth="1"/>
    <col min="12203" max="12209" width="9.6328125" style="21" customWidth="1"/>
    <col min="12210" max="12210" width="11.36328125" style="21" customWidth="1"/>
    <col min="12211" max="12237" width="9.6328125" style="21" customWidth="1"/>
    <col min="12238" max="12238" width="11.36328125" style="21" customWidth="1"/>
    <col min="12239" max="12271" width="9.6328125" style="21" customWidth="1"/>
    <col min="12272" max="12279" width="11.36328125" style="21" customWidth="1"/>
    <col min="12280" max="12420" width="11.36328125" style="21"/>
    <col min="12421" max="12421" width="2.6328125" style="21" customWidth="1"/>
    <col min="12422" max="12422" width="7" style="21" customWidth="1"/>
    <col min="12423" max="12423" width="9.6328125" style="21" bestFit="1" customWidth="1"/>
    <col min="12424" max="12424" width="76" style="21" customWidth="1"/>
    <col min="12425" max="12425" width="14.36328125" style="21" customWidth="1"/>
    <col min="12426" max="12434" width="11.36328125" style="21" customWidth="1"/>
    <col min="12435" max="12441" width="9.6328125" style="21" customWidth="1"/>
    <col min="12442" max="12442" width="11.36328125" style="21" customWidth="1"/>
    <col min="12443" max="12449" width="9.6328125" style="21" customWidth="1"/>
    <col min="12450" max="12450" width="11.36328125" style="21" customWidth="1"/>
    <col min="12451" max="12457" width="9.6328125" style="21" customWidth="1"/>
    <col min="12458" max="12458" width="11.36328125" style="21" customWidth="1"/>
    <col min="12459" max="12465" width="9.6328125" style="21" customWidth="1"/>
    <col min="12466" max="12466" width="11.36328125" style="21" customWidth="1"/>
    <col min="12467" max="12493" width="9.6328125" style="21" customWidth="1"/>
    <col min="12494" max="12494" width="11.36328125" style="21" customWidth="1"/>
    <col min="12495" max="12527" width="9.6328125" style="21" customWidth="1"/>
    <col min="12528" max="12535" width="11.36328125" style="21" customWidth="1"/>
    <col min="12536" max="12676" width="11.36328125" style="21"/>
    <col min="12677" max="12677" width="2.6328125" style="21" customWidth="1"/>
    <col min="12678" max="12678" width="7" style="21" customWidth="1"/>
    <col min="12679" max="12679" width="9.6328125" style="21" bestFit="1" customWidth="1"/>
    <col min="12680" max="12680" width="76" style="21" customWidth="1"/>
    <col min="12681" max="12681" width="14.36328125" style="21" customWidth="1"/>
    <col min="12682" max="12690" width="11.36328125" style="21" customWidth="1"/>
    <col min="12691" max="12697" width="9.6328125" style="21" customWidth="1"/>
    <col min="12698" max="12698" width="11.36328125" style="21" customWidth="1"/>
    <col min="12699" max="12705" width="9.6328125" style="21" customWidth="1"/>
    <col min="12706" max="12706" width="11.36328125" style="21" customWidth="1"/>
    <col min="12707" max="12713" width="9.6328125" style="21" customWidth="1"/>
    <col min="12714" max="12714" width="11.36328125" style="21" customWidth="1"/>
    <col min="12715" max="12721" width="9.6328125" style="21" customWidth="1"/>
    <col min="12722" max="12722" width="11.36328125" style="21" customWidth="1"/>
    <col min="12723" max="12749" width="9.6328125" style="21" customWidth="1"/>
    <col min="12750" max="12750" width="11.36328125" style="21" customWidth="1"/>
    <col min="12751" max="12783" width="9.6328125" style="21" customWidth="1"/>
    <col min="12784" max="12791" width="11.36328125" style="21" customWidth="1"/>
    <col min="12792" max="12932" width="11.36328125" style="21"/>
    <col min="12933" max="12933" width="2.6328125" style="21" customWidth="1"/>
    <col min="12934" max="12934" width="7" style="21" customWidth="1"/>
    <col min="12935" max="12935" width="9.6328125" style="21" bestFit="1" customWidth="1"/>
    <col min="12936" max="12936" width="76" style="21" customWidth="1"/>
    <col min="12937" max="12937" width="14.36328125" style="21" customWidth="1"/>
    <col min="12938" max="12946" width="11.36328125" style="21" customWidth="1"/>
    <col min="12947" max="12953" width="9.6328125" style="21" customWidth="1"/>
    <col min="12954" max="12954" width="11.36328125" style="21" customWidth="1"/>
    <col min="12955" max="12961" width="9.6328125" style="21" customWidth="1"/>
    <col min="12962" max="12962" width="11.36328125" style="21" customWidth="1"/>
    <col min="12963" max="12969" width="9.6328125" style="21" customWidth="1"/>
    <col min="12970" max="12970" width="11.36328125" style="21" customWidth="1"/>
    <col min="12971" max="12977" width="9.6328125" style="21" customWidth="1"/>
    <col min="12978" max="12978" width="11.36328125" style="21" customWidth="1"/>
    <col min="12979" max="13005" width="9.6328125" style="21" customWidth="1"/>
    <col min="13006" max="13006" width="11.36328125" style="21" customWidth="1"/>
    <col min="13007" max="13039" width="9.6328125" style="21" customWidth="1"/>
    <col min="13040" max="13047" width="11.36328125" style="21" customWidth="1"/>
    <col min="13048" max="13188" width="11.36328125" style="21"/>
    <col min="13189" max="13189" width="2.6328125" style="21" customWidth="1"/>
    <col min="13190" max="13190" width="7" style="21" customWidth="1"/>
    <col min="13191" max="13191" width="9.6328125" style="21" bestFit="1" customWidth="1"/>
    <col min="13192" max="13192" width="76" style="21" customWidth="1"/>
    <col min="13193" max="13193" width="14.36328125" style="21" customWidth="1"/>
    <col min="13194" max="13202" width="11.36328125" style="21" customWidth="1"/>
    <col min="13203" max="13209" width="9.6328125" style="21" customWidth="1"/>
    <col min="13210" max="13210" width="11.36328125" style="21" customWidth="1"/>
    <col min="13211" max="13217" width="9.6328125" style="21" customWidth="1"/>
    <col min="13218" max="13218" width="11.36328125" style="21" customWidth="1"/>
    <col min="13219" max="13225" width="9.6328125" style="21" customWidth="1"/>
    <col min="13226" max="13226" width="11.36328125" style="21" customWidth="1"/>
    <col min="13227" max="13233" width="9.6328125" style="21" customWidth="1"/>
    <col min="13234" max="13234" width="11.36328125" style="21" customWidth="1"/>
    <col min="13235" max="13261" width="9.6328125" style="21" customWidth="1"/>
    <col min="13262" max="13262" width="11.36328125" style="21" customWidth="1"/>
    <col min="13263" max="13295" width="9.6328125" style="21" customWidth="1"/>
    <col min="13296" max="13303" width="11.36328125" style="21" customWidth="1"/>
    <col min="13304" max="13444" width="11.36328125" style="21"/>
    <col min="13445" max="13445" width="2.6328125" style="21" customWidth="1"/>
    <col min="13446" max="13446" width="7" style="21" customWidth="1"/>
    <col min="13447" max="13447" width="9.6328125" style="21" bestFit="1" customWidth="1"/>
    <col min="13448" max="13448" width="76" style="21" customWidth="1"/>
    <col min="13449" max="13449" width="14.36328125" style="21" customWidth="1"/>
    <col min="13450" max="13458" width="11.36328125" style="21" customWidth="1"/>
    <col min="13459" max="13465" width="9.6328125" style="21" customWidth="1"/>
    <col min="13466" max="13466" width="11.36328125" style="21" customWidth="1"/>
    <col min="13467" max="13473" width="9.6328125" style="21" customWidth="1"/>
    <col min="13474" max="13474" width="11.36328125" style="21" customWidth="1"/>
    <col min="13475" max="13481" width="9.6328125" style="21" customWidth="1"/>
    <col min="13482" max="13482" width="11.36328125" style="21" customWidth="1"/>
    <col min="13483" max="13489" width="9.6328125" style="21" customWidth="1"/>
    <col min="13490" max="13490" width="11.36328125" style="21" customWidth="1"/>
    <col min="13491" max="13517" width="9.6328125" style="21" customWidth="1"/>
    <col min="13518" max="13518" width="11.36328125" style="21" customWidth="1"/>
    <col min="13519" max="13551" width="9.6328125" style="21" customWidth="1"/>
    <col min="13552" max="13559" width="11.36328125" style="21" customWidth="1"/>
    <col min="13560" max="13700" width="11.36328125" style="21"/>
    <col min="13701" max="13701" width="2.6328125" style="21" customWidth="1"/>
    <col min="13702" max="13702" width="7" style="21" customWidth="1"/>
    <col min="13703" max="13703" width="9.6328125" style="21" bestFit="1" customWidth="1"/>
    <col min="13704" max="13704" width="76" style="21" customWidth="1"/>
    <col min="13705" max="13705" width="14.36328125" style="21" customWidth="1"/>
    <col min="13706" max="13714" width="11.36328125" style="21" customWidth="1"/>
    <col min="13715" max="13721" width="9.6328125" style="21" customWidth="1"/>
    <col min="13722" max="13722" width="11.36328125" style="21" customWidth="1"/>
    <col min="13723" max="13729" width="9.6328125" style="21" customWidth="1"/>
    <col min="13730" max="13730" width="11.36328125" style="21" customWidth="1"/>
    <col min="13731" max="13737" width="9.6328125" style="21" customWidth="1"/>
    <col min="13738" max="13738" width="11.36328125" style="21" customWidth="1"/>
    <col min="13739" max="13745" width="9.6328125" style="21" customWidth="1"/>
    <col min="13746" max="13746" width="11.36328125" style="21" customWidth="1"/>
    <col min="13747" max="13773" width="9.6328125" style="21" customWidth="1"/>
    <col min="13774" max="13774" width="11.36328125" style="21" customWidth="1"/>
    <col min="13775" max="13807" width="9.6328125" style="21" customWidth="1"/>
    <col min="13808" max="13815" width="11.36328125" style="21" customWidth="1"/>
    <col min="13816" max="13956" width="11.36328125" style="21"/>
    <col min="13957" max="13957" width="2.6328125" style="21" customWidth="1"/>
    <col min="13958" max="13958" width="7" style="21" customWidth="1"/>
    <col min="13959" max="13959" width="9.6328125" style="21" bestFit="1" customWidth="1"/>
    <col min="13960" max="13960" width="76" style="21" customWidth="1"/>
    <col min="13961" max="13961" width="14.36328125" style="21" customWidth="1"/>
    <col min="13962" max="13970" width="11.36328125" style="21" customWidth="1"/>
    <col min="13971" max="13977" width="9.6328125" style="21" customWidth="1"/>
    <col min="13978" max="13978" width="11.36328125" style="21" customWidth="1"/>
    <col min="13979" max="13985" width="9.6328125" style="21" customWidth="1"/>
    <col min="13986" max="13986" width="11.36328125" style="21" customWidth="1"/>
    <col min="13987" max="13993" width="9.6328125" style="21" customWidth="1"/>
    <col min="13994" max="13994" width="11.36328125" style="21" customWidth="1"/>
    <col min="13995" max="14001" width="9.6328125" style="21" customWidth="1"/>
    <col min="14002" max="14002" width="11.36328125" style="21" customWidth="1"/>
    <col min="14003" max="14029" width="9.6328125" style="21" customWidth="1"/>
    <col min="14030" max="14030" width="11.36328125" style="21" customWidth="1"/>
    <col min="14031" max="14063" width="9.6328125" style="21" customWidth="1"/>
    <col min="14064" max="14071" width="11.36328125" style="21" customWidth="1"/>
    <col min="14072" max="14212" width="11.36328125" style="21"/>
    <col min="14213" max="14213" width="2.6328125" style="21" customWidth="1"/>
    <col min="14214" max="14214" width="7" style="21" customWidth="1"/>
    <col min="14215" max="14215" width="9.6328125" style="21" bestFit="1" customWidth="1"/>
    <col min="14216" max="14216" width="76" style="21" customWidth="1"/>
    <col min="14217" max="14217" width="14.36328125" style="21" customWidth="1"/>
    <col min="14218" max="14226" width="11.36328125" style="21" customWidth="1"/>
    <col min="14227" max="14233" width="9.6328125" style="21" customWidth="1"/>
    <col min="14234" max="14234" width="11.36328125" style="21" customWidth="1"/>
    <col min="14235" max="14241" width="9.6328125" style="21" customWidth="1"/>
    <col min="14242" max="14242" width="11.36328125" style="21" customWidth="1"/>
    <col min="14243" max="14249" width="9.6328125" style="21" customWidth="1"/>
    <col min="14250" max="14250" width="11.36328125" style="21" customWidth="1"/>
    <col min="14251" max="14257" width="9.6328125" style="21" customWidth="1"/>
    <col min="14258" max="14258" width="11.36328125" style="21" customWidth="1"/>
    <col min="14259" max="14285" width="9.6328125" style="21" customWidth="1"/>
    <col min="14286" max="14286" width="11.36328125" style="21" customWidth="1"/>
    <col min="14287" max="14319" width="9.6328125" style="21" customWidth="1"/>
    <col min="14320" max="14327" width="11.36328125" style="21" customWidth="1"/>
    <col min="14328" max="14468" width="11.36328125" style="21"/>
    <col min="14469" max="14469" width="2.6328125" style="21" customWidth="1"/>
    <col min="14470" max="14470" width="7" style="21" customWidth="1"/>
    <col min="14471" max="14471" width="9.6328125" style="21" bestFit="1" customWidth="1"/>
    <col min="14472" max="14472" width="76" style="21" customWidth="1"/>
    <col min="14473" max="14473" width="14.36328125" style="21" customWidth="1"/>
    <col min="14474" max="14482" width="11.36328125" style="21" customWidth="1"/>
    <col min="14483" max="14489" width="9.6328125" style="21" customWidth="1"/>
    <col min="14490" max="14490" width="11.36328125" style="21" customWidth="1"/>
    <col min="14491" max="14497" width="9.6328125" style="21" customWidth="1"/>
    <col min="14498" max="14498" width="11.36328125" style="21" customWidth="1"/>
    <col min="14499" max="14505" width="9.6328125" style="21" customWidth="1"/>
    <col min="14506" max="14506" width="11.36328125" style="21" customWidth="1"/>
    <col min="14507" max="14513" width="9.6328125" style="21" customWidth="1"/>
    <col min="14514" max="14514" width="11.36328125" style="21" customWidth="1"/>
    <col min="14515" max="14541" width="9.6328125" style="21" customWidth="1"/>
    <col min="14542" max="14542" width="11.36328125" style="21" customWidth="1"/>
    <col min="14543" max="14575" width="9.6328125" style="21" customWidth="1"/>
    <col min="14576" max="14583" width="11.36328125" style="21" customWidth="1"/>
    <col min="14584" max="14724" width="11.36328125" style="21"/>
    <col min="14725" max="14725" width="2.6328125" style="21" customWidth="1"/>
    <col min="14726" max="14726" width="7" style="21" customWidth="1"/>
    <col min="14727" max="14727" width="9.6328125" style="21" bestFit="1" customWidth="1"/>
    <col min="14728" max="14728" width="76" style="21" customWidth="1"/>
    <col min="14729" max="14729" width="14.36328125" style="21" customWidth="1"/>
    <col min="14730" max="14738" width="11.36328125" style="21" customWidth="1"/>
    <col min="14739" max="14745" width="9.6328125" style="21" customWidth="1"/>
    <col min="14746" max="14746" width="11.36328125" style="21" customWidth="1"/>
    <col min="14747" max="14753" width="9.6328125" style="21" customWidth="1"/>
    <col min="14754" max="14754" width="11.36328125" style="21" customWidth="1"/>
    <col min="14755" max="14761" width="9.6328125" style="21" customWidth="1"/>
    <col min="14762" max="14762" width="11.36328125" style="21" customWidth="1"/>
    <col min="14763" max="14769" width="9.6328125" style="21" customWidth="1"/>
    <col min="14770" max="14770" width="11.36328125" style="21" customWidth="1"/>
    <col min="14771" max="14797" width="9.6328125" style="21" customWidth="1"/>
    <col min="14798" max="14798" width="11.36328125" style="21" customWidth="1"/>
    <col min="14799" max="14831" width="9.6328125" style="21" customWidth="1"/>
    <col min="14832" max="14839" width="11.36328125" style="21" customWidth="1"/>
    <col min="14840" max="14980" width="11.36328125" style="21"/>
    <col min="14981" max="14981" width="2.6328125" style="21" customWidth="1"/>
    <col min="14982" max="14982" width="7" style="21" customWidth="1"/>
    <col min="14983" max="14983" width="9.6328125" style="21" bestFit="1" customWidth="1"/>
    <col min="14984" max="14984" width="76" style="21" customWidth="1"/>
    <col min="14985" max="14985" width="14.36328125" style="21" customWidth="1"/>
    <col min="14986" max="14994" width="11.36328125" style="21" customWidth="1"/>
    <col min="14995" max="15001" width="9.6328125" style="21" customWidth="1"/>
    <col min="15002" max="15002" width="11.36328125" style="21" customWidth="1"/>
    <col min="15003" max="15009" width="9.6328125" style="21" customWidth="1"/>
    <col min="15010" max="15010" width="11.36328125" style="21" customWidth="1"/>
    <col min="15011" max="15017" width="9.6328125" style="21" customWidth="1"/>
    <col min="15018" max="15018" width="11.36328125" style="21" customWidth="1"/>
    <col min="15019" max="15025" width="9.6328125" style="21" customWidth="1"/>
    <col min="15026" max="15026" width="11.36328125" style="21" customWidth="1"/>
    <col min="15027" max="15053" width="9.6328125" style="21" customWidth="1"/>
    <col min="15054" max="15054" width="11.36328125" style="21" customWidth="1"/>
    <col min="15055" max="15087" width="9.6328125" style="21" customWidth="1"/>
    <col min="15088" max="15095" width="11.36328125" style="21" customWidth="1"/>
    <col min="15096" max="15236" width="11.36328125" style="21"/>
    <col min="15237" max="15237" width="2.6328125" style="21" customWidth="1"/>
    <col min="15238" max="15238" width="7" style="21" customWidth="1"/>
    <col min="15239" max="15239" width="9.6328125" style="21" bestFit="1" customWidth="1"/>
    <col min="15240" max="15240" width="76" style="21" customWidth="1"/>
    <col min="15241" max="15241" width="14.36328125" style="21" customWidth="1"/>
    <col min="15242" max="15250" width="11.36328125" style="21" customWidth="1"/>
    <col min="15251" max="15257" width="9.6328125" style="21" customWidth="1"/>
    <col min="15258" max="15258" width="11.36328125" style="21" customWidth="1"/>
    <col min="15259" max="15265" width="9.6328125" style="21" customWidth="1"/>
    <col min="15266" max="15266" width="11.36328125" style="21" customWidth="1"/>
    <col min="15267" max="15273" width="9.6328125" style="21" customWidth="1"/>
    <col min="15274" max="15274" width="11.36328125" style="21" customWidth="1"/>
    <col min="15275" max="15281" width="9.6328125" style="21" customWidth="1"/>
    <col min="15282" max="15282" width="11.36328125" style="21" customWidth="1"/>
    <col min="15283" max="15309" width="9.6328125" style="21" customWidth="1"/>
    <col min="15310" max="15310" width="11.36328125" style="21" customWidth="1"/>
    <col min="15311" max="15343" width="9.6328125" style="21" customWidth="1"/>
    <col min="15344" max="15351" width="11.36328125" style="21" customWidth="1"/>
    <col min="15352" max="15492" width="11.36328125" style="21"/>
    <col min="15493" max="15493" width="2.6328125" style="21" customWidth="1"/>
    <col min="15494" max="15494" width="7" style="21" customWidth="1"/>
    <col min="15495" max="15495" width="9.6328125" style="21" bestFit="1" customWidth="1"/>
    <col min="15496" max="15496" width="76" style="21" customWidth="1"/>
    <col min="15497" max="15497" width="14.36328125" style="21" customWidth="1"/>
    <col min="15498" max="15506" width="11.36328125" style="21" customWidth="1"/>
    <col min="15507" max="15513" width="9.6328125" style="21" customWidth="1"/>
    <col min="15514" max="15514" width="11.36328125" style="21" customWidth="1"/>
    <col min="15515" max="15521" width="9.6328125" style="21" customWidth="1"/>
    <col min="15522" max="15522" width="11.36328125" style="21" customWidth="1"/>
    <col min="15523" max="15529" width="9.6328125" style="21" customWidth="1"/>
    <col min="15530" max="15530" width="11.36328125" style="21" customWidth="1"/>
    <col min="15531" max="15537" width="9.6328125" style="21" customWidth="1"/>
    <col min="15538" max="15538" width="11.36328125" style="21" customWidth="1"/>
    <col min="15539" max="15565" width="9.6328125" style="21" customWidth="1"/>
    <col min="15566" max="15566" width="11.36328125" style="21" customWidth="1"/>
    <col min="15567" max="15599" width="9.6328125" style="21" customWidth="1"/>
    <col min="15600" max="15607" width="11.36328125" style="21" customWidth="1"/>
    <col min="15608" max="15748" width="11.36328125" style="21"/>
    <col min="15749" max="15749" width="2.6328125" style="21" customWidth="1"/>
    <col min="15750" max="15750" width="7" style="21" customWidth="1"/>
    <col min="15751" max="15751" width="9.6328125" style="21" bestFit="1" customWidth="1"/>
    <col min="15752" max="15752" width="76" style="21" customWidth="1"/>
    <col min="15753" max="15753" width="14.36328125" style="21" customWidth="1"/>
    <col min="15754" max="15762" width="11.36328125" style="21" customWidth="1"/>
    <col min="15763" max="15769" width="9.6328125" style="21" customWidth="1"/>
    <col min="15770" max="15770" width="11.36328125" style="21" customWidth="1"/>
    <col min="15771" max="15777" width="9.6328125" style="21" customWidth="1"/>
    <col min="15778" max="15778" width="11.36328125" style="21" customWidth="1"/>
    <col min="15779" max="15785" width="9.6328125" style="21" customWidth="1"/>
    <col min="15786" max="15786" width="11.36328125" style="21" customWidth="1"/>
    <col min="15787" max="15793" width="9.6328125" style="21" customWidth="1"/>
    <col min="15794" max="15794" width="11.36328125" style="21" customWidth="1"/>
    <col min="15795" max="15821" width="9.6328125" style="21" customWidth="1"/>
    <col min="15822" max="15822" width="11.36328125" style="21" customWidth="1"/>
    <col min="15823" max="15855" width="9.6328125" style="21" customWidth="1"/>
    <col min="15856" max="15863" width="11.36328125" style="21" customWidth="1"/>
    <col min="15864" max="16004" width="11.36328125" style="21"/>
    <col min="16005" max="16005" width="2.6328125" style="21" customWidth="1"/>
    <col min="16006" max="16006" width="7" style="21" customWidth="1"/>
    <col min="16007" max="16007" width="9.6328125" style="21" bestFit="1" customWidth="1"/>
    <col min="16008" max="16008" width="76" style="21" customWidth="1"/>
    <col min="16009" max="16009" width="14.36328125" style="21" customWidth="1"/>
    <col min="16010" max="16018" width="11.36328125" style="21" customWidth="1"/>
    <col min="16019" max="16025" width="9.6328125" style="21" customWidth="1"/>
    <col min="16026" max="16026" width="11.36328125" style="21" customWidth="1"/>
    <col min="16027" max="16033" width="9.6328125" style="21" customWidth="1"/>
    <col min="16034" max="16034" width="11.36328125" style="21" customWidth="1"/>
    <col min="16035" max="16041" width="9.6328125" style="21" customWidth="1"/>
    <col min="16042" max="16042" width="11.36328125" style="21" customWidth="1"/>
    <col min="16043" max="16049" width="9.6328125" style="21" customWidth="1"/>
    <col min="16050" max="16050" width="11.36328125" style="21" customWidth="1"/>
    <col min="16051" max="16077" width="9.6328125" style="21" customWidth="1"/>
    <col min="16078" max="16078" width="11.36328125" style="21" customWidth="1"/>
    <col min="16079" max="16111" width="9.6328125" style="21" customWidth="1"/>
    <col min="16112" max="16119" width="11.36328125" style="21" customWidth="1"/>
    <col min="16120" max="16384" width="11.36328125" style="21"/>
  </cols>
  <sheetData>
    <row r="1" spans="1:113" s="23" customFormat="1" ht="6" customHeight="1">
      <c r="A1" s="16"/>
      <c r="B1" s="16"/>
      <c r="C1" s="16"/>
      <c r="D1" s="37"/>
      <c r="E1" s="37"/>
      <c r="F1" s="322"/>
      <c r="G1" s="323"/>
      <c r="H1" s="323"/>
      <c r="I1" s="324"/>
      <c r="J1" s="324"/>
      <c r="K1" s="324"/>
      <c r="L1" s="324"/>
      <c r="M1" s="324"/>
      <c r="N1" s="324"/>
      <c r="O1" s="202"/>
      <c r="P1" s="174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113" s="23" customFormat="1" ht="6" customHeight="1">
      <c r="A2" s="16"/>
      <c r="B2" s="16"/>
      <c r="C2" s="16"/>
      <c r="D2" s="37"/>
      <c r="E2" s="37"/>
      <c r="F2" s="235"/>
      <c r="G2" s="323"/>
      <c r="H2" s="323"/>
      <c r="I2" s="324"/>
      <c r="J2" s="324"/>
      <c r="K2" s="324"/>
      <c r="L2" s="324"/>
      <c r="M2" s="324"/>
      <c r="N2" s="324"/>
      <c r="O2" s="202"/>
      <c r="P2" s="174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113" s="23" customFormat="1" ht="6" customHeight="1">
      <c r="A3" s="16"/>
      <c r="B3" s="16"/>
      <c r="C3" s="16"/>
      <c r="D3" s="37"/>
      <c r="E3" s="37"/>
      <c r="F3" s="235"/>
      <c r="G3" s="323"/>
      <c r="H3" s="323"/>
      <c r="I3" s="324"/>
      <c r="J3" s="324"/>
      <c r="K3" s="201"/>
      <c r="L3" s="201"/>
      <c r="M3" s="201"/>
      <c r="N3" s="201"/>
      <c r="O3" s="202"/>
      <c r="P3" s="174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113" s="23" customFormat="1" ht="6" customHeight="1">
      <c r="A4" s="16"/>
      <c r="B4" s="16"/>
      <c r="C4" s="16"/>
      <c r="D4" s="37"/>
      <c r="E4" s="37"/>
      <c r="F4" s="235"/>
      <c r="G4" s="323"/>
      <c r="H4" s="323"/>
      <c r="I4" s="324"/>
      <c r="J4" s="324"/>
      <c r="K4" s="201"/>
      <c r="L4" s="201"/>
      <c r="M4" s="201"/>
      <c r="N4" s="201"/>
      <c r="O4" s="202"/>
      <c r="P4" s="174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113" s="23" customFormat="1" ht="5.5" customHeight="1">
      <c r="A5" s="16"/>
      <c r="B5" s="16"/>
      <c r="C5" s="16"/>
      <c r="D5" s="37"/>
      <c r="E5" s="37"/>
      <c r="F5" s="235"/>
      <c r="G5" s="323"/>
      <c r="H5" s="323"/>
      <c r="I5" s="324"/>
      <c r="J5" s="324"/>
      <c r="K5" s="202"/>
      <c r="L5" s="202"/>
      <c r="M5" s="201"/>
      <c r="N5" s="201"/>
      <c r="O5" s="202"/>
      <c r="P5" s="174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113" s="23" customFormat="1" ht="6" hidden="1" customHeight="1">
      <c r="A6" s="16"/>
      <c r="B6" s="16"/>
      <c r="C6" s="16"/>
      <c r="D6" s="37"/>
      <c r="E6" s="37"/>
      <c r="F6" s="235"/>
      <c r="G6" s="323"/>
      <c r="H6" s="323"/>
      <c r="I6" s="324"/>
      <c r="J6" s="324"/>
      <c r="K6" s="201"/>
      <c r="L6" s="201"/>
      <c r="M6" s="201"/>
      <c r="N6" s="201"/>
      <c r="O6" s="202"/>
      <c r="P6" s="174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113" s="23" customFormat="1" ht="29" customHeight="1">
      <c r="A7" s="16"/>
      <c r="B7" s="16"/>
      <c r="C7" s="16"/>
      <c r="D7" s="16"/>
      <c r="E7" s="16"/>
      <c r="F7" s="325"/>
      <c r="G7" s="326"/>
      <c r="H7" s="327"/>
      <c r="I7" s="328"/>
      <c r="J7" s="324"/>
      <c r="K7" s="329"/>
      <c r="L7" s="329"/>
      <c r="M7" s="329"/>
      <c r="N7" s="329"/>
      <c r="O7" s="202"/>
      <c r="P7" s="174"/>
      <c r="Q7" s="26"/>
      <c r="R7" s="26"/>
      <c r="S7" s="26"/>
      <c r="T7" s="581"/>
      <c r="U7" s="581"/>
      <c r="V7" s="581"/>
      <c r="W7" s="581"/>
      <c r="X7" s="581"/>
      <c r="Y7" s="581"/>
      <c r="Z7" s="581"/>
      <c r="AA7" s="581"/>
    </row>
    <row r="8" spans="1:113" s="23" customFormat="1" ht="27" customHeight="1">
      <c r="A8" s="16"/>
      <c r="B8" s="16"/>
      <c r="C8" s="16"/>
      <c r="D8" s="16"/>
      <c r="E8" s="16"/>
      <c r="F8" s="325"/>
      <c r="G8" s="330"/>
      <c r="H8" s="203"/>
      <c r="I8" s="328"/>
      <c r="J8" s="324"/>
      <c r="K8" s="324"/>
      <c r="L8" s="201"/>
      <c r="M8" s="202"/>
      <c r="N8" s="201"/>
      <c r="O8" s="202"/>
      <c r="P8" s="39"/>
      <c r="Q8" s="22"/>
      <c r="R8" s="22"/>
      <c r="S8" s="22"/>
      <c r="T8" s="581"/>
      <c r="U8" s="581"/>
      <c r="V8" s="581"/>
      <c r="W8" s="581"/>
      <c r="X8" s="581"/>
      <c r="Y8" s="581"/>
      <c r="Z8" s="581"/>
      <c r="AA8" s="581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</row>
    <row r="9" spans="1:113" s="23" customFormat="1" ht="27.5" customHeight="1">
      <c r="A9" s="16"/>
      <c r="B9" s="16"/>
      <c r="C9" s="16"/>
      <c r="D9" s="16"/>
      <c r="E9" s="16"/>
      <c r="F9" s="235"/>
      <c r="G9" s="331"/>
      <c r="H9" s="332"/>
      <c r="I9" s="207"/>
      <c r="J9" s="200"/>
      <c r="K9" s="333"/>
      <c r="L9" s="201"/>
      <c r="M9" s="202"/>
      <c r="N9" s="201"/>
      <c r="O9" s="201"/>
      <c r="P9" s="39"/>
      <c r="Q9" s="22"/>
      <c r="R9" s="40"/>
      <c r="S9" s="40"/>
      <c r="T9" s="579" t="s">
        <v>369</v>
      </c>
      <c r="U9" s="580"/>
      <c r="V9" s="89"/>
      <c r="W9" s="579" t="s">
        <v>369</v>
      </c>
      <c r="X9" s="580"/>
      <c r="Y9" s="89"/>
      <c r="Z9" s="579" t="s">
        <v>369</v>
      </c>
      <c r="AA9" s="58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</row>
    <row r="10" spans="1:113" s="23" customFormat="1" ht="12.75" customHeight="1" thickBot="1">
      <c r="A10" s="16"/>
      <c r="B10" s="16"/>
      <c r="C10" s="16"/>
      <c r="D10" s="16"/>
      <c r="E10" s="16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175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113" s="24" customFormat="1" ht="14.25" customHeight="1">
      <c r="A11" s="16"/>
      <c r="B11" s="16"/>
      <c r="C11" s="16"/>
      <c r="D11" s="16"/>
      <c r="E11" s="16"/>
      <c r="F11" s="590" t="s">
        <v>159</v>
      </c>
      <c r="G11" s="582" t="s">
        <v>160</v>
      </c>
      <c r="H11" s="594" t="s">
        <v>0</v>
      </c>
      <c r="I11" s="597" t="s">
        <v>533</v>
      </c>
      <c r="J11" s="598"/>
      <c r="K11" s="598"/>
      <c r="L11" s="598"/>
      <c r="M11" s="599"/>
      <c r="N11" s="334"/>
      <c r="O11" s="582" t="s">
        <v>485</v>
      </c>
      <c r="P11" s="588" t="s">
        <v>326</v>
      </c>
      <c r="Q11" s="73"/>
      <c r="R11" s="73"/>
      <c r="S11" s="73"/>
      <c r="T11" s="584" t="s">
        <v>488</v>
      </c>
      <c r="U11" s="585"/>
      <c r="V11" s="73"/>
      <c r="W11" s="584" t="s">
        <v>489</v>
      </c>
      <c r="X11" s="585"/>
      <c r="Y11" s="73"/>
      <c r="Z11" s="584" t="s">
        <v>490</v>
      </c>
      <c r="AA11" s="585"/>
    </row>
    <row r="12" spans="1:113" s="24" customFormat="1" ht="33" customHeight="1">
      <c r="A12" s="16"/>
      <c r="B12" s="16"/>
      <c r="C12" s="16"/>
      <c r="D12" s="16"/>
      <c r="E12" s="16"/>
      <c r="F12" s="591"/>
      <c r="G12" s="593"/>
      <c r="H12" s="595"/>
      <c r="I12" s="600" t="s">
        <v>314</v>
      </c>
      <c r="J12" s="600" t="s">
        <v>315</v>
      </c>
      <c r="K12" s="601" t="s">
        <v>247</v>
      </c>
      <c r="L12" s="601"/>
      <c r="M12" s="602" t="s">
        <v>487</v>
      </c>
      <c r="N12" s="334"/>
      <c r="O12" s="583"/>
      <c r="P12" s="589"/>
      <c r="Q12" s="73"/>
      <c r="R12" s="73"/>
      <c r="S12" s="73"/>
      <c r="T12" s="586"/>
      <c r="U12" s="587"/>
      <c r="V12" s="73"/>
      <c r="W12" s="586"/>
      <c r="X12" s="587"/>
      <c r="Y12" s="73"/>
      <c r="Z12" s="586"/>
      <c r="AA12" s="587"/>
    </row>
    <row r="13" spans="1:113" s="24" customFormat="1" ht="28" customHeight="1">
      <c r="A13" s="16"/>
      <c r="B13" s="16"/>
      <c r="C13" s="16"/>
      <c r="D13" s="16"/>
      <c r="E13" s="16"/>
      <c r="F13" s="592"/>
      <c r="G13" s="583"/>
      <c r="H13" s="596"/>
      <c r="I13" s="600"/>
      <c r="J13" s="600"/>
      <c r="K13" s="335" t="s">
        <v>246</v>
      </c>
      <c r="L13" s="335" t="s">
        <v>586</v>
      </c>
      <c r="M13" s="603"/>
      <c r="N13" s="334"/>
      <c r="O13" s="336" t="s">
        <v>588</v>
      </c>
      <c r="P13" s="172" t="s">
        <v>587</v>
      </c>
      <c r="Q13" s="74"/>
      <c r="R13" s="74"/>
      <c r="S13" s="74"/>
      <c r="T13" s="153" t="s">
        <v>40</v>
      </c>
      <c r="U13" s="153" t="s">
        <v>41</v>
      </c>
      <c r="V13" s="48"/>
      <c r="W13" s="153" t="s">
        <v>40</v>
      </c>
      <c r="X13" s="153" t="s">
        <v>41</v>
      </c>
      <c r="Y13" s="48"/>
      <c r="Z13" s="153" t="s">
        <v>40</v>
      </c>
      <c r="AA13" s="153" t="s">
        <v>41</v>
      </c>
      <c r="AB13" s="49"/>
      <c r="AC13" s="49"/>
    </row>
    <row r="14" spans="1:113" s="24" customFormat="1" ht="23.5" customHeight="1">
      <c r="A14" s="16"/>
      <c r="B14" s="16"/>
      <c r="C14" s="16"/>
      <c r="D14" s="16"/>
      <c r="E14" s="16"/>
      <c r="F14" s="337" t="s">
        <v>43</v>
      </c>
      <c r="G14" s="338">
        <v>1</v>
      </c>
      <c r="H14" s="339" t="s">
        <v>180</v>
      </c>
      <c r="I14" s="340"/>
      <c r="J14" s="340"/>
      <c r="K14" s="340"/>
      <c r="L14" s="340"/>
      <c r="M14" s="340"/>
      <c r="N14" s="334"/>
      <c r="O14" s="340"/>
      <c r="P14" s="176"/>
      <c r="Q14" s="74"/>
      <c r="R14" s="74"/>
      <c r="S14" s="74"/>
      <c r="T14" s="75"/>
      <c r="U14" s="75"/>
      <c r="V14" s="74"/>
      <c r="W14" s="75"/>
      <c r="X14" s="75"/>
      <c r="Y14" s="74"/>
      <c r="Z14" s="75"/>
      <c r="AA14" s="75"/>
    </row>
    <row r="15" spans="1:113" s="44" customFormat="1" ht="13">
      <c r="A15" s="16"/>
      <c r="B15" s="16"/>
      <c r="C15" s="16"/>
      <c r="D15" s="25"/>
      <c r="E15" s="25"/>
      <c r="F15" s="337" t="s">
        <v>44</v>
      </c>
      <c r="G15" s="338" t="s">
        <v>534</v>
      </c>
      <c r="H15" s="341" t="s">
        <v>181</v>
      </c>
      <c r="I15" s="342"/>
      <c r="J15" s="343"/>
      <c r="K15" s="343"/>
      <c r="L15" s="343"/>
      <c r="M15" s="343"/>
      <c r="N15" s="334"/>
      <c r="O15" s="344"/>
      <c r="P15" s="177"/>
      <c r="Q15" s="74"/>
      <c r="R15" s="74"/>
      <c r="S15" s="74"/>
      <c r="T15" s="41"/>
      <c r="U15" s="41"/>
      <c r="V15" s="74"/>
      <c r="W15" s="41"/>
      <c r="X15" s="41"/>
      <c r="Y15" s="74"/>
      <c r="Z15" s="41"/>
      <c r="AA15" s="41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113" s="44" customFormat="1" ht="13">
      <c r="A16" s="16"/>
      <c r="B16" s="16"/>
      <c r="C16" s="16"/>
      <c r="D16" s="25"/>
      <c r="E16" s="25"/>
      <c r="F16" s="337" t="s">
        <v>45</v>
      </c>
      <c r="G16" s="345" t="s">
        <v>509</v>
      </c>
      <c r="H16" s="346" t="s">
        <v>235</v>
      </c>
      <c r="I16" s="345">
        <f>'Input Bank'!$J16</f>
        <v>0.05</v>
      </c>
      <c r="J16" s="347">
        <f>IF(I16="", K16, I16)</f>
        <v>0.05</v>
      </c>
      <c r="K16" s="347">
        <v>0.05</v>
      </c>
      <c r="L16" s="347">
        <v>0.05</v>
      </c>
      <c r="M16" s="348">
        <f t="shared" ref="M16" si="0">MAX(MIN(L16, J16), K16)</f>
        <v>0.05</v>
      </c>
      <c r="N16" s="334"/>
      <c r="O16" s="348">
        <f>IF(Dashboard!$M$7="Input LCR bank",J16,M16)</f>
        <v>0.05</v>
      </c>
      <c r="P16" s="178">
        <v>1</v>
      </c>
      <c r="Q16" s="74"/>
      <c r="R16" s="74"/>
      <c r="S16" s="74"/>
      <c r="T16" s="142"/>
      <c r="U16" s="142"/>
      <c r="V16" s="74"/>
      <c r="W16" s="142"/>
      <c r="X16" s="142"/>
      <c r="Y16" s="74"/>
      <c r="Z16" s="142"/>
      <c r="AA16" s="142"/>
      <c r="AB16" s="24"/>
      <c r="AC16" s="24"/>
      <c r="AD16" s="24"/>
      <c r="AE16" s="24"/>
      <c r="AF16" s="24"/>
      <c r="AG16" s="24"/>
      <c r="AO16" s="24"/>
      <c r="AP16" s="24"/>
      <c r="AQ16" s="24"/>
      <c r="AR16" s="24"/>
      <c r="AS16" s="24"/>
      <c r="AT16" s="24"/>
      <c r="AU16" s="24"/>
    </row>
    <row r="17" spans="1:47" s="24" customFormat="1" ht="16.5" customHeight="1">
      <c r="A17" s="16"/>
      <c r="B17" s="16"/>
      <c r="C17" s="16"/>
      <c r="D17" s="16"/>
      <c r="E17" s="16"/>
      <c r="F17" s="337" t="s">
        <v>46</v>
      </c>
      <c r="G17" s="345" t="s">
        <v>371</v>
      </c>
      <c r="H17" s="346" t="s">
        <v>603</v>
      </c>
      <c r="I17" s="345">
        <f>'Input Bank'!$J17</f>
        <v>0.1</v>
      </c>
      <c r="J17" s="347">
        <f t="shared" ref="J17:J18" si="1">IF(I17="", K17, I17)</f>
        <v>0.1</v>
      </c>
      <c r="K17" s="347">
        <v>0.1</v>
      </c>
      <c r="L17" s="347">
        <v>0.1</v>
      </c>
      <c r="M17" s="348">
        <f t="shared" ref="M17:M19" si="2">MAX(MIN(L17, J17), K17)</f>
        <v>0.1</v>
      </c>
      <c r="N17" s="334"/>
      <c r="O17" s="348">
        <f>IF(Dashboard!$M$7="Input LCR bank",J17,M17)</f>
        <v>0.1</v>
      </c>
      <c r="P17" s="178">
        <v>1</v>
      </c>
      <c r="Q17" s="74"/>
      <c r="R17" s="74"/>
      <c r="S17" s="74"/>
      <c r="T17" s="142"/>
      <c r="U17" s="142"/>
      <c r="V17" s="96"/>
      <c r="W17" s="142"/>
      <c r="X17" s="142"/>
      <c r="Y17" s="74"/>
      <c r="Z17" s="142"/>
      <c r="AA17" s="142"/>
      <c r="AN17" s="44"/>
      <c r="AO17" s="44"/>
      <c r="AP17" s="44"/>
      <c r="AQ17" s="44"/>
      <c r="AR17" s="44"/>
      <c r="AS17" s="44"/>
      <c r="AT17" s="44"/>
      <c r="AU17" s="44"/>
    </row>
    <row r="18" spans="1:47" s="44" customFormat="1" ht="19" customHeight="1">
      <c r="A18" s="16"/>
      <c r="B18" s="16"/>
      <c r="C18" s="16"/>
      <c r="D18" s="25"/>
      <c r="E18" s="25"/>
      <c r="F18" s="337" t="s">
        <v>47</v>
      </c>
      <c r="G18" s="345" t="s">
        <v>372</v>
      </c>
      <c r="H18" s="346" t="s">
        <v>604</v>
      </c>
      <c r="I18" s="345">
        <f>'Input Bank'!$J18</f>
        <v>0.1</v>
      </c>
      <c r="J18" s="347">
        <f t="shared" si="1"/>
        <v>0.1</v>
      </c>
      <c r="K18" s="347">
        <v>0.1</v>
      </c>
      <c r="L18" s="347">
        <v>0.1</v>
      </c>
      <c r="M18" s="348">
        <f t="shared" si="2"/>
        <v>0.1</v>
      </c>
      <c r="N18" s="334"/>
      <c r="O18" s="348">
        <f>IF(Dashboard!$M$7="Input LCR bank",J18,M18)</f>
        <v>0.1</v>
      </c>
      <c r="P18" s="178">
        <v>1</v>
      </c>
      <c r="Q18" s="74"/>
      <c r="R18" s="74"/>
      <c r="S18" s="74"/>
      <c r="T18" s="142"/>
      <c r="U18" s="142"/>
      <c r="V18" s="96"/>
      <c r="W18" s="142"/>
      <c r="X18" s="142"/>
      <c r="Y18" s="74"/>
      <c r="Z18" s="142"/>
      <c r="AA18" s="142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7" s="44" customFormat="1" ht="19" customHeight="1">
      <c r="A19" s="16"/>
      <c r="B19" s="16"/>
      <c r="C19" s="16"/>
      <c r="D19" s="25"/>
      <c r="E19" s="25"/>
      <c r="F19" s="337" t="s">
        <v>48</v>
      </c>
      <c r="G19" s="345" t="s">
        <v>373</v>
      </c>
      <c r="H19" s="349" t="s">
        <v>350</v>
      </c>
      <c r="I19" s="345">
        <f>'Input Bank'!$J19</f>
        <v>0.05</v>
      </c>
      <c r="J19" s="347">
        <f t="shared" ref="J19:J25" si="3">IF(I19="", K19, I19)</f>
        <v>0.05</v>
      </c>
      <c r="K19" s="347">
        <v>0.05</v>
      </c>
      <c r="L19" s="347">
        <v>0.05</v>
      </c>
      <c r="M19" s="348">
        <f t="shared" si="2"/>
        <v>0.05</v>
      </c>
      <c r="N19" s="334"/>
      <c r="O19" s="348">
        <f>IF(Dashboard!$M$7="Input LCR bank",J19,M19)</f>
        <v>0.05</v>
      </c>
      <c r="P19" s="178">
        <v>1</v>
      </c>
      <c r="Q19" s="74"/>
      <c r="R19" s="74"/>
      <c r="S19" s="74"/>
      <c r="T19" s="142"/>
      <c r="U19" s="142"/>
      <c r="V19" s="74"/>
      <c r="W19" s="142"/>
      <c r="X19" s="142"/>
      <c r="Y19" s="74"/>
      <c r="Z19" s="142"/>
      <c r="AA19" s="142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</row>
    <row r="20" spans="1:47" s="44" customFormat="1" ht="13">
      <c r="A20" s="16"/>
      <c r="B20" s="16"/>
      <c r="C20" s="16"/>
      <c r="D20" s="25"/>
      <c r="E20" s="25"/>
      <c r="F20" s="337" t="s">
        <v>49</v>
      </c>
      <c r="G20" s="345" t="s">
        <v>374</v>
      </c>
      <c r="H20" s="349" t="s">
        <v>605</v>
      </c>
      <c r="I20" s="345">
        <f>'Input Bank'!$J20</f>
        <v>0.1</v>
      </c>
      <c r="J20" s="347">
        <f t="shared" si="3"/>
        <v>0.1</v>
      </c>
      <c r="K20" s="347">
        <v>0.1</v>
      </c>
      <c r="L20" s="347">
        <v>0.1</v>
      </c>
      <c r="M20" s="348">
        <f t="shared" ref="M20:M23" si="4">MAX(MIN(L20, J20), K20)</f>
        <v>0.1</v>
      </c>
      <c r="N20" s="334"/>
      <c r="O20" s="348">
        <f>IF(Dashboard!$M$7="Input LCR bank",J20,M20)</f>
        <v>0.1</v>
      </c>
      <c r="P20" s="178">
        <v>1</v>
      </c>
      <c r="Q20" s="74"/>
      <c r="R20" s="74"/>
      <c r="S20" s="74"/>
      <c r="T20" s="142"/>
      <c r="U20" s="142"/>
      <c r="V20" s="74"/>
      <c r="W20" s="142"/>
      <c r="X20" s="142"/>
      <c r="Y20" s="74"/>
      <c r="Z20" s="142"/>
      <c r="AA20" s="142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</row>
    <row r="21" spans="1:47" s="44" customFormat="1" ht="25">
      <c r="A21" s="16"/>
      <c r="B21" s="16"/>
      <c r="C21" s="16"/>
      <c r="D21" s="25"/>
      <c r="E21" s="25"/>
      <c r="F21" s="337" t="s">
        <v>50</v>
      </c>
      <c r="G21" s="345" t="s">
        <v>375</v>
      </c>
      <c r="H21" s="349" t="s">
        <v>606</v>
      </c>
      <c r="I21" s="345">
        <f>'Input Bank'!$J21</f>
        <v>0.1</v>
      </c>
      <c r="J21" s="347">
        <f t="shared" si="3"/>
        <v>0.1</v>
      </c>
      <c r="K21" s="347">
        <v>0.1</v>
      </c>
      <c r="L21" s="347">
        <v>0.1</v>
      </c>
      <c r="M21" s="348">
        <f t="shared" si="4"/>
        <v>0.1</v>
      </c>
      <c r="N21" s="334"/>
      <c r="O21" s="348">
        <f>IF(Dashboard!$M$7="Input LCR bank",J21,M21)</f>
        <v>0.1</v>
      </c>
      <c r="P21" s="178">
        <v>1</v>
      </c>
      <c r="Q21" s="74"/>
      <c r="R21" s="74"/>
      <c r="S21" s="74"/>
      <c r="T21" s="142"/>
      <c r="U21" s="142"/>
      <c r="V21" s="74"/>
      <c r="W21" s="142"/>
      <c r="X21" s="142"/>
      <c r="Y21" s="74"/>
      <c r="Z21" s="142"/>
      <c r="AA21" s="142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</row>
    <row r="22" spans="1:47" s="44" customFormat="1" ht="13">
      <c r="A22" s="16"/>
      <c r="B22" s="16"/>
      <c r="C22" s="16"/>
      <c r="D22" s="25"/>
      <c r="E22" s="25"/>
      <c r="F22" s="337" t="s">
        <v>51</v>
      </c>
      <c r="G22" s="345" t="s">
        <v>376</v>
      </c>
      <c r="H22" s="350" t="s">
        <v>607</v>
      </c>
      <c r="I22" s="345">
        <f>'Input Bank'!$J22</f>
        <v>0.05</v>
      </c>
      <c r="J22" s="347">
        <f t="shared" ref="J22:J23" si="5">IF(I22="", K22, I22)</f>
        <v>0.05</v>
      </c>
      <c r="K22" s="347">
        <v>0.05</v>
      </c>
      <c r="L22" s="347">
        <v>0.05</v>
      </c>
      <c r="M22" s="348">
        <f t="shared" si="4"/>
        <v>0.05</v>
      </c>
      <c r="N22" s="334"/>
      <c r="O22" s="348">
        <f>IF(Dashboard!$M$7="Input LCR bank",J22,M22)</f>
        <v>0.05</v>
      </c>
      <c r="P22" s="178">
        <v>1</v>
      </c>
      <c r="Q22" s="74"/>
      <c r="R22" s="74"/>
      <c r="S22" s="74"/>
      <c r="T22" s="142"/>
      <c r="U22" s="142"/>
      <c r="V22" s="74"/>
      <c r="W22" s="142"/>
      <c r="X22" s="142"/>
      <c r="Y22" s="74"/>
      <c r="Z22" s="142"/>
      <c r="AA22" s="142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</row>
    <row r="23" spans="1:47" s="44" customFormat="1" ht="13">
      <c r="A23" s="16"/>
      <c r="B23" s="16"/>
      <c r="C23" s="16"/>
      <c r="D23" s="25"/>
      <c r="E23" s="25"/>
      <c r="F23" s="337" t="s">
        <v>1</v>
      </c>
      <c r="G23" s="345" t="s">
        <v>377</v>
      </c>
      <c r="H23" s="350" t="s">
        <v>608</v>
      </c>
      <c r="I23" s="345">
        <f>'Input Bank'!$J23</f>
        <v>0.25</v>
      </c>
      <c r="J23" s="347">
        <f t="shared" si="5"/>
        <v>0.25</v>
      </c>
      <c r="K23" s="347">
        <v>0.25</v>
      </c>
      <c r="L23" s="347">
        <v>0.25</v>
      </c>
      <c r="M23" s="348">
        <f t="shared" si="4"/>
        <v>0.25</v>
      </c>
      <c r="N23" s="334"/>
      <c r="O23" s="348">
        <f>IF(Dashboard!$M$7="Input LCR bank",J23,M23)</f>
        <v>0.25</v>
      </c>
      <c r="P23" s="178">
        <v>1</v>
      </c>
      <c r="Q23" s="74"/>
      <c r="R23" s="74"/>
      <c r="S23" s="74"/>
      <c r="T23" s="142"/>
      <c r="U23" s="142"/>
      <c r="V23" s="74"/>
      <c r="W23" s="142"/>
      <c r="X23" s="142"/>
      <c r="Y23" s="74"/>
      <c r="Z23" s="142"/>
      <c r="AA23" s="142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</row>
    <row r="24" spans="1:47" s="24" customFormat="1" ht="26">
      <c r="A24" s="16"/>
      <c r="B24" s="16"/>
      <c r="C24" s="16"/>
      <c r="D24" s="16"/>
      <c r="E24" s="16"/>
      <c r="F24" s="337" t="s">
        <v>52</v>
      </c>
      <c r="G24" s="345" t="s">
        <v>378</v>
      </c>
      <c r="H24" s="351" t="s">
        <v>351</v>
      </c>
      <c r="I24" s="342"/>
      <c r="J24" s="347"/>
      <c r="K24" s="347"/>
      <c r="L24" s="347"/>
      <c r="M24" s="348"/>
      <c r="N24" s="334"/>
      <c r="O24" s="348"/>
      <c r="P24" s="177"/>
      <c r="Q24" s="74"/>
      <c r="R24" s="74"/>
      <c r="S24" s="74"/>
      <c r="T24" s="43"/>
      <c r="U24" s="43"/>
      <c r="V24" s="74"/>
      <c r="W24" s="43"/>
      <c r="X24" s="43"/>
      <c r="Y24" s="74"/>
      <c r="Z24" s="43"/>
      <c r="AA24" s="43"/>
    </row>
    <row r="25" spans="1:47" s="24" customFormat="1" ht="13">
      <c r="A25" s="16"/>
      <c r="B25" s="16"/>
      <c r="C25" s="16"/>
      <c r="D25" s="16"/>
      <c r="E25" s="16"/>
      <c r="F25" s="337" t="s">
        <v>53</v>
      </c>
      <c r="G25" s="345" t="s">
        <v>379</v>
      </c>
      <c r="H25" s="350" t="s">
        <v>237</v>
      </c>
      <c r="I25" s="345">
        <f>'Input Bank'!$J25</f>
        <v>1</v>
      </c>
      <c r="J25" s="347">
        <f t="shared" si="3"/>
        <v>1</v>
      </c>
      <c r="K25" s="347">
        <v>1</v>
      </c>
      <c r="L25" s="347">
        <v>1</v>
      </c>
      <c r="M25" s="348">
        <v>1</v>
      </c>
      <c r="N25" s="334"/>
      <c r="O25" s="348">
        <f>IF(Dashboard!$M$7="Input LCR bank",J25,M25)</f>
        <v>1</v>
      </c>
      <c r="P25" s="178">
        <v>1</v>
      </c>
      <c r="Q25" s="74"/>
      <c r="R25" s="74"/>
      <c r="S25" s="74"/>
      <c r="T25" s="142"/>
      <c r="U25" s="143"/>
      <c r="V25" s="74"/>
      <c r="W25" s="142"/>
      <c r="X25" s="143"/>
      <c r="Y25" s="74"/>
      <c r="Z25" s="142"/>
      <c r="AA25" s="143"/>
    </row>
    <row r="26" spans="1:47" s="24" customFormat="1" ht="13">
      <c r="A26" s="16"/>
      <c r="B26" s="16"/>
      <c r="C26" s="16"/>
      <c r="D26" s="16"/>
      <c r="E26" s="16"/>
      <c r="F26" s="337" t="s">
        <v>54</v>
      </c>
      <c r="G26" s="345" t="s">
        <v>380</v>
      </c>
      <c r="H26" s="350" t="s">
        <v>475</v>
      </c>
      <c r="I26" s="345">
        <f>'Input Bank'!$J26</f>
        <v>1</v>
      </c>
      <c r="J26" s="347">
        <f t="shared" ref="J26" si="6">IF(I26="", K26, I26)</f>
        <v>1</v>
      </c>
      <c r="K26" s="347">
        <v>1</v>
      </c>
      <c r="L26" s="347">
        <v>1</v>
      </c>
      <c r="M26" s="348">
        <f t="shared" ref="M26" si="7">MAX(MIN(L26, J26), K26)</f>
        <v>1</v>
      </c>
      <c r="N26" s="334"/>
      <c r="O26" s="348">
        <f>IF(Dashboard!$M$7="Input LCR bank",J26,M26)</f>
        <v>1</v>
      </c>
      <c r="P26" s="178">
        <v>1</v>
      </c>
      <c r="Q26" s="74"/>
      <c r="R26" s="74"/>
      <c r="S26" s="74"/>
      <c r="T26" s="142"/>
      <c r="U26" s="143"/>
      <c r="V26" s="74"/>
      <c r="W26" s="142"/>
      <c r="X26" s="143"/>
      <c r="Y26" s="74"/>
      <c r="Z26" s="142"/>
      <c r="AA26" s="143"/>
    </row>
    <row r="27" spans="1:47" s="24" customFormat="1" ht="13">
      <c r="A27" s="16"/>
      <c r="B27" s="16"/>
      <c r="C27" s="16"/>
      <c r="D27" s="16"/>
      <c r="E27" s="16"/>
      <c r="F27" s="337" t="s">
        <v>55</v>
      </c>
      <c r="G27" s="345" t="s">
        <v>381</v>
      </c>
      <c r="H27" s="350" t="s">
        <v>510</v>
      </c>
      <c r="I27" s="345">
        <f>'Input Bank'!$J27</f>
        <v>0.2</v>
      </c>
      <c r="J27" s="347">
        <f t="shared" ref="J27:J28" si="8">IF(I27="", K27, I27)</f>
        <v>0.2</v>
      </c>
      <c r="K27" s="347">
        <v>0.2</v>
      </c>
      <c r="L27" s="347">
        <v>0.2</v>
      </c>
      <c r="M27" s="348">
        <f t="shared" ref="M27:M28" si="9">MAX(MIN(L27, J27), K27)</f>
        <v>0.2</v>
      </c>
      <c r="N27" s="334"/>
      <c r="O27" s="348">
        <f>IF(Dashboard!$M$7="Input LCR bank",J27,M27)</f>
        <v>0.2</v>
      </c>
      <c r="P27" s="178">
        <v>1</v>
      </c>
      <c r="Q27" s="74"/>
      <c r="R27" s="74"/>
      <c r="S27" s="74"/>
      <c r="T27" s="142"/>
      <c r="U27" s="143"/>
      <c r="V27" s="74"/>
      <c r="W27" s="142"/>
      <c r="X27" s="143"/>
      <c r="Y27" s="74"/>
      <c r="Z27" s="142"/>
      <c r="AA27" s="143"/>
    </row>
    <row r="28" spans="1:47" s="24" customFormat="1" ht="13">
      <c r="A28" s="16"/>
      <c r="B28" s="16"/>
      <c r="C28" s="16"/>
      <c r="D28" s="16"/>
      <c r="E28" s="16"/>
      <c r="F28" s="337" t="s">
        <v>56</v>
      </c>
      <c r="G28" s="345" t="s">
        <v>382</v>
      </c>
      <c r="H28" s="350" t="s">
        <v>511</v>
      </c>
      <c r="I28" s="345">
        <f>'Input Bank'!$J28</f>
        <v>0.4</v>
      </c>
      <c r="J28" s="347">
        <f t="shared" si="8"/>
        <v>0.4</v>
      </c>
      <c r="K28" s="347">
        <v>0.4</v>
      </c>
      <c r="L28" s="347">
        <v>0.4</v>
      </c>
      <c r="M28" s="348">
        <f t="shared" si="9"/>
        <v>0.4</v>
      </c>
      <c r="N28" s="334"/>
      <c r="O28" s="348">
        <f>IF(Dashboard!$M$7="Input LCR bank",J28,M28)</f>
        <v>0.4</v>
      </c>
      <c r="P28" s="178">
        <v>1</v>
      </c>
      <c r="Q28" s="74"/>
      <c r="R28" s="74"/>
      <c r="S28" s="74"/>
      <c r="T28" s="142"/>
      <c r="U28" s="143"/>
      <c r="V28" s="74"/>
      <c r="W28" s="142"/>
      <c r="X28" s="143"/>
      <c r="Y28" s="74"/>
      <c r="Z28" s="142"/>
      <c r="AA28" s="143"/>
    </row>
    <row r="29" spans="1:47" s="24" customFormat="1" ht="15.5" customHeight="1">
      <c r="A29" s="16"/>
      <c r="B29" s="16"/>
      <c r="C29" s="16"/>
      <c r="D29" s="16"/>
      <c r="E29" s="16"/>
      <c r="F29" s="337" t="s">
        <v>57</v>
      </c>
      <c r="G29" s="345" t="s">
        <v>383</v>
      </c>
      <c r="H29" s="350" t="s">
        <v>581</v>
      </c>
      <c r="I29" s="345">
        <f>'Input Bank'!$J29</f>
        <v>0.2</v>
      </c>
      <c r="J29" s="347">
        <f>IF(I29="", L29, I29)</f>
        <v>0.2</v>
      </c>
      <c r="K29" s="347">
        <v>0.2</v>
      </c>
      <c r="L29" s="347">
        <v>0.2</v>
      </c>
      <c r="M29" s="348">
        <f>MAX(MIN(L29, J29), K29)</f>
        <v>0.2</v>
      </c>
      <c r="N29" s="334"/>
      <c r="O29" s="348">
        <f>IF(Dashboard!$M$7="Input LCR bank",J29,M29)</f>
        <v>0.2</v>
      </c>
      <c r="P29" s="178">
        <v>1</v>
      </c>
      <c r="Q29" s="74"/>
      <c r="R29" s="74"/>
      <c r="S29" s="74"/>
      <c r="T29" s="142"/>
      <c r="U29" s="143"/>
      <c r="V29" s="74"/>
      <c r="W29" s="142"/>
      <c r="X29" s="143"/>
      <c r="Y29" s="74"/>
      <c r="Z29" s="142"/>
      <c r="AA29" s="143"/>
      <c r="AQ29" s="44"/>
      <c r="AR29" s="44"/>
      <c r="AS29" s="44"/>
      <c r="AT29" s="44"/>
      <c r="AU29" s="44"/>
    </row>
    <row r="30" spans="1:47" s="44" customFormat="1" ht="15.5" customHeight="1">
      <c r="A30" s="16"/>
      <c r="B30" s="16"/>
      <c r="C30" s="16"/>
      <c r="D30" s="25"/>
      <c r="E30" s="25"/>
      <c r="F30" s="337" t="s">
        <v>58</v>
      </c>
      <c r="G30" s="345" t="s">
        <v>384</v>
      </c>
      <c r="H30" s="350" t="s">
        <v>582</v>
      </c>
      <c r="I30" s="345">
        <f>'Input Bank'!$J30</f>
        <v>0.4</v>
      </c>
      <c r="J30" s="347">
        <f t="shared" ref="J30" si="10">IF(I30="", K30, I30)</f>
        <v>0.4</v>
      </c>
      <c r="K30" s="347">
        <v>0.4</v>
      </c>
      <c r="L30" s="347">
        <v>0.4</v>
      </c>
      <c r="M30" s="348">
        <f t="shared" ref="M30" si="11">MAX(MIN(L30, J30), K30)</f>
        <v>0.4</v>
      </c>
      <c r="N30" s="334"/>
      <c r="O30" s="348">
        <f>IF(Dashboard!$M$7="Input LCR bank",J30,M30)</f>
        <v>0.4</v>
      </c>
      <c r="P30" s="178">
        <v>1</v>
      </c>
      <c r="Q30" s="74"/>
      <c r="R30" s="74"/>
      <c r="S30" s="74"/>
      <c r="T30" s="143"/>
      <c r="U30" s="143"/>
      <c r="V30" s="74"/>
      <c r="W30" s="143"/>
      <c r="X30" s="143"/>
      <c r="Y30" s="74"/>
      <c r="Z30" s="143"/>
      <c r="AA30" s="143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</row>
    <row r="31" spans="1:47" s="24" customFormat="1" ht="13">
      <c r="A31" s="16"/>
      <c r="B31" s="16"/>
      <c r="C31" s="16"/>
      <c r="D31" s="16"/>
      <c r="E31" s="16"/>
      <c r="F31" s="337" t="s">
        <v>370</v>
      </c>
      <c r="G31" s="338" t="s">
        <v>535</v>
      </c>
      <c r="H31" s="352" t="s">
        <v>183</v>
      </c>
      <c r="I31" s="338"/>
      <c r="J31" s="353"/>
      <c r="K31" s="353"/>
      <c r="L31" s="353"/>
      <c r="M31" s="353"/>
      <c r="N31" s="334"/>
      <c r="O31" s="353"/>
      <c r="P31" s="179"/>
      <c r="Q31" s="74"/>
      <c r="R31" s="74"/>
      <c r="S31" s="74"/>
      <c r="T31" s="41"/>
      <c r="U31" s="41"/>
      <c r="V31" s="74"/>
      <c r="W31" s="41"/>
      <c r="X31" s="41"/>
      <c r="Y31" s="74"/>
      <c r="Z31" s="41"/>
      <c r="AA31" s="41"/>
    </row>
    <row r="32" spans="1:47" s="24" customFormat="1" ht="17.5" customHeight="1">
      <c r="A32" s="16"/>
      <c r="B32" s="16"/>
      <c r="C32" s="16"/>
      <c r="D32" s="16"/>
      <c r="E32" s="16"/>
      <c r="F32" s="337" t="s">
        <v>59</v>
      </c>
      <c r="G32" s="345" t="s">
        <v>385</v>
      </c>
      <c r="H32" s="354" t="s">
        <v>352</v>
      </c>
      <c r="I32" s="345">
        <f>'Input Bank'!$J32</f>
        <v>1</v>
      </c>
      <c r="J32" s="347">
        <f t="shared" ref="J32:J33" si="12">IF(I32="", K32, I32)</f>
        <v>1</v>
      </c>
      <c r="K32" s="347">
        <v>1</v>
      </c>
      <c r="L32" s="347">
        <v>1</v>
      </c>
      <c r="M32" s="348">
        <f>MAX(MIN(L32, J32), K32)</f>
        <v>1</v>
      </c>
      <c r="N32" s="334"/>
      <c r="O32" s="348">
        <f>IF(Dashboard!$M$7="Input LCR bank",J32,M32)</f>
        <v>1</v>
      </c>
      <c r="P32" s="179"/>
      <c r="Q32" s="74"/>
      <c r="R32" s="74"/>
      <c r="S32" s="74"/>
      <c r="T32" s="143"/>
      <c r="U32" s="143"/>
      <c r="V32" s="74"/>
      <c r="W32" s="143"/>
      <c r="X32" s="143"/>
      <c r="Y32" s="74"/>
      <c r="Z32" s="143"/>
      <c r="AA32" s="143"/>
    </row>
    <row r="33" spans="1:47" s="24" customFormat="1" ht="16" customHeight="1">
      <c r="A33" s="16"/>
      <c r="B33" s="16"/>
      <c r="C33" s="16"/>
      <c r="D33" s="16"/>
      <c r="E33" s="16"/>
      <c r="F33" s="337" t="s">
        <v>2</v>
      </c>
      <c r="G33" s="345" t="s">
        <v>386</v>
      </c>
      <c r="H33" s="354" t="s">
        <v>196</v>
      </c>
      <c r="I33" s="345">
        <f>'Input Bank'!$J33</f>
        <v>1</v>
      </c>
      <c r="J33" s="347">
        <f t="shared" si="12"/>
        <v>1</v>
      </c>
      <c r="K33" s="347">
        <v>1</v>
      </c>
      <c r="L33" s="347">
        <v>1</v>
      </c>
      <c r="M33" s="348">
        <f t="shared" ref="M33" si="13">MAX(MIN(L33, J33), K33)</f>
        <v>1</v>
      </c>
      <c r="N33" s="334"/>
      <c r="O33" s="348">
        <f>IF(Dashboard!$M$7="Input LCR bank",J33,M33)</f>
        <v>1</v>
      </c>
      <c r="P33" s="179"/>
      <c r="Q33" s="74"/>
      <c r="R33" s="74"/>
      <c r="S33" s="74"/>
      <c r="T33" s="143"/>
      <c r="U33" s="143"/>
      <c r="V33" s="74"/>
      <c r="W33" s="143"/>
      <c r="X33" s="143"/>
      <c r="Y33" s="74"/>
      <c r="Z33" s="143"/>
      <c r="AA33" s="143"/>
    </row>
    <row r="34" spans="1:47" s="24" customFormat="1" ht="13">
      <c r="A34" s="16"/>
      <c r="B34" s="16"/>
      <c r="C34" s="16"/>
      <c r="D34" s="16"/>
      <c r="E34" s="16"/>
      <c r="F34" s="337" t="s">
        <v>60</v>
      </c>
      <c r="G34" s="355" t="s">
        <v>322</v>
      </c>
      <c r="H34" s="356" t="s">
        <v>512</v>
      </c>
      <c r="I34" s="357"/>
      <c r="J34" s="343"/>
      <c r="K34" s="343"/>
      <c r="L34" s="343"/>
      <c r="M34" s="343"/>
      <c r="N34" s="334"/>
      <c r="O34" s="343"/>
      <c r="P34" s="179"/>
      <c r="Q34" s="74"/>
      <c r="S34" s="74"/>
      <c r="T34" s="41"/>
      <c r="U34" s="41"/>
      <c r="V34" s="74"/>
      <c r="W34" s="41"/>
      <c r="X34" s="41"/>
      <c r="Y34" s="74"/>
      <c r="Z34" s="41"/>
      <c r="AA34" s="41"/>
    </row>
    <row r="35" spans="1:47" s="24" customFormat="1" ht="25.5">
      <c r="A35" s="16"/>
      <c r="B35" s="16"/>
      <c r="C35" s="16"/>
      <c r="D35" s="16"/>
      <c r="E35" s="16"/>
      <c r="F35" s="337" t="s">
        <v>61</v>
      </c>
      <c r="G35" s="358" t="s">
        <v>387</v>
      </c>
      <c r="H35" s="359" t="s">
        <v>503</v>
      </c>
      <c r="I35" s="360"/>
      <c r="J35" s="343"/>
      <c r="K35" s="343"/>
      <c r="L35" s="343"/>
      <c r="M35" s="343"/>
      <c r="N35" s="334"/>
      <c r="O35" s="343"/>
      <c r="P35" s="179"/>
      <c r="Q35" s="74"/>
      <c r="R35" s="74"/>
      <c r="S35" s="74"/>
      <c r="T35" s="41"/>
      <c r="U35" s="41"/>
      <c r="V35" s="74"/>
      <c r="W35" s="41"/>
      <c r="X35" s="41"/>
      <c r="Y35" s="74"/>
      <c r="Z35" s="41"/>
      <c r="AA35" s="41"/>
    </row>
    <row r="36" spans="1:47" s="24" customFormat="1" ht="13">
      <c r="A36" s="16"/>
      <c r="B36" s="16"/>
      <c r="C36" s="16"/>
      <c r="D36" s="16"/>
      <c r="E36" s="16"/>
      <c r="F36" s="337" t="s">
        <v>62</v>
      </c>
      <c r="G36" s="345" t="s">
        <v>388</v>
      </c>
      <c r="H36" s="361" t="s">
        <v>353</v>
      </c>
      <c r="I36" s="345">
        <f>'Input Bank'!$J36</f>
        <v>0</v>
      </c>
      <c r="J36" s="347">
        <v>0</v>
      </c>
      <c r="K36" s="347">
        <v>0</v>
      </c>
      <c r="L36" s="347">
        <v>1</v>
      </c>
      <c r="M36" s="348">
        <f t="shared" ref="M36:M41" si="14">MAX(MIN(L36, J36), K36)</f>
        <v>0</v>
      </c>
      <c r="N36" s="334"/>
      <c r="O36" s="348">
        <f>IF(Dashboard!$M$7="Input LCR bank",J36,M36)</f>
        <v>0</v>
      </c>
      <c r="P36" s="177"/>
      <c r="Q36" s="74"/>
      <c r="R36" s="74"/>
      <c r="S36" s="74"/>
      <c r="T36" s="143"/>
      <c r="U36" s="143"/>
      <c r="V36" s="74"/>
      <c r="W36" s="143"/>
      <c r="X36" s="143"/>
      <c r="Y36" s="74"/>
      <c r="Z36" s="143"/>
      <c r="AA36" s="143"/>
      <c r="AB36" s="44"/>
      <c r="AC36" s="44"/>
      <c r="AD36" s="44"/>
      <c r="AE36" s="44"/>
      <c r="AF36" s="44"/>
      <c r="AG36" s="44"/>
    </row>
    <row r="37" spans="1:47" s="24" customFormat="1" ht="13">
      <c r="A37" s="16"/>
      <c r="B37" s="16"/>
      <c r="C37" s="16"/>
      <c r="D37" s="16"/>
      <c r="E37" s="16"/>
      <c r="F37" s="337" t="s">
        <v>63</v>
      </c>
      <c r="G37" s="358" t="s">
        <v>389</v>
      </c>
      <c r="H37" s="362" t="s">
        <v>354</v>
      </c>
      <c r="I37" s="345">
        <f>'Input Bank'!$J37</f>
        <v>0.15</v>
      </c>
      <c r="J37" s="347">
        <v>0.15</v>
      </c>
      <c r="K37" s="347">
        <v>0.15</v>
      </c>
      <c r="L37" s="347">
        <v>1</v>
      </c>
      <c r="M37" s="348">
        <f t="shared" si="14"/>
        <v>0.15</v>
      </c>
      <c r="N37" s="334"/>
      <c r="O37" s="348">
        <f>IF(Dashboard!$M$7="Input LCR bank",J37,M37)</f>
        <v>0.15</v>
      </c>
      <c r="P37" s="177"/>
      <c r="Q37" s="74"/>
      <c r="R37" s="74"/>
      <c r="S37" s="74"/>
      <c r="T37" s="143"/>
      <c r="U37" s="143"/>
      <c r="V37" s="74"/>
      <c r="W37" s="143"/>
      <c r="X37" s="143"/>
      <c r="Y37" s="74"/>
      <c r="Z37" s="143"/>
      <c r="AA37" s="143"/>
      <c r="AE37" s="44"/>
      <c r="AF37" s="44"/>
      <c r="AG37" s="44"/>
    </row>
    <row r="38" spans="1:47" s="24" customFormat="1" ht="37.5">
      <c r="A38" s="16"/>
      <c r="B38" s="16"/>
      <c r="C38" s="16"/>
      <c r="D38" s="16"/>
      <c r="E38" s="16"/>
      <c r="F38" s="337" t="s">
        <v>64</v>
      </c>
      <c r="G38" s="345" t="s">
        <v>390</v>
      </c>
      <c r="H38" s="363" t="s">
        <v>330</v>
      </c>
      <c r="I38" s="345">
        <f>'Input Bank'!$J38</f>
        <v>0.25</v>
      </c>
      <c r="J38" s="347">
        <v>0.25</v>
      </c>
      <c r="K38" s="347">
        <v>0.25</v>
      </c>
      <c r="L38" s="347">
        <v>1</v>
      </c>
      <c r="M38" s="348">
        <f t="shared" ref="M38" si="15">MAX(MIN(L38, J38), K38)</f>
        <v>0.25</v>
      </c>
      <c r="N38" s="334"/>
      <c r="O38" s="348">
        <f>IF(Dashboard!$M$7="Input LCR bank",J38,M38)</f>
        <v>0.25</v>
      </c>
      <c r="P38" s="177"/>
      <c r="Q38" s="74"/>
      <c r="R38" s="74"/>
      <c r="S38" s="74"/>
      <c r="T38" s="143"/>
      <c r="U38" s="143"/>
      <c r="V38" s="74"/>
      <c r="W38" s="143"/>
      <c r="X38" s="143"/>
      <c r="Y38" s="74"/>
      <c r="Z38" s="143"/>
      <c r="AA38" s="143"/>
      <c r="AE38" s="44"/>
      <c r="AF38" s="44"/>
      <c r="AG38" s="44"/>
    </row>
    <row r="39" spans="1:47" s="24" customFormat="1" ht="13">
      <c r="A39" s="16"/>
      <c r="B39" s="16"/>
      <c r="C39" s="16"/>
      <c r="D39" s="16"/>
      <c r="E39" s="16"/>
      <c r="F39" s="337" t="s">
        <v>65</v>
      </c>
      <c r="G39" s="358" t="s">
        <v>391</v>
      </c>
      <c r="H39" s="362" t="s">
        <v>355</v>
      </c>
      <c r="I39" s="345">
        <f>'Input Bank'!$J39</f>
        <v>0.25</v>
      </c>
      <c r="J39" s="347">
        <v>0.25</v>
      </c>
      <c r="K39" s="347">
        <v>0.25</v>
      </c>
      <c r="L39" s="347">
        <v>1</v>
      </c>
      <c r="M39" s="348">
        <f t="shared" si="14"/>
        <v>0.25</v>
      </c>
      <c r="N39" s="334"/>
      <c r="O39" s="348">
        <f>IF(Dashboard!$M$7="Input LCR bank",J39,M39)</f>
        <v>0.25</v>
      </c>
      <c r="P39" s="177"/>
      <c r="Q39" s="74"/>
      <c r="R39" s="74"/>
      <c r="S39" s="74"/>
      <c r="T39" s="143"/>
      <c r="U39" s="143"/>
      <c r="V39" s="74"/>
      <c r="W39" s="143"/>
      <c r="X39" s="143"/>
      <c r="Y39" s="74"/>
      <c r="Z39" s="143"/>
      <c r="AA39" s="143"/>
      <c r="AD39" s="44"/>
    </row>
    <row r="40" spans="1:47" s="24" customFormat="1" ht="13">
      <c r="A40" s="16"/>
      <c r="B40" s="16"/>
      <c r="C40" s="16"/>
      <c r="D40" s="16"/>
      <c r="E40" s="16"/>
      <c r="F40" s="337" t="s">
        <v>66</v>
      </c>
      <c r="G40" s="345" t="s">
        <v>392</v>
      </c>
      <c r="H40" s="362" t="s">
        <v>356</v>
      </c>
      <c r="I40" s="345">
        <f>'Input Bank'!$J40</f>
        <v>0.5</v>
      </c>
      <c r="J40" s="347">
        <v>0.5</v>
      </c>
      <c r="K40" s="347">
        <v>0.3</v>
      </c>
      <c r="L40" s="347">
        <v>1</v>
      </c>
      <c r="M40" s="348">
        <f t="shared" si="14"/>
        <v>0.5</v>
      </c>
      <c r="N40" s="334"/>
      <c r="O40" s="348">
        <f>IF(Dashboard!$M$7="Input LCR bank",J40,M40)</f>
        <v>0.5</v>
      </c>
      <c r="P40" s="177"/>
      <c r="Q40" s="74"/>
      <c r="R40" s="74"/>
      <c r="S40" s="74"/>
      <c r="T40" s="143"/>
      <c r="U40" s="143"/>
      <c r="V40" s="74"/>
      <c r="W40" s="143"/>
      <c r="X40" s="143"/>
      <c r="Y40" s="74"/>
      <c r="Z40" s="143"/>
      <c r="AA40" s="143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</row>
    <row r="41" spans="1:47" s="24" customFormat="1" ht="13">
      <c r="A41" s="16"/>
      <c r="B41" s="16"/>
      <c r="C41" s="16"/>
      <c r="D41" s="16"/>
      <c r="E41" s="16"/>
      <c r="F41" s="337" t="s">
        <v>67</v>
      </c>
      <c r="G41" s="358" t="s">
        <v>393</v>
      </c>
      <c r="H41" s="362" t="s">
        <v>357</v>
      </c>
      <c r="I41" s="345">
        <f>'Input Bank'!$J41</f>
        <v>1</v>
      </c>
      <c r="J41" s="347">
        <v>1</v>
      </c>
      <c r="K41" s="347">
        <v>1</v>
      </c>
      <c r="L41" s="347">
        <v>1</v>
      </c>
      <c r="M41" s="348">
        <f t="shared" si="14"/>
        <v>1</v>
      </c>
      <c r="N41" s="334"/>
      <c r="O41" s="348">
        <f>IF(Dashboard!$M$7="Input LCR bank",J41,M41)</f>
        <v>1</v>
      </c>
      <c r="P41" s="177"/>
      <c r="Q41" s="74"/>
      <c r="R41" s="74"/>
      <c r="S41" s="74"/>
      <c r="T41" s="143"/>
      <c r="U41" s="143"/>
      <c r="V41" s="74"/>
      <c r="W41" s="143"/>
      <c r="X41" s="143"/>
      <c r="Y41" s="74"/>
      <c r="Z41" s="143"/>
      <c r="AA41" s="143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</row>
    <row r="42" spans="1:47" s="24" customFormat="1" ht="23.5">
      <c r="A42" s="16"/>
      <c r="B42" s="16"/>
      <c r="C42" s="16"/>
      <c r="D42" s="16"/>
      <c r="E42" s="16"/>
      <c r="F42" s="337" t="s">
        <v>68</v>
      </c>
      <c r="G42" s="345" t="s">
        <v>394</v>
      </c>
      <c r="H42" s="364" t="s">
        <v>506</v>
      </c>
      <c r="I42" s="342"/>
      <c r="J42" s="343"/>
      <c r="K42" s="343"/>
      <c r="L42" s="343"/>
      <c r="M42" s="343"/>
      <c r="N42" s="334"/>
      <c r="O42" s="343"/>
      <c r="P42" s="179"/>
      <c r="Q42" s="74"/>
      <c r="R42" s="74"/>
      <c r="S42" s="74"/>
      <c r="T42" s="41"/>
      <c r="U42" s="41"/>
      <c r="V42" s="74"/>
      <c r="W42" s="41"/>
      <c r="X42" s="41"/>
      <c r="Y42" s="74"/>
      <c r="Z42" s="41"/>
      <c r="AA42" s="41"/>
      <c r="AP42" s="44"/>
      <c r="AQ42" s="44"/>
      <c r="AR42" s="44"/>
      <c r="AS42" s="44"/>
      <c r="AT42" s="44"/>
      <c r="AU42" s="44"/>
    </row>
    <row r="43" spans="1:47" s="24" customFormat="1" ht="13">
      <c r="A43" s="16"/>
      <c r="B43" s="16"/>
      <c r="C43" s="16"/>
      <c r="D43" s="16"/>
      <c r="E43" s="16"/>
      <c r="F43" s="337" t="s">
        <v>3</v>
      </c>
      <c r="G43" s="358" t="s">
        <v>395</v>
      </c>
      <c r="H43" s="365" t="s">
        <v>353</v>
      </c>
      <c r="I43" s="345">
        <f>'Input Bank'!$J43</f>
        <v>0</v>
      </c>
      <c r="J43" s="347">
        <v>0</v>
      </c>
      <c r="K43" s="347">
        <v>0</v>
      </c>
      <c r="L43" s="347">
        <v>0</v>
      </c>
      <c r="M43" s="347">
        <v>0</v>
      </c>
      <c r="N43" s="334"/>
      <c r="O43" s="348">
        <f>IF(Dashboard!$M$7="Input LCR bank",J43,M43)</f>
        <v>0</v>
      </c>
      <c r="P43" s="177"/>
      <c r="Q43" s="74"/>
      <c r="R43" s="74"/>
      <c r="S43" s="74"/>
      <c r="T43" s="143"/>
      <c r="U43" s="143"/>
      <c r="V43" s="74"/>
      <c r="W43" s="143"/>
      <c r="X43" s="143"/>
      <c r="Y43" s="74"/>
      <c r="Z43" s="143"/>
      <c r="AA43" s="143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</row>
    <row r="44" spans="1:47" s="24" customFormat="1" ht="13">
      <c r="A44" s="16"/>
      <c r="B44" s="16"/>
      <c r="C44" s="16"/>
      <c r="D44" s="16"/>
      <c r="E44" s="16"/>
      <c r="F44" s="337" t="s">
        <v>69</v>
      </c>
      <c r="G44" s="345" t="s">
        <v>396</v>
      </c>
      <c r="H44" s="365" t="s">
        <v>354</v>
      </c>
      <c r="I44" s="345">
        <f>'Input Bank'!$J44</f>
        <v>0</v>
      </c>
      <c r="J44" s="347">
        <v>0</v>
      </c>
      <c r="K44" s="347">
        <v>0</v>
      </c>
      <c r="L44" s="347">
        <v>0</v>
      </c>
      <c r="M44" s="347">
        <v>0</v>
      </c>
      <c r="N44" s="334"/>
      <c r="O44" s="348">
        <f>IF(Dashboard!$M$7="Input LCR bank",J44,M44)</f>
        <v>0</v>
      </c>
      <c r="P44" s="177"/>
      <c r="Q44" s="74"/>
      <c r="R44" s="74"/>
      <c r="S44" s="74"/>
      <c r="T44" s="143"/>
      <c r="U44" s="143"/>
      <c r="V44" s="74"/>
      <c r="W44" s="143"/>
      <c r="X44" s="143"/>
      <c r="Y44" s="74"/>
      <c r="Z44" s="143"/>
      <c r="AA44" s="143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</row>
    <row r="45" spans="1:47" s="24" customFormat="1" ht="13">
      <c r="A45" s="16"/>
      <c r="B45" s="16"/>
      <c r="C45" s="16"/>
      <c r="D45" s="16"/>
      <c r="E45" s="16"/>
      <c r="F45" s="337" t="s">
        <v>70</v>
      </c>
      <c r="G45" s="358" t="s">
        <v>397</v>
      </c>
      <c r="H45" s="365" t="s">
        <v>355</v>
      </c>
      <c r="I45" s="345">
        <f>'Input Bank'!$J45</f>
        <v>0</v>
      </c>
      <c r="J45" s="347">
        <v>0</v>
      </c>
      <c r="K45" s="347">
        <v>0</v>
      </c>
      <c r="L45" s="347">
        <v>0</v>
      </c>
      <c r="M45" s="347">
        <v>0</v>
      </c>
      <c r="N45" s="334"/>
      <c r="O45" s="348">
        <f>IF(Dashboard!$M$7="Input LCR bank",J45,M45)</f>
        <v>0</v>
      </c>
      <c r="P45" s="177"/>
      <c r="Q45" s="74"/>
      <c r="R45" s="74"/>
      <c r="S45" s="74"/>
      <c r="T45" s="143"/>
      <c r="U45" s="143"/>
      <c r="V45" s="74"/>
      <c r="W45" s="143"/>
      <c r="X45" s="143"/>
      <c r="Y45" s="74"/>
      <c r="Z45" s="143"/>
      <c r="AA45" s="143"/>
      <c r="AD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</row>
    <row r="46" spans="1:47" s="24" customFormat="1" ht="13">
      <c r="A46" s="16"/>
      <c r="B46" s="16"/>
      <c r="C46" s="16"/>
      <c r="D46" s="16"/>
      <c r="E46" s="16"/>
      <c r="F46" s="337" t="s">
        <v>71</v>
      </c>
      <c r="G46" s="345" t="s">
        <v>398</v>
      </c>
      <c r="H46" s="365" t="s">
        <v>356</v>
      </c>
      <c r="I46" s="345">
        <f>'Input Bank'!$J46</f>
        <v>0</v>
      </c>
      <c r="J46" s="347">
        <v>0</v>
      </c>
      <c r="K46" s="347">
        <v>0</v>
      </c>
      <c r="L46" s="347">
        <v>0</v>
      </c>
      <c r="M46" s="347">
        <v>0</v>
      </c>
      <c r="N46" s="334"/>
      <c r="O46" s="348">
        <f>IF(Dashboard!$M$7="Input LCR bank",J46,M46)</f>
        <v>0</v>
      </c>
      <c r="P46" s="177"/>
      <c r="Q46" s="74"/>
      <c r="R46" s="74"/>
      <c r="S46" s="74"/>
      <c r="T46" s="143"/>
      <c r="U46" s="143"/>
      <c r="V46" s="74"/>
      <c r="W46" s="143"/>
      <c r="X46" s="143"/>
      <c r="Y46" s="74"/>
      <c r="Z46" s="143"/>
      <c r="AA46" s="143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</row>
    <row r="47" spans="1:47" s="24" customFormat="1" ht="13">
      <c r="A47" s="16"/>
      <c r="B47" s="16"/>
      <c r="C47" s="16"/>
      <c r="D47" s="16"/>
      <c r="E47" s="16"/>
      <c r="F47" s="337" t="s">
        <v>72</v>
      </c>
      <c r="G47" s="358" t="s">
        <v>399</v>
      </c>
      <c r="H47" s="365" t="s">
        <v>357</v>
      </c>
      <c r="I47" s="345">
        <f>'Input Bank'!$J47</f>
        <v>0</v>
      </c>
      <c r="J47" s="347">
        <v>0</v>
      </c>
      <c r="K47" s="347">
        <v>0</v>
      </c>
      <c r="L47" s="347">
        <v>0</v>
      </c>
      <c r="M47" s="347">
        <v>0</v>
      </c>
      <c r="N47" s="334"/>
      <c r="O47" s="348">
        <f>IF(Dashboard!$M$7="Input LCR bank",J47,M47)</f>
        <v>0</v>
      </c>
      <c r="P47" s="177"/>
      <c r="Q47" s="74"/>
      <c r="R47" s="74"/>
      <c r="S47" s="74"/>
      <c r="T47" s="143"/>
      <c r="U47" s="143"/>
      <c r="V47" s="74"/>
      <c r="W47" s="143"/>
      <c r="X47" s="143"/>
      <c r="Y47" s="74"/>
      <c r="Z47" s="143"/>
      <c r="AA47" s="143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</row>
    <row r="48" spans="1:47" ht="13">
      <c r="F48" s="337" t="s">
        <v>73</v>
      </c>
      <c r="G48" s="338" t="s">
        <v>15</v>
      </c>
      <c r="H48" s="341" t="s">
        <v>544</v>
      </c>
      <c r="I48" s="345">
        <f>'Input Bank'!$J48</f>
        <v>1</v>
      </c>
      <c r="J48" s="347">
        <f t="shared" ref="J48" si="16">IF(I48="", K48, I48)</f>
        <v>1</v>
      </c>
      <c r="K48" s="347">
        <v>1</v>
      </c>
      <c r="L48" s="347">
        <v>1</v>
      </c>
      <c r="M48" s="347">
        <f>MAX(MIN(L48, J48), K48)</f>
        <v>1</v>
      </c>
      <c r="N48" s="334"/>
      <c r="O48" s="348">
        <f>IF(Dashboard!$M$7="Input LCR bank",J48,M48)</f>
        <v>1</v>
      </c>
      <c r="P48" s="178">
        <v>1</v>
      </c>
      <c r="Q48" s="74"/>
      <c r="R48" s="74"/>
      <c r="S48" s="74"/>
      <c r="T48" s="144"/>
      <c r="U48" s="144"/>
      <c r="V48" s="74"/>
      <c r="W48" s="144"/>
      <c r="X48" s="144"/>
      <c r="Y48" s="74"/>
      <c r="Z48" s="144"/>
      <c r="AA48" s="144"/>
      <c r="AB48" s="24"/>
      <c r="AC48" s="24"/>
      <c r="AD48" s="24"/>
      <c r="AE48" s="24"/>
    </row>
    <row r="49" spans="1:44" ht="13">
      <c r="F49" s="337" t="s">
        <v>74</v>
      </c>
      <c r="G49" s="338" t="s">
        <v>16</v>
      </c>
      <c r="H49" s="341" t="s">
        <v>185</v>
      </c>
      <c r="I49" s="345">
        <f>'Input Bank'!$J49</f>
        <v>1</v>
      </c>
      <c r="J49" s="347">
        <f>IF(I49="", L49, I49)</f>
        <v>1</v>
      </c>
      <c r="K49" s="347">
        <v>0</v>
      </c>
      <c r="L49" s="347">
        <v>1</v>
      </c>
      <c r="M49" s="347">
        <f>MAX(MIN(L49, J49), K49)</f>
        <v>1</v>
      </c>
      <c r="N49" s="334"/>
      <c r="O49" s="348">
        <f>IF(Dashboard!$M$7="Input LCR bank",J49,M49)</f>
        <v>1</v>
      </c>
      <c r="P49" s="178">
        <v>1</v>
      </c>
      <c r="Q49" s="74"/>
      <c r="R49" s="74"/>
      <c r="S49" s="74"/>
      <c r="T49" s="144"/>
      <c r="U49" s="144"/>
      <c r="V49" s="74"/>
      <c r="W49" s="144"/>
      <c r="X49" s="144"/>
      <c r="Y49" s="74"/>
      <c r="Z49" s="144"/>
      <c r="AA49" s="144"/>
      <c r="AB49" s="24"/>
      <c r="AC49" s="24"/>
      <c r="AD49" s="24"/>
      <c r="AE49" s="24"/>
      <c r="AF49" s="24"/>
      <c r="AG49" s="24"/>
    </row>
    <row r="50" spans="1:44" ht="13">
      <c r="F50" s="337" t="s">
        <v>75</v>
      </c>
      <c r="G50" s="338" t="s">
        <v>17</v>
      </c>
      <c r="H50" s="341" t="s">
        <v>186</v>
      </c>
      <c r="I50" s="345">
        <f>'Input Bank'!$J50</f>
        <v>1</v>
      </c>
      <c r="J50" s="347">
        <f>IF(I50="", L50, I50)</f>
        <v>1</v>
      </c>
      <c r="K50" s="347">
        <v>0</v>
      </c>
      <c r="L50" s="347">
        <v>1</v>
      </c>
      <c r="M50" s="347">
        <f>MAX(MIN(L50, J50), K50)</f>
        <v>1</v>
      </c>
      <c r="N50" s="334"/>
      <c r="O50" s="348">
        <f>IF(Dashboard!$M$7="Input LCR bank",J50,M50)</f>
        <v>1</v>
      </c>
      <c r="P50" s="178">
        <v>1</v>
      </c>
      <c r="Q50" s="74"/>
      <c r="R50" s="74"/>
      <c r="S50" s="74"/>
      <c r="T50" s="144"/>
      <c r="U50" s="144"/>
      <c r="V50" s="74"/>
      <c r="W50" s="144"/>
      <c r="X50" s="144"/>
      <c r="Y50" s="74"/>
      <c r="Z50" s="144"/>
      <c r="AA50" s="144"/>
      <c r="AB50" s="24"/>
      <c r="AC50" s="24"/>
      <c r="AD50" s="24"/>
      <c r="AE50" s="24"/>
      <c r="AF50" s="24"/>
      <c r="AG50" s="24"/>
    </row>
    <row r="51" spans="1:44" s="24" customFormat="1" ht="13">
      <c r="A51" s="16"/>
      <c r="B51" s="16"/>
      <c r="C51" s="16"/>
      <c r="D51" s="16"/>
      <c r="E51" s="16"/>
      <c r="F51" s="337" t="s">
        <v>76</v>
      </c>
      <c r="G51" s="338" t="s">
        <v>18</v>
      </c>
      <c r="H51" s="341" t="s">
        <v>187</v>
      </c>
      <c r="I51" s="338"/>
      <c r="J51" s="366"/>
      <c r="K51" s="366"/>
      <c r="L51" s="366"/>
      <c r="M51" s="366"/>
      <c r="N51" s="334"/>
      <c r="O51" s="366"/>
      <c r="P51" s="177"/>
      <c r="Q51" s="74"/>
      <c r="R51" s="74"/>
      <c r="S51" s="74"/>
      <c r="T51" s="41"/>
      <c r="U51" s="41"/>
      <c r="V51" s="74"/>
      <c r="W51" s="41"/>
      <c r="X51" s="41"/>
      <c r="Y51" s="74"/>
      <c r="Z51" s="41"/>
      <c r="AA51" s="41"/>
    </row>
    <row r="52" spans="1:44" s="24" customFormat="1" ht="29" customHeight="1">
      <c r="A52" s="16"/>
      <c r="B52" s="16"/>
      <c r="C52" s="16"/>
      <c r="D52" s="16"/>
      <c r="E52" s="16"/>
      <c r="F52" s="337" t="s">
        <v>77</v>
      </c>
      <c r="G52" s="338">
        <v>2</v>
      </c>
      <c r="H52" s="339" t="s">
        <v>323</v>
      </c>
      <c r="I52" s="340"/>
      <c r="J52" s="340"/>
      <c r="K52" s="340"/>
      <c r="L52" s="340"/>
      <c r="M52" s="340"/>
      <c r="N52" s="334"/>
      <c r="O52" s="340"/>
      <c r="P52" s="176"/>
      <c r="Q52" s="74"/>
      <c r="R52" s="74"/>
      <c r="S52" s="74"/>
      <c r="T52" s="60"/>
      <c r="U52" s="60"/>
      <c r="V52" s="74"/>
      <c r="W52" s="60"/>
      <c r="X52" s="60"/>
      <c r="Y52" s="74"/>
      <c r="Z52" s="60"/>
      <c r="AA52" s="60"/>
    </row>
    <row r="53" spans="1:44" s="24" customFormat="1" ht="13">
      <c r="A53" s="16"/>
      <c r="B53" s="16"/>
      <c r="C53" s="16"/>
      <c r="D53" s="16"/>
      <c r="E53" s="16"/>
      <c r="F53" s="337" t="s">
        <v>4</v>
      </c>
      <c r="G53" s="338" t="s">
        <v>19</v>
      </c>
      <c r="H53" s="341" t="s">
        <v>513</v>
      </c>
      <c r="I53" s="338"/>
      <c r="J53" s="367"/>
      <c r="K53" s="368"/>
      <c r="L53" s="368"/>
      <c r="M53" s="368"/>
      <c r="N53" s="334"/>
      <c r="O53" s="368"/>
      <c r="P53" s="32"/>
      <c r="Q53" s="74"/>
      <c r="R53" s="74"/>
      <c r="S53" s="74"/>
      <c r="T53" s="61"/>
      <c r="U53" s="61"/>
      <c r="V53" s="74"/>
      <c r="W53" s="61"/>
      <c r="X53" s="61"/>
      <c r="Y53" s="74"/>
      <c r="Z53" s="61"/>
      <c r="AA53" s="61"/>
    </row>
    <row r="54" spans="1:44" s="24" customFormat="1" ht="13">
      <c r="A54" s="16"/>
      <c r="B54" s="16"/>
      <c r="C54" s="16"/>
      <c r="D54" s="16"/>
      <c r="E54" s="16"/>
      <c r="F54" s="337" t="s">
        <v>78</v>
      </c>
      <c r="G54" s="345" t="s">
        <v>400</v>
      </c>
      <c r="H54" s="350" t="s">
        <v>358</v>
      </c>
      <c r="I54" s="342"/>
      <c r="J54" s="369"/>
      <c r="K54" s="369"/>
      <c r="L54" s="369"/>
      <c r="M54" s="369"/>
      <c r="N54" s="334"/>
      <c r="O54" s="369"/>
      <c r="P54" s="180"/>
      <c r="Q54" s="74"/>
      <c r="R54" s="74"/>
      <c r="S54" s="74"/>
      <c r="T54" s="76"/>
      <c r="U54" s="76"/>
      <c r="V54" s="74"/>
      <c r="W54" s="76"/>
      <c r="X54" s="76"/>
      <c r="Y54" s="74"/>
      <c r="Z54" s="76"/>
      <c r="AA54" s="76"/>
    </row>
    <row r="55" spans="1:44" s="24" customFormat="1" ht="13">
      <c r="A55" s="16"/>
      <c r="B55" s="16"/>
      <c r="C55" s="16"/>
      <c r="D55" s="16"/>
      <c r="E55" s="16"/>
      <c r="F55" s="337" t="s">
        <v>79</v>
      </c>
      <c r="G55" s="345" t="s">
        <v>401</v>
      </c>
      <c r="H55" s="349" t="s">
        <v>188</v>
      </c>
      <c r="I55" s="345">
        <f>'Input Bank'!$J55</f>
        <v>0</v>
      </c>
      <c r="J55" s="347">
        <f>IF(I55="", L55, I55)</f>
        <v>0</v>
      </c>
      <c r="K55" s="347">
        <v>0</v>
      </c>
      <c r="L55" s="347">
        <v>0</v>
      </c>
      <c r="M55" s="347">
        <f>MAX(MIN(L55, J55), K55)</f>
        <v>0</v>
      </c>
      <c r="N55" s="334"/>
      <c r="O55" s="348">
        <f>IF(Dashboard!$M$7="Input LCR bank",J55,M55)</f>
        <v>0</v>
      </c>
      <c r="P55" s="179"/>
      <c r="Q55" s="74"/>
      <c r="R55" s="74"/>
      <c r="S55" s="74"/>
      <c r="T55" s="143"/>
      <c r="U55" s="143"/>
      <c r="V55" s="74"/>
      <c r="W55" s="143"/>
      <c r="X55" s="143"/>
      <c r="Y55" s="74"/>
      <c r="Z55" s="143"/>
      <c r="AA55" s="143"/>
    </row>
    <row r="56" spans="1:44" s="24" customFormat="1" ht="13">
      <c r="A56" s="16"/>
      <c r="B56" s="16"/>
      <c r="C56" s="16"/>
      <c r="D56" s="16"/>
      <c r="E56" s="16"/>
      <c r="F56" s="337" t="s">
        <v>80</v>
      </c>
      <c r="G56" s="345" t="s">
        <v>402</v>
      </c>
      <c r="H56" s="349" t="s">
        <v>189</v>
      </c>
      <c r="I56" s="345">
        <f>'Input Bank'!$J56</f>
        <v>0.15</v>
      </c>
      <c r="J56" s="347">
        <f>IF(I56="", L56, I56)</f>
        <v>0.15</v>
      </c>
      <c r="K56" s="347">
        <v>0.15</v>
      </c>
      <c r="L56" s="347">
        <v>0.15</v>
      </c>
      <c r="M56" s="347">
        <f>MAX(MIN(L56, J56), K56)</f>
        <v>0.15</v>
      </c>
      <c r="N56" s="334"/>
      <c r="O56" s="348">
        <f>IF(Dashboard!$M$7="Input LCR bank",J56,M56)</f>
        <v>0.15</v>
      </c>
      <c r="P56" s="179"/>
      <c r="Q56" s="74"/>
      <c r="R56" s="74"/>
      <c r="S56" s="74"/>
      <c r="T56" s="143"/>
      <c r="U56" s="143"/>
      <c r="V56" s="74"/>
      <c r="W56" s="143"/>
      <c r="X56" s="143"/>
      <c r="Y56" s="74"/>
      <c r="Z56" s="143"/>
      <c r="AA56" s="143"/>
    </row>
    <row r="57" spans="1:44" s="24" customFormat="1" ht="13">
      <c r="A57" s="16"/>
      <c r="B57" s="16"/>
      <c r="C57" s="16"/>
      <c r="D57" s="16"/>
      <c r="E57" s="16"/>
      <c r="F57" s="337" t="s">
        <v>81</v>
      </c>
      <c r="G57" s="345" t="s">
        <v>403</v>
      </c>
      <c r="H57" s="349" t="s">
        <v>360</v>
      </c>
      <c r="I57" s="345">
        <f>'Input Bank'!$J57</f>
        <v>0.25</v>
      </c>
      <c r="J57" s="347">
        <f>IF(I57="", 0.3, I57)</f>
        <v>0.25</v>
      </c>
      <c r="K57" s="347">
        <v>0.25</v>
      </c>
      <c r="L57" s="347">
        <v>0.25</v>
      </c>
      <c r="M57" s="347">
        <f t="shared" ref="M57:M60" si="17">MAX(MIN(L57, J57), K57)</f>
        <v>0.25</v>
      </c>
      <c r="N57" s="334"/>
      <c r="O57" s="348">
        <f>IF(Dashboard!$M$7="Input LCR bank",J57,M57)</f>
        <v>0.25</v>
      </c>
      <c r="P57" s="181"/>
      <c r="Q57" s="30"/>
      <c r="R57" s="30"/>
      <c r="S57" s="30"/>
      <c r="T57" s="143"/>
      <c r="U57" s="143"/>
      <c r="V57" s="30"/>
      <c r="W57" s="143"/>
      <c r="X57" s="143"/>
      <c r="Y57" s="30"/>
      <c r="Z57" s="143"/>
      <c r="AA57" s="143"/>
      <c r="AD57" s="44"/>
    </row>
    <row r="58" spans="1:44" s="24" customFormat="1" ht="13">
      <c r="A58" s="16"/>
      <c r="B58" s="16"/>
      <c r="C58" s="16"/>
      <c r="D58" s="16"/>
      <c r="E58" s="16"/>
      <c r="F58" s="337" t="s">
        <v>82</v>
      </c>
      <c r="G58" s="345" t="s">
        <v>404</v>
      </c>
      <c r="H58" s="349" t="s">
        <v>361</v>
      </c>
      <c r="I58" s="345">
        <f>'Input Bank'!$J58</f>
        <v>0.5</v>
      </c>
      <c r="J58" s="347">
        <f t="shared" ref="J58:J60" si="18">IF(I58="", L58, I58)</f>
        <v>0.5</v>
      </c>
      <c r="K58" s="347">
        <v>0.5</v>
      </c>
      <c r="L58" s="347">
        <v>0.5</v>
      </c>
      <c r="M58" s="347">
        <f t="shared" si="17"/>
        <v>0.5</v>
      </c>
      <c r="N58" s="334"/>
      <c r="O58" s="348">
        <f>IF(Dashboard!$M$7="Input LCR bank",J58,M58)</f>
        <v>0.5</v>
      </c>
      <c r="P58" s="181"/>
      <c r="Q58" s="74"/>
      <c r="R58" s="74"/>
      <c r="S58" s="74"/>
      <c r="T58" s="143"/>
      <c r="U58" s="143"/>
      <c r="V58" s="74"/>
      <c r="W58" s="143"/>
      <c r="X58" s="143"/>
      <c r="Y58" s="74"/>
      <c r="Z58" s="143"/>
      <c r="AA58" s="143"/>
      <c r="AD58" s="44"/>
    </row>
    <row r="59" spans="1:44" s="24" customFormat="1" ht="13">
      <c r="A59" s="16"/>
      <c r="B59" s="16"/>
      <c r="C59" s="16"/>
      <c r="D59" s="16"/>
      <c r="E59" s="16"/>
      <c r="F59" s="337" t="s">
        <v>83</v>
      </c>
      <c r="G59" s="345" t="s">
        <v>405</v>
      </c>
      <c r="H59" s="349" t="s">
        <v>515</v>
      </c>
      <c r="I59" s="345">
        <f>'Input Bank'!$J59</f>
        <v>0.5</v>
      </c>
      <c r="J59" s="347">
        <f t="shared" si="18"/>
        <v>0.5</v>
      </c>
      <c r="K59" s="347">
        <v>1</v>
      </c>
      <c r="L59" s="347">
        <v>1</v>
      </c>
      <c r="M59" s="347">
        <f t="shared" si="17"/>
        <v>1</v>
      </c>
      <c r="N59" s="334"/>
      <c r="O59" s="348">
        <f>IF(Dashboard!$M$7="Input LCR bank",J59,M59)</f>
        <v>1</v>
      </c>
      <c r="P59" s="177"/>
      <c r="Q59" s="74"/>
      <c r="R59" s="74"/>
      <c r="S59" s="74"/>
      <c r="T59" s="143"/>
      <c r="U59" s="143"/>
      <c r="V59" s="74"/>
      <c r="W59" s="143"/>
      <c r="X59" s="143"/>
      <c r="Y59" s="74"/>
      <c r="Z59" s="143"/>
      <c r="AA59" s="143"/>
      <c r="AD59" s="44"/>
    </row>
    <row r="60" spans="1:44" s="24" customFormat="1" ht="13">
      <c r="A60" s="16"/>
      <c r="B60" s="16"/>
      <c r="C60" s="16"/>
      <c r="D60" s="16"/>
      <c r="E60" s="16"/>
      <c r="F60" s="337" t="s">
        <v>84</v>
      </c>
      <c r="G60" s="345" t="s">
        <v>406</v>
      </c>
      <c r="H60" s="349" t="s">
        <v>546</v>
      </c>
      <c r="I60" s="345">
        <f>'Input Bank'!$J60</f>
        <v>1</v>
      </c>
      <c r="J60" s="347">
        <f t="shared" si="18"/>
        <v>1</v>
      </c>
      <c r="K60" s="347">
        <v>0.5</v>
      </c>
      <c r="L60" s="347">
        <v>0.5</v>
      </c>
      <c r="M60" s="347">
        <f t="shared" si="17"/>
        <v>0.5</v>
      </c>
      <c r="N60" s="334"/>
      <c r="O60" s="348">
        <f>IF(Dashboard!$M$7="Input LCR bank",J60,M60)</f>
        <v>0.5</v>
      </c>
      <c r="P60" s="177"/>
      <c r="Q60" s="74"/>
      <c r="R60" s="74"/>
      <c r="S60" s="74"/>
      <c r="T60" s="143"/>
      <c r="U60" s="143"/>
      <c r="V60" s="74"/>
      <c r="W60" s="143"/>
      <c r="X60" s="143"/>
      <c r="Y60" s="74"/>
      <c r="Z60" s="143"/>
      <c r="AA60" s="143"/>
      <c r="AD60" s="44"/>
    </row>
    <row r="61" spans="1:44" s="24" customFormat="1" ht="13">
      <c r="A61" s="16"/>
      <c r="B61" s="16"/>
      <c r="C61" s="16"/>
      <c r="D61" s="16"/>
      <c r="E61" s="16"/>
      <c r="F61" s="337" t="s">
        <v>85</v>
      </c>
      <c r="G61" s="345" t="s">
        <v>407</v>
      </c>
      <c r="H61" s="350" t="s">
        <v>514</v>
      </c>
      <c r="I61" s="342"/>
      <c r="J61" s="343"/>
      <c r="K61" s="343"/>
      <c r="L61" s="343"/>
      <c r="M61" s="343"/>
      <c r="N61" s="334"/>
      <c r="O61" s="343"/>
      <c r="P61" s="179"/>
      <c r="Q61" s="74"/>
      <c r="R61" s="74"/>
      <c r="S61" s="74"/>
      <c r="T61" s="41"/>
      <c r="U61" s="41"/>
      <c r="V61" s="74"/>
      <c r="W61" s="41"/>
      <c r="X61" s="41"/>
      <c r="Y61" s="74"/>
      <c r="Z61" s="41"/>
      <c r="AA61" s="41"/>
      <c r="AD61" s="44"/>
    </row>
    <row r="62" spans="1:44" s="24" customFormat="1" ht="13">
      <c r="A62" s="16"/>
      <c r="B62" s="16"/>
      <c r="C62" s="16"/>
      <c r="D62" s="16"/>
      <c r="E62" s="16"/>
      <c r="F62" s="337" t="s">
        <v>86</v>
      </c>
      <c r="G62" s="345" t="s">
        <v>408</v>
      </c>
      <c r="H62" s="349" t="s">
        <v>188</v>
      </c>
      <c r="I62" s="345">
        <f>'Input Bank'!$J62</f>
        <v>0</v>
      </c>
      <c r="J62" s="347">
        <f>IF(I62="", L62, I62)</f>
        <v>0</v>
      </c>
      <c r="K62" s="347">
        <v>0</v>
      </c>
      <c r="L62" s="347">
        <v>0</v>
      </c>
      <c r="M62" s="347">
        <f>MAX(MIN(L62, J62), K62)</f>
        <v>0</v>
      </c>
      <c r="N62" s="334"/>
      <c r="O62" s="347">
        <f>IF(Dashboard!$M$7="Input LCR bank",J62,M62)</f>
        <v>0</v>
      </c>
      <c r="P62" s="179"/>
      <c r="Q62" s="74"/>
      <c r="R62" s="74"/>
      <c r="S62" s="74"/>
      <c r="T62" s="143"/>
      <c r="U62" s="143"/>
      <c r="V62" s="74"/>
      <c r="W62" s="143"/>
      <c r="X62" s="143"/>
      <c r="Y62" s="74"/>
      <c r="Z62" s="143"/>
      <c r="AA62" s="143"/>
    </row>
    <row r="63" spans="1:44" s="24" customFormat="1" ht="13">
      <c r="A63" s="16"/>
      <c r="B63" s="16"/>
      <c r="C63" s="16"/>
      <c r="D63" s="16"/>
      <c r="E63" s="16"/>
      <c r="F63" s="337" t="s">
        <v>5</v>
      </c>
      <c r="G63" s="345" t="s">
        <v>409</v>
      </c>
      <c r="H63" s="349" t="s">
        <v>189</v>
      </c>
      <c r="I63" s="345">
        <f>'Input Bank'!$J63</f>
        <v>0</v>
      </c>
      <c r="J63" s="347">
        <f>IF(I63="", L63, I63)</f>
        <v>0</v>
      </c>
      <c r="K63" s="347">
        <v>0</v>
      </c>
      <c r="L63" s="347">
        <v>0</v>
      </c>
      <c r="M63" s="347">
        <f t="shared" ref="M63" si="19">MAX(MIN(L63, J63), K63)</f>
        <v>0</v>
      </c>
      <c r="N63" s="334"/>
      <c r="O63" s="347">
        <f>IF(Dashboard!$M$7="Input LCR bank",J63,M63)</f>
        <v>0</v>
      </c>
      <c r="P63" s="179"/>
      <c r="Q63" s="74"/>
      <c r="R63" s="74"/>
      <c r="S63" s="74"/>
      <c r="T63" s="143"/>
      <c r="U63" s="143"/>
      <c r="V63" s="74"/>
      <c r="W63" s="143"/>
      <c r="X63" s="143"/>
      <c r="Y63" s="74"/>
      <c r="Z63" s="143"/>
      <c r="AA63" s="143"/>
      <c r="AD63" s="44"/>
      <c r="AE63" s="44"/>
      <c r="AG63" s="44"/>
      <c r="AH63" s="44"/>
      <c r="AI63" s="44"/>
      <c r="AJ63" s="44"/>
    </row>
    <row r="64" spans="1:44" s="24" customFormat="1" ht="13">
      <c r="A64" s="16"/>
      <c r="B64" s="16"/>
      <c r="C64" s="16"/>
      <c r="D64" s="16"/>
      <c r="E64" s="16"/>
      <c r="F64" s="337" t="s">
        <v>87</v>
      </c>
      <c r="G64" s="345" t="s">
        <v>410</v>
      </c>
      <c r="H64" s="349" t="s">
        <v>360</v>
      </c>
      <c r="I64" s="345">
        <f>'Input Bank'!$J64</f>
        <v>0</v>
      </c>
      <c r="J64" s="347">
        <f t="shared" ref="J64:J67" si="20">IF(I64="", L64, I64)</f>
        <v>0</v>
      </c>
      <c r="K64" s="347">
        <v>0</v>
      </c>
      <c r="L64" s="347">
        <v>0</v>
      </c>
      <c r="M64" s="347">
        <f t="shared" ref="M64:M67" si="21">MAX(MIN(L64, J64), K64)</f>
        <v>0</v>
      </c>
      <c r="N64" s="334"/>
      <c r="O64" s="347">
        <f>IF(Dashboard!$M$7="Input LCR bank",J64,M64)</f>
        <v>0</v>
      </c>
      <c r="P64" s="181"/>
      <c r="Q64" s="74"/>
      <c r="R64" s="74"/>
      <c r="S64" s="74"/>
      <c r="T64" s="143"/>
      <c r="U64" s="143"/>
      <c r="V64" s="74"/>
      <c r="W64" s="143"/>
      <c r="X64" s="143"/>
      <c r="Y64" s="74"/>
      <c r="Z64" s="143"/>
      <c r="AA64" s="143"/>
      <c r="AE64" s="44"/>
      <c r="AF64" s="44"/>
      <c r="AG64" s="44"/>
      <c r="AH64" s="44"/>
      <c r="AI64" s="44"/>
      <c r="AJ64" s="44"/>
      <c r="AQ64" s="44"/>
      <c r="AR64" s="44"/>
    </row>
    <row r="65" spans="1:70" s="44" customFormat="1" ht="13">
      <c r="A65" s="25"/>
      <c r="B65" s="25"/>
      <c r="C65" s="25"/>
      <c r="D65" s="25"/>
      <c r="E65" s="25"/>
      <c r="F65" s="337" t="s">
        <v>88</v>
      </c>
      <c r="G65" s="345" t="s">
        <v>411</v>
      </c>
      <c r="H65" s="349" t="s">
        <v>361</v>
      </c>
      <c r="I65" s="345">
        <f>'Input Bank'!$J65</f>
        <v>0</v>
      </c>
      <c r="J65" s="347">
        <f t="shared" si="20"/>
        <v>0</v>
      </c>
      <c r="K65" s="347">
        <v>0</v>
      </c>
      <c r="L65" s="347">
        <v>0</v>
      </c>
      <c r="M65" s="347">
        <f t="shared" si="21"/>
        <v>0</v>
      </c>
      <c r="N65" s="334"/>
      <c r="O65" s="347">
        <f>IF(Dashboard!$M$7="Input LCR bank",J65,M65)</f>
        <v>0</v>
      </c>
      <c r="P65" s="181"/>
      <c r="Q65" s="74"/>
      <c r="R65" s="74"/>
      <c r="S65" s="74"/>
      <c r="T65" s="143"/>
      <c r="U65" s="143"/>
      <c r="V65" s="74"/>
      <c r="W65" s="143"/>
      <c r="X65" s="143"/>
      <c r="Y65" s="74"/>
      <c r="Z65" s="143"/>
      <c r="AA65" s="143"/>
      <c r="AB65" s="24"/>
      <c r="AC65" s="24"/>
      <c r="AD65" s="24"/>
      <c r="AG65" s="24"/>
      <c r="AK65" s="24"/>
      <c r="AL65" s="24"/>
      <c r="AM65" s="24"/>
      <c r="AN65" s="24"/>
      <c r="AO65" s="24"/>
      <c r="AP65" s="24"/>
      <c r="AQ65" s="24"/>
      <c r="AR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</row>
    <row r="66" spans="1:70" s="24" customFormat="1" ht="13">
      <c r="A66" s="16"/>
      <c r="B66" s="16"/>
      <c r="C66" s="16"/>
      <c r="D66" s="16"/>
      <c r="E66" s="16"/>
      <c r="F66" s="337" t="s">
        <v>89</v>
      </c>
      <c r="G66" s="345" t="s">
        <v>412</v>
      </c>
      <c r="H66" s="349" t="s">
        <v>515</v>
      </c>
      <c r="I66" s="345">
        <f>'Input Bank'!$J66</f>
        <v>0</v>
      </c>
      <c r="J66" s="347">
        <f t="shared" si="20"/>
        <v>0</v>
      </c>
      <c r="K66" s="347">
        <v>0</v>
      </c>
      <c r="L66" s="347">
        <v>0</v>
      </c>
      <c r="M66" s="347">
        <f t="shared" si="21"/>
        <v>0</v>
      </c>
      <c r="N66" s="334"/>
      <c r="O66" s="347">
        <f>IF(Dashboard!$M$7="Input LCR bank",J66,M66)</f>
        <v>0</v>
      </c>
      <c r="P66" s="181"/>
      <c r="Q66" s="74"/>
      <c r="R66" s="74"/>
      <c r="S66" s="74"/>
      <c r="T66" s="143"/>
      <c r="U66" s="143"/>
      <c r="V66" s="74"/>
      <c r="W66" s="143"/>
      <c r="X66" s="143"/>
      <c r="Y66" s="74"/>
      <c r="Z66" s="143"/>
      <c r="AA66" s="143"/>
      <c r="AE66" s="44"/>
      <c r="AF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</row>
    <row r="67" spans="1:70" s="24" customFormat="1" ht="13">
      <c r="A67" s="16"/>
      <c r="B67" s="16"/>
      <c r="C67" s="16"/>
      <c r="D67" s="16"/>
      <c r="E67" s="16"/>
      <c r="F67" s="337" t="s">
        <v>90</v>
      </c>
      <c r="G67" s="345" t="s">
        <v>413</v>
      </c>
      <c r="H67" s="349" t="s">
        <v>546</v>
      </c>
      <c r="I67" s="345">
        <f>'Input Bank'!$J67</f>
        <v>0</v>
      </c>
      <c r="J67" s="347">
        <f t="shared" si="20"/>
        <v>0</v>
      </c>
      <c r="K67" s="347">
        <v>0</v>
      </c>
      <c r="L67" s="347">
        <v>0</v>
      </c>
      <c r="M67" s="347">
        <f t="shared" si="21"/>
        <v>0</v>
      </c>
      <c r="N67" s="334"/>
      <c r="O67" s="347">
        <f>IF(Dashboard!$M$7="Input LCR bank",J67,M67)</f>
        <v>0</v>
      </c>
      <c r="P67" s="181"/>
      <c r="Q67" s="74"/>
      <c r="R67" s="74"/>
      <c r="S67" s="74"/>
      <c r="T67" s="143"/>
      <c r="U67" s="143"/>
      <c r="V67" s="74"/>
      <c r="W67" s="143"/>
      <c r="X67" s="143"/>
      <c r="Y67" s="74"/>
      <c r="Z67" s="143"/>
      <c r="AA67" s="143"/>
    </row>
    <row r="68" spans="1:70" s="24" customFormat="1" ht="13">
      <c r="A68" s="16"/>
      <c r="B68" s="16"/>
      <c r="C68" s="16"/>
      <c r="D68" s="16"/>
      <c r="E68" s="16"/>
      <c r="F68" s="337" t="s">
        <v>91</v>
      </c>
      <c r="G68" s="338" t="s">
        <v>20</v>
      </c>
      <c r="H68" s="341" t="s">
        <v>190</v>
      </c>
      <c r="I68" s="342"/>
      <c r="J68" s="347"/>
      <c r="K68" s="347"/>
      <c r="L68" s="347"/>
      <c r="M68" s="347"/>
      <c r="N68" s="334"/>
      <c r="O68" s="370"/>
      <c r="P68" s="181"/>
      <c r="Q68" s="74"/>
      <c r="R68" s="74"/>
      <c r="S68" s="74"/>
      <c r="T68" s="41"/>
      <c r="U68" s="41"/>
      <c r="V68" s="74"/>
      <c r="W68" s="41"/>
      <c r="X68" s="41"/>
      <c r="Y68" s="74"/>
      <c r="Z68" s="41"/>
      <c r="AA68" s="41"/>
    </row>
    <row r="69" spans="1:70" s="24" customFormat="1" ht="13">
      <c r="A69" s="16"/>
      <c r="B69" s="16"/>
      <c r="C69" s="16"/>
      <c r="D69" s="16"/>
      <c r="E69" s="16"/>
      <c r="F69" s="337" t="s">
        <v>92</v>
      </c>
      <c r="G69" s="345" t="s">
        <v>414</v>
      </c>
      <c r="H69" s="346" t="s">
        <v>312</v>
      </c>
      <c r="I69" s="345">
        <f>'Input Bank'!$J69</f>
        <v>0.5</v>
      </c>
      <c r="J69" s="347">
        <f>IF(I69="", L69, I69)</f>
        <v>0.5</v>
      </c>
      <c r="K69" s="347">
        <v>0.5</v>
      </c>
      <c r="L69" s="347">
        <v>0.5</v>
      </c>
      <c r="M69" s="347">
        <f t="shared" ref="M69:M80" si="22">MAX(MIN(L69, J69), K69)</f>
        <v>0.5</v>
      </c>
      <c r="N69" s="334"/>
      <c r="O69" s="347">
        <f>IF(Dashboard!$M$7="Input LCR bank",J69,M69)</f>
        <v>0.5</v>
      </c>
      <c r="P69" s="178">
        <v>1</v>
      </c>
      <c r="Q69" s="74"/>
      <c r="R69" s="74"/>
      <c r="S69" s="74"/>
      <c r="T69" s="143"/>
      <c r="U69" s="143"/>
      <c r="V69" s="74"/>
      <c r="W69" s="143"/>
      <c r="X69" s="143"/>
      <c r="Y69" s="74"/>
      <c r="Z69" s="143"/>
      <c r="AA69" s="143"/>
      <c r="AK69" s="44"/>
      <c r="AL69" s="44"/>
    </row>
    <row r="70" spans="1:70" s="24" customFormat="1" ht="13">
      <c r="A70" s="16"/>
      <c r="B70" s="16"/>
      <c r="C70" s="16"/>
      <c r="D70" s="16"/>
      <c r="E70" s="16"/>
      <c r="F70" s="337" t="s">
        <v>93</v>
      </c>
      <c r="G70" s="345" t="s">
        <v>415</v>
      </c>
      <c r="H70" s="361" t="s">
        <v>309</v>
      </c>
      <c r="I70" s="345">
        <f>'Input Bank'!$J70</f>
        <v>0.5</v>
      </c>
      <c r="J70" s="347">
        <f t="shared" ref="J70:J79" si="23">IF(I70="", L70, I70)</f>
        <v>0.5</v>
      </c>
      <c r="K70" s="347">
        <v>0.5</v>
      </c>
      <c r="L70" s="347">
        <v>0.5</v>
      </c>
      <c r="M70" s="347">
        <f t="shared" si="22"/>
        <v>0.5</v>
      </c>
      <c r="N70" s="334"/>
      <c r="O70" s="347">
        <f>IF(Dashboard!$M$7="Input LCR bank",J70,M70)</f>
        <v>0.5</v>
      </c>
      <c r="P70" s="178">
        <v>1</v>
      </c>
      <c r="Q70" s="74"/>
      <c r="R70" s="74"/>
      <c r="S70" s="74"/>
      <c r="T70" s="143"/>
      <c r="U70" s="143"/>
      <c r="V70" s="74"/>
      <c r="W70" s="143"/>
      <c r="X70" s="143"/>
      <c r="Y70" s="74"/>
      <c r="Z70" s="143"/>
      <c r="AA70" s="143"/>
      <c r="AK70" s="44"/>
      <c r="AL70" s="44"/>
    </row>
    <row r="71" spans="1:70" s="24" customFormat="1" ht="13">
      <c r="A71" s="16"/>
      <c r="B71" s="16"/>
      <c r="C71" s="16"/>
      <c r="D71" s="16"/>
      <c r="E71" s="16"/>
      <c r="F71" s="337" t="s">
        <v>94</v>
      </c>
      <c r="G71" s="345" t="s">
        <v>416</v>
      </c>
      <c r="H71" s="346" t="s">
        <v>310</v>
      </c>
      <c r="I71" s="345">
        <f>'Input Bank'!$J71</f>
        <v>0.5</v>
      </c>
      <c r="J71" s="347">
        <f t="shared" si="23"/>
        <v>0.5</v>
      </c>
      <c r="K71" s="347">
        <v>0.5</v>
      </c>
      <c r="L71" s="347">
        <v>0.5</v>
      </c>
      <c r="M71" s="347">
        <f t="shared" si="22"/>
        <v>0.5</v>
      </c>
      <c r="N71" s="334"/>
      <c r="O71" s="347">
        <f>IF(Dashboard!$M$7="Input LCR bank",J71,M71)</f>
        <v>0.5</v>
      </c>
      <c r="P71" s="178">
        <v>1</v>
      </c>
      <c r="Q71" s="74"/>
      <c r="R71" s="74"/>
      <c r="S71" s="74"/>
      <c r="T71" s="143"/>
      <c r="U71" s="143"/>
      <c r="V71" s="74"/>
      <c r="W71" s="143"/>
      <c r="X71" s="143"/>
      <c r="Y71" s="74"/>
      <c r="Z71" s="143"/>
      <c r="AA71" s="143"/>
      <c r="AK71" s="44"/>
      <c r="AL71" s="44"/>
    </row>
    <row r="72" spans="1:70" s="24" customFormat="1" ht="13">
      <c r="A72" s="16"/>
      <c r="B72" s="16"/>
      <c r="C72" s="16"/>
      <c r="D72" s="16"/>
      <c r="E72" s="16"/>
      <c r="F72" s="337" t="s">
        <v>95</v>
      </c>
      <c r="G72" s="345" t="s">
        <v>417</v>
      </c>
      <c r="H72" s="362" t="s">
        <v>311</v>
      </c>
      <c r="I72" s="345">
        <f>'Input Bank'!$J72</f>
        <v>1</v>
      </c>
      <c r="J72" s="347">
        <f t="shared" si="23"/>
        <v>1</v>
      </c>
      <c r="K72" s="347">
        <v>1</v>
      </c>
      <c r="L72" s="347">
        <v>1</v>
      </c>
      <c r="M72" s="347">
        <f t="shared" si="22"/>
        <v>1</v>
      </c>
      <c r="N72" s="334"/>
      <c r="O72" s="347">
        <f>IF(Dashboard!$M$7="Input LCR bank",J72,M72)</f>
        <v>1</v>
      </c>
      <c r="P72" s="178">
        <v>1</v>
      </c>
      <c r="Q72" s="74"/>
      <c r="R72" s="74"/>
      <c r="S72" s="74"/>
      <c r="T72" s="143"/>
      <c r="U72" s="143"/>
      <c r="V72" s="74"/>
      <c r="W72" s="143"/>
      <c r="X72" s="143"/>
      <c r="Y72" s="74"/>
      <c r="Z72" s="143"/>
      <c r="AA72" s="143"/>
    </row>
    <row r="73" spans="1:70" s="24" customFormat="1" ht="13">
      <c r="A73" s="16"/>
      <c r="B73" s="16"/>
      <c r="C73" s="16"/>
      <c r="D73" s="16"/>
      <c r="E73" s="16"/>
      <c r="F73" s="337" t="s">
        <v>6</v>
      </c>
      <c r="G73" s="345" t="s">
        <v>418</v>
      </c>
      <c r="H73" s="371" t="s">
        <v>583</v>
      </c>
      <c r="I73" s="345">
        <f>'Input Bank'!$J73</f>
        <v>1</v>
      </c>
      <c r="J73" s="347">
        <f t="shared" ref="J73" si="24">IF(I73="", L73, I73)</f>
        <v>1</v>
      </c>
      <c r="K73" s="347">
        <v>1</v>
      </c>
      <c r="L73" s="347">
        <v>1</v>
      </c>
      <c r="M73" s="347">
        <f t="shared" ref="M73:M75" si="25">MAX(MIN(L73, J73), K73)</f>
        <v>1</v>
      </c>
      <c r="N73" s="334"/>
      <c r="O73" s="347">
        <f>IF(Dashboard!$M$7="Input LCR bank",J73,M73)</f>
        <v>1</v>
      </c>
      <c r="P73" s="178">
        <v>1</v>
      </c>
      <c r="Q73" s="74"/>
      <c r="R73" s="74"/>
      <c r="S73" s="74"/>
      <c r="T73" s="143"/>
      <c r="U73" s="143"/>
      <c r="V73" s="74"/>
      <c r="W73" s="143"/>
      <c r="X73" s="143"/>
      <c r="Y73" s="74"/>
      <c r="Z73" s="143"/>
      <c r="AA73" s="143"/>
      <c r="AM73" s="44"/>
    </row>
    <row r="74" spans="1:70" s="24" customFormat="1" ht="13">
      <c r="A74" s="16"/>
      <c r="B74" s="16"/>
      <c r="C74" s="16"/>
      <c r="D74" s="16"/>
      <c r="E74" s="16"/>
      <c r="F74" s="337" t="s">
        <v>96</v>
      </c>
      <c r="G74" s="345" t="s">
        <v>419</v>
      </c>
      <c r="H74" s="362" t="s">
        <v>331</v>
      </c>
      <c r="I74" s="345">
        <f>'Input Bank'!$J74</f>
        <v>0.5</v>
      </c>
      <c r="J74" s="347">
        <f>IF(I74="", 0.5, I74)</f>
        <v>0.5</v>
      </c>
      <c r="K74" s="347">
        <v>0.5</v>
      </c>
      <c r="L74" s="347">
        <v>0.5</v>
      </c>
      <c r="M74" s="347">
        <f t="shared" ref="M74" si="26">MAX(MIN(L74, J74), K74)</f>
        <v>0.5</v>
      </c>
      <c r="N74" s="334"/>
      <c r="O74" s="347">
        <f>IF(Dashboard!$M$7="Input LCR bank",J74,M74)</f>
        <v>0.5</v>
      </c>
      <c r="P74" s="178">
        <v>1</v>
      </c>
      <c r="Q74" s="74"/>
      <c r="R74" s="74"/>
      <c r="S74" s="74"/>
      <c r="T74" s="143"/>
      <c r="U74" s="143"/>
      <c r="V74" s="74"/>
      <c r="W74" s="143"/>
      <c r="X74" s="143"/>
      <c r="Y74" s="74"/>
      <c r="Z74" s="143"/>
      <c r="AA74" s="143"/>
      <c r="AM74" s="44"/>
    </row>
    <row r="75" spans="1:70" s="24" customFormat="1" ht="25">
      <c r="A75" s="16"/>
      <c r="B75" s="16"/>
      <c r="C75" s="16"/>
      <c r="D75" s="16"/>
      <c r="E75" s="16"/>
      <c r="F75" s="337" t="s">
        <v>97</v>
      </c>
      <c r="G75" s="345" t="s">
        <v>420</v>
      </c>
      <c r="H75" s="362" t="s">
        <v>540</v>
      </c>
      <c r="I75" s="345">
        <f>'Input Bank'!$J75</f>
        <v>0.5</v>
      </c>
      <c r="J75" s="347">
        <f>IF(I75="", 0.5, I75)</f>
        <v>0.5</v>
      </c>
      <c r="K75" s="347">
        <v>0.5</v>
      </c>
      <c r="L75" s="347">
        <v>0.5</v>
      </c>
      <c r="M75" s="347">
        <f t="shared" si="25"/>
        <v>0.5</v>
      </c>
      <c r="N75" s="334"/>
      <c r="O75" s="347">
        <f>IF(Dashboard!$M$7="Input LCR bank",J75,M75)</f>
        <v>0.5</v>
      </c>
      <c r="P75" s="178">
        <v>1</v>
      </c>
      <c r="Q75" s="74"/>
      <c r="R75" s="74"/>
      <c r="S75" s="74"/>
      <c r="T75" s="143"/>
      <c r="U75" s="143"/>
      <c r="V75" s="74"/>
      <c r="W75" s="143"/>
      <c r="X75" s="143"/>
      <c r="Y75" s="74"/>
      <c r="Z75" s="143"/>
      <c r="AA75" s="143"/>
      <c r="AM75" s="44"/>
      <c r="AN75" s="44"/>
    </row>
    <row r="76" spans="1:70" s="24" customFormat="1" ht="13">
      <c r="A76" s="16"/>
      <c r="B76" s="16"/>
      <c r="C76" s="16"/>
      <c r="D76" s="16"/>
      <c r="E76" s="16"/>
      <c r="F76" s="337" t="s">
        <v>98</v>
      </c>
      <c r="G76" s="338" t="s">
        <v>21</v>
      </c>
      <c r="H76" s="372" t="s">
        <v>532</v>
      </c>
      <c r="I76" s="345">
        <f>'Input Bank'!$J76</f>
        <v>1</v>
      </c>
      <c r="J76" s="347">
        <f>IF(I76="", L76, I76)</f>
        <v>1</v>
      </c>
      <c r="K76" s="347">
        <v>1</v>
      </c>
      <c r="L76" s="347">
        <v>1</v>
      </c>
      <c r="M76" s="347">
        <f t="shared" si="22"/>
        <v>1</v>
      </c>
      <c r="N76" s="334"/>
      <c r="O76" s="347">
        <f>IF(Dashboard!$M$7="Input LCR bank",J76,M76)</f>
        <v>1</v>
      </c>
      <c r="P76" s="178">
        <v>1</v>
      </c>
      <c r="Q76" s="74"/>
      <c r="R76" s="74"/>
      <c r="S76" s="74"/>
      <c r="T76" s="143"/>
      <c r="U76" s="143"/>
      <c r="V76" s="74"/>
      <c r="W76" s="143"/>
      <c r="X76" s="143"/>
      <c r="Y76" s="74"/>
      <c r="Z76" s="143"/>
      <c r="AA76" s="143"/>
      <c r="AM76" s="44"/>
      <c r="AN76" s="44"/>
      <c r="AO76" s="44"/>
      <c r="AP76" s="44"/>
    </row>
    <row r="77" spans="1:70" s="24" customFormat="1" ht="13">
      <c r="A77" s="16"/>
      <c r="B77" s="16"/>
      <c r="C77" s="16"/>
      <c r="D77" s="16"/>
      <c r="E77" s="16"/>
      <c r="F77" s="337" t="s">
        <v>99</v>
      </c>
      <c r="G77" s="338" t="s">
        <v>22</v>
      </c>
      <c r="H77" s="372" t="s">
        <v>191</v>
      </c>
      <c r="I77" s="345">
        <f>'Input Bank'!$J77</f>
        <v>1</v>
      </c>
      <c r="J77" s="347">
        <f t="shared" si="23"/>
        <v>1</v>
      </c>
      <c r="K77" s="347">
        <v>1</v>
      </c>
      <c r="L77" s="347">
        <v>1</v>
      </c>
      <c r="M77" s="347">
        <f t="shared" si="22"/>
        <v>1</v>
      </c>
      <c r="N77" s="334"/>
      <c r="O77" s="347">
        <f>IF(Dashboard!$M$7="Input LCR bank",J77,M77)</f>
        <v>1</v>
      </c>
      <c r="P77" s="178">
        <v>1</v>
      </c>
      <c r="Q77" s="74"/>
      <c r="R77" s="74"/>
      <c r="S77" s="74"/>
      <c r="T77" s="143"/>
      <c r="U77" s="143"/>
      <c r="V77" s="74"/>
      <c r="W77" s="143"/>
      <c r="X77" s="143"/>
      <c r="Y77" s="74"/>
      <c r="Z77" s="143"/>
      <c r="AA77" s="143"/>
      <c r="AM77" s="44"/>
      <c r="AN77" s="44"/>
      <c r="AO77" s="44"/>
      <c r="AP77" s="44"/>
    </row>
    <row r="78" spans="1:70" s="24" customFormat="1" ht="13">
      <c r="A78" s="16"/>
      <c r="B78" s="16"/>
      <c r="C78" s="16"/>
      <c r="D78" s="16"/>
      <c r="E78" s="16"/>
      <c r="F78" s="337" t="s">
        <v>100</v>
      </c>
      <c r="G78" s="338" t="s">
        <v>23</v>
      </c>
      <c r="H78" s="372" t="s">
        <v>192</v>
      </c>
      <c r="I78" s="342"/>
      <c r="J78" s="347"/>
      <c r="K78" s="347"/>
      <c r="L78" s="347"/>
      <c r="M78" s="347"/>
      <c r="N78" s="334"/>
      <c r="O78" s="370"/>
      <c r="P78" s="181"/>
      <c r="Q78" s="74"/>
      <c r="R78" s="74"/>
      <c r="S78" s="74"/>
      <c r="T78" s="43"/>
      <c r="U78" s="43"/>
      <c r="V78" s="74"/>
      <c r="W78" s="43"/>
      <c r="X78" s="43"/>
      <c r="Y78" s="74"/>
      <c r="Z78" s="43"/>
      <c r="AA78" s="43"/>
      <c r="AN78" s="44"/>
      <c r="AO78" s="44"/>
      <c r="AP78" s="44"/>
    </row>
    <row r="79" spans="1:70" s="24" customFormat="1" ht="13">
      <c r="A79" s="16"/>
      <c r="B79" s="16"/>
      <c r="C79" s="16"/>
      <c r="D79" s="16"/>
      <c r="E79" s="16"/>
      <c r="F79" s="337" t="s">
        <v>101</v>
      </c>
      <c r="G79" s="345" t="s">
        <v>421</v>
      </c>
      <c r="H79" s="346" t="s">
        <v>240</v>
      </c>
      <c r="I79" s="345">
        <f>'Input Bank'!$J79</f>
        <v>1</v>
      </c>
      <c r="J79" s="347">
        <f t="shared" si="23"/>
        <v>1</v>
      </c>
      <c r="K79" s="347">
        <v>1</v>
      </c>
      <c r="L79" s="347">
        <v>1</v>
      </c>
      <c r="M79" s="347">
        <f t="shared" si="22"/>
        <v>1</v>
      </c>
      <c r="N79" s="334"/>
      <c r="O79" s="347">
        <f>IF(Dashboard!$M$7="Input LCR bank",J79,M79)</f>
        <v>1</v>
      </c>
      <c r="P79" s="181"/>
      <c r="Q79" s="74"/>
      <c r="R79" s="74"/>
      <c r="S79" s="74"/>
      <c r="T79" s="143"/>
      <c r="U79" s="143"/>
      <c r="V79" s="74"/>
      <c r="W79" s="143"/>
      <c r="X79" s="143"/>
      <c r="Y79" s="74"/>
      <c r="Z79" s="143"/>
      <c r="AA79" s="143"/>
      <c r="AN79" s="44"/>
      <c r="AO79" s="44"/>
      <c r="AP79" s="44"/>
    </row>
    <row r="80" spans="1:70" s="24" customFormat="1" ht="13">
      <c r="A80" s="16"/>
      <c r="B80" s="16"/>
      <c r="C80" s="16"/>
      <c r="D80" s="16"/>
      <c r="E80" s="16"/>
      <c r="F80" s="337" t="s">
        <v>102</v>
      </c>
      <c r="G80" s="345" t="s">
        <v>422</v>
      </c>
      <c r="H80" s="346" t="s">
        <v>241</v>
      </c>
      <c r="I80" s="345">
        <f>'Input Bank'!$J80</f>
        <v>0</v>
      </c>
      <c r="J80" s="347">
        <f>IF(I80="", L80, I80)</f>
        <v>0</v>
      </c>
      <c r="K80" s="347">
        <v>0</v>
      </c>
      <c r="L80" s="347">
        <v>0</v>
      </c>
      <c r="M80" s="347">
        <f t="shared" si="22"/>
        <v>0</v>
      </c>
      <c r="N80" s="334"/>
      <c r="O80" s="347">
        <f>IF(Dashboard!$M$7="Input LCR bank",J80,M80)</f>
        <v>0</v>
      </c>
      <c r="P80" s="181"/>
      <c r="Q80" s="74"/>
      <c r="R80" s="74"/>
      <c r="S80" s="74"/>
      <c r="T80" s="143"/>
      <c r="U80" s="143"/>
      <c r="V80" s="74"/>
      <c r="W80" s="143"/>
      <c r="X80" s="143"/>
      <c r="Y80" s="74"/>
      <c r="Z80" s="143"/>
      <c r="AA80" s="143"/>
      <c r="AO80" s="44"/>
      <c r="AP80" s="44"/>
    </row>
    <row r="81" spans="1:44" s="24" customFormat="1" ht="13">
      <c r="A81" s="16"/>
      <c r="B81" s="16"/>
      <c r="C81" s="16"/>
      <c r="D81" s="16"/>
      <c r="E81" s="16"/>
      <c r="F81" s="337" t="s">
        <v>103</v>
      </c>
      <c r="G81" s="338" t="s">
        <v>24</v>
      </c>
      <c r="H81" s="341" t="s">
        <v>193</v>
      </c>
      <c r="I81" s="345">
        <f>'Input Bank'!$J81</f>
        <v>0.5</v>
      </c>
      <c r="J81" s="347">
        <f>IF(I81="", L81, I81)</f>
        <v>0.5</v>
      </c>
      <c r="K81" s="347">
        <v>0</v>
      </c>
      <c r="L81" s="347">
        <v>1</v>
      </c>
      <c r="M81" s="347">
        <f>MAX(MIN(L81, J81), K81)</f>
        <v>0.5</v>
      </c>
      <c r="N81" s="334"/>
      <c r="O81" s="347">
        <f>IF(Dashboard!$M$7="Input LCR bank",J81,M81)</f>
        <v>0.5</v>
      </c>
      <c r="P81" s="178">
        <v>1</v>
      </c>
      <c r="Q81" s="74"/>
      <c r="R81" s="74"/>
      <c r="S81" s="74"/>
      <c r="T81" s="143"/>
      <c r="U81" s="143"/>
      <c r="V81" s="77"/>
      <c r="W81" s="143"/>
      <c r="X81" s="143"/>
      <c r="Y81" s="77"/>
      <c r="Z81" s="143"/>
      <c r="AA81" s="143"/>
    </row>
    <row r="82" spans="1:44" s="24" customFormat="1" ht="13">
      <c r="A82" s="16"/>
      <c r="B82" s="16"/>
      <c r="C82" s="16"/>
      <c r="D82" s="16"/>
      <c r="E82" s="16"/>
      <c r="F82" s="337" t="s">
        <v>104</v>
      </c>
      <c r="G82" s="338" t="s">
        <v>25</v>
      </c>
      <c r="H82" s="341" t="s">
        <v>194</v>
      </c>
      <c r="I82" s="373"/>
      <c r="J82" s="343"/>
      <c r="K82" s="343"/>
      <c r="L82" s="343"/>
      <c r="M82" s="343"/>
      <c r="N82" s="334"/>
      <c r="O82" s="343"/>
      <c r="P82" s="179"/>
      <c r="Q82" s="74"/>
      <c r="R82" s="74"/>
      <c r="S82" s="74"/>
      <c r="T82" s="41"/>
      <c r="U82" s="41"/>
      <c r="V82" s="74"/>
      <c r="W82" s="41"/>
      <c r="X82" s="41"/>
      <c r="Y82" s="74"/>
      <c r="Z82" s="41"/>
      <c r="AA82" s="41"/>
    </row>
    <row r="83" spans="1:44" s="24" customFormat="1" ht="13">
      <c r="A83" s="16"/>
      <c r="B83" s="16"/>
      <c r="C83" s="16"/>
      <c r="D83" s="16"/>
      <c r="E83" s="16"/>
      <c r="F83" s="337" t="s">
        <v>7</v>
      </c>
      <c r="G83" s="338" t="s">
        <v>26</v>
      </c>
      <c r="H83" s="374" t="s">
        <v>303</v>
      </c>
      <c r="I83" s="373"/>
      <c r="J83" s="343"/>
      <c r="K83" s="343"/>
      <c r="L83" s="343"/>
      <c r="M83" s="343"/>
      <c r="N83" s="334"/>
      <c r="O83" s="343"/>
      <c r="P83" s="179"/>
      <c r="Q83" s="74"/>
      <c r="R83" s="74"/>
      <c r="S83" s="74"/>
      <c r="T83" s="41"/>
      <c r="U83" s="41"/>
      <c r="V83" s="74"/>
      <c r="W83" s="41"/>
      <c r="X83" s="41"/>
      <c r="Y83" s="74"/>
      <c r="Z83" s="41"/>
      <c r="AA83" s="41"/>
    </row>
    <row r="84" spans="1:44" s="24" customFormat="1" ht="13">
      <c r="A84" s="16"/>
      <c r="B84" s="16"/>
      <c r="C84" s="16"/>
      <c r="D84" s="16"/>
      <c r="E84" s="16"/>
      <c r="F84" s="337" t="s">
        <v>105</v>
      </c>
      <c r="G84" s="338" t="s">
        <v>27</v>
      </c>
      <c r="H84" s="375" t="s">
        <v>234</v>
      </c>
      <c r="I84" s="376"/>
      <c r="J84" s="377"/>
      <c r="K84" s="377"/>
      <c r="L84" s="377"/>
      <c r="M84" s="377"/>
      <c r="N84" s="334"/>
      <c r="O84" s="377"/>
      <c r="P84" s="179"/>
      <c r="Q84" s="74"/>
      <c r="R84" s="74"/>
      <c r="S84" s="74"/>
      <c r="T84" s="41"/>
      <c r="U84" s="41"/>
      <c r="V84" s="74"/>
      <c r="W84" s="41"/>
      <c r="X84" s="41"/>
      <c r="Y84" s="74"/>
      <c r="Z84" s="41"/>
      <c r="AA84" s="41"/>
    </row>
    <row r="85" spans="1:44" s="24" customFormat="1" ht="24.5" customHeight="1">
      <c r="A85" s="16"/>
      <c r="B85" s="16"/>
      <c r="C85" s="16"/>
      <c r="D85" s="16"/>
      <c r="E85" s="16"/>
      <c r="F85" s="337" t="s">
        <v>106</v>
      </c>
      <c r="G85" s="338">
        <v>3</v>
      </c>
      <c r="H85" s="378" t="s">
        <v>28</v>
      </c>
      <c r="I85" s="340"/>
      <c r="J85" s="340"/>
      <c r="K85" s="340"/>
      <c r="L85" s="340"/>
      <c r="M85" s="340"/>
      <c r="N85" s="334"/>
      <c r="O85" s="340"/>
      <c r="P85" s="176"/>
      <c r="Q85" s="74"/>
      <c r="R85" s="74"/>
      <c r="S85" s="74"/>
      <c r="T85" s="33"/>
      <c r="U85" s="33"/>
      <c r="V85" s="74"/>
      <c r="W85" s="33"/>
      <c r="X85" s="33"/>
      <c r="Y85" s="74"/>
      <c r="Z85" s="33"/>
      <c r="AA85" s="33"/>
    </row>
    <row r="86" spans="1:44" s="24" customFormat="1" ht="14.25" customHeight="1">
      <c r="A86" s="16"/>
      <c r="B86" s="16"/>
      <c r="C86" s="16"/>
      <c r="D86" s="16"/>
      <c r="E86" s="16"/>
      <c r="F86" s="337" t="s">
        <v>107</v>
      </c>
      <c r="G86" s="338" t="s">
        <v>29</v>
      </c>
      <c r="H86" s="356" t="s">
        <v>195</v>
      </c>
      <c r="I86" s="345">
        <f>'Input Bank'!$J86</f>
        <v>1</v>
      </c>
      <c r="J86" s="379">
        <f>IF(I86="", L86, I86)</f>
        <v>1</v>
      </c>
      <c r="K86" s="379">
        <v>1</v>
      </c>
      <c r="L86" s="379">
        <v>1</v>
      </c>
      <c r="M86" s="379">
        <f t="shared" ref="M86:M87" si="27">MAX(MIN(L86, J86), K86)</f>
        <v>1</v>
      </c>
      <c r="N86" s="334"/>
      <c r="O86" s="347">
        <f>IF(Dashboard!$M$7="Input LCR bank",J86,M86)</f>
        <v>1</v>
      </c>
      <c r="P86" s="181"/>
      <c r="Q86" s="74"/>
      <c r="R86" s="74"/>
      <c r="S86" s="74"/>
      <c r="T86" s="143"/>
      <c r="U86" s="143"/>
      <c r="V86" s="74"/>
      <c r="W86" s="143"/>
      <c r="X86" s="143"/>
      <c r="Y86" s="74"/>
      <c r="Z86" s="143"/>
      <c r="AA86" s="143"/>
    </row>
    <row r="87" spans="1:44" s="24" customFormat="1" ht="13">
      <c r="A87" s="16"/>
      <c r="B87" s="16"/>
      <c r="C87" s="16"/>
      <c r="D87" s="16"/>
      <c r="E87" s="16"/>
      <c r="F87" s="337" t="s">
        <v>108</v>
      </c>
      <c r="G87" s="338" t="s">
        <v>541</v>
      </c>
      <c r="H87" s="356" t="s">
        <v>362</v>
      </c>
      <c r="I87" s="345">
        <f>'Input Bank'!$J87</f>
        <v>1</v>
      </c>
      <c r="J87" s="347">
        <f>IF(I87="", L87, I87)</f>
        <v>1</v>
      </c>
      <c r="K87" s="347">
        <v>1</v>
      </c>
      <c r="L87" s="347">
        <v>1</v>
      </c>
      <c r="M87" s="347">
        <f t="shared" si="27"/>
        <v>1</v>
      </c>
      <c r="N87" s="334"/>
      <c r="O87" s="347">
        <f>IF(Dashboard!$M$7="Input LCR bank",J87,M87)</f>
        <v>1</v>
      </c>
      <c r="P87" s="177"/>
      <c r="Q87" s="74"/>
      <c r="R87" s="74"/>
      <c r="S87" s="74"/>
      <c r="T87" s="143"/>
      <c r="U87" s="143"/>
      <c r="V87" s="74"/>
      <c r="W87" s="143"/>
      <c r="X87" s="143"/>
      <c r="Y87" s="74"/>
      <c r="Z87" s="143"/>
      <c r="AA87" s="143"/>
    </row>
    <row r="88" spans="1:44" s="24" customFormat="1" ht="13">
      <c r="A88" s="16"/>
      <c r="B88" s="16"/>
      <c r="C88" s="16"/>
      <c r="D88" s="16"/>
      <c r="E88" s="16"/>
      <c r="F88" s="337" t="s">
        <v>109</v>
      </c>
      <c r="G88" s="338" t="s">
        <v>30</v>
      </c>
      <c r="H88" s="356" t="s">
        <v>363</v>
      </c>
      <c r="I88" s="345">
        <f>'Input Bank'!$J88</f>
        <v>1</v>
      </c>
      <c r="J88" s="347"/>
      <c r="K88" s="347"/>
      <c r="L88" s="347"/>
      <c r="M88" s="347"/>
      <c r="N88" s="334"/>
      <c r="O88" s="347"/>
      <c r="P88" s="177"/>
      <c r="Q88" s="74"/>
      <c r="R88" s="74"/>
      <c r="S88" s="74"/>
      <c r="T88" s="43"/>
      <c r="U88" s="43"/>
      <c r="V88" s="74"/>
      <c r="W88" s="43"/>
      <c r="X88" s="43"/>
      <c r="Y88" s="74"/>
      <c r="Z88" s="43"/>
      <c r="AA88" s="43"/>
    </row>
    <row r="89" spans="1:44" s="24" customFormat="1" ht="37.5">
      <c r="A89" s="16"/>
      <c r="B89" s="16"/>
      <c r="C89" s="16"/>
      <c r="D89" s="16"/>
      <c r="E89" s="16"/>
      <c r="F89" s="337" t="s">
        <v>110</v>
      </c>
      <c r="G89" s="345" t="s">
        <v>425</v>
      </c>
      <c r="H89" s="363" t="s">
        <v>332</v>
      </c>
      <c r="I89" s="345">
        <f>'Input Bank'!$J89</f>
        <v>1</v>
      </c>
      <c r="J89" s="347">
        <f t="shared" ref="J89:J91" si="28">IF(I89="", L89, I89)</f>
        <v>1</v>
      </c>
      <c r="K89" s="347">
        <v>1</v>
      </c>
      <c r="L89" s="347">
        <v>1</v>
      </c>
      <c r="M89" s="347">
        <f t="shared" ref="M89:M91" si="29">MAX(MIN(L89, J89), K89)</f>
        <v>1</v>
      </c>
      <c r="N89" s="334"/>
      <c r="O89" s="347">
        <f>IF(Dashboard!$M$7="Input LCR bank",J89,M89)</f>
        <v>1</v>
      </c>
      <c r="P89" s="177"/>
      <c r="Q89" s="74"/>
      <c r="R89" s="74"/>
      <c r="S89" s="74"/>
      <c r="T89" s="144"/>
      <c r="U89" s="144"/>
      <c r="V89" s="74"/>
      <c r="W89" s="144"/>
      <c r="X89" s="144"/>
      <c r="Y89" s="74"/>
      <c r="Z89" s="144"/>
      <c r="AA89" s="144"/>
    </row>
    <row r="90" spans="1:44" s="24" customFormat="1" ht="25">
      <c r="A90" s="16"/>
      <c r="B90" s="16"/>
      <c r="C90" s="16"/>
      <c r="D90" s="16"/>
      <c r="E90" s="16"/>
      <c r="F90" s="337" t="s">
        <v>111</v>
      </c>
      <c r="G90" s="345" t="s">
        <v>426</v>
      </c>
      <c r="H90" s="349" t="s">
        <v>479</v>
      </c>
      <c r="I90" s="345">
        <f>'Input Bank'!$J90</f>
        <v>1</v>
      </c>
      <c r="J90" s="347">
        <f t="shared" si="28"/>
        <v>1</v>
      </c>
      <c r="K90" s="347">
        <v>1</v>
      </c>
      <c r="L90" s="347">
        <v>1</v>
      </c>
      <c r="M90" s="347">
        <f t="shared" si="29"/>
        <v>1</v>
      </c>
      <c r="N90" s="334"/>
      <c r="O90" s="347">
        <f>IF(Dashboard!$M$7="Input LCR bank",J90,M90)</f>
        <v>1</v>
      </c>
      <c r="P90" s="177"/>
      <c r="Q90" s="74"/>
      <c r="R90" s="74"/>
      <c r="S90" s="74"/>
      <c r="T90" s="144"/>
      <c r="U90" s="144"/>
      <c r="V90" s="74"/>
      <c r="W90" s="144"/>
      <c r="X90" s="144"/>
      <c r="Y90" s="74"/>
      <c r="Z90" s="144"/>
      <c r="AA90" s="144"/>
    </row>
    <row r="91" spans="1:44" s="24" customFormat="1" ht="37.5">
      <c r="A91" s="16"/>
      <c r="B91" s="16"/>
      <c r="C91" s="16"/>
      <c r="D91" s="16"/>
      <c r="E91" s="16"/>
      <c r="F91" s="337" t="s">
        <v>112</v>
      </c>
      <c r="G91" s="345" t="s">
        <v>427</v>
      </c>
      <c r="H91" s="349" t="s">
        <v>480</v>
      </c>
      <c r="I91" s="345">
        <f>'Input Bank'!$J91</f>
        <v>1</v>
      </c>
      <c r="J91" s="347">
        <f t="shared" si="28"/>
        <v>1</v>
      </c>
      <c r="K91" s="347">
        <v>1</v>
      </c>
      <c r="L91" s="347">
        <v>1</v>
      </c>
      <c r="M91" s="347">
        <f t="shared" si="29"/>
        <v>1</v>
      </c>
      <c r="N91" s="334"/>
      <c r="O91" s="347">
        <f>IF(Dashboard!$M$7="Input LCR bank",J91,M91)</f>
        <v>1</v>
      </c>
      <c r="P91" s="177"/>
      <c r="Q91" s="74"/>
      <c r="R91" s="74"/>
      <c r="S91" s="74"/>
      <c r="T91" s="144"/>
      <c r="U91" s="144"/>
      <c r="V91" s="74"/>
      <c r="W91" s="144"/>
      <c r="X91" s="144"/>
      <c r="Y91" s="74"/>
      <c r="Z91" s="144"/>
      <c r="AA91" s="144"/>
    </row>
    <row r="92" spans="1:44" s="24" customFormat="1" ht="13">
      <c r="A92" s="16"/>
      <c r="B92" s="16"/>
      <c r="C92" s="16"/>
      <c r="D92" s="16"/>
      <c r="E92" s="16"/>
      <c r="F92" s="337" t="s">
        <v>113</v>
      </c>
      <c r="G92" s="338" t="s">
        <v>542</v>
      </c>
      <c r="H92" s="356" t="s">
        <v>364</v>
      </c>
      <c r="I92" s="345">
        <f>'Input Bank'!$J92</f>
        <v>0.85</v>
      </c>
      <c r="J92" s="347"/>
      <c r="K92" s="347"/>
      <c r="L92" s="347"/>
      <c r="M92" s="347"/>
      <c r="N92" s="334"/>
      <c r="O92" s="347"/>
      <c r="P92" s="181"/>
      <c r="Q92" s="74"/>
      <c r="R92" s="74"/>
      <c r="S92" s="74"/>
      <c r="T92" s="43"/>
      <c r="U92" s="43"/>
      <c r="V92" s="74"/>
      <c r="W92" s="43"/>
      <c r="X92" s="43"/>
      <c r="Y92" s="74"/>
      <c r="Z92" s="43"/>
      <c r="AA92" s="43"/>
    </row>
    <row r="93" spans="1:44" s="24" customFormat="1" ht="37.5">
      <c r="A93" s="16"/>
      <c r="B93" s="16"/>
      <c r="C93" s="16"/>
      <c r="D93" s="16"/>
      <c r="E93" s="16"/>
      <c r="F93" s="337" t="s">
        <v>8</v>
      </c>
      <c r="G93" s="345" t="s">
        <v>423</v>
      </c>
      <c r="H93" s="363" t="s">
        <v>333</v>
      </c>
      <c r="I93" s="345">
        <f>'Input Bank'!$J93</f>
        <v>0.85</v>
      </c>
      <c r="J93" s="347">
        <f t="shared" ref="J93:J94" si="30">IF(I93="", L93, I93)</f>
        <v>0.85</v>
      </c>
      <c r="K93" s="347">
        <v>0.85</v>
      </c>
      <c r="L93" s="347">
        <v>0.85</v>
      </c>
      <c r="M93" s="347">
        <f t="shared" ref="M93:M94" si="31">MAX(MIN(L93, J93), K93)</f>
        <v>0.85</v>
      </c>
      <c r="N93" s="334"/>
      <c r="O93" s="347">
        <f>IF(Dashboard!$M$7="Input LCR bank",J93,M93)</f>
        <v>0.85</v>
      </c>
      <c r="P93" s="181"/>
      <c r="Q93" s="74"/>
      <c r="R93" s="74"/>
      <c r="S93" s="74"/>
      <c r="T93" s="144"/>
      <c r="U93" s="144"/>
      <c r="V93" s="74"/>
      <c r="W93" s="144"/>
      <c r="X93" s="144"/>
      <c r="Y93" s="74"/>
      <c r="Z93" s="144"/>
      <c r="AA93" s="144"/>
    </row>
    <row r="94" spans="1:44" s="24" customFormat="1" ht="38">
      <c r="A94" s="16"/>
      <c r="B94" s="16"/>
      <c r="C94" s="16"/>
      <c r="D94" s="16"/>
      <c r="E94" s="16"/>
      <c r="F94" s="337" t="s">
        <v>114</v>
      </c>
      <c r="G94" s="345" t="s">
        <v>424</v>
      </c>
      <c r="H94" s="363" t="s">
        <v>476</v>
      </c>
      <c r="I94" s="345">
        <f>'Input Bank'!$J94</f>
        <v>0.85</v>
      </c>
      <c r="J94" s="347">
        <f t="shared" si="30"/>
        <v>0.85</v>
      </c>
      <c r="K94" s="347">
        <v>0.85</v>
      </c>
      <c r="L94" s="347">
        <v>0.85</v>
      </c>
      <c r="M94" s="347">
        <f t="shared" si="31"/>
        <v>0.85</v>
      </c>
      <c r="N94" s="334"/>
      <c r="O94" s="347">
        <f>IF(Dashboard!$M$7="Input LCR bank",J94,M94)</f>
        <v>0.85</v>
      </c>
      <c r="P94" s="181"/>
      <c r="Q94" s="74"/>
      <c r="R94" s="74"/>
      <c r="S94" s="74"/>
      <c r="T94" s="144"/>
      <c r="U94" s="144"/>
      <c r="V94" s="74"/>
      <c r="W94" s="144"/>
      <c r="X94" s="144"/>
      <c r="Y94" s="74"/>
      <c r="Z94" s="144"/>
      <c r="AA94" s="144"/>
    </row>
    <row r="95" spans="1:44" s="24" customFormat="1" ht="34.5" customHeight="1">
      <c r="A95" s="16"/>
      <c r="B95" s="16"/>
      <c r="C95" s="16"/>
      <c r="D95" s="16"/>
      <c r="E95" s="16"/>
      <c r="F95" s="337" t="s">
        <v>115</v>
      </c>
      <c r="G95" s="338" t="s">
        <v>543</v>
      </c>
      <c r="H95" s="356" t="s">
        <v>200</v>
      </c>
      <c r="I95" s="345">
        <f>'Input Bank'!$J95</f>
        <v>0.75</v>
      </c>
      <c r="J95" s="347"/>
      <c r="K95" s="347"/>
      <c r="L95" s="347"/>
      <c r="M95" s="347"/>
      <c r="N95" s="334"/>
      <c r="O95" s="347"/>
      <c r="P95" s="181"/>
      <c r="Q95" s="74"/>
      <c r="R95" s="74"/>
      <c r="S95" s="74"/>
      <c r="T95" s="43"/>
      <c r="U95" s="43"/>
      <c r="V95" s="74"/>
      <c r="W95" s="43"/>
      <c r="X95" s="43"/>
      <c r="Y95" s="74"/>
      <c r="Z95" s="43"/>
      <c r="AA95" s="43"/>
      <c r="AQ95" s="44"/>
      <c r="AR95" s="44"/>
    </row>
    <row r="96" spans="1:44" s="24" customFormat="1" ht="34.5" customHeight="1">
      <c r="A96" s="16"/>
      <c r="B96" s="16"/>
      <c r="C96" s="16"/>
      <c r="D96" s="16"/>
      <c r="E96" s="16"/>
      <c r="F96" s="337" t="s">
        <v>116</v>
      </c>
      <c r="G96" s="345" t="s">
        <v>428</v>
      </c>
      <c r="H96" s="363" t="s">
        <v>334</v>
      </c>
      <c r="I96" s="345">
        <f>'Input Bank'!$J96</f>
        <v>0.75</v>
      </c>
      <c r="J96" s="347">
        <f t="shared" ref="J96:J99" si="32">IF(I96="", L96, I96)</f>
        <v>0.75</v>
      </c>
      <c r="K96" s="347">
        <v>0.85</v>
      </c>
      <c r="L96" s="347">
        <v>0.85</v>
      </c>
      <c r="M96" s="347">
        <f t="shared" ref="M96:M99" si="33">MAX(MIN(L96, J96), K96)</f>
        <v>0.85</v>
      </c>
      <c r="N96" s="334"/>
      <c r="O96" s="347">
        <f>IF(Dashboard!$M$7="Input LCR bank",J96,M96)</f>
        <v>0.85</v>
      </c>
      <c r="P96" s="181"/>
      <c r="Q96" s="74"/>
      <c r="R96" s="74"/>
      <c r="S96" s="74"/>
      <c r="T96" s="145"/>
      <c r="U96" s="145"/>
      <c r="V96" s="74"/>
      <c r="W96" s="145"/>
      <c r="X96" s="145"/>
      <c r="Y96" s="74"/>
      <c r="Z96" s="145"/>
      <c r="AA96" s="145"/>
      <c r="AQ96" s="44"/>
      <c r="AR96" s="44"/>
    </row>
    <row r="97" spans="1:70" s="24" customFormat="1" ht="34.5" customHeight="1">
      <c r="A97" s="16"/>
      <c r="B97" s="16"/>
      <c r="C97" s="16"/>
      <c r="D97" s="16"/>
      <c r="E97" s="16"/>
      <c r="F97" s="337" t="s">
        <v>117</v>
      </c>
      <c r="G97" s="345" t="s">
        <v>429</v>
      </c>
      <c r="H97" s="349" t="s">
        <v>481</v>
      </c>
      <c r="I97" s="345">
        <f>'Input Bank'!$J97</f>
        <v>0.5</v>
      </c>
      <c r="J97" s="347">
        <f t="shared" si="32"/>
        <v>0.5</v>
      </c>
      <c r="K97" s="347">
        <v>0.85</v>
      </c>
      <c r="L97" s="347">
        <v>0.85</v>
      </c>
      <c r="M97" s="347">
        <f t="shared" si="33"/>
        <v>0.85</v>
      </c>
      <c r="N97" s="334"/>
      <c r="O97" s="347">
        <f>IF(Dashboard!$M$7="Input LCR bank",J97,M97)</f>
        <v>0.85</v>
      </c>
      <c r="P97" s="181"/>
      <c r="Q97" s="74"/>
      <c r="R97" s="74"/>
      <c r="S97" s="74"/>
      <c r="T97" s="145"/>
      <c r="U97" s="145"/>
      <c r="V97" s="74"/>
      <c r="W97" s="145"/>
      <c r="X97" s="145"/>
      <c r="Y97" s="74"/>
      <c r="Z97" s="145"/>
      <c r="AA97" s="145"/>
      <c r="AQ97" s="44"/>
      <c r="AR97" s="44"/>
    </row>
    <row r="98" spans="1:70" s="24" customFormat="1" ht="34.5" customHeight="1">
      <c r="A98" s="16"/>
      <c r="B98" s="16"/>
      <c r="C98" s="16"/>
      <c r="D98" s="16"/>
      <c r="E98" s="16"/>
      <c r="F98" s="337" t="s">
        <v>118</v>
      </c>
      <c r="G98" s="345" t="s">
        <v>430</v>
      </c>
      <c r="H98" s="349" t="s">
        <v>482</v>
      </c>
      <c r="I98" s="345">
        <f>'Input Bank'!$J98</f>
        <v>0.5</v>
      </c>
      <c r="J98" s="347">
        <f t="shared" si="32"/>
        <v>0.5</v>
      </c>
      <c r="K98" s="347">
        <v>0.85</v>
      </c>
      <c r="L98" s="347">
        <v>0.85</v>
      </c>
      <c r="M98" s="347">
        <f t="shared" si="33"/>
        <v>0.85</v>
      </c>
      <c r="N98" s="334"/>
      <c r="O98" s="347">
        <f>IF(Dashboard!$M$7="Input LCR bank",J98,M98)</f>
        <v>0.85</v>
      </c>
      <c r="P98" s="181"/>
      <c r="Q98" s="74"/>
      <c r="R98" s="74"/>
      <c r="S98" s="74"/>
      <c r="T98" s="145"/>
      <c r="U98" s="145"/>
      <c r="V98" s="74"/>
      <c r="W98" s="145"/>
      <c r="X98" s="145"/>
      <c r="Y98" s="74"/>
      <c r="Z98" s="145"/>
      <c r="AA98" s="145"/>
      <c r="AQ98" s="44"/>
      <c r="AR98" s="44"/>
    </row>
    <row r="99" spans="1:70" s="24" customFormat="1" ht="34.5" customHeight="1">
      <c r="A99" s="16"/>
      <c r="B99" s="16"/>
      <c r="C99" s="16"/>
      <c r="D99" s="16"/>
      <c r="E99" s="16"/>
      <c r="F99" s="337" t="s">
        <v>119</v>
      </c>
      <c r="G99" s="345" t="s">
        <v>431</v>
      </c>
      <c r="H99" s="349" t="s">
        <v>483</v>
      </c>
      <c r="I99" s="345">
        <f>'Input Bank'!$J99</f>
        <v>0.5</v>
      </c>
      <c r="J99" s="347">
        <f t="shared" si="32"/>
        <v>0.5</v>
      </c>
      <c r="K99" s="347">
        <v>0.85</v>
      </c>
      <c r="L99" s="347">
        <v>0.85</v>
      </c>
      <c r="M99" s="347">
        <f t="shared" si="33"/>
        <v>0.85</v>
      </c>
      <c r="N99" s="334"/>
      <c r="O99" s="347">
        <f>IF(Dashboard!$M$7="Input LCR bank",J99,M99)</f>
        <v>0.85</v>
      </c>
      <c r="P99" s="181"/>
      <c r="Q99" s="74"/>
      <c r="R99" s="74"/>
      <c r="S99" s="74"/>
      <c r="T99" s="145"/>
      <c r="U99" s="145"/>
      <c r="V99" s="74"/>
      <c r="W99" s="145"/>
      <c r="X99" s="145"/>
      <c r="Y99" s="74"/>
      <c r="Z99" s="145"/>
      <c r="AA99" s="145"/>
      <c r="AQ99" s="44"/>
      <c r="AR99" s="44"/>
    </row>
    <row r="100" spans="1:70" s="44" customFormat="1" ht="13">
      <c r="A100" s="16"/>
      <c r="B100" s="16"/>
      <c r="C100" s="16"/>
      <c r="D100" s="25"/>
      <c r="E100" s="25"/>
      <c r="F100" s="337" t="s">
        <v>120</v>
      </c>
      <c r="G100" s="338" t="s">
        <v>547</v>
      </c>
      <c r="H100" s="380" t="s">
        <v>349</v>
      </c>
      <c r="I100" s="345">
        <f>'Input Bank'!$J100</f>
        <v>0</v>
      </c>
      <c r="J100" s="347">
        <f t="shared" ref="J100:J104" si="34">IF(I100="", L100, I100)</f>
        <v>0</v>
      </c>
      <c r="K100" s="347">
        <v>0</v>
      </c>
      <c r="L100" s="347">
        <v>0</v>
      </c>
      <c r="M100" s="347">
        <f t="shared" ref="M100:M101" si="35">MAX(MIN(L100, J100), K100)</f>
        <v>0</v>
      </c>
      <c r="N100" s="334"/>
      <c r="O100" s="347">
        <f>IF(Dashboard!$M$7="Input LCR bank",J100,M100)</f>
        <v>0</v>
      </c>
      <c r="P100" s="181"/>
      <c r="Q100" s="74"/>
      <c r="R100" s="74"/>
      <c r="S100" s="74"/>
      <c r="T100" s="144"/>
      <c r="U100" s="144"/>
      <c r="V100" s="74"/>
      <c r="W100" s="144"/>
      <c r="X100" s="144"/>
      <c r="Y100" s="74"/>
      <c r="Z100" s="144"/>
      <c r="AA100" s="14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</row>
    <row r="101" spans="1:70" s="44" customFormat="1" ht="13">
      <c r="A101" s="16"/>
      <c r="B101" s="16"/>
      <c r="C101" s="16"/>
      <c r="D101" s="25"/>
      <c r="E101" s="25"/>
      <c r="F101" s="337" t="s">
        <v>121</v>
      </c>
      <c r="G101" s="338" t="s">
        <v>548</v>
      </c>
      <c r="H101" s="356" t="s">
        <v>516</v>
      </c>
      <c r="I101" s="345">
        <f>'Input Bank'!$J101</f>
        <v>0</v>
      </c>
      <c r="J101" s="347">
        <f t="shared" si="34"/>
        <v>0</v>
      </c>
      <c r="K101" s="347">
        <v>0</v>
      </c>
      <c r="L101" s="347">
        <v>0</v>
      </c>
      <c r="M101" s="347">
        <f t="shared" si="35"/>
        <v>0</v>
      </c>
      <c r="N101" s="334"/>
      <c r="O101" s="347">
        <f>IF(Dashboard!$M$7="Input LCR bank",J101,M101)</f>
        <v>0</v>
      </c>
      <c r="P101" s="181"/>
      <c r="Q101" s="74"/>
      <c r="R101" s="74"/>
      <c r="S101" s="74"/>
      <c r="T101" s="144"/>
      <c r="U101" s="144"/>
      <c r="V101" s="74"/>
      <c r="W101" s="144"/>
      <c r="X101" s="144"/>
      <c r="Y101" s="74"/>
      <c r="Z101" s="144"/>
      <c r="AA101" s="14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</row>
    <row r="102" spans="1:70" s="44" customFormat="1" ht="13">
      <c r="A102" s="16"/>
      <c r="B102" s="16"/>
      <c r="C102" s="16"/>
      <c r="D102" s="25"/>
      <c r="E102" s="25"/>
      <c r="F102" s="337" t="s">
        <v>122</v>
      </c>
      <c r="G102" s="338" t="s">
        <v>549</v>
      </c>
      <c r="H102" s="356" t="s">
        <v>365</v>
      </c>
      <c r="I102" s="345">
        <f>'Input Bank'!$J102</f>
        <v>0</v>
      </c>
      <c r="J102" s="343"/>
      <c r="K102" s="343"/>
      <c r="L102" s="343"/>
      <c r="M102" s="343"/>
      <c r="N102" s="334"/>
      <c r="O102" s="343"/>
      <c r="P102" s="179"/>
      <c r="Q102" s="74"/>
      <c r="R102" s="74"/>
      <c r="S102" s="74"/>
      <c r="T102" s="41"/>
      <c r="U102" s="41"/>
      <c r="V102" s="74"/>
      <c r="W102" s="41"/>
      <c r="X102" s="41"/>
      <c r="Y102" s="74"/>
      <c r="Z102" s="41"/>
      <c r="AA102" s="41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</row>
    <row r="103" spans="1:70" s="24" customFormat="1" ht="13">
      <c r="A103" s="16"/>
      <c r="B103" s="16"/>
      <c r="C103" s="16"/>
      <c r="D103" s="16"/>
      <c r="E103" s="16"/>
      <c r="F103" s="337" t="s">
        <v>9</v>
      </c>
      <c r="G103" s="345" t="s">
        <v>432</v>
      </c>
      <c r="H103" s="363" t="s">
        <v>502</v>
      </c>
      <c r="I103" s="345">
        <f>'Input Bank'!$J103</f>
        <v>0</v>
      </c>
      <c r="J103" s="347">
        <f t="shared" si="34"/>
        <v>0</v>
      </c>
      <c r="K103" s="347">
        <v>0</v>
      </c>
      <c r="L103" s="347">
        <v>0</v>
      </c>
      <c r="M103" s="347">
        <f t="shared" ref="M103:M104" si="36">MAX(MIN(L103, J103), K103)</f>
        <v>0</v>
      </c>
      <c r="N103" s="334"/>
      <c r="O103" s="348">
        <f>IF(Dashboard!$M$7="Input LCR bank",J103,M103)</f>
        <v>0</v>
      </c>
      <c r="P103" s="181"/>
      <c r="Q103" s="74"/>
      <c r="R103" s="74"/>
      <c r="S103" s="74"/>
      <c r="T103" s="144"/>
      <c r="U103" s="144"/>
      <c r="V103" s="74"/>
      <c r="W103" s="144"/>
      <c r="X103" s="144"/>
      <c r="Y103" s="74"/>
      <c r="Z103" s="144"/>
      <c r="AA103" s="1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</row>
    <row r="104" spans="1:70" s="24" customFormat="1" ht="13">
      <c r="A104" s="16"/>
      <c r="B104" s="16"/>
      <c r="C104" s="16"/>
      <c r="D104" s="16"/>
      <c r="E104" s="16"/>
      <c r="F104" s="337" t="s">
        <v>123</v>
      </c>
      <c r="G104" s="345" t="s">
        <v>433</v>
      </c>
      <c r="H104" s="363" t="s">
        <v>229</v>
      </c>
      <c r="I104" s="345">
        <f>'Input Bank'!$J104</f>
        <v>0</v>
      </c>
      <c r="J104" s="347">
        <f t="shared" si="34"/>
        <v>0</v>
      </c>
      <c r="K104" s="347">
        <v>0</v>
      </c>
      <c r="L104" s="347">
        <v>0</v>
      </c>
      <c r="M104" s="347">
        <f t="shared" si="36"/>
        <v>0</v>
      </c>
      <c r="N104" s="334"/>
      <c r="O104" s="348">
        <f>IF(Dashboard!$M$7="Input LCR bank",J104,M104)</f>
        <v>0</v>
      </c>
      <c r="P104" s="181"/>
      <c r="Q104" s="74"/>
      <c r="R104" s="74"/>
      <c r="S104" s="74"/>
      <c r="T104" s="144"/>
      <c r="U104" s="144"/>
      <c r="V104" s="74"/>
      <c r="W104" s="144"/>
      <c r="X104" s="144"/>
      <c r="Y104" s="74"/>
      <c r="Z104" s="144"/>
      <c r="AA104" s="144"/>
      <c r="AQ104" s="44"/>
      <c r="AR104" s="44"/>
    </row>
    <row r="105" spans="1:70" s="44" customFormat="1" ht="13">
      <c r="A105" s="16"/>
      <c r="B105" s="16"/>
      <c r="C105" s="16"/>
      <c r="D105" s="25"/>
      <c r="E105" s="25"/>
      <c r="F105" s="337" t="s">
        <v>124</v>
      </c>
      <c r="G105" s="338" t="s">
        <v>551</v>
      </c>
      <c r="H105" s="341" t="s">
        <v>517</v>
      </c>
      <c r="I105" s="342"/>
      <c r="J105" s="343"/>
      <c r="K105" s="343"/>
      <c r="L105" s="343"/>
      <c r="M105" s="343"/>
      <c r="N105" s="334"/>
      <c r="O105" s="343"/>
      <c r="P105" s="179"/>
      <c r="Q105" s="74"/>
      <c r="R105" s="74"/>
      <c r="S105" s="74"/>
      <c r="T105" s="41"/>
      <c r="U105" s="41"/>
      <c r="V105" s="74"/>
      <c r="W105" s="41"/>
      <c r="X105" s="41"/>
      <c r="Y105" s="74"/>
      <c r="Z105" s="41"/>
      <c r="AA105" s="41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</row>
    <row r="106" spans="1:70" s="44" customFormat="1" ht="13.5" thickBot="1">
      <c r="A106" s="16"/>
      <c r="B106" s="16"/>
      <c r="C106" s="16"/>
      <c r="D106" s="25"/>
      <c r="E106" s="25"/>
      <c r="F106" s="337" t="s">
        <v>125</v>
      </c>
      <c r="G106" s="381" t="s">
        <v>552</v>
      </c>
      <c r="H106" s="341" t="s">
        <v>518</v>
      </c>
      <c r="I106" s="342"/>
      <c r="J106" s="377"/>
      <c r="K106" s="377"/>
      <c r="L106" s="377"/>
      <c r="M106" s="377"/>
      <c r="N106" s="334"/>
      <c r="O106" s="377"/>
      <c r="P106" s="179"/>
      <c r="Q106" s="74"/>
      <c r="R106" s="74"/>
      <c r="S106" s="74"/>
      <c r="T106" s="41"/>
      <c r="U106" s="41"/>
      <c r="V106" s="74"/>
      <c r="W106" s="41"/>
      <c r="X106" s="41"/>
      <c r="Y106" s="74"/>
      <c r="Z106" s="41"/>
      <c r="AA106" s="41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</row>
    <row r="107" spans="1:70" s="44" customFormat="1" ht="25" customHeight="1">
      <c r="A107" s="16"/>
      <c r="B107" s="16"/>
      <c r="C107" s="16"/>
      <c r="D107" s="25"/>
      <c r="E107" s="25"/>
      <c r="F107" s="337" t="s">
        <v>126</v>
      </c>
      <c r="G107" s="338">
        <v>4</v>
      </c>
      <c r="H107" s="382" t="s">
        <v>496</v>
      </c>
      <c r="I107" s="340"/>
      <c r="J107" s="340"/>
      <c r="K107" s="340"/>
      <c r="L107" s="340"/>
      <c r="M107" s="340"/>
      <c r="N107" s="334"/>
      <c r="O107" s="340"/>
      <c r="P107" s="176"/>
      <c r="Q107" s="74"/>
      <c r="R107" s="74"/>
      <c r="S107" s="74"/>
      <c r="T107" s="60"/>
      <c r="U107" s="60"/>
      <c r="V107" s="74"/>
      <c r="W107" s="60"/>
      <c r="X107" s="60"/>
      <c r="Y107" s="74"/>
      <c r="Z107" s="60"/>
      <c r="AA107" s="60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</row>
    <row r="108" spans="1:70" s="24" customFormat="1" ht="13">
      <c r="A108" s="16"/>
      <c r="B108" s="16"/>
      <c r="C108" s="16"/>
      <c r="D108" s="16"/>
      <c r="E108" s="16"/>
      <c r="F108" s="337" t="s">
        <v>127</v>
      </c>
      <c r="G108" s="338" t="s">
        <v>553</v>
      </c>
      <c r="H108" s="341" t="s">
        <v>251</v>
      </c>
      <c r="I108" s="342"/>
      <c r="J108" s="366"/>
      <c r="K108" s="366"/>
      <c r="L108" s="366"/>
      <c r="M108" s="366"/>
      <c r="N108" s="334"/>
      <c r="O108" s="366"/>
      <c r="P108" s="179"/>
      <c r="Q108" s="74"/>
      <c r="R108" s="74"/>
      <c r="S108" s="74"/>
      <c r="T108" s="41"/>
      <c r="U108" s="41"/>
      <c r="V108" s="74"/>
      <c r="W108" s="41"/>
      <c r="X108" s="41"/>
      <c r="Y108" s="74"/>
      <c r="Z108" s="41"/>
      <c r="AA108" s="41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  <c r="BR108" s="44"/>
    </row>
    <row r="109" spans="1:70" s="24" customFormat="1" ht="25.5">
      <c r="A109" s="16"/>
      <c r="B109" s="16"/>
      <c r="C109" s="16"/>
      <c r="D109" s="16"/>
      <c r="E109" s="16"/>
      <c r="F109" s="337" t="s">
        <v>128</v>
      </c>
      <c r="G109" s="345" t="s">
        <v>434</v>
      </c>
      <c r="H109" s="361" t="s">
        <v>477</v>
      </c>
      <c r="I109" s="345">
        <f>'Input Bank'!$J109</f>
        <v>1</v>
      </c>
      <c r="J109" s="383">
        <f t="shared" ref="J109" si="37">IF(I109="", L109, I109)</f>
        <v>1</v>
      </c>
      <c r="K109" s="383">
        <v>0</v>
      </c>
      <c r="L109" s="383">
        <v>1</v>
      </c>
      <c r="M109" s="383">
        <f t="shared" ref="M109" si="38">MAX(MIN(L109, J109), K109)</f>
        <v>1</v>
      </c>
      <c r="N109" s="334"/>
      <c r="O109" s="348">
        <f>IF(Dashboard!$M$7="Input LCR bank",J109,M109)</f>
        <v>1</v>
      </c>
      <c r="P109" s="178">
        <v>1</v>
      </c>
      <c r="Q109" s="48"/>
      <c r="R109" s="48"/>
      <c r="S109" s="48"/>
      <c r="T109" s="144"/>
      <c r="U109" s="144"/>
      <c r="V109" s="48"/>
      <c r="W109" s="144"/>
      <c r="X109" s="144"/>
      <c r="Y109" s="48"/>
      <c r="Z109" s="144"/>
      <c r="AA109" s="144"/>
    </row>
    <row r="110" spans="1:70" s="24" customFormat="1" ht="25.5">
      <c r="A110" s="16"/>
      <c r="B110" s="16"/>
      <c r="C110" s="16"/>
      <c r="D110" s="16"/>
      <c r="E110" s="16"/>
      <c r="F110" s="337" t="s">
        <v>129</v>
      </c>
      <c r="G110" s="345" t="s">
        <v>435</v>
      </c>
      <c r="H110" s="361" t="s">
        <v>519</v>
      </c>
      <c r="I110" s="345">
        <f>'Input Bank'!$J110</f>
        <v>1</v>
      </c>
      <c r="J110" s="383">
        <f t="shared" ref="J110:J114" si="39">IF(I110="", L110, I110)</f>
        <v>1</v>
      </c>
      <c r="K110" s="383">
        <v>0</v>
      </c>
      <c r="L110" s="383">
        <v>1</v>
      </c>
      <c r="M110" s="383">
        <f t="shared" ref="M110:M114" si="40">MAX(MIN(L110, J110), K110)</f>
        <v>1</v>
      </c>
      <c r="N110" s="334"/>
      <c r="O110" s="348">
        <f>IF(Dashboard!$M$7="Input LCR bank",J110,M110)</f>
        <v>1</v>
      </c>
      <c r="P110" s="178">
        <v>1</v>
      </c>
      <c r="Q110" s="48"/>
      <c r="R110" s="48"/>
      <c r="S110" s="48"/>
      <c r="T110" s="144"/>
      <c r="U110" s="144"/>
      <c r="V110" s="48"/>
      <c r="W110" s="144"/>
      <c r="X110" s="144"/>
      <c r="Y110" s="48"/>
      <c r="Z110" s="144"/>
      <c r="AA110" s="144"/>
      <c r="AB110" s="49"/>
    </row>
    <row r="111" spans="1:70" s="24" customFormat="1" ht="13">
      <c r="A111" s="16"/>
      <c r="B111" s="16"/>
      <c r="C111" s="16"/>
      <c r="D111" s="16"/>
      <c r="E111" s="16"/>
      <c r="F111" s="337" t="s">
        <v>130</v>
      </c>
      <c r="G111" s="345" t="s">
        <v>436</v>
      </c>
      <c r="H111" s="361" t="s">
        <v>520</v>
      </c>
      <c r="I111" s="345">
        <f>'Input Bank'!$J111</f>
        <v>0.2</v>
      </c>
      <c r="J111" s="383">
        <f t="shared" si="39"/>
        <v>0.2</v>
      </c>
      <c r="K111" s="383">
        <v>0</v>
      </c>
      <c r="L111" s="383">
        <v>0.2</v>
      </c>
      <c r="M111" s="383">
        <f t="shared" si="40"/>
        <v>0.2</v>
      </c>
      <c r="N111" s="334"/>
      <c r="O111" s="348">
        <f>IF(Dashboard!$M$7="Input LCR bank",J111,M111)</f>
        <v>0.2</v>
      </c>
      <c r="P111" s="178">
        <v>1</v>
      </c>
      <c r="Q111" s="48"/>
      <c r="R111" s="48"/>
      <c r="S111" s="48"/>
      <c r="T111" s="144"/>
      <c r="U111" s="144"/>
      <c r="V111" s="48"/>
      <c r="W111" s="144"/>
      <c r="X111" s="144"/>
      <c r="Y111" s="48"/>
      <c r="Z111" s="144"/>
      <c r="AA111" s="144"/>
      <c r="AB111" s="49"/>
      <c r="AC111" s="49"/>
    </row>
    <row r="112" spans="1:70" s="24" customFormat="1" ht="25.5">
      <c r="A112" s="16"/>
      <c r="B112" s="16"/>
      <c r="C112" s="16"/>
      <c r="D112" s="16"/>
      <c r="E112" s="16"/>
      <c r="F112" s="337" t="s">
        <v>131</v>
      </c>
      <c r="G112" s="345" t="s">
        <v>437</v>
      </c>
      <c r="H112" s="361" t="s">
        <v>521</v>
      </c>
      <c r="I112" s="345">
        <f>'Input Bank'!$J112</f>
        <v>1</v>
      </c>
      <c r="J112" s="383">
        <f t="shared" si="39"/>
        <v>1</v>
      </c>
      <c r="K112" s="383">
        <v>0</v>
      </c>
      <c r="L112" s="383">
        <v>1</v>
      </c>
      <c r="M112" s="383">
        <f t="shared" si="40"/>
        <v>1</v>
      </c>
      <c r="N112" s="334"/>
      <c r="O112" s="348">
        <f>IF(Dashboard!$M$7="Input LCR bank",J112,M112)</f>
        <v>1</v>
      </c>
      <c r="P112" s="178">
        <v>1</v>
      </c>
      <c r="Q112" s="48"/>
      <c r="R112" s="48"/>
      <c r="S112" s="48"/>
      <c r="T112" s="144"/>
      <c r="U112" s="144"/>
      <c r="V112" s="48"/>
      <c r="W112" s="144"/>
      <c r="X112" s="144"/>
      <c r="Y112" s="48"/>
      <c r="Z112" s="144"/>
      <c r="AA112" s="144"/>
      <c r="AB112" s="49"/>
      <c r="AC112" s="49"/>
    </row>
    <row r="113" spans="1:29" s="24" customFormat="1" ht="38.5">
      <c r="A113" s="16"/>
      <c r="B113" s="16"/>
      <c r="C113" s="16"/>
      <c r="D113" s="16"/>
      <c r="E113" s="16"/>
      <c r="F113" s="337" t="s">
        <v>10</v>
      </c>
      <c r="G113" s="345" t="s">
        <v>438</v>
      </c>
      <c r="H113" s="361" t="s">
        <v>478</v>
      </c>
      <c r="I113" s="345">
        <f>'Input Bank'!$J113</f>
        <v>1</v>
      </c>
      <c r="J113" s="383">
        <f t="shared" si="39"/>
        <v>1</v>
      </c>
      <c r="K113" s="383">
        <v>0</v>
      </c>
      <c r="L113" s="383">
        <v>1</v>
      </c>
      <c r="M113" s="383">
        <f t="shared" si="40"/>
        <v>1</v>
      </c>
      <c r="N113" s="334"/>
      <c r="O113" s="348">
        <f>IF(Dashboard!$M$7="Input LCR bank",J113,M113)</f>
        <v>1</v>
      </c>
      <c r="P113" s="178">
        <v>1</v>
      </c>
      <c r="Q113" s="78"/>
      <c r="R113" s="78"/>
      <c r="S113" s="78"/>
      <c r="T113" s="144"/>
      <c r="U113" s="144"/>
      <c r="V113" s="48"/>
      <c r="W113" s="144"/>
      <c r="X113" s="144"/>
      <c r="Y113" s="48"/>
      <c r="Z113" s="144"/>
      <c r="AA113" s="144"/>
      <c r="AB113" s="49"/>
      <c r="AC113" s="49"/>
    </row>
    <row r="114" spans="1:29" s="24" customFormat="1" ht="13">
      <c r="A114" s="16"/>
      <c r="B114" s="16"/>
      <c r="C114" s="16"/>
      <c r="D114" s="16"/>
      <c r="E114" s="50"/>
      <c r="F114" s="337" t="s">
        <v>132</v>
      </c>
      <c r="G114" s="345" t="s">
        <v>439</v>
      </c>
      <c r="H114" s="362" t="s">
        <v>252</v>
      </c>
      <c r="I114" s="345">
        <f>'Input Bank'!$J114</f>
        <v>1</v>
      </c>
      <c r="J114" s="383">
        <f t="shared" si="39"/>
        <v>1</v>
      </c>
      <c r="K114" s="383">
        <v>0</v>
      </c>
      <c r="L114" s="383">
        <v>1</v>
      </c>
      <c r="M114" s="383">
        <f t="shared" si="40"/>
        <v>1</v>
      </c>
      <c r="N114" s="334"/>
      <c r="O114" s="348">
        <f>IF(Dashboard!$M$7="Input LCR bank",J114,M114)</f>
        <v>1</v>
      </c>
      <c r="P114" s="178">
        <v>1</v>
      </c>
      <c r="Q114" s="78"/>
      <c r="R114" s="78"/>
      <c r="S114" s="78"/>
      <c r="T114" s="144"/>
      <c r="U114" s="144"/>
      <c r="V114" s="48"/>
      <c r="W114" s="144"/>
      <c r="X114" s="144"/>
      <c r="Y114" s="48"/>
      <c r="Z114" s="144"/>
      <c r="AA114" s="144"/>
      <c r="AB114" s="49"/>
      <c r="AC114" s="49"/>
    </row>
    <row r="115" spans="1:29" s="24" customFormat="1" ht="13">
      <c r="A115" s="16"/>
      <c r="B115" s="16"/>
      <c r="C115" s="16"/>
      <c r="D115" s="16"/>
      <c r="E115" s="50"/>
      <c r="F115" s="337" t="s">
        <v>133</v>
      </c>
      <c r="G115" s="384" t="s">
        <v>554</v>
      </c>
      <c r="H115" s="385" t="s">
        <v>329</v>
      </c>
      <c r="I115" s="342"/>
      <c r="J115" s="343"/>
      <c r="K115" s="343"/>
      <c r="L115" s="343"/>
      <c r="M115" s="343"/>
      <c r="N115" s="334"/>
      <c r="O115" s="343"/>
      <c r="P115" s="181"/>
      <c r="Q115" s="78"/>
      <c r="R115" s="78"/>
      <c r="S115" s="78"/>
      <c r="T115" s="43"/>
      <c r="U115" s="43"/>
      <c r="V115" s="48"/>
      <c r="W115" s="43"/>
      <c r="X115" s="43"/>
      <c r="Y115" s="48"/>
      <c r="Z115" s="43"/>
      <c r="AA115" s="43"/>
      <c r="AB115" s="49"/>
      <c r="AC115" s="49"/>
    </row>
    <row r="116" spans="1:29" s="24" customFormat="1" ht="25.5">
      <c r="A116" s="16"/>
      <c r="B116" s="16"/>
      <c r="C116" s="16"/>
      <c r="D116" s="16"/>
      <c r="E116" s="50"/>
      <c r="F116" s="337" t="s">
        <v>134</v>
      </c>
      <c r="G116" s="386" t="s">
        <v>440</v>
      </c>
      <c r="H116" s="387" t="s">
        <v>589</v>
      </c>
      <c r="I116" s="345">
        <f>'Input Bank'!$J116</f>
        <v>1</v>
      </c>
      <c r="J116" s="383">
        <f t="shared" ref="J116:J117" si="41">IF(I116="", L116, I116)</f>
        <v>1</v>
      </c>
      <c r="K116" s="383">
        <v>0</v>
      </c>
      <c r="L116" s="383">
        <v>1</v>
      </c>
      <c r="M116" s="383">
        <f t="shared" ref="M116:M117" si="42">MAX(MIN(L116, J116), K116)</f>
        <v>1</v>
      </c>
      <c r="N116" s="334"/>
      <c r="O116" s="348">
        <f>IF(Dashboard!$M$7="Input LCR bank",J116,M116)</f>
        <v>1</v>
      </c>
      <c r="P116" s="178">
        <v>1</v>
      </c>
      <c r="Q116" s="78"/>
      <c r="R116" s="78"/>
      <c r="S116" s="78"/>
      <c r="T116" s="144"/>
      <c r="U116" s="144"/>
      <c r="V116" s="48"/>
      <c r="W116" s="144"/>
      <c r="X116" s="144"/>
      <c r="Y116" s="48"/>
      <c r="Z116" s="144"/>
      <c r="AA116" s="144"/>
      <c r="AB116" s="49"/>
      <c r="AC116" s="49"/>
    </row>
    <row r="117" spans="1:29" s="24" customFormat="1" ht="38">
      <c r="A117" s="16"/>
      <c r="B117" s="16"/>
      <c r="C117" s="16"/>
      <c r="D117" s="16"/>
      <c r="E117" s="50"/>
      <c r="F117" s="337" t="s">
        <v>135</v>
      </c>
      <c r="G117" s="386" t="s">
        <v>441</v>
      </c>
      <c r="H117" s="387" t="s">
        <v>590</v>
      </c>
      <c r="I117" s="345">
        <f>'Input Bank'!$J117</f>
        <v>1</v>
      </c>
      <c r="J117" s="383">
        <f t="shared" si="41"/>
        <v>1</v>
      </c>
      <c r="K117" s="383">
        <v>0</v>
      </c>
      <c r="L117" s="383">
        <v>1</v>
      </c>
      <c r="M117" s="383">
        <f t="shared" si="42"/>
        <v>1</v>
      </c>
      <c r="N117" s="334"/>
      <c r="O117" s="348">
        <f>IF(Dashboard!$M$7="Input LCR bank",J117,M117)</f>
        <v>1</v>
      </c>
      <c r="P117" s="178">
        <v>1</v>
      </c>
      <c r="Q117" s="78"/>
      <c r="R117" s="78"/>
      <c r="S117" s="78"/>
      <c r="T117" s="144"/>
      <c r="U117" s="144"/>
      <c r="V117" s="48"/>
      <c r="W117" s="144"/>
      <c r="X117" s="144"/>
      <c r="Y117" s="48"/>
      <c r="Z117" s="144"/>
      <c r="AA117" s="144"/>
      <c r="AB117" s="49"/>
      <c r="AC117" s="49"/>
    </row>
    <row r="118" spans="1:29" s="24" customFormat="1" ht="13">
      <c r="A118" s="16"/>
      <c r="B118" s="16"/>
      <c r="C118" s="16"/>
      <c r="D118" s="16"/>
      <c r="E118" s="50"/>
      <c r="F118" s="337" t="s">
        <v>136</v>
      </c>
      <c r="G118" s="384" t="s">
        <v>555</v>
      </c>
      <c r="H118" s="372" t="s">
        <v>253</v>
      </c>
      <c r="I118" s="342"/>
      <c r="J118" s="383"/>
      <c r="K118" s="383"/>
      <c r="L118" s="383"/>
      <c r="M118" s="383"/>
      <c r="N118" s="334"/>
      <c r="O118" s="348"/>
      <c r="P118" s="178">
        <v>1</v>
      </c>
      <c r="Q118" s="78"/>
      <c r="R118" s="78"/>
      <c r="S118" s="78"/>
      <c r="T118" s="144"/>
      <c r="U118" s="144"/>
      <c r="V118" s="48"/>
      <c r="W118" s="144"/>
      <c r="X118" s="144"/>
      <c r="Y118" s="48"/>
      <c r="Z118" s="144"/>
      <c r="AA118" s="144"/>
      <c r="AB118" s="49"/>
      <c r="AC118" s="49"/>
    </row>
    <row r="119" spans="1:29" s="24" customFormat="1" ht="13">
      <c r="A119" s="16"/>
      <c r="B119" s="16"/>
      <c r="C119" s="16"/>
      <c r="D119" s="16"/>
      <c r="E119" s="50"/>
      <c r="F119" s="337" t="s">
        <v>137</v>
      </c>
      <c r="G119" s="388" t="s">
        <v>442</v>
      </c>
      <c r="H119" s="362" t="s">
        <v>254</v>
      </c>
      <c r="I119" s="345">
        <f>'Input Bank'!$J119</f>
        <v>0.05</v>
      </c>
      <c r="J119" s="383">
        <f t="shared" ref="J119:J140" si="43">IF(I119="", L119, I119)</f>
        <v>0.05</v>
      </c>
      <c r="K119" s="383">
        <v>0</v>
      </c>
      <c r="L119" s="383">
        <v>0.05</v>
      </c>
      <c r="M119" s="383">
        <f t="shared" ref="M119:M140" si="44">MAX(MIN(L119, J119), K119)</f>
        <v>0.05</v>
      </c>
      <c r="N119" s="334"/>
      <c r="O119" s="348">
        <f>IF(Dashboard!$M$7="Input LCR bank",J119,M119)</f>
        <v>0.05</v>
      </c>
      <c r="P119" s="178">
        <v>1</v>
      </c>
      <c r="Q119" s="78"/>
      <c r="R119" s="78"/>
      <c r="S119" s="78"/>
      <c r="T119" s="144"/>
      <c r="U119" s="144"/>
      <c r="V119" s="48"/>
      <c r="W119" s="144"/>
      <c r="X119" s="144"/>
      <c r="Y119" s="48"/>
      <c r="Z119" s="144"/>
      <c r="AA119" s="144"/>
      <c r="AB119" s="49"/>
      <c r="AC119" s="49"/>
    </row>
    <row r="120" spans="1:29" s="24" customFormat="1" ht="37.5">
      <c r="A120" s="16"/>
      <c r="B120" s="16"/>
      <c r="C120" s="16"/>
      <c r="D120" s="16"/>
      <c r="E120" s="50"/>
      <c r="F120" s="337" t="s">
        <v>138</v>
      </c>
      <c r="G120" s="388" t="s">
        <v>443</v>
      </c>
      <c r="H120" s="362" t="s">
        <v>522</v>
      </c>
      <c r="I120" s="345">
        <f>'Input Bank'!$J120</f>
        <v>0.1</v>
      </c>
      <c r="J120" s="383">
        <f t="shared" si="43"/>
        <v>0.1</v>
      </c>
      <c r="K120" s="383">
        <v>0</v>
      </c>
      <c r="L120" s="383">
        <v>0.1</v>
      </c>
      <c r="M120" s="383">
        <f t="shared" si="44"/>
        <v>0.1</v>
      </c>
      <c r="N120" s="334"/>
      <c r="O120" s="348">
        <f>IF(Dashboard!$M$7="Input LCR bank",J120,M120)</f>
        <v>0.1</v>
      </c>
      <c r="P120" s="178">
        <v>1</v>
      </c>
      <c r="Q120" s="78"/>
      <c r="R120" s="78"/>
      <c r="S120" s="78"/>
      <c r="T120" s="144"/>
      <c r="U120" s="144"/>
      <c r="V120" s="48"/>
      <c r="W120" s="144"/>
      <c r="X120" s="144"/>
      <c r="Y120" s="48"/>
      <c r="Z120" s="144"/>
      <c r="AA120" s="144"/>
      <c r="AB120" s="49"/>
      <c r="AC120" s="49"/>
    </row>
    <row r="121" spans="1:29" s="24" customFormat="1" ht="13">
      <c r="A121" s="16"/>
      <c r="B121" s="16"/>
      <c r="C121" s="16"/>
      <c r="D121" s="16"/>
      <c r="E121" s="50"/>
      <c r="F121" s="337" t="s">
        <v>139</v>
      </c>
      <c r="G121" s="345" t="s">
        <v>444</v>
      </c>
      <c r="H121" s="361" t="s">
        <v>255</v>
      </c>
      <c r="I121" s="345">
        <f>'Input Bank'!$J121</f>
        <v>0.4</v>
      </c>
      <c r="J121" s="383">
        <f t="shared" si="43"/>
        <v>0.4</v>
      </c>
      <c r="K121" s="383">
        <v>0</v>
      </c>
      <c r="L121" s="383">
        <v>0.4</v>
      </c>
      <c r="M121" s="383">
        <f t="shared" si="44"/>
        <v>0.4</v>
      </c>
      <c r="N121" s="334"/>
      <c r="O121" s="348">
        <f>IF(Dashboard!$M$7="Input LCR bank",J121,M121)</f>
        <v>0.4</v>
      </c>
      <c r="P121" s="178">
        <v>1</v>
      </c>
      <c r="Q121" s="78"/>
      <c r="R121" s="78"/>
      <c r="S121" s="78"/>
      <c r="T121" s="144"/>
      <c r="U121" s="144"/>
      <c r="V121" s="48"/>
      <c r="W121" s="144"/>
      <c r="X121" s="144"/>
      <c r="Y121" s="48"/>
      <c r="Z121" s="144"/>
      <c r="AA121" s="144"/>
      <c r="AB121" s="49"/>
      <c r="AC121" s="49"/>
    </row>
    <row r="122" spans="1:29" s="24" customFormat="1" ht="13">
      <c r="A122" s="16"/>
      <c r="B122" s="16"/>
      <c r="C122" s="16"/>
      <c r="D122" s="16"/>
      <c r="E122" s="50"/>
      <c r="F122" s="337" t="s">
        <v>140</v>
      </c>
      <c r="G122" s="345" t="s">
        <v>445</v>
      </c>
      <c r="H122" s="361" t="s">
        <v>256</v>
      </c>
      <c r="I122" s="345">
        <f>'Input Bank'!$J122</f>
        <v>1</v>
      </c>
      <c r="J122" s="383">
        <f t="shared" si="43"/>
        <v>1</v>
      </c>
      <c r="K122" s="383">
        <v>0</v>
      </c>
      <c r="L122" s="383">
        <v>1</v>
      </c>
      <c r="M122" s="383">
        <f t="shared" si="44"/>
        <v>1</v>
      </c>
      <c r="N122" s="334"/>
      <c r="O122" s="348">
        <f>IF(Dashboard!$M$7="Input LCR bank",J122,M122)</f>
        <v>1</v>
      </c>
      <c r="P122" s="178">
        <v>1</v>
      </c>
      <c r="Q122" s="78"/>
      <c r="R122" s="78"/>
      <c r="S122" s="78"/>
      <c r="T122" s="144"/>
      <c r="U122" s="144"/>
      <c r="V122" s="48"/>
      <c r="W122" s="144"/>
      <c r="X122" s="144"/>
      <c r="Y122" s="48"/>
      <c r="Z122" s="144"/>
      <c r="AA122" s="144"/>
      <c r="AB122" s="49"/>
      <c r="AC122" s="49"/>
    </row>
    <row r="123" spans="1:29" s="24" customFormat="1" ht="13">
      <c r="A123" s="16"/>
      <c r="B123" s="16"/>
      <c r="C123" s="16"/>
      <c r="D123" s="16"/>
      <c r="E123" s="50"/>
      <c r="F123" s="337" t="s">
        <v>11</v>
      </c>
      <c r="G123" s="338" t="s">
        <v>556</v>
      </c>
      <c r="H123" s="341" t="s">
        <v>257</v>
      </c>
      <c r="I123" s="342"/>
      <c r="J123" s="343"/>
      <c r="K123" s="343"/>
      <c r="L123" s="343"/>
      <c r="M123" s="343"/>
      <c r="N123" s="334"/>
      <c r="O123" s="343"/>
      <c r="P123" s="181"/>
      <c r="Q123" s="78"/>
      <c r="R123" s="78"/>
      <c r="S123" s="78"/>
      <c r="T123" s="43"/>
      <c r="U123" s="43"/>
      <c r="V123" s="48"/>
      <c r="W123" s="43"/>
      <c r="X123" s="43"/>
      <c r="Y123" s="48"/>
      <c r="Z123" s="43"/>
      <c r="AA123" s="43"/>
      <c r="AB123" s="49"/>
      <c r="AC123" s="49"/>
    </row>
    <row r="124" spans="1:29" s="24" customFormat="1" ht="13">
      <c r="A124" s="16"/>
      <c r="B124" s="16"/>
      <c r="C124" s="16"/>
      <c r="D124" s="16"/>
      <c r="E124" s="50"/>
      <c r="F124" s="337" t="s">
        <v>141</v>
      </c>
      <c r="G124" s="345" t="s">
        <v>446</v>
      </c>
      <c r="H124" s="361" t="s">
        <v>254</v>
      </c>
      <c r="I124" s="345">
        <f>'Input Bank'!$J124</f>
        <v>0.05</v>
      </c>
      <c r="J124" s="383">
        <f t="shared" si="43"/>
        <v>0.05</v>
      </c>
      <c r="K124" s="383">
        <v>0</v>
      </c>
      <c r="L124" s="383">
        <v>0.05</v>
      </c>
      <c r="M124" s="383">
        <f t="shared" si="44"/>
        <v>0.05</v>
      </c>
      <c r="N124" s="334"/>
      <c r="O124" s="348">
        <f>IF(Dashboard!$M$7="Input LCR bank",J124,M124)</f>
        <v>0.05</v>
      </c>
      <c r="P124" s="178">
        <v>1</v>
      </c>
      <c r="Q124" s="78"/>
      <c r="R124" s="78"/>
      <c r="S124" s="78"/>
      <c r="T124" s="144"/>
      <c r="U124" s="144"/>
      <c r="V124" s="48"/>
      <c r="W124" s="144"/>
      <c r="X124" s="144"/>
      <c r="Y124" s="48"/>
      <c r="Z124" s="144"/>
      <c r="AA124" s="144"/>
      <c r="AB124" s="49"/>
      <c r="AC124" s="49"/>
    </row>
    <row r="125" spans="1:29" s="24" customFormat="1" ht="37.5">
      <c r="A125" s="16"/>
      <c r="B125" s="16"/>
      <c r="C125" s="16"/>
      <c r="D125" s="16"/>
      <c r="E125" s="50"/>
      <c r="F125" s="337" t="s">
        <v>142</v>
      </c>
      <c r="G125" s="345" t="s">
        <v>447</v>
      </c>
      <c r="H125" s="361" t="s">
        <v>523</v>
      </c>
      <c r="I125" s="345">
        <f>'Input Bank'!$J125</f>
        <v>0.3</v>
      </c>
      <c r="J125" s="383">
        <f t="shared" si="43"/>
        <v>0.3</v>
      </c>
      <c r="K125" s="383">
        <v>0</v>
      </c>
      <c r="L125" s="383">
        <v>0.3</v>
      </c>
      <c r="M125" s="383">
        <f t="shared" si="44"/>
        <v>0.3</v>
      </c>
      <c r="N125" s="334"/>
      <c r="O125" s="348">
        <f>IF(Dashboard!$M$7="Input LCR bank",J125,M125)</f>
        <v>0.3</v>
      </c>
      <c r="P125" s="178">
        <v>1</v>
      </c>
      <c r="Q125" s="78"/>
      <c r="R125" s="78"/>
      <c r="S125" s="78"/>
      <c r="T125" s="144"/>
      <c r="U125" s="144"/>
      <c r="V125" s="48"/>
      <c r="W125" s="144"/>
      <c r="X125" s="144"/>
      <c r="Y125" s="48"/>
      <c r="Z125" s="144"/>
      <c r="AA125" s="144"/>
      <c r="AB125" s="49"/>
      <c r="AC125" s="49"/>
    </row>
    <row r="126" spans="1:29" s="24" customFormat="1" ht="13">
      <c r="A126" s="16"/>
      <c r="B126" s="16"/>
      <c r="C126" s="16"/>
      <c r="D126" s="16"/>
      <c r="E126" s="50"/>
      <c r="F126" s="337" t="s">
        <v>143</v>
      </c>
      <c r="G126" s="345" t="s">
        <v>448</v>
      </c>
      <c r="H126" s="361" t="s">
        <v>258</v>
      </c>
      <c r="I126" s="345">
        <f>'Input Bank'!$J126</f>
        <v>0.4</v>
      </c>
      <c r="J126" s="383">
        <f t="shared" si="43"/>
        <v>0.4</v>
      </c>
      <c r="K126" s="383">
        <v>0</v>
      </c>
      <c r="L126" s="383">
        <v>0.4</v>
      </c>
      <c r="M126" s="383">
        <f t="shared" si="44"/>
        <v>0.4</v>
      </c>
      <c r="N126" s="334"/>
      <c r="O126" s="348">
        <f>IF(Dashboard!$M$7="Input LCR bank",J126,M126)</f>
        <v>0.4</v>
      </c>
      <c r="P126" s="178">
        <v>1</v>
      </c>
      <c r="Q126" s="78"/>
      <c r="R126" s="78"/>
      <c r="S126" s="78"/>
      <c r="T126" s="144"/>
      <c r="U126" s="144"/>
      <c r="V126" s="48"/>
      <c r="W126" s="144"/>
      <c r="X126" s="144"/>
      <c r="Y126" s="48"/>
      <c r="Z126" s="144"/>
      <c r="AA126" s="144"/>
      <c r="AB126" s="49"/>
      <c r="AC126" s="49"/>
    </row>
    <row r="127" spans="1:29" s="24" customFormat="1" ht="13">
      <c r="A127" s="16"/>
      <c r="B127" s="16"/>
      <c r="C127" s="16"/>
      <c r="D127" s="16"/>
      <c r="E127" s="50"/>
      <c r="F127" s="337" t="s">
        <v>144</v>
      </c>
      <c r="G127" s="345" t="s">
        <v>449</v>
      </c>
      <c r="H127" s="361" t="s">
        <v>259</v>
      </c>
      <c r="I127" s="345">
        <f>'Input Bank'!$J127</f>
        <v>1</v>
      </c>
      <c r="J127" s="383">
        <f t="shared" si="43"/>
        <v>1</v>
      </c>
      <c r="K127" s="383">
        <v>0</v>
      </c>
      <c r="L127" s="383">
        <v>1</v>
      </c>
      <c r="M127" s="383">
        <f t="shared" si="44"/>
        <v>1</v>
      </c>
      <c r="N127" s="334"/>
      <c r="O127" s="348">
        <f>IF(Dashboard!$M$7="Input LCR bank",J127,M127)</f>
        <v>1</v>
      </c>
      <c r="P127" s="178">
        <v>1</v>
      </c>
      <c r="Q127" s="78"/>
      <c r="R127" s="78"/>
      <c r="S127" s="78"/>
      <c r="T127" s="144"/>
      <c r="U127" s="144"/>
      <c r="V127" s="48"/>
      <c r="W127" s="144"/>
      <c r="X127" s="144"/>
      <c r="Y127" s="48"/>
      <c r="Z127" s="144"/>
      <c r="AA127" s="144"/>
      <c r="AB127" s="49"/>
      <c r="AC127" s="49"/>
    </row>
    <row r="128" spans="1:29" s="24" customFormat="1" ht="13">
      <c r="A128" s="16"/>
      <c r="B128" s="16"/>
      <c r="C128" s="16"/>
      <c r="D128" s="16"/>
      <c r="E128" s="50"/>
      <c r="F128" s="337" t="s">
        <v>145</v>
      </c>
      <c r="G128" s="338" t="s">
        <v>557</v>
      </c>
      <c r="H128" s="389" t="s">
        <v>260</v>
      </c>
      <c r="I128" s="342"/>
      <c r="J128" s="343"/>
      <c r="K128" s="343"/>
      <c r="L128" s="343"/>
      <c r="M128" s="343"/>
      <c r="N128" s="334"/>
      <c r="O128" s="343"/>
      <c r="P128" s="181"/>
      <c r="Q128" s="78"/>
      <c r="R128" s="78"/>
      <c r="S128" s="78"/>
      <c r="T128" s="43"/>
      <c r="U128" s="43"/>
      <c r="V128" s="48"/>
      <c r="W128" s="43"/>
      <c r="X128" s="43"/>
      <c r="Y128" s="48"/>
      <c r="Z128" s="43"/>
      <c r="AA128" s="43"/>
      <c r="AB128" s="49"/>
      <c r="AC128" s="49"/>
    </row>
    <row r="129" spans="1:32" s="24" customFormat="1" ht="13">
      <c r="A129" s="16"/>
      <c r="B129" s="16"/>
      <c r="C129" s="16"/>
      <c r="D129" s="16"/>
      <c r="E129" s="50"/>
      <c r="F129" s="337" t="s">
        <v>146</v>
      </c>
      <c r="G129" s="345" t="s">
        <v>450</v>
      </c>
      <c r="H129" s="390" t="s">
        <v>261</v>
      </c>
      <c r="I129" s="345">
        <f>'Input Bank'!$J129</f>
        <v>1</v>
      </c>
      <c r="J129" s="383">
        <f t="shared" si="43"/>
        <v>1</v>
      </c>
      <c r="K129" s="383">
        <v>0</v>
      </c>
      <c r="L129" s="383">
        <v>1</v>
      </c>
      <c r="M129" s="383">
        <f t="shared" si="44"/>
        <v>1</v>
      </c>
      <c r="N129" s="334"/>
      <c r="O129" s="348">
        <f>IF(Dashboard!$M$7="Input LCR bank",J129,M129)</f>
        <v>1</v>
      </c>
      <c r="P129" s="178">
        <v>1</v>
      </c>
      <c r="Q129" s="78"/>
      <c r="R129" s="78"/>
      <c r="S129" s="78"/>
      <c r="T129" s="144"/>
      <c r="U129" s="144"/>
      <c r="V129" s="48"/>
      <c r="W129" s="144"/>
      <c r="X129" s="144"/>
      <c r="Y129" s="48"/>
      <c r="Z129" s="144"/>
      <c r="AA129" s="144"/>
      <c r="AB129" s="49"/>
      <c r="AC129" s="49"/>
    </row>
    <row r="130" spans="1:32" s="24" customFormat="1" ht="13">
      <c r="A130" s="16"/>
      <c r="B130" s="16"/>
      <c r="C130" s="16"/>
      <c r="D130" s="16"/>
      <c r="E130" s="50"/>
      <c r="F130" s="337" t="s">
        <v>147</v>
      </c>
      <c r="G130" s="345" t="s">
        <v>451</v>
      </c>
      <c r="H130" s="390" t="s">
        <v>242</v>
      </c>
      <c r="I130" s="345">
        <f>'Input Bank'!$J130</f>
        <v>1</v>
      </c>
      <c r="J130" s="383">
        <f t="shared" si="43"/>
        <v>1</v>
      </c>
      <c r="K130" s="383">
        <v>0</v>
      </c>
      <c r="L130" s="383">
        <v>1</v>
      </c>
      <c r="M130" s="383">
        <f t="shared" si="44"/>
        <v>1</v>
      </c>
      <c r="N130" s="334"/>
      <c r="O130" s="348">
        <f>IF(Dashboard!$M$7="Input LCR bank",J130,M130)</f>
        <v>1</v>
      </c>
      <c r="P130" s="178">
        <v>1</v>
      </c>
      <c r="Q130" s="78"/>
      <c r="R130" s="78"/>
      <c r="S130" s="78"/>
      <c r="T130" s="144"/>
      <c r="U130" s="144"/>
      <c r="V130" s="48"/>
      <c r="W130" s="144"/>
      <c r="X130" s="144"/>
      <c r="Y130" s="48"/>
      <c r="Z130" s="144"/>
      <c r="AA130" s="144"/>
      <c r="AB130" s="49"/>
      <c r="AC130" s="49"/>
    </row>
    <row r="131" spans="1:32" s="24" customFormat="1" ht="13">
      <c r="A131" s="16"/>
      <c r="B131" s="16"/>
      <c r="C131" s="16"/>
      <c r="D131" s="16"/>
      <c r="E131" s="50"/>
      <c r="F131" s="337" t="s">
        <v>148</v>
      </c>
      <c r="G131" s="345" t="s">
        <v>452</v>
      </c>
      <c r="H131" s="390" t="s">
        <v>262</v>
      </c>
      <c r="I131" s="345">
        <f>'Input Bank'!$J131</f>
        <v>1</v>
      </c>
      <c r="J131" s="383">
        <f t="shared" si="43"/>
        <v>1</v>
      </c>
      <c r="K131" s="383">
        <v>0</v>
      </c>
      <c r="L131" s="383">
        <v>1</v>
      </c>
      <c r="M131" s="383">
        <f t="shared" si="44"/>
        <v>1</v>
      </c>
      <c r="N131" s="334"/>
      <c r="O131" s="348">
        <f>IF(Dashboard!$M$7="Input LCR bank",J131,M131)</f>
        <v>1</v>
      </c>
      <c r="P131" s="178">
        <v>1</v>
      </c>
      <c r="Q131" s="78"/>
      <c r="R131" s="78"/>
      <c r="S131" s="78"/>
      <c r="T131" s="144"/>
      <c r="U131" s="144"/>
      <c r="V131" s="48"/>
      <c r="W131" s="144"/>
      <c r="X131" s="144"/>
      <c r="Y131" s="48"/>
      <c r="Z131" s="144"/>
      <c r="AA131" s="144"/>
      <c r="AB131" s="49"/>
      <c r="AC131" s="49"/>
    </row>
    <row r="132" spans="1:32" s="24" customFormat="1" ht="13">
      <c r="A132" s="16"/>
      <c r="B132" s="16"/>
      <c r="C132" s="16"/>
      <c r="D132" s="16"/>
      <c r="E132" s="50"/>
      <c r="F132" s="337" t="s">
        <v>149</v>
      </c>
      <c r="G132" s="338" t="s">
        <v>558</v>
      </c>
      <c r="H132" s="389" t="s">
        <v>497</v>
      </c>
      <c r="I132" s="391"/>
      <c r="J132" s="383"/>
      <c r="K132" s="383"/>
      <c r="L132" s="383"/>
      <c r="M132" s="383"/>
      <c r="N132" s="334"/>
      <c r="O132" s="348">
        <f>IF(Dashboard!$M$7="Input LCR bank",J132,M132)</f>
        <v>0</v>
      </c>
      <c r="P132" s="178">
        <v>1</v>
      </c>
      <c r="Q132" s="78"/>
      <c r="R132" s="78"/>
      <c r="S132" s="78"/>
      <c r="T132" s="43"/>
      <c r="U132" s="43"/>
      <c r="V132" s="48"/>
      <c r="W132" s="43"/>
      <c r="X132" s="43"/>
      <c r="Y132" s="48"/>
      <c r="Z132" s="43"/>
      <c r="AA132" s="43"/>
      <c r="AB132" s="49"/>
      <c r="AC132" s="49"/>
    </row>
    <row r="133" spans="1:32" s="24" customFormat="1" ht="13">
      <c r="A133" s="16"/>
      <c r="B133" s="16"/>
      <c r="C133" s="16"/>
      <c r="D133" s="16"/>
      <c r="E133" s="50"/>
      <c r="F133" s="337" t="s">
        <v>12</v>
      </c>
      <c r="G133" s="345" t="s">
        <v>453</v>
      </c>
      <c r="H133" s="390" t="s">
        <v>524</v>
      </c>
      <c r="I133" s="345">
        <f>'Input Bank'!$J133</f>
        <v>0.03</v>
      </c>
      <c r="J133" s="383">
        <f t="shared" si="43"/>
        <v>0.03</v>
      </c>
      <c r="K133" s="383">
        <v>0.03</v>
      </c>
      <c r="L133" s="383">
        <v>0.03</v>
      </c>
      <c r="M133" s="383">
        <f t="shared" si="44"/>
        <v>0.03</v>
      </c>
      <c r="N133" s="334"/>
      <c r="O133" s="348">
        <f>IF(Dashboard!$M$7="Input LCR bank",J133,M133)</f>
        <v>0.03</v>
      </c>
      <c r="P133" s="178">
        <v>1</v>
      </c>
      <c r="Q133" s="78"/>
      <c r="R133" s="78"/>
      <c r="S133" s="78"/>
      <c r="T133" s="144"/>
      <c r="U133" s="144"/>
      <c r="V133" s="48"/>
      <c r="W133" s="144"/>
      <c r="X133" s="144"/>
      <c r="Y133" s="48"/>
      <c r="Z133" s="144"/>
      <c r="AA133" s="143"/>
      <c r="AB133" s="49"/>
      <c r="AC133" s="49"/>
    </row>
    <row r="134" spans="1:32" s="24" customFormat="1" ht="26">
      <c r="A134" s="16"/>
      <c r="B134" s="16"/>
      <c r="C134" s="16"/>
      <c r="D134" s="16"/>
      <c r="E134" s="50"/>
      <c r="F134" s="337" t="s">
        <v>150</v>
      </c>
      <c r="G134" s="345" t="s">
        <v>454</v>
      </c>
      <c r="H134" s="390" t="s">
        <v>525</v>
      </c>
      <c r="I134" s="345">
        <f>'Input Bank'!$J134</f>
        <v>0</v>
      </c>
      <c r="J134" s="383">
        <f t="shared" si="43"/>
        <v>0</v>
      </c>
      <c r="K134" s="383">
        <v>0</v>
      </c>
      <c r="L134" s="383">
        <v>0</v>
      </c>
      <c r="M134" s="383">
        <f t="shared" si="44"/>
        <v>0</v>
      </c>
      <c r="N134" s="334"/>
      <c r="O134" s="348">
        <f>IF(Dashboard!$M$7="Input LCR bank",J134,M134)</f>
        <v>0</v>
      </c>
      <c r="P134" s="178">
        <v>1</v>
      </c>
      <c r="Q134" s="78"/>
      <c r="R134" s="78"/>
      <c r="S134" s="78"/>
      <c r="T134" s="144"/>
      <c r="U134" s="144"/>
      <c r="V134" s="48"/>
      <c r="W134" s="144"/>
      <c r="X134" s="144"/>
      <c r="Y134" s="48"/>
      <c r="Z134" s="144"/>
      <c r="AA134" s="144"/>
      <c r="AB134" s="49"/>
      <c r="AC134" s="49"/>
    </row>
    <row r="135" spans="1:32" s="24" customFormat="1" ht="26">
      <c r="A135" s="16"/>
      <c r="B135" s="16"/>
      <c r="C135" s="16"/>
      <c r="D135" s="16"/>
      <c r="E135" s="50"/>
      <c r="F135" s="337" t="s">
        <v>151</v>
      </c>
      <c r="G135" s="345" t="s">
        <v>455</v>
      </c>
      <c r="H135" s="390" t="s">
        <v>526</v>
      </c>
      <c r="I135" s="345">
        <f>'Input Bank'!$J135</f>
        <v>0.05</v>
      </c>
      <c r="J135" s="383">
        <f t="shared" si="43"/>
        <v>0.05</v>
      </c>
      <c r="K135" s="383">
        <v>0.05</v>
      </c>
      <c r="L135" s="383">
        <v>0.05</v>
      </c>
      <c r="M135" s="383">
        <f t="shared" si="44"/>
        <v>0.05</v>
      </c>
      <c r="N135" s="334"/>
      <c r="O135" s="348">
        <f>IF(Dashboard!$M$7="Input LCR bank",J135,M135)</f>
        <v>0.05</v>
      </c>
      <c r="P135" s="178">
        <v>1</v>
      </c>
      <c r="Q135" s="78"/>
      <c r="R135" s="78"/>
      <c r="S135" s="78"/>
      <c r="T135" s="144"/>
      <c r="U135" s="143"/>
      <c r="V135" s="48"/>
      <c r="W135" s="144"/>
      <c r="X135" s="143"/>
      <c r="Y135" s="48"/>
      <c r="Z135" s="144"/>
      <c r="AA135" s="144"/>
      <c r="AB135" s="49"/>
      <c r="AC135" s="49"/>
    </row>
    <row r="136" spans="1:32" s="24" customFormat="1" ht="25.5">
      <c r="A136" s="16"/>
      <c r="B136" s="16"/>
      <c r="C136" s="16"/>
      <c r="D136" s="16"/>
      <c r="E136" s="50"/>
      <c r="F136" s="337" t="s">
        <v>152</v>
      </c>
      <c r="G136" s="345" t="s">
        <v>456</v>
      </c>
      <c r="H136" s="390" t="s">
        <v>527</v>
      </c>
      <c r="I136" s="345">
        <f>'Input Bank'!$J136</f>
        <v>0.05</v>
      </c>
      <c r="J136" s="383">
        <f t="shared" si="43"/>
        <v>0.05</v>
      </c>
      <c r="K136" s="383">
        <v>0.05</v>
      </c>
      <c r="L136" s="383">
        <v>0.05</v>
      </c>
      <c r="M136" s="383">
        <f t="shared" si="44"/>
        <v>0.05</v>
      </c>
      <c r="N136" s="334"/>
      <c r="O136" s="348">
        <f>IF(Dashboard!$M$7="Input LCR bank",J136,M136)</f>
        <v>0.05</v>
      </c>
      <c r="P136" s="178">
        <v>1</v>
      </c>
      <c r="Q136" s="78"/>
      <c r="R136" s="78"/>
      <c r="S136" s="78"/>
      <c r="T136" s="144"/>
      <c r="U136" s="144"/>
      <c r="V136" s="48"/>
      <c r="W136" s="144"/>
      <c r="X136" s="144"/>
      <c r="Y136" s="48"/>
      <c r="Z136" s="144"/>
      <c r="AA136" s="144"/>
      <c r="AB136" s="49"/>
      <c r="AC136" s="49"/>
    </row>
    <row r="137" spans="1:32" s="24" customFormat="1" ht="26">
      <c r="A137" s="16"/>
      <c r="B137" s="16"/>
      <c r="C137" s="16"/>
      <c r="D137" s="16"/>
      <c r="E137" s="50"/>
      <c r="F137" s="337" t="s">
        <v>153</v>
      </c>
      <c r="G137" s="345" t="s">
        <v>457</v>
      </c>
      <c r="H137" s="390" t="s">
        <v>528</v>
      </c>
      <c r="I137" s="345">
        <f>'Input Bank'!$J137</f>
        <v>0.05</v>
      </c>
      <c r="J137" s="383">
        <f t="shared" si="43"/>
        <v>0.05</v>
      </c>
      <c r="K137" s="383">
        <v>0.05</v>
      </c>
      <c r="L137" s="383">
        <v>0.05</v>
      </c>
      <c r="M137" s="383">
        <f t="shared" si="44"/>
        <v>0.05</v>
      </c>
      <c r="N137" s="334"/>
      <c r="O137" s="348">
        <f>IF(Dashboard!$M$7="Input LCR bank",J137,M137)</f>
        <v>0.05</v>
      </c>
      <c r="P137" s="178">
        <v>1</v>
      </c>
      <c r="Q137" s="78"/>
      <c r="R137" s="78"/>
      <c r="S137" s="78"/>
      <c r="T137" s="144"/>
      <c r="U137" s="144"/>
      <c r="V137" s="48"/>
      <c r="W137" s="144"/>
      <c r="X137" s="144"/>
      <c r="Y137" s="48"/>
      <c r="Z137" s="144"/>
      <c r="AA137" s="144"/>
      <c r="AB137" s="49"/>
      <c r="AC137" s="49"/>
    </row>
    <row r="138" spans="1:32" s="24" customFormat="1" ht="25.5">
      <c r="A138" s="16"/>
      <c r="B138" s="16"/>
      <c r="C138" s="16"/>
      <c r="D138" s="16"/>
      <c r="E138" s="50"/>
      <c r="F138" s="337" t="s">
        <v>154</v>
      </c>
      <c r="G138" s="345" t="s">
        <v>458</v>
      </c>
      <c r="H138" s="390" t="s">
        <v>529</v>
      </c>
      <c r="I138" s="345">
        <f>'Input Bank'!$J138</f>
        <v>0.05</v>
      </c>
      <c r="J138" s="383">
        <f t="shared" si="43"/>
        <v>0.05</v>
      </c>
      <c r="K138" s="383">
        <v>0.05</v>
      </c>
      <c r="L138" s="383">
        <v>0.05</v>
      </c>
      <c r="M138" s="383">
        <f t="shared" si="44"/>
        <v>0.05</v>
      </c>
      <c r="N138" s="334"/>
      <c r="O138" s="348">
        <f>IF(Dashboard!$M$7="Input LCR bank",J138,M138)</f>
        <v>0.05</v>
      </c>
      <c r="P138" s="178">
        <v>1</v>
      </c>
      <c r="Q138" s="78"/>
      <c r="R138" s="78"/>
      <c r="S138" s="78"/>
      <c r="T138" s="144"/>
      <c r="U138" s="144"/>
      <c r="V138" s="48"/>
      <c r="W138" s="144"/>
      <c r="X138" s="144"/>
      <c r="Y138" s="48"/>
      <c r="Z138" s="144"/>
      <c r="AA138" s="144"/>
      <c r="AB138" s="49"/>
      <c r="AC138" s="49"/>
    </row>
    <row r="139" spans="1:32" s="24" customFormat="1" ht="38">
      <c r="A139" s="16"/>
      <c r="B139" s="16"/>
      <c r="C139" s="16"/>
      <c r="D139" s="16"/>
      <c r="E139" s="50"/>
      <c r="F139" s="337" t="s">
        <v>155</v>
      </c>
      <c r="G139" s="345" t="s">
        <v>459</v>
      </c>
      <c r="H139" s="390" t="s">
        <v>530</v>
      </c>
      <c r="I139" s="345">
        <f>'Input Bank'!$J139</f>
        <v>0.05</v>
      </c>
      <c r="J139" s="383">
        <f t="shared" si="43"/>
        <v>0.05</v>
      </c>
      <c r="K139" s="383">
        <v>0.05</v>
      </c>
      <c r="L139" s="383">
        <v>0.05</v>
      </c>
      <c r="M139" s="383">
        <f t="shared" si="44"/>
        <v>0.05</v>
      </c>
      <c r="N139" s="334"/>
      <c r="O139" s="348">
        <f>IF(Dashboard!$M$7="Input LCR bank",J139,M139)</f>
        <v>0.05</v>
      </c>
      <c r="P139" s="178">
        <v>1</v>
      </c>
      <c r="Q139" s="78"/>
      <c r="R139" s="78"/>
      <c r="S139" s="78"/>
      <c r="T139" s="144"/>
      <c r="U139" s="144"/>
      <c r="V139" s="48"/>
      <c r="W139" s="144"/>
      <c r="X139" s="144"/>
      <c r="Y139" s="48"/>
      <c r="Z139" s="144"/>
      <c r="AA139" s="144"/>
      <c r="AB139" s="49"/>
      <c r="AC139" s="49"/>
    </row>
    <row r="140" spans="1:32" s="24" customFormat="1" ht="25.5">
      <c r="A140" s="16"/>
      <c r="B140" s="16"/>
      <c r="C140" s="16"/>
      <c r="D140" s="16"/>
      <c r="E140" s="50"/>
      <c r="F140" s="337" t="s">
        <v>202</v>
      </c>
      <c r="G140" s="345" t="s">
        <v>460</v>
      </c>
      <c r="H140" s="361" t="s">
        <v>531</v>
      </c>
      <c r="I140" s="345">
        <f>'Input Bank'!$J140</f>
        <v>0.5</v>
      </c>
      <c r="J140" s="383">
        <f t="shared" si="43"/>
        <v>0.5</v>
      </c>
      <c r="K140" s="383">
        <v>0.5</v>
      </c>
      <c r="L140" s="383">
        <v>1</v>
      </c>
      <c r="M140" s="383">
        <f t="shared" si="44"/>
        <v>0.5</v>
      </c>
      <c r="N140" s="334"/>
      <c r="O140" s="348">
        <f>IF(Dashboard!$M$7="Input LCR bank",J140,M140)</f>
        <v>0.5</v>
      </c>
      <c r="P140" s="178">
        <v>1</v>
      </c>
      <c r="Q140" s="78"/>
      <c r="R140" s="78"/>
      <c r="S140" s="78"/>
      <c r="T140" s="144"/>
      <c r="U140" s="144"/>
      <c r="V140" s="48"/>
      <c r="W140" s="144"/>
      <c r="X140" s="144"/>
      <c r="Y140" s="48"/>
      <c r="Z140" s="144"/>
      <c r="AA140" s="144"/>
      <c r="AB140" s="49"/>
      <c r="AC140" s="49"/>
    </row>
    <row r="141" spans="1:32" s="24" customFormat="1" ht="26">
      <c r="A141" s="16"/>
      <c r="B141" s="16"/>
      <c r="C141" s="16"/>
      <c r="D141" s="16"/>
      <c r="E141" s="50"/>
      <c r="F141" s="337" t="s">
        <v>156</v>
      </c>
      <c r="G141" s="338">
        <v>5</v>
      </c>
      <c r="H141" s="392" t="s">
        <v>498</v>
      </c>
      <c r="I141" s="340"/>
      <c r="J141" s="340"/>
      <c r="K141" s="340"/>
      <c r="L141" s="340"/>
      <c r="M141" s="340"/>
      <c r="N141" s="334"/>
      <c r="O141" s="340"/>
      <c r="P141" s="176"/>
      <c r="Q141" s="34"/>
      <c r="R141" s="34"/>
      <c r="S141" s="34"/>
      <c r="T141" s="60"/>
      <c r="U141" s="60"/>
      <c r="V141" s="34"/>
      <c r="W141" s="60"/>
      <c r="X141" s="60"/>
      <c r="Y141" s="34"/>
      <c r="Z141" s="60"/>
      <c r="AA141" s="60"/>
      <c r="AB141" s="27"/>
      <c r="AC141" s="23"/>
    </row>
    <row r="142" spans="1:32" s="24" customFormat="1" ht="13" customHeight="1">
      <c r="A142" s="16"/>
      <c r="B142" s="16"/>
      <c r="C142" s="16"/>
      <c r="D142" s="16"/>
      <c r="E142" s="50"/>
      <c r="F142" s="337" t="s">
        <v>157</v>
      </c>
      <c r="G142" s="338" t="s">
        <v>197</v>
      </c>
      <c r="H142" s="393" t="s">
        <v>499</v>
      </c>
      <c r="I142" s="343"/>
      <c r="J142" s="366"/>
      <c r="K142" s="366"/>
      <c r="L142" s="366"/>
      <c r="M142" s="366"/>
      <c r="N142" s="334"/>
      <c r="O142" s="366"/>
      <c r="P142" s="182"/>
      <c r="Q142" s="34"/>
      <c r="R142" s="34"/>
      <c r="S142" s="34"/>
      <c r="T142" s="144"/>
      <c r="U142" s="144"/>
      <c r="V142" s="48"/>
      <c r="W142" s="144"/>
      <c r="X142" s="144"/>
      <c r="Y142" s="48"/>
      <c r="Z142" s="144"/>
      <c r="AA142" s="144"/>
      <c r="AB142" s="27"/>
      <c r="AC142" s="27"/>
      <c r="AD142" s="23"/>
      <c r="AE142" s="49"/>
    </row>
    <row r="143" spans="1:32" s="24" customFormat="1" ht="25">
      <c r="A143" s="16"/>
      <c r="B143" s="16"/>
      <c r="C143" s="16"/>
      <c r="D143" s="16"/>
      <c r="E143" s="50"/>
      <c r="F143" s="337" t="s">
        <v>13</v>
      </c>
      <c r="G143" s="338" t="s">
        <v>559</v>
      </c>
      <c r="H143" s="393" t="s">
        <v>500</v>
      </c>
      <c r="I143" s="343"/>
      <c r="J143" s="366"/>
      <c r="K143" s="366"/>
      <c r="L143" s="366"/>
      <c r="M143" s="366"/>
      <c r="N143" s="334"/>
      <c r="O143" s="366"/>
      <c r="P143" s="182"/>
      <c r="Q143" s="34"/>
      <c r="R143" s="34"/>
      <c r="S143" s="34"/>
      <c r="T143" s="144"/>
      <c r="U143" s="144"/>
      <c r="V143" s="48"/>
      <c r="W143" s="144"/>
      <c r="X143" s="144"/>
      <c r="Y143" s="48"/>
      <c r="Z143" s="144"/>
      <c r="AA143" s="144"/>
      <c r="AB143" s="27"/>
      <c r="AC143" s="27"/>
      <c r="AD143" s="23"/>
      <c r="AE143" s="23"/>
    </row>
    <row r="144" spans="1:32" s="24" customFormat="1" ht="26.75" customHeight="1">
      <c r="A144" s="16"/>
      <c r="B144" s="16"/>
      <c r="C144" s="16"/>
      <c r="D144" s="16"/>
      <c r="E144" s="50"/>
      <c r="F144" s="337" t="s">
        <v>158</v>
      </c>
      <c r="G144" s="338" t="s">
        <v>560</v>
      </c>
      <c r="H144" s="394" t="s">
        <v>501</v>
      </c>
      <c r="I144" s="343"/>
      <c r="J144" s="366"/>
      <c r="K144" s="366"/>
      <c r="L144" s="366"/>
      <c r="M144" s="366"/>
      <c r="N144" s="334"/>
      <c r="O144" s="366"/>
      <c r="P144" s="182"/>
      <c r="Q144" s="34"/>
      <c r="R144" s="34"/>
      <c r="S144" s="34"/>
      <c r="T144" s="144"/>
      <c r="U144" s="144"/>
      <c r="V144" s="48"/>
      <c r="W144" s="144"/>
      <c r="X144" s="144"/>
      <c r="Y144" s="48"/>
      <c r="Z144" s="144"/>
      <c r="AA144" s="144"/>
      <c r="AB144" s="27"/>
      <c r="AC144" s="27"/>
      <c r="AD144" s="23"/>
      <c r="AE144" s="23"/>
      <c r="AF144" s="49"/>
    </row>
    <row r="145" spans="1:36" s="24" customFormat="1" ht="33.75" customHeight="1">
      <c r="A145" s="16"/>
      <c r="B145" s="16"/>
      <c r="C145" s="16"/>
      <c r="D145" s="16"/>
      <c r="E145" s="50"/>
      <c r="F145" s="337" t="s">
        <v>263</v>
      </c>
      <c r="G145" s="338">
        <v>6</v>
      </c>
      <c r="H145" s="392" t="s">
        <v>243</v>
      </c>
      <c r="I145" s="340"/>
      <c r="J145" s="340"/>
      <c r="K145" s="340"/>
      <c r="L145" s="340"/>
      <c r="M145" s="340"/>
      <c r="N145" s="334"/>
      <c r="O145" s="340"/>
      <c r="P145" s="176"/>
      <c r="Q145" s="34"/>
      <c r="R145" s="34"/>
      <c r="S145" s="34"/>
      <c r="T145" s="62"/>
      <c r="U145" s="167"/>
      <c r="V145" s="34"/>
      <c r="W145" s="62"/>
      <c r="X145" s="167"/>
      <c r="Y145" s="34"/>
      <c r="Z145" s="62"/>
      <c r="AA145" s="167"/>
      <c r="AB145" s="27"/>
      <c r="AC145" s="27"/>
      <c r="AD145" s="23"/>
      <c r="AE145" s="23"/>
      <c r="AF145" s="49"/>
    </row>
    <row r="146" spans="1:36" s="24" customFormat="1" ht="18.5" customHeight="1">
      <c r="A146" s="16"/>
      <c r="B146" s="16"/>
      <c r="C146" s="16"/>
      <c r="D146" s="16"/>
      <c r="E146" s="50"/>
      <c r="F146" s="337" t="s">
        <v>264</v>
      </c>
      <c r="G146" s="338" t="s">
        <v>561</v>
      </c>
      <c r="H146" s="395" t="s">
        <v>495</v>
      </c>
      <c r="I146" s="343"/>
      <c r="J146" s="366"/>
      <c r="K146" s="366"/>
      <c r="L146" s="366"/>
      <c r="M146" s="366"/>
      <c r="N146" s="334"/>
      <c r="O146" s="366"/>
      <c r="P146" s="182"/>
      <c r="Q146" s="34"/>
      <c r="R146" s="34"/>
      <c r="S146" s="34"/>
      <c r="T146" s="144"/>
      <c r="U146" s="144"/>
      <c r="V146" s="48"/>
      <c r="W146" s="144"/>
      <c r="X146" s="144"/>
      <c r="Y146" s="48"/>
      <c r="Z146" s="144"/>
      <c r="AA146" s="144"/>
      <c r="AB146" s="27"/>
      <c r="AC146" s="27"/>
      <c r="AD146" s="23"/>
      <c r="AE146" s="23"/>
      <c r="AF146" s="49"/>
    </row>
    <row r="147" spans="1:36" s="24" customFormat="1" ht="13">
      <c r="A147" s="16"/>
      <c r="B147" s="16"/>
      <c r="C147" s="16"/>
      <c r="D147" s="16"/>
      <c r="E147" s="16"/>
      <c r="F147" s="337" t="s">
        <v>265</v>
      </c>
      <c r="G147" s="338" t="s">
        <v>562</v>
      </c>
      <c r="H147" s="396" t="s">
        <v>31</v>
      </c>
      <c r="I147" s="343"/>
      <c r="J147" s="366"/>
      <c r="K147" s="366"/>
      <c r="L147" s="366"/>
      <c r="M147" s="366"/>
      <c r="N147" s="334"/>
      <c r="O147" s="366"/>
      <c r="P147" s="182"/>
      <c r="Q147" s="34"/>
      <c r="R147" s="34"/>
      <c r="S147" s="34"/>
      <c r="T147" s="144"/>
      <c r="U147" s="144"/>
      <c r="V147" s="48"/>
      <c r="W147" s="144"/>
      <c r="X147" s="144"/>
      <c r="Y147" s="48"/>
      <c r="Z147" s="144"/>
      <c r="AA147" s="144"/>
      <c r="AB147" s="27"/>
      <c r="AC147" s="27"/>
      <c r="AD147" s="23"/>
      <c r="AE147" s="23"/>
      <c r="AF147" s="23"/>
    </row>
    <row r="148" spans="1:36" s="24" customFormat="1" ht="13">
      <c r="A148" s="16"/>
      <c r="B148" s="16"/>
      <c r="C148" s="16"/>
      <c r="D148" s="16"/>
      <c r="E148" s="16"/>
      <c r="F148" s="337" t="s">
        <v>266</v>
      </c>
      <c r="G148" s="338" t="s">
        <v>563</v>
      </c>
      <c r="H148" s="396" t="s">
        <v>32</v>
      </c>
      <c r="I148" s="343"/>
      <c r="J148" s="366"/>
      <c r="K148" s="366"/>
      <c r="L148" s="366"/>
      <c r="M148" s="366"/>
      <c r="N148" s="334"/>
      <c r="O148" s="366"/>
      <c r="P148" s="182"/>
      <c r="Q148" s="34"/>
      <c r="R148" s="34"/>
      <c r="S148" s="34"/>
      <c r="T148" s="144"/>
      <c r="U148" s="144"/>
      <c r="V148" s="48"/>
      <c r="W148" s="144"/>
      <c r="X148" s="144"/>
      <c r="Y148" s="48"/>
      <c r="Z148" s="144"/>
      <c r="AA148" s="144"/>
      <c r="AB148" s="27"/>
      <c r="AC148" s="27"/>
      <c r="AD148" s="23"/>
      <c r="AE148" s="23"/>
      <c r="AF148" s="23"/>
    </row>
    <row r="149" spans="1:36" s="24" customFormat="1" ht="13">
      <c r="A149" s="16"/>
      <c r="B149" s="16"/>
      <c r="C149" s="16"/>
      <c r="D149" s="16"/>
      <c r="E149" s="16"/>
      <c r="F149" s="337" t="s">
        <v>267</v>
      </c>
      <c r="G149" s="338" t="s">
        <v>564</v>
      </c>
      <c r="H149" s="396" t="s">
        <v>33</v>
      </c>
      <c r="I149" s="343"/>
      <c r="J149" s="366"/>
      <c r="K149" s="366"/>
      <c r="L149" s="366"/>
      <c r="M149" s="366"/>
      <c r="N149" s="334"/>
      <c r="O149" s="366"/>
      <c r="P149" s="182"/>
      <c r="Q149" s="34"/>
      <c r="R149" s="34"/>
      <c r="S149" s="34"/>
      <c r="T149" s="144"/>
      <c r="U149" s="144"/>
      <c r="V149" s="48"/>
      <c r="W149" s="144"/>
      <c r="X149" s="144"/>
      <c r="Y149" s="48"/>
      <c r="Z149" s="144"/>
      <c r="AA149" s="144"/>
      <c r="AB149" s="27"/>
      <c r="AC149" s="27"/>
      <c r="AD149" s="23"/>
      <c r="AE149" s="23"/>
      <c r="AF149" s="23"/>
    </row>
    <row r="150" spans="1:36" s="24" customFormat="1" ht="13">
      <c r="A150" s="16"/>
      <c r="B150" s="16"/>
      <c r="C150" s="16"/>
      <c r="D150" s="16"/>
      <c r="E150" s="16"/>
      <c r="F150" s="337" t="s">
        <v>268</v>
      </c>
      <c r="G150" s="338" t="s">
        <v>565</v>
      </c>
      <c r="H150" s="397" t="s">
        <v>222</v>
      </c>
      <c r="I150" s="343"/>
      <c r="J150" s="366"/>
      <c r="K150" s="366"/>
      <c r="L150" s="366"/>
      <c r="M150" s="366"/>
      <c r="N150" s="334"/>
      <c r="O150" s="366"/>
      <c r="P150" s="182"/>
      <c r="Q150" s="34"/>
      <c r="R150" s="34"/>
      <c r="S150" s="34"/>
      <c r="T150" s="144"/>
      <c r="U150" s="144"/>
      <c r="V150" s="48"/>
      <c r="W150" s="144"/>
      <c r="X150" s="144"/>
      <c r="Y150" s="48"/>
      <c r="Z150" s="144"/>
      <c r="AA150" s="144"/>
      <c r="AB150" s="27"/>
      <c r="AC150" s="27"/>
      <c r="AD150" s="23"/>
      <c r="AE150" s="23"/>
      <c r="AF150" s="23"/>
    </row>
    <row r="151" spans="1:36" s="24" customFormat="1" ht="13">
      <c r="A151" s="16"/>
      <c r="B151" s="16"/>
      <c r="C151" s="16"/>
      <c r="D151" s="16"/>
      <c r="E151" s="16"/>
      <c r="F151" s="337" t="s">
        <v>269</v>
      </c>
      <c r="G151" s="338" t="s">
        <v>566</v>
      </c>
      <c r="H151" s="397" t="s">
        <v>223</v>
      </c>
      <c r="I151" s="343"/>
      <c r="J151" s="366"/>
      <c r="K151" s="366"/>
      <c r="L151" s="366"/>
      <c r="M151" s="366"/>
      <c r="N151" s="334"/>
      <c r="O151" s="366"/>
      <c r="P151" s="182"/>
      <c r="Q151" s="78"/>
      <c r="R151" s="78"/>
      <c r="S151" s="78"/>
      <c r="T151" s="144"/>
      <c r="U151" s="144"/>
      <c r="V151" s="48"/>
      <c r="W151" s="144"/>
      <c r="X151" s="144"/>
      <c r="Y151" s="48"/>
      <c r="Z151" s="144"/>
      <c r="AA151" s="144"/>
      <c r="AC151" s="27"/>
      <c r="AD151" s="23"/>
      <c r="AE151" s="23"/>
      <c r="AF151" s="23"/>
    </row>
    <row r="152" spans="1:36" s="24" customFormat="1" ht="13">
      <c r="A152" s="16"/>
      <c r="B152" s="16"/>
      <c r="C152" s="16"/>
      <c r="D152" s="16"/>
      <c r="E152" s="16"/>
      <c r="F152" s="337" t="s">
        <v>270</v>
      </c>
      <c r="G152" s="338" t="s">
        <v>567</v>
      </c>
      <c r="H152" s="397" t="s">
        <v>224</v>
      </c>
      <c r="I152" s="343"/>
      <c r="J152" s="366"/>
      <c r="K152" s="366"/>
      <c r="L152" s="366"/>
      <c r="M152" s="366"/>
      <c r="N152" s="334"/>
      <c r="O152" s="366"/>
      <c r="P152" s="182"/>
      <c r="Q152" s="78"/>
      <c r="R152" s="78"/>
      <c r="S152" s="78"/>
      <c r="T152" s="144"/>
      <c r="U152" s="144"/>
      <c r="V152" s="48"/>
      <c r="W152" s="144"/>
      <c r="X152" s="144"/>
      <c r="Y152" s="48"/>
      <c r="Z152" s="144"/>
      <c r="AA152" s="144"/>
      <c r="AD152" s="23"/>
      <c r="AE152" s="23"/>
      <c r="AF152" s="23"/>
    </row>
    <row r="153" spans="1:36" s="24" customFormat="1" ht="13">
      <c r="A153" s="16"/>
      <c r="B153" s="16"/>
      <c r="C153" s="16"/>
      <c r="D153" s="16"/>
      <c r="E153" s="16"/>
      <c r="F153" s="337" t="s">
        <v>271</v>
      </c>
      <c r="G153" s="338" t="s">
        <v>568</v>
      </c>
      <c r="H153" s="397" t="s">
        <v>225</v>
      </c>
      <c r="I153" s="343"/>
      <c r="J153" s="366"/>
      <c r="K153" s="366"/>
      <c r="L153" s="366"/>
      <c r="M153" s="366"/>
      <c r="N153" s="334"/>
      <c r="O153" s="366"/>
      <c r="P153" s="182"/>
      <c r="Q153" s="78"/>
      <c r="R153" s="78"/>
      <c r="S153" s="78"/>
      <c r="T153" s="144"/>
      <c r="U153" s="144"/>
      <c r="V153" s="48"/>
      <c r="W153" s="144"/>
      <c r="X153" s="144"/>
      <c r="Y153" s="48"/>
      <c r="Z153" s="144"/>
      <c r="AA153" s="144"/>
      <c r="AD153" s="27"/>
      <c r="AE153" s="23"/>
      <c r="AF153" s="23"/>
    </row>
    <row r="154" spans="1:36" s="24" customFormat="1" ht="13">
      <c r="A154" s="16"/>
      <c r="B154" s="16"/>
      <c r="C154" s="16"/>
      <c r="D154" s="16"/>
      <c r="E154" s="16"/>
      <c r="F154" s="337" t="s">
        <v>272</v>
      </c>
      <c r="G154" s="338" t="s">
        <v>569</v>
      </c>
      <c r="H154" s="397" t="s">
        <v>226</v>
      </c>
      <c r="I154" s="343"/>
      <c r="J154" s="366"/>
      <c r="K154" s="366"/>
      <c r="L154" s="366"/>
      <c r="M154" s="366"/>
      <c r="N154" s="334"/>
      <c r="O154" s="366"/>
      <c r="P154" s="182"/>
      <c r="Q154" s="78"/>
      <c r="R154" s="78"/>
      <c r="S154" s="78"/>
      <c r="T154" s="144"/>
      <c r="U154" s="144"/>
      <c r="V154" s="48"/>
      <c r="W154" s="144"/>
      <c r="X154" s="144"/>
      <c r="Y154" s="48"/>
      <c r="Z154" s="144"/>
      <c r="AA154" s="144"/>
      <c r="AC154" s="23"/>
      <c r="AD154" s="27"/>
      <c r="AE154" s="27"/>
      <c r="AF154" s="23"/>
    </row>
    <row r="155" spans="1:36" s="24" customFormat="1" ht="13">
      <c r="A155" s="16"/>
      <c r="B155" s="16"/>
      <c r="C155" s="16"/>
      <c r="D155" s="16"/>
      <c r="E155" s="16"/>
      <c r="F155" s="337" t="s">
        <v>273</v>
      </c>
      <c r="G155" s="381" t="s">
        <v>570</v>
      </c>
      <c r="H155" s="397" t="s">
        <v>227</v>
      </c>
      <c r="I155" s="343"/>
      <c r="J155" s="366"/>
      <c r="K155" s="366"/>
      <c r="L155" s="366"/>
      <c r="M155" s="366"/>
      <c r="N155" s="334"/>
      <c r="O155" s="366"/>
      <c r="P155" s="182"/>
      <c r="Q155" s="78"/>
      <c r="R155" s="78"/>
      <c r="S155" s="78"/>
      <c r="T155" s="144"/>
      <c r="U155" s="144"/>
      <c r="V155" s="48"/>
      <c r="W155" s="144"/>
      <c r="X155" s="144"/>
      <c r="Y155" s="48"/>
      <c r="Z155" s="144"/>
      <c r="AA155" s="144"/>
      <c r="AB155" s="23"/>
      <c r="AC155" s="23"/>
      <c r="AD155" s="27"/>
      <c r="AE155" s="27"/>
      <c r="AF155" s="23"/>
      <c r="AG155" s="23"/>
    </row>
    <row r="156" spans="1:36" s="24" customFormat="1" ht="13.5" thickBot="1">
      <c r="A156" s="16"/>
      <c r="B156" s="16"/>
      <c r="C156" s="16"/>
      <c r="D156" s="16"/>
      <c r="E156" s="16"/>
      <c r="F156" s="337" t="s">
        <v>274</v>
      </c>
      <c r="G156" s="338"/>
      <c r="H156" s="397"/>
      <c r="I156" s="398"/>
      <c r="J156" s="399"/>
      <c r="K156" s="399"/>
      <c r="L156" s="399"/>
      <c r="M156" s="400"/>
      <c r="N156" s="334"/>
      <c r="O156" s="400"/>
      <c r="P156" s="183"/>
      <c r="Q156" s="78"/>
      <c r="R156" s="78"/>
      <c r="S156" s="78"/>
      <c r="T156" s="144"/>
      <c r="U156" s="144"/>
      <c r="V156" s="48"/>
      <c r="W156" s="144"/>
      <c r="X156" s="144"/>
      <c r="Y156" s="48"/>
      <c r="Z156" s="144"/>
      <c r="AA156" s="144"/>
      <c r="AB156" s="23"/>
      <c r="AC156" s="23"/>
      <c r="AD156" s="27"/>
      <c r="AE156" s="27"/>
      <c r="AF156" s="23"/>
      <c r="AG156" s="23"/>
      <c r="AH156" s="23"/>
    </row>
    <row r="157" spans="1:36" s="24" customFormat="1" ht="24.5" customHeight="1">
      <c r="A157" s="16"/>
      <c r="B157" s="16"/>
      <c r="C157" s="16"/>
      <c r="D157" s="16"/>
      <c r="E157" s="16"/>
      <c r="F157" s="337" t="s">
        <v>275</v>
      </c>
      <c r="G157" s="338">
        <v>7</v>
      </c>
      <c r="H157" s="392" t="s">
        <v>244</v>
      </c>
      <c r="I157" s="340"/>
      <c r="J157" s="340"/>
      <c r="K157" s="340"/>
      <c r="L157" s="340"/>
      <c r="M157" s="340"/>
      <c r="N157" s="334"/>
      <c r="O157" s="340"/>
      <c r="P157" s="176"/>
      <c r="Q157" s="78"/>
      <c r="R157" s="78"/>
      <c r="S157" s="78"/>
      <c r="T157" s="87"/>
      <c r="U157" s="87"/>
      <c r="V157" s="78"/>
      <c r="W157" s="87"/>
      <c r="X157" s="87"/>
      <c r="Y157" s="78"/>
      <c r="Z157" s="87"/>
      <c r="AA157" s="87"/>
      <c r="AB157" s="23"/>
      <c r="AC157" s="23"/>
      <c r="AD157" s="27"/>
      <c r="AE157" s="27"/>
      <c r="AF157" s="23"/>
      <c r="AG157" s="23"/>
      <c r="AH157" s="23"/>
      <c r="AI157" s="49"/>
    </row>
    <row r="158" spans="1:36" s="24" customFormat="1" ht="13">
      <c r="A158" s="16"/>
      <c r="B158" s="16"/>
      <c r="C158" s="16"/>
      <c r="D158" s="16"/>
      <c r="E158" s="16"/>
      <c r="F158" s="337" t="s">
        <v>276</v>
      </c>
      <c r="G158" s="338" t="s">
        <v>571</v>
      </c>
      <c r="H158" s="341" t="s">
        <v>198</v>
      </c>
      <c r="I158" s="401"/>
      <c r="J158" s="402"/>
      <c r="K158" s="402"/>
      <c r="L158" s="402"/>
      <c r="M158" s="403"/>
      <c r="N158" s="334"/>
      <c r="O158" s="403"/>
      <c r="P158" s="184"/>
      <c r="Q158" s="74"/>
      <c r="R158" s="74"/>
      <c r="S158" s="74"/>
      <c r="T158" s="168"/>
      <c r="U158" s="79"/>
      <c r="V158" s="74"/>
      <c r="W158" s="168"/>
      <c r="X158" s="79"/>
      <c r="Y158" s="74"/>
      <c r="Z158" s="168"/>
      <c r="AA158" s="79"/>
      <c r="AB158" s="23"/>
      <c r="AC158" s="23"/>
      <c r="AD158" s="27"/>
      <c r="AE158" s="27"/>
      <c r="AF158" s="23"/>
      <c r="AG158" s="23"/>
      <c r="AH158" s="23"/>
      <c r="AI158" s="49"/>
      <c r="AJ158" s="49"/>
    </row>
    <row r="159" spans="1:36" s="24" customFormat="1" ht="13">
      <c r="A159" s="16"/>
      <c r="B159" s="16"/>
      <c r="C159" s="16"/>
      <c r="D159" s="16"/>
      <c r="E159" s="16"/>
      <c r="F159" s="337" t="s">
        <v>277</v>
      </c>
      <c r="G159" s="345" t="s">
        <v>461</v>
      </c>
      <c r="H159" s="361" t="s">
        <v>199</v>
      </c>
      <c r="I159" s="404"/>
      <c r="J159" s="402"/>
      <c r="K159" s="402"/>
      <c r="L159" s="402"/>
      <c r="M159" s="403"/>
      <c r="N159" s="334"/>
      <c r="O159" s="403"/>
      <c r="P159" s="184"/>
      <c r="Q159" s="74"/>
      <c r="R159" s="74"/>
      <c r="S159" s="74"/>
      <c r="T159" s="168"/>
      <c r="U159" s="79"/>
      <c r="V159" s="74"/>
      <c r="W159" s="168"/>
      <c r="X159" s="79"/>
      <c r="Y159" s="74"/>
      <c r="Z159" s="168"/>
      <c r="AA159" s="79"/>
      <c r="AB159" s="23"/>
      <c r="AC159" s="23"/>
      <c r="AD159" s="27"/>
      <c r="AE159" s="27"/>
      <c r="AF159" s="23"/>
      <c r="AG159" s="23"/>
      <c r="AH159" s="23"/>
      <c r="AI159" s="49"/>
      <c r="AJ159" s="49"/>
    </row>
    <row r="160" spans="1:36" s="24" customFormat="1" ht="13" customHeight="1">
      <c r="A160" s="16"/>
      <c r="B160" s="16"/>
      <c r="C160" s="16"/>
      <c r="D160" s="16"/>
      <c r="E160" s="16"/>
      <c r="F160" s="337" t="s">
        <v>278</v>
      </c>
      <c r="G160" s="345" t="s">
        <v>462</v>
      </c>
      <c r="H160" s="361" t="s">
        <v>182</v>
      </c>
      <c r="I160" s="404"/>
      <c r="J160" s="402"/>
      <c r="K160" s="402"/>
      <c r="L160" s="402"/>
      <c r="M160" s="403"/>
      <c r="N160" s="334"/>
      <c r="O160" s="403"/>
      <c r="P160" s="184"/>
      <c r="Q160" s="74"/>
      <c r="R160" s="74"/>
      <c r="S160" s="74"/>
      <c r="T160" s="168"/>
      <c r="U160" s="79"/>
      <c r="V160" s="74"/>
      <c r="W160" s="168"/>
      <c r="X160" s="79"/>
      <c r="Y160" s="74"/>
      <c r="Z160" s="168"/>
      <c r="AA160" s="79"/>
      <c r="AB160" s="23"/>
      <c r="AC160" s="23"/>
      <c r="AE160" s="27"/>
      <c r="AF160" s="23"/>
      <c r="AG160" s="23"/>
      <c r="AH160" s="23"/>
      <c r="AI160" s="49"/>
      <c r="AJ160" s="49"/>
    </row>
    <row r="161" spans="1:36" s="24" customFormat="1" ht="13">
      <c r="A161" s="16"/>
      <c r="B161" s="16"/>
      <c r="C161" s="16"/>
      <c r="D161" s="16"/>
      <c r="E161" s="16"/>
      <c r="F161" s="337" t="s">
        <v>279</v>
      </c>
      <c r="G161" s="345" t="s">
        <v>463</v>
      </c>
      <c r="H161" s="361" t="s">
        <v>200</v>
      </c>
      <c r="I161" s="404"/>
      <c r="J161" s="402"/>
      <c r="K161" s="402"/>
      <c r="L161" s="402"/>
      <c r="M161" s="403"/>
      <c r="N161" s="334"/>
      <c r="O161" s="403"/>
      <c r="P161" s="184"/>
      <c r="Q161" s="74"/>
      <c r="R161" s="74"/>
      <c r="S161" s="74"/>
      <c r="T161" s="168"/>
      <c r="U161" s="79"/>
      <c r="V161" s="74"/>
      <c r="W161" s="168"/>
      <c r="X161" s="79"/>
      <c r="Y161" s="74"/>
      <c r="Z161" s="168"/>
      <c r="AA161" s="79"/>
      <c r="AB161" s="23"/>
      <c r="AC161" s="23"/>
      <c r="AE161" s="27"/>
      <c r="AF161" s="23"/>
      <c r="AG161" s="23"/>
      <c r="AH161" s="23"/>
      <c r="AI161" s="49"/>
      <c r="AJ161" s="49"/>
    </row>
    <row r="162" spans="1:36" s="24" customFormat="1" ht="26">
      <c r="A162" s="16"/>
      <c r="B162" s="16"/>
      <c r="C162" s="16"/>
      <c r="D162" s="16"/>
      <c r="E162" s="16"/>
      <c r="F162" s="337" t="s">
        <v>318</v>
      </c>
      <c r="G162" s="338" t="s">
        <v>572</v>
      </c>
      <c r="H162" s="341" t="s">
        <v>228</v>
      </c>
      <c r="I162" s="404"/>
      <c r="J162" s="402"/>
      <c r="K162" s="402"/>
      <c r="L162" s="402"/>
      <c r="M162" s="403"/>
      <c r="N162" s="334"/>
      <c r="O162" s="403"/>
      <c r="P162" s="184"/>
      <c r="Q162" s="35"/>
      <c r="R162" s="35"/>
      <c r="S162" s="35"/>
      <c r="T162" s="168"/>
      <c r="U162" s="79"/>
      <c r="V162" s="35"/>
      <c r="W162" s="168"/>
      <c r="X162" s="79"/>
      <c r="Y162" s="35"/>
      <c r="Z162" s="168"/>
      <c r="AA162" s="79"/>
      <c r="AF162" s="23"/>
      <c r="AG162" s="23"/>
      <c r="AH162" s="23"/>
      <c r="AI162" s="49"/>
      <c r="AJ162" s="49"/>
    </row>
    <row r="163" spans="1:36" s="24" customFormat="1" ht="13">
      <c r="A163" s="16"/>
      <c r="B163" s="16"/>
      <c r="C163" s="16"/>
      <c r="D163" s="16"/>
      <c r="E163" s="16"/>
      <c r="F163" s="337" t="s">
        <v>319</v>
      </c>
      <c r="G163" s="345" t="s">
        <v>464</v>
      </c>
      <c r="H163" s="361" t="s">
        <v>199</v>
      </c>
      <c r="I163" s="404"/>
      <c r="J163" s="402"/>
      <c r="K163" s="402"/>
      <c r="L163" s="402"/>
      <c r="M163" s="403"/>
      <c r="N163" s="334"/>
      <c r="O163" s="403"/>
      <c r="P163" s="184"/>
      <c r="Q163" s="74"/>
      <c r="R163" s="74"/>
      <c r="S163" s="74"/>
      <c r="T163" s="168"/>
      <c r="U163" s="79"/>
      <c r="V163" s="74"/>
      <c r="W163" s="168"/>
      <c r="X163" s="79"/>
      <c r="Y163" s="74"/>
      <c r="Z163" s="168"/>
      <c r="AA163" s="79"/>
      <c r="AF163" s="23"/>
      <c r="AG163" s="23"/>
      <c r="AH163" s="23"/>
      <c r="AI163" s="49"/>
      <c r="AJ163" s="49"/>
    </row>
    <row r="164" spans="1:36" s="24" customFormat="1" ht="13">
      <c r="A164" s="16"/>
      <c r="B164" s="16"/>
      <c r="C164" s="16"/>
      <c r="D164" s="16"/>
      <c r="E164" s="16"/>
      <c r="F164" s="337" t="s">
        <v>320</v>
      </c>
      <c r="G164" s="345" t="s">
        <v>465</v>
      </c>
      <c r="H164" s="361" t="s">
        <v>182</v>
      </c>
      <c r="I164" s="404"/>
      <c r="J164" s="402"/>
      <c r="K164" s="402"/>
      <c r="L164" s="402"/>
      <c r="M164" s="403"/>
      <c r="N164" s="334"/>
      <c r="O164" s="403"/>
      <c r="P164" s="184"/>
      <c r="Q164" s="74"/>
      <c r="R164" s="74"/>
      <c r="S164" s="74"/>
      <c r="T164" s="168"/>
      <c r="U164" s="79"/>
      <c r="V164" s="74"/>
      <c r="W164" s="168"/>
      <c r="X164" s="79"/>
      <c r="Y164" s="74"/>
      <c r="Z164" s="168"/>
      <c r="AA164" s="79"/>
      <c r="AF164" s="27"/>
      <c r="AG164" s="23"/>
      <c r="AH164" s="23"/>
      <c r="AI164" s="23"/>
      <c r="AJ164" s="49"/>
    </row>
    <row r="165" spans="1:36" s="24" customFormat="1" ht="13">
      <c r="A165" s="16"/>
      <c r="B165" s="16"/>
      <c r="C165" s="16"/>
      <c r="D165" s="16"/>
      <c r="E165" s="16"/>
      <c r="F165" s="337" t="s">
        <v>321</v>
      </c>
      <c r="G165" s="345" t="s">
        <v>466</v>
      </c>
      <c r="H165" s="361" t="s">
        <v>200</v>
      </c>
      <c r="I165" s="404"/>
      <c r="J165" s="402"/>
      <c r="K165" s="402"/>
      <c r="L165" s="402"/>
      <c r="M165" s="403"/>
      <c r="N165" s="334"/>
      <c r="O165" s="403"/>
      <c r="P165" s="184"/>
      <c r="Q165" s="74"/>
      <c r="R165" s="74"/>
      <c r="S165" s="74"/>
      <c r="T165" s="168"/>
      <c r="U165" s="79"/>
      <c r="V165" s="74"/>
      <c r="W165" s="168"/>
      <c r="X165" s="79"/>
      <c r="Y165" s="74"/>
      <c r="Z165" s="168"/>
      <c r="AA165" s="79"/>
      <c r="AF165" s="27"/>
      <c r="AG165" s="23"/>
      <c r="AH165" s="23"/>
      <c r="AI165" s="23"/>
      <c r="AJ165" s="23"/>
    </row>
    <row r="166" spans="1:36" s="24" customFormat="1" ht="13">
      <c r="A166" s="16"/>
      <c r="B166" s="16"/>
      <c r="C166" s="16"/>
      <c r="D166" s="16"/>
      <c r="E166" s="16"/>
      <c r="F166" s="337" t="s">
        <v>336</v>
      </c>
      <c r="G166" s="338" t="s">
        <v>573</v>
      </c>
      <c r="H166" s="341" t="s">
        <v>201</v>
      </c>
      <c r="I166" s="404"/>
      <c r="J166" s="402"/>
      <c r="K166" s="402"/>
      <c r="L166" s="402"/>
      <c r="M166" s="403"/>
      <c r="N166" s="334"/>
      <c r="O166" s="403"/>
      <c r="P166" s="184"/>
      <c r="Q166" s="74"/>
      <c r="R166" s="74"/>
      <c r="S166" s="74"/>
      <c r="T166" s="168"/>
      <c r="U166" s="79"/>
      <c r="V166" s="74"/>
      <c r="W166" s="168"/>
      <c r="X166" s="79"/>
      <c r="Y166" s="35"/>
      <c r="Z166" s="168"/>
      <c r="AA166" s="79"/>
      <c r="AB166" s="22"/>
      <c r="AC166" s="22"/>
      <c r="AF166" s="27"/>
      <c r="AG166" s="23"/>
      <c r="AH166" s="23"/>
      <c r="AI166" s="23"/>
      <c r="AJ166" s="23"/>
    </row>
    <row r="167" spans="1:36" s="24" customFormat="1" ht="15.5" customHeight="1">
      <c r="A167" s="16"/>
      <c r="B167" s="16"/>
      <c r="C167" s="16"/>
      <c r="D167" s="16"/>
      <c r="E167" s="16"/>
      <c r="F167" s="337" t="s">
        <v>337</v>
      </c>
      <c r="G167" s="345" t="s">
        <v>469</v>
      </c>
      <c r="H167" s="361" t="s">
        <v>199</v>
      </c>
      <c r="I167" s="404"/>
      <c r="J167" s="402"/>
      <c r="K167" s="402"/>
      <c r="L167" s="402"/>
      <c r="M167" s="403"/>
      <c r="N167" s="334"/>
      <c r="O167" s="403"/>
      <c r="P167" s="184"/>
      <c r="Q167" s="74"/>
      <c r="R167" s="74"/>
      <c r="S167" s="74"/>
      <c r="T167" s="168"/>
      <c r="U167" s="79"/>
      <c r="V167" s="74"/>
      <c r="W167" s="168"/>
      <c r="X167" s="79"/>
      <c r="Y167" s="74"/>
      <c r="Z167" s="168"/>
      <c r="AA167" s="79"/>
      <c r="AF167" s="27"/>
      <c r="AG167" s="23"/>
      <c r="AH167" s="23"/>
      <c r="AI167" s="23"/>
      <c r="AJ167" s="23"/>
    </row>
    <row r="168" spans="1:36" s="24" customFormat="1" ht="15.5" customHeight="1">
      <c r="A168" s="16"/>
      <c r="B168" s="16"/>
      <c r="C168" s="16"/>
      <c r="D168" s="16"/>
      <c r="E168" s="16"/>
      <c r="F168" s="337" t="s">
        <v>338</v>
      </c>
      <c r="G168" s="345" t="s">
        <v>468</v>
      </c>
      <c r="H168" s="361" t="s">
        <v>182</v>
      </c>
      <c r="I168" s="404"/>
      <c r="J168" s="402"/>
      <c r="K168" s="402"/>
      <c r="L168" s="402"/>
      <c r="M168" s="403"/>
      <c r="N168" s="334"/>
      <c r="O168" s="403"/>
      <c r="P168" s="184"/>
      <c r="Q168" s="74"/>
      <c r="R168" s="74"/>
      <c r="S168" s="74"/>
      <c r="T168" s="168"/>
      <c r="U168" s="79"/>
      <c r="V168" s="74"/>
      <c r="W168" s="168"/>
      <c r="X168" s="79"/>
      <c r="Y168" s="74"/>
      <c r="Z168" s="168"/>
      <c r="AA168" s="79"/>
      <c r="AD168" s="23"/>
      <c r="AF168" s="27"/>
      <c r="AG168" s="23"/>
      <c r="AH168" s="23"/>
      <c r="AI168" s="23"/>
      <c r="AJ168" s="23"/>
    </row>
    <row r="169" spans="1:36" s="24" customFormat="1" ht="15.5" customHeight="1" thickBot="1">
      <c r="A169" s="16"/>
      <c r="B169" s="16"/>
      <c r="C169" s="16"/>
      <c r="D169" s="16"/>
      <c r="E169" s="16"/>
      <c r="F169" s="337" t="s">
        <v>339</v>
      </c>
      <c r="G169" s="345" t="s">
        <v>467</v>
      </c>
      <c r="H169" s="361" t="s">
        <v>200</v>
      </c>
      <c r="I169" s="405"/>
      <c r="J169" s="406"/>
      <c r="K169" s="406"/>
      <c r="L169" s="406"/>
      <c r="M169" s="407"/>
      <c r="N169" s="334"/>
      <c r="O169" s="407"/>
      <c r="P169" s="185"/>
      <c r="Q169" s="74"/>
      <c r="R169" s="74"/>
      <c r="S169" s="74"/>
      <c r="T169" s="169"/>
      <c r="U169" s="82"/>
      <c r="V169" s="74"/>
      <c r="W169" s="169"/>
      <c r="X169" s="82"/>
      <c r="Y169" s="74"/>
      <c r="Z169" s="169"/>
      <c r="AA169" s="82"/>
      <c r="AD169" s="23"/>
      <c r="AF169" s="27"/>
      <c r="AG169" s="23"/>
      <c r="AH169" s="23"/>
      <c r="AI169" s="23"/>
      <c r="AJ169" s="23"/>
    </row>
    <row r="170" spans="1:36" s="24" customFormat="1" ht="18" customHeight="1">
      <c r="A170" s="16"/>
      <c r="B170" s="16"/>
      <c r="C170" s="16"/>
      <c r="D170" s="16"/>
      <c r="E170" s="16"/>
      <c r="F170" s="192"/>
      <c r="G170" s="194"/>
      <c r="H170" s="192"/>
      <c r="I170" s="331"/>
      <c r="J170" s="331"/>
      <c r="K170" s="331"/>
      <c r="L170" s="331"/>
      <c r="M170" s="331"/>
      <c r="N170" s="331"/>
      <c r="O170" s="331"/>
      <c r="P170" s="186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22"/>
      <c r="AC170" s="22"/>
      <c r="AD170" s="23"/>
      <c r="AF170" s="27"/>
      <c r="AG170" s="23"/>
      <c r="AH170" s="23"/>
      <c r="AI170" s="23"/>
      <c r="AJ170" s="23"/>
    </row>
    <row r="171" spans="1:36" s="24" customFormat="1" ht="18" customHeight="1">
      <c r="A171" s="16"/>
      <c r="B171" s="16"/>
      <c r="C171" s="16"/>
      <c r="D171" s="16"/>
      <c r="E171" s="16"/>
      <c r="F171" s="192"/>
      <c r="G171" s="194"/>
      <c r="H171" s="192"/>
      <c r="I171" s="331"/>
      <c r="J171" s="331"/>
      <c r="K171" s="331"/>
      <c r="L171" s="331"/>
      <c r="M171" s="331"/>
      <c r="N171" s="331"/>
      <c r="O171" s="331"/>
      <c r="P171" s="186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D171" s="23"/>
      <c r="AF171" s="27"/>
      <c r="AG171" s="23"/>
      <c r="AH171" s="23"/>
      <c r="AI171" s="23"/>
      <c r="AJ171" s="23"/>
    </row>
    <row r="172" spans="1:36" s="24" customFormat="1" ht="25.5" customHeight="1">
      <c r="A172" s="16"/>
      <c r="B172" s="16"/>
      <c r="C172" s="16"/>
      <c r="D172" s="16"/>
      <c r="E172" s="16"/>
      <c r="F172" s="337" t="s">
        <v>340</v>
      </c>
      <c r="G172" s="338">
        <v>8</v>
      </c>
      <c r="H172" s="392" t="s">
        <v>245</v>
      </c>
      <c r="I172" s="340"/>
      <c r="J172" s="340"/>
      <c r="K172" s="340"/>
      <c r="L172" s="340"/>
      <c r="M172" s="340"/>
      <c r="N172" s="334"/>
      <c r="O172" s="340"/>
      <c r="P172" s="176"/>
      <c r="Q172" s="74"/>
      <c r="R172" s="74"/>
      <c r="S172" s="74"/>
      <c r="T172" s="60"/>
      <c r="U172" s="60"/>
      <c r="V172" s="74"/>
      <c r="W172" s="60"/>
      <c r="X172" s="60"/>
      <c r="Y172" s="74"/>
      <c r="Z172" s="60"/>
      <c r="AA172" s="60"/>
      <c r="AD172" s="23"/>
      <c r="AF172" s="27"/>
      <c r="AG172" s="23"/>
      <c r="AH172" s="23"/>
      <c r="AI172" s="23"/>
      <c r="AJ172" s="23"/>
    </row>
    <row r="173" spans="1:36" s="24" customFormat="1" ht="18" customHeight="1">
      <c r="A173" s="16"/>
      <c r="B173" s="16"/>
      <c r="C173" s="16"/>
      <c r="D173" s="16"/>
      <c r="E173" s="16"/>
      <c r="F173" s="337" t="s">
        <v>341</v>
      </c>
      <c r="G173" s="338" t="s">
        <v>574</v>
      </c>
      <c r="H173" s="341" t="s">
        <v>34</v>
      </c>
      <c r="I173" s="401"/>
      <c r="J173" s="402"/>
      <c r="K173" s="402"/>
      <c r="L173" s="402"/>
      <c r="M173" s="403"/>
      <c r="N173" s="334"/>
      <c r="O173" s="403"/>
      <c r="P173" s="177"/>
      <c r="Q173" s="74"/>
      <c r="R173" s="74"/>
      <c r="S173" s="74"/>
      <c r="T173" s="80"/>
      <c r="U173" s="81"/>
      <c r="V173" s="74"/>
      <c r="W173" s="80"/>
      <c r="X173" s="81"/>
      <c r="Y173" s="74"/>
      <c r="Z173" s="80"/>
      <c r="AA173" s="81"/>
      <c r="AD173" s="23"/>
      <c r="AF173" s="27"/>
      <c r="AG173" s="23"/>
      <c r="AH173" s="23"/>
      <c r="AI173" s="23"/>
      <c r="AJ173" s="23"/>
    </row>
    <row r="174" spans="1:36" s="24" customFormat="1" ht="13">
      <c r="A174" s="16"/>
      <c r="B174" s="16"/>
      <c r="C174" s="16"/>
      <c r="D174" s="16"/>
      <c r="E174" s="16"/>
      <c r="F174" s="337" t="s">
        <v>342</v>
      </c>
      <c r="G174" s="345" t="s">
        <v>470</v>
      </c>
      <c r="H174" s="361" t="s">
        <v>203</v>
      </c>
      <c r="I174" s="404"/>
      <c r="J174" s="402"/>
      <c r="K174" s="402"/>
      <c r="L174" s="402"/>
      <c r="M174" s="403"/>
      <c r="N174" s="334"/>
      <c r="O174" s="403"/>
      <c r="P174" s="177"/>
      <c r="Q174" s="74"/>
      <c r="R174" s="74"/>
      <c r="S174" s="74"/>
      <c r="T174" s="80"/>
      <c r="U174" s="81"/>
      <c r="V174" s="74"/>
      <c r="W174" s="80"/>
      <c r="X174" s="81"/>
      <c r="Y174" s="74"/>
      <c r="Z174" s="80"/>
      <c r="AA174" s="81"/>
      <c r="AD174" s="23"/>
      <c r="AF174" s="27"/>
      <c r="AG174" s="23"/>
      <c r="AH174" s="23"/>
      <c r="AI174" s="23"/>
      <c r="AJ174" s="23"/>
    </row>
    <row r="175" spans="1:36" s="24" customFormat="1" ht="13">
      <c r="A175" s="16"/>
      <c r="B175" s="16"/>
      <c r="C175" s="16"/>
      <c r="D175" s="16"/>
      <c r="E175" s="16"/>
      <c r="F175" s="337" t="s">
        <v>343</v>
      </c>
      <c r="G175" s="345" t="s">
        <v>471</v>
      </c>
      <c r="H175" s="361" t="s">
        <v>204</v>
      </c>
      <c r="I175" s="404"/>
      <c r="J175" s="402"/>
      <c r="K175" s="402"/>
      <c r="L175" s="402"/>
      <c r="M175" s="403"/>
      <c r="N175" s="334"/>
      <c r="O175" s="403"/>
      <c r="P175" s="177"/>
      <c r="Q175" s="74"/>
      <c r="R175" s="74"/>
      <c r="S175" s="74"/>
      <c r="T175" s="80"/>
      <c r="U175" s="81"/>
      <c r="V175" s="74"/>
      <c r="W175" s="80"/>
      <c r="X175" s="81"/>
      <c r="Y175" s="74"/>
      <c r="Z175" s="80"/>
      <c r="AA175" s="81"/>
      <c r="AD175" s="23"/>
      <c r="AF175" s="27"/>
      <c r="AG175" s="27"/>
      <c r="AH175" s="23"/>
      <c r="AI175" s="23"/>
      <c r="AJ175" s="23"/>
    </row>
    <row r="176" spans="1:36" s="24" customFormat="1" ht="18.75" customHeight="1">
      <c r="A176" s="16"/>
      <c r="B176" s="16"/>
      <c r="C176" s="16"/>
      <c r="D176" s="16"/>
      <c r="E176" s="16"/>
      <c r="F176" s="337" t="s">
        <v>344</v>
      </c>
      <c r="G176" s="345" t="s">
        <v>472</v>
      </c>
      <c r="H176" s="361" t="s">
        <v>182</v>
      </c>
      <c r="I176" s="404"/>
      <c r="J176" s="402"/>
      <c r="K176" s="402"/>
      <c r="L176" s="402"/>
      <c r="M176" s="403"/>
      <c r="N176" s="334"/>
      <c r="O176" s="403"/>
      <c r="P176" s="177"/>
      <c r="Q176" s="74"/>
      <c r="R176" s="74"/>
      <c r="S176" s="74"/>
      <c r="T176" s="80"/>
      <c r="U176" s="81"/>
      <c r="V176" s="74"/>
      <c r="W176" s="80"/>
      <c r="X176" s="81"/>
      <c r="Y176" s="74"/>
      <c r="Z176" s="80"/>
      <c r="AA176" s="81"/>
      <c r="AD176" s="23"/>
      <c r="AE176" s="23"/>
      <c r="AG176" s="27"/>
      <c r="AH176" s="23"/>
      <c r="AI176" s="23"/>
      <c r="AJ176" s="23"/>
    </row>
    <row r="177" spans="1:71" s="24" customFormat="1" ht="32.25" customHeight="1">
      <c r="A177" s="16"/>
      <c r="B177" s="16"/>
      <c r="C177" s="16"/>
      <c r="D177" s="16"/>
      <c r="E177" s="16"/>
      <c r="F177" s="337" t="s">
        <v>345</v>
      </c>
      <c r="G177" s="345" t="s">
        <v>473</v>
      </c>
      <c r="H177" s="361" t="s">
        <v>200</v>
      </c>
      <c r="I177" s="404"/>
      <c r="J177" s="402"/>
      <c r="K177" s="402"/>
      <c r="L177" s="402"/>
      <c r="M177" s="403"/>
      <c r="N177" s="334"/>
      <c r="O177" s="403"/>
      <c r="P177" s="177"/>
      <c r="Q177" s="74"/>
      <c r="R177" s="74"/>
      <c r="S177" s="74"/>
      <c r="T177" s="80"/>
      <c r="U177" s="81"/>
      <c r="V177" s="74"/>
      <c r="W177" s="80"/>
      <c r="X177" s="81"/>
      <c r="Y177" s="74"/>
      <c r="Z177" s="80"/>
      <c r="AA177" s="81"/>
      <c r="AD177" s="23"/>
      <c r="AE177" s="23"/>
      <c r="AG177" s="27"/>
      <c r="AH177" s="23"/>
      <c r="AI177" s="23"/>
      <c r="AJ177" s="23"/>
    </row>
    <row r="178" spans="1:71" s="24" customFormat="1" ht="24.75" customHeight="1" thickBot="1">
      <c r="A178" s="16"/>
      <c r="B178" s="16"/>
      <c r="C178" s="16"/>
      <c r="D178" s="16"/>
      <c r="E178" s="16"/>
      <c r="F178" s="337" t="s">
        <v>346</v>
      </c>
      <c r="G178" s="338" t="s">
        <v>575</v>
      </c>
      <c r="H178" s="341" t="s">
        <v>205</v>
      </c>
      <c r="I178" s="405"/>
      <c r="J178" s="406"/>
      <c r="K178" s="406"/>
      <c r="L178" s="406"/>
      <c r="M178" s="407"/>
      <c r="N178" s="334"/>
      <c r="O178" s="407"/>
      <c r="P178" s="187"/>
      <c r="Q178" s="74"/>
      <c r="R178" s="74"/>
      <c r="S178" s="74"/>
      <c r="T178" s="80"/>
      <c r="U178" s="81"/>
      <c r="V178" s="74"/>
      <c r="W178" s="170"/>
      <c r="X178" s="171"/>
      <c r="Y178" s="74"/>
      <c r="Z178" s="170"/>
      <c r="AA178" s="171"/>
      <c r="AD178" s="23"/>
      <c r="AE178" s="23"/>
      <c r="AG178" s="27"/>
      <c r="AH178" s="23"/>
      <c r="AI178" s="23"/>
      <c r="AJ178" s="23"/>
    </row>
    <row r="179" spans="1:71" s="24" customFormat="1" ht="15" customHeight="1" thickBot="1">
      <c r="A179" s="16"/>
      <c r="B179" s="16"/>
      <c r="C179" s="16"/>
      <c r="D179" s="16"/>
      <c r="E179" s="16"/>
      <c r="F179" s="337" t="s">
        <v>347</v>
      </c>
      <c r="G179" s="338" t="s">
        <v>576</v>
      </c>
      <c r="H179" s="408" t="s">
        <v>504</v>
      </c>
      <c r="I179" s="409"/>
      <c r="J179" s="409"/>
      <c r="K179" s="409"/>
      <c r="L179" s="409"/>
      <c r="M179" s="409"/>
      <c r="N179" s="334"/>
      <c r="O179" s="409"/>
      <c r="P179" s="188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D179" s="23"/>
      <c r="AE179" s="23"/>
      <c r="AG179" s="27"/>
      <c r="AH179" s="23"/>
      <c r="AI179" s="23"/>
      <c r="AJ179" s="23"/>
    </row>
    <row r="180" spans="1:71" s="24" customFormat="1" ht="15" customHeight="1" thickBot="1">
      <c r="A180" s="16"/>
      <c r="B180" s="16"/>
      <c r="C180" s="16"/>
      <c r="D180" s="16"/>
      <c r="E180" s="16"/>
      <c r="F180" s="337" t="s">
        <v>348</v>
      </c>
      <c r="G180" s="338" t="s">
        <v>577</v>
      </c>
      <c r="H180" s="375" t="s">
        <v>206</v>
      </c>
      <c r="I180" s="410"/>
      <c r="J180" s="411">
        <v>1</v>
      </c>
      <c r="K180" s="410"/>
      <c r="L180" s="410"/>
      <c r="M180" s="412">
        <f>MAX(MIN(L180, J180), K180)</f>
        <v>1</v>
      </c>
      <c r="N180" s="334"/>
      <c r="O180" s="412">
        <f>J180</f>
        <v>1</v>
      </c>
      <c r="P180" s="189"/>
      <c r="Q180" s="78"/>
      <c r="R180" s="78"/>
      <c r="S180" s="78"/>
      <c r="T180" s="83">
        <v>1</v>
      </c>
      <c r="U180" s="83">
        <v>1</v>
      </c>
      <c r="V180" s="78"/>
      <c r="W180" s="83">
        <v>1</v>
      </c>
      <c r="X180" s="83">
        <v>1</v>
      </c>
      <c r="Y180" s="78"/>
      <c r="Z180" s="83">
        <v>1</v>
      </c>
      <c r="AA180" s="83">
        <v>1</v>
      </c>
      <c r="AD180" s="23"/>
      <c r="AE180" s="23"/>
      <c r="AG180" s="27"/>
      <c r="AH180" s="23"/>
      <c r="AI180" s="23"/>
      <c r="AJ180" s="23"/>
    </row>
    <row r="181" spans="1:71" s="24" customFormat="1" ht="13">
      <c r="A181" s="16"/>
      <c r="B181" s="16"/>
      <c r="C181" s="16"/>
      <c r="D181" s="16"/>
      <c r="E181" s="16"/>
      <c r="F181" s="214"/>
      <c r="G181" s="214"/>
      <c r="H181" s="413"/>
      <c r="I181" s="414"/>
      <c r="J181" s="414"/>
      <c r="K181" s="413"/>
      <c r="L181" s="413"/>
      <c r="M181" s="413"/>
      <c r="N181" s="334"/>
      <c r="O181" s="194"/>
      <c r="P181" s="19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1"/>
      <c r="AC181" s="21"/>
      <c r="AD181" s="23"/>
      <c r="AE181" s="23"/>
      <c r="AG181" s="27"/>
      <c r="AH181" s="23"/>
      <c r="AI181" s="23"/>
      <c r="AJ181" s="23"/>
    </row>
    <row r="182" spans="1:71" s="24" customFormat="1" ht="13">
      <c r="A182" s="16"/>
      <c r="B182" s="16"/>
      <c r="C182" s="16"/>
      <c r="D182" s="16"/>
      <c r="E182" s="16"/>
      <c r="F182" s="193"/>
      <c r="G182" s="193"/>
      <c r="H182" s="413"/>
      <c r="I182" s="414"/>
      <c r="J182" s="414"/>
      <c r="K182" s="413"/>
      <c r="L182" s="413"/>
      <c r="M182" s="413"/>
      <c r="N182" s="334"/>
      <c r="O182" s="194"/>
      <c r="P182" s="19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1"/>
      <c r="AC182" s="21"/>
      <c r="AE182" s="23"/>
      <c r="AG182" s="27"/>
      <c r="AH182" s="23"/>
      <c r="AI182" s="23"/>
      <c r="AJ182" s="23"/>
    </row>
    <row r="183" spans="1:71" s="24" customFormat="1" ht="12" customHeight="1">
      <c r="A183" s="16"/>
      <c r="B183" s="16"/>
      <c r="C183" s="16"/>
      <c r="D183" s="16"/>
      <c r="E183" s="16"/>
      <c r="F183" s="193"/>
      <c r="G183" s="193"/>
      <c r="H183" s="193"/>
      <c r="I183" s="414"/>
      <c r="J183" s="414"/>
      <c r="K183" s="413"/>
      <c r="L183" s="413"/>
      <c r="M183" s="413"/>
      <c r="N183" s="334"/>
      <c r="O183" s="194"/>
      <c r="P183" s="19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1"/>
      <c r="AC183" s="21"/>
      <c r="AD183" s="21"/>
      <c r="AE183" s="23"/>
      <c r="AG183" s="27"/>
      <c r="AH183" s="23"/>
      <c r="AI183" s="23"/>
      <c r="AJ183" s="23"/>
      <c r="AK183" s="49"/>
      <c r="AL183" s="49"/>
      <c r="AP183" s="21"/>
    </row>
    <row r="184" spans="1:71" s="24" customFormat="1" ht="12" customHeight="1">
      <c r="A184" s="16"/>
      <c r="B184" s="16"/>
      <c r="C184" s="16"/>
      <c r="D184" s="16"/>
      <c r="E184" s="16"/>
      <c r="F184" s="193"/>
      <c r="G184" s="193"/>
      <c r="H184" s="193"/>
      <c r="I184" s="414"/>
      <c r="J184" s="414"/>
      <c r="K184" s="413"/>
      <c r="L184" s="413"/>
      <c r="M184" s="413"/>
      <c r="N184" s="334"/>
      <c r="O184" s="194"/>
      <c r="P184" s="19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</row>
    <row r="185" spans="1:71" s="24" customFormat="1" ht="12" customHeight="1">
      <c r="A185" s="16"/>
      <c r="B185" s="16"/>
      <c r="C185" s="16"/>
      <c r="D185" s="16"/>
      <c r="E185" s="16"/>
      <c r="F185" s="193"/>
      <c r="G185" s="193"/>
      <c r="H185" s="193"/>
      <c r="I185" s="414"/>
      <c r="J185" s="414"/>
      <c r="K185" s="413"/>
      <c r="L185" s="413"/>
      <c r="M185" s="413"/>
      <c r="N185" s="334"/>
      <c r="O185" s="194"/>
      <c r="P185" s="19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</row>
    <row r="186" spans="1:71" s="24" customFormat="1" ht="12" customHeight="1">
      <c r="A186" s="16"/>
      <c r="B186" s="16"/>
      <c r="C186" s="16"/>
      <c r="D186" s="16"/>
      <c r="E186" s="16"/>
      <c r="F186" s="193"/>
      <c r="G186" s="193"/>
      <c r="H186" s="193"/>
      <c r="I186" s="414"/>
      <c r="J186" s="414"/>
      <c r="K186" s="413"/>
      <c r="L186" s="413"/>
      <c r="M186" s="413"/>
      <c r="N186" s="334"/>
      <c r="O186" s="194"/>
      <c r="P186" s="19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</row>
    <row r="187" spans="1:71" s="24" customFormat="1" ht="12" customHeight="1">
      <c r="A187" s="16"/>
      <c r="B187" s="16"/>
      <c r="C187" s="16"/>
      <c r="D187" s="16"/>
      <c r="E187" s="16"/>
      <c r="F187" s="193"/>
      <c r="G187" s="193"/>
      <c r="H187" s="193"/>
      <c r="I187" s="414"/>
      <c r="J187" s="414"/>
      <c r="K187" s="413"/>
      <c r="L187" s="413"/>
      <c r="M187" s="413"/>
      <c r="N187" s="334"/>
      <c r="O187" s="194"/>
      <c r="P187" s="19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</row>
    <row r="188" spans="1:71" s="24" customFormat="1" ht="12" customHeight="1">
      <c r="A188" s="16"/>
      <c r="B188" s="16"/>
      <c r="C188" s="16"/>
      <c r="D188" s="16"/>
      <c r="E188" s="16"/>
      <c r="F188" s="193"/>
      <c r="G188" s="193"/>
      <c r="H188" s="193"/>
      <c r="I188" s="414"/>
      <c r="J188" s="414"/>
      <c r="K188" s="413"/>
      <c r="L188" s="413"/>
      <c r="M188" s="413"/>
      <c r="N188" s="334"/>
      <c r="O188" s="194"/>
      <c r="P188" s="19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3"/>
      <c r="AR188" s="23"/>
    </row>
    <row r="189" spans="1:71" ht="13">
      <c r="N189" s="334"/>
      <c r="AQ189" s="23"/>
      <c r="AR189" s="23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</row>
    <row r="190" spans="1:71" s="23" customFormat="1" ht="19.5" customHeight="1">
      <c r="A190" s="16"/>
      <c r="B190" s="16"/>
      <c r="C190" s="16"/>
      <c r="D190" s="16"/>
      <c r="E190" s="16"/>
      <c r="F190" s="193"/>
      <c r="G190" s="193"/>
      <c r="H190" s="193"/>
      <c r="I190" s="414"/>
      <c r="J190" s="414"/>
      <c r="K190" s="413"/>
      <c r="L190" s="413"/>
      <c r="M190" s="413"/>
      <c r="N190" s="334"/>
      <c r="O190" s="194"/>
      <c r="P190" s="19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V190" s="21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1"/>
    </row>
    <row r="191" spans="1:71" s="23" customFormat="1" ht="13">
      <c r="A191" s="16"/>
      <c r="B191" s="16"/>
      <c r="C191" s="16"/>
      <c r="D191" s="16"/>
      <c r="E191" s="16"/>
      <c r="F191" s="193"/>
      <c r="G191" s="193"/>
      <c r="H191" s="193"/>
      <c r="I191" s="414"/>
      <c r="J191" s="414"/>
      <c r="K191" s="413"/>
      <c r="L191" s="413"/>
      <c r="M191" s="413"/>
      <c r="N191" s="334"/>
      <c r="O191" s="194"/>
      <c r="P191" s="19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</row>
    <row r="192" spans="1:71" s="23" customFormat="1" ht="13">
      <c r="A192" s="16"/>
      <c r="B192" s="16"/>
      <c r="C192" s="16"/>
      <c r="D192" s="16"/>
      <c r="E192" s="16"/>
      <c r="F192" s="193"/>
      <c r="G192" s="193"/>
      <c r="H192" s="193"/>
      <c r="I192" s="414"/>
      <c r="J192" s="414"/>
      <c r="K192" s="413"/>
      <c r="L192" s="413"/>
      <c r="M192" s="413"/>
      <c r="N192" s="334"/>
      <c r="O192" s="194"/>
      <c r="P192" s="19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</row>
    <row r="193" spans="14:71" ht="13">
      <c r="N193" s="334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</row>
    <row r="194" spans="14:71" ht="13">
      <c r="N194" s="334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</row>
    <row r="195" spans="14:71" ht="14.25" customHeight="1">
      <c r="N195" s="334"/>
    </row>
    <row r="196" spans="14:71" ht="13">
      <c r="N196" s="334"/>
    </row>
    <row r="197" spans="14:71" ht="13">
      <c r="N197" s="334"/>
    </row>
    <row r="198" spans="14:71" ht="13">
      <c r="N198" s="334"/>
    </row>
    <row r="199" spans="14:71" ht="13">
      <c r="N199" s="334"/>
    </row>
    <row r="200" spans="14:71" ht="13">
      <c r="N200" s="334"/>
    </row>
    <row r="201" spans="14:71" ht="13">
      <c r="N201" s="334"/>
    </row>
    <row r="202" spans="14:71" ht="13">
      <c r="N202" s="334"/>
    </row>
    <row r="203" spans="14:71" ht="13">
      <c r="N203" s="334"/>
    </row>
    <row r="204" spans="14:71" ht="13">
      <c r="N204" s="334"/>
    </row>
    <row r="205" spans="14:71" ht="13">
      <c r="N205" s="334"/>
    </row>
    <row r="206" spans="14:71" ht="13">
      <c r="N206" s="334"/>
    </row>
    <row r="207" spans="14:71" ht="13">
      <c r="N207" s="334"/>
    </row>
    <row r="208" spans="14:71" ht="13">
      <c r="N208" s="334"/>
    </row>
    <row r="209" spans="14:14" ht="13">
      <c r="N209" s="334"/>
    </row>
    <row r="210" spans="14:14" ht="13">
      <c r="N210" s="334"/>
    </row>
    <row r="211" spans="14:14" ht="13">
      <c r="N211" s="334"/>
    </row>
    <row r="212" spans="14:14" ht="13">
      <c r="N212" s="334"/>
    </row>
    <row r="213" spans="14:14" ht="13">
      <c r="N213" s="334"/>
    </row>
    <row r="214" spans="14:14" ht="13">
      <c r="N214" s="334"/>
    </row>
    <row r="215" spans="14:14" ht="13">
      <c r="N215" s="334"/>
    </row>
    <row r="216" spans="14:14" ht="13">
      <c r="N216" s="334"/>
    </row>
    <row r="217" spans="14:14" ht="13">
      <c r="N217" s="334"/>
    </row>
    <row r="218" spans="14:14" ht="13">
      <c r="N218" s="334"/>
    </row>
    <row r="219" spans="14:14" ht="13">
      <c r="N219" s="334"/>
    </row>
    <row r="220" spans="14:14" ht="13">
      <c r="N220" s="334"/>
    </row>
    <row r="221" spans="14:14" ht="13">
      <c r="N221" s="334"/>
    </row>
    <row r="222" spans="14:14" ht="13">
      <c r="N222" s="334"/>
    </row>
    <row r="223" spans="14:14" ht="13">
      <c r="N223" s="334"/>
    </row>
    <row r="224" spans="14:14" ht="13">
      <c r="N224" s="334"/>
    </row>
    <row r="225" spans="14:14" ht="13">
      <c r="N225" s="334"/>
    </row>
    <row r="226" spans="14:14" ht="13">
      <c r="N226" s="334"/>
    </row>
    <row r="227" spans="14:14" ht="13">
      <c r="N227" s="334"/>
    </row>
    <row r="228" spans="14:14" ht="13">
      <c r="N228" s="334"/>
    </row>
    <row r="229" spans="14:14" ht="13">
      <c r="N229" s="334"/>
    </row>
    <row r="230" spans="14:14" ht="13">
      <c r="N230" s="334"/>
    </row>
    <row r="231" spans="14:14" ht="13">
      <c r="N231" s="334"/>
    </row>
    <row r="232" spans="14:14" ht="13">
      <c r="N232" s="334"/>
    </row>
    <row r="233" spans="14:14" ht="13">
      <c r="N233" s="334"/>
    </row>
    <row r="234" spans="14:14" ht="13">
      <c r="N234" s="334"/>
    </row>
    <row r="235" spans="14:14" ht="13">
      <c r="N235" s="334"/>
    </row>
    <row r="236" spans="14:14" ht="13">
      <c r="N236" s="334"/>
    </row>
    <row r="237" spans="14:14" ht="13">
      <c r="N237" s="334"/>
    </row>
    <row r="238" spans="14:14" ht="13">
      <c r="N238" s="334"/>
    </row>
    <row r="239" spans="14:14" ht="14.25" customHeight="1">
      <c r="N239" s="334"/>
    </row>
    <row r="240" spans="14:14" ht="13">
      <c r="N240" s="334"/>
    </row>
    <row r="241" spans="14:14" ht="13">
      <c r="N241" s="334"/>
    </row>
    <row r="242" spans="14:14" ht="13">
      <c r="N242" s="334"/>
    </row>
    <row r="243" spans="14:14" ht="13">
      <c r="N243" s="334"/>
    </row>
    <row r="244" spans="14:14" ht="13">
      <c r="N244" s="334"/>
    </row>
    <row r="245" spans="14:14" ht="13">
      <c r="N245" s="334"/>
    </row>
    <row r="246" spans="14:14" ht="13">
      <c r="N246" s="334"/>
    </row>
    <row r="247" spans="14:14" ht="13">
      <c r="N247" s="334"/>
    </row>
    <row r="248" spans="14:14" ht="13">
      <c r="N248" s="334"/>
    </row>
    <row r="249" spans="14:14" ht="13">
      <c r="N249" s="334"/>
    </row>
    <row r="250" spans="14:14" ht="13">
      <c r="N250" s="334"/>
    </row>
    <row r="251" spans="14:14" ht="13">
      <c r="N251" s="334"/>
    </row>
    <row r="252" spans="14:14" ht="13">
      <c r="N252" s="334"/>
    </row>
    <row r="253" spans="14:14" ht="13">
      <c r="N253" s="334"/>
    </row>
    <row r="254" spans="14:14" ht="13">
      <c r="N254" s="334"/>
    </row>
    <row r="255" spans="14:14" ht="13">
      <c r="N255" s="334"/>
    </row>
    <row r="256" spans="14:14" ht="13">
      <c r="N256" s="334"/>
    </row>
    <row r="257" spans="14:14" ht="13">
      <c r="N257" s="334"/>
    </row>
    <row r="258" spans="14:14" ht="13">
      <c r="N258" s="334"/>
    </row>
    <row r="259" spans="14:14" ht="13">
      <c r="N259" s="334"/>
    </row>
    <row r="265" spans="14:14" ht="14.25" customHeight="1"/>
    <row r="266" spans="14:14" ht="14.25" customHeight="1"/>
  </sheetData>
  <sheetProtection algorithmName="SHA-512" hashValue="vQZZVNhxqP1+fNOTDC6d8/vu8eaxKHpXQRK7kbLfEIw9beSGblEn7qMgIqh9Pn+kGBbYt+IJZb5UJGoVQpO80w==" saltValue="syOtS1Zu+cUE+KYz1l5koA==" spinCount="100000" sheet="1" objects="1" scenarios="1"/>
  <protectedRanges>
    <protectedRange sqref="P48:P50 P69:P77 P81 Z16:AA140 T16:U140 W16:X140 Z142:AA144 T142:U144 W142:X144 W146:X156 T146:U156 Z146:AA156 P109:P114 P116:P122 P124:P127 P129:P140 P16:P23 P25:P30" name="skenario"/>
  </protectedRanges>
  <mergeCells count="17">
    <mergeCell ref="F11:F13"/>
    <mergeCell ref="G11:G13"/>
    <mergeCell ref="H11:H13"/>
    <mergeCell ref="I11:M11"/>
    <mergeCell ref="I12:I13"/>
    <mergeCell ref="J12:J13"/>
    <mergeCell ref="K12:L12"/>
    <mergeCell ref="M12:M13"/>
    <mergeCell ref="T9:U9"/>
    <mergeCell ref="W9:X9"/>
    <mergeCell ref="Z9:AA9"/>
    <mergeCell ref="T7:AA8"/>
    <mergeCell ref="O11:O12"/>
    <mergeCell ref="W11:X12"/>
    <mergeCell ref="Z11:AA12"/>
    <mergeCell ref="P11:P12"/>
    <mergeCell ref="T11:U12"/>
  </mergeCells>
  <phoneticPr fontId="90" type="noConversion"/>
  <conditionalFormatting sqref="J37 J43:J47">
    <cfRule type="expression" dxfId="23" priority="1312">
      <formula>J37&lt;K37</formula>
    </cfRule>
    <cfRule type="expression" dxfId="22" priority="1313">
      <formula>#REF!</formula>
    </cfRule>
    <cfRule type="cellIs" priority="1314" stopIfTrue="1" operator="equal">
      <formula>""</formula>
    </cfRule>
    <cfRule type="expression" dxfId="21" priority="1315">
      <formula>J37&lt;0</formula>
    </cfRule>
    <cfRule type="expression" dxfId="20" priority="1316">
      <formula>J37&gt;1</formula>
    </cfRule>
    <cfRule type="expression" dxfId="19" priority="1317">
      <formula>OR(J37&lt;K37,J37&gt;L37)</formula>
    </cfRule>
  </conditionalFormatting>
  <conditionalFormatting sqref="O15:P15 P24 P32:P33 P36:P41 P43:P47 P51 P86:P101 P103:P104 P108 P115 P123 P128 P173:P178 P180">
    <cfRule type="cellIs" dxfId="18" priority="861" operator="equal">
      <formula>0</formula>
    </cfRule>
  </conditionalFormatting>
  <conditionalFormatting sqref="P55:P60">
    <cfRule type="cellIs" dxfId="17" priority="80" operator="equal">
      <formula>0</formula>
    </cfRule>
  </conditionalFormatting>
  <conditionalFormatting sqref="P62:P68 P78:P80">
    <cfRule type="cellIs" dxfId="16" priority="71" operator="equal">
      <formula>0</formula>
    </cfRule>
  </conditionalFormatting>
  <conditionalFormatting sqref="T27">
    <cfRule type="cellIs" dxfId="15" priority="18" operator="notEqual">
      <formula>$O$27</formula>
    </cfRule>
  </conditionalFormatting>
  <conditionalFormatting sqref="T28">
    <cfRule type="cellIs" dxfId="14" priority="17" operator="notEqual">
      <formula>$O$28</formula>
    </cfRule>
  </conditionalFormatting>
  <conditionalFormatting sqref="T16:U23">
    <cfRule type="cellIs" dxfId="13" priority="16" operator="notEqual">
      <formula>$O$27</formula>
    </cfRule>
  </conditionalFormatting>
  <conditionalFormatting sqref="W27">
    <cfRule type="cellIs" dxfId="12" priority="6" operator="notEqual">
      <formula>$O$27</formula>
    </cfRule>
  </conditionalFormatting>
  <conditionalFormatting sqref="W28">
    <cfRule type="cellIs" dxfId="11" priority="5" operator="notEqual">
      <formula>$O$28</formula>
    </cfRule>
  </conditionalFormatting>
  <conditionalFormatting sqref="W16:X23">
    <cfRule type="cellIs" dxfId="10" priority="4" operator="notEqual">
      <formula>$O$27</formula>
    </cfRule>
  </conditionalFormatting>
  <conditionalFormatting sqref="Z27">
    <cfRule type="cellIs" dxfId="9" priority="3" operator="notEqual">
      <formula>$O$27</formula>
    </cfRule>
  </conditionalFormatting>
  <conditionalFormatting sqref="Z28">
    <cfRule type="cellIs" dxfId="8" priority="2" operator="notEqual">
      <formula>$O$28</formula>
    </cfRule>
  </conditionalFormatting>
  <conditionalFormatting sqref="Z16:AA23">
    <cfRule type="cellIs" dxfId="7" priority="1" operator="notEqual">
      <formula>$O$27</formula>
    </cfRule>
  </conditionalFormatting>
  <pageMargins left="0.7" right="0.7" top="0.75" bottom="0.75" header="0.3" footer="0.3"/>
  <pageSetup paperSize="9" scale="28" orientation="portrait" r:id="rId1"/>
  <rowBreaks count="1" manualBreakCount="1">
    <brk id="176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FFFF00"/>
  </sheetPr>
  <dimension ref="A1:BT349"/>
  <sheetViews>
    <sheetView topLeftCell="A3" zoomScale="55" zoomScaleNormal="55" workbookViewId="0">
      <selection activeCell="N18" sqref="N18"/>
    </sheetView>
  </sheetViews>
  <sheetFormatPr defaultColWidth="11.36328125" defaultRowHeight="12.5"/>
  <cols>
    <col min="1" max="1" width="1" style="564" customWidth="1"/>
    <col min="2" max="4" width="1" style="20" customWidth="1"/>
    <col min="5" max="5" width="6" style="20" customWidth="1"/>
    <col min="6" max="6" width="10.36328125" style="563" customWidth="1"/>
    <col min="7" max="7" width="14.1796875" style="563" customWidth="1"/>
    <col min="8" max="8" width="57.1796875" style="564" customWidth="1"/>
    <col min="9" max="9" width="8.36328125" style="564" customWidth="1"/>
    <col min="10" max="10" width="9" style="20" customWidth="1"/>
    <col min="11" max="11" width="18.36328125" style="21" customWidth="1"/>
    <col min="12" max="53" width="17.36328125" style="21" customWidth="1"/>
    <col min="54" max="194" width="11.36328125" style="21"/>
    <col min="195" max="195" width="2.6328125" style="21" customWidth="1"/>
    <col min="196" max="196" width="7" style="21" customWidth="1"/>
    <col min="197" max="197" width="9.6328125" style="21" bestFit="1" customWidth="1"/>
    <col min="198" max="198" width="76" style="21" customWidth="1"/>
    <col min="199" max="199" width="14.36328125" style="21" customWidth="1"/>
    <col min="200" max="208" width="11.36328125" style="21" customWidth="1"/>
    <col min="209" max="215" width="9.6328125" style="21" customWidth="1"/>
    <col min="216" max="216" width="11.36328125" style="21" customWidth="1"/>
    <col min="217" max="223" width="9.6328125" style="21" customWidth="1"/>
    <col min="224" max="224" width="11.36328125" style="21" customWidth="1"/>
    <col min="225" max="231" width="9.6328125" style="21" customWidth="1"/>
    <col min="232" max="232" width="11.36328125" style="21" customWidth="1"/>
    <col min="233" max="239" width="9.6328125" style="21" customWidth="1"/>
    <col min="240" max="240" width="11.36328125" style="21" customWidth="1"/>
    <col min="241" max="267" width="9.6328125" style="21" customWidth="1"/>
    <col min="268" max="268" width="11.36328125" style="21" customWidth="1"/>
    <col min="269" max="301" width="9.6328125" style="21" customWidth="1"/>
    <col min="302" max="309" width="11.36328125" style="21" customWidth="1"/>
    <col min="310" max="450" width="11.36328125" style="21"/>
    <col min="451" max="451" width="2.6328125" style="21" customWidth="1"/>
    <col min="452" max="452" width="7" style="21" customWidth="1"/>
    <col min="453" max="453" width="9.6328125" style="21" bestFit="1" customWidth="1"/>
    <col min="454" max="454" width="76" style="21" customWidth="1"/>
    <col min="455" max="455" width="14.36328125" style="21" customWidth="1"/>
    <col min="456" max="464" width="11.36328125" style="21" customWidth="1"/>
    <col min="465" max="471" width="9.6328125" style="21" customWidth="1"/>
    <col min="472" max="472" width="11.36328125" style="21" customWidth="1"/>
    <col min="473" max="479" width="9.6328125" style="21" customWidth="1"/>
    <col min="480" max="480" width="11.36328125" style="21" customWidth="1"/>
    <col min="481" max="487" width="9.6328125" style="21" customWidth="1"/>
    <col min="488" max="488" width="11.36328125" style="21" customWidth="1"/>
    <col min="489" max="495" width="9.6328125" style="21" customWidth="1"/>
    <col min="496" max="496" width="11.36328125" style="21" customWidth="1"/>
    <col min="497" max="523" width="9.6328125" style="21" customWidth="1"/>
    <col min="524" max="524" width="11.36328125" style="21" customWidth="1"/>
    <col min="525" max="557" width="9.6328125" style="21" customWidth="1"/>
    <col min="558" max="565" width="11.36328125" style="21" customWidth="1"/>
    <col min="566" max="706" width="11.36328125" style="21"/>
    <col min="707" max="707" width="2.6328125" style="21" customWidth="1"/>
    <col min="708" max="708" width="7" style="21" customWidth="1"/>
    <col min="709" max="709" width="9.6328125" style="21" bestFit="1" customWidth="1"/>
    <col min="710" max="710" width="76" style="21" customWidth="1"/>
    <col min="711" max="711" width="14.36328125" style="21" customWidth="1"/>
    <col min="712" max="720" width="11.36328125" style="21" customWidth="1"/>
    <col min="721" max="727" width="9.6328125" style="21" customWidth="1"/>
    <col min="728" max="728" width="11.36328125" style="21" customWidth="1"/>
    <col min="729" max="735" width="9.6328125" style="21" customWidth="1"/>
    <col min="736" max="736" width="11.36328125" style="21" customWidth="1"/>
    <col min="737" max="743" width="9.6328125" style="21" customWidth="1"/>
    <col min="744" max="744" width="11.36328125" style="21" customWidth="1"/>
    <col min="745" max="751" width="9.6328125" style="21" customWidth="1"/>
    <col min="752" max="752" width="11.36328125" style="21" customWidth="1"/>
    <col min="753" max="779" width="9.6328125" style="21" customWidth="1"/>
    <col min="780" max="780" width="11.36328125" style="21" customWidth="1"/>
    <col min="781" max="813" width="9.6328125" style="21" customWidth="1"/>
    <col min="814" max="821" width="11.36328125" style="21" customWidth="1"/>
    <col min="822" max="962" width="11.36328125" style="21"/>
    <col min="963" max="963" width="2.6328125" style="21" customWidth="1"/>
    <col min="964" max="964" width="7" style="21" customWidth="1"/>
    <col min="965" max="965" width="9.6328125" style="21" bestFit="1" customWidth="1"/>
    <col min="966" max="966" width="76" style="21" customWidth="1"/>
    <col min="967" max="967" width="14.36328125" style="21" customWidth="1"/>
    <col min="968" max="976" width="11.36328125" style="21" customWidth="1"/>
    <col min="977" max="983" width="9.6328125" style="21" customWidth="1"/>
    <col min="984" max="984" width="11.36328125" style="21" customWidth="1"/>
    <col min="985" max="991" width="9.6328125" style="21" customWidth="1"/>
    <col min="992" max="992" width="11.36328125" style="21" customWidth="1"/>
    <col min="993" max="999" width="9.6328125" style="21" customWidth="1"/>
    <col min="1000" max="1000" width="11.36328125" style="21" customWidth="1"/>
    <col min="1001" max="1007" width="9.6328125" style="21" customWidth="1"/>
    <col min="1008" max="1008" width="11.36328125" style="21" customWidth="1"/>
    <col min="1009" max="1035" width="9.6328125" style="21" customWidth="1"/>
    <col min="1036" max="1036" width="11.36328125" style="21" customWidth="1"/>
    <col min="1037" max="1069" width="9.6328125" style="21" customWidth="1"/>
    <col min="1070" max="1077" width="11.36328125" style="21" customWidth="1"/>
    <col min="1078" max="1218" width="11.36328125" style="21"/>
    <col min="1219" max="1219" width="2.6328125" style="21" customWidth="1"/>
    <col min="1220" max="1220" width="7" style="21" customWidth="1"/>
    <col min="1221" max="1221" width="9.6328125" style="21" bestFit="1" customWidth="1"/>
    <col min="1222" max="1222" width="76" style="21" customWidth="1"/>
    <col min="1223" max="1223" width="14.36328125" style="21" customWidth="1"/>
    <col min="1224" max="1232" width="11.36328125" style="21" customWidth="1"/>
    <col min="1233" max="1239" width="9.6328125" style="21" customWidth="1"/>
    <col min="1240" max="1240" width="11.36328125" style="21" customWidth="1"/>
    <col min="1241" max="1247" width="9.6328125" style="21" customWidth="1"/>
    <col min="1248" max="1248" width="11.36328125" style="21" customWidth="1"/>
    <col min="1249" max="1255" width="9.6328125" style="21" customWidth="1"/>
    <col min="1256" max="1256" width="11.36328125" style="21" customWidth="1"/>
    <col min="1257" max="1263" width="9.6328125" style="21" customWidth="1"/>
    <col min="1264" max="1264" width="11.36328125" style="21" customWidth="1"/>
    <col min="1265" max="1291" width="9.6328125" style="21" customWidth="1"/>
    <col min="1292" max="1292" width="11.36328125" style="21" customWidth="1"/>
    <col min="1293" max="1325" width="9.6328125" style="21" customWidth="1"/>
    <col min="1326" max="1333" width="11.36328125" style="21" customWidth="1"/>
    <col min="1334" max="1474" width="11.36328125" style="21"/>
    <col min="1475" max="1475" width="2.6328125" style="21" customWidth="1"/>
    <col min="1476" max="1476" width="7" style="21" customWidth="1"/>
    <col min="1477" max="1477" width="9.6328125" style="21" bestFit="1" customWidth="1"/>
    <col min="1478" max="1478" width="76" style="21" customWidth="1"/>
    <col min="1479" max="1479" width="14.36328125" style="21" customWidth="1"/>
    <col min="1480" max="1488" width="11.36328125" style="21" customWidth="1"/>
    <col min="1489" max="1495" width="9.6328125" style="21" customWidth="1"/>
    <col min="1496" max="1496" width="11.36328125" style="21" customWidth="1"/>
    <col min="1497" max="1503" width="9.6328125" style="21" customWidth="1"/>
    <col min="1504" max="1504" width="11.36328125" style="21" customWidth="1"/>
    <col min="1505" max="1511" width="9.6328125" style="21" customWidth="1"/>
    <col min="1512" max="1512" width="11.36328125" style="21" customWidth="1"/>
    <col min="1513" max="1519" width="9.6328125" style="21" customWidth="1"/>
    <col min="1520" max="1520" width="11.36328125" style="21" customWidth="1"/>
    <col min="1521" max="1547" width="9.6328125" style="21" customWidth="1"/>
    <col min="1548" max="1548" width="11.36328125" style="21" customWidth="1"/>
    <col min="1549" max="1581" width="9.6328125" style="21" customWidth="1"/>
    <col min="1582" max="1589" width="11.36328125" style="21" customWidth="1"/>
    <col min="1590" max="1730" width="11.36328125" style="21"/>
    <col min="1731" max="1731" width="2.6328125" style="21" customWidth="1"/>
    <col min="1732" max="1732" width="7" style="21" customWidth="1"/>
    <col min="1733" max="1733" width="9.6328125" style="21" bestFit="1" customWidth="1"/>
    <col min="1734" max="1734" width="76" style="21" customWidth="1"/>
    <col min="1735" max="1735" width="14.36328125" style="21" customWidth="1"/>
    <col min="1736" max="1744" width="11.36328125" style="21" customWidth="1"/>
    <col min="1745" max="1751" width="9.6328125" style="21" customWidth="1"/>
    <col min="1752" max="1752" width="11.36328125" style="21" customWidth="1"/>
    <col min="1753" max="1759" width="9.6328125" style="21" customWidth="1"/>
    <col min="1760" max="1760" width="11.36328125" style="21" customWidth="1"/>
    <col min="1761" max="1767" width="9.6328125" style="21" customWidth="1"/>
    <col min="1768" max="1768" width="11.36328125" style="21" customWidth="1"/>
    <col min="1769" max="1775" width="9.6328125" style="21" customWidth="1"/>
    <col min="1776" max="1776" width="11.36328125" style="21" customWidth="1"/>
    <col min="1777" max="1803" width="9.6328125" style="21" customWidth="1"/>
    <col min="1804" max="1804" width="11.36328125" style="21" customWidth="1"/>
    <col min="1805" max="1837" width="9.6328125" style="21" customWidth="1"/>
    <col min="1838" max="1845" width="11.36328125" style="21" customWidth="1"/>
    <col min="1846" max="1986" width="11.36328125" style="21"/>
    <col min="1987" max="1987" width="2.6328125" style="21" customWidth="1"/>
    <col min="1988" max="1988" width="7" style="21" customWidth="1"/>
    <col min="1989" max="1989" width="9.6328125" style="21" bestFit="1" customWidth="1"/>
    <col min="1990" max="1990" width="76" style="21" customWidth="1"/>
    <col min="1991" max="1991" width="14.36328125" style="21" customWidth="1"/>
    <col min="1992" max="2000" width="11.36328125" style="21" customWidth="1"/>
    <col min="2001" max="2007" width="9.6328125" style="21" customWidth="1"/>
    <col min="2008" max="2008" width="11.36328125" style="21" customWidth="1"/>
    <col min="2009" max="2015" width="9.6328125" style="21" customWidth="1"/>
    <col min="2016" max="2016" width="11.36328125" style="21" customWidth="1"/>
    <col min="2017" max="2023" width="9.6328125" style="21" customWidth="1"/>
    <col min="2024" max="2024" width="11.36328125" style="21" customWidth="1"/>
    <col min="2025" max="2031" width="9.6328125" style="21" customWidth="1"/>
    <col min="2032" max="2032" width="11.36328125" style="21" customWidth="1"/>
    <col min="2033" max="2059" width="9.6328125" style="21" customWidth="1"/>
    <col min="2060" max="2060" width="11.36328125" style="21" customWidth="1"/>
    <col min="2061" max="2093" width="9.6328125" style="21" customWidth="1"/>
    <col min="2094" max="2101" width="11.36328125" style="21" customWidth="1"/>
    <col min="2102" max="2242" width="11.36328125" style="21"/>
    <col min="2243" max="2243" width="2.6328125" style="21" customWidth="1"/>
    <col min="2244" max="2244" width="7" style="21" customWidth="1"/>
    <col min="2245" max="2245" width="9.6328125" style="21" bestFit="1" customWidth="1"/>
    <col min="2246" max="2246" width="76" style="21" customWidth="1"/>
    <col min="2247" max="2247" width="14.36328125" style="21" customWidth="1"/>
    <col min="2248" max="2256" width="11.36328125" style="21" customWidth="1"/>
    <col min="2257" max="2263" width="9.6328125" style="21" customWidth="1"/>
    <col min="2264" max="2264" width="11.36328125" style="21" customWidth="1"/>
    <col min="2265" max="2271" width="9.6328125" style="21" customWidth="1"/>
    <col min="2272" max="2272" width="11.36328125" style="21" customWidth="1"/>
    <col min="2273" max="2279" width="9.6328125" style="21" customWidth="1"/>
    <col min="2280" max="2280" width="11.36328125" style="21" customWidth="1"/>
    <col min="2281" max="2287" width="9.6328125" style="21" customWidth="1"/>
    <col min="2288" max="2288" width="11.36328125" style="21" customWidth="1"/>
    <col min="2289" max="2315" width="9.6328125" style="21" customWidth="1"/>
    <col min="2316" max="2316" width="11.36328125" style="21" customWidth="1"/>
    <col min="2317" max="2349" width="9.6328125" style="21" customWidth="1"/>
    <col min="2350" max="2357" width="11.36328125" style="21" customWidth="1"/>
    <col min="2358" max="2498" width="11.36328125" style="21"/>
    <col min="2499" max="2499" width="2.6328125" style="21" customWidth="1"/>
    <col min="2500" max="2500" width="7" style="21" customWidth="1"/>
    <col min="2501" max="2501" width="9.6328125" style="21" bestFit="1" customWidth="1"/>
    <col min="2502" max="2502" width="76" style="21" customWidth="1"/>
    <col min="2503" max="2503" width="14.36328125" style="21" customWidth="1"/>
    <col min="2504" max="2512" width="11.36328125" style="21" customWidth="1"/>
    <col min="2513" max="2519" width="9.6328125" style="21" customWidth="1"/>
    <col min="2520" max="2520" width="11.36328125" style="21" customWidth="1"/>
    <col min="2521" max="2527" width="9.6328125" style="21" customWidth="1"/>
    <col min="2528" max="2528" width="11.36328125" style="21" customWidth="1"/>
    <col min="2529" max="2535" width="9.6328125" style="21" customWidth="1"/>
    <col min="2536" max="2536" width="11.36328125" style="21" customWidth="1"/>
    <col min="2537" max="2543" width="9.6328125" style="21" customWidth="1"/>
    <col min="2544" max="2544" width="11.36328125" style="21" customWidth="1"/>
    <col min="2545" max="2571" width="9.6328125" style="21" customWidth="1"/>
    <col min="2572" max="2572" width="11.36328125" style="21" customWidth="1"/>
    <col min="2573" max="2605" width="9.6328125" style="21" customWidth="1"/>
    <col min="2606" max="2613" width="11.36328125" style="21" customWidth="1"/>
    <col min="2614" max="2754" width="11.36328125" style="21"/>
    <col min="2755" max="2755" width="2.6328125" style="21" customWidth="1"/>
    <col min="2756" max="2756" width="7" style="21" customWidth="1"/>
    <col min="2757" max="2757" width="9.6328125" style="21" bestFit="1" customWidth="1"/>
    <col min="2758" max="2758" width="76" style="21" customWidth="1"/>
    <col min="2759" max="2759" width="14.36328125" style="21" customWidth="1"/>
    <col min="2760" max="2768" width="11.36328125" style="21" customWidth="1"/>
    <col min="2769" max="2775" width="9.6328125" style="21" customWidth="1"/>
    <col min="2776" max="2776" width="11.36328125" style="21" customWidth="1"/>
    <col min="2777" max="2783" width="9.6328125" style="21" customWidth="1"/>
    <col min="2784" max="2784" width="11.36328125" style="21" customWidth="1"/>
    <col min="2785" max="2791" width="9.6328125" style="21" customWidth="1"/>
    <col min="2792" max="2792" width="11.36328125" style="21" customWidth="1"/>
    <col min="2793" max="2799" width="9.6328125" style="21" customWidth="1"/>
    <col min="2800" max="2800" width="11.36328125" style="21" customWidth="1"/>
    <col min="2801" max="2827" width="9.6328125" style="21" customWidth="1"/>
    <col min="2828" max="2828" width="11.36328125" style="21" customWidth="1"/>
    <col min="2829" max="2861" width="9.6328125" style="21" customWidth="1"/>
    <col min="2862" max="2869" width="11.36328125" style="21" customWidth="1"/>
    <col min="2870" max="3010" width="11.36328125" style="21"/>
    <col min="3011" max="3011" width="2.6328125" style="21" customWidth="1"/>
    <col min="3012" max="3012" width="7" style="21" customWidth="1"/>
    <col min="3013" max="3013" width="9.6328125" style="21" bestFit="1" customWidth="1"/>
    <col min="3014" max="3014" width="76" style="21" customWidth="1"/>
    <col min="3015" max="3015" width="14.36328125" style="21" customWidth="1"/>
    <col min="3016" max="3024" width="11.36328125" style="21" customWidth="1"/>
    <col min="3025" max="3031" width="9.6328125" style="21" customWidth="1"/>
    <col min="3032" max="3032" width="11.36328125" style="21" customWidth="1"/>
    <col min="3033" max="3039" width="9.6328125" style="21" customWidth="1"/>
    <col min="3040" max="3040" width="11.36328125" style="21" customWidth="1"/>
    <col min="3041" max="3047" width="9.6328125" style="21" customWidth="1"/>
    <col min="3048" max="3048" width="11.36328125" style="21" customWidth="1"/>
    <col min="3049" max="3055" width="9.6328125" style="21" customWidth="1"/>
    <col min="3056" max="3056" width="11.36328125" style="21" customWidth="1"/>
    <col min="3057" max="3083" width="9.6328125" style="21" customWidth="1"/>
    <col min="3084" max="3084" width="11.36328125" style="21" customWidth="1"/>
    <col min="3085" max="3117" width="9.6328125" style="21" customWidth="1"/>
    <col min="3118" max="3125" width="11.36328125" style="21" customWidth="1"/>
    <col min="3126" max="3266" width="11.36328125" style="21"/>
    <col min="3267" max="3267" width="2.6328125" style="21" customWidth="1"/>
    <col min="3268" max="3268" width="7" style="21" customWidth="1"/>
    <col min="3269" max="3269" width="9.6328125" style="21" bestFit="1" customWidth="1"/>
    <col min="3270" max="3270" width="76" style="21" customWidth="1"/>
    <col min="3271" max="3271" width="14.36328125" style="21" customWidth="1"/>
    <col min="3272" max="3280" width="11.36328125" style="21" customWidth="1"/>
    <col min="3281" max="3287" width="9.6328125" style="21" customWidth="1"/>
    <col min="3288" max="3288" width="11.36328125" style="21" customWidth="1"/>
    <col min="3289" max="3295" width="9.6328125" style="21" customWidth="1"/>
    <col min="3296" max="3296" width="11.36328125" style="21" customWidth="1"/>
    <col min="3297" max="3303" width="9.6328125" style="21" customWidth="1"/>
    <col min="3304" max="3304" width="11.36328125" style="21" customWidth="1"/>
    <col min="3305" max="3311" width="9.6328125" style="21" customWidth="1"/>
    <col min="3312" max="3312" width="11.36328125" style="21" customWidth="1"/>
    <col min="3313" max="3339" width="9.6328125" style="21" customWidth="1"/>
    <col min="3340" max="3340" width="11.36328125" style="21" customWidth="1"/>
    <col min="3341" max="3373" width="9.6328125" style="21" customWidth="1"/>
    <col min="3374" max="3381" width="11.36328125" style="21" customWidth="1"/>
    <col min="3382" max="3522" width="11.36328125" style="21"/>
    <col min="3523" max="3523" width="2.6328125" style="21" customWidth="1"/>
    <col min="3524" max="3524" width="7" style="21" customWidth="1"/>
    <col min="3525" max="3525" width="9.6328125" style="21" bestFit="1" customWidth="1"/>
    <col min="3526" max="3526" width="76" style="21" customWidth="1"/>
    <col min="3527" max="3527" width="14.36328125" style="21" customWidth="1"/>
    <col min="3528" max="3536" width="11.36328125" style="21" customWidth="1"/>
    <col min="3537" max="3543" width="9.6328125" style="21" customWidth="1"/>
    <col min="3544" max="3544" width="11.36328125" style="21" customWidth="1"/>
    <col min="3545" max="3551" width="9.6328125" style="21" customWidth="1"/>
    <col min="3552" max="3552" width="11.36328125" style="21" customWidth="1"/>
    <col min="3553" max="3559" width="9.6328125" style="21" customWidth="1"/>
    <col min="3560" max="3560" width="11.36328125" style="21" customWidth="1"/>
    <col min="3561" max="3567" width="9.6328125" style="21" customWidth="1"/>
    <col min="3568" max="3568" width="11.36328125" style="21" customWidth="1"/>
    <col min="3569" max="3595" width="9.6328125" style="21" customWidth="1"/>
    <col min="3596" max="3596" width="11.36328125" style="21" customWidth="1"/>
    <col min="3597" max="3629" width="9.6328125" style="21" customWidth="1"/>
    <col min="3630" max="3637" width="11.36328125" style="21" customWidth="1"/>
    <col min="3638" max="3778" width="11.36328125" style="21"/>
    <col min="3779" max="3779" width="2.6328125" style="21" customWidth="1"/>
    <col min="3780" max="3780" width="7" style="21" customWidth="1"/>
    <col min="3781" max="3781" width="9.6328125" style="21" bestFit="1" customWidth="1"/>
    <col min="3782" max="3782" width="76" style="21" customWidth="1"/>
    <col min="3783" max="3783" width="14.36328125" style="21" customWidth="1"/>
    <col min="3784" max="3792" width="11.36328125" style="21" customWidth="1"/>
    <col min="3793" max="3799" width="9.6328125" style="21" customWidth="1"/>
    <col min="3800" max="3800" width="11.36328125" style="21" customWidth="1"/>
    <col min="3801" max="3807" width="9.6328125" style="21" customWidth="1"/>
    <col min="3808" max="3808" width="11.36328125" style="21" customWidth="1"/>
    <col min="3809" max="3815" width="9.6328125" style="21" customWidth="1"/>
    <col min="3816" max="3816" width="11.36328125" style="21" customWidth="1"/>
    <col min="3817" max="3823" width="9.6328125" style="21" customWidth="1"/>
    <col min="3824" max="3824" width="11.36328125" style="21" customWidth="1"/>
    <col min="3825" max="3851" width="9.6328125" style="21" customWidth="1"/>
    <col min="3852" max="3852" width="11.36328125" style="21" customWidth="1"/>
    <col min="3853" max="3885" width="9.6328125" style="21" customWidth="1"/>
    <col min="3886" max="3893" width="11.36328125" style="21" customWidth="1"/>
    <col min="3894" max="4034" width="11.36328125" style="21"/>
    <col min="4035" max="4035" width="2.6328125" style="21" customWidth="1"/>
    <col min="4036" max="4036" width="7" style="21" customWidth="1"/>
    <col min="4037" max="4037" width="9.6328125" style="21" bestFit="1" customWidth="1"/>
    <col min="4038" max="4038" width="76" style="21" customWidth="1"/>
    <col min="4039" max="4039" width="14.36328125" style="21" customWidth="1"/>
    <col min="4040" max="4048" width="11.36328125" style="21" customWidth="1"/>
    <col min="4049" max="4055" width="9.6328125" style="21" customWidth="1"/>
    <col min="4056" max="4056" width="11.36328125" style="21" customWidth="1"/>
    <col min="4057" max="4063" width="9.6328125" style="21" customWidth="1"/>
    <col min="4064" max="4064" width="11.36328125" style="21" customWidth="1"/>
    <col min="4065" max="4071" width="9.6328125" style="21" customWidth="1"/>
    <col min="4072" max="4072" width="11.36328125" style="21" customWidth="1"/>
    <col min="4073" max="4079" width="9.6328125" style="21" customWidth="1"/>
    <col min="4080" max="4080" width="11.36328125" style="21" customWidth="1"/>
    <col min="4081" max="4107" width="9.6328125" style="21" customWidth="1"/>
    <col min="4108" max="4108" width="11.36328125" style="21" customWidth="1"/>
    <col min="4109" max="4141" width="9.6328125" style="21" customWidth="1"/>
    <col min="4142" max="4149" width="11.36328125" style="21" customWidth="1"/>
    <col min="4150" max="4290" width="11.36328125" style="21"/>
    <col min="4291" max="4291" width="2.6328125" style="21" customWidth="1"/>
    <col min="4292" max="4292" width="7" style="21" customWidth="1"/>
    <col min="4293" max="4293" width="9.6328125" style="21" bestFit="1" customWidth="1"/>
    <col min="4294" max="4294" width="76" style="21" customWidth="1"/>
    <col min="4295" max="4295" width="14.36328125" style="21" customWidth="1"/>
    <col min="4296" max="4304" width="11.36328125" style="21" customWidth="1"/>
    <col min="4305" max="4311" width="9.6328125" style="21" customWidth="1"/>
    <col min="4312" max="4312" width="11.36328125" style="21" customWidth="1"/>
    <col min="4313" max="4319" width="9.6328125" style="21" customWidth="1"/>
    <col min="4320" max="4320" width="11.36328125" style="21" customWidth="1"/>
    <col min="4321" max="4327" width="9.6328125" style="21" customWidth="1"/>
    <col min="4328" max="4328" width="11.36328125" style="21" customWidth="1"/>
    <col min="4329" max="4335" width="9.6328125" style="21" customWidth="1"/>
    <col min="4336" max="4336" width="11.36328125" style="21" customWidth="1"/>
    <col min="4337" max="4363" width="9.6328125" style="21" customWidth="1"/>
    <col min="4364" max="4364" width="11.36328125" style="21" customWidth="1"/>
    <col min="4365" max="4397" width="9.6328125" style="21" customWidth="1"/>
    <col min="4398" max="4405" width="11.36328125" style="21" customWidth="1"/>
    <col min="4406" max="4546" width="11.36328125" style="21"/>
    <col min="4547" max="4547" width="2.6328125" style="21" customWidth="1"/>
    <col min="4548" max="4548" width="7" style="21" customWidth="1"/>
    <col min="4549" max="4549" width="9.6328125" style="21" bestFit="1" customWidth="1"/>
    <col min="4550" max="4550" width="76" style="21" customWidth="1"/>
    <col min="4551" max="4551" width="14.36328125" style="21" customWidth="1"/>
    <col min="4552" max="4560" width="11.36328125" style="21" customWidth="1"/>
    <col min="4561" max="4567" width="9.6328125" style="21" customWidth="1"/>
    <col min="4568" max="4568" width="11.36328125" style="21" customWidth="1"/>
    <col min="4569" max="4575" width="9.6328125" style="21" customWidth="1"/>
    <col min="4576" max="4576" width="11.36328125" style="21" customWidth="1"/>
    <col min="4577" max="4583" width="9.6328125" style="21" customWidth="1"/>
    <col min="4584" max="4584" width="11.36328125" style="21" customWidth="1"/>
    <col min="4585" max="4591" width="9.6328125" style="21" customWidth="1"/>
    <col min="4592" max="4592" width="11.36328125" style="21" customWidth="1"/>
    <col min="4593" max="4619" width="9.6328125" style="21" customWidth="1"/>
    <col min="4620" max="4620" width="11.36328125" style="21" customWidth="1"/>
    <col min="4621" max="4653" width="9.6328125" style="21" customWidth="1"/>
    <col min="4654" max="4661" width="11.36328125" style="21" customWidth="1"/>
    <col min="4662" max="4802" width="11.36328125" style="21"/>
    <col min="4803" max="4803" width="2.6328125" style="21" customWidth="1"/>
    <col min="4804" max="4804" width="7" style="21" customWidth="1"/>
    <col min="4805" max="4805" width="9.6328125" style="21" bestFit="1" customWidth="1"/>
    <col min="4806" max="4806" width="76" style="21" customWidth="1"/>
    <col min="4807" max="4807" width="14.36328125" style="21" customWidth="1"/>
    <col min="4808" max="4816" width="11.36328125" style="21" customWidth="1"/>
    <col min="4817" max="4823" width="9.6328125" style="21" customWidth="1"/>
    <col min="4824" max="4824" width="11.36328125" style="21" customWidth="1"/>
    <col min="4825" max="4831" width="9.6328125" style="21" customWidth="1"/>
    <col min="4832" max="4832" width="11.36328125" style="21" customWidth="1"/>
    <col min="4833" max="4839" width="9.6328125" style="21" customWidth="1"/>
    <col min="4840" max="4840" width="11.36328125" style="21" customWidth="1"/>
    <col min="4841" max="4847" width="9.6328125" style="21" customWidth="1"/>
    <col min="4848" max="4848" width="11.36328125" style="21" customWidth="1"/>
    <col min="4849" max="4875" width="9.6328125" style="21" customWidth="1"/>
    <col min="4876" max="4876" width="11.36328125" style="21" customWidth="1"/>
    <col min="4877" max="4909" width="9.6328125" style="21" customWidth="1"/>
    <col min="4910" max="4917" width="11.36328125" style="21" customWidth="1"/>
    <col min="4918" max="5058" width="11.36328125" style="21"/>
    <col min="5059" max="5059" width="2.6328125" style="21" customWidth="1"/>
    <col min="5060" max="5060" width="7" style="21" customWidth="1"/>
    <col min="5061" max="5061" width="9.6328125" style="21" bestFit="1" customWidth="1"/>
    <col min="5062" max="5062" width="76" style="21" customWidth="1"/>
    <col min="5063" max="5063" width="14.36328125" style="21" customWidth="1"/>
    <col min="5064" max="5072" width="11.36328125" style="21" customWidth="1"/>
    <col min="5073" max="5079" width="9.6328125" style="21" customWidth="1"/>
    <col min="5080" max="5080" width="11.36328125" style="21" customWidth="1"/>
    <col min="5081" max="5087" width="9.6328125" style="21" customWidth="1"/>
    <col min="5088" max="5088" width="11.36328125" style="21" customWidth="1"/>
    <col min="5089" max="5095" width="9.6328125" style="21" customWidth="1"/>
    <col min="5096" max="5096" width="11.36328125" style="21" customWidth="1"/>
    <col min="5097" max="5103" width="9.6328125" style="21" customWidth="1"/>
    <col min="5104" max="5104" width="11.36328125" style="21" customWidth="1"/>
    <col min="5105" max="5131" width="9.6328125" style="21" customWidth="1"/>
    <col min="5132" max="5132" width="11.36328125" style="21" customWidth="1"/>
    <col min="5133" max="5165" width="9.6328125" style="21" customWidth="1"/>
    <col min="5166" max="5173" width="11.36328125" style="21" customWidth="1"/>
    <col min="5174" max="5314" width="11.36328125" style="21"/>
    <col min="5315" max="5315" width="2.6328125" style="21" customWidth="1"/>
    <col min="5316" max="5316" width="7" style="21" customWidth="1"/>
    <col min="5317" max="5317" width="9.6328125" style="21" bestFit="1" customWidth="1"/>
    <col min="5318" max="5318" width="76" style="21" customWidth="1"/>
    <col min="5319" max="5319" width="14.36328125" style="21" customWidth="1"/>
    <col min="5320" max="5328" width="11.36328125" style="21" customWidth="1"/>
    <col min="5329" max="5335" width="9.6328125" style="21" customWidth="1"/>
    <col min="5336" max="5336" width="11.36328125" style="21" customWidth="1"/>
    <col min="5337" max="5343" width="9.6328125" style="21" customWidth="1"/>
    <col min="5344" max="5344" width="11.36328125" style="21" customWidth="1"/>
    <col min="5345" max="5351" width="9.6328125" style="21" customWidth="1"/>
    <col min="5352" max="5352" width="11.36328125" style="21" customWidth="1"/>
    <col min="5353" max="5359" width="9.6328125" style="21" customWidth="1"/>
    <col min="5360" max="5360" width="11.36328125" style="21" customWidth="1"/>
    <col min="5361" max="5387" width="9.6328125" style="21" customWidth="1"/>
    <col min="5388" max="5388" width="11.36328125" style="21" customWidth="1"/>
    <col min="5389" max="5421" width="9.6328125" style="21" customWidth="1"/>
    <col min="5422" max="5429" width="11.36328125" style="21" customWidth="1"/>
    <col min="5430" max="5570" width="11.36328125" style="21"/>
    <col min="5571" max="5571" width="2.6328125" style="21" customWidth="1"/>
    <col min="5572" max="5572" width="7" style="21" customWidth="1"/>
    <col min="5573" max="5573" width="9.6328125" style="21" bestFit="1" customWidth="1"/>
    <col min="5574" max="5574" width="76" style="21" customWidth="1"/>
    <col min="5575" max="5575" width="14.36328125" style="21" customWidth="1"/>
    <col min="5576" max="5584" width="11.36328125" style="21" customWidth="1"/>
    <col min="5585" max="5591" width="9.6328125" style="21" customWidth="1"/>
    <col min="5592" max="5592" width="11.36328125" style="21" customWidth="1"/>
    <col min="5593" max="5599" width="9.6328125" style="21" customWidth="1"/>
    <col min="5600" max="5600" width="11.36328125" style="21" customWidth="1"/>
    <col min="5601" max="5607" width="9.6328125" style="21" customWidth="1"/>
    <col min="5608" max="5608" width="11.36328125" style="21" customWidth="1"/>
    <col min="5609" max="5615" width="9.6328125" style="21" customWidth="1"/>
    <col min="5616" max="5616" width="11.36328125" style="21" customWidth="1"/>
    <col min="5617" max="5643" width="9.6328125" style="21" customWidth="1"/>
    <col min="5644" max="5644" width="11.36328125" style="21" customWidth="1"/>
    <col min="5645" max="5677" width="9.6328125" style="21" customWidth="1"/>
    <col min="5678" max="5685" width="11.36328125" style="21" customWidth="1"/>
    <col min="5686" max="5826" width="11.36328125" style="21"/>
    <col min="5827" max="5827" width="2.6328125" style="21" customWidth="1"/>
    <col min="5828" max="5828" width="7" style="21" customWidth="1"/>
    <col min="5829" max="5829" width="9.6328125" style="21" bestFit="1" customWidth="1"/>
    <col min="5830" max="5830" width="76" style="21" customWidth="1"/>
    <col min="5831" max="5831" width="14.36328125" style="21" customWidth="1"/>
    <col min="5832" max="5840" width="11.36328125" style="21" customWidth="1"/>
    <col min="5841" max="5847" width="9.6328125" style="21" customWidth="1"/>
    <col min="5848" max="5848" width="11.36328125" style="21" customWidth="1"/>
    <col min="5849" max="5855" width="9.6328125" style="21" customWidth="1"/>
    <col min="5856" max="5856" width="11.36328125" style="21" customWidth="1"/>
    <col min="5857" max="5863" width="9.6328125" style="21" customWidth="1"/>
    <col min="5864" max="5864" width="11.36328125" style="21" customWidth="1"/>
    <col min="5865" max="5871" width="9.6328125" style="21" customWidth="1"/>
    <col min="5872" max="5872" width="11.36328125" style="21" customWidth="1"/>
    <col min="5873" max="5899" width="9.6328125" style="21" customWidth="1"/>
    <col min="5900" max="5900" width="11.36328125" style="21" customWidth="1"/>
    <col min="5901" max="5933" width="9.6328125" style="21" customWidth="1"/>
    <col min="5934" max="5941" width="11.36328125" style="21" customWidth="1"/>
    <col min="5942" max="6082" width="11.36328125" style="21"/>
    <col min="6083" max="6083" width="2.6328125" style="21" customWidth="1"/>
    <col min="6084" max="6084" width="7" style="21" customWidth="1"/>
    <col min="6085" max="6085" width="9.6328125" style="21" bestFit="1" customWidth="1"/>
    <col min="6086" max="6086" width="76" style="21" customWidth="1"/>
    <col min="6087" max="6087" width="14.36328125" style="21" customWidth="1"/>
    <col min="6088" max="6096" width="11.36328125" style="21" customWidth="1"/>
    <col min="6097" max="6103" width="9.6328125" style="21" customWidth="1"/>
    <col min="6104" max="6104" width="11.36328125" style="21" customWidth="1"/>
    <col min="6105" max="6111" width="9.6328125" style="21" customWidth="1"/>
    <col min="6112" max="6112" width="11.36328125" style="21" customWidth="1"/>
    <col min="6113" max="6119" width="9.6328125" style="21" customWidth="1"/>
    <col min="6120" max="6120" width="11.36328125" style="21" customWidth="1"/>
    <col min="6121" max="6127" width="9.6328125" style="21" customWidth="1"/>
    <col min="6128" max="6128" width="11.36328125" style="21" customWidth="1"/>
    <col min="6129" max="6155" width="9.6328125" style="21" customWidth="1"/>
    <col min="6156" max="6156" width="11.36328125" style="21" customWidth="1"/>
    <col min="6157" max="6189" width="9.6328125" style="21" customWidth="1"/>
    <col min="6190" max="6197" width="11.36328125" style="21" customWidth="1"/>
    <col min="6198" max="6338" width="11.36328125" style="21"/>
    <col min="6339" max="6339" width="2.6328125" style="21" customWidth="1"/>
    <col min="6340" max="6340" width="7" style="21" customWidth="1"/>
    <col min="6341" max="6341" width="9.6328125" style="21" bestFit="1" customWidth="1"/>
    <col min="6342" max="6342" width="76" style="21" customWidth="1"/>
    <col min="6343" max="6343" width="14.36328125" style="21" customWidth="1"/>
    <col min="6344" max="6352" width="11.36328125" style="21" customWidth="1"/>
    <col min="6353" max="6359" width="9.6328125" style="21" customWidth="1"/>
    <col min="6360" max="6360" width="11.36328125" style="21" customWidth="1"/>
    <col min="6361" max="6367" width="9.6328125" style="21" customWidth="1"/>
    <col min="6368" max="6368" width="11.36328125" style="21" customWidth="1"/>
    <col min="6369" max="6375" width="9.6328125" style="21" customWidth="1"/>
    <col min="6376" max="6376" width="11.36328125" style="21" customWidth="1"/>
    <col min="6377" max="6383" width="9.6328125" style="21" customWidth="1"/>
    <col min="6384" max="6384" width="11.36328125" style="21" customWidth="1"/>
    <col min="6385" max="6411" width="9.6328125" style="21" customWidth="1"/>
    <col min="6412" max="6412" width="11.36328125" style="21" customWidth="1"/>
    <col min="6413" max="6445" width="9.6328125" style="21" customWidth="1"/>
    <col min="6446" max="6453" width="11.36328125" style="21" customWidth="1"/>
    <col min="6454" max="6594" width="11.36328125" style="21"/>
    <col min="6595" max="6595" width="2.6328125" style="21" customWidth="1"/>
    <col min="6596" max="6596" width="7" style="21" customWidth="1"/>
    <col min="6597" max="6597" width="9.6328125" style="21" bestFit="1" customWidth="1"/>
    <col min="6598" max="6598" width="76" style="21" customWidth="1"/>
    <col min="6599" max="6599" width="14.36328125" style="21" customWidth="1"/>
    <col min="6600" max="6608" width="11.36328125" style="21" customWidth="1"/>
    <col min="6609" max="6615" width="9.6328125" style="21" customWidth="1"/>
    <col min="6616" max="6616" width="11.36328125" style="21" customWidth="1"/>
    <col min="6617" max="6623" width="9.6328125" style="21" customWidth="1"/>
    <col min="6624" max="6624" width="11.36328125" style="21" customWidth="1"/>
    <col min="6625" max="6631" width="9.6328125" style="21" customWidth="1"/>
    <col min="6632" max="6632" width="11.36328125" style="21" customWidth="1"/>
    <col min="6633" max="6639" width="9.6328125" style="21" customWidth="1"/>
    <col min="6640" max="6640" width="11.36328125" style="21" customWidth="1"/>
    <col min="6641" max="6667" width="9.6328125" style="21" customWidth="1"/>
    <col min="6668" max="6668" width="11.36328125" style="21" customWidth="1"/>
    <col min="6669" max="6701" width="9.6328125" style="21" customWidth="1"/>
    <col min="6702" max="6709" width="11.36328125" style="21" customWidth="1"/>
    <col min="6710" max="6850" width="11.36328125" style="21"/>
    <col min="6851" max="6851" width="2.6328125" style="21" customWidth="1"/>
    <col min="6852" max="6852" width="7" style="21" customWidth="1"/>
    <col min="6853" max="6853" width="9.6328125" style="21" bestFit="1" customWidth="1"/>
    <col min="6854" max="6854" width="76" style="21" customWidth="1"/>
    <col min="6855" max="6855" width="14.36328125" style="21" customWidth="1"/>
    <col min="6856" max="6864" width="11.36328125" style="21" customWidth="1"/>
    <col min="6865" max="6871" width="9.6328125" style="21" customWidth="1"/>
    <col min="6872" max="6872" width="11.36328125" style="21" customWidth="1"/>
    <col min="6873" max="6879" width="9.6328125" style="21" customWidth="1"/>
    <col min="6880" max="6880" width="11.36328125" style="21" customWidth="1"/>
    <col min="6881" max="6887" width="9.6328125" style="21" customWidth="1"/>
    <col min="6888" max="6888" width="11.36328125" style="21" customWidth="1"/>
    <col min="6889" max="6895" width="9.6328125" style="21" customWidth="1"/>
    <col min="6896" max="6896" width="11.36328125" style="21" customWidth="1"/>
    <col min="6897" max="6923" width="9.6328125" style="21" customWidth="1"/>
    <col min="6924" max="6924" width="11.36328125" style="21" customWidth="1"/>
    <col min="6925" max="6957" width="9.6328125" style="21" customWidth="1"/>
    <col min="6958" max="6965" width="11.36328125" style="21" customWidth="1"/>
    <col min="6966" max="7106" width="11.36328125" style="21"/>
    <col min="7107" max="7107" width="2.6328125" style="21" customWidth="1"/>
    <col min="7108" max="7108" width="7" style="21" customWidth="1"/>
    <col min="7109" max="7109" width="9.6328125" style="21" bestFit="1" customWidth="1"/>
    <col min="7110" max="7110" width="76" style="21" customWidth="1"/>
    <col min="7111" max="7111" width="14.36328125" style="21" customWidth="1"/>
    <col min="7112" max="7120" width="11.36328125" style="21" customWidth="1"/>
    <col min="7121" max="7127" width="9.6328125" style="21" customWidth="1"/>
    <col min="7128" max="7128" width="11.36328125" style="21" customWidth="1"/>
    <col min="7129" max="7135" width="9.6328125" style="21" customWidth="1"/>
    <col min="7136" max="7136" width="11.36328125" style="21" customWidth="1"/>
    <col min="7137" max="7143" width="9.6328125" style="21" customWidth="1"/>
    <col min="7144" max="7144" width="11.36328125" style="21" customWidth="1"/>
    <col min="7145" max="7151" width="9.6328125" style="21" customWidth="1"/>
    <col min="7152" max="7152" width="11.36328125" style="21" customWidth="1"/>
    <col min="7153" max="7179" width="9.6328125" style="21" customWidth="1"/>
    <col min="7180" max="7180" width="11.36328125" style="21" customWidth="1"/>
    <col min="7181" max="7213" width="9.6328125" style="21" customWidth="1"/>
    <col min="7214" max="7221" width="11.36328125" style="21" customWidth="1"/>
    <col min="7222" max="7362" width="11.36328125" style="21"/>
    <col min="7363" max="7363" width="2.6328125" style="21" customWidth="1"/>
    <col min="7364" max="7364" width="7" style="21" customWidth="1"/>
    <col min="7365" max="7365" width="9.6328125" style="21" bestFit="1" customWidth="1"/>
    <col min="7366" max="7366" width="76" style="21" customWidth="1"/>
    <col min="7367" max="7367" width="14.36328125" style="21" customWidth="1"/>
    <col min="7368" max="7376" width="11.36328125" style="21" customWidth="1"/>
    <col min="7377" max="7383" width="9.6328125" style="21" customWidth="1"/>
    <col min="7384" max="7384" width="11.36328125" style="21" customWidth="1"/>
    <col min="7385" max="7391" width="9.6328125" style="21" customWidth="1"/>
    <col min="7392" max="7392" width="11.36328125" style="21" customWidth="1"/>
    <col min="7393" max="7399" width="9.6328125" style="21" customWidth="1"/>
    <col min="7400" max="7400" width="11.36328125" style="21" customWidth="1"/>
    <col min="7401" max="7407" width="9.6328125" style="21" customWidth="1"/>
    <col min="7408" max="7408" width="11.36328125" style="21" customWidth="1"/>
    <col min="7409" max="7435" width="9.6328125" style="21" customWidth="1"/>
    <col min="7436" max="7436" width="11.36328125" style="21" customWidth="1"/>
    <col min="7437" max="7469" width="9.6328125" style="21" customWidth="1"/>
    <col min="7470" max="7477" width="11.36328125" style="21" customWidth="1"/>
    <col min="7478" max="7618" width="11.36328125" style="21"/>
    <col min="7619" max="7619" width="2.6328125" style="21" customWidth="1"/>
    <col min="7620" max="7620" width="7" style="21" customWidth="1"/>
    <col min="7621" max="7621" width="9.6328125" style="21" bestFit="1" customWidth="1"/>
    <col min="7622" max="7622" width="76" style="21" customWidth="1"/>
    <col min="7623" max="7623" width="14.36328125" style="21" customWidth="1"/>
    <col min="7624" max="7632" width="11.36328125" style="21" customWidth="1"/>
    <col min="7633" max="7639" width="9.6328125" style="21" customWidth="1"/>
    <col min="7640" max="7640" width="11.36328125" style="21" customWidth="1"/>
    <col min="7641" max="7647" width="9.6328125" style="21" customWidth="1"/>
    <col min="7648" max="7648" width="11.36328125" style="21" customWidth="1"/>
    <col min="7649" max="7655" width="9.6328125" style="21" customWidth="1"/>
    <col min="7656" max="7656" width="11.36328125" style="21" customWidth="1"/>
    <col min="7657" max="7663" width="9.6328125" style="21" customWidth="1"/>
    <col min="7664" max="7664" width="11.36328125" style="21" customWidth="1"/>
    <col min="7665" max="7691" width="9.6328125" style="21" customWidth="1"/>
    <col min="7692" max="7692" width="11.36328125" style="21" customWidth="1"/>
    <col min="7693" max="7725" width="9.6328125" style="21" customWidth="1"/>
    <col min="7726" max="7733" width="11.36328125" style="21" customWidth="1"/>
    <col min="7734" max="7874" width="11.36328125" style="21"/>
    <col min="7875" max="7875" width="2.6328125" style="21" customWidth="1"/>
    <col min="7876" max="7876" width="7" style="21" customWidth="1"/>
    <col min="7877" max="7877" width="9.6328125" style="21" bestFit="1" customWidth="1"/>
    <col min="7878" max="7878" width="76" style="21" customWidth="1"/>
    <col min="7879" max="7879" width="14.36328125" style="21" customWidth="1"/>
    <col min="7880" max="7888" width="11.36328125" style="21" customWidth="1"/>
    <col min="7889" max="7895" width="9.6328125" style="21" customWidth="1"/>
    <col min="7896" max="7896" width="11.36328125" style="21" customWidth="1"/>
    <col min="7897" max="7903" width="9.6328125" style="21" customWidth="1"/>
    <col min="7904" max="7904" width="11.36328125" style="21" customWidth="1"/>
    <col min="7905" max="7911" width="9.6328125" style="21" customWidth="1"/>
    <col min="7912" max="7912" width="11.36328125" style="21" customWidth="1"/>
    <col min="7913" max="7919" width="9.6328125" style="21" customWidth="1"/>
    <col min="7920" max="7920" width="11.36328125" style="21" customWidth="1"/>
    <col min="7921" max="7947" width="9.6328125" style="21" customWidth="1"/>
    <col min="7948" max="7948" width="11.36328125" style="21" customWidth="1"/>
    <col min="7949" max="7981" width="9.6328125" style="21" customWidth="1"/>
    <col min="7982" max="7989" width="11.36328125" style="21" customWidth="1"/>
    <col min="7990" max="8130" width="11.36328125" style="21"/>
    <col min="8131" max="8131" width="2.6328125" style="21" customWidth="1"/>
    <col min="8132" max="8132" width="7" style="21" customWidth="1"/>
    <col min="8133" max="8133" width="9.6328125" style="21" bestFit="1" customWidth="1"/>
    <col min="8134" max="8134" width="76" style="21" customWidth="1"/>
    <col min="8135" max="8135" width="14.36328125" style="21" customWidth="1"/>
    <col min="8136" max="8144" width="11.36328125" style="21" customWidth="1"/>
    <col min="8145" max="8151" width="9.6328125" style="21" customWidth="1"/>
    <col min="8152" max="8152" width="11.36328125" style="21" customWidth="1"/>
    <col min="8153" max="8159" width="9.6328125" style="21" customWidth="1"/>
    <col min="8160" max="8160" width="11.36328125" style="21" customWidth="1"/>
    <col min="8161" max="8167" width="9.6328125" style="21" customWidth="1"/>
    <col min="8168" max="8168" width="11.36328125" style="21" customWidth="1"/>
    <col min="8169" max="8175" width="9.6328125" style="21" customWidth="1"/>
    <col min="8176" max="8176" width="11.36328125" style="21" customWidth="1"/>
    <col min="8177" max="8203" width="9.6328125" style="21" customWidth="1"/>
    <col min="8204" max="8204" width="11.36328125" style="21" customWidth="1"/>
    <col min="8205" max="8237" width="9.6328125" style="21" customWidth="1"/>
    <col min="8238" max="8245" width="11.36328125" style="21" customWidth="1"/>
    <col min="8246" max="8386" width="11.36328125" style="21"/>
    <col min="8387" max="8387" width="2.6328125" style="21" customWidth="1"/>
    <col min="8388" max="8388" width="7" style="21" customWidth="1"/>
    <col min="8389" max="8389" width="9.6328125" style="21" bestFit="1" customWidth="1"/>
    <col min="8390" max="8390" width="76" style="21" customWidth="1"/>
    <col min="8391" max="8391" width="14.36328125" style="21" customWidth="1"/>
    <col min="8392" max="8400" width="11.36328125" style="21" customWidth="1"/>
    <col min="8401" max="8407" width="9.6328125" style="21" customWidth="1"/>
    <col min="8408" max="8408" width="11.36328125" style="21" customWidth="1"/>
    <col min="8409" max="8415" width="9.6328125" style="21" customWidth="1"/>
    <col min="8416" max="8416" width="11.36328125" style="21" customWidth="1"/>
    <col min="8417" max="8423" width="9.6328125" style="21" customWidth="1"/>
    <col min="8424" max="8424" width="11.36328125" style="21" customWidth="1"/>
    <col min="8425" max="8431" width="9.6328125" style="21" customWidth="1"/>
    <col min="8432" max="8432" width="11.36328125" style="21" customWidth="1"/>
    <col min="8433" max="8459" width="9.6328125" style="21" customWidth="1"/>
    <col min="8460" max="8460" width="11.36328125" style="21" customWidth="1"/>
    <col min="8461" max="8493" width="9.6328125" style="21" customWidth="1"/>
    <col min="8494" max="8501" width="11.36328125" style="21" customWidth="1"/>
    <col min="8502" max="8642" width="11.36328125" style="21"/>
    <col min="8643" max="8643" width="2.6328125" style="21" customWidth="1"/>
    <col min="8644" max="8644" width="7" style="21" customWidth="1"/>
    <col min="8645" max="8645" width="9.6328125" style="21" bestFit="1" customWidth="1"/>
    <col min="8646" max="8646" width="76" style="21" customWidth="1"/>
    <col min="8647" max="8647" width="14.36328125" style="21" customWidth="1"/>
    <col min="8648" max="8656" width="11.36328125" style="21" customWidth="1"/>
    <col min="8657" max="8663" width="9.6328125" style="21" customWidth="1"/>
    <col min="8664" max="8664" width="11.36328125" style="21" customWidth="1"/>
    <col min="8665" max="8671" width="9.6328125" style="21" customWidth="1"/>
    <col min="8672" max="8672" width="11.36328125" style="21" customWidth="1"/>
    <col min="8673" max="8679" width="9.6328125" style="21" customWidth="1"/>
    <col min="8680" max="8680" width="11.36328125" style="21" customWidth="1"/>
    <col min="8681" max="8687" width="9.6328125" style="21" customWidth="1"/>
    <col min="8688" max="8688" width="11.36328125" style="21" customWidth="1"/>
    <col min="8689" max="8715" width="9.6328125" style="21" customWidth="1"/>
    <col min="8716" max="8716" width="11.36328125" style="21" customWidth="1"/>
    <col min="8717" max="8749" width="9.6328125" style="21" customWidth="1"/>
    <col min="8750" max="8757" width="11.36328125" style="21" customWidth="1"/>
    <col min="8758" max="8898" width="11.36328125" style="21"/>
    <col min="8899" max="8899" width="2.6328125" style="21" customWidth="1"/>
    <col min="8900" max="8900" width="7" style="21" customWidth="1"/>
    <col min="8901" max="8901" width="9.6328125" style="21" bestFit="1" customWidth="1"/>
    <col min="8902" max="8902" width="76" style="21" customWidth="1"/>
    <col min="8903" max="8903" width="14.36328125" style="21" customWidth="1"/>
    <col min="8904" max="8912" width="11.36328125" style="21" customWidth="1"/>
    <col min="8913" max="8919" width="9.6328125" style="21" customWidth="1"/>
    <col min="8920" max="8920" width="11.36328125" style="21" customWidth="1"/>
    <col min="8921" max="8927" width="9.6328125" style="21" customWidth="1"/>
    <col min="8928" max="8928" width="11.36328125" style="21" customWidth="1"/>
    <col min="8929" max="8935" width="9.6328125" style="21" customWidth="1"/>
    <col min="8936" max="8936" width="11.36328125" style="21" customWidth="1"/>
    <col min="8937" max="8943" width="9.6328125" style="21" customWidth="1"/>
    <col min="8944" max="8944" width="11.36328125" style="21" customWidth="1"/>
    <col min="8945" max="8971" width="9.6328125" style="21" customWidth="1"/>
    <col min="8972" max="8972" width="11.36328125" style="21" customWidth="1"/>
    <col min="8973" max="9005" width="9.6328125" style="21" customWidth="1"/>
    <col min="9006" max="9013" width="11.36328125" style="21" customWidth="1"/>
    <col min="9014" max="9154" width="11.36328125" style="21"/>
    <col min="9155" max="9155" width="2.6328125" style="21" customWidth="1"/>
    <col min="9156" max="9156" width="7" style="21" customWidth="1"/>
    <col min="9157" max="9157" width="9.6328125" style="21" bestFit="1" customWidth="1"/>
    <col min="9158" max="9158" width="76" style="21" customWidth="1"/>
    <col min="9159" max="9159" width="14.36328125" style="21" customWidth="1"/>
    <col min="9160" max="9168" width="11.36328125" style="21" customWidth="1"/>
    <col min="9169" max="9175" width="9.6328125" style="21" customWidth="1"/>
    <col min="9176" max="9176" width="11.36328125" style="21" customWidth="1"/>
    <col min="9177" max="9183" width="9.6328125" style="21" customWidth="1"/>
    <col min="9184" max="9184" width="11.36328125" style="21" customWidth="1"/>
    <col min="9185" max="9191" width="9.6328125" style="21" customWidth="1"/>
    <col min="9192" max="9192" width="11.36328125" style="21" customWidth="1"/>
    <col min="9193" max="9199" width="9.6328125" style="21" customWidth="1"/>
    <col min="9200" max="9200" width="11.36328125" style="21" customWidth="1"/>
    <col min="9201" max="9227" width="9.6328125" style="21" customWidth="1"/>
    <col min="9228" max="9228" width="11.36328125" style="21" customWidth="1"/>
    <col min="9229" max="9261" width="9.6328125" style="21" customWidth="1"/>
    <col min="9262" max="9269" width="11.36328125" style="21" customWidth="1"/>
    <col min="9270" max="9410" width="11.36328125" style="21"/>
    <col min="9411" max="9411" width="2.6328125" style="21" customWidth="1"/>
    <col min="9412" max="9412" width="7" style="21" customWidth="1"/>
    <col min="9413" max="9413" width="9.6328125" style="21" bestFit="1" customWidth="1"/>
    <col min="9414" max="9414" width="76" style="21" customWidth="1"/>
    <col min="9415" max="9415" width="14.36328125" style="21" customWidth="1"/>
    <col min="9416" max="9424" width="11.36328125" style="21" customWidth="1"/>
    <col min="9425" max="9431" width="9.6328125" style="21" customWidth="1"/>
    <col min="9432" max="9432" width="11.36328125" style="21" customWidth="1"/>
    <col min="9433" max="9439" width="9.6328125" style="21" customWidth="1"/>
    <col min="9440" max="9440" width="11.36328125" style="21" customWidth="1"/>
    <col min="9441" max="9447" width="9.6328125" style="21" customWidth="1"/>
    <col min="9448" max="9448" width="11.36328125" style="21" customWidth="1"/>
    <col min="9449" max="9455" width="9.6328125" style="21" customWidth="1"/>
    <col min="9456" max="9456" width="11.36328125" style="21" customWidth="1"/>
    <col min="9457" max="9483" width="9.6328125" style="21" customWidth="1"/>
    <col min="9484" max="9484" width="11.36328125" style="21" customWidth="1"/>
    <col min="9485" max="9517" width="9.6328125" style="21" customWidth="1"/>
    <col min="9518" max="9525" width="11.36328125" style="21" customWidth="1"/>
    <col min="9526" max="9666" width="11.36328125" style="21"/>
    <col min="9667" max="9667" width="2.6328125" style="21" customWidth="1"/>
    <col min="9668" max="9668" width="7" style="21" customWidth="1"/>
    <col min="9669" max="9669" width="9.6328125" style="21" bestFit="1" customWidth="1"/>
    <col min="9670" max="9670" width="76" style="21" customWidth="1"/>
    <col min="9671" max="9671" width="14.36328125" style="21" customWidth="1"/>
    <col min="9672" max="9680" width="11.36328125" style="21" customWidth="1"/>
    <col min="9681" max="9687" width="9.6328125" style="21" customWidth="1"/>
    <col min="9688" max="9688" width="11.36328125" style="21" customWidth="1"/>
    <col min="9689" max="9695" width="9.6328125" style="21" customWidth="1"/>
    <col min="9696" max="9696" width="11.36328125" style="21" customWidth="1"/>
    <col min="9697" max="9703" width="9.6328125" style="21" customWidth="1"/>
    <col min="9704" max="9704" width="11.36328125" style="21" customWidth="1"/>
    <col min="9705" max="9711" width="9.6328125" style="21" customWidth="1"/>
    <col min="9712" max="9712" width="11.36328125" style="21" customWidth="1"/>
    <col min="9713" max="9739" width="9.6328125" style="21" customWidth="1"/>
    <col min="9740" max="9740" width="11.36328125" style="21" customWidth="1"/>
    <col min="9741" max="9773" width="9.6328125" style="21" customWidth="1"/>
    <col min="9774" max="9781" width="11.36328125" style="21" customWidth="1"/>
    <col min="9782" max="9922" width="11.36328125" style="21"/>
    <col min="9923" max="9923" width="2.6328125" style="21" customWidth="1"/>
    <col min="9924" max="9924" width="7" style="21" customWidth="1"/>
    <col min="9925" max="9925" width="9.6328125" style="21" bestFit="1" customWidth="1"/>
    <col min="9926" max="9926" width="76" style="21" customWidth="1"/>
    <col min="9927" max="9927" width="14.36328125" style="21" customWidth="1"/>
    <col min="9928" max="9936" width="11.36328125" style="21" customWidth="1"/>
    <col min="9937" max="9943" width="9.6328125" style="21" customWidth="1"/>
    <col min="9944" max="9944" width="11.36328125" style="21" customWidth="1"/>
    <col min="9945" max="9951" width="9.6328125" style="21" customWidth="1"/>
    <col min="9952" max="9952" width="11.36328125" style="21" customWidth="1"/>
    <col min="9953" max="9959" width="9.6328125" style="21" customWidth="1"/>
    <col min="9960" max="9960" width="11.36328125" style="21" customWidth="1"/>
    <col min="9961" max="9967" width="9.6328125" style="21" customWidth="1"/>
    <col min="9968" max="9968" width="11.36328125" style="21" customWidth="1"/>
    <col min="9969" max="9995" width="9.6328125" style="21" customWidth="1"/>
    <col min="9996" max="9996" width="11.36328125" style="21" customWidth="1"/>
    <col min="9997" max="10029" width="9.6328125" style="21" customWidth="1"/>
    <col min="10030" max="10037" width="11.36328125" style="21" customWidth="1"/>
    <col min="10038" max="10178" width="11.36328125" style="21"/>
    <col min="10179" max="10179" width="2.6328125" style="21" customWidth="1"/>
    <col min="10180" max="10180" width="7" style="21" customWidth="1"/>
    <col min="10181" max="10181" width="9.6328125" style="21" bestFit="1" customWidth="1"/>
    <col min="10182" max="10182" width="76" style="21" customWidth="1"/>
    <col min="10183" max="10183" width="14.36328125" style="21" customWidth="1"/>
    <col min="10184" max="10192" width="11.36328125" style="21" customWidth="1"/>
    <col min="10193" max="10199" width="9.6328125" style="21" customWidth="1"/>
    <col min="10200" max="10200" width="11.36328125" style="21" customWidth="1"/>
    <col min="10201" max="10207" width="9.6328125" style="21" customWidth="1"/>
    <col min="10208" max="10208" width="11.36328125" style="21" customWidth="1"/>
    <col min="10209" max="10215" width="9.6328125" style="21" customWidth="1"/>
    <col min="10216" max="10216" width="11.36328125" style="21" customWidth="1"/>
    <col min="10217" max="10223" width="9.6328125" style="21" customWidth="1"/>
    <col min="10224" max="10224" width="11.36328125" style="21" customWidth="1"/>
    <col min="10225" max="10251" width="9.6328125" style="21" customWidth="1"/>
    <col min="10252" max="10252" width="11.36328125" style="21" customWidth="1"/>
    <col min="10253" max="10285" width="9.6328125" style="21" customWidth="1"/>
    <col min="10286" max="10293" width="11.36328125" style="21" customWidth="1"/>
    <col min="10294" max="10434" width="11.36328125" style="21"/>
    <col min="10435" max="10435" width="2.6328125" style="21" customWidth="1"/>
    <col min="10436" max="10436" width="7" style="21" customWidth="1"/>
    <col min="10437" max="10437" width="9.6328125" style="21" bestFit="1" customWidth="1"/>
    <col min="10438" max="10438" width="76" style="21" customWidth="1"/>
    <col min="10439" max="10439" width="14.36328125" style="21" customWidth="1"/>
    <col min="10440" max="10448" width="11.36328125" style="21" customWidth="1"/>
    <col min="10449" max="10455" width="9.6328125" style="21" customWidth="1"/>
    <col min="10456" max="10456" width="11.36328125" style="21" customWidth="1"/>
    <col min="10457" max="10463" width="9.6328125" style="21" customWidth="1"/>
    <col min="10464" max="10464" width="11.36328125" style="21" customWidth="1"/>
    <col min="10465" max="10471" width="9.6328125" style="21" customWidth="1"/>
    <col min="10472" max="10472" width="11.36328125" style="21" customWidth="1"/>
    <col min="10473" max="10479" width="9.6328125" style="21" customWidth="1"/>
    <col min="10480" max="10480" width="11.36328125" style="21" customWidth="1"/>
    <col min="10481" max="10507" width="9.6328125" style="21" customWidth="1"/>
    <col min="10508" max="10508" width="11.36328125" style="21" customWidth="1"/>
    <col min="10509" max="10541" width="9.6328125" style="21" customWidth="1"/>
    <col min="10542" max="10549" width="11.36328125" style="21" customWidth="1"/>
    <col min="10550" max="10690" width="11.36328125" style="21"/>
    <col min="10691" max="10691" width="2.6328125" style="21" customWidth="1"/>
    <col min="10692" max="10692" width="7" style="21" customWidth="1"/>
    <col min="10693" max="10693" width="9.6328125" style="21" bestFit="1" customWidth="1"/>
    <col min="10694" max="10694" width="76" style="21" customWidth="1"/>
    <col min="10695" max="10695" width="14.36328125" style="21" customWidth="1"/>
    <col min="10696" max="10704" width="11.36328125" style="21" customWidth="1"/>
    <col min="10705" max="10711" width="9.6328125" style="21" customWidth="1"/>
    <col min="10712" max="10712" width="11.36328125" style="21" customWidth="1"/>
    <col min="10713" max="10719" width="9.6328125" style="21" customWidth="1"/>
    <col min="10720" max="10720" width="11.36328125" style="21" customWidth="1"/>
    <col min="10721" max="10727" width="9.6328125" style="21" customWidth="1"/>
    <col min="10728" max="10728" width="11.36328125" style="21" customWidth="1"/>
    <col min="10729" max="10735" width="9.6328125" style="21" customWidth="1"/>
    <col min="10736" max="10736" width="11.36328125" style="21" customWidth="1"/>
    <col min="10737" max="10763" width="9.6328125" style="21" customWidth="1"/>
    <col min="10764" max="10764" width="11.36328125" style="21" customWidth="1"/>
    <col min="10765" max="10797" width="9.6328125" style="21" customWidth="1"/>
    <col min="10798" max="10805" width="11.36328125" style="21" customWidth="1"/>
    <col min="10806" max="10946" width="11.36328125" style="21"/>
    <col min="10947" max="10947" width="2.6328125" style="21" customWidth="1"/>
    <col min="10948" max="10948" width="7" style="21" customWidth="1"/>
    <col min="10949" max="10949" width="9.6328125" style="21" bestFit="1" customWidth="1"/>
    <col min="10950" max="10950" width="76" style="21" customWidth="1"/>
    <col min="10951" max="10951" width="14.36328125" style="21" customWidth="1"/>
    <col min="10952" max="10960" width="11.36328125" style="21" customWidth="1"/>
    <col min="10961" max="10967" width="9.6328125" style="21" customWidth="1"/>
    <col min="10968" max="10968" width="11.36328125" style="21" customWidth="1"/>
    <col min="10969" max="10975" width="9.6328125" style="21" customWidth="1"/>
    <col min="10976" max="10976" width="11.36328125" style="21" customWidth="1"/>
    <col min="10977" max="10983" width="9.6328125" style="21" customWidth="1"/>
    <col min="10984" max="10984" width="11.36328125" style="21" customWidth="1"/>
    <col min="10985" max="10991" width="9.6328125" style="21" customWidth="1"/>
    <col min="10992" max="10992" width="11.36328125" style="21" customWidth="1"/>
    <col min="10993" max="11019" width="9.6328125" style="21" customWidth="1"/>
    <col min="11020" max="11020" width="11.36328125" style="21" customWidth="1"/>
    <col min="11021" max="11053" width="9.6328125" style="21" customWidth="1"/>
    <col min="11054" max="11061" width="11.36328125" style="21" customWidth="1"/>
    <col min="11062" max="11202" width="11.36328125" style="21"/>
    <col min="11203" max="11203" width="2.6328125" style="21" customWidth="1"/>
    <col min="11204" max="11204" width="7" style="21" customWidth="1"/>
    <col min="11205" max="11205" width="9.6328125" style="21" bestFit="1" customWidth="1"/>
    <col min="11206" max="11206" width="76" style="21" customWidth="1"/>
    <col min="11207" max="11207" width="14.36328125" style="21" customWidth="1"/>
    <col min="11208" max="11216" width="11.36328125" style="21" customWidth="1"/>
    <col min="11217" max="11223" width="9.6328125" style="21" customWidth="1"/>
    <col min="11224" max="11224" width="11.36328125" style="21" customWidth="1"/>
    <col min="11225" max="11231" width="9.6328125" style="21" customWidth="1"/>
    <col min="11232" max="11232" width="11.36328125" style="21" customWidth="1"/>
    <col min="11233" max="11239" width="9.6328125" style="21" customWidth="1"/>
    <col min="11240" max="11240" width="11.36328125" style="21" customWidth="1"/>
    <col min="11241" max="11247" width="9.6328125" style="21" customWidth="1"/>
    <col min="11248" max="11248" width="11.36328125" style="21" customWidth="1"/>
    <col min="11249" max="11275" width="9.6328125" style="21" customWidth="1"/>
    <col min="11276" max="11276" width="11.36328125" style="21" customWidth="1"/>
    <col min="11277" max="11309" width="9.6328125" style="21" customWidth="1"/>
    <col min="11310" max="11317" width="11.36328125" style="21" customWidth="1"/>
    <col min="11318" max="11458" width="11.36328125" style="21"/>
    <col min="11459" max="11459" width="2.6328125" style="21" customWidth="1"/>
    <col min="11460" max="11460" width="7" style="21" customWidth="1"/>
    <col min="11461" max="11461" width="9.6328125" style="21" bestFit="1" customWidth="1"/>
    <col min="11462" max="11462" width="76" style="21" customWidth="1"/>
    <col min="11463" max="11463" width="14.36328125" style="21" customWidth="1"/>
    <col min="11464" max="11472" width="11.36328125" style="21" customWidth="1"/>
    <col min="11473" max="11479" width="9.6328125" style="21" customWidth="1"/>
    <col min="11480" max="11480" width="11.36328125" style="21" customWidth="1"/>
    <col min="11481" max="11487" width="9.6328125" style="21" customWidth="1"/>
    <col min="11488" max="11488" width="11.36328125" style="21" customWidth="1"/>
    <col min="11489" max="11495" width="9.6328125" style="21" customWidth="1"/>
    <col min="11496" max="11496" width="11.36328125" style="21" customWidth="1"/>
    <col min="11497" max="11503" width="9.6328125" style="21" customWidth="1"/>
    <col min="11504" max="11504" width="11.36328125" style="21" customWidth="1"/>
    <col min="11505" max="11531" width="9.6328125" style="21" customWidth="1"/>
    <col min="11532" max="11532" width="11.36328125" style="21" customWidth="1"/>
    <col min="11533" max="11565" width="9.6328125" style="21" customWidth="1"/>
    <col min="11566" max="11573" width="11.36328125" style="21" customWidth="1"/>
    <col min="11574" max="11714" width="11.36328125" style="21"/>
    <col min="11715" max="11715" width="2.6328125" style="21" customWidth="1"/>
    <col min="11716" max="11716" width="7" style="21" customWidth="1"/>
    <col min="11717" max="11717" width="9.6328125" style="21" bestFit="1" customWidth="1"/>
    <col min="11718" max="11718" width="76" style="21" customWidth="1"/>
    <col min="11719" max="11719" width="14.36328125" style="21" customWidth="1"/>
    <col min="11720" max="11728" width="11.36328125" style="21" customWidth="1"/>
    <col min="11729" max="11735" width="9.6328125" style="21" customWidth="1"/>
    <col min="11736" max="11736" width="11.36328125" style="21" customWidth="1"/>
    <col min="11737" max="11743" width="9.6328125" style="21" customWidth="1"/>
    <col min="11744" max="11744" width="11.36328125" style="21" customWidth="1"/>
    <col min="11745" max="11751" width="9.6328125" style="21" customWidth="1"/>
    <col min="11752" max="11752" width="11.36328125" style="21" customWidth="1"/>
    <col min="11753" max="11759" width="9.6328125" style="21" customWidth="1"/>
    <col min="11760" max="11760" width="11.36328125" style="21" customWidth="1"/>
    <col min="11761" max="11787" width="9.6328125" style="21" customWidth="1"/>
    <col min="11788" max="11788" width="11.36328125" style="21" customWidth="1"/>
    <col min="11789" max="11821" width="9.6328125" style="21" customWidth="1"/>
    <col min="11822" max="11829" width="11.36328125" style="21" customWidth="1"/>
    <col min="11830" max="11970" width="11.36328125" style="21"/>
    <col min="11971" max="11971" width="2.6328125" style="21" customWidth="1"/>
    <col min="11972" max="11972" width="7" style="21" customWidth="1"/>
    <col min="11973" max="11973" width="9.6328125" style="21" bestFit="1" customWidth="1"/>
    <col min="11974" max="11974" width="76" style="21" customWidth="1"/>
    <col min="11975" max="11975" width="14.36328125" style="21" customWidth="1"/>
    <col min="11976" max="11984" width="11.36328125" style="21" customWidth="1"/>
    <col min="11985" max="11991" width="9.6328125" style="21" customWidth="1"/>
    <col min="11992" max="11992" width="11.36328125" style="21" customWidth="1"/>
    <col min="11993" max="11999" width="9.6328125" style="21" customWidth="1"/>
    <col min="12000" max="12000" width="11.36328125" style="21" customWidth="1"/>
    <col min="12001" max="12007" width="9.6328125" style="21" customWidth="1"/>
    <col min="12008" max="12008" width="11.36328125" style="21" customWidth="1"/>
    <col min="12009" max="12015" width="9.6328125" style="21" customWidth="1"/>
    <col min="12016" max="12016" width="11.36328125" style="21" customWidth="1"/>
    <col min="12017" max="12043" width="9.6328125" style="21" customWidth="1"/>
    <col min="12044" max="12044" width="11.36328125" style="21" customWidth="1"/>
    <col min="12045" max="12077" width="9.6328125" style="21" customWidth="1"/>
    <col min="12078" max="12085" width="11.36328125" style="21" customWidth="1"/>
    <col min="12086" max="12226" width="11.36328125" style="21"/>
    <col min="12227" max="12227" width="2.6328125" style="21" customWidth="1"/>
    <col min="12228" max="12228" width="7" style="21" customWidth="1"/>
    <col min="12229" max="12229" width="9.6328125" style="21" bestFit="1" customWidth="1"/>
    <col min="12230" max="12230" width="76" style="21" customWidth="1"/>
    <col min="12231" max="12231" width="14.36328125" style="21" customWidth="1"/>
    <col min="12232" max="12240" width="11.36328125" style="21" customWidth="1"/>
    <col min="12241" max="12247" width="9.6328125" style="21" customWidth="1"/>
    <col min="12248" max="12248" width="11.36328125" style="21" customWidth="1"/>
    <col min="12249" max="12255" width="9.6328125" style="21" customWidth="1"/>
    <col min="12256" max="12256" width="11.36328125" style="21" customWidth="1"/>
    <col min="12257" max="12263" width="9.6328125" style="21" customWidth="1"/>
    <col min="12264" max="12264" width="11.36328125" style="21" customWidth="1"/>
    <col min="12265" max="12271" width="9.6328125" style="21" customWidth="1"/>
    <col min="12272" max="12272" width="11.36328125" style="21" customWidth="1"/>
    <col min="12273" max="12299" width="9.6328125" style="21" customWidth="1"/>
    <col min="12300" max="12300" width="11.36328125" style="21" customWidth="1"/>
    <col min="12301" max="12333" width="9.6328125" style="21" customWidth="1"/>
    <col min="12334" max="12341" width="11.36328125" style="21" customWidth="1"/>
    <col min="12342" max="12482" width="11.36328125" style="21"/>
    <col min="12483" max="12483" width="2.6328125" style="21" customWidth="1"/>
    <col min="12484" max="12484" width="7" style="21" customWidth="1"/>
    <col min="12485" max="12485" width="9.6328125" style="21" bestFit="1" customWidth="1"/>
    <col min="12486" max="12486" width="76" style="21" customWidth="1"/>
    <col min="12487" max="12487" width="14.36328125" style="21" customWidth="1"/>
    <col min="12488" max="12496" width="11.36328125" style="21" customWidth="1"/>
    <col min="12497" max="12503" width="9.6328125" style="21" customWidth="1"/>
    <col min="12504" max="12504" width="11.36328125" style="21" customWidth="1"/>
    <col min="12505" max="12511" width="9.6328125" style="21" customWidth="1"/>
    <col min="12512" max="12512" width="11.36328125" style="21" customWidth="1"/>
    <col min="12513" max="12519" width="9.6328125" style="21" customWidth="1"/>
    <col min="12520" max="12520" width="11.36328125" style="21" customWidth="1"/>
    <col min="12521" max="12527" width="9.6328125" style="21" customWidth="1"/>
    <col min="12528" max="12528" width="11.36328125" style="21" customWidth="1"/>
    <col min="12529" max="12555" width="9.6328125" style="21" customWidth="1"/>
    <col min="12556" max="12556" width="11.36328125" style="21" customWidth="1"/>
    <col min="12557" max="12589" width="9.6328125" style="21" customWidth="1"/>
    <col min="12590" max="12597" width="11.36328125" style="21" customWidth="1"/>
    <col min="12598" max="12738" width="11.36328125" style="21"/>
    <col min="12739" max="12739" width="2.6328125" style="21" customWidth="1"/>
    <col min="12740" max="12740" width="7" style="21" customWidth="1"/>
    <col min="12741" max="12741" width="9.6328125" style="21" bestFit="1" customWidth="1"/>
    <col min="12742" max="12742" width="76" style="21" customWidth="1"/>
    <col min="12743" max="12743" width="14.36328125" style="21" customWidth="1"/>
    <col min="12744" max="12752" width="11.36328125" style="21" customWidth="1"/>
    <col min="12753" max="12759" width="9.6328125" style="21" customWidth="1"/>
    <col min="12760" max="12760" width="11.36328125" style="21" customWidth="1"/>
    <col min="12761" max="12767" width="9.6328125" style="21" customWidth="1"/>
    <col min="12768" max="12768" width="11.36328125" style="21" customWidth="1"/>
    <col min="12769" max="12775" width="9.6328125" style="21" customWidth="1"/>
    <col min="12776" max="12776" width="11.36328125" style="21" customWidth="1"/>
    <col min="12777" max="12783" width="9.6328125" style="21" customWidth="1"/>
    <col min="12784" max="12784" width="11.36328125" style="21" customWidth="1"/>
    <col min="12785" max="12811" width="9.6328125" style="21" customWidth="1"/>
    <col min="12812" max="12812" width="11.36328125" style="21" customWidth="1"/>
    <col min="12813" max="12845" width="9.6328125" style="21" customWidth="1"/>
    <col min="12846" max="12853" width="11.36328125" style="21" customWidth="1"/>
    <col min="12854" max="12994" width="11.36328125" style="21"/>
    <col min="12995" max="12995" width="2.6328125" style="21" customWidth="1"/>
    <col min="12996" max="12996" width="7" style="21" customWidth="1"/>
    <col min="12997" max="12997" width="9.6328125" style="21" bestFit="1" customWidth="1"/>
    <col min="12998" max="12998" width="76" style="21" customWidth="1"/>
    <col min="12999" max="12999" width="14.36328125" style="21" customWidth="1"/>
    <col min="13000" max="13008" width="11.36328125" style="21" customWidth="1"/>
    <col min="13009" max="13015" width="9.6328125" style="21" customWidth="1"/>
    <col min="13016" max="13016" width="11.36328125" style="21" customWidth="1"/>
    <col min="13017" max="13023" width="9.6328125" style="21" customWidth="1"/>
    <col min="13024" max="13024" width="11.36328125" style="21" customWidth="1"/>
    <col min="13025" max="13031" width="9.6328125" style="21" customWidth="1"/>
    <col min="13032" max="13032" width="11.36328125" style="21" customWidth="1"/>
    <col min="13033" max="13039" width="9.6328125" style="21" customWidth="1"/>
    <col min="13040" max="13040" width="11.36328125" style="21" customWidth="1"/>
    <col min="13041" max="13067" width="9.6328125" style="21" customWidth="1"/>
    <col min="13068" max="13068" width="11.36328125" style="21" customWidth="1"/>
    <col min="13069" max="13101" width="9.6328125" style="21" customWidth="1"/>
    <col min="13102" max="13109" width="11.36328125" style="21" customWidth="1"/>
    <col min="13110" max="13250" width="11.36328125" style="21"/>
    <col min="13251" max="13251" width="2.6328125" style="21" customWidth="1"/>
    <col min="13252" max="13252" width="7" style="21" customWidth="1"/>
    <col min="13253" max="13253" width="9.6328125" style="21" bestFit="1" customWidth="1"/>
    <col min="13254" max="13254" width="76" style="21" customWidth="1"/>
    <col min="13255" max="13255" width="14.36328125" style="21" customWidth="1"/>
    <col min="13256" max="13264" width="11.36328125" style="21" customWidth="1"/>
    <col min="13265" max="13271" width="9.6328125" style="21" customWidth="1"/>
    <col min="13272" max="13272" width="11.36328125" style="21" customWidth="1"/>
    <col min="13273" max="13279" width="9.6328125" style="21" customWidth="1"/>
    <col min="13280" max="13280" width="11.36328125" style="21" customWidth="1"/>
    <col min="13281" max="13287" width="9.6328125" style="21" customWidth="1"/>
    <col min="13288" max="13288" width="11.36328125" style="21" customWidth="1"/>
    <col min="13289" max="13295" width="9.6328125" style="21" customWidth="1"/>
    <col min="13296" max="13296" width="11.36328125" style="21" customWidth="1"/>
    <col min="13297" max="13323" width="9.6328125" style="21" customWidth="1"/>
    <col min="13324" max="13324" width="11.36328125" style="21" customWidth="1"/>
    <col min="13325" max="13357" width="9.6328125" style="21" customWidth="1"/>
    <col min="13358" max="13365" width="11.36328125" style="21" customWidth="1"/>
    <col min="13366" max="13506" width="11.36328125" style="21"/>
    <col min="13507" max="13507" width="2.6328125" style="21" customWidth="1"/>
    <col min="13508" max="13508" width="7" style="21" customWidth="1"/>
    <col min="13509" max="13509" width="9.6328125" style="21" bestFit="1" customWidth="1"/>
    <col min="13510" max="13510" width="76" style="21" customWidth="1"/>
    <col min="13511" max="13511" width="14.36328125" style="21" customWidth="1"/>
    <col min="13512" max="13520" width="11.36328125" style="21" customWidth="1"/>
    <col min="13521" max="13527" width="9.6328125" style="21" customWidth="1"/>
    <col min="13528" max="13528" width="11.36328125" style="21" customWidth="1"/>
    <col min="13529" max="13535" width="9.6328125" style="21" customWidth="1"/>
    <col min="13536" max="13536" width="11.36328125" style="21" customWidth="1"/>
    <col min="13537" max="13543" width="9.6328125" style="21" customWidth="1"/>
    <col min="13544" max="13544" width="11.36328125" style="21" customWidth="1"/>
    <col min="13545" max="13551" width="9.6328125" style="21" customWidth="1"/>
    <col min="13552" max="13552" width="11.36328125" style="21" customWidth="1"/>
    <col min="13553" max="13579" width="9.6328125" style="21" customWidth="1"/>
    <col min="13580" max="13580" width="11.36328125" style="21" customWidth="1"/>
    <col min="13581" max="13613" width="9.6328125" style="21" customWidth="1"/>
    <col min="13614" max="13621" width="11.36328125" style="21" customWidth="1"/>
    <col min="13622" max="13762" width="11.36328125" style="21"/>
    <col min="13763" max="13763" width="2.6328125" style="21" customWidth="1"/>
    <col min="13764" max="13764" width="7" style="21" customWidth="1"/>
    <col min="13765" max="13765" width="9.6328125" style="21" bestFit="1" customWidth="1"/>
    <col min="13766" max="13766" width="76" style="21" customWidth="1"/>
    <col min="13767" max="13767" width="14.36328125" style="21" customWidth="1"/>
    <col min="13768" max="13776" width="11.36328125" style="21" customWidth="1"/>
    <col min="13777" max="13783" width="9.6328125" style="21" customWidth="1"/>
    <col min="13784" max="13784" width="11.36328125" style="21" customWidth="1"/>
    <col min="13785" max="13791" width="9.6328125" style="21" customWidth="1"/>
    <col min="13792" max="13792" width="11.36328125" style="21" customWidth="1"/>
    <col min="13793" max="13799" width="9.6328125" style="21" customWidth="1"/>
    <col min="13800" max="13800" width="11.36328125" style="21" customWidth="1"/>
    <col min="13801" max="13807" width="9.6328125" style="21" customWidth="1"/>
    <col min="13808" max="13808" width="11.36328125" style="21" customWidth="1"/>
    <col min="13809" max="13835" width="9.6328125" style="21" customWidth="1"/>
    <col min="13836" max="13836" width="11.36328125" style="21" customWidth="1"/>
    <col min="13837" max="13869" width="9.6328125" style="21" customWidth="1"/>
    <col min="13870" max="13877" width="11.36328125" style="21" customWidth="1"/>
    <col min="13878" max="14018" width="11.36328125" style="21"/>
    <col min="14019" max="14019" width="2.6328125" style="21" customWidth="1"/>
    <col min="14020" max="14020" width="7" style="21" customWidth="1"/>
    <col min="14021" max="14021" width="9.6328125" style="21" bestFit="1" customWidth="1"/>
    <col min="14022" max="14022" width="76" style="21" customWidth="1"/>
    <col min="14023" max="14023" width="14.36328125" style="21" customWidth="1"/>
    <col min="14024" max="14032" width="11.36328125" style="21" customWidth="1"/>
    <col min="14033" max="14039" width="9.6328125" style="21" customWidth="1"/>
    <col min="14040" max="14040" width="11.36328125" style="21" customWidth="1"/>
    <col min="14041" max="14047" width="9.6328125" style="21" customWidth="1"/>
    <col min="14048" max="14048" width="11.36328125" style="21" customWidth="1"/>
    <col min="14049" max="14055" width="9.6328125" style="21" customWidth="1"/>
    <col min="14056" max="14056" width="11.36328125" style="21" customWidth="1"/>
    <col min="14057" max="14063" width="9.6328125" style="21" customWidth="1"/>
    <col min="14064" max="14064" width="11.36328125" style="21" customWidth="1"/>
    <col min="14065" max="14091" width="9.6328125" style="21" customWidth="1"/>
    <col min="14092" max="14092" width="11.36328125" style="21" customWidth="1"/>
    <col min="14093" max="14125" width="9.6328125" style="21" customWidth="1"/>
    <col min="14126" max="14133" width="11.36328125" style="21" customWidth="1"/>
    <col min="14134" max="14274" width="11.36328125" style="21"/>
    <col min="14275" max="14275" width="2.6328125" style="21" customWidth="1"/>
    <col min="14276" max="14276" width="7" style="21" customWidth="1"/>
    <col min="14277" max="14277" width="9.6328125" style="21" bestFit="1" customWidth="1"/>
    <col min="14278" max="14278" width="76" style="21" customWidth="1"/>
    <col min="14279" max="14279" width="14.36328125" style="21" customWidth="1"/>
    <col min="14280" max="14288" width="11.36328125" style="21" customWidth="1"/>
    <col min="14289" max="14295" width="9.6328125" style="21" customWidth="1"/>
    <col min="14296" max="14296" width="11.36328125" style="21" customWidth="1"/>
    <col min="14297" max="14303" width="9.6328125" style="21" customWidth="1"/>
    <col min="14304" max="14304" width="11.36328125" style="21" customWidth="1"/>
    <col min="14305" max="14311" width="9.6328125" style="21" customWidth="1"/>
    <col min="14312" max="14312" width="11.36328125" style="21" customWidth="1"/>
    <col min="14313" max="14319" width="9.6328125" style="21" customWidth="1"/>
    <col min="14320" max="14320" width="11.36328125" style="21" customWidth="1"/>
    <col min="14321" max="14347" width="9.6328125" style="21" customWidth="1"/>
    <col min="14348" max="14348" width="11.36328125" style="21" customWidth="1"/>
    <col min="14349" max="14381" width="9.6328125" style="21" customWidth="1"/>
    <col min="14382" max="14389" width="11.36328125" style="21" customWidth="1"/>
    <col min="14390" max="14530" width="11.36328125" style="21"/>
    <col min="14531" max="14531" width="2.6328125" style="21" customWidth="1"/>
    <col min="14532" max="14532" width="7" style="21" customWidth="1"/>
    <col min="14533" max="14533" width="9.6328125" style="21" bestFit="1" customWidth="1"/>
    <col min="14534" max="14534" width="76" style="21" customWidth="1"/>
    <col min="14535" max="14535" width="14.36328125" style="21" customWidth="1"/>
    <col min="14536" max="14544" width="11.36328125" style="21" customWidth="1"/>
    <col min="14545" max="14551" width="9.6328125" style="21" customWidth="1"/>
    <col min="14552" max="14552" width="11.36328125" style="21" customWidth="1"/>
    <col min="14553" max="14559" width="9.6328125" style="21" customWidth="1"/>
    <col min="14560" max="14560" width="11.36328125" style="21" customWidth="1"/>
    <col min="14561" max="14567" width="9.6328125" style="21" customWidth="1"/>
    <col min="14568" max="14568" width="11.36328125" style="21" customWidth="1"/>
    <col min="14569" max="14575" width="9.6328125" style="21" customWidth="1"/>
    <col min="14576" max="14576" width="11.36328125" style="21" customWidth="1"/>
    <col min="14577" max="14603" width="9.6328125" style="21" customWidth="1"/>
    <col min="14604" max="14604" width="11.36328125" style="21" customWidth="1"/>
    <col min="14605" max="14637" width="9.6328125" style="21" customWidth="1"/>
    <col min="14638" max="14645" width="11.36328125" style="21" customWidth="1"/>
    <col min="14646" max="14786" width="11.36328125" style="21"/>
    <col min="14787" max="14787" width="2.6328125" style="21" customWidth="1"/>
    <col min="14788" max="14788" width="7" style="21" customWidth="1"/>
    <col min="14789" max="14789" width="9.6328125" style="21" bestFit="1" customWidth="1"/>
    <col min="14790" max="14790" width="76" style="21" customWidth="1"/>
    <col min="14791" max="14791" width="14.36328125" style="21" customWidth="1"/>
    <col min="14792" max="14800" width="11.36328125" style="21" customWidth="1"/>
    <col min="14801" max="14807" width="9.6328125" style="21" customWidth="1"/>
    <col min="14808" max="14808" width="11.36328125" style="21" customWidth="1"/>
    <col min="14809" max="14815" width="9.6328125" style="21" customWidth="1"/>
    <col min="14816" max="14816" width="11.36328125" style="21" customWidth="1"/>
    <col min="14817" max="14823" width="9.6328125" style="21" customWidth="1"/>
    <col min="14824" max="14824" width="11.36328125" style="21" customWidth="1"/>
    <col min="14825" max="14831" width="9.6328125" style="21" customWidth="1"/>
    <col min="14832" max="14832" width="11.36328125" style="21" customWidth="1"/>
    <col min="14833" max="14859" width="9.6328125" style="21" customWidth="1"/>
    <col min="14860" max="14860" width="11.36328125" style="21" customWidth="1"/>
    <col min="14861" max="14893" width="9.6328125" style="21" customWidth="1"/>
    <col min="14894" max="14901" width="11.36328125" style="21" customWidth="1"/>
    <col min="14902" max="15042" width="11.36328125" style="21"/>
    <col min="15043" max="15043" width="2.6328125" style="21" customWidth="1"/>
    <col min="15044" max="15044" width="7" style="21" customWidth="1"/>
    <col min="15045" max="15045" width="9.6328125" style="21" bestFit="1" customWidth="1"/>
    <col min="15046" max="15046" width="76" style="21" customWidth="1"/>
    <col min="15047" max="15047" width="14.36328125" style="21" customWidth="1"/>
    <col min="15048" max="15056" width="11.36328125" style="21" customWidth="1"/>
    <col min="15057" max="15063" width="9.6328125" style="21" customWidth="1"/>
    <col min="15064" max="15064" width="11.36328125" style="21" customWidth="1"/>
    <col min="15065" max="15071" width="9.6328125" style="21" customWidth="1"/>
    <col min="15072" max="15072" width="11.36328125" style="21" customWidth="1"/>
    <col min="15073" max="15079" width="9.6328125" style="21" customWidth="1"/>
    <col min="15080" max="15080" width="11.36328125" style="21" customWidth="1"/>
    <col min="15081" max="15087" width="9.6328125" style="21" customWidth="1"/>
    <col min="15088" max="15088" width="11.36328125" style="21" customWidth="1"/>
    <col min="15089" max="15115" width="9.6328125" style="21" customWidth="1"/>
    <col min="15116" max="15116" width="11.36328125" style="21" customWidth="1"/>
    <col min="15117" max="15149" width="9.6328125" style="21" customWidth="1"/>
    <col min="15150" max="15157" width="11.36328125" style="21" customWidth="1"/>
    <col min="15158" max="15298" width="11.36328125" style="21"/>
    <col min="15299" max="15299" width="2.6328125" style="21" customWidth="1"/>
    <col min="15300" max="15300" width="7" style="21" customWidth="1"/>
    <col min="15301" max="15301" width="9.6328125" style="21" bestFit="1" customWidth="1"/>
    <col min="15302" max="15302" width="76" style="21" customWidth="1"/>
    <col min="15303" max="15303" width="14.36328125" style="21" customWidth="1"/>
    <col min="15304" max="15312" width="11.36328125" style="21" customWidth="1"/>
    <col min="15313" max="15319" width="9.6328125" style="21" customWidth="1"/>
    <col min="15320" max="15320" width="11.36328125" style="21" customWidth="1"/>
    <col min="15321" max="15327" width="9.6328125" style="21" customWidth="1"/>
    <col min="15328" max="15328" width="11.36328125" style="21" customWidth="1"/>
    <col min="15329" max="15335" width="9.6328125" style="21" customWidth="1"/>
    <col min="15336" max="15336" width="11.36328125" style="21" customWidth="1"/>
    <col min="15337" max="15343" width="9.6328125" style="21" customWidth="1"/>
    <col min="15344" max="15344" width="11.36328125" style="21" customWidth="1"/>
    <col min="15345" max="15371" width="9.6328125" style="21" customWidth="1"/>
    <col min="15372" max="15372" width="11.36328125" style="21" customWidth="1"/>
    <col min="15373" max="15405" width="9.6328125" style="21" customWidth="1"/>
    <col min="15406" max="15413" width="11.36328125" style="21" customWidth="1"/>
    <col min="15414" max="15554" width="11.36328125" style="21"/>
    <col min="15555" max="15555" width="2.6328125" style="21" customWidth="1"/>
    <col min="15556" max="15556" width="7" style="21" customWidth="1"/>
    <col min="15557" max="15557" width="9.6328125" style="21" bestFit="1" customWidth="1"/>
    <col min="15558" max="15558" width="76" style="21" customWidth="1"/>
    <col min="15559" max="15559" width="14.36328125" style="21" customWidth="1"/>
    <col min="15560" max="15568" width="11.36328125" style="21" customWidth="1"/>
    <col min="15569" max="15575" width="9.6328125" style="21" customWidth="1"/>
    <col min="15576" max="15576" width="11.36328125" style="21" customWidth="1"/>
    <col min="15577" max="15583" width="9.6328125" style="21" customWidth="1"/>
    <col min="15584" max="15584" width="11.36328125" style="21" customWidth="1"/>
    <col min="15585" max="15591" width="9.6328125" style="21" customWidth="1"/>
    <col min="15592" max="15592" width="11.36328125" style="21" customWidth="1"/>
    <col min="15593" max="15599" width="9.6328125" style="21" customWidth="1"/>
    <col min="15600" max="15600" width="11.36328125" style="21" customWidth="1"/>
    <col min="15601" max="15627" width="9.6328125" style="21" customWidth="1"/>
    <col min="15628" max="15628" width="11.36328125" style="21" customWidth="1"/>
    <col min="15629" max="15661" width="9.6328125" style="21" customWidth="1"/>
    <col min="15662" max="15669" width="11.36328125" style="21" customWidth="1"/>
    <col min="15670" max="15810" width="11.36328125" style="21"/>
    <col min="15811" max="15811" width="2.6328125" style="21" customWidth="1"/>
    <col min="15812" max="15812" width="7" style="21" customWidth="1"/>
    <col min="15813" max="15813" width="9.6328125" style="21" bestFit="1" customWidth="1"/>
    <col min="15814" max="15814" width="76" style="21" customWidth="1"/>
    <col min="15815" max="15815" width="14.36328125" style="21" customWidth="1"/>
    <col min="15816" max="15824" width="11.36328125" style="21" customWidth="1"/>
    <col min="15825" max="15831" width="9.6328125" style="21" customWidth="1"/>
    <col min="15832" max="15832" width="11.36328125" style="21" customWidth="1"/>
    <col min="15833" max="15839" width="9.6328125" style="21" customWidth="1"/>
    <col min="15840" max="15840" width="11.36328125" style="21" customWidth="1"/>
    <col min="15841" max="15847" width="9.6328125" style="21" customWidth="1"/>
    <col min="15848" max="15848" width="11.36328125" style="21" customWidth="1"/>
    <col min="15849" max="15855" width="9.6328125" style="21" customWidth="1"/>
    <col min="15856" max="15856" width="11.36328125" style="21" customWidth="1"/>
    <col min="15857" max="15883" width="9.6328125" style="21" customWidth="1"/>
    <col min="15884" max="15884" width="11.36328125" style="21" customWidth="1"/>
    <col min="15885" max="15917" width="9.6328125" style="21" customWidth="1"/>
    <col min="15918" max="15925" width="11.36328125" style="21" customWidth="1"/>
    <col min="15926" max="16066" width="11.36328125" style="21"/>
    <col min="16067" max="16067" width="2.6328125" style="21" customWidth="1"/>
    <col min="16068" max="16068" width="7" style="21" customWidth="1"/>
    <col min="16069" max="16069" width="9.6328125" style="21" bestFit="1" customWidth="1"/>
    <col min="16070" max="16070" width="76" style="21" customWidth="1"/>
    <col min="16071" max="16071" width="14.36328125" style="21" customWidth="1"/>
    <col min="16072" max="16080" width="11.36328125" style="21" customWidth="1"/>
    <col min="16081" max="16087" width="9.6328125" style="21" customWidth="1"/>
    <col min="16088" max="16088" width="11.36328125" style="21" customWidth="1"/>
    <col min="16089" max="16095" width="9.6328125" style="21" customWidth="1"/>
    <col min="16096" max="16096" width="11.36328125" style="21" customWidth="1"/>
    <col min="16097" max="16103" width="9.6328125" style="21" customWidth="1"/>
    <col min="16104" max="16104" width="11.36328125" style="21" customWidth="1"/>
    <col min="16105" max="16111" width="9.6328125" style="21" customWidth="1"/>
    <col min="16112" max="16112" width="11.36328125" style="21" customWidth="1"/>
    <col min="16113" max="16139" width="9.6328125" style="21" customWidth="1"/>
    <col min="16140" max="16140" width="11.36328125" style="21" customWidth="1"/>
    <col min="16141" max="16173" width="9.6328125" style="21" customWidth="1"/>
    <col min="16174" max="16181" width="11.36328125" style="21" customWidth="1"/>
    <col min="16182" max="16384" width="11.36328125" style="21"/>
  </cols>
  <sheetData>
    <row r="1" spans="1:62" s="23" customFormat="1" ht="13">
      <c r="A1" s="16"/>
      <c r="B1" s="16"/>
      <c r="C1" s="16"/>
      <c r="D1" s="16"/>
      <c r="E1" s="16"/>
      <c r="F1" s="415"/>
      <c r="G1" s="415"/>
      <c r="H1" s="416"/>
      <c r="I1" s="416"/>
      <c r="J1" s="416"/>
    </row>
    <row r="2" spans="1:62" s="23" customFormat="1" ht="13">
      <c r="A2" s="16"/>
      <c r="B2" s="37"/>
      <c r="C2" s="37"/>
      <c r="D2" s="37"/>
      <c r="E2" s="37"/>
      <c r="F2" s="73"/>
      <c r="G2" s="417"/>
      <c r="H2" s="418"/>
      <c r="I2" s="418"/>
      <c r="J2" s="418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419"/>
      <c r="AR2" s="419"/>
      <c r="AS2" s="419"/>
      <c r="AT2" s="22"/>
      <c r="AU2" s="22"/>
      <c r="AV2" s="22"/>
      <c r="AW2" s="22"/>
      <c r="AX2" s="22"/>
      <c r="AY2" s="22"/>
      <c r="AZ2" s="22"/>
      <c r="BA2" s="22"/>
    </row>
    <row r="3" spans="1:62" s="23" customFormat="1" ht="13">
      <c r="A3" s="16"/>
      <c r="B3" s="37"/>
      <c r="C3" s="37"/>
      <c r="D3" s="37"/>
      <c r="E3" s="37"/>
      <c r="F3" s="415"/>
      <c r="G3" s="417"/>
      <c r="H3" s="418"/>
      <c r="I3" s="418"/>
      <c r="J3" s="417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</row>
    <row r="4" spans="1:62" s="23" customFormat="1" ht="13">
      <c r="A4" s="16"/>
      <c r="B4" s="37"/>
      <c r="C4" s="37"/>
      <c r="D4" s="37"/>
      <c r="E4" s="37"/>
      <c r="F4" s="415"/>
      <c r="G4" s="417"/>
      <c r="H4" s="418"/>
      <c r="I4" s="418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</row>
    <row r="5" spans="1:62" s="23" customFormat="1" ht="13">
      <c r="A5" s="16"/>
      <c r="B5" s="37"/>
      <c r="C5" s="37"/>
      <c r="D5" s="37"/>
      <c r="E5" s="37"/>
      <c r="F5" s="415"/>
      <c r="G5" s="417"/>
      <c r="H5" s="418"/>
      <c r="I5" s="418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</row>
    <row r="6" spans="1:62" s="23" customFormat="1" ht="13">
      <c r="A6" s="16"/>
      <c r="B6" s="37"/>
      <c r="C6" s="37"/>
      <c r="D6" s="37"/>
      <c r="E6" s="37"/>
      <c r="F6" s="415"/>
      <c r="G6" s="417"/>
      <c r="H6" s="418"/>
      <c r="I6" s="418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</row>
    <row r="7" spans="1:62" s="23" customFormat="1" ht="13">
      <c r="A7" s="16"/>
      <c r="B7" s="37"/>
      <c r="C7" s="37"/>
      <c r="D7" s="37"/>
      <c r="E7" s="37"/>
      <c r="F7" s="415"/>
      <c r="G7" s="417"/>
      <c r="H7" s="418"/>
      <c r="I7" s="418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</row>
    <row r="8" spans="1:62" s="23" customFormat="1" ht="13">
      <c r="A8" s="16"/>
      <c r="B8" s="37"/>
      <c r="C8" s="37"/>
      <c r="D8" s="37"/>
      <c r="E8" s="37"/>
      <c r="F8" s="415"/>
      <c r="G8" s="417"/>
      <c r="H8" s="418"/>
      <c r="I8" s="418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420"/>
      <c r="AU8" s="420"/>
      <c r="AV8" s="420"/>
      <c r="AW8" s="420"/>
      <c r="AX8" s="22"/>
      <c r="AY8" s="22"/>
      <c r="AZ8" s="22"/>
      <c r="BA8" s="22"/>
    </row>
    <row r="9" spans="1:62" s="23" customFormat="1" ht="13">
      <c r="A9" s="16"/>
      <c r="B9" s="16"/>
      <c r="C9" s="16"/>
      <c r="D9" s="16"/>
      <c r="E9" s="16"/>
      <c r="F9" s="421"/>
      <c r="G9" s="422"/>
      <c r="H9" s="423" t="s">
        <v>474</v>
      </c>
      <c r="I9" s="38"/>
      <c r="J9" s="39"/>
      <c r="K9" s="417"/>
      <c r="L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</row>
    <row r="10" spans="1:62" s="23" customFormat="1" ht="13">
      <c r="A10" s="16"/>
      <c r="B10" s="16"/>
      <c r="C10" s="16"/>
      <c r="D10" s="16"/>
      <c r="E10" s="16"/>
      <c r="F10" s="421"/>
      <c r="G10" s="424"/>
      <c r="H10" s="425"/>
      <c r="I10" s="38"/>
      <c r="J10" s="39"/>
      <c r="K10" s="417"/>
      <c r="L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</row>
    <row r="11" spans="1:62" s="23" customFormat="1" ht="13">
      <c r="A11" s="16"/>
      <c r="B11" s="16"/>
      <c r="C11" s="16"/>
      <c r="D11" s="16"/>
      <c r="E11" s="16"/>
      <c r="F11" s="415"/>
      <c r="G11" s="415"/>
      <c r="H11" s="416"/>
      <c r="I11" s="416"/>
      <c r="J11" s="426"/>
      <c r="K11" s="85" t="str">
        <f>TEXT(K12,"ddd")</f>
        <v>MM/DD/YYYY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</row>
    <row r="12" spans="1:62" s="23" customFormat="1" ht="13.5" thickBot="1">
      <c r="A12" s="16"/>
      <c r="B12" s="16"/>
      <c r="C12" s="16"/>
      <c r="D12" s="16"/>
      <c r="E12" s="16"/>
      <c r="F12" s="415"/>
      <c r="G12" s="415"/>
      <c r="H12" s="427"/>
      <c r="I12" s="416"/>
      <c r="J12" s="426"/>
      <c r="K12" s="86" t="str">
        <f>'Header &amp; Notes'!J10</f>
        <v>MM/DD/YYYY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 t="e">
        <f>#REF!+7</f>
        <v>#REF!</v>
      </c>
      <c r="AR12" s="72" t="e">
        <f>AQ12+ROUNDDOWN(21/2,0)</f>
        <v>#REF!</v>
      </c>
      <c r="AS12" s="72" t="e">
        <f>AR12+30/2</f>
        <v>#REF!</v>
      </c>
      <c r="AT12" s="72" t="e">
        <f t="shared" ref="AT12:AV12" si="0">AS12+30/2</f>
        <v>#REF!</v>
      </c>
      <c r="AU12" s="72" t="e">
        <f t="shared" si="0"/>
        <v>#REF!</v>
      </c>
      <c r="AV12" s="72" t="e">
        <f t="shared" si="0"/>
        <v>#REF!</v>
      </c>
      <c r="AW12" s="72" t="e">
        <f>AV12+92/2</f>
        <v>#REF!</v>
      </c>
      <c r="AX12" s="72" t="e">
        <f>AW12+92/2</f>
        <v>#REF!</v>
      </c>
      <c r="AY12" s="72" t="e">
        <f>AX12+ROUNDDOWN(365/2,0)</f>
        <v>#REF!</v>
      </c>
      <c r="AZ12" s="72" t="e">
        <f>AY12+ROUNDDOWN(3*365/2,)</f>
        <v>#REF!</v>
      </c>
      <c r="BA12" s="72" t="e">
        <f>AZ12+3650/2</f>
        <v>#REF!</v>
      </c>
    </row>
    <row r="13" spans="1:62" s="24" customFormat="1" ht="26">
      <c r="A13" s="428"/>
      <c r="B13" s="428"/>
      <c r="C13" s="428"/>
      <c r="D13" s="428"/>
      <c r="E13" s="428"/>
      <c r="F13" s="91" t="s">
        <v>159</v>
      </c>
      <c r="G13" s="91" t="s">
        <v>160</v>
      </c>
      <c r="H13" s="429" t="s">
        <v>0</v>
      </c>
      <c r="I13" s="430" t="s">
        <v>36</v>
      </c>
      <c r="J13" s="430" t="s">
        <v>37</v>
      </c>
      <c r="K13" s="431" t="s">
        <v>161</v>
      </c>
      <c r="L13" s="431" t="s">
        <v>162</v>
      </c>
      <c r="M13" s="431" t="s">
        <v>324</v>
      </c>
      <c r="N13" s="431" t="s">
        <v>163</v>
      </c>
      <c r="O13" s="431" t="s">
        <v>164</v>
      </c>
      <c r="P13" s="431" t="s">
        <v>165</v>
      </c>
      <c r="Q13" s="431" t="s">
        <v>166</v>
      </c>
      <c r="R13" s="431" t="s">
        <v>167</v>
      </c>
      <c r="S13" s="431" t="s">
        <v>168</v>
      </c>
      <c r="T13" s="431" t="s">
        <v>280</v>
      </c>
      <c r="U13" s="431" t="s">
        <v>281</v>
      </c>
      <c r="V13" s="431" t="s">
        <v>282</v>
      </c>
      <c r="W13" s="431" t="s">
        <v>283</v>
      </c>
      <c r="X13" s="431" t="s">
        <v>284</v>
      </c>
      <c r="Y13" s="431" t="s">
        <v>285</v>
      </c>
      <c r="Z13" s="431" t="s">
        <v>286</v>
      </c>
      <c r="AA13" s="431" t="s">
        <v>287</v>
      </c>
      <c r="AB13" s="431" t="s">
        <v>288</v>
      </c>
      <c r="AC13" s="431" t="s">
        <v>289</v>
      </c>
      <c r="AD13" s="431" t="s">
        <v>290</v>
      </c>
      <c r="AE13" s="431" t="s">
        <v>291</v>
      </c>
      <c r="AF13" s="431" t="s">
        <v>292</v>
      </c>
      <c r="AG13" s="431" t="s">
        <v>293</v>
      </c>
      <c r="AH13" s="431" t="s">
        <v>294</v>
      </c>
      <c r="AI13" s="431" t="s">
        <v>295</v>
      </c>
      <c r="AJ13" s="431" t="s">
        <v>296</v>
      </c>
      <c r="AK13" s="431" t="s">
        <v>297</v>
      </c>
      <c r="AL13" s="431" t="s">
        <v>298</v>
      </c>
      <c r="AM13" s="431" t="s">
        <v>299</v>
      </c>
      <c r="AN13" s="431" t="s">
        <v>300</v>
      </c>
      <c r="AO13" s="431" t="s">
        <v>301</v>
      </c>
      <c r="AP13" s="431" t="s">
        <v>302</v>
      </c>
      <c r="AQ13" s="431" t="s">
        <v>169</v>
      </c>
      <c r="AR13" s="431" t="s">
        <v>207</v>
      </c>
      <c r="AS13" s="431" t="s">
        <v>171</v>
      </c>
      <c r="AT13" s="431" t="s">
        <v>172</v>
      </c>
      <c r="AU13" s="431" t="s">
        <v>173</v>
      </c>
      <c r="AV13" s="431" t="s">
        <v>174</v>
      </c>
      <c r="AW13" s="431" t="s">
        <v>175</v>
      </c>
      <c r="AX13" s="431" t="s">
        <v>176</v>
      </c>
      <c r="AY13" s="431" t="s">
        <v>177</v>
      </c>
      <c r="AZ13" s="431" t="s">
        <v>208</v>
      </c>
      <c r="BA13" s="431" t="s">
        <v>179</v>
      </c>
      <c r="BB13" s="432"/>
    </row>
    <row r="14" spans="1:62" s="24" customFormat="1" ht="25.5" customHeight="1">
      <c r="A14" s="433"/>
      <c r="B14" s="23"/>
      <c r="C14" s="23"/>
      <c r="D14" s="23"/>
      <c r="E14" s="23"/>
      <c r="F14" s="47" t="s">
        <v>43</v>
      </c>
      <c r="G14" s="67">
        <v>1</v>
      </c>
      <c r="H14" s="93" t="s">
        <v>180</v>
      </c>
      <c r="I14" s="434"/>
      <c r="J14" s="435"/>
      <c r="K14" s="436"/>
      <c r="L14" s="436"/>
      <c r="M14" s="437"/>
      <c r="N14" s="436"/>
      <c r="O14" s="436"/>
      <c r="P14" s="436"/>
      <c r="Q14" s="436"/>
      <c r="R14" s="436"/>
      <c r="S14" s="436"/>
      <c r="T14" s="436"/>
      <c r="U14" s="436"/>
      <c r="V14" s="436"/>
      <c r="W14" s="436"/>
      <c r="X14" s="436"/>
      <c r="Y14" s="436"/>
      <c r="Z14" s="436"/>
      <c r="AA14" s="436"/>
      <c r="AB14" s="436"/>
      <c r="AC14" s="436"/>
      <c r="AD14" s="436"/>
      <c r="AE14" s="436"/>
      <c r="AF14" s="436"/>
      <c r="AG14" s="436"/>
      <c r="AH14" s="436"/>
      <c r="AI14" s="436"/>
      <c r="AJ14" s="436"/>
      <c r="AK14" s="436"/>
      <c r="AL14" s="436"/>
      <c r="AM14" s="436"/>
      <c r="AN14" s="436"/>
      <c r="AO14" s="436"/>
      <c r="AP14" s="436"/>
      <c r="AQ14" s="436"/>
      <c r="AR14" s="436"/>
      <c r="AS14" s="436"/>
      <c r="AT14" s="436"/>
      <c r="AU14" s="436"/>
      <c r="AV14" s="436"/>
      <c r="AW14" s="436"/>
      <c r="AX14" s="436"/>
      <c r="AY14" s="436"/>
      <c r="AZ14" s="436"/>
      <c r="BA14" s="438"/>
      <c r="BB14" s="432"/>
    </row>
    <row r="15" spans="1:62" s="44" customFormat="1" ht="13">
      <c r="A15" s="439" t="e">
        <f>Bobot!#REF!</f>
        <v>#REF!</v>
      </c>
      <c r="B15" s="439"/>
      <c r="C15" s="439"/>
      <c r="D15" s="439"/>
      <c r="E15" s="439"/>
      <c r="F15" s="47" t="s">
        <v>44</v>
      </c>
      <c r="G15" s="67" t="s">
        <v>534</v>
      </c>
      <c r="H15" s="36" t="s">
        <v>181</v>
      </c>
      <c r="I15" s="440"/>
      <c r="J15" s="441"/>
      <c r="K15" s="442"/>
      <c r="L15" s="98">
        <f>SUM(L16:L30)</f>
        <v>0</v>
      </c>
      <c r="M15" s="98">
        <f t="shared" ref="M15:BA15" si="1">SUM(M16:M30)</f>
        <v>0</v>
      </c>
      <c r="N15" s="98">
        <f t="shared" si="1"/>
        <v>0</v>
      </c>
      <c r="O15" s="98">
        <f t="shared" si="1"/>
        <v>0</v>
      </c>
      <c r="P15" s="98">
        <f t="shared" si="1"/>
        <v>0</v>
      </c>
      <c r="Q15" s="98">
        <f t="shared" si="1"/>
        <v>0</v>
      </c>
      <c r="R15" s="98">
        <f t="shared" si="1"/>
        <v>0</v>
      </c>
      <c r="S15" s="98">
        <f t="shared" si="1"/>
        <v>0</v>
      </c>
      <c r="T15" s="98">
        <f t="shared" si="1"/>
        <v>0</v>
      </c>
      <c r="U15" s="98">
        <f t="shared" si="1"/>
        <v>0</v>
      </c>
      <c r="V15" s="98">
        <f t="shared" si="1"/>
        <v>0</v>
      </c>
      <c r="W15" s="98">
        <f t="shared" si="1"/>
        <v>0</v>
      </c>
      <c r="X15" s="98">
        <f t="shared" si="1"/>
        <v>0</v>
      </c>
      <c r="Y15" s="98">
        <f t="shared" si="1"/>
        <v>0</v>
      </c>
      <c r="Z15" s="98">
        <f t="shared" si="1"/>
        <v>0</v>
      </c>
      <c r="AA15" s="98">
        <f t="shared" si="1"/>
        <v>0</v>
      </c>
      <c r="AB15" s="98">
        <f t="shared" si="1"/>
        <v>0</v>
      </c>
      <c r="AC15" s="98">
        <f t="shared" si="1"/>
        <v>0</v>
      </c>
      <c r="AD15" s="98">
        <f t="shared" si="1"/>
        <v>0</v>
      </c>
      <c r="AE15" s="98">
        <f t="shared" si="1"/>
        <v>0</v>
      </c>
      <c r="AF15" s="98">
        <f t="shared" si="1"/>
        <v>0</v>
      </c>
      <c r="AG15" s="98">
        <f t="shared" si="1"/>
        <v>0</v>
      </c>
      <c r="AH15" s="98">
        <f t="shared" si="1"/>
        <v>0</v>
      </c>
      <c r="AI15" s="98">
        <f t="shared" si="1"/>
        <v>0</v>
      </c>
      <c r="AJ15" s="98">
        <f t="shared" si="1"/>
        <v>0</v>
      </c>
      <c r="AK15" s="98">
        <f t="shared" si="1"/>
        <v>0</v>
      </c>
      <c r="AL15" s="98">
        <f t="shared" si="1"/>
        <v>0</v>
      </c>
      <c r="AM15" s="98">
        <f t="shared" si="1"/>
        <v>0</v>
      </c>
      <c r="AN15" s="98">
        <f t="shared" si="1"/>
        <v>0</v>
      </c>
      <c r="AO15" s="98">
        <f t="shared" si="1"/>
        <v>0</v>
      </c>
      <c r="AP15" s="98">
        <f t="shared" si="1"/>
        <v>0</v>
      </c>
      <c r="AQ15" s="98">
        <f t="shared" si="1"/>
        <v>0</v>
      </c>
      <c r="AR15" s="98">
        <f t="shared" si="1"/>
        <v>0</v>
      </c>
      <c r="AS15" s="98">
        <f t="shared" si="1"/>
        <v>0</v>
      </c>
      <c r="AT15" s="98">
        <f t="shared" si="1"/>
        <v>0</v>
      </c>
      <c r="AU15" s="98">
        <f t="shared" si="1"/>
        <v>0</v>
      </c>
      <c r="AV15" s="98">
        <f t="shared" si="1"/>
        <v>0</v>
      </c>
      <c r="AW15" s="98">
        <f t="shared" si="1"/>
        <v>0</v>
      </c>
      <c r="AX15" s="98">
        <f t="shared" si="1"/>
        <v>0</v>
      </c>
      <c r="AY15" s="98">
        <f t="shared" si="1"/>
        <v>0</v>
      </c>
      <c r="AZ15" s="98">
        <f t="shared" si="1"/>
        <v>0</v>
      </c>
      <c r="BA15" s="98">
        <f t="shared" si="1"/>
        <v>0</v>
      </c>
      <c r="BB15" s="432"/>
    </row>
    <row r="16" spans="1:62" s="44" customFormat="1">
      <c r="A16" s="439" t="e">
        <f>Bobot!#REF!</f>
        <v>#REF!</v>
      </c>
      <c r="B16" s="439"/>
      <c r="C16" s="439"/>
      <c r="D16" s="439"/>
      <c r="E16" s="439"/>
      <c r="F16" s="47" t="s">
        <v>45</v>
      </c>
      <c r="G16" s="69" t="s">
        <v>509</v>
      </c>
      <c r="H16" s="42" t="s">
        <v>235</v>
      </c>
      <c r="I16" s="443">
        <f>Bobot!O16</f>
        <v>0.05</v>
      </c>
      <c r="J16" s="444">
        <f>Bobot!O16</f>
        <v>0.05</v>
      </c>
      <c r="K16" s="442"/>
      <c r="L16" s="445">
        <f>IF(Bobot!$P16=0,1,0)*('Input Bank'!L16+'Input Bank'!K16)*I16</f>
        <v>0</v>
      </c>
      <c r="M16" s="446">
        <f>Bobot!$P16*($I16*('Input Bank'!$K16+'Input Bank'!$L16)/30)+($J16*'Input Bank'!M16)</f>
        <v>0</v>
      </c>
      <c r="N16" s="446">
        <f>Bobot!$P16*($I16*('Input Bank'!$K16+'Input Bank'!$L16)/30)+($J16*'Input Bank'!N16)</f>
        <v>0</v>
      </c>
      <c r="O16" s="446">
        <f>Bobot!$P16*($I16*('Input Bank'!$K16+'Input Bank'!$L16)/30)+($J16*'Input Bank'!O16)</f>
        <v>0</v>
      </c>
      <c r="P16" s="446">
        <f>Bobot!$P16*($I16*('Input Bank'!$K16+'Input Bank'!$L16)/30)+($J16*'Input Bank'!P16)</f>
        <v>0</v>
      </c>
      <c r="Q16" s="446">
        <f>Bobot!$P16*($I16*('Input Bank'!$K16+'Input Bank'!$L16)/30)+($J16*'Input Bank'!Q16)</f>
        <v>0</v>
      </c>
      <c r="R16" s="446">
        <f>Bobot!$P16*($I16*('Input Bank'!$K16+'Input Bank'!$L16)/30)+($J16*'Input Bank'!R16)</f>
        <v>0</v>
      </c>
      <c r="S16" s="446">
        <f>Bobot!$P16*($I16*('Input Bank'!$K16+'Input Bank'!$L16)/30)+($J16*'Input Bank'!S16)</f>
        <v>0</v>
      </c>
      <c r="T16" s="446">
        <f>Bobot!$P16*($I16*('Input Bank'!$K16+'Input Bank'!$L16)/30)+($J16*'Input Bank'!T16)</f>
        <v>0</v>
      </c>
      <c r="U16" s="446">
        <f>Bobot!$P16*($I16*('Input Bank'!$K16+'Input Bank'!$L16)/30)+($J16*'Input Bank'!U16)</f>
        <v>0</v>
      </c>
      <c r="V16" s="446">
        <f>Bobot!$P16*($I16*('Input Bank'!$K16+'Input Bank'!$L16)/30)+($J16*'Input Bank'!V16)</f>
        <v>0</v>
      </c>
      <c r="W16" s="446">
        <f>Bobot!$P16*($I16*('Input Bank'!$K16+'Input Bank'!$L16)/30)+($J16*'Input Bank'!W16)</f>
        <v>0</v>
      </c>
      <c r="X16" s="446">
        <f>Bobot!$P16*($I16*('Input Bank'!$K16+'Input Bank'!$L16)/30)+($J16*'Input Bank'!X16)</f>
        <v>0</v>
      </c>
      <c r="Y16" s="446">
        <f>Bobot!$P16*($I16*('Input Bank'!$K16+'Input Bank'!$L16)/30)+($J16*'Input Bank'!Y16)</f>
        <v>0</v>
      </c>
      <c r="Z16" s="446">
        <f>Bobot!$P16*($I16*('Input Bank'!$K16+'Input Bank'!$L16)/30)+($J16*'Input Bank'!Z16)</f>
        <v>0</v>
      </c>
      <c r="AA16" s="446">
        <f>Bobot!$P16*($I16*('Input Bank'!$K16+'Input Bank'!$L16)/30)+($J16*'Input Bank'!AA16)</f>
        <v>0</v>
      </c>
      <c r="AB16" s="446">
        <f>Bobot!$P16*($I16*('Input Bank'!$K16+'Input Bank'!$L16)/30)+($J16*'Input Bank'!AB16)</f>
        <v>0</v>
      </c>
      <c r="AC16" s="446">
        <f>Bobot!$P16*($I16*('Input Bank'!$K16+'Input Bank'!$L16)/30)+($J16*'Input Bank'!AC16)</f>
        <v>0</v>
      </c>
      <c r="AD16" s="446">
        <f>Bobot!$P16*($I16*('Input Bank'!$K16+'Input Bank'!$L16)/30)+($J16*'Input Bank'!AD16)</f>
        <v>0</v>
      </c>
      <c r="AE16" s="446">
        <f>Bobot!$P16*($I16*('Input Bank'!$K16+'Input Bank'!$L16)/30)+($J16*'Input Bank'!AE16)</f>
        <v>0</v>
      </c>
      <c r="AF16" s="446">
        <f>Bobot!$P16*($I16*('Input Bank'!$K16+'Input Bank'!$L16)/30)+($J16*'Input Bank'!AF16)</f>
        <v>0</v>
      </c>
      <c r="AG16" s="446">
        <f>Bobot!$P16*($I16*('Input Bank'!$K16+'Input Bank'!$L16)/30)+($J16*'Input Bank'!AG16)</f>
        <v>0</v>
      </c>
      <c r="AH16" s="446">
        <f>Bobot!$P16*($I16*('Input Bank'!$K16+'Input Bank'!$L16)/30)+($J16*'Input Bank'!AH16)</f>
        <v>0</v>
      </c>
      <c r="AI16" s="446">
        <f>Bobot!$P16*($I16*('Input Bank'!$K16+'Input Bank'!$L16)/30)+($J16*'Input Bank'!AI16)</f>
        <v>0</v>
      </c>
      <c r="AJ16" s="446">
        <f>Bobot!$P16*($I16*('Input Bank'!$K16+'Input Bank'!$L16)/30)+($J16*'Input Bank'!AJ16)</f>
        <v>0</v>
      </c>
      <c r="AK16" s="446">
        <f>Bobot!$P16*($I16*('Input Bank'!$K16+'Input Bank'!$L16)/30)+($J16*'Input Bank'!AK16)</f>
        <v>0</v>
      </c>
      <c r="AL16" s="446">
        <f>Bobot!$P16*($I16*('Input Bank'!$K16+'Input Bank'!$L16)/30)+($J16*'Input Bank'!AL16)</f>
        <v>0</v>
      </c>
      <c r="AM16" s="446">
        <f>Bobot!$P16*($I16*('Input Bank'!$K16+'Input Bank'!$L16)/30)+($J16*'Input Bank'!AM16)</f>
        <v>0</v>
      </c>
      <c r="AN16" s="446">
        <f>Bobot!$P16*($I16*('Input Bank'!$K16+'Input Bank'!$L16)/30)+($J16*'Input Bank'!AN16)</f>
        <v>0</v>
      </c>
      <c r="AO16" s="446">
        <f>Bobot!$P16*($I16*('Input Bank'!$K16+'Input Bank'!$L16)/30)+($J16*'Input Bank'!AO16)</f>
        <v>0</v>
      </c>
      <c r="AP16" s="446">
        <f>Bobot!$P16*($I16*('Input Bank'!$K16+'Input Bank'!$L16)/30)+($J16*'Input Bank'!AP16)</f>
        <v>0</v>
      </c>
      <c r="AQ16" s="446">
        <f>$J16*'Input Bank'!AQ16</f>
        <v>0</v>
      </c>
      <c r="AR16" s="446">
        <f>$J16*'Input Bank'!AR16</f>
        <v>0</v>
      </c>
      <c r="AS16" s="446">
        <f>$J16*'Input Bank'!AS16</f>
        <v>0</v>
      </c>
      <c r="AT16" s="446">
        <f>$J16*'Input Bank'!AT16</f>
        <v>0</v>
      </c>
      <c r="AU16" s="446">
        <f>$J16*'Input Bank'!AU16</f>
        <v>0</v>
      </c>
      <c r="AV16" s="446">
        <f>$J16*'Input Bank'!AV16</f>
        <v>0</v>
      </c>
      <c r="AW16" s="446">
        <f>$J16*'Input Bank'!AW16</f>
        <v>0</v>
      </c>
      <c r="AX16" s="446">
        <f>$J16*'Input Bank'!AX16</f>
        <v>0</v>
      </c>
      <c r="AY16" s="446">
        <f>$J16*'Input Bank'!AY16</f>
        <v>0</v>
      </c>
      <c r="AZ16" s="446">
        <f>$J16*'Input Bank'!AZ16</f>
        <v>0</v>
      </c>
      <c r="BA16" s="447">
        <f>$J16*'Input Bank'!BA16</f>
        <v>0</v>
      </c>
      <c r="BB16" s="448"/>
      <c r="BC16" s="24"/>
      <c r="BD16" s="24"/>
      <c r="BE16" s="24"/>
      <c r="BF16" s="24"/>
      <c r="BG16" s="24"/>
      <c r="BH16" s="24"/>
      <c r="BI16" s="24"/>
      <c r="BJ16" s="24"/>
    </row>
    <row r="17" spans="1:68" s="44" customFormat="1">
      <c r="A17" s="439" t="e">
        <f>Bobot!#REF!</f>
        <v>#REF!</v>
      </c>
      <c r="B17" s="439"/>
      <c r="C17" s="439"/>
      <c r="D17" s="439"/>
      <c r="E17" s="439"/>
      <c r="F17" s="47" t="s">
        <v>46</v>
      </c>
      <c r="G17" s="69" t="s">
        <v>371</v>
      </c>
      <c r="H17" s="42" t="s">
        <v>603</v>
      </c>
      <c r="I17" s="443">
        <f>Bobot!O17</f>
        <v>0.1</v>
      </c>
      <c r="J17" s="444">
        <f>Bobot!O17</f>
        <v>0.1</v>
      </c>
      <c r="K17" s="442"/>
      <c r="L17" s="445">
        <f>IF(Bobot!$P17=0,1,0)*('Input Bank'!L17+'Input Bank'!K17)*I17</f>
        <v>0</v>
      </c>
      <c r="M17" s="446">
        <f>Bobot!$P17*($I17*('Input Bank'!$K17+'Input Bank'!$L17)/30)+($J17*'Input Bank'!M17)</f>
        <v>0</v>
      </c>
      <c r="N17" s="446">
        <f>Bobot!$P17*($I17*('Input Bank'!$K17+'Input Bank'!$L17)/30)+($J17*'Input Bank'!N17)</f>
        <v>0</v>
      </c>
      <c r="O17" s="446">
        <f>Bobot!$P17*($I17*('Input Bank'!$K17+'Input Bank'!$L17)/30)+($J17*'Input Bank'!O17)</f>
        <v>0</v>
      </c>
      <c r="P17" s="446">
        <f>Bobot!$P17*($I17*('Input Bank'!$K17+'Input Bank'!$L17)/30)+($J17*'Input Bank'!P17)</f>
        <v>0</v>
      </c>
      <c r="Q17" s="446">
        <f>Bobot!$P17*($I17*('Input Bank'!$K17+'Input Bank'!$L17)/30)+($J17*'Input Bank'!Q17)</f>
        <v>0</v>
      </c>
      <c r="R17" s="446">
        <f>Bobot!$P17*($I17*('Input Bank'!$K17+'Input Bank'!$L17)/30)+($J17*'Input Bank'!R17)</f>
        <v>0</v>
      </c>
      <c r="S17" s="446">
        <f>Bobot!$P17*($I17*('Input Bank'!$K17+'Input Bank'!$L17)/30)+($J17*'Input Bank'!S17)</f>
        <v>0</v>
      </c>
      <c r="T17" s="446">
        <f>Bobot!$P17*($I17*('Input Bank'!$K17+'Input Bank'!$L17)/30)+($J17*'Input Bank'!T17)</f>
        <v>0</v>
      </c>
      <c r="U17" s="446">
        <f>Bobot!$P17*($I17*('Input Bank'!$K17+'Input Bank'!$L17)/30)+($J17*'Input Bank'!U17)</f>
        <v>0</v>
      </c>
      <c r="V17" s="446">
        <f>Bobot!$P17*($I17*('Input Bank'!$K17+'Input Bank'!$L17)/30)+($J17*'Input Bank'!V17)</f>
        <v>0</v>
      </c>
      <c r="W17" s="446">
        <f>Bobot!$P17*($I17*('Input Bank'!$K17+'Input Bank'!$L17)/30)+($J17*'Input Bank'!W17)</f>
        <v>0</v>
      </c>
      <c r="X17" s="446">
        <f>Bobot!$P17*($I17*('Input Bank'!$K17+'Input Bank'!$L17)/30)+($J17*'Input Bank'!X17)</f>
        <v>0</v>
      </c>
      <c r="Y17" s="446">
        <f>Bobot!$P17*($I17*('Input Bank'!$K17+'Input Bank'!$L17)/30)+($J17*'Input Bank'!Y17)</f>
        <v>0</v>
      </c>
      <c r="Z17" s="446">
        <f>Bobot!$P17*($I17*('Input Bank'!$K17+'Input Bank'!$L17)/30)+($J17*'Input Bank'!Z17)</f>
        <v>0</v>
      </c>
      <c r="AA17" s="446">
        <f>Bobot!$P17*($I17*('Input Bank'!$K17+'Input Bank'!$L17)/30)+($J17*'Input Bank'!AA17)</f>
        <v>0</v>
      </c>
      <c r="AB17" s="446">
        <f>Bobot!$P17*($I17*('Input Bank'!$K17+'Input Bank'!$L17)/30)+($J17*'Input Bank'!AB17)</f>
        <v>0</v>
      </c>
      <c r="AC17" s="446">
        <f>Bobot!$P17*($I17*('Input Bank'!$K17+'Input Bank'!$L17)/30)+($J17*'Input Bank'!AC17)</f>
        <v>0</v>
      </c>
      <c r="AD17" s="446">
        <f>Bobot!$P17*($I17*('Input Bank'!$K17+'Input Bank'!$L17)/30)+($J17*'Input Bank'!AD17)</f>
        <v>0</v>
      </c>
      <c r="AE17" s="446">
        <f>Bobot!$P17*($I17*('Input Bank'!$K17+'Input Bank'!$L17)/30)+($J17*'Input Bank'!AE17)</f>
        <v>0</v>
      </c>
      <c r="AF17" s="446">
        <f>Bobot!$P17*($I17*('Input Bank'!$K17+'Input Bank'!$L17)/30)+($J17*'Input Bank'!AF17)</f>
        <v>0</v>
      </c>
      <c r="AG17" s="446">
        <f>Bobot!$P17*($I17*('Input Bank'!$K17+'Input Bank'!$L17)/30)+($J17*'Input Bank'!AG17)</f>
        <v>0</v>
      </c>
      <c r="AH17" s="446">
        <f>Bobot!$P17*($I17*('Input Bank'!$K17+'Input Bank'!$L17)/30)+($J17*'Input Bank'!AH17)</f>
        <v>0</v>
      </c>
      <c r="AI17" s="446">
        <f>Bobot!$P17*($I17*('Input Bank'!$K17+'Input Bank'!$L17)/30)+($J17*'Input Bank'!AI17)</f>
        <v>0</v>
      </c>
      <c r="AJ17" s="446">
        <f>Bobot!$P17*($I17*('Input Bank'!$K17+'Input Bank'!$L17)/30)+($J17*'Input Bank'!AJ17)</f>
        <v>0</v>
      </c>
      <c r="AK17" s="446">
        <f>Bobot!$P17*($I17*('Input Bank'!$K17+'Input Bank'!$L17)/30)+($J17*'Input Bank'!AK17)</f>
        <v>0</v>
      </c>
      <c r="AL17" s="446">
        <f>Bobot!$P17*($I17*('Input Bank'!$K17+'Input Bank'!$L17)/30)+($J17*'Input Bank'!AL17)</f>
        <v>0</v>
      </c>
      <c r="AM17" s="446">
        <f>Bobot!$P17*($I17*('Input Bank'!$K17+'Input Bank'!$L17)/30)+($J17*'Input Bank'!AM17)</f>
        <v>0</v>
      </c>
      <c r="AN17" s="446">
        <f>Bobot!$P17*($I17*('Input Bank'!$K17+'Input Bank'!$L17)/30)+($J17*'Input Bank'!AN17)</f>
        <v>0</v>
      </c>
      <c r="AO17" s="446">
        <f>Bobot!$P17*($I17*('Input Bank'!$K17+'Input Bank'!$L17)/30)+($J17*'Input Bank'!AO17)</f>
        <v>0</v>
      </c>
      <c r="AP17" s="446">
        <f>Bobot!$P17*($I17*('Input Bank'!$K17+'Input Bank'!$L17)/30)+($J17*'Input Bank'!AP17)</f>
        <v>0</v>
      </c>
      <c r="AQ17" s="446">
        <f>$J17*'Input Bank'!AQ17</f>
        <v>0</v>
      </c>
      <c r="AR17" s="446">
        <f>$J17*'Input Bank'!AR17</f>
        <v>0</v>
      </c>
      <c r="AS17" s="446">
        <f>$J17*'Input Bank'!AS17</f>
        <v>0</v>
      </c>
      <c r="AT17" s="446">
        <f>$J17*'Input Bank'!AT17</f>
        <v>0</v>
      </c>
      <c r="AU17" s="446">
        <f>$J17*'Input Bank'!AU17</f>
        <v>0</v>
      </c>
      <c r="AV17" s="446">
        <f>$J17*'Input Bank'!AV17</f>
        <v>0</v>
      </c>
      <c r="AW17" s="446">
        <f>$J17*'Input Bank'!AW17</f>
        <v>0</v>
      </c>
      <c r="AX17" s="446">
        <f>$J17*'Input Bank'!AX17</f>
        <v>0</v>
      </c>
      <c r="AY17" s="446">
        <f>$J17*'Input Bank'!AY17</f>
        <v>0</v>
      </c>
      <c r="AZ17" s="446">
        <f>$J17*'Input Bank'!AZ17</f>
        <v>0</v>
      </c>
      <c r="BA17" s="447">
        <f>$J17*'Input Bank'!BA17</f>
        <v>0</v>
      </c>
      <c r="BB17" s="448"/>
      <c r="BC17" s="24"/>
      <c r="BD17" s="24"/>
      <c r="BE17" s="24"/>
      <c r="BF17" s="24"/>
      <c r="BG17" s="24"/>
      <c r="BH17" s="24"/>
      <c r="BI17" s="24"/>
      <c r="BJ17" s="24"/>
    </row>
    <row r="18" spans="1:68" s="24" customFormat="1" ht="25">
      <c r="A18" s="439" t="e">
        <f>Bobot!#REF!</f>
        <v>#REF!</v>
      </c>
      <c r="B18" s="439"/>
      <c r="C18" s="439"/>
      <c r="D18" s="439"/>
      <c r="E18" s="439"/>
      <c r="F18" s="47" t="s">
        <v>47</v>
      </c>
      <c r="G18" s="69" t="s">
        <v>372</v>
      </c>
      <c r="H18" s="42" t="s">
        <v>604</v>
      </c>
      <c r="I18" s="443">
        <f>Bobot!O18</f>
        <v>0.1</v>
      </c>
      <c r="J18" s="444">
        <f>Bobot!O18</f>
        <v>0.1</v>
      </c>
      <c r="K18" s="442"/>
      <c r="L18" s="445">
        <f>IF(Bobot!$P18=0,1,0)*('Input Bank'!L18+'Input Bank'!K18)*I18</f>
        <v>0</v>
      </c>
      <c r="M18" s="446">
        <f>Bobot!$P18*($I18*('Input Bank'!$K18+'Input Bank'!$L18)/30)+($J18*'Input Bank'!M18)</f>
        <v>0</v>
      </c>
      <c r="N18" s="446">
        <f>Bobot!$P18*($I18*('Input Bank'!$K18+'Input Bank'!$L18)/30)+($J18*'Input Bank'!N18)</f>
        <v>0</v>
      </c>
      <c r="O18" s="446">
        <f>Bobot!$P18*($I18*('Input Bank'!$K18+'Input Bank'!$L18)/30)+($J18*'Input Bank'!O18)</f>
        <v>0</v>
      </c>
      <c r="P18" s="446">
        <f>Bobot!$P18*($I18*('Input Bank'!$K18+'Input Bank'!$L18)/30)+($J18*'Input Bank'!P18)</f>
        <v>0</v>
      </c>
      <c r="Q18" s="446">
        <f>Bobot!$P18*($I18*('Input Bank'!$K18+'Input Bank'!$L18)/30)+($J18*'Input Bank'!Q18)</f>
        <v>0</v>
      </c>
      <c r="R18" s="446">
        <f>Bobot!$P18*($I18*('Input Bank'!$K18+'Input Bank'!$L18)/30)+($J18*'Input Bank'!R18)</f>
        <v>0</v>
      </c>
      <c r="S18" s="446">
        <f>Bobot!$P18*($I18*('Input Bank'!$K18+'Input Bank'!$L18)/30)+($J18*'Input Bank'!S18)</f>
        <v>0</v>
      </c>
      <c r="T18" s="446">
        <f>Bobot!$P18*($I18*('Input Bank'!$K18+'Input Bank'!$L18)/30)+($J18*'Input Bank'!T18)</f>
        <v>0</v>
      </c>
      <c r="U18" s="446">
        <f>Bobot!$P18*($I18*('Input Bank'!$K18+'Input Bank'!$L18)/30)+($J18*'Input Bank'!U18)</f>
        <v>0</v>
      </c>
      <c r="V18" s="446">
        <f>Bobot!$P18*($I18*('Input Bank'!$K18+'Input Bank'!$L18)/30)+($J18*'Input Bank'!V18)</f>
        <v>0</v>
      </c>
      <c r="W18" s="446">
        <f>Bobot!$P18*($I18*('Input Bank'!$K18+'Input Bank'!$L18)/30)+($J18*'Input Bank'!W18)</f>
        <v>0</v>
      </c>
      <c r="X18" s="446">
        <f>Bobot!$P18*($I18*('Input Bank'!$K18+'Input Bank'!$L18)/30)+($J18*'Input Bank'!X18)</f>
        <v>0</v>
      </c>
      <c r="Y18" s="446">
        <f>Bobot!$P18*($I18*('Input Bank'!$K18+'Input Bank'!$L18)/30)+($J18*'Input Bank'!Y18)</f>
        <v>0</v>
      </c>
      <c r="Z18" s="446">
        <f>Bobot!$P18*($I18*('Input Bank'!$K18+'Input Bank'!$L18)/30)+($J18*'Input Bank'!Z18)</f>
        <v>0</v>
      </c>
      <c r="AA18" s="446">
        <f>Bobot!$P18*($I18*('Input Bank'!$K18+'Input Bank'!$L18)/30)+($J18*'Input Bank'!AA18)</f>
        <v>0</v>
      </c>
      <c r="AB18" s="446">
        <f>Bobot!$P18*($I18*('Input Bank'!$K18+'Input Bank'!$L18)/30)+($J18*'Input Bank'!AB18)</f>
        <v>0</v>
      </c>
      <c r="AC18" s="446">
        <f>Bobot!$P18*($I18*('Input Bank'!$K18+'Input Bank'!$L18)/30)+($J18*'Input Bank'!AC18)</f>
        <v>0</v>
      </c>
      <c r="AD18" s="446">
        <f>Bobot!$P18*($I18*('Input Bank'!$K18+'Input Bank'!$L18)/30)+($J18*'Input Bank'!AD18)</f>
        <v>0</v>
      </c>
      <c r="AE18" s="446">
        <f>Bobot!$P18*($I18*('Input Bank'!$K18+'Input Bank'!$L18)/30)+($J18*'Input Bank'!AE18)</f>
        <v>0</v>
      </c>
      <c r="AF18" s="446">
        <f>Bobot!$P18*($I18*('Input Bank'!$K18+'Input Bank'!$L18)/30)+($J18*'Input Bank'!AF18)</f>
        <v>0</v>
      </c>
      <c r="AG18" s="446">
        <f>Bobot!$P18*($I18*('Input Bank'!$K18+'Input Bank'!$L18)/30)+($J18*'Input Bank'!AG18)</f>
        <v>0</v>
      </c>
      <c r="AH18" s="446">
        <f>Bobot!$P18*($I18*('Input Bank'!$K18+'Input Bank'!$L18)/30)+($J18*'Input Bank'!AH18)</f>
        <v>0</v>
      </c>
      <c r="AI18" s="446">
        <f>Bobot!$P18*($I18*('Input Bank'!$K18+'Input Bank'!$L18)/30)+($J18*'Input Bank'!AI18)</f>
        <v>0</v>
      </c>
      <c r="AJ18" s="446">
        <f>Bobot!$P18*($I18*('Input Bank'!$K18+'Input Bank'!$L18)/30)+($J18*'Input Bank'!AJ18)</f>
        <v>0</v>
      </c>
      <c r="AK18" s="446">
        <f>Bobot!$P18*($I18*('Input Bank'!$K18+'Input Bank'!$L18)/30)+($J18*'Input Bank'!AK18)</f>
        <v>0</v>
      </c>
      <c r="AL18" s="446">
        <f>Bobot!$P18*($I18*('Input Bank'!$K18+'Input Bank'!$L18)/30)+($J18*'Input Bank'!AL18)</f>
        <v>0</v>
      </c>
      <c r="AM18" s="446">
        <f>Bobot!$P18*($I18*('Input Bank'!$K18+'Input Bank'!$L18)/30)+($J18*'Input Bank'!AM18)</f>
        <v>0</v>
      </c>
      <c r="AN18" s="446">
        <f>Bobot!$P18*($I18*('Input Bank'!$K18+'Input Bank'!$L18)/30)+($J18*'Input Bank'!AN18)</f>
        <v>0</v>
      </c>
      <c r="AO18" s="446">
        <f>Bobot!$P18*($I18*('Input Bank'!$K18+'Input Bank'!$L18)/30)+($J18*'Input Bank'!AO18)</f>
        <v>0</v>
      </c>
      <c r="AP18" s="446">
        <f>Bobot!$P18*($I18*('Input Bank'!$K18+'Input Bank'!$L18)/30)+($J18*'Input Bank'!AP18)</f>
        <v>0</v>
      </c>
      <c r="AQ18" s="446">
        <f>$J18*'Input Bank'!AQ18</f>
        <v>0</v>
      </c>
      <c r="AR18" s="446">
        <f>$J18*'Input Bank'!AR18</f>
        <v>0</v>
      </c>
      <c r="AS18" s="446">
        <f>$J18*'Input Bank'!AS18</f>
        <v>0</v>
      </c>
      <c r="AT18" s="446">
        <f>$J18*'Input Bank'!AT18</f>
        <v>0</v>
      </c>
      <c r="AU18" s="446">
        <f>$J18*'Input Bank'!AU18</f>
        <v>0</v>
      </c>
      <c r="AV18" s="446">
        <f>$J18*'Input Bank'!AV18</f>
        <v>0</v>
      </c>
      <c r="AW18" s="446">
        <f>$J18*'Input Bank'!AW18</f>
        <v>0</v>
      </c>
      <c r="AX18" s="446">
        <f>$J18*'Input Bank'!AX18</f>
        <v>0</v>
      </c>
      <c r="AY18" s="446">
        <f>$J18*'Input Bank'!AY18</f>
        <v>0</v>
      </c>
      <c r="AZ18" s="446">
        <f>$J18*'Input Bank'!AZ18</f>
        <v>0</v>
      </c>
      <c r="BA18" s="447">
        <f>$J18*'Input Bank'!BA18</f>
        <v>0</v>
      </c>
      <c r="BB18" s="448"/>
    </row>
    <row r="19" spans="1:68" s="24" customFormat="1">
      <c r="A19" s="439"/>
      <c r="B19" s="439"/>
      <c r="C19" s="439"/>
      <c r="D19" s="439"/>
      <c r="E19" s="439"/>
      <c r="F19" s="47" t="s">
        <v>48</v>
      </c>
      <c r="G19" s="69" t="s">
        <v>373</v>
      </c>
      <c r="H19" s="105" t="s">
        <v>350</v>
      </c>
      <c r="I19" s="443">
        <f>Bobot!O19</f>
        <v>0.05</v>
      </c>
      <c r="J19" s="444">
        <f>Bobot!O19</f>
        <v>0.05</v>
      </c>
      <c r="K19" s="442"/>
      <c r="L19" s="445">
        <f>IF(Bobot!$P19=0,1,0)*('Input Bank'!L19+'Input Bank'!K19)*I19</f>
        <v>0</v>
      </c>
      <c r="M19" s="446">
        <f>Bobot!$P19*($I19*('Input Bank'!$K19+'Input Bank'!$L19)/30)+($J19*'Input Bank'!M19)</f>
        <v>0</v>
      </c>
      <c r="N19" s="446">
        <f>Bobot!$P19*($I19*('Input Bank'!$K19+'Input Bank'!$L19)/30)+($J19*'Input Bank'!N19)</f>
        <v>0</v>
      </c>
      <c r="O19" s="446">
        <f>Bobot!$P19*($I19*('Input Bank'!$K19+'Input Bank'!$L19)/30)+($J19*'Input Bank'!O19)</f>
        <v>0</v>
      </c>
      <c r="P19" s="446">
        <f>Bobot!$P19*($I19*('Input Bank'!$K19+'Input Bank'!$L19)/30)+($J19*'Input Bank'!P19)</f>
        <v>0</v>
      </c>
      <c r="Q19" s="446">
        <f>Bobot!$P19*($I19*('Input Bank'!$K19+'Input Bank'!$L19)/30)+($J19*'Input Bank'!Q19)</f>
        <v>0</v>
      </c>
      <c r="R19" s="446">
        <f>Bobot!$P19*($I19*('Input Bank'!$K19+'Input Bank'!$L19)/30)+($J19*'Input Bank'!R19)</f>
        <v>0</v>
      </c>
      <c r="S19" s="446">
        <f>Bobot!$P19*($I19*('Input Bank'!$K19+'Input Bank'!$L19)/30)+($J19*'Input Bank'!S19)</f>
        <v>0</v>
      </c>
      <c r="T19" s="446">
        <f>Bobot!$P19*($I19*('Input Bank'!$K19+'Input Bank'!$L19)/30)+($J19*'Input Bank'!T19)</f>
        <v>0</v>
      </c>
      <c r="U19" s="446">
        <f>Bobot!$P19*($I19*('Input Bank'!$K19+'Input Bank'!$L19)/30)+($J19*'Input Bank'!U19)</f>
        <v>0</v>
      </c>
      <c r="V19" s="446">
        <f>Bobot!$P19*($I19*('Input Bank'!$K19+'Input Bank'!$L19)/30)+($J19*'Input Bank'!V19)</f>
        <v>0</v>
      </c>
      <c r="W19" s="446">
        <f>Bobot!$P19*($I19*('Input Bank'!$K19+'Input Bank'!$L19)/30)+($J19*'Input Bank'!W19)</f>
        <v>0</v>
      </c>
      <c r="X19" s="446">
        <f>Bobot!$P19*($I19*('Input Bank'!$K19+'Input Bank'!$L19)/30)+($J19*'Input Bank'!X19)</f>
        <v>0</v>
      </c>
      <c r="Y19" s="446">
        <f>Bobot!$P19*($I19*('Input Bank'!$K19+'Input Bank'!$L19)/30)+($J19*'Input Bank'!Y19)</f>
        <v>0</v>
      </c>
      <c r="Z19" s="446">
        <f>Bobot!$P19*($I19*('Input Bank'!$K19+'Input Bank'!$L19)/30)+($J19*'Input Bank'!Z19)</f>
        <v>0</v>
      </c>
      <c r="AA19" s="446">
        <f>Bobot!$P19*($I19*('Input Bank'!$K19+'Input Bank'!$L19)/30)+($J19*'Input Bank'!AA19)</f>
        <v>0</v>
      </c>
      <c r="AB19" s="446">
        <f>Bobot!$P19*($I19*('Input Bank'!$K19+'Input Bank'!$L19)/30)+($J19*'Input Bank'!AB19)</f>
        <v>0</v>
      </c>
      <c r="AC19" s="446">
        <f>Bobot!$P19*($I19*('Input Bank'!$K19+'Input Bank'!$L19)/30)+($J19*'Input Bank'!AC19)</f>
        <v>0</v>
      </c>
      <c r="AD19" s="446">
        <f>Bobot!$P19*($I19*('Input Bank'!$K19+'Input Bank'!$L19)/30)+($J19*'Input Bank'!AD19)</f>
        <v>0</v>
      </c>
      <c r="AE19" s="446">
        <f>Bobot!$P19*($I19*('Input Bank'!$K19+'Input Bank'!$L19)/30)+($J19*'Input Bank'!AE19)</f>
        <v>0</v>
      </c>
      <c r="AF19" s="446">
        <f>Bobot!$P19*($I19*('Input Bank'!$K19+'Input Bank'!$L19)/30)+($J19*'Input Bank'!AF19)</f>
        <v>0</v>
      </c>
      <c r="AG19" s="446">
        <f>Bobot!$P19*($I19*('Input Bank'!$K19+'Input Bank'!$L19)/30)+($J19*'Input Bank'!AG19)</f>
        <v>0</v>
      </c>
      <c r="AH19" s="446">
        <f>Bobot!$P19*($I19*('Input Bank'!$K19+'Input Bank'!$L19)/30)+($J19*'Input Bank'!AH19)</f>
        <v>0</v>
      </c>
      <c r="AI19" s="446">
        <f>Bobot!$P19*($I19*('Input Bank'!$K19+'Input Bank'!$L19)/30)+($J19*'Input Bank'!AI19)</f>
        <v>0</v>
      </c>
      <c r="AJ19" s="446">
        <f>Bobot!$P19*($I19*('Input Bank'!$K19+'Input Bank'!$L19)/30)+($J19*'Input Bank'!AJ19)</f>
        <v>0</v>
      </c>
      <c r="AK19" s="446">
        <f>Bobot!$P19*($I19*('Input Bank'!$K19+'Input Bank'!$L19)/30)+($J19*'Input Bank'!AK19)</f>
        <v>0</v>
      </c>
      <c r="AL19" s="446">
        <f>Bobot!$P19*($I19*('Input Bank'!$K19+'Input Bank'!$L19)/30)+($J19*'Input Bank'!AL19)</f>
        <v>0</v>
      </c>
      <c r="AM19" s="446">
        <f>Bobot!$P19*($I19*('Input Bank'!$K19+'Input Bank'!$L19)/30)+($J19*'Input Bank'!AM19)</f>
        <v>0</v>
      </c>
      <c r="AN19" s="446">
        <f>Bobot!$P19*($I19*('Input Bank'!$K19+'Input Bank'!$L19)/30)+($J19*'Input Bank'!AN19)</f>
        <v>0</v>
      </c>
      <c r="AO19" s="446">
        <f>Bobot!$P19*($I19*('Input Bank'!$K19+'Input Bank'!$L19)/30)+($J19*'Input Bank'!AO19)</f>
        <v>0</v>
      </c>
      <c r="AP19" s="446">
        <f>Bobot!$P19*($I19*('Input Bank'!$K19+'Input Bank'!$L19)/30)+($J19*'Input Bank'!AP19)</f>
        <v>0</v>
      </c>
      <c r="AQ19" s="446">
        <f>$J19*'Input Bank'!AQ19</f>
        <v>0</v>
      </c>
      <c r="AR19" s="446">
        <f>$J19*'Input Bank'!AR19</f>
        <v>0</v>
      </c>
      <c r="AS19" s="446">
        <f>$J19*'Input Bank'!AS19</f>
        <v>0</v>
      </c>
      <c r="AT19" s="446">
        <f>$J19*'Input Bank'!AT19</f>
        <v>0</v>
      </c>
      <c r="AU19" s="446">
        <f>$J19*'Input Bank'!AU19</f>
        <v>0</v>
      </c>
      <c r="AV19" s="446">
        <f>$J19*'Input Bank'!AV19</f>
        <v>0</v>
      </c>
      <c r="AW19" s="446">
        <f>$J19*'Input Bank'!AW19</f>
        <v>0</v>
      </c>
      <c r="AX19" s="446">
        <f>$J19*'Input Bank'!AX19</f>
        <v>0</v>
      </c>
      <c r="AY19" s="446">
        <f>$J19*'Input Bank'!AY19</f>
        <v>0</v>
      </c>
      <c r="AZ19" s="446">
        <f>$J19*'Input Bank'!AZ19</f>
        <v>0</v>
      </c>
      <c r="BA19" s="447">
        <f>$J19*'Input Bank'!BA19</f>
        <v>0</v>
      </c>
      <c r="BB19" s="448"/>
    </row>
    <row r="20" spans="1:68" s="44" customFormat="1" ht="25">
      <c r="A20" s="439">
        <f>Bobot!P37</f>
        <v>0</v>
      </c>
      <c r="B20" s="25"/>
      <c r="C20" s="25"/>
      <c r="D20" s="25"/>
      <c r="E20" s="25"/>
      <c r="F20" s="47" t="s">
        <v>49</v>
      </c>
      <c r="G20" s="69" t="s">
        <v>374</v>
      </c>
      <c r="H20" s="105" t="s">
        <v>605</v>
      </c>
      <c r="I20" s="443">
        <f>Bobot!O20</f>
        <v>0.1</v>
      </c>
      <c r="J20" s="444">
        <f>Bobot!O20</f>
        <v>0.1</v>
      </c>
      <c r="K20" s="442"/>
      <c r="L20" s="445">
        <f>IF(Bobot!$P20=0,1,0)*('Input Bank'!L20+'Input Bank'!K20)*I20</f>
        <v>0</v>
      </c>
      <c r="M20" s="446">
        <f>Bobot!$P20*($I20*('Input Bank'!$K20+'Input Bank'!$L20)/30)+($J20*'Input Bank'!M20)</f>
        <v>0</v>
      </c>
      <c r="N20" s="446">
        <f>Bobot!$P20*($I20*('Input Bank'!$K20+'Input Bank'!$L20)/30)+($J20*'Input Bank'!N20)</f>
        <v>0</v>
      </c>
      <c r="O20" s="446">
        <f>Bobot!$P20*($I20*('Input Bank'!$K20+'Input Bank'!$L20)/30)+($J20*'Input Bank'!O20)</f>
        <v>0</v>
      </c>
      <c r="P20" s="446">
        <f>Bobot!$P20*($I20*('Input Bank'!$K20+'Input Bank'!$L20)/30)+($J20*'Input Bank'!P20)</f>
        <v>0</v>
      </c>
      <c r="Q20" s="446">
        <f>Bobot!$P20*($I20*('Input Bank'!$K20+'Input Bank'!$L20)/30)+($J20*'Input Bank'!Q20)</f>
        <v>0</v>
      </c>
      <c r="R20" s="446">
        <f>Bobot!$P20*($I20*('Input Bank'!$K20+'Input Bank'!$L20)/30)+($J20*'Input Bank'!R20)</f>
        <v>0</v>
      </c>
      <c r="S20" s="446">
        <f>Bobot!$P20*($I20*('Input Bank'!$K20+'Input Bank'!$L20)/30)+($J20*'Input Bank'!S20)</f>
        <v>0</v>
      </c>
      <c r="T20" s="446">
        <f>Bobot!$P20*($I20*('Input Bank'!$K20+'Input Bank'!$L20)/30)+($J20*'Input Bank'!T20)</f>
        <v>0</v>
      </c>
      <c r="U20" s="446">
        <f>Bobot!$P20*($I20*('Input Bank'!$K20+'Input Bank'!$L20)/30)+($J20*'Input Bank'!U20)</f>
        <v>0</v>
      </c>
      <c r="V20" s="446">
        <f>Bobot!$P20*($I20*('Input Bank'!$K20+'Input Bank'!$L20)/30)+($J20*'Input Bank'!V20)</f>
        <v>0</v>
      </c>
      <c r="W20" s="446">
        <f>Bobot!$P20*($I20*('Input Bank'!$K20+'Input Bank'!$L20)/30)+($J20*'Input Bank'!W20)</f>
        <v>0</v>
      </c>
      <c r="X20" s="446">
        <f>Bobot!$P20*($I20*('Input Bank'!$K20+'Input Bank'!$L20)/30)+($J20*'Input Bank'!X20)</f>
        <v>0</v>
      </c>
      <c r="Y20" s="446">
        <f>Bobot!$P20*($I20*('Input Bank'!$K20+'Input Bank'!$L20)/30)+($J20*'Input Bank'!Y20)</f>
        <v>0</v>
      </c>
      <c r="Z20" s="446">
        <f>Bobot!$P20*($I20*('Input Bank'!$K20+'Input Bank'!$L20)/30)+($J20*'Input Bank'!Z20)</f>
        <v>0</v>
      </c>
      <c r="AA20" s="446">
        <f>Bobot!$P20*($I20*('Input Bank'!$K20+'Input Bank'!$L20)/30)+($J20*'Input Bank'!AA20)</f>
        <v>0</v>
      </c>
      <c r="AB20" s="446">
        <f>Bobot!$P20*($I20*('Input Bank'!$K20+'Input Bank'!$L20)/30)+($J20*'Input Bank'!AB20)</f>
        <v>0</v>
      </c>
      <c r="AC20" s="446">
        <f>Bobot!$P20*($I20*('Input Bank'!$K20+'Input Bank'!$L20)/30)+($J20*'Input Bank'!AC20)</f>
        <v>0</v>
      </c>
      <c r="AD20" s="446">
        <f>Bobot!$P20*($I20*('Input Bank'!$K20+'Input Bank'!$L20)/30)+($J20*'Input Bank'!AD20)</f>
        <v>0</v>
      </c>
      <c r="AE20" s="446">
        <f>Bobot!$P20*($I20*('Input Bank'!$K20+'Input Bank'!$L20)/30)+($J20*'Input Bank'!AE20)</f>
        <v>0</v>
      </c>
      <c r="AF20" s="446">
        <f>Bobot!$P20*($I20*('Input Bank'!$K20+'Input Bank'!$L20)/30)+($J20*'Input Bank'!AF20)</f>
        <v>0</v>
      </c>
      <c r="AG20" s="446">
        <f>Bobot!$P20*($I20*('Input Bank'!$K20+'Input Bank'!$L20)/30)+($J20*'Input Bank'!AG20)</f>
        <v>0</v>
      </c>
      <c r="AH20" s="446">
        <f>Bobot!$P20*($I20*('Input Bank'!$K20+'Input Bank'!$L20)/30)+($J20*'Input Bank'!AH20)</f>
        <v>0</v>
      </c>
      <c r="AI20" s="446">
        <f>Bobot!$P20*($I20*('Input Bank'!$K20+'Input Bank'!$L20)/30)+($J20*'Input Bank'!AI20)</f>
        <v>0</v>
      </c>
      <c r="AJ20" s="446">
        <f>Bobot!$P20*($I20*('Input Bank'!$K20+'Input Bank'!$L20)/30)+($J20*'Input Bank'!AJ20)</f>
        <v>0</v>
      </c>
      <c r="AK20" s="446">
        <f>Bobot!$P20*($I20*('Input Bank'!$K20+'Input Bank'!$L20)/30)+($J20*'Input Bank'!AK20)</f>
        <v>0</v>
      </c>
      <c r="AL20" s="446">
        <f>Bobot!$P20*($I20*('Input Bank'!$K20+'Input Bank'!$L20)/30)+($J20*'Input Bank'!AL20)</f>
        <v>0</v>
      </c>
      <c r="AM20" s="446">
        <f>Bobot!$P20*($I20*('Input Bank'!$K20+'Input Bank'!$L20)/30)+($J20*'Input Bank'!AM20)</f>
        <v>0</v>
      </c>
      <c r="AN20" s="446">
        <f>Bobot!$P20*($I20*('Input Bank'!$K20+'Input Bank'!$L20)/30)+($J20*'Input Bank'!AN20)</f>
        <v>0</v>
      </c>
      <c r="AO20" s="446">
        <f>Bobot!$P20*($I20*('Input Bank'!$K20+'Input Bank'!$L20)/30)+($J20*'Input Bank'!AO20)</f>
        <v>0</v>
      </c>
      <c r="AP20" s="446">
        <f>Bobot!$P20*($I20*('Input Bank'!$K20+'Input Bank'!$L20)/30)+($J20*'Input Bank'!AP20)</f>
        <v>0</v>
      </c>
      <c r="AQ20" s="446">
        <f>$J20*'Input Bank'!AQ20</f>
        <v>0</v>
      </c>
      <c r="AR20" s="446">
        <f>$J20*'Input Bank'!AR20</f>
        <v>0</v>
      </c>
      <c r="AS20" s="446">
        <f>$J20*'Input Bank'!AS20</f>
        <v>0</v>
      </c>
      <c r="AT20" s="446">
        <f>$J20*'Input Bank'!AT20</f>
        <v>0</v>
      </c>
      <c r="AU20" s="446">
        <f>$J20*'Input Bank'!AU20</f>
        <v>0</v>
      </c>
      <c r="AV20" s="446">
        <f>$J20*'Input Bank'!AV20</f>
        <v>0</v>
      </c>
      <c r="AW20" s="446">
        <f>$J20*'Input Bank'!AW20</f>
        <v>0</v>
      </c>
      <c r="AX20" s="446">
        <f>$J20*'Input Bank'!AX20</f>
        <v>0</v>
      </c>
      <c r="AY20" s="446">
        <f>$J20*'Input Bank'!AY20</f>
        <v>0</v>
      </c>
      <c r="AZ20" s="446">
        <f>$J20*'Input Bank'!AZ20</f>
        <v>0</v>
      </c>
      <c r="BA20" s="447">
        <f>$J20*'Input Bank'!BA20</f>
        <v>0</v>
      </c>
      <c r="BB20" s="432"/>
      <c r="BC20" s="24"/>
      <c r="BD20" s="24"/>
      <c r="BE20" s="24"/>
      <c r="BF20" s="24"/>
      <c r="BG20" s="24"/>
      <c r="BH20" s="24"/>
      <c r="BI20" s="24"/>
      <c r="BJ20" s="24"/>
    </row>
    <row r="21" spans="1:68" s="44" customFormat="1" ht="25">
      <c r="A21" s="439" t="e">
        <f>Bobot!#REF!</f>
        <v>#REF!</v>
      </c>
      <c r="B21" s="25"/>
      <c r="C21" s="25"/>
      <c r="D21" s="25"/>
      <c r="E21" s="25"/>
      <c r="F21" s="47" t="s">
        <v>50</v>
      </c>
      <c r="G21" s="69" t="s">
        <v>375</v>
      </c>
      <c r="H21" s="105" t="s">
        <v>606</v>
      </c>
      <c r="I21" s="443">
        <f>Bobot!O21</f>
        <v>0.1</v>
      </c>
      <c r="J21" s="444">
        <f>Bobot!O21</f>
        <v>0.1</v>
      </c>
      <c r="K21" s="442"/>
      <c r="L21" s="445">
        <f>IF(Bobot!$P21=0,1,0)*('Input Bank'!L21+'Input Bank'!K21)*I21</f>
        <v>0</v>
      </c>
      <c r="M21" s="446">
        <f>Bobot!$P21*($I21*('Input Bank'!$K21+'Input Bank'!$L21)/30)+($J21*'Input Bank'!M21)</f>
        <v>0</v>
      </c>
      <c r="N21" s="446">
        <f>Bobot!$P21*($I21*('Input Bank'!$K21+'Input Bank'!$L21)/30)+($J21*'Input Bank'!N21)</f>
        <v>0</v>
      </c>
      <c r="O21" s="446">
        <f>Bobot!$P21*($I21*('Input Bank'!$K21+'Input Bank'!$L21)/30)+($J21*'Input Bank'!O21)</f>
        <v>0</v>
      </c>
      <c r="P21" s="446">
        <f>Bobot!$P21*($I21*('Input Bank'!$K21+'Input Bank'!$L21)/30)+($J21*'Input Bank'!P21)</f>
        <v>0</v>
      </c>
      <c r="Q21" s="446">
        <f>Bobot!$P21*($I21*('Input Bank'!$K21+'Input Bank'!$L21)/30)+($J21*'Input Bank'!Q21)</f>
        <v>0</v>
      </c>
      <c r="R21" s="446">
        <f>Bobot!$P21*($I21*('Input Bank'!$K21+'Input Bank'!$L21)/30)+($J21*'Input Bank'!R21)</f>
        <v>0</v>
      </c>
      <c r="S21" s="446">
        <f>Bobot!$P21*($I21*('Input Bank'!$K21+'Input Bank'!$L21)/30)+($J21*'Input Bank'!S21)</f>
        <v>0</v>
      </c>
      <c r="T21" s="446">
        <f>Bobot!$P21*($I21*('Input Bank'!$K21+'Input Bank'!$L21)/30)+($J21*'Input Bank'!T21)</f>
        <v>0</v>
      </c>
      <c r="U21" s="446">
        <f>Bobot!$P21*($I21*('Input Bank'!$K21+'Input Bank'!$L21)/30)+($J21*'Input Bank'!U21)</f>
        <v>0</v>
      </c>
      <c r="V21" s="446">
        <f>Bobot!$P21*($I21*('Input Bank'!$K21+'Input Bank'!$L21)/30)+($J21*'Input Bank'!V21)</f>
        <v>0</v>
      </c>
      <c r="W21" s="446">
        <f>Bobot!$P21*($I21*('Input Bank'!$K21+'Input Bank'!$L21)/30)+($J21*'Input Bank'!W21)</f>
        <v>0</v>
      </c>
      <c r="X21" s="446">
        <f>Bobot!$P21*($I21*('Input Bank'!$K21+'Input Bank'!$L21)/30)+($J21*'Input Bank'!X21)</f>
        <v>0</v>
      </c>
      <c r="Y21" s="446">
        <f>Bobot!$P21*($I21*('Input Bank'!$K21+'Input Bank'!$L21)/30)+($J21*'Input Bank'!Y21)</f>
        <v>0</v>
      </c>
      <c r="Z21" s="446">
        <f>Bobot!$P21*($I21*('Input Bank'!$K21+'Input Bank'!$L21)/30)+($J21*'Input Bank'!Z21)</f>
        <v>0</v>
      </c>
      <c r="AA21" s="446">
        <f>Bobot!$P21*($I21*('Input Bank'!$K21+'Input Bank'!$L21)/30)+($J21*'Input Bank'!AA21)</f>
        <v>0</v>
      </c>
      <c r="AB21" s="446">
        <f>Bobot!$P21*($I21*('Input Bank'!$K21+'Input Bank'!$L21)/30)+($J21*'Input Bank'!AB21)</f>
        <v>0</v>
      </c>
      <c r="AC21" s="446">
        <f>Bobot!$P21*($I21*('Input Bank'!$K21+'Input Bank'!$L21)/30)+($J21*'Input Bank'!AC21)</f>
        <v>0</v>
      </c>
      <c r="AD21" s="446">
        <f>Bobot!$P21*($I21*('Input Bank'!$K21+'Input Bank'!$L21)/30)+($J21*'Input Bank'!AD21)</f>
        <v>0</v>
      </c>
      <c r="AE21" s="446">
        <f>Bobot!$P21*($I21*('Input Bank'!$K21+'Input Bank'!$L21)/30)+($J21*'Input Bank'!AE21)</f>
        <v>0</v>
      </c>
      <c r="AF21" s="446">
        <f>Bobot!$P21*($I21*('Input Bank'!$K21+'Input Bank'!$L21)/30)+($J21*'Input Bank'!AF21)</f>
        <v>0</v>
      </c>
      <c r="AG21" s="446">
        <f>Bobot!$P21*($I21*('Input Bank'!$K21+'Input Bank'!$L21)/30)+($J21*'Input Bank'!AG21)</f>
        <v>0</v>
      </c>
      <c r="AH21" s="446">
        <f>Bobot!$P21*($I21*('Input Bank'!$K21+'Input Bank'!$L21)/30)+($J21*'Input Bank'!AH21)</f>
        <v>0</v>
      </c>
      <c r="AI21" s="446">
        <f>Bobot!$P21*($I21*('Input Bank'!$K21+'Input Bank'!$L21)/30)+($J21*'Input Bank'!AI21)</f>
        <v>0</v>
      </c>
      <c r="AJ21" s="446">
        <f>Bobot!$P21*($I21*('Input Bank'!$K21+'Input Bank'!$L21)/30)+($J21*'Input Bank'!AJ21)</f>
        <v>0</v>
      </c>
      <c r="AK21" s="446">
        <f>Bobot!$P21*($I21*('Input Bank'!$K21+'Input Bank'!$L21)/30)+($J21*'Input Bank'!AK21)</f>
        <v>0</v>
      </c>
      <c r="AL21" s="446">
        <f>Bobot!$P21*($I21*('Input Bank'!$K21+'Input Bank'!$L21)/30)+($J21*'Input Bank'!AL21)</f>
        <v>0</v>
      </c>
      <c r="AM21" s="446">
        <f>Bobot!$P21*($I21*('Input Bank'!$K21+'Input Bank'!$L21)/30)+($J21*'Input Bank'!AM21)</f>
        <v>0</v>
      </c>
      <c r="AN21" s="446">
        <f>Bobot!$P21*($I21*('Input Bank'!$K21+'Input Bank'!$L21)/30)+($J21*'Input Bank'!AN21)</f>
        <v>0</v>
      </c>
      <c r="AO21" s="446">
        <f>Bobot!$P21*($I21*('Input Bank'!$K21+'Input Bank'!$L21)/30)+($J21*'Input Bank'!AO21)</f>
        <v>0</v>
      </c>
      <c r="AP21" s="446">
        <f>Bobot!$P21*($I21*('Input Bank'!$K21+'Input Bank'!$L21)/30)+($J21*'Input Bank'!AP21)</f>
        <v>0</v>
      </c>
      <c r="AQ21" s="446">
        <f>$J21*'Input Bank'!AQ21</f>
        <v>0</v>
      </c>
      <c r="AR21" s="446">
        <f>$J21*'Input Bank'!AR21</f>
        <v>0</v>
      </c>
      <c r="AS21" s="446">
        <f>$J21*'Input Bank'!AS21</f>
        <v>0</v>
      </c>
      <c r="AT21" s="446">
        <f>$J21*'Input Bank'!AT21</f>
        <v>0</v>
      </c>
      <c r="AU21" s="446">
        <f>$J21*'Input Bank'!AU21</f>
        <v>0</v>
      </c>
      <c r="AV21" s="446">
        <f>$J21*'Input Bank'!AV21</f>
        <v>0</v>
      </c>
      <c r="AW21" s="446">
        <f>$J21*'Input Bank'!AW21</f>
        <v>0</v>
      </c>
      <c r="AX21" s="446">
        <f>$J21*'Input Bank'!AX21</f>
        <v>0</v>
      </c>
      <c r="AY21" s="446">
        <f>$J21*'Input Bank'!AY21</f>
        <v>0</v>
      </c>
      <c r="AZ21" s="446">
        <f>$J21*'Input Bank'!AZ21</f>
        <v>0</v>
      </c>
      <c r="BA21" s="447">
        <f>$J21*'Input Bank'!BA21</f>
        <v>0</v>
      </c>
      <c r="BB21" s="432"/>
      <c r="BC21" s="24"/>
      <c r="BD21" s="24"/>
      <c r="BE21" s="24"/>
      <c r="BF21" s="24"/>
      <c r="BG21" s="24"/>
      <c r="BH21" s="24"/>
      <c r="BI21" s="24"/>
      <c r="BJ21" s="24"/>
    </row>
    <row r="22" spans="1:68" s="24" customFormat="1">
      <c r="A22" s="439" t="e">
        <f>Bobot!#REF!</f>
        <v>#REF!</v>
      </c>
      <c r="B22" s="25"/>
      <c r="C22" s="25"/>
      <c r="D22" s="25"/>
      <c r="E22" s="25"/>
      <c r="F22" s="47" t="s">
        <v>51</v>
      </c>
      <c r="G22" s="69" t="s">
        <v>376</v>
      </c>
      <c r="H22" s="106" t="s">
        <v>607</v>
      </c>
      <c r="I22" s="443">
        <f>Bobot!O22</f>
        <v>0.05</v>
      </c>
      <c r="J22" s="444">
        <f>Bobot!O22</f>
        <v>0.05</v>
      </c>
      <c r="K22" s="442"/>
      <c r="L22" s="445">
        <f>IF(Bobot!$P22=0,1,0)*('Input Bank'!L22+'Input Bank'!K22)*I22</f>
        <v>0</v>
      </c>
      <c r="M22" s="446">
        <f>Bobot!$P22*($I22*('Input Bank'!$K22+'Input Bank'!$L22)/30)+($J22*'Input Bank'!M22)</f>
        <v>0</v>
      </c>
      <c r="N22" s="446">
        <f>Bobot!$P22*($I22*('Input Bank'!$K22+'Input Bank'!$L22)/30)+($J22*'Input Bank'!N22)</f>
        <v>0</v>
      </c>
      <c r="O22" s="446">
        <f>Bobot!$P22*($I22*('Input Bank'!$K22+'Input Bank'!$L22)/30)+($J22*'Input Bank'!O22)</f>
        <v>0</v>
      </c>
      <c r="P22" s="446">
        <f>Bobot!$P22*($I22*('Input Bank'!$K22+'Input Bank'!$L22)/30)+($J22*'Input Bank'!P22)</f>
        <v>0</v>
      </c>
      <c r="Q22" s="446">
        <f>Bobot!$P22*($I22*('Input Bank'!$K22+'Input Bank'!$L22)/30)+($J22*'Input Bank'!Q22)</f>
        <v>0</v>
      </c>
      <c r="R22" s="446">
        <f>Bobot!$P22*($I22*('Input Bank'!$K22+'Input Bank'!$L22)/30)+($J22*'Input Bank'!R22)</f>
        <v>0</v>
      </c>
      <c r="S22" s="446">
        <f>Bobot!$P22*($I22*('Input Bank'!$K22+'Input Bank'!$L22)/30)+($J22*'Input Bank'!S22)</f>
        <v>0</v>
      </c>
      <c r="T22" s="446">
        <f>Bobot!$P22*($I22*('Input Bank'!$K22+'Input Bank'!$L22)/30)+($J22*'Input Bank'!T22)</f>
        <v>0</v>
      </c>
      <c r="U22" s="446">
        <f>Bobot!$P22*($I22*('Input Bank'!$K22+'Input Bank'!$L22)/30)+($J22*'Input Bank'!U22)</f>
        <v>0</v>
      </c>
      <c r="V22" s="446">
        <f>Bobot!$P22*($I22*('Input Bank'!$K22+'Input Bank'!$L22)/30)+($J22*'Input Bank'!V22)</f>
        <v>0</v>
      </c>
      <c r="W22" s="446">
        <f>Bobot!$P22*($I22*('Input Bank'!$K22+'Input Bank'!$L22)/30)+($J22*'Input Bank'!W22)</f>
        <v>0</v>
      </c>
      <c r="X22" s="446">
        <f>Bobot!$P22*($I22*('Input Bank'!$K22+'Input Bank'!$L22)/30)+($J22*'Input Bank'!X22)</f>
        <v>0</v>
      </c>
      <c r="Y22" s="446">
        <f>Bobot!$P22*($I22*('Input Bank'!$K22+'Input Bank'!$L22)/30)+($J22*'Input Bank'!Y22)</f>
        <v>0</v>
      </c>
      <c r="Z22" s="446">
        <f>Bobot!$P22*($I22*('Input Bank'!$K22+'Input Bank'!$L22)/30)+($J22*'Input Bank'!Z22)</f>
        <v>0</v>
      </c>
      <c r="AA22" s="446">
        <f>Bobot!$P22*($I22*('Input Bank'!$K22+'Input Bank'!$L22)/30)+($J22*'Input Bank'!AA22)</f>
        <v>0</v>
      </c>
      <c r="AB22" s="446">
        <f>Bobot!$P22*($I22*('Input Bank'!$K22+'Input Bank'!$L22)/30)+($J22*'Input Bank'!AB22)</f>
        <v>0</v>
      </c>
      <c r="AC22" s="446">
        <f>Bobot!$P22*($I22*('Input Bank'!$K22+'Input Bank'!$L22)/30)+($J22*'Input Bank'!AC22)</f>
        <v>0</v>
      </c>
      <c r="AD22" s="446">
        <f>Bobot!$P22*($I22*('Input Bank'!$K22+'Input Bank'!$L22)/30)+($J22*'Input Bank'!AD22)</f>
        <v>0</v>
      </c>
      <c r="AE22" s="446">
        <f>Bobot!$P22*($I22*('Input Bank'!$K22+'Input Bank'!$L22)/30)+($J22*'Input Bank'!AE22)</f>
        <v>0</v>
      </c>
      <c r="AF22" s="446">
        <f>Bobot!$P22*($I22*('Input Bank'!$K22+'Input Bank'!$L22)/30)+($J22*'Input Bank'!AF22)</f>
        <v>0</v>
      </c>
      <c r="AG22" s="446">
        <f>Bobot!$P22*($I22*('Input Bank'!$K22+'Input Bank'!$L22)/30)+($J22*'Input Bank'!AG22)</f>
        <v>0</v>
      </c>
      <c r="AH22" s="446">
        <f>Bobot!$P22*($I22*('Input Bank'!$K22+'Input Bank'!$L22)/30)+($J22*'Input Bank'!AH22)</f>
        <v>0</v>
      </c>
      <c r="AI22" s="446">
        <f>Bobot!$P22*($I22*('Input Bank'!$K22+'Input Bank'!$L22)/30)+($J22*'Input Bank'!AI22)</f>
        <v>0</v>
      </c>
      <c r="AJ22" s="446">
        <f>Bobot!$P22*($I22*('Input Bank'!$K22+'Input Bank'!$L22)/30)+($J22*'Input Bank'!AJ22)</f>
        <v>0</v>
      </c>
      <c r="AK22" s="446">
        <f>Bobot!$P22*($I22*('Input Bank'!$K22+'Input Bank'!$L22)/30)+($J22*'Input Bank'!AK22)</f>
        <v>0</v>
      </c>
      <c r="AL22" s="446">
        <f>Bobot!$P22*($I22*('Input Bank'!$K22+'Input Bank'!$L22)/30)+($J22*'Input Bank'!AL22)</f>
        <v>0</v>
      </c>
      <c r="AM22" s="446">
        <f>Bobot!$P22*($I22*('Input Bank'!$K22+'Input Bank'!$L22)/30)+($J22*'Input Bank'!AM22)</f>
        <v>0</v>
      </c>
      <c r="AN22" s="446">
        <f>Bobot!$P22*($I22*('Input Bank'!$K22+'Input Bank'!$L22)/30)+($J22*'Input Bank'!AN22)</f>
        <v>0</v>
      </c>
      <c r="AO22" s="446">
        <f>Bobot!$P22*($I22*('Input Bank'!$K22+'Input Bank'!$L22)/30)+($J22*'Input Bank'!AO22)</f>
        <v>0</v>
      </c>
      <c r="AP22" s="446">
        <f>Bobot!$P22*($I22*('Input Bank'!$K22+'Input Bank'!$L22)/30)+($J22*'Input Bank'!AP22)</f>
        <v>0</v>
      </c>
      <c r="AQ22" s="446">
        <f>$J22*'Input Bank'!AQ22</f>
        <v>0</v>
      </c>
      <c r="AR22" s="446">
        <f>$J22*'Input Bank'!AR22</f>
        <v>0</v>
      </c>
      <c r="AS22" s="446">
        <f>$J22*'Input Bank'!AS22</f>
        <v>0</v>
      </c>
      <c r="AT22" s="446">
        <f>$J22*'Input Bank'!AT22</f>
        <v>0</v>
      </c>
      <c r="AU22" s="446">
        <f>$J22*'Input Bank'!AU22</f>
        <v>0</v>
      </c>
      <c r="AV22" s="446">
        <f>$J22*'Input Bank'!AV22</f>
        <v>0</v>
      </c>
      <c r="AW22" s="446">
        <f>$J22*'Input Bank'!AW22</f>
        <v>0</v>
      </c>
      <c r="AX22" s="446">
        <f>$J22*'Input Bank'!AX22</f>
        <v>0</v>
      </c>
      <c r="AY22" s="446">
        <f>$J22*'Input Bank'!AY22</f>
        <v>0</v>
      </c>
      <c r="AZ22" s="446">
        <f>$J22*'Input Bank'!AZ22</f>
        <v>0</v>
      </c>
      <c r="BA22" s="447">
        <f>$J22*'Input Bank'!BA22</f>
        <v>0</v>
      </c>
      <c r="BB22" s="432"/>
      <c r="BI22" s="44"/>
      <c r="BJ22" s="44"/>
    </row>
    <row r="23" spans="1:68" s="24" customFormat="1">
      <c r="A23" s="439">
        <f>Bobot!P39</f>
        <v>0</v>
      </c>
      <c r="B23" s="25"/>
      <c r="C23" s="25"/>
      <c r="D23" s="25"/>
      <c r="E23" s="25"/>
      <c r="F23" s="47" t="s">
        <v>1</v>
      </c>
      <c r="G23" s="69" t="s">
        <v>377</v>
      </c>
      <c r="H23" s="106" t="s">
        <v>608</v>
      </c>
      <c r="I23" s="443">
        <f>Bobot!O23</f>
        <v>0.25</v>
      </c>
      <c r="J23" s="444">
        <f>Bobot!O23</f>
        <v>0.25</v>
      </c>
      <c r="K23" s="442"/>
      <c r="L23" s="445">
        <f>IF(Bobot!$P23=0,1,0)*('Input Bank'!L23+'Input Bank'!K23)*I23</f>
        <v>0</v>
      </c>
      <c r="M23" s="446">
        <f>Bobot!$P23*($I23*('Input Bank'!$K23+'Input Bank'!$L23)/30)+($J23*'Input Bank'!M23)</f>
        <v>0</v>
      </c>
      <c r="N23" s="446">
        <f>Bobot!$P23*($I23*('Input Bank'!$K23+'Input Bank'!$L23)/30)+($J23*'Input Bank'!N23)</f>
        <v>0</v>
      </c>
      <c r="O23" s="446">
        <f>Bobot!$P23*($I23*('Input Bank'!$K23+'Input Bank'!$L23)/30)+($J23*'Input Bank'!O23)</f>
        <v>0</v>
      </c>
      <c r="P23" s="446">
        <f>Bobot!$P23*($I23*('Input Bank'!$K23+'Input Bank'!$L23)/30)+($J23*'Input Bank'!P23)</f>
        <v>0</v>
      </c>
      <c r="Q23" s="446">
        <f>Bobot!$P23*($I23*('Input Bank'!$K23+'Input Bank'!$L23)/30)+($J23*'Input Bank'!Q23)</f>
        <v>0</v>
      </c>
      <c r="R23" s="446">
        <f>Bobot!$P23*($I23*('Input Bank'!$K23+'Input Bank'!$L23)/30)+($J23*'Input Bank'!R23)</f>
        <v>0</v>
      </c>
      <c r="S23" s="446">
        <f>Bobot!$P23*($I23*('Input Bank'!$K23+'Input Bank'!$L23)/30)+($J23*'Input Bank'!S23)</f>
        <v>0</v>
      </c>
      <c r="T23" s="446">
        <f>Bobot!$P23*($I23*('Input Bank'!$K23+'Input Bank'!$L23)/30)+($J23*'Input Bank'!T23)</f>
        <v>0</v>
      </c>
      <c r="U23" s="446">
        <f>Bobot!$P23*($I23*('Input Bank'!$K23+'Input Bank'!$L23)/30)+($J23*'Input Bank'!U23)</f>
        <v>0</v>
      </c>
      <c r="V23" s="446">
        <f>Bobot!$P23*($I23*('Input Bank'!$K23+'Input Bank'!$L23)/30)+($J23*'Input Bank'!V23)</f>
        <v>0</v>
      </c>
      <c r="W23" s="446">
        <f>Bobot!$P23*($I23*('Input Bank'!$K23+'Input Bank'!$L23)/30)+($J23*'Input Bank'!W23)</f>
        <v>0</v>
      </c>
      <c r="X23" s="446">
        <f>Bobot!$P23*($I23*('Input Bank'!$K23+'Input Bank'!$L23)/30)+($J23*'Input Bank'!X23)</f>
        <v>0</v>
      </c>
      <c r="Y23" s="446">
        <f>Bobot!$P23*($I23*('Input Bank'!$K23+'Input Bank'!$L23)/30)+($J23*'Input Bank'!Y23)</f>
        <v>0</v>
      </c>
      <c r="Z23" s="446">
        <f>Bobot!$P23*($I23*('Input Bank'!$K23+'Input Bank'!$L23)/30)+($J23*'Input Bank'!Z23)</f>
        <v>0</v>
      </c>
      <c r="AA23" s="446">
        <f>Bobot!$P23*($I23*('Input Bank'!$K23+'Input Bank'!$L23)/30)+($J23*'Input Bank'!AA23)</f>
        <v>0</v>
      </c>
      <c r="AB23" s="446">
        <f>Bobot!$P23*($I23*('Input Bank'!$K23+'Input Bank'!$L23)/30)+($J23*'Input Bank'!AB23)</f>
        <v>0</v>
      </c>
      <c r="AC23" s="446">
        <f>Bobot!$P23*($I23*('Input Bank'!$K23+'Input Bank'!$L23)/30)+($J23*'Input Bank'!AC23)</f>
        <v>0</v>
      </c>
      <c r="AD23" s="446">
        <f>Bobot!$P23*($I23*('Input Bank'!$K23+'Input Bank'!$L23)/30)+($J23*'Input Bank'!AD23)</f>
        <v>0</v>
      </c>
      <c r="AE23" s="446">
        <f>Bobot!$P23*($I23*('Input Bank'!$K23+'Input Bank'!$L23)/30)+($J23*'Input Bank'!AE23)</f>
        <v>0</v>
      </c>
      <c r="AF23" s="446">
        <f>Bobot!$P23*($I23*('Input Bank'!$K23+'Input Bank'!$L23)/30)+($J23*'Input Bank'!AF23)</f>
        <v>0</v>
      </c>
      <c r="AG23" s="446">
        <f>Bobot!$P23*($I23*('Input Bank'!$K23+'Input Bank'!$L23)/30)+($J23*'Input Bank'!AG23)</f>
        <v>0</v>
      </c>
      <c r="AH23" s="446">
        <f>Bobot!$P23*($I23*('Input Bank'!$K23+'Input Bank'!$L23)/30)+($J23*'Input Bank'!AH23)</f>
        <v>0</v>
      </c>
      <c r="AI23" s="446">
        <f>Bobot!$P23*($I23*('Input Bank'!$K23+'Input Bank'!$L23)/30)+($J23*'Input Bank'!AI23)</f>
        <v>0</v>
      </c>
      <c r="AJ23" s="446">
        <f>Bobot!$P23*($I23*('Input Bank'!$K23+'Input Bank'!$L23)/30)+($J23*'Input Bank'!AJ23)</f>
        <v>0</v>
      </c>
      <c r="AK23" s="446">
        <f>Bobot!$P23*($I23*('Input Bank'!$K23+'Input Bank'!$L23)/30)+($J23*'Input Bank'!AK23)</f>
        <v>0</v>
      </c>
      <c r="AL23" s="446">
        <f>Bobot!$P23*($I23*('Input Bank'!$K23+'Input Bank'!$L23)/30)+($J23*'Input Bank'!AL23)</f>
        <v>0</v>
      </c>
      <c r="AM23" s="446">
        <f>Bobot!$P23*($I23*('Input Bank'!$K23+'Input Bank'!$L23)/30)+($J23*'Input Bank'!AM23)</f>
        <v>0</v>
      </c>
      <c r="AN23" s="446">
        <f>Bobot!$P23*($I23*('Input Bank'!$K23+'Input Bank'!$L23)/30)+($J23*'Input Bank'!AN23)</f>
        <v>0</v>
      </c>
      <c r="AO23" s="446">
        <f>Bobot!$P23*($I23*('Input Bank'!$K23+'Input Bank'!$L23)/30)+($J23*'Input Bank'!AO23)</f>
        <v>0</v>
      </c>
      <c r="AP23" s="446">
        <f>Bobot!$P23*($I23*('Input Bank'!$K23+'Input Bank'!$L23)/30)+($J23*'Input Bank'!AP23)</f>
        <v>0</v>
      </c>
      <c r="AQ23" s="446">
        <f>$J23*'Input Bank'!AQ23</f>
        <v>0</v>
      </c>
      <c r="AR23" s="446">
        <f>$J23*'Input Bank'!AR23</f>
        <v>0</v>
      </c>
      <c r="AS23" s="446">
        <f>$J23*'Input Bank'!AS23</f>
        <v>0</v>
      </c>
      <c r="AT23" s="446">
        <f>$J23*'Input Bank'!AT23</f>
        <v>0</v>
      </c>
      <c r="AU23" s="446">
        <f>$J23*'Input Bank'!AU23</f>
        <v>0</v>
      </c>
      <c r="AV23" s="446">
        <f>$J23*'Input Bank'!AV23</f>
        <v>0</v>
      </c>
      <c r="AW23" s="446">
        <f>$J23*'Input Bank'!AW23</f>
        <v>0</v>
      </c>
      <c r="AX23" s="446">
        <f>$J23*'Input Bank'!AX23</f>
        <v>0</v>
      </c>
      <c r="AY23" s="446">
        <f>$J23*'Input Bank'!AY23</f>
        <v>0</v>
      </c>
      <c r="AZ23" s="446">
        <f>$J23*'Input Bank'!AZ23</f>
        <v>0</v>
      </c>
      <c r="BA23" s="447">
        <f>$J23*'Input Bank'!BA23</f>
        <v>0</v>
      </c>
      <c r="BB23" s="432"/>
      <c r="BC23" s="44"/>
      <c r="BD23" s="44"/>
      <c r="BE23" s="44"/>
      <c r="BF23" s="44"/>
    </row>
    <row r="24" spans="1:68" s="24" customFormat="1" ht="26">
      <c r="A24" s="439" t="e">
        <f>Bobot!#REF!</f>
        <v>#REF!</v>
      </c>
      <c r="B24" s="16"/>
      <c r="C24" s="16"/>
      <c r="D24" s="16"/>
      <c r="E24" s="16"/>
      <c r="F24" s="47" t="s">
        <v>52</v>
      </c>
      <c r="G24" s="69" t="s">
        <v>378</v>
      </c>
      <c r="H24" s="107" t="s">
        <v>351</v>
      </c>
      <c r="I24" s="443">
        <f>Bobot!O24</f>
        <v>0</v>
      </c>
      <c r="J24" s="444">
        <f>Bobot!O24</f>
        <v>0</v>
      </c>
      <c r="K24" s="442"/>
      <c r="L24" s="449"/>
      <c r="M24" s="450"/>
      <c r="N24" s="450"/>
      <c r="O24" s="450"/>
      <c r="P24" s="450"/>
      <c r="Q24" s="450"/>
      <c r="R24" s="450"/>
      <c r="S24" s="450"/>
      <c r="T24" s="450"/>
      <c r="U24" s="450"/>
      <c r="V24" s="450"/>
      <c r="W24" s="450"/>
      <c r="X24" s="450"/>
      <c r="Y24" s="450"/>
      <c r="Z24" s="450"/>
      <c r="AA24" s="450"/>
      <c r="AB24" s="450"/>
      <c r="AC24" s="450"/>
      <c r="AD24" s="450"/>
      <c r="AE24" s="450"/>
      <c r="AF24" s="450"/>
      <c r="AG24" s="450"/>
      <c r="AH24" s="450"/>
      <c r="AI24" s="450"/>
      <c r="AJ24" s="450"/>
      <c r="AK24" s="450"/>
      <c r="AL24" s="450"/>
      <c r="AM24" s="450"/>
      <c r="AN24" s="450"/>
      <c r="AO24" s="450"/>
      <c r="AP24" s="450"/>
      <c r="AQ24" s="450"/>
      <c r="AR24" s="450"/>
      <c r="AS24" s="450"/>
      <c r="AT24" s="450"/>
      <c r="AU24" s="450"/>
      <c r="AV24" s="450"/>
      <c r="AW24" s="450"/>
      <c r="AX24" s="450"/>
      <c r="AY24" s="450"/>
      <c r="AZ24" s="450"/>
      <c r="BA24" s="451"/>
      <c r="BB24" s="432"/>
      <c r="BG24" s="44"/>
      <c r="BH24" s="44"/>
      <c r="BI24" s="44"/>
      <c r="BJ24" s="44"/>
    </row>
    <row r="25" spans="1:68" s="24" customFormat="1">
      <c r="A25" s="439" t="e">
        <f>Bobot!#REF!</f>
        <v>#REF!</v>
      </c>
      <c r="B25" s="16"/>
      <c r="C25" s="16"/>
      <c r="D25" s="16"/>
      <c r="E25" s="16"/>
      <c r="F25" s="47" t="s">
        <v>53</v>
      </c>
      <c r="G25" s="69" t="s">
        <v>379</v>
      </c>
      <c r="H25" s="106" t="s">
        <v>237</v>
      </c>
      <c r="I25" s="443">
        <f>Bobot!O25</f>
        <v>1</v>
      </c>
      <c r="J25" s="444">
        <f>Bobot!O25</f>
        <v>1</v>
      </c>
      <c r="K25" s="442"/>
      <c r="L25" s="445">
        <f>IF(Bobot!$P25=0,1,0)*('Input Bank'!L26+'Input Bank'!K25)*I25</f>
        <v>0</v>
      </c>
      <c r="M25" s="446">
        <f>Bobot!$P25*($I25*('Input Bank'!$K25+'Input Bank'!$L25)/30)+($J25*'Input Bank'!M25)</f>
        <v>0</v>
      </c>
      <c r="N25" s="446">
        <f>Bobot!$P25*($I25*('Input Bank'!$K25+'Input Bank'!$L25)/30)+($J25*'Input Bank'!N25)</f>
        <v>0</v>
      </c>
      <c r="O25" s="446">
        <f>Bobot!$P25*($I25*('Input Bank'!$K25+'Input Bank'!$L25)/30)+($J25*'Input Bank'!O25)</f>
        <v>0</v>
      </c>
      <c r="P25" s="446">
        <f>Bobot!$P25*($I25*('Input Bank'!$K25+'Input Bank'!$L25)/30)+($J25*'Input Bank'!P25)</f>
        <v>0</v>
      </c>
      <c r="Q25" s="446">
        <f>Bobot!$P25*($I25*('Input Bank'!$K25+'Input Bank'!$L25)/30)+($J25*'Input Bank'!Q25)</f>
        <v>0</v>
      </c>
      <c r="R25" s="446">
        <f>Bobot!$P25*($I25*('Input Bank'!$K25+'Input Bank'!$L25)/30)+($J25*'Input Bank'!R25)</f>
        <v>0</v>
      </c>
      <c r="S25" s="446">
        <f>Bobot!$P25*($I25*('Input Bank'!$K25+'Input Bank'!$L25)/30)+($J25*'Input Bank'!S25)</f>
        <v>0</v>
      </c>
      <c r="T25" s="446">
        <f>Bobot!$P25*($I25*('Input Bank'!$K25+'Input Bank'!$L25)/30)+($J25*'Input Bank'!T25)</f>
        <v>0</v>
      </c>
      <c r="U25" s="446">
        <f>Bobot!$P25*($I25*('Input Bank'!$K25+'Input Bank'!$L25)/30)+($J25*'Input Bank'!U25)</f>
        <v>0</v>
      </c>
      <c r="V25" s="446">
        <f>Bobot!$P25*($I25*('Input Bank'!$K25+'Input Bank'!$L25)/30)+($J25*'Input Bank'!V25)</f>
        <v>0</v>
      </c>
      <c r="W25" s="446">
        <f>Bobot!$P25*($I25*('Input Bank'!$K25+'Input Bank'!$L25)/30)+($J25*'Input Bank'!W25)</f>
        <v>0</v>
      </c>
      <c r="X25" s="446">
        <f>Bobot!$P25*($I25*('Input Bank'!$K25+'Input Bank'!$L25)/30)+($J25*'Input Bank'!X25)</f>
        <v>0</v>
      </c>
      <c r="Y25" s="446">
        <f>Bobot!$P25*($I25*('Input Bank'!$K25+'Input Bank'!$L25)/30)+($J25*'Input Bank'!Y25)</f>
        <v>0</v>
      </c>
      <c r="Z25" s="446">
        <f>Bobot!$P25*($I25*('Input Bank'!$K25+'Input Bank'!$L25)/30)+($J25*'Input Bank'!Z25)</f>
        <v>0</v>
      </c>
      <c r="AA25" s="446">
        <f>Bobot!$P25*($I25*('Input Bank'!$K25+'Input Bank'!$L25)/30)+($J25*'Input Bank'!AA25)</f>
        <v>0</v>
      </c>
      <c r="AB25" s="446">
        <f>Bobot!$P25*($I25*('Input Bank'!$K25+'Input Bank'!$L25)/30)+($J25*'Input Bank'!AB25)</f>
        <v>0</v>
      </c>
      <c r="AC25" s="446">
        <f>Bobot!$P25*($I25*('Input Bank'!$K25+'Input Bank'!$L25)/30)+($J25*'Input Bank'!AC25)</f>
        <v>0</v>
      </c>
      <c r="AD25" s="446">
        <f>Bobot!$P25*($I25*('Input Bank'!$K25+'Input Bank'!$L25)/30)+($J25*'Input Bank'!AD25)</f>
        <v>0</v>
      </c>
      <c r="AE25" s="446">
        <f>Bobot!$P25*($I25*('Input Bank'!$K25+'Input Bank'!$L25)/30)+($J25*'Input Bank'!AE25)</f>
        <v>0</v>
      </c>
      <c r="AF25" s="446">
        <f>Bobot!$P25*($I25*('Input Bank'!$K25+'Input Bank'!$L25)/30)+($J25*'Input Bank'!AF25)</f>
        <v>0</v>
      </c>
      <c r="AG25" s="446">
        <f>Bobot!$P25*($I25*('Input Bank'!$K25+'Input Bank'!$L25)/30)+($J25*'Input Bank'!AG25)</f>
        <v>0</v>
      </c>
      <c r="AH25" s="446">
        <f>Bobot!$P25*($I25*('Input Bank'!$K25+'Input Bank'!$L25)/30)+($J25*'Input Bank'!AH25)</f>
        <v>0</v>
      </c>
      <c r="AI25" s="446">
        <f>Bobot!$P25*($I25*('Input Bank'!$K25+'Input Bank'!$L25)/30)+($J25*'Input Bank'!AI25)</f>
        <v>0</v>
      </c>
      <c r="AJ25" s="446">
        <f>Bobot!$P25*($I25*('Input Bank'!$K25+'Input Bank'!$L25)/30)+($J25*'Input Bank'!AJ25)</f>
        <v>0</v>
      </c>
      <c r="AK25" s="446">
        <f>Bobot!$P25*($I25*('Input Bank'!$K25+'Input Bank'!$L25)/30)+($J25*'Input Bank'!AK25)</f>
        <v>0</v>
      </c>
      <c r="AL25" s="446">
        <f>Bobot!$P25*($I25*('Input Bank'!$K25+'Input Bank'!$L25)/30)+($J25*'Input Bank'!AL25)</f>
        <v>0</v>
      </c>
      <c r="AM25" s="446">
        <f>Bobot!$P25*($I25*('Input Bank'!$K25+'Input Bank'!$L25)/30)+($J25*'Input Bank'!AM25)</f>
        <v>0</v>
      </c>
      <c r="AN25" s="446">
        <f>Bobot!$P25*($I25*('Input Bank'!$K25+'Input Bank'!$L25)/30)+($J25*'Input Bank'!AN25)</f>
        <v>0</v>
      </c>
      <c r="AO25" s="446">
        <f>Bobot!$P25*($I25*('Input Bank'!$K25+'Input Bank'!$L25)/30)+($J25*'Input Bank'!AO25)</f>
        <v>0</v>
      </c>
      <c r="AP25" s="446">
        <f>Bobot!$P25*($I25*('Input Bank'!$K25+'Input Bank'!$L25)/30)+($J25*'Input Bank'!AP25)</f>
        <v>0</v>
      </c>
      <c r="AQ25" s="446">
        <f>$J25*'Input Bank'!AQ25</f>
        <v>0</v>
      </c>
      <c r="AR25" s="446">
        <f>$J25*'Input Bank'!AR25</f>
        <v>0</v>
      </c>
      <c r="AS25" s="446">
        <f>$J25*'Input Bank'!AS25</f>
        <v>0</v>
      </c>
      <c r="AT25" s="446">
        <f>$J25*'Input Bank'!AT25</f>
        <v>0</v>
      </c>
      <c r="AU25" s="446">
        <f>$J25*'Input Bank'!AU25</f>
        <v>0</v>
      </c>
      <c r="AV25" s="446">
        <f>$J25*'Input Bank'!AV25</f>
        <v>0</v>
      </c>
      <c r="AW25" s="446">
        <f>$J25*'Input Bank'!AW25</f>
        <v>0</v>
      </c>
      <c r="AX25" s="446">
        <f>$J25*'Input Bank'!AX25</f>
        <v>0</v>
      </c>
      <c r="AY25" s="446">
        <f>$J25*'Input Bank'!AY25</f>
        <v>0</v>
      </c>
      <c r="AZ25" s="446">
        <f>$J25*'Input Bank'!AZ25</f>
        <v>0</v>
      </c>
      <c r="BA25" s="446">
        <f>$J25*'Input Bank'!BA25</f>
        <v>0</v>
      </c>
      <c r="BB25" s="432"/>
    </row>
    <row r="26" spans="1:68" s="24" customFormat="1">
      <c r="A26" s="439" t="e">
        <f>Bobot!#REF!</f>
        <v>#REF!</v>
      </c>
      <c r="B26" s="16"/>
      <c r="C26" s="16"/>
      <c r="D26" s="16"/>
      <c r="E26" s="16"/>
      <c r="F26" s="47" t="s">
        <v>54</v>
      </c>
      <c r="G26" s="69" t="s">
        <v>380</v>
      </c>
      <c r="H26" s="106" t="s">
        <v>475</v>
      </c>
      <c r="I26" s="443">
        <f>Bobot!O26</f>
        <v>1</v>
      </c>
      <c r="J26" s="444">
        <f>Bobot!O26</f>
        <v>1</v>
      </c>
      <c r="K26" s="442"/>
      <c r="L26" s="445">
        <f>IF(Bobot!$P26=0,1,0)*('Input Bank'!L26+'Input Bank'!K26)*I26</f>
        <v>0</v>
      </c>
      <c r="M26" s="446">
        <f>Bobot!$P26*($I26*('Input Bank'!$K26+'Input Bank'!$L26)/30)+($J26*'Input Bank'!M26)</f>
        <v>0</v>
      </c>
      <c r="N26" s="446">
        <f>Bobot!$P26*($I26*('Input Bank'!$K26+'Input Bank'!$L26)/30)+($J26*'Input Bank'!N26)</f>
        <v>0</v>
      </c>
      <c r="O26" s="446">
        <f>Bobot!$P26*($I26*('Input Bank'!$K26+'Input Bank'!$L26)/30)+($J26*'Input Bank'!O26)</f>
        <v>0</v>
      </c>
      <c r="P26" s="446">
        <f>Bobot!$P26*($I26*('Input Bank'!$K26+'Input Bank'!$L26)/30)+($J26*'Input Bank'!P26)</f>
        <v>0</v>
      </c>
      <c r="Q26" s="446">
        <f>Bobot!$P26*($I26*('Input Bank'!$K26+'Input Bank'!$L26)/30)+($J26*'Input Bank'!Q26)</f>
        <v>0</v>
      </c>
      <c r="R26" s="446">
        <f>Bobot!$P26*($I26*('Input Bank'!$K26+'Input Bank'!$L26)/30)+($J26*'Input Bank'!R26)</f>
        <v>0</v>
      </c>
      <c r="S26" s="446">
        <f>Bobot!$P26*($I26*('Input Bank'!$K26+'Input Bank'!$L26)/30)+($J26*'Input Bank'!S26)</f>
        <v>0</v>
      </c>
      <c r="T26" s="446">
        <f>Bobot!$P26*($I26*('Input Bank'!$K26+'Input Bank'!$L26)/30)+($J26*'Input Bank'!T26)</f>
        <v>0</v>
      </c>
      <c r="U26" s="446">
        <f>Bobot!$P26*($I26*('Input Bank'!$K26+'Input Bank'!$L26)/30)+($J26*'Input Bank'!U26)</f>
        <v>0</v>
      </c>
      <c r="V26" s="446">
        <f>Bobot!$P26*($I26*('Input Bank'!$K26+'Input Bank'!$L26)/30)+($J26*'Input Bank'!V26)</f>
        <v>0</v>
      </c>
      <c r="W26" s="446">
        <f>Bobot!$P26*($I26*('Input Bank'!$K26+'Input Bank'!$L26)/30)+($J26*'Input Bank'!W26)</f>
        <v>0</v>
      </c>
      <c r="X26" s="446">
        <f>Bobot!$P26*($I26*('Input Bank'!$K26+'Input Bank'!$L26)/30)+($J26*'Input Bank'!X26)</f>
        <v>0</v>
      </c>
      <c r="Y26" s="446">
        <f>Bobot!$P26*($I26*('Input Bank'!$K26+'Input Bank'!$L26)/30)+($J26*'Input Bank'!Y26)</f>
        <v>0</v>
      </c>
      <c r="Z26" s="446">
        <f>Bobot!$P26*($I26*('Input Bank'!$K26+'Input Bank'!$L26)/30)+($J26*'Input Bank'!Z26)</f>
        <v>0</v>
      </c>
      <c r="AA26" s="446">
        <f>Bobot!$P26*($I26*('Input Bank'!$K26+'Input Bank'!$L26)/30)+($J26*'Input Bank'!AA26)</f>
        <v>0</v>
      </c>
      <c r="AB26" s="446">
        <f>Bobot!$P26*($I26*('Input Bank'!$K26+'Input Bank'!$L26)/30)+($J26*'Input Bank'!AB26)</f>
        <v>0</v>
      </c>
      <c r="AC26" s="446">
        <f>Bobot!$P26*($I26*('Input Bank'!$K26+'Input Bank'!$L26)/30)+($J26*'Input Bank'!AC26)</f>
        <v>0</v>
      </c>
      <c r="AD26" s="446">
        <f>Bobot!$P26*($I26*('Input Bank'!$K26+'Input Bank'!$L26)/30)+($J26*'Input Bank'!AD26)</f>
        <v>0</v>
      </c>
      <c r="AE26" s="446">
        <f>Bobot!$P26*($I26*('Input Bank'!$K26+'Input Bank'!$L26)/30)+($J26*'Input Bank'!AE26)</f>
        <v>0</v>
      </c>
      <c r="AF26" s="446">
        <f>Bobot!$P26*($I26*('Input Bank'!$K26+'Input Bank'!$L26)/30)+($J26*'Input Bank'!AF26)</f>
        <v>0</v>
      </c>
      <c r="AG26" s="446">
        <f>Bobot!$P26*($I26*('Input Bank'!$K26+'Input Bank'!$L26)/30)+($J26*'Input Bank'!AG26)</f>
        <v>0</v>
      </c>
      <c r="AH26" s="446">
        <f>Bobot!$P26*($I26*('Input Bank'!$K26+'Input Bank'!$L26)/30)+($J26*'Input Bank'!AH26)</f>
        <v>0</v>
      </c>
      <c r="AI26" s="446">
        <f>Bobot!$P26*($I26*('Input Bank'!$K26+'Input Bank'!$L26)/30)+($J26*'Input Bank'!AI26)</f>
        <v>0</v>
      </c>
      <c r="AJ26" s="446">
        <f>Bobot!$P26*($I26*('Input Bank'!$K26+'Input Bank'!$L26)/30)+($J26*'Input Bank'!AJ26)</f>
        <v>0</v>
      </c>
      <c r="AK26" s="446">
        <f>Bobot!$P26*($I26*('Input Bank'!$K26+'Input Bank'!$L26)/30)+($J26*'Input Bank'!AK26)</f>
        <v>0</v>
      </c>
      <c r="AL26" s="446">
        <f>Bobot!$P26*($I26*('Input Bank'!$K26+'Input Bank'!$L26)/30)+($J26*'Input Bank'!AL26)</f>
        <v>0</v>
      </c>
      <c r="AM26" s="446">
        <f>Bobot!$P26*($I26*('Input Bank'!$K26+'Input Bank'!$L26)/30)+($J26*'Input Bank'!AM26)</f>
        <v>0</v>
      </c>
      <c r="AN26" s="446">
        <f>Bobot!$P26*($I26*('Input Bank'!$K26+'Input Bank'!$L26)/30)+($J26*'Input Bank'!AN26)</f>
        <v>0</v>
      </c>
      <c r="AO26" s="446">
        <f>Bobot!$P26*($I26*('Input Bank'!$K26+'Input Bank'!$L26)/30)+($J26*'Input Bank'!AO26)</f>
        <v>0</v>
      </c>
      <c r="AP26" s="446">
        <f>Bobot!$P26*($I26*('Input Bank'!$K26+'Input Bank'!$L26)/30)+($J26*'Input Bank'!AP26)</f>
        <v>0</v>
      </c>
      <c r="AQ26" s="446">
        <f>$J26*'Input Bank'!AQ26</f>
        <v>0</v>
      </c>
      <c r="AR26" s="446">
        <f>$J26*'Input Bank'!AR26</f>
        <v>0</v>
      </c>
      <c r="AS26" s="446">
        <f>$J26*'Input Bank'!AS26</f>
        <v>0</v>
      </c>
      <c r="AT26" s="446">
        <f>$J26*'Input Bank'!AT26</f>
        <v>0</v>
      </c>
      <c r="AU26" s="446">
        <f>$J26*'Input Bank'!AU26</f>
        <v>0</v>
      </c>
      <c r="AV26" s="446">
        <f>$J26*'Input Bank'!AV26</f>
        <v>0</v>
      </c>
      <c r="AW26" s="446">
        <f>$J26*'Input Bank'!AW26</f>
        <v>0</v>
      </c>
      <c r="AX26" s="446">
        <f>$J26*'Input Bank'!AX26</f>
        <v>0</v>
      </c>
      <c r="AY26" s="446">
        <f>$J26*'Input Bank'!AY26</f>
        <v>0</v>
      </c>
      <c r="AZ26" s="446">
        <f>$J26*'Input Bank'!AZ26</f>
        <v>0</v>
      </c>
      <c r="BA26" s="446">
        <f>$J26*'Input Bank'!BA26</f>
        <v>0</v>
      </c>
      <c r="BB26" s="432"/>
      <c r="BG26" s="44"/>
      <c r="BH26" s="44"/>
    </row>
    <row r="27" spans="1:68" s="24" customFormat="1">
      <c r="A27" s="439" t="e">
        <f>Bobot!#REF!</f>
        <v>#REF!</v>
      </c>
      <c r="B27" s="16"/>
      <c r="C27" s="16"/>
      <c r="D27" s="16"/>
      <c r="E27" s="16"/>
      <c r="F27" s="47" t="s">
        <v>55</v>
      </c>
      <c r="G27" s="69" t="s">
        <v>381</v>
      </c>
      <c r="H27" s="106" t="s">
        <v>510</v>
      </c>
      <c r="I27" s="443">
        <f>Bobot!O27</f>
        <v>0.2</v>
      </c>
      <c r="J27" s="444">
        <f>Bobot!O27</f>
        <v>0.2</v>
      </c>
      <c r="K27" s="442"/>
      <c r="L27" s="445">
        <f>IF(Bobot!$P27=0,1,0)*('Input Bank'!L27+'Input Bank'!K27)*I27</f>
        <v>0</v>
      </c>
      <c r="M27" s="446">
        <f>Bobot!$P27*($I27*('Input Bank'!$K27+'Input Bank'!$L27)/30)+($J27*'Input Bank'!M27)</f>
        <v>0</v>
      </c>
      <c r="N27" s="446">
        <f>Bobot!$P27*($I27*('Input Bank'!$K27+'Input Bank'!$L27)/30)+($J27*'Input Bank'!N27)</f>
        <v>0</v>
      </c>
      <c r="O27" s="446">
        <f>Bobot!$P27*($I27*('Input Bank'!$K27+'Input Bank'!$L27)/30)+($J27*'Input Bank'!O27)</f>
        <v>0</v>
      </c>
      <c r="P27" s="446">
        <f>Bobot!$P27*($I27*('Input Bank'!$K27+'Input Bank'!$L27)/30)+($J27*'Input Bank'!P27)</f>
        <v>0</v>
      </c>
      <c r="Q27" s="446">
        <f>Bobot!$P27*($I27*('Input Bank'!$K27+'Input Bank'!$L27)/30)+($J27*'Input Bank'!Q27)</f>
        <v>0</v>
      </c>
      <c r="R27" s="446">
        <f>Bobot!$P27*($I27*('Input Bank'!$K27+'Input Bank'!$L27)/30)+($J27*'Input Bank'!R27)</f>
        <v>0</v>
      </c>
      <c r="S27" s="446">
        <f>Bobot!$P27*($I27*('Input Bank'!$K27+'Input Bank'!$L27)/30)+($J27*'Input Bank'!S27)</f>
        <v>0</v>
      </c>
      <c r="T27" s="446">
        <f>Bobot!$P27*($I27*('Input Bank'!$K27+'Input Bank'!$L27)/30)+($J27*'Input Bank'!T27)</f>
        <v>0</v>
      </c>
      <c r="U27" s="446">
        <f>Bobot!$P27*($I27*('Input Bank'!$K27+'Input Bank'!$L27)/30)+($J27*'Input Bank'!U27)</f>
        <v>0</v>
      </c>
      <c r="V27" s="446">
        <f>Bobot!$P27*($I27*('Input Bank'!$K27+'Input Bank'!$L27)/30)+($J27*'Input Bank'!V27)</f>
        <v>0</v>
      </c>
      <c r="W27" s="446">
        <f>Bobot!$P27*($I27*('Input Bank'!$K27+'Input Bank'!$L27)/30)+($J27*'Input Bank'!W27)</f>
        <v>0</v>
      </c>
      <c r="X27" s="446">
        <f>Bobot!$P27*($I27*('Input Bank'!$K27+'Input Bank'!$L27)/30)+($J27*'Input Bank'!X27)</f>
        <v>0</v>
      </c>
      <c r="Y27" s="446">
        <f>Bobot!$P27*($I27*('Input Bank'!$K27+'Input Bank'!$L27)/30)+($J27*'Input Bank'!Y27)</f>
        <v>0</v>
      </c>
      <c r="Z27" s="446">
        <f>Bobot!$P27*($I27*('Input Bank'!$K27+'Input Bank'!$L27)/30)+($J27*'Input Bank'!Z27)</f>
        <v>0</v>
      </c>
      <c r="AA27" s="446">
        <f>Bobot!$P27*($I27*('Input Bank'!$K27+'Input Bank'!$L27)/30)+($J27*'Input Bank'!AA27)</f>
        <v>0</v>
      </c>
      <c r="AB27" s="446">
        <f>Bobot!$P27*($I27*('Input Bank'!$K27+'Input Bank'!$L27)/30)+($J27*'Input Bank'!AB27)</f>
        <v>0</v>
      </c>
      <c r="AC27" s="446">
        <f>Bobot!$P27*($I27*('Input Bank'!$K27+'Input Bank'!$L27)/30)+($J27*'Input Bank'!AC27)</f>
        <v>0</v>
      </c>
      <c r="AD27" s="446">
        <f>Bobot!$P27*($I27*('Input Bank'!$K27+'Input Bank'!$L27)/30)+($J27*'Input Bank'!AD27)</f>
        <v>0</v>
      </c>
      <c r="AE27" s="446">
        <f>Bobot!$P27*($I27*('Input Bank'!$K27+'Input Bank'!$L27)/30)+($J27*'Input Bank'!AE27)</f>
        <v>0</v>
      </c>
      <c r="AF27" s="446">
        <f>Bobot!$P27*($I27*('Input Bank'!$K27+'Input Bank'!$L27)/30)+($J27*'Input Bank'!AF27)</f>
        <v>0</v>
      </c>
      <c r="AG27" s="446">
        <f>Bobot!$P27*($I27*('Input Bank'!$K27+'Input Bank'!$L27)/30)+($J27*'Input Bank'!AG27)</f>
        <v>0</v>
      </c>
      <c r="AH27" s="446">
        <f>Bobot!$P27*($I27*('Input Bank'!$K27+'Input Bank'!$L27)/30)+($J27*'Input Bank'!AH27)</f>
        <v>0</v>
      </c>
      <c r="AI27" s="446">
        <f>Bobot!$P27*($I27*('Input Bank'!$K27+'Input Bank'!$L27)/30)+($J27*'Input Bank'!AI27)</f>
        <v>0</v>
      </c>
      <c r="AJ27" s="446">
        <f>Bobot!$P27*($I27*('Input Bank'!$K27+'Input Bank'!$L27)/30)+($J27*'Input Bank'!AJ27)</f>
        <v>0</v>
      </c>
      <c r="AK27" s="446">
        <f>Bobot!$P27*($I27*('Input Bank'!$K27+'Input Bank'!$L27)/30)+($J27*'Input Bank'!AK27)</f>
        <v>0</v>
      </c>
      <c r="AL27" s="446">
        <f>Bobot!$P27*($I27*('Input Bank'!$K27+'Input Bank'!$L27)/30)+($J27*'Input Bank'!AL27)</f>
        <v>0</v>
      </c>
      <c r="AM27" s="446">
        <f>Bobot!$P27*($I27*('Input Bank'!$K27+'Input Bank'!$L27)/30)+($J27*'Input Bank'!AM27)</f>
        <v>0</v>
      </c>
      <c r="AN27" s="446">
        <f>Bobot!$P27*($I27*('Input Bank'!$K27+'Input Bank'!$L27)/30)+($J27*'Input Bank'!AN27)</f>
        <v>0</v>
      </c>
      <c r="AO27" s="446">
        <f>Bobot!$P27*($I27*('Input Bank'!$K27+'Input Bank'!$L27)/30)+($J27*'Input Bank'!AO27)</f>
        <v>0</v>
      </c>
      <c r="AP27" s="446">
        <f>Bobot!$P27*($I27*('Input Bank'!$K27+'Input Bank'!$L27)/30)+($J27*'Input Bank'!AP27)</f>
        <v>0</v>
      </c>
      <c r="AQ27" s="446">
        <f>$J27*'Input Bank'!AQ27</f>
        <v>0</v>
      </c>
      <c r="AR27" s="446">
        <f>$J27*'Input Bank'!AR27</f>
        <v>0</v>
      </c>
      <c r="AS27" s="446">
        <f>$J27*'Input Bank'!AS27</f>
        <v>0</v>
      </c>
      <c r="AT27" s="446">
        <f>$J27*'Input Bank'!AT27</f>
        <v>0</v>
      </c>
      <c r="AU27" s="446">
        <f>$J27*'Input Bank'!AU27</f>
        <v>0</v>
      </c>
      <c r="AV27" s="446">
        <f>$J27*'Input Bank'!AV27</f>
        <v>0</v>
      </c>
      <c r="AW27" s="446">
        <f>$J27*'Input Bank'!AW27</f>
        <v>0</v>
      </c>
      <c r="AX27" s="446">
        <f>$J27*'Input Bank'!AX27</f>
        <v>0</v>
      </c>
      <c r="AY27" s="446">
        <f>$J27*'Input Bank'!AY27</f>
        <v>0</v>
      </c>
      <c r="AZ27" s="446">
        <f>$J27*'Input Bank'!AZ27</f>
        <v>0</v>
      </c>
      <c r="BA27" s="446">
        <f>$J27*'Input Bank'!BA27</f>
        <v>0</v>
      </c>
      <c r="BB27" s="432"/>
      <c r="BP27" s="44"/>
    </row>
    <row r="28" spans="1:68" s="44" customFormat="1">
      <c r="A28" s="439" t="e">
        <f>Bobot!#REF!</f>
        <v>#REF!</v>
      </c>
      <c r="B28" s="16"/>
      <c r="C28" s="16"/>
      <c r="D28" s="16"/>
      <c r="E28" s="16"/>
      <c r="F28" s="47" t="s">
        <v>56</v>
      </c>
      <c r="G28" s="69" t="s">
        <v>382</v>
      </c>
      <c r="H28" s="106" t="s">
        <v>511</v>
      </c>
      <c r="I28" s="443">
        <f>Bobot!O28</f>
        <v>0.4</v>
      </c>
      <c r="J28" s="444">
        <f>Bobot!O28</f>
        <v>0.4</v>
      </c>
      <c r="K28" s="442"/>
      <c r="L28" s="445">
        <f>IF(Bobot!$P28=0,1,0)*('Input Bank'!L28+'Input Bank'!K28)*I28</f>
        <v>0</v>
      </c>
      <c r="M28" s="446">
        <f>Bobot!$P28*($I28*('Input Bank'!$K28+'Input Bank'!$L28)/30)+($J28*'Input Bank'!M28)</f>
        <v>0</v>
      </c>
      <c r="N28" s="446">
        <f>Bobot!$P28*($I28*('Input Bank'!$K28+'Input Bank'!$L28)/30)+($J28*'Input Bank'!N28)</f>
        <v>0</v>
      </c>
      <c r="O28" s="446">
        <f>Bobot!$P28*($I28*('Input Bank'!$K28+'Input Bank'!$L28)/30)+($J28*'Input Bank'!O28)</f>
        <v>0</v>
      </c>
      <c r="P28" s="446">
        <f>Bobot!$P28*($I28*('Input Bank'!$K28+'Input Bank'!$L28)/30)+($J28*'Input Bank'!P28)</f>
        <v>0</v>
      </c>
      <c r="Q28" s="446">
        <f>Bobot!$P28*($I28*('Input Bank'!$K28+'Input Bank'!$L28)/30)+($J28*'Input Bank'!Q28)</f>
        <v>0</v>
      </c>
      <c r="R28" s="446">
        <f>Bobot!$P28*($I28*('Input Bank'!$K28+'Input Bank'!$L28)/30)+($J28*'Input Bank'!R28)</f>
        <v>0</v>
      </c>
      <c r="S28" s="446">
        <f>Bobot!$P28*($I28*('Input Bank'!$K28+'Input Bank'!$L28)/30)+($J28*'Input Bank'!S28)</f>
        <v>0</v>
      </c>
      <c r="T28" s="446">
        <f>Bobot!$P28*($I28*('Input Bank'!$K28+'Input Bank'!$L28)/30)+($J28*'Input Bank'!T28)</f>
        <v>0</v>
      </c>
      <c r="U28" s="446">
        <f>Bobot!$P28*($I28*('Input Bank'!$K28+'Input Bank'!$L28)/30)+($J28*'Input Bank'!U28)</f>
        <v>0</v>
      </c>
      <c r="V28" s="446">
        <f>Bobot!$P28*($I28*('Input Bank'!$K28+'Input Bank'!$L28)/30)+($J28*'Input Bank'!V28)</f>
        <v>0</v>
      </c>
      <c r="W28" s="446">
        <f>Bobot!$P28*($I28*('Input Bank'!$K28+'Input Bank'!$L28)/30)+($J28*'Input Bank'!W28)</f>
        <v>0</v>
      </c>
      <c r="X28" s="446">
        <f>Bobot!$P28*($I28*('Input Bank'!$K28+'Input Bank'!$L28)/30)+($J28*'Input Bank'!X28)</f>
        <v>0</v>
      </c>
      <c r="Y28" s="446">
        <f>Bobot!$P28*($I28*('Input Bank'!$K28+'Input Bank'!$L28)/30)+($J28*'Input Bank'!Y28)</f>
        <v>0</v>
      </c>
      <c r="Z28" s="446">
        <f>Bobot!$P28*($I28*('Input Bank'!$K28+'Input Bank'!$L28)/30)+($J28*'Input Bank'!Z28)</f>
        <v>0</v>
      </c>
      <c r="AA28" s="446">
        <f>Bobot!$P28*($I28*('Input Bank'!$K28+'Input Bank'!$L28)/30)+($J28*'Input Bank'!AA28)</f>
        <v>0</v>
      </c>
      <c r="AB28" s="446">
        <f>Bobot!$P28*($I28*('Input Bank'!$K28+'Input Bank'!$L28)/30)+($J28*'Input Bank'!AB28)</f>
        <v>0</v>
      </c>
      <c r="AC28" s="446">
        <f>Bobot!$P28*($I28*('Input Bank'!$K28+'Input Bank'!$L28)/30)+($J28*'Input Bank'!AC28)</f>
        <v>0</v>
      </c>
      <c r="AD28" s="446">
        <f>Bobot!$P28*($I28*('Input Bank'!$K28+'Input Bank'!$L28)/30)+($J28*'Input Bank'!AD28)</f>
        <v>0</v>
      </c>
      <c r="AE28" s="446">
        <f>Bobot!$P28*($I28*('Input Bank'!$K28+'Input Bank'!$L28)/30)+($J28*'Input Bank'!AE28)</f>
        <v>0</v>
      </c>
      <c r="AF28" s="446">
        <f>Bobot!$P28*($I28*('Input Bank'!$K28+'Input Bank'!$L28)/30)+($J28*'Input Bank'!AF28)</f>
        <v>0</v>
      </c>
      <c r="AG28" s="446">
        <f>Bobot!$P28*($I28*('Input Bank'!$K28+'Input Bank'!$L28)/30)+($J28*'Input Bank'!AG28)</f>
        <v>0</v>
      </c>
      <c r="AH28" s="446">
        <f>Bobot!$P28*($I28*('Input Bank'!$K28+'Input Bank'!$L28)/30)+($J28*'Input Bank'!AH28)</f>
        <v>0</v>
      </c>
      <c r="AI28" s="446">
        <f>Bobot!$P28*($I28*('Input Bank'!$K28+'Input Bank'!$L28)/30)+($J28*'Input Bank'!AI28)</f>
        <v>0</v>
      </c>
      <c r="AJ28" s="446">
        <f>Bobot!$P28*($I28*('Input Bank'!$K28+'Input Bank'!$L28)/30)+($J28*'Input Bank'!AJ28)</f>
        <v>0</v>
      </c>
      <c r="AK28" s="446">
        <f>Bobot!$P28*($I28*('Input Bank'!$K28+'Input Bank'!$L28)/30)+($J28*'Input Bank'!AK28)</f>
        <v>0</v>
      </c>
      <c r="AL28" s="446">
        <f>Bobot!$P28*($I28*('Input Bank'!$K28+'Input Bank'!$L28)/30)+($J28*'Input Bank'!AL28)</f>
        <v>0</v>
      </c>
      <c r="AM28" s="446">
        <f>Bobot!$P28*($I28*('Input Bank'!$K28+'Input Bank'!$L28)/30)+($J28*'Input Bank'!AM28)</f>
        <v>0</v>
      </c>
      <c r="AN28" s="446">
        <f>Bobot!$P28*($I28*('Input Bank'!$K28+'Input Bank'!$L28)/30)+($J28*'Input Bank'!AN28)</f>
        <v>0</v>
      </c>
      <c r="AO28" s="446">
        <f>Bobot!$P28*($I28*('Input Bank'!$K28+'Input Bank'!$L28)/30)+($J28*'Input Bank'!AO28)</f>
        <v>0</v>
      </c>
      <c r="AP28" s="446">
        <f>Bobot!$P28*($I28*('Input Bank'!$K28+'Input Bank'!$L28)/30)+($J28*'Input Bank'!AP28)</f>
        <v>0</v>
      </c>
      <c r="AQ28" s="446">
        <f>$J28*'Input Bank'!AQ28</f>
        <v>0</v>
      </c>
      <c r="AR28" s="446">
        <f>$J28*'Input Bank'!AR28</f>
        <v>0</v>
      </c>
      <c r="AS28" s="446">
        <f>$J28*'Input Bank'!AS28</f>
        <v>0</v>
      </c>
      <c r="AT28" s="446">
        <f>$J28*'Input Bank'!AT28</f>
        <v>0</v>
      </c>
      <c r="AU28" s="446">
        <f>$J28*'Input Bank'!AU28</f>
        <v>0</v>
      </c>
      <c r="AV28" s="446">
        <f>$J28*'Input Bank'!AV28</f>
        <v>0</v>
      </c>
      <c r="AW28" s="446">
        <f>$J28*'Input Bank'!AW28</f>
        <v>0</v>
      </c>
      <c r="AX28" s="446">
        <f>$J28*'Input Bank'!AX28</f>
        <v>0</v>
      </c>
      <c r="AY28" s="446">
        <f>$J28*'Input Bank'!AY28</f>
        <v>0</v>
      </c>
      <c r="AZ28" s="446">
        <f>$J28*'Input Bank'!AZ28</f>
        <v>0</v>
      </c>
      <c r="BA28" s="446">
        <f>$J28*'Input Bank'!BA28</f>
        <v>0</v>
      </c>
      <c r="BB28" s="432"/>
      <c r="BC28" s="24"/>
      <c r="BD28" s="24"/>
      <c r="BE28" s="24"/>
      <c r="BF28" s="24"/>
      <c r="BG28" s="24"/>
      <c r="BH28" s="24"/>
      <c r="BI28" s="24"/>
      <c r="BJ28" s="24"/>
      <c r="BK28" s="24"/>
      <c r="BP28" s="24"/>
    </row>
    <row r="29" spans="1:68" s="24" customFormat="1" ht="25">
      <c r="A29" s="439" t="e">
        <f>Bobot!#REF!</f>
        <v>#REF!</v>
      </c>
      <c r="B29" s="16"/>
      <c r="C29" s="16"/>
      <c r="D29" s="16"/>
      <c r="E29" s="16"/>
      <c r="F29" s="47" t="s">
        <v>57</v>
      </c>
      <c r="G29" s="69" t="s">
        <v>383</v>
      </c>
      <c r="H29" s="106" t="s">
        <v>238</v>
      </c>
      <c r="I29" s="443">
        <f>Bobot!O29</f>
        <v>0.2</v>
      </c>
      <c r="J29" s="444">
        <f>Bobot!O29</f>
        <v>0.2</v>
      </c>
      <c r="K29" s="442"/>
      <c r="L29" s="445">
        <f>IF(Bobot!$P29=0,1,0)*('Input Bank'!L29+'Input Bank'!K29)*I29</f>
        <v>0</v>
      </c>
      <c r="M29" s="446">
        <f>Bobot!$P29*($I29*('Input Bank'!$K29+'Input Bank'!$L29)/30)+($J29*'Input Bank'!M29)</f>
        <v>0</v>
      </c>
      <c r="N29" s="446">
        <f>Bobot!$P29*($I29*('Input Bank'!$K29+'Input Bank'!$L29)/30)+($J29*'Input Bank'!N29)</f>
        <v>0</v>
      </c>
      <c r="O29" s="446">
        <f>Bobot!$P29*($I29*('Input Bank'!$K29+'Input Bank'!$L29)/30)+($J29*'Input Bank'!O29)</f>
        <v>0</v>
      </c>
      <c r="P29" s="446">
        <f>Bobot!$P29*($I29*('Input Bank'!$K29+'Input Bank'!$L29)/30)+($J29*'Input Bank'!P29)</f>
        <v>0</v>
      </c>
      <c r="Q29" s="446">
        <f>Bobot!$P29*($I29*('Input Bank'!$K29+'Input Bank'!$L29)/30)+($J29*'Input Bank'!Q29)</f>
        <v>0</v>
      </c>
      <c r="R29" s="446">
        <f>Bobot!$P29*($I29*('Input Bank'!$K29+'Input Bank'!$L29)/30)+($J29*'Input Bank'!R29)</f>
        <v>0</v>
      </c>
      <c r="S29" s="446">
        <f>Bobot!$P29*($I29*('Input Bank'!$K29+'Input Bank'!$L29)/30)+($J29*'Input Bank'!S29)</f>
        <v>0</v>
      </c>
      <c r="T29" s="446">
        <f>Bobot!$P29*($I29*('Input Bank'!$K29+'Input Bank'!$L29)/30)+($J29*'Input Bank'!T29)</f>
        <v>0</v>
      </c>
      <c r="U29" s="446">
        <f>Bobot!$P29*($I29*('Input Bank'!$K29+'Input Bank'!$L29)/30)+($J29*'Input Bank'!U29)</f>
        <v>0</v>
      </c>
      <c r="V29" s="446">
        <f>Bobot!$P29*($I29*('Input Bank'!$K29+'Input Bank'!$L29)/30)+($J29*'Input Bank'!V29)</f>
        <v>0</v>
      </c>
      <c r="W29" s="446">
        <f>Bobot!$P29*($I29*('Input Bank'!$K29+'Input Bank'!$L29)/30)+($J29*'Input Bank'!W29)</f>
        <v>0</v>
      </c>
      <c r="X29" s="446">
        <f>Bobot!$P29*($I29*('Input Bank'!$K29+'Input Bank'!$L29)/30)+($J29*'Input Bank'!X29)</f>
        <v>0</v>
      </c>
      <c r="Y29" s="446">
        <f>Bobot!$P29*($I29*('Input Bank'!$K29+'Input Bank'!$L29)/30)+($J29*'Input Bank'!Y29)</f>
        <v>0</v>
      </c>
      <c r="Z29" s="446">
        <f>Bobot!$P29*($I29*('Input Bank'!$K29+'Input Bank'!$L29)/30)+($J29*'Input Bank'!Z29)</f>
        <v>0</v>
      </c>
      <c r="AA29" s="446">
        <f>Bobot!$P29*($I29*('Input Bank'!$K29+'Input Bank'!$L29)/30)+($J29*'Input Bank'!AA29)</f>
        <v>0</v>
      </c>
      <c r="AB29" s="446">
        <f>Bobot!$P29*($I29*('Input Bank'!$K29+'Input Bank'!$L29)/30)+($J29*'Input Bank'!AB29)</f>
        <v>0</v>
      </c>
      <c r="AC29" s="446">
        <f>Bobot!$P29*($I29*('Input Bank'!$K29+'Input Bank'!$L29)/30)+($J29*'Input Bank'!AC29)</f>
        <v>0</v>
      </c>
      <c r="AD29" s="446">
        <f>Bobot!$P29*($I29*('Input Bank'!$K29+'Input Bank'!$L29)/30)+($J29*'Input Bank'!AD29)</f>
        <v>0</v>
      </c>
      <c r="AE29" s="446">
        <f>Bobot!$P29*($I29*('Input Bank'!$K29+'Input Bank'!$L29)/30)+($J29*'Input Bank'!AE29)</f>
        <v>0</v>
      </c>
      <c r="AF29" s="446">
        <f>Bobot!$P29*($I29*('Input Bank'!$K29+'Input Bank'!$L29)/30)+($J29*'Input Bank'!AF29)</f>
        <v>0</v>
      </c>
      <c r="AG29" s="446">
        <f>Bobot!$P29*($I29*('Input Bank'!$K29+'Input Bank'!$L29)/30)+($J29*'Input Bank'!AG29)</f>
        <v>0</v>
      </c>
      <c r="AH29" s="446">
        <f>Bobot!$P29*($I29*('Input Bank'!$K29+'Input Bank'!$L29)/30)+($J29*'Input Bank'!AH29)</f>
        <v>0</v>
      </c>
      <c r="AI29" s="446">
        <f>Bobot!$P29*($I29*('Input Bank'!$K29+'Input Bank'!$L29)/30)+($J29*'Input Bank'!AI29)</f>
        <v>0</v>
      </c>
      <c r="AJ29" s="446">
        <f>Bobot!$P29*($I29*('Input Bank'!$K29+'Input Bank'!$L29)/30)+($J29*'Input Bank'!AJ29)</f>
        <v>0</v>
      </c>
      <c r="AK29" s="446">
        <f>Bobot!$P29*($I29*('Input Bank'!$K29+'Input Bank'!$L29)/30)+($J29*'Input Bank'!AK29)</f>
        <v>0</v>
      </c>
      <c r="AL29" s="446">
        <f>Bobot!$P29*($I29*('Input Bank'!$K29+'Input Bank'!$L29)/30)+($J29*'Input Bank'!AL29)</f>
        <v>0</v>
      </c>
      <c r="AM29" s="446">
        <f>Bobot!$P29*($I29*('Input Bank'!$K29+'Input Bank'!$L29)/30)+($J29*'Input Bank'!AM29)</f>
        <v>0</v>
      </c>
      <c r="AN29" s="446">
        <f>Bobot!$P29*($I29*('Input Bank'!$K29+'Input Bank'!$L29)/30)+($J29*'Input Bank'!AN29)</f>
        <v>0</v>
      </c>
      <c r="AO29" s="446">
        <f>Bobot!$P29*($I29*('Input Bank'!$K29+'Input Bank'!$L29)/30)+($J29*'Input Bank'!AO29)</f>
        <v>0</v>
      </c>
      <c r="AP29" s="446">
        <f>Bobot!$P29*($I29*('Input Bank'!$K29+'Input Bank'!$L29)/30)+($J29*'Input Bank'!AP29)</f>
        <v>0</v>
      </c>
      <c r="AQ29" s="446">
        <f>$J29*'Input Bank'!AQ29</f>
        <v>0</v>
      </c>
      <c r="AR29" s="446">
        <f>$J29*'Input Bank'!AR29</f>
        <v>0</v>
      </c>
      <c r="AS29" s="446">
        <f>$J29*'Input Bank'!AS29</f>
        <v>0</v>
      </c>
      <c r="AT29" s="446">
        <f>$J29*'Input Bank'!AT29</f>
        <v>0</v>
      </c>
      <c r="AU29" s="446">
        <f>$J29*'Input Bank'!AU29</f>
        <v>0</v>
      </c>
      <c r="AV29" s="446">
        <f>$J29*'Input Bank'!AV29</f>
        <v>0</v>
      </c>
      <c r="AW29" s="446">
        <f>$J29*'Input Bank'!AW29</f>
        <v>0</v>
      </c>
      <c r="AX29" s="446">
        <f>$J29*'Input Bank'!AX29</f>
        <v>0</v>
      </c>
      <c r="AY29" s="446">
        <f>$J29*'Input Bank'!AY29</f>
        <v>0</v>
      </c>
      <c r="AZ29" s="446">
        <f>$J29*'Input Bank'!AZ29</f>
        <v>0</v>
      </c>
      <c r="BA29" s="447">
        <f>$J29*'Input Bank'!BA29</f>
        <v>0</v>
      </c>
      <c r="BB29" s="432"/>
      <c r="BK29" s="44"/>
      <c r="BP29" s="44"/>
    </row>
    <row r="30" spans="1:68" s="24" customFormat="1" ht="25">
      <c r="A30" s="439" t="e">
        <f>Bobot!#REF!</f>
        <v>#REF!</v>
      </c>
      <c r="B30" s="25"/>
      <c r="C30" s="25"/>
      <c r="D30" s="25"/>
      <c r="E30" s="25"/>
      <c r="F30" s="47" t="s">
        <v>58</v>
      </c>
      <c r="G30" s="69" t="s">
        <v>384</v>
      </c>
      <c r="H30" s="106" t="s">
        <v>239</v>
      </c>
      <c r="I30" s="443">
        <f>Bobot!O30</f>
        <v>0.4</v>
      </c>
      <c r="J30" s="444">
        <f>Bobot!O30</f>
        <v>0.4</v>
      </c>
      <c r="K30" s="442"/>
      <c r="L30" s="445">
        <f>IF(Bobot!$P30=0,1,0)*('Input Bank'!L30+'Input Bank'!K30)*I30</f>
        <v>0</v>
      </c>
      <c r="M30" s="446">
        <f>Bobot!$P30*($I30*('Input Bank'!$K30+'Input Bank'!$L30)/30)+($J30*'Input Bank'!M30)</f>
        <v>0</v>
      </c>
      <c r="N30" s="446">
        <f>Bobot!$P30*($I30*('Input Bank'!$K30+'Input Bank'!$L30)/30)+($J30*'Input Bank'!N30)</f>
        <v>0</v>
      </c>
      <c r="O30" s="446">
        <f>Bobot!$P30*($I30*('Input Bank'!$K30+'Input Bank'!$L30)/30)+($J30*'Input Bank'!O30)</f>
        <v>0</v>
      </c>
      <c r="P30" s="446">
        <f>Bobot!$P30*($I30*('Input Bank'!$K30+'Input Bank'!$L30)/30)+($J30*'Input Bank'!P30)</f>
        <v>0</v>
      </c>
      <c r="Q30" s="446">
        <f>Bobot!$P30*($I30*('Input Bank'!$K30+'Input Bank'!$L30)/30)+($J30*'Input Bank'!Q30)</f>
        <v>0</v>
      </c>
      <c r="R30" s="446">
        <f>Bobot!$P30*($I30*('Input Bank'!$K30+'Input Bank'!$L30)/30)+($J30*'Input Bank'!R30)</f>
        <v>0</v>
      </c>
      <c r="S30" s="446">
        <f>Bobot!$P30*($I30*('Input Bank'!$K30+'Input Bank'!$L30)/30)+($J30*'Input Bank'!S30)</f>
        <v>0</v>
      </c>
      <c r="T30" s="446">
        <f>Bobot!$P30*($I30*('Input Bank'!$K30+'Input Bank'!$L30)/30)+($J30*'Input Bank'!T30)</f>
        <v>0</v>
      </c>
      <c r="U30" s="446">
        <f>Bobot!$P30*($I30*('Input Bank'!$K30+'Input Bank'!$L30)/30)+($J30*'Input Bank'!U30)</f>
        <v>0</v>
      </c>
      <c r="V30" s="446">
        <f>Bobot!$P30*($I30*('Input Bank'!$K30+'Input Bank'!$L30)/30)+($J30*'Input Bank'!V30)</f>
        <v>0</v>
      </c>
      <c r="W30" s="446">
        <f>Bobot!$P30*($I30*('Input Bank'!$K30+'Input Bank'!$L30)/30)+($J30*'Input Bank'!W30)</f>
        <v>0</v>
      </c>
      <c r="X30" s="446">
        <f>Bobot!$P30*($I30*('Input Bank'!$K30+'Input Bank'!$L30)/30)+($J30*'Input Bank'!X30)</f>
        <v>0</v>
      </c>
      <c r="Y30" s="446">
        <f>Bobot!$P30*($I30*('Input Bank'!$K30+'Input Bank'!$L30)/30)+($J30*'Input Bank'!Y30)</f>
        <v>0</v>
      </c>
      <c r="Z30" s="446">
        <f>Bobot!$P30*($I30*('Input Bank'!$K30+'Input Bank'!$L30)/30)+($J30*'Input Bank'!Z30)</f>
        <v>0</v>
      </c>
      <c r="AA30" s="446">
        <f>Bobot!$P30*($I30*('Input Bank'!$K30+'Input Bank'!$L30)/30)+($J30*'Input Bank'!AA30)</f>
        <v>0</v>
      </c>
      <c r="AB30" s="446">
        <f>Bobot!$P30*($I30*('Input Bank'!$K30+'Input Bank'!$L30)/30)+($J30*'Input Bank'!AB30)</f>
        <v>0</v>
      </c>
      <c r="AC30" s="446">
        <f>Bobot!$P30*($I30*('Input Bank'!$K30+'Input Bank'!$L30)/30)+($J30*'Input Bank'!AC30)</f>
        <v>0</v>
      </c>
      <c r="AD30" s="446">
        <f>Bobot!$P30*($I30*('Input Bank'!$K30+'Input Bank'!$L30)/30)+($J30*'Input Bank'!AD30)</f>
        <v>0</v>
      </c>
      <c r="AE30" s="446">
        <f>Bobot!$P30*($I30*('Input Bank'!$K30+'Input Bank'!$L30)/30)+($J30*'Input Bank'!AE30)</f>
        <v>0</v>
      </c>
      <c r="AF30" s="446">
        <f>Bobot!$P30*($I30*('Input Bank'!$K30+'Input Bank'!$L30)/30)+($J30*'Input Bank'!AF30)</f>
        <v>0</v>
      </c>
      <c r="AG30" s="446">
        <f>Bobot!$P30*($I30*('Input Bank'!$K30+'Input Bank'!$L30)/30)+($J30*'Input Bank'!AG30)</f>
        <v>0</v>
      </c>
      <c r="AH30" s="446">
        <f>Bobot!$P30*($I30*('Input Bank'!$K30+'Input Bank'!$L30)/30)+($J30*'Input Bank'!AH30)</f>
        <v>0</v>
      </c>
      <c r="AI30" s="446">
        <f>Bobot!$P30*($I30*('Input Bank'!$K30+'Input Bank'!$L30)/30)+($J30*'Input Bank'!AI30)</f>
        <v>0</v>
      </c>
      <c r="AJ30" s="446">
        <f>Bobot!$P30*($I30*('Input Bank'!$K30+'Input Bank'!$L30)/30)+($J30*'Input Bank'!AJ30)</f>
        <v>0</v>
      </c>
      <c r="AK30" s="446">
        <f>Bobot!$P30*($I30*('Input Bank'!$K30+'Input Bank'!$L30)/30)+($J30*'Input Bank'!AK30)</f>
        <v>0</v>
      </c>
      <c r="AL30" s="446">
        <f>Bobot!$P30*($I30*('Input Bank'!$K30+'Input Bank'!$L30)/30)+($J30*'Input Bank'!AL30)</f>
        <v>0</v>
      </c>
      <c r="AM30" s="446">
        <f>Bobot!$P30*($I30*('Input Bank'!$K30+'Input Bank'!$L30)/30)+($J30*'Input Bank'!AM30)</f>
        <v>0</v>
      </c>
      <c r="AN30" s="446">
        <f>Bobot!$P30*($I30*('Input Bank'!$K30+'Input Bank'!$L30)/30)+($J30*'Input Bank'!AN30)</f>
        <v>0</v>
      </c>
      <c r="AO30" s="446">
        <f>Bobot!$P30*($I30*('Input Bank'!$K30+'Input Bank'!$L30)/30)+($J30*'Input Bank'!AO30)</f>
        <v>0</v>
      </c>
      <c r="AP30" s="446">
        <f>Bobot!$P30*($I30*('Input Bank'!$K30+'Input Bank'!$L30)/30)+($J30*'Input Bank'!AP30)</f>
        <v>0</v>
      </c>
      <c r="AQ30" s="446">
        <f>$J30*'Input Bank'!AQ30</f>
        <v>0</v>
      </c>
      <c r="AR30" s="446">
        <f>$J30*'Input Bank'!AR30</f>
        <v>0</v>
      </c>
      <c r="AS30" s="446">
        <f>$J30*'Input Bank'!AS30</f>
        <v>0</v>
      </c>
      <c r="AT30" s="446">
        <f>$J30*'Input Bank'!AT30</f>
        <v>0</v>
      </c>
      <c r="AU30" s="446">
        <f>$J30*'Input Bank'!AU30</f>
        <v>0</v>
      </c>
      <c r="AV30" s="446">
        <f>$J30*'Input Bank'!AV30</f>
        <v>0</v>
      </c>
      <c r="AW30" s="446">
        <f>$J30*'Input Bank'!AW30</f>
        <v>0</v>
      </c>
      <c r="AX30" s="446">
        <f>$J30*'Input Bank'!AX30</f>
        <v>0</v>
      </c>
      <c r="AY30" s="446">
        <f>$J30*'Input Bank'!AY30</f>
        <v>0</v>
      </c>
      <c r="AZ30" s="446">
        <f>$J30*'Input Bank'!AZ30</f>
        <v>0</v>
      </c>
      <c r="BA30" s="447">
        <f>$J30*'Input Bank'!BA30</f>
        <v>0</v>
      </c>
      <c r="BB30" s="448"/>
      <c r="BL30" s="44"/>
      <c r="BM30" s="44"/>
      <c r="BN30" s="44"/>
      <c r="BO30" s="44"/>
    </row>
    <row r="31" spans="1:68" s="24" customFormat="1" ht="13">
      <c r="A31" s="439">
        <f>Bobot!P31</f>
        <v>0</v>
      </c>
      <c r="B31" s="439"/>
      <c r="C31" s="439"/>
      <c r="D31" s="439"/>
      <c r="E31" s="439"/>
      <c r="F31" s="47" t="s">
        <v>370</v>
      </c>
      <c r="G31" s="67" t="s">
        <v>535</v>
      </c>
      <c r="H31" s="18" t="s">
        <v>183</v>
      </c>
      <c r="I31" s="449"/>
      <c r="J31" s="449"/>
      <c r="K31" s="452"/>
      <c r="L31" s="453">
        <f>SUM(L32:L33)</f>
        <v>0</v>
      </c>
      <c r="M31" s="453">
        <f>SUM(M32:M33)</f>
        <v>0</v>
      </c>
      <c r="N31" s="453">
        <f t="shared" ref="N31:R31" si="2">SUM(N32:N33)</f>
        <v>0</v>
      </c>
      <c r="O31" s="453">
        <f t="shared" si="2"/>
        <v>0</v>
      </c>
      <c r="P31" s="453">
        <f t="shared" si="2"/>
        <v>0</v>
      </c>
      <c r="Q31" s="453">
        <f t="shared" si="2"/>
        <v>0</v>
      </c>
      <c r="R31" s="453">
        <f t="shared" si="2"/>
        <v>0</v>
      </c>
      <c r="S31" s="453">
        <f>SUM(S32:S33)</f>
        <v>0</v>
      </c>
      <c r="T31" s="453">
        <f t="shared" ref="T31:BA31" si="3">SUM(T32:T33)</f>
        <v>0</v>
      </c>
      <c r="U31" s="453">
        <f t="shared" si="3"/>
        <v>0</v>
      </c>
      <c r="V31" s="453">
        <f t="shared" si="3"/>
        <v>0</v>
      </c>
      <c r="W31" s="453">
        <f t="shared" si="3"/>
        <v>0</v>
      </c>
      <c r="X31" s="453">
        <f t="shared" si="3"/>
        <v>0</v>
      </c>
      <c r="Y31" s="453">
        <f t="shared" si="3"/>
        <v>0</v>
      </c>
      <c r="Z31" s="453">
        <f t="shared" si="3"/>
        <v>0</v>
      </c>
      <c r="AA31" s="453">
        <f t="shared" si="3"/>
        <v>0</v>
      </c>
      <c r="AB31" s="453">
        <f t="shared" si="3"/>
        <v>0</v>
      </c>
      <c r="AC31" s="453">
        <f t="shared" si="3"/>
        <v>0</v>
      </c>
      <c r="AD31" s="453">
        <f t="shared" si="3"/>
        <v>0</v>
      </c>
      <c r="AE31" s="453">
        <f t="shared" si="3"/>
        <v>0</v>
      </c>
      <c r="AF31" s="453">
        <f t="shared" si="3"/>
        <v>0</v>
      </c>
      <c r="AG31" s="453">
        <f t="shared" si="3"/>
        <v>0</v>
      </c>
      <c r="AH31" s="453">
        <f t="shared" si="3"/>
        <v>0</v>
      </c>
      <c r="AI31" s="453">
        <f t="shared" si="3"/>
        <v>0</v>
      </c>
      <c r="AJ31" s="453">
        <f t="shared" si="3"/>
        <v>0</v>
      </c>
      <c r="AK31" s="453">
        <f t="shared" si="3"/>
        <v>0</v>
      </c>
      <c r="AL31" s="453">
        <f t="shared" si="3"/>
        <v>0</v>
      </c>
      <c r="AM31" s="453">
        <f t="shared" si="3"/>
        <v>0</v>
      </c>
      <c r="AN31" s="453">
        <f t="shared" si="3"/>
        <v>0</v>
      </c>
      <c r="AO31" s="453">
        <f t="shared" si="3"/>
        <v>0</v>
      </c>
      <c r="AP31" s="453">
        <f t="shared" si="3"/>
        <v>0</v>
      </c>
      <c r="AQ31" s="453">
        <f t="shared" si="3"/>
        <v>0</v>
      </c>
      <c r="AR31" s="453">
        <f t="shared" si="3"/>
        <v>0</v>
      </c>
      <c r="AS31" s="453">
        <f t="shared" si="3"/>
        <v>0</v>
      </c>
      <c r="AT31" s="453">
        <f t="shared" si="3"/>
        <v>0</v>
      </c>
      <c r="AU31" s="453">
        <f t="shared" si="3"/>
        <v>0</v>
      </c>
      <c r="AV31" s="453">
        <f t="shared" si="3"/>
        <v>0</v>
      </c>
      <c r="AW31" s="453">
        <f t="shared" si="3"/>
        <v>0</v>
      </c>
      <c r="AX31" s="453">
        <f t="shared" si="3"/>
        <v>0</v>
      </c>
      <c r="AY31" s="453">
        <f t="shared" si="3"/>
        <v>0</v>
      </c>
      <c r="AZ31" s="453">
        <f t="shared" si="3"/>
        <v>0</v>
      </c>
      <c r="BA31" s="453">
        <f t="shared" si="3"/>
        <v>0</v>
      </c>
      <c r="BB31" s="432"/>
    </row>
    <row r="32" spans="1:68" s="24" customFormat="1" ht="25">
      <c r="A32" s="439">
        <f>Bobot!P32</f>
        <v>0</v>
      </c>
      <c r="B32" s="439"/>
      <c r="C32" s="439"/>
      <c r="D32" s="439"/>
      <c r="E32" s="439"/>
      <c r="F32" s="47" t="s">
        <v>59</v>
      </c>
      <c r="G32" s="69" t="s">
        <v>385</v>
      </c>
      <c r="H32" s="19" t="s">
        <v>352</v>
      </c>
      <c r="I32" s="443">
        <f>Bobot!O32</f>
        <v>1</v>
      </c>
      <c r="J32" s="444">
        <f>Bobot!O32</f>
        <v>1</v>
      </c>
      <c r="K32" s="442"/>
      <c r="L32" s="449"/>
      <c r="M32" s="446">
        <f>$J32*'Input Bank'!M32</f>
        <v>0</v>
      </c>
      <c r="N32" s="446">
        <f>$J32*'Input Bank'!N32</f>
        <v>0</v>
      </c>
      <c r="O32" s="446">
        <f>$J32*'Input Bank'!O32</f>
        <v>0</v>
      </c>
      <c r="P32" s="446">
        <f>$J32*'Input Bank'!P32</f>
        <v>0</v>
      </c>
      <c r="Q32" s="446">
        <f>$J32*'Input Bank'!Q32</f>
        <v>0</v>
      </c>
      <c r="R32" s="446">
        <f>$J32*'Input Bank'!R32</f>
        <v>0</v>
      </c>
      <c r="S32" s="446">
        <f>$J32*'Input Bank'!S32</f>
        <v>0</v>
      </c>
      <c r="T32" s="446">
        <f>$J32*'Input Bank'!T32</f>
        <v>0</v>
      </c>
      <c r="U32" s="446">
        <f>$J32*'Input Bank'!U32</f>
        <v>0</v>
      </c>
      <c r="V32" s="446">
        <f>$J32*'Input Bank'!V32</f>
        <v>0</v>
      </c>
      <c r="W32" s="446">
        <f>$J32*'Input Bank'!W32</f>
        <v>0</v>
      </c>
      <c r="X32" s="446">
        <f>$J32*'Input Bank'!X32</f>
        <v>0</v>
      </c>
      <c r="Y32" s="446">
        <f>$J32*'Input Bank'!Y32</f>
        <v>0</v>
      </c>
      <c r="Z32" s="446">
        <f>$J32*'Input Bank'!Z32</f>
        <v>0</v>
      </c>
      <c r="AA32" s="446">
        <f>$J32*'Input Bank'!AA32</f>
        <v>0</v>
      </c>
      <c r="AB32" s="446">
        <f>$J32*'Input Bank'!AB32</f>
        <v>0</v>
      </c>
      <c r="AC32" s="446">
        <f>$J32*'Input Bank'!AC32</f>
        <v>0</v>
      </c>
      <c r="AD32" s="446">
        <f>$J32*'Input Bank'!AD32</f>
        <v>0</v>
      </c>
      <c r="AE32" s="446">
        <f>$J32*'Input Bank'!AE32</f>
        <v>0</v>
      </c>
      <c r="AF32" s="446">
        <f>$J32*'Input Bank'!AF32</f>
        <v>0</v>
      </c>
      <c r="AG32" s="446">
        <f>$J32*'Input Bank'!AG32</f>
        <v>0</v>
      </c>
      <c r="AH32" s="446">
        <f>$J32*'Input Bank'!AH32</f>
        <v>0</v>
      </c>
      <c r="AI32" s="446">
        <f>$J32*'Input Bank'!AI32</f>
        <v>0</v>
      </c>
      <c r="AJ32" s="446">
        <f>$J32*'Input Bank'!AJ32</f>
        <v>0</v>
      </c>
      <c r="AK32" s="446">
        <f>$J32*'Input Bank'!AK32</f>
        <v>0</v>
      </c>
      <c r="AL32" s="446">
        <f>$J32*'Input Bank'!AL32</f>
        <v>0</v>
      </c>
      <c r="AM32" s="446">
        <f>$J32*'Input Bank'!AM32</f>
        <v>0</v>
      </c>
      <c r="AN32" s="446">
        <f>$J32*'Input Bank'!AN32</f>
        <v>0</v>
      </c>
      <c r="AO32" s="446">
        <f>$J32*'Input Bank'!AO32</f>
        <v>0</v>
      </c>
      <c r="AP32" s="446">
        <f>$J32*'Input Bank'!AP32</f>
        <v>0</v>
      </c>
      <c r="AQ32" s="446">
        <f>$J32*'Input Bank'!AQ32</f>
        <v>0</v>
      </c>
      <c r="AR32" s="446">
        <f>$J32*'Input Bank'!AR32</f>
        <v>0</v>
      </c>
      <c r="AS32" s="446">
        <f>$J32*'Input Bank'!AS32</f>
        <v>0</v>
      </c>
      <c r="AT32" s="446">
        <f>$J32*'Input Bank'!AT32</f>
        <v>0</v>
      </c>
      <c r="AU32" s="446">
        <f>$J32*'Input Bank'!AU32</f>
        <v>0</v>
      </c>
      <c r="AV32" s="446">
        <f>$J32*'Input Bank'!AV32</f>
        <v>0</v>
      </c>
      <c r="AW32" s="446">
        <f>$J32*'Input Bank'!AW32</f>
        <v>0</v>
      </c>
      <c r="AX32" s="446">
        <f>$J32*'Input Bank'!AX32</f>
        <v>0</v>
      </c>
      <c r="AY32" s="446">
        <f>$J32*'Input Bank'!AY32</f>
        <v>0</v>
      </c>
      <c r="AZ32" s="446">
        <f>$J32*'Input Bank'!AZ32</f>
        <v>0</v>
      </c>
      <c r="BA32" s="447">
        <f>$J32*'Input Bank'!BA32</f>
        <v>0</v>
      </c>
      <c r="BB32" s="432"/>
    </row>
    <row r="33" spans="1:62" s="24" customFormat="1">
      <c r="A33" s="439" t="e">
        <f>Bobot!#REF!</f>
        <v>#REF!</v>
      </c>
      <c r="B33" s="439"/>
      <c r="C33" s="439"/>
      <c r="D33" s="439"/>
      <c r="E33" s="439"/>
      <c r="F33" s="47" t="s">
        <v>2</v>
      </c>
      <c r="G33" s="69" t="s">
        <v>386</v>
      </c>
      <c r="H33" s="19" t="s">
        <v>196</v>
      </c>
      <c r="I33" s="443">
        <f>Bobot!O33</f>
        <v>1</v>
      </c>
      <c r="J33" s="444">
        <f>Bobot!O33</f>
        <v>1</v>
      </c>
      <c r="K33" s="442"/>
      <c r="L33" s="449"/>
      <c r="M33" s="446">
        <f>$J33*'Input Bank'!M33</f>
        <v>0</v>
      </c>
      <c r="N33" s="446">
        <f>$J33*'Input Bank'!N33</f>
        <v>0</v>
      </c>
      <c r="O33" s="446">
        <f>$J33*'Input Bank'!O33</f>
        <v>0</v>
      </c>
      <c r="P33" s="446">
        <f>$J33*'Input Bank'!P33</f>
        <v>0</v>
      </c>
      <c r="Q33" s="446">
        <f>$J33*'Input Bank'!Q33</f>
        <v>0</v>
      </c>
      <c r="R33" s="446">
        <f>$J33*'Input Bank'!R33</f>
        <v>0</v>
      </c>
      <c r="S33" s="446">
        <f>$J33*'Input Bank'!S33</f>
        <v>0</v>
      </c>
      <c r="T33" s="446">
        <f>$J33*'Input Bank'!T33</f>
        <v>0</v>
      </c>
      <c r="U33" s="446">
        <f>$J33*'Input Bank'!U33</f>
        <v>0</v>
      </c>
      <c r="V33" s="446">
        <f>$J33*'Input Bank'!V33</f>
        <v>0</v>
      </c>
      <c r="W33" s="446">
        <f>$J33*'Input Bank'!W33</f>
        <v>0</v>
      </c>
      <c r="X33" s="446">
        <f>$J33*'Input Bank'!X33</f>
        <v>0</v>
      </c>
      <c r="Y33" s="446">
        <f>$J33*'Input Bank'!Y33</f>
        <v>0</v>
      </c>
      <c r="Z33" s="446">
        <f>$J33*'Input Bank'!Z33</f>
        <v>0</v>
      </c>
      <c r="AA33" s="446">
        <f>$J33*'Input Bank'!AA33</f>
        <v>0</v>
      </c>
      <c r="AB33" s="446">
        <f>$J33*'Input Bank'!AB33</f>
        <v>0</v>
      </c>
      <c r="AC33" s="446">
        <f>$J33*'Input Bank'!AC33</f>
        <v>0</v>
      </c>
      <c r="AD33" s="446">
        <f>$J33*'Input Bank'!AD33</f>
        <v>0</v>
      </c>
      <c r="AE33" s="446">
        <f>$J33*'Input Bank'!AE33</f>
        <v>0</v>
      </c>
      <c r="AF33" s="446">
        <f>$J33*'Input Bank'!AF33</f>
        <v>0</v>
      </c>
      <c r="AG33" s="446">
        <f>$J33*'Input Bank'!AG33</f>
        <v>0</v>
      </c>
      <c r="AH33" s="446">
        <f>$J33*'Input Bank'!AH33</f>
        <v>0</v>
      </c>
      <c r="AI33" s="446">
        <f>$J33*'Input Bank'!AI33</f>
        <v>0</v>
      </c>
      <c r="AJ33" s="446">
        <f>$J33*'Input Bank'!AJ33</f>
        <v>0</v>
      </c>
      <c r="AK33" s="446">
        <f>$J33*'Input Bank'!AK33</f>
        <v>0</v>
      </c>
      <c r="AL33" s="446">
        <f>$J33*'Input Bank'!AL33</f>
        <v>0</v>
      </c>
      <c r="AM33" s="446">
        <f>$J33*'Input Bank'!AM33</f>
        <v>0</v>
      </c>
      <c r="AN33" s="446">
        <f>$J33*'Input Bank'!AN33</f>
        <v>0</v>
      </c>
      <c r="AO33" s="446">
        <f>$J33*'Input Bank'!AO33</f>
        <v>0</v>
      </c>
      <c r="AP33" s="446">
        <f>$J33*'Input Bank'!AP33</f>
        <v>0</v>
      </c>
      <c r="AQ33" s="446">
        <f>$J33*'Input Bank'!AQ33</f>
        <v>0</v>
      </c>
      <c r="AR33" s="446">
        <f>$J33*'Input Bank'!AR33</f>
        <v>0</v>
      </c>
      <c r="AS33" s="446">
        <f>$J33*'Input Bank'!AS33</f>
        <v>0</v>
      </c>
      <c r="AT33" s="446">
        <f>$J33*'Input Bank'!AT33</f>
        <v>0</v>
      </c>
      <c r="AU33" s="446">
        <f>$J33*'Input Bank'!AU33</f>
        <v>0</v>
      </c>
      <c r="AV33" s="446">
        <f>$J33*'Input Bank'!AV33</f>
        <v>0</v>
      </c>
      <c r="AW33" s="446">
        <f>$J33*'Input Bank'!AW33</f>
        <v>0</v>
      </c>
      <c r="AX33" s="446">
        <f>$J33*'Input Bank'!AX33</f>
        <v>0</v>
      </c>
      <c r="AY33" s="446">
        <f>$J33*'Input Bank'!AY33</f>
        <v>0</v>
      </c>
      <c r="AZ33" s="446">
        <f>$J33*'Input Bank'!AZ33</f>
        <v>0</v>
      </c>
      <c r="BA33" s="447">
        <f>$J33*'Input Bank'!BA33</f>
        <v>0</v>
      </c>
      <c r="BB33" s="432"/>
    </row>
    <row r="34" spans="1:62" s="24" customFormat="1" ht="13">
      <c r="A34" s="439"/>
      <c r="B34" s="439"/>
      <c r="C34" s="439"/>
      <c r="D34" s="439"/>
      <c r="E34" s="439"/>
      <c r="F34" s="47" t="s">
        <v>60</v>
      </c>
      <c r="G34" s="68" t="s">
        <v>322</v>
      </c>
      <c r="H34" s="111" t="s">
        <v>512</v>
      </c>
      <c r="I34" s="449"/>
      <c r="J34" s="449"/>
      <c r="K34" s="442"/>
      <c r="L34" s="98">
        <f>SUM(L35,L42)</f>
        <v>0</v>
      </c>
      <c r="M34" s="98">
        <f t="shared" ref="M34:BA34" si="4">SUM(M35,M42)</f>
        <v>0</v>
      </c>
      <c r="N34" s="98">
        <f t="shared" si="4"/>
        <v>0</v>
      </c>
      <c r="O34" s="98">
        <f t="shared" si="4"/>
        <v>0</v>
      </c>
      <c r="P34" s="98">
        <f t="shared" si="4"/>
        <v>0</v>
      </c>
      <c r="Q34" s="98">
        <f t="shared" si="4"/>
        <v>0</v>
      </c>
      <c r="R34" s="98">
        <f t="shared" si="4"/>
        <v>0</v>
      </c>
      <c r="S34" s="98">
        <f t="shared" si="4"/>
        <v>0</v>
      </c>
      <c r="T34" s="98">
        <f t="shared" si="4"/>
        <v>0</v>
      </c>
      <c r="U34" s="98">
        <f t="shared" si="4"/>
        <v>0</v>
      </c>
      <c r="V34" s="98">
        <f t="shared" si="4"/>
        <v>0</v>
      </c>
      <c r="W34" s="98">
        <f t="shared" si="4"/>
        <v>0</v>
      </c>
      <c r="X34" s="98">
        <f t="shared" si="4"/>
        <v>0</v>
      </c>
      <c r="Y34" s="98">
        <f t="shared" si="4"/>
        <v>0</v>
      </c>
      <c r="Z34" s="98">
        <f t="shared" si="4"/>
        <v>0</v>
      </c>
      <c r="AA34" s="98">
        <f t="shared" si="4"/>
        <v>0</v>
      </c>
      <c r="AB34" s="98">
        <f t="shared" si="4"/>
        <v>0</v>
      </c>
      <c r="AC34" s="98">
        <f t="shared" si="4"/>
        <v>0</v>
      </c>
      <c r="AD34" s="98">
        <f t="shared" si="4"/>
        <v>0</v>
      </c>
      <c r="AE34" s="98">
        <f t="shared" si="4"/>
        <v>0</v>
      </c>
      <c r="AF34" s="98">
        <f t="shared" si="4"/>
        <v>0</v>
      </c>
      <c r="AG34" s="98">
        <f t="shared" si="4"/>
        <v>0</v>
      </c>
      <c r="AH34" s="98">
        <f t="shared" si="4"/>
        <v>0</v>
      </c>
      <c r="AI34" s="98">
        <f t="shared" si="4"/>
        <v>0</v>
      </c>
      <c r="AJ34" s="98">
        <f t="shared" si="4"/>
        <v>0</v>
      </c>
      <c r="AK34" s="98">
        <f t="shared" si="4"/>
        <v>0</v>
      </c>
      <c r="AL34" s="98">
        <f t="shared" si="4"/>
        <v>0</v>
      </c>
      <c r="AM34" s="98">
        <f t="shared" si="4"/>
        <v>0</v>
      </c>
      <c r="AN34" s="98">
        <f t="shared" si="4"/>
        <v>0</v>
      </c>
      <c r="AO34" s="98">
        <f t="shared" si="4"/>
        <v>0</v>
      </c>
      <c r="AP34" s="98">
        <f t="shared" si="4"/>
        <v>0</v>
      </c>
      <c r="AQ34" s="98">
        <f t="shared" si="4"/>
        <v>0</v>
      </c>
      <c r="AR34" s="98">
        <f t="shared" si="4"/>
        <v>0</v>
      </c>
      <c r="AS34" s="98">
        <f t="shared" si="4"/>
        <v>0</v>
      </c>
      <c r="AT34" s="98">
        <f t="shared" si="4"/>
        <v>0</v>
      </c>
      <c r="AU34" s="98">
        <f t="shared" si="4"/>
        <v>0</v>
      </c>
      <c r="AV34" s="98">
        <f t="shared" si="4"/>
        <v>0</v>
      </c>
      <c r="AW34" s="98">
        <f t="shared" si="4"/>
        <v>0</v>
      </c>
      <c r="AX34" s="98">
        <f t="shared" si="4"/>
        <v>0</v>
      </c>
      <c r="AY34" s="98">
        <f t="shared" si="4"/>
        <v>0</v>
      </c>
      <c r="AZ34" s="98">
        <f t="shared" si="4"/>
        <v>0</v>
      </c>
      <c r="BA34" s="98">
        <f t="shared" si="4"/>
        <v>0</v>
      </c>
      <c r="BB34" s="432"/>
    </row>
    <row r="35" spans="1:62" s="24" customFormat="1" ht="25.5">
      <c r="A35" s="439" t="e">
        <f>Bobot!#REF!</f>
        <v>#REF!</v>
      </c>
      <c r="B35" s="439"/>
      <c r="C35" s="439"/>
      <c r="D35" s="439"/>
      <c r="E35" s="439"/>
      <c r="F35" s="47" t="s">
        <v>61</v>
      </c>
      <c r="G35" s="154" t="s">
        <v>387</v>
      </c>
      <c r="H35" s="136" t="s">
        <v>503</v>
      </c>
      <c r="I35" s="449"/>
      <c r="J35" s="449"/>
      <c r="K35" s="442"/>
      <c r="L35" s="104">
        <f>SUM(L36:L41)</f>
        <v>0</v>
      </c>
      <c r="M35" s="104">
        <f t="shared" ref="M35:BA35" si="5">SUM(M36:M41)</f>
        <v>0</v>
      </c>
      <c r="N35" s="104">
        <f t="shared" si="5"/>
        <v>0</v>
      </c>
      <c r="O35" s="104">
        <f t="shared" si="5"/>
        <v>0</v>
      </c>
      <c r="P35" s="104">
        <f t="shared" si="5"/>
        <v>0</v>
      </c>
      <c r="Q35" s="104">
        <f t="shared" si="5"/>
        <v>0</v>
      </c>
      <c r="R35" s="104">
        <f t="shared" si="5"/>
        <v>0</v>
      </c>
      <c r="S35" s="104">
        <f t="shared" si="5"/>
        <v>0</v>
      </c>
      <c r="T35" s="104">
        <f t="shared" si="5"/>
        <v>0</v>
      </c>
      <c r="U35" s="104">
        <f t="shared" si="5"/>
        <v>0</v>
      </c>
      <c r="V35" s="104">
        <f t="shared" si="5"/>
        <v>0</v>
      </c>
      <c r="W35" s="104">
        <f t="shared" si="5"/>
        <v>0</v>
      </c>
      <c r="X35" s="104">
        <f t="shared" si="5"/>
        <v>0</v>
      </c>
      <c r="Y35" s="104">
        <f t="shared" si="5"/>
        <v>0</v>
      </c>
      <c r="Z35" s="104">
        <f t="shared" si="5"/>
        <v>0</v>
      </c>
      <c r="AA35" s="104">
        <f t="shared" si="5"/>
        <v>0</v>
      </c>
      <c r="AB35" s="104">
        <f t="shared" si="5"/>
        <v>0</v>
      </c>
      <c r="AC35" s="104">
        <f t="shared" si="5"/>
        <v>0</v>
      </c>
      <c r="AD35" s="104">
        <f t="shared" si="5"/>
        <v>0</v>
      </c>
      <c r="AE35" s="104">
        <f t="shared" si="5"/>
        <v>0</v>
      </c>
      <c r="AF35" s="104">
        <f t="shared" si="5"/>
        <v>0</v>
      </c>
      <c r="AG35" s="104">
        <f t="shared" si="5"/>
        <v>0</v>
      </c>
      <c r="AH35" s="104">
        <f t="shared" si="5"/>
        <v>0</v>
      </c>
      <c r="AI35" s="104">
        <f t="shared" si="5"/>
        <v>0</v>
      </c>
      <c r="AJ35" s="104">
        <f t="shared" si="5"/>
        <v>0</v>
      </c>
      <c r="AK35" s="104">
        <f t="shared" si="5"/>
        <v>0</v>
      </c>
      <c r="AL35" s="104">
        <f t="shared" si="5"/>
        <v>0</v>
      </c>
      <c r="AM35" s="104">
        <f t="shared" si="5"/>
        <v>0</v>
      </c>
      <c r="AN35" s="104">
        <f t="shared" si="5"/>
        <v>0</v>
      </c>
      <c r="AO35" s="104">
        <f t="shared" si="5"/>
        <v>0</v>
      </c>
      <c r="AP35" s="104">
        <f t="shared" si="5"/>
        <v>0</v>
      </c>
      <c r="AQ35" s="104">
        <f t="shared" si="5"/>
        <v>0</v>
      </c>
      <c r="AR35" s="104">
        <f t="shared" si="5"/>
        <v>0</v>
      </c>
      <c r="AS35" s="104">
        <f t="shared" si="5"/>
        <v>0</v>
      </c>
      <c r="AT35" s="104">
        <f t="shared" si="5"/>
        <v>0</v>
      </c>
      <c r="AU35" s="104">
        <f t="shared" si="5"/>
        <v>0</v>
      </c>
      <c r="AV35" s="104">
        <f t="shared" si="5"/>
        <v>0</v>
      </c>
      <c r="AW35" s="104">
        <f t="shared" si="5"/>
        <v>0</v>
      </c>
      <c r="AX35" s="104">
        <f t="shared" si="5"/>
        <v>0</v>
      </c>
      <c r="AY35" s="104">
        <f t="shared" si="5"/>
        <v>0</v>
      </c>
      <c r="AZ35" s="104">
        <f t="shared" si="5"/>
        <v>0</v>
      </c>
      <c r="BA35" s="104">
        <f t="shared" si="5"/>
        <v>0</v>
      </c>
      <c r="BB35" s="432"/>
    </row>
    <row r="36" spans="1:62" s="24" customFormat="1">
      <c r="A36" s="439">
        <f>Bobot!P33</f>
        <v>0</v>
      </c>
      <c r="B36" s="439"/>
      <c r="C36" s="439"/>
      <c r="D36" s="439"/>
      <c r="E36" s="439"/>
      <c r="F36" s="47" t="s">
        <v>62</v>
      </c>
      <c r="G36" s="69" t="s">
        <v>388</v>
      </c>
      <c r="H36" s="45" t="s">
        <v>353</v>
      </c>
      <c r="I36" s="443">
        <f>Bobot!O36</f>
        <v>0</v>
      </c>
      <c r="J36" s="444">
        <f>Bobot!O36</f>
        <v>0</v>
      </c>
      <c r="K36" s="454"/>
      <c r="L36" s="445">
        <f>IF(Bobot!$P36=0,1,0)*('Input Bank'!L36+'Input Bank'!K36)*I36</f>
        <v>0</v>
      </c>
      <c r="M36" s="446">
        <f>Bobot!$P36*($I36*('Input Bank'!$K36+'Input Bank'!$L36)/30)+($J36*'Input Bank'!M36)</f>
        <v>0</v>
      </c>
      <c r="N36" s="446">
        <f>Bobot!$P36*($I36*('Input Bank'!$K36+'Input Bank'!$L36)/30)+($J36*'Input Bank'!N36)</f>
        <v>0</v>
      </c>
      <c r="O36" s="446">
        <f>Bobot!$P36*($I36*('Input Bank'!$K36+'Input Bank'!$L36)/30)+($J36*'Input Bank'!O36)</f>
        <v>0</v>
      </c>
      <c r="P36" s="446">
        <f>Bobot!$P36*($I36*('Input Bank'!$K36+'Input Bank'!$L36)/30)+($J36*'Input Bank'!P36)</f>
        <v>0</v>
      </c>
      <c r="Q36" s="446">
        <f>Bobot!$P36*($I36*('Input Bank'!$K36+'Input Bank'!$L36)/30)+($J36*'Input Bank'!Q36)</f>
        <v>0</v>
      </c>
      <c r="R36" s="446">
        <f>Bobot!$P36*($I36*('Input Bank'!$K36+'Input Bank'!$L36)/30)+($J36*'Input Bank'!R36)</f>
        <v>0</v>
      </c>
      <c r="S36" s="446">
        <f>Bobot!$P36*($I36*('Input Bank'!$K36+'Input Bank'!$L36)/30)+($J36*'Input Bank'!S36)</f>
        <v>0</v>
      </c>
      <c r="T36" s="446">
        <f>Bobot!$P36*($I36*('Input Bank'!$K36+'Input Bank'!$L36)/30)+($J36*'Input Bank'!T36)</f>
        <v>0</v>
      </c>
      <c r="U36" s="446">
        <f>Bobot!$P36*($I36*('Input Bank'!$K36+'Input Bank'!$L36)/30)+($J36*'Input Bank'!U36)</f>
        <v>0</v>
      </c>
      <c r="V36" s="446">
        <f>Bobot!$P36*($I36*('Input Bank'!$K36+'Input Bank'!$L36)/30)+($J36*'Input Bank'!V36)</f>
        <v>0</v>
      </c>
      <c r="W36" s="446">
        <f>Bobot!$P36*($I36*('Input Bank'!$K36+'Input Bank'!$L36)/30)+($J36*'Input Bank'!W36)</f>
        <v>0</v>
      </c>
      <c r="X36" s="446">
        <f>Bobot!$P36*($I36*('Input Bank'!$K36+'Input Bank'!$L36)/30)+($J36*'Input Bank'!X36)</f>
        <v>0</v>
      </c>
      <c r="Y36" s="446">
        <f>Bobot!$P36*($I36*('Input Bank'!$K36+'Input Bank'!$L36)/30)+($J36*'Input Bank'!Y36)</f>
        <v>0</v>
      </c>
      <c r="Z36" s="446">
        <f>Bobot!$P36*($I36*('Input Bank'!$K36+'Input Bank'!$L36)/30)+($J36*'Input Bank'!Z36)</f>
        <v>0</v>
      </c>
      <c r="AA36" s="446">
        <f>Bobot!$P36*($I36*('Input Bank'!$K36+'Input Bank'!$L36)/30)+($J36*'Input Bank'!AA36)</f>
        <v>0</v>
      </c>
      <c r="AB36" s="446">
        <f>Bobot!$P36*($I36*('Input Bank'!$K36+'Input Bank'!$L36)/30)+($J36*'Input Bank'!AB36)</f>
        <v>0</v>
      </c>
      <c r="AC36" s="446">
        <f>Bobot!$P36*($I36*('Input Bank'!$K36+'Input Bank'!$L36)/30)+($J36*'Input Bank'!AC36)</f>
        <v>0</v>
      </c>
      <c r="AD36" s="446">
        <f>Bobot!$P36*($I36*('Input Bank'!$K36+'Input Bank'!$L36)/30)+($J36*'Input Bank'!AD36)</f>
        <v>0</v>
      </c>
      <c r="AE36" s="446">
        <f>Bobot!$P36*($I36*('Input Bank'!$K36+'Input Bank'!$L36)/30)+($J36*'Input Bank'!AE36)</f>
        <v>0</v>
      </c>
      <c r="AF36" s="446">
        <f>Bobot!$P36*($I36*('Input Bank'!$K36+'Input Bank'!$L36)/30)+($J36*'Input Bank'!AF36)</f>
        <v>0</v>
      </c>
      <c r="AG36" s="446">
        <f>Bobot!$P36*($I36*('Input Bank'!$K36+'Input Bank'!$L36)/30)+($J36*'Input Bank'!AG36)</f>
        <v>0</v>
      </c>
      <c r="AH36" s="446">
        <f>Bobot!$P36*($I36*('Input Bank'!$K36+'Input Bank'!$L36)/30)+($J36*'Input Bank'!AH36)</f>
        <v>0</v>
      </c>
      <c r="AI36" s="446">
        <f>Bobot!$P36*($I36*('Input Bank'!$K36+'Input Bank'!$L36)/30)+($J36*'Input Bank'!AI36)</f>
        <v>0</v>
      </c>
      <c r="AJ36" s="446">
        <f>Bobot!$P36*($I36*('Input Bank'!$K36+'Input Bank'!$L36)/30)+($J36*'Input Bank'!AJ36)</f>
        <v>0</v>
      </c>
      <c r="AK36" s="446">
        <f>Bobot!$P36*($I36*('Input Bank'!$K36+'Input Bank'!$L36)/30)+($J36*'Input Bank'!AK36)</f>
        <v>0</v>
      </c>
      <c r="AL36" s="446">
        <f>Bobot!$P36*($I36*('Input Bank'!$K36+'Input Bank'!$L36)/30)+($J36*'Input Bank'!AL36)</f>
        <v>0</v>
      </c>
      <c r="AM36" s="446">
        <f>Bobot!$P36*($I36*('Input Bank'!$K36+'Input Bank'!$L36)/30)+($J36*'Input Bank'!AM36)</f>
        <v>0</v>
      </c>
      <c r="AN36" s="446">
        <f>Bobot!$P36*($I36*('Input Bank'!$K36+'Input Bank'!$L36)/30)+($J36*'Input Bank'!AN36)</f>
        <v>0</v>
      </c>
      <c r="AO36" s="446">
        <f>Bobot!$P36*($I36*('Input Bank'!$K36+'Input Bank'!$L36)/30)+($J36*'Input Bank'!AO36)</f>
        <v>0</v>
      </c>
      <c r="AP36" s="446">
        <f>Bobot!$P36*($I36*('Input Bank'!$K36+'Input Bank'!$L36)/30)+($J36*'Input Bank'!AP36)</f>
        <v>0</v>
      </c>
      <c r="AQ36" s="446">
        <f>$J36*'Input Bank'!AQ36</f>
        <v>0</v>
      </c>
      <c r="AR36" s="446">
        <f>$J36*'Input Bank'!AR36</f>
        <v>0</v>
      </c>
      <c r="AS36" s="446">
        <f>$J36*'Input Bank'!AS36</f>
        <v>0</v>
      </c>
      <c r="AT36" s="446">
        <f>$J36*'Input Bank'!AT36</f>
        <v>0</v>
      </c>
      <c r="AU36" s="446">
        <f>$J36*'Input Bank'!AU36</f>
        <v>0</v>
      </c>
      <c r="AV36" s="446">
        <f>$J36*'Input Bank'!AV36</f>
        <v>0</v>
      </c>
      <c r="AW36" s="446">
        <f>$J36*'Input Bank'!AW36</f>
        <v>0</v>
      </c>
      <c r="AX36" s="446">
        <f>$J36*'Input Bank'!AX36</f>
        <v>0</v>
      </c>
      <c r="AY36" s="446">
        <f>$J36*'Input Bank'!AY36</f>
        <v>0</v>
      </c>
      <c r="AZ36" s="446">
        <f>$J36*'Input Bank'!AZ36</f>
        <v>0</v>
      </c>
      <c r="BA36" s="446">
        <f>$J36*'Input Bank'!BA36</f>
        <v>0</v>
      </c>
      <c r="BB36" s="448"/>
    </row>
    <row r="37" spans="1:62" s="24" customFormat="1">
      <c r="A37" s="439">
        <f>Bobot!P34</f>
        <v>0</v>
      </c>
      <c r="B37" s="439"/>
      <c r="C37" s="439"/>
      <c r="D37" s="439"/>
      <c r="E37" s="439"/>
      <c r="F37" s="47" t="s">
        <v>63</v>
      </c>
      <c r="G37" s="154" t="s">
        <v>389</v>
      </c>
      <c r="H37" s="108" t="s">
        <v>354</v>
      </c>
      <c r="I37" s="443">
        <f>Bobot!O37</f>
        <v>0.15</v>
      </c>
      <c r="J37" s="444">
        <f>Bobot!O37</f>
        <v>0.15</v>
      </c>
      <c r="K37" s="442"/>
      <c r="L37" s="445">
        <f>IF(Bobot!$P37=0,1,0)*('Input Bank'!L37+'Input Bank'!K37)*I37</f>
        <v>0</v>
      </c>
      <c r="M37" s="446">
        <f>Bobot!$P37*($I37*('Input Bank'!$K37+'Input Bank'!$L37)/30)+($J37*'Input Bank'!M37)</f>
        <v>0</v>
      </c>
      <c r="N37" s="446">
        <f>Bobot!$P37*($I37*('Input Bank'!$K37+'Input Bank'!$L37)/30)+($J37*'Input Bank'!N37)</f>
        <v>0</v>
      </c>
      <c r="O37" s="446">
        <f>Bobot!$P37*($I37*('Input Bank'!$K37+'Input Bank'!$L37)/30)+($J37*'Input Bank'!O37)</f>
        <v>0</v>
      </c>
      <c r="P37" s="446">
        <f>Bobot!$P37*($I37*('Input Bank'!$K37+'Input Bank'!$L37)/30)+($J37*'Input Bank'!P37)</f>
        <v>0</v>
      </c>
      <c r="Q37" s="446">
        <f>Bobot!$P37*($I37*('Input Bank'!$K37+'Input Bank'!$L37)/30)+($J37*'Input Bank'!Q37)</f>
        <v>0</v>
      </c>
      <c r="R37" s="446">
        <f>Bobot!$P37*($I37*('Input Bank'!$K37+'Input Bank'!$L37)/30)+($J37*'Input Bank'!R37)</f>
        <v>0</v>
      </c>
      <c r="S37" s="446">
        <f>Bobot!$P37*($I37*('Input Bank'!$K37+'Input Bank'!$L37)/30)+($J37*'Input Bank'!S37)</f>
        <v>0</v>
      </c>
      <c r="T37" s="446">
        <f>Bobot!$P37*($I37*('Input Bank'!$K37+'Input Bank'!$L37)/30)+($J37*'Input Bank'!T37)</f>
        <v>0</v>
      </c>
      <c r="U37" s="446">
        <f>Bobot!$P37*($I37*('Input Bank'!$K37+'Input Bank'!$L37)/30)+($J37*'Input Bank'!U37)</f>
        <v>0</v>
      </c>
      <c r="V37" s="446">
        <f>Bobot!$P37*($I37*('Input Bank'!$K37+'Input Bank'!$L37)/30)+($J37*'Input Bank'!V37)</f>
        <v>0</v>
      </c>
      <c r="W37" s="446">
        <f>Bobot!$P37*($I37*('Input Bank'!$K37+'Input Bank'!$L37)/30)+($J37*'Input Bank'!W37)</f>
        <v>0</v>
      </c>
      <c r="X37" s="446">
        <f>Bobot!$P37*($I37*('Input Bank'!$K37+'Input Bank'!$L37)/30)+($J37*'Input Bank'!X37)</f>
        <v>0</v>
      </c>
      <c r="Y37" s="446">
        <f>Bobot!$P37*($I37*('Input Bank'!$K37+'Input Bank'!$L37)/30)+($J37*'Input Bank'!Y37)</f>
        <v>0</v>
      </c>
      <c r="Z37" s="446">
        <f>Bobot!$P37*($I37*('Input Bank'!$K37+'Input Bank'!$L37)/30)+($J37*'Input Bank'!Z37)</f>
        <v>0</v>
      </c>
      <c r="AA37" s="446">
        <f>Bobot!$P37*($I37*('Input Bank'!$K37+'Input Bank'!$L37)/30)+($J37*'Input Bank'!AA37)</f>
        <v>0</v>
      </c>
      <c r="AB37" s="446">
        <f>Bobot!$P37*($I37*('Input Bank'!$K37+'Input Bank'!$L37)/30)+($J37*'Input Bank'!AB37)</f>
        <v>0</v>
      </c>
      <c r="AC37" s="446">
        <f>Bobot!$P37*($I37*('Input Bank'!$K37+'Input Bank'!$L37)/30)+($J37*'Input Bank'!AC37)</f>
        <v>0</v>
      </c>
      <c r="AD37" s="446">
        <f>Bobot!$P37*($I37*('Input Bank'!$K37+'Input Bank'!$L37)/30)+($J37*'Input Bank'!AD37)</f>
        <v>0</v>
      </c>
      <c r="AE37" s="446">
        <f>Bobot!$P37*($I37*('Input Bank'!$K37+'Input Bank'!$L37)/30)+($J37*'Input Bank'!AE37)</f>
        <v>0</v>
      </c>
      <c r="AF37" s="446">
        <f>Bobot!$P37*($I37*('Input Bank'!$K37+'Input Bank'!$L37)/30)+($J37*'Input Bank'!AF37)</f>
        <v>0</v>
      </c>
      <c r="AG37" s="446">
        <f>Bobot!$P37*($I37*('Input Bank'!$K37+'Input Bank'!$L37)/30)+($J37*'Input Bank'!AG37)</f>
        <v>0</v>
      </c>
      <c r="AH37" s="446">
        <f>Bobot!$P37*($I37*('Input Bank'!$K37+'Input Bank'!$L37)/30)+($J37*'Input Bank'!AH37)</f>
        <v>0</v>
      </c>
      <c r="AI37" s="446">
        <f>Bobot!$P37*($I37*('Input Bank'!$K37+'Input Bank'!$L37)/30)+($J37*'Input Bank'!AI37)</f>
        <v>0</v>
      </c>
      <c r="AJ37" s="446">
        <f>Bobot!$P37*($I37*('Input Bank'!$K37+'Input Bank'!$L37)/30)+($J37*'Input Bank'!AJ37)</f>
        <v>0</v>
      </c>
      <c r="AK37" s="446">
        <f>Bobot!$P37*($I37*('Input Bank'!$K37+'Input Bank'!$L37)/30)+($J37*'Input Bank'!AK37)</f>
        <v>0</v>
      </c>
      <c r="AL37" s="446">
        <f>Bobot!$P37*($I37*('Input Bank'!$K37+'Input Bank'!$L37)/30)+($J37*'Input Bank'!AL37)</f>
        <v>0</v>
      </c>
      <c r="AM37" s="446">
        <f>Bobot!$P37*($I37*('Input Bank'!$K37+'Input Bank'!$L37)/30)+($J37*'Input Bank'!AM37)</f>
        <v>0</v>
      </c>
      <c r="AN37" s="446">
        <f>Bobot!$P37*($I37*('Input Bank'!$K37+'Input Bank'!$L37)/30)+($J37*'Input Bank'!AN37)</f>
        <v>0</v>
      </c>
      <c r="AO37" s="446">
        <f>Bobot!$P37*($I37*('Input Bank'!$K37+'Input Bank'!$L37)/30)+($J37*'Input Bank'!AO37)</f>
        <v>0</v>
      </c>
      <c r="AP37" s="446">
        <f>Bobot!$P37*($I37*('Input Bank'!$K37+'Input Bank'!$L37)/30)+($J37*'Input Bank'!AP37)</f>
        <v>0</v>
      </c>
      <c r="AQ37" s="446">
        <f>$J37*'Input Bank'!AQ37</f>
        <v>0</v>
      </c>
      <c r="AR37" s="446">
        <f>$J37*'Input Bank'!AR37</f>
        <v>0</v>
      </c>
      <c r="AS37" s="446">
        <f>$J37*'Input Bank'!AS37</f>
        <v>0</v>
      </c>
      <c r="AT37" s="446">
        <f>$J37*'Input Bank'!AT37</f>
        <v>0</v>
      </c>
      <c r="AU37" s="446">
        <f>$J37*'Input Bank'!AU37</f>
        <v>0</v>
      </c>
      <c r="AV37" s="446">
        <f>$J37*'Input Bank'!AV37</f>
        <v>0</v>
      </c>
      <c r="AW37" s="446">
        <f>$J37*'Input Bank'!AW37</f>
        <v>0</v>
      </c>
      <c r="AX37" s="446">
        <f>$J37*'Input Bank'!AX37</f>
        <v>0</v>
      </c>
      <c r="AY37" s="446">
        <f>$J37*'Input Bank'!AY37</f>
        <v>0</v>
      </c>
      <c r="AZ37" s="446">
        <f>$J37*'Input Bank'!AZ37</f>
        <v>0</v>
      </c>
      <c r="BA37" s="446">
        <f>$J37*'Input Bank'!BA37</f>
        <v>0</v>
      </c>
      <c r="BB37" s="448"/>
    </row>
    <row r="38" spans="1:62" s="24" customFormat="1" ht="50">
      <c r="A38" s="439"/>
      <c r="B38" s="439"/>
      <c r="C38" s="439"/>
      <c r="D38" s="439"/>
      <c r="E38" s="439"/>
      <c r="F38" s="47" t="s">
        <v>64</v>
      </c>
      <c r="G38" s="69" t="s">
        <v>390</v>
      </c>
      <c r="H38" s="112" t="s">
        <v>330</v>
      </c>
      <c r="I38" s="443">
        <f>Bobot!O38</f>
        <v>0.25</v>
      </c>
      <c r="J38" s="444">
        <f>Bobot!O38</f>
        <v>0.25</v>
      </c>
      <c r="K38" s="442"/>
      <c r="L38" s="445">
        <f>IF(Bobot!$P38=0,1,0)*('Input Bank'!L38+'Input Bank'!K38)*I38</f>
        <v>0</v>
      </c>
      <c r="M38" s="446">
        <f>Bobot!$P38*($I38*('Input Bank'!$K38+'Input Bank'!$L38)/30)+($J38*'Input Bank'!M38)</f>
        <v>0</v>
      </c>
      <c r="N38" s="446">
        <f>Bobot!$P38*($I38*('Input Bank'!$K38+'Input Bank'!$L38)/30)+($J38*'Input Bank'!N38)</f>
        <v>0</v>
      </c>
      <c r="O38" s="446">
        <f>Bobot!$P38*($I38*('Input Bank'!$K38+'Input Bank'!$L38)/30)+($J38*'Input Bank'!O38)</f>
        <v>0</v>
      </c>
      <c r="P38" s="446">
        <f>Bobot!$P38*($I38*('Input Bank'!$K38+'Input Bank'!$L38)/30)+($J38*'Input Bank'!P38)</f>
        <v>0</v>
      </c>
      <c r="Q38" s="446">
        <f>Bobot!$P38*($I38*('Input Bank'!$K38+'Input Bank'!$L38)/30)+($J38*'Input Bank'!Q38)</f>
        <v>0</v>
      </c>
      <c r="R38" s="446">
        <f>Bobot!$P38*($I38*('Input Bank'!$K38+'Input Bank'!$L38)/30)+($J38*'Input Bank'!R38)</f>
        <v>0</v>
      </c>
      <c r="S38" s="446">
        <f>Bobot!$P38*($I38*('Input Bank'!$K38+'Input Bank'!$L38)/30)+($J38*'Input Bank'!S38)</f>
        <v>0</v>
      </c>
      <c r="T38" s="446">
        <f>Bobot!$P38*($I38*('Input Bank'!$K38+'Input Bank'!$L38)/30)+($J38*'Input Bank'!T38)</f>
        <v>0</v>
      </c>
      <c r="U38" s="446">
        <f>Bobot!$P38*($I38*('Input Bank'!$K38+'Input Bank'!$L38)/30)+($J38*'Input Bank'!U38)</f>
        <v>0</v>
      </c>
      <c r="V38" s="446">
        <f>Bobot!$P38*($I38*('Input Bank'!$K38+'Input Bank'!$L38)/30)+($J38*'Input Bank'!V38)</f>
        <v>0</v>
      </c>
      <c r="W38" s="446">
        <f>Bobot!$P38*($I38*('Input Bank'!$K38+'Input Bank'!$L38)/30)+($J38*'Input Bank'!W38)</f>
        <v>0</v>
      </c>
      <c r="X38" s="446">
        <f>Bobot!$P38*($I38*('Input Bank'!$K38+'Input Bank'!$L38)/30)+($J38*'Input Bank'!X38)</f>
        <v>0</v>
      </c>
      <c r="Y38" s="446">
        <f>Bobot!$P38*($I38*('Input Bank'!$K38+'Input Bank'!$L38)/30)+($J38*'Input Bank'!Y38)</f>
        <v>0</v>
      </c>
      <c r="Z38" s="446">
        <f>Bobot!$P38*($I38*('Input Bank'!$K38+'Input Bank'!$L38)/30)+($J38*'Input Bank'!Z38)</f>
        <v>0</v>
      </c>
      <c r="AA38" s="446">
        <f>Bobot!$P38*($I38*('Input Bank'!$K38+'Input Bank'!$L38)/30)+($J38*'Input Bank'!AA38)</f>
        <v>0</v>
      </c>
      <c r="AB38" s="446">
        <f>Bobot!$P38*($I38*('Input Bank'!$K38+'Input Bank'!$L38)/30)+($J38*'Input Bank'!AB38)</f>
        <v>0</v>
      </c>
      <c r="AC38" s="446">
        <f>Bobot!$P38*($I38*('Input Bank'!$K38+'Input Bank'!$L38)/30)+($J38*'Input Bank'!AC38)</f>
        <v>0</v>
      </c>
      <c r="AD38" s="446">
        <f>Bobot!$P38*($I38*('Input Bank'!$K38+'Input Bank'!$L38)/30)+($J38*'Input Bank'!AD38)</f>
        <v>0</v>
      </c>
      <c r="AE38" s="446">
        <f>Bobot!$P38*($I38*('Input Bank'!$K38+'Input Bank'!$L38)/30)+($J38*'Input Bank'!AE38)</f>
        <v>0</v>
      </c>
      <c r="AF38" s="446">
        <f>Bobot!$P38*($I38*('Input Bank'!$K38+'Input Bank'!$L38)/30)+($J38*'Input Bank'!AF38)</f>
        <v>0</v>
      </c>
      <c r="AG38" s="446">
        <f>Bobot!$P38*($I38*('Input Bank'!$K38+'Input Bank'!$L38)/30)+($J38*'Input Bank'!AG38)</f>
        <v>0</v>
      </c>
      <c r="AH38" s="446">
        <f>Bobot!$P38*($I38*('Input Bank'!$K38+'Input Bank'!$L38)/30)+($J38*'Input Bank'!AH38)</f>
        <v>0</v>
      </c>
      <c r="AI38" s="446">
        <f>Bobot!$P38*($I38*('Input Bank'!$K38+'Input Bank'!$L38)/30)+($J38*'Input Bank'!AI38)</f>
        <v>0</v>
      </c>
      <c r="AJ38" s="446">
        <f>Bobot!$P38*($I38*('Input Bank'!$K38+'Input Bank'!$L38)/30)+($J38*'Input Bank'!AJ38)</f>
        <v>0</v>
      </c>
      <c r="AK38" s="446">
        <f>Bobot!$P38*($I38*('Input Bank'!$K38+'Input Bank'!$L38)/30)+($J38*'Input Bank'!AK38)</f>
        <v>0</v>
      </c>
      <c r="AL38" s="446">
        <f>Bobot!$P38*($I38*('Input Bank'!$K38+'Input Bank'!$L38)/30)+($J38*'Input Bank'!AL38)</f>
        <v>0</v>
      </c>
      <c r="AM38" s="446">
        <f>Bobot!$P38*($I38*('Input Bank'!$K38+'Input Bank'!$L38)/30)+($J38*'Input Bank'!AM38)</f>
        <v>0</v>
      </c>
      <c r="AN38" s="446">
        <f>Bobot!$P38*($I38*('Input Bank'!$K38+'Input Bank'!$L38)/30)+($J38*'Input Bank'!AN38)</f>
        <v>0</v>
      </c>
      <c r="AO38" s="446">
        <f>Bobot!$P38*($I38*('Input Bank'!$K38+'Input Bank'!$L38)/30)+($J38*'Input Bank'!AO38)</f>
        <v>0</v>
      </c>
      <c r="AP38" s="446">
        <f>Bobot!$P38*($I38*('Input Bank'!$K38+'Input Bank'!$L38)/30)+($J38*'Input Bank'!AP38)</f>
        <v>0</v>
      </c>
      <c r="AQ38" s="446">
        <f>$J38*'Input Bank'!AQ38</f>
        <v>0</v>
      </c>
      <c r="AR38" s="446">
        <f>$J38*'Input Bank'!AR38</f>
        <v>0</v>
      </c>
      <c r="AS38" s="446">
        <f>$J38*'Input Bank'!AS38</f>
        <v>0</v>
      </c>
      <c r="AT38" s="446">
        <f>$J38*'Input Bank'!AT38</f>
        <v>0</v>
      </c>
      <c r="AU38" s="446">
        <f>$J38*'Input Bank'!AU38</f>
        <v>0</v>
      </c>
      <c r="AV38" s="446">
        <f>$J38*'Input Bank'!AV38</f>
        <v>0</v>
      </c>
      <c r="AW38" s="446">
        <f>$J38*'Input Bank'!AW38</f>
        <v>0</v>
      </c>
      <c r="AX38" s="446">
        <f>$J38*'Input Bank'!AX38</f>
        <v>0</v>
      </c>
      <c r="AY38" s="446">
        <f>$J38*'Input Bank'!AY38</f>
        <v>0</v>
      </c>
      <c r="AZ38" s="446">
        <f>$J38*'Input Bank'!AZ38</f>
        <v>0</v>
      </c>
      <c r="BA38" s="446">
        <f>$J38*'Input Bank'!BA38</f>
        <v>0</v>
      </c>
      <c r="BB38" s="448"/>
    </row>
    <row r="39" spans="1:62" s="44" customFormat="1">
      <c r="A39" s="439">
        <f>Bobot!P36</f>
        <v>0</v>
      </c>
      <c r="B39" s="439"/>
      <c r="C39" s="439"/>
      <c r="D39" s="439"/>
      <c r="E39" s="439"/>
      <c r="F39" s="47" t="s">
        <v>65</v>
      </c>
      <c r="G39" s="154" t="s">
        <v>391</v>
      </c>
      <c r="H39" s="108" t="s">
        <v>355</v>
      </c>
      <c r="I39" s="443">
        <f>Bobot!O39</f>
        <v>0.25</v>
      </c>
      <c r="J39" s="444">
        <f>Bobot!O39</f>
        <v>0.25</v>
      </c>
      <c r="K39" s="442"/>
      <c r="L39" s="445">
        <f>IF(Bobot!$P39=0,1,0)*('Input Bank'!L39+'Input Bank'!K39)*I39</f>
        <v>0</v>
      </c>
      <c r="M39" s="446">
        <f>Bobot!$P39*($I39*('Input Bank'!$K39+'Input Bank'!$L39)/30)+($J39*'Input Bank'!M39)</f>
        <v>0</v>
      </c>
      <c r="N39" s="446">
        <f>Bobot!$P39*($I39*('Input Bank'!$K39+'Input Bank'!$L39)/30)+($J39*'Input Bank'!N39)</f>
        <v>0</v>
      </c>
      <c r="O39" s="446">
        <f>Bobot!$P39*($I39*('Input Bank'!$K39+'Input Bank'!$L39)/30)+($J39*'Input Bank'!O39)</f>
        <v>0</v>
      </c>
      <c r="P39" s="446">
        <f>Bobot!$P39*($I39*('Input Bank'!$K39+'Input Bank'!$L39)/30)+($J39*'Input Bank'!P39)</f>
        <v>0</v>
      </c>
      <c r="Q39" s="446">
        <f>Bobot!$P39*($I39*('Input Bank'!$K39+'Input Bank'!$L39)/30)+($J39*'Input Bank'!Q39)</f>
        <v>0</v>
      </c>
      <c r="R39" s="446">
        <f>Bobot!$P39*($I39*('Input Bank'!$K39+'Input Bank'!$L39)/30)+($J39*'Input Bank'!R39)</f>
        <v>0</v>
      </c>
      <c r="S39" s="446">
        <f>Bobot!$P39*($I39*('Input Bank'!$K39+'Input Bank'!$L39)/30)+($J39*'Input Bank'!S39)</f>
        <v>0</v>
      </c>
      <c r="T39" s="446">
        <f>Bobot!$P39*($I39*('Input Bank'!$K39+'Input Bank'!$L39)/30)+($J39*'Input Bank'!T39)</f>
        <v>0</v>
      </c>
      <c r="U39" s="446">
        <f>Bobot!$P39*($I39*('Input Bank'!$K39+'Input Bank'!$L39)/30)+($J39*'Input Bank'!U39)</f>
        <v>0</v>
      </c>
      <c r="V39" s="446">
        <f>Bobot!$P39*($I39*('Input Bank'!$K39+'Input Bank'!$L39)/30)+($J39*'Input Bank'!V39)</f>
        <v>0</v>
      </c>
      <c r="W39" s="446">
        <f>Bobot!$P39*($I39*('Input Bank'!$K39+'Input Bank'!$L39)/30)+($J39*'Input Bank'!W39)</f>
        <v>0</v>
      </c>
      <c r="X39" s="446">
        <f>Bobot!$P39*($I39*('Input Bank'!$K39+'Input Bank'!$L39)/30)+($J39*'Input Bank'!X39)</f>
        <v>0</v>
      </c>
      <c r="Y39" s="446">
        <f>Bobot!$P39*($I39*('Input Bank'!$K39+'Input Bank'!$L39)/30)+($J39*'Input Bank'!Y39)</f>
        <v>0</v>
      </c>
      <c r="Z39" s="446">
        <f>Bobot!$P39*($I39*('Input Bank'!$K39+'Input Bank'!$L39)/30)+($J39*'Input Bank'!Z39)</f>
        <v>0</v>
      </c>
      <c r="AA39" s="446">
        <f>Bobot!$P39*($I39*('Input Bank'!$K39+'Input Bank'!$L39)/30)+($J39*'Input Bank'!AA39)</f>
        <v>0</v>
      </c>
      <c r="AB39" s="446">
        <f>Bobot!$P39*($I39*('Input Bank'!$K39+'Input Bank'!$L39)/30)+($J39*'Input Bank'!AB39)</f>
        <v>0</v>
      </c>
      <c r="AC39" s="446">
        <f>Bobot!$P39*($I39*('Input Bank'!$K39+'Input Bank'!$L39)/30)+($J39*'Input Bank'!AC39)</f>
        <v>0</v>
      </c>
      <c r="AD39" s="446">
        <f>Bobot!$P39*($I39*('Input Bank'!$K39+'Input Bank'!$L39)/30)+($J39*'Input Bank'!AD39)</f>
        <v>0</v>
      </c>
      <c r="AE39" s="446">
        <f>Bobot!$P39*($I39*('Input Bank'!$K39+'Input Bank'!$L39)/30)+($J39*'Input Bank'!AE39)</f>
        <v>0</v>
      </c>
      <c r="AF39" s="446">
        <f>Bobot!$P39*($I39*('Input Bank'!$K39+'Input Bank'!$L39)/30)+($J39*'Input Bank'!AF39)</f>
        <v>0</v>
      </c>
      <c r="AG39" s="446">
        <f>Bobot!$P39*($I39*('Input Bank'!$K39+'Input Bank'!$L39)/30)+($J39*'Input Bank'!AG39)</f>
        <v>0</v>
      </c>
      <c r="AH39" s="446">
        <f>Bobot!$P39*($I39*('Input Bank'!$K39+'Input Bank'!$L39)/30)+($J39*'Input Bank'!AH39)</f>
        <v>0</v>
      </c>
      <c r="AI39" s="446">
        <f>Bobot!$P39*($I39*('Input Bank'!$K39+'Input Bank'!$L39)/30)+($J39*'Input Bank'!AI39)</f>
        <v>0</v>
      </c>
      <c r="AJ39" s="446">
        <f>Bobot!$P39*($I39*('Input Bank'!$K39+'Input Bank'!$L39)/30)+($J39*'Input Bank'!AJ39)</f>
        <v>0</v>
      </c>
      <c r="AK39" s="446">
        <f>Bobot!$P39*($I39*('Input Bank'!$K39+'Input Bank'!$L39)/30)+($J39*'Input Bank'!AK39)</f>
        <v>0</v>
      </c>
      <c r="AL39" s="446">
        <f>Bobot!$P39*($I39*('Input Bank'!$K39+'Input Bank'!$L39)/30)+($J39*'Input Bank'!AL39)</f>
        <v>0</v>
      </c>
      <c r="AM39" s="446">
        <f>Bobot!$P39*($I39*('Input Bank'!$K39+'Input Bank'!$L39)/30)+($J39*'Input Bank'!AM39)</f>
        <v>0</v>
      </c>
      <c r="AN39" s="446">
        <f>Bobot!$P39*($I39*('Input Bank'!$K39+'Input Bank'!$L39)/30)+($J39*'Input Bank'!AN39)</f>
        <v>0</v>
      </c>
      <c r="AO39" s="446">
        <f>Bobot!$P39*($I39*('Input Bank'!$K39+'Input Bank'!$L39)/30)+($J39*'Input Bank'!AO39)</f>
        <v>0</v>
      </c>
      <c r="AP39" s="446">
        <f>Bobot!$P39*($I39*('Input Bank'!$K39+'Input Bank'!$L39)/30)+($J39*'Input Bank'!AP39)</f>
        <v>0</v>
      </c>
      <c r="AQ39" s="446">
        <f>$J39*'Input Bank'!AQ39</f>
        <v>0</v>
      </c>
      <c r="AR39" s="446">
        <f>$J39*'Input Bank'!AR39</f>
        <v>0</v>
      </c>
      <c r="AS39" s="446">
        <f>$J39*'Input Bank'!AS39</f>
        <v>0</v>
      </c>
      <c r="AT39" s="446">
        <f>$J39*'Input Bank'!AT39</f>
        <v>0</v>
      </c>
      <c r="AU39" s="446">
        <f>$J39*'Input Bank'!AU39</f>
        <v>0</v>
      </c>
      <c r="AV39" s="446">
        <f>$J39*'Input Bank'!AV39</f>
        <v>0</v>
      </c>
      <c r="AW39" s="446">
        <f>$J39*'Input Bank'!AW39</f>
        <v>0</v>
      </c>
      <c r="AX39" s="446">
        <f>$J39*'Input Bank'!AX39</f>
        <v>0</v>
      </c>
      <c r="AY39" s="446">
        <f>$J39*'Input Bank'!AY39</f>
        <v>0</v>
      </c>
      <c r="AZ39" s="446">
        <f>$J39*'Input Bank'!AZ39</f>
        <v>0</v>
      </c>
      <c r="BA39" s="446">
        <f>$J39*'Input Bank'!BA39</f>
        <v>0</v>
      </c>
      <c r="BB39" s="432"/>
      <c r="BC39" s="24"/>
      <c r="BD39" s="24"/>
      <c r="BE39" s="24"/>
      <c r="BF39" s="24"/>
      <c r="BG39" s="24"/>
      <c r="BH39" s="24"/>
      <c r="BI39" s="24"/>
      <c r="BJ39" s="24"/>
    </row>
    <row r="40" spans="1:62" s="24" customFormat="1" ht="25">
      <c r="A40" s="439" t="e">
        <f>Bobot!#REF!</f>
        <v>#REF!</v>
      </c>
      <c r="B40" s="439"/>
      <c r="C40" s="439"/>
      <c r="D40" s="439"/>
      <c r="E40" s="439"/>
      <c r="F40" s="47" t="s">
        <v>66</v>
      </c>
      <c r="G40" s="69" t="s">
        <v>392</v>
      </c>
      <c r="H40" s="108" t="s">
        <v>356</v>
      </c>
      <c r="I40" s="443">
        <f>Bobot!O40</f>
        <v>0.5</v>
      </c>
      <c r="J40" s="444">
        <f>Bobot!O40</f>
        <v>0.5</v>
      </c>
      <c r="K40" s="442"/>
      <c r="L40" s="445">
        <f>IF(Bobot!$P40=0,1,0)*('Input Bank'!L40+'Input Bank'!K40)*I40</f>
        <v>0</v>
      </c>
      <c r="M40" s="446">
        <f>Bobot!$P40*($I40*('Input Bank'!$K40+'Input Bank'!$L40)/30)+($J40*'Input Bank'!M40)</f>
        <v>0</v>
      </c>
      <c r="N40" s="446">
        <f>Bobot!$P40*($I40*('Input Bank'!$K40+'Input Bank'!$L40)/30)+($J40*'Input Bank'!N40)</f>
        <v>0</v>
      </c>
      <c r="O40" s="446">
        <f>Bobot!$P40*($I40*('Input Bank'!$K40+'Input Bank'!$L40)/30)+($J40*'Input Bank'!O40)</f>
        <v>0</v>
      </c>
      <c r="P40" s="446">
        <f>Bobot!$P40*($I40*('Input Bank'!$K40+'Input Bank'!$L40)/30)+($J40*'Input Bank'!P40)</f>
        <v>0</v>
      </c>
      <c r="Q40" s="446">
        <f>Bobot!$P40*($I40*('Input Bank'!$K40+'Input Bank'!$L40)/30)+($J40*'Input Bank'!Q40)</f>
        <v>0</v>
      </c>
      <c r="R40" s="446">
        <f>Bobot!$P40*($I40*('Input Bank'!$K40+'Input Bank'!$L40)/30)+($J40*'Input Bank'!R40)</f>
        <v>0</v>
      </c>
      <c r="S40" s="446">
        <f>Bobot!$P40*($I40*('Input Bank'!$K40+'Input Bank'!$L40)/30)+($J40*'Input Bank'!S40)</f>
        <v>0</v>
      </c>
      <c r="T40" s="446">
        <f>Bobot!$P40*($I40*('Input Bank'!$K40+'Input Bank'!$L40)/30)+($J40*'Input Bank'!T40)</f>
        <v>0</v>
      </c>
      <c r="U40" s="446">
        <f>Bobot!$P40*($I40*('Input Bank'!$K40+'Input Bank'!$L40)/30)+($J40*'Input Bank'!U40)</f>
        <v>0</v>
      </c>
      <c r="V40" s="446">
        <f>Bobot!$P40*($I40*('Input Bank'!$K40+'Input Bank'!$L40)/30)+($J40*'Input Bank'!V40)</f>
        <v>0</v>
      </c>
      <c r="W40" s="446">
        <f>Bobot!$P40*($I40*('Input Bank'!$K40+'Input Bank'!$L40)/30)+($J40*'Input Bank'!W40)</f>
        <v>0</v>
      </c>
      <c r="X40" s="446">
        <f>Bobot!$P40*($I40*('Input Bank'!$K40+'Input Bank'!$L40)/30)+($J40*'Input Bank'!X40)</f>
        <v>0</v>
      </c>
      <c r="Y40" s="446">
        <f>Bobot!$P40*($I40*('Input Bank'!$K40+'Input Bank'!$L40)/30)+($J40*'Input Bank'!Y40)</f>
        <v>0</v>
      </c>
      <c r="Z40" s="446">
        <f>Bobot!$P40*($I40*('Input Bank'!$K40+'Input Bank'!$L40)/30)+($J40*'Input Bank'!Z40)</f>
        <v>0</v>
      </c>
      <c r="AA40" s="446">
        <f>Bobot!$P40*($I40*('Input Bank'!$K40+'Input Bank'!$L40)/30)+($J40*'Input Bank'!AA40)</f>
        <v>0</v>
      </c>
      <c r="AB40" s="446">
        <f>Bobot!$P40*($I40*('Input Bank'!$K40+'Input Bank'!$L40)/30)+($J40*'Input Bank'!AB40)</f>
        <v>0</v>
      </c>
      <c r="AC40" s="446">
        <f>Bobot!$P40*($I40*('Input Bank'!$K40+'Input Bank'!$L40)/30)+($J40*'Input Bank'!AC40)</f>
        <v>0</v>
      </c>
      <c r="AD40" s="446">
        <f>Bobot!$P40*($I40*('Input Bank'!$K40+'Input Bank'!$L40)/30)+($J40*'Input Bank'!AD40)</f>
        <v>0</v>
      </c>
      <c r="AE40" s="446">
        <f>Bobot!$P40*($I40*('Input Bank'!$K40+'Input Bank'!$L40)/30)+($J40*'Input Bank'!AE40)</f>
        <v>0</v>
      </c>
      <c r="AF40" s="446">
        <f>Bobot!$P40*($I40*('Input Bank'!$K40+'Input Bank'!$L40)/30)+($J40*'Input Bank'!AF40)</f>
        <v>0</v>
      </c>
      <c r="AG40" s="446">
        <f>Bobot!$P40*($I40*('Input Bank'!$K40+'Input Bank'!$L40)/30)+($J40*'Input Bank'!AG40)</f>
        <v>0</v>
      </c>
      <c r="AH40" s="446">
        <f>Bobot!$P40*($I40*('Input Bank'!$K40+'Input Bank'!$L40)/30)+($J40*'Input Bank'!AH40)</f>
        <v>0</v>
      </c>
      <c r="AI40" s="446">
        <f>Bobot!$P40*($I40*('Input Bank'!$K40+'Input Bank'!$L40)/30)+($J40*'Input Bank'!AI40)</f>
        <v>0</v>
      </c>
      <c r="AJ40" s="446">
        <f>Bobot!$P40*($I40*('Input Bank'!$K40+'Input Bank'!$L40)/30)+($J40*'Input Bank'!AJ40)</f>
        <v>0</v>
      </c>
      <c r="AK40" s="446">
        <f>Bobot!$P40*($I40*('Input Bank'!$K40+'Input Bank'!$L40)/30)+($J40*'Input Bank'!AK40)</f>
        <v>0</v>
      </c>
      <c r="AL40" s="446">
        <f>Bobot!$P40*($I40*('Input Bank'!$K40+'Input Bank'!$L40)/30)+($J40*'Input Bank'!AL40)</f>
        <v>0</v>
      </c>
      <c r="AM40" s="446">
        <f>Bobot!$P40*($I40*('Input Bank'!$K40+'Input Bank'!$L40)/30)+($J40*'Input Bank'!AM40)</f>
        <v>0</v>
      </c>
      <c r="AN40" s="446">
        <f>Bobot!$P40*($I40*('Input Bank'!$K40+'Input Bank'!$L40)/30)+($J40*'Input Bank'!AN40)</f>
        <v>0</v>
      </c>
      <c r="AO40" s="446">
        <f>Bobot!$P40*($I40*('Input Bank'!$K40+'Input Bank'!$L40)/30)+($J40*'Input Bank'!AO40)</f>
        <v>0</v>
      </c>
      <c r="AP40" s="446">
        <f>Bobot!$P40*($I40*('Input Bank'!$K40+'Input Bank'!$L40)/30)+($J40*'Input Bank'!AP40)</f>
        <v>0</v>
      </c>
      <c r="AQ40" s="446">
        <f>$J40*'Input Bank'!AQ40</f>
        <v>0</v>
      </c>
      <c r="AR40" s="446">
        <f>$J40*'Input Bank'!AR40</f>
        <v>0</v>
      </c>
      <c r="AS40" s="446">
        <f>$J40*'Input Bank'!AS40</f>
        <v>0</v>
      </c>
      <c r="AT40" s="446">
        <f>$J40*'Input Bank'!AT40</f>
        <v>0</v>
      </c>
      <c r="AU40" s="446">
        <f>$J40*'Input Bank'!AU40</f>
        <v>0</v>
      </c>
      <c r="AV40" s="446">
        <f>$J40*'Input Bank'!AV40</f>
        <v>0</v>
      </c>
      <c r="AW40" s="446">
        <f>$J40*'Input Bank'!AW40</f>
        <v>0</v>
      </c>
      <c r="AX40" s="446">
        <f>$J40*'Input Bank'!AX40</f>
        <v>0</v>
      </c>
      <c r="AY40" s="446">
        <f>$J40*'Input Bank'!AY40</f>
        <v>0</v>
      </c>
      <c r="AZ40" s="446">
        <f>$J40*'Input Bank'!AZ40</f>
        <v>0</v>
      </c>
      <c r="BA40" s="446">
        <f>$J40*'Input Bank'!BA40</f>
        <v>0</v>
      </c>
      <c r="BB40" s="432"/>
      <c r="BC40" s="44"/>
      <c r="BD40" s="44"/>
      <c r="BE40" s="44"/>
      <c r="BF40" s="44"/>
      <c r="BG40" s="44"/>
      <c r="BH40" s="44"/>
      <c r="BI40" s="44"/>
      <c r="BJ40" s="44"/>
    </row>
    <row r="41" spans="1:62" s="44" customFormat="1">
      <c r="A41" s="439" t="e">
        <f>Bobot!#REF!</f>
        <v>#REF!</v>
      </c>
      <c r="B41" s="439"/>
      <c r="C41" s="439"/>
      <c r="D41" s="439"/>
      <c r="E41" s="439"/>
      <c r="F41" s="47" t="s">
        <v>67</v>
      </c>
      <c r="G41" s="154" t="s">
        <v>393</v>
      </c>
      <c r="H41" s="108" t="s">
        <v>357</v>
      </c>
      <c r="I41" s="443">
        <f>Bobot!O41</f>
        <v>1</v>
      </c>
      <c r="J41" s="444">
        <f>Bobot!O41</f>
        <v>1</v>
      </c>
      <c r="K41" s="442"/>
      <c r="L41" s="445">
        <f>IF(Bobot!$P41=0,1,0)*('Input Bank'!L41+'Input Bank'!K41)*I41</f>
        <v>0</v>
      </c>
      <c r="M41" s="446">
        <f>Bobot!$P41*($I41*('Input Bank'!$K41+'Input Bank'!$L41)/30)+($J41*'Input Bank'!M41)</f>
        <v>0</v>
      </c>
      <c r="N41" s="446">
        <f>Bobot!$P41*($I41*('Input Bank'!$K41+'Input Bank'!$L41)/30)+($J41*'Input Bank'!N41)</f>
        <v>0</v>
      </c>
      <c r="O41" s="446">
        <f>Bobot!$P41*($I41*('Input Bank'!$K41+'Input Bank'!$L41)/30)+($J41*'Input Bank'!O41)</f>
        <v>0</v>
      </c>
      <c r="P41" s="446">
        <f>Bobot!$P41*($I41*('Input Bank'!$K41+'Input Bank'!$L41)/30)+($J41*'Input Bank'!P41)</f>
        <v>0</v>
      </c>
      <c r="Q41" s="446">
        <f>Bobot!$P41*($I41*('Input Bank'!$K41+'Input Bank'!$L41)/30)+($J41*'Input Bank'!Q41)</f>
        <v>0</v>
      </c>
      <c r="R41" s="446">
        <f>Bobot!$P41*($I41*('Input Bank'!$K41+'Input Bank'!$L41)/30)+($J41*'Input Bank'!R41)</f>
        <v>0</v>
      </c>
      <c r="S41" s="446">
        <f>Bobot!$P41*($I41*('Input Bank'!$K41+'Input Bank'!$L41)/30)+($J41*'Input Bank'!S41)</f>
        <v>0</v>
      </c>
      <c r="T41" s="446">
        <f>Bobot!$P41*($I41*('Input Bank'!$K41+'Input Bank'!$L41)/30)+($J41*'Input Bank'!T41)</f>
        <v>0</v>
      </c>
      <c r="U41" s="446">
        <f>Bobot!$P41*($I41*('Input Bank'!$K41+'Input Bank'!$L41)/30)+($J41*'Input Bank'!U41)</f>
        <v>0</v>
      </c>
      <c r="V41" s="446">
        <f>Bobot!$P41*($I41*('Input Bank'!$K41+'Input Bank'!$L41)/30)+($J41*'Input Bank'!V41)</f>
        <v>0</v>
      </c>
      <c r="W41" s="446">
        <f>Bobot!$P41*($I41*('Input Bank'!$K41+'Input Bank'!$L41)/30)+($J41*'Input Bank'!W41)</f>
        <v>0</v>
      </c>
      <c r="X41" s="446">
        <f>Bobot!$P41*($I41*('Input Bank'!$K41+'Input Bank'!$L41)/30)+($J41*'Input Bank'!X41)</f>
        <v>0</v>
      </c>
      <c r="Y41" s="446">
        <f>Bobot!$P41*($I41*('Input Bank'!$K41+'Input Bank'!$L41)/30)+($J41*'Input Bank'!Y41)</f>
        <v>0</v>
      </c>
      <c r="Z41" s="446">
        <f>Bobot!$P41*($I41*('Input Bank'!$K41+'Input Bank'!$L41)/30)+($J41*'Input Bank'!Z41)</f>
        <v>0</v>
      </c>
      <c r="AA41" s="446">
        <f>Bobot!$P41*($I41*('Input Bank'!$K41+'Input Bank'!$L41)/30)+($J41*'Input Bank'!AA41)</f>
        <v>0</v>
      </c>
      <c r="AB41" s="446">
        <f>Bobot!$P41*($I41*('Input Bank'!$K41+'Input Bank'!$L41)/30)+($J41*'Input Bank'!AB41)</f>
        <v>0</v>
      </c>
      <c r="AC41" s="446">
        <f>Bobot!$P41*($I41*('Input Bank'!$K41+'Input Bank'!$L41)/30)+($J41*'Input Bank'!AC41)</f>
        <v>0</v>
      </c>
      <c r="AD41" s="446">
        <f>Bobot!$P41*($I41*('Input Bank'!$K41+'Input Bank'!$L41)/30)+($J41*'Input Bank'!AD41)</f>
        <v>0</v>
      </c>
      <c r="AE41" s="446">
        <f>Bobot!$P41*($I41*('Input Bank'!$K41+'Input Bank'!$L41)/30)+($J41*'Input Bank'!AE41)</f>
        <v>0</v>
      </c>
      <c r="AF41" s="446">
        <f>Bobot!$P41*($I41*('Input Bank'!$K41+'Input Bank'!$L41)/30)+($J41*'Input Bank'!AF41)</f>
        <v>0</v>
      </c>
      <c r="AG41" s="446">
        <f>Bobot!$P41*($I41*('Input Bank'!$K41+'Input Bank'!$L41)/30)+($J41*'Input Bank'!AG41)</f>
        <v>0</v>
      </c>
      <c r="AH41" s="446">
        <f>Bobot!$P41*($I41*('Input Bank'!$K41+'Input Bank'!$L41)/30)+($J41*'Input Bank'!AH41)</f>
        <v>0</v>
      </c>
      <c r="AI41" s="446">
        <f>Bobot!$P41*($I41*('Input Bank'!$K41+'Input Bank'!$L41)/30)+($J41*'Input Bank'!AI41)</f>
        <v>0</v>
      </c>
      <c r="AJ41" s="446">
        <f>Bobot!$P41*($I41*('Input Bank'!$K41+'Input Bank'!$L41)/30)+($J41*'Input Bank'!AJ41)</f>
        <v>0</v>
      </c>
      <c r="AK41" s="446">
        <f>Bobot!$P41*($I41*('Input Bank'!$K41+'Input Bank'!$L41)/30)+($J41*'Input Bank'!AK41)</f>
        <v>0</v>
      </c>
      <c r="AL41" s="446">
        <f>Bobot!$P41*($I41*('Input Bank'!$K41+'Input Bank'!$L41)/30)+($J41*'Input Bank'!AL41)</f>
        <v>0</v>
      </c>
      <c r="AM41" s="446">
        <f>Bobot!$P41*($I41*('Input Bank'!$K41+'Input Bank'!$L41)/30)+($J41*'Input Bank'!AM41)</f>
        <v>0</v>
      </c>
      <c r="AN41" s="446">
        <f>Bobot!$P41*($I41*('Input Bank'!$K41+'Input Bank'!$L41)/30)+($J41*'Input Bank'!AN41)</f>
        <v>0</v>
      </c>
      <c r="AO41" s="446">
        <f>Bobot!$P41*($I41*('Input Bank'!$K41+'Input Bank'!$L41)/30)+($J41*'Input Bank'!AO41)</f>
        <v>0</v>
      </c>
      <c r="AP41" s="446">
        <f>Bobot!$P41*($I41*('Input Bank'!$K41+'Input Bank'!$L41)/30)+($J41*'Input Bank'!AP41)</f>
        <v>0</v>
      </c>
      <c r="AQ41" s="446">
        <f>$J41*'Input Bank'!AQ41</f>
        <v>0</v>
      </c>
      <c r="AR41" s="446">
        <f>$J41*'Input Bank'!AR41</f>
        <v>0</v>
      </c>
      <c r="AS41" s="446">
        <f>$J41*'Input Bank'!AS41</f>
        <v>0</v>
      </c>
      <c r="AT41" s="446">
        <f>$J41*'Input Bank'!AT41</f>
        <v>0</v>
      </c>
      <c r="AU41" s="446">
        <f>$J41*'Input Bank'!AU41</f>
        <v>0</v>
      </c>
      <c r="AV41" s="446">
        <f>$J41*'Input Bank'!AV41</f>
        <v>0</v>
      </c>
      <c r="AW41" s="446">
        <f>$J41*'Input Bank'!AW41</f>
        <v>0</v>
      </c>
      <c r="AX41" s="446">
        <f>$J41*'Input Bank'!AX41</f>
        <v>0</v>
      </c>
      <c r="AY41" s="446">
        <f>$J41*'Input Bank'!AY41</f>
        <v>0</v>
      </c>
      <c r="AZ41" s="446">
        <f>$J41*'Input Bank'!AZ41</f>
        <v>0</v>
      </c>
      <c r="BA41" s="446">
        <f>$J41*'Input Bank'!BA41</f>
        <v>0</v>
      </c>
      <c r="BB41" s="432"/>
    </row>
    <row r="42" spans="1:62" s="44" customFormat="1" ht="23.5">
      <c r="A42" s="439"/>
      <c r="B42" s="439"/>
      <c r="C42" s="439"/>
      <c r="D42" s="439"/>
      <c r="E42" s="439"/>
      <c r="F42" s="47" t="s">
        <v>68</v>
      </c>
      <c r="G42" s="69" t="s">
        <v>394</v>
      </c>
      <c r="H42" s="455" t="s">
        <v>506</v>
      </c>
      <c r="I42" s="456"/>
      <c r="J42" s="457"/>
      <c r="K42" s="458"/>
      <c r="L42" s="459">
        <f t="shared" ref="L42:AY42" si="6">SUM(L43:L47)</f>
        <v>0</v>
      </c>
      <c r="M42" s="459">
        <f t="shared" si="6"/>
        <v>0</v>
      </c>
      <c r="N42" s="459">
        <f t="shared" si="6"/>
        <v>0</v>
      </c>
      <c r="O42" s="459">
        <f t="shared" si="6"/>
        <v>0</v>
      </c>
      <c r="P42" s="459">
        <f t="shared" si="6"/>
        <v>0</v>
      </c>
      <c r="Q42" s="459">
        <f t="shared" si="6"/>
        <v>0</v>
      </c>
      <c r="R42" s="459">
        <f t="shared" si="6"/>
        <v>0</v>
      </c>
      <c r="S42" s="459">
        <f t="shared" si="6"/>
        <v>0</v>
      </c>
      <c r="T42" s="459">
        <f t="shared" si="6"/>
        <v>0</v>
      </c>
      <c r="U42" s="459">
        <f t="shared" si="6"/>
        <v>0</v>
      </c>
      <c r="V42" s="459">
        <f t="shared" si="6"/>
        <v>0</v>
      </c>
      <c r="W42" s="459">
        <f t="shared" si="6"/>
        <v>0</v>
      </c>
      <c r="X42" s="459">
        <f t="shared" si="6"/>
        <v>0</v>
      </c>
      <c r="Y42" s="459">
        <f t="shared" si="6"/>
        <v>0</v>
      </c>
      <c r="Z42" s="459">
        <f t="shared" si="6"/>
        <v>0</v>
      </c>
      <c r="AA42" s="459">
        <f t="shared" si="6"/>
        <v>0</v>
      </c>
      <c r="AB42" s="459">
        <f t="shared" si="6"/>
        <v>0</v>
      </c>
      <c r="AC42" s="459">
        <f t="shared" si="6"/>
        <v>0</v>
      </c>
      <c r="AD42" s="459">
        <f t="shared" si="6"/>
        <v>0</v>
      </c>
      <c r="AE42" s="459">
        <f t="shared" si="6"/>
        <v>0</v>
      </c>
      <c r="AF42" s="459">
        <f t="shared" si="6"/>
        <v>0</v>
      </c>
      <c r="AG42" s="459">
        <f t="shared" si="6"/>
        <v>0</v>
      </c>
      <c r="AH42" s="459">
        <f t="shared" si="6"/>
        <v>0</v>
      </c>
      <c r="AI42" s="459">
        <f t="shared" si="6"/>
        <v>0</v>
      </c>
      <c r="AJ42" s="459">
        <f t="shared" si="6"/>
        <v>0</v>
      </c>
      <c r="AK42" s="459">
        <f t="shared" si="6"/>
        <v>0</v>
      </c>
      <c r="AL42" s="459">
        <f t="shared" si="6"/>
        <v>0</v>
      </c>
      <c r="AM42" s="459">
        <f t="shared" si="6"/>
        <v>0</v>
      </c>
      <c r="AN42" s="459">
        <f t="shared" si="6"/>
        <v>0</v>
      </c>
      <c r="AO42" s="459">
        <f t="shared" si="6"/>
        <v>0</v>
      </c>
      <c r="AP42" s="459">
        <f t="shared" si="6"/>
        <v>0</v>
      </c>
      <c r="AQ42" s="459">
        <f t="shared" si="6"/>
        <v>0</v>
      </c>
      <c r="AR42" s="459">
        <f t="shared" si="6"/>
        <v>0</v>
      </c>
      <c r="AS42" s="459">
        <f t="shared" si="6"/>
        <v>0</v>
      </c>
      <c r="AT42" s="459">
        <f t="shared" si="6"/>
        <v>0</v>
      </c>
      <c r="AU42" s="459">
        <f t="shared" si="6"/>
        <v>0</v>
      </c>
      <c r="AV42" s="459">
        <f t="shared" si="6"/>
        <v>0</v>
      </c>
      <c r="AW42" s="459">
        <f t="shared" si="6"/>
        <v>0</v>
      </c>
      <c r="AX42" s="459">
        <f t="shared" si="6"/>
        <v>0</v>
      </c>
      <c r="AY42" s="459">
        <f t="shared" si="6"/>
        <v>0</v>
      </c>
      <c r="AZ42" s="459">
        <f>SUM(AZ43:AZ47)</f>
        <v>0</v>
      </c>
      <c r="BA42" s="459">
        <f t="shared" ref="BA42" si="7">SUM(BA43:BA47)</f>
        <v>0</v>
      </c>
      <c r="BB42" s="432"/>
    </row>
    <row r="43" spans="1:62" s="44" customFormat="1">
      <c r="A43" s="439"/>
      <c r="B43" s="439"/>
      <c r="C43" s="439"/>
      <c r="D43" s="439"/>
      <c r="E43" s="439"/>
      <c r="F43" s="47" t="s">
        <v>3</v>
      </c>
      <c r="G43" s="154" t="s">
        <v>395</v>
      </c>
      <c r="H43" s="460" t="s">
        <v>353</v>
      </c>
      <c r="I43" s="443">
        <f>Bobot!O43</f>
        <v>0</v>
      </c>
      <c r="J43" s="444">
        <f>Bobot!O43</f>
        <v>0</v>
      </c>
      <c r="K43" s="454"/>
      <c r="L43" s="445">
        <f>IF(Bobot!$P43=0,1,0)*('Input Bank'!L43+'Input Bank'!K43)*I43</f>
        <v>0</v>
      </c>
      <c r="M43" s="446">
        <f>Bobot!$P43*($I43*('Input Bank'!$K43+'Input Bank'!$L43)/30)+($J43*'Input Bank'!M43)</f>
        <v>0</v>
      </c>
      <c r="N43" s="446">
        <f>Bobot!$P43*($I43*('Input Bank'!$K43+'Input Bank'!$L43)/30)+($J43*'Input Bank'!N43)</f>
        <v>0</v>
      </c>
      <c r="O43" s="446">
        <f>Bobot!$P43*($I43*('Input Bank'!$K43+'Input Bank'!$L43)/30)+($J43*'Input Bank'!O43)</f>
        <v>0</v>
      </c>
      <c r="P43" s="446">
        <f>Bobot!$P43*($I43*('Input Bank'!$K43+'Input Bank'!$L43)/30)+($J43*'Input Bank'!P43)</f>
        <v>0</v>
      </c>
      <c r="Q43" s="446">
        <f>Bobot!$P43*($I43*('Input Bank'!$K43+'Input Bank'!$L43)/30)+($J43*'Input Bank'!Q43)</f>
        <v>0</v>
      </c>
      <c r="R43" s="446">
        <f>Bobot!$P43*($I43*('Input Bank'!$K43+'Input Bank'!$L43)/30)+($J43*'Input Bank'!R43)</f>
        <v>0</v>
      </c>
      <c r="S43" s="446">
        <f>Bobot!$P43*($I43*('Input Bank'!$K43+'Input Bank'!$L43)/30)+($J43*'Input Bank'!S43)</f>
        <v>0</v>
      </c>
      <c r="T43" s="446">
        <f>Bobot!$P43*($I43*('Input Bank'!$K43+'Input Bank'!$L43)/30)+($J43*'Input Bank'!T43)</f>
        <v>0</v>
      </c>
      <c r="U43" s="446">
        <f>Bobot!$P43*($I43*('Input Bank'!$K43+'Input Bank'!$L43)/30)+($J43*'Input Bank'!U43)</f>
        <v>0</v>
      </c>
      <c r="V43" s="446">
        <f>Bobot!$P43*($I43*('Input Bank'!$K43+'Input Bank'!$L43)/30)+($J43*'Input Bank'!V43)</f>
        <v>0</v>
      </c>
      <c r="W43" s="446">
        <f>Bobot!$P43*($I43*('Input Bank'!$K43+'Input Bank'!$L43)/30)+($J43*'Input Bank'!W43)</f>
        <v>0</v>
      </c>
      <c r="X43" s="446">
        <f>Bobot!$P43*($I43*('Input Bank'!$K43+'Input Bank'!$L43)/30)+($J43*'Input Bank'!X43)</f>
        <v>0</v>
      </c>
      <c r="Y43" s="446">
        <f>Bobot!$P43*($I43*('Input Bank'!$K43+'Input Bank'!$L43)/30)+($J43*'Input Bank'!Y43)</f>
        <v>0</v>
      </c>
      <c r="Z43" s="446">
        <f>Bobot!$P43*($I43*('Input Bank'!$K43+'Input Bank'!$L43)/30)+($J43*'Input Bank'!Z43)</f>
        <v>0</v>
      </c>
      <c r="AA43" s="446">
        <f>Bobot!$P43*($I43*('Input Bank'!$K43+'Input Bank'!$L43)/30)+($J43*'Input Bank'!AA43)</f>
        <v>0</v>
      </c>
      <c r="AB43" s="446">
        <f>Bobot!$P43*($I43*('Input Bank'!$K43+'Input Bank'!$L43)/30)+($J43*'Input Bank'!AB43)</f>
        <v>0</v>
      </c>
      <c r="AC43" s="446">
        <f>Bobot!$P43*($I43*('Input Bank'!$K43+'Input Bank'!$L43)/30)+($J43*'Input Bank'!AC43)</f>
        <v>0</v>
      </c>
      <c r="AD43" s="446">
        <f>Bobot!$P43*($I43*('Input Bank'!$K43+'Input Bank'!$L43)/30)+($J43*'Input Bank'!AD43)</f>
        <v>0</v>
      </c>
      <c r="AE43" s="446">
        <f>Bobot!$P43*($I43*('Input Bank'!$K43+'Input Bank'!$L43)/30)+($J43*'Input Bank'!AE43)</f>
        <v>0</v>
      </c>
      <c r="AF43" s="446">
        <f>Bobot!$P43*($I43*('Input Bank'!$K43+'Input Bank'!$L43)/30)+($J43*'Input Bank'!AF43)</f>
        <v>0</v>
      </c>
      <c r="AG43" s="446">
        <f>Bobot!$P43*($I43*('Input Bank'!$K43+'Input Bank'!$L43)/30)+($J43*'Input Bank'!AG43)</f>
        <v>0</v>
      </c>
      <c r="AH43" s="446">
        <f>Bobot!$P43*($I43*('Input Bank'!$K43+'Input Bank'!$L43)/30)+($J43*'Input Bank'!AH43)</f>
        <v>0</v>
      </c>
      <c r="AI43" s="446">
        <f>Bobot!$P43*($I43*('Input Bank'!$K43+'Input Bank'!$L43)/30)+($J43*'Input Bank'!AI43)</f>
        <v>0</v>
      </c>
      <c r="AJ43" s="446">
        <f>Bobot!$P43*($I43*('Input Bank'!$K43+'Input Bank'!$L43)/30)+($J43*'Input Bank'!AJ43)</f>
        <v>0</v>
      </c>
      <c r="AK43" s="446">
        <f>Bobot!$P43*($I43*('Input Bank'!$K43+'Input Bank'!$L43)/30)+($J43*'Input Bank'!AK43)</f>
        <v>0</v>
      </c>
      <c r="AL43" s="446">
        <f>Bobot!$P43*($I43*('Input Bank'!$K43+'Input Bank'!$L43)/30)+($J43*'Input Bank'!AL43)</f>
        <v>0</v>
      </c>
      <c r="AM43" s="446">
        <f>Bobot!$P43*($I43*('Input Bank'!$K43+'Input Bank'!$L43)/30)+($J43*'Input Bank'!AM43)</f>
        <v>0</v>
      </c>
      <c r="AN43" s="446">
        <f>Bobot!$P43*($I43*('Input Bank'!$K43+'Input Bank'!$L43)/30)+($J43*'Input Bank'!AN43)</f>
        <v>0</v>
      </c>
      <c r="AO43" s="446">
        <f>Bobot!$P43*($I43*('Input Bank'!$K43+'Input Bank'!$L43)/30)+($J43*'Input Bank'!AO43)</f>
        <v>0</v>
      </c>
      <c r="AP43" s="446">
        <f>Bobot!$P43*($I43*('Input Bank'!$K43+'Input Bank'!$L43)/30)+($J43*'Input Bank'!AP43)</f>
        <v>0</v>
      </c>
      <c r="AQ43" s="446">
        <f>$J43*'Input Bank'!AQ43</f>
        <v>0</v>
      </c>
      <c r="AR43" s="446">
        <f>$J43*'Input Bank'!AR43</f>
        <v>0</v>
      </c>
      <c r="AS43" s="446">
        <f>$J43*'Input Bank'!AS43</f>
        <v>0</v>
      </c>
      <c r="AT43" s="446">
        <f>$J43*'Input Bank'!AT43</f>
        <v>0</v>
      </c>
      <c r="AU43" s="446">
        <f>$J43*'Input Bank'!AU43</f>
        <v>0</v>
      </c>
      <c r="AV43" s="446">
        <f>$J43*'Input Bank'!AV43</f>
        <v>0</v>
      </c>
      <c r="AW43" s="446">
        <f>$J43*'Input Bank'!AW43</f>
        <v>0</v>
      </c>
      <c r="AX43" s="446">
        <f>$J43*'Input Bank'!AX43</f>
        <v>0</v>
      </c>
      <c r="AY43" s="446">
        <f>$J43*'Input Bank'!AY43</f>
        <v>0</v>
      </c>
      <c r="AZ43" s="446">
        <f>$J43*'Input Bank'!AZ43</f>
        <v>0</v>
      </c>
      <c r="BA43" s="446">
        <f>$J43*'Input Bank'!BA43</f>
        <v>0</v>
      </c>
      <c r="BB43" s="432"/>
    </row>
    <row r="44" spans="1:62" s="44" customFormat="1">
      <c r="A44" s="439"/>
      <c r="B44" s="439"/>
      <c r="C44" s="439"/>
      <c r="D44" s="439"/>
      <c r="E44" s="439"/>
      <c r="F44" s="47" t="s">
        <v>69</v>
      </c>
      <c r="G44" s="69" t="s">
        <v>396</v>
      </c>
      <c r="H44" s="460" t="s">
        <v>354</v>
      </c>
      <c r="I44" s="443">
        <f>Bobot!O44</f>
        <v>0</v>
      </c>
      <c r="J44" s="444">
        <f>Bobot!O44</f>
        <v>0</v>
      </c>
      <c r="K44" s="442"/>
      <c r="L44" s="445">
        <f>IF(Bobot!$P44=0,1,0)*('Input Bank'!L44+'Input Bank'!K44)*I44</f>
        <v>0</v>
      </c>
      <c r="M44" s="446">
        <f>Bobot!$P44*($I44*('Input Bank'!$K44+'Input Bank'!$L44)/30)+($J44*'Input Bank'!M44)</f>
        <v>0</v>
      </c>
      <c r="N44" s="446">
        <f>Bobot!$P44*($I44*('Input Bank'!$K44+'Input Bank'!$L44)/30)+($J44*'Input Bank'!N44)</f>
        <v>0</v>
      </c>
      <c r="O44" s="446">
        <f>Bobot!$P44*($I44*('Input Bank'!$K44+'Input Bank'!$L44)/30)+($J44*'Input Bank'!O44)</f>
        <v>0</v>
      </c>
      <c r="P44" s="446">
        <f>Bobot!$P44*($I44*('Input Bank'!$K44+'Input Bank'!$L44)/30)+($J44*'Input Bank'!P44)</f>
        <v>0</v>
      </c>
      <c r="Q44" s="446">
        <f>Bobot!$P44*($I44*('Input Bank'!$K44+'Input Bank'!$L44)/30)+($J44*'Input Bank'!Q44)</f>
        <v>0</v>
      </c>
      <c r="R44" s="446">
        <f>Bobot!$P44*($I44*('Input Bank'!$K44+'Input Bank'!$L44)/30)+($J44*'Input Bank'!R44)</f>
        <v>0</v>
      </c>
      <c r="S44" s="446">
        <f>Bobot!$P44*($I44*('Input Bank'!$K44+'Input Bank'!$L44)/30)+($J44*'Input Bank'!S44)</f>
        <v>0</v>
      </c>
      <c r="T44" s="446">
        <f>Bobot!$P44*($I44*('Input Bank'!$K44+'Input Bank'!$L44)/30)+($J44*'Input Bank'!T44)</f>
        <v>0</v>
      </c>
      <c r="U44" s="446">
        <f>Bobot!$P44*($I44*('Input Bank'!$K44+'Input Bank'!$L44)/30)+($J44*'Input Bank'!U44)</f>
        <v>0</v>
      </c>
      <c r="V44" s="446">
        <f>Bobot!$P44*($I44*('Input Bank'!$K44+'Input Bank'!$L44)/30)+($J44*'Input Bank'!V44)</f>
        <v>0</v>
      </c>
      <c r="W44" s="446">
        <f>Bobot!$P44*($I44*('Input Bank'!$K44+'Input Bank'!$L44)/30)+($J44*'Input Bank'!W44)</f>
        <v>0</v>
      </c>
      <c r="X44" s="446">
        <f>Bobot!$P44*($I44*('Input Bank'!$K44+'Input Bank'!$L44)/30)+($J44*'Input Bank'!X44)</f>
        <v>0</v>
      </c>
      <c r="Y44" s="446">
        <f>Bobot!$P44*($I44*('Input Bank'!$K44+'Input Bank'!$L44)/30)+($J44*'Input Bank'!Y44)</f>
        <v>0</v>
      </c>
      <c r="Z44" s="446">
        <f>Bobot!$P44*($I44*('Input Bank'!$K44+'Input Bank'!$L44)/30)+($J44*'Input Bank'!Z44)</f>
        <v>0</v>
      </c>
      <c r="AA44" s="446">
        <f>Bobot!$P44*($I44*('Input Bank'!$K44+'Input Bank'!$L44)/30)+($J44*'Input Bank'!AA44)</f>
        <v>0</v>
      </c>
      <c r="AB44" s="446">
        <f>Bobot!$P44*($I44*('Input Bank'!$K44+'Input Bank'!$L44)/30)+($J44*'Input Bank'!AB44)</f>
        <v>0</v>
      </c>
      <c r="AC44" s="446">
        <f>Bobot!$P44*($I44*('Input Bank'!$K44+'Input Bank'!$L44)/30)+($J44*'Input Bank'!AC44)</f>
        <v>0</v>
      </c>
      <c r="AD44" s="446">
        <f>Bobot!$P44*($I44*('Input Bank'!$K44+'Input Bank'!$L44)/30)+($J44*'Input Bank'!AD44)</f>
        <v>0</v>
      </c>
      <c r="AE44" s="446">
        <f>Bobot!$P44*($I44*('Input Bank'!$K44+'Input Bank'!$L44)/30)+($J44*'Input Bank'!AE44)</f>
        <v>0</v>
      </c>
      <c r="AF44" s="446">
        <f>Bobot!$P44*($I44*('Input Bank'!$K44+'Input Bank'!$L44)/30)+($J44*'Input Bank'!AF44)</f>
        <v>0</v>
      </c>
      <c r="AG44" s="446">
        <f>Bobot!$P44*($I44*('Input Bank'!$K44+'Input Bank'!$L44)/30)+($J44*'Input Bank'!AG44)</f>
        <v>0</v>
      </c>
      <c r="AH44" s="446">
        <f>Bobot!$P44*($I44*('Input Bank'!$K44+'Input Bank'!$L44)/30)+($J44*'Input Bank'!AH44)</f>
        <v>0</v>
      </c>
      <c r="AI44" s="446">
        <f>Bobot!$P44*($I44*('Input Bank'!$K44+'Input Bank'!$L44)/30)+($J44*'Input Bank'!AI44)</f>
        <v>0</v>
      </c>
      <c r="AJ44" s="446">
        <f>Bobot!$P44*($I44*('Input Bank'!$K44+'Input Bank'!$L44)/30)+($J44*'Input Bank'!AJ44)</f>
        <v>0</v>
      </c>
      <c r="AK44" s="446">
        <f>Bobot!$P44*($I44*('Input Bank'!$K44+'Input Bank'!$L44)/30)+($J44*'Input Bank'!AK44)</f>
        <v>0</v>
      </c>
      <c r="AL44" s="446">
        <f>Bobot!$P44*($I44*('Input Bank'!$K44+'Input Bank'!$L44)/30)+($J44*'Input Bank'!AL44)</f>
        <v>0</v>
      </c>
      <c r="AM44" s="446">
        <f>Bobot!$P44*($I44*('Input Bank'!$K44+'Input Bank'!$L44)/30)+($J44*'Input Bank'!AM44)</f>
        <v>0</v>
      </c>
      <c r="AN44" s="446">
        <f>Bobot!$P44*($I44*('Input Bank'!$K44+'Input Bank'!$L44)/30)+($J44*'Input Bank'!AN44)</f>
        <v>0</v>
      </c>
      <c r="AO44" s="446">
        <f>Bobot!$P44*($I44*('Input Bank'!$K44+'Input Bank'!$L44)/30)+($J44*'Input Bank'!AO44)</f>
        <v>0</v>
      </c>
      <c r="AP44" s="446">
        <f>Bobot!$P44*($I44*('Input Bank'!$K44+'Input Bank'!$L44)/30)+($J44*'Input Bank'!AP44)</f>
        <v>0</v>
      </c>
      <c r="AQ44" s="446">
        <f>$J44*'Input Bank'!AQ44</f>
        <v>0</v>
      </c>
      <c r="AR44" s="446">
        <f>$J44*'Input Bank'!AR44</f>
        <v>0</v>
      </c>
      <c r="AS44" s="446">
        <f>$J44*'Input Bank'!AS44</f>
        <v>0</v>
      </c>
      <c r="AT44" s="446">
        <f>$J44*'Input Bank'!AT44</f>
        <v>0</v>
      </c>
      <c r="AU44" s="446">
        <f>$J44*'Input Bank'!AU44</f>
        <v>0</v>
      </c>
      <c r="AV44" s="446">
        <f>$J44*'Input Bank'!AV44</f>
        <v>0</v>
      </c>
      <c r="AW44" s="446">
        <f>$J44*'Input Bank'!AW44</f>
        <v>0</v>
      </c>
      <c r="AX44" s="446">
        <f>$J44*'Input Bank'!AX44</f>
        <v>0</v>
      </c>
      <c r="AY44" s="446">
        <f>$J44*'Input Bank'!AY44</f>
        <v>0</v>
      </c>
      <c r="AZ44" s="446">
        <f>$J44*'Input Bank'!AZ44</f>
        <v>0</v>
      </c>
      <c r="BA44" s="446">
        <f>$J44*'Input Bank'!BA44</f>
        <v>0</v>
      </c>
      <c r="BB44" s="432"/>
    </row>
    <row r="45" spans="1:62" s="44" customFormat="1">
      <c r="A45" s="439"/>
      <c r="B45" s="439"/>
      <c r="C45" s="439"/>
      <c r="D45" s="439"/>
      <c r="E45" s="439"/>
      <c r="F45" s="47" t="s">
        <v>70</v>
      </c>
      <c r="G45" s="154" t="s">
        <v>397</v>
      </c>
      <c r="H45" s="460" t="s">
        <v>355</v>
      </c>
      <c r="I45" s="443">
        <f>Bobot!O45</f>
        <v>0</v>
      </c>
      <c r="J45" s="444">
        <f>Bobot!O45</f>
        <v>0</v>
      </c>
      <c r="K45" s="442"/>
      <c r="L45" s="445">
        <f>IF(Bobot!$P45=0,1,0)*('Input Bank'!L45+'Input Bank'!K45)*I45</f>
        <v>0</v>
      </c>
      <c r="M45" s="446">
        <f>Bobot!$P45*($I45*('Input Bank'!$K45+'Input Bank'!$L45)/30)+($J45*'Input Bank'!M45)</f>
        <v>0</v>
      </c>
      <c r="N45" s="446">
        <f>Bobot!$P45*($I45*('Input Bank'!$K45+'Input Bank'!$L45)/30)+($J45*'Input Bank'!N45)</f>
        <v>0</v>
      </c>
      <c r="O45" s="446">
        <f>Bobot!$P45*($I45*('Input Bank'!$K45+'Input Bank'!$L45)/30)+($J45*'Input Bank'!O45)</f>
        <v>0</v>
      </c>
      <c r="P45" s="446">
        <f>Bobot!$P45*($I45*('Input Bank'!$K45+'Input Bank'!$L45)/30)+($J45*'Input Bank'!P45)</f>
        <v>0</v>
      </c>
      <c r="Q45" s="446">
        <f>Bobot!$P45*($I45*('Input Bank'!$K45+'Input Bank'!$L45)/30)+($J45*'Input Bank'!Q45)</f>
        <v>0</v>
      </c>
      <c r="R45" s="446">
        <f>Bobot!$P45*($I45*('Input Bank'!$K45+'Input Bank'!$L45)/30)+($J45*'Input Bank'!R45)</f>
        <v>0</v>
      </c>
      <c r="S45" s="446">
        <f>Bobot!$P45*($I45*('Input Bank'!$K45+'Input Bank'!$L45)/30)+($J45*'Input Bank'!S45)</f>
        <v>0</v>
      </c>
      <c r="T45" s="446">
        <f>Bobot!$P45*($I45*('Input Bank'!$K45+'Input Bank'!$L45)/30)+($J45*'Input Bank'!T45)</f>
        <v>0</v>
      </c>
      <c r="U45" s="446">
        <f>Bobot!$P45*($I45*('Input Bank'!$K45+'Input Bank'!$L45)/30)+($J45*'Input Bank'!U45)</f>
        <v>0</v>
      </c>
      <c r="V45" s="446">
        <f>Bobot!$P45*($I45*('Input Bank'!$K45+'Input Bank'!$L45)/30)+($J45*'Input Bank'!V45)</f>
        <v>0</v>
      </c>
      <c r="W45" s="446">
        <f>Bobot!$P45*($I45*('Input Bank'!$K45+'Input Bank'!$L45)/30)+($J45*'Input Bank'!W45)</f>
        <v>0</v>
      </c>
      <c r="X45" s="446">
        <f>Bobot!$P45*($I45*('Input Bank'!$K45+'Input Bank'!$L45)/30)+($J45*'Input Bank'!X45)</f>
        <v>0</v>
      </c>
      <c r="Y45" s="446">
        <f>Bobot!$P45*($I45*('Input Bank'!$K45+'Input Bank'!$L45)/30)+($J45*'Input Bank'!Y45)</f>
        <v>0</v>
      </c>
      <c r="Z45" s="446">
        <f>Bobot!$P45*($I45*('Input Bank'!$K45+'Input Bank'!$L45)/30)+($J45*'Input Bank'!Z45)</f>
        <v>0</v>
      </c>
      <c r="AA45" s="446">
        <f>Bobot!$P45*($I45*('Input Bank'!$K45+'Input Bank'!$L45)/30)+($J45*'Input Bank'!AA45)</f>
        <v>0</v>
      </c>
      <c r="AB45" s="446">
        <f>Bobot!$P45*($I45*('Input Bank'!$K45+'Input Bank'!$L45)/30)+($J45*'Input Bank'!AB45)</f>
        <v>0</v>
      </c>
      <c r="AC45" s="446">
        <f>Bobot!$P45*($I45*('Input Bank'!$K45+'Input Bank'!$L45)/30)+($J45*'Input Bank'!AC45)</f>
        <v>0</v>
      </c>
      <c r="AD45" s="446">
        <f>Bobot!$P45*($I45*('Input Bank'!$K45+'Input Bank'!$L45)/30)+($J45*'Input Bank'!AD45)</f>
        <v>0</v>
      </c>
      <c r="AE45" s="446">
        <f>Bobot!$P45*($I45*('Input Bank'!$K45+'Input Bank'!$L45)/30)+($J45*'Input Bank'!AE45)</f>
        <v>0</v>
      </c>
      <c r="AF45" s="446">
        <f>Bobot!$P45*($I45*('Input Bank'!$K45+'Input Bank'!$L45)/30)+($J45*'Input Bank'!AF45)</f>
        <v>0</v>
      </c>
      <c r="AG45" s="446">
        <f>Bobot!$P45*($I45*('Input Bank'!$K45+'Input Bank'!$L45)/30)+($J45*'Input Bank'!AG45)</f>
        <v>0</v>
      </c>
      <c r="AH45" s="446">
        <f>Bobot!$P45*($I45*('Input Bank'!$K45+'Input Bank'!$L45)/30)+($J45*'Input Bank'!AH45)</f>
        <v>0</v>
      </c>
      <c r="AI45" s="446">
        <f>Bobot!$P45*($I45*('Input Bank'!$K45+'Input Bank'!$L45)/30)+($J45*'Input Bank'!AI45)</f>
        <v>0</v>
      </c>
      <c r="AJ45" s="446">
        <f>Bobot!$P45*($I45*('Input Bank'!$K45+'Input Bank'!$L45)/30)+($J45*'Input Bank'!AJ45)</f>
        <v>0</v>
      </c>
      <c r="AK45" s="446">
        <f>Bobot!$P45*($I45*('Input Bank'!$K45+'Input Bank'!$L45)/30)+($J45*'Input Bank'!AK45)</f>
        <v>0</v>
      </c>
      <c r="AL45" s="446">
        <f>Bobot!$P45*($I45*('Input Bank'!$K45+'Input Bank'!$L45)/30)+($J45*'Input Bank'!AL45)</f>
        <v>0</v>
      </c>
      <c r="AM45" s="446">
        <f>Bobot!$P45*($I45*('Input Bank'!$K45+'Input Bank'!$L45)/30)+($J45*'Input Bank'!AM45)</f>
        <v>0</v>
      </c>
      <c r="AN45" s="446">
        <f>Bobot!$P45*($I45*('Input Bank'!$K45+'Input Bank'!$L45)/30)+($J45*'Input Bank'!AN45)</f>
        <v>0</v>
      </c>
      <c r="AO45" s="446">
        <f>Bobot!$P45*($I45*('Input Bank'!$K45+'Input Bank'!$L45)/30)+($J45*'Input Bank'!AO45)</f>
        <v>0</v>
      </c>
      <c r="AP45" s="446">
        <f>Bobot!$P45*($I45*('Input Bank'!$K45+'Input Bank'!$L45)/30)+($J45*'Input Bank'!AP45)</f>
        <v>0</v>
      </c>
      <c r="AQ45" s="446">
        <f>$J45*'Input Bank'!AQ45</f>
        <v>0</v>
      </c>
      <c r="AR45" s="446">
        <f>$J45*'Input Bank'!AR45</f>
        <v>0</v>
      </c>
      <c r="AS45" s="446">
        <f>$J45*'Input Bank'!AS45</f>
        <v>0</v>
      </c>
      <c r="AT45" s="446">
        <f>$J45*'Input Bank'!AT45</f>
        <v>0</v>
      </c>
      <c r="AU45" s="446">
        <f>$J45*'Input Bank'!AU45</f>
        <v>0</v>
      </c>
      <c r="AV45" s="446">
        <f>$J45*'Input Bank'!AV45</f>
        <v>0</v>
      </c>
      <c r="AW45" s="446">
        <f>$J45*'Input Bank'!AW45</f>
        <v>0</v>
      </c>
      <c r="AX45" s="446">
        <f>$J45*'Input Bank'!AX45</f>
        <v>0</v>
      </c>
      <c r="AY45" s="446">
        <f>$J45*'Input Bank'!AY45</f>
        <v>0</v>
      </c>
      <c r="AZ45" s="446">
        <f>$J45*'Input Bank'!AZ45</f>
        <v>0</v>
      </c>
      <c r="BA45" s="446">
        <f>$J45*'Input Bank'!BA45</f>
        <v>0</v>
      </c>
      <c r="BB45" s="432"/>
    </row>
    <row r="46" spans="1:62" s="44" customFormat="1">
      <c r="A46" s="439"/>
      <c r="B46" s="439"/>
      <c r="C46" s="439"/>
      <c r="D46" s="439"/>
      <c r="E46" s="439"/>
      <c r="F46" s="47" t="s">
        <v>71</v>
      </c>
      <c r="G46" s="69" t="s">
        <v>398</v>
      </c>
      <c r="H46" s="460" t="s">
        <v>356</v>
      </c>
      <c r="I46" s="443">
        <f>Bobot!O46</f>
        <v>0</v>
      </c>
      <c r="J46" s="444">
        <f>Bobot!O46</f>
        <v>0</v>
      </c>
      <c r="K46" s="442"/>
      <c r="L46" s="445">
        <f>IF(Bobot!$P46=0,1,0)*('Input Bank'!L46+'Input Bank'!K46)*I46</f>
        <v>0</v>
      </c>
      <c r="M46" s="446">
        <f>Bobot!$P46*($I46*('Input Bank'!$K46+'Input Bank'!$L46)/30)+($J46*'Input Bank'!M46)</f>
        <v>0</v>
      </c>
      <c r="N46" s="446">
        <f>Bobot!$P46*($I46*('Input Bank'!$K46+'Input Bank'!$L46)/30)+($J46*'Input Bank'!N46)</f>
        <v>0</v>
      </c>
      <c r="O46" s="446">
        <f>Bobot!$P46*($I46*('Input Bank'!$K46+'Input Bank'!$L46)/30)+($J46*'Input Bank'!O46)</f>
        <v>0</v>
      </c>
      <c r="P46" s="446">
        <f>Bobot!$P46*($I46*('Input Bank'!$K46+'Input Bank'!$L46)/30)+($J46*'Input Bank'!P46)</f>
        <v>0</v>
      </c>
      <c r="Q46" s="446">
        <f>Bobot!$P46*($I46*('Input Bank'!$K46+'Input Bank'!$L46)/30)+($J46*'Input Bank'!Q46)</f>
        <v>0</v>
      </c>
      <c r="R46" s="446">
        <f>Bobot!$P46*($I46*('Input Bank'!$K46+'Input Bank'!$L46)/30)+($J46*'Input Bank'!R46)</f>
        <v>0</v>
      </c>
      <c r="S46" s="446">
        <f>Bobot!$P46*($I46*('Input Bank'!$K46+'Input Bank'!$L46)/30)+($J46*'Input Bank'!S46)</f>
        <v>0</v>
      </c>
      <c r="T46" s="446">
        <f>Bobot!$P46*($I46*('Input Bank'!$K46+'Input Bank'!$L46)/30)+($J46*'Input Bank'!T46)</f>
        <v>0</v>
      </c>
      <c r="U46" s="446">
        <f>Bobot!$P46*($I46*('Input Bank'!$K46+'Input Bank'!$L46)/30)+($J46*'Input Bank'!U46)</f>
        <v>0</v>
      </c>
      <c r="V46" s="446">
        <f>Bobot!$P46*($I46*('Input Bank'!$K46+'Input Bank'!$L46)/30)+($J46*'Input Bank'!V46)</f>
        <v>0</v>
      </c>
      <c r="W46" s="446">
        <f>Bobot!$P46*($I46*('Input Bank'!$K46+'Input Bank'!$L46)/30)+($J46*'Input Bank'!W46)</f>
        <v>0</v>
      </c>
      <c r="X46" s="446">
        <f>Bobot!$P46*($I46*('Input Bank'!$K46+'Input Bank'!$L46)/30)+($J46*'Input Bank'!X46)</f>
        <v>0</v>
      </c>
      <c r="Y46" s="446">
        <f>Bobot!$P46*($I46*('Input Bank'!$K46+'Input Bank'!$L46)/30)+($J46*'Input Bank'!Y46)</f>
        <v>0</v>
      </c>
      <c r="Z46" s="446">
        <f>Bobot!$P46*($I46*('Input Bank'!$K46+'Input Bank'!$L46)/30)+($J46*'Input Bank'!Z46)</f>
        <v>0</v>
      </c>
      <c r="AA46" s="446">
        <f>Bobot!$P46*($I46*('Input Bank'!$K46+'Input Bank'!$L46)/30)+($J46*'Input Bank'!AA46)</f>
        <v>0</v>
      </c>
      <c r="AB46" s="446">
        <f>Bobot!$P46*($I46*('Input Bank'!$K46+'Input Bank'!$L46)/30)+($J46*'Input Bank'!AB46)</f>
        <v>0</v>
      </c>
      <c r="AC46" s="446">
        <f>Bobot!$P46*($I46*('Input Bank'!$K46+'Input Bank'!$L46)/30)+($J46*'Input Bank'!AC46)</f>
        <v>0</v>
      </c>
      <c r="AD46" s="446">
        <f>Bobot!$P46*($I46*('Input Bank'!$K46+'Input Bank'!$L46)/30)+($J46*'Input Bank'!AD46)</f>
        <v>0</v>
      </c>
      <c r="AE46" s="446">
        <f>Bobot!$P46*($I46*('Input Bank'!$K46+'Input Bank'!$L46)/30)+($J46*'Input Bank'!AE46)</f>
        <v>0</v>
      </c>
      <c r="AF46" s="446">
        <f>Bobot!$P46*($I46*('Input Bank'!$K46+'Input Bank'!$L46)/30)+($J46*'Input Bank'!AF46)</f>
        <v>0</v>
      </c>
      <c r="AG46" s="446">
        <f>Bobot!$P46*($I46*('Input Bank'!$K46+'Input Bank'!$L46)/30)+($J46*'Input Bank'!AG46)</f>
        <v>0</v>
      </c>
      <c r="AH46" s="446">
        <f>Bobot!$P46*($I46*('Input Bank'!$K46+'Input Bank'!$L46)/30)+($J46*'Input Bank'!AH46)</f>
        <v>0</v>
      </c>
      <c r="AI46" s="446">
        <f>Bobot!$P46*($I46*('Input Bank'!$K46+'Input Bank'!$L46)/30)+($J46*'Input Bank'!AI46)</f>
        <v>0</v>
      </c>
      <c r="AJ46" s="446">
        <f>Bobot!$P46*($I46*('Input Bank'!$K46+'Input Bank'!$L46)/30)+($J46*'Input Bank'!AJ46)</f>
        <v>0</v>
      </c>
      <c r="AK46" s="446">
        <f>Bobot!$P46*($I46*('Input Bank'!$K46+'Input Bank'!$L46)/30)+($J46*'Input Bank'!AK46)</f>
        <v>0</v>
      </c>
      <c r="AL46" s="446">
        <f>Bobot!$P46*($I46*('Input Bank'!$K46+'Input Bank'!$L46)/30)+($J46*'Input Bank'!AL46)</f>
        <v>0</v>
      </c>
      <c r="AM46" s="446">
        <f>Bobot!$P46*($I46*('Input Bank'!$K46+'Input Bank'!$L46)/30)+($J46*'Input Bank'!AM46)</f>
        <v>0</v>
      </c>
      <c r="AN46" s="446">
        <f>Bobot!$P46*($I46*('Input Bank'!$K46+'Input Bank'!$L46)/30)+($J46*'Input Bank'!AN46)</f>
        <v>0</v>
      </c>
      <c r="AO46" s="446">
        <f>Bobot!$P46*($I46*('Input Bank'!$K46+'Input Bank'!$L46)/30)+($J46*'Input Bank'!AO46)</f>
        <v>0</v>
      </c>
      <c r="AP46" s="446">
        <f>Bobot!$P46*($I46*('Input Bank'!$K46+'Input Bank'!$L46)/30)+($J46*'Input Bank'!AP46)</f>
        <v>0</v>
      </c>
      <c r="AQ46" s="446">
        <f>$J46*'Input Bank'!AQ46</f>
        <v>0</v>
      </c>
      <c r="AR46" s="446">
        <f>$J46*'Input Bank'!AR46</f>
        <v>0</v>
      </c>
      <c r="AS46" s="446">
        <f>$J46*'Input Bank'!AS46</f>
        <v>0</v>
      </c>
      <c r="AT46" s="446">
        <f>$J46*'Input Bank'!AT46</f>
        <v>0</v>
      </c>
      <c r="AU46" s="446">
        <f>$J46*'Input Bank'!AU46</f>
        <v>0</v>
      </c>
      <c r="AV46" s="446">
        <f>$J46*'Input Bank'!AV46</f>
        <v>0</v>
      </c>
      <c r="AW46" s="446">
        <f>$J46*'Input Bank'!AW46</f>
        <v>0</v>
      </c>
      <c r="AX46" s="446">
        <f>$J46*'Input Bank'!AX46</f>
        <v>0</v>
      </c>
      <c r="AY46" s="446">
        <f>$J46*'Input Bank'!AY46</f>
        <v>0</v>
      </c>
      <c r="AZ46" s="446">
        <f>$J46*'Input Bank'!AZ46</f>
        <v>0</v>
      </c>
      <c r="BA46" s="446">
        <f>$J46*'Input Bank'!BA46</f>
        <v>0</v>
      </c>
      <c r="BB46" s="432"/>
    </row>
    <row r="47" spans="1:62" s="44" customFormat="1">
      <c r="A47" s="439"/>
      <c r="B47" s="439"/>
      <c r="C47" s="439"/>
      <c r="D47" s="439"/>
      <c r="E47" s="439"/>
      <c r="F47" s="47" t="s">
        <v>72</v>
      </c>
      <c r="G47" s="154" t="s">
        <v>399</v>
      </c>
      <c r="H47" s="460" t="s">
        <v>357</v>
      </c>
      <c r="I47" s="443">
        <f>Bobot!O47</f>
        <v>0</v>
      </c>
      <c r="J47" s="444">
        <f>Bobot!O47</f>
        <v>0</v>
      </c>
      <c r="K47" s="442"/>
      <c r="L47" s="445">
        <f>IF(Bobot!$P47=0,1,0)*('Input Bank'!L47+'Input Bank'!K47)*I47</f>
        <v>0</v>
      </c>
      <c r="M47" s="446">
        <f>Bobot!$P47*($I47*('Input Bank'!$K47+'Input Bank'!$L47)/30)+($J47*'Input Bank'!M47)</f>
        <v>0</v>
      </c>
      <c r="N47" s="446">
        <f>Bobot!$P47*($I47*('Input Bank'!$K47+'Input Bank'!$L47)/30)+($J47*'Input Bank'!N47)</f>
        <v>0</v>
      </c>
      <c r="O47" s="446">
        <f>Bobot!$P47*($I47*('Input Bank'!$K47+'Input Bank'!$L47)/30)+($J47*'Input Bank'!O47)</f>
        <v>0</v>
      </c>
      <c r="P47" s="446">
        <f>Bobot!$P47*($I47*('Input Bank'!$K47+'Input Bank'!$L47)/30)+($J47*'Input Bank'!P47)</f>
        <v>0</v>
      </c>
      <c r="Q47" s="446">
        <f>Bobot!$P47*($I47*('Input Bank'!$K47+'Input Bank'!$L47)/30)+($J47*'Input Bank'!Q47)</f>
        <v>0</v>
      </c>
      <c r="R47" s="446">
        <f>Bobot!$P47*($I47*('Input Bank'!$K47+'Input Bank'!$L47)/30)+($J47*'Input Bank'!R47)</f>
        <v>0</v>
      </c>
      <c r="S47" s="446">
        <f>Bobot!$P47*($I47*('Input Bank'!$K47+'Input Bank'!$L47)/30)+($J47*'Input Bank'!S47)</f>
        <v>0</v>
      </c>
      <c r="T47" s="446">
        <f>Bobot!$P47*($I47*('Input Bank'!$K47+'Input Bank'!$L47)/30)+($J47*'Input Bank'!T47)</f>
        <v>0</v>
      </c>
      <c r="U47" s="446">
        <f>Bobot!$P47*($I47*('Input Bank'!$K47+'Input Bank'!$L47)/30)+($J47*'Input Bank'!U47)</f>
        <v>0</v>
      </c>
      <c r="V47" s="446">
        <f>Bobot!$P47*($I47*('Input Bank'!$K47+'Input Bank'!$L47)/30)+($J47*'Input Bank'!V47)</f>
        <v>0</v>
      </c>
      <c r="W47" s="446">
        <f>Bobot!$P47*($I47*('Input Bank'!$K47+'Input Bank'!$L47)/30)+($J47*'Input Bank'!W47)</f>
        <v>0</v>
      </c>
      <c r="X47" s="446">
        <f>Bobot!$P47*($I47*('Input Bank'!$K47+'Input Bank'!$L47)/30)+($J47*'Input Bank'!X47)</f>
        <v>0</v>
      </c>
      <c r="Y47" s="446">
        <f>Bobot!$P47*($I47*('Input Bank'!$K47+'Input Bank'!$L47)/30)+($J47*'Input Bank'!Y47)</f>
        <v>0</v>
      </c>
      <c r="Z47" s="446">
        <f>Bobot!$P47*($I47*('Input Bank'!$K47+'Input Bank'!$L47)/30)+($J47*'Input Bank'!Z47)</f>
        <v>0</v>
      </c>
      <c r="AA47" s="446">
        <f>Bobot!$P47*($I47*('Input Bank'!$K47+'Input Bank'!$L47)/30)+($J47*'Input Bank'!AA47)</f>
        <v>0</v>
      </c>
      <c r="AB47" s="446">
        <f>Bobot!$P47*($I47*('Input Bank'!$K47+'Input Bank'!$L47)/30)+($J47*'Input Bank'!AB47)</f>
        <v>0</v>
      </c>
      <c r="AC47" s="446">
        <f>Bobot!$P47*($I47*('Input Bank'!$K47+'Input Bank'!$L47)/30)+($J47*'Input Bank'!AC47)</f>
        <v>0</v>
      </c>
      <c r="AD47" s="446">
        <f>Bobot!$P47*($I47*('Input Bank'!$K47+'Input Bank'!$L47)/30)+($J47*'Input Bank'!AD47)</f>
        <v>0</v>
      </c>
      <c r="AE47" s="446">
        <f>Bobot!$P47*($I47*('Input Bank'!$K47+'Input Bank'!$L47)/30)+($J47*'Input Bank'!AE47)</f>
        <v>0</v>
      </c>
      <c r="AF47" s="446">
        <f>Bobot!$P47*($I47*('Input Bank'!$K47+'Input Bank'!$L47)/30)+($J47*'Input Bank'!AF47)</f>
        <v>0</v>
      </c>
      <c r="AG47" s="446">
        <f>Bobot!$P47*($I47*('Input Bank'!$K47+'Input Bank'!$L47)/30)+($J47*'Input Bank'!AG47)</f>
        <v>0</v>
      </c>
      <c r="AH47" s="446">
        <f>Bobot!$P47*($I47*('Input Bank'!$K47+'Input Bank'!$L47)/30)+($J47*'Input Bank'!AH47)</f>
        <v>0</v>
      </c>
      <c r="AI47" s="446">
        <f>Bobot!$P47*($I47*('Input Bank'!$K47+'Input Bank'!$L47)/30)+($J47*'Input Bank'!AI47)</f>
        <v>0</v>
      </c>
      <c r="AJ47" s="446">
        <f>Bobot!$P47*($I47*('Input Bank'!$K47+'Input Bank'!$L47)/30)+($J47*'Input Bank'!AJ47)</f>
        <v>0</v>
      </c>
      <c r="AK47" s="446">
        <f>Bobot!$P47*($I47*('Input Bank'!$K47+'Input Bank'!$L47)/30)+($J47*'Input Bank'!AK47)</f>
        <v>0</v>
      </c>
      <c r="AL47" s="446">
        <f>Bobot!$P47*($I47*('Input Bank'!$K47+'Input Bank'!$L47)/30)+($J47*'Input Bank'!AL47)</f>
        <v>0</v>
      </c>
      <c r="AM47" s="446">
        <f>Bobot!$P47*($I47*('Input Bank'!$K47+'Input Bank'!$L47)/30)+($J47*'Input Bank'!AM47)</f>
        <v>0</v>
      </c>
      <c r="AN47" s="446">
        <f>Bobot!$P47*($I47*('Input Bank'!$K47+'Input Bank'!$L47)/30)+($J47*'Input Bank'!AN47)</f>
        <v>0</v>
      </c>
      <c r="AO47" s="446">
        <f>Bobot!$P47*($I47*('Input Bank'!$K47+'Input Bank'!$L47)/30)+($J47*'Input Bank'!AO47)</f>
        <v>0</v>
      </c>
      <c r="AP47" s="446">
        <f>Bobot!$P47*($I47*('Input Bank'!$K47+'Input Bank'!$L47)/30)+($J47*'Input Bank'!AP47)</f>
        <v>0</v>
      </c>
      <c r="AQ47" s="446">
        <f>$J47*'Input Bank'!AQ47</f>
        <v>0</v>
      </c>
      <c r="AR47" s="446">
        <f>$J47*'Input Bank'!AR47</f>
        <v>0</v>
      </c>
      <c r="AS47" s="446">
        <f>$J47*'Input Bank'!AS47</f>
        <v>0</v>
      </c>
      <c r="AT47" s="446">
        <f>$J47*'Input Bank'!AT47</f>
        <v>0</v>
      </c>
      <c r="AU47" s="446">
        <f>$J47*'Input Bank'!AU47</f>
        <v>0</v>
      </c>
      <c r="AV47" s="446">
        <f>$J47*'Input Bank'!AV47</f>
        <v>0</v>
      </c>
      <c r="AW47" s="446">
        <f>$J47*'Input Bank'!AW47</f>
        <v>0</v>
      </c>
      <c r="AX47" s="446">
        <f>$J47*'Input Bank'!AX47</f>
        <v>0</v>
      </c>
      <c r="AY47" s="446">
        <f>$J47*'Input Bank'!AY47</f>
        <v>0</v>
      </c>
      <c r="AZ47" s="446">
        <f>$J47*'Input Bank'!AZ47</f>
        <v>0</v>
      </c>
      <c r="BA47" s="446">
        <f>$J47*'Input Bank'!BA47</f>
        <v>0</v>
      </c>
      <c r="BB47" s="432"/>
    </row>
    <row r="48" spans="1:62" s="22" customFormat="1" ht="13">
      <c r="A48" s="461" t="e">
        <f>Bobot!#REF!</f>
        <v>#REF!</v>
      </c>
      <c r="B48" s="461"/>
      <c r="C48" s="461"/>
      <c r="D48" s="461"/>
      <c r="E48" s="461"/>
      <c r="F48" s="47" t="s">
        <v>73</v>
      </c>
      <c r="G48" s="67" t="s">
        <v>15</v>
      </c>
      <c r="H48" s="36" t="s">
        <v>184</v>
      </c>
      <c r="I48" s="443">
        <f>Bobot!O48</f>
        <v>1</v>
      </c>
      <c r="J48" s="444">
        <f>Bobot!O48</f>
        <v>1</v>
      </c>
      <c r="K48" s="458"/>
      <c r="L48" s="462">
        <f>IF(Bobot!$P48=0,1,0)*('Input Bank'!L48+'Input Bank'!K48)*I48</f>
        <v>0</v>
      </c>
      <c r="M48" s="463">
        <f>Bobot!$P48*($I48*('Input Bank'!$K48+'Input Bank'!$L48)/30)+($J48*'Input Bank'!M48)</f>
        <v>0</v>
      </c>
      <c r="N48" s="463">
        <f>Bobot!$P48*($I48*('Input Bank'!$K48+'Input Bank'!$L48)/30)+($J48*'Input Bank'!N48)</f>
        <v>0</v>
      </c>
      <c r="O48" s="463">
        <f>Bobot!$P48*($I48*('Input Bank'!$K48+'Input Bank'!$L48)/30)+($J48*'Input Bank'!O48)</f>
        <v>0</v>
      </c>
      <c r="P48" s="463">
        <f>Bobot!$P48*($I48*('Input Bank'!$K48+'Input Bank'!$L48)/30)+($J48*'Input Bank'!P48)</f>
        <v>0</v>
      </c>
      <c r="Q48" s="463">
        <f>Bobot!$P48*($I48*('Input Bank'!$K48+'Input Bank'!$L48)/30)+($J48*'Input Bank'!Q48)</f>
        <v>0</v>
      </c>
      <c r="R48" s="463">
        <f>Bobot!$P48*($I48*('Input Bank'!$K48+'Input Bank'!$L48)/30)+($J48*'Input Bank'!R48)</f>
        <v>0</v>
      </c>
      <c r="S48" s="463">
        <f>Bobot!$P48*($I48*('Input Bank'!$K48+'Input Bank'!$L48)/30)+($J48*'Input Bank'!S48)</f>
        <v>0</v>
      </c>
      <c r="T48" s="463">
        <f>Bobot!$P48*($I48*('Input Bank'!$K48+'Input Bank'!$L48)/30)+($J48*'Input Bank'!T48)</f>
        <v>0</v>
      </c>
      <c r="U48" s="463">
        <f>Bobot!$P48*($I48*('Input Bank'!$K48+'Input Bank'!$L48)/30)+($J48*'Input Bank'!U48)</f>
        <v>0</v>
      </c>
      <c r="V48" s="463">
        <f>Bobot!$P48*($I48*('Input Bank'!$K48+'Input Bank'!$L48)/30)+($J48*'Input Bank'!V48)</f>
        <v>0</v>
      </c>
      <c r="W48" s="463">
        <f>Bobot!$P48*($I48*('Input Bank'!$K48+'Input Bank'!$L48)/30)+($J48*'Input Bank'!W48)</f>
        <v>0</v>
      </c>
      <c r="X48" s="463">
        <f>Bobot!$P48*($I48*('Input Bank'!$K48+'Input Bank'!$L48)/30)+($J48*'Input Bank'!X48)</f>
        <v>0</v>
      </c>
      <c r="Y48" s="463">
        <f>Bobot!$P48*($I48*('Input Bank'!$K48+'Input Bank'!$L48)/30)+($J48*'Input Bank'!Y48)</f>
        <v>0</v>
      </c>
      <c r="Z48" s="463">
        <f>Bobot!$P48*($I48*('Input Bank'!$K48+'Input Bank'!$L48)/30)+($J48*'Input Bank'!Z48)</f>
        <v>0</v>
      </c>
      <c r="AA48" s="463">
        <f>Bobot!$P48*($I48*('Input Bank'!$K48+'Input Bank'!$L48)/30)+($J48*'Input Bank'!AA48)</f>
        <v>0</v>
      </c>
      <c r="AB48" s="463">
        <f>Bobot!$P48*($I48*('Input Bank'!$K48+'Input Bank'!$L48)/30)+($J48*'Input Bank'!AB48)</f>
        <v>0</v>
      </c>
      <c r="AC48" s="463">
        <f>Bobot!$P48*($I48*('Input Bank'!$K48+'Input Bank'!$L48)/30)+($J48*'Input Bank'!AC48)</f>
        <v>0</v>
      </c>
      <c r="AD48" s="463">
        <f>Bobot!$P48*($I48*('Input Bank'!$K48+'Input Bank'!$L48)/30)+($J48*'Input Bank'!AD48)</f>
        <v>0</v>
      </c>
      <c r="AE48" s="463">
        <f>Bobot!$P48*($I48*('Input Bank'!$K48+'Input Bank'!$L48)/30)+($J48*'Input Bank'!AE48)</f>
        <v>0</v>
      </c>
      <c r="AF48" s="463">
        <f>Bobot!$P48*($I48*('Input Bank'!$K48+'Input Bank'!$L48)/30)+($J48*'Input Bank'!AF48)</f>
        <v>0</v>
      </c>
      <c r="AG48" s="463">
        <f>Bobot!$P48*($I48*('Input Bank'!$K48+'Input Bank'!$L48)/30)+($J48*'Input Bank'!AG48)</f>
        <v>0</v>
      </c>
      <c r="AH48" s="463">
        <f>Bobot!$P48*($I48*('Input Bank'!$K48+'Input Bank'!$L48)/30)+($J48*'Input Bank'!AH48)</f>
        <v>0</v>
      </c>
      <c r="AI48" s="463">
        <f>Bobot!$P48*($I48*('Input Bank'!$K48+'Input Bank'!$L48)/30)+($J48*'Input Bank'!AI48)</f>
        <v>0</v>
      </c>
      <c r="AJ48" s="463">
        <f>Bobot!$P48*($I48*('Input Bank'!$K48+'Input Bank'!$L48)/30)+($J48*'Input Bank'!AJ48)</f>
        <v>0</v>
      </c>
      <c r="AK48" s="463">
        <f>Bobot!$P48*($I48*('Input Bank'!$K48+'Input Bank'!$L48)/30)+($J48*'Input Bank'!AK48)</f>
        <v>0</v>
      </c>
      <c r="AL48" s="463">
        <f>Bobot!$P48*($I48*('Input Bank'!$K48+'Input Bank'!$L48)/30)+($J48*'Input Bank'!AL48)</f>
        <v>0</v>
      </c>
      <c r="AM48" s="463">
        <f>Bobot!$P48*($I48*('Input Bank'!$K48+'Input Bank'!$L48)/30)+($J48*'Input Bank'!AM48)</f>
        <v>0</v>
      </c>
      <c r="AN48" s="463">
        <f>Bobot!$P48*($I48*('Input Bank'!$K48+'Input Bank'!$L48)/30)+($J48*'Input Bank'!AN48)</f>
        <v>0</v>
      </c>
      <c r="AO48" s="463">
        <f>Bobot!$P48*($I48*('Input Bank'!$K48+'Input Bank'!$L48)/30)+($J48*'Input Bank'!AO48)</f>
        <v>0</v>
      </c>
      <c r="AP48" s="463">
        <f>Bobot!$P48*($I48*('Input Bank'!$K48+'Input Bank'!$L48)/30)+($J48*'Input Bank'!AP48)</f>
        <v>0</v>
      </c>
      <c r="AQ48" s="463">
        <f>$J48*'Input Bank'!AQ48</f>
        <v>0</v>
      </c>
      <c r="AR48" s="463">
        <f>$J48*'Input Bank'!AR48</f>
        <v>0</v>
      </c>
      <c r="AS48" s="463">
        <f>$J48*'Input Bank'!AS48</f>
        <v>0</v>
      </c>
      <c r="AT48" s="463">
        <f>$J48*'Input Bank'!AT48</f>
        <v>0</v>
      </c>
      <c r="AU48" s="463">
        <f>$J48*'Input Bank'!AU48</f>
        <v>0</v>
      </c>
      <c r="AV48" s="463">
        <f>$J48*'Input Bank'!AV48</f>
        <v>0</v>
      </c>
      <c r="AW48" s="463">
        <f>$J48*'Input Bank'!AW48</f>
        <v>0</v>
      </c>
      <c r="AX48" s="463">
        <f>$J48*'Input Bank'!AX48</f>
        <v>0</v>
      </c>
      <c r="AY48" s="463">
        <f>$J48*'Input Bank'!AY48</f>
        <v>0</v>
      </c>
      <c r="AZ48" s="463">
        <f>$J48*'Input Bank'!AZ48</f>
        <v>0</v>
      </c>
      <c r="BA48" s="463">
        <f>$J48*'Input Bank'!BA48</f>
        <v>0</v>
      </c>
      <c r="BB48" s="464"/>
    </row>
    <row r="49" spans="1:68" s="22" customFormat="1" ht="13">
      <c r="A49" s="461" t="e">
        <f>Bobot!#REF!</f>
        <v>#REF!</v>
      </c>
      <c r="B49" s="461"/>
      <c r="C49" s="461"/>
      <c r="D49" s="461"/>
      <c r="E49" s="461"/>
      <c r="F49" s="47" t="s">
        <v>74</v>
      </c>
      <c r="G49" s="67" t="s">
        <v>16</v>
      </c>
      <c r="H49" s="36" t="s">
        <v>185</v>
      </c>
      <c r="I49" s="443">
        <f>Bobot!O49</f>
        <v>1</v>
      </c>
      <c r="J49" s="444">
        <f>Bobot!O49</f>
        <v>1</v>
      </c>
      <c r="K49" s="458"/>
      <c r="L49" s="462">
        <f>IF(Bobot!$P49=0,1,0)*('Input Bank'!L49+'Input Bank'!K49)*I49</f>
        <v>0</v>
      </c>
      <c r="M49" s="463">
        <f>Bobot!$P49*($I49*('Input Bank'!$K49+'Input Bank'!$L49)/30)+($J49*'Input Bank'!M49)</f>
        <v>0</v>
      </c>
      <c r="N49" s="465">
        <f>Bobot!$P49*($I49*('Input Bank'!$K49+'Input Bank'!$L49)/30)+($J49*'Input Bank'!N49)</f>
        <v>0</v>
      </c>
      <c r="O49" s="465">
        <f>Bobot!$P49*($I49*('Input Bank'!$K49+'Input Bank'!$L49)/30)+($J49*'Input Bank'!O49)</f>
        <v>0</v>
      </c>
      <c r="P49" s="465">
        <f>Bobot!$P49*($I49*('Input Bank'!$K49+'Input Bank'!$L49)/30)+($J49*'Input Bank'!P49)</f>
        <v>0</v>
      </c>
      <c r="Q49" s="465">
        <f>Bobot!$P49*($I49*('Input Bank'!$K49+'Input Bank'!$L49)/30)+($J49*'Input Bank'!Q49)</f>
        <v>0</v>
      </c>
      <c r="R49" s="465">
        <f>Bobot!$P49*($I49*('Input Bank'!$K49+'Input Bank'!$L49)/30)+($J49*'Input Bank'!R49)</f>
        <v>0</v>
      </c>
      <c r="S49" s="465">
        <f>Bobot!$P49*($I49*('Input Bank'!$K49+'Input Bank'!$L49)/30)+($J49*'Input Bank'!S49)</f>
        <v>0</v>
      </c>
      <c r="T49" s="465">
        <f>Bobot!$P49*($I49*('Input Bank'!$K49+'Input Bank'!$L49)/30)+($J49*'Input Bank'!T49)</f>
        <v>0</v>
      </c>
      <c r="U49" s="465">
        <f>Bobot!$P49*($I49*('Input Bank'!$K49+'Input Bank'!$L49)/30)+($J49*'Input Bank'!U49)</f>
        <v>0</v>
      </c>
      <c r="V49" s="465">
        <f>Bobot!$P49*($I49*('Input Bank'!$K49+'Input Bank'!$L49)/30)+($J49*'Input Bank'!V49)</f>
        <v>0</v>
      </c>
      <c r="W49" s="465">
        <f>Bobot!$P49*($I49*('Input Bank'!$K49+'Input Bank'!$L49)/30)+($J49*'Input Bank'!W49)</f>
        <v>0</v>
      </c>
      <c r="X49" s="465">
        <f>Bobot!$P49*($I49*('Input Bank'!$K49+'Input Bank'!$L49)/30)+($J49*'Input Bank'!X49)</f>
        <v>0</v>
      </c>
      <c r="Y49" s="465">
        <f>Bobot!$P49*($I49*('Input Bank'!$K49+'Input Bank'!$L49)/30)+($J49*'Input Bank'!Y49)</f>
        <v>0</v>
      </c>
      <c r="Z49" s="465">
        <f>Bobot!$P49*($I49*('Input Bank'!$K49+'Input Bank'!$L49)/30)+($J49*'Input Bank'!Z49)</f>
        <v>0</v>
      </c>
      <c r="AA49" s="465">
        <f>Bobot!$P49*($I49*('Input Bank'!$K49+'Input Bank'!$L49)/30)+($J49*'Input Bank'!AA49)</f>
        <v>0</v>
      </c>
      <c r="AB49" s="465">
        <f>Bobot!$P49*($I49*('Input Bank'!$K49+'Input Bank'!$L49)/30)+($J49*'Input Bank'!AB49)</f>
        <v>0</v>
      </c>
      <c r="AC49" s="465">
        <f>Bobot!$P49*($I49*('Input Bank'!$K49+'Input Bank'!$L49)/30)+($J49*'Input Bank'!AC49)</f>
        <v>0</v>
      </c>
      <c r="AD49" s="465">
        <f>Bobot!$P49*($I49*('Input Bank'!$K49+'Input Bank'!$L49)/30)+($J49*'Input Bank'!AD49)</f>
        <v>0</v>
      </c>
      <c r="AE49" s="465">
        <f>Bobot!$P49*($I49*('Input Bank'!$K49+'Input Bank'!$L49)/30)+($J49*'Input Bank'!AE49)</f>
        <v>0</v>
      </c>
      <c r="AF49" s="465">
        <f>Bobot!$P49*($I49*('Input Bank'!$K49+'Input Bank'!$L49)/30)+($J49*'Input Bank'!AF49)</f>
        <v>0</v>
      </c>
      <c r="AG49" s="465">
        <f>Bobot!$P49*($I49*('Input Bank'!$K49+'Input Bank'!$L49)/30)+($J49*'Input Bank'!AG49)</f>
        <v>0</v>
      </c>
      <c r="AH49" s="465">
        <f>Bobot!$P49*($I49*('Input Bank'!$K49+'Input Bank'!$L49)/30)+($J49*'Input Bank'!AH49)</f>
        <v>0</v>
      </c>
      <c r="AI49" s="465">
        <f>Bobot!$P49*($I49*('Input Bank'!$K49+'Input Bank'!$L49)/30)+($J49*'Input Bank'!AI49)</f>
        <v>0</v>
      </c>
      <c r="AJ49" s="465">
        <f>Bobot!$P49*($I49*('Input Bank'!$K49+'Input Bank'!$L49)/30)+($J49*'Input Bank'!AJ49)</f>
        <v>0</v>
      </c>
      <c r="AK49" s="465">
        <f>Bobot!$P49*($I49*('Input Bank'!$K49+'Input Bank'!$L49)/30)+($J49*'Input Bank'!AK49)</f>
        <v>0</v>
      </c>
      <c r="AL49" s="465">
        <f>Bobot!$P49*($I49*('Input Bank'!$K49+'Input Bank'!$L49)/30)+($J49*'Input Bank'!AL49)</f>
        <v>0</v>
      </c>
      <c r="AM49" s="465">
        <f>Bobot!$P49*($I49*('Input Bank'!$K49+'Input Bank'!$L49)/30)+($J49*'Input Bank'!AM49)</f>
        <v>0</v>
      </c>
      <c r="AN49" s="465">
        <f>Bobot!$P49*($I49*('Input Bank'!$K49+'Input Bank'!$L49)/30)+($J49*'Input Bank'!AN49)</f>
        <v>0</v>
      </c>
      <c r="AO49" s="465">
        <f>Bobot!$P49*($I49*('Input Bank'!$K49+'Input Bank'!$L49)/30)+($J49*'Input Bank'!AO49)</f>
        <v>0</v>
      </c>
      <c r="AP49" s="465">
        <f>Bobot!$P49*($I49*('Input Bank'!$K49+'Input Bank'!$L49)/30)+($J49*'Input Bank'!AP49)</f>
        <v>0</v>
      </c>
      <c r="AQ49" s="465">
        <f>$J49*'Input Bank'!AQ49</f>
        <v>0</v>
      </c>
      <c r="AR49" s="465">
        <f>$J49*'Input Bank'!AR49</f>
        <v>0</v>
      </c>
      <c r="AS49" s="465">
        <f>$J49*'Input Bank'!AS49</f>
        <v>0</v>
      </c>
      <c r="AT49" s="465">
        <f>$J49*'Input Bank'!AT49</f>
        <v>0</v>
      </c>
      <c r="AU49" s="465">
        <f>$J49*'Input Bank'!AU49</f>
        <v>0</v>
      </c>
      <c r="AV49" s="465">
        <f>$J49*'Input Bank'!AV49</f>
        <v>0</v>
      </c>
      <c r="AW49" s="465">
        <f>$J49*'Input Bank'!AW49</f>
        <v>0</v>
      </c>
      <c r="AX49" s="465">
        <f>$J49*'Input Bank'!AX49</f>
        <v>0</v>
      </c>
      <c r="AY49" s="465">
        <f>$J49*'Input Bank'!AY49</f>
        <v>0</v>
      </c>
      <c r="AZ49" s="465">
        <f>$J49*'Input Bank'!AZ49</f>
        <v>0</v>
      </c>
      <c r="BA49" s="465">
        <f>$J49*'Input Bank'!BA49</f>
        <v>0</v>
      </c>
      <c r="BB49" s="464"/>
    </row>
    <row r="50" spans="1:68" s="22" customFormat="1" ht="13">
      <c r="A50" s="461" t="e">
        <f>Bobot!#REF!</f>
        <v>#REF!</v>
      </c>
      <c r="B50" s="461"/>
      <c r="C50" s="461"/>
      <c r="D50" s="461"/>
      <c r="E50" s="461"/>
      <c r="F50" s="47" t="s">
        <v>75</v>
      </c>
      <c r="G50" s="67" t="s">
        <v>17</v>
      </c>
      <c r="H50" s="36" t="s">
        <v>186</v>
      </c>
      <c r="I50" s="443">
        <f>Bobot!O50</f>
        <v>1</v>
      </c>
      <c r="J50" s="444">
        <f>Bobot!O50</f>
        <v>1</v>
      </c>
      <c r="K50" s="458"/>
      <c r="L50" s="462">
        <f>IF(Bobot!$P50=0,1,0)*('Input Bank'!L50+'Input Bank'!K50)*I50</f>
        <v>0</v>
      </c>
      <c r="M50" s="463">
        <f>Bobot!$P50*($I50*('Input Bank'!$K50+'Input Bank'!$L50)/30)+($J50*'Input Bank'!M50)</f>
        <v>0</v>
      </c>
      <c r="N50" s="463">
        <f>Bobot!$P50*($I50*('Input Bank'!$K50+'Input Bank'!$L50)/30)+($J50*'Input Bank'!N50)</f>
        <v>0</v>
      </c>
      <c r="O50" s="463">
        <f>Bobot!$P50*($I50*('Input Bank'!$K50+'Input Bank'!$L50)/30)+($J50*'Input Bank'!O50)</f>
        <v>0</v>
      </c>
      <c r="P50" s="463">
        <f>Bobot!$P50*($I50*('Input Bank'!$K50+'Input Bank'!$L50)/30)+($J50*'Input Bank'!P50)</f>
        <v>0</v>
      </c>
      <c r="Q50" s="463">
        <f>Bobot!$P50*($I50*('Input Bank'!$K50+'Input Bank'!$L50)/30)+($J50*'Input Bank'!Q50)</f>
        <v>0</v>
      </c>
      <c r="R50" s="463">
        <f>Bobot!$P50*($I50*('Input Bank'!$K50+'Input Bank'!$L50)/30)+($J50*'Input Bank'!R50)</f>
        <v>0</v>
      </c>
      <c r="S50" s="463">
        <f>Bobot!$P50*($I50*('Input Bank'!$K50+'Input Bank'!$L50)/30)+($J50*'Input Bank'!S50)</f>
        <v>0</v>
      </c>
      <c r="T50" s="463">
        <f>Bobot!$P50*($I50*('Input Bank'!$K50+'Input Bank'!$L50)/30)+($J50*'Input Bank'!T50)</f>
        <v>0</v>
      </c>
      <c r="U50" s="463">
        <f>Bobot!$P50*($I50*('Input Bank'!$K50+'Input Bank'!$L50)/30)+($J50*'Input Bank'!U50)</f>
        <v>0</v>
      </c>
      <c r="V50" s="463">
        <f>Bobot!$P50*($I50*('Input Bank'!$K50+'Input Bank'!$L50)/30)+($J50*'Input Bank'!V50)</f>
        <v>0</v>
      </c>
      <c r="W50" s="463">
        <f>Bobot!$P50*($I50*('Input Bank'!$K50+'Input Bank'!$L50)/30)+($J50*'Input Bank'!W50)</f>
        <v>0</v>
      </c>
      <c r="X50" s="463">
        <f>Bobot!$P50*($I50*('Input Bank'!$K50+'Input Bank'!$L50)/30)+($J50*'Input Bank'!X50)</f>
        <v>0</v>
      </c>
      <c r="Y50" s="463">
        <f>Bobot!$P50*($I50*('Input Bank'!$K50+'Input Bank'!$L50)/30)+($J50*'Input Bank'!Y50)</f>
        <v>0</v>
      </c>
      <c r="Z50" s="463">
        <f>Bobot!$P50*($I50*('Input Bank'!$K50+'Input Bank'!$L50)/30)+($J50*'Input Bank'!Z50)</f>
        <v>0</v>
      </c>
      <c r="AA50" s="463">
        <f>Bobot!$P50*($I50*('Input Bank'!$K50+'Input Bank'!$L50)/30)+($J50*'Input Bank'!AA50)</f>
        <v>0</v>
      </c>
      <c r="AB50" s="463">
        <f>Bobot!$P50*($I50*('Input Bank'!$K50+'Input Bank'!$L50)/30)+($J50*'Input Bank'!AB50)</f>
        <v>0</v>
      </c>
      <c r="AC50" s="463">
        <f>Bobot!$P50*($I50*('Input Bank'!$K50+'Input Bank'!$L50)/30)+($J50*'Input Bank'!AC50)</f>
        <v>0</v>
      </c>
      <c r="AD50" s="463">
        <f>Bobot!$P50*($I50*('Input Bank'!$K50+'Input Bank'!$L50)/30)+($J50*'Input Bank'!AD50)</f>
        <v>0</v>
      </c>
      <c r="AE50" s="463">
        <f>Bobot!$P50*($I50*('Input Bank'!$K50+'Input Bank'!$L50)/30)+($J50*'Input Bank'!AE50)</f>
        <v>0</v>
      </c>
      <c r="AF50" s="463">
        <f>Bobot!$P50*($I50*('Input Bank'!$K50+'Input Bank'!$L50)/30)+($J50*'Input Bank'!AF50)</f>
        <v>0</v>
      </c>
      <c r="AG50" s="463">
        <f>Bobot!$P50*($I50*('Input Bank'!$K50+'Input Bank'!$L50)/30)+($J50*'Input Bank'!AG50)</f>
        <v>0</v>
      </c>
      <c r="AH50" s="463">
        <f>Bobot!$P50*($I50*('Input Bank'!$K50+'Input Bank'!$L50)/30)+($J50*'Input Bank'!AH50)</f>
        <v>0</v>
      </c>
      <c r="AI50" s="463">
        <f>Bobot!$P50*($I50*('Input Bank'!$K50+'Input Bank'!$L50)/30)+($J50*'Input Bank'!AI50)</f>
        <v>0</v>
      </c>
      <c r="AJ50" s="463">
        <f>Bobot!$P50*($I50*('Input Bank'!$K50+'Input Bank'!$L50)/30)+($J50*'Input Bank'!AJ50)</f>
        <v>0</v>
      </c>
      <c r="AK50" s="463">
        <f>Bobot!$P50*($I50*('Input Bank'!$K50+'Input Bank'!$L50)/30)+($J50*'Input Bank'!AK50)</f>
        <v>0</v>
      </c>
      <c r="AL50" s="463">
        <f>Bobot!$P50*($I50*('Input Bank'!$K50+'Input Bank'!$L50)/30)+($J50*'Input Bank'!AL50)</f>
        <v>0</v>
      </c>
      <c r="AM50" s="463">
        <f>Bobot!$P50*($I50*('Input Bank'!$K50+'Input Bank'!$L50)/30)+($J50*'Input Bank'!AM50)</f>
        <v>0</v>
      </c>
      <c r="AN50" s="463">
        <f>Bobot!$P50*($I50*('Input Bank'!$K50+'Input Bank'!$L50)/30)+($J50*'Input Bank'!AN50)</f>
        <v>0</v>
      </c>
      <c r="AO50" s="463">
        <f>Bobot!$P50*($I50*('Input Bank'!$K50+'Input Bank'!$L50)/30)+($J50*'Input Bank'!AO50)</f>
        <v>0</v>
      </c>
      <c r="AP50" s="463">
        <f>Bobot!$P50*($I50*('Input Bank'!$K50+'Input Bank'!$L50)/30)+($J50*'Input Bank'!AP50)</f>
        <v>0</v>
      </c>
      <c r="AQ50" s="463">
        <f>$J50*'Input Bank'!AQ50</f>
        <v>0</v>
      </c>
      <c r="AR50" s="463">
        <f>$J50*'Input Bank'!AR50</f>
        <v>0</v>
      </c>
      <c r="AS50" s="463">
        <f>$J50*'Input Bank'!AS50</f>
        <v>0</v>
      </c>
      <c r="AT50" s="463">
        <f>$J50*'Input Bank'!AT50</f>
        <v>0</v>
      </c>
      <c r="AU50" s="463">
        <f>$J50*'Input Bank'!AU50</f>
        <v>0</v>
      </c>
      <c r="AV50" s="463">
        <f>$J50*'Input Bank'!AV50</f>
        <v>0</v>
      </c>
      <c r="AW50" s="463">
        <f>$J50*'Input Bank'!AW50</f>
        <v>0</v>
      </c>
      <c r="AX50" s="463">
        <f>$J50*'Input Bank'!AX50</f>
        <v>0</v>
      </c>
      <c r="AY50" s="463">
        <f>$J50*'Input Bank'!AY50</f>
        <v>0</v>
      </c>
      <c r="AZ50" s="463">
        <f>$J50*'Input Bank'!AZ50</f>
        <v>0</v>
      </c>
      <c r="BA50" s="466">
        <f>$J50*'Input Bank'!BA50</f>
        <v>0</v>
      </c>
      <c r="BB50" s="464"/>
    </row>
    <row r="51" spans="1:68" s="22" customFormat="1" ht="13">
      <c r="A51" s="461" t="e">
        <f>Bobot!#REF!</f>
        <v>#REF!</v>
      </c>
      <c r="B51" s="461"/>
      <c r="C51" s="461"/>
      <c r="D51" s="461"/>
      <c r="E51" s="461"/>
      <c r="F51" s="47" t="s">
        <v>76</v>
      </c>
      <c r="G51" s="67" t="s">
        <v>18</v>
      </c>
      <c r="H51" s="36" t="s">
        <v>187</v>
      </c>
      <c r="I51" s="467"/>
      <c r="J51" s="468"/>
      <c r="K51" s="469"/>
      <c r="L51" s="470">
        <f>SUM(L15,L34,L48,L49,L50)</f>
        <v>0</v>
      </c>
      <c r="M51" s="470">
        <f>SUM(M15,M34,M48,M49,M50,M31)</f>
        <v>0</v>
      </c>
      <c r="N51" s="470">
        <f t="shared" ref="N51:BA51" si="8">SUM(N15,N34,N48,N49,N50,N31)</f>
        <v>0</v>
      </c>
      <c r="O51" s="470">
        <f t="shared" si="8"/>
        <v>0</v>
      </c>
      <c r="P51" s="470">
        <f t="shared" si="8"/>
        <v>0</v>
      </c>
      <c r="Q51" s="470">
        <f t="shared" si="8"/>
        <v>0</v>
      </c>
      <c r="R51" s="470">
        <f t="shared" si="8"/>
        <v>0</v>
      </c>
      <c r="S51" s="470">
        <f t="shared" si="8"/>
        <v>0</v>
      </c>
      <c r="T51" s="470">
        <f t="shared" si="8"/>
        <v>0</v>
      </c>
      <c r="U51" s="470">
        <f t="shared" si="8"/>
        <v>0</v>
      </c>
      <c r="V51" s="470">
        <f t="shared" si="8"/>
        <v>0</v>
      </c>
      <c r="W51" s="470">
        <f t="shared" si="8"/>
        <v>0</v>
      </c>
      <c r="X51" s="470">
        <f t="shared" si="8"/>
        <v>0</v>
      </c>
      <c r="Y51" s="470">
        <f t="shared" si="8"/>
        <v>0</v>
      </c>
      <c r="Z51" s="470">
        <f t="shared" si="8"/>
        <v>0</v>
      </c>
      <c r="AA51" s="470">
        <f t="shared" si="8"/>
        <v>0</v>
      </c>
      <c r="AB51" s="470">
        <f t="shared" si="8"/>
        <v>0</v>
      </c>
      <c r="AC51" s="470">
        <f t="shared" si="8"/>
        <v>0</v>
      </c>
      <c r="AD51" s="470">
        <f t="shared" si="8"/>
        <v>0</v>
      </c>
      <c r="AE51" s="470">
        <f t="shared" si="8"/>
        <v>0</v>
      </c>
      <c r="AF51" s="470">
        <f t="shared" si="8"/>
        <v>0</v>
      </c>
      <c r="AG51" s="470">
        <f t="shared" si="8"/>
        <v>0</v>
      </c>
      <c r="AH51" s="470">
        <f t="shared" si="8"/>
        <v>0</v>
      </c>
      <c r="AI51" s="470">
        <f t="shared" si="8"/>
        <v>0</v>
      </c>
      <c r="AJ51" s="470">
        <f t="shared" si="8"/>
        <v>0</v>
      </c>
      <c r="AK51" s="470">
        <f t="shared" si="8"/>
        <v>0</v>
      </c>
      <c r="AL51" s="470">
        <f t="shared" si="8"/>
        <v>0</v>
      </c>
      <c r="AM51" s="470">
        <f t="shared" si="8"/>
        <v>0</v>
      </c>
      <c r="AN51" s="470">
        <f t="shared" si="8"/>
        <v>0</v>
      </c>
      <c r="AO51" s="470">
        <f t="shared" si="8"/>
        <v>0</v>
      </c>
      <c r="AP51" s="470">
        <f t="shared" si="8"/>
        <v>0</v>
      </c>
      <c r="AQ51" s="470">
        <f t="shared" si="8"/>
        <v>0</v>
      </c>
      <c r="AR51" s="470">
        <f t="shared" si="8"/>
        <v>0</v>
      </c>
      <c r="AS51" s="470">
        <f t="shared" si="8"/>
        <v>0</v>
      </c>
      <c r="AT51" s="470">
        <f t="shared" si="8"/>
        <v>0</v>
      </c>
      <c r="AU51" s="470">
        <f t="shared" si="8"/>
        <v>0</v>
      </c>
      <c r="AV51" s="470">
        <f t="shared" si="8"/>
        <v>0</v>
      </c>
      <c r="AW51" s="470">
        <f t="shared" si="8"/>
        <v>0</v>
      </c>
      <c r="AX51" s="470">
        <f t="shared" si="8"/>
        <v>0</v>
      </c>
      <c r="AY51" s="470">
        <f t="shared" si="8"/>
        <v>0</v>
      </c>
      <c r="AZ51" s="470">
        <f t="shared" si="8"/>
        <v>0</v>
      </c>
      <c r="BA51" s="470">
        <f t="shared" si="8"/>
        <v>0</v>
      </c>
      <c r="BB51" s="464"/>
    </row>
    <row r="52" spans="1:68" s="24" customFormat="1" ht="26">
      <c r="A52" s="439" t="e">
        <f>Bobot!#REF!</f>
        <v>#REF!</v>
      </c>
      <c r="B52" s="439"/>
      <c r="C52" s="439"/>
      <c r="D52" s="439"/>
      <c r="E52" s="439"/>
      <c r="F52" s="47" t="s">
        <v>77</v>
      </c>
      <c r="G52" s="67">
        <v>2</v>
      </c>
      <c r="H52" s="93" t="s">
        <v>323</v>
      </c>
      <c r="I52" s="471" t="s">
        <v>36</v>
      </c>
      <c r="J52" s="472" t="s">
        <v>37</v>
      </c>
      <c r="K52" s="436" t="s">
        <v>161</v>
      </c>
      <c r="L52" s="436" t="s">
        <v>162</v>
      </c>
      <c r="M52" s="437" t="s">
        <v>324</v>
      </c>
      <c r="N52" s="436" t="s">
        <v>163</v>
      </c>
      <c r="O52" s="436" t="s">
        <v>164</v>
      </c>
      <c r="P52" s="436" t="s">
        <v>165</v>
      </c>
      <c r="Q52" s="436" t="s">
        <v>166</v>
      </c>
      <c r="R52" s="436" t="s">
        <v>167</v>
      </c>
      <c r="S52" s="436" t="s">
        <v>168</v>
      </c>
      <c r="T52" s="436" t="s">
        <v>280</v>
      </c>
      <c r="U52" s="436" t="s">
        <v>281</v>
      </c>
      <c r="V52" s="436" t="s">
        <v>282</v>
      </c>
      <c r="W52" s="436" t="s">
        <v>283</v>
      </c>
      <c r="X52" s="436" t="s">
        <v>284</v>
      </c>
      <c r="Y52" s="436" t="s">
        <v>285</v>
      </c>
      <c r="Z52" s="436" t="s">
        <v>286</v>
      </c>
      <c r="AA52" s="436" t="s">
        <v>287</v>
      </c>
      <c r="AB52" s="436" t="s">
        <v>288</v>
      </c>
      <c r="AC52" s="436" t="s">
        <v>289</v>
      </c>
      <c r="AD52" s="436" t="s">
        <v>290</v>
      </c>
      <c r="AE52" s="436" t="s">
        <v>291</v>
      </c>
      <c r="AF52" s="436" t="s">
        <v>292</v>
      </c>
      <c r="AG52" s="436" t="s">
        <v>293</v>
      </c>
      <c r="AH52" s="436" t="s">
        <v>294</v>
      </c>
      <c r="AI52" s="436" t="s">
        <v>295</v>
      </c>
      <c r="AJ52" s="436" t="s">
        <v>296</v>
      </c>
      <c r="AK52" s="436" t="s">
        <v>297</v>
      </c>
      <c r="AL52" s="436" t="s">
        <v>298</v>
      </c>
      <c r="AM52" s="436" t="s">
        <v>299</v>
      </c>
      <c r="AN52" s="436" t="s">
        <v>300</v>
      </c>
      <c r="AO52" s="436" t="s">
        <v>301</v>
      </c>
      <c r="AP52" s="436" t="s">
        <v>302</v>
      </c>
      <c r="AQ52" s="436" t="s">
        <v>169</v>
      </c>
      <c r="AR52" s="436" t="s">
        <v>207</v>
      </c>
      <c r="AS52" s="436" t="s">
        <v>171</v>
      </c>
      <c r="AT52" s="436" t="s">
        <v>172</v>
      </c>
      <c r="AU52" s="436" t="s">
        <v>173</v>
      </c>
      <c r="AV52" s="436" t="s">
        <v>174</v>
      </c>
      <c r="AW52" s="436" t="s">
        <v>175</v>
      </c>
      <c r="AX52" s="436" t="s">
        <v>176</v>
      </c>
      <c r="AY52" s="436" t="s">
        <v>177</v>
      </c>
      <c r="AZ52" s="436" t="s">
        <v>208</v>
      </c>
      <c r="BA52" s="438" t="s">
        <v>179</v>
      </c>
      <c r="BB52" s="432"/>
    </row>
    <row r="53" spans="1:68" s="24" customFormat="1" ht="13">
      <c r="A53" s="439" t="e">
        <f>Bobot!#REF!</f>
        <v>#REF!</v>
      </c>
      <c r="B53" s="439"/>
      <c r="C53" s="439"/>
      <c r="D53" s="439"/>
      <c r="E53" s="439"/>
      <c r="F53" s="47" t="s">
        <v>4</v>
      </c>
      <c r="G53" s="67" t="s">
        <v>19</v>
      </c>
      <c r="H53" s="36" t="s">
        <v>513</v>
      </c>
      <c r="I53" s="456"/>
      <c r="J53" s="457"/>
      <c r="K53" s="473"/>
      <c r="L53" s="474">
        <f t="shared" ref="L53:AZ53" si="9">SUM(L54,L61)</f>
        <v>0</v>
      </c>
      <c r="M53" s="474">
        <f t="shared" si="9"/>
        <v>0</v>
      </c>
      <c r="N53" s="474">
        <f t="shared" si="9"/>
        <v>0</v>
      </c>
      <c r="O53" s="474">
        <f t="shared" si="9"/>
        <v>0</v>
      </c>
      <c r="P53" s="474">
        <f t="shared" si="9"/>
        <v>0</v>
      </c>
      <c r="Q53" s="474">
        <f t="shared" si="9"/>
        <v>0</v>
      </c>
      <c r="R53" s="474">
        <f t="shared" si="9"/>
        <v>0</v>
      </c>
      <c r="S53" s="474">
        <f t="shared" si="9"/>
        <v>0</v>
      </c>
      <c r="T53" s="474">
        <f t="shared" si="9"/>
        <v>0</v>
      </c>
      <c r="U53" s="474">
        <f t="shared" si="9"/>
        <v>0</v>
      </c>
      <c r="V53" s="474">
        <f t="shared" si="9"/>
        <v>0</v>
      </c>
      <c r="W53" s="474">
        <f t="shared" si="9"/>
        <v>0</v>
      </c>
      <c r="X53" s="474">
        <f t="shared" si="9"/>
        <v>0</v>
      </c>
      <c r="Y53" s="474">
        <f t="shared" si="9"/>
        <v>0</v>
      </c>
      <c r="Z53" s="474">
        <f t="shared" si="9"/>
        <v>0</v>
      </c>
      <c r="AA53" s="474">
        <f t="shared" si="9"/>
        <v>0</v>
      </c>
      <c r="AB53" s="474">
        <f t="shared" si="9"/>
        <v>0</v>
      </c>
      <c r="AC53" s="474">
        <f t="shared" si="9"/>
        <v>0</v>
      </c>
      <c r="AD53" s="474">
        <f t="shared" si="9"/>
        <v>0</v>
      </c>
      <c r="AE53" s="474">
        <f t="shared" si="9"/>
        <v>0</v>
      </c>
      <c r="AF53" s="474">
        <f t="shared" si="9"/>
        <v>0</v>
      </c>
      <c r="AG53" s="474">
        <f t="shared" si="9"/>
        <v>0</v>
      </c>
      <c r="AH53" s="474">
        <f t="shared" si="9"/>
        <v>0</v>
      </c>
      <c r="AI53" s="474">
        <f t="shared" si="9"/>
        <v>0</v>
      </c>
      <c r="AJ53" s="474">
        <f t="shared" si="9"/>
        <v>0</v>
      </c>
      <c r="AK53" s="474">
        <f t="shared" si="9"/>
        <v>0</v>
      </c>
      <c r="AL53" s="474">
        <f t="shared" si="9"/>
        <v>0</v>
      </c>
      <c r="AM53" s="474">
        <f t="shared" si="9"/>
        <v>0</v>
      </c>
      <c r="AN53" s="474">
        <f t="shared" si="9"/>
        <v>0</v>
      </c>
      <c r="AO53" s="474">
        <f t="shared" si="9"/>
        <v>0</v>
      </c>
      <c r="AP53" s="474">
        <f t="shared" si="9"/>
        <v>0</v>
      </c>
      <c r="AQ53" s="474">
        <f t="shared" si="9"/>
        <v>0</v>
      </c>
      <c r="AR53" s="474">
        <f t="shared" si="9"/>
        <v>0</v>
      </c>
      <c r="AS53" s="474">
        <f t="shared" si="9"/>
        <v>0</v>
      </c>
      <c r="AT53" s="474">
        <f t="shared" si="9"/>
        <v>0</v>
      </c>
      <c r="AU53" s="474">
        <f t="shared" si="9"/>
        <v>0</v>
      </c>
      <c r="AV53" s="474">
        <f t="shared" si="9"/>
        <v>0</v>
      </c>
      <c r="AW53" s="474">
        <f t="shared" si="9"/>
        <v>0</v>
      </c>
      <c r="AX53" s="474">
        <f t="shared" si="9"/>
        <v>0</v>
      </c>
      <c r="AY53" s="474">
        <f t="shared" si="9"/>
        <v>0</v>
      </c>
      <c r="AZ53" s="474">
        <f t="shared" si="9"/>
        <v>0</v>
      </c>
      <c r="BA53" s="474">
        <f>SUM(BA54,BA61)</f>
        <v>0</v>
      </c>
      <c r="BB53" s="432"/>
      <c r="BC53" s="44"/>
      <c r="BD53" s="44"/>
      <c r="BE53" s="44"/>
      <c r="BF53" s="44"/>
    </row>
    <row r="54" spans="1:68" s="24" customFormat="1" ht="13">
      <c r="A54" s="439" t="e">
        <f>Bobot!#REF!</f>
        <v>#REF!</v>
      </c>
      <c r="B54" s="439"/>
      <c r="C54" s="439"/>
      <c r="D54" s="439"/>
      <c r="E54" s="439"/>
      <c r="F54" s="47" t="s">
        <v>78</v>
      </c>
      <c r="G54" s="69" t="s">
        <v>400</v>
      </c>
      <c r="H54" s="106" t="s">
        <v>358</v>
      </c>
      <c r="I54" s="456"/>
      <c r="J54" s="457"/>
      <c r="K54" s="452"/>
      <c r="L54" s="475">
        <f t="shared" ref="L54:AZ54" si="10">SUM(L55:L60)</f>
        <v>0</v>
      </c>
      <c r="M54" s="475">
        <f t="shared" si="10"/>
        <v>0</v>
      </c>
      <c r="N54" s="475">
        <f t="shared" si="10"/>
        <v>0</v>
      </c>
      <c r="O54" s="475">
        <f t="shared" si="10"/>
        <v>0</v>
      </c>
      <c r="P54" s="475">
        <f t="shared" si="10"/>
        <v>0</v>
      </c>
      <c r="Q54" s="475">
        <f t="shared" si="10"/>
        <v>0</v>
      </c>
      <c r="R54" s="475">
        <f t="shared" si="10"/>
        <v>0</v>
      </c>
      <c r="S54" s="475">
        <f t="shared" si="10"/>
        <v>0</v>
      </c>
      <c r="T54" s="475">
        <f t="shared" si="10"/>
        <v>0</v>
      </c>
      <c r="U54" s="475">
        <f t="shared" si="10"/>
        <v>0</v>
      </c>
      <c r="V54" s="475">
        <f t="shared" si="10"/>
        <v>0</v>
      </c>
      <c r="W54" s="475">
        <f t="shared" si="10"/>
        <v>0</v>
      </c>
      <c r="X54" s="475">
        <f t="shared" si="10"/>
        <v>0</v>
      </c>
      <c r="Y54" s="475">
        <f t="shared" si="10"/>
        <v>0</v>
      </c>
      <c r="Z54" s="475">
        <f t="shared" si="10"/>
        <v>0</v>
      </c>
      <c r="AA54" s="475">
        <f t="shared" si="10"/>
        <v>0</v>
      </c>
      <c r="AB54" s="475">
        <f t="shared" si="10"/>
        <v>0</v>
      </c>
      <c r="AC54" s="475">
        <f t="shared" si="10"/>
        <v>0</v>
      </c>
      <c r="AD54" s="475">
        <f t="shared" si="10"/>
        <v>0</v>
      </c>
      <c r="AE54" s="475">
        <f t="shared" si="10"/>
        <v>0</v>
      </c>
      <c r="AF54" s="475">
        <f t="shared" si="10"/>
        <v>0</v>
      </c>
      <c r="AG54" s="475">
        <f t="shared" si="10"/>
        <v>0</v>
      </c>
      <c r="AH54" s="475">
        <f t="shared" si="10"/>
        <v>0</v>
      </c>
      <c r="AI54" s="475">
        <f t="shared" si="10"/>
        <v>0</v>
      </c>
      <c r="AJ54" s="475">
        <f t="shared" si="10"/>
        <v>0</v>
      </c>
      <c r="AK54" s="475">
        <f t="shared" si="10"/>
        <v>0</v>
      </c>
      <c r="AL54" s="475">
        <f t="shared" si="10"/>
        <v>0</v>
      </c>
      <c r="AM54" s="475">
        <f t="shared" si="10"/>
        <v>0</v>
      </c>
      <c r="AN54" s="475">
        <f t="shared" si="10"/>
        <v>0</v>
      </c>
      <c r="AO54" s="475">
        <f t="shared" si="10"/>
        <v>0</v>
      </c>
      <c r="AP54" s="475">
        <f t="shared" si="10"/>
        <v>0</v>
      </c>
      <c r="AQ54" s="475">
        <f t="shared" si="10"/>
        <v>0</v>
      </c>
      <c r="AR54" s="475">
        <f t="shared" si="10"/>
        <v>0</v>
      </c>
      <c r="AS54" s="475">
        <f t="shared" si="10"/>
        <v>0</v>
      </c>
      <c r="AT54" s="475">
        <f t="shared" si="10"/>
        <v>0</v>
      </c>
      <c r="AU54" s="475">
        <f t="shared" si="10"/>
        <v>0</v>
      </c>
      <c r="AV54" s="475">
        <f t="shared" si="10"/>
        <v>0</v>
      </c>
      <c r="AW54" s="475">
        <f t="shared" si="10"/>
        <v>0</v>
      </c>
      <c r="AX54" s="475">
        <f t="shared" si="10"/>
        <v>0</v>
      </c>
      <c r="AY54" s="475">
        <f t="shared" si="10"/>
        <v>0</v>
      </c>
      <c r="AZ54" s="475">
        <f t="shared" si="10"/>
        <v>0</v>
      </c>
      <c r="BA54" s="475">
        <f>SUM(BA55:BA60)</f>
        <v>0</v>
      </c>
      <c r="BB54" s="448"/>
      <c r="BI54" s="44"/>
      <c r="BJ54" s="44"/>
    </row>
    <row r="55" spans="1:68" s="24" customFormat="1">
      <c r="A55" s="439" t="e">
        <f>Bobot!#REF!</f>
        <v>#REF!</v>
      </c>
      <c r="B55" s="439"/>
      <c r="C55" s="439"/>
      <c r="D55" s="439"/>
      <c r="E55" s="439"/>
      <c r="F55" s="47" t="s">
        <v>79</v>
      </c>
      <c r="G55" s="69" t="s">
        <v>401</v>
      </c>
      <c r="H55" s="105" t="s">
        <v>188</v>
      </c>
      <c r="I55" s="443">
        <f>Bobot!O55</f>
        <v>0</v>
      </c>
      <c r="J55" s="444">
        <f>Bobot!O55</f>
        <v>0</v>
      </c>
      <c r="K55" s="454"/>
      <c r="L55" s="445">
        <f>IF(Bobot!$P55=0,1,0)*('Input Bank'!L55+'Input Bank'!K55)*I55</f>
        <v>0</v>
      </c>
      <c r="M55" s="446">
        <f>Bobot!$P55*($I55*('Input Bank'!$K55+'Input Bank'!$L55)/30)+($J55*'Input Bank'!M55)</f>
        <v>0</v>
      </c>
      <c r="N55" s="446">
        <f>Bobot!$P55*($I55*('Input Bank'!$K55+'Input Bank'!$L55)/30)+($J55*'Input Bank'!N55)</f>
        <v>0</v>
      </c>
      <c r="O55" s="446">
        <f>Bobot!$P55*($I55*('Input Bank'!$K55+'Input Bank'!$L55)/30)+($J55*'Input Bank'!O55)</f>
        <v>0</v>
      </c>
      <c r="P55" s="446">
        <f>Bobot!$P55*($I55*('Input Bank'!$K55+'Input Bank'!$L55)/30)+($J55*'Input Bank'!P55)</f>
        <v>0</v>
      </c>
      <c r="Q55" s="446">
        <f>Bobot!$P55*($I55*('Input Bank'!$K55+'Input Bank'!$L55)/30)+($J55*'Input Bank'!Q55)</f>
        <v>0</v>
      </c>
      <c r="R55" s="446">
        <f>Bobot!$P55*($I55*('Input Bank'!$K55+'Input Bank'!$L55)/30)+($J55*'Input Bank'!R55)</f>
        <v>0</v>
      </c>
      <c r="S55" s="446">
        <f>Bobot!$P55*($I55*('Input Bank'!$K55+'Input Bank'!$L55)/30)+($J55*'Input Bank'!S55)</f>
        <v>0</v>
      </c>
      <c r="T55" s="446">
        <f>Bobot!$P55*($I55*('Input Bank'!$K55+'Input Bank'!$L55)/30)+($J55*'Input Bank'!T55)</f>
        <v>0</v>
      </c>
      <c r="U55" s="446">
        <f>Bobot!$P55*($I55*('Input Bank'!$K55+'Input Bank'!$L55)/30)+($J55*'Input Bank'!U55)</f>
        <v>0</v>
      </c>
      <c r="V55" s="446">
        <f>Bobot!$P55*($I55*('Input Bank'!$K55+'Input Bank'!$L55)/30)+($J55*'Input Bank'!V55)</f>
        <v>0</v>
      </c>
      <c r="W55" s="446">
        <f>Bobot!$P55*($I55*('Input Bank'!$K55+'Input Bank'!$L55)/30)+($J55*'Input Bank'!W55)</f>
        <v>0</v>
      </c>
      <c r="X55" s="446">
        <f>Bobot!$P55*($I55*('Input Bank'!$K55+'Input Bank'!$L55)/30)+($J55*'Input Bank'!X55)</f>
        <v>0</v>
      </c>
      <c r="Y55" s="446">
        <f>Bobot!$P55*($I55*('Input Bank'!$K55+'Input Bank'!$L55)/30)+($J55*'Input Bank'!Y55)</f>
        <v>0</v>
      </c>
      <c r="Z55" s="446">
        <f>Bobot!$P55*($I55*('Input Bank'!$K55+'Input Bank'!$L55)/30)+($J55*'Input Bank'!Z55)</f>
        <v>0</v>
      </c>
      <c r="AA55" s="446">
        <f>Bobot!$P55*($I55*('Input Bank'!$K55+'Input Bank'!$L55)/30)+($J55*'Input Bank'!AA55)</f>
        <v>0</v>
      </c>
      <c r="AB55" s="446">
        <f>Bobot!$P55*($I55*('Input Bank'!$K55+'Input Bank'!$L55)/30)+($J55*'Input Bank'!AB55)</f>
        <v>0</v>
      </c>
      <c r="AC55" s="446">
        <f>Bobot!$P55*($I55*('Input Bank'!$K55+'Input Bank'!$L55)/30)+($J55*'Input Bank'!AC55)</f>
        <v>0</v>
      </c>
      <c r="AD55" s="446">
        <f>Bobot!$P55*($I55*('Input Bank'!$K55+'Input Bank'!$L55)/30)+($J55*'Input Bank'!AD55)</f>
        <v>0</v>
      </c>
      <c r="AE55" s="446">
        <f>Bobot!$P55*($I55*('Input Bank'!$K55+'Input Bank'!$L55)/30)+($J55*'Input Bank'!AE55)</f>
        <v>0</v>
      </c>
      <c r="AF55" s="446">
        <f>Bobot!$P55*($I55*('Input Bank'!$K55+'Input Bank'!$L55)/30)+($J55*'Input Bank'!AF55)</f>
        <v>0</v>
      </c>
      <c r="AG55" s="446">
        <f>Bobot!$P55*($I55*('Input Bank'!$K55+'Input Bank'!$L55)/30)+($J55*'Input Bank'!AG55)</f>
        <v>0</v>
      </c>
      <c r="AH55" s="446">
        <f>Bobot!$P55*($I55*('Input Bank'!$K55+'Input Bank'!$L55)/30)+($J55*'Input Bank'!AH55)</f>
        <v>0</v>
      </c>
      <c r="AI55" s="446">
        <f>Bobot!$P55*($I55*('Input Bank'!$K55+'Input Bank'!$L55)/30)+($J55*'Input Bank'!AI55)</f>
        <v>0</v>
      </c>
      <c r="AJ55" s="446">
        <f>Bobot!$P55*($I55*('Input Bank'!$K55+'Input Bank'!$L55)/30)+($J55*'Input Bank'!AJ55)</f>
        <v>0</v>
      </c>
      <c r="AK55" s="446">
        <f>Bobot!$P55*($I55*('Input Bank'!$K55+'Input Bank'!$L55)/30)+($J55*'Input Bank'!AK55)</f>
        <v>0</v>
      </c>
      <c r="AL55" s="446">
        <f>Bobot!$P55*($I55*('Input Bank'!$K55+'Input Bank'!$L55)/30)+($J55*'Input Bank'!AL55)</f>
        <v>0</v>
      </c>
      <c r="AM55" s="446">
        <f>Bobot!$P55*($I55*('Input Bank'!$K55+'Input Bank'!$L55)/30)+($J55*'Input Bank'!AM55)</f>
        <v>0</v>
      </c>
      <c r="AN55" s="446">
        <f>Bobot!$P55*($I55*('Input Bank'!$K55+'Input Bank'!$L55)/30)+($J55*'Input Bank'!AN55)</f>
        <v>0</v>
      </c>
      <c r="AO55" s="446">
        <f>Bobot!$P55*($I55*('Input Bank'!$K55+'Input Bank'!$L55)/30)+($J55*'Input Bank'!AO55)</f>
        <v>0</v>
      </c>
      <c r="AP55" s="446">
        <f>Bobot!$P55*($I55*('Input Bank'!$K55+'Input Bank'!$L55)/30)+($J55*'Input Bank'!AP55)</f>
        <v>0</v>
      </c>
      <c r="AQ55" s="446">
        <f>$J55*'Input Bank'!AQ55</f>
        <v>0</v>
      </c>
      <c r="AR55" s="446">
        <f>$J55*'Input Bank'!AR55</f>
        <v>0</v>
      </c>
      <c r="AS55" s="446">
        <f>$J55*'Input Bank'!AS55</f>
        <v>0</v>
      </c>
      <c r="AT55" s="446">
        <f>$J55*'Input Bank'!AT55</f>
        <v>0</v>
      </c>
      <c r="AU55" s="446">
        <f>$J55*'Input Bank'!AU55</f>
        <v>0</v>
      </c>
      <c r="AV55" s="446">
        <f>$J55*'Input Bank'!AV55</f>
        <v>0</v>
      </c>
      <c r="AW55" s="446">
        <f>$J55*'Input Bank'!AW55</f>
        <v>0</v>
      </c>
      <c r="AX55" s="446">
        <f>$J55*'Input Bank'!AX55</f>
        <v>0</v>
      </c>
      <c r="AY55" s="446">
        <f>$J55*'Input Bank'!AY55</f>
        <v>0</v>
      </c>
      <c r="AZ55" s="446">
        <f>$J55*'Input Bank'!AZ55</f>
        <v>0</v>
      </c>
      <c r="BA55" s="447">
        <f>$J55*'Input Bank'!BA55</f>
        <v>0</v>
      </c>
      <c r="BB55" s="448"/>
      <c r="BG55" s="44"/>
      <c r="BH55" s="44"/>
    </row>
    <row r="56" spans="1:68" s="24" customFormat="1">
      <c r="A56" s="439" t="e">
        <f>Bobot!#REF!</f>
        <v>#REF!</v>
      </c>
      <c r="B56" s="439"/>
      <c r="C56" s="439"/>
      <c r="D56" s="439"/>
      <c r="E56" s="439"/>
      <c r="F56" s="47" t="s">
        <v>80</v>
      </c>
      <c r="G56" s="69" t="s">
        <v>402</v>
      </c>
      <c r="H56" s="105" t="s">
        <v>189</v>
      </c>
      <c r="I56" s="443">
        <f>Bobot!O56</f>
        <v>0.15</v>
      </c>
      <c r="J56" s="444">
        <f>Bobot!O56</f>
        <v>0.15</v>
      </c>
      <c r="K56" s="442"/>
      <c r="L56" s="445">
        <f>IF(Bobot!$P56=0,1,0)*('Input Bank'!L56+'Input Bank'!K56)*I56</f>
        <v>0</v>
      </c>
      <c r="M56" s="446">
        <f>Bobot!$P56*($I56*('Input Bank'!$K56+'Input Bank'!$L56)/30)+($J56*'Input Bank'!M56)</f>
        <v>0</v>
      </c>
      <c r="N56" s="446">
        <f>Bobot!$P56*($I56*('Input Bank'!$K56+'Input Bank'!$L56)/30)+($J56*'Input Bank'!N56)</f>
        <v>0</v>
      </c>
      <c r="O56" s="446">
        <f>Bobot!$P56*($I56*('Input Bank'!$K56+'Input Bank'!$L56)/30)+($J56*'Input Bank'!O56)</f>
        <v>0</v>
      </c>
      <c r="P56" s="446">
        <f>Bobot!$P56*($I56*('Input Bank'!$K56+'Input Bank'!$L56)/30)+($J56*'Input Bank'!P56)</f>
        <v>0</v>
      </c>
      <c r="Q56" s="446">
        <f>Bobot!$P56*($I56*('Input Bank'!$K56+'Input Bank'!$L56)/30)+($J56*'Input Bank'!Q56)</f>
        <v>0</v>
      </c>
      <c r="R56" s="446">
        <f>Bobot!$P56*($I56*('Input Bank'!$K56+'Input Bank'!$L56)/30)+($J56*'Input Bank'!R56)</f>
        <v>0</v>
      </c>
      <c r="S56" s="446">
        <f>Bobot!$P56*($I56*('Input Bank'!$K56+'Input Bank'!$L56)/30)+($J56*'Input Bank'!S56)</f>
        <v>0</v>
      </c>
      <c r="T56" s="446">
        <f>Bobot!$P56*($I56*('Input Bank'!$K56+'Input Bank'!$L56)/30)+($J56*'Input Bank'!T56)</f>
        <v>0</v>
      </c>
      <c r="U56" s="446">
        <f>Bobot!$P56*($I56*('Input Bank'!$K56+'Input Bank'!$L56)/30)+($J56*'Input Bank'!U56)</f>
        <v>0</v>
      </c>
      <c r="V56" s="446">
        <f>Bobot!$P56*($I56*('Input Bank'!$K56+'Input Bank'!$L56)/30)+($J56*'Input Bank'!V56)</f>
        <v>0</v>
      </c>
      <c r="W56" s="446">
        <f>Bobot!$P56*($I56*('Input Bank'!$K56+'Input Bank'!$L56)/30)+($J56*'Input Bank'!W56)</f>
        <v>0</v>
      </c>
      <c r="X56" s="446">
        <f>Bobot!$P56*($I56*('Input Bank'!$K56+'Input Bank'!$L56)/30)+($J56*'Input Bank'!X56)</f>
        <v>0</v>
      </c>
      <c r="Y56" s="446">
        <f>Bobot!$P56*($I56*('Input Bank'!$K56+'Input Bank'!$L56)/30)+($J56*'Input Bank'!Y56)</f>
        <v>0</v>
      </c>
      <c r="Z56" s="446">
        <f>Bobot!$P56*($I56*('Input Bank'!$K56+'Input Bank'!$L56)/30)+($J56*'Input Bank'!Z56)</f>
        <v>0</v>
      </c>
      <c r="AA56" s="446">
        <f>Bobot!$P56*($I56*('Input Bank'!$K56+'Input Bank'!$L56)/30)+($J56*'Input Bank'!AA56)</f>
        <v>0</v>
      </c>
      <c r="AB56" s="446">
        <f>Bobot!$P56*($I56*('Input Bank'!$K56+'Input Bank'!$L56)/30)+($J56*'Input Bank'!AB56)</f>
        <v>0</v>
      </c>
      <c r="AC56" s="446">
        <f>Bobot!$P56*($I56*('Input Bank'!$K56+'Input Bank'!$L56)/30)+($J56*'Input Bank'!AC56)</f>
        <v>0</v>
      </c>
      <c r="AD56" s="446">
        <f>Bobot!$P56*($I56*('Input Bank'!$K56+'Input Bank'!$L56)/30)+($J56*'Input Bank'!AD56)</f>
        <v>0</v>
      </c>
      <c r="AE56" s="446">
        <f>Bobot!$P56*($I56*('Input Bank'!$K56+'Input Bank'!$L56)/30)+($J56*'Input Bank'!AE56)</f>
        <v>0</v>
      </c>
      <c r="AF56" s="446">
        <f>Bobot!$P56*($I56*('Input Bank'!$K56+'Input Bank'!$L56)/30)+($J56*'Input Bank'!AF56)</f>
        <v>0</v>
      </c>
      <c r="AG56" s="446">
        <f>Bobot!$P56*($I56*('Input Bank'!$K56+'Input Bank'!$L56)/30)+($J56*'Input Bank'!AG56)</f>
        <v>0</v>
      </c>
      <c r="AH56" s="446">
        <f>Bobot!$P56*($I56*('Input Bank'!$K56+'Input Bank'!$L56)/30)+($J56*'Input Bank'!AH56)</f>
        <v>0</v>
      </c>
      <c r="AI56" s="446">
        <f>Bobot!$P56*($I56*('Input Bank'!$K56+'Input Bank'!$L56)/30)+($J56*'Input Bank'!AI56)</f>
        <v>0</v>
      </c>
      <c r="AJ56" s="446">
        <f>Bobot!$P56*($I56*('Input Bank'!$K56+'Input Bank'!$L56)/30)+($J56*'Input Bank'!AJ56)</f>
        <v>0</v>
      </c>
      <c r="AK56" s="446">
        <f>Bobot!$P56*($I56*('Input Bank'!$K56+'Input Bank'!$L56)/30)+($J56*'Input Bank'!AK56)</f>
        <v>0</v>
      </c>
      <c r="AL56" s="446">
        <f>Bobot!$P56*($I56*('Input Bank'!$K56+'Input Bank'!$L56)/30)+($J56*'Input Bank'!AL56)</f>
        <v>0</v>
      </c>
      <c r="AM56" s="446">
        <f>Bobot!$P56*($I56*('Input Bank'!$K56+'Input Bank'!$L56)/30)+($J56*'Input Bank'!AM56)</f>
        <v>0</v>
      </c>
      <c r="AN56" s="446">
        <f>Bobot!$P56*($I56*('Input Bank'!$K56+'Input Bank'!$L56)/30)+($J56*'Input Bank'!AN56)</f>
        <v>0</v>
      </c>
      <c r="AO56" s="446">
        <f>Bobot!$P56*($I56*('Input Bank'!$K56+'Input Bank'!$L56)/30)+($J56*'Input Bank'!AO56)</f>
        <v>0</v>
      </c>
      <c r="AP56" s="446">
        <f>Bobot!$P56*($I56*('Input Bank'!$K56+'Input Bank'!$L56)/30)+($J56*'Input Bank'!AP56)</f>
        <v>0</v>
      </c>
      <c r="AQ56" s="446">
        <f>$J56*'Input Bank'!AQ56</f>
        <v>0</v>
      </c>
      <c r="AR56" s="446">
        <f>$J56*'Input Bank'!AR56</f>
        <v>0</v>
      </c>
      <c r="AS56" s="446">
        <f>$J56*'Input Bank'!AS56</f>
        <v>0</v>
      </c>
      <c r="AT56" s="446">
        <f>$J56*'Input Bank'!AT56</f>
        <v>0</v>
      </c>
      <c r="AU56" s="446">
        <f>$J56*'Input Bank'!AU56</f>
        <v>0</v>
      </c>
      <c r="AV56" s="446">
        <f>$J56*'Input Bank'!AV56</f>
        <v>0</v>
      </c>
      <c r="AW56" s="446">
        <f>$J56*'Input Bank'!AW56</f>
        <v>0</v>
      </c>
      <c r="AX56" s="446">
        <f>$J56*'Input Bank'!AX56</f>
        <v>0</v>
      </c>
      <c r="AY56" s="446">
        <f>$J56*'Input Bank'!AY56</f>
        <v>0</v>
      </c>
      <c r="AZ56" s="446">
        <f>$J56*'Input Bank'!AZ56</f>
        <v>0</v>
      </c>
      <c r="BA56" s="447">
        <f>$J56*'Input Bank'!BA56</f>
        <v>0</v>
      </c>
      <c r="BB56" s="432"/>
    </row>
    <row r="57" spans="1:68" s="24" customFormat="1">
      <c r="A57" s="439" t="e">
        <f>Bobot!#REF!</f>
        <v>#REF!</v>
      </c>
      <c r="B57" s="439"/>
      <c r="C57" s="439"/>
      <c r="D57" s="439"/>
      <c r="E57" s="439"/>
      <c r="F57" s="47" t="s">
        <v>81</v>
      </c>
      <c r="G57" s="69" t="s">
        <v>403</v>
      </c>
      <c r="H57" s="105" t="s">
        <v>360</v>
      </c>
      <c r="I57" s="443">
        <f>Bobot!O57</f>
        <v>0.25</v>
      </c>
      <c r="J57" s="444">
        <f>Bobot!O57</f>
        <v>0.25</v>
      </c>
      <c r="K57" s="442"/>
      <c r="L57" s="445">
        <f>IF(Bobot!$P57=0,1,0)*('Input Bank'!L57+'Input Bank'!K57)*I57</f>
        <v>0</v>
      </c>
      <c r="M57" s="446">
        <f>Bobot!$P57*($I57*('Input Bank'!$K57+'Input Bank'!$L57)/30)+($J57*'Input Bank'!M57)</f>
        <v>0</v>
      </c>
      <c r="N57" s="446">
        <f>Bobot!$P57*($I57*('Input Bank'!$K57+'Input Bank'!$L57)/30)+($J57*'Input Bank'!N57)</f>
        <v>0</v>
      </c>
      <c r="O57" s="446">
        <f>Bobot!$P57*($I57*('Input Bank'!$K57+'Input Bank'!$L57)/30)+($J57*'Input Bank'!O57)</f>
        <v>0</v>
      </c>
      <c r="P57" s="446">
        <f>Bobot!$P57*($I57*('Input Bank'!$K57+'Input Bank'!$L57)/30)+($J57*'Input Bank'!P57)</f>
        <v>0</v>
      </c>
      <c r="Q57" s="446">
        <f>Bobot!$P57*($I57*('Input Bank'!$K57+'Input Bank'!$L57)/30)+($J57*'Input Bank'!Q57)</f>
        <v>0</v>
      </c>
      <c r="R57" s="446">
        <f>Bobot!$P57*($I57*('Input Bank'!$K57+'Input Bank'!$L57)/30)+($J57*'Input Bank'!R57)</f>
        <v>0</v>
      </c>
      <c r="S57" s="446">
        <f>Bobot!$P57*($I57*('Input Bank'!$K57+'Input Bank'!$L57)/30)+($J57*'Input Bank'!S57)</f>
        <v>0</v>
      </c>
      <c r="T57" s="446">
        <f>Bobot!$P57*($I57*('Input Bank'!$K57+'Input Bank'!$L57)/30)+($J57*'Input Bank'!T57)</f>
        <v>0</v>
      </c>
      <c r="U57" s="446">
        <f>Bobot!$P57*($I57*('Input Bank'!$K57+'Input Bank'!$L57)/30)+($J57*'Input Bank'!U57)</f>
        <v>0</v>
      </c>
      <c r="V57" s="446">
        <f>Bobot!$P57*($I57*('Input Bank'!$K57+'Input Bank'!$L57)/30)+($J57*'Input Bank'!V57)</f>
        <v>0</v>
      </c>
      <c r="W57" s="446">
        <f>Bobot!$P57*($I57*('Input Bank'!$K57+'Input Bank'!$L57)/30)+($J57*'Input Bank'!W57)</f>
        <v>0</v>
      </c>
      <c r="X57" s="446">
        <f>Bobot!$P57*($I57*('Input Bank'!$K57+'Input Bank'!$L57)/30)+($J57*'Input Bank'!X57)</f>
        <v>0</v>
      </c>
      <c r="Y57" s="446">
        <f>Bobot!$P57*($I57*('Input Bank'!$K57+'Input Bank'!$L57)/30)+($J57*'Input Bank'!Y57)</f>
        <v>0</v>
      </c>
      <c r="Z57" s="446">
        <f>Bobot!$P57*($I57*('Input Bank'!$K57+'Input Bank'!$L57)/30)+($J57*'Input Bank'!Z57)</f>
        <v>0</v>
      </c>
      <c r="AA57" s="446">
        <f>Bobot!$P57*($I57*('Input Bank'!$K57+'Input Bank'!$L57)/30)+($J57*'Input Bank'!AA57)</f>
        <v>0</v>
      </c>
      <c r="AB57" s="446">
        <f>Bobot!$P57*($I57*('Input Bank'!$K57+'Input Bank'!$L57)/30)+($J57*'Input Bank'!AB57)</f>
        <v>0</v>
      </c>
      <c r="AC57" s="446">
        <f>Bobot!$P57*($I57*('Input Bank'!$K57+'Input Bank'!$L57)/30)+($J57*'Input Bank'!AC57)</f>
        <v>0</v>
      </c>
      <c r="AD57" s="446">
        <f>Bobot!$P57*($I57*('Input Bank'!$K57+'Input Bank'!$L57)/30)+($J57*'Input Bank'!AD57)</f>
        <v>0</v>
      </c>
      <c r="AE57" s="446">
        <f>Bobot!$P57*($I57*('Input Bank'!$K57+'Input Bank'!$L57)/30)+($J57*'Input Bank'!AE57)</f>
        <v>0</v>
      </c>
      <c r="AF57" s="446">
        <f>Bobot!$P57*($I57*('Input Bank'!$K57+'Input Bank'!$L57)/30)+($J57*'Input Bank'!AF57)</f>
        <v>0</v>
      </c>
      <c r="AG57" s="446">
        <f>Bobot!$P57*($I57*('Input Bank'!$K57+'Input Bank'!$L57)/30)+($J57*'Input Bank'!AG57)</f>
        <v>0</v>
      </c>
      <c r="AH57" s="446">
        <f>Bobot!$P57*($I57*('Input Bank'!$K57+'Input Bank'!$L57)/30)+($J57*'Input Bank'!AH57)</f>
        <v>0</v>
      </c>
      <c r="AI57" s="446">
        <f>Bobot!$P57*($I57*('Input Bank'!$K57+'Input Bank'!$L57)/30)+($J57*'Input Bank'!AI57)</f>
        <v>0</v>
      </c>
      <c r="AJ57" s="446">
        <f>Bobot!$P57*($I57*('Input Bank'!$K57+'Input Bank'!$L57)/30)+($J57*'Input Bank'!AJ57)</f>
        <v>0</v>
      </c>
      <c r="AK57" s="446">
        <f>Bobot!$P57*($I57*('Input Bank'!$K57+'Input Bank'!$L57)/30)+($J57*'Input Bank'!AK57)</f>
        <v>0</v>
      </c>
      <c r="AL57" s="446">
        <f>Bobot!$P57*($I57*('Input Bank'!$K57+'Input Bank'!$L57)/30)+($J57*'Input Bank'!AL57)</f>
        <v>0</v>
      </c>
      <c r="AM57" s="446">
        <f>Bobot!$P57*($I57*('Input Bank'!$K57+'Input Bank'!$L57)/30)+($J57*'Input Bank'!AM57)</f>
        <v>0</v>
      </c>
      <c r="AN57" s="446">
        <f>Bobot!$P57*($I57*('Input Bank'!$K57+'Input Bank'!$L57)/30)+($J57*'Input Bank'!AN57)</f>
        <v>0</v>
      </c>
      <c r="AO57" s="446">
        <f>Bobot!$P57*($I57*('Input Bank'!$K57+'Input Bank'!$L57)/30)+($J57*'Input Bank'!AO57)</f>
        <v>0</v>
      </c>
      <c r="AP57" s="446">
        <f>Bobot!$P57*($I57*('Input Bank'!$K57+'Input Bank'!$L57)/30)+($J57*'Input Bank'!AP57)</f>
        <v>0</v>
      </c>
      <c r="AQ57" s="446">
        <f>$J57*'Input Bank'!AQ57</f>
        <v>0</v>
      </c>
      <c r="AR57" s="446">
        <f>$J57*'Input Bank'!AR57</f>
        <v>0</v>
      </c>
      <c r="AS57" s="446">
        <f>$J57*'Input Bank'!AS57</f>
        <v>0</v>
      </c>
      <c r="AT57" s="446">
        <f>$J57*'Input Bank'!AT57</f>
        <v>0</v>
      </c>
      <c r="AU57" s="446">
        <f>$J57*'Input Bank'!AU57</f>
        <v>0</v>
      </c>
      <c r="AV57" s="446">
        <f>$J57*'Input Bank'!AV57</f>
        <v>0</v>
      </c>
      <c r="AW57" s="446">
        <f>$J57*'Input Bank'!AW57</f>
        <v>0</v>
      </c>
      <c r="AX57" s="446">
        <f>$J57*'Input Bank'!AX57</f>
        <v>0</v>
      </c>
      <c r="AY57" s="446">
        <f>$J57*'Input Bank'!AY57</f>
        <v>0</v>
      </c>
      <c r="AZ57" s="446">
        <f>$J57*'Input Bank'!AZ57</f>
        <v>0</v>
      </c>
      <c r="BA57" s="447">
        <f>$J57*'Input Bank'!BA57</f>
        <v>0</v>
      </c>
      <c r="BB57" s="432"/>
    </row>
    <row r="58" spans="1:68" s="24" customFormat="1">
      <c r="A58" s="439" t="e">
        <f>Bobot!#REF!</f>
        <v>#REF!</v>
      </c>
      <c r="B58" s="439"/>
      <c r="C58" s="439"/>
      <c r="D58" s="439"/>
      <c r="E58" s="439"/>
      <c r="F58" s="47" t="s">
        <v>82</v>
      </c>
      <c r="G58" s="69" t="s">
        <v>404</v>
      </c>
      <c r="H58" s="105" t="s">
        <v>361</v>
      </c>
      <c r="I58" s="443">
        <f>Bobot!O58</f>
        <v>0.5</v>
      </c>
      <c r="J58" s="444">
        <f>Bobot!O58</f>
        <v>0.5</v>
      </c>
      <c r="K58" s="442"/>
      <c r="L58" s="445">
        <f>IF(Bobot!$P58=0,1,0)*('Input Bank'!L58+'Input Bank'!K58)*I58</f>
        <v>0</v>
      </c>
      <c r="M58" s="446">
        <f>Bobot!$P58*($I58*('Input Bank'!$K58+'Input Bank'!$L58)/30)+($J58*'Input Bank'!M58)</f>
        <v>0</v>
      </c>
      <c r="N58" s="446">
        <f>Bobot!$P58*($I58*('Input Bank'!$K58+'Input Bank'!$L58)/30)+($J58*'Input Bank'!N58)</f>
        <v>0</v>
      </c>
      <c r="O58" s="446">
        <f>Bobot!$P58*($I58*('Input Bank'!$K58+'Input Bank'!$L58)/30)+($J58*'Input Bank'!O58)</f>
        <v>0</v>
      </c>
      <c r="P58" s="446">
        <f>Bobot!$P58*($I58*('Input Bank'!$K58+'Input Bank'!$L58)/30)+($J58*'Input Bank'!P58)</f>
        <v>0</v>
      </c>
      <c r="Q58" s="446">
        <f>Bobot!$P58*($I58*('Input Bank'!$K58+'Input Bank'!$L58)/30)+($J58*'Input Bank'!Q58)</f>
        <v>0</v>
      </c>
      <c r="R58" s="446">
        <f>Bobot!$P58*($I58*('Input Bank'!$K58+'Input Bank'!$L58)/30)+($J58*'Input Bank'!R58)</f>
        <v>0</v>
      </c>
      <c r="S58" s="446">
        <f>Bobot!$P58*($I58*('Input Bank'!$K58+'Input Bank'!$L58)/30)+($J58*'Input Bank'!S58)</f>
        <v>0</v>
      </c>
      <c r="T58" s="446">
        <f>Bobot!$P58*($I58*('Input Bank'!$K58+'Input Bank'!$L58)/30)+($J58*'Input Bank'!T58)</f>
        <v>0</v>
      </c>
      <c r="U58" s="446">
        <f>Bobot!$P58*($I58*('Input Bank'!$K58+'Input Bank'!$L58)/30)+($J58*'Input Bank'!U58)</f>
        <v>0</v>
      </c>
      <c r="V58" s="446">
        <f>Bobot!$P58*($I58*('Input Bank'!$K58+'Input Bank'!$L58)/30)+($J58*'Input Bank'!V58)</f>
        <v>0</v>
      </c>
      <c r="W58" s="446">
        <f>Bobot!$P58*($I58*('Input Bank'!$K58+'Input Bank'!$L58)/30)+($J58*'Input Bank'!W58)</f>
        <v>0</v>
      </c>
      <c r="X58" s="446">
        <f>Bobot!$P58*($I58*('Input Bank'!$K58+'Input Bank'!$L58)/30)+($J58*'Input Bank'!X58)</f>
        <v>0</v>
      </c>
      <c r="Y58" s="446">
        <f>Bobot!$P58*($I58*('Input Bank'!$K58+'Input Bank'!$L58)/30)+($J58*'Input Bank'!Y58)</f>
        <v>0</v>
      </c>
      <c r="Z58" s="446">
        <f>Bobot!$P58*($I58*('Input Bank'!$K58+'Input Bank'!$L58)/30)+($J58*'Input Bank'!Z58)</f>
        <v>0</v>
      </c>
      <c r="AA58" s="446">
        <f>Bobot!$P58*($I58*('Input Bank'!$K58+'Input Bank'!$L58)/30)+($J58*'Input Bank'!AA58)</f>
        <v>0</v>
      </c>
      <c r="AB58" s="446">
        <f>Bobot!$P58*($I58*('Input Bank'!$K58+'Input Bank'!$L58)/30)+($J58*'Input Bank'!AB58)</f>
        <v>0</v>
      </c>
      <c r="AC58" s="446">
        <f>Bobot!$P58*($I58*('Input Bank'!$K58+'Input Bank'!$L58)/30)+($J58*'Input Bank'!AC58)</f>
        <v>0</v>
      </c>
      <c r="AD58" s="446">
        <f>Bobot!$P58*($I58*('Input Bank'!$K58+'Input Bank'!$L58)/30)+($J58*'Input Bank'!AD58)</f>
        <v>0</v>
      </c>
      <c r="AE58" s="446">
        <f>Bobot!$P58*($I58*('Input Bank'!$K58+'Input Bank'!$L58)/30)+($J58*'Input Bank'!AE58)</f>
        <v>0</v>
      </c>
      <c r="AF58" s="446">
        <f>Bobot!$P58*($I58*('Input Bank'!$K58+'Input Bank'!$L58)/30)+($J58*'Input Bank'!AF58)</f>
        <v>0</v>
      </c>
      <c r="AG58" s="446">
        <f>Bobot!$P58*($I58*('Input Bank'!$K58+'Input Bank'!$L58)/30)+($J58*'Input Bank'!AG58)</f>
        <v>0</v>
      </c>
      <c r="AH58" s="446">
        <f>Bobot!$P58*($I58*('Input Bank'!$K58+'Input Bank'!$L58)/30)+($J58*'Input Bank'!AH58)</f>
        <v>0</v>
      </c>
      <c r="AI58" s="446">
        <f>Bobot!$P58*($I58*('Input Bank'!$K58+'Input Bank'!$L58)/30)+($J58*'Input Bank'!AI58)</f>
        <v>0</v>
      </c>
      <c r="AJ58" s="446">
        <f>Bobot!$P58*($I58*('Input Bank'!$K58+'Input Bank'!$L58)/30)+($J58*'Input Bank'!AJ58)</f>
        <v>0</v>
      </c>
      <c r="AK58" s="446">
        <f>Bobot!$P58*($I58*('Input Bank'!$K58+'Input Bank'!$L58)/30)+($J58*'Input Bank'!AK58)</f>
        <v>0</v>
      </c>
      <c r="AL58" s="446">
        <f>Bobot!$P58*($I58*('Input Bank'!$K58+'Input Bank'!$L58)/30)+($J58*'Input Bank'!AL58)</f>
        <v>0</v>
      </c>
      <c r="AM58" s="446">
        <f>Bobot!$P58*($I58*('Input Bank'!$K58+'Input Bank'!$L58)/30)+($J58*'Input Bank'!AM58)</f>
        <v>0</v>
      </c>
      <c r="AN58" s="446">
        <f>Bobot!$P58*($I58*('Input Bank'!$K58+'Input Bank'!$L58)/30)+($J58*'Input Bank'!AN58)</f>
        <v>0</v>
      </c>
      <c r="AO58" s="446">
        <f>Bobot!$P58*($I58*('Input Bank'!$K58+'Input Bank'!$L58)/30)+($J58*'Input Bank'!AO58)</f>
        <v>0</v>
      </c>
      <c r="AP58" s="446">
        <f>Bobot!$P58*($I58*('Input Bank'!$K58+'Input Bank'!$L58)/30)+($J58*'Input Bank'!AP58)</f>
        <v>0</v>
      </c>
      <c r="AQ58" s="446">
        <f>$J58*'Input Bank'!AQ58</f>
        <v>0</v>
      </c>
      <c r="AR58" s="446">
        <f>$J58*'Input Bank'!AR58</f>
        <v>0</v>
      </c>
      <c r="AS58" s="446">
        <f>$J58*'Input Bank'!AS58</f>
        <v>0</v>
      </c>
      <c r="AT58" s="446">
        <f>$J58*'Input Bank'!AT58</f>
        <v>0</v>
      </c>
      <c r="AU58" s="446">
        <f>$J58*'Input Bank'!AU58</f>
        <v>0</v>
      </c>
      <c r="AV58" s="446">
        <f>$J58*'Input Bank'!AV58</f>
        <v>0</v>
      </c>
      <c r="AW58" s="446">
        <f>$J58*'Input Bank'!AW58</f>
        <v>0</v>
      </c>
      <c r="AX58" s="446">
        <f>$J58*'Input Bank'!AX58</f>
        <v>0</v>
      </c>
      <c r="AY58" s="446">
        <f>$J58*'Input Bank'!AY58</f>
        <v>0</v>
      </c>
      <c r="AZ58" s="446">
        <f>$J58*'Input Bank'!AZ58</f>
        <v>0</v>
      </c>
      <c r="BA58" s="447">
        <f>$J58*'Input Bank'!BA58</f>
        <v>0</v>
      </c>
      <c r="BB58" s="432"/>
      <c r="BG58" s="44"/>
      <c r="BH58" s="44"/>
    </row>
    <row r="59" spans="1:68" s="24" customFormat="1" ht="25.5">
      <c r="A59" s="439">
        <f>Bobot!P41</f>
        <v>0</v>
      </c>
      <c r="B59" s="439"/>
      <c r="C59" s="439"/>
      <c r="D59" s="439"/>
      <c r="E59" s="439"/>
      <c r="F59" s="47" t="s">
        <v>83</v>
      </c>
      <c r="G59" s="69" t="s">
        <v>405</v>
      </c>
      <c r="H59" s="105" t="s">
        <v>515</v>
      </c>
      <c r="I59" s="443">
        <f>Bobot!O59</f>
        <v>1</v>
      </c>
      <c r="J59" s="444">
        <f>Bobot!O59</f>
        <v>1</v>
      </c>
      <c r="K59" s="442"/>
      <c r="L59" s="445">
        <f>IF(Bobot!$P59=0,1,0)*('Input Bank'!L59+'Input Bank'!K59)*I59</f>
        <v>0</v>
      </c>
      <c r="M59" s="446">
        <f>Bobot!$P59*($I59*('Input Bank'!$K59+'Input Bank'!$L59)/30)+($J59*'Input Bank'!M59)</f>
        <v>0</v>
      </c>
      <c r="N59" s="446">
        <f>Bobot!$P59*($I59*('Input Bank'!$K59+'Input Bank'!$L59)/30)+($J59*'Input Bank'!N59)</f>
        <v>0</v>
      </c>
      <c r="O59" s="446">
        <f>Bobot!$P59*($I59*('Input Bank'!$K59+'Input Bank'!$L59)/30)+($J59*'Input Bank'!O59)</f>
        <v>0</v>
      </c>
      <c r="P59" s="446">
        <f>Bobot!$P59*($I59*('Input Bank'!$K59+'Input Bank'!$L59)/30)+($J59*'Input Bank'!P59)</f>
        <v>0</v>
      </c>
      <c r="Q59" s="446">
        <f>Bobot!$P59*($I59*('Input Bank'!$K59+'Input Bank'!$L59)/30)+($J59*'Input Bank'!Q59)</f>
        <v>0</v>
      </c>
      <c r="R59" s="446">
        <f>Bobot!$P59*($I59*('Input Bank'!$K59+'Input Bank'!$L59)/30)+($J59*'Input Bank'!R59)</f>
        <v>0</v>
      </c>
      <c r="S59" s="446">
        <f>Bobot!$P59*($I59*('Input Bank'!$K59+'Input Bank'!$L59)/30)+($J59*'Input Bank'!S59)</f>
        <v>0</v>
      </c>
      <c r="T59" s="446">
        <f>Bobot!$P59*($I59*('Input Bank'!$K59+'Input Bank'!$L59)/30)+($J59*'Input Bank'!T59)</f>
        <v>0</v>
      </c>
      <c r="U59" s="446">
        <f>Bobot!$P59*($I59*('Input Bank'!$K59+'Input Bank'!$L59)/30)+($J59*'Input Bank'!U59)</f>
        <v>0</v>
      </c>
      <c r="V59" s="446">
        <f>Bobot!$P59*($I59*('Input Bank'!$K59+'Input Bank'!$L59)/30)+($J59*'Input Bank'!V59)</f>
        <v>0</v>
      </c>
      <c r="W59" s="446">
        <f>Bobot!$P59*($I59*('Input Bank'!$K59+'Input Bank'!$L59)/30)+($J59*'Input Bank'!W59)</f>
        <v>0</v>
      </c>
      <c r="X59" s="446">
        <f>Bobot!$P59*($I59*('Input Bank'!$K59+'Input Bank'!$L59)/30)+($J59*'Input Bank'!X59)</f>
        <v>0</v>
      </c>
      <c r="Y59" s="446">
        <f>Bobot!$P59*($I59*('Input Bank'!$K59+'Input Bank'!$L59)/30)+($J59*'Input Bank'!Y59)</f>
        <v>0</v>
      </c>
      <c r="Z59" s="446">
        <f>Bobot!$P59*($I59*('Input Bank'!$K59+'Input Bank'!$L59)/30)+($J59*'Input Bank'!Z59)</f>
        <v>0</v>
      </c>
      <c r="AA59" s="446">
        <f>Bobot!$P59*($I59*('Input Bank'!$K59+'Input Bank'!$L59)/30)+($J59*'Input Bank'!AA59)</f>
        <v>0</v>
      </c>
      <c r="AB59" s="446">
        <f>Bobot!$P59*($I59*('Input Bank'!$K59+'Input Bank'!$L59)/30)+($J59*'Input Bank'!AB59)</f>
        <v>0</v>
      </c>
      <c r="AC59" s="446">
        <f>Bobot!$P59*($I59*('Input Bank'!$K59+'Input Bank'!$L59)/30)+($J59*'Input Bank'!AC59)</f>
        <v>0</v>
      </c>
      <c r="AD59" s="446">
        <f>Bobot!$P59*($I59*('Input Bank'!$K59+'Input Bank'!$L59)/30)+($J59*'Input Bank'!AD59)</f>
        <v>0</v>
      </c>
      <c r="AE59" s="446">
        <f>Bobot!$P59*($I59*('Input Bank'!$K59+'Input Bank'!$L59)/30)+($J59*'Input Bank'!AE59)</f>
        <v>0</v>
      </c>
      <c r="AF59" s="446">
        <f>Bobot!$P59*($I59*('Input Bank'!$K59+'Input Bank'!$L59)/30)+($J59*'Input Bank'!AF59)</f>
        <v>0</v>
      </c>
      <c r="AG59" s="446">
        <f>Bobot!$P59*($I59*('Input Bank'!$K59+'Input Bank'!$L59)/30)+($J59*'Input Bank'!AG59)</f>
        <v>0</v>
      </c>
      <c r="AH59" s="446">
        <f>Bobot!$P59*($I59*('Input Bank'!$K59+'Input Bank'!$L59)/30)+($J59*'Input Bank'!AH59)</f>
        <v>0</v>
      </c>
      <c r="AI59" s="446">
        <f>Bobot!$P59*($I59*('Input Bank'!$K59+'Input Bank'!$L59)/30)+($J59*'Input Bank'!AI59)</f>
        <v>0</v>
      </c>
      <c r="AJ59" s="446">
        <f>Bobot!$P59*($I59*('Input Bank'!$K59+'Input Bank'!$L59)/30)+($J59*'Input Bank'!AJ59)</f>
        <v>0</v>
      </c>
      <c r="AK59" s="446">
        <f>Bobot!$P59*($I59*('Input Bank'!$K59+'Input Bank'!$L59)/30)+($J59*'Input Bank'!AK59)</f>
        <v>0</v>
      </c>
      <c r="AL59" s="446">
        <f>Bobot!$P59*($I59*('Input Bank'!$K59+'Input Bank'!$L59)/30)+($J59*'Input Bank'!AL59)</f>
        <v>0</v>
      </c>
      <c r="AM59" s="446">
        <f>Bobot!$P59*($I59*('Input Bank'!$K59+'Input Bank'!$L59)/30)+($J59*'Input Bank'!AM59)</f>
        <v>0</v>
      </c>
      <c r="AN59" s="446">
        <f>Bobot!$P59*($I59*('Input Bank'!$K59+'Input Bank'!$L59)/30)+($J59*'Input Bank'!AN59)</f>
        <v>0</v>
      </c>
      <c r="AO59" s="446">
        <f>Bobot!$P59*($I59*('Input Bank'!$K59+'Input Bank'!$L59)/30)+($J59*'Input Bank'!AO59)</f>
        <v>0</v>
      </c>
      <c r="AP59" s="446">
        <f>Bobot!$P59*($I59*('Input Bank'!$K59+'Input Bank'!$L59)/30)+($J59*'Input Bank'!AP59)</f>
        <v>0</v>
      </c>
      <c r="AQ59" s="446">
        <f>$J59*'Input Bank'!AQ59</f>
        <v>0</v>
      </c>
      <c r="AR59" s="446">
        <f>$J59*'Input Bank'!AR59</f>
        <v>0</v>
      </c>
      <c r="AS59" s="446">
        <f>$J59*'Input Bank'!AS59</f>
        <v>0</v>
      </c>
      <c r="AT59" s="446">
        <f>$J59*'Input Bank'!AT59</f>
        <v>0</v>
      </c>
      <c r="AU59" s="446">
        <f>$J59*'Input Bank'!AU59</f>
        <v>0</v>
      </c>
      <c r="AV59" s="446">
        <f>$J59*'Input Bank'!AV59</f>
        <v>0</v>
      </c>
      <c r="AW59" s="446">
        <f>$J59*'Input Bank'!AW59</f>
        <v>0</v>
      </c>
      <c r="AX59" s="446">
        <f>$J59*'Input Bank'!AX59</f>
        <v>0</v>
      </c>
      <c r="AY59" s="446">
        <f>$J59*'Input Bank'!AY59</f>
        <v>0</v>
      </c>
      <c r="AZ59" s="446">
        <f>$J59*'Input Bank'!AZ59</f>
        <v>0</v>
      </c>
      <c r="BA59" s="447">
        <f>$J59*'Input Bank'!BA59</f>
        <v>0</v>
      </c>
      <c r="BB59" s="432"/>
      <c r="BP59" s="44"/>
    </row>
    <row r="60" spans="1:68" s="24" customFormat="1">
      <c r="A60" s="439">
        <f>Bobot!P15</f>
        <v>0</v>
      </c>
      <c r="B60" s="439"/>
      <c r="C60" s="439"/>
      <c r="D60" s="439"/>
      <c r="E60" s="439"/>
      <c r="F60" s="47" t="s">
        <v>84</v>
      </c>
      <c r="G60" s="69" t="s">
        <v>406</v>
      </c>
      <c r="H60" s="105" t="s">
        <v>359</v>
      </c>
      <c r="I60" s="443">
        <f>Bobot!O60</f>
        <v>0.5</v>
      </c>
      <c r="J60" s="444">
        <f>Bobot!O60</f>
        <v>0.5</v>
      </c>
      <c r="K60" s="442"/>
      <c r="L60" s="445">
        <f>IF(Bobot!$P60=0,1,0)*('Input Bank'!L60+'Input Bank'!K60)*I60</f>
        <v>0</v>
      </c>
      <c r="M60" s="446">
        <f>Bobot!$P60*($I60*('Input Bank'!$K60+'Input Bank'!$L60)/30)+($J60*'Input Bank'!M60)</f>
        <v>0</v>
      </c>
      <c r="N60" s="446">
        <f>Bobot!$P60*($I60*('Input Bank'!$K60+'Input Bank'!$L60)/30)+($J60*'Input Bank'!N60)</f>
        <v>0</v>
      </c>
      <c r="O60" s="446">
        <f>Bobot!$P60*($I60*('Input Bank'!$K60+'Input Bank'!$L60)/30)+($J60*'Input Bank'!O60)</f>
        <v>0</v>
      </c>
      <c r="P60" s="446">
        <f>Bobot!$P60*($I60*('Input Bank'!$K60+'Input Bank'!$L60)/30)+($J60*'Input Bank'!P60)</f>
        <v>0</v>
      </c>
      <c r="Q60" s="446">
        <f>Bobot!$P60*($I60*('Input Bank'!$K60+'Input Bank'!$L60)/30)+($J60*'Input Bank'!Q60)</f>
        <v>0</v>
      </c>
      <c r="R60" s="446">
        <f>Bobot!$P60*($I60*('Input Bank'!$K60+'Input Bank'!$L60)/30)+($J60*'Input Bank'!R60)</f>
        <v>0</v>
      </c>
      <c r="S60" s="446">
        <f>Bobot!$P60*($I60*('Input Bank'!$K60+'Input Bank'!$L60)/30)+($J60*'Input Bank'!S60)</f>
        <v>0</v>
      </c>
      <c r="T60" s="446">
        <f>Bobot!$P60*($I60*('Input Bank'!$K60+'Input Bank'!$L60)/30)+($J60*'Input Bank'!T60)</f>
        <v>0</v>
      </c>
      <c r="U60" s="446">
        <f>Bobot!$P60*($I60*('Input Bank'!$K60+'Input Bank'!$L60)/30)+($J60*'Input Bank'!U60)</f>
        <v>0</v>
      </c>
      <c r="V60" s="446">
        <f>Bobot!$P60*($I60*('Input Bank'!$K60+'Input Bank'!$L60)/30)+($J60*'Input Bank'!V60)</f>
        <v>0</v>
      </c>
      <c r="W60" s="446">
        <f>Bobot!$P60*($I60*('Input Bank'!$K60+'Input Bank'!$L60)/30)+($J60*'Input Bank'!W60)</f>
        <v>0</v>
      </c>
      <c r="X60" s="446">
        <f>Bobot!$P60*($I60*('Input Bank'!$K60+'Input Bank'!$L60)/30)+($J60*'Input Bank'!X60)</f>
        <v>0</v>
      </c>
      <c r="Y60" s="446">
        <f>Bobot!$P60*($I60*('Input Bank'!$K60+'Input Bank'!$L60)/30)+($J60*'Input Bank'!Y60)</f>
        <v>0</v>
      </c>
      <c r="Z60" s="446">
        <f>Bobot!$P60*($I60*('Input Bank'!$K60+'Input Bank'!$L60)/30)+($J60*'Input Bank'!Z60)</f>
        <v>0</v>
      </c>
      <c r="AA60" s="446">
        <f>Bobot!$P60*($I60*('Input Bank'!$K60+'Input Bank'!$L60)/30)+($J60*'Input Bank'!AA60)</f>
        <v>0</v>
      </c>
      <c r="AB60" s="446">
        <f>Bobot!$P60*($I60*('Input Bank'!$K60+'Input Bank'!$L60)/30)+($J60*'Input Bank'!AB60)</f>
        <v>0</v>
      </c>
      <c r="AC60" s="446">
        <f>Bobot!$P60*($I60*('Input Bank'!$K60+'Input Bank'!$L60)/30)+($J60*'Input Bank'!AC60)</f>
        <v>0</v>
      </c>
      <c r="AD60" s="446">
        <f>Bobot!$P60*($I60*('Input Bank'!$K60+'Input Bank'!$L60)/30)+($J60*'Input Bank'!AD60)</f>
        <v>0</v>
      </c>
      <c r="AE60" s="446">
        <f>Bobot!$P60*($I60*('Input Bank'!$K60+'Input Bank'!$L60)/30)+($J60*'Input Bank'!AE60)</f>
        <v>0</v>
      </c>
      <c r="AF60" s="446">
        <f>Bobot!$P60*($I60*('Input Bank'!$K60+'Input Bank'!$L60)/30)+($J60*'Input Bank'!AF60)</f>
        <v>0</v>
      </c>
      <c r="AG60" s="446">
        <f>Bobot!$P60*($I60*('Input Bank'!$K60+'Input Bank'!$L60)/30)+($J60*'Input Bank'!AG60)</f>
        <v>0</v>
      </c>
      <c r="AH60" s="446">
        <f>Bobot!$P60*($I60*('Input Bank'!$K60+'Input Bank'!$L60)/30)+($J60*'Input Bank'!AH60)</f>
        <v>0</v>
      </c>
      <c r="AI60" s="446">
        <f>Bobot!$P60*($I60*('Input Bank'!$K60+'Input Bank'!$L60)/30)+($J60*'Input Bank'!AI60)</f>
        <v>0</v>
      </c>
      <c r="AJ60" s="446">
        <f>Bobot!$P60*($I60*('Input Bank'!$K60+'Input Bank'!$L60)/30)+($J60*'Input Bank'!AJ60)</f>
        <v>0</v>
      </c>
      <c r="AK60" s="446">
        <f>Bobot!$P60*($I60*('Input Bank'!$K60+'Input Bank'!$L60)/30)+($J60*'Input Bank'!AK60)</f>
        <v>0</v>
      </c>
      <c r="AL60" s="446">
        <f>Bobot!$P60*($I60*('Input Bank'!$K60+'Input Bank'!$L60)/30)+($J60*'Input Bank'!AL60)</f>
        <v>0</v>
      </c>
      <c r="AM60" s="446">
        <f>Bobot!$P60*($I60*('Input Bank'!$K60+'Input Bank'!$L60)/30)+($J60*'Input Bank'!AM60)</f>
        <v>0</v>
      </c>
      <c r="AN60" s="446">
        <f>Bobot!$P60*($I60*('Input Bank'!$K60+'Input Bank'!$L60)/30)+($J60*'Input Bank'!AN60)</f>
        <v>0</v>
      </c>
      <c r="AO60" s="446">
        <f>Bobot!$P60*($I60*('Input Bank'!$K60+'Input Bank'!$L60)/30)+($J60*'Input Bank'!AO60)</f>
        <v>0</v>
      </c>
      <c r="AP60" s="446">
        <f>Bobot!$P60*($I60*('Input Bank'!$K60+'Input Bank'!$L60)/30)+($J60*'Input Bank'!AP60)</f>
        <v>0</v>
      </c>
      <c r="AQ60" s="446">
        <f>$J60*'Input Bank'!AQ60</f>
        <v>0</v>
      </c>
      <c r="AR60" s="446">
        <f>$J60*'Input Bank'!AR60</f>
        <v>0</v>
      </c>
      <c r="AS60" s="446">
        <f>$J60*'Input Bank'!AS60</f>
        <v>0</v>
      </c>
      <c r="AT60" s="446">
        <f>$J60*'Input Bank'!AT60</f>
        <v>0</v>
      </c>
      <c r="AU60" s="446">
        <f>$J60*'Input Bank'!AU60</f>
        <v>0</v>
      </c>
      <c r="AV60" s="446">
        <f>$J60*'Input Bank'!AV60</f>
        <v>0</v>
      </c>
      <c r="AW60" s="446">
        <f>$J60*'Input Bank'!AW60</f>
        <v>0</v>
      </c>
      <c r="AX60" s="446">
        <f>$J60*'Input Bank'!AX60</f>
        <v>0</v>
      </c>
      <c r="AY60" s="446">
        <f>$J60*'Input Bank'!AY60</f>
        <v>0</v>
      </c>
      <c r="AZ60" s="446">
        <f>$J60*'Input Bank'!AZ60</f>
        <v>0</v>
      </c>
      <c r="BA60" s="476">
        <f>$J60*'Input Bank'!BA60</f>
        <v>0</v>
      </c>
      <c r="BB60" s="432"/>
      <c r="BM60" s="44"/>
      <c r="BN60" s="44"/>
      <c r="BO60" s="44"/>
    </row>
    <row r="61" spans="1:68" s="44" customFormat="1" ht="13">
      <c r="A61" s="439">
        <f>Bobot!P16</f>
        <v>1</v>
      </c>
      <c r="B61" s="439"/>
      <c r="C61" s="439"/>
      <c r="D61" s="439"/>
      <c r="E61" s="439"/>
      <c r="F61" s="47" t="s">
        <v>85</v>
      </c>
      <c r="G61" s="69" t="s">
        <v>407</v>
      </c>
      <c r="H61" s="106" t="s">
        <v>514</v>
      </c>
      <c r="I61" s="456"/>
      <c r="J61" s="457"/>
      <c r="K61" s="442"/>
      <c r="L61" s="474">
        <f>SUM(L62:L67)</f>
        <v>0</v>
      </c>
      <c r="M61" s="474">
        <f t="shared" ref="M61:BA61" si="11">SUM(M62:M67)</f>
        <v>0</v>
      </c>
      <c r="N61" s="474">
        <f t="shared" si="11"/>
        <v>0</v>
      </c>
      <c r="O61" s="474">
        <f t="shared" si="11"/>
        <v>0</v>
      </c>
      <c r="P61" s="474">
        <f t="shared" si="11"/>
        <v>0</v>
      </c>
      <c r="Q61" s="474">
        <f t="shared" si="11"/>
        <v>0</v>
      </c>
      <c r="R61" s="474">
        <f t="shared" si="11"/>
        <v>0</v>
      </c>
      <c r="S61" s="474">
        <f t="shared" si="11"/>
        <v>0</v>
      </c>
      <c r="T61" s="474">
        <f t="shared" si="11"/>
        <v>0</v>
      </c>
      <c r="U61" s="474">
        <f t="shared" si="11"/>
        <v>0</v>
      </c>
      <c r="V61" s="474">
        <f t="shared" si="11"/>
        <v>0</v>
      </c>
      <c r="W61" s="474">
        <f t="shared" si="11"/>
        <v>0</v>
      </c>
      <c r="X61" s="474">
        <f t="shared" si="11"/>
        <v>0</v>
      </c>
      <c r="Y61" s="474">
        <f t="shared" si="11"/>
        <v>0</v>
      </c>
      <c r="Z61" s="474">
        <f t="shared" si="11"/>
        <v>0</v>
      </c>
      <c r="AA61" s="474">
        <f t="shared" si="11"/>
        <v>0</v>
      </c>
      <c r="AB61" s="474">
        <f t="shared" si="11"/>
        <v>0</v>
      </c>
      <c r="AC61" s="474">
        <f t="shared" si="11"/>
        <v>0</v>
      </c>
      <c r="AD61" s="474">
        <f t="shared" si="11"/>
        <v>0</v>
      </c>
      <c r="AE61" s="474">
        <f t="shared" si="11"/>
        <v>0</v>
      </c>
      <c r="AF61" s="474">
        <f t="shared" si="11"/>
        <v>0</v>
      </c>
      <c r="AG61" s="474">
        <f t="shared" si="11"/>
        <v>0</v>
      </c>
      <c r="AH61" s="474">
        <f t="shared" si="11"/>
        <v>0</v>
      </c>
      <c r="AI61" s="474">
        <f t="shared" si="11"/>
        <v>0</v>
      </c>
      <c r="AJ61" s="474">
        <f t="shared" si="11"/>
        <v>0</v>
      </c>
      <c r="AK61" s="474">
        <f t="shared" si="11"/>
        <v>0</v>
      </c>
      <c r="AL61" s="474">
        <f t="shared" si="11"/>
        <v>0</v>
      </c>
      <c r="AM61" s="474">
        <f t="shared" si="11"/>
        <v>0</v>
      </c>
      <c r="AN61" s="474">
        <f t="shared" si="11"/>
        <v>0</v>
      </c>
      <c r="AO61" s="474">
        <f t="shared" si="11"/>
        <v>0</v>
      </c>
      <c r="AP61" s="474">
        <f t="shared" si="11"/>
        <v>0</v>
      </c>
      <c r="AQ61" s="474">
        <f t="shared" si="11"/>
        <v>0</v>
      </c>
      <c r="AR61" s="474">
        <f t="shared" si="11"/>
        <v>0</v>
      </c>
      <c r="AS61" s="474">
        <f t="shared" si="11"/>
        <v>0</v>
      </c>
      <c r="AT61" s="474">
        <f t="shared" si="11"/>
        <v>0</v>
      </c>
      <c r="AU61" s="474">
        <f t="shared" si="11"/>
        <v>0</v>
      </c>
      <c r="AV61" s="474">
        <f t="shared" si="11"/>
        <v>0</v>
      </c>
      <c r="AW61" s="474">
        <f t="shared" si="11"/>
        <v>0</v>
      </c>
      <c r="AX61" s="474">
        <f t="shared" si="11"/>
        <v>0</v>
      </c>
      <c r="AY61" s="474">
        <f t="shared" si="11"/>
        <v>0</v>
      </c>
      <c r="AZ61" s="474">
        <f t="shared" si="11"/>
        <v>0</v>
      </c>
      <c r="BA61" s="474">
        <f t="shared" si="11"/>
        <v>0</v>
      </c>
      <c r="BB61" s="432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</row>
    <row r="62" spans="1:68" s="24" customFormat="1">
      <c r="A62" s="439" t="e">
        <f>Bobot!#REF!</f>
        <v>#REF!</v>
      </c>
      <c r="B62" s="439"/>
      <c r="C62" s="439"/>
      <c r="D62" s="439"/>
      <c r="E62" s="439"/>
      <c r="F62" s="47" t="s">
        <v>86</v>
      </c>
      <c r="G62" s="69" t="s">
        <v>408</v>
      </c>
      <c r="H62" s="105" t="s">
        <v>188</v>
      </c>
      <c r="I62" s="443">
        <f>Bobot!O62</f>
        <v>0</v>
      </c>
      <c r="J62" s="444">
        <f>Bobot!O62</f>
        <v>0</v>
      </c>
      <c r="K62" s="442"/>
      <c r="L62" s="445">
        <f>IF(Bobot!$P62=0,1,0)*('Input Bank'!L62+'Input Bank'!K62)*I62</f>
        <v>0</v>
      </c>
      <c r="M62" s="446">
        <f>Bobot!$P62*($I62*('Input Bank'!$K62+'Input Bank'!$L62)/30)+($J62*'Input Bank'!M62)</f>
        <v>0</v>
      </c>
      <c r="N62" s="446">
        <f>Bobot!$P62*($I62*('Input Bank'!$K62+'Input Bank'!$L62)/30)+($J62*'Input Bank'!N62)</f>
        <v>0</v>
      </c>
      <c r="O62" s="446">
        <f>Bobot!$P62*($I62*('Input Bank'!$K62+'Input Bank'!$L62)/30)+($J62*'Input Bank'!O62)</f>
        <v>0</v>
      </c>
      <c r="P62" s="446">
        <f>Bobot!$P62*($I62*('Input Bank'!$K62+'Input Bank'!$L62)/30)+($J62*'Input Bank'!P62)</f>
        <v>0</v>
      </c>
      <c r="Q62" s="446">
        <f>Bobot!$P62*($I62*('Input Bank'!$K62+'Input Bank'!$L62)/30)+($J62*'Input Bank'!Q62)</f>
        <v>0</v>
      </c>
      <c r="R62" s="446">
        <f>Bobot!$P62*($I62*('Input Bank'!$K62+'Input Bank'!$L62)/30)+($J62*'Input Bank'!R62)</f>
        <v>0</v>
      </c>
      <c r="S62" s="446">
        <f>Bobot!$P62*($I62*('Input Bank'!$K62+'Input Bank'!$L62)/30)+($J62*'Input Bank'!S62)</f>
        <v>0</v>
      </c>
      <c r="T62" s="446">
        <f>Bobot!$P62*($I62*('Input Bank'!$K62+'Input Bank'!$L62)/30)+($J62*'Input Bank'!T62)</f>
        <v>0</v>
      </c>
      <c r="U62" s="446">
        <f>Bobot!$P62*($I62*('Input Bank'!$K62+'Input Bank'!$L62)/30)+($J62*'Input Bank'!U62)</f>
        <v>0</v>
      </c>
      <c r="V62" s="446">
        <f>Bobot!$P62*($I62*('Input Bank'!$K62+'Input Bank'!$L62)/30)+($J62*'Input Bank'!V62)</f>
        <v>0</v>
      </c>
      <c r="W62" s="446">
        <f>Bobot!$P62*($I62*('Input Bank'!$K62+'Input Bank'!$L62)/30)+($J62*'Input Bank'!W62)</f>
        <v>0</v>
      </c>
      <c r="X62" s="446">
        <f>Bobot!$P62*($I62*('Input Bank'!$K62+'Input Bank'!$L62)/30)+($J62*'Input Bank'!X62)</f>
        <v>0</v>
      </c>
      <c r="Y62" s="446">
        <f>Bobot!$P62*($I62*('Input Bank'!$K62+'Input Bank'!$L62)/30)+($J62*'Input Bank'!Y62)</f>
        <v>0</v>
      </c>
      <c r="Z62" s="446">
        <f>Bobot!$P62*($I62*('Input Bank'!$K62+'Input Bank'!$L62)/30)+($J62*'Input Bank'!Z62)</f>
        <v>0</v>
      </c>
      <c r="AA62" s="446">
        <f>Bobot!$P62*($I62*('Input Bank'!$K62+'Input Bank'!$L62)/30)+($J62*'Input Bank'!AA62)</f>
        <v>0</v>
      </c>
      <c r="AB62" s="446">
        <f>Bobot!$P62*($I62*('Input Bank'!$K62+'Input Bank'!$L62)/30)+($J62*'Input Bank'!AB62)</f>
        <v>0</v>
      </c>
      <c r="AC62" s="446">
        <f>Bobot!$P62*($I62*('Input Bank'!$K62+'Input Bank'!$L62)/30)+($J62*'Input Bank'!AC62)</f>
        <v>0</v>
      </c>
      <c r="AD62" s="446">
        <f>Bobot!$P62*($I62*('Input Bank'!$K62+'Input Bank'!$L62)/30)+($J62*'Input Bank'!AD62)</f>
        <v>0</v>
      </c>
      <c r="AE62" s="446">
        <f>Bobot!$P62*($I62*('Input Bank'!$K62+'Input Bank'!$L62)/30)+($J62*'Input Bank'!AE62)</f>
        <v>0</v>
      </c>
      <c r="AF62" s="446">
        <f>Bobot!$P62*($I62*('Input Bank'!$K62+'Input Bank'!$L62)/30)+($J62*'Input Bank'!AF62)</f>
        <v>0</v>
      </c>
      <c r="AG62" s="446">
        <f>Bobot!$P62*($I62*('Input Bank'!$K62+'Input Bank'!$L62)/30)+($J62*'Input Bank'!AG62)</f>
        <v>0</v>
      </c>
      <c r="AH62" s="446">
        <f>Bobot!$P62*($I62*('Input Bank'!$K62+'Input Bank'!$L62)/30)+($J62*'Input Bank'!AH62)</f>
        <v>0</v>
      </c>
      <c r="AI62" s="446">
        <f>Bobot!$P62*($I62*('Input Bank'!$K62+'Input Bank'!$L62)/30)+($J62*'Input Bank'!AI62)</f>
        <v>0</v>
      </c>
      <c r="AJ62" s="446">
        <f>Bobot!$P62*($I62*('Input Bank'!$K62+'Input Bank'!$L62)/30)+($J62*'Input Bank'!AJ62)</f>
        <v>0</v>
      </c>
      <c r="AK62" s="446">
        <f>Bobot!$P62*($I62*('Input Bank'!$K62+'Input Bank'!$L62)/30)+($J62*'Input Bank'!AK62)</f>
        <v>0</v>
      </c>
      <c r="AL62" s="446">
        <f>Bobot!$P62*($I62*('Input Bank'!$K62+'Input Bank'!$L62)/30)+($J62*'Input Bank'!AL62)</f>
        <v>0</v>
      </c>
      <c r="AM62" s="446">
        <f>Bobot!$P62*($I62*('Input Bank'!$K62+'Input Bank'!$L62)/30)+($J62*'Input Bank'!AM62)</f>
        <v>0</v>
      </c>
      <c r="AN62" s="446">
        <f>Bobot!$P62*($I62*('Input Bank'!$K62+'Input Bank'!$L62)/30)+($J62*'Input Bank'!AN62)</f>
        <v>0</v>
      </c>
      <c r="AO62" s="446">
        <f>Bobot!$P62*($I62*('Input Bank'!$K62+'Input Bank'!$L62)/30)+($J62*'Input Bank'!AO62)</f>
        <v>0</v>
      </c>
      <c r="AP62" s="446">
        <f>Bobot!$P62*($I62*('Input Bank'!$K62+'Input Bank'!$L62)/30)+($J62*'Input Bank'!AP62)</f>
        <v>0</v>
      </c>
      <c r="AQ62" s="446">
        <f>$J62*'Input Bank'!AQ62</f>
        <v>0</v>
      </c>
      <c r="AR62" s="446">
        <f>$J62*'Input Bank'!AR62</f>
        <v>0</v>
      </c>
      <c r="AS62" s="446">
        <f>$J62*'Input Bank'!AS62</f>
        <v>0</v>
      </c>
      <c r="AT62" s="446">
        <f>$J62*'Input Bank'!AT62</f>
        <v>0</v>
      </c>
      <c r="AU62" s="446">
        <f>$J62*'Input Bank'!AU62</f>
        <v>0</v>
      </c>
      <c r="AV62" s="446">
        <f>$J62*'Input Bank'!AV62</f>
        <v>0</v>
      </c>
      <c r="AW62" s="446">
        <f>$J62*'Input Bank'!AW62</f>
        <v>0</v>
      </c>
      <c r="AX62" s="446">
        <f>$J62*'Input Bank'!AX62</f>
        <v>0</v>
      </c>
      <c r="AY62" s="446">
        <f>$J62*'Input Bank'!AY62</f>
        <v>0</v>
      </c>
      <c r="AZ62" s="446">
        <f>$J62*'Input Bank'!AZ62</f>
        <v>0</v>
      </c>
      <c r="BA62" s="447">
        <f>$J62*'Input Bank'!BA62</f>
        <v>0</v>
      </c>
      <c r="BB62" s="432"/>
    </row>
    <row r="63" spans="1:68" s="24" customFormat="1">
      <c r="A63" s="439" t="e">
        <f>Bobot!#REF!</f>
        <v>#REF!</v>
      </c>
      <c r="B63" s="439"/>
      <c r="C63" s="439"/>
      <c r="D63" s="439"/>
      <c r="E63" s="439"/>
      <c r="F63" s="47" t="s">
        <v>5</v>
      </c>
      <c r="G63" s="69" t="s">
        <v>409</v>
      </c>
      <c r="H63" s="105" t="s">
        <v>189</v>
      </c>
      <c r="I63" s="443">
        <f>Bobot!O63</f>
        <v>0</v>
      </c>
      <c r="J63" s="444">
        <f>Bobot!O63</f>
        <v>0</v>
      </c>
      <c r="K63" s="442"/>
      <c r="L63" s="445">
        <f>IF(Bobot!$P63=0,1,0)*('Input Bank'!L63+'Input Bank'!K63)*I63</f>
        <v>0</v>
      </c>
      <c r="M63" s="446">
        <f>Bobot!$P63*($I63*('Input Bank'!$K63+'Input Bank'!$L63)/30)+($J63*'Input Bank'!M63)</f>
        <v>0</v>
      </c>
      <c r="N63" s="446">
        <f>Bobot!$P63*($I63*('Input Bank'!$K63+'Input Bank'!$L63)/30)+($J63*'Input Bank'!N63)</f>
        <v>0</v>
      </c>
      <c r="O63" s="446">
        <f>Bobot!$P63*($I63*('Input Bank'!$K63+'Input Bank'!$L63)/30)+($J63*'Input Bank'!O63)</f>
        <v>0</v>
      </c>
      <c r="P63" s="446">
        <f>Bobot!$P63*($I63*('Input Bank'!$K63+'Input Bank'!$L63)/30)+($J63*'Input Bank'!P63)</f>
        <v>0</v>
      </c>
      <c r="Q63" s="446">
        <f>Bobot!$P63*($I63*('Input Bank'!$K63+'Input Bank'!$L63)/30)+($J63*'Input Bank'!Q63)</f>
        <v>0</v>
      </c>
      <c r="R63" s="446">
        <f>Bobot!$P63*($I63*('Input Bank'!$K63+'Input Bank'!$L63)/30)+($J63*'Input Bank'!R63)</f>
        <v>0</v>
      </c>
      <c r="S63" s="446">
        <f>Bobot!$P63*($I63*('Input Bank'!$K63+'Input Bank'!$L63)/30)+($J63*'Input Bank'!S63)</f>
        <v>0</v>
      </c>
      <c r="T63" s="446">
        <f>Bobot!$P63*($I63*('Input Bank'!$K63+'Input Bank'!$L63)/30)+($J63*'Input Bank'!T63)</f>
        <v>0</v>
      </c>
      <c r="U63" s="446">
        <f>Bobot!$P63*($I63*('Input Bank'!$K63+'Input Bank'!$L63)/30)+($J63*'Input Bank'!U63)</f>
        <v>0</v>
      </c>
      <c r="V63" s="446">
        <f>Bobot!$P63*($I63*('Input Bank'!$K63+'Input Bank'!$L63)/30)+($J63*'Input Bank'!V63)</f>
        <v>0</v>
      </c>
      <c r="W63" s="446">
        <f>Bobot!$P63*($I63*('Input Bank'!$K63+'Input Bank'!$L63)/30)+($J63*'Input Bank'!W63)</f>
        <v>0</v>
      </c>
      <c r="X63" s="446">
        <f>Bobot!$P63*($I63*('Input Bank'!$K63+'Input Bank'!$L63)/30)+($J63*'Input Bank'!X63)</f>
        <v>0</v>
      </c>
      <c r="Y63" s="446">
        <f>Bobot!$P63*($I63*('Input Bank'!$K63+'Input Bank'!$L63)/30)+($J63*'Input Bank'!Y63)</f>
        <v>0</v>
      </c>
      <c r="Z63" s="446">
        <f>Bobot!$P63*($I63*('Input Bank'!$K63+'Input Bank'!$L63)/30)+($J63*'Input Bank'!Z63)</f>
        <v>0</v>
      </c>
      <c r="AA63" s="446">
        <f>Bobot!$P63*($I63*('Input Bank'!$K63+'Input Bank'!$L63)/30)+($J63*'Input Bank'!AA63)</f>
        <v>0</v>
      </c>
      <c r="AB63" s="446">
        <f>Bobot!$P63*($I63*('Input Bank'!$K63+'Input Bank'!$L63)/30)+($J63*'Input Bank'!AB63)</f>
        <v>0</v>
      </c>
      <c r="AC63" s="446">
        <f>Bobot!$P63*($I63*('Input Bank'!$K63+'Input Bank'!$L63)/30)+($J63*'Input Bank'!AC63)</f>
        <v>0</v>
      </c>
      <c r="AD63" s="446">
        <f>Bobot!$P63*($I63*('Input Bank'!$K63+'Input Bank'!$L63)/30)+($J63*'Input Bank'!AD63)</f>
        <v>0</v>
      </c>
      <c r="AE63" s="446">
        <f>Bobot!$P63*($I63*('Input Bank'!$K63+'Input Bank'!$L63)/30)+($J63*'Input Bank'!AE63)</f>
        <v>0</v>
      </c>
      <c r="AF63" s="446">
        <f>Bobot!$P63*($I63*('Input Bank'!$K63+'Input Bank'!$L63)/30)+($J63*'Input Bank'!AF63)</f>
        <v>0</v>
      </c>
      <c r="AG63" s="446">
        <f>Bobot!$P63*($I63*('Input Bank'!$K63+'Input Bank'!$L63)/30)+($J63*'Input Bank'!AG63)</f>
        <v>0</v>
      </c>
      <c r="AH63" s="446">
        <f>Bobot!$P63*($I63*('Input Bank'!$K63+'Input Bank'!$L63)/30)+($J63*'Input Bank'!AH63)</f>
        <v>0</v>
      </c>
      <c r="AI63" s="446">
        <f>Bobot!$P63*($I63*('Input Bank'!$K63+'Input Bank'!$L63)/30)+($J63*'Input Bank'!AI63)</f>
        <v>0</v>
      </c>
      <c r="AJ63" s="446">
        <f>Bobot!$P63*($I63*('Input Bank'!$K63+'Input Bank'!$L63)/30)+($J63*'Input Bank'!AJ63)</f>
        <v>0</v>
      </c>
      <c r="AK63" s="446">
        <f>Bobot!$P63*($I63*('Input Bank'!$K63+'Input Bank'!$L63)/30)+($J63*'Input Bank'!AK63)</f>
        <v>0</v>
      </c>
      <c r="AL63" s="446">
        <f>Bobot!$P63*($I63*('Input Bank'!$K63+'Input Bank'!$L63)/30)+($J63*'Input Bank'!AL63)</f>
        <v>0</v>
      </c>
      <c r="AM63" s="446">
        <f>Bobot!$P63*($I63*('Input Bank'!$K63+'Input Bank'!$L63)/30)+($J63*'Input Bank'!AM63)</f>
        <v>0</v>
      </c>
      <c r="AN63" s="446">
        <f>Bobot!$P63*($I63*('Input Bank'!$K63+'Input Bank'!$L63)/30)+($J63*'Input Bank'!AN63)</f>
        <v>0</v>
      </c>
      <c r="AO63" s="446">
        <f>Bobot!$P63*($I63*('Input Bank'!$K63+'Input Bank'!$L63)/30)+($J63*'Input Bank'!AO63)</f>
        <v>0</v>
      </c>
      <c r="AP63" s="446">
        <f>Bobot!$P63*($I63*('Input Bank'!$K63+'Input Bank'!$L63)/30)+($J63*'Input Bank'!AP63)</f>
        <v>0</v>
      </c>
      <c r="AQ63" s="446">
        <f>$J63*'Input Bank'!AQ63</f>
        <v>0</v>
      </c>
      <c r="AR63" s="446">
        <f>$J63*'Input Bank'!AR63</f>
        <v>0</v>
      </c>
      <c r="AS63" s="446">
        <f>$J63*'Input Bank'!AS63</f>
        <v>0</v>
      </c>
      <c r="AT63" s="446">
        <f>$J63*'Input Bank'!AT63</f>
        <v>0</v>
      </c>
      <c r="AU63" s="446">
        <f>$J63*'Input Bank'!AU63</f>
        <v>0</v>
      </c>
      <c r="AV63" s="446">
        <f>$J63*'Input Bank'!AV63</f>
        <v>0</v>
      </c>
      <c r="AW63" s="446">
        <f>$J63*'Input Bank'!AW63</f>
        <v>0</v>
      </c>
      <c r="AX63" s="446">
        <f>$J63*'Input Bank'!AX63</f>
        <v>0</v>
      </c>
      <c r="AY63" s="446">
        <f>$J63*'Input Bank'!AY63</f>
        <v>0</v>
      </c>
      <c r="AZ63" s="446">
        <f>$J63*'Input Bank'!AZ63</f>
        <v>0</v>
      </c>
      <c r="BA63" s="447">
        <f>$J63*'Input Bank'!BA63</f>
        <v>0</v>
      </c>
      <c r="BB63" s="432"/>
      <c r="BC63" s="44"/>
      <c r="BD63" s="44"/>
      <c r="BE63" s="44"/>
      <c r="BF63" s="44"/>
    </row>
    <row r="64" spans="1:68" s="24" customFormat="1">
      <c r="A64" s="439">
        <f>Bobot!P17</f>
        <v>1</v>
      </c>
      <c r="B64" s="439"/>
      <c r="C64" s="439"/>
      <c r="D64" s="439"/>
      <c r="E64" s="439"/>
      <c r="F64" s="47" t="s">
        <v>87</v>
      </c>
      <c r="G64" s="69" t="s">
        <v>410</v>
      </c>
      <c r="H64" s="105" t="s">
        <v>360</v>
      </c>
      <c r="I64" s="443">
        <f>Bobot!O64</f>
        <v>0</v>
      </c>
      <c r="J64" s="444">
        <f>Bobot!O64</f>
        <v>0</v>
      </c>
      <c r="K64" s="442"/>
      <c r="L64" s="445">
        <f>IF(Bobot!$P64=0,1,0)*('Input Bank'!L64+'Input Bank'!K64)*I64</f>
        <v>0</v>
      </c>
      <c r="M64" s="446">
        <f>Bobot!$P64*($I64*('Input Bank'!$K64+'Input Bank'!$L64)/30)+($J64*'Input Bank'!M64)</f>
        <v>0</v>
      </c>
      <c r="N64" s="446">
        <f>Bobot!$P64*($I64*('Input Bank'!$K64+'Input Bank'!$L64)/30)+($J64*'Input Bank'!N64)</f>
        <v>0</v>
      </c>
      <c r="O64" s="446">
        <f>Bobot!$P64*($I64*('Input Bank'!$K64+'Input Bank'!$L64)/30)+($J64*'Input Bank'!O64)</f>
        <v>0</v>
      </c>
      <c r="P64" s="446">
        <f>Bobot!$P64*($I64*('Input Bank'!$K64+'Input Bank'!$L64)/30)+($J64*'Input Bank'!P64)</f>
        <v>0</v>
      </c>
      <c r="Q64" s="446">
        <f>Bobot!$P64*($I64*('Input Bank'!$K64+'Input Bank'!$L64)/30)+($J64*'Input Bank'!Q64)</f>
        <v>0</v>
      </c>
      <c r="R64" s="446">
        <f>Bobot!$P64*($I64*('Input Bank'!$K64+'Input Bank'!$L64)/30)+($J64*'Input Bank'!R64)</f>
        <v>0</v>
      </c>
      <c r="S64" s="446">
        <f>Bobot!$P64*($I64*('Input Bank'!$K64+'Input Bank'!$L64)/30)+($J64*'Input Bank'!S64)</f>
        <v>0</v>
      </c>
      <c r="T64" s="446">
        <f>Bobot!$P64*($I64*('Input Bank'!$K64+'Input Bank'!$L64)/30)+($J64*'Input Bank'!T64)</f>
        <v>0</v>
      </c>
      <c r="U64" s="446">
        <f>Bobot!$P64*($I64*('Input Bank'!$K64+'Input Bank'!$L64)/30)+($J64*'Input Bank'!U64)</f>
        <v>0</v>
      </c>
      <c r="V64" s="446">
        <f>Bobot!$P64*($I64*('Input Bank'!$K64+'Input Bank'!$L64)/30)+($J64*'Input Bank'!V64)</f>
        <v>0</v>
      </c>
      <c r="W64" s="446">
        <f>Bobot!$P64*($I64*('Input Bank'!$K64+'Input Bank'!$L64)/30)+($J64*'Input Bank'!W64)</f>
        <v>0</v>
      </c>
      <c r="X64" s="446">
        <f>Bobot!$P64*($I64*('Input Bank'!$K64+'Input Bank'!$L64)/30)+($J64*'Input Bank'!X64)</f>
        <v>0</v>
      </c>
      <c r="Y64" s="446">
        <f>Bobot!$P64*($I64*('Input Bank'!$K64+'Input Bank'!$L64)/30)+($J64*'Input Bank'!Y64)</f>
        <v>0</v>
      </c>
      <c r="Z64" s="446">
        <f>Bobot!$P64*($I64*('Input Bank'!$K64+'Input Bank'!$L64)/30)+($J64*'Input Bank'!Z64)</f>
        <v>0</v>
      </c>
      <c r="AA64" s="446">
        <f>Bobot!$P64*($I64*('Input Bank'!$K64+'Input Bank'!$L64)/30)+($J64*'Input Bank'!AA64)</f>
        <v>0</v>
      </c>
      <c r="AB64" s="446">
        <f>Bobot!$P64*($I64*('Input Bank'!$K64+'Input Bank'!$L64)/30)+($J64*'Input Bank'!AB64)</f>
        <v>0</v>
      </c>
      <c r="AC64" s="446">
        <f>Bobot!$P64*($I64*('Input Bank'!$K64+'Input Bank'!$L64)/30)+($J64*'Input Bank'!AC64)</f>
        <v>0</v>
      </c>
      <c r="AD64" s="446">
        <f>Bobot!$P64*($I64*('Input Bank'!$K64+'Input Bank'!$L64)/30)+($J64*'Input Bank'!AD64)</f>
        <v>0</v>
      </c>
      <c r="AE64" s="446">
        <f>Bobot!$P64*($I64*('Input Bank'!$K64+'Input Bank'!$L64)/30)+($J64*'Input Bank'!AE64)</f>
        <v>0</v>
      </c>
      <c r="AF64" s="446">
        <f>Bobot!$P64*($I64*('Input Bank'!$K64+'Input Bank'!$L64)/30)+($J64*'Input Bank'!AF64)</f>
        <v>0</v>
      </c>
      <c r="AG64" s="446">
        <f>Bobot!$P64*($I64*('Input Bank'!$K64+'Input Bank'!$L64)/30)+($J64*'Input Bank'!AG64)</f>
        <v>0</v>
      </c>
      <c r="AH64" s="446">
        <f>Bobot!$P64*($I64*('Input Bank'!$K64+'Input Bank'!$L64)/30)+($J64*'Input Bank'!AH64)</f>
        <v>0</v>
      </c>
      <c r="AI64" s="446">
        <f>Bobot!$P64*($I64*('Input Bank'!$K64+'Input Bank'!$L64)/30)+($J64*'Input Bank'!AI64)</f>
        <v>0</v>
      </c>
      <c r="AJ64" s="446">
        <f>Bobot!$P64*($I64*('Input Bank'!$K64+'Input Bank'!$L64)/30)+($J64*'Input Bank'!AJ64)</f>
        <v>0</v>
      </c>
      <c r="AK64" s="446">
        <f>Bobot!$P64*($I64*('Input Bank'!$K64+'Input Bank'!$L64)/30)+($J64*'Input Bank'!AK64)</f>
        <v>0</v>
      </c>
      <c r="AL64" s="446">
        <f>Bobot!$P64*($I64*('Input Bank'!$K64+'Input Bank'!$L64)/30)+($J64*'Input Bank'!AL64)</f>
        <v>0</v>
      </c>
      <c r="AM64" s="446">
        <f>Bobot!$P64*($I64*('Input Bank'!$K64+'Input Bank'!$L64)/30)+($J64*'Input Bank'!AM64)</f>
        <v>0</v>
      </c>
      <c r="AN64" s="446">
        <f>Bobot!$P64*($I64*('Input Bank'!$K64+'Input Bank'!$L64)/30)+($J64*'Input Bank'!AN64)</f>
        <v>0</v>
      </c>
      <c r="AO64" s="446">
        <f>Bobot!$P64*($I64*('Input Bank'!$K64+'Input Bank'!$L64)/30)+($J64*'Input Bank'!AO64)</f>
        <v>0</v>
      </c>
      <c r="AP64" s="446">
        <f>Bobot!$P64*($I64*('Input Bank'!$K64+'Input Bank'!$L64)/30)+($J64*'Input Bank'!AP64)</f>
        <v>0</v>
      </c>
      <c r="AQ64" s="446">
        <f>$J64*'Input Bank'!AQ64</f>
        <v>0</v>
      </c>
      <c r="AR64" s="446">
        <f>$J64*'Input Bank'!AR64</f>
        <v>0</v>
      </c>
      <c r="AS64" s="446">
        <f>$J64*'Input Bank'!AS64</f>
        <v>0</v>
      </c>
      <c r="AT64" s="446">
        <f>$J64*'Input Bank'!AT64</f>
        <v>0</v>
      </c>
      <c r="AU64" s="446">
        <f>$J64*'Input Bank'!AU64</f>
        <v>0</v>
      </c>
      <c r="AV64" s="446">
        <f>$J64*'Input Bank'!AV64</f>
        <v>0</v>
      </c>
      <c r="AW64" s="446">
        <f>$J64*'Input Bank'!AW64</f>
        <v>0</v>
      </c>
      <c r="AX64" s="446">
        <f>$J64*'Input Bank'!AX64</f>
        <v>0</v>
      </c>
      <c r="AY64" s="446">
        <f>$J64*'Input Bank'!AY64</f>
        <v>0</v>
      </c>
      <c r="AZ64" s="446">
        <f>$J64*'Input Bank'!AZ64</f>
        <v>0</v>
      </c>
      <c r="BA64" s="447">
        <f>$J64*'Input Bank'!BA64</f>
        <v>0</v>
      </c>
      <c r="BB64" s="432"/>
      <c r="BC64" s="44"/>
      <c r="BD64" s="44"/>
      <c r="BE64" s="44"/>
      <c r="BF64" s="44"/>
      <c r="BG64" s="44"/>
      <c r="BH64" s="44"/>
      <c r="BK64" s="44"/>
    </row>
    <row r="65" spans="1:68" s="24" customFormat="1">
      <c r="A65" s="439">
        <f>Bobot!P18</f>
        <v>1</v>
      </c>
      <c r="B65" s="439"/>
      <c r="C65" s="439"/>
      <c r="D65" s="439"/>
      <c r="E65" s="439"/>
      <c r="F65" s="47" t="s">
        <v>88</v>
      </c>
      <c r="G65" s="69" t="s">
        <v>411</v>
      </c>
      <c r="H65" s="105" t="s">
        <v>361</v>
      </c>
      <c r="I65" s="443">
        <f>Bobot!O65</f>
        <v>0</v>
      </c>
      <c r="J65" s="444">
        <f>Bobot!O65</f>
        <v>0</v>
      </c>
      <c r="K65" s="442"/>
      <c r="L65" s="445">
        <f>IF(Bobot!$P65=0,1,0)*('Input Bank'!L65+'Input Bank'!K65)*I65</f>
        <v>0</v>
      </c>
      <c r="M65" s="446">
        <f>Bobot!$P65*($I65*('Input Bank'!$K65+'Input Bank'!$L65)/30)+($J65*'Input Bank'!M65)</f>
        <v>0</v>
      </c>
      <c r="N65" s="446">
        <f>Bobot!$P65*($I65*('Input Bank'!$K65+'Input Bank'!$L65)/30)+($J65*'Input Bank'!N65)</f>
        <v>0</v>
      </c>
      <c r="O65" s="446">
        <f>Bobot!$P65*($I65*('Input Bank'!$K65+'Input Bank'!$L65)/30)+($J65*'Input Bank'!O65)</f>
        <v>0</v>
      </c>
      <c r="P65" s="446">
        <f>Bobot!$P65*($I65*('Input Bank'!$K65+'Input Bank'!$L65)/30)+($J65*'Input Bank'!P65)</f>
        <v>0</v>
      </c>
      <c r="Q65" s="446">
        <f>Bobot!$P65*($I65*('Input Bank'!$K65+'Input Bank'!$L65)/30)+($J65*'Input Bank'!Q65)</f>
        <v>0</v>
      </c>
      <c r="R65" s="446">
        <f>Bobot!$P65*($I65*('Input Bank'!$K65+'Input Bank'!$L65)/30)+($J65*'Input Bank'!R65)</f>
        <v>0</v>
      </c>
      <c r="S65" s="446">
        <f>Bobot!$P65*($I65*('Input Bank'!$K65+'Input Bank'!$L65)/30)+($J65*'Input Bank'!S65)</f>
        <v>0</v>
      </c>
      <c r="T65" s="446">
        <f>Bobot!$P65*($I65*('Input Bank'!$K65+'Input Bank'!$L65)/30)+($J65*'Input Bank'!T65)</f>
        <v>0</v>
      </c>
      <c r="U65" s="446">
        <f>Bobot!$P65*($I65*('Input Bank'!$K65+'Input Bank'!$L65)/30)+($J65*'Input Bank'!U65)</f>
        <v>0</v>
      </c>
      <c r="V65" s="446">
        <f>Bobot!$P65*($I65*('Input Bank'!$K65+'Input Bank'!$L65)/30)+($J65*'Input Bank'!V65)</f>
        <v>0</v>
      </c>
      <c r="W65" s="446">
        <f>Bobot!$P65*($I65*('Input Bank'!$K65+'Input Bank'!$L65)/30)+($J65*'Input Bank'!W65)</f>
        <v>0</v>
      </c>
      <c r="X65" s="446">
        <f>Bobot!$P65*($I65*('Input Bank'!$K65+'Input Bank'!$L65)/30)+($J65*'Input Bank'!X65)</f>
        <v>0</v>
      </c>
      <c r="Y65" s="446">
        <f>Bobot!$P65*($I65*('Input Bank'!$K65+'Input Bank'!$L65)/30)+($J65*'Input Bank'!Y65)</f>
        <v>0</v>
      </c>
      <c r="Z65" s="446">
        <f>Bobot!$P65*($I65*('Input Bank'!$K65+'Input Bank'!$L65)/30)+($J65*'Input Bank'!Z65)</f>
        <v>0</v>
      </c>
      <c r="AA65" s="446">
        <f>Bobot!$P65*($I65*('Input Bank'!$K65+'Input Bank'!$L65)/30)+($J65*'Input Bank'!AA65)</f>
        <v>0</v>
      </c>
      <c r="AB65" s="446">
        <f>Bobot!$P65*($I65*('Input Bank'!$K65+'Input Bank'!$L65)/30)+($J65*'Input Bank'!AB65)</f>
        <v>0</v>
      </c>
      <c r="AC65" s="446">
        <f>Bobot!$P65*($I65*('Input Bank'!$K65+'Input Bank'!$L65)/30)+($J65*'Input Bank'!AC65)</f>
        <v>0</v>
      </c>
      <c r="AD65" s="446">
        <f>Bobot!$P65*($I65*('Input Bank'!$K65+'Input Bank'!$L65)/30)+($J65*'Input Bank'!AD65)</f>
        <v>0</v>
      </c>
      <c r="AE65" s="446">
        <f>Bobot!$P65*($I65*('Input Bank'!$K65+'Input Bank'!$L65)/30)+($J65*'Input Bank'!AE65)</f>
        <v>0</v>
      </c>
      <c r="AF65" s="446">
        <f>Bobot!$P65*($I65*('Input Bank'!$K65+'Input Bank'!$L65)/30)+($J65*'Input Bank'!AF65)</f>
        <v>0</v>
      </c>
      <c r="AG65" s="446">
        <f>Bobot!$P65*($I65*('Input Bank'!$K65+'Input Bank'!$L65)/30)+($J65*'Input Bank'!AG65)</f>
        <v>0</v>
      </c>
      <c r="AH65" s="446">
        <f>Bobot!$P65*($I65*('Input Bank'!$K65+'Input Bank'!$L65)/30)+($J65*'Input Bank'!AH65)</f>
        <v>0</v>
      </c>
      <c r="AI65" s="446">
        <f>Bobot!$P65*($I65*('Input Bank'!$K65+'Input Bank'!$L65)/30)+($J65*'Input Bank'!AI65)</f>
        <v>0</v>
      </c>
      <c r="AJ65" s="446">
        <f>Bobot!$P65*($I65*('Input Bank'!$K65+'Input Bank'!$L65)/30)+($J65*'Input Bank'!AJ65)</f>
        <v>0</v>
      </c>
      <c r="AK65" s="446">
        <f>Bobot!$P65*($I65*('Input Bank'!$K65+'Input Bank'!$L65)/30)+($J65*'Input Bank'!AK65)</f>
        <v>0</v>
      </c>
      <c r="AL65" s="446">
        <f>Bobot!$P65*($I65*('Input Bank'!$K65+'Input Bank'!$L65)/30)+($J65*'Input Bank'!AL65)</f>
        <v>0</v>
      </c>
      <c r="AM65" s="446">
        <f>Bobot!$P65*($I65*('Input Bank'!$K65+'Input Bank'!$L65)/30)+($J65*'Input Bank'!AM65)</f>
        <v>0</v>
      </c>
      <c r="AN65" s="446">
        <f>Bobot!$P65*($I65*('Input Bank'!$K65+'Input Bank'!$L65)/30)+($J65*'Input Bank'!AN65)</f>
        <v>0</v>
      </c>
      <c r="AO65" s="446">
        <f>Bobot!$P65*($I65*('Input Bank'!$K65+'Input Bank'!$L65)/30)+($J65*'Input Bank'!AO65)</f>
        <v>0</v>
      </c>
      <c r="AP65" s="446">
        <f>Bobot!$P65*($I65*('Input Bank'!$K65+'Input Bank'!$L65)/30)+($J65*'Input Bank'!AP65)</f>
        <v>0</v>
      </c>
      <c r="AQ65" s="446">
        <f>$J65*'Input Bank'!AQ65</f>
        <v>0</v>
      </c>
      <c r="AR65" s="446">
        <f>$J65*'Input Bank'!AR65</f>
        <v>0</v>
      </c>
      <c r="AS65" s="446">
        <f>$J65*'Input Bank'!AS65</f>
        <v>0</v>
      </c>
      <c r="AT65" s="446">
        <f>$J65*'Input Bank'!AT65</f>
        <v>0</v>
      </c>
      <c r="AU65" s="446">
        <f>$J65*'Input Bank'!AU65</f>
        <v>0</v>
      </c>
      <c r="AV65" s="446">
        <f>$J65*'Input Bank'!AV65</f>
        <v>0</v>
      </c>
      <c r="AW65" s="446">
        <f>$J65*'Input Bank'!AW65</f>
        <v>0</v>
      </c>
      <c r="AX65" s="446">
        <f>$J65*'Input Bank'!AX65</f>
        <v>0</v>
      </c>
      <c r="AY65" s="446">
        <f>$J65*'Input Bank'!AY65</f>
        <v>0</v>
      </c>
      <c r="AZ65" s="446">
        <f>$J65*'Input Bank'!AZ65</f>
        <v>0</v>
      </c>
      <c r="BA65" s="447">
        <f>$J65*'Input Bank'!BA65</f>
        <v>0</v>
      </c>
      <c r="BB65" s="432"/>
      <c r="BC65" s="44"/>
      <c r="BD65" s="44"/>
      <c r="BE65" s="44"/>
      <c r="BF65" s="44"/>
    </row>
    <row r="66" spans="1:68" s="24" customFormat="1" ht="25.5">
      <c r="A66" s="439" t="e">
        <f>Bobot!#REF!</f>
        <v>#REF!</v>
      </c>
      <c r="B66" s="439"/>
      <c r="C66" s="439"/>
      <c r="D66" s="439"/>
      <c r="E66" s="439"/>
      <c r="F66" s="47" t="s">
        <v>89</v>
      </c>
      <c r="G66" s="69" t="s">
        <v>412</v>
      </c>
      <c r="H66" s="105" t="s">
        <v>515</v>
      </c>
      <c r="I66" s="443">
        <f>Bobot!O66</f>
        <v>0</v>
      </c>
      <c r="J66" s="444">
        <f>Bobot!O66</f>
        <v>0</v>
      </c>
      <c r="K66" s="442"/>
      <c r="L66" s="445">
        <f>IF(Bobot!$P66=0,1,0)*('Input Bank'!L66+'Input Bank'!K66)*I66</f>
        <v>0</v>
      </c>
      <c r="M66" s="446">
        <f>Bobot!$P66*($I66*('Input Bank'!$K66+'Input Bank'!$L66)/30)+($J66*'Input Bank'!M66)</f>
        <v>0</v>
      </c>
      <c r="N66" s="446">
        <f>Bobot!$P66*($I66*('Input Bank'!$K66+'Input Bank'!$L66)/30)+($J66*'Input Bank'!N66)</f>
        <v>0</v>
      </c>
      <c r="O66" s="446">
        <f>Bobot!$P66*($I66*('Input Bank'!$K66+'Input Bank'!$L66)/30)+($J66*'Input Bank'!O66)</f>
        <v>0</v>
      </c>
      <c r="P66" s="446">
        <f>Bobot!$P66*($I66*('Input Bank'!$K66+'Input Bank'!$L66)/30)+($J66*'Input Bank'!P66)</f>
        <v>0</v>
      </c>
      <c r="Q66" s="446">
        <f>Bobot!$P66*($I66*('Input Bank'!$K66+'Input Bank'!$L66)/30)+($J66*'Input Bank'!Q66)</f>
        <v>0</v>
      </c>
      <c r="R66" s="446">
        <f>Bobot!$P66*($I66*('Input Bank'!$K66+'Input Bank'!$L66)/30)+($J66*'Input Bank'!R66)</f>
        <v>0</v>
      </c>
      <c r="S66" s="446">
        <f>Bobot!$P66*($I66*('Input Bank'!$K66+'Input Bank'!$L66)/30)+($J66*'Input Bank'!S66)</f>
        <v>0</v>
      </c>
      <c r="T66" s="446">
        <f>Bobot!$P66*($I66*('Input Bank'!$K66+'Input Bank'!$L66)/30)+($J66*'Input Bank'!T66)</f>
        <v>0</v>
      </c>
      <c r="U66" s="446">
        <f>Bobot!$P66*($I66*('Input Bank'!$K66+'Input Bank'!$L66)/30)+($J66*'Input Bank'!U66)</f>
        <v>0</v>
      </c>
      <c r="V66" s="446">
        <f>Bobot!$P66*($I66*('Input Bank'!$K66+'Input Bank'!$L66)/30)+($J66*'Input Bank'!V66)</f>
        <v>0</v>
      </c>
      <c r="W66" s="446">
        <f>Bobot!$P66*($I66*('Input Bank'!$K66+'Input Bank'!$L66)/30)+($J66*'Input Bank'!W66)</f>
        <v>0</v>
      </c>
      <c r="X66" s="446">
        <f>Bobot!$P66*($I66*('Input Bank'!$K66+'Input Bank'!$L66)/30)+($J66*'Input Bank'!X66)</f>
        <v>0</v>
      </c>
      <c r="Y66" s="446">
        <f>Bobot!$P66*($I66*('Input Bank'!$K66+'Input Bank'!$L66)/30)+($J66*'Input Bank'!Y66)</f>
        <v>0</v>
      </c>
      <c r="Z66" s="446">
        <f>Bobot!$P66*($I66*('Input Bank'!$K66+'Input Bank'!$L66)/30)+($J66*'Input Bank'!Z66)</f>
        <v>0</v>
      </c>
      <c r="AA66" s="446">
        <f>Bobot!$P66*($I66*('Input Bank'!$K66+'Input Bank'!$L66)/30)+($J66*'Input Bank'!AA66)</f>
        <v>0</v>
      </c>
      <c r="AB66" s="446">
        <f>Bobot!$P66*($I66*('Input Bank'!$K66+'Input Bank'!$L66)/30)+($J66*'Input Bank'!AB66)</f>
        <v>0</v>
      </c>
      <c r="AC66" s="446">
        <f>Bobot!$P66*($I66*('Input Bank'!$K66+'Input Bank'!$L66)/30)+($J66*'Input Bank'!AC66)</f>
        <v>0</v>
      </c>
      <c r="AD66" s="446">
        <f>Bobot!$P66*($I66*('Input Bank'!$K66+'Input Bank'!$L66)/30)+($J66*'Input Bank'!AD66)</f>
        <v>0</v>
      </c>
      <c r="AE66" s="446">
        <f>Bobot!$P66*($I66*('Input Bank'!$K66+'Input Bank'!$L66)/30)+($J66*'Input Bank'!AE66)</f>
        <v>0</v>
      </c>
      <c r="AF66" s="446">
        <f>Bobot!$P66*($I66*('Input Bank'!$K66+'Input Bank'!$L66)/30)+($J66*'Input Bank'!AF66)</f>
        <v>0</v>
      </c>
      <c r="AG66" s="446">
        <f>Bobot!$P66*($I66*('Input Bank'!$K66+'Input Bank'!$L66)/30)+($J66*'Input Bank'!AG66)</f>
        <v>0</v>
      </c>
      <c r="AH66" s="446">
        <f>Bobot!$P66*($I66*('Input Bank'!$K66+'Input Bank'!$L66)/30)+($J66*'Input Bank'!AH66)</f>
        <v>0</v>
      </c>
      <c r="AI66" s="446">
        <f>Bobot!$P66*($I66*('Input Bank'!$K66+'Input Bank'!$L66)/30)+($J66*'Input Bank'!AI66)</f>
        <v>0</v>
      </c>
      <c r="AJ66" s="446">
        <f>Bobot!$P66*($I66*('Input Bank'!$K66+'Input Bank'!$L66)/30)+($J66*'Input Bank'!AJ66)</f>
        <v>0</v>
      </c>
      <c r="AK66" s="446">
        <f>Bobot!$P66*($I66*('Input Bank'!$K66+'Input Bank'!$L66)/30)+($J66*'Input Bank'!AK66)</f>
        <v>0</v>
      </c>
      <c r="AL66" s="446">
        <f>Bobot!$P66*($I66*('Input Bank'!$K66+'Input Bank'!$L66)/30)+($J66*'Input Bank'!AL66)</f>
        <v>0</v>
      </c>
      <c r="AM66" s="446">
        <f>Bobot!$P66*($I66*('Input Bank'!$K66+'Input Bank'!$L66)/30)+($J66*'Input Bank'!AM66)</f>
        <v>0</v>
      </c>
      <c r="AN66" s="446">
        <f>Bobot!$P66*($I66*('Input Bank'!$K66+'Input Bank'!$L66)/30)+($J66*'Input Bank'!AN66)</f>
        <v>0</v>
      </c>
      <c r="AO66" s="446">
        <f>Bobot!$P66*($I66*('Input Bank'!$K66+'Input Bank'!$L66)/30)+($J66*'Input Bank'!AO66)</f>
        <v>0</v>
      </c>
      <c r="AP66" s="446">
        <f>Bobot!$P66*($I66*('Input Bank'!$K66+'Input Bank'!$L66)/30)+($J66*'Input Bank'!AP66)</f>
        <v>0</v>
      </c>
      <c r="AQ66" s="446">
        <f>$J66*'Input Bank'!AQ66</f>
        <v>0</v>
      </c>
      <c r="AR66" s="446">
        <f>$J66*'Input Bank'!AR66</f>
        <v>0</v>
      </c>
      <c r="AS66" s="446">
        <f>$J66*'Input Bank'!AS66</f>
        <v>0</v>
      </c>
      <c r="AT66" s="446">
        <f>$J66*'Input Bank'!AT66</f>
        <v>0</v>
      </c>
      <c r="AU66" s="446">
        <f>$J66*'Input Bank'!AU66</f>
        <v>0</v>
      </c>
      <c r="AV66" s="446">
        <f>$J66*'Input Bank'!AV66</f>
        <v>0</v>
      </c>
      <c r="AW66" s="446">
        <f>$J66*'Input Bank'!AW66</f>
        <v>0</v>
      </c>
      <c r="AX66" s="446">
        <f>$J66*'Input Bank'!AX66</f>
        <v>0</v>
      </c>
      <c r="AY66" s="446">
        <f>$J66*'Input Bank'!AY66</f>
        <v>0</v>
      </c>
      <c r="AZ66" s="446">
        <f>$J66*'Input Bank'!AZ66</f>
        <v>0</v>
      </c>
      <c r="BA66" s="447">
        <f>$J66*'Input Bank'!BA66</f>
        <v>0</v>
      </c>
      <c r="BB66" s="432"/>
      <c r="BC66" s="44"/>
      <c r="BD66" s="44"/>
      <c r="BE66" s="44"/>
      <c r="BF66" s="44"/>
      <c r="BI66" s="44"/>
      <c r="BL66" s="44"/>
    </row>
    <row r="67" spans="1:68" s="24" customFormat="1">
      <c r="A67" s="439">
        <f>Bobot!P20</f>
        <v>1</v>
      </c>
      <c r="B67" s="439"/>
      <c r="C67" s="439"/>
      <c r="D67" s="439"/>
      <c r="E67" s="439"/>
      <c r="F67" s="47" t="s">
        <v>90</v>
      </c>
      <c r="G67" s="69" t="s">
        <v>413</v>
      </c>
      <c r="H67" s="105" t="s">
        <v>359</v>
      </c>
      <c r="I67" s="443">
        <f>Bobot!O67</f>
        <v>0</v>
      </c>
      <c r="J67" s="444">
        <f>Bobot!O67</f>
        <v>0</v>
      </c>
      <c r="K67" s="442"/>
      <c r="L67" s="445">
        <f>IF(Bobot!$P67=0,1,0)*('Input Bank'!L67+'Input Bank'!K67)*I67</f>
        <v>0</v>
      </c>
      <c r="M67" s="446">
        <f>Bobot!$P67*($I67*('Input Bank'!$K67+'Input Bank'!$L67)/30)+($J67*'Input Bank'!M67)</f>
        <v>0</v>
      </c>
      <c r="N67" s="446">
        <f>Bobot!$P67*($I67*('Input Bank'!$K67+'Input Bank'!$L67)/30)+($J67*'Input Bank'!N67)</f>
        <v>0</v>
      </c>
      <c r="O67" s="446">
        <f>Bobot!$P67*($I67*('Input Bank'!$K67+'Input Bank'!$L67)/30)+($J67*'Input Bank'!O67)</f>
        <v>0</v>
      </c>
      <c r="P67" s="446">
        <f>Bobot!$P67*($I67*('Input Bank'!$K67+'Input Bank'!$L67)/30)+($J67*'Input Bank'!P67)</f>
        <v>0</v>
      </c>
      <c r="Q67" s="446">
        <f>Bobot!$P67*($I67*('Input Bank'!$K67+'Input Bank'!$L67)/30)+($J67*'Input Bank'!Q67)</f>
        <v>0</v>
      </c>
      <c r="R67" s="446">
        <f>Bobot!$P67*($I67*('Input Bank'!$K67+'Input Bank'!$L67)/30)+($J67*'Input Bank'!R67)</f>
        <v>0</v>
      </c>
      <c r="S67" s="446">
        <f>Bobot!$P67*($I67*('Input Bank'!$K67+'Input Bank'!$L67)/30)+($J67*'Input Bank'!S67)</f>
        <v>0</v>
      </c>
      <c r="T67" s="446">
        <f>Bobot!$P67*($I67*('Input Bank'!$K67+'Input Bank'!$L67)/30)+($J67*'Input Bank'!T67)</f>
        <v>0</v>
      </c>
      <c r="U67" s="446">
        <f>Bobot!$P67*($I67*('Input Bank'!$K67+'Input Bank'!$L67)/30)+($J67*'Input Bank'!U67)</f>
        <v>0</v>
      </c>
      <c r="V67" s="446">
        <f>Bobot!$P67*($I67*('Input Bank'!$K67+'Input Bank'!$L67)/30)+($J67*'Input Bank'!V67)</f>
        <v>0</v>
      </c>
      <c r="W67" s="446">
        <f>Bobot!$P67*($I67*('Input Bank'!$K67+'Input Bank'!$L67)/30)+($J67*'Input Bank'!W67)</f>
        <v>0</v>
      </c>
      <c r="X67" s="446">
        <f>Bobot!$P67*($I67*('Input Bank'!$K67+'Input Bank'!$L67)/30)+($J67*'Input Bank'!X67)</f>
        <v>0</v>
      </c>
      <c r="Y67" s="446">
        <f>Bobot!$P67*($I67*('Input Bank'!$K67+'Input Bank'!$L67)/30)+($J67*'Input Bank'!Y67)</f>
        <v>0</v>
      </c>
      <c r="Z67" s="446">
        <f>Bobot!$P67*($I67*('Input Bank'!$K67+'Input Bank'!$L67)/30)+($J67*'Input Bank'!Z67)</f>
        <v>0</v>
      </c>
      <c r="AA67" s="446">
        <f>Bobot!$P67*($I67*('Input Bank'!$K67+'Input Bank'!$L67)/30)+($J67*'Input Bank'!AA67)</f>
        <v>0</v>
      </c>
      <c r="AB67" s="446">
        <f>Bobot!$P67*($I67*('Input Bank'!$K67+'Input Bank'!$L67)/30)+($J67*'Input Bank'!AB67)</f>
        <v>0</v>
      </c>
      <c r="AC67" s="446">
        <f>Bobot!$P67*($I67*('Input Bank'!$K67+'Input Bank'!$L67)/30)+($J67*'Input Bank'!AC67)</f>
        <v>0</v>
      </c>
      <c r="AD67" s="446">
        <f>Bobot!$P67*($I67*('Input Bank'!$K67+'Input Bank'!$L67)/30)+($J67*'Input Bank'!AD67)</f>
        <v>0</v>
      </c>
      <c r="AE67" s="446">
        <f>Bobot!$P67*($I67*('Input Bank'!$K67+'Input Bank'!$L67)/30)+($J67*'Input Bank'!AE67)</f>
        <v>0</v>
      </c>
      <c r="AF67" s="446">
        <f>Bobot!$P67*($I67*('Input Bank'!$K67+'Input Bank'!$L67)/30)+($J67*'Input Bank'!AF67)</f>
        <v>0</v>
      </c>
      <c r="AG67" s="446">
        <f>Bobot!$P67*($I67*('Input Bank'!$K67+'Input Bank'!$L67)/30)+($J67*'Input Bank'!AG67)</f>
        <v>0</v>
      </c>
      <c r="AH67" s="446">
        <f>Bobot!$P67*($I67*('Input Bank'!$K67+'Input Bank'!$L67)/30)+($J67*'Input Bank'!AH67)</f>
        <v>0</v>
      </c>
      <c r="AI67" s="446">
        <f>Bobot!$P67*($I67*('Input Bank'!$K67+'Input Bank'!$L67)/30)+($J67*'Input Bank'!AI67)</f>
        <v>0</v>
      </c>
      <c r="AJ67" s="446">
        <f>Bobot!$P67*($I67*('Input Bank'!$K67+'Input Bank'!$L67)/30)+($J67*'Input Bank'!AJ67)</f>
        <v>0</v>
      </c>
      <c r="AK67" s="446">
        <f>Bobot!$P67*($I67*('Input Bank'!$K67+'Input Bank'!$L67)/30)+($J67*'Input Bank'!AK67)</f>
        <v>0</v>
      </c>
      <c r="AL67" s="446">
        <f>Bobot!$P67*($I67*('Input Bank'!$K67+'Input Bank'!$L67)/30)+($J67*'Input Bank'!AL67)</f>
        <v>0</v>
      </c>
      <c r="AM67" s="446">
        <f>Bobot!$P67*($I67*('Input Bank'!$K67+'Input Bank'!$L67)/30)+($J67*'Input Bank'!AM67)</f>
        <v>0</v>
      </c>
      <c r="AN67" s="446">
        <f>Bobot!$P67*($I67*('Input Bank'!$K67+'Input Bank'!$L67)/30)+($J67*'Input Bank'!AN67)</f>
        <v>0</v>
      </c>
      <c r="AO67" s="446">
        <f>Bobot!$P67*($I67*('Input Bank'!$K67+'Input Bank'!$L67)/30)+($J67*'Input Bank'!AO67)</f>
        <v>0</v>
      </c>
      <c r="AP67" s="446">
        <f>Bobot!$P67*($I67*('Input Bank'!$K67+'Input Bank'!$L67)/30)+($J67*'Input Bank'!AP67)</f>
        <v>0</v>
      </c>
      <c r="AQ67" s="446">
        <f>$J67*'Input Bank'!AQ67</f>
        <v>0</v>
      </c>
      <c r="AR67" s="446">
        <f>$J67*'Input Bank'!AR67</f>
        <v>0</v>
      </c>
      <c r="AS67" s="446">
        <f>$J67*'Input Bank'!AS67</f>
        <v>0</v>
      </c>
      <c r="AT67" s="446">
        <f>$J67*'Input Bank'!AT67</f>
        <v>0</v>
      </c>
      <c r="AU67" s="446">
        <f>$J67*'Input Bank'!AU67</f>
        <v>0</v>
      </c>
      <c r="AV67" s="446">
        <f>$J67*'Input Bank'!AV67</f>
        <v>0</v>
      </c>
      <c r="AW67" s="446">
        <f>$J67*'Input Bank'!AW67</f>
        <v>0</v>
      </c>
      <c r="AX67" s="446">
        <f>$J67*'Input Bank'!AX67</f>
        <v>0</v>
      </c>
      <c r="AY67" s="446">
        <f>$J67*'Input Bank'!AY67</f>
        <v>0</v>
      </c>
      <c r="AZ67" s="446">
        <f>$J67*'Input Bank'!AZ67</f>
        <v>0</v>
      </c>
      <c r="BA67" s="447">
        <f>$J67*'Input Bank'!BA67</f>
        <v>0</v>
      </c>
      <c r="BB67" s="432"/>
      <c r="BG67" s="44"/>
      <c r="BH67" s="44"/>
      <c r="BI67" s="44"/>
    </row>
    <row r="68" spans="1:68" s="24" customFormat="1" ht="13">
      <c r="A68" s="439">
        <f>Bobot!P21</f>
        <v>1</v>
      </c>
      <c r="B68" s="439"/>
      <c r="C68" s="439"/>
      <c r="D68" s="439"/>
      <c r="E68" s="439"/>
      <c r="F68" s="47" t="s">
        <v>91</v>
      </c>
      <c r="G68" s="67" t="s">
        <v>20</v>
      </c>
      <c r="H68" s="36" t="s">
        <v>190</v>
      </c>
      <c r="I68" s="456"/>
      <c r="J68" s="457"/>
      <c r="K68" s="442"/>
      <c r="L68" s="474">
        <f t="shared" ref="L68:AZ68" si="12">SUM(L69:L75)</f>
        <v>0</v>
      </c>
      <c r="M68" s="474">
        <f t="shared" si="12"/>
        <v>0</v>
      </c>
      <c r="N68" s="474">
        <f t="shared" si="12"/>
        <v>0</v>
      </c>
      <c r="O68" s="474">
        <f t="shared" si="12"/>
        <v>0</v>
      </c>
      <c r="P68" s="474">
        <f t="shared" si="12"/>
        <v>0</v>
      </c>
      <c r="Q68" s="474">
        <f t="shared" si="12"/>
        <v>0</v>
      </c>
      <c r="R68" s="474">
        <f t="shared" si="12"/>
        <v>0</v>
      </c>
      <c r="S68" s="474">
        <f t="shared" si="12"/>
        <v>0</v>
      </c>
      <c r="T68" s="474">
        <f t="shared" si="12"/>
        <v>0</v>
      </c>
      <c r="U68" s="474">
        <f t="shared" si="12"/>
        <v>0</v>
      </c>
      <c r="V68" s="474">
        <f t="shared" si="12"/>
        <v>0</v>
      </c>
      <c r="W68" s="474">
        <f t="shared" si="12"/>
        <v>0</v>
      </c>
      <c r="X68" s="474">
        <f t="shared" si="12"/>
        <v>0</v>
      </c>
      <c r="Y68" s="474">
        <f t="shared" si="12"/>
        <v>0</v>
      </c>
      <c r="Z68" s="474">
        <f t="shared" si="12"/>
        <v>0</v>
      </c>
      <c r="AA68" s="474">
        <f t="shared" si="12"/>
        <v>0</v>
      </c>
      <c r="AB68" s="474">
        <f t="shared" si="12"/>
        <v>0</v>
      </c>
      <c r="AC68" s="474">
        <f t="shared" si="12"/>
        <v>0</v>
      </c>
      <c r="AD68" s="474">
        <f t="shared" si="12"/>
        <v>0</v>
      </c>
      <c r="AE68" s="474">
        <f t="shared" si="12"/>
        <v>0</v>
      </c>
      <c r="AF68" s="474">
        <f t="shared" si="12"/>
        <v>0</v>
      </c>
      <c r="AG68" s="474">
        <f t="shared" si="12"/>
        <v>0</v>
      </c>
      <c r="AH68" s="474">
        <f t="shared" si="12"/>
        <v>0</v>
      </c>
      <c r="AI68" s="474">
        <f t="shared" si="12"/>
        <v>0</v>
      </c>
      <c r="AJ68" s="474">
        <f t="shared" si="12"/>
        <v>0</v>
      </c>
      <c r="AK68" s="474">
        <f t="shared" si="12"/>
        <v>0</v>
      </c>
      <c r="AL68" s="474">
        <f t="shared" si="12"/>
        <v>0</v>
      </c>
      <c r="AM68" s="474">
        <f t="shared" si="12"/>
        <v>0</v>
      </c>
      <c r="AN68" s="474">
        <f t="shared" si="12"/>
        <v>0</v>
      </c>
      <c r="AO68" s="474">
        <f t="shared" si="12"/>
        <v>0</v>
      </c>
      <c r="AP68" s="474">
        <f t="shared" si="12"/>
        <v>0</v>
      </c>
      <c r="AQ68" s="474">
        <f t="shared" si="12"/>
        <v>0</v>
      </c>
      <c r="AR68" s="474">
        <f t="shared" si="12"/>
        <v>0</v>
      </c>
      <c r="AS68" s="474">
        <f t="shared" si="12"/>
        <v>0</v>
      </c>
      <c r="AT68" s="474">
        <f t="shared" si="12"/>
        <v>0</v>
      </c>
      <c r="AU68" s="474">
        <f t="shared" si="12"/>
        <v>0</v>
      </c>
      <c r="AV68" s="474">
        <f t="shared" si="12"/>
        <v>0</v>
      </c>
      <c r="AW68" s="474">
        <f t="shared" si="12"/>
        <v>0</v>
      </c>
      <c r="AX68" s="474">
        <f t="shared" si="12"/>
        <v>0</v>
      </c>
      <c r="AY68" s="474">
        <f t="shared" si="12"/>
        <v>0</v>
      </c>
      <c r="AZ68" s="474">
        <f t="shared" si="12"/>
        <v>0</v>
      </c>
      <c r="BA68" s="474">
        <f>SUM(BA69:BA75)</f>
        <v>0</v>
      </c>
      <c r="BB68" s="432"/>
      <c r="BG68" s="44"/>
      <c r="BH68" s="44"/>
      <c r="BI68" s="44"/>
    </row>
    <row r="69" spans="1:68" s="24" customFormat="1">
      <c r="A69" s="439" t="e">
        <f>Bobot!#REF!</f>
        <v>#REF!</v>
      </c>
      <c r="B69" s="439"/>
      <c r="C69" s="439"/>
      <c r="D69" s="439"/>
      <c r="E69" s="439"/>
      <c r="F69" s="47" t="s">
        <v>92</v>
      </c>
      <c r="G69" s="69" t="s">
        <v>414</v>
      </c>
      <c r="H69" s="42" t="s">
        <v>312</v>
      </c>
      <c r="I69" s="443">
        <f>Bobot!O69</f>
        <v>0.5</v>
      </c>
      <c r="J69" s="444">
        <f>Bobot!O69</f>
        <v>0.5</v>
      </c>
      <c r="K69" s="442"/>
      <c r="L69" s="445">
        <f>IF(Bobot!$P69=0,1,0)*('Input Bank'!L69+'Input Bank'!K69)*I69</f>
        <v>0</v>
      </c>
      <c r="M69" s="446">
        <f>Bobot!$P69*($I69*('Input Bank'!$K69+'Input Bank'!$L69)/30)+($J69*'Input Bank'!M69)</f>
        <v>0</v>
      </c>
      <c r="N69" s="446">
        <f>Bobot!$P69*($I69*('Input Bank'!$K69+'Input Bank'!$L69)/30)+($J69*'Input Bank'!N69)</f>
        <v>0</v>
      </c>
      <c r="O69" s="446">
        <f>Bobot!$P69*($I69*('Input Bank'!$K69+'Input Bank'!$L69)/30)+($J69*'Input Bank'!O69)</f>
        <v>0</v>
      </c>
      <c r="P69" s="446">
        <f>Bobot!$P69*($I69*('Input Bank'!$K69+'Input Bank'!$L69)/30)+($J69*'Input Bank'!P69)</f>
        <v>0</v>
      </c>
      <c r="Q69" s="446">
        <f>Bobot!$P69*($I69*('Input Bank'!$K69+'Input Bank'!$L69)/30)+($J69*'Input Bank'!Q69)</f>
        <v>0</v>
      </c>
      <c r="R69" s="446">
        <f>Bobot!$P69*($I69*('Input Bank'!$K69+'Input Bank'!$L69)/30)+($J69*'Input Bank'!R69)</f>
        <v>0</v>
      </c>
      <c r="S69" s="446">
        <f>Bobot!$P69*($I69*('Input Bank'!$K69+'Input Bank'!$L69)/30)+($J69*'Input Bank'!S69)</f>
        <v>0</v>
      </c>
      <c r="T69" s="446">
        <f>Bobot!$P69*($I69*('Input Bank'!$K69+'Input Bank'!$L69)/30)+($J69*'Input Bank'!T69)</f>
        <v>0</v>
      </c>
      <c r="U69" s="446">
        <f>Bobot!$P69*($I69*('Input Bank'!$K69+'Input Bank'!$L69)/30)+($J69*'Input Bank'!U69)</f>
        <v>0</v>
      </c>
      <c r="V69" s="446">
        <f>Bobot!$P69*($I69*('Input Bank'!$K69+'Input Bank'!$L69)/30)+($J69*'Input Bank'!V69)</f>
        <v>0</v>
      </c>
      <c r="W69" s="446">
        <f>Bobot!$P69*($I69*('Input Bank'!$K69+'Input Bank'!$L69)/30)+($J69*'Input Bank'!W69)</f>
        <v>0</v>
      </c>
      <c r="X69" s="446">
        <f>Bobot!$P69*($I69*('Input Bank'!$K69+'Input Bank'!$L69)/30)+($J69*'Input Bank'!X69)</f>
        <v>0</v>
      </c>
      <c r="Y69" s="446">
        <f>Bobot!$P69*($I69*('Input Bank'!$K69+'Input Bank'!$L69)/30)+($J69*'Input Bank'!Y69)</f>
        <v>0</v>
      </c>
      <c r="Z69" s="446">
        <f>Bobot!$P69*($I69*('Input Bank'!$K69+'Input Bank'!$L69)/30)+($J69*'Input Bank'!Z69)</f>
        <v>0</v>
      </c>
      <c r="AA69" s="446">
        <f>Bobot!$P69*($I69*('Input Bank'!$K69+'Input Bank'!$L69)/30)+($J69*'Input Bank'!AA69)</f>
        <v>0</v>
      </c>
      <c r="AB69" s="446">
        <f>Bobot!$P69*($I69*('Input Bank'!$K69+'Input Bank'!$L69)/30)+($J69*'Input Bank'!AB69)</f>
        <v>0</v>
      </c>
      <c r="AC69" s="446">
        <f>Bobot!$P69*($I69*('Input Bank'!$K69+'Input Bank'!$L69)/30)+($J69*'Input Bank'!AC69)</f>
        <v>0</v>
      </c>
      <c r="AD69" s="446">
        <f>Bobot!$P69*($I69*('Input Bank'!$K69+'Input Bank'!$L69)/30)+($J69*'Input Bank'!AD69)</f>
        <v>0</v>
      </c>
      <c r="AE69" s="446">
        <f>Bobot!$P69*($I69*('Input Bank'!$K69+'Input Bank'!$L69)/30)+($J69*'Input Bank'!AE69)</f>
        <v>0</v>
      </c>
      <c r="AF69" s="446">
        <f>Bobot!$P69*($I69*('Input Bank'!$K69+'Input Bank'!$L69)/30)+($J69*'Input Bank'!AF69)</f>
        <v>0</v>
      </c>
      <c r="AG69" s="446">
        <f>Bobot!$P69*($I69*('Input Bank'!$K69+'Input Bank'!$L69)/30)+($J69*'Input Bank'!AG69)</f>
        <v>0</v>
      </c>
      <c r="AH69" s="446">
        <f>Bobot!$P69*($I69*('Input Bank'!$K69+'Input Bank'!$L69)/30)+($J69*'Input Bank'!AH69)</f>
        <v>0</v>
      </c>
      <c r="AI69" s="446">
        <f>Bobot!$P69*($I69*('Input Bank'!$K69+'Input Bank'!$L69)/30)+($J69*'Input Bank'!AI69)</f>
        <v>0</v>
      </c>
      <c r="AJ69" s="446">
        <f>Bobot!$P69*($I69*('Input Bank'!$K69+'Input Bank'!$L69)/30)+($J69*'Input Bank'!AJ69)</f>
        <v>0</v>
      </c>
      <c r="AK69" s="446">
        <f>Bobot!$P69*($I69*('Input Bank'!$K69+'Input Bank'!$L69)/30)+($J69*'Input Bank'!AK69)</f>
        <v>0</v>
      </c>
      <c r="AL69" s="446">
        <f>Bobot!$P69*($I69*('Input Bank'!$K69+'Input Bank'!$L69)/30)+($J69*'Input Bank'!AL69)</f>
        <v>0</v>
      </c>
      <c r="AM69" s="446">
        <f>Bobot!$P69*($I69*('Input Bank'!$K69+'Input Bank'!$L69)/30)+($J69*'Input Bank'!AM69)</f>
        <v>0</v>
      </c>
      <c r="AN69" s="446">
        <f>Bobot!$P69*($I69*('Input Bank'!$K69+'Input Bank'!$L69)/30)+($J69*'Input Bank'!AN69)</f>
        <v>0</v>
      </c>
      <c r="AO69" s="446">
        <f>Bobot!$P69*($I69*('Input Bank'!$K69+'Input Bank'!$L69)/30)+($J69*'Input Bank'!AO69)</f>
        <v>0</v>
      </c>
      <c r="AP69" s="446">
        <f>Bobot!$P69*($I69*('Input Bank'!$K69+'Input Bank'!$L69)/30)+($J69*'Input Bank'!AP69)</f>
        <v>0</v>
      </c>
      <c r="AQ69" s="446">
        <f>$J69*'Input Bank'!AQ69</f>
        <v>0</v>
      </c>
      <c r="AR69" s="446">
        <f>$J69*'Input Bank'!AR69</f>
        <v>0</v>
      </c>
      <c r="AS69" s="446">
        <f>$J69*'Input Bank'!AS69</f>
        <v>0</v>
      </c>
      <c r="AT69" s="446">
        <f>$J69*'Input Bank'!AT69</f>
        <v>0</v>
      </c>
      <c r="AU69" s="446">
        <f>$J69*'Input Bank'!AU69</f>
        <v>0</v>
      </c>
      <c r="AV69" s="446">
        <f>$J69*'Input Bank'!AV69</f>
        <v>0</v>
      </c>
      <c r="AW69" s="446">
        <f>$J69*'Input Bank'!AW69</f>
        <v>0</v>
      </c>
      <c r="AX69" s="446">
        <f>$J69*'Input Bank'!AX69</f>
        <v>0</v>
      </c>
      <c r="AY69" s="446">
        <f>$J69*'Input Bank'!AY69</f>
        <v>0</v>
      </c>
      <c r="AZ69" s="446">
        <f>$J69*'Input Bank'!AZ69</f>
        <v>0</v>
      </c>
      <c r="BA69" s="447">
        <f>$J69*'Input Bank'!BA69</f>
        <v>0</v>
      </c>
      <c r="BB69" s="432"/>
      <c r="BJ69" s="44"/>
    </row>
    <row r="70" spans="1:68" s="24" customFormat="1">
      <c r="A70" s="439">
        <f>Bobot!P22</f>
        <v>1</v>
      </c>
      <c r="B70" s="439"/>
      <c r="C70" s="439"/>
      <c r="D70" s="439"/>
      <c r="E70" s="439"/>
      <c r="F70" s="47" t="s">
        <v>93</v>
      </c>
      <c r="G70" s="69" t="s">
        <v>415</v>
      </c>
      <c r="H70" s="45" t="s">
        <v>309</v>
      </c>
      <c r="I70" s="443">
        <f>Bobot!O70</f>
        <v>0.5</v>
      </c>
      <c r="J70" s="444">
        <f>Bobot!O70</f>
        <v>0.5</v>
      </c>
      <c r="K70" s="442"/>
      <c r="L70" s="445">
        <f>IF(Bobot!$P70=0,1,0)*('Input Bank'!L70+'Input Bank'!K70)*I70</f>
        <v>0</v>
      </c>
      <c r="M70" s="446">
        <f>Bobot!$P70*($I70*('Input Bank'!$K70+'Input Bank'!$L70)/30)+($J70*'Input Bank'!M70)</f>
        <v>0</v>
      </c>
      <c r="N70" s="446">
        <f>Bobot!$P70*($I70*('Input Bank'!$K70+'Input Bank'!$L70)/30)+($J70*'Input Bank'!N70)</f>
        <v>0</v>
      </c>
      <c r="O70" s="446">
        <f>Bobot!$P70*($I70*('Input Bank'!$K70+'Input Bank'!$L70)/30)+($J70*'Input Bank'!O70)</f>
        <v>0</v>
      </c>
      <c r="P70" s="446">
        <f>Bobot!$P70*($I70*('Input Bank'!$K70+'Input Bank'!$L70)/30)+($J70*'Input Bank'!P70)</f>
        <v>0</v>
      </c>
      <c r="Q70" s="446">
        <f>Bobot!$P70*($I70*('Input Bank'!$K70+'Input Bank'!$L70)/30)+($J70*'Input Bank'!Q70)</f>
        <v>0</v>
      </c>
      <c r="R70" s="446">
        <f>Bobot!$P70*($I70*('Input Bank'!$K70+'Input Bank'!$L70)/30)+($J70*'Input Bank'!R70)</f>
        <v>0</v>
      </c>
      <c r="S70" s="446">
        <f>Bobot!$P70*($I70*('Input Bank'!$K70+'Input Bank'!$L70)/30)+($J70*'Input Bank'!S70)</f>
        <v>0</v>
      </c>
      <c r="T70" s="446">
        <f>Bobot!$P70*($I70*('Input Bank'!$K70+'Input Bank'!$L70)/30)+($J70*'Input Bank'!T70)</f>
        <v>0</v>
      </c>
      <c r="U70" s="446">
        <f>Bobot!$P70*($I70*('Input Bank'!$K70+'Input Bank'!$L70)/30)+($J70*'Input Bank'!U70)</f>
        <v>0</v>
      </c>
      <c r="V70" s="446">
        <f>Bobot!$P70*($I70*('Input Bank'!$K70+'Input Bank'!$L70)/30)+($J70*'Input Bank'!V70)</f>
        <v>0</v>
      </c>
      <c r="W70" s="446">
        <f>Bobot!$P70*($I70*('Input Bank'!$K70+'Input Bank'!$L70)/30)+($J70*'Input Bank'!W70)</f>
        <v>0</v>
      </c>
      <c r="X70" s="446">
        <f>Bobot!$P70*($I70*('Input Bank'!$K70+'Input Bank'!$L70)/30)+($J70*'Input Bank'!X70)</f>
        <v>0</v>
      </c>
      <c r="Y70" s="446">
        <f>Bobot!$P70*($I70*('Input Bank'!$K70+'Input Bank'!$L70)/30)+($J70*'Input Bank'!Y70)</f>
        <v>0</v>
      </c>
      <c r="Z70" s="446">
        <f>Bobot!$P70*($I70*('Input Bank'!$K70+'Input Bank'!$L70)/30)+($J70*'Input Bank'!Z70)</f>
        <v>0</v>
      </c>
      <c r="AA70" s="446">
        <f>Bobot!$P70*($I70*('Input Bank'!$K70+'Input Bank'!$L70)/30)+($J70*'Input Bank'!AA70)</f>
        <v>0</v>
      </c>
      <c r="AB70" s="446">
        <f>Bobot!$P70*($I70*('Input Bank'!$K70+'Input Bank'!$L70)/30)+($J70*'Input Bank'!AB70)</f>
        <v>0</v>
      </c>
      <c r="AC70" s="446">
        <f>Bobot!$P70*($I70*('Input Bank'!$K70+'Input Bank'!$L70)/30)+($J70*'Input Bank'!AC70)</f>
        <v>0</v>
      </c>
      <c r="AD70" s="446">
        <f>Bobot!$P70*($I70*('Input Bank'!$K70+'Input Bank'!$L70)/30)+($J70*'Input Bank'!AD70)</f>
        <v>0</v>
      </c>
      <c r="AE70" s="446">
        <f>Bobot!$P70*($I70*('Input Bank'!$K70+'Input Bank'!$L70)/30)+($J70*'Input Bank'!AE70)</f>
        <v>0</v>
      </c>
      <c r="AF70" s="446">
        <f>Bobot!$P70*($I70*('Input Bank'!$K70+'Input Bank'!$L70)/30)+($J70*'Input Bank'!AF70)</f>
        <v>0</v>
      </c>
      <c r="AG70" s="446">
        <f>Bobot!$P70*($I70*('Input Bank'!$K70+'Input Bank'!$L70)/30)+($J70*'Input Bank'!AG70)</f>
        <v>0</v>
      </c>
      <c r="AH70" s="446">
        <f>Bobot!$P70*($I70*('Input Bank'!$K70+'Input Bank'!$L70)/30)+($J70*'Input Bank'!AH70)</f>
        <v>0</v>
      </c>
      <c r="AI70" s="446">
        <f>Bobot!$P70*($I70*('Input Bank'!$K70+'Input Bank'!$L70)/30)+($J70*'Input Bank'!AI70)</f>
        <v>0</v>
      </c>
      <c r="AJ70" s="446">
        <f>Bobot!$P70*($I70*('Input Bank'!$K70+'Input Bank'!$L70)/30)+($J70*'Input Bank'!AJ70)</f>
        <v>0</v>
      </c>
      <c r="AK70" s="446">
        <f>Bobot!$P70*($I70*('Input Bank'!$K70+'Input Bank'!$L70)/30)+($J70*'Input Bank'!AK70)</f>
        <v>0</v>
      </c>
      <c r="AL70" s="446">
        <f>Bobot!$P70*($I70*('Input Bank'!$K70+'Input Bank'!$L70)/30)+($J70*'Input Bank'!AL70)</f>
        <v>0</v>
      </c>
      <c r="AM70" s="446">
        <f>Bobot!$P70*($I70*('Input Bank'!$K70+'Input Bank'!$L70)/30)+($J70*'Input Bank'!AM70)</f>
        <v>0</v>
      </c>
      <c r="AN70" s="446">
        <f>Bobot!$P70*($I70*('Input Bank'!$K70+'Input Bank'!$L70)/30)+($J70*'Input Bank'!AN70)</f>
        <v>0</v>
      </c>
      <c r="AO70" s="446">
        <f>Bobot!$P70*($I70*('Input Bank'!$K70+'Input Bank'!$L70)/30)+($J70*'Input Bank'!AO70)</f>
        <v>0</v>
      </c>
      <c r="AP70" s="446">
        <f>Bobot!$P70*($I70*('Input Bank'!$K70+'Input Bank'!$L70)/30)+($J70*'Input Bank'!AP70)</f>
        <v>0</v>
      </c>
      <c r="AQ70" s="446">
        <f>$J70*'Input Bank'!AQ70</f>
        <v>0</v>
      </c>
      <c r="AR70" s="446">
        <f>$J70*'Input Bank'!AR70</f>
        <v>0</v>
      </c>
      <c r="AS70" s="446">
        <f>$J70*'Input Bank'!AS70</f>
        <v>0</v>
      </c>
      <c r="AT70" s="446">
        <f>$J70*'Input Bank'!AT70</f>
        <v>0</v>
      </c>
      <c r="AU70" s="446">
        <f>$J70*'Input Bank'!AU70</f>
        <v>0</v>
      </c>
      <c r="AV70" s="446">
        <f>$J70*'Input Bank'!AV70</f>
        <v>0</v>
      </c>
      <c r="AW70" s="446">
        <f>$J70*'Input Bank'!AW70</f>
        <v>0</v>
      </c>
      <c r="AX70" s="446">
        <f>$J70*'Input Bank'!AX70</f>
        <v>0</v>
      </c>
      <c r="AY70" s="446">
        <f>$J70*'Input Bank'!AY70</f>
        <v>0</v>
      </c>
      <c r="AZ70" s="446">
        <f>$J70*'Input Bank'!AZ70</f>
        <v>0</v>
      </c>
      <c r="BA70" s="447">
        <f>$J70*'Input Bank'!BA70</f>
        <v>0</v>
      </c>
      <c r="BB70" s="432"/>
      <c r="BJ70" s="44"/>
    </row>
    <row r="71" spans="1:68" s="24" customFormat="1">
      <c r="A71" s="439">
        <f>Bobot!P23</f>
        <v>1</v>
      </c>
      <c r="B71" s="439"/>
      <c r="C71" s="439"/>
      <c r="D71" s="439"/>
      <c r="E71" s="439"/>
      <c r="F71" s="47" t="s">
        <v>94</v>
      </c>
      <c r="G71" s="69" t="s">
        <v>416</v>
      </c>
      <c r="H71" s="42" t="s">
        <v>310</v>
      </c>
      <c r="I71" s="443">
        <f>Bobot!O71</f>
        <v>0.5</v>
      </c>
      <c r="J71" s="444">
        <f>Bobot!O71</f>
        <v>0.5</v>
      </c>
      <c r="K71" s="442"/>
      <c r="L71" s="445">
        <f>IF(Bobot!$P71=0,1,0)*('Input Bank'!L71+'Input Bank'!K71)*I71</f>
        <v>0</v>
      </c>
      <c r="M71" s="446">
        <f>Bobot!$P71*($I71*('Input Bank'!$K71+'Input Bank'!$L71)/30)+($J71*'Input Bank'!M71)</f>
        <v>0</v>
      </c>
      <c r="N71" s="446">
        <f>Bobot!$P71*($I71*('Input Bank'!$K71+'Input Bank'!$L71)/30)+($J71*'Input Bank'!N71)</f>
        <v>0</v>
      </c>
      <c r="O71" s="446">
        <f>Bobot!$P71*($I71*('Input Bank'!$K71+'Input Bank'!$L71)/30)+($J71*'Input Bank'!O71)</f>
        <v>0</v>
      </c>
      <c r="P71" s="446">
        <f>Bobot!$P71*($I71*('Input Bank'!$K71+'Input Bank'!$L71)/30)+($J71*'Input Bank'!P71)</f>
        <v>0</v>
      </c>
      <c r="Q71" s="446">
        <f>Bobot!$P71*($I71*('Input Bank'!$K71+'Input Bank'!$L71)/30)+($J71*'Input Bank'!Q71)</f>
        <v>0</v>
      </c>
      <c r="R71" s="446">
        <f>Bobot!$P71*($I71*('Input Bank'!$K71+'Input Bank'!$L71)/30)+($J71*'Input Bank'!R71)</f>
        <v>0</v>
      </c>
      <c r="S71" s="446">
        <f>Bobot!$P71*($I71*('Input Bank'!$K71+'Input Bank'!$L71)/30)+($J71*'Input Bank'!S71)</f>
        <v>0</v>
      </c>
      <c r="T71" s="446">
        <f>Bobot!$P71*($I71*('Input Bank'!$K71+'Input Bank'!$L71)/30)+($J71*'Input Bank'!T71)</f>
        <v>0</v>
      </c>
      <c r="U71" s="446">
        <f>Bobot!$P71*($I71*('Input Bank'!$K71+'Input Bank'!$L71)/30)+($J71*'Input Bank'!U71)</f>
        <v>0</v>
      </c>
      <c r="V71" s="446">
        <f>Bobot!$P71*($I71*('Input Bank'!$K71+'Input Bank'!$L71)/30)+($J71*'Input Bank'!V71)</f>
        <v>0</v>
      </c>
      <c r="W71" s="446">
        <f>Bobot!$P71*($I71*('Input Bank'!$K71+'Input Bank'!$L71)/30)+($J71*'Input Bank'!W71)</f>
        <v>0</v>
      </c>
      <c r="X71" s="446">
        <f>Bobot!$P71*($I71*('Input Bank'!$K71+'Input Bank'!$L71)/30)+($J71*'Input Bank'!X71)</f>
        <v>0</v>
      </c>
      <c r="Y71" s="446">
        <f>Bobot!$P71*($I71*('Input Bank'!$K71+'Input Bank'!$L71)/30)+($J71*'Input Bank'!Y71)</f>
        <v>0</v>
      </c>
      <c r="Z71" s="446">
        <f>Bobot!$P71*($I71*('Input Bank'!$K71+'Input Bank'!$L71)/30)+($J71*'Input Bank'!Z71)</f>
        <v>0</v>
      </c>
      <c r="AA71" s="446">
        <f>Bobot!$P71*($I71*('Input Bank'!$K71+'Input Bank'!$L71)/30)+($J71*'Input Bank'!AA71)</f>
        <v>0</v>
      </c>
      <c r="AB71" s="446">
        <f>Bobot!$P71*($I71*('Input Bank'!$K71+'Input Bank'!$L71)/30)+($J71*'Input Bank'!AB71)</f>
        <v>0</v>
      </c>
      <c r="AC71" s="446">
        <f>Bobot!$P71*($I71*('Input Bank'!$K71+'Input Bank'!$L71)/30)+($J71*'Input Bank'!AC71)</f>
        <v>0</v>
      </c>
      <c r="AD71" s="446">
        <f>Bobot!$P71*($I71*('Input Bank'!$K71+'Input Bank'!$L71)/30)+($J71*'Input Bank'!AD71)</f>
        <v>0</v>
      </c>
      <c r="AE71" s="446">
        <f>Bobot!$P71*($I71*('Input Bank'!$K71+'Input Bank'!$L71)/30)+($J71*'Input Bank'!AE71)</f>
        <v>0</v>
      </c>
      <c r="AF71" s="446">
        <f>Bobot!$P71*($I71*('Input Bank'!$K71+'Input Bank'!$L71)/30)+($J71*'Input Bank'!AF71)</f>
        <v>0</v>
      </c>
      <c r="AG71" s="446">
        <f>Bobot!$P71*($I71*('Input Bank'!$K71+'Input Bank'!$L71)/30)+($J71*'Input Bank'!AG71)</f>
        <v>0</v>
      </c>
      <c r="AH71" s="446">
        <f>Bobot!$P71*($I71*('Input Bank'!$K71+'Input Bank'!$L71)/30)+($J71*'Input Bank'!AH71)</f>
        <v>0</v>
      </c>
      <c r="AI71" s="446">
        <f>Bobot!$P71*($I71*('Input Bank'!$K71+'Input Bank'!$L71)/30)+($J71*'Input Bank'!AI71)</f>
        <v>0</v>
      </c>
      <c r="AJ71" s="446">
        <f>Bobot!$P71*($I71*('Input Bank'!$K71+'Input Bank'!$L71)/30)+($J71*'Input Bank'!AJ71)</f>
        <v>0</v>
      </c>
      <c r="AK71" s="446">
        <f>Bobot!$P71*($I71*('Input Bank'!$K71+'Input Bank'!$L71)/30)+($J71*'Input Bank'!AK71)</f>
        <v>0</v>
      </c>
      <c r="AL71" s="446">
        <f>Bobot!$P71*($I71*('Input Bank'!$K71+'Input Bank'!$L71)/30)+($J71*'Input Bank'!AL71)</f>
        <v>0</v>
      </c>
      <c r="AM71" s="446">
        <f>Bobot!$P71*($I71*('Input Bank'!$K71+'Input Bank'!$L71)/30)+($J71*'Input Bank'!AM71)</f>
        <v>0</v>
      </c>
      <c r="AN71" s="446">
        <f>Bobot!$P71*($I71*('Input Bank'!$K71+'Input Bank'!$L71)/30)+($J71*'Input Bank'!AN71)</f>
        <v>0</v>
      </c>
      <c r="AO71" s="446">
        <f>Bobot!$P71*($I71*('Input Bank'!$K71+'Input Bank'!$L71)/30)+($J71*'Input Bank'!AO71)</f>
        <v>0</v>
      </c>
      <c r="AP71" s="446">
        <f>Bobot!$P71*($I71*('Input Bank'!$K71+'Input Bank'!$L71)/30)+($J71*'Input Bank'!AP71)</f>
        <v>0</v>
      </c>
      <c r="AQ71" s="446">
        <f>$J71*'Input Bank'!AQ71</f>
        <v>0</v>
      </c>
      <c r="AR71" s="446">
        <f>$J71*'Input Bank'!AR71</f>
        <v>0</v>
      </c>
      <c r="AS71" s="446">
        <f>$J71*'Input Bank'!AS71</f>
        <v>0</v>
      </c>
      <c r="AT71" s="446">
        <f>$J71*'Input Bank'!AT71</f>
        <v>0</v>
      </c>
      <c r="AU71" s="446">
        <f>$J71*'Input Bank'!AU71</f>
        <v>0</v>
      </c>
      <c r="AV71" s="446">
        <f>$J71*'Input Bank'!AV71</f>
        <v>0</v>
      </c>
      <c r="AW71" s="446">
        <f>$J71*'Input Bank'!AW71</f>
        <v>0</v>
      </c>
      <c r="AX71" s="446">
        <f>$J71*'Input Bank'!AX71</f>
        <v>0</v>
      </c>
      <c r="AY71" s="446">
        <f>$J71*'Input Bank'!AY71</f>
        <v>0</v>
      </c>
      <c r="AZ71" s="446">
        <f>$J71*'Input Bank'!AZ71</f>
        <v>0</v>
      </c>
      <c r="BA71" s="447">
        <f>$J71*'Input Bank'!BA71</f>
        <v>0</v>
      </c>
      <c r="BB71" s="432"/>
      <c r="BJ71" s="44"/>
    </row>
    <row r="72" spans="1:68" s="24" customFormat="1">
      <c r="A72" s="439">
        <f>Bobot!P25</f>
        <v>1</v>
      </c>
      <c r="B72" s="439"/>
      <c r="C72" s="439"/>
      <c r="D72" s="439"/>
      <c r="E72" s="439"/>
      <c r="F72" s="47" t="s">
        <v>95</v>
      </c>
      <c r="G72" s="69" t="s">
        <v>417</v>
      </c>
      <c r="H72" s="108" t="s">
        <v>311</v>
      </c>
      <c r="I72" s="443">
        <f>Bobot!O72</f>
        <v>1</v>
      </c>
      <c r="J72" s="444">
        <f>Bobot!O72</f>
        <v>1</v>
      </c>
      <c r="K72" s="442"/>
      <c r="L72" s="445">
        <f>IF(Bobot!$P72=0,1,0)*('Input Bank'!L72+'Input Bank'!K72)*I72</f>
        <v>0</v>
      </c>
      <c r="M72" s="446">
        <f>Bobot!$P72*($I72*('Input Bank'!$K72+'Input Bank'!$L72)/30)+($J72*'Input Bank'!M72)</f>
        <v>0</v>
      </c>
      <c r="N72" s="446">
        <f>Bobot!$P72*($I72*('Input Bank'!$K72+'Input Bank'!$L72)/30)+($J72*'Input Bank'!N72)</f>
        <v>0</v>
      </c>
      <c r="O72" s="446">
        <f>Bobot!$P72*($I72*('Input Bank'!$K72+'Input Bank'!$L72)/30)+($J72*'Input Bank'!O72)</f>
        <v>0</v>
      </c>
      <c r="P72" s="446">
        <f>Bobot!$P72*($I72*('Input Bank'!$K72+'Input Bank'!$L72)/30)+($J72*'Input Bank'!P72)</f>
        <v>0</v>
      </c>
      <c r="Q72" s="446">
        <f>Bobot!$P72*($I72*('Input Bank'!$K72+'Input Bank'!$L72)/30)+($J72*'Input Bank'!Q72)</f>
        <v>0</v>
      </c>
      <c r="R72" s="446">
        <f>Bobot!$P72*($I72*('Input Bank'!$K72+'Input Bank'!$L72)/30)+($J72*'Input Bank'!R72)</f>
        <v>0</v>
      </c>
      <c r="S72" s="446">
        <f>Bobot!$P72*($I72*('Input Bank'!$K72+'Input Bank'!$L72)/30)+($J72*'Input Bank'!S72)</f>
        <v>0</v>
      </c>
      <c r="T72" s="446">
        <f>Bobot!$P72*($I72*('Input Bank'!$K72+'Input Bank'!$L72)/30)+($J72*'Input Bank'!T72)</f>
        <v>0</v>
      </c>
      <c r="U72" s="446">
        <f>Bobot!$P72*($I72*('Input Bank'!$K72+'Input Bank'!$L72)/30)+($J72*'Input Bank'!U72)</f>
        <v>0</v>
      </c>
      <c r="V72" s="446">
        <f>Bobot!$P72*($I72*('Input Bank'!$K72+'Input Bank'!$L72)/30)+($J72*'Input Bank'!V72)</f>
        <v>0</v>
      </c>
      <c r="W72" s="446">
        <f>Bobot!$P72*($I72*('Input Bank'!$K72+'Input Bank'!$L72)/30)+($J72*'Input Bank'!W72)</f>
        <v>0</v>
      </c>
      <c r="X72" s="446">
        <f>Bobot!$P72*($I72*('Input Bank'!$K72+'Input Bank'!$L72)/30)+($J72*'Input Bank'!X72)</f>
        <v>0</v>
      </c>
      <c r="Y72" s="446">
        <f>Bobot!$P72*($I72*('Input Bank'!$K72+'Input Bank'!$L72)/30)+($J72*'Input Bank'!Y72)</f>
        <v>0</v>
      </c>
      <c r="Z72" s="446">
        <f>Bobot!$P72*($I72*('Input Bank'!$K72+'Input Bank'!$L72)/30)+($J72*'Input Bank'!Z72)</f>
        <v>0</v>
      </c>
      <c r="AA72" s="446">
        <f>Bobot!$P72*($I72*('Input Bank'!$K72+'Input Bank'!$L72)/30)+($J72*'Input Bank'!AA72)</f>
        <v>0</v>
      </c>
      <c r="AB72" s="446">
        <f>Bobot!$P72*($I72*('Input Bank'!$K72+'Input Bank'!$L72)/30)+($J72*'Input Bank'!AB72)</f>
        <v>0</v>
      </c>
      <c r="AC72" s="446">
        <f>Bobot!$P72*($I72*('Input Bank'!$K72+'Input Bank'!$L72)/30)+($J72*'Input Bank'!AC72)</f>
        <v>0</v>
      </c>
      <c r="AD72" s="446">
        <f>Bobot!$P72*($I72*('Input Bank'!$K72+'Input Bank'!$L72)/30)+($J72*'Input Bank'!AD72)</f>
        <v>0</v>
      </c>
      <c r="AE72" s="446">
        <f>Bobot!$P72*($I72*('Input Bank'!$K72+'Input Bank'!$L72)/30)+($J72*'Input Bank'!AE72)</f>
        <v>0</v>
      </c>
      <c r="AF72" s="446">
        <f>Bobot!$P72*($I72*('Input Bank'!$K72+'Input Bank'!$L72)/30)+($J72*'Input Bank'!AF72)</f>
        <v>0</v>
      </c>
      <c r="AG72" s="446">
        <f>Bobot!$P72*($I72*('Input Bank'!$K72+'Input Bank'!$L72)/30)+($J72*'Input Bank'!AG72)</f>
        <v>0</v>
      </c>
      <c r="AH72" s="446">
        <f>Bobot!$P72*($I72*('Input Bank'!$K72+'Input Bank'!$L72)/30)+($J72*'Input Bank'!AH72)</f>
        <v>0</v>
      </c>
      <c r="AI72" s="446">
        <f>Bobot!$P72*($I72*('Input Bank'!$K72+'Input Bank'!$L72)/30)+($J72*'Input Bank'!AI72)</f>
        <v>0</v>
      </c>
      <c r="AJ72" s="446">
        <f>Bobot!$P72*($I72*('Input Bank'!$K72+'Input Bank'!$L72)/30)+($J72*'Input Bank'!AJ72)</f>
        <v>0</v>
      </c>
      <c r="AK72" s="446">
        <f>Bobot!$P72*($I72*('Input Bank'!$K72+'Input Bank'!$L72)/30)+($J72*'Input Bank'!AK72)</f>
        <v>0</v>
      </c>
      <c r="AL72" s="446">
        <f>Bobot!$P72*($I72*('Input Bank'!$K72+'Input Bank'!$L72)/30)+($J72*'Input Bank'!AL72)</f>
        <v>0</v>
      </c>
      <c r="AM72" s="446">
        <f>Bobot!$P72*($I72*('Input Bank'!$K72+'Input Bank'!$L72)/30)+($J72*'Input Bank'!AM72)</f>
        <v>0</v>
      </c>
      <c r="AN72" s="446">
        <f>Bobot!$P72*($I72*('Input Bank'!$K72+'Input Bank'!$L72)/30)+($J72*'Input Bank'!AN72)</f>
        <v>0</v>
      </c>
      <c r="AO72" s="446">
        <f>Bobot!$P72*($I72*('Input Bank'!$K72+'Input Bank'!$L72)/30)+($J72*'Input Bank'!AO72)</f>
        <v>0</v>
      </c>
      <c r="AP72" s="446">
        <f>Bobot!$P72*($I72*('Input Bank'!$K72+'Input Bank'!$L72)/30)+($J72*'Input Bank'!AP72)</f>
        <v>0</v>
      </c>
      <c r="AQ72" s="446">
        <f>$J72*'Input Bank'!AQ72</f>
        <v>0</v>
      </c>
      <c r="AR72" s="446">
        <f>$J72*'Input Bank'!AR72</f>
        <v>0</v>
      </c>
      <c r="AS72" s="446">
        <f>$J72*'Input Bank'!AS72</f>
        <v>0</v>
      </c>
      <c r="AT72" s="446">
        <f>$J72*'Input Bank'!AT72</f>
        <v>0</v>
      </c>
      <c r="AU72" s="446">
        <f>$J72*'Input Bank'!AU72</f>
        <v>0</v>
      </c>
      <c r="AV72" s="446">
        <f>$J72*'Input Bank'!AV72</f>
        <v>0</v>
      </c>
      <c r="AW72" s="446">
        <f>$J72*'Input Bank'!AW72</f>
        <v>0</v>
      </c>
      <c r="AX72" s="446">
        <f>$J72*'Input Bank'!AX72</f>
        <v>0</v>
      </c>
      <c r="AY72" s="446">
        <f>$J72*'Input Bank'!AY72</f>
        <v>0</v>
      </c>
      <c r="AZ72" s="446">
        <f>$J72*'Input Bank'!AZ72</f>
        <v>0</v>
      </c>
      <c r="BA72" s="447">
        <f>$J72*'Input Bank'!BA72</f>
        <v>0</v>
      </c>
      <c r="BB72" s="432"/>
      <c r="BJ72" s="44"/>
    </row>
    <row r="73" spans="1:68" s="24" customFormat="1">
      <c r="A73" s="439" t="e">
        <f>Bobot!#REF!</f>
        <v>#REF!</v>
      </c>
      <c r="B73" s="439"/>
      <c r="C73" s="439"/>
      <c r="D73" s="439"/>
      <c r="E73" s="439"/>
      <c r="F73" s="47" t="s">
        <v>6</v>
      </c>
      <c r="G73" s="69" t="s">
        <v>418</v>
      </c>
      <c r="H73" s="109" t="s">
        <v>313</v>
      </c>
      <c r="I73" s="443">
        <f>Bobot!O73</f>
        <v>1</v>
      </c>
      <c r="J73" s="444">
        <f>Bobot!O73</f>
        <v>1</v>
      </c>
      <c r="K73" s="442"/>
      <c r="L73" s="445">
        <f>IF(Bobot!$P73=0,1,0)*('Input Bank'!L73+'Input Bank'!K73)*I73</f>
        <v>0</v>
      </c>
      <c r="M73" s="446">
        <f>Bobot!$P73*($I73*('Input Bank'!$K73+'Input Bank'!$L73)/30)+($J73*'Input Bank'!M73)</f>
        <v>0</v>
      </c>
      <c r="N73" s="446">
        <f>Bobot!$P73*($I73*('Input Bank'!$K73+'Input Bank'!$L73)/30)+($J73*'Input Bank'!N73)</f>
        <v>0</v>
      </c>
      <c r="O73" s="446">
        <f>Bobot!$P73*($I73*('Input Bank'!$K73+'Input Bank'!$L73)/30)+($J73*'Input Bank'!O73)</f>
        <v>0</v>
      </c>
      <c r="P73" s="446">
        <f>Bobot!$P73*($I73*('Input Bank'!$K73+'Input Bank'!$L73)/30)+($J73*'Input Bank'!P73)</f>
        <v>0</v>
      </c>
      <c r="Q73" s="446">
        <f>Bobot!$P73*($I73*('Input Bank'!$K73+'Input Bank'!$L73)/30)+($J73*'Input Bank'!Q73)</f>
        <v>0</v>
      </c>
      <c r="R73" s="446">
        <f>Bobot!$P73*($I73*('Input Bank'!$K73+'Input Bank'!$L73)/30)+($J73*'Input Bank'!R73)</f>
        <v>0</v>
      </c>
      <c r="S73" s="446">
        <f>Bobot!$P73*($I73*('Input Bank'!$K73+'Input Bank'!$L73)/30)+($J73*'Input Bank'!S73)</f>
        <v>0</v>
      </c>
      <c r="T73" s="446">
        <f>Bobot!$P73*($I73*('Input Bank'!$K73+'Input Bank'!$L73)/30)+($J73*'Input Bank'!T73)</f>
        <v>0</v>
      </c>
      <c r="U73" s="446">
        <f>Bobot!$P73*($I73*('Input Bank'!$K73+'Input Bank'!$L73)/30)+($J73*'Input Bank'!U73)</f>
        <v>0</v>
      </c>
      <c r="V73" s="446">
        <f>Bobot!$P73*($I73*('Input Bank'!$K73+'Input Bank'!$L73)/30)+($J73*'Input Bank'!V73)</f>
        <v>0</v>
      </c>
      <c r="W73" s="446">
        <f>Bobot!$P73*($I73*('Input Bank'!$K73+'Input Bank'!$L73)/30)+($J73*'Input Bank'!W73)</f>
        <v>0</v>
      </c>
      <c r="X73" s="446">
        <f>Bobot!$P73*($I73*('Input Bank'!$K73+'Input Bank'!$L73)/30)+($J73*'Input Bank'!X73)</f>
        <v>0</v>
      </c>
      <c r="Y73" s="446">
        <f>Bobot!$P73*($I73*('Input Bank'!$K73+'Input Bank'!$L73)/30)+($J73*'Input Bank'!Y73)</f>
        <v>0</v>
      </c>
      <c r="Z73" s="446">
        <f>Bobot!$P73*($I73*('Input Bank'!$K73+'Input Bank'!$L73)/30)+($J73*'Input Bank'!Z73)</f>
        <v>0</v>
      </c>
      <c r="AA73" s="446">
        <f>Bobot!$P73*($I73*('Input Bank'!$K73+'Input Bank'!$L73)/30)+($J73*'Input Bank'!AA73)</f>
        <v>0</v>
      </c>
      <c r="AB73" s="446">
        <f>Bobot!$P73*($I73*('Input Bank'!$K73+'Input Bank'!$L73)/30)+($J73*'Input Bank'!AB73)</f>
        <v>0</v>
      </c>
      <c r="AC73" s="446">
        <f>Bobot!$P73*($I73*('Input Bank'!$K73+'Input Bank'!$L73)/30)+($J73*'Input Bank'!AC73)</f>
        <v>0</v>
      </c>
      <c r="AD73" s="446">
        <f>Bobot!$P73*($I73*('Input Bank'!$K73+'Input Bank'!$L73)/30)+($J73*'Input Bank'!AD73)</f>
        <v>0</v>
      </c>
      <c r="AE73" s="446">
        <f>Bobot!$P73*($I73*('Input Bank'!$K73+'Input Bank'!$L73)/30)+($J73*'Input Bank'!AE73)</f>
        <v>0</v>
      </c>
      <c r="AF73" s="446">
        <f>Bobot!$P73*($I73*('Input Bank'!$K73+'Input Bank'!$L73)/30)+($J73*'Input Bank'!AF73)</f>
        <v>0</v>
      </c>
      <c r="AG73" s="446">
        <f>Bobot!$P73*($I73*('Input Bank'!$K73+'Input Bank'!$L73)/30)+($J73*'Input Bank'!AG73)</f>
        <v>0</v>
      </c>
      <c r="AH73" s="446">
        <f>Bobot!$P73*($I73*('Input Bank'!$K73+'Input Bank'!$L73)/30)+($J73*'Input Bank'!AH73)</f>
        <v>0</v>
      </c>
      <c r="AI73" s="446">
        <f>Bobot!$P73*($I73*('Input Bank'!$K73+'Input Bank'!$L73)/30)+($J73*'Input Bank'!AI73)</f>
        <v>0</v>
      </c>
      <c r="AJ73" s="446">
        <f>Bobot!$P73*($I73*('Input Bank'!$K73+'Input Bank'!$L73)/30)+($J73*'Input Bank'!AJ73)</f>
        <v>0</v>
      </c>
      <c r="AK73" s="446">
        <f>Bobot!$P73*($I73*('Input Bank'!$K73+'Input Bank'!$L73)/30)+($J73*'Input Bank'!AK73)</f>
        <v>0</v>
      </c>
      <c r="AL73" s="446">
        <f>Bobot!$P73*($I73*('Input Bank'!$K73+'Input Bank'!$L73)/30)+($J73*'Input Bank'!AL73)</f>
        <v>0</v>
      </c>
      <c r="AM73" s="446">
        <f>Bobot!$P73*($I73*('Input Bank'!$K73+'Input Bank'!$L73)/30)+($J73*'Input Bank'!AM73)</f>
        <v>0</v>
      </c>
      <c r="AN73" s="446">
        <f>Bobot!$P73*($I73*('Input Bank'!$K73+'Input Bank'!$L73)/30)+($J73*'Input Bank'!AN73)</f>
        <v>0</v>
      </c>
      <c r="AO73" s="446">
        <f>Bobot!$P73*($I73*('Input Bank'!$K73+'Input Bank'!$L73)/30)+($J73*'Input Bank'!AO73)</f>
        <v>0</v>
      </c>
      <c r="AP73" s="446">
        <f>Bobot!$P73*($I73*('Input Bank'!$K73+'Input Bank'!$L73)/30)+($J73*'Input Bank'!AP73)</f>
        <v>0</v>
      </c>
      <c r="AQ73" s="446">
        <f>$J73*'Input Bank'!AQ73</f>
        <v>0</v>
      </c>
      <c r="AR73" s="446">
        <f>$J73*'Input Bank'!AR73</f>
        <v>0</v>
      </c>
      <c r="AS73" s="446">
        <f>$J73*'Input Bank'!AS73</f>
        <v>0</v>
      </c>
      <c r="AT73" s="446">
        <f>$J73*'Input Bank'!AT73</f>
        <v>0</v>
      </c>
      <c r="AU73" s="446">
        <f>$J73*'Input Bank'!AU73</f>
        <v>0</v>
      </c>
      <c r="AV73" s="446">
        <f>$J73*'Input Bank'!AV73</f>
        <v>0</v>
      </c>
      <c r="AW73" s="446">
        <f>$J73*'Input Bank'!AW73</f>
        <v>0</v>
      </c>
      <c r="AX73" s="446">
        <f>$J73*'Input Bank'!AX73</f>
        <v>0</v>
      </c>
      <c r="AY73" s="446">
        <f>$J73*'Input Bank'!AY73</f>
        <v>0</v>
      </c>
      <c r="AZ73" s="446">
        <f>$J73*'Input Bank'!AZ73</f>
        <v>0</v>
      </c>
      <c r="BA73" s="447">
        <f>$J73*'Input Bank'!BA73</f>
        <v>0</v>
      </c>
      <c r="BB73" s="432"/>
    </row>
    <row r="74" spans="1:68" s="24" customFormat="1">
      <c r="A74" s="439"/>
      <c r="B74" s="439"/>
      <c r="C74" s="439"/>
      <c r="D74" s="439"/>
      <c r="E74" s="439"/>
      <c r="F74" s="47" t="s">
        <v>96</v>
      </c>
      <c r="G74" s="69" t="s">
        <v>419</v>
      </c>
      <c r="H74" s="108" t="s">
        <v>331</v>
      </c>
      <c r="I74" s="443">
        <f>Bobot!O74</f>
        <v>0.5</v>
      </c>
      <c r="J74" s="444">
        <f>Bobot!O74</f>
        <v>0.5</v>
      </c>
      <c r="K74" s="442"/>
      <c r="L74" s="445">
        <f>IF(Bobot!$P74=0,1,0)*('Input Bank'!L74+'Input Bank'!K74)*I74</f>
        <v>0</v>
      </c>
      <c r="M74" s="446">
        <f>Bobot!$P74*($I74*('Input Bank'!$K74+'Input Bank'!$L74)/30)+($J74*'Input Bank'!M74)</f>
        <v>0</v>
      </c>
      <c r="N74" s="446">
        <f>Bobot!$P74*($I74*('Input Bank'!$K74+'Input Bank'!$L74)/30)+($J74*'Input Bank'!N74)</f>
        <v>0</v>
      </c>
      <c r="O74" s="446">
        <f>Bobot!$P74*($I74*('Input Bank'!$K74+'Input Bank'!$L74)/30)+($J74*'Input Bank'!O74)</f>
        <v>0</v>
      </c>
      <c r="P74" s="446">
        <f>Bobot!$P74*($I74*('Input Bank'!$K74+'Input Bank'!$L74)/30)+($J74*'Input Bank'!P74)</f>
        <v>0</v>
      </c>
      <c r="Q74" s="446">
        <f>Bobot!$P74*($I74*('Input Bank'!$K74+'Input Bank'!$L74)/30)+($J74*'Input Bank'!Q74)</f>
        <v>0</v>
      </c>
      <c r="R74" s="446">
        <f>Bobot!$P74*($I74*('Input Bank'!$K74+'Input Bank'!$L74)/30)+($J74*'Input Bank'!R74)</f>
        <v>0</v>
      </c>
      <c r="S74" s="446">
        <f>Bobot!$P74*($I74*('Input Bank'!$K74+'Input Bank'!$L74)/30)+($J74*'Input Bank'!S74)</f>
        <v>0</v>
      </c>
      <c r="T74" s="446">
        <f>Bobot!$P74*($I74*('Input Bank'!$K74+'Input Bank'!$L74)/30)+($J74*'Input Bank'!T74)</f>
        <v>0</v>
      </c>
      <c r="U74" s="446">
        <f>Bobot!$P74*($I74*('Input Bank'!$K74+'Input Bank'!$L74)/30)+($J74*'Input Bank'!U74)</f>
        <v>0</v>
      </c>
      <c r="V74" s="446">
        <f>Bobot!$P74*($I74*('Input Bank'!$K74+'Input Bank'!$L74)/30)+($J74*'Input Bank'!V74)</f>
        <v>0</v>
      </c>
      <c r="W74" s="446">
        <f>Bobot!$P74*($I74*('Input Bank'!$K74+'Input Bank'!$L74)/30)+($J74*'Input Bank'!W74)</f>
        <v>0</v>
      </c>
      <c r="X74" s="446">
        <f>Bobot!$P74*($I74*('Input Bank'!$K74+'Input Bank'!$L74)/30)+($J74*'Input Bank'!X74)</f>
        <v>0</v>
      </c>
      <c r="Y74" s="446">
        <f>Bobot!$P74*($I74*('Input Bank'!$K74+'Input Bank'!$L74)/30)+($J74*'Input Bank'!Y74)</f>
        <v>0</v>
      </c>
      <c r="Z74" s="446">
        <f>Bobot!$P74*($I74*('Input Bank'!$K74+'Input Bank'!$L74)/30)+($J74*'Input Bank'!Z74)</f>
        <v>0</v>
      </c>
      <c r="AA74" s="446">
        <f>Bobot!$P74*($I74*('Input Bank'!$K74+'Input Bank'!$L74)/30)+($J74*'Input Bank'!AA74)</f>
        <v>0</v>
      </c>
      <c r="AB74" s="446">
        <f>Bobot!$P74*($I74*('Input Bank'!$K74+'Input Bank'!$L74)/30)+($J74*'Input Bank'!AB74)</f>
        <v>0</v>
      </c>
      <c r="AC74" s="446">
        <f>Bobot!$P74*($I74*('Input Bank'!$K74+'Input Bank'!$L74)/30)+($J74*'Input Bank'!AC74)</f>
        <v>0</v>
      </c>
      <c r="AD74" s="446">
        <f>Bobot!$P74*($I74*('Input Bank'!$K74+'Input Bank'!$L74)/30)+($J74*'Input Bank'!AD74)</f>
        <v>0</v>
      </c>
      <c r="AE74" s="446">
        <f>Bobot!$P74*($I74*('Input Bank'!$K74+'Input Bank'!$L74)/30)+($J74*'Input Bank'!AE74)</f>
        <v>0</v>
      </c>
      <c r="AF74" s="446">
        <f>Bobot!$P74*($I74*('Input Bank'!$K74+'Input Bank'!$L74)/30)+($J74*'Input Bank'!AF74)</f>
        <v>0</v>
      </c>
      <c r="AG74" s="446">
        <f>Bobot!$P74*($I74*('Input Bank'!$K74+'Input Bank'!$L74)/30)+($J74*'Input Bank'!AG74)</f>
        <v>0</v>
      </c>
      <c r="AH74" s="446">
        <f>Bobot!$P74*($I74*('Input Bank'!$K74+'Input Bank'!$L74)/30)+($J74*'Input Bank'!AH74)</f>
        <v>0</v>
      </c>
      <c r="AI74" s="446">
        <f>Bobot!$P74*($I74*('Input Bank'!$K74+'Input Bank'!$L74)/30)+($J74*'Input Bank'!AI74)</f>
        <v>0</v>
      </c>
      <c r="AJ74" s="446">
        <f>Bobot!$P74*($I74*('Input Bank'!$K74+'Input Bank'!$L74)/30)+($J74*'Input Bank'!AJ74)</f>
        <v>0</v>
      </c>
      <c r="AK74" s="446">
        <f>Bobot!$P74*($I74*('Input Bank'!$K74+'Input Bank'!$L74)/30)+($J74*'Input Bank'!AK74)</f>
        <v>0</v>
      </c>
      <c r="AL74" s="446">
        <f>Bobot!$P74*($I74*('Input Bank'!$K74+'Input Bank'!$L74)/30)+($J74*'Input Bank'!AL74)</f>
        <v>0</v>
      </c>
      <c r="AM74" s="446">
        <f>Bobot!$P74*($I74*('Input Bank'!$K74+'Input Bank'!$L74)/30)+($J74*'Input Bank'!AM74)</f>
        <v>0</v>
      </c>
      <c r="AN74" s="446">
        <f>Bobot!$P74*($I74*('Input Bank'!$K74+'Input Bank'!$L74)/30)+($J74*'Input Bank'!AN74)</f>
        <v>0</v>
      </c>
      <c r="AO74" s="446">
        <f>Bobot!$P74*($I74*('Input Bank'!$K74+'Input Bank'!$L74)/30)+($J74*'Input Bank'!AO74)</f>
        <v>0</v>
      </c>
      <c r="AP74" s="446">
        <f>Bobot!$P74*($I74*('Input Bank'!$K74+'Input Bank'!$L74)/30)+($J74*'Input Bank'!AP74)</f>
        <v>0</v>
      </c>
      <c r="AQ74" s="446">
        <f>$J74*'Input Bank'!AQ74</f>
        <v>0</v>
      </c>
      <c r="AR74" s="446">
        <f>$J74*'Input Bank'!AR74</f>
        <v>0</v>
      </c>
      <c r="AS74" s="446">
        <f>$J74*'Input Bank'!AS74</f>
        <v>0</v>
      </c>
      <c r="AT74" s="446">
        <f>$J74*'Input Bank'!AT74</f>
        <v>0</v>
      </c>
      <c r="AU74" s="446">
        <f>$J74*'Input Bank'!AU74</f>
        <v>0</v>
      </c>
      <c r="AV74" s="446">
        <f>$J74*'Input Bank'!AV74</f>
        <v>0</v>
      </c>
      <c r="AW74" s="446">
        <f>$J74*'Input Bank'!AW74</f>
        <v>0</v>
      </c>
      <c r="AX74" s="446">
        <f>$J74*'Input Bank'!AX74</f>
        <v>0</v>
      </c>
      <c r="AY74" s="446">
        <f>$J74*'Input Bank'!AY74</f>
        <v>0</v>
      </c>
      <c r="AZ74" s="446">
        <f>$J74*'Input Bank'!AZ74</f>
        <v>0</v>
      </c>
      <c r="BA74" s="447">
        <f>$J74*'Input Bank'!BA74</f>
        <v>0</v>
      </c>
      <c r="BB74" s="432"/>
    </row>
    <row r="75" spans="1:68" s="24" customFormat="1" ht="25">
      <c r="A75" s="439">
        <f>Bobot!P28</f>
        <v>1</v>
      </c>
      <c r="B75" s="439"/>
      <c r="C75" s="439"/>
      <c r="D75" s="439"/>
      <c r="E75" s="439"/>
      <c r="F75" s="47" t="s">
        <v>97</v>
      </c>
      <c r="G75" s="69" t="s">
        <v>420</v>
      </c>
      <c r="H75" s="108" t="s">
        <v>335</v>
      </c>
      <c r="I75" s="443">
        <f>Bobot!O75</f>
        <v>0.5</v>
      </c>
      <c r="J75" s="444">
        <f>Bobot!O75</f>
        <v>0.5</v>
      </c>
      <c r="K75" s="442"/>
      <c r="L75" s="445">
        <f>IF(Bobot!$P75=0,1,0)*('Input Bank'!L75+'Input Bank'!K75)*I75</f>
        <v>0</v>
      </c>
      <c r="M75" s="446">
        <f>Bobot!$P75*($I75*('Input Bank'!$K75+'Input Bank'!$L75)/30)+($J75*'Input Bank'!M75)</f>
        <v>0</v>
      </c>
      <c r="N75" s="446">
        <f>Bobot!$P75*($I75*('Input Bank'!$K75+'Input Bank'!$L75)/30)+($J75*'Input Bank'!N75)</f>
        <v>0</v>
      </c>
      <c r="O75" s="446">
        <f>Bobot!$P75*($I75*('Input Bank'!$K75+'Input Bank'!$L75)/30)+($J75*'Input Bank'!O75)</f>
        <v>0</v>
      </c>
      <c r="P75" s="446">
        <f>Bobot!$P75*($I75*('Input Bank'!$K75+'Input Bank'!$L75)/30)+($J75*'Input Bank'!P75)</f>
        <v>0</v>
      </c>
      <c r="Q75" s="446">
        <f>Bobot!$P75*($I75*('Input Bank'!$K75+'Input Bank'!$L75)/30)+($J75*'Input Bank'!Q75)</f>
        <v>0</v>
      </c>
      <c r="R75" s="446">
        <f>Bobot!$P75*($I75*('Input Bank'!$K75+'Input Bank'!$L75)/30)+($J75*'Input Bank'!R75)</f>
        <v>0</v>
      </c>
      <c r="S75" s="446">
        <f>Bobot!$P75*($I75*('Input Bank'!$K75+'Input Bank'!$L75)/30)+($J75*'Input Bank'!S75)</f>
        <v>0</v>
      </c>
      <c r="T75" s="446">
        <f>Bobot!$P75*($I75*('Input Bank'!$K75+'Input Bank'!$L75)/30)+($J75*'Input Bank'!T75)</f>
        <v>0</v>
      </c>
      <c r="U75" s="446">
        <f>Bobot!$P75*($I75*('Input Bank'!$K75+'Input Bank'!$L75)/30)+($J75*'Input Bank'!U75)</f>
        <v>0</v>
      </c>
      <c r="V75" s="446">
        <f>Bobot!$P75*($I75*('Input Bank'!$K75+'Input Bank'!$L75)/30)+($J75*'Input Bank'!V75)</f>
        <v>0</v>
      </c>
      <c r="W75" s="446">
        <f>Bobot!$P75*($I75*('Input Bank'!$K75+'Input Bank'!$L75)/30)+($J75*'Input Bank'!W75)</f>
        <v>0</v>
      </c>
      <c r="X75" s="446">
        <f>Bobot!$P75*($I75*('Input Bank'!$K75+'Input Bank'!$L75)/30)+($J75*'Input Bank'!X75)</f>
        <v>0</v>
      </c>
      <c r="Y75" s="446">
        <f>Bobot!$P75*($I75*('Input Bank'!$K75+'Input Bank'!$L75)/30)+($J75*'Input Bank'!Y75)</f>
        <v>0</v>
      </c>
      <c r="Z75" s="446">
        <f>Bobot!$P75*($I75*('Input Bank'!$K75+'Input Bank'!$L75)/30)+($J75*'Input Bank'!Z75)</f>
        <v>0</v>
      </c>
      <c r="AA75" s="446">
        <f>Bobot!$P75*($I75*('Input Bank'!$K75+'Input Bank'!$L75)/30)+($J75*'Input Bank'!AA75)</f>
        <v>0</v>
      </c>
      <c r="AB75" s="446">
        <f>Bobot!$P75*($I75*('Input Bank'!$K75+'Input Bank'!$L75)/30)+($J75*'Input Bank'!AB75)</f>
        <v>0</v>
      </c>
      <c r="AC75" s="446">
        <f>Bobot!$P75*($I75*('Input Bank'!$K75+'Input Bank'!$L75)/30)+($J75*'Input Bank'!AC75)</f>
        <v>0</v>
      </c>
      <c r="AD75" s="446">
        <f>Bobot!$P75*($I75*('Input Bank'!$K75+'Input Bank'!$L75)/30)+($J75*'Input Bank'!AD75)</f>
        <v>0</v>
      </c>
      <c r="AE75" s="446">
        <f>Bobot!$P75*($I75*('Input Bank'!$K75+'Input Bank'!$L75)/30)+($J75*'Input Bank'!AE75)</f>
        <v>0</v>
      </c>
      <c r="AF75" s="446">
        <f>Bobot!$P75*($I75*('Input Bank'!$K75+'Input Bank'!$L75)/30)+($J75*'Input Bank'!AF75)</f>
        <v>0</v>
      </c>
      <c r="AG75" s="446">
        <f>Bobot!$P75*($I75*('Input Bank'!$K75+'Input Bank'!$L75)/30)+($J75*'Input Bank'!AG75)</f>
        <v>0</v>
      </c>
      <c r="AH75" s="446">
        <f>Bobot!$P75*($I75*('Input Bank'!$K75+'Input Bank'!$L75)/30)+($J75*'Input Bank'!AH75)</f>
        <v>0</v>
      </c>
      <c r="AI75" s="446">
        <f>Bobot!$P75*($I75*('Input Bank'!$K75+'Input Bank'!$L75)/30)+($J75*'Input Bank'!AI75)</f>
        <v>0</v>
      </c>
      <c r="AJ75" s="446">
        <f>Bobot!$P75*($I75*('Input Bank'!$K75+'Input Bank'!$L75)/30)+($J75*'Input Bank'!AJ75)</f>
        <v>0</v>
      </c>
      <c r="AK75" s="446">
        <f>Bobot!$P75*($I75*('Input Bank'!$K75+'Input Bank'!$L75)/30)+($J75*'Input Bank'!AK75)</f>
        <v>0</v>
      </c>
      <c r="AL75" s="446">
        <f>Bobot!$P75*($I75*('Input Bank'!$K75+'Input Bank'!$L75)/30)+($J75*'Input Bank'!AL75)</f>
        <v>0</v>
      </c>
      <c r="AM75" s="446">
        <f>Bobot!$P75*($I75*('Input Bank'!$K75+'Input Bank'!$L75)/30)+($J75*'Input Bank'!AM75)</f>
        <v>0</v>
      </c>
      <c r="AN75" s="446">
        <f>Bobot!$P75*($I75*('Input Bank'!$K75+'Input Bank'!$L75)/30)+($J75*'Input Bank'!AN75)</f>
        <v>0</v>
      </c>
      <c r="AO75" s="446">
        <f>Bobot!$P75*($I75*('Input Bank'!$K75+'Input Bank'!$L75)/30)+($J75*'Input Bank'!AO75)</f>
        <v>0</v>
      </c>
      <c r="AP75" s="446">
        <f>Bobot!$P75*($I75*('Input Bank'!$K75+'Input Bank'!$L75)/30)+($J75*'Input Bank'!AP75)</f>
        <v>0</v>
      </c>
      <c r="AQ75" s="446">
        <f>$J75*'Input Bank'!AQ75</f>
        <v>0</v>
      </c>
      <c r="AR75" s="446">
        <f>$J75*'Input Bank'!AR75</f>
        <v>0</v>
      </c>
      <c r="AS75" s="446">
        <f>$J75*'Input Bank'!AS75</f>
        <v>0</v>
      </c>
      <c r="AT75" s="446">
        <f>$J75*'Input Bank'!AT75</f>
        <v>0</v>
      </c>
      <c r="AU75" s="446">
        <f>$J75*'Input Bank'!AU75</f>
        <v>0</v>
      </c>
      <c r="AV75" s="446">
        <f>$J75*'Input Bank'!AV75</f>
        <v>0</v>
      </c>
      <c r="AW75" s="446">
        <f>$J75*'Input Bank'!AW75</f>
        <v>0</v>
      </c>
      <c r="AX75" s="446">
        <f>$J75*'Input Bank'!AX75</f>
        <v>0</v>
      </c>
      <c r="AY75" s="446">
        <f>$J75*'Input Bank'!AY75</f>
        <v>0</v>
      </c>
      <c r="AZ75" s="446">
        <f>$J75*'Input Bank'!AZ75</f>
        <v>0</v>
      </c>
      <c r="BA75" s="447">
        <f>$J75*'Input Bank'!BA75</f>
        <v>0</v>
      </c>
      <c r="BB75" s="432"/>
    </row>
    <row r="76" spans="1:68" s="24" customFormat="1" ht="13">
      <c r="A76" s="439">
        <f>Bobot!P29</f>
        <v>1</v>
      </c>
      <c r="B76" s="439"/>
      <c r="C76" s="439"/>
      <c r="D76" s="439"/>
      <c r="E76" s="439"/>
      <c r="F76" s="47" t="s">
        <v>98</v>
      </c>
      <c r="G76" s="67" t="s">
        <v>21</v>
      </c>
      <c r="H76" s="110" t="s">
        <v>532</v>
      </c>
      <c r="I76" s="443">
        <f>Bobot!O76</f>
        <v>1</v>
      </c>
      <c r="J76" s="444">
        <f>Bobot!O76</f>
        <v>1</v>
      </c>
      <c r="K76" s="442"/>
      <c r="L76" s="445">
        <f>IF(Bobot!$P76=0,1,0)*('Input Bank'!L76+'Input Bank'!K76)*I76</f>
        <v>0</v>
      </c>
      <c r="M76" s="446">
        <f>Bobot!$P76*($I76*('Input Bank'!$K76+'Input Bank'!$L76)/30)+($J76*'Input Bank'!M76)</f>
        <v>0</v>
      </c>
      <c r="N76" s="446">
        <f>Bobot!$P76*($I76*('Input Bank'!$K76+'Input Bank'!$L76)/30)+($J76*'Input Bank'!N76)</f>
        <v>0</v>
      </c>
      <c r="O76" s="446">
        <f>Bobot!$P76*($I76*('Input Bank'!$K76+'Input Bank'!$L76)/30)+($J76*'Input Bank'!O76)</f>
        <v>0</v>
      </c>
      <c r="P76" s="446">
        <f>Bobot!$P76*($I76*('Input Bank'!$K76+'Input Bank'!$L76)/30)+($J76*'Input Bank'!P76)</f>
        <v>0</v>
      </c>
      <c r="Q76" s="446">
        <f>Bobot!$P76*($I76*('Input Bank'!$K76+'Input Bank'!$L76)/30)+($J76*'Input Bank'!Q76)</f>
        <v>0</v>
      </c>
      <c r="R76" s="446">
        <f>Bobot!$P76*($I76*('Input Bank'!$K76+'Input Bank'!$L76)/30)+($J76*'Input Bank'!R76)</f>
        <v>0</v>
      </c>
      <c r="S76" s="446">
        <f>Bobot!$P76*($I76*('Input Bank'!$K76+'Input Bank'!$L76)/30)+($J76*'Input Bank'!S76)</f>
        <v>0</v>
      </c>
      <c r="T76" s="446">
        <f>Bobot!$P76*($I76*('Input Bank'!$K76+'Input Bank'!$L76)/30)+($J76*'Input Bank'!T76)</f>
        <v>0</v>
      </c>
      <c r="U76" s="446">
        <f>Bobot!$P76*($I76*('Input Bank'!$K76+'Input Bank'!$L76)/30)+($J76*'Input Bank'!U76)</f>
        <v>0</v>
      </c>
      <c r="V76" s="446">
        <f>Bobot!$P76*($I76*('Input Bank'!$K76+'Input Bank'!$L76)/30)+($J76*'Input Bank'!V76)</f>
        <v>0</v>
      </c>
      <c r="W76" s="446">
        <f>Bobot!$P76*($I76*('Input Bank'!$K76+'Input Bank'!$L76)/30)+($J76*'Input Bank'!W76)</f>
        <v>0</v>
      </c>
      <c r="X76" s="446">
        <f>Bobot!$P76*($I76*('Input Bank'!$K76+'Input Bank'!$L76)/30)+($J76*'Input Bank'!X76)</f>
        <v>0</v>
      </c>
      <c r="Y76" s="446">
        <f>Bobot!$P76*($I76*('Input Bank'!$K76+'Input Bank'!$L76)/30)+($J76*'Input Bank'!Y76)</f>
        <v>0</v>
      </c>
      <c r="Z76" s="446">
        <f>Bobot!$P76*($I76*('Input Bank'!$K76+'Input Bank'!$L76)/30)+($J76*'Input Bank'!Z76)</f>
        <v>0</v>
      </c>
      <c r="AA76" s="446">
        <f>Bobot!$P76*($I76*('Input Bank'!$K76+'Input Bank'!$L76)/30)+($J76*'Input Bank'!AA76)</f>
        <v>0</v>
      </c>
      <c r="AB76" s="446">
        <f>Bobot!$P76*($I76*('Input Bank'!$K76+'Input Bank'!$L76)/30)+($J76*'Input Bank'!AB76)</f>
        <v>0</v>
      </c>
      <c r="AC76" s="446">
        <f>Bobot!$P76*($I76*('Input Bank'!$K76+'Input Bank'!$L76)/30)+($J76*'Input Bank'!AC76)</f>
        <v>0</v>
      </c>
      <c r="AD76" s="446">
        <f>Bobot!$P76*($I76*('Input Bank'!$K76+'Input Bank'!$L76)/30)+($J76*'Input Bank'!AD76)</f>
        <v>0</v>
      </c>
      <c r="AE76" s="446">
        <f>Bobot!$P76*($I76*('Input Bank'!$K76+'Input Bank'!$L76)/30)+($J76*'Input Bank'!AE76)</f>
        <v>0</v>
      </c>
      <c r="AF76" s="446">
        <f>Bobot!$P76*($I76*('Input Bank'!$K76+'Input Bank'!$L76)/30)+($J76*'Input Bank'!AF76)</f>
        <v>0</v>
      </c>
      <c r="AG76" s="446">
        <f>Bobot!$P76*($I76*('Input Bank'!$K76+'Input Bank'!$L76)/30)+($J76*'Input Bank'!AG76)</f>
        <v>0</v>
      </c>
      <c r="AH76" s="446">
        <f>Bobot!$P76*($I76*('Input Bank'!$K76+'Input Bank'!$L76)/30)+($J76*'Input Bank'!AH76)</f>
        <v>0</v>
      </c>
      <c r="AI76" s="446">
        <f>Bobot!$P76*($I76*('Input Bank'!$K76+'Input Bank'!$L76)/30)+($J76*'Input Bank'!AI76)</f>
        <v>0</v>
      </c>
      <c r="AJ76" s="446">
        <f>Bobot!$P76*($I76*('Input Bank'!$K76+'Input Bank'!$L76)/30)+($J76*'Input Bank'!AJ76)</f>
        <v>0</v>
      </c>
      <c r="AK76" s="446">
        <f>Bobot!$P76*($I76*('Input Bank'!$K76+'Input Bank'!$L76)/30)+($J76*'Input Bank'!AK76)</f>
        <v>0</v>
      </c>
      <c r="AL76" s="446">
        <f>Bobot!$P76*($I76*('Input Bank'!$K76+'Input Bank'!$L76)/30)+($J76*'Input Bank'!AL76)</f>
        <v>0</v>
      </c>
      <c r="AM76" s="446">
        <f>Bobot!$P76*($I76*('Input Bank'!$K76+'Input Bank'!$L76)/30)+($J76*'Input Bank'!AM76)</f>
        <v>0</v>
      </c>
      <c r="AN76" s="446">
        <f>Bobot!$P76*($I76*('Input Bank'!$K76+'Input Bank'!$L76)/30)+($J76*'Input Bank'!AN76)</f>
        <v>0</v>
      </c>
      <c r="AO76" s="446">
        <f>Bobot!$P76*($I76*('Input Bank'!$K76+'Input Bank'!$L76)/30)+($J76*'Input Bank'!AO76)</f>
        <v>0</v>
      </c>
      <c r="AP76" s="446">
        <f>Bobot!$P76*($I76*('Input Bank'!$K76+'Input Bank'!$L76)/30)+($J76*'Input Bank'!AP76)</f>
        <v>0</v>
      </c>
      <c r="AQ76" s="446">
        <f>$J76*'Input Bank'!AQ76</f>
        <v>0</v>
      </c>
      <c r="AR76" s="446">
        <f>$J76*'Input Bank'!AR76</f>
        <v>0</v>
      </c>
      <c r="AS76" s="446">
        <f>$J76*'Input Bank'!AS76</f>
        <v>0</v>
      </c>
      <c r="AT76" s="446">
        <f>$J76*'Input Bank'!AT76</f>
        <v>0</v>
      </c>
      <c r="AU76" s="446">
        <f>$J76*'Input Bank'!AU76</f>
        <v>0</v>
      </c>
      <c r="AV76" s="446">
        <f>$J76*'Input Bank'!AV76</f>
        <v>0</v>
      </c>
      <c r="AW76" s="446">
        <f>$J76*'Input Bank'!AW76</f>
        <v>0</v>
      </c>
      <c r="AX76" s="446">
        <f>$J76*'Input Bank'!AX76</f>
        <v>0</v>
      </c>
      <c r="AY76" s="446">
        <f>$J76*'Input Bank'!AY76</f>
        <v>0</v>
      </c>
      <c r="AZ76" s="446">
        <f>$J76*'Input Bank'!AZ76</f>
        <v>0</v>
      </c>
      <c r="BA76" s="447">
        <f>$J76*'Input Bank'!BA76</f>
        <v>0</v>
      </c>
      <c r="BB76" s="432"/>
      <c r="BK76" s="44"/>
      <c r="BL76" s="44"/>
      <c r="BP76" s="44"/>
    </row>
    <row r="77" spans="1:68" s="24" customFormat="1" ht="13">
      <c r="A77" s="439">
        <f>Bobot!P30</f>
        <v>1</v>
      </c>
      <c r="B77" s="439"/>
      <c r="C77" s="439"/>
      <c r="D77" s="439"/>
      <c r="E77" s="439"/>
      <c r="F77" s="47" t="s">
        <v>99</v>
      </c>
      <c r="G77" s="67" t="s">
        <v>22</v>
      </c>
      <c r="H77" s="110" t="s">
        <v>191</v>
      </c>
      <c r="I77" s="443">
        <f>Bobot!O77</f>
        <v>1</v>
      </c>
      <c r="J77" s="444">
        <f>Bobot!O77</f>
        <v>1</v>
      </c>
      <c r="K77" s="442"/>
      <c r="L77" s="477">
        <f>IF(Bobot!$P77=0,1,0)*('Input Bank'!L77+'Input Bank'!K77)*I77</f>
        <v>0</v>
      </c>
      <c r="M77" s="446">
        <f>Bobot!$P77*($I77*('Input Bank'!$K77+'Input Bank'!$L77)/30)+($J77*'Input Bank'!M77)</f>
        <v>0</v>
      </c>
      <c r="N77" s="446">
        <f>Bobot!$P77*($I77*('Input Bank'!$K77+'Input Bank'!$L77)/30)+($J77*'Input Bank'!N77)</f>
        <v>0</v>
      </c>
      <c r="O77" s="446">
        <f>Bobot!$P77*($I77*('Input Bank'!$K77+'Input Bank'!$L77)/30)+($J77*'Input Bank'!O77)</f>
        <v>0</v>
      </c>
      <c r="P77" s="446">
        <f>Bobot!$P77*($I77*('Input Bank'!$K77+'Input Bank'!$L77)/30)+($J77*'Input Bank'!P77)</f>
        <v>0</v>
      </c>
      <c r="Q77" s="446">
        <f>Bobot!$P77*($I77*('Input Bank'!$K77+'Input Bank'!$L77)/30)+($J77*'Input Bank'!Q77)</f>
        <v>0</v>
      </c>
      <c r="R77" s="446">
        <f>Bobot!$P77*($I77*('Input Bank'!$K77+'Input Bank'!$L77)/30)+($J77*'Input Bank'!R77)</f>
        <v>0</v>
      </c>
      <c r="S77" s="446">
        <f>Bobot!$P77*($I77*('Input Bank'!$K77+'Input Bank'!$L77)/30)+($J77*'Input Bank'!S77)</f>
        <v>0</v>
      </c>
      <c r="T77" s="446">
        <f>Bobot!$P77*($I77*('Input Bank'!$K77+'Input Bank'!$L77)/30)+($J77*'Input Bank'!T77)</f>
        <v>0</v>
      </c>
      <c r="U77" s="446">
        <f>Bobot!$P77*($I77*('Input Bank'!$K77+'Input Bank'!$L77)/30)+($J77*'Input Bank'!U77)</f>
        <v>0</v>
      </c>
      <c r="V77" s="446">
        <f>Bobot!$P77*($I77*('Input Bank'!$K77+'Input Bank'!$L77)/30)+($J77*'Input Bank'!V77)</f>
        <v>0</v>
      </c>
      <c r="W77" s="446">
        <f>Bobot!$P77*($I77*('Input Bank'!$K77+'Input Bank'!$L77)/30)+($J77*'Input Bank'!W77)</f>
        <v>0</v>
      </c>
      <c r="X77" s="446">
        <f>Bobot!$P77*($I77*('Input Bank'!$K77+'Input Bank'!$L77)/30)+($J77*'Input Bank'!X77)</f>
        <v>0</v>
      </c>
      <c r="Y77" s="446">
        <f>Bobot!$P77*($I77*('Input Bank'!$K77+'Input Bank'!$L77)/30)+($J77*'Input Bank'!Y77)</f>
        <v>0</v>
      </c>
      <c r="Z77" s="446">
        <f>Bobot!$P77*($I77*('Input Bank'!$K77+'Input Bank'!$L77)/30)+($J77*'Input Bank'!Z77)</f>
        <v>0</v>
      </c>
      <c r="AA77" s="446">
        <f>Bobot!$P77*($I77*('Input Bank'!$K77+'Input Bank'!$L77)/30)+($J77*'Input Bank'!AA77)</f>
        <v>0</v>
      </c>
      <c r="AB77" s="446">
        <f>Bobot!$P77*($I77*('Input Bank'!$K77+'Input Bank'!$L77)/30)+($J77*'Input Bank'!AB77)</f>
        <v>0</v>
      </c>
      <c r="AC77" s="446">
        <f>Bobot!$P77*($I77*('Input Bank'!$K77+'Input Bank'!$L77)/30)+($J77*'Input Bank'!AC77)</f>
        <v>0</v>
      </c>
      <c r="AD77" s="446">
        <f>Bobot!$P77*($I77*('Input Bank'!$K77+'Input Bank'!$L77)/30)+($J77*'Input Bank'!AD77)</f>
        <v>0</v>
      </c>
      <c r="AE77" s="446">
        <f>Bobot!$P77*($I77*('Input Bank'!$K77+'Input Bank'!$L77)/30)+($J77*'Input Bank'!AE77)</f>
        <v>0</v>
      </c>
      <c r="AF77" s="446">
        <f>Bobot!$P77*($I77*('Input Bank'!$K77+'Input Bank'!$L77)/30)+($J77*'Input Bank'!AF77)</f>
        <v>0</v>
      </c>
      <c r="AG77" s="446">
        <f>Bobot!$P77*($I77*('Input Bank'!$K77+'Input Bank'!$L77)/30)+($J77*'Input Bank'!AG77)</f>
        <v>0</v>
      </c>
      <c r="AH77" s="446">
        <f>Bobot!$P77*($I77*('Input Bank'!$K77+'Input Bank'!$L77)/30)+($J77*'Input Bank'!AH77)</f>
        <v>0</v>
      </c>
      <c r="AI77" s="446">
        <f>Bobot!$P77*($I77*('Input Bank'!$K77+'Input Bank'!$L77)/30)+($J77*'Input Bank'!AI77)</f>
        <v>0</v>
      </c>
      <c r="AJ77" s="446">
        <f>Bobot!$P77*($I77*('Input Bank'!$K77+'Input Bank'!$L77)/30)+($J77*'Input Bank'!AJ77)</f>
        <v>0</v>
      </c>
      <c r="AK77" s="446">
        <f>Bobot!$P77*($I77*('Input Bank'!$K77+'Input Bank'!$L77)/30)+($J77*'Input Bank'!AK77)</f>
        <v>0</v>
      </c>
      <c r="AL77" s="446">
        <f>Bobot!$P77*($I77*('Input Bank'!$K77+'Input Bank'!$L77)/30)+($J77*'Input Bank'!AL77)</f>
        <v>0</v>
      </c>
      <c r="AM77" s="446">
        <f>Bobot!$P77*($I77*('Input Bank'!$K77+'Input Bank'!$L77)/30)+($J77*'Input Bank'!AM77)</f>
        <v>0</v>
      </c>
      <c r="AN77" s="446">
        <f>Bobot!$P77*($I77*('Input Bank'!$K77+'Input Bank'!$L77)/30)+($J77*'Input Bank'!AN77)</f>
        <v>0</v>
      </c>
      <c r="AO77" s="446">
        <f>Bobot!$P77*($I77*('Input Bank'!$K77+'Input Bank'!$L77)/30)+($J77*'Input Bank'!AO77)</f>
        <v>0</v>
      </c>
      <c r="AP77" s="446">
        <f>Bobot!$P77*($I77*('Input Bank'!$K77+'Input Bank'!$L77)/30)+($J77*'Input Bank'!AP77)</f>
        <v>0</v>
      </c>
      <c r="AQ77" s="446">
        <f>$J77*'Input Bank'!AQ77</f>
        <v>0</v>
      </c>
      <c r="AR77" s="446">
        <f>$J77*'Input Bank'!AR77</f>
        <v>0</v>
      </c>
      <c r="AS77" s="446">
        <f>$J77*'Input Bank'!AS77</f>
        <v>0</v>
      </c>
      <c r="AT77" s="446">
        <f>$J77*'Input Bank'!AT77</f>
        <v>0</v>
      </c>
      <c r="AU77" s="446">
        <f>$J77*'Input Bank'!AU77</f>
        <v>0</v>
      </c>
      <c r="AV77" s="446">
        <f>$J77*'Input Bank'!AV77</f>
        <v>0</v>
      </c>
      <c r="AW77" s="446">
        <f>$J77*'Input Bank'!AW77</f>
        <v>0</v>
      </c>
      <c r="AX77" s="446">
        <f>$J77*'Input Bank'!AX77</f>
        <v>0</v>
      </c>
      <c r="AY77" s="446">
        <f>$J77*'Input Bank'!AY77</f>
        <v>0</v>
      </c>
      <c r="AZ77" s="446">
        <f>$J77*'Input Bank'!AZ77</f>
        <v>0</v>
      </c>
      <c r="BA77" s="447">
        <f>$J77*'Input Bank'!BA77</f>
        <v>0</v>
      </c>
      <c r="BB77" s="432"/>
      <c r="BL77" s="44"/>
      <c r="BO77" s="44"/>
    </row>
    <row r="78" spans="1:68" s="44" customFormat="1" ht="13">
      <c r="A78" s="439" t="e">
        <f>Bobot!#REF!</f>
        <v>#REF!</v>
      </c>
      <c r="B78" s="439"/>
      <c r="C78" s="439"/>
      <c r="D78" s="439"/>
      <c r="E78" s="439"/>
      <c r="F78" s="47" t="s">
        <v>100</v>
      </c>
      <c r="G78" s="67" t="s">
        <v>23</v>
      </c>
      <c r="H78" s="110" t="s">
        <v>192</v>
      </c>
      <c r="I78" s="456"/>
      <c r="J78" s="457"/>
      <c r="K78" s="442"/>
      <c r="L78" s="453">
        <f>SUM(L79,L80)</f>
        <v>0</v>
      </c>
      <c r="M78" s="453">
        <f>SUM(M79,M80)</f>
        <v>0</v>
      </c>
      <c r="N78" s="453">
        <f t="shared" ref="N78:BA78" si="13">SUM(N79,N80)</f>
        <v>0</v>
      </c>
      <c r="O78" s="453">
        <f t="shared" si="13"/>
        <v>0</v>
      </c>
      <c r="P78" s="453">
        <f t="shared" si="13"/>
        <v>0</v>
      </c>
      <c r="Q78" s="453">
        <f t="shared" si="13"/>
        <v>0</v>
      </c>
      <c r="R78" s="453">
        <f t="shared" si="13"/>
        <v>0</v>
      </c>
      <c r="S78" s="453">
        <f t="shared" si="13"/>
        <v>0</v>
      </c>
      <c r="T78" s="453">
        <f t="shared" si="13"/>
        <v>0</v>
      </c>
      <c r="U78" s="453">
        <f t="shared" si="13"/>
        <v>0</v>
      </c>
      <c r="V78" s="453">
        <f t="shared" si="13"/>
        <v>0</v>
      </c>
      <c r="W78" s="453">
        <f t="shared" si="13"/>
        <v>0</v>
      </c>
      <c r="X78" s="453">
        <f t="shared" si="13"/>
        <v>0</v>
      </c>
      <c r="Y78" s="453">
        <f t="shared" si="13"/>
        <v>0</v>
      </c>
      <c r="Z78" s="453">
        <f t="shared" si="13"/>
        <v>0</v>
      </c>
      <c r="AA78" s="453">
        <f t="shared" si="13"/>
        <v>0</v>
      </c>
      <c r="AB78" s="453">
        <f t="shared" si="13"/>
        <v>0</v>
      </c>
      <c r="AC78" s="453">
        <f t="shared" si="13"/>
        <v>0</v>
      </c>
      <c r="AD78" s="453">
        <f t="shared" si="13"/>
        <v>0</v>
      </c>
      <c r="AE78" s="453">
        <f t="shared" si="13"/>
        <v>0</v>
      </c>
      <c r="AF78" s="453">
        <f t="shared" si="13"/>
        <v>0</v>
      </c>
      <c r="AG78" s="453">
        <f t="shared" si="13"/>
        <v>0</v>
      </c>
      <c r="AH78" s="453">
        <f t="shared" si="13"/>
        <v>0</v>
      </c>
      <c r="AI78" s="453">
        <f t="shared" si="13"/>
        <v>0</v>
      </c>
      <c r="AJ78" s="453">
        <f t="shared" si="13"/>
        <v>0</v>
      </c>
      <c r="AK78" s="453">
        <f t="shared" si="13"/>
        <v>0</v>
      </c>
      <c r="AL78" s="453">
        <f t="shared" si="13"/>
        <v>0</v>
      </c>
      <c r="AM78" s="453">
        <f t="shared" si="13"/>
        <v>0</v>
      </c>
      <c r="AN78" s="453">
        <f t="shared" si="13"/>
        <v>0</v>
      </c>
      <c r="AO78" s="453">
        <f t="shared" si="13"/>
        <v>0</v>
      </c>
      <c r="AP78" s="453">
        <f t="shared" si="13"/>
        <v>0</v>
      </c>
      <c r="AQ78" s="453">
        <f t="shared" si="13"/>
        <v>0</v>
      </c>
      <c r="AR78" s="453">
        <f t="shared" si="13"/>
        <v>0</v>
      </c>
      <c r="AS78" s="453">
        <f t="shared" si="13"/>
        <v>0</v>
      </c>
      <c r="AT78" s="453">
        <f t="shared" si="13"/>
        <v>0</v>
      </c>
      <c r="AU78" s="453">
        <f t="shared" si="13"/>
        <v>0</v>
      </c>
      <c r="AV78" s="453">
        <f t="shared" si="13"/>
        <v>0</v>
      </c>
      <c r="AW78" s="453">
        <f t="shared" si="13"/>
        <v>0</v>
      </c>
      <c r="AX78" s="453">
        <f t="shared" si="13"/>
        <v>0</v>
      </c>
      <c r="AY78" s="453">
        <f t="shared" si="13"/>
        <v>0</v>
      </c>
      <c r="AZ78" s="453">
        <f t="shared" si="13"/>
        <v>0</v>
      </c>
      <c r="BA78" s="453">
        <f t="shared" si="13"/>
        <v>0</v>
      </c>
      <c r="BB78" s="432"/>
      <c r="BC78" s="24"/>
      <c r="BD78" s="24"/>
      <c r="BE78" s="24"/>
      <c r="BF78" s="24"/>
      <c r="BG78" s="24"/>
      <c r="BH78" s="24"/>
      <c r="BI78" s="24"/>
      <c r="BJ78" s="24"/>
      <c r="BK78" s="24"/>
      <c r="BM78" s="24"/>
      <c r="BN78" s="24"/>
      <c r="BO78" s="24"/>
      <c r="BP78" s="24"/>
    </row>
    <row r="79" spans="1:68" s="24" customFormat="1">
      <c r="A79" s="439" t="e">
        <f>Bobot!#REF!</f>
        <v>#REF!</v>
      </c>
      <c r="B79" s="439"/>
      <c r="C79" s="439"/>
      <c r="D79" s="439"/>
      <c r="E79" s="439"/>
      <c r="F79" s="47" t="s">
        <v>101</v>
      </c>
      <c r="G79" s="69" t="s">
        <v>421</v>
      </c>
      <c r="H79" s="42" t="s">
        <v>240</v>
      </c>
      <c r="I79" s="443">
        <f>Bobot!O79</f>
        <v>1</v>
      </c>
      <c r="J79" s="444">
        <f>Bobot!O79</f>
        <v>1</v>
      </c>
      <c r="K79" s="442"/>
      <c r="L79" s="477">
        <f>IF(Bobot!$P79=0,1,0)*('Input Bank'!L79+'Input Bank'!K79)*I79</f>
        <v>0</v>
      </c>
      <c r="M79" s="446">
        <f>Bobot!$P79*($I79*('Input Bank'!$K79+'Input Bank'!$L79)/30)+($J79*'Input Bank'!M79)</f>
        <v>0</v>
      </c>
      <c r="N79" s="446">
        <f>Bobot!$P79*($I79*('Input Bank'!$K79+'Input Bank'!$L79)/30)+($J79*'Input Bank'!N79)</f>
        <v>0</v>
      </c>
      <c r="O79" s="446">
        <f>Bobot!$P79*($I79*('Input Bank'!$K79+'Input Bank'!$L79)/30)+($J79*'Input Bank'!O79)</f>
        <v>0</v>
      </c>
      <c r="P79" s="446">
        <f>Bobot!$P79*($I79*('Input Bank'!$K79+'Input Bank'!$L79)/30)+($J79*'Input Bank'!P79)</f>
        <v>0</v>
      </c>
      <c r="Q79" s="446">
        <f>Bobot!$P79*($I79*('Input Bank'!$K79+'Input Bank'!$L79)/30)+($J79*'Input Bank'!Q79)</f>
        <v>0</v>
      </c>
      <c r="R79" s="446">
        <f>Bobot!$P79*($I79*('Input Bank'!$K79+'Input Bank'!$L79)/30)+($J79*'Input Bank'!R79)</f>
        <v>0</v>
      </c>
      <c r="S79" s="446">
        <f>Bobot!$P79*($I79*('Input Bank'!$K79+'Input Bank'!$L79)/30)+($J79*'Input Bank'!S79)</f>
        <v>0</v>
      </c>
      <c r="T79" s="446">
        <f>Bobot!$P79*($I79*('Input Bank'!$K79+'Input Bank'!$L79)/30)+($J79*'Input Bank'!T79)</f>
        <v>0</v>
      </c>
      <c r="U79" s="446">
        <f>Bobot!$P79*($I79*('Input Bank'!$K79+'Input Bank'!$L79)/30)+($J79*'Input Bank'!U79)</f>
        <v>0</v>
      </c>
      <c r="V79" s="446">
        <f>Bobot!$P79*($I79*('Input Bank'!$K79+'Input Bank'!$L79)/30)+($J79*'Input Bank'!V79)</f>
        <v>0</v>
      </c>
      <c r="W79" s="446">
        <f>Bobot!$P79*($I79*('Input Bank'!$K79+'Input Bank'!$L79)/30)+($J79*'Input Bank'!W79)</f>
        <v>0</v>
      </c>
      <c r="X79" s="446">
        <f>Bobot!$P79*($I79*('Input Bank'!$K79+'Input Bank'!$L79)/30)+($J79*'Input Bank'!X79)</f>
        <v>0</v>
      </c>
      <c r="Y79" s="446">
        <f>Bobot!$P79*($I79*('Input Bank'!$K79+'Input Bank'!$L79)/30)+($J79*'Input Bank'!Y79)</f>
        <v>0</v>
      </c>
      <c r="Z79" s="446">
        <f>Bobot!$P79*($I79*('Input Bank'!$K79+'Input Bank'!$L79)/30)+($J79*'Input Bank'!Z79)</f>
        <v>0</v>
      </c>
      <c r="AA79" s="446">
        <f>Bobot!$P79*($I79*('Input Bank'!$K79+'Input Bank'!$L79)/30)+($J79*'Input Bank'!AA79)</f>
        <v>0</v>
      </c>
      <c r="AB79" s="446">
        <f>Bobot!$P79*($I79*('Input Bank'!$K79+'Input Bank'!$L79)/30)+($J79*'Input Bank'!AB79)</f>
        <v>0</v>
      </c>
      <c r="AC79" s="446">
        <f>Bobot!$P79*($I79*('Input Bank'!$K79+'Input Bank'!$L79)/30)+($J79*'Input Bank'!AC79)</f>
        <v>0</v>
      </c>
      <c r="AD79" s="446">
        <f>Bobot!$P79*($I79*('Input Bank'!$K79+'Input Bank'!$L79)/30)+($J79*'Input Bank'!AD79)</f>
        <v>0</v>
      </c>
      <c r="AE79" s="446">
        <f>Bobot!$P79*($I79*('Input Bank'!$K79+'Input Bank'!$L79)/30)+($J79*'Input Bank'!AE79)</f>
        <v>0</v>
      </c>
      <c r="AF79" s="446">
        <f>Bobot!$P79*($I79*('Input Bank'!$K79+'Input Bank'!$L79)/30)+($J79*'Input Bank'!AF79)</f>
        <v>0</v>
      </c>
      <c r="AG79" s="446">
        <f>Bobot!$P79*($I79*('Input Bank'!$K79+'Input Bank'!$L79)/30)+($J79*'Input Bank'!AG79)</f>
        <v>0</v>
      </c>
      <c r="AH79" s="446">
        <f>Bobot!$P79*($I79*('Input Bank'!$K79+'Input Bank'!$L79)/30)+($J79*'Input Bank'!AH79)</f>
        <v>0</v>
      </c>
      <c r="AI79" s="446">
        <f>Bobot!$P79*($I79*('Input Bank'!$K79+'Input Bank'!$L79)/30)+($J79*'Input Bank'!AI79)</f>
        <v>0</v>
      </c>
      <c r="AJ79" s="446">
        <f>Bobot!$P79*($I79*('Input Bank'!$K79+'Input Bank'!$L79)/30)+($J79*'Input Bank'!AJ79)</f>
        <v>0</v>
      </c>
      <c r="AK79" s="446">
        <f>Bobot!$P79*($I79*('Input Bank'!$K79+'Input Bank'!$L79)/30)+($J79*'Input Bank'!AK79)</f>
        <v>0</v>
      </c>
      <c r="AL79" s="446">
        <f>Bobot!$P79*($I79*('Input Bank'!$K79+'Input Bank'!$L79)/30)+($J79*'Input Bank'!AL79)</f>
        <v>0</v>
      </c>
      <c r="AM79" s="446">
        <f>Bobot!$P79*($I79*('Input Bank'!$K79+'Input Bank'!$L79)/30)+($J79*'Input Bank'!AM79)</f>
        <v>0</v>
      </c>
      <c r="AN79" s="446">
        <f>Bobot!$P79*($I79*('Input Bank'!$K79+'Input Bank'!$L79)/30)+($J79*'Input Bank'!AN79)</f>
        <v>0</v>
      </c>
      <c r="AO79" s="446">
        <f>Bobot!$P79*($I79*('Input Bank'!$K79+'Input Bank'!$L79)/30)+($J79*'Input Bank'!AO79)</f>
        <v>0</v>
      </c>
      <c r="AP79" s="446">
        <f>Bobot!$P79*($I79*('Input Bank'!$K79+'Input Bank'!$L79)/30)+($J79*'Input Bank'!AP79)</f>
        <v>0</v>
      </c>
      <c r="AQ79" s="446">
        <f>$J79*'Input Bank'!AQ79</f>
        <v>0</v>
      </c>
      <c r="AR79" s="446">
        <f>$J79*'Input Bank'!AR79</f>
        <v>0</v>
      </c>
      <c r="AS79" s="446">
        <f>$J79*'Input Bank'!AS79</f>
        <v>0</v>
      </c>
      <c r="AT79" s="446">
        <f>$J79*'Input Bank'!AT79</f>
        <v>0</v>
      </c>
      <c r="AU79" s="446">
        <f>$J79*'Input Bank'!AU79</f>
        <v>0</v>
      </c>
      <c r="AV79" s="446">
        <f>$J79*'Input Bank'!AV79</f>
        <v>0</v>
      </c>
      <c r="AW79" s="446">
        <f>$J79*'Input Bank'!AW79</f>
        <v>0</v>
      </c>
      <c r="AX79" s="446">
        <f>$J79*'Input Bank'!AX79</f>
        <v>0</v>
      </c>
      <c r="AY79" s="446">
        <f>$J79*'Input Bank'!AY79</f>
        <v>0</v>
      </c>
      <c r="AZ79" s="446">
        <f>$J79*'Input Bank'!AZ79</f>
        <v>0</v>
      </c>
      <c r="BA79" s="447">
        <f>$J79*'Input Bank'!BA79</f>
        <v>0</v>
      </c>
      <c r="BB79" s="432"/>
      <c r="BL79" s="44"/>
    </row>
    <row r="80" spans="1:68" s="24" customFormat="1">
      <c r="A80" s="439" t="e">
        <f>Bobot!#REF!</f>
        <v>#REF!</v>
      </c>
      <c r="B80" s="439"/>
      <c r="C80" s="439"/>
      <c r="D80" s="439"/>
      <c r="E80" s="439"/>
      <c r="F80" s="47" t="s">
        <v>102</v>
      </c>
      <c r="G80" s="69" t="s">
        <v>422</v>
      </c>
      <c r="H80" s="42" t="s">
        <v>241</v>
      </c>
      <c r="I80" s="443">
        <f>Bobot!O80</f>
        <v>0</v>
      </c>
      <c r="J80" s="444">
        <f>Bobot!O80</f>
        <v>0</v>
      </c>
      <c r="K80" s="442"/>
      <c r="L80" s="477">
        <f>IF(Bobot!$P80=0,1,0)*('Input Bank'!L80+'Input Bank'!K80)*I80</f>
        <v>0</v>
      </c>
      <c r="M80" s="446">
        <f>Bobot!$P80*($I80*('Input Bank'!$K80+'Input Bank'!$L80)/30)+($J80*'Input Bank'!M80)</f>
        <v>0</v>
      </c>
      <c r="N80" s="446">
        <f>Bobot!$P80*($I80*('Input Bank'!$K80+'Input Bank'!$L80)/30)+($J80*'Input Bank'!N80)</f>
        <v>0</v>
      </c>
      <c r="O80" s="446">
        <f>Bobot!$P80*($I80*('Input Bank'!$K80+'Input Bank'!$L80)/30)+($J80*'Input Bank'!O80)</f>
        <v>0</v>
      </c>
      <c r="P80" s="446">
        <f>Bobot!$P80*($I80*('Input Bank'!$K80+'Input Bank'!$L80)/30)+($J80*'Input Bank'!P80)</f>
        <v>0</v>
      </c>
      <c r="Q80" s="446">
        <f>Bobot!$P80*($I80*('Input Bank'!$K80+'Input Bank'!$L80)/30)+($J80*'Input Bank'!Q80)</f>
        <v>0</v>
      </c>
      <c r="R80" s="446">
        <f>Bobot!$P80*($I80*('Input Bank'!$K80+'Input Bank'!$L80)/30)+($J80*'Input Bank'!R80)</f>
        <v>0</v>
      </c>
      <c r="S80" s="446">
        <f>Bobot!$P80*($I80*('Input Bank'!$K80+'Input Bank'!$L80)/30)+($J80*'Input Bank'!S80)</f>
        <v>0</v>
      </c>
      <c r="T80" s="446">
        <f>Bobot!$P80*($I80*('Input Bank'!$K80+'Input Bank'!$L80)/30)+($J80*'Input Bank'!T80)</f>
        <v>0</v>
      </c>
      <c r="U80" s="446">
        <f>Bobot!$P80*($I80*('Input Bank'!$K80+'Input Bank'!$L80)/30)+($J80*'Input Bank'!U80)</f>
        <v>0</v>
      </c>
      <c r="V80" s="446">
        <f>Bobot!$P80*($I80*('Input Bank'!$K80+'Input Bank'!$L80)/30)+($J80*'Input Bank'!V80)</f>
        <v>0</v>
      </c>
      <c r="W80" s="446">
        <f>Bobot!$P80*($I80*('Input Bank'!$K80+'Input Bank'!$L80)/30)+($J80*'Input Bank'!W80)</f>
        <v>0</v>
      </c>
      <c r="X80" s="446">
        <f>Bobot!$P80*($I80*('Input Bank'!$K80+'Input Bank'!$L80)/30)+($J80*'Input Bank'!X80)</f>
        <v>0</v>
      </c>
      <c r="Y80" s="446">
        <f>Bobot!$P80*($I80*('Input Bank'!$K80+'Input Bank'!$L80)/30)+($J80*'Input Bank'!Y80)</f>
        <v>0</v>
      </c>
      <c r="Z80" s="446">
        <f>Bobot!$P80*($I80*('Input Bank'!$K80+'Input Bank'!$L80)/30)+($J80*'Input Bank'!Z80)</f>
        <v>0</v>
      </c>
      <c r="AA80" s="446">
        <f>Bobot!$P80*($I80*('Input Bank'!$K80+'Input Bank'!$L80)/30)+($J80*'Input Bank'!AA80)</f>
        <v>0</v>
      </c>
      <c r="AB80" s="446">
        <f>Bobot!$P80*($I80*('Input Bank'!$K80+'Input Bank'!$L80)/30)+($J80*'Input Bank'!AB80)</f>
        <v>0</v>
      </c>
      <c r="AC80" s="446">
        <f>Bobot!$P80*($I80*('Input Bank'!$K80+'Input Bank'!$L80)/30)+($J80*'Input Bank'!AC80)</f>
        <v>0</v>
      </c>
      <c r="AD80" s="446">
        <f>Bobot!$P80*($I80*('Input Bank'!$K80+'Input Bank'!$L80)/30)+($J80*'Input Bank'!AD80)</f>
        <v>0</v>
      </c>
      <c r="AE80" s="446">
        <f>Bobot!$P80*($I80*('Input Bank'!$K80+'Input Bank'!$L80)/30)+($J80*'Input Bank'!AE80)</f>
        <v>0</v>
      </c>
      <c r="AF80" s="446">
        <f>Bobot!$P80*($I80*('Input Bank'!$K80+'Input Bank'!$L80)/30)+($J80*'Input Bank'!AF80)</f>
        <v>0</v>
      </c>
      <c r="AG80" s="446">
        <f>Bobot!$P80*($I80*('Input Bank'!$K80+'Input Bank'!$L80)/30)+($J80*'Input Bank'!AG80)</f>
        <v>0</v>
      </c>
      <c r="AH80" s="446">
        <f>Bobot!$P80*($I80*('Input Bank'!$K80+'Input Bank'!$L80)/30)+($J80*'Input Bank'!AH80)</f>
        <v>0</v>
      </c>
      <c r="AI80" s="446">
        <f>Bobot!$P80*($I80*('Input Bank'!$K80+'Input Bank'!$L80)/30)+($J80*'Input Bank'!AI80)</f>
        <v>0</v>
      </c>
      <c r="AJ80" s="446">
        <f>Bobot!$P80*($I80*('Input Bank'!$K80+'Input Bank'!$L80)/30)+($J80*'Input Bank'!AJ80)</f>
        <v>0</v>
      </c>
      <c r="AK80" s="446">
        <f>Bobot!$P80*($I80*('Input Bank'!$K80+'Input Bank'!$L80)/30)+($J80*'Input Bank'!AK80)</f>
        <v>0</v>
      </c>
      <c r="AL80" s="446">
        <f>Bobot!$P80*($I80*('Input Bank'!$K80+'Input Bank'!$L80)/30)+($J80*'Input Bank'!AL80)</f>
        <v>0</v>
      </c>
      <c r="AM80" s="446">
        <f>Bobot!$P80*($I80*('Input Bank'!$K80+'Input Bank'!$L80)/30)+($J80*'Input Bank'!AM80)</f>
        <v>0</v>
      </c>
      <c r="AN80" s="446">
        <f>Bobot!$P80*($I80*('Input Bank'!$K80+'Input Bank'!$L80)/30)+($J80*'Input Bank'!AN80)</f>
        <v>0</v>
      </c>
      <c r="AO80" s="446">
        <f>Bobot!$P80*($I80*('Input Bank'!$K80+'Input Bank'!$L80)/30)+($J80*'Input Bank'!AO80)</f>
        <v>0</v>
      </c>
      <c r="AP80" s="446">
        <f>Bobot!$P80*($I80*('Input Bank'!$K80+'Input Bank'!$L80)/30)+($J80*'Input Bank'!AP80)</f>
        <v>0</v>
      </c>
      <c r="AQ80" s="446">
        <f>Bobot!$P80*($I80*('Input Bank'!$K80+'Input Bank'!$L80)/30)+($J80*'Input Bank'!AQ80)</f>
        <v>0</v>
      </c>
      <c r="AR80" s="478">
        <f>$J80*'Input Bank'!AR80</f>
        <v>0</v>
      </c>
      <c r="AS80" s="478">
        <f>$J80*'Input Bank'!AS80</f>
        <v>0</v>
      </c>
      <c r="AT80" s="478">
        <f>$J80*'Input Bank'!AT80</f>
        <v>0</v>
      </c>
      <c r="AU80" s="478">
        <f>$J80*'Input Bank'!AU80</f>
        <v>0</v>
      </c>
      <c r="AV80" s="478">
        <f>$J80*'Input Bank'!AV80</f>
        <v>0</v>
      </c>
      <c r="AW80" s="478">
        <f>$J80*'Input Bank'!AW80</f>
        <v>0</v>
      </c>
      <c r="AX80" s="478">
        <f>$J80*'Input Bank'!AX80</f>
        <v>0</v>
      </c>
      <c r="AY80" s="478">
        <f>$J80*'Input Bank'!AY80</f>
        <v>0</v>
      </c>
      <c r="AZ80" s="478">
        <f>$J80*'Input Bank'!AZ80</f>
        <v>0</v>
      </c>
      <c r="BA80" s="447">
        <f>$J80*'Input Bank'!BA80</f>
        <v>0</v>
      </c>
      <c r="BB80" s="432"/>
      <c r="BK80" s="44"/>
    </row>
    <row r="81" spans="1:68" s="24" customFormat="1" ht="13">
      <c r="A81" s="439" t="e">
        <f>Bobot!#REF!</f>
        <v>#REF!</v>
      </c>
      <c r="B81" s="439"/>
      <c r="C81" s="439"/>
      <c r="D81" s="439"/>
      <c r="E81" s="439"/>
      <c r="F81" s="47" t="s">
        <v>103</v>
      </c>
      <c r="G81" s="67" t="s">
        <v>24</v>
      </c>
      <c r="H81" s="36" t="s">
        <v>193</v>
      </c>
      <c r="I81" s="443">
        <f>Bobot!O81</f>
        <v>0.5</v>
      </c>
      <c r="J81" s="444">
        <f>Bobot!O81</f>
        <v>0.5</v>
      </c>
      <c r="K81" s="442"/>
      <c r="L81" s="479">
        <f>IF(Bobot!$P81=0,1,0)*('Input Bank'!L81+'Input Bank'!K81)*I81</f>
        <v>0</v>
      </c>
      <c r="M81" s="463">
        <f>Bobot!$P81*($I81*('Input Bank'!$K81+'Input Bank'!$L81)/30)+($J81*'Input Bank'!M81)</f>
        <v>0</v>
      </c>
      <c r="N81" s="463">
        <f>Bobot!$P81*($I81*('Input Bank'!$K81+'Input Bank'!$L81)/30)+($J81*'Input Bank'!N81)</f>
        <v>0</v>
      </c>
      <c r="O81" s="463">
        <f>Bobot!$P81*($I81*('Input Bank'!$K81+'Input Bank'!$L81)/30)+($J81*'Input Bank'!O81)</f>
        <v>0</v>
      </c>
      <c r="P81" s="463">
        <f>Bobot!$P81*($I81*('Input Bank'!$K81+'Input Bank'!$L81)/30)+($J81*'Input Bank'!P81)</f>
        <v>0</v>
      </c>
      <c r="Q81" s="463">
        <f>Bobot!$P81*($I81*('Input Bank'!$K81+'Input Bank'!$L81)/30)+($J81*'Input Bank'!Q81)</f>
        <v>0</v>
      </c>
      <c r="R81" s="463">
        <f>Bobot!$P81*($I81*('Input Bank'!$K81+'Input Bank'!$L81)/30)+($J81*'Input Bank'!R81)</f>
        <v>0</v>
      </c>
      <c r="S81" s="463">
        <f>Bobot!$P81*($I81*('Input Bank'!$K81+'Input Bank'!$L81)/30)+($J81*'Input Bank'!S81)</f>
        <v>0</v>
      </c>
      <c r="T81" s="463">
        <f>Bobot!$P81*($I81*('Input Bank'!$K81+'Input Bank'!$L81)/30)+($J81*'Input Bank'!T81)</f>
        <v>0</v>
      </c>
      <c r="U81" s="463">
        <f>Bobot!$P81*($I81*('Input Bank'!$K81+'Input Bank'!$L81)/30)+($J81*'Input Bank'!U81)</f>
        <v>0</v>
      </c>
      <c r="V81" s="463">
        <f>Bobot!$P81*($I81*('Input Bank'!$K81+'Input Bank'!$L81)/30)+($J81*'Input Bank'!V81)</f>
        <v>0</v>
      </c>
      <c r="W81" s="463">
        <f>Bobot!$P81*($I81*('Input Bank'!$K81+'Input Bank'!$L81)/30)+($J81*'Input Bank'!W81)</f>
        <v>0</v>
      </c>
      <c r="X81" s="463">
        <f>Bobot!$P81*($I81*('Input Bank'!$K81+'Input Bank'!$L81)/30)+($J81*'Input Bank'!X81)</f>
        <v>0</v>
      </c>
      <c r="Y81" s="463">
        <f>Bobot!$P81*($I81*('Input Bank'!$K81+'Input Bank'!$L81)/30)+($J81*'Input Bank'!Y81)</f>
        <v>0</v>
      </c>
      <c r="Z81" s="463">
        <f>Bobot!$P81*($I81*('Input Bank'!$K81+'Input Bank'!$L81)/30)+($J81*'Input Bank'!Z81)</f>
        <v>0</v>
      </c>
      <c r="AA81" s="463">
        <f>Bobot!$P81*($I81*('Input Bank'!$K81+'Input Bank'!$L81)/30)+($J81*'Input Bank'!AA81)</f>
        <v>0</v>
      </c>
      <c r="AB81" s="463">
        <f>Bobot!$P81*($I81*('Input Bank'!$K81+'Input Bank'!$L81)/30)+($J81*'Input Bank'!AB81)</f>
        <v>0</v>
      </c>
      <c r="AC81" s="463">
        <f>Bobot!$P81*($I81*('Input Bank'!$K81+'Input Bank'!$L81)/30)+($J81*'Input Bank'!AC81)</f>
        <v>0</v>
      </c>
      <c r="AD81" s="463">
        <f>Bobot!$P81*($I81*('Input Bank'!$K81+'Input Bank'!$L81)/30)+($J81*'Input Bank'!AD81)</f>
        <v>0</v>
      </c>
      <c r="AE81" s="463">
        <f>Bobot!$P81*($I81*('Input Bank'!$K81+'Input Bank'!$L81)/30)+($J81*'Input Bank'!AE81)</f>
        <v>0</v>
      </c>
      <c r="AF81" s="463">
        <f>Bobot!$P81*($I81*('Input Bank'!$K81+'Input Bank'!$L81)/30)+($J81*'Input Bank'!AF81)</f>
        <v>0</v>
      </c>
      <c r="AG81" s="463">
        <f>Bobot!$P81*($I81*('Input Bank'!$K81+'Input Bank'!$L81)/30)+($J81*'Input Bank'!AG81)</f>
        <v>0</v>
      </c>
      <c r="AH81" s="463">
        <f>Bobot!$P81*($I81*('Input Bank'!$K81+'Input Bank'!$L81)/30)+($J81*'Input Bank'!AH81)</f>
        <v>0</v>
      </c>
      <c r="AI81" s="463">
        <f>Bobot!$P81*($I81*('Input Bank'!$K81+'Input Bank'!$L81)/30)+($J81*'Input Bank'!AI81)</f>
        <v>0</v>
      </c>
      <c r="AJ81" s="463">
        <f>Bobot!$P81*($I81*('Input Bank'!$K81+'Input Bank'!$L81)/30)+($J81*'Input Bank'!AJ81)</f>
        <v>0</v>
      </c>
      <c r="AK81" s="463">
        <f>Bobot!$P81*($I81*('Input Bank'!$K81+'Input Bank'!$L81)/30)+($J81*'Input Bank'!AK81)</f>
        <v>0</v>
      </c>
      <c r="AL81" s="463">
        <f>Bobot!$P81*($I81*('Input Bank'!$K81+'Input Bank'!$L81)/30)+($J81*'Input Bank'!AL81)</f>
        <v>0</v>
      </c>
      <c r="AM81" s="463">
        <f>Bobot!$P81*($I81*('Input Bank'!$K81+'Input Bank'!$L81)/30)+($J81*'Input Bank'!AM81)</f>
        <v>0</v>
      </c>
      <c r="AN81" s="463">
        <f>Bobot!$P81*($I81*('Input Bank'!$K81+'Input Bank'!$L81)/30)+($J81*'Input Bank'!AN81)</f>
        <v>0</v>
      </c>
      <c r="AO81" s="463">
        <f>Bobot!$P81*($I81*('Input Bank'!$K81+'Input Bank'!$L81)/30)+($J81*'Input Bank'!AO81)</f>
        <v>0</v>
      </c>
      <c r="AP81" s="463">
        <f>Bobot!$P81*($I81*('Input Bank'!$K81+'Input Bank'!$L81)/30)+($J81*'Input Bank'!AP81)</f>
        <v>0</v>
      </c>
      <c r="AQ81" s="463">
        <f>$J81*'Input Bank'!AQ81</f>
        <v>0</v>
      </c>
      <c r="AR81" s="463">
        <f>$J81*'Input Bank'!AR81</f>
        <v>0</v>
      </c>
      <c r="AS81" s="463">
        <f>$J81*'Input Bank'!AS81</f>
        <v>0</v>
      </c>
      <c r="AT81" s="463">
        <f>$J81*'Input Bank'!AT81</f>
        <v>0</v>
      </c>
      <c r="AU81" s="463">
        <f>$J81*'Input Bank'!AU81</f>
        <v>0</v>
      </c>
      <c r="AV81" s="463">
        <f>$J81*'Input Bank'!AV81</f>
        <v>0</v>
      </c>
      <c r="AW81" s="463">
        <f>$J81*'Input Bank'!AW81</f>
        <v>0</v>
      </c>
      <c r="AX81" s="463">
        <f>$J81*'Input Bank'!AX81</f>
        <v>0</v>
      </c>
      <c r="AY81" s="463">
        <f>$J81*'Input Bank'!AY81</f>
        <v>0</v>
      </c>
      <c r="AZ81" s="463">
        <f>$J81*'Input Bank'!AZ81</f>
        <v>0</v>
      </c>
      <c r="BA81" s="466">
        <f>$J81*'Input Bank'!BA81</f>
        <v>0</v>
      </c>
      <c r="BB81" s="480"/>
      <c r="BK81" s="44"/>
    </row>
    <row r="82" spans="1:68" s="24" customFormat="1" ht="13">
      <c r="A82" s="439" t="e">
        <f>Bobot!#REF!</f>
        <v>#REF!</v>
      </c>
      <c r="B82" s="439"/>
      <c r="C82" s="439"/>
      <c r="D82" s="439"/>
      <c r="E82" s="439"/>
      <c r="F82" s="47" t="s">
        <v>104</v>
      </c>
      <c r="G82" s="67" t="s">
        <v>25</v>
      </c>
      <c r="H82" s="36" t="s">
        <v>194</v>
      </c>
      <c r="I82" s="481"/>
      <c r="J82" s="482"/>
      <c r="K82" s="442"/>
      <c r="L82" s="483">
        <f>SUM(L53,L68,L76,L77,L78,L81)</f>
        <v>0</v>
      </c>
      <c r="M82" s="483">
        <f>SUM(M53,M68,M76,M77,M78,M81)</f>
        <v>0</v>
      </c>
      <c r="N82" s="483">
        <f t="shared" ref="N82:BA82" si="14">SUM(N53,N68,N76,N77,N78,N81)</f>
        <v>0</v>
      </c>
      <c r="O82" s="483">
        <f t="shared" si="14"/>
        <v>0</v>
      </c>
      <c r="P82" s="483">
        <f t="shared" si="14"/>
        <v>0</v>
      </c>
      <c r="Q82" s="483">
        <f t="shared" si="14"/>
        <v>0</v>
      </c>
      <c r="R82" s="483">
        <f t="shared" si="14"/>
        <v>0</v>
      </c>
      <c r="S82" s="483">
        <f t="shared" si="14"/>
        <v>0</v>
      </c>
      <c r="T82" s="483">
        <f t="shared" si="14"/>
        <v>0</v>
      </c>
      <c r="U82" s="483">
        <f t="shared" si="14"/>
        <v>0</v>
      </c>
      <c r="V82" s="483">
        <f t="shared" si="14"/>
        <v>0</v>
      </c>
      <c r="W82" s="483">
        <f t="shared" si="14"/>
        <v>0</v>
      </c>
      <c r="X82" s="483">
        <f t="shared" si="14"/>
        <v>0</v>
      </c>
      <c r="Y82" s="483">
        <f t="shared" si="14"/>
        <v>0</v>
      </c>
      <c r="Z82" s="483">
        <f t="shared" si="14"/>
        <v>0</v>
      </c>
      <c r="AA82" s="483">
        <f t="shared" si="14"/>
        <v>0</v>
      </c>
      <c r="AB82" s="483">
        <f t="shared" si="14"/>
        <v>0</v>
      </c>
      <c r="AC82" s="483">
        <f t="shared" si="14"/>
        <v>0</v>
      </c>
      <c r="AD82" s="483">
        <f t="shared" si="14"/>
        <v>0</v>
      </c>
      <c r="AE82" s="483">
        <f t="shared" si="14"/>
        <v>0</v>
      </c>
      <c r="AF82" s="483">
        <f t="shared" si="14"/>
        <v>0</v>
      </c>
      <c r="AG82" s="483">
        <f t="shared" si="14"/>
        <v>0</v>
      </c>
      <c r="AH82" s="483">
        <f t="shared" si="14"/>
        <v>0</v>
      </c>
      <c r="AI82" s="483">
        <f t="shared" si="14"/>
        <v>0</v>
      </c>
      <c r="AJ82" s="483">
        <f t="shared" si="14"/>
        <v>0</v>
      </c>
      <c r="AK82" s="483">
        <f t="shared" si="14"/>
        <v>0</v>
      </c>
      <c r="AL82" s="483">
        <f t="shared" si="14"/>
        <v>0</v>
      </c>
      <c r="AM82" s="483">
        <f t="shared" si="14"/>
        <v>0</v>
      </c>
      <c r="AN82" s="483">
        <f t="shared" si="14"/>
        <v>0</v>
      </c>
      <c r="AO82" s="483">
        <f t="shared" si="14"/>
        <v>0</v>
      </c>
      <c r="AP82" s="483">
        <f t="shared" si="14"/>
        <v>0</v>
      </c>
      <c r="AQ82" s="483">
        <f t="shared" si="14"/>
        <v>0</v>
      </c>
      <c r="AR82" s="483">
        <f t="shared" si="14"/>
        <v>0</v>
      </c>
      <c r="AS82" s="483">
        <f t="shared" si="14"/>
        <v>0</v>
      </c>
      <c r="AT82" s="483">
        <f t="shared" si="14"/>
        <v>0</v>
      </c>
      <c r="AU82" s="483">
        <f t="shared" si="14"/>
        <v>0</v>
      </c>
      <c r="AV82" s="483">
        <f t="shared" si="14"/>
        <v>0</v>
      </c>
      <c r="AW82" s="483">
        <f t="shared" si="14"/>
        <v>0</v>
      </c>
      <c r="AX82" s="483">
        <f t="shared" si="14"/>
        <v>0</v>
      </c>
      <c r="AY82" s="483">
        <f t="shared" si="14"/>
        <v>0</v>
      </c>
      <c r="AZ82" s="483">
        <f t="shared" si="14"/>
        <v>0</v>
      </c>
      <c r="BA82" s="483">
        <f t="shared" si="14"/>
        <v>0</v>
      </c>
      <c r="BB82" s="480"/>
      <c r="BK82" s="44"/>
      <c r="BL82" s="44"/>
    </row>
    <row r="83" spans="1:68" s="24" customFormat="1" ht="13">
      <c r="A83" s="439" t="e">
        <f>Bobot!#REF!</f>
        <v>#REF!</v>
      </c>
      <c r="B83" s="439"/>
      <c r="C83" s="439"/>
      <c r="D83" s="439"/>
      <c r="E83" s="439"/>
      <c r="F83" s="47" t="s">
        <v>7</v>
      </c>
      <c r="G83" s="67" t="s">
        <v>26</v>
      </c>
      <c r="H83" s="88" t="s">
        <v>303</v>
      </c>
      <c r="I83" s="481"/>
      <c r="J83" s="482"/>
      <c r="K83" s="442"/>
      <c r="L83" s="453">
        <f>L51+L82</f>
        <v>0</v>
      </c>
      <c r="M83" s="453">
        <f>M51+M82</f>
        <v>0</v>
      </c>
      <c r="N83" s="453">
        <f t="shared" ref="N83:BA83" si="15">N51+N82</f>
        <v>0</v>
      </c>
      <c r="O83" s="453">
        <f t="shared" si="15"/>
        <v>0</v>
      </c>
      <c r="P83" s="453">
        <f t="shared" si="15"/>
        <v>0</v>
      </c>
      <c r="Q83" s="453">
        <f t="shared" si="15"/>
        <v>0</v>
      </c>
      <c r="R83" s="453">
        <f t="shared" si="15"/>
        <v>0</v>
      </c>
      <c r="S83" s="453">
        <f t="shared" si="15"/>
        <v>0</v>
      </c>
      <c r="T83" s="453">
        <f t="shared" si="15"/>
        <v>0</v>
      </c>
      <c r="U83" s="453">
        <f t="shared" si="15"/>
        <v>0</v>
      </c>
      <c r="V83" s="453">
        <f t="shared" si="15"/>
        <v>0</v>
      </c>
      <c r="W83" s="453">
        <f t="shared" si="15"/>
        <v>0</v>
      </c>
      <c r="X83" s="453">
        <f t="shared" si="15"/>
        <v>0</v>
      </c>
      <c r="Y83" s="453">
        <f t="shared" si="15"/>
        <v>0</v>
      </c>
      <c r="Z83" s="453">
        <f t="shared" si="15"/>
        <v>0</v>
      </c>
      <c r="AA83" s="453">
        <f t="shared" si="15"/>
        <v>0</v>
      </c>
      <c r="AB83" s="453">
        <f t="shared" si="15"/>
        <v>0</v>
      </c>
      <c r="AC83" s="453">
        <f t="shared" si="15"/>
        <v>0</v>
      </c>
      <c r="AD83" s="453">
        <f t="shared" si="15"/>
        <v>0</v>
      </c>
      <c r="AE83" s="453">
        <f t="shared" si="15"/>
        <v>0</v>
      </c>
      <c r="AF83" s="453">
        <f t="shared" si="15"/>
        <v>0</v>
      </c>
      <c r="AG83" s="453">
        <f t="shared" si="15"/>
        <v>0</v>
      </c>
      <c r="AH83" s="453">
        <f t="shared" si="15"/>
        <v>0</v>
      </c>
      <c r="AI83" s="453">
        <f t="shared" si="15"/>
        <v>0</v>
      </c>
      <c r="AJ83" s="453">
        <f t="shared" si="15"/>
        <v>0</v>
      </c>
      <c r="AK83" s="453">
        <f t="shared" si="15"/>
        <v>0</v>
      </c>
      <c r="AL83" s="453">
        <f t="shared" si="15"/>
        <v>0</v>
      </c>
      <c r="AM83" s="453">
        <f t="shared" si="15"/>
        <v>0</v>
      </c>
      <c r="AN83" s="453">
        <f t="shared" si="15"/>
        <v>0</v>
      </c>
      <c r="AO83" s="453">
        <f t="shared" si="15"/>
        <v>0</v>
      </c>
      <c r="AP83" s="453">
        <f t="shared" si="15"/>
        <v>0</v>
      </c>
      <c r="AQ83" s="453">
        <f t="shared" si="15"/>
        <v>0</v>
      </c>
      <c r="AR83" s="453">
        <f t="shared" si="15"/>
        <v>0</v>
      </c>
      <c r="AS83" s="453">
        <f t="shared" si="15"/>
        <v>0</v>
      </c>
      <c r="AT83" s="453">
        <f t="shared" si="15"/>
        <v>0</v>
      </c>
      <c r="AU83" s="453">
        <f t="shared" si="15"/>
        <v>0</v>
      </c>
      <c r="AV83" s="453">
        <f t="shared" si="15"/>
        <v>0</v>
      </c>
      <c r="AW83" s="453">
        <f t="shared" si="15"/>
        <v>0</v>
      </c>
      <c r="AX83" s="453">
        <f t="shared" si="15"/>
        <v>0</v>
      </c>
      <c r="AY83" s="453">
        <f t="shared" si="15"/>
        <v>0</v>
      </c>
      <c r="AZ83" s="453">
        <f t="shared" si="15"/>
        <v>0</v>
      </c>
      <c r="BA83" s="453">
        <f t="shared" si="15"/>
        <v>0</v>
      </c>
      <c r="BB83" s="480"/>
      <c r="BL83" s="44"/>
    </row>
    <row r="84" spans="1:68" s="24" customFormat="1" ht="13">
      <c r="A84" s="439" t="e">
        <f>Bobot!#REF!</f>
        <v>#REF!</v>
      </c>
      <c r="B84" s="439"/>
      <c r="C84" s="439"/>
      <c r="D84" s="439"/>
      <c r="E84" s="439"/>
      <c r="F84" s="47" t="s">
        <v>105</v>
      </c>
      <c r="G84" s="67" t="s">
        <v>27</v>
      </c>
      <c r="H84" s="46" t="s">
        <v>234</v>
      </c>
      <c r="I84" s="481"/>
      <c r="J84" s="482"/>
      <c r="K84" s="484"/>
      <c r="L84" s="485">
        <f>K84+L83</f>
        <v>0</v>
      </c>
      <c r="M84" s="485">
        <f>L84+M83</f>
        <v>0</v>
      </c>
      <c r="N84" s="485">
        <f t="shared" ref="N84:BA84" si="16">M84+N83</f>
        <v>0</v>
      </c>
      <c r="O84" s="485">
        <f t="shared" si="16"/>
        <v>0</v>
      </c>
      <c r="P84" s="485">
        <f t="shared" si="16"/>
        <v>0</v>
      </c>
      <c r="Q84" s="485">
        <f t="shared" si="16"/>
        <v>0</v>
      </c>
      <c r="R84" s="485">
        <f t="shared" si="16"/>
        <v>0</v>
      </c>
      <c r="S84" s="485">
        <f t="shared" si="16"/>
        <v>0</v>
      </c>
      <c r="T84" s="485">
        <f t="shared" si="16"/>
        <v>0</v>
      </c>
      <c r="U84" s="485">
        <f t="shared" si="16"/>
        <v>0</v>
      </c>
      <c r="V84" s="485">
        <f t="shared" si="16"/>
        <v>0</v>
      </c>
      <c r="W84" s="485">
        <f t="shared" si="16"/>
        <v>0</v>
      </c>
      <c r="X84" s="485">
        <f t="shared" si="16"/>
        <v>0</v>
      </c>
      <c r="Y84" s="485">
        <f t="shared" si="16"/>
        <v>0</v>
      </c>
      <c r="Z84" s="485">
        <f t="shared" si="16"/>
        <v>0</v>
      </c>
      <c r="AA84" s="485">
        <f t="shared" si="16"/>
        <v>0</v>
      </c>
      <c r="AB84" s="485">
        <f t="shared" si="16"/>
        <v>0</v>
      </c>
      <c r="AC84" s="485">
        <f t="shared" si="16"/>
        <v>0</v>
      </c>
      <c r="AD84" s="485">
        <f t="shared" si="16"/>
        <v>0</v>
      </c>
      <c r="AE84" s="485">
        <f t="shared" si="16"/>
        <v>0</v>
      </c>
      <c r="AF84" s="485">
        <f t="shared" si="16"/>
        <v>0</v>
      </c>
      <c r="AG84" s="485">
        <f t="shared" si="16"/>
        <v>0</v>
      </c>
      <c r="AH84" s="485">
        <f t="shared" si="16"/>
        <v>0</v>
      </c>
      <c r="AI84" s="485">
        <f t="shared" si="16"/>
        <v>0</v>
      </c>
      <c r="AJ84" s="485">
        <f t="shared" si="16"/>
        <v>0</v>
      </c>
      <c r="AK84" s="485">
        <f t="shared" si="16"/>
        <v>0</v>
      </c>
      <c r="AL84" s="485">
        <f t="shared" si="16"/>
        <v>0</v>
      </c>
      <c r="AM84" s="485">
        <f t="shared" si="16"/>
        <v>0</v>
      </c>
      <c r="AN84" s="485">
        <f t="shared" si="16"/>
        <v>0</v>
      </c>
      <c r="AO84" s="485">
        <f t="shared" si="16"/>
        <v>0</v>
      </c>
      <c r="AP84" s="485">
        <f t="shared" si="16"/>
        <v>0</v>
      </c>
      <c r="AQ84" s="485">
        <f t="shared" si="16"/>
        <v>0</v>
      </c>
      <c r="AR84" s="485">
        <f t="shared" si="16"/>
        <v>0</v>
      </c>
      <c r="AS84" s="485">
        <f t="shared" si="16"/>
        <v>0</v>
      </c>
      <c r="AT84" s="485">
        <f t="shared" si="16"/>
        <v>0</v>
      </c>
      <c r="AU84" s="485">
        <f t="shared" si="16"/>
        <v>0</v>
      </c>
      <c r="AV84" s="485">
        <f t="shared" si="16"/>
        <v>0</v>
      </c>
      <c r="AW84" s="485">
        <f t="shared" si="16"/>
        <v>0</v>
      </c>
      <c r="AX84" s="485">
        <f t="shared" si="16"/>
        <v>0</v>
      </c>
      <c r="AY84" s="485">
        <f t="shared" si="16"/>
        <v>0</v>
      </c>
      <c r="AZ84" s="485">
        <f t="shared" si="16"/>
        <v>0</v>
      </c>
      <c r="BA84" s="485">
        <f t="shared" si="16"/>
        <v>0</v>
      </c>
      <c r="BB84" s="480"/>
      <c r="BL84" s="44"/>
    </row>
    <row r="85" spans="1:68" s="24" customFormat="1" ht="26">
      <c r="A85" s="439">
        <f>Bobot!P48</f>
        <v>1</v>
      </c>
      <c r="B85" s="439"/>
      <c r="C85" s="439"/>
      <c r="D85" s="439"/>
      <c r="E85" s="439"/>
      <c r="F85" s="47" t="s">
        <v>106</v>
      </c>
      <c r="G85" s="67">
        <v>3</v>
      </c>
      <c r="H85" s="151" t="s">
        <v>28</v>
      </c>
      <c r="I85" s="471" t="s">
        <v>36</v>
      </c>
      <c r="J85" s="472" t="s">
        <v>37</v>
      </c>
      <c r="K85" s="436" t="s">
        <v>161</v>
      </c>
      <c r="L85" s="436" t="s">
        <v>162</v>
      </c>
      <c r="M85" s="437" t="s">
        <v>324</v>
      </c>
      <c r="N85" s="436" t="s">
        <v>163</v>
      </c>
      <c r="O85" s="436" t="s">
        <v>164</v>
      </c>
      <c r="P85" s="436" t="s">
        <v>165</v>
      </c>
      <c r="Q85" s="436" t="s">
        <v>166</v>
      </c>
      <c r="R85" s="436" t="s">
        <v>167</v>
      </c>
      <c r="S85" s="436" t="s">
        <v>168</v>
      </c>
      <c r="T85" s="436" t="s">
        <v>280</v>
      </c>
      <c r="U85" s="436" t="s">
        <v>281</v>
      </c>
      <c r="V85" s="436" t="s">
        <v>282</v>
      </c>
      <c r="W85" s="436" t="s">
        <v>283</v>
      </c>
      <c r="X85" s="436" t="s">
        <v>284</v>
      </c>
      <c r="Y85" s="436" t="s">
        <v>285</v>
      </c>
      <c r="Z85" s="436" t="s">
        <v>286</v>
      </c>
      <c r="AA85" s="436" t="s">
        <v>287</v>
      </c>
      <c r="AB85" s="436" t="s">
        <v>288</v>
      </c>
      <c r="AC85" s="436" t="s">
        <v>289</v>
      </c>
      <c r="AD85" s="436" t="s">
        <v>290</v>
      </c>
      <c r="AE85" s="436" t="s">
        <v>291</v>
      </c>
      <c r="AF85" s="436" t="s">
        <v>292</v>
      </c>
      <c r="AG85" s="436" t="s">
        <v>293</v>
      </c>
      <c r="AH85" s="436" t="s">
        <v>294</v>
      </c>
      <c r="AI85" s="436" t="s">
        <v>295</v>
      </c>
      <c r="AJ85" s="436" t="s">
        <v>296</v>
      </c>
      <c r="AK85" s="436" t="s">
        <v>297</v>
      </c>
      <c r="AL85" s="436" t="s">
        <v>298</v>
      </c>
      <c r="AM85" s="436" t="s">
        <v>299</v>
      </c>
      <c r="AN85" s="436" t="s">
        <v>300</v>
      </c>
      <c r="AO85" s="436" t="s">
        <v>301</v>
      </c>
      <c r="AP85" s="436" t="s">
        <v>302</v>
      </c>
      <c r="AQ85" s="436" t="s">
        <v>169</v>
      </c>
      <c r="AR85" s="436" t="s">
        <v>207</v>
      </c>
      <c r="AS85" s="436" t="s">
        <v>171</v>
      </c>
      <c r="AT85" s="436" t="s">
        <v>172</v>
      </c>
      <c r="AU85" s="436" t="s">
        <v>173</v>
      </c>
      <c r="AV85" s="436" t="s">
        <v>174</v>
      </c>
      <c r="AW85" s="436" t="s">
        <v>175</v>
      </c>
      <c r="AX85" s="436" t="s">
        <v>176</v>
      </c>
      <c r="AY85" s="436" t="s">
        <v>177</v>
      </c>
      <c r="AZ85" s="436" t="s">
        <v>208</v>
      </c>
      <c r="BA85" s="438" t="s">
        <v>179</v>
      </c>
      <c r="BB85" s="480"/>
      <c r="BN85" s="44"/>
    </row>
    <row r="86" spans="1:68" s="24" customFormat="1" ht="13">
      <c r="A86" s="439">
        <f>Bobot!P51</f>
        <v>0</v>
      </c>
      <c r="B86" s="439"/>
      <c r="C86" s="439"/>
      <c r="D86" s="439"/>
      <c r="E86" s="439"/>
      <c r="F86" s="47" t="s">
        <v>107</v>
      </c>
      <c r="G86" s="67" t="s">
        <v>29</v>
      </c>
      <c r="H86" s="111" t="s">
        <v>195</v>
      </c>
      <c r="I86" s="443">
        <f>Bobot!O86</f>
        <v>1</v>
      </c>
      <c r="J86" s="444">
        <f>Bobot!O86</f>
        <v>1</v>
      </c>
      <c r="K86" s="486">
        <f>$J86*'Input Bank'!K86</f>
        <v>0</v>
      </c>
      <c r="L86" s="487"/>
      <c r="M86" s="450"/>
      <c r="N86" s="450"/>
      <c r="O86" s="450"/>
      <c r="P86" s="450"/>
      <c r="Q86" s="450"/>
      <c r="R86" s="450"/>
      <c r="S86" s="450"/>
      <c r="T86" s="450"/>
      <c r="U86" s="450"/>
      <c r="V86" s="450"/>
      <c r="W86" s="450"/>
      <c r="X86" s="450"/>
      <c r="Y86" s="450"/>
      <c r="Z86" s="450"/>
      <c r="AA86" s="450"/>
      <c r="AB86" s="450"/>
      <c r="AC86" s="450"/>
      <c r="AD86" s="450"/>
      <c r="AE86" s="450"/>
      <c r="AF86" s="450"/>
      <c r="AG86" s="450"/>
      <c r="AH86" s="450"/>
      <c r="AI86" s="450"/>
      <c r="AJ86" s="450"/>
      <c r="AK86" s="450"/>
      <c r="AL86" s="450"/>
      <c r="AM86" s="450"/>
      <c r="AN86" s="450"/>
      <c r="AO86" s="450"/>
      <c r="AP86" s="450"/>
      <c r="AQ86" s="450"/>
      <c r="AR86" s="450"/>
      <c r="AS86" s="450"/>
      <c r="AT86" s="450"/>
      <c r="AU86" s="450"/>
      <c r="AV86" s="450"/>
      <c r="AW86" s="450"/>
      <c r="AX86" s="450"/>
      <c r="AY86" s="450"/>
      <c r="AZ86" s="450"/>
      <c r="BA86" s="451"/>
      <c r="BB86" s="480"/>
      <c r="BM86" s="44"/>
      <c r="BN86" s="44"/>
    </row>
    <row r="87" spans="1:68" s="24" customFormat="1" ht="26">
      <c r="A87" s="439">
        <f>Bobot!P52</f>
        <v>0</v>
      </c>
      <c r="B87" s="439"/>
      <c r="C87" s="439"/>
      <c r="D87" s="439"/>
      <c r="E87" s="439"/>
      <c r="F87" s="47" t="s">
        <v>108</v>
      </c>
      <c r="G87" s="67" t="s">
        <v>541</v>
      </c>
      <c r="H87" s="111" t="s">
        <v>362</v>
      </c>
      <c r="I87" s="443">
        <f>Bobot!O87</f>
        <v>1</v>
      </c>
      <c r="J87" s="444">
        <f>Bobot!O87</f>
        <v>1</v>
      </c>
      <c r="K87" s="488">
        <f>$J87*'Input Bank'!K87</f>
        <v>0</v>
      </c>
      <c r="L87" s="487"/>
      <c r="M87" s="489">
        <f>$J87*'Input Bank'!M87</f>
        <v>0</v>
      </c>
      <c r="N87" s="450"/>
      <c r="O87" s="450"/>
      <c r="P87" s="450"/>
      <c r="Q87" s="450"/>
      <c r="R87" s="450"/>
      <c r="S87" s="450"/>
      <c r="T87" s="450"/>
      <c r="U87" s="450"/>
      <c r="V87" s="450"/>
      <c r="W87" s="450"/>
      <c r="X87" s="450"/>
      <c r="Y87" s="450"/>
      <c r="Z87" s="450"/>
      <c r="AA87" s="450"/>
      <c r="AB87" s="450"/>
      <c r="AC87" s="450"/>
      <c r="AD87" s="450"/>
      <c r="AE87" s="450"/>
      <c r="AF87" s="450"/>
      <c r="AG87" s="450"/>
      <c r="AH87" s="450"/>
      <c r="AI87" s="450"/>
      <c r="AJ87" s="450"/>
      <c r="AK87" s="450"/>
      <c r="AL87" s="450"/>
      <c r="AM87" s="450"/>
      <c r="AN87" s="450"/>
      <c r="AO87" s="450"/>
      <c r="AP87" s="450"/>
      <c r="AQ87" s="450"/>
      <c r="AR87" s="450"/>
      <c r="AS87" s="450"/>
      <c r="AT87" s="450"/>
      <c r="AU87" s="450"/>
      <c r="AV87" s="450"/>
      <c r="AW87" s="450"/>
      <c r="AX87" s="450"/>
      <c r="AY87" s="450"/>
      <c r="AZ87" s="450"/>
      <c r="BA87" s="451"/>
      <c r="BB87" s="480"/>
      <c r="BM87" s="44"/>
      <c r="BN87" s="44"/>
      <c r="BP87" s="44"/>
    </row>
    <row r="88" spans="1:68" s="24" customFormat="1" ht="13">
      <c r="A88" s="439">
        <f>Bobot!P53</f>
        <v>0</v>
      </c>
      <c r="B88" s="439"/>
      <c r="C88" s="439"/>
      <c r="D88" s="439"/>
      <c r="E88" s="439"/>
      <c r="F88" s="47" t="s">
        <v>109</v>
      </c>
      <c r="G88" s="67" t="s">
        <v>30</v>
      </c>
      <c r="H88" s="111" t="s">
        <v>363</v>
      </c>
      <c r="I88" s="456"/>
      <c r="J88" s="456"/>
      <c r="K88" s="490">
        <f>SUM(K89:K91)</f>
        <v>0</v>
      </c>
      <c r="L88" s="490">
        <f t="shared" ref="L88:BA88" si="17">SUM(L89:L91)</f>
        <v>0</v>
      </c>
      <c r="M88" s="490">
        <f t="shared" si="17"/>
        <v>0</v>
      </c>
      <c r="N88" s="490">
        <f t="shared" si="17"/>
        <v>0</v>
      </c>
      <c r="O88" s="490">
        <f t="shared" si="17"/>
        <v>0</v>
      </c>
      <c r="P88" s="490">
        <f t="shared" si="17"/>
        <v>0</v>
      </c>
      <c r="Q88" s="490">
        <f t="shared" si="17"/>
        <v>0</v>
      </c>
      <c r="R88" s="490">
        <f t="shared" si="17"/>
        <v>0</v>
      </c>
      <c r="S88" s="490">
        <f t="shared" si="17"/>
        <v>0</v>
      </c>
      <c r="T88" s="490">
        <f t="shared" si="17"/>
        <v>0</v>
      </c>
      <c r="U88" s="490">
        <f t="shared" si="17"/>
        <v>0</v>
      </c>
      <c r="V88" s="490">
        <f t="shared" si="17"/>
        <v>0</v>
      </c>
      <c r="W88" s="490">
        <f t="shared" si="17"/>
        <v>0</v>
      </c>
      <c r="X88" s="490">
        <f t="shared" si="17"/>
        <v>0</v>
      </c>
      <c r="Y88" s="490">
        <f t="shared" si="17"/>
        <v>0</v>
      </c>
      <c r="Z88" s="490">
        <f t="shared" si="17"/>
        <v>0</v>
      </c>
      <c r="AA88" s="490">
        <f t="shared" si="17"/>
        <v>0</v>
      </c>
      <c r="AB88" s="490">
        <f t="shared" si="17"/>
        <v>0</v>
      </c>
      <c r="AC88" s="490">
        <f t="shared" si="17"/>
        <v>0</v>
      </c>
      <c r="AD88" s="490">
        <f t="shared" si="17"/>
        <v>0</v>
      </c>
      <c r="AE88" s="490">
        <f t="shared" si="17"/>
        <v>0</v>
      </c>
      <c r="AF88" s="490">
        <f t="shared" si="17"/>
        <v>0</v>
      </c>
      <c r="AG88" s="490">
        <f t="shared" si="17"/>
        <v>0</v>
      </c>
      <c r="AH88" s="490">
        <f t="shared" si="17"/>
        <v>0</v>
      </c>
      <c r="AI88" s="490">
        <f t="shared" si="17"/>
        <v>0</v>
      </c>
      <c r="AJ88" s="490">
        <f t="shared" si="17"/>
        <v>0</v>
      </c>
      <c r="AK88" s="490">
        <f t="shared" si="17"/>
        <v>0</v>
      </c>
      <c r="AL88" s="490">
        <f t="shared" si="17"/>
        <v>0</v>
      </c>
      <c r="AM88" s="490">
        <f t="shared" si="17"/>
        <v>0</v>
      </c>
      <c r="AN88" s="490">
        <f t="shared" si="17"/>
        <v>0</v>
      </c>
      <c r="AO88" s="490">
        <f t="shared" si="17"/>
        <v>0</v>
      </c>
      <c r="AP88" s="490">
        <f t="shared" si="17"/>
        <v>0</v>
      </c>
      <c r="AQ88" s="490">
        <f t="shared" si="17"/>
        <v>0</v>
      </c>
      <c r="AR88" s="490">
        <f t="shared" si="17"/>
        <v>0</v>
      </c>
      <c r="AS88" s="490">
        <f t="shared" si="17"/>
        <v>0</v>
      </c>
      <c r="AT88" s="490">
        <f t="shared" si="17"/>
        <v>0</v>
      </c>
      <c r="AU88" s="490">
        <f t="shared" si="17"/>
        <v>0</v>
      </c>
      <c r="AV88" s="490">
        <f t="shared" si="17"/>
        <v>0</v>
      </c>
      <c r="AW88" s="490">
        <f t="shared" si="17"/>
        <v>0</v>
      </c>
      <c r="AX88" s="490">
        <f t="shared" si="17"/>
        <v>0</v>
      </c>
      <c r="AY88" s="490">
        <f t="shared" si="17"/>
        <v>0</v>
      </c>
      <c r="AZ88" s="490">
        <f t="shared" si="17"/>
        <v>0</v>
      </c>
      <c r="BA88" s="490">
        <f t="shared" si="17"/>
        <v>0</v>
      </c>
      <c r="BB88" s="480"/>
      <c r="BM88" s="44"/>
      <c r="BO88" s="44"/>
      <c r="BP88" s="44"/>
    </row>
    <row r="89" spans="1:68" s="24" customFormat="1" ht="50">
      <c r="A89" s="439"/>
      <c r="B89" s="439"/>
      <c r="C89" s="439"/>
      <c r="D89" s="439"/>
      <c r="E89" s="439"/>
      <c r="F89" s="47" t="s">
        <v>110</v>
      </c>
      <c r="G89" s="69" t="s">
        <v>425</v>
      </c>
      <c r="H89" s="112" t="s">
        <v>332</v>
      </c>
      <c r="I89" s="443">
        <f>Bobot!O89</f>
        <v>1</v>
      </c>
      <c r="J89" s="444">
        <f>Bobot!O89</f>
        <v>1</v>
      </c>
      <c r="K89" s="488">
        <f>$J89*'Input Bank'!K89</f>
        <v>0</v>
      </c>
      <c r="L89" s="489">
        <f>$J89*'Input Bank'!L89</f>
        <v>0</v>
      </c>
      <c r="M89" s="489">
        <f>$J89*'Input Bank'!M89</f>
        <v>0</v>
      </c>
      <c r="N89" s="489">
        <f>$J89*'Input Bank'!N89</f>
        <v>0</v>
      </c>
      <c r="O89" s="489">
        <f>$J89*'Input Bank'!O89</f>
        <v>0</v>
      </c>
      <c r="P89" s="489">
        <f>$J89*'Input Bank'!P89</f>
        <v>0</v>
      </c>
      <c r="Q89" s="489">
        <f>$J89*'Input Bank'!Q89</f>
        <v>0</v>
      </c>
      <c r="R89" s="489">
        <f>$J89*'Input Bank'!R89</f>
        <v>0</v>
      </c>
      <c r="S89" s="489">
        <f>$J89*'Input Bank'!S89</f>
        <v>0</v>
      </c>
      <c r="T89" s="489">
        <f>$J89*'Input Bank'!T89</f>
        <v>0</v>
      </c>
      <c r="U89" s="489">
        <f>$J89*'Input Bank'!U89</f>
        <v>0</v>
      </c>
      <c r="V89" s="489">
        <f>$J89*'Input Bank'!V89</f>
        <v>0</v>
      </c>
      <c r="W89" s="489">
        <f>$J89*'Input Bank'!W89</f>
        <v>0</v>
      </c>
      <c r="X89" s="489">
        <f>$J89*'Input Bank'!X89</f>
        <v>0</v>
      </c>
      <c r="Y89" s="489">
        <f>$J89*'Input Bank'!Y89</f>
        <v>0</v>
      </c>
      <c r="Z89" s="489">
        <f>$J89*'Input Bank'!Z89</f>
        <v>0</v>
      </c>
      <c r="AA89" s="489">
        <f>$J89*'Input Bank'!AA89</f>
        <v>0</v>
      </c>
      <c r="AB89" s="489">
        <f>$J89*'Input Bank'!AB89</f>
        <v>0</v>
      </c>
      <c r="AC89" s="489">
        <f>$J89*'Input Bank'!AC89</f>
        <v>0</v>
      </c>
      <c r="AD89" s="489">
        <f>$J89*'Input Bank'!AD89</f>
        <v>0</v>
      </c>
      <c r="AE89" s="489">
        <f>$J89*'Input Bank'!AE89</f>
        <v>0</v>
      </c>
      <c r="AF89" s="489">
        <f>$J89*'Input Bank'!AF89</f>
        <v>0</v>
      </c>
      <c r="AG89" s="489">
        <f>$J89*'Input Bank'!AG89</f>
        <v>0</v>
      </c>
      <c r="AH89" s="489">
        <f>$J89*'Input Bank'!AH89</f>
        <v>0</v>
      </c>
      <c r="AI89" s="489">
        <f>$J89*'Input Bank'!AI89</f>
        <v>0</v>
      </c>
      <c r="AJ89" s="489">
        <f>$J89*'Input Bank'!AJ89</f>
        <v>0</v>
      </c>
      <c r="AK89" s="489">
        <f>$J89*'Input Bank'!AK89</f>
        <v>0</v>
      </c>
      <c r="AL89" s="489">
        <f>$J89*'Input Bank'!AL89</f>
        <v>0</v>
      </c>
      <c r="AM89" s="489">
        <f>$J89*'Input Bank'!AM89</f>
        <v>0</v>
      </c>
      <c r="AN89" s="489">
        <f>$J89*'Input Bank'!AN89</f>
        <v>0</v>
      </c>
      <c r="AO89" s="489">
        <f>$J89*'Input Bank'!AO89</f>
        <v>0</v>
      </c>
      <c r="AP89" s="489">
        <f>$J89*'Input Bank'!AP89</f>
        <v>0</v>
      </c>
      <c r="AQ89" s="489">
        <f>$J89*'Input Bank'!AQ89</f>
        <v>0</v>
      </c>
      <c r="AR89" s="489">
        <f>$J89*'Input Bank'!AR89</f>
        <v>0</v>
      </c>
      <c r="AS89" s="489">
        <f>$J89*'Input Bank'!AS89</f>
        <v>0</v>
      </c>
      <c r="AT89" s="489">
        <f>$J89*'Input Bank'!AT89</f>
        <v>0</v>
      </c>
      <c r="AU89" s="489">
        <f>$J89*'Input Bank'!AU89</f>
        <v>0</v>
      </c>
      <c r="AV89" s="489">
        <f>$J89*'Input Bank'!AV89</f>
        <v>0</v>
      </c>
      <c r="AW89" s="489">
        <f>$J89*'Input Bank'!AW89</f>
        <v>0</v>
      </c>
      <c r="AX89" s="489">
        <f>$J89*'Input Bank'!AX89</f>
        <v>0</v>
      </c>
      <c r="AY89" s="489">
        <f>$J89*'Input Bank'!AY89</f>
        <v>0</v>
      </c>
      <c r="AZ89" s="489">
        <f>$J89*'Input Bank'!AZ89</f>
        <v>0</v>
      </c>
      <c r="BA89" s="491">
        <f>$J89*'Input Bank'!BA89</f>
        <v>0</v>
      </c>
      <c r="BB89" s="480"/>
      <c r="BM89" s="44"/>
      <c r="BO89" s="44"/>
      <c r="BP89" s="44"/>
    </row>
    <row r="90" spans="1:68" s="24" customFormat="1" ht="37.5">
      <c r="A90" s="439"/>
      <c r="B90" s="439"/>
      <c r="C90" s="439"/>
      <c r="D90" s="439"/>
      <c r="E90" s="439"/>
      <c r="F90" s="47" t="s">
        <v>111</v>
      </c>
      <c r="G90" s="69" t="s">
        <v>426</v>
      </c>
      <c r="H90" s="105" t="s">
        <v>479</v>
      </c>
      <c r="I90" s="443">
        <f>Bobot!O90</f>
        <v>1</v>
      </c>
      <c r="J90" s="444">
        <f>Bobot!O90</f>
        <v>1</v>
      </c>
      <c r="K90" s="488">
        <f>$J90*'Input Bank'!K90</f>
        <v>0</v>
      </c>
      <c r="L90" s="489">
        <f>$J90*'Input Bank'!L90</f>
        <v>0</v>
      </c>
      <c r="M90" s="489">
        <f>$J90*'Input Bank'!M90</f>
        <v>0</v>
      </c>
      <c r="N90" s="489">
        <f>$J90*'Input Bank'!N90</f>
        <v>0</v>
      </c>
      <c r="O90" s="489">
        <f>$J90*'Input Bank'!O90</f>
        <v>0</v>
      </c>
      <c r="P90" s="489">
        <f>$J90*'Input Bank'!P90</f>
        <v>0</v>
      </c>
      <c r="Q90" s="489">
        <f>$J90*'Input Bank'!Q90</f>
        <v>0</v>
      </c>
      <c r="R90" s="489">
        <f>$J90*'Input Bank'!R90</f>
        <v>0</v>
      </c>
      <c r="S90" s="489">
        <f>$J90*'Input Bank'!S90</f>
        <v>0</v>
      </c>
      <c r="T90" s="489">
        <f>$J90*'Input Bank'!T90</f>
        <v>0</v>
      </c>
      <c r="U90" s="489">
        <f>$J90*'Input Bank'!U90</f>
        <v>0</v>
      </c>
      <c r="V90" s="489">
        <f>$J90*'Input Bank'!V90</f>
        <v>0</v>
      </c>
      <c r="W90" s="489">
        <f>$J90*'Input Bank'!W90</f>
        <v>0</v>
      </c>
      <c r="X90" s="489">
        <f>$J90*'Input Bank'!X90</f>
        <v>0</v>
      </c>
      <c r="Y90" s="489">
        <f>$J90*'Input Bank'!Y90</f>
        <v>0</v>
      </c>
      <c r="Z90" s="489">
        <f>$J90*'Input Bank'!Z90</f>
        <v>0</v>
      </c>
      <c r="AA90" s="489">
        <f>$J90*'Input Bank'!AA90</f>
        <v>0</v>
      </c>
      <c r="AB90" s="489">
        <f>$J90*'Input Bank'!AB90</f>
        <v>0</v>
      </c>
      <c r="AC90" s="489">
        <f>$J90*'Input Bank'!AC90</f>
        <v>0</v>
      </c>
      <c r="AD90" s="489">
        <f>$J90*'Input Bank'!AD90</f>
        <v>0</v>
      </c>
      <c r="AE90" s="489">
        <f>$J90*'Input Bank'!AE90</f>
        <v>0</v>
      </c>
      <c r="AF90" s="489">
        <f>$J90*'Input Bank'!AF90</f>
        <v>0</v>
      </c>
      <c r="AG90" s="489">
        <f>$J90*'Input Bank'!AG90</f>
        <v>0</v>
      </c>
      <c r="AH90" s="489">
        <f>$J90*'Input Bank'!AH90</f>
        <v>0</v>
      </c>
      <c r="AI90" s="489">
        <f>$J90*'Input Bank'!AI90</f>
        <v>0</v>
      </c>
      <c r="AJ90" s="489">
        <f>$J90*'Input Bank'!AJ90</f>
        <v>0</v>
      </c>
      <c r="AK90" s="489">
        <f>$J90*'Input Bank'!AK90</f>
        <v>0</v>
      </c>
      <c r="AL90" s="489">
        <f>$J90*'Input Bank'!AL90</f>
        <v>0</v>
      </c>
      <c r="AM90" s="489">
        <f>$J90*'Input Bank'!AM90</f>
        <v>0</v>
      </c>
      <c r="AN90" s="489">
        <f>$J90*'Input Bank'!AN90</f>
        <v>0</v>
      </c>
      <c r="AO90" s="489">
        <f>$J90*'Input Bank'!AO90</f>
        <v>0</v>
      </c>
      <c r="AP90" s="489">
        <f>$J90*'Input Bank'!AP90</f>
        <v>0</v>
      </c>
      <c r="AQ90" s="489">
        <f>$J90*'Input Bank'!AQ90</f>
        <v>0</v>
      </c>
      <c r="AR90" s="489">
        <f>$J90*'Input Bank'!AR90</f>
        <v>0</v>
      </c>
      <c r="AS90" s="489">
        <f>$J90*'Input Bank'!AS90</f>
        <v>0</v>
      </c>
      <c r="AT90" s="489">
        <f>$J90*'Input Bank'!AT90</f>
        <v>0</v>
      </c>
      <c r="AU90" s="489">
        <f>$J90*'Input Bank'!AU90</f>
        <v>0</v>
      </c>
      <c r="AV90" s="489">
        <f>$J90*'Input Bank'!AV90</f>
        <v>0</v>
      </c>
      <c r="AW90" s="489">
        <f>$J90*'Input Bank'!AW90</f>
        <v>0</v>
      </c>
      <c r="AX90" s="489">
        <f>$J90*'Input Bank'!AX90</f>
        <v>0</v>
      </c>
      <c r="AY90" s="489">
        <f>$J90*'Input Bank'!AY90</f>
        <v>0</v>
      </c>
      <c r="AZ90" s="489">
        <f>$J90*'Input Bank'!AZ90</f>
        <v>0</v>
      </c>
      <c r="BA90" s="491">
        <f>$J90*'Input Bank'!BA90</f>
        <v>0</v>
      </c>
      <c r="BB90" s="480"/>
      <c r="BM90" s="44"/>
      <c r="BO90" s="44"/>
      <c r="BP90" s="44"/>
    </row>
    <row r="91" spans="1:68" s="24" customFormat="1" ht="37.5">
      <c r="A91" s="439"/>
      <c r="B91" s="439"/>
      <c r="C91" s="439"/>
      <c r="D91" s="439"/>
      <c r="E91" s="439"/>
      <c r="F91" s="47" t="s">
        <v>112</v>
      </c>
      <c r="G91" s="69" t="s">
        <v>427</v>
      </c>
      <c r="H91" s="105" t="s">
        <v>480</v>
      </c>
      <c r="I91" s="443">
        <f>Bobot!O91</f>
        <v>1</v>
      </c>
      <c r="J91" s="444">
        <f>Bobot!O91</f>
        <v>1</v>
      </c>
      <c r="K91" s="488">
        <f>$J91*'Input Bank'!K91</f>
        <v>0</v>
      </c>
      <c r="L91" s="489">
        <f>$J91*'Input Bank'!L91</f>
        <v>0</v>
      </c>
      <c r="M91" s="489">
        <f>$J91*'Input Bank'!M91</f>
        <v>0</v>
      </c>
      <c r="N91" s="489">
        <f>$J91*'Input Bank'!N91</f>
        <v>0</v>
      </c>
      <c r="O91" s="489">
        <f>$J91*'Input Bank'!O91</f>
        <v>0</v>
      </c>
      <c r="P91" s="489">
        <f>$J91*'Input Bank'!P91</f>
        <v>0</v>
      </c>
      <c r="Q91" s="489">
        <f>$J91*'Input Bank'!Q91</f>
        <v>0</v>
      </c>
      <c r="R91" s="489">
        <f>$J91*'Input Bank'!R91</f>
        <v>0</v>
      </c>
      <c r="S91" s="489">
        <f>$J91*'Input Bank'!S91</f>
        <v>0</v>
      </c>
      <c r="T91" s="489">
        <f>$J91*'Input Bank'!T91</f>
        <v>0</v>
      </c>
      <c r="U91" s="489">
        <f>$J91*'Input Bank'!U91</f>
        <v>0</v>
      </c>
      <c r="V91" s="489">
        <f>$J91*'Input Bank'!V91</f>
        <v>0</v>
      </c>
      <c r="W91" s="489">
        <f>$J91*'Input Bank'!W91</f>
        <v>0</v>
      </c>
      <c r="X91" s="489">
        <f>$J91*'Input Bank'!X91</f>
        <v>0</v>
      </c>
      <c r="Y91" s="489">
        <f>$J91*'Input Bank'!Y91</f>
        <v>0</v>
      </c>
      <c r="Z91" s="489">
        <f>$J91*'Input Bank'!Z91</f>
        <v>0</v>
      </c>
      <c r="AA91" s="489">
        <f>$J91*'Input Bank'!AA91</f>
        <v>0</v>
      </c>
      <c r="AB91" s="489">
        <f>$J91*'Input Bank'!AB91</f>
        <v>0</v>
      </c>
      <c r="AC91" s="489">
        <f>$J91*'Input Bank'!AC91</f>
        <v>0</v>
      </c>
      <c r="AD91" s="489">
        <f>$J91*'Input Bank'!AD91</f>
        <v>0</v>
      </c>
      <c r="AE91" s="489">
        <f>$J91*'Input Bank'!AE91</f>
        <v>0</v>
      </c>
      <c r="AF91" s="489">
        <f>$J91*'Input Bank'!AF91</f>
        <v>0</v>
      </c>
      <c r="AG91" s="489">
        <f>$J91*'Input Bank'!AG91</f>
        <v>0</v>
      </c>
      <c r="AH91" s="489">
        <f>$J91*'Input Bank'!AH91</f>
        <v>0</v>
      </c>
      <c r="AI91" s="489">
        <f>$J91*'Input Bank'!AI91</f>
        <v>0</v>
      </c>
      <c r="AJ91" s="489">
        <f>$J91*'Input Bank'!AJ91</f>
        <v>0</v>
      </c>
      <c r="AK91" s="489">
        <f>$J91*'Input Bank'!AK91</f>
        <v>0</v>
      </c>
      <c r="AL91" s="489">
        <f>$J91*'Input Bank'!AL91</f>
        <v>0</v>
      </c>
      <c r="AM91" s="489">
        <f>$J91*'Input Bank'!AM91</f>
        <v>0</v>
      </c>
      <c r="AN91" s="489">
        <f>$J91*'Input Bank'!AN91</f>
        <v>0</v>
      </c>
      <c r="AO91" s="489">
        <f>$J91*'Input Bank'!AO91</f>
        <v>0</v>
      </c>
      <c r="AP91" s="489">
        <f>$J91*'Input Bank'!AP91</f>
        <v>0</v>
      </c>
      <c r="AQ91" s="489">
        <f>$J91*'Input Bank'!AQ91</f>
        <v>0</v>
      </c>
      <c r="AR91" s="489">
        <f>$J91*'Input Bank'!AR91</f>
        <v>0</v>
      </c>
      <c r="AS91" s="489">
        <f>$J91*'Input Bank'!AS91</f>
        <v>0</v>
      </c>
      <c r="AT91" s="489">
        <f>$J91*'Input Bank'!AT91</f>
        <v>0</v>
      </c>
      <c r="AU91" s="489">
        <f>$J91*'Input Bank'!AU91</f>
        <v>0</v>
      </c>
      <c r="AV91" s="489">
        <f>$J91*'Input Bank'!AV91</f>
        <v>0</v>
      </c>
      <c r="AW91" s="489">
        <f>$J91*'Input Bank'!AW91</f>
        <v>0</v>
      </c>
      <c r="AX91" s="489">
        <f>$J91*'Input Bank'!AX91</f>
        <v>0</v>
      </c>
      <c r="AY91" s="489">
        <f>$J91*'Input Bank'!AY91</f>
        <v>0</v>
      </c>
      <c r="AZ91" s="489">
        <f>$J91*'Input Bank'!AZ91</f>
        <v>0</v>
      </c>
      <c r="BA91" s="491">
        <f>$J91*'Input Bank'!BA91</f>
        <v>0</v>
      </c>
      <c r="BB91" s="480"/>
      <c r="BM91" s="44"/>
      <c r="BO91" s="44"/>
      <c r="BP91" s="44"/>
    </row>
    <row r="92" spans="1:68" s="44" customFormat="1" ht="13">
      <c r="A92" s="439" t="e">
        <f>Bobot!#REF!</f>
        <v>#REF!</v>
      </c>
      <c r="B92" s="439"/>
      <c r="C92" s="439"/>
      <c r="D92" s="439"/>
      <c r="E92" s="439"/>
      <c r="F92" s="47" t="s">
        <v>113</v>
      </c>
      <c r="G92" s="67" t="s">
        <v>542</v>
      </c>
      <c r="H92" s="111" t="s">
        <v>364</v>
      </c>
      <c r="I92" s="456"/>
      <c r="J92" s="456"/>
      <c r="K92" s="490">
        <f>SUM(K93:K94)</f>
        <v>0</v>
      </c>
      <c r="L92" s="490">
        <f t="shared" ref="L92:BA92" si="18">SUM(L93:L94)</f>
        <v>0</v>
      </c>
      <c r="M92" s="490">
        <f t="shared" si="18"/>
        <v>0</v>
      </c>
      <c r="N92" s="490">
        <f t="shared" si="18"/>
        <v>0</v>
      </c>
      <c r="O92" s="490">
        <f t="shared" si="18"/>
        <v>0</v>
      </c>
      <c r="P92" s="490">
        <f t="shared" si="18"/>
        <v>0</v>
      </c>
      <c r="Q92" s="490">
        <f t="shared" si="18"/>
        <v>0</v>
      </c>
      <c r="R92" s="490">
        <f t="shared" si="18"/>
        <v>0</v>
      </c>
      <c r="S92" s="490">
        <f t="shared" si="18"/>
        <v>0</v>
      </c>
      <c r="T92" s="490">
        <f t="shared" si="18"/>
        <v>0</v>
      </c>
      <c r="U92" s="490">
        <f t="shared" si="18"/>
        <v>0</v>
      </c>
      <c r="V92" s="490">
        <f t="shared" si="18"/>
        <v>0</v>
      </c>
      <c r="W92" s="490">
        <f t="shared" si="18"/>
        <v>0</v>
      </c>
      <c r="X92" s="490">
        <f t="shared" si="18"/>
        <v>0</v>
      </c>
      <c r="Y92" s="490">
        <f t="shared" si="18"/>
        <v>0</v>
      </c>
      <c r="Z92" s="490">
        <f t="shared" si="18"/>
        <v>0</v>
      </c>
      <c r="AA92" s="490">
        <f t="shared" si="18"/>
        <v>0</v>
      </c>
      <c r="AB92" s="490">
        <f t="shared" si="18"/>
        <v>0</v>
      </c>
      <c r="AC92" s="490">
        <f t="shared" si="18"/>
        <v>0</v>
      </c>
      <c r="AD92" s="490">
        <f t="shared" si="18"/>
        <v>0</v>
      </c>
      <c r="AE92" s="490">
        <f t="shared" si="18"/>
        <v>0</v>
      </c>
      <c r="AF92" s="490">
        <f t="shared" si="18"/>
        <v>0</v>
      </c>
      <c r="AG92" s="490">
        <f t="shared" si="18"/>
        <v>0</v>
      </c>
      <c r="AH92" s="490">
        <f t="shared" si="18"/>
        <v>0</v>
      </c>
      <c r="AI92" s="490">
        <f t="shared" si="18"/>
        <v>0</v>
      </c>
      <c r="AJ92" s="490">
        <f t="shared" si="18"/>
        <v>0</v>
      </c>
      <c r="AK92" s="490">
        <f t="shared" si="18"/>
        <v>0</v>
      </c>
      <c r="AL92" s="490">
        <f t="shared" si="18"/>
        <v>0</v>
      </c>
      <c r="AM92" s="490">
        <f t="shared" si="18"/>
        <v>0</v>
      </c>
      <c r="AN92" s="490">
        <f t="shared" si="18"/>
        <v>0</v>
      </c>
      <c r="AO92" s="490">
        <f t="shared" si="18"/>
        <v>0</v>
      </c>
      <c r="AP92" s="490">
        <f t="shared" si="18"/>
        <v>0</v>
      </c>
      <c r="AQ92" s="490">
        <f t="shared" si="18"/>
        <v>0</v>
      </c>
      <c r="AR92" s="490">
        <f t="shared" si="18"/>
        <v>0</v>
      </c>
      <c r="AS92" s="490">
        <f t="shared" si="18"/>
        <v>0</v>
      </c>
      <c r="AT92" s="490">
        <f t="shared" si="18"/>
        <v>0</v>
      </c>
      <c r="AU92" s="490">
        <f t="shared" si="18"/>
        <v>0</v>
      </c>
      <c r="AV92" s="490">
        <f t="shared" si="18"/>
        <v>0</v>
      </c>
      <c r="AW92" s="490">
        <f t="shared" si="18"/>
        <v>0</v>
      </c>
      <c r="AX92" s="490">
        <f t="shared" si="18"/>
        <v>0</v>
      </c>
      <c r="AY92" s="490">
        <f t="shared" si="18"/>
        <v>0</v>
      </c>
      <c r="AZ92" s="490">
        <f>SUM(AZ93:AZ94)</f>
        <v>0</v>
      </c>
      <c r="BA92" s="490">
        <f t="shared" si="18"/>
        <v>0</v>
      </c>
      <c r="BB92" s="480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</row>
    <row r="93" spans="1:68" s="44" customFormat="1" ht="50">
      <c r="A93" s="439"/>
      <c r="B93" s="439"/>
      <c r="C93" s="439"/>
      <c r="D93" s="439"/>
      <c r="E93" s="439"/>
      <c r="F93" s="47" t="s">
        <v>8</v>
      </c>
      <c r="G93" s="69" t="s">
        <v>423</v>
      </c>
      <c r="H93" s="112" t="s">
        <v>333</v>
      </c>
      <c r="I93" s="443">
        <f>Bobot!O93</f>
        <v>0.85</v>
      </c>
      <c r="J93" s="444">
        <f>Bobot!O93</f>
        <v>0.85</v>
      </c>
      <c r="K93" s="492">
        <f>$J93*'Input Bank'!K93</f>
        <v>0</v>
      </c>
      <c r="L93" s="492">
        <f>$J93*'Input Bank'!L93</f>
        <v>0</v>
      </c>
      <c r="M93" s="492">
        <f>$J93*'Input Bank'!M93</f>
        <v>0</v>
      </c>
      <c r="N93" s="492">
        <f>$J93*'Input Bank'!N93</f>
        <v>0</v>
      </c>
      <c r="O93" s="492">
        <f>$J93*'Input Bank'!O93</f>
        <v>0</v>
      </c>
      <c r="P93" s="492">
        <f>$J93*'Input Bank'!P93</f>
        <v>0</v>
      </c>
      <c r="Q93" s="492">
        <f>$J93*'Input Bank'!Q93</f>
        <v>0</v>
      </c>
      <c r="R93" s="492">
        <f>$J93*'Input Bank'!R93</f>
        <v>0</v>
      </c>
      <c r="S93" s="492">
        <f>$J93*'Input Bank'!S93</f>
        <v>0</v>
      </c>
      <c r="T93" s="492">
        <f>$J93*'Input Bank'!T93</f>
        <v>0</v>
      </c>
      <c r="U93" s="492">
        <f>$J93*'Input Bank'!U93</f>
        <v>0</v>
      </c>
      <c r="V93" s="492">
        <f>$J93*'Input Bank'!V93</f>
        <v>0</v>
      </c>
      <c r="W93" s="492">
        <f>$J93*'Input Bank'!W93</f>
        <v>0</v>
      </c>
      <c r="X93" s="492">
        <f>$J93*'Input Bank'!X93</f>
        <v>0</v>
      </c>
      <c r="Y93" s="492">
        <f>$J93*'Input Bank'!Y93</f>
        <v>0</v>
      </c>
      <c r="Z93" s="492">
        <f>$J93*'Input Bank'!Z93</f>
        <v>0</v>
      </c>
      <c r="AA93" s="492">
        <f>$J93*'Input Bank'!AA93</f>
        <v>0</v>
      </c>
      <c r="AB93" s="492">
        <f>$J93*'Input Bank'!AB93</f>
        <v>0</v>
      </c>
      <c r="AC93" s="492">
        <f>$J93*'Input Bank'!AC93</f>
        <v>0</v>
      </c>
      <c r="AD93" s="492">
        <f>$J93*'Input Bank'!AD93</f>
        <v>0</v>
      </c>
      <c r="AE93" s="492">
        <f>$J93*'Input Bank'!AE93</f>
        <v>0</v>
      </c>
      <c r="AF93" s="492">
        <f>$J93*'Input Bank'!AF93</f>
        <v>0</v>
      </c>
      <c r="AG93" s="492">
        <f>$J93*'Input Bank'!AG93</f>
        <v>0</v>
      </c>
      <c r="AH93" s="492">
        <f>$J93*'Input Bank'!AH93</f>
        <v>0</v>
      </c>
      <c r="AI93" s="492">
        <f>$J93*'Input Bank'!AI93</f>
        <v>0</v>
      </c>
      <c r="AJ93" s="492">
        <f>$J93*'Input Bank'!AJ93</f>
        <v>0</v>
      </c>
      <c r="AK93" s="492">
        <f>$J93*'Input Bank'!AK93</f>
        <v>0</v>
      </c>
      <c r="AL93" s="492">
        <f>$J93*'Input Bank'!AL93</f>
        <v>0</v>
      </c>
      <c r="AM93" s="492">
        <f>$J93*'Input Bank'!AM93</f>
        <v>0</v>
      </c>
      <c r="AN93" s="492">
        <f>$J93*'Input Bank'!AN93</f>
        <v>0</v>
      </c>
      <c r="AO93" s="492">
        <f>$J93*'Input Bank'!AO93</f>
        <v>0</v>
      </c>
      <c r="AP93" s="492">
        <f>$J93*'Input Bank'!AP93</f>
        <v>0</v>
      </c>
      <c r="AQ93" s="492">
        <f>$J93*'Input Bank'!AQ93</f>
        <v>0</v>
      </c>
      <c r="AR93" s="492">
        <f>$J93*'Input Bank'!AR93</f>
        <v>0</v>
      </c>
      <c r="AS93" s="492">
        <f>$J93*'Input Bank'!AS93</f>
        <v>0</v>
      </c>
      <c r="AT93" s="492">
        <f>$J93*'Input Bank'!AT93</f>
        <v>0</v>
      </c>
      <c r="AU93" s="492">
        <f>$J93*'Input Bank'!AU93</f>
        <v>0</v>
      </c>
      <c r="AV93" s="492">
        <f>$J93*'Input Bank'!AV93</f>
        <v>0</v>
      </c>
      <c r="AW93" s="492">
        <f>$J93*'Input Bank'!AW93</f>
        <v>0</v>
      </c>
      <c r="AX93" s="492">
        <f>$J93*'Input Bank'!AX93</f>
        <v>0</v>
      </c>
      <c r="AY93" s="492">
        <f>$J93*'Input Bank'!AY93</f>
        <v>0</v>
      </c>
      <c r="AZ93" s="492">
        <f>$J93*'Input Bank'!AZ93</f>
        <v>0</v>
      </c>
      <c r="BA93" s="492">
        <f>$J93*'Input Bank'!BA93</f>
        <v>0</v>
      </c>
      <c r="BB93" s="480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</row>
    <row r="94" spans="1:68" s="44" customFormat="1" ht="38">
      <c r="A94" s="439"/>
      <c r="B94" s="439"/>
      <c r="C94" s="439"/>
      <c r="D94" s="439"/>
      <c r="E94" s="439"/>
      <c r="F94" s="47" t="s">
        <v>114</v>
      </c>
      <c r="G94" s="69" t="s">
        <v>424</v>
      </c>
      <c r="H94" s="112" t="s">
        <v>476</v>
      </c>
      <c r="I94" s="443">
        <f>Bobot!O94</f>
        <v>0.85</v>
      </c>
      <c r="J94" s="444">
        <f>Bobot!O94</f>
        <v>0.85</v>
      </c>
      <c r="K94" s="492">
        <f>$J94*'Input Bank'!K94</f>
        <v>0</v>
      </c>
      <c r="L94" s="492">
        <f>$J94*'Input Bank'!L94</f>
        <v>0</v>
      </c>
      <c r="M94" s="492">
        <f>$J94*'Input Bank'!M94</f>
        <v>0</v>
      </c>
      <c r="N94" s="492">
        <f>$J94*'Input Bank'!N94</f>
        <v>0</v>
      </c>
      <c r="O94" s="492">
        <f>$J94*'Input Bank'!O94</f>
        <v>0</v>
      </c>
      <c r="P94" s="492">
        <f>$J94*'Input Bank'!P94</f>
        <v>0</v>
      </c>
      <c r="Q94" s="492">
        <f>$J94*'Input Bank'!Q94</f>
        <v>0</v>
      </c>
      <c r="R94" s="492">
        <f>$J94*'Input Bank'!R94</f>
        <v>0</v>
      </c>
      <c r="S94" s="492">
        <f>$J94*'Input Bank'!S94</f>
        <v>0</v>
      </c>
      <c r="T94" s="492">
        <f>$J94*'Input Bank'!T94</f>
        <v>0</v>
      </c>
      <c r="U94" s="492">
        <f>$J94*'Input Bank'!U94</f>
        <v>0</v>
      </c>
      <c r="V94" s="492">
        <f>$J94*'Input Bank'!V94</f>
        <v>0</v>
      </c>
      <c r="W94" s="492">
        <f>$J94*'Input Bank'!W94</f>
        <v>0</v>
      </c>
      <c r="X94" s="492">
        <f>$J94*'Input Bank'!X94</f>
        <v>0</v>
      </c>
      <c r="Y94" s="492">
        <f>$J94*'Input Bank'!Y94</f>
        <v>0</v>
      </c>
      <c r="Z94" s="492">
        <f>$J94*'Input Bank'!Z94</f>
        <v>0</v>
      </c>
      <c r="AA94" s="492">
        <f>$J94*'Input Bank'!AA94</f>
        <v>0</v>
      </c>
      <c r="AB94" s="492">
        <f>$J94*'Input Bank'!AB94</f>
        <v>0</v>
      </c>
      <c r="AC94" s="492">
        <f>$J94*'Input Bank'!AC94</f>
        <v>0</v>
      </c>
      <c r="AD94" s="492">
        <f>$J94*'Input Bank'!AD94</f>
        <v>0</v>
      </c>
      <c r="AE94" s="492">
        <f>$J94*'Input Bank'!AE94</f>
        <v>0</v>
      </c>
      <c r="AF94" s="492">
        <f>$J94*'Input Bank'!AF94</f>
        <v>0</v>
      </c>
      <c r="AG94" s="492">
        <f>$J94*'Input Bank'!AG94</f>
        <v>0</v>
      </c>
      <c r="AH94" s="492">
        <f>$J94*'Input Bank'!AH94</f>
        <v>0</v>
      </c>
      <c r="AI94" s="492">
        <f>$J94*'Input Bank'!AI94</f>
        <v>0</v>
      </c>
      <c r="AJ94" s="492">
        <f>$J94*'Input Bank'!AJ94</f>
        <v>0</v>
      </c>
      <c r="AK94" s="492">
        <f>$J94*'Input Bank'!AK94</f>
        <v>0</v>
      </c>
      <c r="AL94" s="492">
        <f>$J94*'Input Bank'!AL94</f>
        <v>0</v>
      </c>
      <c r="AM94" s="492">
        <f>$J94*'Input Bank'!AM94</f>
        <v>0</v>
      </c>
      <c r="AN94" s="492">
        <f>$J94*'Input Bank'!AN94</f>
        <v>0</v>
      </c>
      <c r="AO94" s="492">
        <f>$J94*'Input Bank'!AO94</f>
        <v>0</v>
      </c>
      <c r="AP94" s="492">
        <f>$J94*'Input Bank'!AP94</f>
        <v>0</v>
      </c>
      <c r="AQ94" s="492">
        <f>$J94*'Input Bank'!AQ94</f>
        <v>0</v>
      </c>
      <c r="AR94" s="492">
        <f>$J94*'Input Bank'!AR94</f>
        <v>0</v>
      </c>
      <c r="AS94" s="492">
        <f>$J94*'Input Bank'!AS94</f>
        <v>0</v>
      </c>
      <c r="AT94" s="492">
        <f>$J94*'Input Bank'!AT94</f>
        <v>0</v>
      </c>
      <c r="AU94" s="492">
        <f>$J94*'Input Bank'!AU94</f>
        <v>0</v>
      </c>
      <c r="AV94" s="492">
        <f>$J94*'Input Bank'!AV94</f>
        <v>0</v>
      </c>
      <c r="AW94" s="492">
        <f>$J94*'Input Bank'!AW94</f>
        <v>0</v>
      </c>
      <c r="AX94" s="492">
        <f>$J94*'Input Bank'!AX94</f>
        <v>0</v>
      </c>
      <c r="AY94" s="492">
        <f>$J94*'Input Bank'!AY94</f>
        <v>0</v>
      </c>
      <c r="AZ94" s="492">
        <f>$J94*'Input Bank'!AZ94</f>
        <v>0</v>
      </c>
      <c r="BA94" s="492">
        <f>$J94*'Input Bank'!BA94</f>
        <v>0</v>
      </c>
      <c r="BB94" s="480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</row>
    <row r="95" spans="1:68" s="44" customFormat="1" ht="13">
      <c r="A95" s="439">
        <f>Bobot!P55</f>
        <v>0</v>
      </c>
      <c r="B95" s="439"/>
      <c r="C95" s="439"/>
      <c r="D95" s="439"/>
      <c r="E95" s="439"/>
      <c r="F95" s="47" t="s">
        <v>115</v>
      </c>
      <c r="G95" s="67" t="s">
        <v>543</v>
      </c>
      <c r="H95" s="111" t="s">
        <v>200</v>
      </c>
      <c r="I95" s="456"/>
      <c r="J95" s="457"/>
      <c r="K95" s="490">
        <f>SUM(K96:K99)</f>
        <v>0</v>
      </c>
      <c r="L95" s="490">
        <f t="shared" ref="L95:BA95" si="19">SUM(L96:L99)</f>
        <v>0</v>
      </c>
      <c r="M95" s="490">
        <f t="shared" si="19"/>
        <v>0</v>
      </c>
      <c r="N95" s="490">
        <f t="shared" si="19"/>
        <v>0</v>
      </c>
      <c r="O95" s="490">
        <f t="shared" si="19"/>
        <v>0</v>
      </c>
      <c r="P95" s="490">
        <f t="shared" si="19"/>
        <v>0</v>
      </c>
      <c r="Q95" s="490">
        <f t="shared" si="19"/>
        <v>0</v>
      </c>
      <c r="R95" s="490">
        <f t="shared" si="19"/>
        <v>0</v>
      </c>
      <c r="S95" s="490">
        <f t="shared" si="19"/>
        <v>0</v>
      </c>
      <c r="T95" s="490">
        <f t="shared" si="19"/>
        <v>0</v>
      </c>
      <c r="U95" s="490">
        <f t="shared" si="19"/>
        <v>0</v>
      </c>
      <c r="V95" s="490">
        <f t="shared" si="19"/>
        <v>0</v>
      </c>
      <c r="W95" s="490">
        <f t="shared" si="19"/>
        <v>0</v>
      </c>
      <c r="X95" s="490">
        <f t="shared" si="19"/>
        <v>0</v>
      </c>
      <c r="Y95" s="490">
        <f t="shared" si="19"/>
        <v>0</v>
      </c>
      <c r="Z95" s="490">
        <f t="shared" si="19"/>
        <v>0</v>
      </c>
      <c r="AA95" s="490">
        <f t="shared" si="19"/>
        <v>0</v>
      </c>
      <c r="AB95" s="490">
        <f t="shared" si="19"/>
        <v>0</v>
      </c>
      <c r="AC95" s="490">
        <f t="shared" si="19"/>
        <v>0</v>
      </c>
      <c r="AD95" s="490">
        <f t="shared" si="19"/>
        <v>0</v>
      </c>
      <c r="AE95" s="490">
        <f t="shared" si="19"/>
        <v>0</v>
      </c>
      <c r="AF95" s="490">
        <f t="shared" si="19"/>
        <v>0</v>
      </c>
      <c r="AG95" s="490">
        <f t="shared" si="19"/>
        <v>0</v>
      </c>
      <c r="AH95" s="490">
        <f t="shared" si="19"/>
        <v>0</v>
      </c>
      <c r="AI95" s="490">
        <f t="shared" si="19"/>
        <v>0</v>
      </c>
      <c r="AJ95" s="490">
        <f t="shared" si="19"/>
        <v>0</v>
      </c>
      <c r="AK95" s="490">
        <f t="shared" si="19"/>
        <v>0</v>
      </c>
      <c r="AL95" s="490">
        <f t="shared" si="19"/>
        <v>0</v>
      </c>
      <c r="AM95" s="490">
        <f t="shared" si="19"/>
        <v>0</v>
      </c>
      <c r="AN95" s="490">
        <f t="shared" si="19"/>
        <v>0</v>
      </c>
      <c r="AO95" s="490">
        <f t="shared" si="19"/>
        <v>0</v>
      </c>
      <c r="AP95" s="490">
        <f t="shared" si="19"/>
        <v>0</v>
      </c>
      <c r="AQ95" s="490">
        <f t="shared" si="19"/>
        <v>0</v>
      </c>
      <c r="AR95" s="490">
        <f t="shared" si="19"/>
        <v>0</v>
      </c>
      <c r="AS95" s="490">
        <f t="shared" si="19"/>
        <v>0</v>
      </c>
      <c r="AT95" s="490">
        <f t="shared" si="19"/>
        <v>0</v>
      </c>
      <c r="AU95" s="490">
        <f t="shared" si="19"/>
        <v>0</v>
      </c>
      <c r="AV95" s="490">
        <f t="shared" si="19"/>
        <v>0</v>
      </c>
      <c r="AW95" s="490">
        <f t="shared" si="19"/>
        <v>0</v>
      </c>
      <c r="AX95" s="490">
        <f t="shared" si="19"/>
        <v>0</v>
      </c>
      <c r="AY95" s="490">
        <f t="shared" si="19"/>
        <v>0</v>
      </c>
      <c r="AZ95" s="490">
        <f t="shared" si="19"/>
        <v>0</v>
      </c>
      <c r="BA95" s="490">
        <f t="shared" si="19"/>
        <v>0</v>
      </c>
      <c r="BB95" s="480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</row>
    <row r="96" spans="1:68" s="44" customFormat="1" ht="25">
      <c r="A96" s="439"/>
      <c r="B96" s="439"/>
      <c r="C96" s="439"/>
      <c r="D96" s="439"/>
      <c r="E96" s="439"/>
      <c r="F96" s="47" t="s">
        <v>116</v>
      </c>
      <c r="G96" s="69" t="s">
        <v>428</v>
      </c>
      <c r="H96" s="112" t="s">
        <v>334</v>
      </c>
      <c r="I96" s="443">
        <f>Bobot!O96</f>
        <v>0.85</v>
      </c>
      <c r="J96" s="444">
        <f>Bobot!O96</f>
        <v>0.85</v>
      </c>
      <c r="K96" s="492">
        <f>$J96*'Input Bank'!K96</f>
        <v>0</v>
      </c>
      <c r="L96" s="489">
        <f>$J96*'Input Bank'!L96</f>
        <v>0</v>
      </c>
      <c r="M96" s="489">
        <f>$J96*'Input Bank'!M96</f>
        <v>0</v>
      </c>
      <c r="N96" s="489">
        <f>$J96*'Input Bank'!N96</f>
        <v>0</v>
      </c>
      <c r="O96" s="489">
        <f>$J96*'Input Bank'!O96</f>
        <v>0</v>
      </c>
      <c r="P96" s="489">
        <f>$J96*'Input Bank'!P96</f>
        <v>0</v>
      </c>
      <c r="Q96" s="489">
        <f>$J96*'Input Bank'!Q96</f>
        <v>0</v>
      </c>
      <c r="R96" s="489">
        <f>$J96*'Input Bank'!R96</f>
        <v>0</v>
      </c>
      <c r="S96" s="489">
        <f>$J96*'Input Bank'!S96</f>
        <v>0</v>
      </c>
      <c r="T96" s="489">
        <f>$J96*'Input Bank'!T96</f>
        <v>0</v>
      </c>
      <c r="U96" s="489">
        <f>$J96*'Input Bank'!U96</f>
        <v>0</v>
      </c>
      <c r="V96" s="489">
        <f>$J96*'Input Bank'!V96</f>
        <v>0</v>
      </c>
      <c r="W96" s="489">
        <f>$J96*'Input Bank'!W96</f>
        <v>0</v>
      </c>
      <c r="X96" s="489">
        <f>$J96*'Input Bank'!X96</f>
        <v>0</v>
      </c>
      <c r="Y96" s="489">
        <f>$J96*'Input Bank'!Y96</f>
        <v>0</v>
      </c>
      <c r="Z96" s="489">
        <f>$J96*'Input Bank'!Z96</f>
        <v>0</v>
      </c>
      <c r="AA96" s="489">
        <f>$J96*'Input Bank'!AA96</f>
        <v>0</v>
      </c>
      <c r="AB96" s="489">
        <f>$J96*'Input Bank'!AB96</f>
        <v>0</v>
      </c>
      <c r="AC96" s="489">
        <f>$J96*'Input Bank'!AC96</f>
        <v>0</v>
      </c>
      <c r="AD96" s="489">
        <f>$J96*'Input Bank'!AD96</f>
        <v>0</v>
      </c>
      <c r="AE96" s="489">
        <f>$J96*'Input Bank'!AE96</f>
        <v>0</v>
      </c>
      <c r="AF96" s="489">
        <f>$J96*'Input Bank'!AF96</f>
        <v>0</v>
      </c>
      <c r="AG96" s="489">
        <f>$J96*'Input Bank'!AG96</f>
        <v>0</v>
      </c>
      <c r="AH96" s="489">
        <f>$J96*'Input Bank'!AH96</f>
        <v>0</v>
      </c>
      <c r="AI96" s="489">
        <f>$J96*'Input Bank'!AI96</f>
        <v>0</v>
      </c>
      <c r="AJ96" s="489">
        <f>$J96*'Input Bank'!AJ96</f>
        <v>0</v>
      </c>
      <c r="AK96" s="489">
        <f>$J96*'Input Bank'!AK96</f>
        <v>0</v>
      </c>
      <c r="AL96" s="489">
        <f>$J96*'Input Bank'!AL96</f>
        <v>0</v>
      </c>
      <c r="AM96" s="489">
        <f>$J96*'Input Bank'!AM96</f>
        <v>0</v>
      </c>
      <c r="AN96" s="489">
        <f>$J96*'Input Bank'!AN96</f>
        <v>0</v>
      </c>
      <c r="AO96" s="489">
        <f>$J96*'Input Bank'!AO96</f>
        <v>0</v>
      </c>
      <c r="AP96" s="489">
        <f>$J96*'Input Bank'!AP96</f>
        <v>0</v>
      </c>
      <c r="AQ96" s="489">
        <f>$J96*'Input Bank'!AQ96</f>
        <v>0</v>
      </c>
      <c r="AR96" s="489">
        <f>$J96*'Input Bank'!AR96</f>
        <v>0</v>
      </c>
      <c r="AS96" s="489">
        <f>$J96*'Input Bank'!AS96</f>
        <v>0</v>
      </c>
      <c r="AT96" s="489">
        <f>$J96*'Input Bank'!AT96</f>
        <v>0</v>
      </c>
      <c r="AU96" s="489">
        <f>$J96*'Input Bank'!AU96</f>
        <v>0</v>
      </c>
      <c r="AV96" s="489">
        <f>$J96*'Input Bank'!AV96</f>
        <v>0</v>
      </c>
      <c r="AW96" s="489">
        <f>$J96*'Input Bank'!AW96</f>
        <v>0</v>
      </c>
      <c r="AX96" s="489">
        <f>$J96*'Input Bank'!AX96</f>
        <v>0</v>
      </c>
      <c r="AY96" s="489">
        <f>$J96*'Input Bank'!AY96</f>
        <v>0</v>
      </c>
      <c r="AZ96" s="489">
        <f>$J96*'Input Bank'!AZ96</f>
        <v>0</v>
      </c>
      <c r="BA96" s="491">
        <f>$J96*'Input Bank'!BA96</f>
        <v>0</v>
      </c>
      <c r="BB96" s="480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</row>
    <row r="97" spans="1:68" s="44" customFormat="1" ht="37.5">
      <c r="A97" s="439"/>
      <c r="B97" s="439"/>
      <c r="C97" s="439"/>
      <c r="D97" s="439"/>
      <c r="E97" s="439"/>
      <c r="F97" s="47" t="s">
        <v>117</v>
      </c>
      <c r="G97" s="69" t="s">
        <v>429</v>
      </c>
      <c r="H97" s="105" t="s">
        <v>481</v>
      </c>
      <c r="I97" s="443">
        <f>Bobot!O97</f>
        <v>0.85</v>
      </c>
      <c r="J97" s="444">
        <f>Bobot!O97</f>
        <v>0.85</v>
      </c>
      <c r="K97" s="492">
        <f>$J97*'Input Bank'!K97</f>
        <v>0</v>
      </c>
      <c r="L97" s="489">
        <f>$J97*'Input Bank'!L97</f>
        <v>0</v>
      </c>
      <c r="M97" s="489">
        <f>$J97*'Input Bank'!M97</f>
        <v>0</v>
      </c>
      <c r="N97" s="489">
        <f>$J97*'Input Bank'!N97</f>
        <v>0</v>
      </c>
      <c r="O97" s="489">
        <f>$J97*'Input Bank'!O97</f>
        <v>0</v>
      </c>
      <c r="P97" s="489">
        <f>$J97*'Input Bank'!P97</f>
        <v>0</v>
      </c>
      <c r="Q97" s="489">
        <f>$J97*'Input Bank'!Q97</f>
        <v>0</v>
      </c>
      <c r="R97" s="489">
        <f>$J97*'Input Bank'!R97</f>
        <v>0</v>
      </c>
      <c r="S97" s="489">
        <f>$J97*'Input Bank'!S97</f>
        <v>0</v>
      </c>
      <c r="T97" s="489">
        <f>$J97*'Input Bank'!T97</f>
        <v>0</v>
      </c>
      <c r="U97" s="489">
        <f>$J97*'Input Bank'!U97</f>
        <v>0</v>
      </c>
      <c r="V97" s="489">
        <f>$J97*'Input Bank'!V97</f>
        <v>0</v>
      </c>
      <c r="W97" s="489">
        <f>$J97*'Input Bank'!W97</f>
        <v>0</v>
      </c>
      <c r="X97" s="489">
        <f>$J97*'Input Bank'!X97</f>
        <v>0</v>
      </c>
      <c r="Y97" s="489">
        <f>$J97*'Input Bank'!Y97</f>
        <v>0</v>
      </c>
      <c r="Z97" s="489">
        <f>$J97*'Input Bank'!Z97</f>
        <v>0</v>
      </c>
      <c r="AA97" s="489">
        <f>$J97*'Input Bank'!AA97</f>
        <v>0</v>
      </c>
      <c r="AB97" s="489">
        <f>$J97*'Input Bank'!AB97</f>
        <v>0</v>
      </c>
      <c r="AC97" s="489">
        <f>$J97*'Input Bank'!AC97</f>
        <v>0</v>
      </c>
      <c r="AD97" s="489">
        <f>$J97*'Input Bank'!AD97</f>
        <v>0</v>
      </c>
      <c r="AE97" s="489">
        <f>$J97*'Input Bank'!AE97</f>
        <v>0</v>
      </c>
      <c r="AF97" s="489">
        <f>$J97*'Input Bank'!AF97</f>
        <v>0</v>
      </c>
      <c r="AG97" s="489">
        <f>$J97*'Input Bank'!AG97</f>
        <v>0</v>
      </c>
      <c r="AH97" s="489">
        <f>$J97*'Input Bank'!AH97</f>
        <v>0</v>
      </c>
      <c r="AI97" s="489">
        <f>$J97*'Input Bank'!AI97</f>
        <v>0</v>
      </c>
      <c r="AJ97" s="489">
        <f>$J97*'Input Bank'!AJ97</f>
        <v>0</v>
      </c>
      <c r="AK97" s="489">
        <f>$J97*'Input Bank'!AK97</f>
        <v>0</v>
      </c>
      <c r="AL97" s="489">
        <f>$J97*'Input Bank'!AL97</f>
        <v>0</v>
      </c>
      <c r="AM97" s="489">
        <f>$J97*'Input Bank'!AM97</f>
        <v>0</v>
      </c>
      <c r="AN97" s="489">
        <f>$J97*'Input Bank'!AN97</f>
        <v>0</v>
      </c>
      <c r="AO97" s="489">
        <f>$J97*'Input Bank'!AO97</f>
        <v>0</v>
      </c>
      <c r="AP97" s="489">
        <f>$J97*'Input Bank'!AP97</f>
        <v>0</v>
      </c>
      <c r="AQ97" s="489">
        <f>$J97*'Input Bank'!AQ97</f>
        <v>0</v>
      </c>
      <c r="AR97" s="489">
        <f>$J97*'Input Bank'!AR97</f>
        <v>0</v>
      </c>
      <c r="AS97" s="489">
        <f>$J97*'Input Bank'!AS97</f>
        <v>0</v>
      </c>
      <c r="AT97" s="489">
        <f>$J97*'Input Bank'!AT97</f>
        <v>0</v>
      </c>
      <c r="AU97" s="489">
        <f>$J97*'Input Bank'!AU97</f>
        <v>0</v>
      </c>
      <c r="AV97" s="489">
        <f>$J97*'Input Bank'!AV97</f>
        <v>0</v>
      </c>
      <c r="AW97" s="489">
        <f>$J97*'Input Bank'!AW97</f>
        <v>0</v>
      </c>
      <c r="AX97" s="489">
        <f>$J97*'Input Bank'!AX97</f>
        <v>0</v>
      </c>
      <c r="AY97" s="489">
        <f>$J97*'Input Bank'!AY97</f>
        <v>0</v>
      </c>
      <c r="AZ97" s="489">
        <f>$J97*'Input Bank'!AZ97</f>
        <v>0</v>
      </c>
      <c r="BA97" s="491">
        <f>$J97*'Input Bank'!BA97</f>
        <v>0</v>
      </c>
      <c r="BB97" s="480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</row>
    <row r="98" spans="1:68" s="44" customFormat="1" ht="25">
      <c r="A98" s="439"/>
      <c r="B98" s="439"/>
      <c r="C98" s="439"/>
      <c r="D98" s="439"/>
      <c r="E98" s="439"/>
      <c r="F98" s="47" t="s">
        <v>118</v>
      </c>
      <c r="G98" s="69" t="s">
        <v>430</v>
      </c>
      <c r="H98" s="105" t="s">
        <v>482</v>
      </c>
      <c r="I98" s="443">
        <f>Bobot!O98</f>
        <v>0.85</v>
      </c>
      <c r="J98" s="444">
        <f>Bobot!O98</f>
        <v>0.85</v>
      </c>
      <c r="K98" s="492">
        <f>$J98*'Input Bank'!K98</f>
        <v>0</v>
      </c>
      <c r="L98" s="489">
        <f>$J98*'Input Bank'!L98</f>
        <v>0</v>
      </c>
      <c r="M98" s="489">
        <f>$J98*'Input Bank'!M98</f>
        <v>0</v>
      </c>
      <c r="N98" s="489">
        <f>$J98*'Input Bank'!N98</f>
        <v>0</v>
      </c>
      <c r="O98" s="489">
        <f>$J98*'Input Bank'!O98</f>
        <v>0</v>
      </c>
      <c r="P98" s="489">
        <f>$J98*'Input Bank'!P98</f>
        <v>0</v>
      </c>
      <c r="Q98" s="489">
        <f>$J98*'Input Bank'!Q98</f>
        <v>0</v>
      </c>
      <c r="R98" s="489">
        <f>$J98*'Input Bank'!R98</f>
        <v>0</v>
      </c>
      <c r="S98" s="489">
        <f>$J98*'Input Bank'!S98</f>
        <v>0</v>
      </c>
      <c r="T98" s="489">
        <f>$J98*'Input Bank'!T98</f>
        <v>0</v>
      </c>
      <c r="U98" s="489">
        <f>$J98*'Input Bank'!U98</f>
        <v>0</v>
      </c>
      <c r="V98" s="489">
        <f>$J98*'Input Bank'!V98</f>
        <v>0</v>
      </c>
      <c r="W98" s="489">
        <f>$J98*'Input Bank'!W98</f>
        <v>0</v>
      </c>
      <c r="X98" s="489">
        <f>$J98*'Input Bank'!X98</f>
        <v>0</v>
      </c>
      <c r="Y98" s="489">
        <f>$J98*'Input Bank'!Y98</f>
        <v>0</v>
      </c>
      <c r="Z98" s="489">
        <f>$J98*'Input Bank'!Z98</f>
        <v>0</v>
      </c>
      <c r="AA98" s="489">
        <f>$J98*'Input Bank'!AA98</f>
        <v>0</v>
      </c>
      <c r="AB98" s="489">
        <f>$J98*'Input Bank'!AB98</f>
        <v>0</v>
      </c>
      <c r="AC98" s="489">
        <f>$J98*'Input Bank'!AC98</f>
        <v>0</v>
      </c>
      <c r="AD98" s="489">
        <f>$J98*'Input Bank'!AD98</f>
        <v>0</v>
      </c>
      <c r="AE98" s="489">
        <f>$J98*'Input Bank'!AE98</f>
        <v>0</v>
      </c>
      <c r="AF98" s="489">
        <f>$J98*'Input Bank'!AF98</f>
        <v>0</v>
      </c>
      <c r="AG98" s="489">
        <f>$J98*'Input Bank'!AG98</f>
        <v>0</v>
      </c>
      <c r="AH98" s="489">
        <f>$J98*'Input Bank'!AH98</f>
        <v>0</v>
      </c>
      <c r="AI98" s="489">
        <f>$J98*'Input Bank'!AI98</f>
        <v>0</v>
      </c>
      <c r="AJ98" s="489">
        <f>$J98*'Input Bank'!AJ98</f>
        <v>0</v>
      </c>
      <c r="AK98" s="489">
        <f>$J98*'Input Bank'!AK98</f>
        <v>0</v>
      </c>
      <c r="AL98" s="489">
        <f>$J98*'Input Bank'!AL98</f>
        <v>0</v>
      </c>
      <c r="AM98" s="489">
        <f>$J98*'Input Bank'!AM98</f>
        <v>0</v>
      </c>
      <c r="AN98" s="489">
        <f>$J98*'Input Bank'!AN98</f>
        <v>0</v>
      </c>
      <c r="AO98" s="489">
        <f>$J98*'Input Bank'!AO98</f>
        <v>0</v>
      </c>
      <c r="AP98" s="489">
        <f>$J98*'Input Bank'!AP98</f>
        <v>0</v>
      </c>
      <c r="AQ98" s="489">
        <f>$J98*'Input Bank'!AQ98</f>
        <v>0</v>
      </c>
      <c r="AR98" s="489">
        <f>$J98*'Input Bank'!AR98</f>
        <v>0</v>
      </c>
      <c r="AS98" s="489">
        <f>$J98*'Input Bank'!AS98</f>
        <v>0</v>
      </c>
      <c r="AT98" s="489">
        <f>$J98*'Input Bank'!AT98</f>
        <v>0</v>
      </c>
      <c r="AU98" s="489">
        <f>$J98*'Input Bank'!AU98</f>
        <v>0</v>
      </c>
      <c r="AV98" s="489">
        <f>$J98*'Input Bank'!AV98</f>
        <v>0</v>
      </c>
      <c r="AW98" s="489">
        <f>$J98*'Input Bank'!AW98</f>
        <v>0</v>
      </c>
      <c r="AX98" s="489">
        <f>$J98*'Input Bank'!AX98</f>
        <v>0</v>
      </c>
      <c r="AY98" s="489">
        <f>$J98*'Input Bank'!AY98</f>
        <v>0</v>
      </c>
      <c r="AZ98" s="489">
        <f>$J98*'Input Bank'!AZ98</f>
        <v>0</v>
      </c>
      <c r="BA98" s="491">
        <f>$J98*'Input Bank'!BA98</f>
        <v>0</v>
      </c>
      <c r="BB98" s="480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</row>
    <row r="99" spans="1:68" s="44" customFormat="1" ht="25">
      <c r="A99" s="439"/>
      <c r="B99" s="439"/>
      <c r="C99" s="439"/>
      <c r="D99" s="439"/>
      <c r="E99" s="439"/>
      <c r="F99" s="47" t="s">
        <v>119</v>
      </c>
      <c r="G99" s="69" t="s">
        <v>431</v>
      </c>
      <c r="H99" s="105" t="s">
        <v>483</v>
      </c>
      <c r="I99" s="443">
        <f>Bobot!O99</f>
        <v>0.85</v>
      </c>
      <c r="J99" s="444">
        <f>Bobot!O99</f>
        <v>0.85</v>
      </c>
      <c r="K99" s="492">
        <f>$J99*'Input Bank'!K99</f>
        <v>0</v>
      </c>
      <c r="L99" s="489">
        <f>$J99*'Input Bank'!L99</f>
        <v>0</v>
      </c>
      <c r="M99" s="489">
        <f>$J99*'Input Bank'!M99</f>
        <v>0</v>
      </c>
      <c r="N99" s="489">
        <f>$J99*'Input Bank'!N99</f>
        <v>0</v>
      </c>
      <c r="O99" s="489">
        <f>$J99*'Input Bank'!O99</f>
        <v>0</v>
      </c>
      <c r="P99" s="489">
        <f>$J99*'Input Bank'!P99</f>
        <v>0</v>
      </c>
      <c r="Q99" s="489">
        <f>$J99*'Input Bank'!Q99</f>
        <v>0</v>
      </c>
      <c r="R99" s="489">
        <f>$J99*'Input Bank'!R99</f>
        <v>0</v>
      </c>
      <c r="S99" s="489">
        <f>$J99*'Input Bank'!S99</f>
        <v>0</v>
      </c>
      <c r="T99" s="489">
        <f>$J99*'Input Bank'!T99</f>
        <v>0</v>
      </c>
      <c r="U99" s="489">
        <f>$J99*'Input Bank'!U99</f>
        <v>0</v>
      </c>
      <c r="V99" s="489">
        <f>$J99*'Input Bank'!V99</f>
        <v>0</v>
      </c>
      <c r="W99" s="489">
        <f>$J99*'Input Bank'!W99</f>
        <v>0</v>
      </c>
      <c r="X99" s="489">
        <f>$J99*'Input Bank'!X99</f>
        <v>0</v>
      </c>
      <c r="Y99" s="489">
        <f>$J99*'Input Bank'!Y99</f>
        <v>0</v>
      </c>
      <c r="Z99" s="489">
        <f>$J99*'Input Bank'!Z99</f>
        <v>0</v>
      </c>
      <c r="AA99" s="489">
        <f>$J99*'Input Bank'!AA99</f>
        <v>0</v>
      </c>
      <c r="AB99" s="489">
        <f>$J99*'Input Bank'!AB99</f>
        <v>0</v>
      </c>
      <c r="AC99" s="489">
        <f>$J99*'Input Bank'!AC99</f>
        <v>0</v>
      </c>
      <c r="AD99" s="489">
        <f>$J99*'Input Bank'!AD99</f>
        <v>0</v>
      </c>
      <c r="AE99" s="489">
        <f>$J99*'Input Bank'!AE99</f>
        <v>0</v>
      </c>
      <c r="AF99" s="489">
        <f>$J99*'Input Bank'!AF99</f>
        <v>0</v>
      </c>
      <c r="AG99" s="489">
        <f>$J99*'Input Bank'!AG99</f>
        <v>0</v>
      </c>
      <c r="AH99" s="489">
        <f>$J99*'Input Bank'!AH99</f>
        <v>0</v>
      </c>
      <c r="AI99" s="489">
        <f>$J99*'Input Bank'!AI99</f>
        <v>0</v>
      </c>
      <c r="AJ99" s="489">
        <f>$J99*'Input Bank'!AJ99</f>
        <v>0</v>
      </c>
      <c r="AK99" s="489">
        <f>$J99*'Input Bank'!AK99</f>
        <v>0</v>
      </c>
      <c r="AL99" s="489">
        <f>$J99*'Input Bank'!AL99</f>
        <v>0</v>
      </c>
      <c r="AM99" s="489">
        <f>$J99*'Input Bank'!AM99</f>
        <v>0</v>
      </c>
      <c r="AN99" s="489">
        <f>$J99*'Input Bank'!AN99</f>
        <v>0</v>
      </c>
      <c r="AO99" s="489">
        <f>$J99*'Input Bank'!AO99</f>
        <v>0</v>
      </c>
      <c r="AP99" s="489">
        <f>$J99*'Input Bank'!AP99</f>
        <v>0</v>
      </c>
      <c r="AQ99" s="489">
        <f>$J99*'Input Bank'!AQ99</f>
        <v>0</v>
      </c>
      <c r="AR99" s="489">
        <f>$J99*'Input Bank'!AR99</f>
        <v>0</v>
      </c>
      <c r="AS99" s="489">
        <f>$J99*'Input Bank'!AS99</f>
        <v>0</v>
      </c>
      <c r="AT99" s="489">
        <f>$J99*'Input Bank'!AT99</f>
        <v>0</v>
      </c>
      <c r="AU99" s="489">
        <f>$J99*'Input Bank'!AU99</f>
        <v>0</v>
      </c>
      <c r="AV99" s="489">
        <f>$J99*'Input Bank'!AV99</f>
        <v>0</v>
      </c>
      <c r="AW99" s="489">
        <f>$J99*'Input Bank'!AW99</f>
        <v>0</v>
      </c>
      <c r="AX99" s="489">
        <f>$J99*'Input Bank'!AX99</f>
        <v>0</v>
      </c>
      <c r="AY99" s="489">
        <f>$J99*'Input Bank'!AY99</f>
        <v>0</v>
      </c>
      <c r="AZ99" s="489">
        <f>$J99*'Input Bank'!AZ99</f>
        <v>0</v>
      </c>
      <c r="BA99" s="491">
        <f>$J99*'Input Bank'!BA99</f>
        <v>0</v>
      </c>
      <c r="BB99" s="480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</row>
    <row r="100" spans="1:68" s="44" customFormat="1" ht="13">
      <c r="A100" s="439" t="e">
        <f>Bobot!#REF!</f>
        <v>#REF!</v>
      </c>
      <c r="B100" s="439"/>
      <c r="C100" s="439"/>
      <c r="D100" s="439"/>
      <c r="E100" s="439"/>
      <c r="F100" s="47" t="s">
        <v>120</v>
      </c>
      <c r="G100" s="67" t="s">
        <v>547</v>
      </c>
      <c r="H100" s="113" t="s">
        <v>349</v>
      </c>
      <c r="I100" s="443">
        <f>Bobot!O100</f>
        <v>0</v>
      </c>
      <c r="J100" s="444">
        <f>Bobot!O100</f>
        <v>0</v>
      </c>
      <c r="K100" s="493">
        <f>$J100*'Input Bank'!K100</f>
        <v>0</v>
      </c>
      <c r="L100" s="489">
        <f>$J100*'Input Bank'!L100</f>
        <v>0</v>
      </c>
      <c r="M100" s="489">
        <f>$J100*'Input Bank'!M100</f>
        <v>0</v>
      </c>
      <c r="N100" s="489">
        <f>$J100*'Input Bank'!N100</f>
        <v>0</v>
      </c>
      <c r="O100" s="489">
        <f>$J100*'Input Bank'!O100</f>
        <v>0</v>
      </c>
      <c r="P100" s="489">
        <f>$J100*'Input Bank'!P100</f>
        <v>0</v>
      </c>
      <c r="Q100" s="489">
        <f>$J100*'Input Bank'!Q100</f>
        <v>0</v>
      </c>
      <c r="R100" s="489">
        <f>$J100*'Input Bank'!R100</f>
        <v>0</v>
      </c>
      <c r="S100" s="489">
        <f>$J100*'Input Bank'!S100</f>
        <v>0</v>
      </c>
      <c r="T100" s="489">
        <f>$J100*'Input Bank'!T100</f>
        <v>0</v>
      </c>
      <c r="U100" s="489">
        <f>$J100*'Input Bank'!U100</f>
        <v>0</v>
      </c>
      <c r="V100" s="489">
        <f>$J100*'Input Bank'!V100</f>
        <v>0</v>
      </c>
      <c r="W100" s="489">
        <f>$J100*'Input Bank'!W100</f>
        <v>0</v>
      </c>
      <c r="X100" s="489">
        <f>$J100*'Input Bank'!X100</f>
        <v>0</v>
      </c>
      <c r="Y100" s="489">
        <f>$J100*'Input Bank'!Y100</f>
        <v>0</v>
      </c>
      <c r="Z100" s="489">
        <f>$J100*'Input Bank'!Z100</f>
        <v>0</v>
      </c>
      <c r="AA100" s="489">
        <f>$J100*'Input Bank'!AA100</f>
        <v>0</v>
      </c>
      <c r="AB100" s="489">
        <f>$J100*'Input Bank'!AB100</f>
        <v>0</v>
      </c>
      <c r="AC100" s="489">
        <f>$J100*'Input Bank'!AC100</f>
        <v>0</v>
      </c>
      <c r="AD100" s="489">
        <f>$J100*'Input Bank'!AD100</f>
        <v>0</v>
      </c>
      <c r="AE100" s="489">
        <f>$J100*'Input Bank'!AE100</f>
        <v>0</v>
      </c>
      <c r="AF100" s="489">
        <f>$J100*'Input Bank'!AF100</f>
        <v>0</v>
      </c>
      <c r="AG100" s="489">
        <f>$J100*'Input Bank'!AG100</f>
        <v>0</v>
      </c>
      <c r="AH100" s="489">
        <f>$J100*'Input Bank'!AH100</f>
        <v>0</v>
      </c>
      <c r="AI100" s="489">
        <f>$J100*'Input Bank'!AI100</f>
        <v>0</v>
      </c>
      <c r="AJ100" s="489">
        <f>$J100*'Input Bank'!AJ100</f>
        <v>0</v>
      </c>
      <c r="AK100" s="489">
        <f>$J100*'Input Bank'!AK100</f>
        <v>0</v>
      </c>
      <c r="AL100" s="489">
        <f>$J100*'Input Bank'!AL100</f>
        <v>0</v>
      </c>
      <c r="AM100" s="489">
        <f>$J100*'Input Bank'!AM100</f>
        <v>0</v>
      </c>
      <c r="AN100" s="489">
        <f>$J100*'Input Bank'!AN100</f>
        <v>0</v>
      </c>
      <c r="AO100" s="489">
        <f>$J100*'Input Bank'!AO100</f>
        <v>0</v>
      </c>
      <c r="AP100" s="489">
        <f>$J100*'Input Bank'!AP100</f>
        <v>0</v>
      </c>
      <c r="AQ100" s="489">
        <f>$J100*'Input Bank'!AQ100</f>
        <v>0</v>
      </c>
      <c r="AR100" s="489">
        <f>$J100*'Input Bank'!AR100</f>
        <v>0</v>
      </c>
      <c r="AS100" s="489">
        <f>$J100*'Input Bank'!AS100</f>
        <v>0</v>
      </c>
      <c r="AT100" s="489">
        <f>$J100*'Input Bank'!AT100</f>
        <v>0</v>
      </c>
      <c r="AU100" s="489">
        <f>$J100*'Input Bank'!AU100</f>
        <v>0</v>
      </c>
      <c r="AV100" s="489">
        <f>$J100*'Input Bank'!AV100</f>
        <v>0</v>
      </c>
      <c r="AW100" s="489">
        <f>$J100*'Input Bank'!AW100</f>
        <v>0</v>
      </c>
      <c r="AX100" s="489">
        <f>$J100*'Input Bank'!AX100</f>
        <v>0</v>
      </c>
      <c r="AY100" s="489">
        <f>$J100*'Input Bank'!AY100</f>
        <v>0</v>
      </c>
      <c r="AZ100" s="489">
        <f>$J100*'Input Bank'!AZ100</f>
        <v>0</v>
      </c>
      <c r="BA100" s="491">
        <f>$J100*'Input Bank'!BA100</f>
        <v>0</v>
      </c>
      <c r="BB100" s="480"/>
      <c r="BC100" s="415"/>
      <c r="BD100" s="415"/>
      <c r="BE100" s="415"/>
      <c r="BF100" s="415"/>
      <c r="BG100" s="415"/>
      <c r="BH100" s="415"/>
      <c r="BI100" s="415"/>
      <c r="BJ100" s="24"/>
      <c r="BK100" s="24"/>
      <c r="BL100" s="24"/>
      <c r="BO100" s="24"/>
      <c r="BP100" s="24"/>
    </row>
    <row r="101" spans="1:68" s="24" customFormat="1" ht="13">
      <c r="A101" s="439" t="e">
        <f>Bobot!#REF!</f>
        <v>#REF!</v>
      </c>
      <c r="B101" s="439"/>
      <c r="C101" s="439"/>
      <c r="D101" s="439"/>
      <c r="E101" s="439"/>
      <c r="F101" s="47" t="s">
        <v>121</v>
      </c>
      <c r="G101" s="67" t="s">
        <v>548</v>
      </c>
      <c r="H101" s="111" t="s">
        <v>516</v>
      </c>
      <c r="I101" s="443">
        <f>Bobot!O101</f>
        <v>0</v>
      </c>
      <c r="J101" s="444">
        <f>Bobot!O101</f>
        <v>0</v>
      </c>
      <c r="K101" s="493">
        <f>$J101*'Input Bank'!K101</f>
        <v>0</v>
      </c>
      <c r="L101" s="489">
        <f>$J101*'Input Bank'!L101</f>
        <v>0</v>
      </c>
      <c r="M101" s="489">
        <f>$J101*'Input Bank'!M101</f>
        <v>0</v>
      </c>
      <c r="N101" s="489">
        <f>$J101*'Input Bank'!N101</f>
        <v>0</v>
      </c>
      <c r="O101" s="489">
        <f>$J101*'Input Bank'!O101</f>
        <v>0</v>
      </c>
      <c r="P101" s="489">
        <f>$J101*'Input Bank'!P101</f>
        <v>0</v>
      </c>
      <c r="Q101" s="489">
        <f>$J101*'Input Bank'!Q101</f>
        <v>0</v>
      </c>
      <c r="R101" s="489">
        <f>$J101*'Input Bank'!R101</f>
        <v>0</v>
      </c>
      <c r="S101" s="489">
        <f>$J101*'Input Bank'!S101</f>
        <v>0</v>
      </c>
      <c r="T101" s="489">
        <f>$J101*'Input Bank'!T101</f>
        <v>0</v>
      </c>
      <c r="U101" s="489">
        <f>$J101*'Input Bank'!U101</f>
        <v>0</v>
      </c>
      <c r="V101" s="489">
        <f>$J101*'Input Bank'!V101</f>
        <v>0</v>
      </c>
      <c r="W101" s="489">
        <f>$J101*'Input Bank'!W101</f>
        <v>0</v>
      </c>
      <c r="X101" s="489">
        <f>$J101*'Input Bank'!X101</f>
        <v>0</v>
      </c>
      <c r="Y101" s="489">
        <f>$J101*'Input Bank'!Y101</f>
        <v>0</v>
      </c>
      <c r="Z101" s="489">
        <f>$J101*'Input Bank'!Z101</f>
        <v>0</v>
      </c>
      <c r="AA101" s="489">
        <f>$J101*'Input Bank'!AA101</f>
        <v>0</v>
      </c>
      <c r="AB101" s="489">
        <f>$J101*'Input Bank'!AB101</f>
        <v>0</v>
      </c>
      <c r="AC101" s="489">
        <f>$J101*'Input Bank'!AC101</f>
        <v>0</v>
      </c>
      <c r="AD101" s="489">
        <f>$J101*'Input Bank'!AD101</f>
        <v>0</v>
      </c>
      <c r="AE101" s="489">
        <f>$J101*'Input Bank'!AE101</f>
        <v>0</v>
      </c>
      <c r="AF101" s="489">
        <f>$J101*'Input Bank'!AF101</f>
        <v>0</v>
      </c>
      <c r="AG101" s="489">
        <f>$J101*'Input Bank'!AG101</f>
        <v>0</v>
      </c>
      <c r="AH101" s="489">
        <f>$J101*'Input Bank'!AH101</f>
        <v>0</v>
      </c>
      <c r="AI101" s="489">
        <f>$J101*'Input Bank'!AI101</f>
        <v>0</v>
      </c>
      <c r="AJ101" s="489">
        <f>$J101*'Input Bank'!AJ101</f>
        <v>0</v>
      </c>
      <c r="AK101" s="489">
        <f>$J101*'Input Bank'!AK101</f>
        <v>0</v>
      </c>
      <c r="AL101" s="489">
        <f>$J101*'Input Bank'!AL101</f>
        <v>0</v>
      </c>
      <c r="AM101" s="489">
        <f>$J101*'Input Bank'!AM101</f>
        <v>0</v>
      </c>
      <c r="AN101" s="489">
        <f>$J101*'Input Bank'!AN101</f>
        <v>0</v>
      </c>
      <c r="AO101" s="489">
        <f>$J101*'Input Bank'!AO101</f>
        <v>0</v>
      </c>
      <c r="AP101" s="489">
        <f>$J101*'Input Bank'!AP101</f>
        <v>0</v>
      </c>
      <c r="AQ101" s="489">
        <f>$J101*'Input Bank'!AQ101</f>
        <v>0</v>
      </c>
      <c r="AR101" s="489">
        <f>$J101*'Input Bank'!AR101</f>
        <v>0</v>
      </c>
      <c r="AS101" s="489">
        <f>$J101*'Input Bank'!AS101</f>
        <v>0</v>
      </c>
      <c r="AT101" s="489">
        <f>$J101*'Input Bank'!AT101</f>
        <v>0</v>
      </c>
      <c r="AU101" s="489">
        <f>$J101*'Input Bank'!AU101</f>
        <v>0</v>
      </c>
      <c r="AV101" s="489">
        <f>$J101*'Input Bank'!AV101</f>
        <v>0</v>
      </c>
      <c r="AW101" s="489">
        <f>$J101*'Input Bank'!AW101</f>
        <v>0</v>
      </c>
      <c r="AX101" s="489">
        <f>$J101*'Input Bank'!AX101</f>
        <v>0</v>
      </c>
      <c r="AY101" s="489">
        <f>$J101*'Input Bank'!AY101</f>
        <v>0</v>
      </c>
      <c r="AZ101" s="489">
        <f>$J101*'Input Bank'!AZ101</f>
        <v>0</v>
      </c>
      <c r="BA101" s="491">
        <f>$J101*'Input Bank'!BA101</f>
        <v>0</v>
      </c>
      <c r="BB101" s="480"/>
      <c r="BC101" s="415"/>
      <c r="BD101" s="415"/>
      <c r="BE101" s="415"/>
      <c r="BF101" s="415"/>
      <c r="BG101" s="415"/>
      <c r="BH101" s="415"/>
      <c r="BI101" s="415"/>
      <c r="BM101" s="44"/>
      <c r="BP101" s="44"/>
    </row>
    <row r="102" spans="1:68" s="24" customFormat="1" ht="13">
      <c r="A102" s="439" t="e">
        <f>Bobot!#REF!</f>
        <v>#REF!</v>
      </c>
      <c r="B102" s="439"/>
      <c r="C102" s="439"/>
      <c r="D102" s="439"/>
      <c r="E102" s="439"/>
      <c r="F102" s="47" t="s">
        <v>122</v>
      </c>
      <c r="G102" s="67" t="s">
        <v>549</v>
      </c>
      <c r="H102" s="111" t="s">
        <v>365</v>
      </c>
      <c r="I102" s="456"/>
      <c r="J102" s="457"/>
      <c r="K102" s="494">
        <f>SUM(K103:K104)</f>
        <v>0</v>
      </c>
      <c r="L102" s="494">
        <f t="shared" ref="L102" si="20">SUM(L103:L104)</f>
        <v>0</v>
      </c>
      <c r="M102" s="494">
        <f>SUM(M103:M104)</f>
        <v>0</v>
      </c>
      <c r="N102" s="494">
        <f t="shared" ref="N102:BA102" si="21">SUM(N103:N104)</f>
        <v>0</v>
      </c>
      <c r="O102" s="494">
        <f t="shared" si="21"/>
        <v>0</v>
      </c>
      <c r="P102" s="494">
        <f t="shared" si="21"/>
        <v>0</v>
      </c>
      <c r="Q102" s="494">
        <f t="shared" si="21"/>
        <v>0</v>
      </c>
      <c r="R102" s="494">
        <f t="shared" si="21"/>
        <v>0</v>
      </c>
      <c r="S102" s="494">
        <f t="shared" si="21"/>
        <v>0</v>
      </c>
      <c r="T102" s="494">
        <f t="shared" si="21"/>
        <v>0</v>
      </c>
      <c r="U102" s="494">
        <f t="shared" si="21"/>
        <v>0</v>
      </c>
      <c r="V102" s="494">
        <f t="shared" si="21"/>
        <v>0</v>
      </c>
      <c r="W102" s="494">
        <f t="shared" si="21"/>
        <v>0</v>
      </c>
      <c r="X102" s="494">
        <f t="shared" si="21"/>
        <v>0</v>
      </c>
      <c r="Y102" s="494">
        <f t="shared" si="21"/>
        <v>0</v>
      </c>
      <c r="Z102" s="494">
        <f t="shared" si="21"/>
        <v>0</v>
      </c>
      <c r="AA102" s="494">
        <f t="shared" si="21"/>
        <v>0</v>
      </c>
      <c r="AB102" s="494">
        <f t="shared" si="21"/>
        <v>0</v>
      </c>
      <c r="AC102" s="494">
        <f t="shared" si="21"/>
        <v>0</v>
      </c>
      <c r="AD102" s="494">
        <f t="shared" si="21"/>
        <v>0</v>
      </c>
      <c r="AE102" s="494">
        <f t="shared" si="21"/>
        <v>0</v>
      </c>
      <c r="AF102" s="494">
        <f t="shared" si="21"/>
        <v>0</v>
      </c>
      <c r="AG102" s="494">
        <f t="shared" si="21"/>
        <v>0</v>
      </c>
      <c r="AH102" s="494">
        <f t="shared" si="21"/>
        <v>0</v>
      </c>
      <c r="AI102" s="494">
        <f t="shared" si="21"/>
        <v>0</v>
      </c>
      <c r="AJ102" s="494">
        <f t="shared" si="21"/>
        <v>0</v>
      </c>
      <c r="AK102" s="494">
        <f t="shared" si="21"/>
        <v>0</v>
      </c>
      <c r="AL102" s="494">
        <f t="shared" si="21"/>
        <v>0</v>
      </c>
      <c r="AM102" s="494">
        <f t="shared" si="21"/>
        <v>0</v>
      </c>
      <c r="AN102" s="494">
        <f t="shared" si="21"/>
        <v>0</v>
      </c>
      <c r="AO102" s="494">
        <f t="shared" si="21"/>
        <v>0</v>
      </c>
      <c r="AP102" s="494">
        <f t="shared" si="21"/>
        <v>0</v>
      </c>
      <c r="AQ102" s="494">
        <f t="shared" si="21"/>
        <v>0</v>
      </c>
      <c r="AR102" s="494">
        <f t="shared" si="21"/>
        <v>0</v>
      </c>
      <c r="AS102" s="494">
        <f t="shared" si="21"/>
        <v>0</v>
      </c>
      <c r="AT102" s="494">
        <f t="shared" si="21"/>
        <v>0</v>
      </c>
      <c r="AU102" s="494">
        <f t="shared" si="21"/>
        <v>0</v>
      </c>
      <c r="AV102" s="494">
        <f t="shared" si="21"/>
        <v>0</v>
      </c>
      <c r="AW102" s="494">
        <f t="shared" si="21"/>
        <v>0</v>
      </c>
      <c r="AX102" s="494">
        <f t="shared" si="21"/>
        <v>0</v>
      </c>
      <c r="AY102" s="494">
        <f t="shared" si="21"/>
        <v>0</v>
      </c>
      <c r="AZ102" s="494">
        <f t="shared" si="21"/>
        <v>0</v>
      </c>
      <c r="BA102" s="494">
        <f t="shared" si="21"/>
        <v>0</v>
      </c>
      <c r="BB102" s="480"/>
      <c r="BC102" s="415"/>
      <c r="BD102" s="415"/>
      <c r="BE102" s="415"/>
      <c r="BF102" s="415"/>
      <c r="BG102" s="415"/>
      <c r="BH102" s="415"/>
      <c r="BI102" s="415"/>
      <c r="BO102" s="44"/>
      <c r="BP102" s="44"/>
    </row>
    <row r="103" spans="1:68" s="44" customFormat="1" ht="13">
      <c r="A103" s="439" t="e">
        <f>Bobot!#REF!</f>
        <v>#REF!</v>
      </c>
      <c r="B103" s="439"/>
      <c r="C103" s="439"/>
      <c r="D103" s="439"/>
      <c r="E103" s="439"/>
      <c r="F103" s="47" t="s">
        <v>9</v>
      </c>
      <c r="G103" s="69" t="s">
        <v>432</v>
      </c>
      <c r="H103" s="112" t="s">
        <v>502</v>
      </c>
      <c r="I103" s="443">
        <f>Bobot!O103</f>
        <v>0</v>
      </c>
      <c r="J103" s="444">
        <f>Bobot!O103</f>
        <v>0</v>
      </c>
      <c r="K103" s="495">
        <f>$J103*'Input Bank'!K103</f>
        <v>0</v>
      </c>
      <c r="L103" s="489">
        <f>$J103*'Input Bank'!L103</f>
        <v>0</v>
      </c>
      <c r="M103" s="489">
        <f>$J103*'Input Bank'!M103</f>
        <v>0</v>
      </c>
      <c r="N103" s="489">
        <f>$J103*'Input Bank'!N103</f>
        <v>0</v>
      </c>
      <c r="O103" s="489">
        <f>$J103*'Input Bank'!O103</f>
        <v>0</v>
      </c>
      <c r="P103" s="489">
        <f>$J103*'Input Bank'!P103</f>
        <v>0</v>
      </c>
      <c r="Q103" s="489">
        <f>$J103*'Input Bank'!Q103</f>
        <v>0</v>
      </c>
      <c r="R103" s="489">
        <f>$J103*'Input Bank'!R103</f>
        <v>0</v>
      </c>
      <c r="S103" s="489">
        <f>$J103*'Input Bank'!S103</f>
        <v>0</v>
      </c>
      <c r="T103" s="489">
        <f>$J103*'Input Bank'!T103</f>
        <v>0</v>
      </c>
      <c r="U103" s="489">
        <f>$J103*'Input Bank'!U103</f>
        <v>0</v>
      </c>
      <c r="V103" s="489">
        <f>$J103*'Input Bank'!V103</f>
        <v>0</v>
      </c>
      <c r="W103" s="489">
        <f>$J103*'Input Bank'!W103</f>
        <v>0</v>
      </c>
      <c r="X103" s="489">
        <f>$J103*'Input Bank'!X103</f>
        <v>0</v>
      </c>
      <c r="Y103" s="489">
        <f>$J103*'Input Bank'!Y103</f>
        <v>0</v>
      </c>
      <c r="Z103" s="489">
        <f>$J103*'Input Bank'!Z103</f>
        <v>0</v>
      </c>
      <c r="AA103" s="489">
        <f>$J103*'Input Bank'!AA103</f>
        <v>0</v>
      </c>
      <c r="AB103" s="489">
        <f>$J103*'Input Bank'!AB103</f>
        <v>0</v>
      </c>
      <c r="AC103" s="489">
        <f>$J103*'Input Bank'!AC103</f>
        <v>0</v>
      </c>
      <c r="AD103" s="489">
        <f>$J103*'Input Bank'!AD103</f>
        <v>0</v>
      </c>
      <c r="AE103" s="489">
        <f>$J103*'Input Bank'!AE103</f>
        <v>0</v>
      </c>
      <c r="AF103" s="489">
        <f>$J103*'Input Bank'!AF103</f>
        <v>0</v>
      </c>
      <c r="AG103" s="489">
        <f>$J103*'Input Bank'!AG103</f>
        <v>0</v>
      </c>
      <c r="AH103" s="489">
        <f>$J103*'Input Bank'!AH103</f>
        <v>0</v>
      </c>
      <c r="AI103" s="489">
        <f>$J103*'Input Bank'!AI103</f>
        <v>0</v>
      </c>
      <c r="AJ103" s="489">
        <f>$J103*'Input Bank'!AJ103</f>
        <v>0</v>
      </c>
      <c r="AK103" s="489">
        <f>$J103*'Input Bank'!AK103</f>
        <v>0</v>
      </c>
      <c r="AL103" s="489">
        <f>$J103*'Input Bank'!AL103</f>
        <v>0</v>
      </c>
      <c r="AM103" s="489">
        <f>$J103*'Input Bank'!AM103</f>
        <v>0</v>
      </c>
      <c r="AN103" s="489">
        <f>$J103*'Input Bank'!AN103</f>
        <v>0</v>
      </c>
      <c r="AO103" s="489">
        <f>$J103*'Input Bank'!AO103</f>
        <v>0</v>
      </c>
      <c r="AP103" s="489">
        <f>$J103*'Input Bank'!AP103</f>
        <v>0</v>
      </c>
      <c r="AQ103" s="489">
        <f>$J103*'Input Bank'!AQ103</f>
        <v>0</v>
      </c>
      <c r="AR103" s="489">
        <f>$J103*'Input Bank'!AR103</f>
        <v>0</v>
      </c>
      <c r="AS103" s="489">
        <f>$J103*'Input Bank'!AS103</f>
        <v>0</v>
      </c>
      <c r="AT103" s="489">
        <f>$J103*'Input Bank'!AT103</f>
        <v>0</v>
      </c>
      <c r="AU103" s="489">
        <f>$J103*'Input Bank'!AU103</f>
        <v>0</v>
      </c>
      <c r="AV103" s="489">
        <f>$J103*'Input Bank'!AV103</f>
        <v>0</v>
      </c>
      <c r="AW103" s="489">
        <f>$J103*'Input Bank'!AW103</f>
        <v>0</v>
      </c>
      <c r="AX103" s="489">
        <f>$J103*'Input Bank'!AX103</f>
        <v>0</v>
      </c>
      <c r="AY103" s="489">
        <f>$J103*'Input Bank'!AY103</f>
        <v>0</v>
      </c>
      <c r="AZ103" s="489">
        <f>$J103*'Input Bank'!AZ103</f>
        <v>0</v>
      </c>
      <c r="BA103" s="491">
        <f>$J103*'Input Bank'!BA103</f>
        <v>0</v>
      </c>
      <c r="BB103" s="496"/>
      <c r="BC103" s="415"/>
      <c r="BD103" s="415"/>
      <c r="BE103" s="415"/>
      <c r="BF103" s="415"/>
      <c r="BG103" s="415"/>
      <c r="BH103" s="415"/>
      <c r="BI103" s="415"/>
      <c r="BJ103" s="24"/>
      <c r="BK103" s="24"/>
      <c r="BL103" s="24"/>
      <c r="BM103" s="24"/>
      <c r="BN103" s="24"/>
    </row>
    <row r="104" spans="1:68" s="44" customFormat="1" ht="13">
      <c r="A104" s="439" t="e">
        <f>Bobot!#REF!</f>
        <v>#REF!</v>
      </c>
      <c r="B104" s="439"/>
      <c r="C104" s="439"/>
      <c r="D104" s="439"/>
      <c r="E104" s="439"/>
      <c r="F104" s="47" t="s">
        <v>123</v>
      </c>
      <c r="G104" s="69" t="s">
        <v>433</v>
      </c>
      <c r="H104" s="112" t="s">
        <v>229</v>
      </c>
      <c r="I104" s="443">
        <f>Bobot!O104</f>
        <v>0</v>
      </c>
      <c r="J104" s="444">
        <f>Bobot!O104</f>
        <v>0</v>
      </c>
      <c r="K104" s="495">
        <f>$J104*'Input Bank'!K104</f>
        <v>0</v>
      </c>
      <c r="L104" s="489">
        <f>$J104*'Input Bank'!L104</f>
        <v>0</v>
      </c>
      <c r="M104" s="489">
        <f>$J104*'Input Bank'!M104</f>
        <v>0</v>
      </c>
      <c r="N104" s="489">
        <f>$J104*'Input Bank'!N104</f>
        <v>0</v>
      </c>
      <c r="O104" s="489">
        <f>$J104*'Input Bank'!O104</f>
        <v>0</v>
      </c>
      <c r="P104" s="489">
        <f>$J104*'Input Bank'!P104</f>
        <v>0</v>
      </c>
      <c r="Q104" s="489">
        <f>$J104*'Input Bank'!Q104</f>
        <v>0</v>
      </c>
      <c r="R104" s="489">
        <f>$J104*'Input Bank'!R104</f>
        <v>0</v>
      </c>
      <c r="S104" s="489">
        <f>$J104*'Input Bank'!S104</f>
        <v>0</v>
      </c>
      <c r="T104" s="489">
        <f>$J104*'Input Bank'!T104</f>
        <v>0</v>
      </c>
      <c r="U104" s="489">
        <f>$J104*'Input Bank'!U104</f>
        <v>0</v>
      </c>
      <c r="V104" s="489">
        <f>$J104*'Input Bank'!V104</f>
        <v>0</v>
      </c>
      <c r="W104" s="489">
        <f>$J104*'Input Bank'!W104</f>
        <v>0</v>
      </c>
      <c r="X104" s="489">
        <f>$J104*'Input Bank'!X104</f>
        <v>0</v>
      </c>
      <c r="Y104" s="489">
        <f>$J104*'Input Bank'!Y104</f>
        <v>0</v>
      </c>
      <c r="Z104" s="489">
        <f>$J104*'Input Bank'!Z104</f>
        <v>0</v>
      </c>
      <c r="AA104" s="489">
        <f>$J104*'Input Bank'!AA104</f>
        <v>0</v>
      </c>
      <c r="AB104" s="489">
        <f>$J104*'Input Bank'!AB104</f>
        <v>0</v>
      </c>
      <c r="AC104" s="489">
        <f>$J104*'Input Bank'!AC104</f>
        <v>0</v>
      </c>
      <c r="AD104" s="489">
        <f>$J104*'Input Bank'!AD104</f>
        <v>0</v>
      </c>
      <c r="AE104" s="489">
        <f>$J104*'Input Bank'!AE104</f>
        <v>0</v>
      </c>
      <c r="AF104" s="489">
        <f>$J104*'Input Bank'!AF104</f>
        <v>0</v>
      </c>
      <c r="AG104" s="489">
        <f>$J104*'Input Bank'!AG104</f>
        <v>0</v>
      </c>
      <c r="AH104" s="489">
        <f>$J104*'Input Bank'!AH104</f>
        <v>0</v>
      </c>
      <c r="AI104" s="489">
        <f>$J104*'Input Bank'!AI104</f>
        <v>0</v>
      </c>
      <c r="AJ104" s="489">
        <f>$J104*'Input Bank'!AJ104</f>
        <v>0</v>
      </c>
      <c r="AK104" s="489">
        <f>$J104*'Input Bank'!AK104</f>
        <v>0</v>
      </c>
      <c r="AL104" s="489">
        <f>$J104*'Input Bank'!AL104</f>
        <v>0</v>
      </c>
      <c r="AM104" s="489">
        <f>$J104*'Input Bank'!AM104</f>
        <v>0</v>
      </c>
      <c r="AN104" s="489">
        <f>$J104*'Input Bank'!AN104</f>
        <v>0</v>
      </c>
      <c r="AO104" s="489">
        <f>$J104*'Input Bank'!AO104</f>
        <v>0</v>
      </c>
      <c r="AP104" s="489">
        <f>$J104*'Input Bank'!AP104</f>
        <v>0</v>
      </c>
      <c r="AQ104" s="489">
        <f>$J104*'Input Bank'!AQ104</f>
        <v>0</v>
      </c>
      <c r="AR104" s="489">
        <f>$J104*'Input Bank'!AR104</f>
        <v>0</v>
      </c>
      <c r="AS104" s="489">
        <f>$J104*'Input Bank'!AS104</f>
        <v>0</v>
      </c>
      <c r="AT104" s="489">
        <f>$J104*'Input Bank'!AT104</f>
        <v>0</v>
      </c>
      <c r="AU104" s="489">
        <f>$J104*'Input Bank'!AU104</f>
        <v>0</v>
      </c>
      <c r="AV104" s="489">
        <f>$J104*'Input Bank'!AV104</f>
        <v>0</v>
      </c>
      <c r="AW104" s="489">
        <f>$J104*'Input Bank'!AW104</f>
        <v>0</v>
      </c>
      <c r="AX104" s="489">
        <f>$J104*'Input Bank'!AX104</f>
        <v>0</v>
      </c>
      <c r="AY104" s="489">
        <f>$J104*'Input Bank'!AY104</f>
        <v>0</v>
      </c>
      <c r="AZ104" s="489">
        <f>$J104*'Input Bank'!AZ104</f>
        <v>0</v>
      </c>
      <c r="BA104" s="491">
        <f>$J104*'Input Bank'!BA104</f>
        <v>0</v>
      </c>
      <c r="BB104" s="496"/>
      <c r="BC104" s="415"/>
      <c r="BD104" s="415"/>
      <c r="BE104" s="415"/>
      <c r="BF104" s="415"/>
      <c r="BG104" s="415"/>
      <c r="BH104" s="415"/>
      <c r="BI104" s="415"/>
      <c r="BJ104" s="24"/>
      <c r="BK104" s="24"/>
      <c r="BL104" s="24"/>
      <c r="BM104" s="24"/>
      <c r="BN104" s="24"/>
      <c r="BP104" s="24"/>
    </row>
    <row r="105" spans="1:68" s="44" customFormat="1" ht="13">
      <c r="A105" s="20"/>
      <c r="B105" s="20"/>
      <c r="C105" s="20"/>
      <c r="D105" s="20"/>
      <c r="E105" s="20"/>
      <c r="F105" s="47" t="s">
        <v>124</v>
      </c>
      <c r="G105" s="67" t="s">
        <v>551</v>
      </c>
      <c r="H105" s="36" t="s">
        <v>517</v>
      </c>
      <c r="I105" s="456"/>
      <c r="J105" s="457"/>
      <c r="K105" s="497"/>
      <c r="L105" s="498">
        <f>L86+L87+L88+L92+L95+L100+L101+L102</f>
        <v>0</v>
      </c>
      <c r="M105" s="498">
        <f t="shared" ref="M105:BA105" si="22">M86+M87+M88+M92+M95+M100+M101+M102</f>
        <v>0</v>
      </c>
      <c r="N105" s="498">
        <f t="shared" si="22"/>
        <v>0</v>
      </c>
      <c r="O105" s="498">
        <f t="shared" si="22"/>
        <v>0</v>
      </c>
      <c r="P105" s="498">
        <f t="shared" si="22"/>
        <v>0</v>
      </c>
      <c r="Q105" s="498">
        <f t="shared" si="22"/>
        <v>0</v>
      </c>
      <c r="R105" s="498">
        <f t="shared" si="22"/>
        <v>0</v>
      </c>
      <c r="S105" s="498">
        <f t="shared" si="22"/>
        <v>0</v>
      </c>
      <c r="T105" s="498">
        <f t="shared" si="22"/>
        <v>0</v>
      </c>
      <c r="U105" s="498">
        <f t="shared" si="22"/>
        <v>0</v>
      </c>
      <c r="V105" s="498">
        <f t="shared" si="22"/>
        <v>0</v>
      </c>
      <c r="W105" s="498">
        <f t="shared" si="22"/>
        <v>0</v>
      </c>
      <c r="X105" s="498">
        <f t="shared" si="22"/>
        <v>0</v>
      </c>
      <c r="Y105" s="498">
        <f t="shared" si="22"/>
        <v>0</v>
      </c>
      <c r="Z105" s="498">
        <f t="shared" si="22"/>
        <v>0</v>
      </c>
      <c r="AA105" s="498">
        <f t="shared" si="22"/>
        <v>0</v>
      </c>
      <c r="AB105" s="498">
        <f t="shared" si="22"/>
        <v>0</v>
      </c>
      <c r="AC105" s="498">
        <f t="shared" si="22"/>
        <v>0</v>
      </c>
      <c r="AD105" s="498">
        <f t="shared" si="22"/>
        <v>0</v>
      </c>
      <c r="AE105" s="498">
        <f t="shared" si="22"/>
        <v>0</v>
      </c>
      <c r="AF105" s="498">
        <f t="shared" si="22"/>
        <v>0</v>
      </c>
      <c r="AG105" s="498">
        <f t="shared" si="22"/>
        <v>0</v>
      </c>
      <c r="AH105" s="498">
        <f t="shared" si="22"/>
        <v>0</v>
      </c>
      <c r="AI105" s="498">
        <f t="shared" si="22"/>
        <v>0</v>
      </c>
      <c r="AJ105" s="498">
        <f t="shared" si="22"/>
        <v>0</v>
      </c>
      <c r="AK105" s="498">
        <f t="shared" si="22"/>
        <v>0</v>
      </c>
      <c r="AL105" s="498">
        <f t="shared" si="22"/>
        <v>0</v>
      </c>
      <c r="AM105" s="498">
        <f t="shared" si="22"/>
        <v>0</v>
      </c>
      <c r="AN105" s="498">
        <f t="shared" si="22"/>
        <v>0</v>
      </c>
      <c r="AO105" s="498">
        <f t="shared" si="22"/>
        <v>0</v>
      </c>
      <c r="AP105" s="498">
        <f t="shared" si="22"/>
        <v>0</v>
      </c>
      <c r="AQ105" s="498">
        <f t="shared" si="22"/>
        <v>0</v>
      </c>
      <c r="AR105" s="498">
        <f t="shared" si="22"/>
        <v>0</v>
      </c>
      <c r="AS105" s="498">
        <f t="shared" si="22"/>
        <v>0</v>
      </c>
      <c r="AT105" s="498">
        <f t="shared" si="22"/>
        <v>0</v>
      </c>
      <c r="AU105" s="498">
        <f t="shared" si="22"/>
        <v>0</v>
      </c>
      <c r="AV105" s="498">
        <f t="shared" si="22"/>
        <v>0</v>
      </c>
      <c r="AW105" s="498">
        <f t="shared" si="22"/>
        <v>0</v>
      </c>
      <c r="AX105" s="498">
        <f t="shared" si="22"/>
        <v>0</v>
      </c>
      <c r="AY105" s="498">
        <f t="shared" si="22"/>
        <v>0</v>
      </c>
      <c r="AZ105" s="498">
        <f t="shared" si="22"/>
        <v>0</v>
      </c>
      <c r="BA105" s="498">
        <f t="shared" si="22"/>
        <v>0</v>
      </c>
      <c r="BB105" s="496"/>
      <c r="BC105" s="415"/>
      <c r="BD105" s="415"/>
      <c r="BE105" s="415"/>
      <c r="BF105" s="415"/>
      <c r="BG105" s="415"/>
      <c r="BH105" s="415"/>
      <c r="BI105" s="415"/>
      <c r="BJ105" s="24"/>
      <c r="BK105" s="24"/>
      <c r="BL105" s="24"/>
      <c r="BM105" s="24"/>
      <c r="BN105" s="24"/>
      <c r="BO105" s="24"/>
      <c r="BP105" s="24"/>
    </row>
    <row r="106" spans="1:68" s="24" customFormat="1" ht="13.5" thickBot="1">
      <c r="A106" s="439" t="e">
        <f>Bobot!#REF!</f>
        <v>#REF!</v>
      </c>
      <c r="B106" s="439"/>
      <c r="C106" s="439"/>
      <c r="D106" s="439"/>
      <c r="E106" s="439"/>
      <c r="F106" s="47" t="s">
        <v>125</v>
      </c>
      <c r="G106" s="90" t="s">
        <v>552</v>
      </c>
      <c r="H106" s="36" t="s">
        <v>518</v>
      </c>
      <c r="I106" s="456"/>
      <c r="J106" s="457"/>
      <c r="K106" s="499">
        <f>SUM(K86:K87)+K88+K92+K95+K100+K101+K102</f>
        <v>0</v>
      </c>
      <c r="L106" s="500">
        <f>K106+L105</f>
        <v>0</v>
      </c>
      <c r="M106" s="500">
        <f t="shared" ref="M106:BA106" si="23">L106+M105</f>
        <v>0</v>
      </c>
      <c r="N106" s="500">
        <f t="shared" si="23"/>
        <v>0</v>
      </c>
      <c r="O106" s="500">
        <f t="shared" si="23"/>
        <v>0</v>
      </c>
      <c r="P106" s="500">
        <f t="shared" si="23"/>
        <v>0</v>
      </c>
      <c r="Q106" s="500">
        <f t="shared" si="23"/>
        <v>0</v>
      </c>
      <c r="R106" s="500">
        <f t="shared" si="23"/>
        <v>0</v>
      </c>
      <c r="S106" s="500">
        <f t="shared" si="23"/>
        <v>0</v>
      </c>
      <c r="T106" s="500">
        <f t="shared" si="23"/>
        <v>0</v>
      </c>
      <c r="U106" s="500">
        <f t="shared" si="23"/>
        <v>0</v>
      </c>
      <c r="V106" s="500">
        <f t="shared" si="23"/>
        <v>0</v>
      </c>
      <c r="W106" s="500">
        <f t="shared" si="23"/>
        <v>0</v>
      </c>
      <c r="X106" s="500">
        <f t="shared" si="23"/>
        <v>0</v>
      </c>
      <c r="Y106" s="500">
        <f t="shared" si="23"/>
        <v>0</v>
      </c>
      <c r="Z106" s="500">
        <f t="shared" si="23"/>
        <v>0</v>
      </c>
      <c r="AA106" s="500">
        <f t="shared" si="23"/>
        <v>0</v>
      </c>
      <c r="AB106" s="500">
        <f t="shared" si="23"/>
        <v>0</v>
      </c>
      <c r="AC106" s="500">
        <f t="shared" si="23"/>
        <v>0</v>
      </c>
      <c r="AD106" s="500">
        <f t="shared" si="23"/>
        <v>0</v>
      </c>
      <c r="AE106" s="500">
        <f t="shared" si="23"/>
        <v>0</v>
      </c>
      <c r="AF106" s="500">
        <f t="shared" si="23"/>
        <v>0</v>
      </c>
      <c r="AG106" s="500">
        <f t="shared" si="23"/>
        <v>0</v>
      </c>
      <c r="AH106" s="500">
        <f t="shared" si="23"/>
        <v>0</v>
      </c>
      <c r="AI106" s="500">
        <f t="shared" si="23"/>
        <v>0</v>
      </c>
      <c r="AJ106" s="500">
        <f t="shared" si="23"/>
        <v>0</v>
      </c>
      <c r="AK106" s="500">
        <f t="shared" si="23"/>
        <v>0</v>
      </c>
      <c r="AL106" s="500">
        <f t="shared" si="23"/>
        <v>0</v>
      </c>
      <c r="AM106" s="500">
        <f t="shared" si="23"/>
        <v>0</v>
      </c>
      <c r="AN106" s="500">
        <f t="shared" si="23"/>
        <v>0</v>
      </c>
      <c r="AO106" s="500">
        <f t="shared" si="23"/>
        <v>0</v>
      </c>
      <c r="AP106" s="500">
        <f t="shared" si="23"/>
        <v>0</v>
      </c>
      <c r="AQ106" s="500">
        <f t="shared" si="23"/>
        <v>0</v>
      </c>
      <c r="AR106" s="500">
        <f t="shared" si="23"/>
        <v>0</v>
      </c>
      <c r="AS106" s="500">
        <f t="shared" si="23"/>
        <v>0</v>
      </c>
      <c r="AT106" s="500">
        <f t="shared" si="23"/>
        <v>0</v>
      </c>
      <c r="AU106" s="500">
        <f t="shared" si="23"/>
        <v>0</v>
      </c>
      <c r="AV106" s="500">
        <f t="shared" si="23"/>
        <v>0</v>
      </c>
      <c r="AW106" s="500">
        <f t="shared" si="23"/>
        <v>0</v>
      </c>
      <c r="AX106" s="500">
        <f t="shared" si="23"/>
        <v>0</v>
      </c>
      <c r="AY106" s="500">
        <f t="shared" si="23"/>
        <v>0</v>
      </c>
      <c r="AZ106" s="500">
        <f t="shared" si="23"/>
        <v>0</v>
      </c>
      <c r="BA106" s="500">
        <f t="shared" si="23"/>
        <v>0</v>
      </c>
      <c r="BB106" s="496"/>
      <c r="BC106" s="415"/>
      <c r="BD106" s="415"/>
      <c r="BE106" s="415"/>
      <c r="BF106" s="415"/>
      <c r="BG106" s="415"/>
      <c r="BH106" s="415"/>
      <c r="BI106" s="415"/>
    </row>
    <row r="107" spans="1:68" s="24" customFormat="1" ht="26">
      <c r="A107" s="439" t="e">
        <f>Bobot!#REF!</f>
        <v>#REF!</v>
      </c>
      <c r="B107" s="439"/>
      <c r="C107" s="439"/>
      <c r="D107" s="439"/>
      <c r="E107" s="439"/>
      <c r="F107" s="47" t="s">
        <v>126</v>
      </c>
      <c r="G107" s="67">
        <v>4</v>
      </c>
      <c r="H107" s="94" t="s">
        <v>496</v>
      </c>
      <c r="I107" s="471" t="s">
        <v>36</v>
      </c>
      <c r="J107" s="472" t="s">
        <v>37</v>
      </c>
      <c r="K107" s="436" t="s">
        <v>161</v>
      </c>
      <c r="L107" s="436" t="s">
        <v>162</v>
      </c>
      <c r="M107" s="437" t="s">
        <v>324</v>
      </c>
      <c r="N107" s="436" t="s">
        <v>163</v>
      </c>
      <c r="O107" s="436" t="s">
        <v>164</v>
      </c>
      <c r="P107" s="436" t="s">
        <v>165</v>
      </c>
      <c r="Q107" s="436" t="s">
        <v>166</v>
      </c>
      <c r="R107" s="436" t="s">
        <v>167</v>
      </c>
      <c r="S107" s="436" t="s">
        <v>168</v>
      </c>
      <c r="T107" s="436" t="s">
        <v>280</v>
      </c>
      <c r="U107" s="436" t="s">
        <v>281</v>
      </c>
      <c r="V107" s="436" t="s">
        <v>282</v>
      </c>
      <c r="W107" s="436" t="s">
        <v>283</v>
      </c>
      <c r="X107" s="436" t="s">
        <v>284</v>
      </c>
      <c r="Y107" s="436" t="s">
        <v>285</v>
      </c>
      <c r="Z107" s="436" t="s">
        <v>286</v>
      </c>
      <c r="AA107" s="436" t="s">
        <v>287</v>
      </c>
      <c r="AB107" s="436" t="s">
        <v>288</v>
      </c>
      <c r="AC107" s="436" t="s">
        <v>289</v>
      </c>
      <c r="AD107" s="436" t="s">
        <v>290</v>
      </c>
      <c r="AE107" s="436" t="s">
        <v>291</v>
      </c>
      <c r="AF107" s="436" t="s">
        <v>292</v>
      </c>
      <c r="AG107" s="436" t="s">
        <v>293</v>
      </c>
      <c r="AH107" s="436" t="s">
        <v>294</v>
      </c>
      <c r="AI107" s="436" t="s">
        <v>295</v>
      </c>
      <c r="AJ107" s="436" t="s">
        <v>296</v>
      </c>
      <c r="AK107" s="436" t="s">
        <v>297</v>
      </c>
      <c r="AL107" s="436" t="s">
        <v>298</v>
      </c>
      <c r="AM107" s="436" t="s">
        <v>299</v>
      </c>
      <c r="AN107" s="436" t="s">
        <v>300</v>
      </c>
      <c r="AO107" s="436" t="s">
        <v>301</v>
      </c>
      <c r="AP107" s="436" t="s">
        <v>302</v>
      </c>
      <c r="AQ107" s="436" t="s">
        <v>169</v>
      </c>
      <c r="AR107" s="436" t="s">
        <v>207</v>
      </c>
      <c r="AS107" s="436" t="s">
        <v>171</v>
      </c>
      <c r="AT107" s="436" t="s">
        <v>172</v>
      </c>
      <c r="AU107" s="436" t="s">
        <v>173</v>
      </c>
      <c r="AV107" s="436" t="s">
        <v>174</v>
      </c>
      <c r="AW107" s="436" t="s">
        <v>175</v>
      </c>
      <c r="AX107" s="436" t="s">
        <v>176</v>
      </c>
      <c r="AY107" s="436" t="s">
        <v>177</v>
      </c>
      <c r="AZ107" s="436" t="s">
        <v>208</v>
      </c>
      <c r="BA107" s="438" t="s">
        <v>179</v>
      </c>
      <c r="BB107" s="496"/>
      <c r="BC107" s="415"/>
      <c r="BD107" s="415"/>
      <c r="BE107" s="415"/>
      <c r="BF107" s="415"/>
      <c r="BG107" s="415"/>
      <c r="BH107" s="415"/>
      <c r="BI107" s="415"/>
    </row>
    <row r="108" spans="1:68" s="24" customFormat="1" ht="13">
      <c r="A108" s="439" t="e">
        <f>Bobot!#REF!</f>
        <v>#REF!</v>
      </c>
      <c r="B108" s="439"/>
      <c r="C108" s="439"/>
      <c r="D108" s="439"/>
      <c r="E108" s="439"/>
      <c r="F108" s="47" t="s">
        <v>127</v>
      </c>
      <c r="G108" s="67" t="s">
        <v>553</v>
      </c>
      <c r="H108" s="36" t="s">
        <v>251</v>
      </c>
      <c r="I108" s="28"/>
      <c r="J108" s="501"/>
      <c r="K108" s="502"/>
      <c r="L108" s="503">
        <f>SUM(L109:L114)</f>
        <v>0</v>
      </c>
      <c r="M108" s="504">
        <f>SUM(M109:M114)</f>
        <v>0</v>
      </c>
      <c r="N108" s="504">
        <f t="shared" ref="N108:BA108" si="24">SUM(N109:N114)</f>
        <v>0</v>
      </c>
      <c r="O108" s="504">
        <f t="shared" si="24"/>
        <v>0</v>
      </c>
      <c r="P108" s="504">
        <f t="shared" si="24"/>
        <v>0</v>
      </c>
      <c r="Q108" s="504">
        <f t="shared" si="24"/>
        <v>0</v>
      </c>
      <c r="R108" s="504">
        <f t="shared" si="24"/>
        <v>0</v>
      </c>
      <c r="S108" s="504">
        <f t="shared" si="24"/>
        <v>0</v>
      </c>
      <c r="T108" s="504">
        <f t="shared" ref="T108:AP108" si="25">SUM(T109:T114)</f>
        <v>0</v>
      </c>
      <c r="U108" s="504">
        <f t="shared" si="25"/>
        <v>0</v>
      </c>
      <c r="V108" s="504">
        <f t="shared" si="25"/>
        <v>0</v>
      </c>
      <c r="W108" s="504">
        <f t="shared" si="25"/>
        <v>0</v>
      </c>
      <c r="X108" s="504">
        <f t="shared" si="25"/>
        <v>0</v>
      </c>
      <c r="Y108" s="504">
        <f t="shared" si="25"/>
        <v>0</v>
      </c>
      <c r="Z108" s="504">
        <f t="shared" si="25"/>
        <v>0</v>
      </c>
      <c r="AA108" s="504">
        <f t="shared" si="25"/>
        <v>0</v>
      </c>
      <c r="AB108" s="504">
        <f t="shared" si="25"/>
        <v>0</v>
      </c>
      <c r="AC108" s="504">
        <f t="shared" si="25"/>
        <v>0</v>
      </c>
      <c r="AD108" s="504">
        <f t="shared" si="25"/>
        <v>0</v>
      </c>
      <c r="AE108" s="504">
        <f t="shared" si="25"/>
        <v>0</v>
      </c>
      <c r="AF108" s="504">
        <f t="shared" si="25"/>
        <v>0</v>
      </c>
      <c r="AG108" s="504">
        <f t="shared" si="25"/>
        <v>0</v>
      </c>
      <c r="AH108" s="504">
        <f t="shared" si="25"/>
        <v>0</v>
      </c>
      <c r="AI108" s="504">
        <f t="shared" si="25"/>
        <v>0</v>
      </c>
      <c r="AJ108" s="504">
        <f t="shared" si="25"/>
        <v>0</v>
      </c>
      <c r="AK108" s="504">
        <f t="shared" si="25"/>
        <v>0</v>
      </c>
      <c r="AL108" s="504">
        <f t="shared" si="25"/>
        <v>0</v>
      </c>
      <c r="AM108" s="504">
        <f t="shared" si="25"/>
        <v>0</v>
      </c>
      <c r="AN108" s="504">
        <f t="shared" si="25"/>
        <v>0</v>
      </c>
      <c r="AO108" s="504">
        <f t="shared" si="25"/>
        <v>0</v>
      </c>
      <c r="AP108" s="504">
        <f t="shared" si="25"/>
        <v>0</v>
      </c>
      <c r="AQ108" s="504">
        <f t="shared" si="24"/>
        <v>0</v>
      </c>
      <c r="AR108" s="504">
        <f t="shared" si="24"/>
        <v>0</v>
      </c>
      <c r="AS108" s="504">
        <f t="shared" si="24"/>
        <v>0</v>
      </c>
      <c r="AT108" s="504">
        <f t="shared" si="24"/>
        <v>0</v>
      </c>
      <c r="AU108" s="504">
        <f t="shared" si="24"/>
        <v>0</v>
      </c>
      <c r="AV108" s="504">
        <f t="shared" si="24"/>
        <v>0</v>
      </c>
      <c r="AW108" s="504">
        <f t="shared" si="24"/>
        <v>0</v>
      </c>
      <c r="AX108" s="504">
        <f t="shared" si="24"/>
        <v>0</v>
      </c>
      <c r="AY108" s="504">
        <f t="shared" si="24"/>
        <v>0</v>
      </c>
      <c r="AZ108" s="504">
        <f t="shared" si="24"/>
        <v>0</v>
      </c>
      <c r="BA108" s="505">
        <f t="shared" si="24"/>
        <v>0</v>
      </c>
      <c r="BB108" s="506"/>
      <c r="BC108" s="415"/>
      <c r="BD108" s="415"/>
      <c r="BE108" s="415"/>
      <c r="BF108" s="415"/>
      <c r="BG108" s="415"/>
      <c r="BH108" s="415"/>
      <c r="BI108" s="415"/>
    </row>
    <row r="109" spans="1:68" s="24" customFormat="1" ht="25.5">
      <c r="A109" s="439"/>
      <c r="B109" s="439"/>
      <c r="C109" s="439"/>
      <c r="D109" s="439"/>
      <c r="E109" s="439"/>
      <c r="F109" s="47" t="s">
        <v>128</v>
      </c>
      <c r="G109" s="69" t="s">
        <v>434</v>
      </c>
      <c r="H109" s="45" t="s">
        <v>477</v>
      </c>
      <c r="I109" s="443">
        <f>Bobot!O109</f>
        <v>1</v>
      </c>
      <c r="J109" s="444">
        <f>Bobot!O109</f>
        <v>1</v>
      </c>
      <c r="K109" s="507"/>
      <c r="L109" s="508">
        <f>IF(Bobot!$P109=0,1,0)*('Input Bank'!L109+'Input Bank'!K109)*I109</f>
        <v>0</v>
      </c>
      <c r="M109" s="446">
        <f>Bobot!$P109*($I109*('Input Bank'!$K109+'Input Bank'!$L109)/30)+($J109*'Input Bank'!M109)</f>
        <v>0</v>
      </c>
      <c r="N109" s="446">
        <f>Bobot!$P109*($I109*('Input Bank'!$K109+'Input Bank'!$L109)/30)+($J109*'Input Bank'!N109)</f>
        <v>0</v>
      </c>
      <c r="O109" s="446">
        <f>Bobot!$P109*($I109*('Input Bank'!$K109+'Input Bank'!$L109)/30)+($J109*'Input Bank'!O109)</f>
        <v>0</v>
      </c>
      <c r="P109" s="446">
        <f>Bobot!$P109*($I109*('Input Bank'!$K109+'Input Bank'!$L109)/30)+($J109*'Input Bank'!P109)</f>
        <v>0</v>
      </c>
      <c r="Q109" s="446">
        <f>Bobot!$P109*($I109*('Input Bank'!$K109+'Input Bank'!$L109)/30)+($J109*'Input Bank'!Q109)</f>
        <v>0</v>
      </c>
      <c r="R109" s="446">
        <f>Bobot!$P109*($I109*('Input Bank'!$K109+'Input Bank'!$L109)/30)+($J109*'Input Bank'!R109)</f>
        <v>0</v>
      </c>
      <c r="S109" s="446">
        <f>Bobot!$P109*($I109*('Input Bank'!$K109+'Input Bank'!$L109)/30)+($J109*'Input Bank'!S109)</f>
        <v>0</v>
      </c>
      <c r="T109" s="446">
        <f>Bobot!$P109*($I109*('Input Bank'!$K109+'Input Bank'!$L109)/30)+($J109*'Input Bank'!T109)</f>
        <v>0</v>
      </c>
      <c r="U109" s="446">
        <f>Bobot!$P109*($I109*('Input Bank'!$K109+'Input Bank'!$L109)/30)+($J109*'Input Bank'!U109)</f>
        <v>0</v>
      </c>
      <c r="V109" s="446">
        <f>Bobot!$P109*($I109*('Input Bank'!$K109+'Input Bank'!$L109)/30)+($J109*'Input Bank'!V109)</f>
        <v>0</v>
      </c>
      <c r="W109" s="446">
        <f>Bobot!$P109*($I109*('Input Bank'!$K109+'Input Bank'!$L109)/30)+($J109*'Input Bank'!W109)</f>
        <v>0</v>
      </c>
      <c r="X109" s="446">
        <f>Bobot!$P109*($I109*('Input Bank'!$K109+'Input Bank'!$L109)/30)+($J109*'Input Bank'!X109)</f>
        <v>0</v>
      </c>
      <c r="Y109" s="446">
        <f>Bobot!$P109*($I109*('Input Bank'!$K109+'Input Bank'!$L109)/30)+($J109*'Input Bank'!Y109)</f>
        <v>0</v>
      </c>
      <c r="Z109" s="446">
        <f>Bobot!$P109*($I109*('Input Bank'!$K109+'Input Bank'!$L109)/30)+($J109*'Input Bank'!Z109)</f>
        <v>0</v>
      </c>
      <c r="AA109" s="446">
        <f>Bobot!$P109*($I109*('Input Bank'!$K109+'Input Bank'!$L109)/30)+($J109*'Input Bank'!AA109)</f>
        <v>0</v>
      </c>
      <c r="AB109" s="446">
        <f>Bobot!$P109*($I109*('Input Bank'!$K109+'Input Bank'!$L109)/30)+($J109*'Input Bank'!AB109)</f>
        <v>0</v>
      </c>
      <c r="AC109" s="446">
        <f>Bobot!$P109*($I109*('Input Bank'!$K109+'Input Bank'!$L109)/30)+($J109*'Input Bank'!AC109)</f>
        <v>0</v>
      </c>
      <c r="AD109" s="446">
        <f>Bobot!$P109*($I109*('Input Bank'!$K109+'Input Bank'!$L109)/30)+($J109*'Input Bank'!AD109)</f>
        <v>0</v>
      </c>
      <c r="AE109" s="446">
        <f>Bobot!$P109*($I109*('Input Bank'!$K109+'Input Bank'!$L109)/30)+($J109*'Input Bank'!AE109)</f>
        <v>0</v>
      </c>
      <c r="AF109" s="446">
        <f>Bobot!$P109*($I109*('Input Bank'!$K109+'Input Bank'!$L109)/30)+($J109*'Input Bank'!AF109)</f>
        <v>0</v>
      </c>
      <c r="AG109" s="446">
        <f>Bobot!$P109*($I109*('Input Bank'!$K109+'Input Bank'!$L109)/30)+($J109*'Input Bank'!AG109)</f>
        <v>0</v>
      </c>
      <c r="AH109" s="446">
        <f>Bobot!$P109*($I109*('Input Bank'!$K109+'Input Bank'!$L109)/30)+($J109*'Input Bank'!AH109)</f>
        <v>0</v>
      </c>
      <c r="AI109" s="446">
        <f>Bobot!$P109*($I109*('Input Bank'!$K109+'Input Bank'!$L109)/30)+($J109*'Input Bank'!AI109)</f>
        <v>0</v>
      </c>
      <c r="AJ109" s="446">
        <f>Bobot!$P109*($I109*('Input Bank'!$K109+'Input Bank'!$L109)/30)+($J109*'Input Bank'!AJ109)</f>
        <v>0</v>
      </c>
      <c r="AK109" s="446">
        <f>Bobot!$P109*($I109*('Input Bank'!$K109+'Input Bank'!$L109)/30)+($J109*'Input Bank'!AK109)</f>
        <v>0</v>
      </c>
      <c r="AL109" s="446">
        <f>Bobot!$P109*($I109*('Input Bank'!$K109+'Input Bank'!$L109)/30)+($J109*'Input Bank'!AL109)</f>
        <v>0</v>
      </c>
      <c r="AM109" s="446">
        <f>Bobot!$P109*($I109*('Input Bank'!$K109+'Input Bank'!$L109)/30)+($J109*'Input Bank'!AM109)</f>
        <v>0</v>
      </c>
      <c r="AN109" s="446">
        <f>Bobot!$P109*($I109*('Input Bank'!$K109+'Input Bank'!$L109)/30)+($J109*'Input Bank'!AN109)</f>
        <v>0</v>
      </c>
      <c r="AO109" s="446">
        <f>Bobot!$P109*($I109*('Input Bank'!$K109+'Input Bank'!$L109)/30)+($J109*'Input Bank'!AO109)</f>
        <v>0</v>
      </c>
      <c r="AP109" s="446">
        <f>Bobot!$P109*($I109*('Input Bank'!$K109+'Input Bank'!$L109)/30)+($J109*'Input Bank'!AP109)</f>
        <v>0</v>
      </c>
      <c r="AQ109" s="478">
        <f>Bobot!$P109*($I109*('Input Bank'!$K109+'Input Bank'!$L109)/30)+($J109*'Input Bank'!AQ109)</f>
        <v>0</v>
      </c>
      <c r="AR109" s="478">
        <f>Bobot!$P109*($I109*('Input Bank'!$K109+'Input Bank'!$L109)/30)+($J109*'Input Bank'!AR109)</f>
        <v>0</v>
      </c>
      <c r="AS109" s="478">
        <f>Bobot!$P109*($I109*('Input Bank'!$K109+'Input Bank'!$L109)/30)+($J109*'Input Bank'!AS109)</f>
        <v>0</v>
      </c>
      <c r="AT109" s="478">
        <f>Bobot!$P109*($I109*('Input Bank'!$K109+'Input Bank'!$L109)/30)+($J109*'Input Bank'!AT109)</f>
        <v>0</v>
      </c>
      <c r="AU109" s="478">
        <f>Bobot!$P109*($I109*('Input Bank'!$K109+'Input Bank'!$L109)/30)+($J109*'Input Bank'!AU109)</f>
        <v>0</v>
      </c>
      <c r="AV109" s="478">
        <f>Bobot!$P109*($I109*('Input Bank'!$K109+'Input Bank'!$L109)/30)+($J109*'Input Bank'!AV109)</f>
        <v>0</v>
      </c>
      <c r="AW109" s="478">
        <f>Bobot!$P109*($I109*('Input Bank'!$K109+'Input Bank'!$L109)/30)+($J109*'Input Bank'!AW109)</f>
        <v>0</v>
      </c>
      <c r="AX109" s="478">
        <f>Bobot!$P109*($I109*('Input Bank'!$K109+'Input Bank'!$L109)/30)+($J109*'Input Bank'!AX109)</f>
        <v>0</v>
      </c>
      <c r="AY109" s="478">
        <f>Bobot!$P109*($I109*('Input Bank'!$K109+'Input Bank'!$L109)/30)+($J109*'Input Bank'!AY109)</f>
        <v>0</v>
      </c>
      <c r="AZ109" s="478">
        <f>Bobot!$P109*($I109*('Input Bank'!$K109+'Input Bank'!$L109)/30)+($J109*'Input Bank'!AZ109)</f>
        <v>0</v>
      </c>
      <c r="BA109" s="509">
        <f>Bobot!$P109*($I109*('Input Bank'!$K109+'Input Bank'!$L109)/30)+($J109*'Input Bank'!BA109)</f>
        <v>0</v>
      </c>
      <c r="BB109" s="510"/>
      <c r="BC109" s="23"/>
      <c r="BD109" s="415"/>
      <c r="BE109" s="415"/>
      <c r="BF109" s="415"/>
      <c r="BG109" s="415"/>
      <c r="BH109" s="415"/>
      <c r="BI109" s="415"/>
      <c r="BJ109" s="415"/>
    </row>
    <row r="110" spans="1:68" s="24" customFormat="1" ht="25.5">
      <c r="A110" s="439"/>
      <c r="B110" s="439"/>
      <c r="C110" s="439"/>
      <c r="D110" s="439"/>
      <c r="E110" s="439"/>
      <c r="F110" s="47" t="s">
        <v>129</v>
      </c>
      <c r="G110" s="69" t="s">
        <v>435</v>
      </c>
      <c r="H110" s="45" t="s">
        <v>519</v>
      </c>
      <c r="I110" s="443">
        <f>Bobot!O110</f>
        <v>1</v>
      </c>
      <c r="J110" s="444">
        <f>Bobot!O110</f>
        <v>1</v>
      </c>
      <c r="K110" s="507"/>
      <c r="L110" s="508">
        <f>IF(Bobot!$P110=0,1,0)*('Input Bank'!L110+'Input Bank'!K110)*I110</f>
        <v>0</v>
      </c>
      <c r="M110" s="446">
        <f>Bobot!$P110*($I110*('Input Bank'!$K110+'Input Bank'!$L110)/30)+($J110*'Input Bank'!M110)</f>
        <v>0</v>
      </c>
      <c r="N110" s="446">
        <f>Bobot!$P110*($I110*('Input Bank'!$K110+'Input Bank'!$L110)/30)+($J110*'Input Bank'!N110)</f>
        <v>0</v>
      </c>
      <c r="O110" s="446">
        <f>Bobot!$P110*($I110*('Input Bank'!$K110+'Input Bank'!$L110)/30)+($J110*'Input Bank'!O110)</f>
        <v>0</v>
      </c>
      <c r="P110" s="446">
        <f>Bobot!$P110*($I110*('Input Bank'!$K110+'Input Bank'!$L110)/30)+($J110*'Input Bank'!P110)</f>
        <v>0</v>
      </c>
      <c r="Q110" s="446">
        <f>Bobot!$P110*($I110*('Input Bank'!$K110+'Input Bank'!$L110)/30)+($J110*'Input Bank'!Q110)</f>
        <v>0</v>
      </c>
      <c r="R110" s="446">
        <f>Bobot!$P110*($I110*('Input Bank'!$K110+'Input Bank'!$L110)/30)+($J110*'Input Bank'!R110)</f>
        <v>0</v>
      </c>
      <c r="S110" s="446">
        <f>Bobot!$P110*($I110*('Input Bank'!$K110+'Input Bank'!$L110)/30)+($J110*'Input Bank'!S110)</f>
        <v>0</v>
      </c>
      <c r="T110" s="446">
        <f>Bobot!$P110*($I110*('Input Bank'!$K110+'Input Bank'!$L110)/30)+($J110*'Input Bank'!T110)</f>
        <v>0</v>
      </c>
      <c r="U110" s="446">
        <f>Bobot!$P110*($I110*('Input Bank'!$K110+'Input Bank'!$L110)/30)+($J110*'Input Bank'!U110)</f>
        <v>0</v>
      </c>
      <c r="V110" s="446">
        <f>Bobot!$P110*($I110*('Input Bank'!$K110+'Input Bank'!$L110)/30)+($J110*'Input Bank'!V110)</f>
        <v>0</v>
      </c>
      <c r="W110" s="446">
        <f>Bobot!$P110*($I110*('Input Bank'!$K110+'Input Bank'!$L110)/30)+($J110*'Input Bank'!W110)</f>
        <v>0</v>
      </c>
      <c r="X110" s="446">
        <f>Bobot!$P110*($I110*('Input Bank'!$K110+'Input Bank'!$L110)/30)+($J110*'Input Bank'!X110)</f>
        <v>0</v>
      </c>
      <c r="Y110" s="446">
        <f>Bobot!$P110*($I110*('Input Bank'!$K110+'Input Bank'!$L110)/30)+($J110*'Input Bank'!Y110)</f>
        <v>0</v>
      </c>
      <c r="Z110" s="446">
        <f>Bobot!$P110*($I110*('Input Bank'!$K110+'Input Bank'!$L110)/30)+($J110*'Input Bank'!Z110)</f>
        <v>0</v>
      </c>
      <c r="AA110" s="446">
        <f>Bobot!$P110*($I110*('Input Bank'!$K110+'Input Bank'!$L110)/30)+($J110*'Input Bank'!AA110)</f>
        <v>0</v>
      </c>
      <c r="AB110" s="446">
        <f>Bobot!$P110*($I110*('Input Bank'!$K110+'Input Bank'!$L110)/30)+($J110*'Input Bank'!AB110)</f>
        <v>0</v>
      </c>
      <c r="AC110" s="446">
        <f>Bobot!$P110*($I110*('Input Bank'!$K110+'Input Bank'!$L110)/30)+($J110*'Input Bank'!AC110)</f>
        <v>0</v>
      </c>
      <c r="AD110" s="446">
        <f>Bobot!$P110*($I110*('Input Bank'!$K110+'Input Bank'!$L110)/30)+($J110*'Input Bank'!AD110)</f>
        <v>0</v>
      </c>
      <c r="AE110" s="446">
        <f>Bobot!$P110*($I110*('Input Bank'!$K110+'Input Bank'!$L110)/30)+($J110*'Input Bank'!AE110)</f>
        <v>0</v>
      </c>
      <c r="AF110" s="446">
        <f>Bobot!$P110*($I110*('Input Bank'!$K110+'Input Bank'!$L110)/30)+($J110*'Input Bank'!AF110)</f>
        <v>0</v>
      </c>
      <c r="AG110" s="446">
        <f>Bobot!$P110*($I110*('Input Bank'!$K110+'Input Bank'!$L110)/30)+($J110*'Input Bank'!AG110)</f>
        <v>0</v>
      </c>
      <c r="AH110" s="446">
        <f>Bobot!$P110*($I110*('Input Bank'!$K110+'Input Bank'!$L110)/30)+($J110*'Input Bank'!AH110)</f>
        <v>0</v>
      </c>
      <c r="AI110" s="446">
        <f>Bobot!$P110*($I110*('Input Bank'!$K110+'Input Bank'!$L110)/30)+($J110*'Input Bank'!AI110)</f>
        <v>0</v>
      </c>
      <c r="AJ110" s="446">
        <f>Bobot!$P110*($I110*('Input Bank'!$K110+'Input Bank'!$L110)/30)+($J110*'Input Bank'!AJ110)</f>
        <v>0</v>
      </c>
      <c r="AK110" s="446">
        <f>Bobot!$P110*($I110*('Input Bank'!$K110+'Input Bank'!$L110)/30)+($J110*'Input Bank'!AK110)</f>
        <v>0</v>
      </c>
      <c r="AL110" s="446">
        <f>Bobot!$P110*($I110*('Input Bank'!$K110+'Input Bank'!$L110)/30)+($J110*'Input Bank'!AL110)</f>
        <v>0</v>
      </c>
      <c r="AM110" s="446">
        <f>Bobot!$P110*($I110*('Input Bank'!$K110+'Input Bank'!$L110)/30)+($J110*'Input Bank'!AM110)</f>
        <v>0</v>
      </c>
      <c r="AN110" s="446">
        <f>Bobot!$P110*($I110*('Input Bank'!$K110+'Input Bank'!$L110)/30)+($J110*'Input Bank'!AN110)</f>
        <v>0</v>
      </c>
      <c r="AO110" s="446">
        <f>Bobot!$P110*($I110*('Input Bank'!$K110+'Input Bank'!$L110)/30)+($J110*'Input Bank'!AO110)</f>
        <v>0</v>
      </c>
      <c r="AP110" s="446">
        <f>Bobot!$P110*($I110*('Input Bank'!$K110+'Input Bank'!$L110)/30)+($J110*'Input Bank'!AP110)</f>
        <v>0</v>
      </c>
      <c r="AQ110" s="478">
        <f>Bobot!$P110*($I110*('Input Bank'!$K110+'Input Bank'!$L110)/30)+($J110*'Input Bank'!AQ110)</f>
        <v>0</v>
      </c>
      <c r="AR110" s="478">
        <f>Bobot!$P110*($I110*('Input Bank'!$K110+'Input Bank'!$L110)/30)+($J110*'Input Bank'!AR110)</f>
        <v>0</v>
      </c>
      <c r="AS110" s="478">
        <f>Bobot!$P110*($I110*('Input Bank'!$K110+'Input Bank'!$L110)/30)+($J110*'Input Bank'!AS110)</f>
        <v>0</v>
      </c>
      <c r="AT110" s="478">
        <f>Bobot!$P110*($I110*('Input Bank'!$K110+'Input Bank'!$L110)/30)+($J110*'Input Bank'!AT110)</f>
        <v>0</v>
      </c>
      <c r="AU110" s="478">
        <f>Bobot!$P110*($I110*('Input Bank'!$K110+'Input Bank'!$L110)/30)+($J110*'Input Bank'!AU110)</f>
        <v>0</v>
      </c>
      <c r="AV110" s="478">
        <f>Bobot!$P110*($I110*('Input Bank'!$K110+'Input Bank'!$L110)/30)+($J110*'Input Bank'!AV110)</f>
        <v>0</v>
      </c>
      <c r="AW110" s="478">
        <f>Bobot!$P110*($I110*('Input Bank'!$K110+'Input Bank'!$L110)/30)+($J110*'Input Bank'!AW110)</f>
        <v>0</v>
      </c>
      <c r="AX110" s="478">
        <f>Bobot!$P110*($I110*('Input Bank'!$K110+'Input Bank'!$L110)/30)+($J110*'Input Bank'!AX110)</f>
        <v>0</v>
      </c>
      <c r="AY110" s="478">
        <f>Bobot!$P110*($I110*('Input Bank'!$K110+'Input Bank'!$L110)/30)+($J110*'Input Bank'!AY110)</f>
        <v>0</v>
      </c>
      <c r="AZ110" s="478">
        <f>Bobot!$P110*($I110*('Input Bank'!$K110+'Input Bank'!$L110)/30)+($J110*'Input Bank'!AZ110)</f>
        <v>0</v>
      </c>
      <c r="BA110" s="509">
        <f>Bobot!$P110*($I110*('Input Bank'!$K110+'Input Bank'!$L110)/30)+($J110*'Input Bank'!BA110)</f>
        <v>0</v>
      </c>
      <c r="BB110" s="510"/>
      <c r="BC110" s="23"/>
      <c r="BD110" s="415"/>
      <c r="BE110" s="415"/>
      <c r="BF110" s="415"/>
      <c r="BG110" s="415"/>
      <c r="BH110" s="415"/>
      <c r="BI110" s="415"/>
      <c r="BJ110" s="415"/>
    </row>
    <row r="111" spans="1:68" s="24" customFormat="1" ht="25">
      <c r="A111" s="439"/>
      <c r="B111" s="439"/>
      <c r="C111" s="439"/>
      <c r="D111" s="439"/>
      <c r="E111" s="439"/>
      <c r="F111" s="47" t="s">
        <v>130</v>
      </c>
      <c r="G111" s="69" t="s">
        <v>436</v>
      </c>
      <c r="H111" s="45" t="s">
        <v>520</v>
      </c>
      <c r="I111" s="443">
        <f>Bobot!O111</f>
        <v>0.2</v>
      </c>
      <c r="J111" s="444">
        <f>Bobot!O111</f>
        <v>0.2</v>
      </c>
      <c r="K111" s="507"/>
      <c r="L111" s="508">
        <f>IF(Bobot!$P111=0,1,0)*('Input Bank'!L111+'Input Bank'!K111)*I111</f>
        <v>0</v>
      </c>
      <c r="M111" s="446">
        <f>Bobot!$P111*($I111*('Input Bank'!$K111+'Input Bank'!$L111)/30)+($J111*'Input Bank'!M111)</f>
        <v>0</v>
      </c>
      <c r="N111" s="446">
        <f>Bobot!$P111*($I111*('Input Bank'!$K111+'Input Bank'!$L111)/30)+($J111*'Input Bank'!N111)</f>
        <v>0</v>
      </c>
      <c r="O111" s="446">
        <f>Bobot!$P111*($I111*('Input Bank'!$K111+'Input Bank'!$L111)/30)+($J111*'Input Bank'!O111)</f>
        <v>0</v>
      </c>
      <c r="P111" s="446">
        <f>Bobot!$P111*($I111*('Input Bank'!$K111+'Input Bank'!$L111)/30)+($J111*'Input Bank'!P111)</f>
        <v>0</v>
      </c>
      <c r="Q111" s="446">
        <f>Bobot!$P111*($I111*('Input Bank'!$K111+'Input Bank'!$L111)/30)+($J111*'Input Bank'!Q111)</f>
        <v>0</v>
      </c>
      <c r="R111" s="446">
        <f>Bobot!$P111*($I111*('Input Bank'!$K111+'Input Bank'!$L111)/30)+($J111*'Input Bank'!R111)</f>
        <v>0</v>
      </c>
      <c r="S111" s="446">
        <f>Bobot!$P111*($I111*('Input Bank'!$K111+'Input Bank'!$L111)/30)+($J111*'Input Bank'!S111)</f>
        <v>0</v>
      </c>
      <c r="T111" s="446">
        <f>Bobot!$P111*($I111*('Input Bank'!$K111+'Input Bank'!$L111)/30)+($J111*'Input Bank'!T111)</f>
        <v>0</v>
      </c>
      <c r="U111" s="446">
        <f>Bobot!$P111*($I111*('Input Bank'!$K111+'Input Bank'!$L111)/30)+($J111*'Input Bank'!U111)</f>
        <v>0</v>
      </c>
      <c r="V111" s="446">
        <f>Bobot!$P111*($I111*('Input Bank'!$K111+'Input Bank'!$L111)/30)+($J111*'Input Bank'!V111)</f>
        <v>0</v>
      </c>
      <c r="W111" s="446">
        <f>Bobot!$P111*($I111*('Input Bank'!$K111+'Input Bank'!$L111)/30)+($J111*'Input Bank'!W111)</f>
        <v>0</v>
      </c>
      <c r="X111" s="446">
        <f>Bobot!$P111*($I111*('Input Bank'!$K111+'Input Bank'!$L111)/30)+($J111*'Input Bank'!X111)</f>
        <v>0</v>
      </c>
      <c r="Y111" s="446">
        <f>Bobot!$P111*($I111*('Input Bank'!$K111+'Input Bank'!$L111)/30)+($J111*'Input Bank'!Y111)</f>
        <v>0</v>
      </c>
      <c r="Z111" s="446">
        <f>Bobot!$P111*($I111*('Input Bank'!$K111+'Input Bank'!$L111)/30)+($J111*'Input Bank'!Z111)</f>
        <v>0</v>
      </c>
      <c r="AA111" s="446">
        <f>Bobot!$P111*($I111*('Input Bank'!$K111+'Input Bank'!$L111)/30)+($J111*'Input Bank'!AA111)</f>
        <v>0</v>
      </c>
      <c r="AB111" s="446">
        <f>Bobot!$P111*($I111*('Input Bank'!$K111+'Input Bank'!$L111)/30)+($J111*'Input Bank'!AB111)</f>
        <v>0</v>
      </c>
      <c r="AC111" s="446">
        <f>Bobot!$P111*($I111*('Input Bank'!$K111+'Input Bank'!$L111)/30)+($J111*'Input Bank'!AC111)</f>
        <v>0</v>
      </c>
      <c r="AD111" s="446">
        <f>Bobot!$P111*($I111*('Input Bank'!$K111+'Input Bank'!$L111)/30)+($J111*'Input Bank'!AD111)</f>
        <v>0</v>
      </c>
      <c r="AE111" s="446">
        <f>Bobot!$P111*($I111*('Input Bank'!$K111+'Input Bank'!$L111)/30)+($J111*'Input Bank'!AE111)</f>
        <v>0</v>
      </c>
      <c r="AF111" s="446">
        <f>Bobot!$P111*($I111*('Input Bank'!$K111+'Input Bank'!$L111)/30)+($J111*'Input Bank'!AF111)</f>
        <v>0</v>
      </c>
      <c r="AG111" s="446">
        <f>Bobot!$P111*($I111*('Input Bank'!$K111+'Input Bank'!$L111)/30)+($J111*'Input Bank'!AG111)</f>
        <v>0</v>
      </c>
      <c r="AH111" s="446">
        <f>Bobot!$P111*($I111*('Input Bank'!$K111+'Input Bank'!$L111)/30)+($J111*'Input Bank'!AH111)</f>
        <v>0</v>
      </c>
      <c r="AI111" s="446">
        <f>Bobot!$P111*($I111*('Input Bank'!$K111+'Input Bank'!$L111)/30)+($J111*'Input Bank'!AI111)</f>
        <v>0</v>
      </c>
      <c r="AJ111" s="446">
        <f>Bobot!$P111*($I111*('Input Bank'!$K111+'Input Bank'!$L111)/30)+($J111*'Input Bank'!AJ111)</f>
        <v>0</v>
      </c>
      <c r="AK111" s="446">
        <f>Bobot!$P111*($I111*('Input Bank'!$K111+'Input Bank'!$L111)/30)+($J111*'Input Bank'!AK111)</f>
        <v>0</v>
      </c>
      <c r="AL111" s="446">
        <f>Bobot!$P111*($I111*('Input Bank'!$K111+'Input Bank'!$L111)/30)+($J111*'Input Bank'!AL111)</f>
        <v>0</v>
      </c>
      <c r="AM111" s="446">
        <f>Bobot!$P111*($I111*('Input Bank'!$K111+'Input Bank'!$L111)/30)+($J111*'Input Bank'!AM111)</f>
        <v>0</v>
      </c>
      <c r="AN111" s="446">
        <f>Bobot!$P111*($I111*('Input Bank'!$K111+'Input Bank'!$L111)/30)+($J111*'Input Bank'!AN111)</f>
        <v>0</v>
      </c>
      <c r="AO111" s="446">
        <f>Bobot!$P111*($I111*('Input Bank'!$K111+'Input Bank'!$L111)/30)+($J111*'Input Bank'!AO111)</f>
        <v>0</v>
      </c>
      <c r="AP111" s="446">
        <f>Bobot!$P111*($I111*('Input Bank'!$K111+'Input Bank'!$L111)/30)+($J111*'Input Bank'!AP111)</f>
        <v>0</v>
      </c>
      <c r="AQ111" s="478">
        <f>Bobot!$P111*($I111*('Input Bank'!$K111+'Input Bank'!$L111)/30)+($J111*'Input Bank'!AQ111)</f>
        <v>0</v>
      </c>
      <c r="AR111" s="478">
        <f>Bobot!$P111*($I111*('Input Bank'!$K111+'Input Bank'!$L111)/30)+($J111*'Input Bank'!AR111)</f>
        <v>0</v>
      </c>
      <c r="AS111" s="478">
        <f>Bobot!$P111*($I111*('Input Bank'!$K111+'Input Bank'!$L111)/30)+($J111*'Input Bank'!AS111)</f>
        <v>0</v>
      </c>
      <c r="AT111" s="478">
        <f>Bobot!$P111*($I111*('Input Bank'!$K111+'Input Bank'!$L111)/30)+($J111*'Input Bank'!AT111)</f>
        <v>0</v>
      </c>
      <c r="AU111" s="478">
        <f>Bobot!$P111*($I111*('Input Bank'!$K111+'Input Bank'!$L111)/30)+($J111*'Input Bank'!AU111)</f>
        <v>0</v>
      </c>
      <c r="AV111" s="478">
        <f>Bobot!$P111*($I111*('Input Bank'!$K111+'Input Bank'!$L111)/30)+($J111*'Input Bank'!AV111)</f>
        <v>0</v>
      </c>
      <c r="AW111" s="478">
        <f>Bobot!$P111*($I111*('Input Bank'!$K111+'Input Bank'!$L111)/30)+($J111*'Input Bank'!AW111)</f>
        <v>0</v>
      </c>
      <c r="AX111" s="478">
        <f>Bobot!$P111*($I111*('Input Bank'!$K111+'Input Bank'!$L111)/30)+($J111*'Input Bank'!AX111)</f>
        <v>0</v>
      </c>
      <c r="AY111" s="478">
        <f>Bobot!$P111*($I111*('Input Bank'!$K111+'Input Bank'!$L111)/30)+($J111*'Input Bank'!AY111)</f>
        <v>0</v>
      </c>
      <c r="AZ111" s="478">
        <f>Bobot!$P111*($I111*('Input Bank'!$K111+'Input Bank'!$L111)/30)+($J111*'Input Bank'!AZ111)</f>
        <v>0</v>
      </c>
      <c r="BA111" s="509">
        <f>Bobot!$P111*($I111*('Input Bank'!$K111+'Input Bank'!$L111)/30)+($J111*'Input Bank'!BA111)</f>
        <v>0</v>
      </c>
      <c r="BB111" s="510"/>
      <c r="BC111" s="23"/>
      <c r="BD111" s="415"/>
      <c r="BE111" s="415"/>
      <c r="BF111" s="415"/>
      <c r="BG111" s="415"/>
      <c r="BH111" s="415"/>
      <c r="BI111" s="415"/>
      <c r="BJ111" s="415"/>
    </row>
    <row r="112" spans="1:68" s="24" customFormat="1" ht="38.5">
      <c r="A112" s="439"/>
      <c r="B112" s="439"/>
      <c r="C112" s="439"/>
      <c r="D112" s="439"/>
      <c r="E112" s="439"/>
      <c r="F112" s="47" t="s">
        <v>131</v>
      </c>
      <c r="G112" s="69" t="s">
        <v>437</v>
      </c>
      <c r="H112" s="45" t="s">
        <v>521</v>
      </c>
      <c r="I112" s="443">
        <f>Bobot!O112</f>
        <v>1</v>
      </c>
      <c r="J112" s="444">
        <f>Bobot!O112</f>
        <v>1</v>
      </c>
      <c r="K112" s="507"/>
      <c r="L112" s="508">
        <f>IF(Bobot!$P112=0,1,0)*('Input Bank'!L112+'Input Bank'!K112)*I112</f>
        <v>0</v>
      </c>
      <c r="M112" s="446">
        <f>Bobot!$P112*($I112*('Input Bank'!$K112+'Input Bank'!$L112)/30)+($J112*'Input Bank'!M112)</f>
        <v>0</v>
      </c>
      <c r="N112" s="446">
        <f>Bobot!$P112*($I112*('Input Bank'!$K112+'Input Bank'!$L112)/30)+($J112*'Input Bank'!N112)</f>
        <v>0</v>
      </c>
      <c r="O112" s="446">
        <f>Bobot!$P112*($I112*('Input Bank'!$K112+'Input Bank'!$L112)/30)+($J112*'Input Bank'!O112)</f>
        <v>0</v>
      </c>
      <c r="P112" s="446">
        <f>Bobot!$P112*($I112*('Input Bank'!$K112+'Input Bank'!$L112)/30)+($J112*'Input Bank'!P112)</f>
        <v>0</v>
      </c>
      <c r="Q112" s="446">
        <f>Bobot!$P112*($I112*('Input Bank'!$K112+'Input Bank'!$L112)/30)+($J112*'Input Bank'!Q112)</f>
        <v>0</v>
      </c>
      <c r="R112" s="446">
        <f>Bobot!$P112*($I112*('Input Bank'!$K112+'Input Bank'!$L112)/30)+($J112*'Input Bank'!R112)</f>
        <v>0</v>
      </c>
      <c r="S112" s="446">
        <f>Bobot!$P112*($I112*('Input Bank'!$K112+'Input Bank'!$L112)/30)+($J112*'Input Bank'!S112)</f>
        <v>0</v>
      </c>
      <c r="T112" s="446">
        <f>Bobot!$P112*($I112*('Input Bank'!$K112+'Input Bank'!$L112)/30)+($J112*'Input Bank'!T112)</f>
        <v>0</v>
      </c>
      <c r="U112" s="446">
        <f>Bobot!$P112*($I112*('Input Bank'!$K112+'Input Bank'!$L112)/30)+($J112*'Input Bank'!U112)</f>
        <v>0</v>
      </c>
      <c r="V112" s="446">
        <f>Bobot!$P112*($I112*('Input Bank'!$K112+'Input Bank'!$L112)/30)+($J112*'Input Bank'!V112)</f>
        <v>0</v>
      </c>
      <c r="W112" s="446">
        <f>Bobot!$P112*($I112*('Input Bank'!$K112+'Input Bank'!$L112)/30)+($J112*'Input Bank'!W112)</f>
        <v>0</v>
      </c>
      <c r="X112" s="446">
        <f>Bobot!$P112*($I112*('Input Bank'!$K112+'Input Bank'!$L112)/30)+($J112*'Input Bank'!X112)</f>
        <v>0</v>
      </c>
      <c r="Y112" s="446">
        <f>Bobot!$P112*($I112*('Input Bank'!$K112+'Input Bank'!$L112)/30)+($J112*'Input Bank'!Y112)</f>
        <v>0</v>
      </c>
      <c r="Z112" s="446">
        <f>Bobot!$P112*($I112*('Input Bank'!$K112+'Input Bank'!$L112)/30)+($J112*'Input Bank'!Z112)</f>
        <v>0</v>
      </c>
      <c r="AA112" s="446">
        <f>Bobot!$P112*($I112*('Input Bank'!$K112+'Input Bank'!$L112)/30)+($J112*'Input Bank'!AA112)</f>
        <v>0</v>
      </c>
      <c r="AB112" s="446">
        <f>Bobot!$P112*($I112*('Input Bank'!$K112+'Input Bank'!$L112)/30)+($J112*'Input Bank'!AB112)</f>
        <v>0</v>
      </c>
      <c r="AC112" s="446">
        <f>Bobot!$P112*($I112*('Input Bank'!$K112+'Input Bank'!$L112)/30)+($J112*'Input Bank'!AC112)</f>
        <v>0</v>
      </c>
      <c r="AD112" s="446">
        <f>Bobot!$P112*($I112*('Input Bank'!$K112+'Input Bank'!$L112)/30)+($J112*'Input Bank'!AD112)</f>
        <v>0</v>
      </c>
      <c r="AE112" s="446">
        <f>Bobot!$P112*($I112*('Input Bank'!$K112+'Input Bank'!$L112)/30)+($J112*'Input Bank'!AE112)</f>
        <v>0</v>
      </c>
      <c r="AF112" s="446">
        <f>Bobot!$P112*($I112*('Input Bank'!$K112+'Input Bank'!$L112)/30)+($J112*'Input Bank'!AF112)</f>
        <v>0</v>
      </c>
      <c r="AG112" s="446">
        <f>Bobot!$P112*($I112*('Input Bank'!$K112+'Input Bank'!$L112)/30)+($J112*'Input Bank'!AG112)</f>
        <v>0</v>
      </c>
      <c r="AH112" s="446">
        <f>Bobot!$P112*($I112*('Input Bank'!$K112+'Input Bank'!$L112)/30)+($J112*'Input Bank'!AH112)</f>
        <v>0</v>
      </c>
      <c r="AI112" s="446">
        <f>Bobot!$P112*($I112*('Input Bank'!$K112+'Input Bank'!$L112)/30)+($J112*'Input Bank'!AI112)</f>
        <v>0</v>
      </c>
      <c r="AJ112" s="446">
        <f>Bobot!$P112*($I112*('Input Bank'!$K112+'Input Bank'!$L112)/30)+($J112*'Input Bank'!AJ112)</f>
        <v>0</v>
      </c>
      <c r="AK112" s="446">
        <f>Bobot!$P112*($I112*('Input Bank'!$K112+'Input Bank'!$L112)/30)+($J112*'Input Bank'!AK112)</f>
        <v>0</v>
      </c>
      <c r="AL112" s="446">
        <f>Bobot!$P112*($I112*('Input Bank'!$K112+'Input Bank'!$L112)/30)+($J112*'Input Bank'!AL112)</f>
        <v>0</v>
      </c>
      <c r="AM112" s="446">
        <f>Bobot!$P112*($I112*('Input Bank'!$K112+'Input Bank'!$L112)/30)+($J112*'Input Bank'!AM112)</f>
        <v>0</v>
      </c>
      <c r="AN112" s="446">
        <f>Bobot!$P112*($I112*('Input Bank'!$K112+'Input Bank'!$L112)/30)+($J112*'Input Bank'!AN112)</f>
        <v>0</v>
      </c>
      <c r="AO112" s="446">
        <f>Bobot!$P112*($I112*('Input Bank'!$K112+'Input Bank'!$L112)/30)+($J112*'Input Bank'!AO112)</f>
        <v>0</v>
      </c>
      <c r="AP112" s="446">
        <f>Bobot!$P112*($I112*('Input Bank'!$K112+'Input Bank'!$L112)/30)+($J112*'Input Bank'!AP112)</f>
        <v>0</v>
      </c>
      <c r="AQ112" s="478">
        <f>Bobot!$P112*($I112*('Input Bank'!$K112+'Input Bank'!$L112)/30)+($J112*'Input Bank'!AQ112)</f>
        <v>0</v>
      </c>
      <c r="AR112" s="478">
        <f>Bobot!$P112*($I112*('Input Bank'!$K112+'Input Bank'!$L112)/30)+($J112*'Input Bank'!AR112)</f>
        <v>0</v>
      </c>
      <c r="AS112" s="478">
        <f>Bobot!$P112*($I112*('Input Bank'!$K112+'Input Bank'!$L112)/30)+($J112*'Input Bank'!AS112)</f>
        <v>0</v>
      </c>
      <c r="AT112" s="478">
        <f>Bobot!$P112*($I112*('Input Bank'!$K112+'Input Bank'!$L112)/30)+($J112*'Input Bank'!AT112)</f>
        <v>0</v>
      </c>
      <c r="AU112" s="478">
        <f>Bobot!$P112*($I112*('Input Bank'!$K112+'Input Bank'!$L112)/30)+($J112*'Input Bank'!AU112)</f>
        <v>0</v>
      </c>
      <c r="AV112" s="478">
        <f>Bobot!$P112*($I112*('Input Bank'!$K112+'Input Bank'!$L112)/30)+($J112*'Input Bank'!AV112)</f>
        <v>0</v>
      </c>
      <c r="AW112" s="478">
        <f>Bobot!$P112*($I112*('Input Bank'!$K112+'Input Bank'!$L112)/30)+($J112*'Input Bank'!AW112)</f>
        <v>0</v>
      </c>
      <c r="AX112" s="478">
        <f>Bobot!$P112*($I112*('Input Bank'!$K112+'Input Bank'!$L112)/30)+($J112*'Input Bank'!AX112)</f>
        <v>0</v>
      </c>
      <c r="AY112" s="478">
        <f>Bobot!$P112*($I112*('Input Bank'!$K112+'Input Bank'!$L112)/30)+($J112*'Input Bank'!AY112)</f>
        <v>0</v>
      </c>
      <c r="AZ112" s="478">
        <f>Bobot!$P112*($I112*('Input Bank'!$K112+'Input Bank'!$L112)/30)+($J112*'Input Bank'!AZ112)</f>
        <v>0</v>
      </c>
      <c r="BA112" s="509">
        <f>Bobot!$P112*($I112*('Input Bank'!$K112+'Input Bank'!$L112)/30)+($J112*'Input Bank'!BA112)</f>
        <v>0</v>
      </c>
      <c r="BB112" s="510"/>
      <c r="BC112" s="23"/>
      <c r="BD112" s="415"/>
      <c r="BE112" s="415"/>
      <c r="BF112" s="415"/>
      <c r="BG112" s="415"/>
      <c r="BH112" s="415"/>
      <c r="BI112" s="415"/>
      <c r="BJ112" s="415"/>
    </row>
    <row r="113" spans="1:62" s="24" customFormat="1" ht="38.5">
      <c r="A113" s="439"/>
      <c r="B113" s="439"/>
      <c r="C113" s="439"/>
      <c r="D113" s="439"/>
      <c r="E113" s="439"/>
      <c r="F113" s="47" t="s">
        <v>10</v>
      </c>
      <c r="G113" s="69" t="s">
        <v>438</v>
      </c>
      <c r="H113" s="45" t="s">
        <v>478</v>
      </c>
      <c r="I113" s="443">
        <f>Bobot!O113</f>
        <v>1</v>
      </c>
      <c r="J113" s="444">
        <f>Bobot!O113</f>
        <v>1</v>
      </c>
      <c r="K113" s="507"/>
      <c r="L113" s="508">
        <f>IF(Bobot!$P113=0,1,0)*('Input Bank'!L113+'Input Bank'!K113)*I113</f>
        <v>0</v>
      </c>
      <c r="M113" s="446">
        <f>Bobot!$P113*($I113*('Input Bank'!$K113+'Input Bank'!$L113)/30)+($J113*'Input Bank'!M113)</f>
        <v>0</v>
      </c>
      <c r="N113" s="446">
        <f>Bobot!$P113*($I113*('Input Bank'!$K113+'Input Bank'!$L113)/30)+($J113*'Input Bank'!N113)</f>
        <v>0</v>
      </c>
      <c r="O113" s="446">
        <f>Bobot!$P113*($I113*('Input Bank'!$K113+'Input Bank'!$L113)/30)+($J113*'Input Bank'!O113)</f>
        <v>0</v>
      </c>
      <c r="P113" s="446">
        <f>Bobot!$P113*($I113*('Input Bank'!$K113+'Input Bank'!$L113)/30)+($J113*'Input Bank'!P113)</f>
        <v>0</v>
      </c>
      <c r="Q113" s="446">
        <f>Bobot!$P113*($I113*('Input Bank'!$K113+'Input Bank'!$L113)/30)+($J113*'Input Bank'!Q113)</f>
        <v>0</v>
      </c>
      <c r="R113" s="446">
        <f>Bobot!$P113*($I113*('Input Bank'!$K113+'Input Bank'!$L113)/30)+($J113*'Input Bank'!R113)</f>
        <v>0</v>
      </c>
      <c r="S113" s="446">
        <f>Bobot!$P113*($I113*('Input Bank'!$K113+'Input Bank'!$L113)/30)+($J113*'Input Bank'!S113)</f>
        <v>0</v>
      </c>
      <c r="T113" s="446">
        <f>Bobot!$P113*($I113*('Input Bank'!$K113+'Input Bank'!$L113)/30)+($J113*'Input Bank'!T113)</f>
        <v>0</v>
      </c>
      <c r="U113" s="446">
        <f>Bobot!$P113*($I113*('Input Bank'!$K113+'Input Bank'!$L113)/30)+($J113*'Input Bank'!U113)</f>
        <v>0</v>
      </c>
      <c r="V113" s="446">
        <f>Bobot!$P113*($I113*('Input Bank'!$K113+'Input Bank'!$L113)/30)+($J113*'Input Bank'!V113)</f>
        <v>0</v>
      </c>
      <c r="W113" s="446">
        <f>Bobot!$P113*($I113*('Input Bank'!$K113+'Input Bank'!$L113)/30)+($J113*'Input Bank'!W113)</f>
        <v>0</v>
      </c>
      <c r="X113" s="446">
        <f>Bobot!$P113*($I113*('Input Bank'!$K113+'Input Bank'!$L113)/30)+($J113*'Input Bank'!X113)</f>
        <v>0</v>
      </c>
      <c r="Y113" s="446">
        <f>Bobot!$P113*($I113*('Input Bank'!$K113+'Input Bank'!$L113)/30)+($J113*'Input Bank'!Y113)</f>
        <v>0</v>
      </c>
      <c r="Z113" s="446">
        <f>Bobot!$P113*($I113*('Input Bank'!$K113+'Input Bank'!$L113)/30)+($J113*'Input Bank'!Z113)</f>
        <v>0</v>
      </c>
      <c r="AA113" s="446">
        <f>Bobot!$P113*($I113*('Input Bank'!$K113+'Input Bank'!$L113)/30)+($J113*'Input Bank'!AA113)</f>
        <v>0</v>
      </c>
      <c r="AB113" s="446">
        <f>Bobot!$P113*($I113*('Input Bank'!$K113+'Input Bank'!$L113)/30)+($J113*'Input Bank'!AB113)</f>
        <v>0</v>
      </c>
      <c r="AC113" s="446">
        <f>Bobot!$P113*($I113*('Input Bank'!$K113+'Input Bank'!$L113)/30)+($J113*'Input Bank'!AC113)</f>
        <v>0</v>
      </c>
      <c r="AD113" s="446">
        <f>Bobot!$P113*($I113*('Input Bank'!$K113+'Input Bank'!$L113)/30)+($J113*'Input Bank'!AD113)</f>
        <v>0</v>
      </c>
      <c r="AE113" s="446">
        <f>Bobot!$P113*($I113*('Input Bank'!$K113+'Input Bank'!$L113)/30)+($J113*'Input Bank'!AE113)</f>
        <v>0</v>
      </c>
      <c r="AF113" s="446">
        <f>Bobot!$P113*($I113*('Input Bank'!$K113+'Input Bank'!$L113)/30)+($J113*'Input Bank'!AF113)</f>
        <v>0</v>
      </c>
      <c r="AG113" s="446">
        <f>Bobot!$P113*($I113*('Input Bank'!$K113+'Input Bank'!$L113)/30)+($J113*'Input Bank'!AG113)</f>
        <v>0</v>
      </c>
      <c r="AH113" s="446">
        <f>Bobot!$P113*($I113*('Input Bank'!$K113+'Input Bank'!$L113)/30)+($J113*'Input Bank'!AH113)</f>
        <v>0</v>
      </c>
      <c r="AI113" s="446">
        <f>Bobot!$P113*($I113*('Input Bank'!$K113+'Input Bank'!$L113)/30)+($J113*'Input Bank'!AI113)</f>
        <v>0</v>
      </c>
      <c r="AJ113" s="446">
        <f>Bobot!$P113*($I113*('Input Bank'!$K113+'Input Bank'!$L113)/30)+($J113*'Input Bank'!AJ113)</f>
        <v>0</v>
      </c>
      <c r="AK113" s="446">
        <f>Bobot!$P113*($I113*('Input Bank'!$K113+'Input Bank'!$L113)/30)+($J113*'Input Bank'!AK113)</f>
        <v>0</v>
      </c>
      <c r="AL113" s="446">
        <f>Bobot!$P113*($I113*('Input Bank'!$K113+'Input Bank'!$L113)/30)+($J113*'Input Bank'!AL113)</f>
        <v>0</v>
      </c>
      <c r="AM113" s="446">
        <f>Bobot!$P113*($I113*('Input Bank'!$K113+'Input Bank'!$L113)/30)+($J113*'Input Bank'!AM113)</f>
        <v>0</v>
      </c>
      <c r="AN113" s="446">
        <f>Bobot!$P113*($I113*('Input Bank'!$K113+'Input Bank'!$L113)/30)+($J113*'Input Bank'!AN113)</f>
        <v>0</v>
      </c>
      <c r="AO113" s="446">
        <f>Bobot!$P113*($I113*('Input Bank'!$K113+'Input Bank'!$L113)/30)+($J113*'Input Bank'!AO113)</f>
        <v>0</v>
      </c>
      <c r="AP113" s="446">
        <f>Bobot!$P113*($I113*('Input Bank'!$K113+'Input Bank'!$L113)/30)+($J113*'Input Bank'!AP113)</f>
        <v>0</v>
      </c>
      <c r="AQ113" s="478">
        <f>Bobot!$P113*($I113*('Input Bank'!$K113+'Input Bank'!$L113)/30)+($J113*'Input Bank'!AQ113)</f>
        <v>0</v>
      </c>
      <c r="AR113" s="478">
        <f>Bobot!$P113*($I113*('Input Bank'!$K113+'Input Bank'!$L113)/30)+($J113*'Input Bank'!AR113)</f>
        <v>0</v>
      </c>
      <c r="AS113" s="478">
        <f>Bobot!$P113*($I113*('Input Bank'!$K113+'Input Bank'!$L113)/30)+($J113*'Input Bank'!AS113)</f>
        <v>0</v>
      </c>
      <c r="AT113" s="478">
        <f>Bobot!$P113*($I113*('Input Bank'!$K113+'Input Bank'!$L113)/30)+($J113*'Input Bank'!AT113)</f>
        <v>0</v>
      </c>
      <c r="AU113" s="478">
        <f>Bobot!$P113*($I113*('Input Bank'!$K113+'Input Bank'!$L113)/30)+($J113*'Input Bank'!AU113)</f>
        <v>0</v>
      </c>
      <c r="AV113" s="478">
        <f>Bobot!$P113*($I113*('Input Bank'!$K113+'Input Bank'!$L113)/30)+($J113*'Input Bank'!AV113)</f>
        <v>0</v>
      </c>
      <c r="AW113" s="478">
        <f>Bobot!$P113*($I113*('Input Bank'!$K113+'Input Bank'!$L113)/30)+($J113*'Input Bank'!AW113)</f>
        <v>0</v>
      </c>
      <c r="AX113" s="478">
        <f>Bobot!$P113*($I113*('Input Bank'!$K113+'Input Bank'!$L113)/30)+($J113*'Input Bank'!AX113)</f>
        <v>0</v>
      </c>
      <c r="AY113" s="478">
        <f>Bobot!$P113*($I113*('Input Bank'!$K113+'Input Bank'!$L113)/30)+($J113*'Input Bank'!AY113)</f>
        <v>0</v>
      </c>
      <c r="AZ113" s="478">
        <f>Bobot!$P113*($I113*('Input Bank'!$K113+'Input Bank'!$L113)/30)+($J113*'Input Bank'!AZ113)</f>
        <v>0</v>
      </c>
      <c r="BA113" s="509">
        <f>Bobot!$P113*($I113*('Input Bank'!$K113+'Input Bank'!$L113)/30)+($J113*'Input Bank'!BA113)</f>
        <v>0</v>
      </c>
      <c r="BB113" s="510"/>
      <c r="BC113" s="23"/>
      <c r="BD113" s="415"/>
      <c r="BE113" s="415"/>
      <c r="BF113" s="415"/>
      <c r="BG113" s="415"/>
      <c r="BH113" s="415"/>
      <c r="BI113" s="415"/>
      <c r="BJ113" s="415"/>
    </row>
    <row r="114" spans="1:62" s="24" customFormat="1" ht="25">
      <c r="A114" s="439"/>
      <c r="B114" s="439"/>
      <c r="C114" s="439"/>
      <c r="D114" s="439"/>
      <c r="E114" s="439"/>
      <c r="F114" s="47" t="s">
        <v>132</v>
      </c>
      <c r="G114" s="69" t="s">
        <v>439</v>
      </c>
      <c r="H114" s="108" t="s">
        <v>252</v>
      </c>
      <c r="I114" s="443">
        <f>Bobot!O114</f>
        <v>1</v>
      </c>
      <c r="J114" s="444">
        <f>Bobot!O114</f>
        <v>1</v>
      </c>
      <c r="K114" s="507"/>
      <c r="L114" s="508">
        <f>IF(Bobot!$P114=0,1,0)*('Input Bank'!L114+'Input Bank'!K114)*I114</f>
        <v>0</v>
      </c>
      <c r="M114" s="446">
        <f>Bobot!$P114*($I114*('Input Bank'!$K114+'Input Bank'!$L114)/30)+($J114*'Input Bank'!M114)</f>
        <v>0</v>
      </c>
      <c r="N114" s="446">
        <f>Bobot!$P114*($I114*('Input Bank'!$K114+'Input Bank'!$L114)/30)+($J114*'Input Bank'!N114)</f>
        <v>0</v>
      </c>
      <c r="O114" s="446">
        <f>Bobot!$P114*($I114*('Input Bank'!$K114+'Input Bank'!$L114)/30)+($J114*'Input Bank'!O114)</f>
        <v>0</v>
      </c>
      <c r="P114" s="446">
        <f>Bobot!$P114*($I114*('Input Bank'!$K114+'Input Bank'!$L114)/30)+($J114*'Input Bank'!P114)</f>
        <v>0</v>
      </c>
      <c r="Q114" s="446">
        <f>Bobot!$P114*($I114*('Input Bank'!$K114+'Input Bank'!$L114)/30)+($J114*'Input Bank'!Q114)</f>
        <v>0</v>
      </c>
      <c r="R114" s="446">
        <f>Bobot!$P114*($I114*('Input Bank'!$K114+'Input Bank'!$L114)/30)+($J114*'Input Bank'!R114)</f>
        <v>0</v>
      </c>
      <c r="S114" s="446">
        <f>Bobot!$P114*($I114*('Input Bank'!$K114+'Input Bank'!$L114)/30)+($J114*'Input Bank'!S114)</f>
        <v>0</v>
      </c>
      <c r="T114" s="446">
        <f>Bobot!$P114*($I114*('Input Bank'!$K114+'Input Bank'!$L114)/30)+($J114*'Input Bank'!T114)</f>
        <v>0</v>
      </c>
      <c r="U114" s="446">
        <f>Bobot!$P114*($I114*('Input Bank'!$K114+'Input Bank'!$L114)/30)+($J114*'Input Bank'!U114)</f>
        <v>0</v>
      </c>
      <c r="V114" s="446">
        <f>Bobot!$P114*($I114*('Input Bank'!$K114+'Input Bank'!$L114)/30)+($J114*'Input Bank'!V114)</f>
        <v>0</v>
      </c>
      <c r="W114" s="446">
        <f>Bobot!$P114*($I114*('Input Bank'!$K114+'Input Bank'!$L114)/30)+($J114*'Input Bank'!W114)</f>
        <v>0</v>
      </c>
      <c r="X114" s="446">
        <f>Bobot!$P114*($I114*('Input Bank'!$K114+'Input Bank'!$L114)/30)+($J114*'Input Bank'!X114)</f>
        <v>0</v>
      </c>
      <c r="Y114" s="446">
        <f>Bobot!$P114*($I114*('Input Bank'!$K114+'Input Bank'!$L114)/30)+($J114*'Input Bank'!Y114)</f>
        <v>0</v>
      </c>
      <c r="Z114" s="446">
        <f>Bobot!$P114*($I114*('Input Bank'!$K114+'Input Bank'!$L114)/30)+($J114*'Input Bank'!Z114)</f>
        <v>0</v>
      </c>
      <c r="AA114" s="446">
        <f>Bobot!$P114*($I114*('Input Bank'!$K114+'Input Bank'!$L114)/30)+($J114*'Input Bank'!AA114)</f>
        <v>0</v>
      </c>
      <c r="AB114" s="446">
        <f>Bobot!$P114*($I114*('Input Bank'!$K114+'Input Bank'!$L114)/30)+($J114*'Input Bank'!AB114)</f>
        <v>0</v>
      </c>
      <c r="AC114" s="446">
        <f>Bobot!$P114*($I114*('Input Bank'!$K114+'Input Bank'!$L114)/30)+($J114*'Input Bank'!AC114)</f>
        <v>0</v>
      </c>
      <c r="AD114" s="446">
        <f>Bobot!$P114*($I114*('Input Bank'!$K114+'Input Bank'!$L114)/30)+($J114*'Input Bank'!AD114)</f>
        <v>0</v>
      </c>
      <c r="AE114" s="446">
        <f>Bobot!$P114*($I114*('Input Bank'!$K114+'Input Bank'!$L114)/30)+($J114*'Input Bank'!AE114)</f>
        <v>0</v>
      </c>
      <c r="AF114" s="446">
        <f>Bobot!$P114*($I114*('Input Bank'!$K114+'Input Bank'!$L114)/30)+($J114*'Input Bank'!AF114)</f>
        <v>0</v>
      </c>
      <c r="AG114" s="446">
        <f>Bobot!$P114*($I114*('Input Bank'!$K114+'Input Bank'!$L114)/30)+($J114*'Input Bank'!AG114)</f>
        <v>0</v>
      </c>
      <c r="AH114" s="446">
        <f>Bobot!$P114*($I114*('Input Bank'!$K114+'Input Bank'!$L114)/30)+($J114*'Input Bank'!AH114)</f>
        <v>0</v>
      </c>
      <c r="AI114" s="446">
        <f>Bobot!$P114*($I114*('Input Bank'!$K114+'Input Bank'!$L114)/30)+($J114*'Input Bank'!AI114)</f>
        <v>0</v>
      </c>
      <c r="AJ114" s="446">
        <f>Bobot!$P114*($I114*('Input Bank'!$K114+'Input Bank'!$L114)/30)+($J114*'Input Bank'!AJ114)</f>
        <v>0</v>
      </c>
      <c r="AK114" s="446">
        <f>Bobot!$P114*($I114*('Input Bank'!$K114+'Input Bank'!$L114)/30)+($J114*'Input Bank'!AK114)</f>
        <v>0</v>
      </c>
      <c r="AL114" s="446">
        <f>Bobot!$P114*($I114*('Input Bank'!$K114+'Input Bank'!$L114)/30)+($J114*'Input Bank'!AL114)</f>
        <v>0</v>
      </c>
      <c r="AM114" s="446">
        <f>Bobot!$P114*($I114*('Input Bank'!$K114+'Input Bank'!$L114)/30)+($J114*'Input Bank'!AM114)</f>
        <v>0</v>
      </c>
      <c r="AN114" s="446">
        <f>Bobot!$P114*($I114*('Input Bank'!$K114+'Input Bank'!$L114)/30)+($J114*'Input Bank'!AN114)</f>
        <v>0</v>
      </c>
      <c r="AO114" s="446">
        <f>Bobot!$P114*($I114*('Input Bank'!$K114+'Input Bank'!$L114)/30)+($J114*'Input Bank'!AO114)</f>
        <v>0</v>
      </c>
      <c r="AP114" s="446">
        <f>Bobot!$P114*($I114*('Input Bank'!$K114+'Input Bank'!$L114)/30)+($J114*'Input Bank'!AP114)</f>
        <v>0</v>
      </c>
      <c r="AQ114" s="478">
        <f>Bobot!$P114*($I114*('Input Bank'!$K114+'Input Bank'!$L114)/30)+($J114*'Input Bank'!AQ114)</f>
        <v>0</v>
      </c>
      <c r="AR114" s="478">
        <f>Bobot!$P114*($I114*('Input Bank'!$K114+'Input Bank'!$L114)/30)+($J114*'Input Bank'!AR114)</f>
        <v>0</v>
      </c>
      <c r="AS114" s="478">
        <f>Bobot!$P114*($I114*('Input Bank'!$K114+'Input Bank'!$L114)/30)+($J114*'Input Bank'!AS114)</f>
        <v>0</v>
      </c>
      <c r="AT114" s="478">
        <f>Bobot!$P114*($I114*('Input Bank'!$K114+'Input Bank'!$L114)/30)+($J114*'Input Bank'!AT114)</f>
        <v>0</v>
      </c>
      <c r="AU114" s="478">
        <f>Bobot!$P114*($I114*('Input Bank'!$K114+'Input Bank'!$L114)/30)+($J114*'Input Bank'!AU114)</f>
        <v>0</v>
      </c>
      <c r="AV114" s="478">
        <f>Bobot!$P114*($I114*('Input Bank'!$K114+'Input Bank'!$L114)/30)+($J114*'Input Bank'!AV114)</f>
        <v>0</v>
      </c>
      <c r="AW114" s="478">
        <f>Bobot!$P114*($I114*('Input Bank'!$K114+'Input Bank'!$L114)/30)+($J114*'Input Bank'!AW114)</f>
        <v>0</v>
      </c>
      <c r="AX114" s="478">
        <f>Bobot!$P114*($I114*('Input Bank'!$K114+'Input Bank'!$L114)/30)+($J114*'Input Bank'!AX114)</f>
        <v>0</v>
      </c>
      <c r="AY114" s="478">
        <f>Bobot!$P114*($I114*('Input Bank'!$K114+'Input Bank'!$L114)/30)+($J114*'Input Bank'!AY114)</f>
        <v>0</v>
      </c>
      <c r="AZ114" s="478">
        <f>Bobot!$P114*($I114*('Input Bank'!$K114+'Input Bank'!$L114)/30)+($J114*'Input Bank'!AZ114)</f>
        <v>0</v>
      </c>
      <c r="BA114" s="509">
        <f>Bobot!$P114*($I114*('Input Bank'!$K114+'Input Bank'!$L114)/30)+($J114*'Input Bank'!BA114)</f>
        <v>0</v>
      </c>
      <c r="BB114" s="510"/>
      <c r="BC114" s="23"/>
      <c r="BD114" s="415"/>
      <c r="BE114" s="415"/>
      <c r="BF114" s="415"/>
      <c r="BG114" s="415"/>
      <c r="BH114" s="415"/>
      <c r="BI114" s="415"/>
      <c r="BJ114" s="415"/>
    </row>
    <row r="115" spans="1:62" s="24" customFormat="1" ht="13">
      <c r="A115" s="439"/>
      <c r="B115" s="439"/>
      <c r="C115" s="439"/>
      <c r="D115" s="439"/>
      <c r="E115" s="439"/>
      <c r="F115" s="47" t="s">
        <v>133</v>
      </c>
      <c r="G115" s="64" t="s">
        <v>554</v>
      </c>
      <c r="H115" s="137" t="s">
        <v>329</v>
      </c>
      <c r="I115" s="443"/>
      <c r="J115" s="444"/>
      <c r="K115" s="507"/>
      <c r="L115" s="511">
        <f>SUM(L116:L117)</f>
        <v>0</v>
      </c>
      <c r="M115" s="489">
        <f>SUM(M116:M117)</f>
        <v>0</v>
      </c>
      <c r="N115" s="489">
        <f t="shared" ref="N115:BA115" si="26">SUM(N116:N117)</f>
        <v>0</v>
      </c>
      <c r="O115" s="489">
        <f t="shared" si="26"/>
        <v>0</v>
      </c>
      <c r="P115" s="489">
        <f t="shared" si="26"/>
        <v>0</v>
      </c>
      <c r="Q115" s="489">
        <f t="shared" si="26"/>
        <v>0</v>
      </c>
      <c r="R115" s="489">
        <f t="shared" si="26"/>
        <v>0</v>
      </c>
      <c r="S115" s="489">
        <f t="shared" si="26"/>
        <v>0</v>
      </c>
      <c r="T115" s="489">
        <f t="shared" si="26"/>
        <v>0</v>
      </c>
      <c r="U115" s="489">
        <f t="shared" si="26"/>
        <v>0</v>
      </c>
      <c r="V115" s="489">
        <f t="shared" si="26"/>
        <v>0</v>
      </c>
      <c r="W115" s="489">
        <f t="shared" si="26"/>
        <v>0</v>
      </c>
      <c r="X115" s="489">
        <f t="shared" si="26"/>
        <v>0</v>
      </c>
      <c r="Y115" s="489">
        <f t="shared" si="26"/>
        <v>0</v>
      </c>
      <c r="Z115" s="489">
        <f t="shared" si="26"/>
        <v>0</v>
      </c>
      <c r="AA115" s="489">
        <f t="shared" si="26"/>
        <v>0</v>
      </c>
      <c r="AB115" s="489">
        <f t="shared" si="26"/>
        <v>0</v>
      </c>
      <c r="AC115" s="489">
        <f t="shared" si="26"/>
        <v>0</v>
      </c>
      <c r="AD115" s="489">
        <f t="shared" si="26"/>
        <v>0</v>
      </c>
      <c r="AE115" s="489">
        <f t="shared" si="26"/>
        <v>0</v>
      </c>
      <c r="AF115" s="489">
        <f t="shared" si="26"/>
        <v>0</v>
      </c>
      <c r="AG115" s="489">
        <f t="shared" si="26"/>
        <v>0</v>
      </c>
      <c r="AH115" s="489">
        <f t="shared" si="26"/>
        <v>0</v>
      </c>
      <c r="AI115" s="489">
        <f t="shared" si="26"/>
        <v>0</v>
      </c>
      <c r="AJ115" s="489">
        <f t="shared" si="26"/>
        <v>0</v>
      </c>
      <c r="AK115" s="489">
        <f t="shared" si="26"/>
        <v>0</v>
      </c>
      <c r="AL115" s="489">
        <f t="shared" si="26"/>
        <v>0</v>
      </c>
      <c r="AM115" s="489">
        <f t="shared" si="26"/>
        <v>0</v>
      </c>
      <c r="AN115" s="489">
        <f t="shared" si="26"/>
        <v>0</v>
      </c>
      <c r="AO115" s="489">
        <f t="shared" si="26"/>
        <v>0</v>
      </c>
      <c r="AP115" s="489">
        <f t="shared" si="26"/>
        <v>0</v>
      </c>
      <c r="AQ115" s="511">
        <f t="shared" si="26"/>
        <v>0</v>
      </c>
      <c r="AR115" s="511">
        <f t="shared" si="26"/>
        <v>0</v>
      </c>
      <c r="AS115" s="511">
        <f t="shared" si="26"/>
        <v>0</v>
      </c>
      <c r="AT115" s="511">
        <f t="shared" si="26"/>
        <v>0</v>
      </c>
      <c r="AU115" s="511">
        <f t="shared" si="26"/>
        <v>0</v>
      </c>
      <c r="AV115" s="511">
        <f t="shared" si="26"/>
        <v>0</v>
      </c>
      <c r="AW115" s="511">
        <f t="shared" si="26"/>
        <v>0</v>
      </c>
      <c r="AX115" s="511">
        <f t="shared" si="26"/>
        <v>0</v>
      </c>
      <c r="AY115" s="511">
        <f t="shared" si="26"/>
        <v>0</v>
      </c>
      <c r="AZ115" s="511">
        <f t="shared" si="26"/>
        <v>0</v>
      </c>
      <c r="BA115" s="511">
        <f t="shared" si="26"/>
        <v>0</v>
      </c>
      <c r="BB115" s="510"/>
      <c r="BC115" s="23"/>
      <c r="BD115" s="415"/>
      <c r="BE115" s="415"/>
      <c r="BF115" s="415"/>
      <c r="BG115" s="415"/>
      <c r="BH115" s="415"/>
      <c r="BI115" s="415"/>
      <c r="BJ115" s="415"/>
    </row>
    <row r="116" spans="1:62" s="24" customFormat="1" ht="25.5">
      <c r="A116" s="439"/>
      <c r="B116" s="439"/>
      <c r="C116" s="439"/>
      <c r="D116" s="439"/>
      <c r="E116" s="439"/>
      <c r="F116" s="47" t="s">
        <v>134</v>
      </c>
      <c r="G116" s="138" t="s">
        <v>440</v>
      </c>
      <c r="H116" s="161" t="s">
        <v>589</v>
      </c>
      <c r="I116" s="443">
        <f>Bobot!O116</f>
        <v>1</v>
      </c>
      <c r="J116" s="444">
        <f>Bobot!O116</f>
        <v>1</v>
      </c>
      <c r="K116" s="507"/>
      <c r="L116" s="508">
        <f>IF(Bobot!$P116=0,1,0)*('Input Bank'!L116+'Input Bank'!K116)*I116</f>
        <v>0</v>
      </c>
      <c r="M116" s="446">
        <f>Bobot!$P116*($I116*('Input Bank'!$K116+'Input Bank'!$L116)/30)+($J116*'Input Bank'!M116)</f>
        <v>0</v>
      </c>
      <c r="N116" s="446">
        <f>Bobot!$P116*($I116*('Input Bank'!$K116+'Input Bank'!$L116)/30)+($J116*'Input Bank'!N116)</f>
        <v>0</v>
      </c>
      <c r="O116" s="446">
        <f>Bobot!$P116*($I116*('Input Bank'!$K116+'Input Bank'!$L116)/30)+($J116*'Input Bank'!O116)</f>
        <v>0</v>
      </c>
      <c r="P116" s="446">
        <f>Bobot!$P116*($I116*('Input Bank'!$K116+'Input Bank'!$L116)/30)+($J116*'Input Bank'!P116)</f>
        <v>0</v>
      </c>
      <c r="Q116" s="446">
        <f>Bobot!$P116*($I116*('Input Bank'!$K116+'Input Bank'!$L116)/30)+($J116*'Input Bank'!Q116)</f>
        <v>0</v>
      </c>
      <c r="R116" s="446">
        <f>Bobot!$P116*($I116*('Input Bank'!$K116+'Input Bank'!$L116)/30)+($J116*'Input Bank'!R116)</f>
        <v>0</v>
      </c>
      <c r="S116" s="446">
        <f>Bobot!$P116*($I116*('Input Bank'!$K116+'Input Bank'!$L116)/30)+($J116*'Input Bank'!S116)</f>
        <v>0</v>
      </c>
      <c r="T116" s="446">
        <f>Bobot!$P116*($I116*('Input Bank'!$K116+'Input Bank'!$L116)/30)+($J116*'Input Bank'!T116)</f>
        <v>0</v>
      </c>
      <c r="U116" s="446">
        <f>Bobot!$P116*($I116*('Input Bank'!$K116+'Input Bank'!$L116)/30)+($J116*'Input Bank'!U116)</f>
        <v>0</v>
      </c>
      <c r="V116" s="446">
        <f>Bobot!$P116*($I116*('Input Bank'!$K116+'Input Bank'!$L116)/30)+($J116*'Input Bank'!V116)</f>
        <v>0</v>
      </c>
      <c r="W116" s="446">
        <f>Bobot!$P116*($I116*('Input Bank'!$K116+'Input Bank'!$L116)/30)+($J116*'Input Bank'!W116)</f>
        <v>0</v>
      </c>
      <c r="X116" s="446">
        <f>Bobot!$P116*($I116*('Input Bank'!$K116+'Input Bank'!$L116)/30)+($J116*'Input Bank'!X116)</f>
        <v>0</v>
      </c>
      <c r="Y116" s="446">
        <f>Bobot!$P116*($I116*('Input Bank'!$K116+'Input Bank'!$L116)/30)+($J116*'Input Bank'!Y116)</f>
        <v>0</v>
      </c>
      <c r="Z116" s="446">
        <f>Bobot!$P116*($I116*('Input Bank'!$K116+'Input Bank'!$L116)/30)+($J116*'Input Bank'!Z116)</f>
        <v>0</v>
      </c>
      <c r="AA116" s="446">
        <f>Bobot!$P116*($I116*('Input Bank'!$K116+'Input Bank'!$L116)/30)+($J116*'Input Bank'!AA116)</f>
        <v>0</v>
      </c>
      <c r="AB116" s="446">
        <f>Bobot!$P116*($I116*('Input Bank'!$K116+'Input Bank'!$L116)/30)+($J116*'Input Bank'!AB116)</f>
        <v>0</v>
      </c>
      <c r="AC116" s="446">
        <f>Bobot!$P116*($I116*('Input Bank'!$K116+'Input Bank'!$L116)/30)+($J116*'Input Bank'!AC116)</f>
        <v>0</v>
      </c>
      <c r="AD116" s="446">
        <f>Bobot!$P116*($I116*('Input Bank'!$K116+'Input Bank'!$L116)/30)+($J116*'Input Bank'!AD116)</f>
        <v>0</v>
      </c>
      <c r="AE116" s="446">
        <f>Bobot!$P116*($I116*('Input Bank'!$K116+'Input Bank'!$L116)/30)+($J116*'Input Bank'!AE116)</f>
        <v>0</v>
      </c>
      <c r="AF116" s="446">
        <f>Bobot!$P116*($I116*('Input Bank'!$K116+'Input Bank'!$L116)/30)+($J116*'Input Bank'!AF116)</f>
        <v>0</v>
      </c>
      <c r="AG116" s="446">
        <f>Bobot!$P116*($I116*('Input Bank'!$K116+'Input Bank'!$L116)/30)+($J116*'Input Bank'!AG116)</f>
        <v>0</v>
      </c>
      <c r="AH116" s="446">
        <f>Bobot!$P116*($I116*('Input Bank'!$K116+'Input Bank'!$L116)/30)+($J116*'Input Bank'!AH116)</f>
        <v>0</v>
      </c>
      <c r="AI116" s="446">
        <f>Bobot!$P116*($I116*('Input Bank'!$K116+'Input Bank'!$L116)/30)+($J116*'Input Bank'!AI116)</f>
        <v>0</v>
      </c>
      <c r="AJ116" s="446">
        <f>Bobot!$P116*($I116*('Input Bank'!$K116+'Input Bank'!$L116)/30)+($J116*'Input Bank'!AJ116)</f>
        <v>0</v>
      </c>
      <c r="AK116" s="446">
        <f>Bobot!$P116*($I116*('Input Bank'!$K116+'Input Bank'!$L116)/30)+($J116*'Input Bank'!AK116)</f>
        <v>0</v>
      </c>
      <c r="AL116" s="446">
        <f>Bobot!$P116*($I116*('Input Bank'!$K116+'Input Bank'!$L116)/30)+($J116*'Input Bank'!AL116)</f>
        <v>0</v>
      </c>
      <c r="AM116" s="446">
        <f>Bobot!$P116*($I116*('Input Bank'!$K116+'Input Bank'!$L116)/30)+($J116*'Input Bank'!AM116)</f>
        <v>0</v>
      </c>
      <c r="AN116" s="446">
        <f>Bobot!$P116*($I116*('Input Bank'!$K116+'Input Bank'!$L116)/30)+($J116*'Input Bank'!AN116)</f>
        <v>0</v>
      </c>
      <c r="AO116" s="446">
        <f>Bobot!$P116*($I116*('Input Bank'!$K116+'Input Bank'!$L116)/30)+($J116*'Input Bank'!AO116)</f>
        <v>0</v>
      </c>
      <c r="AP116" s="446">
        <f>Bobot!$P116*($I116*('Input Bank'!$K116+'Input Bank'!$L116)/30)+($J116*'Input Bank'!AP116)</f>
        <v>0</v>
      </c>
      <c r="AQ116" s="478">
        <f>$J116*'Input Bank'!AQ116</f>
        <v>0</v>
      </c>
      <c r="AR116" s="478">
        <f>$J116*'Input Bank'!AR116</f>
        <v>0</v>
      </c>
      <c r="AS116" s="478">
        <f>$J116*'Input Bank'!AS116</f>
        <v>0</v>
      </c>
      <c r="AT116" s="478">
        <f>$J116*'Input Bank'!AT116</f>
        <v>0</v>
      </c>
      <c r="AU116" s="478">
        <f>$J116*'Input Bank'!AU116</f>
        <v>0</v>
      </c>
      <c r="AV116" s="478">
        <f>$J116*'Input Bank'!AV116</f>
        <v>0</v>
      </c>
      <c r="AW116" s="478">
        <f>$J116*'Input Bank'!AW116</f>
        <v>0</v>
      </c>
      <c r="AX116" s="478">
        <f>$J116*'Input Bank'!AX116</f>
        <v>0</v>
      </c>
      <c r="AY116" s="478">
        <f>$J116*'Input Bank'!AY116</f>
        <v>0</v>
      </c>
      <c r="AZ116" s="478">
        <f>$J116*'Input Bank'!AZ116</f>
        <v>0</v>
      </c>
      <c r="BA116" s="478">
        <f>$J116*'Input Bank'!BA116</f>
        <v>0</v>
      </c>
      <c r="BB116" s="510"/>
      <c r="BC116" s="23"/>
      <c r="BD116" s="415"/>
      <c r="BE116" s="415"/>
      <c r="BF116" s="415"/>
      <c r="BG116" s="415"/>
      <c r="BH116" s="415"/>
      <c r="BI116" s="415"/>
      <c r="BJ116" s="415"/>
    </row>
    <row r="117" spans="1:62" s="24" customFormat="1" ht="51">
      <c r="A117" s="439"/>
      <c r="B117" s="439"/>
      <c r="C117" s="439"/>
      <c r="D117" s="439"/>
      <c r="E117" s="439"/>
      <c r="F117" s="47" t="s">
        <v>135</v>
      </c>
      <c r="G117" s="138" t="s">
        <v>441</v>
      </c>
      <c r="H117" s="161" t="s">
        <v>590</v>
      </c>
      <c r="I117" s="443">
        <f>Bobot!O117</f>
        <v>1</v>
      </c>
      <c r="J117" s="444">
        <f>Bobot!O117</f>
        <v>1</v>
      </c>
      <c r="K117" s="507"/>
      <c r="L117" s="508">
        <f>IF(Bobot!$P117=0,1,0)*('Input Bank'!L117+'Input Bank'!K117)*I117</f>
        <v>0</v>
      </c>
      <c r="M117" s="446">
        <f>Bobot!$P117*($I117*('Input Bank'!$K117+'Input Bank'!$L117)/30)+($J117*'Input Bank'!M117)</f>
        <v>0</v>
      </c>
      <c r="N117" s="446">
        <f>Bobot!$P117*($I117*('Input Bank'!$K117+'Input Bank'!$L117)/30)+($J117*'Input Bank'!N117)</f>
        <v>0</v>
      </c>
      <c r="O117" s="446">
        <f>Bobot!$P117*($I117*('Input Bank'!$K117+'Input Bank'!$L117)/30)+($J117*'Input Bank'!O117)</f>
        <v>0</v>
      </c>
      <c r="P117" s="446">
        <f>Bobot!$P117*($I117*('Input Bank'!$K117+'Input Bank'!$L117)/30)+($J117*'Input Bank'!P117)</f>
        <v>0</v>
      </c>
      <c r="Q117" s="446">
        <f>Bobot!$P117*($I117*('Input Bank'!$K117+'Input Bank'!$L117)/30)+($J117*'Input Bank'!Q117)</f>
        <v>0</v>
      </c>
      <c r="R117" s="446">
        <f>Bobot!$P117*($I117*('Input Bank'!$K117+'Input Bank'!$L117)/30)+($J117*'Input Bank'!R117)</f>
        <v>0</v>
      </c>
      <c r="S117" s="446">
        <f>Bobot!$P117*($I117*('Input Bank'!$K117+'Input Bank'!$L117)/30)+($J117*'Input Bank'!S117)</f>
        <v>0</v>
      </c>
      <c r="T117" s="446">
        <f>Bobot!$P117*($I117*('Input Bank'!$K117+'Input Bank'!$L117)/30)+($J117*'Input Bank'!T117)</f>
        <v>0</v>
      </c>
      <c r="U117" s="446">
        <f>Bobot!$P117*($I117*('Input Bank'!$K117+'Input Bank'!$L117)/30)+($J117*'Input Bank'!U117)</f>
        <v>0</v>
      </c>
      <c r="V117" s="446">
        <f>Bobot!$P117*($I117*('Input Bank'!$K117+'Input Bank'!$L117)/30)+($J117*'Input Bank'!V117)</f>
        <v>0</v>
      </c>
      <c r="W117" s="446">
        <f>Bobot!$P117*($I117*('Input Bank'!$K117+'Input Bank'!$L117)/30)+($J117*'Input Bank'!W117)</f>
        <v>0</v>
      </c>
      <c r="X117" s="446">
        <f>Bobot!$P117*($I117*('Input Bank'!$K117+'Input Bank'!$L117)/30)+($J117*'Input Bank'!X117)</f>
        <v>0</v>
      </c>
      <c r="Y117" s="446">
        <f>Bobot!$P117*($I117*('Input Bank'!$K117+'Input Bank'!$L117)/30)+($J117*'Input Bank'!Y117)</f>
        <v>0</v>
      </c>
      <c r="Z117" s="446">
        <f>Bobot!$P117*($I117*('Input Bank'!$K117+'Input Bank'!$L117)/30)+($J117*'Input Bank'!Z117)</f>
        <v>0</v>
      </c>
      <c r="AA117" s="446">
        <f>Bobot!$P117*($I117*('Input Bank'!$K117+'Input Bank'!$L117)/30)+($J117*'Input Bank'!AA117)</f>
        <v>0</v>
      </c>
      <c r="AB117" s="446">
        <f>Bobot!$P117*($I117*('Input Bank'!$K117+'Input Bank'!$L117)/30)+($J117*'Input Bank'!AB117)</f>
        <v>0</v>
      </c>
      <c r="AC117" s="446">
        <f>Bobot!$P117*($I117*('Input Bank'!$K117+'Input Bank'!$L117)/30)+($J117*'Input Bank'!AC117)</f>
        <v>0</v>
      </c>
      <c r="AD117" s="446">
        <f>Bobot!$P117*($I117*('Input Bank'!$K117+'Input Bank'!$L117)/30)+($J117*'Input Bank'!AD117)</f>
        <v>0</v>
      </c>
      <c r="AE117" s="446">
        <f>Bobot!$P117*($I117*('Input Bank'!$K117+'Input Bank'!$L117)/30)+($J117*'Input Bank'!AE117)</f>
        <v>0</v>
      </c>
      <c r="AF117" s="446">
        <f>Bobot!$P117*($I117*('Input Bank'!$K117+'Input Bank'!$L117)/30)+($J117*'Input Bank'!AF117)</f>
        <v>0</v>
      </c>
      <c r="AG117" s="446">
        <f>Bobot!$P117*($I117*('Input Bank'!$K117+'Input Bank'!$L117)/30)+($J117*'Input Bank'!AG117)</f>
        <v>0</v>
      </c>
      <c r="AH117" s="446">
        <f>Bobot!$P117*($I117*('Input Bank'!$K117+'Input Bank'!$L117)/30)+($J117*'Input Bank'!AH117)</f>
        <v>0</v>
      </c>
      <c r="AI117" s="446">
        <f>Bobot!$P117*($I117*('Input Bank'!$K117+'Input Bank'!$L117)/30)+($J117*'Input Bank'!AI117)</f>
        <v>0</v>
      </c>
      <c r="AJ117" s="446">
        <f>Bobot!$P117*($I117*('Input Bank'!$K117+'Input Bank'!$L117)/30)+($J117*'Input Bank'!AJ117)</f>
        <v>0</v>
      </c>
      <c r="AK117" s="446">
        <f>Bobot!$P117*($I117*('Input Bank'!$K117+'Input Bank'!$L117)/30)+($J117*'Input Bank'!AK117)</f>
        <v>0</v>
      </c>
      <c r="AL117" s="446">
        <f>Bobot!$P117*($I117*('Input Bank'!$K117+'Input Bank'!$L117)/30)+($J117*'Input Bank'!AL117)</f>
        <v>0</v>
      </c>
      <c r="AM117" s="446">
        <f>Bobot!$P117*($I117*('Input Bank'!$K117+'Input Bank'!$L117)/30)+($J117*'Input Bank'!AM117)</f>
        <v>0</v>
      </c>
      <c r="AN117" s="446">
        <f>Bobot!$P117*($I117*('Input Bank'!$K117+'Input Bank'!$L117)/30)+($J117*'Input Bank'!AN117)</f>
        <v>0</v>
      </c>
      <c r="AO117" s="446">
        <f>Bobot!$P117*($I117*('Input Bank'!$K117+'Input Bank'!$L117)/30)+($J117*'Input Bank'!AO117)</f>
        <v>0</v>
      </c>
      <c r="AP117" s="446">
        <f>Bobot!$P117*($I117*('Input Bank'!$K117+'Input Bank'!$L117)/30)+($J117*'Input Bank'!AP117)</f>
        <v>0</v>
      </c>
      <c r="AQ117" s="478">
        <f>$J117*'Input Bank'!AQ117</f>
        <v>0</v>
      </c>
      <c r="AR117" s="478">
        <f>$J117*'Input Bank'!AR117</f>
        <v>0</v>
      </c>
      <c r="AS117" s="478">
        <f>$J117*'Input Bank'!AS117</f>
        <v>0</v>
      </c>
      <c r="AT117" s="478">
        <f>$J117*'Input Bank'!AT117</f>
        <v>0</v>
      </c>
      <c r="AU117" s="478">
        <f>$J117*'Input Bank'!AU117</f>
        <v>0</v>
      </c>
      <c r="AV117" s="478">
        <f>$J117*'Input Bank'!AV117</f>
        <v>0</v>
      </c>
      <c r="AW117" s="478">
        <f>$J117*'Input Bank'!AW117</f>
        <v>0</v>
      </c>
      <c r="AX117" s="478">
        <f>$J117*'Input Bank'!AX117</f>
        <v>0</v>
      </c>
      <c r="AY117" s="478">
        <f>$J117*'Input Bank'!AY117</f>
        <v>0</v>
      </c>
      <c r="AZ117" s="478">
        <f>$J117*'Input Bank'!AZ117</f>
        <v>0</v>
      </c>
      <c r="BA117" s="478">
        <f>$J117*'Input Bank'!BA117</f>
        <v>0</v>
      </c>
      <c r="BB117" s="510"/>
      <c r="BC117" s="23"/>
      <c r="BD117" s="415"/>
      <c r="BE117" s="415"/>
      <c r="BF117" s="415"/>
      <c r="BG117" s="415"/>
      <c r="BH117" s="415"/>
      <c r="BI117" s="415"/>
      <c r="BJ117" s="415"/>
    </row>
    <row r="118" spans="1:62" s="24" customFormat="1" ht="13">
      <c r="A118" s="439"/>
      <c r="B118" s="439"/>
      <c r="C118" s="439"/>
      <c r="D118" s="439"/>
      <c r="E118" s="439"/>
      <c r="F118" s="47" t="s">
        <v>136</v>
      </c>
      <c r="G118" s="64" t="s">
        <v>555</v>
      </c>
      <c r="H118" s="110" t="s">
        <v>253</v>
      </c>
      <c r="I118" s="443"/>
      <c r="J118" s="444"/>
      <c r="K118" s="507"/>
      <c r="L118" s="503">
        <f t="shared" ref="L118:BA118" si="27">SUM(L119:L122)</f>
        <v>0</v>
      </c>
      <c r="M118" s="504">
        <f t="shared" si="27"/>
        <v>0</v>
      </c>
      <c r="N118" s="504">
        <f t="shared" si="27"/>
        <v>0</v>
      </c>
      <c r="O118" s="504">
        <f t="shared" si="27"/>
        <v>0</v>
      </c>
      <c r="P118" s="504">
        <f t="shared" si="27"/>
        <v>0</v>
      </c>
      <c r="Q118" s="504">
        <f t="shared" si="27"/>
        <v>0</v>
      </c>
      <c r="R118" s="504">
        <f t="shared" si="27"/>
        <v>0</v>
      </c>
      <c r="S118" s="504">
        <f t="shared" si="27"/>
        <v>0</v>
      </c>
      <c r="T118" s="504">
        <f t="shared" ref="T118:AP118" si="28">SUM(T119:T122)</f>
        <v>0</v>
      </c>
      <c r="U118" s="504">
        <f t="shared" si="28"/>
        <v>0</v>
      </c>
      <c r="V118" s="504">
        <f t="shared" si="28"/>
        <v>0</v>
      </c>
      <c r="W118" s="504">
        <f t="shared" si="28"/>
        <v>0</v>
      </c>
      <c r="X118" s="504">
        <f t="shared" si="28"/>
        <v>0</v>
      </c>
      <c r="Y118" s="504">
        <f t="shared" si="28"/>
        <v>0</v>
      </c>
      <c r="Z118" s="504">
        <f t="shared" si="28"/>
        <v>0</v>
      </c>
      <c r="AA118" s="504">
        <f t="shared" si="28"/>
        <v>0</v>
      </c>
      <c r="AB118" s="504">
        <f t="shared" si="28"/>
        <v>0</v>
      </c>
      <c r="AC118" s="504">
        <f t="shared" si="28"/>
        <v>0</v>
      </c>
      <c r="AD118" s="504">
        <f t="shared" si="28"/>
        <v>0</v>
      </c>
      <c r="AE118" s="504">
        <f t="shared" si="28"/>
        <v>0</v>
      </c>
      <c r="AF118" s="504">
        <f t="shared" si="28"/>
        <v>0</v>
      </c>
      <c r="AG118" s="504">
        <f t="shared" si="28"/>
        <v>0</v>
      </c>
      <c r="AH118" s="504">
        <f t="shared" si="28"/>
        <v>0</v>
      </c>
      <c r="AI118" s="504">
        <f t="shared" si="28"/>
        <v>0</v>
      </c>
      <c r="AJ118" s="504">
        <f t="shared" si="28"/>
        <v>0</v>
      </c>
      <c r="AK118" s="504">
        <f t="shared" si="28"/>
        <v>0</v>
      </c>
      <c r="AL118" s="504">
        <f t="shared" si="28"/>
        <v>0</v>
      </c>
      <c r="AM118" s="504">
        <f t="shared" si="28"/>
        <v>0</v>
      </c>
      <c r="AN118" s="504">
        <f t="shared" si="28"/>
        <v>0</v>
      </c>
      <c r="AO118" s="504">
        <f t="shared" si="28"/>
        <v>0</v>
      </c>
      <c r="AP118" s="504">
        <f t="shared" si="28"/>
        <v>0</v>
      </c>
      <c r="AQ118" s="503">
        <f t="shared" si="27"/>
        <v>0</v>
      </c>
      <c r="AR118" s="503">
        <f t="shared" si="27"/>
        <v>0</v>
      </c>
      <c r="AS118" s="503">
        <f t="shared" si="27"/>
        <v>0</v>
      </c>
      <c r="AT118" s="503">
        <f t="shared" si="27"/>
        <v>0</v>
      </c>
      <c r="AU118" s="503">
        <f t="shared" si="27"/>
        <v>0</v>
      </c>
      <c r="AV118" s="503">
        <f t="shared" si="27"/>
        <v>0</v>
      </c>
      <c r="AW118" s="503">
        <f t="shared" si="27"/>
        <v>0</v>
      </c>
      <c r="AX118" s="503">
        <f t="shared" si="27"/>
        <v>0</v>
      </c>
      <c r="AY118" s="503">
        <f t="shared" si="27"/>
        <v>0</v>
      </c>
      <c r="AZ118" s="503">
        <f t="shared" si="27"/>
        <v>0</v>
      </c>
      <c r="BA118" s="512">
        <f t="shared" si="27"/>
        <v>0</v>
      </c>
      <c r="BB118" s="510"/>
      <c r="BC118" s="23"/>
      <c r="BD118" s="415"/>
      <c r="BE118" s="415"/>
      <c r="BF118" s="415"/>
      <c r="BG118" s="415"/>
      <c r="BH118" s="415"/>
      <c r="BI118" s="415"/>
      <c r="BJ118" s="415"/>
    </row>
    <row r="119" spans="1:62" s="24" customFormat="1" ht="25">
      <c r="A119" s="439"/>
      <c r="B119" s="439"/>
      <c r="C119" s="439"/>
      <c r="D119" s="439"/>
      <c r="E119" s="439"/>
      <c r="F119" s="47" t="s">
        <v>137</v>
      </c>
      <c r="G119" s="129" t="s">
        <v>442</v>
      </c>
      <c r="H119" s="108" t="s">
        <v>254</v>
      </c>
      <c r="I119" s="443">
        <f>Bobot!O119</f>
        <v>0.05</v>
      </c>
      <c r="J119" s="444">
        <f>Bobot!O119</f>
        <v>0.05</v>
      </c>
      <c r="K119" s="507"/>
      <c r="L119" s="508">
        <f>IF(Bobot!$P119=0,1,0)*('Input Bank'!L119+'Input Bank'!K119)*I119</f>
        <v>0</v>
      </c>
      <c r="M119" s="446">
        <f>Bobot!$P119*($I119*('Input Bank'!$K119+'Input Bank'!$L119)/30)+($J119*'Input Bank'!M119)</f>
        <v>0</v>
      </c>
      <c r="N119" s="446">
        <f>Bobot!$P119*($I119*('Input Bank'!$K119+'Input Bank'!$L119)/30)+($J119*'Input Bank'!N119)</f>
        <v>0</v>
      </c>
      <c r="O119" s="446">
        <f>Bobot!$P119*($I119*('Input Bank'!$K119+'Input Bank'!$L119)/30)+($J119*'Input Bank'!O119)</f>
        <v>0</v>
      </c>
      <c r="P119" s="446">
        <f>Bobot!$P119*($I119*('Input Bank'!$K119+'Input Bank'!$L119)/30)+($J119*'Input Bank'!P119)</f>
        <v>0</v>
      </c>
      <c r="Q119" s="446">
        <f>Bobot!$P119*($I119*('Input Bank'!$K119+'Input Bank'!$L119)/30)+($J119*'Input Bank'!Q119)</f>
        <v>0</v>
      </c>
      <c r="R119" s="446">
        <f>Bobot!$P119*($I119*('Input Bank'!$K119+'Input Bank'!$L119)/30)+($J119*'Input Bank'!R119)</f>
        <v>0</v>
      </c>
      <c r="S119" s="446">
        <f>Bobot!$P119*($I119*('Input Bank'!$K119+'Input Bank'!$L119)/30)+($J119*'Input Bank'!S119)</f>
        <v>0</v>
      </c>
      <c r="T119" s="446">
        <f>Bobot!$P119*($I119*('Input Bank'!$K119+'Input Bank'!$L119)/30)+($J119*'Input Bank'!T119)</f>
        <v>0</v>
      </c>
      <c r="U119" s="446">
        <f>Bobot!$P119*($I119*('Input Bank'!$K119+'Input Bank'!$L119)/30)+($J119*'Input Bank'!U119)</f>
        <v>0</v>
      </c>
      <c r="V119" s="446">
        <f>Bobot!$P119*($I119*('Input Bank'!$K119+'Input Bank'!$L119)/30)+($J119*'Input Bank'!V119)</f>
        <v>0</v>
      </c>
      <c r="W119" s="446">
        <f>Bobot!$P119*($I119*('Input Bank'!$K119+'Input Bank'!$L119)/30)+($J119*'Input Bank'!W119)</f>
        <v>0</v>
      </c>
      <c r="X119" s="446">
        <f>Bobot!$P119*($I119*('Input Bank'!$K119+'Input Bank'!$L119)/30)+($J119*'Input Bank'!X119)</f>
        <v>0</v>
      </c>
      <c r="Y119" s="446">
        <f>Bobot!$P119*($I119*('Input Bank'!$K119+'Input Bank'!$L119)/30)+($J119*'Input Bank'!Y119)</f>
        <v>0</v>
      </c>
      <c r="Z119" s="446">
        <f>Bobot!$P119*($I119*('Input Bank'!$K119+'Input Bank'!$L119)/30)+($J119*'Input Bank'!Z119)</f>
        <v>0</v>
      </c>
      <c r="AA119" s="446">
        <f>Bobot!$P119*($I119*('Input Bank'!$K119+'Input Bank'!$L119)/30)+($J119*'Input Bank'!AA119)</f>
        <v>0</v>
      </c>
      <c r="AB119" s="446">
        <f>Bobot!$P119*($I119*('Input Bank'!$K119+'Input Bank'!$L119)/30)+($J119*'Input Bank'!AB119)</f>
        <v>0</v>
      </c>
      <c r="AC119" s="446">
        <f>Bobot!$P119*($I119*('Input Bank'!$K119+'Input Bank'!$L119)/30)+($J119*'Input Bank'!AC119)</f>
        <v>0</v>
      </c>
      <c r="AD119" s="446">
        <f>Bobot!$P119*($I119*('Input Bank'!$K119+'Input Bank'!$L119)/30)+($J119*'Input Bank'!AD119)</f>
        <v>0</v>
      </c>
      <c r="AE119" s="446">
        <f>Bobot!$P119*($I119*('Input Bank'!$K119+'Input Bank'!$L119)/30)+($J119*'Input Bank'!AE119)</f>
        <v>0</v>
      </c>
      <c r="AF119" s="446">
        <f>Bobot!$P119*($I119*('Input Bank'!$K119+'Input Bank'!$L119)/30)+($J119*'Input Bank'!AF119)</f>
        <v>0</v>
      </c>
      <c r="AG119" s="446">
        <f>Bobot!$P119*($I119*('Input Bank'!$K119+'Input Bank'!$L119)/30)+($J119*'Input Bank'!AG119)</f>
        <v>0</v>
      </c>
      <c r="AH119" s="446">
        <f>Bobot!$P119*($I119*('Input Bank'!$K119+'Input Bank'!$L119)/30)+($J119*'Input Bank'!AH119)</f>
        <v>0</v>
      </c>
      <c r="AI119" s="446">
        <f>Bobot!$P119*($I119*('Input Bank'!$K119+'Input Bank'!$L119)/30)+($J119*'Input Bank'!AI119)</f>
        <v>0</v>
      </c>
      <c r="AJ119" s="446">
        <f>Bobot!$P119*($I119*('Input Bank'!$K119+'Input Bank'!$L119)/30)+($J119*'Input Bank'!AJ119)</f>
        <v>0</v>
      </c>
      <c r="AK119" s="446">
        <f>Bobot!$P119*($I119*('Input Bank'!$K119+'Input Bank'!$L119)/30)+($J119*'Input Bank'!AK119)</f>
        <v>0</v>
      </c>
      <c r="AL119" s="446">
        <f>Bobot!$P119*($I119*('Input Bank'!$K119+'Input Bank'!$L119)/30)+($J119*'Input Bank'!AL119)</f>
        <v>0</v>
      </c>
      <c r="AM119" s="446">
        <f>Bobot!$P119*($I119*('Input Bank'!$K119+'Input Bank'!$L119)/30)+($J119*'Input Bank'!AM119)</f>
        <v>0</v>
      </c>
      <c r="AN119" s="446">
        <f>Bobot!$P119*($I119*('Input Bank'!$K119+'Input Bank'!$L119)/30)+($J119*'Input Bank'!AN119)</f>
        <v>0</v>
      </c>
      <c r="AO119" s="446">
        <f>Bobot!$P119*($I119*('Input Bank'!$K119+'Input Bank'!$L119)/30)+($J119*'Input Bank'!AO119)</f>
        <v>0</v>
      </c>
      <c r="AP119" s="446">
        <f>Bobot!$P119*($I119*('Input Bank'!$K119+'Input Bank'!$L119)/30)+($J119*'Input Bank'!AP119)</f>
        <v>0</v>
      </c>
      <c r="AQ119" s="478">
        <f>$J119*'Input Bank'!AQ119</f>
        <v>0</v>
      </c>
      <c r="AR119" s="478">
        <f>$J119*'Input Bank'!AR119</f>
        <v>0</v>
      </c>
      <c r="AS119" s="478">
        <f>$J119*'Input Bank'!AS119</f>
        <v>0</v>
      </c>
      <c r="AT119" s="478">
        <f>$J119*'Input Bank'!AT119</f>
        <v>0</v>
      </c>
      <c r="AU119" s="478">
        <f>$J119*'Input Bank'!AU119</f>
        <v>0</v>
      </c>
      <c r="AV119" s="478">
        <f>$J119*'Input Bank'!AV119</f>
        <v>0</v>
      </c>
      <c r="AW119" s="478">
        <f>$J119*'Input Bank'!AW119</f>
        <v>0</v>
      </c>
      <c r="AX119" s="478">
        <f>$J119*'Input Bank'!AX119</f>
        <v>0</v>
      </c>
      <c r="AY119" s="478">
        <f>$J119*'Input Bank'!AY119</f>
        <v>0</v>
      </c>
      <c r="AZ119" s="478">
        <f>$J119*'Input Bank'!AZ119</f>
        <v>0</v>
      </c>
      <c r="BA119" s="478">
        <f>$J119*'Input Bank'!BA119</f>
        <v>0</v>
      </c>
      <c r="BB119" s="510"/>
      <c r="BC119" s="23"/>
      <c r="BD119" s="415"/>
      <c r="BE119" s="415"/>
      <c r="BF119" s="415"/>
      <c r="BG119" s="415"/>
      <c r="BH119" s="415"/>
      <c r="BI119" s="415"/>
      <c r="BJ119" s="415"/>
    </row>
    <row r="120" spans="1:62" s="24" customFormat="1" ht="37.5">
      <c r="A120" s="439"/>
      <c r="B120" s="439"/>
      <c r="C120" s="439"/>
      <c r="D120" s="439"/>
      <c r="E120" s="439"/>
      <c r="F120" s="47" t="s">
        <v>138</v>
      </c>
      <c r="G120" s="129" t="s">
        <v>443</v>
      </c>
      <c r="H120" s="108" t="s">
        <v>522</v>
      </c>
      <c r="I120" s="443">
        <f>Bobot!O120</f>
        <v>0.1</v>
      </c>
      <c r="J120" s="444">
        <f>Bobot!O120</f>
        <v>0.1</v>
      </c>
      <c r="K120" s="507"/>
      <c r="L120" s="508">
        <f>IF(Bobot!$P120=0,1,0)*('Input Bank'!L120+'Input Bank'!K120)*I120</f>
        <v>0</v>
      </c>
      <c r="M120" s="446">
        <f>Bobot!$P120*($I120*('Input Bank'!$K120+'Input Bank'!$L120)/30)+($J120*'Input Bank'!M120)</f>
        <v>0</v>
      </c>
      <c r="N120" s="446">
        <f>Bobot!$P120*($I120*('Input Bank'!$K120+'Input Bank'!$L120)/30)+($J120*'Input Bank'!N120)</f>
        <v>0</v>
      </c>
      <c r="O120" s="446">
        <f>Bobot!$P120*($I120*('Input Bank'!$K120+'Input Bank'!$L120)/30)+($J120*'Input Bank'!O120)</f>
        <v>0</v>
      </c>
      <c r="P120" s="446">
        <f>Bobot!$P120*($I120*('Input Bank'!$K120+'Input Bank'!$L120)/30)+($J120*'Input Bank'!P120)</f>
        <v>0</v>
      </c>
      <c r="Q120" s="446">
        <f>Bobot!$P120*($I120*('Input Bank'!$K120+'Input Bank'!$L120)/30)+($J120*'Input Bank'!Q120)</f>
        <v>0</v>
      </c>
      <c r="R120" s="446">
        <f>Bobot!$P120*($I120*('Input Bank'!$K120+'Input Bank'!$L120)/30)+($J120*'Input Bank'!R120)</f>
        <v>0</v>
      </c>
      <c r="S120" s="446">
        <f>Bobot!$P120*($I120*('Input Bank'!$K120+'Input Bank'!$L120)/30)+($J120*'Input Bank'!S120)</f>
        <v>0</v>
      </c>
      <c r="T120" s="446">
        <f>Bobot!$P120*($I120*('Input Bank'!$K120+'Input Bank'!$L120)/30)+($J120*'Input Bank'!T120)</f>
        <v>0</v>
      </c>
      <c r="U120" s="446">
        <f>Bobot!$P120*($I120*('Input Bank'!$K120+'Input Bank'!$L120)/30)+($J120*'Input Bank'!U120)</f>
        <v>0</v>
      </c>
      <c r="V120" s="446">
        <f>Bobot!$P120*($I120*('Input Bank'!$K120+'Input Bank'!$L120)/30)+($J120*'Input Bank'!V120)</f>
        <v>0</v>
      </c>
      <c r="W120" s="446">
        <f>Bobot!$P120*($I120*('Input Bank'!$K120+'Input Bank'!$L120)/30)+($J120*'Input Bank'!W120)</f>
        <v>0</v>
      </c>
      <c r="X120" s="446">
        <f>Bobot!$P120*($I120*('Input Bank'!$K120+'Input Bank'!$L120)/30)+($J120*'Input Bank'!X120)</f>
        <v>0</v>
      </c>
      <c r="Y120" s="446">
        <f>Bobot!$P120*($I120*('Input Bank'!$K120+'Input Bank'!$L120)/30)+($J120*'Input Bank'!Y120)</f>
        <v>0</v>
      </c>
      <c r="Z120" s="446">
        <f>Bobot!$P120*($I120*('Input Bank'!$K120+'Input Bank'!$L120)/30)+($J120*'Input Bank'!Z120)</f>
        <v>0</v>
      </c>
      <c r="AA120" s="446">
        <f>Bobot!$P120*($I120*('Input Bank'!$K120+'Input Bank'!$L120)/30)+($J120*'Input Bank'!AA120)</f>
        <v>0</v>
      </c>
      <c r="AB120" s="446">
        <f>Bobot!$P120*($I120*('Input Bank'!$K120+'Input Bank'!$L120)/30)+($J120*'Input Bank'!AB120)</f>
        <v>0</v>
      </c>
      <c r="AC120" s="446">
        <f>Bobot!$P120*($I120*('Input Bank'!$K120+'Input Bank'!$L120)/30)+($J120*'Input Bank'!AC120)</f>
        <v>0</v>
      </c>
      <c r="AD120" s="446">
        <f>Bobot!$P120*($I120*('Input Bank'!$K120+'Input Bank'!$L120)/30)+($J120*'Input Bank'!AD120)</f>
        <v>0</v>
      </c>
      <c r="AE120" s="446">
        <f>Bobot!$P120*($I120*('Input Bank'!$K120+'Input Bank'!$L120)/30)+($J120*'Input Bank'!AE120)</f>
        <v>0</v>
      </c>
      <c r="AF120" s="446">
        <f>Bobot!$P120*($I120*('Input Bank'!$K120+'Input Bank'!$L120)/30)+($J120*'Input Bank'!AF120)</f>
        <v>0</v>
      </c>
      <c r="AG120" s="446">
        <f>Bobot!$P120*($I120*('Input Bank'!$K120+'Input Bank'!$L120)/30)+($J120*'Input Bank'!AG120)</f>
        <v>0</v>
      </c>
      <c r="AH120" s="446">
        <f>Bobot!$P120*($I120*('Input Bank'!$K120+'Input Bank'!$L120)/30)+($J120*'Input Bank'!AH120)</f>
        <v>0</v>
      </c>
      <c r="AI120" s="446">
        <f>Bobot!$P120*($I120*('Input Bank'!$K120+'Input Bank'!$L120)/30)+($J120*'Input Bank'!AI120)</f>
        <v>0</v>
      </c>
      <c r="AJ120" s="446">
        <f>Bobot!$P120*($I120*('Input Bank'!$K120+'Input Bank'!$L120)/30)+($J120*'Input Bank'!AJ120)</f>
        <v>0</v>
      </c>
      <c r="AK120" s="446">
        <f>Bobot!$P120*($I120*('Input Bank'!$K120+'Input Bank'!$L120)/30)+($J120*'Input Bank'!AK120)</f>
        <v>0</v>
      </c>
      <c r="AL120" s="446">
        <f>Bobot!$P120*($I120*('Input Bank'!$K120+'Input Bank'!$L120)/30)+($J120*'Input Bank'!AL120)</f>
        <v>0</v>
      </c>
      <c r="AM120" s="446">
        <f>Bobot!$P120*($I120*('Input Bank'!$K120+'Input Bank'!$L120)/30)+($J120*'Input Bank'!AM120)</f>
        <v>0</v>
      </c>
      <c r="AN120" s="446">
        <f>Bobot!$P120*($I120*('Input Bank'!$K120+'Input Bank'!$L120)/30)+($J120*'Input Bank'!AN120)</f>
        <v>0</v>
      </c>
      <c r="AO120" s="446">
        <f>Bobot!$P120*($I120*('Input Bank'!$K120+'Input Bank'!$L120)/30)+($J120*'Input Bank'!AO120)</f>
        <v>0</v>
      </c>
      <c r="AP120" s="446">
        <f>Bobot!$P120*($I120*('Input Bank'!$K120+'Input Bank'!$L120)/30)+($J120*'Input Bank'!AP120)</f>
        <v>0</v>
      </c>
      <c r="AQ120" s="478">
        <f>$J120*'Input Bank'!AQ120</f>
        <v>0</v>
      </c>
      <c r="AR120" s="478">
        <f>$J120*'Input Bank'!AR120</f>
        <v>0</v>
      </c>
      <c r="AS120" s="478">
        <f>$J120*'Input Bank'!AS120</f>
        <v>0</v>
      </c>
      <c r="AT120" s="478">
        <f>$J120*'Input Bank'!AT120</f>
        <v>0</v>
      </c>
      <c r="AU120" s="478">
        <f>$J120*'Input Bank'!AU120</f>
        <v>0</v>
      </c>
      <c r="AV120" s="478">
        <f>$J120*'Input Bank'!AV120</f>
        <v>0</v>
      </c>
      <c r="AW120" s="478">
        <f>$J120*'Input Bank'!AW120</f>
        <v>0</v>
      </c>
      <c r="AX120" s="478">
        <f>$J120*'Input Bank'!AX120</f>
        <v>0</v>
      </c>
      <c r="AY120" s="478">
        <f>$J120*'Input Bank'!AY120</f>
        <v>0</v>
      </c>
      <c r="AZ120" s="478">
        <f>$J120*'Input Bank'!AZ120</f>
        <v>0</v>
      </c>
      <c r="BA120" s="478">
        <f>$J120*'Input Bank'!BA120</f>
        <v>0</v>
      </c>
      <c r="BB120" s="510"/>
      <c r="BC120" s="23"/>
      <c r="BD120" s="415"/>
      <c r="BE120" s="415"/>
      <c r="BF120" s="415"/>
      <c r="BG120" s="415"/>
      <c r="BH120" s="415"/>
      <c r="BI120" s="415"/>
      <c r="BJ120" s="415"/>
    </row>
    <row r="121" spans="1:62" s="24" customFormat="1">
      <c r="A121" s="439"/>
      <c r="B121" s="439"/>
      <c r="C121" s="439"/>
      <c r="D121" s="439"/>
      <c r="E121" s="439"/>
      <c r="F121" s="47" t="s">
        <v>139</v>
      </c>
      <c r="G121" s="69" t="s">
        <v>444</v>
      </c>
      <c r="H121" s="45" t="s">
        <v>255</v>
      </c>
      <c r="I121" s="443">
        <f>Bobot!O121</f>
        <v>0.4</v>
      </c>
      <c r="J121" s="444">
        <f>Bobot!O121</f>
        <v>0.4</v>
      </c>
      <c r="K121" s="507"/>
      <c r="L121" s="508">
        <f>IF(Bobot!$P121=0,1,0)*('Input Bank'!L121+'Input Bank'!K121)*I121</f>
        <v>0</v>
      </c>
      <c r="M121" s="446">
        <f>Bobot!$P121*($I121*('Input Bank'!$K121+'Input Bank'!$L121)/30)+($J121*'Input Bank'!M121)</f>
        <v>0</v>
      </c>
      <c r="N121" s="446">
        <f>Bobot!$P121*($I121*('Input Bank'!$K121+'Input Bank'!$L121)/30)+($J121*'Input Bank'!N121)</f>
        <v>0</v>
      </c>
      <c r="O121" s="446">
        <f>Bobot!$P121*($I121*('Input Bank'!$K121+'Input Bank'!$L121)/30)+($J121*'Input Bank'!O121)</f>
        <v>0</v>
      </c>
      <c r="P121" s="446">
        <f>Bobot!$P121*($I121*('Input Bank'!$K121+'Input Bank'!$L121)/30)+($J121*'Input Bank'!P121)</f>
        <v>0</v>
      </c>
      <c r="Q121" s="446">
        <f>Bobot!$P121*($I121*('Input Bank'!$K121+'Input Bank'!$L121)/30)+($J121*'Input Bank'!Q121)</f>
        <v>0</v>
      </c>
      <c r="R121" s="446">
        <f>Bobot!$P121*($I121*('Input Bank'!$K121+'Input Bank'!$L121)/30)+($J121*'Input Bank'!R121)</f>
        <v>0</v>
      </c>
      <c r="S121" s="446">
        <f>Bobot!$P121*($I121*('Input Bank'!$K121+'Input Bank'!$L121)/30)+($J121*'Input Bank'!S121)</f>
        <v>0</v>
      </c>
      <c r="T121" s="446">
        <f>Bobot!$P121*($I121*('Input Bank'!$K121+'Input Bank'!$L121)/30)+($J121*'Input Bank'!T121)</f>
        <v>0</v>
      </c>
      <c r="U121" s="446">
        <f>Bobot!$P121*($I121*('Input Bank'!$K121+'Input Bank'!$L121)/30)+($J121*'Input Bank'!U121)</f>
        <v>0</v>
      </c>
      <c r="V121" s="446">
        <f>Bobot!$P121*($I121*('Input Bank'!$K121+'Input Bank'!$L121)/30)+($J121*'Input Bank'!V121)</f>
        <v>0</v>
      </c>
      <c r="W121" s="446">
        <f>Bobot!$P121*($I121*('Input Bank'!$K121+'Input Bank'!$L121)/30)+($J121*'Input Bank'!W121)</f>
        <v>0</v>
      </c>
      <c r="X121" s="446">
        <f>Bobot!$P121*($I121*('Input Bank'!$K121+'Input Bank'!$L121)/30)+($J121*'Input Bank'!X121)</f>
        <v>0</v>
      </c>
      <c r="Y121" s="446">
        <f>Bobot!$P121*($I121*('Input Bank'!$K121+'Input Bank'!$L121)/30)+($J121*'Input Bank'!Y121)</f>
        <v>0</v>
      </c>
      <c r="Z121" s="446">
        <f>Bobot!$P121*($I121*('Input Bank'!$K121+'Input Bank'!$L121)/30)+($J121*'Input Bank'!Z121)</f>
        <v>0</v>
      </c>
      <c r="AA121" s="446">
        <f>Bobot!$P121*($I121*('Input Bank'!$K121+'Input Bank'!$L121)/30)+($J121*'Input Bank'!AA121)</f>
        <v>0</v>
      </c>
      <c r="AB121" s="446">
        <f>Bobot!$P121*($I121*('Input Bank'!$K121+'Input Bank'!$L121)/30)+($J121*'Input Bank'!AB121)</f>
        <v>0</v>
      </c>
      <c r="AC121" s="446">
        <f>Bobot!$P121*($I121*('Input Bank'!$K121+'Input Bank'!$L121)/30)+($J121*'Input Bank'!AC121)</f>
        <v>0</v>
      </c>
      <c r="AD121" s="446">
        <f>Bobot!$P121*($I121*('Input Bank'!$K121+'Input Bank'!$L121)/30)+($J121*'Input Bank'!AD121)</f>
        <v>0</v>
      </c>
      <c r="AE121" s="446">
        <f>Bobot!$P121*($I121*('Input Bank'!$K121+'Input Bank'!$L121)/30)+($J121*'Input Bank'!AE121)</f>
        <v>0</v>
      </c>
      <c r="AF121" s="446">
        <f>Bobot!$P121*($I121*('Input Bank'!$K121+'Input Bank'!$L121)/30)+($J121*'Input Bank'!AF121)</f>
        <v>0</v>
      </c>
      <c r="AG121" s="446">
        <f>Bobot!$P121*($I121*('Input Bank'!$K121+'Input Bank'!$L121)/30)+($J121*'Input Bank'!AG121)</f>
        <v>0</v>
      </c>
      <c r="AH121" s="446">
        <f>Bobot!$P121*($I121*('Input Bank'!$K121+'Input Bank'!$L121)/30)+($J121*'Input Bank'!AH121)</f>
        <v>0</v>
      </c>
      <c r="AI121" s="446">
        <f>Bobot!$P121*($I121*('Input Bank'!$K121+'Input Bank'!$L121)/30)+($J121*'Input Bank'!AI121)</f>
        <v>0</v>
      </c>
      <c r="AJ121" s="446">
        <f>Bobot!$P121*($I121*('Input Bank'!$K121+'Input Bank'!$L121)/30)+($J121*'Input Bank'!AJ121)</f>
        <v>0</v>
      </c>
      <c r="AK121" s="446">
        <f>Bobot!$P121*($I121*('Input Bank'!$K121+'Input Bank'!$L121)/30)+($J121*'Input Bank'!AK121)</f>
        <v>0</v>
      </c>
      <c r="AL121" s="446">
        <f>Bobot!$P121*($I121*('Input Bank'!$K121+'Input Bank'!$L121)/30)+($J121*'Input Bank'!AL121)</f>
        <v>0</v>
      </c>
      <c r="AM121" s="446">
        <f>Bobot!$P121*($I121*('Input Bank'!$K121+'Input Bank'!$L121)/30)+($J121*'Input Bank'!AM121)</f>
        <v>0</v>
      </c>
      <c r="AN121" s="446">
        <f>Bobot!$P121*($I121*('Input Bank'!$K121+'Input Bank'!$L121)/30)+($J121*'Input Bank'!AN121)</f>
        <v>0</v>
      </c>
      <c r="AO121" s="446">
        <f>Bobot!$P121*($I121*('Input Bank'!$K121+'Input Bank'!$L121)/30)+($J121*'Input Bank'!AO121)</f>
        <v>0</v>
      </c>
      <c r="AP121" s="446">
        <f>Bobot!$P121*($I121*('Input Bank'!$K121+'Input Bank'!$L121)/30)+($J121*'Input Bank'!AP121)</f>
        <v>0</v>
      </c>
      <c r="AQ121" s="478">
        <f>$J121*'Input Bank'!AQ121</f>
        <v>0</v>
      </c>
      <c r="AR121" s="478">
        <f>$J121*'Input Bank'!AR121</f>
        <v>0</v>
      </c>
      <c r="AS121" s="478">
        <f>$J121*'Input Bank'!AS121</f>
        <v>0</v>
      </c>
      <c r="AT121" s="478">
        <f>$J121*'Input Bank'!AT121</f>
        <v>0</v>
      </c>
      <c r="AU121" s="478">
        <f>$J121*'Input Bank'!AU121</f>
        <v>0</v>
      </c>
      <c r="AV121" s="478">
        <f>$J121*'Input Bank'!AV121</f>
        <v>0</v>
      </c>
      <c r="AW121" s="478">
        <f>$J121*'Input Bank'!AW121</f>
        <v>0</v>
      </c>
      <c r="AX121" s="478">
        <f>$J121*'Input Bank'!AX121</f>
        <v>0</v>
      </c>
      <c r="AY121" s="478">
        <f>$J121*'Input Bank'!AY121</f>
        <v>0</v>
      </c>
      <c r="AZ121" s="478">
        <f>$J121*'Input Bank'!AZ121</f>
        <v>0</v>
      </c>
      <c r="BA121" s="478">
        <f>$J121*'Input Bank'!BA121</f>
        <v>0</v>
      </c>
      <c r="BB121" s="510"/>
      <c r="BC121" s="23"/>
      <c r="BD121" s="415"/>
      <c r="BE121" s="415"/>
      <c r="BF121" s="415"/>
      <c r="BG121" s="415"/>
      <c r="BH121" s="415"/>
      <c r="BI121" s="415"/>
      <c r="BJ121" s="415"/>
    </row>
    <row r="122" spans="1:62" s="24" customFormat="1">
      <c r="A122" s="439"/>
      <c r="B122" s="439"/>
      <c r="C122" s="439"/>
      <c r="D122" s="439"/>
      <c r="E122" s="439"/>
      <c r="F122" s="47" t="s">
        <v>140</v>
      </c>
      <c r="G122" s="69" t="s">
        <v>445</v>
      </c>
      <c r="H122" s="45" t="s">
        <v>256</v>
      </c>
      <c r="I122" s="443">
        <f>Bobot!O122</f>
        <v>1</v>
      </c>
      <c r="J122" s="444">
        <f>Bobot!O122</f>
        <v>1</v>
      </c>
      <c r="K122" s="507"/>
      <c r="L122" s="508">
        <f>IF(Bobot!$P122=0,1,0)*('Input Bank'!L122+'Input Bank'!K122)*I122</f>
        <v>0</v>
      </c>
      <c r="M122" s="446">
        <f>Bobot!$P122*($I122*('Input Bank'!$K122+'Input Bank'!$L122)/30)+($J122*'Input Bank'!M122)</f>
        <v>0</v>
      </c>
      <c r="N122" s="446">
        <f>Bobot!$P122*($I122*('Input Bank'!$K122+'Input Bank'!$L122)/30)+($J122*'Input Bank'!N122)</f>
        <v>0</v>
      </c>
      <c r="O122" s="446">
        <f>Bobot!$P122*($I122*('Input Bank'!$K122+'Input Bank'!$L122)/30)+($J122*'Input Bank'!O122)</f>
        <v>0</v>
      </c>
      <c r="P122" s="446">
        <f>Bobot!$P122*($I122*('Input Bank'!$K122+'Input Bank'!$L122)/30)+($J122*'Input Bank'!P122)</f>
        <v>0</v>
      </c>
      <c r="Q122" s="446">
        <f>Bobot!$P122*($I122*('Input Bank'!$K122+'Input Bank'!$L122)/30)+($J122*'Input Bank'!Q122)</f>
        <v>0</v>
      </c>
      <c r="R122" s="446">
        <f>Bobot!$P122*($I122*('Input Bank'!$K122+'Input Bank'!$L122)/30)+($J122*'Input Bank'!R122)</f>
        <v>0</v>
      </c>
      <c r="S122" s="446">
        <f>Bobot!$P122*($I122*('Input Bank'!$K122+'Input Bank'!$L122)/30)+($J122*'Input Bank'!S122)</f>
        <v>0</v>
      </c>
      <c r="T122" s="446">
        <f>Bobot!$P122*($I122*('Input Bank'!$K122+'Input Bank'!$L122)/30)+($J122*'Input Bank'!T122)</f>
        <v>0</v>
      </c>
      <c r="U122" s="446">
        <f>Bobot!$P122*($I122*('Input Bank'!$K122+'Input Bank'!$L122)/30)+($J122*'Input Bank'!U122)</f>
        <v>0</v>
      </c>
      <c r="V122" s="446">
        <f>Bobot!$P122*($I122*('Input Bank'!$K122+'Input Bank'!$L122)/30)+($J122*'Input Bank'!V122)</f>
        <v>0</v>
      </c>
      <c r="W122" s="446">
        <f>Bobot!$P122*($I122*('Input Bank'!$K122+'Input Bank'!$L122)/30)+($J122*'Input Bank'!W122)</f>
        <v>0</v>
      </c>
      <c r="X122" s="446">
        <f>Bobot!$P122*($I122*('Input Bank'!$K122+'Input Bank'!$L122)/30)+($J122*'Input Bank'!X122)</f>
        <v>0</v>
      </c>
      <c r="Y122" s="446">
        <f>Bobot!$P122*($I122*('Input Bank'!$K122+'Input Bank'!$L122)/30)+($J122*'Input Bank'!Y122)</f>
        <v>0</v>
      </c>
      <c r="Z122" s="446">
        <f>Bobot!$P122*($I122*('Input Bank'!$K122+'Input Bank'!$L122)/30)+($J122*'Input Bank'!Z122)</f>
        <v>0</v>
      </c>
      <c r="AA122" s="446">
        <f>Bobot!$P122*($I122*('Input Bank'!$K122+'Input Bank'!$L122)/30)+($J122*'Input Bank'!AA122)</f>
        <v>0</v>
      </c>
      <c r="AB122" s="446">
        <f>Bobot!$P122*($I122*('Input Bank'!$K122+'Input Bank'!$L122)/30)+($J122*'Input Bank'!AB122)</f>
        <v>0</v>
      </c>
      <c r="AC122" s="446">
        <f>Bobot!$P122*($I122*('Input Bank'!$K122+'Input Bank'!$L122)/30)+($J122*'Input Bank'!AC122)</f>
        <v>0</v>
      </c>
      <c r="AD122" s="446">
        <f>Bobot!$P122*($I122*('Input Bank'!$K122+'Input Bank'!$L122)/30)+($J122*'Input Bank'!AD122)</f>
        <v>0</v>
      </c>
      <c r="AE122" s="446">
        <f>Bobot!$P122*($I122*('Input Bank'!$K122+'Input Bank'!$L122)/30)+($J122*'Input Bank'!AE122)</f>
        <v>0</v>
      </c>
      <c r="AF122" s="446">
        <f>Bobot!$P122*($I122*('Input Bank'!$K122+'Input Bank'!$L122)/30)+($J122*'Input Bank'!AF122)</f>
        <v>0</v>
      </c>
      <c r="AG122" s="446">
        <f>Bobot!$P122*($I122*('Input Bank'!$K122+'Input Bank'!$L122)/30)+($J122*'Input Bank'!AG122)</f>
        <v>0</v>
      </c>
      <c r="AH122" s="446">
        <f>Bobot!$P122*($I122*('Input Bank'!$K122+'Input Bank'!$L122)/30)+($J122*'Input Bank'!AH122)</f>
        <v>0</v>
      </c>
      <c r="AI122" s="446">
        <f>Bobot!$P122*($I122*('Input Bank'!$K122+'Input Bank'!$L122)/30)+($J122*'Input Bank'!AI122)</f>
        <v>0</v>
      </c>
      <c r="AJ122" s="446">
        <f>Bobot!$P122*($I122*('Input Bank'!$K122+'Input Bank'!$L122)/30)+($J122*'Input Bank'!AJ122)</f>
        <v>0</v>
      </c>
      <c r="AK122" s="446">
        <f>Bobot!$P122*($I122*('Input Bank'!$K122+'Input Bank'!$L122)/30)+($J122*'Input Bank'!AK122)</f>
        <v>0</v>
      </c>
      <c r="AL122" s="446">
        <f>Bobot!$P122*($I122*('Input Bank'!$K122+'Input Bank'!$L122)/30)+($J122*'Input Bank'!AL122)</f>
        <v>0</v>
      </c>
      <c r="AM122" s="446">
        <f>Bobot!$P122*($I122*('Input Bank'!$K122+'Input Bank'!$L122)/30)+($J122*'Input Bank'!AM122)</f>
        <v>0</v>
      </c>
      <c r="AN122" s="446">
        <f>Bobot!$P122*($I122*('Input Bank'!$K122+'Input Bank'!$L122)/30)+($J122*'Input Bank'!AN122)</f>
        <v>0</v>
      </c>
      <c r="AO122" s="446">
        <f>Bobot!$P122*($I122*('Input Bank'!$K122+'Input Bank'!$L122)/30)+($J122*'Input Bank'!AO122)</f>
        <v>0</v>
      </c>
      <c r="AP122" s="446">
        <f>Bobot!$P122*($I122*('Input Bank'!$K122+'Input Bank'!$L122)/30)+($J122*'Input Bank'!AP122)</f>
        <v>0</v>
      </c>
      <c r="AQ122" s="478">
        <f>$J122*'Input Bank'!AQ122</f>
        <v>0</v>
      </c>
      <c r="AR122" s="478">
        <f>$J122*'Input Bank'!AR122</f>
        <v>0</v>
      </c>
      <c r="AS122" s="478">
        <f>$J122*'Input Bank'!AS122</f>
        <v>0</v>
      </c>
      <c r="AT122" s="478">
        <f>$J122*'Input Bank'!AT122</f>
        <v>0</v>
      </c>
      <c r="AU122" s="478">
        <f>$J122*'Input Bank'!AU122</f>
        <v>0</v>
      </c>
      <c r="AV122" s="478">
        <f>$J122*'Input Bank'!AV122</f>
        <v>0</v>
      </c>
      <c r="AW122" s="478">
        <f>$J122*'Input Bank'!AW122</f>
        <v>0</v>
      </c>
      <c r="AX122" s="478">
        <f>$J122*'Input Bank'!AX122</f>
        <v>0</v>
      </c>
      <c r="AY122" s="478">
        <f>$J122*'Input Bank'!AY122</f>
        <v>0</v>
      </c>
      <c r="AZ122" s="478">
        <f>$J122*'Input Bank'!AZ122</f>
        <v>0</v>
      </c>
      <c r="BA122" s="478">
        <f>$J122*'Input Bank'!BA122</f>
        <v>0</v>
      </c>
      <c r="BB122" s="510"/>
      <c r="BC122" s="23"/>
      <c r="BD122" s="415"/>
      <c r="BE122" s="415"/>
      <c r="BF122" s="415"/>
      <c r="BG122" s="415"/>
      <c r="BH122" s="415"/>
      <c r="BI122" s="415"/>
      <c r="BJ122" s="415"/>
    </row>
    <row r="123" spans="1:62" s="24" customFormat="1" ht="13">
      <c r="A123" s="439"/>
      <c r="B123" s="439"/>
      <c r="C123" s="439"/>
      <c r="D123" s="439"/>
      <c r="E123" s="439"/>
      <c r="F123" s="47" t="s">
        <v>11</v>
      </c>
      <c r="G123" s="67" t="s">
        <v>556</v>
      </c>
      <c r="H123" s="36" t="s">
        <v>257</v>
      </c>
      <c r="I123" s="443"/>
      <c r="J123" s="444"/>
      <c r="K123" s="507"/>
      <c r="L123" s="503">
        <f t="shared" ref="L123:BA123" si="29">SUM(L124:L127)</f>
        <v>0</v>
      </c>
      <c r="M123" s="504">
        <f t="shared" si="29"/>
        <v>0</v>
      </c>
      <c r="N123" s="504">
        <f t="shared" si="29"/>
        <v>0</v>
      </c>
      <c r="O123" s="504">
        <f t="shared" si="29"/>
        <v>0</v>
      </c>
      <c r="P123" s="504">
        <f t="shared" si="29"/>
        <v>0</v>
      </c>
      <c r="Q123" s="504">
        <f t="shared" si="29"/>
        <v>0</v>
      </c>
      <c r="R123" s="504">
        <f t="shared" si="29"/>
        <v>0</v>
      </c>
      <c r="S123" s="504">
        <f t="shared" si="29"/>
        <v>0</v>
      </c>
      <c r="T123" s="504">
        <f t="shared" si="29"/>
        <v>0</v>
      </c>
      <c r="U123" s="504">
        <f t="shared" si="29"/>
        <v>0</v>
      </c>
      <c r="V123" s="504">
        <f t="shared" si="29"/>
        <v>0</v>
      </c>
      <c r="W123" s="504">
        <f t="shared" si="29"/>
        <v>0</v>
      </c>
      <c r="X123" s="504">
        <f t="shared" si="29"/>
        <v>0</v>
      </c>
      <c r="Y123" s="504">
        <f t="shared" si="29"/>
        <v>0</v>
      </c>
      <c r="Z123" s="504">
        <f t="shared" si="29"/>
        <v>0</v>
      </c>
      <c r="AA123" s="504">
        <f t="shared" si="29"/>
        <v>0</v>
      </c>
      <c r="AB123" s="504">
        <f t="shared" si="29"/>
        <v>0</v>
      </c>
      <c r="AC123" s="504">
        <f t="shared" si="29"/>
        <v>0</v>
      </c>
      <c r="AD123" s="504">
        <f t="shared" si="29"/>
        <v>0</v>
      </c>
      <c r="AE123" s="504">
        <f t="shared" si="29"/>
        <v>0</v>
      </c>
      <c r="AF123" s="504">
        <f t="shared" si="29"/>
        <v>0</v>
      </c>
      <c r="AG123" s="504">
        <f t="shared" si="29"/>
        <v>0</v>
      </c>
      <c r="AH123" s="504">
        <f t="shared" si="29"/>
        <v>0</v>
      </c>
      <c r="AI123" s="504">
        <f t="shared" si="29"/>
        <v>0</v>
      </c>
      <c r="AJ123" s="504">
        <f t="shared" si="29"/>
        <v>0</v>
      </c>
      <c r="AK123" s="504">
        <f t="shared" si="29"/>
        <v>0</v>
      </c>
      <c r="AL123" s="504">
        <f t="shared" si="29"/>
        <v>0</v>
      </c>
      <c r="AM123" s="504">
        <f t="shared" si="29"/>
        <v>0</v>
      </c>
      <c r="AN123" s="504">
        <f t="shared" si="29"/>
        <v>0</v>
      </c>
      <c r="AO123" s="504">
        <f t="shared" si="29"/>
        <v>0</v>
      </c>
      <c r="AP123" s="504">
        <f t="shared" si="29"/>
        <v>0</v>
      </c>
      <c r="AQ123" s="503">
        <f t="shared" si="29"/>
        <v>0</v>
      </c>
      <c r="AR123" s="503">
        <f t="shared" si="29"/>
        <v>0</v>
      </c>
      <c r="AS123" s="503">
        <f t="shared" si="29"/>
        <v>0</v>
      </c>
      <c r="AT123" s="503">
        <f t="shared" si="29"/>
        <v>0</v>
      </c>
      <c r="AU123" s="503">
        <f t="shared" si="29"/>
        <v>0</v>
      </c>
      <c r="AV123" s="503">
        <f t="shared" si="29"/>
        <v>0</v>
      </c>
      <c r="AW123" s="503">
        <f t="shared" si="29"/>
        <v>0</v>
      </c>
      <c r="AX123" s="503">
        <f t="shared" si="29"/>
        <v>0</v>
      </c>
      <c r="AY123" s="503">
        <f t="shared" si="29"/>
        <v>0</v>
      </c>
      <c r="AZ123" s="503">
        <f t="shared" si="29"/>
        <v>0</v>
      </c>
      <c r="BA123" s="503">
        <f t="shared" si="29"/>
        <v>0</v>
      </c>
      <c r="BB123" s="510"/>
      <c r="BC123" s="23"/>
      <c r="BD123" s="415"/>
      <c r="BE123" s="415"/>
      <c r="BF123" s="415"/>
      <c r="BG123" s="415"/>
      <c r="BH123" s="415"/>
      <c r="BI123" s="415"/>
      <c r="BJ123" s="415"/>
    </row>
    <row r="124" spans="1:62" s="24" customFormat="1" ht="25">
      <c r="A124" s="439"/>
      <c r="B124" s="439"/>
      <c r="C124" s="439"/>
      <c r="D124" s="439"/>
      <c r="E124" s="439"/>
      <c r="F124" s="47" t="s">
        <v>141</v>
      </c>
      <c r="G124" s="69" t="s">
        <v>446</v>
      </c>
      <c r="H124" s="45" t="s">
        <v>254</v>
      </c>
      <c r="I124" s="443">
        <f>Bobot!O124</f>
        <v>0.05</v>
      </c>
      <c r="J124" s="444">
        <f>Bobot!O124</f>
        <v>0.05</v>
      </c>
      <c r="K124" s="507"/>
      <c r="L124" s="508">
        <f>IF(Bobot!$P124=0,1,0)*('Input Bank'!L124+'Input Bank'!K124)*I124</f>
        <v>0</v>
      </c>
      <c r="M124" s="446">
        <f>Bobot!$P124*($I124*('Input Bank'!$K124+'Input Bank'!$L124)/30)+($J124*'Input Bank'!M124)</f>
        <v>0</v>
      </c>
      <c r="N124" s="446">
        <f>Bobot!$P124*($I124*('Input Bank'!$K124+'Input Bank'!$L124)/30)+($J124*'Input Bank'!N124)</f>
        <v>0</v>
      </c>
      <c r="O124" s="446">
        <f>Bobot!$P124*($I124*('Input Bank'!$K124+'Input Bank'!$L124)/30)+($J124*'Input Bank'!O124)</f>
        <v>0</v>
      </c>
      <c r="P124" s="446">
        <f>Bobot!$P124*($I124*('Input Bank'!$K124+'Input Bank'!$L124)/30)+($J124*'Input Bank'!P124)</f>
        <v>0</v>
      </c>
      <c r="Q124" s="446">
        <f>Bobot!$P124*($I124*('Input Bank'!$K124+'Input Bank'!$L124)/30)+($J124*'Input Bank'!Q124)</f>
        <v>0</v>
      </c>
      <c r="R124" s="446">
        <f>Bobot!$P124*($I124*('Input Bank'!$K124+'Input Bank'!$L124)/30)+($J124*'Input Bank'!R124)</f>
        <v>0</v>
      </c>
      <c r="S124" s="446">
        <f>Bobot!$P124*($I124*('Input Bank'!$K124+'Input Bank'!$L124)/30)+($J124*'Input Bank'!S124)</f>
        <v>0</v>
      </c>
      <c r="T124" s="446">
        <f>Bobot!$P124*($I124*('Input Bank'!$K124+'Input Bank'!$L124)/30)+($J124*'Input Bank'!T124)</f>
        <v>0</v>
      </c>
      <c r="U124" s="446">
        <f>Bobot!$P124*($I124*('Input Bank'!$K124+'Input Bank'!$L124)/30)+($J124*'Input Bank'!U124)</f>
        <v>0</v>
      </c>
      <c r="V124" s="446">
        <f>Bobot!$P124*($I124*('Input Bank'!$K124+'Input Bank'!$L124)/30)+($J124*'Input Bank'!V124)</f>
        <v>0</v>
      </c>
      <c r="W124" s="446">
        <f>Bobot!$P124*($I124*('Input Bank'!$K124+'Input Bank'!$L124)/30)+($J124*'Input Bank'!W124)</f>
        <v>0</v>
      </c>
      <c r="X124" s="446">
        <f>Bobot!$P124*($I124*('Input Bank'!$K124+'Input Bank'!$L124)/30)+($J124*'Input Bank'!X124)</f>
        <v>0</v>
      </c>
      <c r="Y124" s="446">
        <f>Bobot!$P124*($I124*('Input Bank'!$K124+'Input Bank'!$L124)/30)+($J124*'Input Bank'!Y124)</f>
        <v>0</v>
      </c>
      <c r="Z124" s="446">
        <f>Bobot!$P124*($I124*('Input Bank'!$K124+'Input Bank'!$L124)/30)+($J124*'Input Bank'!Z124)</f>
        <v>0</v>
      </c>
      <c r="AA124" s="446">
        <f>Bobot!$P124*($I124*('Input Bank'!$K124+'Input Bank'!$L124)/30)+($J124*'Input Bank'!AA124)</f>
        <v>0</v>
      </c>
      <c r="AB124" s="446">
        <f>Bobot!$P124*($I124*('Input Bank'!$K124+'Input Bank'!$L124)/30)+($J124*'Input Bank'!AB124)</f>
        <v>0</v>
      </c>
      <c r="AC124" s="446">
        <f>Bobot!$P124*($I124*('Input Bank'!$K124+'Input Bank'!$L124)/30)+($J124*'Input Bank'!AC124)</f>
        <v>0</v>
      </c>
      <c r="AD124" s="446">
        <f>Bobot!$P124*($I124*('Input Bank'!$K124+'Input Bank'!$L124)/30)+($J124*'Input Bank'!AD124)</f>
        <v>0</v>
      </c>
      <c r="AE124" s="446">
        <f>Bobot!$P124*($I124*('Input Bank'!$K124+'Input Bank'!$L124)/30)+($J124*'Input Bank'!AE124)</f>
        <v>0</v>
      </c>
      <c r="AF124" s="446">
        <f>Bobot!$P124*($I124*('Input Bank'!$K124+'Input Bank'!$L124)/30)+($J124*'Input Bank'!AF124)</f>
        <v>0</v>
      </c>
      <c r="AG124" s="446">
        <f>Bobot!$P124*($I124*('Input Bank'!$K124+'Input Bank'!$L124)/30)+($J124*'Input Bank'!AG124)</f>
        <v>0</v>
      </c>
      <c r="AH124" s="446">
        <f>Bobot!$P124*($I124*('Input Bank'!$K124+'Input Bank'!$L124)/30)+($J124*'Input Bank'!AH124)</f>
        <v>0</v>
      </c>
      <c r="AI124" s="446">
        <f>Bobot!$P124*($I124*('Input Bank'!$K124+'Input Bank'!$L124)/30)+($J124*'Input Bank'!AI124)</f>
        <v>0</v>
      </c>
      <c r="AJ124" s="446">
        <f>Bobot!$P124*($I124*('Input Bank'!$K124+'Input Bank'!$L124)/30)+($J124*'Input Bank'!AJ124)</f>
        <v>0</v>
      </c>
      <c r="AK124" s="446">
        <f>Bobot!$P124*($I124*('Input Bank'!$K124+'Input Bank'!$L124)/30)+($J124*'Input Bank'!AK124)</f>
        <v>0</v>
      </c>
      <c r="AL124" s="446">
        <f>Bobot!$P124*($I124*('Input Bank'!$K124+'Input Bank'!$L124)/30)+($J124*'Input Bank'!AL124)</f>
        <v>0</v>
      </c>
      <c r="AM124" s="446">
        <f>Bobot!$P124*($I124*('Input Bank'!$K124+'Input Bank'!$L124)/30)+($J124*'Input Bank'!AM124)</f>
        <v>0</v>
      </c>
      <c r="AN124" s="446">
        <f>Bobot!$P124*($I124*('Input Bank'!$K124+'Input Bank'!$L124)/30)+($J124*'Input Bank'!AN124)</f>
        <v>0</v>
      </c>
      <c r="AO124" s="446">
        <f>Bobot!$P124*($I124*('Input Bank'!$K124+'Input Bank'!$L124)/30)+($J124*'Input Bank'!AO124)</f>
        <v>0</v>
      </c>
      <c r="AP124" s="446">
        <f>Bobot!$P124*($I124*('Input Bank'!$K124+'Input Bank'!$L124)/30)+($J124*'Input Bank'!AP124)</f>
        <v>0</v>
      </c>
      <c r="AQ124" s="478">
        <f>$J124*'Input Bank'!AQ124</f>
        <v>0</v>
      </c>
      <c r="AR124" s="478">
        <f>$J124*'Input Bank'!AR124</f>
        <v>0</v>
      </c>
      <c r="AS124" s="478">
        <f>$J124*'Input Bank'!AS124</f>
        <v>0</v>
      </c>
      <c r="AT124" s="478">
        <f>$J124*'Input Bank'!AT124</f>
        <v>0</v>
      </c>
      <c r="AU124" s="478">
        <f>$J124*'Input Bank'!AU124</f>
        <v>0</v>
      </c>
      <c r="AV124" s="478">
        <f>$J124*'Input Bank'!AV124</f>
        <v>0</v>
      </c>
      <c r="AW124" s="478">
        <f>$J124*'Input Bank'!AW124</f>
        <v>0</v>
      </c>
      <c r="AX124" s="478">
        <f>$J124*'Input Bank'!AX124</f>
        <v>0</v>
      </c>
      <c r="AY124" s="478">
        <f>$J124*'Input Bank'!AY124</f>
        <v>0</v>
      </c>
      <c r="AZ124" s="478">
        <f>$J124*'Input Bank'!AZ124</f>
        <v>0</v>
      </c>
      <c r="BA124" s="478">
        <f>$J124*'Input Bank'!BA124</f>
        <v>0</v>
      </c>
      <c r="BB124" s="510"/>
      <c r="BC124" s="23"/>
      <c r="BD124" s="415"/>
      <c r="BE124" s="415"/>
      <c r="BF124" s="415"/>
      <c r="BG124" s="415"/>
      <c r="BH124" s="415"/>
      <c r="BI124" s="415"/>
      <c r="BJ124" s="415"/>
    </row>
    <row r="125" spans="1:62" s="24" customFormat="1" ht="37.5">
      <c r="A125" s="439"/>
      <c r="B125" s="439"/>
      <c r="C125" s="439"/>
      <c r="D125" s="439"/>
      <c r="E125" s="439"/>
      <c r="F125" s="47" t="s">
        <v>142</v>
      </c>
      <c r="G125" s="69" t="s">
        <v>447</v>
      </c>
      <c r="H125" s="45" t="s">
        <v>523</v>
      </c>
      <c r="I125" s="443">
        <f>Bobot!O125</f>
        <v>0.3</v>
      </c>
      <c r="J125" s="444">
        <f>Bobot!O125</f>
        <v>0.3</v>
      </c>
      <c r="K125" s="507"/>
      <c r="L125" s="508">
        <f>IF(Bobot!$P125=0,1,0)*('Input Bank'!L125+'Input Bank'!K125)*I125</f>
        <v>0</v>
      </c>
      <c r="M125" s="446">
        <f>Bobot!$P125*($I125*('Input Bank'!$K125+'Input Bank'!$L125)/30)+($J125*'Input Bank'!M125)</f>
        <v>0</v>
      </c>
      <c r="N125" s="446">
        <f>Bobot!$P125*($I125*('Input Bank'!$K125+'Input Bank'!$L125)/30)+($J125*'Input Bank'!N125)</f>
        <v>0</v>
      </c>
      <c r="O125" s="446">
        <f>Bobot!$P125*($I125*('Input Bank'!$K125+'Input Bank'!$L125)/30)+($J125*'Input Bank'!O125)</f>
        <v>0</v>
      </c>
      <c r="P125" s="446">
        <f>Bobot!$P125*($I125*('Input Bank'!$K125+'Input Bank'!$L125)/30)+($J125*'Input Bank'!P125)</f>
        <v>0</v>
      </c>
      <c r="Q125" s="446">
        <f>Bobot!$P125*($I125*('Input Bank'!$K125+'Input Bank'!$L125)/30)+($J125*'Input Bank'!Q125)</f>
        <v>0</v>
      </c>
      <c r="R125" s="446">
        <f>Bobot!$P125*($I125*('Input Bank'!$K125+'Input Bank'!$L125)/30)+($J125*'Input Bank'!R125)</f>
        <v>0</v>
      </c>
      <c r="S125" s="446">
        <f>Bobot!$P125*($I125*('Input Bank'!$K125+'Input Bank'!$L125)/30)+($J125*'Input Bank'!S125)</f>
        <v>0</v>
      </c>
      <c r="T125" s="446">
        <f>Bobot!$P125*($I125*('Input Bank'!$K125+'Input Bank'!$L125)/30)+($J125*'Input Bank'!T125)</f>
        <v>0</v>
      </c>
      <c r="U125" s="446">
        <f>Bobot!$P125*($I125*('Input Bank'!$K125+'Input Bank'!$L125)/30)+($J125*'Input Bank'!U125)</f>
        <v>0</v>
      </c>
      <c r="V125" s="446">
        <f>Bobot!$P125*($I125*('Input Bank'!$K125+'Input Bank'!$L125)/30)+($J125*'Input Bank'!V125)</f>
        <v>0</v>
      </c>
      <c r="W125" s="446">
        <f>Bobot!$P125*($I125*('Input Bank'!$K125+'Input Bank'!$L125)/30)+($J125*'Input Bank'!W125)</f>
        <v>0</v>
      </c>
      <c r="X125" s="446">
        <f>Bobot!$P125*($I125*('Input Bank'!$K125+'Input Bank'!$L125)/30)+($J125*'Input Bank'!X125)</f>
        <v>0</v>
      </c>
      <c r="Y125" s="446">
        <f>Bobot!$P125*($I125*('Input Bank'!$K125+'Input Bank'!$L125)/30)+($J125*'Input Bank'!Y125)</f>
        <v>0</v>
      </c>
      <c r="Z125" s="446">
        <f>Bobot!$P125*($I125*('Input Bank'!$K125+'Input Bank'!$L125)/30)+($J125*'Input Bank'!Z125)</f>
        <v>0</v>
      </c>
      <c r="AA125" s="446">
        <f>Bobot!$P125*($I125*('Input Bank'!$K125+'Input Bank'!$L125)/30)+($J125*'Input Bank'!AA125)</f>
        <v>0</v>
      </c>
      <c r="AB125" s="446">
        <f>Bobot!$P125*($I125*('Input Bank'!$K125+'Input Bank'!$L125)/30)+($J125*'Input Bank'!AB125)</f>
        <v>0</v>
      </c>
      <c r="AC125" s="446">
        <f>Bobot!$P125*($I125*('Input Bank'!$K125+'Input Bank'!$L125)/30)+($J125*'Input Bank'!AC125)</f>
        <v>0</v>
      </c>
      <c r="AD125" s="446">
        <f>Bobot!$P125*($I125*('Input Bank'!$K125+'Input Bank'!$L125)/30)+($J125*'Input Bank'!AD125)</f>
        <v>0</v>
      </c>
      <c r="AE125" s="446">
        <f>Bobot!$P125*($I125*('Input Bank'!$K125+'Input Bank'!$L125)/30)+($J125*'Input Bank'!AE125)</f>
        <v>0</v>
      </c>
      <c r="AF125" s="446">
        <f>Bobot!$P125*($I125*('Input Bank'!$K125+'Input Bank'!$L125)/30)+($J125*'Input Bank'!AF125)</f>
        <v>0</v>
      </c>
      <c r="AG125" s="446">
        <f>Bobot!$P125*($I125*('Input Bank'!$K125+'Input Bank'!$L125)/30)+($J125*'Input Bank'!AG125)</f>
        <v>0</v>
      </c>
      <c r="AH125" s="446">
        <f>Bobot!$P125*($I125*('Input Bank'!$K125+'Input Bank'!$L125)/30)+($J125*'Input Bank'!AH125)</f>
        <v>0</v>
      </c>
      <c r="AI125" s="446">
        <f>Bobot!$P125*($I125*('Input Bank'!$K125+'Input Bank'!$L125)/30)+($J125*'Input Bank'!AI125)</f>
        <v>0</v>
      </c>
      <c r="AJ125" s="446">
        <f>Bobot!$P125*($I125*('Input Bank'!$K125+'Input Bank'!$L125)/30)+($J125*'Input Bank'!AJ125)</f>
        <v>0</v>
      </c>
      <c r="AK125" s="446">
        <f>Bobot!$P125*($I125*('Input Bank'!$K125+'Input Bank'!$L125)/30)+($J125*'Input Bank'!AK125)</f>
        <v>0</v>
      </c>
      <c r="AL125" s="446">
        <f>Bobot!$P125*($I125*('Input Bank'!$K125+'Input Bank'!$L125)/30)+($J125*'Input Bank'!AL125)</f>
        <v>0</v>
      </c>
      <c r="AM125" s="446">
        <f>Bobot!$P125*($I125*('Input Bank'!$K125+'Input Bank'!$L125)/30)+($J125*'Input Bank'!AM125)</f>
        <v>0</v>
      </c>
      <c r="AN125" s="446">
        <f>Bobot!$P125*($I125*('Input Bank'!$K125+'Input Bank'!$L125)/30)+($J125*'Input Bank'!AN125)</f>
        <v>0</v>
      </c>
      <c r="AO125" s="446">
        <f>Bobot!$P125*($I125*('Input Bank'!$K125+'Input Bank'!$L125)/30)+($J125*'Input Bank'!AO125)</f>
        <v>0</v>
      </c>
      <c r="AP125" s="446">
        <f>Bobot!$P125*($I125*('Input Bank'!$K125+'Input Bank'!$L125)/30)+($J125*'Input Bank'!AP125)</f>
        <v>0</v>
      </c>
      <c r="AQ125" s="478">
        <f>$J125*'Input Bank'!AQ125</f>
        <v>0</v>
      </c>
      <c r="AR125" s="478">
        <f>$J125*'Input Bank'!AR125</f>
        <v>0</v>
      </c>
      <c r="AS125" s="478">
        <f>$J125*'Input Bank'!AS125</f>
        <v>0</v>
      </c>
      <c r="AT125" s="478">
        <f>$J125*'Input Bank'!AT125</f>
        <v>0</v>
      </c>
      <c r="AU125" s="478">
        <f>$J125*'Input Bank'!AU125</f>
        <v>0</v>
      </c>
      <c r="AV125" s="478">
        <f>$J125*'Input Bank'!AV125</f>
        <v>0</v>
      </c>
      <c r="AW125" s="478">
        <f>$J125*'Input Bank'!AW125</f>
        <v>0</v>
      </c>
      <c r="AX125" s="478">
        <f>$J125*'Input Bank'!AX125</f>
        <v>0</v>
      </c>
      <c r="AY125" s="478">
        <f>$J125*'Input Bank'!AY125</f>
        <v>0</v>
      </c>
      <c r="AZ125" s="478">
        <f>$J125*'Input Bank'!AZ125</f>
        <v>0</v>
      </c>
      <c r="BA125" s="478">
        <f>$J125*'Input Bank'!BA125</f>
        <v>0</v>
      </c>
      <c r="BB125" s="510"/>
      <c r="BC125" s="23"/>
      <c r="BD125" s="415"/>
      <c r="BE125" s="415"/>
      <c r="BF125" s="415"/>
      <c r="BG125" s="415"/>
      <c r="BH125" s="415"/>
      <c r="BI125" s="415"/>
      <c r="BJ125" s="415"/>
    </row>
    <row r="126" spans="1:62" s="24" customFormat="1">
      <c r="A126" s="439"/>
      <c r="B126" s="439"/>
      <c r="C126" s="439"/>
      <c r="D126" s="439"/>
      <c r="E126" s="439"/>
      <c r="F126" s="47" t="s">
        <v>143</v>
      </c>
      <c r="G126" s="69" t="s">
        <v>448</v>
      </c>
      <c r="H126" s="45" t="s">
        <v>258</v>
      </c>
      <c r="I126" s="443">
        <f>Bobot!O126</f>
        <v>0.4</v>
      </c>
      <c r="J126" s="444">
        <f>Bobot!O126</f>
        <v>0.4</v>
      </c>
      <c r="K126" s="507"/>
      <c r="L126" s="508">
        <f>IF(Bobot!$P126=0,1,0)*('Input Bank'!L126+'Input Bank'!K126)*I126</f>
        <v>0</v>
      </c>
      <c r="M126" s="446">
        <f>Bobot!$P126*($I126*('Input Bank'!$K126+'Input Bank'!$L126)/30)+($J126*'Input Bank'!M126)</f>
        <v>0</v>
      </c>
      <c r="N126" s="446">
        <f>Bobot!$P126*($I126*('Input Bank'!$K126+'Input Bank'!$L126)/30)+($J126*'Input Bank'!N126)</f>
        <v>0</v>
      </c>
      <c r="O126" s="446">
        <f>Bobot!$P126*($I126*('Input Bank'!$K126+'Input Bank'!$L126)/30)+($J126*'Input Bank'!O126)</f>
        <v>0</v>
      </c>
      <c r="P126" s="446">
        <f>Bobot!$P126*($I126*('Input Bank'!$K126+'Input Bank'!$L126)/30)+($J126*'Input Bank'!P126)</f>
        <v>0</v>
      </c>
      <c r="Q126" s="446">
        <f>Bobot!$P126*($I126*('Input Bank'!$K126+'Input Bank'!$L126)/30)+($J126*'Input Bank'!Q126)</f>
        <v>0</v>
      </c>
      <c r="R126" s="446">
        <f>Bobot!$P126*($I126*('Input Bank'!$K126+'Input Bank'!$L126)/30)+($J126*'Input Bank'!R126)</f>
        <v>0</v>
      </c>
      <c r="S126" s="446">
        <f>Bobot!$P126*($I126*('Input Bank'!$K126+'Input Bank'!$L126)/30)+($J126*'Input Bank'!S126)</f>
        <v>0</v>
      </c>
      <c r="T126" s="446">
        <f>Bobot!$P126*($I126*('Input Bank'!$K126+'Input Bank'!$L126)/30)+($J126*'Input Bank'!T126)</f>
        <v>0</v>
      </c>
      <c r="U126" s="446">
        <f>Bobot!$P126*($I126*('Input Bank'!$K126+'Input Bank'!$L126)/30)+($J126*'Input Bank'!U126)</f>
        <v>0</v>
      </c>
      <c r="V126" s="446">
        <f>Bobot!$P126*($I126*('Input Bank'!$K126+'Input Bank'!$L126)/30)+($J126*'Input Bank'!V126)</f>
        <v>0</v>
      </c>
      <c r="W126" s="446">
        <f>Bobot!$P126*($I126*('Input Bank'!$K126+'Input Bank'!$L126)/30)+($J126*'Input Bank'!W126)</f>
        <v>0</v>
      </c>
      <c r="X126" s="446">
        <f>Bobot!$P126*($I126*('Input Bank'!$K126+'Input Bank'!$L126)/30)+($J126*'Input Bank'!X126)</f>
        <v>0</v>
      </c>
      <c r="Y126" s="446">
        <f>Bobot!$P126*($I126*('Input Bank'!$K126+'Input Bank'!$L126)/30)+($J126*'Input Bank'!Y126)</f>
        <v>0</v>
      </c>
      <c r="Z126" s="446">
        <f>Bobot!$P126*($I126*('Input Bank'!$K126+'Input Bank'!$L126)/30)+($J126*'Input Bank'!Z126)</f>
        <v>0</v>
      </c>
      <c r="AA126" s="446">
        <f>Bobot!$P126*($I126*('Input Bank'!$K126+'Input Bank'!$L126)/30)+($J126*'Input Bank'!AA126)</f>
        <v>0</v>
      </c>
      <c r="AB126" s="446">
        <f>Bobot!$P126*($I126*('Input Bank'!$K126+'Input Bank'!$L126)/30)+($J126*'Input Bank'!AB126)</f>
        <v>0</v>
      </c>
      <c r="AC126" s="446">
        <f>Bobot!$P126*($I126*('Input Bank'!$K126+'Input Bank'!$L126)/30)+($J126*'Input Bank'!AC126)</f>
        <v>0</v>
      </c>
      <c r="AD126" s="446">
        <f>Bobot!$P126*($I126*('Input Bank'!$K126+'Input Bank'!$L126)/30)+($J126*'Input Bank'!AD126)</f>
        <v>0</v>
      </c>
      <c r="AE126" s="446">
        <f>Bobot!$P126*($I126*('Input Bank'!$K126+'Input Bank'!$L126)/30)+($J126*'Input Bank'!AE126)</f>
        <v>0</v>
      </c>
      <c r="AF126" s="446">
        <f>Bobot!$P126*($I126*('Input Bank'!$K126+'Input Bank'!$L126)/30)+($J126*'Input Bank'!AF126)</f>
        <v>0</v>
      </c>
      <c r="AG126" s="446">
        <f>Bobot!$P126*($I126*('Input Bank'!$K126+'Input Bank'!$L126)/30)+($J126*'Input Bank'!AG126)</f>
        <v>0</v>
      </c>
      <c r="AH126" s="446">
        <f>Bobot!$P126*($I126*('Input Bank'!$K126+'Input Bank'!$L126)/30)+($J126*'Input Bank'!AH126)</f>
        <v>0</v>
      </c>
      <c r="AI126" s="446">
        <f>Bobot!$P126*($I126*('Input Bank'!$K126+'Input Bank'!$L126)/30)+($J126*'Input Bank'!AI126)</f>
        <v>0</v>
      </c>
      <c r="AJ126" s="446">
        <f>Bobot!$P126*($I126*('Input Bank'!$K126+'Input Bank'!$L126)/30)+($J126*'Input Bank'!AJ126)</f>
        <v>0</v>
      </c>
      <c r="AK126" s="446">
        <f>Bobot!$P126*($I126*('Input Bank'!$K126+'Input Bank'!$L126)/30)+($J126*'Input Bank'!AK126)</f>
        <v>0</v>
      </c>
      <c r="AL126" s="446">
        <f>Bobot!$P126*($I126*('Input Bank'!$K126+'Input Bank'!$L126)/30)+($J126*'Input Bank'!AL126)</f>
        <v>0</v>
      </c>
      <c r="AM126" s="446">
        <f>Bobot!$P126*($I126*('Input Bank'!$K126+'Input Bank'!$L126)/30)+($J126*'Input Bank'!AM126)</f>
        <v>0</v>
      </c>
      <c r="AN126" s="446">
        <f>Bobot!$P126*($I126*('Input Bank'!$K126+'Input Bank'!$L126)/30)+($J126*'Input Bank'!AN126)</f>
        <v>0</v>
      </c>
      <c r="AO126" s="446">
        <f>Bobot!$P126*($I126*('Input Bank'!$K126+'Input Bank'!$L126)/30)+($J126*'Input Bank'!AO126)</f>
        <v>0</v>
      </c>
      <c r="AP126" s="446">
        <f>Bobot!$P126*($I126*('Input Bank'!$K126+'Input Bank'!$L126)/30)+($J126*'Input Bank'!AP126)</f>
        <v>0</v>
      </c>
      <c r="AQ126" s="478">
        <f>$J126*'Input Bank'!AQ126</f>
        <v>0</v>
      </c>
      <c r="AR126" s="478">
        <f>$J126*'Input Bank'!AR126</f>
        <v>0</v>
      </c>
      <c r="AS126" s="478">
        <f>$J126*'Input Bank'!AS126</f>
        <v>0</v>
      </c>
      <c r="AT126" s="478">
        <f>$J126*'Input Bank'!AT126</f>
        <v>0</v>
      </c>
      <c r="AU126" s="478">
        <f>$J126*'Input Bank'!AU126</f>
        <v>0</v>
      </c>
      <c r="AV126" s="478">
        <f>$J126*'Input Bank'!AV126</f>
        <v>0</v>
      </c>
      <c r="AW126" s="478">
        <f>$J126*'Input Bank'!AW126</f>
        <v>0</v>
      </c>
      <c r="AX126" s="478">
        <f>$J126*'Input Bank'!AX126</f>
        <v>0</v>
      </c>
      <c r="AY126" s="478">
        <f>$J126*'Input Bank'!AY126</f>
        <v>0</v>
      </c>
      <c r="AZ126" s="478">
        <f>$J126*'Input Bank'!AZ126</f>
        <v>0</v>
      </c>
      <c r="BA126" s="478">
        <f>$J126*'Input Bank'!BA126</f>
        <v>0</v>
      </c>
      <c r="BB126" s="510"/>
      <c r="BC126" s="23"/>
      <c r="BD126" s="415"/>
      <c r="BE126" s="415"/>
      <c r="BF126" s="415"/>
      <c r="BG126" s="415"/>
      <c r="BH126" s="415"/>
      <c r="BI126" s="415"/>
      <c r="BJ126" s="415"/>
    </row>
    <row r="127" spans="1:62" s="24" customFormat="1" ht="25">
      <c r="A127" s="439"/>
      <c r="B127" s="439"/>
      <c r="C127" s="439"/>
      <c r="D127" s="439"/>
      <c r="E127" s="439"/>
      <c r="F127" s="47" t="s">
        <v>144</v>
      </c>
      <c r="G127" s="69" t="s">
        <v>449</v>
      </c>
      <c r="H127" s="45" t="s">
        <v>259</v>
      </c>
      <c r="I127" s="443">
        <f>Bobot!O127</f>
        <v>1</v>
      </c>
      <c r="J127" s="444">
        <f>Bobot!O127</f>
        <v>1</v>
      </c>
      <c r="K127" s="507"/>
      <c r="L127" s="508">
        <f>IF(Bobot!$P127=0,1,0)*('Input Bank'!L127+'Input Bank'!K127)*I127</f>
        <v>0</v>
      </c>
      <c r="M127" s="446">
        <f>Bobot!$P127*($I127*('Input Bank'!$K127+'Input Bank'!$L127)/30)+($J127*'Input Bank'!M127)</f>
        <v>0</v>
      </c>
      <c r="N127" s="446">
        <f>Bobot!$P127*($I127*('Input Bank'!$K127+'Input Bank'!$L127)/30)+($J127*'Input Bank'!N127)</f>
        <v>0</v>
      </c>
      <c r="O127" s="446">
        <f>Bobot!$P127*($I127*('Input Bank'!$K127+'Input Bank'!$L127)/30)+($J127*'Input Bank'!O127)</f>
        <v>0</v>
      </c>
      <c r="P127" s="446">
        <f>Bobot!$P127*($I127*('Input Bank'!$K127+'Input Bank'!$L127)/30)+($J127*'Input Bank'!P127)</f>
        <v>0</v>
      </c>
      <c r="Q127" s="446">
        <f>Bobot!$P127*($I127*('Input Bank'!$K127+'Input Bank'!$L127)/30)+($J127*'Input Bank'!Q127)</f>
        <v>0</v>
      </c>
      <c r="R127" s="446">
        <f>Bobot!$P127*($I127*('Input Bank'!$K127+'Input Bank'!$L127)/30)+($J127*'Input Bank'!R127)</f>
        <v>0</v>
      </c>
      <c r="S127" s="446">
        <f>Bobot!$P127*($I127*('Input Bank'!$K127+'Input Bank'!$L127)/30)+($J127*'Input Bank'!S127)</f>
        <v>0</v>
      </c>
      <c r="T127" s="446">
        <f>Bobot!$P127*($I127*('Input Bank'!$K127+'Input Bank'!$L127)/30)+($J127*'Input Bank'!T127)</f>
        <v>0</v>
      </c>
      <c r="U127" s="446">
        <f>Bobot!$P127*($I127*('Input Bank'!$K127+'Input Bank'!$L127)/30)+($J127*'Input Bank'!U127)</f>
        <v>0</v>
      </c>
      <c r="V127" s="446">
        <f>Bobot!$P127*($I127*('Input Bank'!$K127+'Input Bank'!$L127)/30)+($J127*'Input Bank'!V127)</f>
        <v>0</v>
      </c>
      <c r="W127" s="446">
        <f>Bobot!$P127*($I127*('Input Bank'!$K127+'Input Bank'!$L127)/30)+($J127*'Input Bank'!W127)</f>
        <v>0</v>
      </c>
      <c r="X127" s="446">
        <f>Bobot!$P127*($I127*('Input Bank'!$K127+'Input Bank'!$L127)/30)+($J127*'Input Bank'!X127)</f>
        <v>0</v>
      </c>
      <c r="Y127" s="446">
        <f>Bobot!$P127*($I127*('Input Bank'!$K127+'Input Bank'!$L127)/30)+($J127*'Input Bank'!Y127)</f>
        <v>0</v>
      </c>
      <c r="Z127" s="446">
        <f>Bobot!$P127*($I127*('Input Bank'!$K127+'Input Bank'!$L127)/30)+($J127*'Input Bank'!Z127)</f>
        <v>0</v>
      </c>
      <c r="AA127" s="446">
        <f>Bobot!$P127*($I127*('Input Bank'!$K127+'Input Bank'!$L127)/30)+($J127*'Input Bank'!AA127)</f>
        <v>0</v>
      </c>
      <c r="AB127" s="446">
        <f>Bobot!$P127*($I127*('Input Bank'!$K127+'Input Bank'!$L127)/30)+($J127*'Input Bank'!AB127)</f>
        <v>0</v>
      </c>
      <c r="AC127" s="446">
        <f>Bobot!$P127*($I127*('Input Bank'!$K127+'Input Bank'!$L127)/30)+($J127*'Input Bank'!AC127)</f>
        <v>0</v>
      </c>
      <c r="AD127" s="446">
        <f>Bobot!$P127*($I127*('Input Bank'!$K127+'Input Bank'!$L127)/30)+($J127*'Input Bank'!AD127)</f>
        <v>0</v>
      </c>
      <c r="AE127" s="446">
        <f>Bobot!$P127*($I127*('Input Bank'!$K127+'Input Bank'!$L127)/30)+($J127*'Input Bank'!AE127)</f>
        <v>0</v>
      </c>
      <c r="AF127" s="446">
        <f>Bobot!$P127*($I127*('Input Bank'!$K127+'Input Bank'!$L127)/30)+($J127*'Input Bank'!AF127)</f>
        <v>0</v>
      </c>
      <c r="AG127" s="446">
        <f>Bobot!$P127*($I127*('Input Bank'!$K127+'Input Bank'!$L127)/30)+($J127*'Input Bank'!AG127)</f>
        <v>0</v>
      </c>
      <c r="AH127" s="446">
        <f>Bobot!$P127*($I127*('Input Bank'!$K127+'Input Bank'!$L127)/30)+($J127*'Input Bank'!AH127)</f>
        <v>0</v>
      </c>
      <c r="AI127" s="446">
        <f>Bobot!$P127*($I127*('Input Bank'!$K127+'Input Bank'!$L127)/30)+($J127*'Input Bank'!AI127)</f>
        <v>0</v>
      </c>
      <c r="AJ127" s="446">
        <f>Bobot!$P127*($I127*('Input Bank'!$K127+'Input Bank'!$L127)/30)+($J127*'Input Bank'!AJ127)</f>
        <v>0</v>
      </c>
      <c r="AK127" s="446">
        <f>Bobot!$P127*($I127*('Input Bank'!$K127+'Input Bank'!$L127)/30)+($J127*'Input Bank'!AK127)</f>
        <v>0</v>
      </c>
      <c r="AL127" s="446">
        <f>Bobot!$P127*($I127*('Input Bank'!$K127+'Input Bank'!$L127)/30)+($J127*'Input Bank'!AL127)</f>
        <v>0</v>
      </c>
      <c r="AM127" s="446">
        <f>Bobot!$P127*($I127*('Input Bank'!$K127+'Input Bank'!$L127)/30)+($J127*'Input Bank'!AM127)</f>
        <v>0</v>
      </c>
      <c r="AN127" s="446">
        <f>Bobot!$P127*($I127*('Input Bank'!$K127+'Input Bank'!$L127)/30)+($J127*'Input Bank'!AN127)</f>
        <v>0</v>
      </c>
      <c r="AO127" s="446">
        <f>Bobot!$P127*($I127*('Input Bank'!$K127+'Input Bank'!$L127)/30)+($J127*'Input Bank'!AO127)</f>
        <v>0</v>
      </c>
      <c r="AP127" s="446">
        <f>Bobot!$P127*($I127*('Input Bank'!$K127+'Input Bank'!$L127)/30)+($J127*'Input Bank'!AP127)</f>
        <v>0</v>
      </c>
      <c r="AQ127" s="478">
        <f>$J127*'Input Bank'!AQ127</f>
        <v>0</v>
      </c>
      <c r="AR127" s="478">
        <f>$J127*'Input Bank'!AR127</f>
        <v>0</v>
      </c>
      <c r="AS127" s="478">
        <f>$J127*'Input Bank'!AS127</f>
        <v>0</v>
      </c>
      <c r="AT127" s="478">
        <f>$J127*'Input Bank'!AT127</f>
        <v>0</v>
      </c>
      <c r="AU127" s="478">
        <f>$J127*'Input Bank'!AU127</f>
        <v>0</v>
      </c>
      <c r="AV127" s="478">
        <f>$J127*'Input Bank'!AV127</f>
        <v>0</v>
      </c>
      <c r="AW127" s="478">
        <f>$J127*'Input Bank'!AW127</f>
        <v>0</v>
      </c>
      <c r="AX127" s="478">
        <f>$J127*'Input Bank'!AX127</f>
        <v>0</v>
      </c>
      <c r="AY127" s="478">
        <f>$J127*'Input Bank'!AY127</f>
        <v>0</v>
      </c>
      <c r="AZ127" s="478">
        <f>$J127*'Input Bank'!AZ127</f>
        <v>0</v>
      </c>
      <c r="BA127" s="478">
        <f>$J127*'Input Bank'!BA127</f>
        <v>0</v>
      </c>
      <c r="BB127" s="510"/>
      <c r="BC127" s="23"/>
      <c r="BD127" s="415"/>
      <c r="BE127" s="415"/>
      <c r="BF127" s="415"/>
      <c r="BG127" s="415"/>
      <c r="BH127" s="415"/>
      <c r="BI127" s="415"/>
      <c r="BJ127" s="415"/>
    </row>
    <row r="128" spans="1:62" s="24" customFormat="1" ht="26">
      <c r="A128" s="439"/>
      <c r="B128" s="439"/>
      <c r="C128" s="439"/>
      <c r="D128" s="439"/>
      <c r="E128" s="439"/>
      <c r="F128" s="47" t="s">
        <v>145</v>
      </c>
      <c r="G128" s="67" t="s">
        <v>557</v>
      </c>
      <c r="H128" s="139" t="s">
        <v>260</v>
      </c>
      <c r="I128" s="443"/>
      <c r="J128" s="444"/>
      <c r="K128" s="507"/>
      <c r="L128" s="503">
        <f t="shared" ref="L128:AA128" si="30">SUM(L129:L131)</f>
        <v>0</v>
      </c>
      <c r="M128" s="504">
        <f t="shared" si="30"/>
        <v>0</v>
      </c>
      <c r="N128" s="504">
        <f t="shared" si="30"/>
        <v>0</v>
      </c>
      <c r="O128" s="504">
        <f t="shared" si="30"/>
        <v>0</v>
      </c>
      <c r="P128" s="504">
        <f t="shared" si="30"/>
        <v>0</v>
      </c>
      <c r="Q128" s="504">
        <f t="shared" si="30"/>
        <v>0</v>
      </c>
      <c r="R128" s="504">
        <f t="shared" si="30"/>
        <v>0</v>
      </c>
      <c r="S128" s="504">
        <f t="shared" si="30"/>
        <v>0</v>
      </c>
      <c r="T128" s="504">
        <f t="shared" si="30"/>
        <v>0</v>
      </c>
      <c r="U128" s="504">
        <f t="shared" si="30"/>
        <v>0</v>
      </c>
      <c r="V128" s="504">
        <f t="shared" si="30"/>
        <v>0</v>
      </c>
      <c r="W128" s="504">
        <f t="shared" si="30"/>
        <v>0</v>
      </c>
      <c r="X128" s="504">
        <f t="shared" si="30"/>
        <v>0</v>
      </c>
      <c r="Y128" s="504">
        <f t="shared" si="30"/>
        <v>0</v>
      </c>
      <c r="Z128" s="504">
        <f t="shared" si="30"/>
        <v>0</v>
      </c>
      <c r="AA128" s="504">
        <f t="shared" si="30"/>
        <v>0</v>
      </c>
      <c r="AB128" s="463">
        <f>Bobot!$P128*($I128*('Input Bank'!$K128+'Input Bank'!$L128)/30)+($J128*'Input Bank'!AB128)</f>
        <v>0</v>
      </c>
      <c r="AC128" s="463">
        <f>Bobot!$P128*($I128*('Input Bank'!$K128+'Input Bank'!$L128)/30)+($J128*'Input Bank'!AC128)</f>
        <v>0</v>
      </c>
      <c r="AD128" s="463">
        <f>Bobot!$P128*($I128*('Input Bank'!$K128+'Input Bank'!$L128)/30)+($J128*'Input Bank'!AD128)</f>
        <v>0</v>
      </c>
      <c r="AE128" s="463">
        <f>Bobot!$P128*($I128*('Input Bank'!$K128+'Input Bank'!$L128)/30)+($J128*'Input Bank'!AE128)</f>
        <v>0</v>
      </c>
      <c r="AF128" s="463">
        <f>Bobot!$P128*($I128*('Input Bank'!$K128+'Input Bank'!$L128)/30)+($J128*'Input Bank'!AF128)</f>
        <v>0</v>
      </c>
      <c r="AG128" s="463">
        <f>Bobot!$P128*($I128*('Input Bank'!$K128+'Input Bank'!$L128)/30)+($J128*'Input Bank'!AG128)</f>
        <v>0</v>
      </c>
      <c r="AH128" s="463">
        <f>Bobot!$P128*($I128*('Input Bank'!$K128+'Input Bank'!$L128)/30)+($J128*'Input Bank'!AH128)</f>
        <v>0</v>
      </c>
      <c r="AI128" s="463">
        <f>Bobot!$P128*($I128*('Input Bank'!$K128+'Input Bank'!$L128)/30)+($J128*'Input Bank'!AI128)</f>
        <v>0</v>
      </c>
      <c r="AJ128" s="463">
        <f>Bobot!$P128*($I128*('Input Bank'!$K128+'Input Bank'!$L128)/30)+($J128*'Input Bank'!AJ128)</f>
        <v>0</v>
      </c>
      <c r="AK128" s="463">
        <f>Bobot!$P128*($I128*('Input Bank'!$K128+'Input Bank'!$L128)/30)+($J128*'Input Bank'!AK128)</f>
        <v>0</v>
      </c>
      <c r="AL128" s="463">
        <f>Bobot!$P128*($I128*('Input Bank'!$K128+'Input Bank'!$L128)/30)+($J128*'Input Bank'!AL128)</f>
        <v>0</v>
      </c>
      <c r="AM128" s="463">
        <f>Bobot!$P128*($I128*('Input Bank'!$K128+'Input Bank'!$L128)/30)+($J128*'Input Bank'!AM128)</f>
        <v>0</v>
      </c>
      <c r="AN128" s="463">
        <f>Bobot!$P128*($I128*('Input Bank'!$K128+'Input Bank'!$L128)/30)+($J128*'Input Bank'!AN128)</f>
        <v>0</v>
      </c>
      <c r="AO128" s="463">
        <f>Bobot!$P128*($I128*('Input Bank'!$K128+'Input Bank'!$L128)/30)+($J128*'Input Bank'!AO128)</f>
        <v>0</v>
      </c>
      <c r="AP128" s="463">
        <f>Bobot!$P128*($I128*('Input Bank'!$K128+'Input Bank'!$L128)/30)+($J128*'Input Bank'!AP128)</f>
        <v>0</v>
      </c>
      <c r="AQ128" s="478">
        <f>$J128*'Input Bank'!AQ128</f>
        <v>0</v>
      </c>
      <c r="AR128" s="478">
        <f>$J128*'Input Bank'!AR128</f>
        <v>0</v>
      </c>
      <c r="AS128" s="478">
        <f>$J128*'Input Bank'!AS128</f>
        <v>0</v>
      </c>
      <c r="AT128" s="478">
        <f>$J128*'Input Bank'!AT128</f>
        <v>0</v>
      </c>
      <c r="AU128" s="478">
        <f>$J128*'Input Bank'!AU128</f>
        <v>0</v>
      </c>
      <c r="AV128" s="478">
        <f>$J128*'Input Bank'!AV128</f>
        <v>0</v>
      </c>
      <c r="AW128" s="478">
        <f>$J128*'Input Bank'!AW128</f>
        <v>0</v>
      </c>
      <c r="AX128" s="478">
        <f>$J128*'Input Bank'!AX128</f>
        <v>0</v>
      </c>
      <c r="AY128" s="478">
        <f>$J128*'Input Bank'!AY128</f>
        <v>0</v>
      </c>
      <c r="AZ128" s="478">
        <f>$J128*'Input Bank'!AZ128</f>
        <v>0</v>
      </c>
      <c r="BA128" s="478">
        <f>$J128*'Input Bank'!BA128</f>
        <v>0</v>
      </c>
      <c r="BB128" s="510"/>
      <c r="BC128" s="23"/>
      <c r="BD128" s="415"/>
      <c r="BE128" s="415"/>
      <c r="BF128" s="415"/>
      <c r="BG128" s="415"/>
      <c r="BH128" s="415"/>
      <c r="BI128" s="415"/>
      <c r="BJ128" s="415"/>
    </row>
    <row r="129" spans="1:63" s="24" customFormat="1">
      <c r="A129" s="439"/>
      <c r="B129" s="439"/>
      <c r="C129" s="439"/>
      <c r="D129" s="439"/>
      <c r="E129" s="439"/>
      <c r="F129" s="47" t="s">
        <v>146</v>
      </c>
      <c r="G129" s="69" t="s">
        <v>450</v>
      </c>
      <c r="H129" s="140" t="s">
        <v>261</v>
      </c>
      <c r="I129" s="443">
        <f>Bobot!O129</f>
        <v>1</v>
      </c>
      <c r="J129" s="444">
        <f>Bobot!O129</f>
        <v>1</v>
      </c>
      <c r="K129" s="507"/>
      <c r="L129" s="508">
        <f>IF(Bobot!$P129=0,1,0)*('Input Bank'!L129+'Input Bank'!K129)*I129</f>
        <v>0</v>
      </c>
      <c r="M129" s="446">
        <f>Bobot!$P129*($I129*('Input Bank'!$K129+'Input Bank'!$L129)/30)+($J129*'Input Bank'!M129)</f>
        <v>0</v>
      </c>
      <c r="N129" s="446">
        <f>Bobot!$P129*($I129*('Input Bank'!$K129+'Input Bank'!$L129)/30)+($J129*'Input Bank'!N129)</f>
        <v>0</v>
      </c>
      <c r="O129" s="446">
        <f>Bobot!$P129*($I129*('Input Bank'!$K129+'Input Bank'!$L129)/30)+($J129*'Input Bank'!O129)</f>
        <v>0</v>
      </c>
      <c r="P129" s="446">
        <f>Bobot!$P129*($I129*('Input Bank'!$K129+'Input Bank'!$L129)/30)+($J129*'Input Bank'!P129)</f>
        <v>0</v>
      </c>
      <c r="Q129" s="446">
        <f>Bobot!$P129*($I129*('Input Bank'!$K129+'Input Bank'!$L129)/30)+($J129*'Input Bank'!Q129)</f>
        <v>0</v>
      </c>
      <c r="R129" s="446">
        <f>Bobot!$P129*($I129*('Input Bank'!$K129+'Input Bank'!$L129)/30)+($J129*'Input Bank'!R129)</f>
        <v>0</v>
      </c>
      <c r="S129" s="446">
        <f>Bobot!$P129*($I129*('Input Bank'!$K129+'Input Bank'!$L129)/30)+($J129*'Input Bank'!S129)</f>
        <v>0</v>
      </c>
      <c r="T129" s="446">
        <f>Bobot!$P129*($I129*('Input Bank'!$K129+'Input Bank'!$L129)/30)+($J129*'Input Bank'!T129)</f>
        <v>0</v>
      </c>
      <c r="U129" s="446">
        <f>Bobot!$P129*($I129*('Input Bank'!$K129+'Input Bank'!$L129)/30)+($J129*'Input Bank'!U129)</f>
        <v>0</v>
      </c>
      <c r="V129" s="446">
        <f>Bobot!$P129*($I129*('Input Bank'!$K129+'Input Bank'!$L129)/30)+($J129*'Input Bank'!V129)</f>
        <v>0</v>
      </c>
      <c r="W129" s="446">
        <f>Bobot!$P129*($I129*('Input Bank'!$K129+'Input Bank'!$L129)/30)+($J129*'Input Bank'!W129)</f>
        <v>0</v>
      </c>
      <c r="X129" s="446">
        <f>Bobot!$P129*($I129*('Input Bank'!$K129+'Input Bank'!$L129)/30)+($J129*'Input Bank'!X129)</f>
        <v>0</v>
      </c>
      <c r="Y129" s="446">
        <f>Bobot!$P129*($I129*('Input Bank'!$K129+'Input Bank'!$L129)/30)+($J129*'Input Bank'!Y129)</f>
        <v>0</v>
      </c>
      <c r="Z129" s="446">
        <f>Bobot!$P129*($I129*('Input Bank'!$K129+'Input Bank'!$L129)/30)+($J129*'Input Bank'!Z129)</f>
        <v>0</v>
      </c>
      <c r="AA129" s="446">
        <f>Bobot!$P129*($I129*('Input Bank'!$K129+'Input Bank'!$L129)/30)+($J129*'Input Bank'!AA129)</f>
        <v>0</v>
      </c>
      <c r="AB129" s="446">
        <f>Bobot!$P129*($I129*('Input Bank'!$K129+'Input Bank'!$L129)/30)+($J129*'Input Bank'!AB129)</f>
        <v>0</v>
      </c>
      <c r="AC129" s="446">
        <f>Bobot!$P129*($I129*('Input Bank'!$K129+'Input Bank'!$L129)/30)+($J129*'Input Bank'!AC129)</f>
        <v>0</v>
      </c>
      <c r="AD129" s="446">
        <f>Bobot!$P129*($I129*('Input Bank'!$K129+'Input Bank'!$L129)/30)+($J129*'Input Bank'!AD129)</f>
        <v>0</v>
      </c>
      <c r="AE129" s="446">
        <f>Bobot!$P129*($I129*('Input Bank'!$K129+'Input Bank'!$L129)/30)+($J129*'Input Bank'!AE129)</f>
        <v>0</v>
      </c>
      <c r="AF129" s="446">
        <f>Bobot!$P129*($I129*('Input Bank'!$K129+'Input Bank'!$L129)/30)+($J129*'Input Bank'!AF129)</f>
        <v>0</v>
      </c>
      <c r="AG129" s="446">
        <f>Bobot!$P129*($I129*('Input Bank'!$K129+'Input Bank'!$L129)/30)+($J129*'Input Bank'!AG129)</f>
        <v>0</v>
      </c>
      <c r="AH129" s="446">
        <f>Bobot!$P129*($I129*('Input Bank'!$K129+'Input Bank'!$L129)/30)+($J129*'Input Bank'!AH129)</f>
        <v>0</v>
      </c>
      <c r="AI129" s="446">
        <f>Bobot!$P129*($I129*('Input Bank'!$K129+'Input Bank'!$L129)/30)+($J129*'Input Bank'!AI129)</f>
        <v>0</v>
      </c>
      <c r="AJ129" s="446">
        <f>Bobot!$P129*($I129*('Input Bank'!$K129+'Input Bank'!$L129)/30)+($J129*'Input Bank'!AJ129)</f>
        <v>0</v>
      </c>
      <c r="AK129" s="446">
        <f>Bobot!$P129*($I129*('Input Bank'!$K129+'Input Bank'!$L129)/30)+($J129*'Input Bank'!AK129)</f>
        <v>0</v>
      </c>
      <c r="AL129" s="446">
        <f>Bobot!$P129*($I129*('Input Bank'!$K129+'Input Bank'!$L129)/30)+($J129*'Input Bank'!AL129)</f>
        <v>0</v>
      </c>
      <c r="AM129" s="446">
        <f>Bobot!$P129*($I129*('Input Bank'!$K129+'Input Bank'!$L129)/30)+($J129*'Input Bank'!AM129)</f>
        <v>0</v>
      </c>
      <c r="AN129" s="446">
        <f>Bobot!$P129*($I129*('Input Bank'!$K129+'Input Bank'!$L129)/30)+($J129*'Input Bank'!AN129)</f>
        <v>0</v>
      </c>
      <c r="AO129" s="446">
        <f>Bobot!$P129*($I129*('Input Bank'!$K129+'Input Bank'!$L129)/30)+($J129*'Input Bank'!AO129)</f>
        <v>0</v>
      </c>
      <c r="AP129" s="446">
        <f>Bobot!$P129*($I129*('Input Bank'!$K129+'Input Bank'!$L129)/30)+($J129*'Input Bank'!AP129)</f>
        <v>0</v>
      </c>
      <c r="AQ129" s="478">
        <f>$J129*'Input Bank'!AQ129</f>
        <v>0</v>
      </c>
      <c r="AR129" s="478">
        <f>$J129*'Input Bank'!AR129</f>
        <v>0</v>
      </c>
      <c r="AS129" s="478">
        <f>$J129*'Input Bank'!AS129</f>
        <v>0</v>
      </c>
      <c r="AT129" s="478">
        <f>$J129*'Input Bank'!AT129</f>
        <v>0</v>
      </c>
      <c r="AU129" s="478">
        <f>$J129*'Input Bank'!AU129</f>
        <v>0</v>
      </c>
      <c r="AV129" s="478">
        <f>$J129*'Input Bank'!AV129</f>
        <v>0</v>
      </c>
      <c r="AW129" s="478">
        <f>$J129*'Input Bank'!AW129</f>
        <v>0</v>
      </c>
      <c r="AX129" s="478">
        <f>$J129*'Input Bank'!AX129</f>
        <v>0</v>
      </c>
      <c r="AY129" s="478">
        <f>$J129*'Input Bank'!AY129</f>
        <v>0</v>
      </c>
      <c r="AZ129" s="478">
        <f>$J129*'Input Bank'!AZ129</f>
        <v>0</v>
      </c>
      <c r="BA129" s="478">
        <f>$J129*'Input Bank'!BA129</f>
        <v>0</v>
      </c>
      <c r="BB129" s="510"/>
      <c r="BC129" s="23"/>
      <c r="BD129" s="415"/>
      <c r="BE129" s="415"/>
      <c r="BF129" s="415"/>
      <c r="BG129" s="415"/>
      <c r="BH129" s="415"/>
      <c r="BI129" s="415"/>
      <c r="BJ129" s="415"/>
    </row>
    <row r="130" spans="1:63" s="24" customFormat="1">
      <c r="A130" s="439"/>
      <c r="B130" s="439"/>
      <c r="C130" s="439"/>
      <c r="D130" s="439"/>
      <c r="E130" s="439"/>
      <c r="F130" s="47" t="s">
        <v>147</v>
      </c>
      <c r="G130" s="69" t="s">
        <v>451</v>
      </c>
      <c r="H130" s="140" t="s">
        <v>242</v>
      </c>
      <c r="I130" s="443">
        <f>Bobot!O130</f>
        <v>1</v>
      </c>
      <c r="J130" s="444">
        <f>Bobot!O130</f>
        <v>1</v>
      </c>
      <c r="K130" s="507"/>
      <c r="L130" s="508">
        <f>IF(Bobot!$P130=0,1,0)*('Input Bank'!L130+'Input Bank'!K130)*I130</f>
        <v>0</v>
      </c>
      <c r="M130" s="446">
        <f>Bobot!$P130*($I130*('Input Bank'!$K130+'Input Bank'!$L130)/30)+($J130*'Input Bank'!M130)</f>
        <v>0</v>
      </c>
      <c r="N130" s="446">
        <f>Bobot!$P130*($I130*('Input Bank'!$K130+'Input Bank'!$L130)/30)+($J130*'Input Bank'!N130)</f>
        <v>0</v>
      </c>
      <c r="O130" s="446">
        <f>Bobot!$P130*($I130*('Input Bank'!$K130+'Input Bank'!$L130)/30)+($J130*'Input Bank'!O130)</f>
        <v>0</v>
      </c>
      <c r="P130" s="446">
        <f>Bobot!$P130*($I130*('Input Bank'!$K130+'Input Bank'!$L130)/30)+($J130*'Input Bank'!P130)</f>
        <v>0</v>
      </c>
      <c r="Q130" s="446">
        <f>Bobot!$P130*($I130*('Input Bank'!$K130+'Input Bank'!$L130)/30)+($J130*'Input Bank'!Q130)</f>
        <v>0</v>
      </c>
      <c r="R130" s="446">
        <f>Bobot!$P130*($I130*('Input Bank'!$K130+'Input Bank'!$L130)/30)+($J130*'Input Bank'!R130)</f>
        <v>0</v>
      </c>
      <c r="S130" s="446">
        <f>Bobot!$P130*($I130*('Input Bank'!$K130+'Input Bank'!$L130)/30)+($J130*'Input Bank'!S130)</f>
        <v>0</v>
      </c>
      <c r="T130" s="446">
        <f>Bobot!$P130*($I130*('Input Bank'!$K130+'Input Bank'!$L130)/30)+($J130*'Input Bank'!T130)</f>
        <v>0</v>
      </c>
      <c r="U130" s="446">
        <f>Bobot!$P130*($I130*('Input Bank'!$K130+'Input Bank'!$L130)/30)+($J130*'Input Bank'!U130)</f>
        <v>0</v>
      </c>
      <c r="V130" s="446">
        <f>Bobot!$P130*($I130*('Input Bank'!$K130+'Input Bank'!$L130)/30)+($J130*'Input Bank'!V130)</f>
        <v>0</v>
      </c>
      <c r="W130" s="446">
        <f>Bobot!$P130*($I130*('Input Bank'!$K130+'Input Bank'!$L130)/30)+($J130*'Input Bank'!W130)</f>
        <v>0</v>
      </c>
      <c r="X130" s="446">
        <f>Bobot!$P130*($I130*('Input Bank'!$K130+'Input Bank'!$L130)/30)+($J130*'Input Bank'!X130)</f>
        <v>0</v>
      </c>
      <c r="Y130" s="446">
        <f>Bobot!$P130*($I130*('Input Bank'!$K130+'Input Bank'!$L130)/30)+($J130*'Input Bank'!Y130)</f>
        <v>0</v>
      </c>
      <c r="Z130" s="446">
        <f>Bobot!$P130*($I130*('Input Bank'!$K130+'Input Bank'!$L130)/30)+($J130*'Input Bank'!Z130)</f>
        <v>0</v>
      </c>
      <c r="AA130" s="446">
        <f>Bobot!$P130*($I130*('Input Bank'!$K130+'Input Bank'!$L130)/30)+($J130*'Input Bank'!AA130)</f>
        <v>0</v>
      </c>
      <c r="AB130" s="446">
        <f>Bobot!$P130*($I130*('Input Bank'!$K130+'Input Bank'!$L130)/30)+($J130*'Input Bank'!AB130)</f>
        <v>0</v>
      </c>
      <c r="AC130" s="446">
        <f>Bobot!$P130*($I130*('Input Bank'!$K130+'Input Bank'!$L130)/30)+($J130*'Input Bank'!AC130)</f>
        <v>0</v>
      </c>
      <c r="AD130" s="446">
        <f>Bobot!$P130*($I130*('Input Bank'!$K130+'Input Bank'!$L130)/30)+($J130*'Input Bank'!AD130)</f>
        <v>0</v>
      </c>
      <c r="AE130" s="446">
        <f>Bobot!$P130*($I130*('Input Bank'!$K130+'Input Bank'!$L130)/30)+($J130*'Input Bank'!AE130)</f>
        <v>0</v>
      </c>
      <c r="AF130" s="446">
        <f>Bobot!$P130*($I130*('Input Bank'!$K130+'Input Bank'!$L130)/30)+($J130*'Input Bank'!AF130)</f>
        <v>0</v>
      </c>
      <c r="AG130" s="446">
        <f>Bobot!$P130*($I130*('Input Bank'!$K130+'Input Bank'!$L130)/30)+($J130*'Input Bank'!AG130)</f>
        <v>0</v>
      </c>
      <c r="AH130" s="446">
        <f>Bobot!$P130*($I130*('Input Bank'!$K130+'Input Bank'!$L130)/30)+($J130*'Input Bank'!AH130)</f>
        <v>0</v>
      </c>
      <c r="AI130" s="446">
        <f>Bobot!$P130*($I130*('Input Bank'!$K130+'Input Bank'!$L130)/30)+($J130*'Input Bank'!AI130)</f>
        <v>0</v>
      </c>
      <c r="AJ130" s="446">
        <f>Bobot!$P130*($I130*('Input Bank'!$K130+'Input Bank'!$L130)/30)+($J130*'Input Bank'!AJ130)</f>
        <v>0</v>
      </c>
      <c r="AK130" s="446">
        <f>Bobot!$P130*($I130*('Input Bank'!$K130+'Input Bank'!$L130)/30)+($J130*'Input Bank'!AK130)</f>
        <v>0</v>
      </c>
      <c r="AL130" s="446">
        <f>Bobot!$P130*($I130*('Input Bank'!$K130+'Input Bank'!$L130)/30)+($J130*'Input Bank'!AL130)</f>
        <v>0</v>
      </c>
      <c r="AM130" s="446">
        <f>Bobot!$P130*($I130*('Input Bank'!$K130+'Input Bank'!$L130)/30)+($J130*'Input Bank'!AM130)</f>
        <v>0</v>
      </c>
      <c r="AN130" s="446">
        <f>Bobot!$P130*($I130*('Input Bank'!$K130+'Input Bank'!$L130)/30)+($J130*'Input Bank'!AN130)</f>
        <v>0</v>
      </c>
      <c r="AO130" s="446">
        <f>Bobot!$P130*($I130*('Input Bank'!$K130+'Input Bank'!$L130)/30)+($J130*'Input Bank'!AO130)</f>
        <v>0</v>
      </c>
      <c r="AP130" s="446">
        <f>Bobot!$P130*($I130*('Input Bank'!$K130+'Input Bank'!$L130)/30)+($J130*'Input Bank'!AP130)</f>
        <v>0</v>
      </c>
      <c r="AQ130" s="478">
        <f>$J130*'Input Bank'!AQ130</f>
        <v>0</v>
      </c>
      <c r="AR130" s="478">
        <f>$J130*'Input Bank'!AR130</f>
        <v>0</v>
      </c>
      <c r="AS130" s="478">
        <f>$J130*'Input Bank'!AS130</f>
        <v>0</v>
      </c>
      <c r="AT130" s="478">
        <f>$J130*'Input Bank'!AT130</f>
        <v>0</v>
      </c>
      <c r="AU130" s="478">
        <f>$J130*'Input Bank'!AU130</f>
        <v>0</v>
      </c>
      <c r="AV130" s="478">
        <f>$J130*'Input Bank'!AV130</f>
        <v>0</v>
      </c>
      <c r="AW130" s="478">
        <f>$J130*'Input Bank'!AW130</f>
        <v>0</v>
      </c>
      <c r="AX130" s="478">
        <f>$J130*'Input Bank'!AX130</f>
        <v>0</v>
      </c>
      <c r="AY130" s="478">
        <f>$J130*'Input Bank'!AY130</f>
        <v>0</v>
      </c>
      <c r="AZ130" s="478">
        <f>$J130*'Input Bank'!AZ130</f>
        <v>0</v>
      </c>
      <c r="BA130" s="478">
        <f>$J130*'Input Bank'!BA130</f>
        <v>0</v>
      </c>
      <c r="BB130" s="510"/>
      <c r="BC130" s="23"/>
      <c r="BD130" s="415"/>
      <c r="BE130" s="415"/>
      <c r="BF130" s="415"/>
      <c r="BG130" s="415"/>
      <c r="BH130" s="415"/>
      <c r="BI130" s="415"/>
      <c r="BJ130" s="415"/>
    </row>
    <row r="131" spans="1:63" s="24" customFormat="1">
      <c r="A131" s="439"/>
      <c r="B131" s="439"/>
      <c r="C131" s="439"/>
      <c r="D131" s="439"/>
      <c r="E131" s="439"/>
      <c r="F131" s="47" t="s">
        <v>148</v>
      </c>
      <c r="G131" s="69" t="s">
        <v>452</v>
      </c>
      <c r="H131" s="140" t="s">
        <v>262</v>
      </c>
      <c r="I131" s="443">
        <f>Bobot!O131</f>
        <v>1</v>
      </c>
      <c r="J131" s="444">
        <f>Bobot!O131</f>
        <v>1</v>
      </c>
      <c r="K131" s="507"/>
      <c r="L131" s="508">
        <f>IF(Bobot!$P131=0,1,0)*('Input Bank'!L131+'Input Bank'!K131)*I131</f>
        <v>0</v>
      </c>
      <c r="M131" s="446">
        <f>Bobot!$P131*($I131*('Input Bank'!$K131+'Input Bank'!$L131)/30)+($J131*'Input Bank'!M131)</f>
        <v>0</v>
      </c>
      <c r="N131" s="446">
        <f>Bobot!$P131*($I131*('Input Bank'!$K131+'Input Bank'!$L131)/30)+($J131*'Input Bank'!N131)</f>
        <v>0</v>
      </c>
      <c r="O131" s="446">
        <f>Bobot!$P131*($I131*('Input Bank'!$K131+'Input Bank'!$L131)/30)+($J131*'Input Bank'!O131)</f>
        <v>0</v>
      </c>
      <c r="P131" s="446">
        <f>Bobot!$P131*($I131*('Input Bank'!$K131+'Input Bank'!$L131)/30)+($J131*'Input Bank'!P131)</f>
        <v>0</v>
      </c>
      <c r="Q131" s="446">
        <f>Bobot!$P131*($I131*('Input Bank'!$K131+'Input Bank'!$L131)/30)+($J131*'Input Bank'!Q131)</f>
        <v>0</v>
      </c>
      <c r="R131" s="446">
        <f>Bobot!$P131*($I131*('Input Bank'!$K131+'Input Bank'!$L131)/30)+($J131*'Input Bank'!R131)</f>
        <v>0</v>
      </c>
      <c r="S131" s="446">
        <f>Bobot!$P131*($I131*('Input Bank'!$K131+'Input Bank'!$L131)/30)+($J131*'Input Bank'!S131)</f>
        <v>0</v>
      </c>
      <c r="T131" s="446">
        <f>Bobot!$P131*($I131*('Input Bank'!$K131+'Input Bank'!$L131)/30)+($J131*'Input Bank'!T131)</f>
        <v>0</v>
      </c>
      <c r="U131" s="446">
        <f>Bobot!$P131*($I131*('Input Bank'!$K131+'Input Bank'!$L131)/30)+($J131*'Input Bank'!U131)</f>
        <v>0</v>
      </c>
      <c r="V131" s="446">
        <f>Bobot!$P131*($I131*('Input Bank'!$K131+'Input Bank'!$L131)/30)+($J131*'Input Bank'!V131)</f>
        <v>0</v>
      </c>
      <c r="W131" s="446">
        <f>Bobot!$P131*($I131*('Input Bank'!$K131+'Input Bank'!$L131)/30)+($J131*'Input Bank'!W131)</f>
        <v>0</v>
      </c>
      <c r="X131" s="446">
        <f>Bobot!$P131*($I131*('Input Bank'!$K131+'Input Bank'!$L131)/30)+($J131*'Input Bank'!X131)</f>
        <v>0</v>
      </c>
      <c r="Y131" s="446">
        <f>Bobot!$P131*($I131*('Input Bank'!$K131+'Input Bank'!$L131)/30)+($J131*'Input Bank'!Y131)</f>
        <v>0</v>
      </c>
      <c r="Z131" s="446">
        <f>Bobot!$P131*($I131*('Input Bank'!$K131+'Input Bank'!$L131)/30)+($J131*'Input Bank'!Z131)</f>
        <v>0</v>
      </c>
      <c r="AA131" s="446">
        <f>Bobot!$P131*($I131*('Input Bank'!$K131+'Input Bank'!$L131)/30)+($J131*'Input Bank'!AA131)</f>
        <v>0</v>
      </c>
      <c r="AB131" s="446">
        <f>Bobot!$P131*($I131*('Input Bank'!$K131+'Input Bank'!$L131)/30)+($J131*'Input Bank'!AB131)</f>
        <v>0</v>
      </c>
      <c r="AC131" s="446">
        <f>Bobot!$P131*($I131*('Input Bank'!$K131+'Input Bank'!$L131)/30)+($J131*'Input Bank'!AC131)</f>
        <v>0</v>
      </c>
      <c r="AD131" s="446">
        <f>Bobot!$P131*($I131*('Input Bank'!$K131+'Input Bank'!$L131)/30)+($J131*'Input Bank'!AD131)</f>
        <v>0</v>
      </c>
      <c r="AE131" s="446">
        <f>Bobot!$P131*($I131*('Input Bank'!$K131+'Input Bank'!$L131)/30)+($J131*'Input Bank'!AE131)</f>
        <v>0</v>
      </c>
      <c r="AF131" s="446">
        <f>Bobot!$P131*($I131*('Input Bank'!$K131+'Input Bank'!$L131)/30)+($J131*'Input Bank'!AF131)</f>
        <v>0</v>
      </c>
      <c r="AG131" s="446">
        <f>Bobot!$P131*($I131*('Input Bank'!$K131+'Input Bank'!$L131)/30)+($J131*'Input Bank'!AG131)</f>
        <v>0</v>
      </c>
      <c r="AH131" s="446">
        <f>Bobot!$P131*($I131*('Input Bank'!$K131+'Input Bank'!$L131)/30)+($J131*'Input Bank'!AH131)</f>
        <v>0</v>
      </c>
      <c r="AI131" s="446">
        <f>Bobot!$P131*($I131*('Input Bank'!$K131+'Input Bank'!$L131)/30)+($J131*'Input Bank'!AI131)</f>
        <v>0</v>
      </c>
      <c r="AJ131" s="446">
        <f>Bobot!$P131*($I131*('Input Bank'!$K131+'Input Bank'!$L131)/30)+($J131*'Input Bank'!AJ131)</f>
        <v>0</v>
      </c>
      <c r="AK131" s="446">
        <f>Bobot!$P131*($I131*('Input Bank'!$K131+'Input Bank'!$L131)/30)+($J131*'Input Bank'!AK131)</f>
        <v>0</v>
      </c>
      <c r="AL131" s="446">
        <f>Bobot!$P131*($I131*('Input Bank'!$K131+'Input Bank'!$L131)/30)+($J131*'Input Bank'!AL131)</f>
        <v>0</v>
      </c>
      <c r="AM131" s="446">
        <f>Bobot!$P131*($I131*('Input Bank'!$K131+'Input Bank'!$L131)/30)+($J131*'Input Bank'!AM131)</f>
        <v>0</v>
      </c>
      <c r="AN131" s="446">
        <f>Bobot!$P131*($I131*('Input Bank'!$K131+'Input Bank'!$L131)/30)+($J131*'Input Bank'!AN131)</f>
        <v>0</v>
      </c>
      <c r="AO131" s="446">
        <f>Bobot!$P131*($I131*('Input Bank'!$K131+'Input Bank'!$L131)/30)+($J131*'Input Bank'!AO131)</f>
        <v>0</v>
      </c>
      <c r="AP131" s="446">
        <f>Bobot!$P131*($I131*('Input Bank'!$K131+'Input Bank'!$L131)/30)+($J131*'Input Bank'!AP131)</f>
        <v>0</v>
      </c>
      <c r="AQ131" s="478">
        <f>$J131*'Input Bank'!AQ131</f>
        <v>0</v>
      </c>
      <c r="AR131" s="478">
        <f>$J131*'Input Bank'!AR131</f>
        <v>0</v>
      </c>
      <c r="AS131" s="478">
        <f>$J131*'Input Bank'!AS131</f>
        <v>0</v>
      </c>
      <c r="AT131" s="478">
        <f>$J131*'Input Bank'!AT131</f>
        <v>0</v>
      </c>
      <c r="AU131" s="478">
        <f>$J131*'Input Bank'!AU131</f>
        <v>0</v>
      </c>
      <c r="AV131" s="478">
        <f>$J131*'Input Bank'!AV131</f>
        <v>0</v>
      </c>
      <c r="AW131" s="478">
        <f>$J131*'Input Bank'!AW131</f>
        <v>0</v>
      </c>
      <c r="AX131" s="478">
        <f>$J131*'Input Bank'!AX131</f>
        <v>0</v>
      </c>
      <c r="AY131" s="478">
        <f>$J131*'Input Bank'!AY131</f>
        <v>0</v>
      </c>
      <c r="AZ131" s="478">
        <f>$J131*'Input Bank'!AZ131</f>
        <v>0</v>
      </c>
      <c r="BA131" s="478">
        <f>$J131*'Input Bank'!BA131</f>
        <v>0</v>
      </c>
      <c r="BB131" s="510"/>
      <c r="BC131" s="23"/>
      <c r="BD131" s="415"/>
      <c r="BE131" s="415"/>
      <c r="BF131" s="415"/>
      <c r="BG131" s="415"/>
      <c r="BH131" s="415"/>
      <c r="BI131" s="415"/>
      <c r="BJ131" s="415"/>
    </row>
    <row r="132" spans="1:63" s="24" customFormat="1" ht="13">
      <c r="A132" s="439"/>
      <c r="B132" s="439"/>
      <c r="C132" s="439"/>
      <c r="D132" s="439"/>
      <c r="E132" s="439"/>
      <c r="F132" s="47" t="s">
        <v>149</v>
      </c>
      <c r="G132" s="67" t="s">
        <v>558</v>
      </c>
      <c r="H132" s="139" t="s">
        <v>497</v>
      </c>
      <c r="I132" s="443"/>
      <c r="J132" s="444"/>
      <c r="K132" s="507"/>
      <c r="L132" s="503">
        <f t="shared" ref="L132:BA132" si="31">SUM(L133:L140)</f>
        <v>0</v>
      </c>
      <c r="M132" s="504">
        <f t="shared" si="31"/>
        <v>0</v>
      </c>
      <c r="N132" s="504">
        <f t="shared" si="31"/>
        <v>0</v>
      </c>
      <c r="O132" s="504">
        <f t="shared" si="31"/>
        <v>0</v>
      </c>
      <c r="P132" s="504">
        <f t="shared" si="31"/>
        <v>0</v>
      </c>
      <c r="Q132" s="504">
        <f t="shared" si="31"/>
        <v>0</v>
      </c>
      <c r="R132" s="504">
        <f t="shared" si="31"/>
        <v>0</v>
      </c>
      <c r="S132" s="504">
        <f t="shared" si="31"/>
        <v>0</v>
      </c>
      <c r="T132" s="504">
        <f t="shared" si="31"/>
        <v>0</v>
      </c>
      <c r="U132" s="504">
        <f t="shared" si="31"/>
        <v>0</v>
      </c>
      <c r="V132" s="504">
        <f t="shared" si="31"/>
        <v>0</v>
      </c>
      <c r="W132" s="504">
        <f t="shared" si="31"/>
        <v>0</v>
      </c>
      <c r="X132" s="504">
        <f t="shared" si="31"/>
        <v>0</v>
      </c>
      <c r="Y132" s="504">
        <f t="shared" si="31"/>
        <v>0</v>
      </c>
      <c r="Z132" s="504">
        <f t="shared" si="31"/>
        <v>0</v>
      </c>
      <c r="AA132" s="504">
        <f t="shared" si="31"/>
        <v>0</v>
      </c>
      <c r="AB132" s="504">
        <f t="shared" si="31"/>
        <v>0</v>
      </c>
      <c r="AC132" s="504">
        <f t="shared" si="31"/>
        <v>0</v>
      </c>
      <c r="AD132" s="504">
        <f t="shared" si="31"/>
        <v>0</v>
      </c>
      <c r="AE132" s="504">
        <f t="shared" si="31"/>
        <v>0</v>
      </c>
      <c r="AF132" s="504">
        <f t="shared" si="31"/>
        <v>0</v>
      </c>
      <c r="AG132" s="504">
        <f t="shared" si="31"/>
        <v>0</v>
      </c>
      <c r="AH132" s="504">
        <f t="shared" si="31"/>
        <v>0</v>
      </c>
      <c r="AI132" s="504">
        <f t="shared" si="31"/>
        <v>0</v>
      </c>
      <c r="AJ132" s="504">
        <f t="shared" si="31"/>
        <v>0</v>
      </c>
      <c r="AK132" s="504">
        <f t="shared" si="31"/>
        <v>0</v>
      </c>
      <c r="AL132" s="504">
        <f t="shared" si="31"/>
        <v>0</v>
      </c>
      <c r="AM132" s="504">
        <f t="shared" si="31"/>
        <v>0</v>
      </c>
      <c r="AN132" s="504">
        <f t="shared" si="31"/>
        <v>0</v>
      </c>
      <c r="AO132" s="504">
        <f t="shared" si="31"/>
        <v>0</v>
      </c>
      <c r="AP132" s="504">
        <f t="shared" si="31"/>
        <v>0</v>
      </c>
      <c r="AQ132" s="503">
        <f t="shared" si="31"/>
        <v>0</v>
      </c>
      <c r="AR132" s="503">
        <f t="shared" si="31"/>
        <v>0</v>
      </c>
      <c r="AS132" s="503">
        <f t="shared" si="31"/>
        <v>0</v>
      </c>
      <c r="AT132" s="503">
        <f t="shared" si="31"/>
        <v>0</v>
      </c>
      <c r="AU132" s="503">
        <f t="shared" si="31"/>
        <v>0</v>
      </c>
      <c r="AV132" s="503">
        <f t="shared" si="31"/>
        <v>0</v>
      </c>
      <c r="AW132" s="503">
        <f t="shared" si="31"/>
        <v>0</v>
      </c>
      <c r="AX132" s="503">
        <f t="shared" si="31"/>
        <v>0</v>
      </c>
      <c r="AY132" s="503">
        <f t="shared" si="31"/>
        <v>0</v>
      </c>
      <c r="AZ132" s="503">
        <f t="shared" si="31"/>
        <v>0</v>
      </c>
      <c r="BA132" s="503">
        <f t="shared" si="31"/>
        <v>0</v>
      </c>
      <c r="BB132" s="510"/>
      <c r="BC132" s="23"/>
      <c r="BD132" s="415"/>
      <c r="BE132" s="415"/>
      <c r="BF132" s="415"/>
      <c r="BG132" s="415"/>
      <c r="BH132" s="415"/>
      <c r="BI132" s="415"/>
      <c r="BJ132" s="415"/>
    </row>
    <row r="133" spans="1:63" s="24" customFormat="1" ht="13">
      <c r="A133" s="20"/>
      <c r="B133" s="20"/>
      <c r="C133" s="20"/>
      <c r="D133" s="20"/>
      <c r="E133" s="20"/>
      <c r="F133" s="47" t="s">
        <v>12</v>
      </c>
      <c r="G133" s="69" t="s">
        <v>453</v>
      </c>
      <c r="H133" s="140" t="s">
        <v>524</v>
      </c>
      <c r="I133" s="443">
        <f>Bobot!O133</f>
        <v>0.03</v>
      </c>
      <c r="J133" s="444">
        <f>Bobot!O133</f>
        <v>0.03</v>
      </c>
      <c r="K133" s="507"/>
      <c r="L133" s="508">
        <f>IF(Bobot!$P133=0,1,0)*('Input Bank'!L133+'Input Bank'!K133)*I133</f>
        <v>0</v>
      </c>
      <c r="M133" s="478">
        <f>Bobot!$P133*($I133*('Input Bank'!$K133+'Input Bank'!$L133)/30)+($J133*'Input Bank'!M133)</f>
        <v>0</v>
      </c>
      <c r="N133" s="478">
        <f>Bobot!$P133*($I133*('Input Bank'!$K133+'Input Bank'!$L133)/30)+($J133*'Input Bank'!N133)</f>
        <v>0</v>
      </c>
      <c r="O133" s="478">
        <f>Bobot!$P133*($I133*('Input Bank'!$K133+'Input Bank'!$L133)/30)+($J133*'Input Bank'!O133)</f>
        <v>0</v>
      </c>
      <c r="P133" s="478">
        <f>Bobot!$P133*($I133*('Input Bank'!$K133+'Input Bank'!$L133)/30)+($J133*'Input Bank'!P133)</f>
        <v>0</v>
      </c>
      <c r="Q133" s="478">
        <f>Bobot!$P133*($I133*('Input Bank'!$K133+'Input Bank'!$L133)/30)+($J133*'Input Bank'!Q133)</f>
        <v>0</v>
      </c>
      <c r="R133" s="478">
        <f>Bobot!$P133*($I133*('Input Bank'!$K133+'Input Bank'!$L133)/30)+($J133*'Input Bank'!R133)</f>
        <v>0</v>
      </c>
      <c r="S133" s="478">
        <f>Bobot!$P133*($I133*('Input Bank'!$K133+'Input Bank'!$L133)/30)+($J133*'Input Bank'!S133)</f>
        <v>0</v>
      </c>
      <c r="T133" s="478">
        <f>Bobot!$P133*($I133*('Input Bank'!$K133+'Input Bank'!$L133)/30)+($J133*'Input Bank'!T133)</f>
        <v>0</v>
      </c>
      <c r="U133" s="478">
        <f>Bobot!$P133*($I133*('Input Bank'!$K133+'Input Bank'!$L133)/30)+($J133*'Input Bank'!U133)</f>
        <v>0</v>
      </c>
      <c r="V133" s="478">
        <f>Bobot!$P133*($I133*('Input Bank'!$K133+'Input Bank'!$L133)/30)+($J133*'Input Bank'!V133)</f>
        <v>0</v>
      </c>
      <c r="W133" s="478">
        <f>Bobot!$P133*($I133*('Input Bank'!$K133+'Input Bank'!$L133)/30)+($J133*'Input Bank'!W133)</f>
        <v>0</v>
      </c>
      <c r="X133" s="478">
        <f>Bobot!$P133*($I133*('Input Bank'!$K133+'Input Bank'!$L133)/30)+($J133*'Input Bank'!X133)</f>
        <v>0</v>
      </c>
      <c r="Y133" s="478">
        <f>Bobot!$P133*($I133*('Input Bank'!$K133+'Input Bank'!$L133)/30)+($J133*'Input Bank'!Y133)</f>
        <v>0</v>
      </c>
      <c r="Z133" s="478">
        <f>Bobot!$P133*($I133*('Input Bank'!$K133+'Input Bank'!$L133)/30)+($J133*'Input Bank'!Z133)</f>
        <v>0</v>
      </c>
      <c r="AA133" s="478">
        <f>Bobot!$P133*($I133*('Input Bank'!$K133+'Input Bank'!$L133)/30)+($J133*'Input Bank'!AA133)</f>
        <v>0</v>
      </c>
      <c r="AB133" s="478">
        <f>Bobot!$P133*($I133*('Input Bank'!$K133+'Input Bank'!$L133)/30)+($J133*'Input Bank'!AB133)</f>
        <v>0</v>
      </c>
      <c r="AC133" s="478">
        <f>Bobot!$P133*($I133*('Input Bank'!$K133+'Input Bank'!$L133)/30)+($J133*'Input Bank'!AC133)</f>
        <v>0</v>
      </c>
      <c r="AD133" s="478">
        <f>Bobot!$P133*($I133*('Input Bank'!$K133+'Input Bank'!$L133)/30)+($J133*'Input Bank'!AD133)</f>
        <v>0</v>
      </c>
      <c r="AE133" s="478">
        <f>Bobot!$P133*($I133*('Input Bank'!$K133+'Input Bank'!$L133)/30)+($J133*'Input Bank'!AE133)</f>
        <v>0</v>
      </c>
      <c r="AF133" s="478">
        <f>Bobot!$P133*($I133*('Input Bank'!$K133+'Input Bank'!$L133)/30)+($J133*'Input Bank'!AF133)</f>
        <v>0</v>
      </c>
      <c r="AG133" s="478">
        <f>Bobot!$P133*($I133*('Input Bank'!$K133+'Input Bank'!$L133)/30)+($J133*'Input Bank'!AG133)</f>
        <v>0</v>
      </c>
      <c r="AH133" s="478">
        <f>Bobot!$P133*($I133*('Input Bank'!$K133+'Input Bank'!$L133)/30)+($J133*'Input Bank'!AH133)</f>
        <v>0</v>
      </c>
      <c r="AI133" s="478">
        <f>Bobot!$P133*($I133*('Input Bank'!$K133+'Input Bank'!$L133)/30)+($J133*'Input Bank'!AI133)</f>
        <v>0</v>
      </c>
      <c r="AJ133" s="478">
        <f>Bobot!$P133*($I133*('Input Bank'!$K133+'Input Bank'!$L133)/30)+($J133*'Input Bank'!AJ133)</f>
        <v>0</v>
      </c>
      <c r="AK133" s="478">
        <f>Bobot!$P133*($I133*('Input Bank'!$K133+'Input Bank'!$L133)/30)+($J133*'Input Bank'!AK133)</f>
        <v>0</v>
      </c>
      <c r="AL133" s="478">
        <f>Bobot!$P133*($I133*('Input Bank'!$K133+'Input Bank'!$L133)/30)+($J133*'Input Bank'!AL133)</f>
        <v>0</v>
      </c>
      <c r="AM133" s="478">
        <f>Bobot!$P133*($I133*('Input Bank'!$K133+'Input Bank'!$L133)/30)+($J133*'Input Bank'!AM133)</f>
        <v>0</v>
      </c>
      <c r="AN133" s="478">
        <f>Bobot!$P133*($I133*('Input Bank'!$K133+'Input Bank'!$L133)/30)+($J133*'Input Bank'!AN133)</f>
        <v>0</v>
      </c>
      <c r="AO133" s="478">
        <f>Bobot!$P133*($I133*('Input Bank'!$K133+'Input Bank'!$L133)/30)+($J133*'Input Bank'!AO133)</f>
        <v>0</v>
      </c>
      <c r="AP133" s="478">
        <f>Bobot!$P133*($I133*('Input Bank'!$K133+'Input Bank'!$L133)/30)+($J133*'Input Bank'!AP133)</f>
        <v>0</v>
      </c>
      <c r="AQ133" s="450">
        <f>$J133*'Input Bank'!AQ133</f>
        <v>0</v>
      </c>
      <c r="AR133" s="450">
        <f>$J133*'Input Bank'!AR133</f>
        <v>0</v>
      </c>
      <c r="AS133" s="450">
        <f>$J133*'Input Bank'!AS133</f>
        <v>0</v>
      </c>
      <c r="AT133" s="450">
        <f>$J133*'Input Bank'!AT133</f>
        <v>0</v>
      </c>
      <c r="AU133" s="450">
        <f>$J133*'Input Bank'!AU133</f>
        <v>0</v>
      </c>
      <c r="AV133" s="450">
        <f>$J133*'Input Bank'!AV133</f>
        <v>0</v>
      </c>
      <c r="AW133" s="450">
        <f>$J133*'Input Bank'!AW133</f>
        <v>0</v>
      </c>
      <c r="AX133" s="450">
        <f>$J133*'Input Bank'!AX133</f>
        <v>0</v>
      </c>
      <c r="AY133" s="450">
        <f>$J133*'Input Bank'!AY133</f>
        <v>0</v>
      </c>
      <c r="AZ133" s="450">
        <f>$J133*'Input Bank'!AZ133</f>
        <v>0</v>
      </c>
      <c r="BA133" s="450">
        <f>$J133*'Input Bank'!BA133</f>
        <v>0</v>
      </c>
      <c r="BB133" s="510"/>
      <c r="BC133" s="23"/>
      <c r="BD133" s="415"/>
      <c r="BE133" s="415"/>
      <c r="BF133" s="415"/>
      <c r="BG133" s="415"/>
      <c r="BH133" s="415"/>
      <c r="BI133" s="415"/>
      <c r="BJ133" s="415"/>
    </row>
    <row r="134" spans="1:63" s="24" customFormat="1" ht="25.5">
      <c r="A134" s="20"/>
      <c r="B134" s="20"/>
      <c r="C134" s="20"/>
      <c r="D134" s="20"/>
      <c r="E134" s="20"/>
      <c r="F134" s="47" t="s">
        <v>150</v>
      </c>
      <c r="G134" s="69" t="s">
        <v>454</v>
      </c>
      <c r="H134" s="140" t="s">
        <v>525</v>
      </c>
      <c r="I134" s="443">
        <f>Bobot!O134</f>
        <v>0</v>
      </c>
      <c r="J134" s="444">
        <f>Bobot!O134</f>
        <v>0</v>
      </c>
      <c r="K134" s="507"/>
      <c r="L134" s="508">
        <f>IF(Bobot!$P134=0,1,0)*('Input Bank'!L134+'Input Bank'!K134)*I134</f>
        <v>0</v>
      </c>
      <c r="M134" s="478">
        <f>Bobot!$P134*($I134*('Input Bank'!$K134+'Input Bank'!$L134)/30)+($J134*'Input Bank'!M134)</f>
        <v>0</v>
      </c>
      <c r="N134" s="478">
        <f>Bobot!$P134*($I134*('Input Bank'!$K134+'Input Bank'!$L134)/30)+($J134*'Input Bank'!N134)</f>
        <v>0</v>
      </c>
      <c r="O134" s="478">
        <f>Bobot!$P134*($I134*('Input Bank'!$K134+'Input Bank'!$L134)/30)+($J134*'Input Bank'!O134)</f>
        <v>0</v>
      </c>
      <c r="P134" s="478">
        <f>Bobot!$P134*($I134*('Input Bank'!$K134+'Input Bank'!$L134)/30)+($J134*'Input Bank'!P134)</f>
        <v>0</v>
      </c>
      <c r="Q134" s="478">
        <f>Bobot!$P134*($I134*('Input Bank'!$K134+'Input Bank'!$L134)/30)+($J134*'Input Bank'!Q134)</f>
        <v>0</v>
      </c>
      <c r="R134" s="478">
        <f>Bobot!$P134*($I134*('Input Bank'!$K134+'Input Bank'!$L134)/30)+($J134*'Input Bank'!R134)</f>
        <v>0</v>
      </c>
      <c r="S134" s="478">
        <f>Bobot!$P134*($I134*('Input Bank'!$K134+'Input Bank'!$L134)/30)+($J134*'Input Bank'!S134)</f>
        <v>0</v>
      </c>
      <c r="T134" s="478">
        <f>Bobot!$P134*($I134*('Input Bank'!$K134+'Input Bank'!$L134)/30)+($J134*'Input Bank'!T134)</f>
        <v>0</v>
      </c>
      <c r="U134" s="478">
        <f>Bobot!$P134*($I134*('Input Bank'!$K134+'Input Bank'!$L134)/30)+($J134*'Input Bank'!U134)</f>
        <v>0</v>
      </c>
      <c r="V134" s="478">
        <f>Bobot!$P134*($I134*('Input Bank'!$K134+'Input Bank'!$L134)/30)+($J134*'Input Bank'!V134)</f>
        <v>0</v>
      </c>
      <c r="W134" s="478">
        <f>Bobot!$P134*($I134*('Input Bank'!$K134+'Input Bank'!$L134)/30)+($J134*'Input Bank'!W134)</f>
        <v>0</v>
      </c>
      <c r="X134" s="478">
        <f>Bobot!$P134*($I134*('Input Bank'!$K134+'Input Bank'!$L134)/30)+($J134*'Input Bank'!X134)</f>
        <v>0</v>
      </c>
      <c r="Y134" s="478">
        <f>Bobot!$P134*($I134*('Input Bank'!$K134+'Input Bank'!$L134)/30)+($J134*'Input Bank'!Y134)</f>
        <v>0</v>
      </c>
      <c r="Z134" s="478">
        <f>Bobot!$P134*($I134*('Input Bank'!$K134+'Input Bank'!$L134)/30)+($J134*'Input Bank'!Z134)</f>
        <v>0</v>
      </c>
      <c r="AA134" s="478">
        <f>Bobot!$P134*($I134*('Input Bank'!$K134+'Input Bank'!$L134)/30)+($J134*'Input Bank'!AA134)</f>
        <v>0</v>
      </c>
      <c r="AB134" s="478">
        <f>Bobot!$P134*($I134*('Input Bank'!$K134+'Input Bank'!$L134)/30)+($J134*'Input Bank'!AB134)</f>
        <v>0</v>
      </c>
      <c r="AC134" s="478">
        <f>Bobot!$P134*($I134*('Input Bank'!$K134+'Input Bank'!$L134)/30)+($J134*'Input Bank'!AC134)</f>
        <v>0</v>
      </c>
      <c r="AD134" s="478">
        <f>Bobot!$P134*($I134*('Input Bank'!$K134+'Input Bank'!$L134)/30)+($J134*'Input Bank'!AD134)</f>
        <v>0</v>
      </c>
      <c r="AE134" s="478">
        <f>Bobot!$P134*($I134*('Input Bank'!$K134+'Input Bank'!$L134)/30)+($J134*'Input Bank'!AE134)</f>
        <v>0</v>
      </c>
      <c r="AF134" s="478">
        <f>Bobot!$P134*($I134*('Input Bank'!$K134+'Input Bank'!$L134)/30)+($J134*'Input Bank'!AF134)</f>
        <v>0</v>
      </c>
      <c r="AG134" s="478">
        <f>Bobot!$P134*($I134*('Input Bank'!$K134+'Input Bank'!$L134)/30)+($J134*'Input Bank'!AG134)</f>
        <v>0</v>
      </c>
      <c r="AH134" s="478">
        <f>Bobot!$P134*($I134*('Input Bank'!$K134+'Input Bank'!$L134)/30)+($J134*'Input Bank'!AH134)</f>
        <v>0</v>
      </c>
      <c r="AI134" s="478">
        <f>Bobot!$P134*($I134*('Input Bank'!$K134+'Input Bank'!$L134)/30)+($J134*'Input Bank'!AI134)</f>
        <v>0</v>
      </c>
      <c r="AJ134" s="478">
        <f>Bobot!$P134*($I134*('Input Bank'!$K134+'Input Bank'!$L134)/30)+($J134*'Input Bank'!AJ134)</f>
        <v>0</v>
      </c>
      <c r="AK134" s="478">
        <f>Bobot!$P134*($I134*('Input Bank'!$K134+'Input Bank'!$L134)/30)+($J134*'Input Bank'!AK134)</f>
        <v>0</v>
      </c>
      <c r="AL134" s="478">
        <f>Bobot!$P134*($I134*('Input Bank'!$K134+'Input Bank'!$L134)/30)+($J134*'Input Bank'!AL134)</f>
        <v>0</v>
      </c>
      <c r="AM134" s="478">
        <f>Bobot!$P134*($I134*('Input Bank'!$K134+'Input Bank'!$L134)/30)+($J134*'Input Bank'!AM134)</f>
        <v>0</v>
      </c>
      <c r="AN134" s="478">
        <f>Bobot!$P134*($I134*('Input Bank'!$K134+'Input Bank'!$L134)/30)+($J134*'Input Bank'!AN134)</f>
        <v>0</v>
      </c>
      <c r="AO134" s="478">
        <f>Bobot!$P134*($I134*('Input Bank'!$K134+'Input Bank'!$L134)/30)+($J134*'Input Bank'!AO134)</f>
        <v>0</v>
      </c>
      <c r="AP134" s="478">
        <f>Bobot!$P134*($I134*('Input Bank'!$K134+'Input Bank'!$L134)/30)+($J134*'Input Bank'!AP134)</f>
        <v>0</v>
      </c>
      <c r="AQ134" s="450">
        <f>$J134*'Input Bank'!AQ134</f>
        <v>0</v>
      </c>
      <c r="AR134" s="450">
        <f>$J134*'Input Bank'!AR134</f>
        <v>0</v>
      </c>
      <c r="AS134" s="450">
        <f>$J134*'Input Bank'!AS134</f>
        <v>0</v>
      </c>
      <c r="AT134" s="450">
        <f>$J134*'Input Bank'!AT134</f>
        <v>0</v>
      </c>
      <c r="AU134" s="450">
        <f>$J134*'Input Bank'!AU134</f>
        <v>0</v>
      </c>
      <c r="AV134" s="450">
        <f>$J134*'Input Bank'!AV134</f>
        <v>0</v>
      </c>
      <c r="AW134" s="450">
        <f>$J134*'Input Bank'!AW134</f>
        <v>0</v>
      </c>
      <c r="AX134" s="450">
        <f>$J134*'Input Bank'!AX134</f>
        <v>0</v>
      </c>
      <c r="AY134" s="450">
        <f>$J134*'Input Bank'!AY134</f>
        <v>0</v>
      </c>
      <c r="AZ134" s="450">
        <f>$J134*'Input Bank'!AZ134</f>
        <v>0</v>
      </c>
      <c r="BA134" s="450">
        <f>$J134*'Input Bank'!BA134</f>
        <v>0</v>
      </c>
      <c r="BB134" s="510"/>
      <c r="BC134" s="23"/>
      <c r="BD134" s="415"/>
      <c r="BE134" s="415"/>
      <c r="BF134" s="415"/>
      <c r="BG134" s="415"/>
      <c r="BH134" s="415"/>
      <c r="BI134" s="415"/>
      <c r="BJ134" s="415"/>
    </row>
    <row r="135" spans="1:63" s="24" customFormat="1" ht="26">
      <c r="A135" s="20"/>
      <c r="B135" s="20"/>
      <c r="C135" s="20"/>
      <c r="D135" s="20"/>
      <c r="E135" s="20"/>
      <c r="F135" s="47" t="s">
        <v>151</v>
      </c>
      <c r="G135" s="69" t="s">
        <v>455</v>
      </c>
      <c r="H135" s="140" t="s">
        <v>526</v>
      </c>
      <c r="I135" s="443">
        <f>Bobot!O135</f>
        <v>0.05</v>
      </c>
      <c r="J135" s="444">
        <f>Bobot!O135</f>
        <v>0.05</v>
      </c>
      <c r="K135" s="507"/>
      <c r="L135" s="508">
        <f>IF(Bobot!$P135=0,1,0)*('Input Bank'!L135+'Input Bank'!K135)*I135</f>
        <v>0</v>
      </c>
      <c r="M135" s="478">
        <f>Bobot!$P135*($I135*('Input Bank'!$K135+'Input Bank'!$L135)/30)+($J135*'Input Bank'!M135)</f>
        <v>0</v>
      </c>
      <c r="N135" s="478">
        <f>Bobot!$P135*($I135*('Input Bank'!$K135+'Input Bank'!$L135)/30)+($J135*'Input Bank'!N135)</f>
        <v>0</v>
      </c>
      <c r="O135" s="478">
        <f>Bobot!$P135*($I135*('Input Bank'!$K135+'Input Bank'!$L135)/30)+($J135*'Input Bank'!O135)</f>
        <v>0</v>
      </c>
      <c r="P135" s="478">
        <f>Bobot!$P135*($I135*('Input Bank'!$K135+'Input Bank'!$L135)/30)+($J135*'Input Bank'!P135)</f>
        <v>0</v>
      </c>
      <c r="Q135" s="478">
        <f>Bobot!$P135*($I135*('Input Bank'!$K135+'Input Bank'!$L135)/30)+($J135*'Input Bank'!Q135)</f>
        <v>0</v>
      </c>
      <c r="R135" s="478">
        <f>Bobot!$P135*($I135*('Input Bank'!$K135+'Input Bank'!$L135)/30)+($J135*'Input Bank'!R135)</f>
        <v>0</v>
      </c>
      <c r="S135" s="478">
        <f>Bobot!$P135*($I135*('Input Bank'!$K135+'Input Bank'!$L135)/30)+($J135*'Input Bank'!S135)</f>
        <v>0</v>
      </c>
      <c r="T135" s="478">
        <f>Bobot!$P135*($I135*('Input Bank'!$K135+'Input Bank'!$L135)/30)+($J135*'Input Bank'!T135)</f>
        <v>0</v>
      </c>
      <c r="U135" s="478">
        <f>Bobot!$P135*($I135*('Input Bank'!$K135+'Input Bank'!$L135)/30)+($J135*'Input Bank'!U135)</f>
        <v>0</v>
      </c>
      <c r="V135" s="478">
        <f>Bobot!$P135*($I135*('Input Bank'!$K135+'Input Bank'!$L135)/30)+($J135*'Input Bank'!V135)</f>
        <v>0</v>
      </c>
      <c r="W135" s="478">
        <f>Bobot!$P135*($I135*('Input Bank'!$K135+'Input Bank'!$L135)/30)+($J135*'Input Bank'!W135)</f>
        <v>0</v>
      </c>
      <c r="X135" s="478">
        <f>Bobot!$P135*($I135*('Input Bank'!$K135+'Input Bank'!$L135)/30)+($J135*'Input Bank'!X135)</f>
        <v>0</v>
      </c>
      <c r="Y135" s="478">
        <f>Bobot!$P135*($I135*('Input Bank'!$K135+'Input Bank'!$L135)/30)+($J135*'Input Bank'!Y135)</f>
        <v>0</v>
      </c>
      <c r="Z135" s="478">
        <f>Bobot!$P135*($I135*('Input Bank'!$K135+'Input Bank'!$L135)/30)+($J135*'Input Bank'!Z135)</f>
        <v>0</v>
      </c>
      <c r="AA135" s="478">
        <f>Bobot!$P135*($I135*('Input Bank'!$K135+'Input Bank'!$L135)/30)+($J135*'Input Bank'!AA135)</f>
        <v>0</v>
      </c>
      <c r="AB135" s="478">
        <f>Bobot!$P135*($I135*('Input Bank'!$K135+'Input Bank'!$L135)/30)+($J135*'Input Bank'!AB135)</f>
        <v>0</v>
      </c>
      <c r="AC135" s="478">
        <f>Bobot!$P135*($I135*('Input Bank'!$K135+'Input Bank'!$L135)/30)+($J135*'Input Bank'!AC135)</f>
        <v>0</v>
      </c>
      <c r="AD135" s="478">
        <f>Bobot!$P135*($I135*('Input Bank'!$K135+'Input Bank'!$L135)/30)+($J135*'Input Bank'!AD135)</f>
        <v>0</v>
      </c>
      <c r="AE135" s="478">
        <f>Bobot!$P135*($I135*('Input Bank'!$K135+'Input Bank'!$L135)/30)+($J135*'Input Bank'!AE135)</f>
        <v>0</v>
      </c>
      <c r="AF135" s="478">
        <f>Bobot!$P135*($I135*('Input Bank'!$K135+'Input Bank'!$L135)/30)+($J135*'Input Bank'!AF135)</f>
        <v>0</v>
      </c>
      <c r="AG135" s="478">
        <f>Bobot!$P135*($I135*('Input Bank'!$K135+'Input Bank'!$L135)/30)+($J135*'Input Bank'!AG135)</f>
        <v>0</v>
      </c>
      <c r="AH135" s="478">
        <f>Bobot!$P135*($I135*('Input Bank'!$K135+'Input Bank'!$L135)/30)+($J135*'Input Bank'!AH135)</f>
        <v>0</v>
      </c>
      <c r="AI135" s="478">
        <f>Bobot!$P135*($I135*('Input Bank'!$K135+'Input Bank'!$L135)/30)+($J135*'Input Bank'!AI135)</f>
        <v>0</v>
      </c>
      <c r="AJ135" s="478">
        <f>Bobot!$P135*($I135*('Input Bank'!$K135+'Input Bank'!$L135)/30)+($J135*'Input Bank'!AJ135)</f>
        <v>0</v>
      </c>
      <c r="AK135" s="478">
        <f>Bobot!$P135*($I135*('Input Bank'!$K135+'Input Bank'!$L135)/30)+($J135*'Input Bank'!AK135)</f>
        <v>0</v>
      </c>
      <c r="AL135" s="478">
        <f>Bobot!$P135*($I135*('Input Bank'!$K135+'Input Bank'!$L135)/30)+($J135*'Input Bank'!AL135)</f>
        <v>0</v>
      </c>
      <c r="AM135" s="478">
        <f>Bobot!$P135*($I135*('Input Bank'!$K135+'Input Bank'!$L135)/30)+($J135*'Input Bank'!AM135)</f>
        <v>0</v>
      </c>
      <c r="AN135" s="478">
        <f>Bobot!$P135*($I135*('Input Bank'!$K135+'Input Bank'!$L135)/30)+($J135*'Input Bank'!AN135)</f>
        <v>0</v>
      </c>
      <c r="AO135" s="478">
        <f>Bobot!$P135*($I135*('Input Bank'!$K135+'Input Bank'!$L135)/30)+($J135*'Input Bank'!AO135)</f>
        <v>0</v>
      </c>
      <c r="AP135" s="478">
        <f>Bobot!$P135*($I135*('Input Bank'!$K135+'Input Bank'!$L135)/30)+($J135*'Input Bank'!AP135)</f>
        <v>0</v>
      </c>
      <c r="AQ135" s="450">
        <f>$J135*'Input Bank'!AQ135</f>
        <v>0</v>
      </c>
      <c r="AR135" s="450">
        <f>$J135*'Input Bank'!AR135</f>
        <v>0</v>
      </c>
      <c r="AS135" s="450">
        <f>$J135*'Input Bank'!AS135</f>
        <v>0</v>
      </c>
      <c r="AT135" s="450">
        <f>$J135*'Input Bank'!AT135</f>
        <v>0</v>
      </c>
      <c r="AU135" s="450">
        <f>$J135*'Input Bank'!AU135</f>
        <v>0</v>
      </c>
      <c r="AV135" s="450">
        <f>$J135*'Input Bank'!AV135</f>
        <v>0</v>
      </c>
      <c r="AW135" s="450">
        <f>$J135*'Input Bank'!AW135</f>
        <v>0</v>
      </c>
      <c r="AX135" s="450">
        <f>$J135*'Input Bank'!AX135</f>
        <v>0</v>
      </c>
      <c r="AY135" s="450">
        <f>$J135*'Input Bank'!AY135</f>
        <v>0</v>
      </c>
      <c r="AZ135" s="450">
        <f>$J135*'Input Bank'!AZ135</f>
        <v>0</v>
      </c>
      <c r="BA135" s="450">
        <f>$J135*'Input Bank'!BA135</f>
        <v>0</v>
      </c>
      <c r="BB135" s="510"/>
      <c r="BC135" s="23"/>
      <c r="BD135" s="415"/>
      <c r="BE135" s="415"/>
      <c r="BF135" s="415"/>
      <c r="BG135" s="415"/>
      <c r="BH135" s="415"/>
      <c r="BI135" s="415"/>
      <c r="BJ135" s="415"/>
    </row>
    <row r="136" spans="1:63" s="24" customFormat="1" ht="38">
      <c r="A136" s="20"/>
      <c r="B136" s="20"/>
      <c r="C136" s="20"/>
      <c r="D136" s="20"/>
      <c r="E136" s="20"/>
      <c r="F136" s="47" t="s">
        <v>152</v>
      </c>
      <c r="G136" s="69" t="s">
        <v>456</v>
      </c>
      <c r="H136" s="140" t="s">
        <v>527</v>
      </c>
      <c r="I136" s="443">
        <f>Bobot!O136</f>
        <v>0.05</v>
      </c>
      <c r="J136" s="444">
        <f>Bobot!O136</f>
        <v>0.05</v>
      </c>
      <c r="K136" s="507"/>
      <c r="L136" s="508">
        <f>IF(Bobot!$P136=0,1,0)*('Input Bank'!L136+'Input Bank'!K136)*I136</f>
        <v>0</v>
      </c>
      <c r="M136" s="478">
        <f>Bobot!$P136*($I136*('Input Bank'!$K136+'Input Bank'!$L136)/30)+($J136*'Input Bank'!M136)</f>
        <v>0</v>
      </c>
      <c r="N136" s="478">
        <f>Bobot!$P136*($I136*('Input Bank'!$K136+'Input Bank'!$L136)/30)+($J136*'Input Bank'!N136)</f>
        <v>0</v>
      </c>
      <c r="O136" s="478">
        <f>Bobot!$P136*($I136*('Input Bank'!$K136+'Input Bank'!$L136)/30)+($J136*'Input Bank'!O136)</f>
        <v>0</v>
      </c>
      <c r="P136" s="478">
        <f>Bobot!$P136*($I136*('Input Bank'!$K136+'Input Bank'!$L136)/30)+($J136*'Input Bank'!P136)</f>
        <v>0</v>
      </c>
      <c r="Q136" s="478">
        <f>Bobot!$P136*($I136*('Input Bank'!$K136+'Input Bank'!$L136)/30)+($J136*'Input Bank'!Q136)</f>
        <v>0</v>
      </c>
      <c r="R136" s="478">
        <f>Bobot!$P136*($I136*('Input Bank'!$K136+'Input Bank'!$L136)/30)+($J136*'Input Bank'!R136)</f>
        <v>0</v>
      </c>
      <c r="S136" s="478">
        <f>Bobot!$P136*($I136*('Input Bank'!$K136+'Input Bank'!$L136)/30)+($J136*'Input Bank'!S136)</f>
        <v>0</v>
      </c>
      <c r="T136" s="478">
        <f>Bobot!$P136*($I136*('Input Bank'!$K136+'Input Bank'!$L136)/30)+($J136*'Input Bank'!T136)</f>
        <v>0</v>
      </c>
      <c r="U136" s="478">
        <f>Bobot!$P136*($I136*('Input Bank'!$K136+'Input Bank'!$L136)/30)+($J136*'Input Bank'!U136)</f>
        <v>0</v>
      </c>
      <c r="V136" s="478">
        <f>Bobot!$P136*($I136*('Input Bank'!$K136+'Input Bank'!$L136)/30)+($J136*'Input Bank'!V136)</f>
        <v>0</v>
      </c>
      <c r="W136" s="478">
        <f>Bobot!$P136*($I136*('Input Bank'!$K136+'Input Bank'!$L136)/30)+($J136*'Input Bank'!W136)</f>
        <v>0</v>
      </c>
      <c r="X136" s="478">
        <f>Bobot!$P136*($I136*('Input Bank'!$K136+'Input Bank'!$L136)/30)+($J136*'Input Bank'!X136)</f>
        <v>0</v>
      </c>
      <c r="Y136" s="478">
        <f>Bobot!$P136*($I136*('Input Bank'!$K136+'Input Bank'!$L136)/30)+($J136*'Input Bank'!Y136)</f>
        <v>0</v>
      </c>
      <c r="Z136" s="478">
        <f>Bobot!$P136*($I136*('Input Bank'!$K136+'Input Bank'!$L136)/30)+($J136*'Input Bank'!Z136)</f>
        <v>0</v>
      </c>
      <c r="AA136" s="478">
        <f>Bobot!$P136*($I136*('Input Bank'!$K136+'Input Bank'!$L136)/30)+($J136*'Input Bank'!AA136)</f>
        <v>0</v>
      </c>
      <c r="AB136" s="478">
        <f>Bobot!$P136*($I136*('Input Bank'!$K136+'Input Bank'!$L136)/30)+($J136*'Input Bank'!AB136)</f>
        <v>0</v>
      </c>
      <c r="AC136" s="478">
        <f>Bobot!$P136*($I136*('Input Bank'!$K136+'Input Bank'!$L136)/30)+($J136*'Input Bank'!AC136)</f>
        <v>0</v>
      </c>
      <c r="AD136" s="478">
        <f>Bobot!$P136*($I136*('Input Bank'!$K136+'Input Bank'!$L136)/30)+($J136*'Input Bank'!AD136)</f>
        <v>0</v>
      </c>
      <c r="AE136" s="478">
        <f>Bobot!$P136*($I136*('Input Bank'!$K136+'Input Bank'!$L136)/30)+($J136*'Input Bank'!AE136)</f>
        <v>0</v>
      </c>
      <c r="AF136" s="478">
        <f>Bobot!$P136*($I136*('Input Bank'!$K136+'Input Bank'!$L136)/30)+($J136*'Input Bank'!AF136)</f>
        <v>0</v>
      </c>
      <c r="AG136" s="478">
        <f>Bobot!$P136*($I136*('Input Bank'!$K136+'Input Bank'!$L136)/30)+($J136*'Input Bank'!AG136)</f>
        <v>0</v>
      </c>
      <c r="AH136" s="478">
        <f>Bobot!$P136*($I136*('Input Bank'!$K136+'Input Bank'!$L136)/30)+($J136*'Input Bank'!AH136)</f>
        <v>0</v>
      </c>
      <c r="AI136" s="478">
        <f>Bobot!$P136*($I136*('Input Bank'!$K136+'Input Bank'!$L136)/30)+($J136*'Input Bank'!AI136)</f>
        <v>0</v>
      </c>
      <c r="AJ136" s="478">
        <f>Bobot!$P136*($I136*('Input Bank'!$K136+'Input Bank'!$L136)/30)+($J136*'Input Bank'!AJ136)</f>
        <v>0</v>
      </c>
      <c r="AK136" s="478">
        <f>Bobot!$P136*($I136*('Input Bank'!$K136+'Input Bank'!$L136)/30)+($J136*'Input Bank'!AK136)</f>
        <v>0</v>
      </c>
      <c r="AL136" s="478">
        <f>Bobot!$P136*($I136*('Input Bank'!$K136+'Input Bank'!$L136)/30)+($J136*'Input Bank'!AL136)</f>
        <v>0</v>
      </c>
      <c r="AM136" s="478">
        <f>Bobot!$P136*($I136*('Input Bank'!$K136+'Input Bank'!$L136)/30)+($J136*'Input Bank'!AM136)</f>
        <v>0</v>
      </c>
      <c r="AN136" s="478">
        <f>Bobot!$P136*($I136*('Input Bank'!$K136+'Input Bank'!$L136)/30)+($J136*'Input Bank'!AN136)</f>
        <v>0</v>
      </c>
      <c r="AO136" s="478">
        <f>Bobot!$P136*($I136*('Input Bank'!$K136+'Input Bank'!$L136)/30)+($J136*'Input Bank'!AO136)</f>
        <v>0</v>
      </c>
      <c r="AP136" s="478">
        <f>Bobot!$P136*($I136*('Input Bank'!$K136+'Input Bank'!$L136)/30)+($J136*'Input Bank'!AP136)</f>
        <v>0</v>
      </c>
      <c r="AQ136" s="450">
        <f>$J136*'Input Bank'!AQ136</f>
        <v>0</v>
      </c>
      <c r="AR136" s="450">
        <f>$J136*'Input Bank'!AR136</f>
        <v>0</v>
      </c>
      <c r="AS136" s="450">
        <f>$J136*'Input Bank'!AS136</f>
        <v>0</v>
      </c>
      <c r="AT136" s="450">
        <f>$J136*'Input Bank'!AT136</f>
        <v>0</v>
      </c>
      <c r="AU136" s="450">
        <f>$J136*'Input Bank'!AU136</f>
        <v>0</v>
      </c>
      <c r="AV136" s="450">
        <f>$J136*'Input Bank'!AV136</f>
        <v>0</v>
      </c>
      <c r="AW136" s="450">
        <f>$J136*'Input Bank'!AW136</f>
        <v>0</v>
      </c>
      <c r="AX136" s="450">
        <f>$J136*'Input Bank'!AX136</f>
        <v>0</v>
      </c>
      <c r="AY136" s="450">
        <f>$J136*'Input Bank'!AY136</f>
        <v>0</v>
      </c>
      <c r="AZ136" s="450">
        <f>$J136*'Input Bank'!AZ136</f>
        <v>0</v>
      </c>
      <c r="BA136" s="450">
        <f>$J136*'Input Bank'!BA136</f>
        <v>0</v>
      </c>
      <c r="BB136" s="510"/>
      <c r="BC136" s="23"/>
      <c r="BD136" s="415"/>
      <c r="BE136" s="415"/>
      <c r="BF136" s="415"/>
      <c r="BG136" s="415"/>
      <c r="BH136" s="415"/>
      <c r="BI136" s="415"/>
      <c r="BJ136" s="415"/>
    </row>
    <row r="137" spans="1:63" s="24" customFormat="1" ht="26">
      <c r="A137" s="20"/>
      <c r="B137" s="20"/>
      <c r="C137" s="20"/>
      <c r="D137" s="20"/>
      <c r="E137" s="20"/>
      <c r="F137" s="47" t="s">
        <v>153</v>
      </c>
      <c r="G137" s="69" t="s">
        <v>457</v>
      </c>
      <c r="H137" s="140" t="s">
        <v>528</v>
      </c>
      <c r="I137" s="443">
        <f>Bobot!O137</f>
        <v>0.05</v>
      </c>
      <c r="J137" s="444">
        <f>Bobot!O137</f>
        <v>0.05</v>
      </c>
      <c r="K137" s="507"/>
      <c r="L137" s="508">
        <f>IF(Bobot!$P137=0,1,0)*('Input Bank'!L137+'Input Bank'!K137)*I137</f>
        <v>0</v>
      </c>
      <c r="M137" s="478">
        <f>Bobot!$P137*($I137*('Input Bank'!$K137+'Input Bank'!$L137)/30)+($J137*'Input Bank'!M137)</f>
        <v>0</v>
      </c>
      <c r="N137" s="478">
        <f>Bobot!$P137*($I137*('Input Bank'!$K137+'Input Bank'!$L137)/30)+($J137*'Input Bank'!N137)</f>
        <v>0</v>
      </c>
      <c r="O137" s="478">
        <f>Bobot!$P137*($I137*('Input Bank'!$K137+'Input Bank'!$L137)/30)+($J137*'Input Bank'!O137)</f>
        <v>0</v>
      </c>
      <c r="P137" s="478">
        <f>Bobot!$P137*($I137*('Input Bank'!$K137+'Input Bank'!$L137)/30)+($J137*'Input Bank'!P137)</f>
        <v>0</v>
      </c>
      <c r="Q137" s="478">
        <f>Bobot!$P137*($I137*('Input Bank'!$K137+'Input Bank'!$L137)/30)+($J137*'Input Bank'!Q137)</f>
        <v>0</v>
      </c>
      <c r="R137" s="478">
        <f>Bobot!$P137*($I137*('Input Bank'!$K137+'Input Bank'!$L137)/30)+($J137*'Input Bank'!R137)</f>
        <v>0</v>
      </c>
      <c r="S137" s="478">
        <f>Bobot!$P137*($I137*('Input Bank'!$K137+'Input Bank'!$L137)/30)+($J137*'Input Bank'!S137)</f>
        <v>0</v>
      </c>
      <c r="T137" s="478">
        <f>Bobot!$P137*($I137*('Input Bank'!$K137+'Input Bank'!$L137)/30)+($J137*'Input Bank'!T137)</f>
        <v>0</v>
      </c>
      <c r="U137" s="478">
        <f>Bobot!$P137*($I137*('Input Bank'!$K137+'Input Bank'!$L137)/30)+($J137*'Input Bank'!U137)</f>
        <v>0</v>
      </c>
      <c r="V137" s="478">
        <f>Bobot!$P137*($I137*('Input Bank'!$K137+'Input Bank'!$L137)/30)+($J137*'Input Bank'!V137)</f>
        <v>0</v>
      </c>
      <c r="W137" s="478">
        <f>Bobot!$P137*($I137*('Input Bank'!$K137+'Input Bank'!$L137)/30)+($J137*'Input Bank'!W137)</f>
        <v>0</v>
      </c>
      <c r="X137" s="478">
        <f>Bobot!$P137*($I137*('Input Bank'!$K137+'Input Bank'!$L137)/30)+($J137*'Input Bank'!X137)</f>
        <v>0</v>
      </c>
      <c r="Y137" s="478">
        <f>Bobot!$P137*($I137*('Input Bank'!$K137+'Input Bank'!$L137)/30)+($J137*'Input Bank'!Y137)</f>
        <v>0</v>
      </c>
      <c r="Z137" s="478">
        <f>Bobot!$P137*($I137*('Input Bank'!$K137+'Input Bank'!$L137)/30)+($J137*'Input Bank'!Z137)</f>
        <v>0</v>
      </c>
      <c r="AA137" s="478">
        <f>Bobot!$P137*($I137*('Input Bank'!$K137+'Input Bank'!$L137)/30)+($J137*'Input Bank'!AA137)</f>
        <v>0</v>
      </c>
      <c r="AB137" s="478">
        <f>Bobot!$P137*($I137*('Input Bank'!$K137+'Input Bank'!$L137)/30)+($J137*'Input Bank'!AB137)</f>
        <v>0</v>
      </c>
      <c r="AC137" s="478">
        <f>Bobot!$P137*($I137*('Input Bank'!$K137+'Input Bank'!$L137)/30)+($J137*'Input Bank'!AC137)</f>
        <v>0</v>
      </c>
      <c r="AD137" s="478">
        <f>Bobot!$P137*($I137*('Input Bank'!$K137+'Input Bank'!$L137)/30)+($J137*'Input Bank'!AD137)</f>
        <v>0</v>
      </c>
      <c r="AE137" s="478">
        <f>Bobot!$P137*($I137*('Input Bank'!$K137+'Input Bank'!$L137)/30)+($J137*'Input Bank'!AE137)</f>
        <v>0</v>
      </c>
      <c r="AF137" s="478">
        <f>Bobot!$P137*($I137*('Input Bank'!$K137+'Input Bank'!$L137)/30)+($J137*'Input Bank'!AF137)</f>
        <v>0</v>
      </c>
      <c r="AG137" s="478">
        <f>Bobot!$P137*($I137*('Input Bank'!$K137+'Input Bank'!$L137)/30)+($J137*'Input Bank'!AG137)</f>
        <v>0</v>
      </c>
      <c r="AH137" s="478">
        <f>Bobot!$P137*($I137*('Input Bank'!$K137+'Input Bank'!$L137)/30)+($J137*'Input Bank'!AH137)</f>
        <v>0</v>
      </c>
      <c r="AI137" s="478">
        <f>Bobot!$P137*($I137*('Input Bank'!$K137+'Input Bank'!$L137)/30)+($J137*'Input Bank'!AI137)</f>
        <v>0</v>
      </c>
      <c r="AJ137" s="478">
        <f>Bobot!$P137*($I137*('Input Bank'!$K137+'Input Bank'!$L137)/30)+($J137*'Input Bank'!AJ137)</f>
        <v>0</v>
      </c>
      <c r="AK137" s="478">
        <f>Bobot!$P137*($I137*('Input Bank'!$K137+'Input Bank'!$L137)/30)+($J137*'Input Bank'!AK137)</f>
        <v>0</v>
      </c>
      <c r="AL137" s="478">
        <f>Bobot!$P137*($I137*('Input Bank'!$K137+'Input Bank'!$L137)/30)+($J137*'Input Bank'!AL137)</f>
        <v>0</v>
      </c>
      <c r="AM137" s="478">
        <f>Bobot!$P137*($I137*('Input Bank'!$K137+'Input Bank'!$L137)/30)+($J137*'Input Bank'!AM137)</f>
        <v>0</v>
      </c>
      <c r="AN137" s="478">
        <f>Bobot!$P137*($I137*('Input Bank'!$K137+'Input Bank'!$L137)/30)+($J137*'Input Bank'!AN137)</f>
        <v>0</v>
      </c>
      <c r="AO137" s="478">
        <f>Bobot!$P137*($I137*('Input Bank'!$K137+'Input Bank'!$L137)/30)+($J137*'Input Bank'!AO137)</f>
        <v>0</v>
      </c>
      <c r="AP137" s="478">
        <f>Bobot!$P137*($I137*('Input Bank'!$K137+'Input Bank'!$L137)/30)+($J137*'Input Bank'!AP137)</f>
        <v>0</v>
      </c>
      <c r="AQ137" s="450">
        <f>$J137*'Input Bank'!AQ137</f>
        <v>0</v>
      </c>
      <c r="AR137" s="450">
        <f>$J137*'Input Bank'!AR137</f>
        <v>0</v>
      </c>
      <c r="AS137" s="450">
        <f>$J137*'Input Bank'!AS137</f>
        <v>0</v>
      </c>
      <c r="AT137" s="450">
        <f>$J137*'Input Bank'!AT137</f>
        <v>0</v>
      </c>
      <c r="AU137" s="450">
        <f>$J137*'Input Bank'!AU137</f>
        <v>0</v>
      </c>
      <c r="AV137" s="450">
        <f>$J137*'Input Bank'!AV137</f>
        <v>0</v>
      </c>
      <c r="AW137" s="450">
        <f>$J137*'Input Bank'!AW137</f>
        <v>0</v>
      </c>
      <c r="AX137" s="450">
        <f>$J137*'Input Bank'!AX137</f>
        <v>0</v>
      </c>
      <c r="AY137" s="450">
        <f>$J137*'Input Bank'!AY137</f>
        <v>0</v>
      </c>
      <c r="AZ137" s="450">
        <f>$J137*'Input Bank'!AZ137</f>
        <v>0</v>
      </c>
      <c r="BA137" s="450">
        <f>$J137*'Input Bank'!BA137</f>
        <v>0</v>
      </c>
      <c r="BB137" s="510"/>
      <c r="BC137" s="23"/>
      <c r="BD137" s="415"/>
      <c r="BE137" s="415"/>
      <c r="BF137" s="415"/>
      <c r="BG137" s="415"/>
      <c r="BH137" s="415"/>
      <c r="BI137" s="415"/>
      <c r="BJ137" s="415"/>
    </row>
    <row r="138" spans="1:63" s="24" customFormat="1" ht="25.5">
      <c r="A138" s="20"/>
      <c r="B138" s="20"/>
      <c r="C138" s="20"/>
      <c r="D138" s="20"/>
      <c r="E138" s="20"/>
      <c r="F138" s="47" t="s">
        <v>154</v>
      </c>
      <c r="G138" s="69" t="s">
        <v>458</v>
      </c>
      <c r="H138" s="140" t="s">
        <v>529</v>
      </c>
      <c r="I138" s="443">
        <f>Bobot!O138</f>
        <v>0.05</v>
      </c>
      <c r="J138" s="444">
        <f>Bobot!O138</f>
        <v>0.05</v>
      </c>
      <c r="K138" s="507"/>
      <c r="L138" s="508">
        <f>IF(Bobot!$P138=0,1,0)*('Input Bank'!L138+'Input Bank'!K138)*I138</f>
        <v>0</v>
      </c>
      <c r="M138" s="478">
        <f>Bobot!$P138*($I138*('Input Bank'!$K138+'Input Bank'!$L138)/30)+($J138*'Input Bank'!M138)</f>
        <v>0</v>
      </c>
      <c r="N138" s="478">
        <f>Bobot!$P138*($I138*('Input Bank'!$K138+'Input Bank'!$L138)/30)+($J138*'Input Bank'!N138)</f>
        <v>0</v>
      </c>
      <c r="O138" s="478">
        <f>Bobot!$P138*($I138*('Input Bank'!$K138+'Input Bank'!$L138)/30)+($J138*'Input Bank'!O138)</f>
        <v>0</v>
      </c>
      <c r="P138" s="478">
        <f>Bobot!$P138*($I138*('Input Bank'!$K138+'Input Bank'!$L138)/30)+($J138*'Input Bank'!P138)</f>
        <v>0</v>
      </c>
      <c r="Q138" s="478">
        <f>Bobot!$P138*($I138*('Input Bank'!$K138+'Input Bank'!$L138)/30)+($J138*'Input Bank'!Q138)</f>
        <v>0</v>
      </c>
      <c r="R138" s="478">
        <f>Bobot!$P138*($I138*('Input Bank'!$K138+'Input Bank'!$L138)/30)+($J138*'Input Bank'!R138)</f>
        <v>0</v>
      </c>
      <c r="S138" s="478">
        <f>Bobot!$P138*($I138*('Input Bank'!$K138+'Input Bank'!$L138)/30)+($J138*'Input Bank'!S138)</f>
        <v>0</v>
      </c>
      <c r="T138" s="478">
        <f>Bobot!$P138*($I138*('Input Bank'!$K138+'Input Bank'!$L138)/30)+($J138*'Input Bank'!T138)</f>
        <v>0</v>
      </c>
      <c r="U138" s="478">
        <f>Bobot!$P138*($I138*('Input Bank'!$K138+'Input Bank'!$L138)/30)+($J138*'Input Bank'!U138)</f>
        <v>0</v>
      </c>
      <c r="V138" s="478">
        <f>Bobot!$P138*($I138*('Input Bank'!$K138+'Input Bank'!$L138)/30)+($J138*'Input Bank'!V138)</f>
        <v>0</v>
      </c>
      <c r="W138" s="478">
        <f>Bobot!$P138*($I138*('Input Bank'!$K138+'Input Bank'!$L138)/30)+($J138*'Input Bank'!W138)</f>
        <v>0</v>
      </c>
      <c r="X138" s="478">
        <f>Bobot!$P138*($I138*('Input Bank'!$K138+'Input Bank'!$L138)/30)+($J138*'Input Bank'!X138)</f>
        <v>0</v>
      </c>
      <c r="Y138" s="478">
        <f>Bobot!$P138*($I138*('Input Bank'!$K138+'Input Bank'!$L138)/30)+($J138*'Input Bank'!Y138)</f>
        <v>0</v>
      </c>
      <c r="Z138" s="478">
        <f>Bobot!$P138*($I138*('Input Bank'!$K138+'Input Bank'!$L138)/30)+($J138*'Input Bank'!Z138)</f>
        <v>0</v>
      </c>
      <c r="AA138" s="478">
        <f>Bobot!$P138*($I138*('Input Bank'!$K138+'Input Bank'!$L138)/30)+($J138*'Input Bank'!AA138)</f>
        <v>0</v>
      </c>
      <c r="AB138" s="478">
        <f>Bobot!$P138*($I138*('Input Bank'!$K138+'Input Bank'!$L138)/30)+($J138*'Input Bank'!AB138)</f>
        <v>0</v>
      </c>
      <c r="AC138" s="478">
        <f>Bobot!$P138*($I138*('Input Bank'!$K138+'Input Bank'!$L138)/30)+($J138*'Input Bank'!AC138)</f>
        <v>0</v>
      </c>
      <c r="AD138" s="478">
        <f>Bobot!$P138*($I138*('Input Bank'!$K138+'Input Bank'!$L138)/30)+($J138*'Input Bank'!AD138)</f>
        <v>0</v>
      </c>
      <c r="AE138" s="478">
        <f>Bobot!$P138*($I138*('Input Bank'!$K138+'Input Bank'!$L138)/30)+($J138*'Input Bank'!AE138)</f>
        <v>0</v>
      </c>
      <c r="AF138" s="478">
        <f>Bobot!$P138*($I138*('Input Bank'!$K138+'Input Bank'!$L138)/30)+($J138*'Input Bank'!AF138)</f>
        <v>0</v>
      </c>
      <c r="AG138" s="478">
        <f>Bobot!$P138*($I138*('Input Bank'!$K138+'Input Bank'!$L138)/30)+($J138*'Input Bank'!AG138)</f>
        <v>0</v>
      </c>
      <c r="AH138" s="478">
        <f>Bobot!$P138*($I138*('Input Bank'!$K138+'Input Bank'!$L138)/30)+($J138*'Input Bank'!AH138)</f>
        <v>0</v>
      </c>
      <c r="AI138" s="478">
        <f>Bobot!$P138*($I138*('Input Bank'!$K138+'Input Bank'!$L138)/30)+($J138*'Input Bank'!AI138)</f>
        <v>0</v>
      </c>
      <c r="AJ138" s="478">
        <f>Bobot!$P138*($I138*('Input Bank'!$K138+'Input Bank'!$L138)/30)+($J138*'Input Bank'!AJ138)</f>
        <v>0</v>
      </c>
      <c r="AK138" s="478">
        <f>Bobot!$P138*($I138*('Input Bank'!$K138+'Input Bank'!$L138)/30)+($J138*'Input Bank'!AK138)</f>
        <v>0</v>
      </c>
      <c r="AL138" s="478">
        <f>Bobot!$P138*($I138*('Input Bank'!$K138+'Input Bank'!$L138)/30)+($J138*'Input Bank'!AL138)</f>
        <v>0</v>
      </c>
      <c r="AM138" s="478">
        <f>Bobot!$P138*($I138*('Input Bank'!$K138+'Input Bank'!$L138)/30)+($J138*'Input Bank'!AM138)</f>
        <v>0</v>
      </c>
      <c r="AN138" s="478">
        <f>Bobot!$P138*($I138*('Input Bank'!$K138+'Input Bank'!$L138)/30)+($J138*'Input Bank'!AN138)</f>
        <v>0</v>
      </c>
      <c r="AO138" s="478">
        <f>Bobot!$P138*($I138*('Input Bank'!$K138+'Input Bank'!$L138)/30)+($J138*'Input Bank'!AO138)</f>
        <v>0</v>
      </c>
      <c r="AP138" s="478">
        <f>Bobot!$P138*($I138*('Input Bank'!$K138+'Input Bank'!$L138)/30)+($J138*'Input Bank'!AP138)</f>
        <v>0</v>
      </c>
      <c r="AQ138" s="450">
        <f>$J138*'Input Bank'!AQ138</f>
        <v>0</v>
      </c>
      <c r="AR138" s="450">
        <f>$J138*'Input Bank'!AR138</f>
        <v>0</v>
      </c>
      <c r="AS138" s="450">
        <f>$J138*'Input Bank'!AS138</f>
        <v>0</v>
      </c>
      <c r="AT138" s="450">
        <f>$J138*'Input Bank'!AT138</f>
        <v>0</v>
      </c>
      <c r="AU138" s="450">
        <f>$J138*'Input Bank'!AU138</f>
        <v>0</v>
      </c>
      <c r="AV138" s="450">
        <f>$J138*'Input Bank'!AV138</f>
        <v>0</v>
      </c>
      <c r="AW138" s="450">
        <f>$J138*'Input Bank'!AW138</f>
        <v>0</v>
      </c>
      <c r="AX138" s="450">
        <f>$J138*'Input Bank'!AX138</f>
        <v>0</v>
      </c>
      <c r="AY138" s="450">
        <f>$J138*'Input Bank'!AY138</f>
        <v>0</v>
      </c>
      <c r="AZ138" s="450">
        <f>$J138*'Input Bank'!AZ138</f>
        <v>0</v>
      </c>
      <c r="BA138" s="450">
        <f>$J138*'Input Bank'!BA138</f>
        <v>0</v>
      </c>
      <c r="BB138" s="510"/>
      <c r="BC138" s="23"/>
      <c r="BD138" s="415"/>
      <c r="BE138" s="415"/>
      <c r="BF138" s="415"/>
      <c r="BG138" s="415"/>
      <c r="BH138" s="415"/>
      <c r="BI138" s="415"/>
      <c r="BJ138" s="415"/>
    </row>
    <row r="139" spans="1:63" s="24" customFormat="1" ht="50.5">
      <c r="A139" s="20"/>
      <c r="B139" s="20"/>
      <c r="C139" s="20"/>
      <c r="D139" s="20"/>
      <c r="E139" s="20"/>
      <c r="F139" s="47" t="s">
        <v>155</v>
      </c>
      <c r="G139" s="69" t="s">
        <v>459</v>
      </c>
      <c r="H139" s="140" t="s">
        <v>530</v>
      </c>
      <c r="I139" s="443">
        <f>Bobot!O139</f>
        <v>0.05</v>
      </c>
      <c r="J139" s="444">
        <f>Bobot!O139</f>
        <v>0.05</v>
      </c>
      <c r="K139" s="507"/>
      <c r="L139" s="508">
        <f>IF(Bobot!$P139=0,1,0)*('Input Bank'!L139+'Input Bank'!K139)*I139</f>
        <v>0</v>
      </c>
      <c r="M139" s="478">
        <f>Bobot!$P139*($I139*('Input Bank'!$K139+'Input Bank'!$L139)/30)+($J139*'Input Bank'!M139)</f>
        <v>0</v>
      </c>
      <c r="N139" s="478">
        <f>Bobot!$P139*($I139*('Input Bank'!$K139+'Input Bank'!$L139)/30)+($J139*'Input Bank'!N139)</f>
        <v>0</v>
      </c>
      <c r="O139" s="478">
        <f>Bobot!$P139*($I139*('Input Bank'!$K139+'Input Bank'!$L139)/30)+($J139*'Input Bank'!O139)</f>
        <v>0</v>
      </c>
      <c r="P139" s="478">
        <f>Bobot!$P139*($I139*('Input Bank'!$K139+'Input Bank'!$L139)/30)+($J139*'Input Bank'!P139)</f>
        <v>0</v>
      </c>
      <c r="Q139" s="478">
        <f>Bobot!$P139*($I139*('Input Bank'!$K139+'Input Bank'!$L139)/30)+($J139*'Input Bank'!Q139)</f>
        <v>0</v>
      </c>
      <c r="R139" s="478">
        <f>Bobot!$P139*($I139*('Input Bank'!$K139+'Input Bank'!$L139)/30)+($J139*'Input Bank'!R139)</f>
        <v>0</v>
      </c>
      <c r="S139" s="478">
        <f>Bobot!$P139*($I139*('Input Bank'!$K139+'Input Bank'!$L139)/30)+($J139*'Input Bank'!S139)</f>
        <v>0</v>
      </c>
      <c r="T139" s="478">
        <f>Bobot!$P139*($I139*('Input Bank'!$K139+'Input Bank'!$L139)/30)+($J139*'Input Bank'!T139)</f>
        <v>0</v>
      </c>
      <c r="U139" s="478">
        <f>Bobot!$P139*($I139*('Input Bank'!$K139+'Input Bank'!$L139)/30)+($J139*'Input Bank'!U139)</f>
        <v>0</v>
      </c>
      <c r="V139" s="478">
        <f>Bobot!$P139*($I139*('Input Bank'!$K139+'Input Bank'!$L139)/30)+($J139*'Input Bank'!V139)</f>
        <v>0</v>
      </c>
      <c r="W139" s="478">
        <f>Bobot!$P139*($I139*('Input Bank'!$K139+'Input Bank'!$L139)/30)+($J139*'Input Bank'!W139)</f>
        <v>0</v>
      </c>
      <c r="X139" s="478">
        <f>Bobot!$P139*($I139*('Input Bank'!$K139+'Input Bank'!$L139)/30)+($J139*'Input Bank'!X139)</f>
        <v>0</v>
      </c>
      <c r="Y139" s="478">
        <f>Bobot!$P139*($I139*('Input Bank'!$K139+'Input Bank'!$L139)/30)+($J139*'Input Bank'!Y139)</f>
        <v>0</v>
      </c>
      <c r="Z139" s="478">
        <f>Bobot!$P139*($I139*('Input Bank'!$K139+'Input Bank'!$L139)/30)+($J139*'Input Bank'!Z139)</f>
        <v>0</v>
      </c>
      <c r="AA139" s="478">
        <f>Bobot!$P139*($I139*('Input Bank'!$K139+'Input Bank'!$L139)/30)+($J139*'Input Bank'!AA139)</f>
        <v>0</v>
      </c>
      <c r="AB139" s="478">
        <f>Bobot!$P139*($I139*('Input Bank'!$K139+'Input Bank'!$L139)/30)+($J139*'Input Bank'!AB139)</f>
        <v>0</v>
      </c>
      <c r="AC139" s="478">
        <f>Bobot!$P139*($I139*('Input Bank'!$K139+'Input Bank'!$L139)/30)+($J139*'Input Bank'!AC139)</f>
        <v>0</v>
      </c>
      <c r="AD139" s="478">
        <f>Bobot!$P139*($I139*('Input Bank'!$K139+'Input Bank'!$L139)/30)+($J139*'Input Bank'!AD139)</f>
        <v>0</v>
      </c>
      <c r="AE139" s="478">
        <f>Bobot!$P139*($I139*('Input Bank'!$K139+'Input Bank'!$L139)/30)+($J139*'Input Bank'!AE139)</f>
        <v>0</v>
      </c>
      <c r="AF139" s="478">
        <f>Bobot!$P139*($I139*('Input Bank'!$K139+'Input Bank'!$L139)/30)+($J139*'Input Bank'!AF139)</f>
        <v>0</v>
      </c>
      <c r="AG139" s="478">
        <f>Bobot!$P139*($I139*('Input Bank'!$K139+'Input Bank'!$L139)/30)+($J139*'Input Bank'!AG139)</f>
        <v>0</v>
      </c>
      <c r="AH139" s="478">
        <f>Bobot!$P139*($I139*('Input Bank'!$K139+'Input Bank'!$L139)/30)+($J139*'Input Bank'!AH139)</f>
        <v>0</v>
      </c>
      <c r="AI139" s="478">
        <f>Bobot!$P139*($I139*('Input Bank'!$K139+'Input Bank'!$L139)/30)+($J139*'Input Bank'!AI139)</f>
        <v>0</v>
      </c>
      <c r="AJ139" s="478">
        <f>Bobot!$P139*($I139*('Input Bank'!$K139+'Input Bank'!$L139)/30)+($J139*'Input Bank'!AJ139)</f>
        <v>0</v>
      </c>
      <c r="AK139" s="478">
        <f>Bobot!$P139*($I139*('Input Bank'!$K139+'Input Bank'!$L139)/30)+($J139*'Input Bank'!AK139)</f>
        <v>0</v>
      </c>
      <c r="AL139" s="478">
        <f>Bobot!$P139*($I139*('Input Bank'!$K139+'Input Bank'!$L139)/30)+($J139*'Input Bank'!AL139)</f>
        <v>0</v>
      </c>
      <c r="AM139" s="478">
        <f>Bobot!$P139*($I139*('Input Bank'!$K139+'Input Bank'!$L139)/30)+($J139*'Input Bank'!AM139)</f>
        <v>0</v>
      </c>
      <c r="AN139" s="478">
        <f>Bobot!$P139*($I139*('Input Bank'!$K139+'Input Bank'!$L139)/30)+($J139*'Input Bank'!AN139)</f>
        <v>0</v>
      </c>
      <c r="AO139" s="478">
        <f>Bobot!$P139*($I139*('Input Bank'!$K139+'Input Bank'!$L139)/30)+($J139*'Input Bank'!AO139)</f>
        <v>0</v>
      </c>
      <c r="AP139" s="478">
        <f>Bobot!$P139*($I139*('Input Bank'!$K139+'Input Bank'!$L139)/30)+($J139*'Input Bank'!AP139)</f>
        <v>0</v>
      </c>
      <c r="AQ139" s="450">
        <f>$J139*'Input Bank'!AQ139</f>
        <v>0</v>
      </c>
      <c r="AR139" s="450">
        <f>$J139*'Input Bank'!AR139</f>
        <v>0</v>
      </c>
      <c r="AS139" s="450">
        <f>$J139*'Input Bank'!AS139</f>
        <v>0</v>
      </c>
      <c r="AT139" s="450">
        <f>$J139*'Input Bank'!AT139</f>
        <v>0</v>
      </c>
      <c r="AU139" s="450">
        <f>$J139*'Input Bank'!AU139</f>
        <v>0</v>
      </c>
      <c r="AV139" s="450">
        <f>$J139*'Input Bank'!AV139</f>
        <v>0</v>
      </c>
      <c r="AW139" s="450">
        <f>$J139*'Input Bank'!AW139</f>
        <v>0</v>
      </c>
      <c r="AX139" s="450">
        <f>$J139*'Input Bank'!AX139</f>
        <v>0</v>
      </c>
      <c r="AY139" s="450">
        <f>$J139*'Input Bank'!AY139</f>
        <v>0</v>
      </c>
      <c r="AZ139" s="450">
        <f>$J139*'Input Bank'!AZ139</f>
        <v>0</v>
      </c>
      <c r="BA139" s="450">
        <f>$J139*'Input Bank'!BA139</f>
        <v>0</v>
      </c>
      <c r="BB139" s="510"/>
      <c r="BC139" s="23"/>
      <c r="BD139" s="415"/>
      <c r="BE139" s="415"/>
      <c r="BF139" s="415"/>
      <c r="BG139" s="415"/>
      <c r="BH139" s="415"/>
      <c r="BI139" s="415"/>
      <c r="BJ139" s="415"/>
    </row>
    <row r="140" spans="1:63" s="24" customFormat="1" ht="25.5">
      <c r="A140" s="20"/>
      <c r="B140" s="20"/>
      <c r="C140" s="20"/>
      <c r="D140" s="20"/>
      <c r="E140" s="20"/>
      <c r="F140" s="47" t="s">
        <v>202</v>
      </c>
      <c r="G140" s="69" t="s">
        <v>460</v>
      </c>
      <c r="H140" s="140" t="s">
        <v>531</v>
      </c>
      <c r="I140" s="443">
        <f>Bobot!O140</f>
        <v>0.5</v>
      </c>
      <c r="J140" s="444">
        <f>Bobot!O140</f>
        <v>0.5</v>
      </c>
      <c r="K140" s="507"/>
      <c r="L140" s="508">
        <f>IF(Bobot!$P140=0,1,0)*('Input Bank'!L140+'Input Bank'!K140)*I140</f>
        <v>0</v>
      </c>
      <c r="M140" s="478">
        <f>Bobot!$P140*($I140*('Input Bank'!$K140+'Input Bank'!$L140)/30)+($J140*'Input Bank'!M140)</f>
        <v>0</v>
      </c>
      <c r="N140" s="478">
        <f>Bobot!$P140*($I140*('Input Bank'!$K140+'Input Bank'!$L140)/30)+($J140*'Input Bank'!N140)</f>
        <v>0</v>
      </c>
      <c r="O140" s="478">
        <f>Bobot!$P140*($I140*('Input Bank'!$K140+'Input Bank'!$L140)/30)+($J140*'Input Bank'!O140)</f>
        <v>0</v>
      </c>
      <c r="P140" s="478">
        <f>Bobot!$P140*($I140*('Input Bank'!$K140+'Input Bank'!$L140)/30)+($J140*'Input Bank'!P140)</f>
        <v>0</v>
      </c>
      <c r="Q140" s="478">
        <f>Bobot!$P140*($I140*('Input Bank'!$K140+'Input Bank'!$L140)/30)+($J140*'Input Bank'!Q140)</f>
        <v>0</v>
      </c>
      <c r="R140" s="478">
        <f>Bobot!$P140*($I140*('Input Bank'!$K140+'Input Bank'!$L140)/30)+($J140*'Input Bank'!R140)</f>
        <v>0</v>
      </c>
      <c r="S140" s="478">
        <f>Bobot!$P140*($I140*('Input Bank'!$K140+'Input Bank'!$L140)/30)+($J140*'Input Bank'!S140)</f>
        <v>0</v>
      </c>
      <c r="T140" s="478">
        <f>Bobot!$P140*($I140*('Input Bank'!$K140+'Input Bank'!$L140)/30)+($J140*'Input Bank'!T140)</f>
        <v>0</v>
      </c>
      <c r="U140" s="478">
        <f>Bobot!$P140*($I140*('Input Bank'!$K140+'Input Bank'!$L140)/30)+($J140*'Input Bank'!U140)</f>
        <v>0</v>
      </c>
      <c r="V140" s="478">
        <f>Bobot!$P140*($I140*('Input Bank'!$K140+'Input Bank'!$L140)/30)+($J140*'Input Bank'!V140)</f>
        <v>0</v>
      </c>
      <c r="W140" s="478">
        <f>Bobot!$P140*($I140*('Input Bank'!$K140+'Input Bank'!$L140)/30)+($J140*'Input Bank'!W140)</f>
        <v>0</v>
      </c>
      <c r="X140" s="478">
        <f>Bobot!$P140*($I140*('Input Bank'!$K140+'Input Bank'!$L140)/30)+($J140*'Input Bank'!X140)</f>
        <v>0</v>
      </c>
      <c r="Y140" s="478">
        <f>Bobot!$P140*($I140*('Input Bank'!$K140+'Input Bank'!$L140)/30)+($J140*'Input Bank'!Y140)</f>
        <v>0</v>
      </c>
      <c r="Z140" s="478">
        <f>Bobot!$P140*($I140*('Input Bank'!$K140+'Input Bank'!$L140)/30)+($J140*'Input Bank'!Z140)</f>
        <v>0</v>
      </c>
      <c r="AA140" s="478">
        <f>Bobot!$P140*($I140*('Input Bank'!$K140+'Input Bank'!$L140)/30)+($J140*'Input Bank'!AA140)</f>
        <v>0</v>
      </c>
      <c r="AB140" s="478">
        <f>Bobot!$P140*($I140*('Input Bank'!$K140+'Input Bank'!$L140)/30)+($J140*'Input Bank'!AB140)</f>
        <v>0</v>
      </c>
      <c r="AC140" s="478">
        <f>Bobot!$P140*($I140*('Input Bank'!$K140+'Input Bank'!$L140)/30)+($J140*'Input Bank'!AC140)</f>
        <v>0</v>
      </c>
      <c r="AD140" s="478">
        <f>Bobot!$P140*($I140*('Input Bank'!$K140+'Input Bank'!$L140)/30)+($J140*'Input Bank'!AD140)</f>
        <v>0</v>
      </c>
      <c r="AE140" s="478">
        <f>Bobot!$P140*($I140*('Input Bank'!$K140+'Input Bank'!$L140)/30)+($J140*'Input Bank'!AE140)</f>
        <v>0</v>
      </c>
      <c r="AF140" s="478">
        <f>Bobot!$P140*($I140*('Input Bank'!$K140+'Input Bank'!$L140)/30)+($J140*'Input Bank'!AF140)</f>
        <v>0</v>
      </c>
      <c r="AG140" s="478">
        <f>Bobot!$P140*($I140*('Input Bank'!$K140+'Input Bank'!$L140)/30)+($J140*'Input Bank'!AG140)</f>
        <v>0</v>
      </c>
      <c r="AH140" s="478">
        <f>Bobot!$P140*($I140*('Input Bank'!$K140+'Input Bank'!$L140)/30)+($J140*'Input Bank'!AH140)</f>
        <v>0</v>
      </c>
      <c r="AI140" s="478">
        <f>Bobot!$P140*($I140*('Input Bank'!$K140+'Input Bank'!$L140)/30)+($J140*'Input Bank'!AI140)</f>
        <v>0</v>
      </c>
      <c r="AJ140" s="478">
        <f>Bobot!$P140*($I140*('Input Bank'!$K140+'Input Bank'!$L140)/30)+($J140*'Input Bank'!AJ140)</f>
        <v>0</v>
      </c>
      <c r="AK140" s="478">
        <f>Bobot!$P140*($I140*('Input Bank'!$K140+'Input Bank'!$L140)/30)+($J140*'Input Bank'!AK140)</f>
        <v>0</v>
      </c>
      <c r="AL140" s="478">
        <f>Bobot!$P140*($I140*('Input Bank'!$K140+'Input Bank'!$L140)/30)+($J140*'Input Bank'!AL140)</f>
        <v>0</v>
      </c>
      <c r="AM140" s="478">
        <f>Bobot!$P140*($I140*('Input Bank'!$K140+'Input Bank'!$L140)/30)+($J140*'Input Bank'!AM140)</f>
        <v>0</v>
      </c>
      <c r="AN140" s="478">
        <f>Bobot!$P140*($I140*('Input Bank'!$K140+'Input Bank'!$L140)/30)+($J140*'Input Bank'!AN140)</f>
        <v>0</v>
      </c>
      <c r="AO140" s="478">
        <f>Bobot!$P140*($I140*('Input Bank'!$K140+'Input Bank'!$L140)/30)+($J140*'Input Bank'!AO140)</f>
        <v>0</v>
      </c>
      <c r="AP140" s="478">
        <f>Bobot!$P140*($I140*('Input Bank'!$K140+'Input Bank'!$L140)/30)+($J140*'Input Bank'!AP140)</f>
        <v>0</v>
      </c>
      <c r="AQ140" s="478">
        <f>$J140*'Input Bank'!AQ140</f>
        <v>0</v>
      </c>
      <c r="AR140" s="478">
        <f>$J140*'Input Bank'!AR140</f>
        <v>0</v>
      </c>
      <c r="AS140" s="478">
        <f>$J140*'Input Bank'!AS140</f>
        <v>0</v>
      </c>
      <c r="AT140" s="478">
        <f>$J140*'Input Bank'!AT140</f>
        <v>0</v>
      </c>
      <c r="AU140" s="478">
        <f>$J140*'Input Bank'!AU140</f>
        <v>0</v>
      </c>
      <c r="AV140" s="478">
        <f>$J140*'Input Bank'!AV140</f>
        <v>0</v>
      </c>
      <c r="AW140" s="478">
        <f>$J140*'Input Bank'!AW140</f>
        <v>0</v>
      </c>
      <c r="AX140" s="478">
        <f>$J140*'Input Bank'!AX140</f>
        <v>0</v>
      </c>
      <c r="AY140" s="478">
        <f>$J140*'Input Bank'!AY140</f>
        <v>0</v>
      </c>
      <c r="AZ140" s="478">
        <f>$J140*'Input Bank'!AZ140</f>
        <v>0</v>
      </c>
      <c r="BA140" s="478">
        <f>$J140*'Input Bank'!BA140</f>
        <v>0</v>
      </c>
      <c r="BB140" s="510"/>
      <c r="BC140" s="23"/>
      <c r="BD140" s="415"/>
      <c r="BE140" s="415"/>
      <c r="BF140" s="415"/>
      <c r="BG140" s="415"/>
      <c r="BH140" s="415"/>
      <c r="BI140" s="415"/>
      <c r="BJ140" s="415"/>
    </row>
    <row r="141" spans="1:63" s="24" customFormat="1" ht="26">
      <c r="A141" s="439">
        <f>Bobot!P60</f>
        <v>0</v>
      </c>
      <c r="B141" s="439"/>
      <c r="C141" s="439"/>
      <c r="D141" s="439"/>
      <c r="E141" s="439"/>
      <c r="F141" s="47" t="s">
        <v>156</v>
      </c>
      <c r="G141" s="67">
        <v>5</v>
      </c>
      <c r="H141" s="95" t="s">
        <v>498</v>
      </c>
      <c r="I141" s="513" t="s">
        <v>36</v>
      </c>
      <c r="J141" s="514" t="s">
        <v>37</v>
      </c>
      <c r="K141" s="436" t="s">
        <v>161</v>
      </c>
      <c r="L141" s="436" t="s">
        <v>162</v>
      </c>
      <c r="M141" s="437" t="s">
        <v>324</v>
      </c>
      <c r="N141" s="436" t="s">
        <v>163</v>
      </c>
      <c r="O141" s="436" t="s">
        <v>164</v>
      </c>
      <c r="P141" s="436" t="s">
        <v>165</v>
      </c>
      <c r="Q141" s="436" t="s">
        <v>166</v>
      </c>
      <c r="R141" s="436" t="s">
        <v>167</v>
      </c>
      <c r="S141" s="436" t="s">
        <v>168</v>
      </c>
      <c r="T141" s="436" t="s">
        <v>280</v>
      </c>
      <c r="U141" s="436" t="s">
        <v>281</v>
      </c>
      <c r="V141" s="436" t="s">
        <v>282</v>
      </c>
      <c r="W141" s="436" t="s">
        <v>283</v>
      </c>
      <c r="X141" s="436" t="s">
        <v>284</v>
      </c>
      <c r="Y141" s="436" t="s">
        <v>285</v>
      </c>
      <c r="Z141" s="436" t="s">
        <v>286</v>
      </c>
      <c r="AA141" s="436" t="s">
        <v>287</v>
      </c>
      <c r="AB141" s="436" t="s">
        <v>288</v>
      </c>
      <c r="AC141" s="436" t="s">
        <v>289</v>
      </c>
      <c r="AD141" s="436" t="s">
        <v>290</v>
      </c>
      <c r="AE141" s="436" t="s">
        <v>291</v>
      </c>
      <c r="AF141" s="436" t="s">
        <v>292</v>
      </c>
      <c r="AG141" s="436" t="s">
        <v>293</v>
      </c>
      <c r="AH141" s="436" t="s">
        <v>294</v>
      </c>
      <c r="AI141" s="436" t="s">
        <v>295</v>
      </c>
      <c r="AJ141" s="436" t="s">
        <v>296</v>
      </c>
      <c r="AK141" s="436" t="s">
        <v>297</v>
      </c>
      <c r="AL141" s="436" t="s">
        <v>298</v>
      </c>
      <c r="AM141" s="436" t="s">
        <v>299</v>
      </c>
      <c r="AN141" s="436" t="s">
        <v>300</v>
      </c>
      <c r="AO141" s="436" t="s">
        <v>301</v>
      </c>
      <c r="AP141" s="436" t="s">
        <v>302</v>
      </c>
      <c r="AQ141" s="436" t="s">
        <v>169</v>
      </c>
      <c r="AR141" s="436" t="s">
        <v>207</v>
      </c>
      <c r="AS141" s="436" t="s">
        <v>171</v>
      </c>
      <c r="AT141" s="436" t="s">
        <v>172</v>
      </c>
      <c r="AU141" s="436" t="s">
        <v>173</v>
      </c>
      <c r="AV141" s="436" t="s">
        <v>174</v>
      </c>
      <c r="AW141" s="436" t="s">
        <v>175</v>
      </c>
      <c r="AX141" s="436" t="s">
        <v>176</v>
      </c>
      <c r="AY141" s="436" t="s">
        <v>177</v>
      </c>
      <c r="AZ141" s="436" t="s">
        <v>208</v>
      </c>
      <c r="BA141" s="438" t="s">
        <v>179</v>
      </c>
      <c r="BB141" s="510"/>
      <c r="BC141" s="23"/>
      <c r="BD141" s="49"/>
      <c r="BE141" s="49"/>
      <c r="BF141" s="415"/>
      <c r="BG141" s="415"/>
      <c r="BH141" s="415"/>
      <c r="BI141" s="415"/>
      <c r="BJ141" s="415"/>
      <c r="BK141" s="415"/>
    </row>
    <row r="142" spans="1:63" s="24" customFormat="1" ht="25">
      <c r="A142" s="439" t="e">
        <f>Bobot!#REF!</f>
        <v>#REF!</v>
      </c>
      <c r="B142" s="439"/>
      <c r="C142" s="439"/>
      <c r="D142" s="439"/>
      <c r="E142" s="439"/>
      <c r="F142" s="47" t="s">
        <v>157</v>
      </c>
      <c r="G142" s="67" t="s">
        <v>197</v>
      </c>
      <c r="H142" s="51" t="s">
        <v>499</v>
      </c>
      <c r="I142" s="443">
        <f>Bobot!O142</f>
        <v>0</v>
      </c>
      <c r="J142" s="444">
        <f>Bobot!O142</f>
        <v>0</v>
      </c>
      <c r="K142" s="502"/>
      <c r="L142" s="489">
        <f>IF(Bobot!$P142=0,1,0)*('Input Bank'!L142+'Input Bank'!K142)*I142</f>
        <v>0</v>
      </c>
      <c r="M142" s="446">
        <f>Bobot!$P142*($I142*('Input Bank'!$K142+'Input Bank'!$L142)/30)+($J142*'Input Bank'!M142)</f>
        <v>0</v>
      </c>
      <c r="N142" s="446">
        <f>Bobot!$P142*($I142*('Input Bank'!$K142+'Input Bank'!$L142)/30)+($J142*'Input Bank'!N142)</f>
        <v>0</v>
      </c>
      <c r="O142" s="446">
        <f>Bobot!$P142*($I142*('Input Bank'!$K142+'Input Bank'!$L142)/30)+($J142*'Input Bank'!O142)</f>
        <v>0</v>
      </c>
      <c r="P142" s="446">
        <f>Bobot!$P142*($I142*('Input Bank'!$K142+'Input Bank'!$L142)/30)+($J142*'Input Bank'!P142)</f>
        <v>0</v>
      </c>
      <c r="Q142" s="446">
        <f>Bobot!$P142*($I142*('Input Bank'!$K142+'Input Bank'!$L142)/30)+($J142*'Input Bank'!Q142)</f>
        <v>0</v>
      </c>
      <c r="R142" s="446">
        <f>Bobot!$P142*($I142*('Input Bank'!$K142+'Input Bank'!$L142)/30)+($J142*'Input Bank'!R142)</f>
        <v>0</v>
      </c>
      <c r="S142" s="446">
        <f>Bobot!$P142*($I142*('Input Bank'!$K142+'Input Bank'!$L142)/30)+($J142*'Input Bank'!S142)</f>
        <v>0</v>
      </c>
      <c r="T142" s="446">
        <f>Bobot!$P142*($I142*('Input Bank'!$K142+'Input Bank'!$L142)/30)+($J142*'Input Bank'!T142)</f>
        <v>0</v>
      </c>
      <c r="U142" s="446">
        <f>Bobot!$P142*($I142*('Input Bank'!$K142+'Input Bank'!$L142)/30)+($J142*'Input Bank'!U142)</f>
        <v>0</v>
      </c>
      <c r="V142" s="446">
        <f>Bobot!$P142*($I142*('Input Bank'!$K142+'Input Bank'!$L142)/30)+($J142*'Input Bank'!V142)</f>
        <v>0</v>
      </c>
      <c r="W142" s="446">
        <f>Bobot!$P142*($I142*('Input Bank'!$K142+'Input Bank'!$L142)/30)+($J142*'Input Bank'!W142)</f>
        <v>0</v>
      </c>
      <c r="X142" s="446">
        <f>Bobot!$P142*($I142*('Input Bank'!$K142+'Input Bank'!$L142)/30)+($J142*'Input Bank'!X142)</f>
        <v>0</v>
      </c>
      <c r="Y142" s="446">
        <f>Bobot!$P142*($I142*('Input Bank'!$K142+'Input Bank'!$L142)/30)+($J142*'Input Bank'!Y142)</f>
        <v>0</v>
      </c>
      <c r="Z142" s="446">
        <f>Bobot!$P142*($I142*('Input Bank'!$K142+'Input Bank'!$L142)/30)+($J142*'Input Bank'!Z142)</f>
        <v>0</v>
      </c>
      <c r="AA142" s="446">
        <f>Bobot!$P142*($I142*('Input Bank'!$K142+'Input Bank'!$L142)/30)+($J142*'Input Bank'!AA142)</f>
        <v>0</v>
      </c>
      <c r="AB142" s="446">
        <f>Bobot!$P142*($I142*('Input Bank'!$K142+'Input Bank'!$L142)/30)+($J142*'Input Bank'!AB142)</f>
        <v>0</v>
      </c>
      <c r="AC142" s="446">
        <f>Bobot!$P142*($I142*('Input Bank'!$K142+'Input Bank'!$L142)/30)+($J142*'Input Bank'!AC142)</f>
        <v>0</v>
      </c>
      <c r="AD142" s="446">
        <f>Bobot!$P142*($I142*('Input Bank'!$K142+'Input Bank'!$L142)/30)+($J142*'Input Bank'!AD142)</f>
        <v>0</v>
      </c>
      <c r="AE142" s="446">
        <f>Bobot!$P142*($I142*('Input Bank'!$K142+'Input Bank'!$L142)/30)+($J142*'Input Bank'!AE142)</f>
        <v>0</v>
      </c>
      <c r="AF142" s="446">
        <f>Bobot!$P142*($I142*('Input Bank'!$K142+'Input Bank'!$L142)/30)+($J142*'Input Bank'!AF142)</f>
        <v>0</v>
      </c>
      <c r="AG142" s="446">
        <f>Bobot!$P142*($I142*('Input Bank'!$K142+'Input Bank'!$L142)/30)+($J142*'Input Bank'!AG142)</f>
        <v>0</v>
      </c>
      <c r="AH142" s="446">
        <f>Bobot!$P142*($I142*('Input Bank'!$K142+'Input Bank'!$L142)/30)+($J142*'Input Bank'!AH142)</f>
        <v>0</v>
      </c>
      <c r="AI142" s="446">
        <f>Bobot!$P142*($I142*('Input Bank'!$K142+'Input Bank'!$L142)/30)+($J142*'Input Bank'!AI142)</f>
        <v>0</v>
      </c>
      <c r="AJ142" s="446">
        <f>Bobot!$P142*($I142*('Input Bank'!$K142+'Input Bank'!$L142)/30)+($J142*'Input Bank'!AJ142)</f>
        <v>0</v>
      </c>
      <c r="AK142" s="446">
        <f>Bobot!$P142*($I142*('Input Bank'!$K142+'Input Bank'!$L142)/30)+($J142*'Input Bank'!AK142)</f>
        <v>0</v>
      </c>
      <c r="AL142" s="446">
        <f>Bobot!$P142*($I142*('Input Bank'!$K142+'Input Bank'!$L142)/30)+($J142*'Input Bank'!AL142)</f>
        <v>0</v>
      </c>
      <c r="AM142" s="446">
        <f>Bobot!$P142*($I142*('Input Bank'!$K142+'Input Bank'!$L142)/30)+($J142*'Input Bank'!AM142)</f>
        <v>0</v>
      </c>
      <c r="AN142" s="446">
        <f>Bobot!$P142*($I142*('Input Bank'!$K142+'Input Bank'!$L142)/30)+($J142*'Input Bank'!AN142)</f>
        <v>0</v>
      </c>
      <c r="AO142" s="446">
        <f>Bobot!$P142*($I142*('Input Bank'!$K142+'Input Bank'!$L142)/30)+($J142*'Input Bank'!AO142)</f>
        <v>0</v>
      </c>
      <c r="AP142" s="446">
        <f>Bobot!$P142*($I142*('Input Bank'!$K142+'Input Bank'!$L142)/30)+($J142*'Input Bank'!AP142)</f>
        <v>0</v>
      </c>
      <c r="AQ142" s="489">
        <f>$J142*'Input Bank'!AQ142</f>
        <v>0</v>
      </c>
      <c r="AR142" s="489">
        <f>$J142*'Input Bank'!AR142</f>
        <v>0</v>
      </c>
      <c r="AS142" s="489">
        <f>$J142*'Input Bank'!AS142</f>
        <v>0</v>
      </c>
      <c r="AT142" s="489">
        <f>$J142*'Input Bank'!AT142</f>
        <v>0</v>
      </c>
      <c r="AU142" s="489">
        <f>$J142*'Input Bank'!AU142</f>
        <v>0</v>
      </c>
      <c r="AV142" s="489">
        <f>$J142*'Input Bank'!AV142</f>
        <v>0</v>
      </c>
      <c r="AW142" s="489">
        <f>$J142*'Input Bank'!AW142</f>
        <v>0</v>
      </c>
      <c r="AX142" s="489">
        <f>$J142*'Input Bank'!AX142</f>
        <v>0</v>
      </c>
      <c r="AY142" s="489">
        <f>$J142*'Input Bank'!AY142</f>
        <v>0</v>
      </c>
      <c r="AZ142" s="489">
        <f>$J142*'Input Bank'!AZ142</f>
        <v>0</v>
      </c>
      <c r="BA142" s="491">
        <f>$J142*'Input Bank'!BA142</f>
        <v>0</v>
      </c>
      <c r="BB142" s="510"/>
      <c r="BC142" s="23"/>
      <c r="BD142" s="49"/>
      <c r="BE142" s="49"/>
      <c r="BG142" s="415"/>
      <c r="BH142" s="415"/>
      <c r="BI142" s="415"/>
      <c r="BJ142" s="415"/>
      <c r="BK142" s="415"/>
    </row>
    <row r="143" spans="1:63" s="24" customFormat="1" ht="25">
      <c r="A143" s="439">
        <f>Bobot!P62</f>
        <v>0</v>
      </c>
      <c r="B143" s="439"/>
      <c r="C143" s="439"/>
      <c r="D143" s="439"/>
      <c r="E143" s="439"/>
      <c r="F143" s="47" t="s">
        <v>13</v>
      </c>
      <c r="G143" s="67" t="s">
        <v>559</v>
      </c>
      <c r="H143" s="51" t="s">
        <v>500</v>
      </c>
      <c r="I143" s="443">
        <f>Bobot!O143</f>
        <v>0</v>
      </c>
      <c r="J143" s="444">
        <f>Bobot!O143</f>
        <v>0</v>
      </c>
      <c r="K143" s="515"/>
      <c r="L143" s="489">
        <f>IF(Bobot!$P143=0,1,0)*('Input Bank'!L143+'Input Bank'!K143)*I143</f>
        <v>0</v>
      </c>
      <c r="M143" s="446">
        <f>Bobot!$P143*($I143*('Input Bank'!$K143+'Input Bank'!$L143)/30)+($J143*'Input Bank'!M143)</f>
        <v>0</v>
      </c>
      <c r="N143" s="446">
        <f>Bobot!$P143*($I143*('Input Bank'!$K143+'Input Bank'!$L143)/30)+($J143*'Input Bank'!N143)</f>
        <v>0</v>
      </c>
      <c r="O143" s="446">
        <f>Bobot!$P143*($I143*('Input Bank'!$K143+'Input Bank'!$L143)/30)+($J143*'Input Bank'!O143)</f>
        <v>0</v>
      </c>
      <c r="P143" s="446">
        <f>Bobot!$P143*($I143*('Input Bank'!$K143+'Input Bank'!$L143)/30)+($J143*'Input Bank'!P143)</f>
        <v>0</v>
      </c>
      <c r="Q143" s="446">
        <f>Bobot!$P143*($I143*('Input Bank'!$K143+'Input Bank'!$L143)/30)+($J143*'Input Bank'!Q143)</f>
        <v>0</v>
      </c>
      <c r="R143" s="446">
        <f>Bobot!$P143*($I143*('Input Bank'!$K143+'Input Bank'!$L143)/30)+($J143*'Input Bank'!R143)</f>
        <v>0</v>
      </c>
      <c r="S143" s="446">
        <f>Bobot!$P143*($I143*('Input Bank'!$K143+'Input Bank'!$L143)/30)+($J143*'Input Bank'!S143)</f>
        <v>0</v>
      </c>
      <c r="T143" s="446">
        <f>Bobot!$P143*($I143*('Input Bank'!$K143+'Input Bank'!$L143)/30)+($J143*'Input Bank'!T143)</f>
        <v>0</v>
      </c>
      <c r="U143" s="446">
        <f>Bobot!$P143*($I143*('Input Bank'!$K143+'Input Bank'!$L143)/30)+($J143*'Input Bank'!U143)</f>
        <v>0</v>
      </c>
      <c r="V143" s="446">
        <f>Bobot!$P143*($I143*('Input Bank'!$K143+'Input Bank'!$L143)/30)+($J143*'Input Bank'!V143)</f>
        <v>0</v>
      </c>
      <c r="W143" s="446">
        <f>Bobot!$P143*($I143*('Input Bank'!$K143+'Input Bank'!$L143)/30)+($J143*'Input Bank'!W143)</f>
        <v>0</v>
      </c>
      <c r="X143" s="446">
        <f>Bobot!$P143*($I143*('Input Bank'!$K143+'Input Bank'!$L143)/30)+($J143*'Input Bank'!X143)</f>
        <v>0</v>
      </c>
      <c r="Y143" s="446">
        <f>Bobot!$P143*($I143*('Input Bank'!$K143+'Input Bank'!$L143)/30)+($J143*'Input Bank'!Y143)</f>
        <v>0</v>
      </c>
      <c r="Z143" s="446">
        <f>Bobot!$P143*($I143*('Input Bank'!$K143+'Input Bank'!$L143)/30)+($J143*'Input Bank'!Z143)</f>
        <v>0</v>
      </c>
      <c r="AA143" s="446">
        <f>Bobot!$P143*($I143*('Input Bank'!$K143+'Input Bank'!$L143)/30)+($J143*'Input Bank'!AA143)</f>
        <v>0</v>
      </c>
      <c r="AB143" s="446">
        <f>Bobot!$P143*($I143*('Input Bank'!$K143+'Input Bank'!$L143)/30)+($J143*'Input Bank'!AB143)</f>
        <v>0</v>
      </c>
      <c r="AC143" s="446">
        <f>Bobot!$P143*($I143*('Input Bank'!$K143+'Input Bank'!$L143)/30)+($J143*'Input Bank'!AC143)</f>
        <v>0</v>
      </c>
      <c r="AD143" s="446">
        <f>Bobot!$P143*($I143*('Input Bank'!$K143+'Input Bank'!$L143)/30)+($J143*'Input Bank'!AD143)</f>
        <v>0</v>
      </c>
      <c r="AE143" s="446">
        <f>Bobot!$P143*($I143*('Input Bank'!$K143+'Input Bank'!$L143)/30)+($J143*'Input Bank'!AE143)</f>
        <v>0</v>
      </c>
      <c r="AF143" s="446">
        <f>Bobot!$P143*($I143*('Input Bank'!$K143+'Input Bank'!$L143)/30)+($J143*'Input Bank'!AF143)</f>
        <v>0</v>
      </c>
      <c r="AG143" s="446">
        <f>Bobot!$P143*($I143*('Input Bank'!$K143+'Input Bank'!$L143)/30)+($J143*'Input Bank'!AG143)</f>
        <v>0</v>
      </c>
      <c r="AH143" s="446">
        <f>Bobot!$P143*($I143*('Input Bank'!$K143+'Input Bank'!$L143)/30)+($J143*'Input Bank'!AH143)</f>
        <v>0</v>
      </c>
      <c r="AI143" s="446">
        <f>Bobot!$P143*($I143*('Input Bank'!$K143+'Input Bank'!$L143)/30)+($J143*'Input Bank'!AI143)</f>
        <v>0</v>
      </c>
      <c r="AJ143" s="446">
        <f>Bobot!$P143*($I143*('Input Bank'!$K143+'Input Bank'!$L143)/30)+($J143*'Input Bank'!AJ143)</f>
        <v>0</v>
      </c>
      <c r="AK143" s="446">
        <f>Bobot!$P143*($I143*('Input Bank'!$K143+'Input Bank'!$L143)/30)+($J143*'Input Bank'!AK143)</f>
        <v>0</v>
      </c>
      <c r="AL143" s="446">
        <f>Bobot!$P143*($I143*('Input Bank'!$K143+'Input Bank'!$L143)/30)+($J143*'Input Bank'!AL143)</f>
        <v>0</v>
      </c>
      <c r="AM143" s="446">
        <f>Bobot!$P143*($I143*('Input Bank'!$K143+'Input Bank'!$L143)/30)+($J143*'Input Bank'!AM143)</f>
        <v>0</v>
      </c>
      <c r="AN143" s="446">
        <f>Bobot!$P143*($I143*('Input Bank'!$K143+'Input Bank'!$L143)/30)+($J143*'Input Bank'!AN143)</f>
        <v>0</v>
      </c>
      <c r="AO143" s="446">
        <f>Bobot!$P143*($I143*('Input Bank'!$K143+'Input Bank'!$L143)/30)+($J143*'Input Bank'!AO143)</f>
        <v>0</v>
      </c>
      <c r="AP143" s="446">
        <f>Bobot!$P143*($I143*('Input Bank'!$K143+'Input Bank'!$L143)/30)+($J143*'Input Bank'!AP143)</f>
        <v>0</v>
      </c>
      <c r="AQ143" s="489">
        <f>$J143*'Input Bank'!AQ143</f>
        <v>0</v>
      </c>
      <c r="AR143" s="489">
        <f>$J143*'Input Bank'!AR143</f>
        <v>0</v>
      </c>
      <c r="AS143" s="489">
        <f>$J143*'Input Bank'!AS143</f>
        <v>0</v>
      </c>
      <c r="AT143" s="489">
        <f>$J143*'Input Bank'!AT143</f>
        <v>0</v>
      </c>
      <c r="AU143" s="489">
        <f>$J143*'Input Bank'!AU143</f>
        <v>0</v>
      </c>
      <c r="AV143" s="489">
        <f>$J143*'Input Bank'!AV143</f>
        <v>0</v>
      </c>
      <c r="AW143" s="489">
        <f>$J143*'Input Bank'!AW143</f>
        <v>0</v>
      </c>
      <c r="AX143" s="489">
        <f>$J143*'Input Bank'!AX143</f>
        <v>0</v>
      </c>
      <c r="AY143" s="489">
        <f>$J143*'Input Bank'!AY143</f>
        <v>0</v>
      </c>
      <c r="AZ143" s="489">
        <f>$J143*'Input Bank'!AZ143</f>
        <v>0</v>
      </c>
      <c r="BA143" s="491">
        <f>$J143*'Input Bank'!BA143</f>
        <v>0</v>
      </c>
      <c r="BB143" s="510"/>
      <c r="BC143" s="23"/>
      <c r="BD143" s="23"/>
      <c r="BE143" s="23"/>
      <c r="BF143" s="49"/>
      <c r="BJ143" s="415"/>
      <c r="BK143" s="415"/>
    </row>
    <row r="144" spans="1:63" s="24" customFormat="1" ht="25">
      <c r="A144" s="439">
        <f>Bobot!P63</f>
        <v>0</v>
      </c>
      <c r="B144" s="439"/>
      <c r="C144" s="439"/>
      <c r="D144" s="439"/>
      <c r="E144" s="439"/>
      <c r="F144" s="47" t="s">
        <v>158</v>
      </c>
      <c r="G144" s="67" t="s">
        <v>560</v>
      </c>
      <c r="H144" s="52" t="s">
        <v>501</v>
      </c>
      <c r="I144" s="443">
        <f>Bobot!O144</f>
        <v>0</v>
      </c>
      <c r="J144" s="444">
        <f>Bobot!O144</f>
        <v>0</v>
      </c>
      <c r="K144" s="515"/>
      <c r="L144" s="489">
        <f>IF(Bobot!$P144=0,1,0)*('Input Bank'!L144+'Input Bank'!K144)*I144</f>
        <v>0</v>
      </c>
      <c r="M144" s="446">
        <f>Bobot!$P144*($I144*('Input Bank'!$K144+'Input Bank'!$L144)/30)+($J144*'Input Bank'!M144)</f>
        <v>0</v>
      </c>
      <c r="N144" s="446">
        <f>Bobot!$P144*($I144*('Input Bank'!$K144+'Input Bank'!$L144)/30)+($J144*'Input Bank'!N144)</f>
        <v>0</v>
      </c>
      <c r="O144" s="446">
        <f>Bobot!$P144*($I144*('Input Bank'!$K144+'Input Bank'!$L144)/30)+($J144*'Input Bank'!O144)</f>
        <v>0</v>
      </c>
      <c r="P144" s="446">
        <f>Bobot!$P144*($I144*('Input Bank'!$K144+'Input Bank'!$L144)/30)+($J144*'Input Bank'!P144)</f>
        <v>0</v>
      </c>
      <c r="Q144" s="446">
        <f>Bobot!$P144*($I144*('Input Bank'!$K144+'Input Bank'!$L144)/30)+($J144*'Input Bank'!Q144)</f>
        <v>0</v>
      </c>
      <c r="R144" s="446">
        <f>Bobot!$P144*($I144*('Input Bank'!$K144+'Input Bank'!$L144)/30)+($J144*'Input Bank'!R144)</f>
        <v>0</v>
      </c>
      <c r="S144" s="446">
        <f>Bobot!$P144*($I144*('Input Bank'!$K144+'Input Bank'!$L144)/30)+($J144*'Input Bank'!S144)</f>
        <v>0</v>
      </c>
      <c r="T144" s="446">
        <f>Bobot!$P144*($I144*('Input Bank'!$K144+'Input Bank'!$L144)/30)+($J144*'Input Bank'!T144)</f>
        <v>0</v>
      </c>
      <c r="U144" s="446">
        <f>Bobot!$P144*($I144*('Input Bank'!$K144+'Input Bank'!$L144)/30)+($J144*'Input Bank'!U144)</f>
        <v>0</v>
      </c>
      <c r="V144" s="446">
        <f>Bobot!$P144*($I144*('Input Bank'!$K144+'Input Bank'!$L144)/30)+($J144*'Input Bank'!V144)</f>
        <v>0</v>
      </c>
      <c r="W144" s="446">
        <f>Bobot!$P144*($I144*('Input Bank'!$K144+'Input Bank'!$L144)/30)+($J144*'Input Bank'!W144)</f>
        <v>0</v>
      </c>
      <c r="X144" s="446">
        <f>Bobot!$P144*($I144*('Input Bank'!$K144+'Input Bank'!$L144)/30)+($J144*'Input Bank'!X144)</f>
        <v>0</v>
      </c>
      <c r="Y144" s="446">
        <f>Bobot!$P144*($I144*('Input Bank'!$K144+'Input Bank'!$L144)/30)+($J144*'Input Bank'!Y144)</f>
        <v>0</v>
      </c>
      <c r="Z144" s="446">
        <f>Bobot!$P144*($I144*('Input Bank'!$K144+'Input Bank'!$L144)/30)+($J144*'Input Bank'!Z144)</f>
        <v>0</v>
      </c>
      <c r="AA144" s="446">
        <f>Bobot!$P144*($I144*('Input Bank'!$K144+'Input Bank'!$L144)/30)+($J144*'Input Bank'!AA144)</f>
        <v>0</v>
      </c>
      <c r="AB144" s="446">
        <f>Bobot!$P144*($I144*('Input Bank'!$K144+'Input Bank'!$L144)/30)+($J144*'Input Bank'!AB144)</f>
        <v>0</v>
      </c>
      <c r="AC144" s="446">
        <f>Bobot!$P144*($I144*('Input Bank'!$K144+'Input Bank'!$L144)/30)+($J144*'Input Bank'!AC144)</f>
        <v>0</v>
      </c>
      <c r="AD144" s="446">
        <f>Bobot!$P144*($I144*('Input Bank'!$K144+'Input Bank'!$L144)/30)+($J144*'Input Bank'!AD144)</f>
        <v>0</v>
      </c>
      <c r="AE144" s="446">
        <f>Bobot!$P144*($I144*('Input Bank'!$K144+'Input Bank'!$L144)/30)+($J144*'Input Bank'!AE144)</f>
        <v>0</v>
      </c>
      <c r="AF144" s="446">
        <f>Bobot!$P144*($I144*('Input Bank'!$K144+'Input Bank'!$L144)/30)+($J144*'Input Bank'!AF144)</f>
        <v>0</v>
      </c>
      <c r="AG144" s="446">
        <f>Bobot!$P144*($I144*('Input Bank'!$K144+'Input Bank'!$L144)/30)+($J144*'Input Bank'!AG144)</f>
        <v>0</v>
      </c>
      <c r="AH144" s="446">
        <f>Bobot!$P144*($I144*('Input Bank'!$K144+'Input Bank'!$L144)/30)+($J144*'Input Bank'!AH144)</f>
        <v>0</v>
      </c>
      <c r="AI144" s="446">
        <f>Bobot!$P144*($I144*('Input Bank'!$K144+'Input Bank'!$L144)/30)+($J144*'Input Bank'!AI144)</f>
        <v>0</v>
      </c>
      <c r="AJ144" s="446">
        <f>Bobot!$P144*($I144*('Input Bank'!$K144+'Input Bank'!$L144)/30)+($J144*'Input Bank'!AJ144)</f>
        <v>0</v>
      </c>
      <c r="AK144" s="446">
        <f>Bobot!$P144*($I144*('Input Bank'!$K144+'Input Bank'!$L144)/30)+($J144*'Input Bank'!AK144)</f>
        <v>0</v>
      </c>
      <c r="AL144" s="446">
        <f>Bobot!$P144*($I144*('Input Bank'!$K144+'Input Bank'!$L144)/30)+($J144*'Input Bank'!AL144)</f>
        <v>0</v>
      </c>
      <c r="AM144" s="446">
        <f>Bobot!$P144*($I144*('Input Bank'!$K144+'Input Bank'!$L144)/30)+($J144*'Input Bank'!AM144)</f>
        <v>0</v>
      </c>
      <c r="AN144" s="446">
        <f>Bobot!$P144*($I144*('Input Bank'!$K144+'Input Bank'!$L144)/30)+($J144*'Input Bank'!AN144)</f>
        <v>0</v>
      </c>
      <c r="AO144" s="446">
        <f>Bobot!$P144*($I144*('Input Bank'!$K144+'Input Bank'!$L144)/30)+($J144*'Input Bank'!AO144)</f>
        <v>0</v>
      </c>
      <c r="AP144" s="446">
        <f>Bobot!$P144*($I144*('Input Bank'!$K144+'Input Bank'!$L144)/30)+($J144*'Input Bank'!AP144)</f>
        <v>0</v>
      </c>
      <c r="AQ144" s="489">
        <f>$J144*'Input Bank'!AQ144</f>
        <v>0</v>
      </c>
      <c r="AR144" s="489">
        <f>$J144*'Input Bank'!AR144</f>
        <v>0</v>
      </c>
      <c r="AS144" s="489">
        <f>$J144*'Input Bank'!AS144</f>
        <v>0</v>
      </c>
      <c r="AT144" s="489">
        <f>$J144*'Input Bank'!AT144</f>
        <v>0</v>
      </c>
      <c r="AU144" s="489">
        <f>$J144*'Input Bank'!AU144</f>
        <v>0</v>
      </c>
      <c r="AV144" s="489">
        <f>$J144*'Input Bank'!AV144</f>
        <v>0</v>
      </c>
      <c r="AW144" s="489">
        <f>$J144*'Input Bank'!AW144</f>
        <v>0</v>
      </c>
      <c r="AX144" s="489">
        <f>$J144*'Input Bank'!AX144</f>
        <v>0</v>
      </c>
      <c r="AY144" s="489">
        <f>$J144*'Input Bank'!AY144</f>
        <v>0</v>
      </c>
      <c r="AZ144" s="489">
        <f>$J144*'Input Bank'!AZ144</f>
        <v>0</v>
      </c>
      <c r="BA144" s="491">
        <f>$J144*'Input Bank'!BA144</f>
        <v>0</v>
      </c>
      <c r="BB144" s="432"/>
      <c r="BC144" s="23"/>
      <c r="BD144" s="23"/>
      <c r="BE144" s="23"/>
      <c r="BF144" s="49"/>
      <c r="BG144" s="49"/>
      <c r="BH144" s="49"/>
      <c r="BI144" s="49"/>
      <c r="BJ144" s="415"/>
      <c r="BK144" s="415"/>
    </row>
    <row r="145" spans="1:66" s="24" customFormat="1" ht="26">
      <c r="A145" s="439" t="e">
        <f>Bobot!#REF!</f>
        <v>#REF!</v>
      </c>
      <c r="B145" s="439"/>
      <c r="C145" s="439"/>
      <c r="D145" s="439"/>
      <c r="E145" s="439"/>
      <c r="F145" s="47" t="s">
        <v>263</v>
      </c>
      <c r="G145" s="67">
        <v>6</v>
      </c>
      <c r="H145" s="95" t="s">
        <v>243</v>
      </c>
      <c r="I145" s="513" t="s">
        <v>36</v>
      </c>
      <c r="J145" s="514" t="s">
        <v>37</v>
      </c>
      <c r="K145" s="436" t="s">
        <v>161</v>
      </c>
      <c r="L145" s="436" t="s">
        <v>162</v>
      </c>
      <c r="M145" s="437" t="s">
        <v>324</v>
      </c>
      <c r="N145" s="436" t="s">
        <v>163</v>
      </c>
      <c r="O145" s="436" t="s">
        <v>164</v>
      </c>
      <c r="P145" s="436" t="s">
        <v>165</v>
      </c>
      <c r="Q145" s="436" t="s">
        <v>166</v>
      </c>
      <c r="R145" s="436" t="s">
        <v>167</v>
      </c>
      <c r="S145" s="436" t="s">
        <v>168</v>
      </c>
      <c r="T145" s="436" t="s">
        <v>280</v>
      </c>
      <c r="U145" s="436" t="s">
        <v>281</v>
      </c>
      <c r="V145" s="436" t="s">
        <v>282</v>
      </c>
      <c r="W145" s="436" t="s">
        <v>283</v>
      </c>
      <c r="X145" s="436" t="s">
        <v>284</v>
      </c>
      <c r="Y145" s="436" t="s">
        <v>285</v>
      </c>
      <c r="Z145" s="436" t="s">
        <v>286</v>
      </c>
      <c r="AA145" s="436" t="s">
        <v>287</v>
      </c>
      <c r="AB145" s="436" t="s">
        <v>288</v>
      </c>
      <c r="AC145" s="436" t="s">
        <v>289</v>
      </c>
      <c r="AD145" s="436" t="s">
        <v>290</v>
      </c>
      <c r="AE145" s="436" t="s">
        <v>291</v>
      </c>
      <c r="AF145" s="436" t="s">
        <v>292</v>
      </c>
      <c r="AG145" s="436" t="s">
        <v>293</v>
      </c>
      <c r="AH145" s="436" t="s">
        <v>294</v>
      </c>
      <c r="AI145" s="436" t="s">
        <v>295</v>
      </c>
      <c r="AJ145" s="436" t="s">
        <v>296</v>
      </c>
      <c r="AK145" s="436" t="s">
        <v>297</v>
      </c>
      <c r="AL145" s="436" t="s">
        <v>298</v>
      </c>
      <c r="AM145" s="436" t="s">
        <v>299</v>
      </c>
      <c r="AN145" s="436" t="s">
        <v>300</v>
      </c>
      <c r="AO145" s="436" t="s">
        <v>301</v>
      </c>
      <c r="AP145" s="436" t="s">
        <v>302</v>
      </c>
      <c r="AQ145" s="436" t="s">
        <v>169</v>
      </c>
      <c r="AR145" s="436" t="s">
        <v>207</v>
      </c>
      <c r="AS145" s="436" t="s">
        <v>171</v>
      </c>
      <c r="AT145" s="436" t="s">
        <v>172</v>
      </c>
      <c r="AU145" s="436" t="s">
        <v>173</v>
      </c>
      <c r="AV145" s="436" t="s">
        <v>174</v>
      </c>
      <c r="AW145" s="436" t="s">
        <v>175</v>
      </c>
      <c r="AX145" s="436" t="s">
        <v>176</v>
      </c>
      <c r="AY145" s="436" t="s">
        <v>177</v>
      </c>
      <c r="AZ145" s="436" t="s">
        <v>208</v>
      </c>
      <c r="BA145" s="438" t="s">
        <v>179</v>
      </c>
      <c r="BB145" s="432"/>
      <c r="BC145" s="23"/>
      <c r="BD145" s="23"/>
      <c r="BE145" s="23"/>
      <c r="BF145" s="49"/>
      <c r="BG145" s="49"/>
      <c r="BH145" s="49"/>
      <c r="BI145" s="49"/>
      <c r="BJ145" s="415"/>
      <c r="BK145" s="415"/>
      <c r="BL145" s="415"/>
    </row>
    <row r="146" spans="1:66" s="24" customFormat="1" ht="13">
      <c r="A146" s="439" t="e">
        <f>Bobot!#REF!</f>
        <v>#REF!</v>
      </c>
      <c r="B146" s="439"/>
      <c r="C146" s="439"/>
      <c r="D146" s="439"/>
      <c r="E146" s="439"/>
      <c r="F146" s="47" t="s">
        <v>264</v>
      </c>
      <c r="G146" s="67" t="s">
        <v>561</v>
      </c>
      <c r="H146" s="147" t="s">
        <v>495</v>
      </c>
      <c r="I146" s="443">
        <f>Bobot!O146</f>
        <v>0</v>
      </c>
      <c r="J146" s="444">
        <f>Bobot!O146</f>
        <v>0</v>
      </c>
      <c r="K146" s="515"/>
      <c r="L146" s="489">
        <f>IF(Bobot!$P146=0,1,0)*('Input Bank'!L146+'Input Bank'!K146)*I146</f>
        <v>0</v>
      </c>
      <c r="M146" s="446">
        <f>Bobot!$P146*($I146*('Input Bank'!$K146+'Input Bank'!$L146)/30)+($J146*'Input Bank'!M146)</f>
        <v>0</v>
      </c>
      <c r="N146" s="446">
        <f>Bobot!$P146*($I146*('Input Bank'!$K146+'Input Bank'!$L146)/30)+($J146*'Input Bank'!N146)</f>
        <v>0</v>
      </c>
      <c r="O146" s="446">
        <f>Bobot!$P146*($I146*('Input Bank'!$K146+'Input Bank'!$L146)/30)+($J146*'Input Bank'!O146)</f>
        <v>0</v>
      </c>
      <c r="P146" s="446">
        <f>Bobot!$P146*($I146*('Input Bank'!$K146+'Input Bank'!$L146)/30)+($J146*'Input Bank'!P146)</f>
        <v>0</v>
      </c>
      <c r="Q146" s="446">
        <f>Bobot!$P146*($I146*('Input Bank'!$K146+'Input Bank'!$L146)/30)+($J146*'Input Bank'!Q146)</f>
        <v>0</v>
      </c>
      <c r="R146" s="446">
        <f>Bobot!$P146*($I146*('Input Bank'!$K146+'Input Bank'!$L146)/30)+($J146*'Input Bank'!R146)</f>
        <v>0</v>
      </c>
      <c r="S146" s="446">
        <f>Bobot!$P146*($I146*('Input Bank'!$K146+'Input Bank'!$L146)/30)+($J146*'Input Bank'!S146)</f>
        <v>0</v>
      </c>
      <c r="T146" s="446">
        <f>Bobot!$P146*($I146*('Input Bank'!$K146+'Input Bank'!$L146)/30)+($J146*'Input Bank'!T146)</f>
        <v>0</v>
      </c>
      <c r="U146" s="446">
        <f>Bobot!$P146*($I146*('Input Bank'!$K146+'Input Bank'!$L146)/30)+($J146*'Input Bank'!U146)</f>
        <v>0</v>
      </c>
      <c r="V146" s="446">
        <f>Bobot!$P146*($I146*('Input Bank'!$K146+'Input Bank'!$L146)/30)+($J146*'Input Bank'!V146)</f>
        <v>0</v>
      </c>
      <c r="W146" s="446">
        <f>Bobot!$P146*($I146*('Input Bank'!$K146+'Input Bank'!$L146)/30)+($J146*'Input Bank'!W146)</f>
        <v>0</v>
      </c>
      <c r="X146" s="446">
        <f>Bobot!$P146*($I146*('Input Bank'!$K146+'Input Bank'!$L146)/30)+($J146*'Input Bank'!X146)</f>
        <v>0</v>
      </c>
      <c r="Y146" s="446">
        <f>Bobot!$P146*($I146*('Input Bank'!$K146+'Input Bank'!$L146)/30)+($J146*'Input Bank'!Y146)</f>
        <v>0</v>
      </c>
      <c r="Z146" s="446">
        <f>Bobot!$P146*($I146*('Input Bank'!$K146+'Input Bank'!$L146)/30)+($J146*'Input Bank'!Z146)</f>
        <v>0</v>
      </c>
      <c r="AA146" s="446">
        <f>Bobot!$P146*($I146*('Input Bank'!$K146+'Input Bank'!$L146)/30)+($J146*'Input Bank'!AA146)</f>
        <v>0</v>
      </c>
      <c r="AB146" s="446">
        <f>Bobot!$P146*($I146*('Input Bank'!$K146+'Input Bank'!$L146)/30)+($J146*'Input Bank'!AB146)</f>
        <v>0</v>
      </c>
      <c r="AC146" s="446">
        <f>Bobot!$P146*($I146*('Input Bank'!$K146+'Input Bank'!$L146)/30)+($J146*'Input Bank'!AC146)</f>
        <v>0</v>
      </c>
      <c r="AD146" s="446">
        <f>Bobot!$P146*($I146*('Input Bank'!$K146+'Input Bank'!$L146)/30)+($J146*'Input Bank'!AD146)</f>
        <v>0</v>
      </c>
      <c r="AE146" s="446">
        <f>Bobot!$P146*($I146*('Input Bank'!$K146+'Input Bank'!$L146)/30)+($J146*'Input Bank'!AE146)</f>
        <v>0</v>
      </c>
      <c r="AF146" s="446">
        <f>Bobot!$P146*($I146*('Input Bank'!$K146+'Input Bank'!$L146)/30)+($J146*'Input Bank'!AF146)</f>
        <v>0</v>
      </c>
      <c r="AG146" s="446">
        <f>Bobot!$P146*($I146*('Input Bank'!$K146+'Input Bank'!$L146)/30)+($J146*'Input Bank'!AG146)</f>
        <v>0</v>
      </c>
      <c r="AH146" s="446">
        <f>Bobot!$P146*($I146*('Input Bank'!$K146+'Input Bank'!$L146)/30)+($J146*'Input Bank'!AH146)</f>
        <v>0</v>
      </c>
      <c r="AI146" s="446">
        <f>Bobot!$P146*($I146*('Input Bank'!$K146+'Input Bank'!$L146)/30)+($J146*'Input Bank'!AI146)</f>
        <v>0</v>
      </c>
      <c r="AJ146" s="446">
        <f>Bobot!$P146*($I146*('Input Bank'!$K146+'Input Bank'!$L146)/30)+($J146*'Input Bank'!AJ146)</f>
        <v>0</v>
      </c>
      <c r="AK146" s="446">
        <f>Bobot!$P146*($I146*('Input Bank'!$K146+'Input Bank'!$L146)/30)+($J146*'Input Bank'!AK146)</f>
        <v>0</v>
      </c>
      <c r="AL146" s="446">
        <f>Bobot!$P146*($I146*('Input Bank'!$K146+'Input Bank'!$L146)/30)+($J146*'Input Bank'!AL146)</f>
        <v>0</v>
      </c>
      <c r="AM146" s="446">
        <f>Bobot!$P146*($I146*('Input Bank'!$K146+'Input Bank'!$L146)/30)+($J146*'Input Bank'!AM146)</f>
        <v>0</v>
      </c>
      <c r="AN146" s="446">
        <f>Bobot!$P146*($I146*('Input Bank'!$K146+'Input Bank'!$L146)/30)+($J146*'Input Bank'!AN146)</f>
        <v>0</v>
      </c>
      <c r="AO146" s="446">
        <f>Bobot!$P146*($I146*('Input Bank'!$K146+'Input Bank'!$L146)/30)+($J146*'Input Bank'!AO146)</f>
        <v>0</v>
      </c>
      <c r="AP146" s="446">
        <f>Bobot!$P146*($I146*('Input Bank'!$K146+'Input Bank'!$L146)/30)+($J146*'Input Bank'!AP146)</f>
        <v>0</v>
      </c>
      <c r="AQ146" s="446">
        <f>Bobot!$P146*($I146*('Input Bank'!$K146+'Input Bank'!$L146)/30)+($J146*'Input Bank'!AQ146)</f>
        <v>0</v>
      </c>
      <c r="AR146" s="446">
        <f>Bobot!$P146*($I146*('Input Bank'!$K146+'Input Bank'!$L146)/30)+($J146*'Input Bank'!AR146)</f>
        <v>0</v>
      </c>
      <c r="AS146" s="446">
        <f>Bobot!$P146*($I146*('Input Bank'!$K146+'Input Bank'!$L146)/30)+($J146*'Input Bank'!AS146)</f>
        <v>0</v>
      </c>
      <c r="AT146" s="446">
        <f>Bobot!$P146*($I146*('Input Bank'!$K146+'Input Bank'!$L146)/30)+($J146*'Input Bank'!AT146)</f>
        <v>0</v>
      </c>
      <c r="AU146" s="446">
        <f>Bobot!$P146*($I146*('Input Bank'!$K146+'Input Bank'!$L146)/30)+($J146*'Input Bank'!AU146)</f>
        <v>0</v>
      </c>
      <c r="AV146" s="446">
        <f>Bobot!$P146*($I146*('Input Bank'!$K146+'Input Bank'!$L146)/30)+($J146*'Input Bank'!AV146)</f>
        <v>0</v>
      </c>
      <c r="AW146" s="446">
        <f>Bobot!$P146*($I146*('Input Bank'!$K146+'Input Bank'!$L146)/30)+($J146*'Input Bank'!AW146)</f>
        <v>0</v>
      </c>
      <c r="AX146" s="446">
        <f>Bobot!$P146*($I146*('Input Bank'!$K146+'Input Bank'!$L146)/30)+($J146*'Input Bank'!AX146)</f>
        <v>0</v>
      </c>
      <c r="AY146" s="446">
        <f>Bobot!$P146*($I146*('Input Bank'!$K146+'Input Bank'!$L146)/30)+($J146*'Input Bank'!AY146)</f>
        <v>0</v>
      </c>
      <c r="AZ146" s="446">
        <f>Bobot!$P146*($I146*('Input Bank'!$K146+'Input Bank'!$L146)/30)+($J146*'Input Bank'!AZ146)</f>
        <v>0</v>
      </c>
      <c r="BA146" s="447">
        <f>Bobot!$P146*($I146*('Input Bank'!$K146+'Input Bank'!$L146)/30)+($J146*'Input Bank'!BA146)</f>
        <v>0</v>
      </c>
      <c r="BB146" s="432"/>
      <c r="BC146" s="23"/>
      <c r="BD146" s="23"/>
      <c r="BE146" s="23"/>
      <c r="BF146" s="49"/>
      <c r="BG146" s="49"/>
      <c r="BH146" s="49"/>
      <c r="BI146" s="49"/>
      <c r="BJ146" s="415"/>
      <c r="BK146" s="415"/>
      <c r="BL146" s="415"/>
    </row>
    <row r="147" spans="1:66" s="24" customFormat="1" ht="13">
      <c r="A147" s="439" t="e">
        <f>Bobot!#REF!</f>
        <v>#REF!</v>
      </c>
      <c r="B147" s="439"/>
      <c r="C147" s="439"/>
      <c r="D147" s="439"/>
      <c r="E147" s="439"/>
      <c r="F147" s="47" t="s">
        <v>265</v>
      </c>
      <c r="G147" s="67" t="s">
        <v>562</v>
      </c>
      <c r="H147" s="152" t="s">
        <v>31</v>
      </c>
      <c r="I147" s="443">
        <f>Bobot!O147</f>
        <v>0</v>
      </c>
      <c r="J147" s="444">
        <f>Bobot!O147</f>
        <v>0</v>
      </c>
      <c r="K147" s="515"/>
      <c r="L147" s="489">
        <f>IF(Bobot!$P147=0,1,0)*('Input Bank'!L147+'Input Bank'!K147)*I147</f>
        <v>0</v>
      </c>
      <c r="M147" s="446">
        <f>Bobot!$P147*($I147*('Input Bank'!$K147+'Input Bank'!$L147)/30)+($J147*'Input Bank'!M147)</f>
        <v>0</v>
      </c>
      <c r="N147" s="446">
        <f>Bobot!$P147*($I147*('Input Bank'!$K147+'Input Bank'!$L147)/30)+($J147*'Input Bank'!N147)</f>
        <v>0</v>
      </c>
      <c r="O147" s="446">
        <f>Bobot!$P147*($I147*('Input Bank'!$K147+'Input Bank'!$L147)/30)+($J147*'Input Bank'!O147)</f>
        <v>0</v>
      </c>
      <c r="P147" s="446">
        <f>Bobot!$P147*($I147*('Input Bank'!$K147+'Input Bank'!$L147)/30)+($J147*'Input Bank'!P147)</f>
        <v>0</v>
      </c>
      <c r="Q147" s="446">
        <f>Bobot!$P147*($I147*('Input Bank'!$K147+'Input Bank'!$L147)/30)+($J147*'Input Bank'!Q147)</f>
        <v>0</v>
      </c>
      <c r="R147" s="446">
        <f>Bobot!$P147*($I147*('Input Bank'!$K147+'Input Bank'!$L147)/30)+($J147*'Input Bank'!R147)</f>
        <v>0</v>
      </c>
      <c r="S147" s="446">
        <f>Bobot!$P147*($I147*('Input Bank'!$K147+'Input Bank'!$L147)/30)+($J147*'Input Bank'!S147)</f>
        <v>0</v>
      </c>
      <c r="T147" s="446">
        <f>Bobot!$P147*($I147*('Input Bank'!$K147+'Input Bank'!$L147)/30)+($J147*'Input Bank'!T147)</f>
        <v>0</v>
      </c>
      <c r="U147" s="446">
        <f>Bobot!$P147*($I147*('Input Bank'!$K147+'Input Bank'!$L147)/30)+($J147*'Input Bank'!U147)</f>
        <v>0</v>
      </c>
      <c r="V147" s="446">
        <f>Bobot!$P147*($I147*('Input Bank'!$K147+'Input Bank'!$L147)/30)+($J147*'Input Bank'!V147)</f>
        <v>0</v>
      </c>
      <c r="W147" s="446">
        <f>Bobot!$P147*($I147*('Input Bank'!$K147+'Input Bank'!$L147)/30)+($J147*'Input Bank'!W147)</f>
        <v>0</v>
      </c>
      <c r="X147" s="446">
        <f>Bobot!$P147*($I147*('Input Bank'!$K147+'Input Bank'!$L147)/30)+($J147*'Input Bank'!X147)</f>
        <v>0</v>
      </c>
      <c r="Y147" s="446">
        <f>Bobot!$P147*($I147*('Input Bank'!$K147+'Input Bank'!$L147)/30)+($J147*'Input Bank'!Y147)</f>
        <v>0</v>
      </c>
      <c r="Z147" s="446">
        <f>Bobot!$P147*($I147*('Input Bank'!$K147+'Input Bank'!$L147)/30)+($J147*'Input Bank'!Z147)</f>
        <v>0</v>
      </c>
      <c r="AA147" s="446">
        <f>Bobot!$P147*($I147*('Input Bank'!$K147+'Input Bank'!$L147)/30)+($J147*'Input Bank'!AA147)</f>
        <v>0</v>
      </c>
      <c r="AB147" s="446">
        <f>Bobot!$P147*($I147*('Input Bank'!$K147+'Input Bank'!$L147)/30)+($J147*'Input Bank'!AB147)</f>
        <v>0</v>
      </c>
      <c r="AC147" s="446">
        <f>Bobot!$P147*($I147*('Input Bank'!$K147+'Input Bank'!$L147)/30)+($J147*'Input Bank'!AC147)</f>
        <v>0</v>
      </c>
      <c r="AD147" s="446">
        <f>Bobot!$P147*($I147*('Input Bank'!$K147+'Input Bank'!$L147)/30)+($J147*'Input Bank'!AD147)</f>
        <v>0</v>
      </c>
      <c r="AE147" s="446">
        <f>Bobot!$P147*($I147*('Input Bank'!$K147+'Input Bank'!$L147)/30)+($J147*'Input Bank'!AE147)</f>
        <v>0</v>
      </c>
      <c r="AF147" s="446">
        <f>Bobot!$P147*($I147*('Input Bank'!$K147+'Input Bank'!$L147)/30)+($J147*'Input Bank'!AF147)</f>
        <v>0</v>
      </c>
      <c r="AG147" s="446">
        <f>Bobot!$P147*($I147*('Input Bank'!$K147+'Input Bank'!$L147)/30)+($J147*'Input Bank'!AG147)</f>
        <v>0</v>
      </c>
      <c r="AH147" s="446">
        <f>Bobot!$P147*($I147*('Input Bank'!$K147+'Input Bank'!$L147)/30)+($J147*'Input Bank'!AH147)</f>
        <v>0</v>
      </c>
      <c r="AI147" s="446">
        <f>Bobot!$P147*($I147*('Input Bank'!$K147+'Input Bank'!$L147)/30)+($J147*'Input Bank'!AI147)</f>
        <v>0</v>
      </c>
      <c r="AJ147" s="446">
        <f>Bobot!$P147*($I147*('Input Bank'!$K147+'Input Bank'!$L147)/30)+($J147*'Input Bank'!AJ147)</f>
        <v>0</v>
      </c>
      <c r="AK147" s="446">
        <f>Bobot!$P147*($I147*('Input Bank'!$K147+'Input Bank'!$L147)/30)+($J147*'Input Bank'!AK147)</f>
        <v>0</v>
      </c>
      <c r="AL147" s="446">
        <f>Bobot!$P147*($I147*('Input Bank'!$K147+'Input Bank'!$L147)/30)+($J147*'Input Bank'!AL147)</f>
        <v>0</v>
      </c>
      <c r="AM147" s="446">
        <f>Bobot!$P147*($I147*('Input Bank'!$K147+'Input Bank'!$L147)/30)+($J147*'Input Bank'!AM147)</f>
        <v>0</v>
      </c>
      <c r="AN147" s="446">
        <f>Bobot!$P147*($I147*('Input Bank'!$K147+'Input Bank'!$L147)/30)+($J147*'Input Bank'!AN147)</f>
        <v>0</v>
      </c>
      <c r="AO147" s="446">
        <f>Bobot!$P147*($I147*('Input Bank'!$K147+'Input Bank'!$L147)/30)+($J147*'Input Bank'!AO147)</f>
        <v>0</v>
      </c>
      <c r="AP147" s="446">
        <f>Bobot!$P147*($I147*('Input Bank'!$K147+'Input Bank'!$L147)/30)+($J147*'Input Bank'!AP147)</f>
        <v>0</v>
      </c>
      <c r="AQ147" s="446">
        <f>Bobot!$P147*($I147*('Input Bank'!$K147+'Input Bank'!$L147)/30)+($J147*'Input Bank'!AQ147)</f>
        <v>0</v>
      </c>
      <c r="AR147" s="446">
        <f>Bobot!$P147*($I147*('Input Bank'!$K147+'Input Bank'!$L147)/30)+($J147*'Input Bank'!AR147)</f>
        <v>0</v>
      </c>
      <c r="AS147" s="446">
        <f>Bobot!$P147*($I147*('Input Bank'!$K147+'Input Bank'!$L147)/30)+($J147*'Input Bank'!AS147)</f>
        <v>0</v>
      </c>
      <c r="AT147" s="446">
        <f>Bobot!$P147*($I147*('Input Bank'!$K147+'Input Bank'!$L147)/30)+($J147*'Input Bank'!AT147)</f>
        <v>0</v>
      </c>
      <c r="AU147" s="446">
        <f>Bobot!$P147*($I147*('Input Bank'!$K147+'Input Bank'!$L147)/30)+($J147*'Input Bank'!AU147)</f>
        <v>0</v>
      </c>
      <c r="AV147" s="446">
        <f>Bobot!$P147*($I147*('Input Bank'!$K147+'Input Bank'!$L147)/30)+($J147*'Input Bank'!AV147)</f>
        <v>0</v>
      </c>
      <c r="AW147" s="446">
        <f>Bobot!$P147*($I147*('Input Bank'!$K147+'Input Bank'!$L147)/30)+($J147*'Input Bank'!AW147)</f>
        <v>0</v>
      </c>
      <c r="AX147" s="446">
        <f>Bobot!$P147*($I147*('Input Bank'!$K147+'Input Bank'!$L147)/30)+($J147*'Input Bank'!AX147)</f>
        <v>0</v>
      </c>
      <c r="AY147" s="446">
        <f>Bobot!$P147*($I147*('Input Bank'!$K147+'Input Bank'!$L147)/30)+($J147*'Input Bank'!AY147)</f>
        <v>0</v>
      </c>
      <c r="AZ147" s="446">
        <f>Bobot!$P147*($I147*('Input Bank'!$K147+'Input Bank'!$L147)/30)+($J147*'Input Bank'!AZ147)</f>
        <v>0</v>
      </c>
      <c r="BA147" s="447">
        <f>Bobot!$P147*($I147*('Input Bank'!$K147+'Input Bank'!$L147)/30)+($J147*'Input Bank'!BA147)</f>
        <v>0</v>
      </c>
      <c r="BB147" s="432"/>
      <c r="BC147" s="23"/>
      <c r="BD147" s="23"/>
      <c r="BE147" s="23"/>
      <c r="BF147" s="23"/>
      <c r="BG147" s="49"/>
      <c r="BH147" s="49"/>
      <c r="BI147" s="49"/>
      <c r="BJ147" s="415"/>
      <c r="BK147" s="415"/>
      <c r="BL147" s="415"/>
    </row>
    <row r="148" spans="1:66" s="24" customFormat="1" ht="13">
      <c r="A148" s="439" t="e">
        <f>Bobot!#REF!</f>
        <v>#REF!</v>
      </c>
      <c r="B148" s="439"/>
      <c r="C148" s="439"/>
      <c r="D148" s="439"/>
      <c r="E148" s="439"/>
      <c r="F148" s="47" t="s">
        <v>266</v>
      </c>
      <c r="G148" s="67" t="s">
        <v>563</v>
      </c>
      <c r="H148" s="152" t="s">
        <v>32</v>
      </c>
      <c r="I148" s="443">
        <f>Bobot!O148</f>
        <v>0</v>
      </c>
      <c r="J148" s="444">
        <f>Bobot!O148</f>
        <v>0</v>
      </c>
      <c r="K148" s="515"/>
      <c r="L148" s="489">
        <f>IF(Bobot!$P148=0,1,0)*('Input Bank'!L148+'Input Bank'!K148)*I148</f>
        <v>0</v>
      </c>
      <c r="M148" s="446">
        <f>Bobot!$P148*($I148*('Input Bank'!$K148+'Input Bank'!$L148)/30)+($J148*'Input Bank'!M148)</f>
        <v>0</v>
      </c>
      <c r="N148" s="446">
        <f>Bobot!$P148*($I148*('Input Bank'!$K148+'Input Bank'!$L148)/30)+($J148*'Input Bank'!N148)</f>
        <v>0</v>
      </c>
      <c r="O148" s="446">
        <f>Bobot!$P148*($I148*('Input Bank'!$K148+'Input Bank'!$L148)/30)+($J148*'Input Bank'!O148)</f>
        <v>0</v>
      </c>
      <c r="P148" s="446">
        <f>Bobot!$P148*($I148*('Input Bank'!$K148+'Input Bank'!$L148)/30)+($J148*'Input Bank'!P148)</f>
        <v>0</v>
      </c>
      <c r="Q148" s="446">
        <f>Bobot!$P148*($I148*('Input Bank'!$K148+'Input Bank'!$L148)/30)+($J148*'Input Bank'!Q148)</f>
        <v>0</v>
      </c>
      <c r="R148" s="446">
        <f>Bobot!$P148*($I148*('Input Bank'!$K148+'Input Bank'!$L148)/30)+($J148*'Input Bank'!R148)</f>
        <v>0</v>
      </c>
      <c r="S148" s="446">
        <f>Bobot!$P148*($I148*('Input Bank'!$K148+'Input Bank'!$L148)/30)+($J148*'Input Bank'!S148)</f>
        <v>0</v>
      </c>
      <c r="T148" s="446">
        <f>Bobot!$P148*($I148*('Input Bank'!$K148+'Input Bank'!$L148)/30)+($J148*'Input Bank'!T148)</f>
        <v>0</v>
      </c>
      <c r="U148" s="446">
        <f>Bobot!$P148*($I148*('Input Bank'!$K148+'Input Bank'!$L148)/30)+($J148*'Input Bank'!U148)</f>
        <v>0</v>
      </c>
      <c r="V148" s="446">
        <f>Bobot!$P148*($I148*('Input Bank'!$K148+'Input Bank'!$L148)/30)+($J148*'Input Bank'!V148)</f>
        <v>0</v>
      </c>
      <c r="W148" s="446">
        <f>Bobot!$P148*($I148*('Input Bank'!$K148+'Input Bank'!$L148)/30)+($J148*'Input Bank'!W148)</f>
        <v>0</v>
      </c>
      <c r="X148" s="446">
        <f>Bobot!$P148*($I148*('Input Bank'!$K148+'Input Bank'!$L148)/30)+($J148*'Input Bank'!X148)</f>
        <v>0</v>
      </c>
      <c r="Y148" s="446">
        <f>Bobot!$P148*($I148*('Input Bank'!$K148+'Input Bank'!$L148)/30)+($J148*'Input Bank'!Y148)</f>
        <v>0</v>
      </c>
      <c r="Z148" s="446">
        <f>Bobot!$P148*($I148*('Input Bank'!$K148+'Input Bank'!$L148)/30)+($J148*'Input Bank'!Z148)</f>
        <v>0</v>
      </c>
      <c r="AA148" s="446">
        <f>Bobot!$P148*($I148*('Input Bank'!$K148+'Input Bank'!$L148)/30)+($J148*'Input Bank'!AA148)</f>
        <v>0</v>
      </c>
      <c r="AB148" s="446">
        <f>Bobot!$P148*($I148*('Input Bank'!$K148+'Input Bank'!$L148)/30)+($J148*'Input Bank'!AB148)</f>
        <v>0</v>
      </c>
      <c r="AC148" s="446">
        <f>Bobot!$P148*($I148*('Input Bank'!$K148+'Input Bank'!$L148)/30)+($J148*'Input Bank'!AC148)</f>
        <v>0</v>
      </c>
      <c r="AD148" s="446">
        <f>Bobot!$P148*($I148*('Input Bank'!$K148+'Input Bank'!$L148)/30)+($J148*'Input Bank'!AD148)</f>
        <v>0</v>
      </c>
      <c r="AE148" s="446">
        <f>Bobot!$P148*($I148*('Input Bank'!$K148+'Input Bank'!$L148)/30)+($J148*'Input Bank'!AE148)</f>
        <v>0</v>
      </c>
      <c r="AF148" s="446">
        <f>Bobot!$P148*($I148*('Input Bank'!$K148+'Input Bank'!$L148)/30)+($J148*'Input Bank'!AF148)</f>
        <v>0</v>
      </c>
      <c r="AG148" s="446">
        <f>Bobot!$P148*($I148*('Input Bank'!$K148+'Input Bank'!$L148)/30)+($J148*'Input Bank'!AG148)</f>
        <v>0</v>
      </c>
      <c r="AH148" s="446">
        <f>Bobot!$P148*($I148*('Input Bank'!$K148+'Input Bank'!$L148)/30)+($J148*'Input Bank'!AH148)</f>
        <v>0</v>
      </c>
      <c r="AI148" s="446">
        <f>Bobot!$P148*($I148*('Input Bank'!$K148+'Input Bank'!$L148)/30)+($J148*'Input Bank'!AI148)</f>
        <v>0</v>
      </c>
      <c r="AJ148" s="446">
        <f>Bobot!$P148*($I148*('Input Bank'!$K148+'Input Bank'!$L148)/30)+($J148*'Input Bank'!AJ148)</f>
        <v>0</v>
      </c>
      <c r="AK148" s="446">
        <f>Bobot!$P148*($I148*('Input Bank'!$K148+'Input Bank'!$L148)/30)+($J148*'Input Bank'!AK148)</f>
        <v>0</v>
      </c>
      <c r="AL148" s="446">
        <f>Bobot!$P148*($I148*('Input Bank'!$K148+'Input Bank'!$L148)/30)+($J148*'Input Bank'!AL148)</f>
        <v>0</v>
      </c>
      <c r="AM148" s="446">
        <f>Bobot!$P148*($I148*('Input Bank'!$K148+'Input Bank'!$L148)/30)+($J148*'Input Bank'!AM148)</f>
        <v>0</v>
      </c>
      <c r="AN148" s="446">
        <f>Bobot!$P148*($I148*('Input Bank'!$K148+'Input Bank'!$L148)/30)+($J148*'Input Bank'!AN148)</f>
        <v>0</v>
      </c>
      <c r="AO148" s="446">
        <f>Bobot!$P148*($I148*('Input Bank'!$K148+'Input Bank'!$L148)/30)+($J148*'Input Bank'!AO148)</f>
        <v>0</v>
      </c>
      <c r="AP148" s="446">
        <f>Bobot!$P148*($I148*('Input Bank'!$K148+'Input Bank'!$L148)/30)+($J148*'Input Bank'!AP148)</f>
        <v>0</v>
      </c>
      <c r="AQ148" s="446">
        <f>Bobot!$P148*($I148*('Input Bank'!$K148+'Input Bank'!$L148)/30)+($J148*'Input Bank'!AQ148)</f>
        <v>0</v>
      </c>
      <c r="AR148" s="446">
        <f>Bobot!$P148*($I148*('Input Bank'!$K148+'Input Bank'!$L148)/30)+($J148*'Input Bank'!AR148)</f>
        <v>0</v>
      </c>
      <c r="AS148" s="446">
        <f>Bobot!$P148*($I148*('Input Bank'!$K148+'Input Bank'!$L148)/30)+($J148*'Input Bank'!AS148)</f>
        <v>0</v>
      </c>
      <c r="AT148" s="446">
        <f>Bobot!$P148*($I148*('Input Bank'!$K148+'Input Bank'!$L148)/30)+($J148*'Input Bank'!AT148)</f>
        <v>0</v>
      </c>
      <c r="AU148" s="446">
        <f>Bobot!$P148*($I148*('Input Bank'!$K148+'Input Bank'!$L148)/30)+($J148*'Input Bank'!AU148)</f>
        <v>0</v>
      </c>
      <c r="AV148" s="446">
        <f>Bobot!$P148*($I148*('Input Bank'!$K148+'Input Bank'!$L148)/30)+($J148*'Input Bank'!AV148)</f>
        <v>0</v>
      </c>
      <c r="AW148" s="446">
        <f>Bobot!$P148*($I148*('Input Bank'!$K148+'Input Bank'!$L148)/30)+($J148*'Input Bank'!AW148)</f>
        <v>0</v>
      </c>
      <c r="AX148" s="446">
        <f>Bobot!$P148*($I148*('Input Bank'!$K148+'Input Bank'!$L148)/30)+($J148*'Input Bank'!AX148)</f>
        <v>0</v>
      </c>
      <c r="AY148" s="446">
        <f>Bobot!$P148*($I148*('Input Bank'!$K148+'Input Bank'!$L148)/30)+($J148*'Input Bank'!AY148)</f>
        <v>0</v>
      </c>
      <c r="AZ148" s="446">
        <f>Bobot!$P148*($I148*('Input Bank'!$K148+'Input Bank'!$L148)/30)+($J148*'Input Bank'!AZ148)</f>
        <v>0</v>
      </c>
      <c r="BA148" s="447">
        <f>Bobot!$P148*($I148*('Input Bank'!$K148+'Input Bank'!$L148)/30)+($J148*'Input Bank'!BA148)</f>
        <v>0</v>
      </c>
      <c r="BB148" s="432"/>
      <c r="BC148" s="23"/>
      <c r="BD148" s="23"/>
      <c r="BE148" s="23"/>
      <c r="BF148" s="23"/>
      <c r="BG148" s="49"/>
      <c r="BH148" s="49"/>
      <c r="BI148" s="49"/>
      <c r="BJ148" s="415"/>
      <c r="BK148" s="415"/>
      <c r="BL148" s="415"/>
    </row>
    <row r="149" spans="1:66" s="24" customFormat="1" ht="13">
      <c r="A149" s="439" t="e">
        <f>Bobot!#REF!</f>
        <v>#REF!</v>
      </c>
      <c r="B149" s="439"/>
      <c r="C149" s="439"/>
      <c r="D149" s="439"/>
      <c r="E149" s="439"/>
      <c r="F149" s="47" t="s">
        <v>267</v>
      </c>
      <c r="G149" s="67" t="s">
        <v>564</v>
      </c>
      <c r="H149" s="152" t="s">
        <v>33</v>
      </c>
      <c r="I149" s="443">
        <f>Bobot!O149</f>
        <v>0</v>
      </c>
      <c r="J149" s="444">
        <f>Bobot!O149</f>
        <v>0</v>
      </c>
      <c r="K149" s="515"/>
      <c r="L149" s="489">
        <f>IF(Bobot!$P149=0,1,0)*('Input Bank'!L149+'Input Bank'!K149)*I149</f>
        <v>0</v>
      </c>
      <c r="M149" s="446">
        <f>Bobot!$P149*($I149*('Input Bank'!$K149+'Input Bank'!$L149)/30)+($J149*'Input Bank'!M149)</f>
        <v>0</v>
      </c>
      <c r="N149" s="446">
        <f>Bobot!$P149*($I149*('Input Bank'!$K149+'Input Bank'!$L149)/30)+($J149*'Input Bank'!N149)</f>
        <v>0</v>
      </c>
      <c r="O149" s="446">
        <f>Bobot!$P149*($I149*('Input Bank'!$K149+'Input Bank'!$L149)/30)+($J149*'Input Bank'!O149)</f>
        <v>0</v>
      </c>
      <c r="P149" s="446">
        <f>Bobot!$P149*($I149*('Input Bank'!$K149+'Input Bank'!$L149)/30)+($J149*'Input Bank'!P149)</f>
        <v>0</v>
      </c>
      <c r="Q149" s="446">
        <f>Bobot!$P149*($I149*('Input Bank'!$K149+'Input Bank'!$L149)/30)+($J149*'Input Bank'!Q149)</f>
        <v>0</v>
      </c>
      <c r="R149" s="446">
        <f>Bobot!$P149*($I149*('Input Bank'!$K149+'Input Bank'!$L149)/30)+($J149*'Input Bank'!R149)</f>
        <v>0</v>
      </c>
      <c r="S149" s="446">
        <f>Bobot!$P149*($I149*('Input Bank'!$K149+'Input Bank'!$L149)/30)+($J149*'Input Bank'!S149)</f>
        <v>0</v>
      </c>
      <c r="T149" s="446">
        <f>Bobot!$P149*($I149*('Input Bank'!$K149+'Input Bank'!$L149)/30)+($J149*'Input Bank'!T149)</f>
        <v>0</v>
      </c>
      <c r="U149" s="446">
        <f>Bobot!$P149*($I149*('Input Bank'!$K149+'Input Bank'!$L149)/30)+($J149*'Input Bank'!U149)</f>
        <v>0</v>
      </c>
      <c r="V149" s="446">
        <f>Bobot!$P149*($I149*('Input Bank'!$K149+'Input Bank'!$L149)/30)+($J149*'Input Bank'!V149)</f>
        <v>0</v>
      </c>
      <c r="W149" s="446">
        <f>Bobot!$P149*($I149*('Input Bank'!$K149+'Input Bank'!$L149)/30)+($J149*'Input Bank'!W149)</f>
        <v>0</v>
      </c>
      <c r="X149" s="446">
        <f>Bobot!$P149*($I149*('Input Bank'!$K149+'Input Bank'!$L149)/30)+($J149*'Input Bank'!X149)</f>
        <v>0</v>
      </c>
      <c r="Y149" s="446">
        <f>Bobot!$P149*($I149*('Input Bank'!$K149+'Input Bank'!$L149)/30)+($J149*'Input Bank'!Y149)</f>
        <v>0</v>
      </c>
      <c r="Z149" s="446">
        <f>Bobot!$P149*($I149*('Input Bank'!$K149+'Input Bank'!$L149)/30)+($J149*'Input Bank'!Z149)</f>
        <v>0</v>
      </c>
      <c r="AA149" s="446">
        <f>Bobot!$P149*($I149*('Input Bank'!$K149+'Input Bank'!$L149)/30)+($J149*'Input Bank'!AA149)</f>
        <v>0</v>
      </c>
      <c r="AB149" s="446">
        <f>Bobot!$P149*($I149*('Input Bank'!$K149+'Input Bank'!$L149)/30)+($J149*'Input Bank'!AB149)</f>
        <v>0</v>
      </c>
      <c r="AC149" s="446">
        <f>Bobot!$P149*($I149*('Input Bank'!$K149+'Input Bank'!$L149)/30)+($J149*'Input Bank'!AC149)</f>
        <v>0</v>
      </c>
      <c r="AD149" s="446">
        <f>Bobot!$P149*($I149*('Input Bank'!$K149+'Input Bank'!$L149)/30)+($J149*'Input Bank'!AD149)</f>
        <v>0</v>
      </c>
      <c r="AE149" s="446">
        <f>Bobot!$P149*($I149*('Input Bank'!$K149+'Input Bank'!$L149)/30)+($J149*'Input Bank'!AE149)</f>
        <v>0</v>
      </c>
      <c r="AF149" s="446">
        <f>Bobot!$P149*($I149*('Input Bank'!$K149+'Input Bank'!$L149)/30)+($J149*'Input Bank'!AF149)</f>
        <v>0</v>
      </c>
      <c r="AG149" s="446">
        <f>Bobot!$P149*($I149*('Input Bank'!$K149+'Input Bank'!$L149)/30)+($J149*'Input Bank'!AG149)</f>
        <v>0</v>
      </c>
      <c r="AH149" s="446">
        <f>Bobot!$P149*($I149*('Input Bank'!$K149+'Input Bank'!$L149)/30)+($J149*'Input Bank'!AH149)</f>
        <v>0</v>
      </c>
      <c r="AI149" s="446">
        <f>Bobot!$P149*($I149*('Input Bank'!$K149+'Input Bank'!$L149)/30)+($J149*'Input Bank'!AI149)</f>
        <v>0</v>
      </c>
      <c r="AJ149" s="446">
        <f>Bobot!$P149*($I149*('Input Bank'!$K149+'Input Bank'!$L149)/30)+($J149*'Input Bank'!AJ149)</f>
        <v>0</v>
      </c>
      <c r="AK149" s="446">
        <f>Bobot!$P149*($I149*('Input Bank'!$K149+'Input Bank'!$L149)/30)+($J149*'Input Bank'!AK149)</f>
        <v>0</v>
      </c>
      <c r="AL149" s="446">
        <f>Bobot!$P149*($I149*('Input Bank'!$K149+'Input Bank'!$L149)/30)+($J149*'Input Bank'!AL149)</f>
        <v>0</v>
      </c>
      <c r="AM149" s="446">
        <f>Bobot!$P149*($I149*('Input Bank'!$K149+'Input Bank'!$L149)/30)+($J149*'Input Bank'!AM149)</f>
        <v>0</v>
      </c>
      <c r="AN149" s="446">
        <f>Bobot!$P149*($I149*('Input Bank'!$K149+'Input Bank'!$L149)/30)+($J149*'Input Bank'!AN149)</f>
        <v>0</v>
      </c>
      <c r="AO149" s="446">
        <f>Bobot!$P149*($I149*('Input Bank'!$K149+'Input Bank'!$L149)/30)+($J149*'Input Bank'!AO149)</f>
        <v>0</v>
      </c>
      <c r="AP149" s="446">
        <f>Bobot!$P149*($I149*('Input Bank'!$K149+'Input Bank'!$L149)/30)+($J149*'Input Bank'!AP149)</f>
        <v>0</v>
      </c>
      <c r="AQ149" s="446">
        <f>Bobot!$P149*($I149*('Input Bank'!$K149+'Input Bank'!$L149)/30)+($J149*'Input Bank'!AQ149)</f>
        <v>0</v>
      </c>
      <c r="AR149" s="446">
        <f>Bobot!$P149*($I149*('Input Bank'!$K149+'Input Bank'!$L149)/30)+($J149*'Input Bank'!AR149)</f>
        <v>0</v>
      </c>
      <c r="AS149" s="446">
        <f>Bobot!$P149*($I149*('Input Bank'!$K149+'Input Bank'!$L149)/30)+($J149*'Input Bank'!AS149)</f>
        <v>0</v>
      </c>
      <c r="AT149" s="446">
        <f>Bobot!$P149*($I149*('Input Bank'!$K149+'Input Bank'!$L149)/30)+($J149*'Input Bank'!AT149)</f>
        <v>0</v>
      </c>
      <c r="AU149" s="446">
        <f>Bobot!$P149*($I149*('Input Bank'!$K149+'Input Bank'!$L149)/30)+($J149*'Input Bank'!AU149)</f>
        <v>0</v>
      </c>
      <c r="AV149" s="446">
        <f>Bobot!$P149*($I149*('Input Bank'!$K149+'Input Bank'!$L149)/30)+($J149*'Input Bank'!AV149)</f>
        <v>0</v>
      </c>
      <c r="AW149" s="446">
        <f>Bobot!$P149*($I149*('Input Bank'!$K149+'Input Bank'!$L149)/30)+($J149*'Input Bank'!AW149)</f>
        <v>0</v>
      </c>
      <c r="AX149" s="446">
        <f>Bobot!$P149*($I149*('Input Bank'!$K149+'Input Bank'!$L149)/30)+($J149*'Input Bank'!AX149)</f>
        <v>0</v>
      </c>
      <c r="AY149" s="446">
        <f>Bobot!$P149*($I149*('Input Bank'!$K149+'Input Bank'!$L149)/30)+($J149*'Input Bank'!AY149)</f>
        <v>0</v>
      </c>
      <c r="AZ149" s="446">
        <f>Bobot!$P149*($I149*('Input Bank'!$K149+'Input Bank'!$L149)/30)+($J149*'Input Bank'!AZ149)</f>
        <v>0</v>
      </c>
      <c r="BA149" s="447">
        <f>Bobot!$P149*($I149*('Input Bank'!$K149+'Input Bank'!$L149)/30)+($J149*'Input Bank'!BA149)</f>
        <v>0</v>
      </c>
      <c r="BB149" s="432"/>
      <c r="BC149" s="27"/>
      <c r="BD149" s="23"/>
      <c r="BE149" s="23"/>
      <c r="BF149" s="23"/>
      <c r="BG149" s="23"/>
      <c r="BH149" s="23"/>
      <c r="BI149" s="23"/>
      <c r="BJ149" s="415"/>
      <c r="BK149" s="415"/>
      <c r="BL149" s="415"/>
    </row>
    <row r="150" spans="1:66" s="24" customFormat="1" ht="13">
      <c r="A150" s="439">
        <f>Bobot!P65</f>
        <v>0</v>
      </c>
      <c r="B150" s="439"/>
      <c r="C150" s="439"/>
      <c r="D150" s="439"/>
      <c r="E150" s="439"/>
      <c r="F150" s="47" t="s">
        <v>268</v>
      </c>
      <c r="G150" s="67" t="s">
        <v>565</v>
      </c>
      <c r="H150" s="53" t="s">
        <v>222</v>
      </c>
      <c r="I150" s="443">
        <f>Bobot!O150</f>
        <v>0</v>
      </c>
      <c r="J150" s="444">
        <f>Bobot!O150</f>
        <v>0</v>
      </c>
      <c r="K150" s="516">
        <f>$J150*'Input Bank'!K150</f>
        <v>0</v>
      </c>
      <c r="L150" s="487"/>
      <c r="M150" s="450"/>
      <c r="N150" s="450"/>
      <c r="O150" s="450"/>
      <c r="P150" s="450"/>
      <c r="Q150" s="450"/>
      <c r="R150" s="450"/>
      <c r="S150" s="450"/>
      <c r="T150" s="450"/>
      <c r="U150" s="450"/>
      <c r="V150" s="450"/>
      <c r="W150" s="450"/>
      <c r="X150" s="450"/>
      <c r="Y150" s="450"/>
      <c r="Z150" s="450"/>
      <c r="AA150" s="450"/>
      <c r="AB150" s="450"/>
      <c r="AC150" s="450"/>
      <c r="AD150" s="450"/>
      <c r="AE150" s="450"/>
      <c r="AF150" s="450"/>
      <c r="AG150" s="450"/>
      <c r="AH150" s="450"/>
      <c r="AI150" s="450"/>
      <c r="AJ150" s="450"/>
      <c r="AK150" s="450"/>
      <c r="AL150" s="450"/>
      <c r="AM150" s="450"/>
      <c r="AN150" s="450"/>
      <c r="AO150" s="450"/>
      <c r="AP150" s="450"/>
      <c r="AQ150" s="450"/>
      <c r="AR150" s="450"/>
      <c r="AS150" s="450"/>
      <c r="AT150" s="450"/>
      <c r="AU150" s="450"/>
      <c r="AV150" s="450"/>
      <c r="AW150" s="450"/>
      <c r="AX150" s="450"/>
      <c r="AY150" s="450"/>
      <c r="AZ150" s="450"/>
      <c r="BA150" s="451"/>
      <c r="BB150" s="506"/>
      <c r="BC150" s="27"/>
      <c r="BD150" s="23"/>
      <c r="BE150" s="23"/>
      <c r="BF150" s="23"/>
      <c r="BG150" s="23"/>
      <c r="BH150" s="23"/>
      <c r="BI150" s="23"/>
      <c r="BJ150" s="415"/>
      <c r="BK150" s="415"/>
      <c r="BL150" s="415"/>
      <c r="BN150" s="415"/>
    </row>
    <row r="151" spans="1:66" s="24" customFormat="1" ht="13">
      <c r="A151" s="439">
        <f>Bobot!P66</f>
        <v>0</v>
      </c>
      <c r="B151" s="439"/>
      <c r="C151" s="439"/>
      <c r="D151" s="439"/>
      <c r="E151" s="439"/>
      <c r="F151" s="47" t="s">
        <v>269</v>
      </c>
      <c r="G151" s="67" t="s">
        <v>566</v>
      </c>
      <c r="H151" s="53" t="s">
        <v>223</v>
      </c>
      <c r="I151" s="443">
        <f>Bobot!O151</f>
        <v>0</v>
      </c>
      <c r="J151" s="444">
        <f>Bobot!O151</f>
        <v>0</v>
      </c>
      <c r="K151" s="516">
        <f>$J151*'Input Bank'!K151</f>
        <v>0</v>
      </c>
      <c r="L151" s="487"/>
      <c r="M151" s="450"/>
      <c r="N151" s="450"/>
      <c r="O151" s="450"/>
      <c r="P151" s="450"/>
      <c r="Q151" s="450"/>
      <c r="R151" s="450"/>
      <c r="S151" s="450"/>
      <c r="T151" s="450"/>
      <c r="U151" s="450"/>
      <c r="V151" s="450"/>
      <c r="W151" s="450"/>
      <c r="X151" s="450"/>
      <c r="Y151" s="450"/>
      <c r="Z151" s="450"/>
      <c r="AA151" s="450"/>
      <c r="AB151" s="450"/>
      <c r="AC151" s="450"/>
      <c r="AD151" s="450"/>
      <c r="AE151" s="450"/>
      <c r="AF151" s="450"/>
      <c r="AG151" s="450"/>
      <c r="AH151" s="450"/>
      <c r="AI151" s="450"/>
      <c r="AJ151" s="450"/>
      <c r="AK151" s="450"/>
      <c r="AL151" s="450"/>
      <c r="AM151" s="450"/>
      <c r="AN151" s="450"/>
      <c r="AO151" s="450"/>
      <c r="AP151" s="450"/>
      <c r="AQ151" s="450"/>
      <c r="AR151" s="450"/>
      <c r="AS151" s="450"/>
      <c r="AT151" s="450"/>
      <c r="AU151" s="450"/>
      <c r="AV151" s="450"/>
      <c r="AW151" s="450"/>
      <c r="AX151" s="450"/>
      <c r="AY151" s="450"/>
      <c r="AZ151" s="450"/>
      <c r="BA151" s="451"/>
      <c r="BB151" s="506"/>
      <c r="BC151" s="27"/>
      <c r="BD151" s="23"/>
      <c r="BE151" s="23"/>
      <c r="BF151" s="23"/>
      <c r="BG151" s="23"/>
      <c r="BH151" s="23"/>
      <c r="BI151" s="23"/>
      <c r="BJ151" s="415"/>
      <c r="BK151" s="415"/>
      <c r="BL151" s="415"/>
      <c r="BM151" s="415"/>
      <c r="BN151" s="415"/>
    </row>
    <row r="152" spans="1:66" s="24" customFormat="1" ht="13">
      <c r="A152" s="439">
        <f>Bobot!P67</f>
        <v>0</v>
      </c>
      <c r="B152" s="439"/>
      <c r="C152" s="439"/>
      <c r="D152" s="439"/>
      <c r="E152" s="439"/>
      <c r="F152" s="47" t="s">
        <v>270</v>
      </c>
      <c r="G152" s="67" t="s">
        <v>567</v>
      </c>
      <c r="H152" s="53" t="s">
        <v>224</v>
      </c>
      <c r="I152" s="443">
        <f>Bobot!O152</f>
        <v>0</v>
      </c>
      <c r="J152" s="444">
        <f>Bobot!O152</f>
        <v>0</v>
      </c>
      <c r="K152" s="516">
        <f>$J152*'Input Bank'!K152</f>
        <v>0</v>
      </c>
      <c r="L152" s="487"/>
      <c r="M152" s="450"/>
      <c r="N152" s="450"/>
      <c r="O152" s="450"/>
      <c r="P152" s="450"/>
      <c r="Q152" s="450"/>
      <c r="R152" s="450"/>
      <c r="S152" s="450"/>
      <c r="T152" s="450"/>
      <c r="U152" s="450"/>
      <c r="V152" s="450"/>
      <c r="W152" s="450"/>
      <c r="X152" s="450"/>
      <c r="Y152" s="450"/>
      <c r="Z152" s="450"/>
      <c r="AA152" s="450"/>
      <c r="AB152" s="450"/>
      <c r="AC152" s="450"/>
      <c r="AD152" s="450"/>
      <c r="AE152" s="450"/>
      <c r="AF152" s="450"/>
      <c r="AG152" s="450"/>
      <c r="AH152" s="450"/>
      <c r="AI152" s="450"/>
      <c r="AJ152" s="450"/>
      <c r="AK152" s="450"/>
      <c r="AL152" s="450"/>
      <c r="AM152" s="450"/>
      <c r="AN152" s="450"/>
      <c r="AO152" s="450"/>
      <c r="AP152" s="450"/>
      <c r="AQ152" s="450"/>
      <c r="AR152" s="450"/>
      <c r="AS152" s="450"/>
      <c r="AT152" s="450"/>
      <c r="AU152" s="450"/>
      <c r="AV152" s="450"/>
      <c r="AW152" s="450"/>
      <c r="AX152" s="450"/>
      <c r="AY152" s="450"/>
      <c r="AZ152" s="450"/>
      <c r="BA152" s="451"/>
      <c r="BB152" s="506"/>
      <c r="BC152" s="27"/>
      <c r="BD152" s="23"/>
      <c r="BE152" s="23"/>
      <c r="BF152" s="23"/>
      <c r="BG152" s="23"/>
      <c r="BH152" s="23"/>
      <c r="BI152" s="23"/>
      <c r="BJ152" s="415"/>
      <c r="BK152" s="415"/>
      <c r="BL152" s="415"/>
      <c r="BM152" s="415"/>
      <c r="BN152" s="415"/>
    </row>
    <row r="153" spans="1:66" s="24" customFormat="1" ht="13">
      <c r="A153" s="439">
        <f>Bobot!P68</f>
        <v>0</v>
      </c>
      <c r="B153" s="439"/>
      <c r="C153" s="439"/>
      <c r="D153" s="439"/>
      <c r="E153" s="439"/>
      <c r="F153" s="47" t="s">
        <v>271</v>
      </c>
      <c r="G153" s="67" t="s">
        <v>568</v>
      </c>
      <c r="H153" s="53" t="s">
        <v>225</v>
      </c>
      <c r="I153" s="443">
        <f>Bobot!O153</f>
        <v>0</v>
      </c>
      <c r="J153" s="444">
        <f>Bobot!O153</f>
        <v>0</v>
      </c>
      <c r="K153" s="516">
        <f>$J153*'Input Bank'!K153</f>
        <v>0</v>
      </c>
      <c r="L153" s="487"/>
      <c r="M153" s="450"/>
      <c r="N153" s="450"/>
      <c r="O153" s="450"/>
      <c r="P153" s="450"/>
      <c r="Q153" s="450"/>
      <c r="R153" s="450"/>
      <c r="S153" s="450"/>
      <c r="T153" s="450"/>
      <c r="U153" s="450"/>
      <c r="V153" s="450"/>
      <c r="W153" s="450"/>
      <c r="X153" s="450"/>
      <c r="Y153" s="450"/>
      <c r="Z153" s="450"/>
      <c r="AA153" s="450"/>
      <c r="AB153" s="450"/>
      <c r="AC153" s="450"/>
      <c r="AD153" s="450"/>
      <c r="AE153" s="450"/>
      <c r="AF153" s="450"/>
      <c r="AG153" s="450"/>
      <c r="AH153" s="450"/>
      <c r="AI153" s="450"/>
      <c r="AJ153" s="450"/>
      <c r="AK153" s="450"/>
      <c r="AL153" s="450"/>
      <c r="AM153" s="450"/>
      <c r="AN153" s="450"/>
      <c r="AO153" s="450"/>
      <c r="AP153" s="450"/>
      <c r="AQ153" s="450"/>
      <c r="AR153" s="450"/>
      <c r="AS153" s="450"/>
      <c r="AT153" s="450"/>
      <c r="AU153" s="450"/>
      <c r="AV153" s="450"/>
      <c r="AW153" s="450"/>
      <c r="AX153" s="450"/>
      <c r="AY153" s="450"/>
      <c r="AZ153" s="450"/>
      <c r="BA153" s="451"/>
      <c r="BB153" s="506"/>
      <c r="BC153" s="27"/>
      <c r="BD153" s="23"/>
      <c r="BE153" s="23"/>
      <c r="BF153" s="23"/>
      <c r="BG153" s="23"/>
      <c r="BH153" s="23"/>
      <c r="BI153" s="23"/>
      <c r="BJ153" s="415"/>
      <c r="BK153" s="415"/>
      <c r="BL153" s="415"/>
      <c r="BM153" s="415"/>
      <c r="BN153" s="415"/>
    </row>
    <row r="154" spans="1:66" s="24" customFormat="1" ht="13">
      <c r="A154" s="439" t="e">
        <f>Bobot!#REF!</f>
        <v>#REF!</v>
      </c>
      <c r="B154" s="439"/>
      <c r="C154" s="439"/>
      <c r="D154" s="439"/>
      <c r="E154" s="439"/>
      <c r="F154" s="47" t="s">
        <v>272</v>
      </c>
      <c r="G154" s="67" t="s">
        <v>569</v>
      </c>
      <c r="H154" s="53" t="s">
        <v>226</v>
      </c>
      <c r="I154" s="443">
        <f>Bobot!O154</f>
        <v>0</v>
      </c>
      <c r="J154" s="444">
        <f>Bobot!O154</f>
        <v>0</v>
      </c>
      <c r="K154" s="516">
        <f>$J154*'Input Bank'!K154</f>
        <v>0</v>
      </c>
      <c r="L154" s="487"/>
      <c r="M154" s="450"/>
      <c r="N154" s="450"/>
      <c r="O154" s="450"/>
      <c r="P154" s="450"/>
      <c r="Q154" s="450"/>
      <c r="R154" s="450"/>
      <c r="S154" s="450"/>
      <c r="T154" s="450"/>
      <c r="U154" s="450"/>
      <c r="V154" s="450"/>
      <c r="W154" s="450"/>
      <c r="X154" s="450"/>
      <c r="Y154" s="450"/>
      <c r="Z154" s="450"/>
      <c r="AA154" s="450"/>
      <c r="AB154" s="450"/>
      <c r="AC154" s="450"/>
      <c r="AD154" s="450"/>
      <c r="AE154" s="450"/>
      <c r="AF154" s="450"/>
      <c r="AG154" s="450"/>
      <c r="AH154" s="450"/>
      <c r="AI154" s="450"/>
      <c r="AJ154" s="450"/>
      <c r="AK154" s="450"/>
      <c r="AL154" s="450"/>
      <c r="AM154" s="450"/>
      <c r="AN154" s="450"/>
      <c r="AO154" s="450"/>
      <c r="AP154" s="450"/>
      <c r="AQ154" s="450"/>
      <c r="AR154" s="450"/>
      <c r="AS154" s="450"/>
      <c r="AT154" s="450"/>
      <c r="AU154" s="450"/>
      <c r="AV154" s="450"/>
      <c r="AW154" s="450"/>
      <c r="AX154" s="450"/>
      <c r="AY154" s="450"/>
      <c r="AZ154" s="450"/>
      <c r="BA154" s="451"/>
      <c r="BB154" s="432"/>
      <c r="BC154" s="27"/>
      <c r="BD154" s="23"/>
      <c r="BE154" s="23"/>
      <c r="BF154" s="23"/>
      <c r="BG154" s="23"/>
      <c r="BH154" s="23"/>
      <c r="BI154" s="23"/>
      <c r="BJ154" s="415"/>
      <c r="BK154" s="415"/>
      <c r="BL154" s="415"/>
      <c r="BM154" s="415"/>
      <c r="BN154" s="415"/>
    </row>
    <row r="155" spans="1:66" s="24" customFormat="1" ht="13">
      <c r="A155" s="439">
        <f>Bobot!P69</f>
        <v>1</v>
      </c>
      <c r="B155" s="439" t="e">
        <f>SUM('SPM Skenario Dasar'!L31,'SPM Skenario Dasar'!L35,'SPM Skenario Dasar'!#REF!,'SPM Skenario Dasar'!L26:L50,'SPM Skenario Dasar'!#REF!,'SPM Skenario Dasar'!#REF!,'SPM Skenario Dasar'!#REF!,'SPM Skenario Dasar'!#REF!,'SPM Skenario Dasar'!#REF!,'SPM Skenario Dasar'!#REF!,'SPM Skenario Dasar'!#REF!)+#REF!</f>
        <v>#REF!</v>
      </c>
      <c r="C155" s="439"/>
      <c r="D155" s="439"/>
      <c r="E155" s="439"/>
      <c r="F155" s="47" t="s">
        <v>273</v>
      </c>
      <c r="G155" s="90" t="s">
        <v>570</v>
      </c>
      <c r="H155" s="53" t="s">
        <v>227</v>
      </c>
      <c r="I155" s="443">
        <f>Bobot!O155</f>
        <v>0</v>
      </c>
      <c r="J155" s="444">
        <f>Bobot!O155</f>
        <v>0</v>
      </c>
      <c r="K155" s="516">
        <f>$J155*'Input Bank'!K155</f>
        <v>0</v>
      </c>
      <c r="L155" s="487"/>
      <c r="M155" s="450"/>
      <c r="N155" s="450"/>
      <c r="O155" s="450"/>
      <c r="P155" s="450"/>
      <c r="Q155" s="450"/>
      <c r="R155" s="450"/>
      <c r="S155" s="450"/>
      <c r="T155" s="450"/>
      <c r="U155" s="450"/>
      <c r="V155" s="450"/>
      <c r="W155" s="450"/>
      <c r="X155" s="450"/>
      <c r="Y155" s="450"/>
      <c r="Z155" s="450"/>
      <c r="AA155" s="450"/>
      <c r="AB155" s="450"/>
      <c r="AC155" s="450"/>
      <c r="AD155" s="450"/>
      <c r="AE155" s="450"/>
      <c r="AF155" s="450"/>
      <c r="AG155" s="450"/>
      <c r="AH155" s="450"/>
      <c r="AI155" s="450"/>
      <c r="AJ155" s="450"/>
      <c r="AK155" s="450"/>
      <c r="AL155" s="450"/>
      <c r="AM155" s="450"/>
      <c r="AN155" s="450"/>
      <c r="AO155" s="450"/>
      <c r="AP155" s="450"/>
      <c r="AQ155" s="450"/>
      <c r="AR155" s="450"/>
      <c r="AS155" s="450"/>
      <c r="AT155" s="450"/>
      <c r="AU155" s="450"/>
      <c r="AV155" s="450"/>
      <c r="AW155" s="450"/>
      <c r="AX155" s="450"/>
      <c r="AY155" s="450"/>
      <c r="AZ155" s="450"/>
      <c r="BA155" s="451"/>
      <c r="BB155" s="432"/>
      <c r="BD155" s="23"/>
      <c r="BE155" s="23"/>
      <c r="BF155" s="23"/>
      <c r="BG155" s="23"/>
      <c r="BH155" s="23"/>
      <c r="BI155" s="23"/>
      <c r="BJ155" s="415"/>
      <c r="BK155" s="415"/>
      <c r="BL155" s="415"/>
      <c r="BM155" s="415"/>
      <c r="BN155" s="415"/>
    </row>
    <row r="156" spans="1:66" s="24" customFormat="1" ht="13.5" thickBot="1">
      <c r="A156" s="439">
        <f>Bobot!P77</f>
        <v>1</v>
      </c>
      <c r="B156" s="439"/>
      <c r="C156" s="439"/>
      <c r="D156" s="439"/>
      <c r="E156" s="439"/>
      <c r="F156" s="47" t="s">
        <v>274</v>
      </c>
      <c r="G156" s="67"/>
      <c r="H156" s="53"/>
      <c r="I156" s="30"/>
      <c r="J156" s="30"/>
      <c r="K156" s="517"/>
      <c r="L156" s="517"/>
      <c r="M156" s="517"/>
      <c r="N156" s="517"/>
      <c r="O156" s="517"/>
      <c r="P156" s="517"/>
      <c r="Q156" s="517"/>
      <c r="R156" s="517"/>
      <c r="S156" s="517"/>
      <c r="T156" s="517"/>
      <c r="U156" s="517"/>
      <c r="V156" s="517"/>
      <c r="W156" s="517"/>
      <c r="X156" s="517"/>
      <c r="Y156" s="517"/>
      <c r="Z156" s="517"/>
      <c r="AA156" s="517"/>
      <c r="AB156" s="517"/>
      <c r="AC156" s="517"/>
      <c r="AD156" s="517"/>
      <c r="AE156" s="517"/>
      <c r="AF156" s="517"/>
      <c r="AG156" s="517"/>
      <c r="AH156" s="517"/>
      <c r="AI156" s="517"/>
      <c r="AJ156" s="517"/>
      <c r="AK156" s="517"/>
      <c r="AL156" s="517"/>
      <c r="AM156" s="517"/>
      <c r="AN156" s="517"/>
      <c r="AO156" s="517"/>
      <c r="AP156" s="517"/>
      <c r="AQ156" s="517"/>
      <c r="AR156" s="517"/>
      <c r="AS156" s="517"/>
      <c r="AT156" s="517"/>
      <c r="AU156" s="517"/>
      <c r="AV156" s="517"/>
      <c r="AW156" s="517"/>
      <c r="AX156" s="517"/>
      <c r="AY156" s="517"/>
      <c r="AZ156" s="517"/>
      <c r="BA156" s="517"/>
      <c r="BD156" s="27"/>
      <c r="BE156" s="23"/>
      <c r="BF156" s="23"/>
      <c r="BG156" s="23"/>
      <c r="BH156" s="23"/>
      <c r="BI156" s="23"/>
      <c r="BJ156" s="49"/>
      <c r="BK156" s="415"/>
      <c r="BL156" s="415"/>
      <c r="BM156" s="415"/>
      <c r="BN156" s="415"/>
    </row>
    <row r="157" spans="1:66" s="24" customFormat="1" ht="26">
      <c r="A157" s="439">
        <f>Bobot!P80</f>
        <v>0</v>
      </c>
      <c r="B157" s="439"/>
      <c r="C157" s="439"/>
      <c r="D157" s="439"/>
      <c r="E157" s="439"/>
      <c r="F157" s="47" t="s">
        <v>275</v>
      </c>
      <c r="G157" s="67">
        <v>7</v>
      </c>
      <c r="H157" s="95" t="s">
        <v>244</v>
      </c>
      <c r="I157" s="518"/>
      <c r="J157" s="519"/>
      <c r="K157" s="436" t="s">
        <v>161</v>
      </c>
      <c r="L157" s="436" t="s">
        <v>162</v>
      </c>
      <c r="M157" s="437" t="s">
        <v>325</v>
      </c>
      <c r="N157" s="436" t="s">
        <v>163</v>
      </c>
      <c r="O157" s="436" t="s">
        <v>164</v>
      </c>
      <c r="P157" s="436" t="s">
        <v>165</v>
      </c>
      <c r="Q157" s="436" t="s">
        <v>166</v>
      </c>
      <c r="R157" s="436" t="s">
        <v>167</v>
      </c>
      <c r="S157" s="436" t="s">
        <v>168</v>
      </c>
      <c r="T157" s="436" t="s">
        <v>280</v>
      </c>
      <c r="U157" s="436" t="s">
        <v>281</v>
      </c>
      <c r="V157" s="436" t="s">
        <v>282</v>
      </c>
      <c r="W157" s="436" t="s">
        <v>283</v>
      </c>
      <c r="X157" s="436" t="s">
        <v>284</v>
      </c>
      <c r="Y157" s="436" t="s">
        <v>285</v>
      </c>
      <c r="Z157" s="436" t="s">
        <v>286</v>
      </c>
      <c r="AA157" s="436" t="s">
        <v>287</v>
      </c>
      <c r="AB157" s="436" t="s">
        <v>288</v>
      </c>
      <c r="AC157" s="436" t="s">
        <v>289</v>
      </c>
      <c r="AD157" s="436" t="s">
        <v>290</v>
      </c>
      <c r="AE157" s="436" t="s">
        <v>291</v>
      </c>
      <c r="AF157" s="436" t="s">
        <v>292</v>
      </c>
      <c r="AG157" s="436" t="s">
        <v>293</v>
      </c>
      <c r="AH157" s="436" t="s">
        <v>294</v>
      </c>
      <c r="AI157" s="436" t="s">
        <v>295</v>
      </c>
      <c r="AJ157" s="436" t="s">
        <v>296</v>
      </c>
      <c r="AK157" s="436" t="s">
        <v>297</v>
      </c>
      <c r="AL157" s="436" t="s">
        <v>298</v>
      </c>
      <c r="AM157" s="436" t="s">
        <v>299</v>
      </c>
      <c r="AN157" s="436" t="s">
        <v>300</v>
      </c>
      <c r="AO157" s="436" t="s">
        <v>301</v>
      </c>
      <c r="AP157" s="436" t="s">
        <v>302</v>
      </c>
      <c r="AQ157" s="436" t="s">
        <v>169</v>
      </c>
      <c r="AR157" s="436" t="s">
        <v>170</v>
      </c>
      <c r="AS157" s="436" t="s">
        <v>171</v>
      </c>
      <c r="AT157" s="436" t="s">
        <v>172</v>
      </c>
      <c r="AU157" s="436" t="s">
        <v>173</v>
      </c>
      <c r="AV157" s="436" t="s">
        <v>174</v>
      </c>
      <c r="AW157" s="436" t="s">
        <v>175</v>
      </c>
      <c r="AX157" s="436" t="s">
        <v>176</v>
      </c>
      <c r="AY157" s="436" t="s">
        <v>177</v>
      </c>
      <c r="AZ157" s="436" t="s">
        <v>178</v>
      </c>
      <c r="BA157" s="436" t="s">
        <v>179</v>
      </c>
      <c r="BC157" s="23"/>
      <c r="BD157" s="27"/>
      <c r="BE157" s="23"/>
      <c r="BF157" s="23"/>
      <c r="BG157" s="23"/>
      <c r="BH157" s="23"/>
      <c r="BI157" s="23"/>
      <c r="BJ157" s="49"/>
      <c r="BL157" s="415"/>
      <c r="BM157" s="415"/>
      <c r="BN157" s="415"/>
    </row>
    <row r="158" spans="1:66" s="24" customFormat="1" ht="13">
      <c r="A158" s="439" t="e">
        <f>Bobot!#REF!</f>
        <v>#REF!</v>
      </c>
      <c r="B158" s="439"/>
      <c r="C158" s="439"/>
      <c r="D158" s="439"/>
      <c r="E158" s="439"/>
      <c r="F158" s="47" t="s">
        <v>276</v>
      </c>
      <c r="G158" s="67" t="s">
        <v>571</v>
      </c>
      <c r="H158" s="36" t="s">
        <v>198</v>
      </c>
      <c r="I158" s="456"/>
      <c r="J158" s="520"/>
      <c r="K158" s="521"/>
      <c r="L158" s="442"/>
      <c r="M158" s="522">
        <f>'Input Bank'!M158</f>
        <v>0</v>
      </c>
      <c r="N158" s="522">
        <f>'Input Bank'!N158</f>
        <v>0</v>
      </c>
      <c r="O158" s="522">
        <f>'Input Bank'!O158</f>
        <v>0</v>
      </c>
      <c r="P158" s="522">
        <f>'Input Bank'!P158</f>
        <v>0</v>
      </c>
      <c r="Q158" s="522">
        <f>'Input Bank'!Q158</f>
        <v>0</v>
      </c>
      <c r="R158" s="522">
        <f>'Input Bank'!R158</f>
        <v>0</v>
      </c>
      <c r="S158" s="522">
        <f>'Input Bank'!S158</f>
        <v>0</v>
      </c>
      <c r="T158" s="522">
        <f>'Input Bank'!T158</f>
        <v>0</v>
      </c>
      <c r="U158" s="522">
        <f>'Input Bank'!U158</f>
        <v>0</v>
      </c>
      <c r="V158" s="522">
        <f>'Input Bank'!V158</f>
        <v>0</v>
      </c>
      <c r="W158" s="522">
        <f>'Input Bank'!W158</f>
        <v>0</v>
      </c>
      <c r="X158" s="522">
        <f>'Input Bank'!X158</f>
        <v>0</v>
      </c>
      <c r="Y158" s="522">
        <f>'Input Bank'!Y158</f>
        <v>0</v>
      </c>
      <c r="Z158" s="522">
        <f>'Input Bank'!Z158</f>
        <v>0</v>
      </c>
      <c r="AA158" s="522">
        <f>'Input Bank'!AA158</f>
        <v>0</v>
      </c>
      <c r="AB158" s="522">
        <f>'Input Bank'!AB158</f>
        <v>0</v>
      </c>
      <c r="AC158" s="522">
        <f>'Input Bank'!AC158</f>
        <v>0</v>
      </c>
      <c r="AD158" s="522">
        <f>'Input Bank'!AD158</f>
        <v>0</v>
      </c>
      <c r="AE158" s="522">
        <f>'Input Bank'!AE158</f>
        <v>0</v>
      </c>
      <c r="AF158" s="522">
        <f>'Input Bank'!AF158</f>
        <v>0</v>
      </c>
      <c r="AG158" s="522">
        <f>'Input Bank'!AG158</f>
        <v>0</v>
      </c>
      <c r="AH158" s="522">
        <f>'Input Bank'!AH158</f>
        <v>0</v>
      </c>
      <c r="AI158" s="522">
        <f>'Input Bank'!AI158</f>
        <v>0</v>
      </c>
      <c r="AJ158" s="522">
        <f>'Input Bank'!AJ158</f>
        <v>0</v>
      </c>
      <c r="AK158" s="522">
        <f>'Input Bank'!AK158</f>
        <v>0</v>
      </c>
      <c r="AL158" s="522">
        <f>'Input Bank'!AL158</f>
        <v>0</v>
      </c>
      <c r="AM158" s="522">
        <f>'Input Bank'!AM158</f>
        <v>0</v>
      </c>
      <c r="AN158" s="522">
        <f>'Input Bank'!AN158</f>
        <v>0</v>
      </c>
      <c r="AO158" s="522">
        <f>'Input Bank'!AO158</f>
        <v>0</v>
      </c>
      <c r="AP158" s="522">
        <f>'Input Bank'!AP158</f>
        <v>0</v>
      </c>
      <c r="AQ158" s="522">
        <f>'Input Bank'!AQ158</f>
        <v>0</v>
      </c>
      <c r="AR158" s="522">
        <f>'Input Bank'!AR158</f>
        <v>0</v>
      </c>
      <c r="AS158" s="522">
        <f>'Input Bank'!AS158</f>
        <v>0</v>
      </c>
      <c r="AT158" s="522">
        <f>'Input Bank'!AT158</f>
        <v>0</v>
      </c>
      <c r="AU158" s="522">
        <f>'Input Bank'!AU158</f>
        <v>0</v>
      </c>
      <c r="AV158" s="522">
        <f>'Input Bank'!AV158</f>
        <v>0</v>
      </c>
      <c r="AW158" s="522">
        <f>'Input Bank'!AW158</f>
        <v>0</v>
      </c>
      <c r="AX158" s="522">
        <f>'Input Bank'!AX158</f>
        <v>0</v>
      </c>
      <c r="AY158" s="522">
        <f>'Input Bank'!AY158</f>
        <v>0</v>
      </c>
      <c r="AZ158" s="522">
        <f>'Input Bank'!AZ158</f>
        <v>0</v>
      </c>
      <c r="BA158" s="522">
        <f>'Input Bank'!BA158</f>
        <v>0</v>
      </c>
      <c r="BC158" s="23"/>
      <c r="BD158" s="27"/>
      <c r="BE158" s="23"/>
      <c r="BF158" s="23"/>
      <c r="BG158" s="23"/>
      <c r="BH158" s="23"/>
      <c r="BI158" s="23"/>
      <c r="BJ158" s="49"/>
      <c r="BL158" s="415"/>
      <c r="BM158" s="415"/>
      <c r="BN158" s="415"/>
    </row>
    <row r="159" spans="1:66" s="24" customFormat="1" ht="13">
      <c r="A159" s="439">
        <f>Bobot!P81</f>
        <v>1</v>
      </c>
      <c r="B159" s="439"/>
      <c r="C159" s="439"/>
      <c r="D159" s="439"/>
      <c r="E159" s="439"/>
      <c r="F159" s="47" t="s">
        <v>277</v>
      </c>
      <c r="G159" s="69" t="s">
        <v>461</v>
      </c>
      <c r="H159" s="45" t="s">
        <v>199</v>
      </c>
      <c r="I159" s="456"/>
      <c r="J159" s="520"/>
      <c r="K159" s="523"/>
      <c r="L159" s="524"/>
      <c r="M159" s="522">
        <f>'Input Bank'!M159</f>
        <v>0</v>
      </c>
      <c r="N159" s="522">
        <f>'Input Bank'!N159</f>
        <v>0</v>
      </c>
      <c r="O159" s="522">
        <f>'Input Bank'!O159</f>
        <v>0</v>
      </c>
      <c r="P159" s="522">
        <f>'Input Bank'!P159</f>
        <v>0</v>
      </c>
      <c r="Q159" s="522">
        <f>'Input Bank'!Q159</f>
        <v>0</v>
      </c>
      <c r="R159" s="522">
        <f>'Input Bank'!R159</f>
        <v>0</v>
      </c>
      <c r="S159" s="522">
        <f>'Input Bank'!S159</f>
        <v>0</v>
      </c>
      <c r="T159" s="522">
        <f>'Input Bank'!T159</f>
        <v>0</v>
      </c>
      <c r="U159" s="522">
        <f>'Input Bank'!U159</f>
        <v>0</v>
      </c>
      <c r="V159" s="522">
        <f>'Input Bank'!V159</f>
        <v>0</v>
      </c>
      <c r="W159" s="522">
        <f>'Input Bank'!W159</f>
        <v>0</v>
      </c>
      <c r="X159" s="522">
        <f>'Input Bank'!X159</f>
        <v>0</v>
      </c>
      <c r="Y159" s="522">
        <f>'Input Bank'!Y159</f>
        <v>0</v>
      </c>
      <c r="Z159" s="522">
        <f>'Input Bank'!Z159</f>
        <v>0</v>
      </c>
      <c r="AA159" s="522">
        <f>'Input Bank'!AA159</f>
        <v>0</v>
      </c>
      <c r="AB159" s="522">
        <f>'Input Bank'!AB159</f>
        <v>0</v>
      </c>
      <c r="AC159" s="522">
        <f>'Input Bank'!AC159</f>
        <v>0</v>
      </c>
      <c r="AD159" s="522">
        <f>'Input Bank'!AD159</f>
        <v>0</v>
      </c>
      <c r="AE159" s="522">
        <f>'Input Bank'!AE159</f>
        <v>0</v>
      </c>
      <c r="AF159" s="522">
        <f>'Input Bank'!AF159</f>
        <v>0</v>
      </c>
      <c r="AG159" s="522">
        <f>'Input Bank'!AG159</f>
        <v>0</v>
      </c>
      <c r="AH159" s="522">
        <f>'Input Bank'!AH159</f>
        <v>0</v>
      </c>
      <c r="AI159" s="522">
        <f>'Input Bank'!AI159</f>
        <v>0</v>
      </c>
      <c r="AJ159" s="522">
        <f>'Input Bank'!AJ159</f>
        <v>0</v>
      </c>
      <c r="AK159" s="522">
        <f>'Input Bank'!AK159</f>
        <v>0</v>
      </c>
      <c r="AL159" s="522">
        <f>'Input Bank'!AL159</f>
        <v>0</v>
      </c>
      <c r="AM159" s="522">
        <f>'Input Bank'!AM159</f>
        <v>0</v>
      </c>
      <c r="AN159" s="522">
        <f>'Input Bank'!AN159</f>
        <v>0</v>
      </c>
      <c r="AO159" s="522">
        <f>'Input Bank'!AO159</f>
        <v>0</v>
      </c>
      <c r="AP159" s="522">
        <f>'Input Bank'!AP159</f>
        <v>0</v>
      </c>
      <c r="AQ159" s="522">
        <f>'Input Bank'!AQ159</f>
        <v>0</v>
      </c>
      <c r="AR159" s="522">
        <f>'Input Bank'!AR159</f>
        <v>0</v>
      </c>
      <c r="AS159" s="522">
        <f>'Input Bank'!AS159</f>
        <v>0</v>
      </c>
      <c r="AT159" s="522">
        <f>'Input Bank'!AT159</f>
        <v>0</v>
      </c>
      <c r="AU159" s="522">
        <f>'Input Bank'!AU159</f>
        <v>0</v>
      </c>
      <c r="AV159" s="522">
        <f>'Input Bank'!AV159</f>
        <v>0</v>
      </c>
      <c r="AW159" s="522">
        <f>'Input Bank'!AW159</f>
        <v>0</v>
      </c>
      <c r="AX159" s="522">
        <f>'Input Bank'!AX159</f>
        <v>0</v>
      </c>
      <c r="AY159" s="522">
        <f>'Input Bank'!AY159</f>
        <v>0</v>
      </c>
      <c r="AZ159" s="522">
        <f>'Input Bank'!AZ159</f>
        <v>0</v>
      </c>
      <c r="BA159" s="522">
        <f>'Input Bank'!BA159</f>
        <v>0</v>
      </c>
      <c r="BC159" s="23"/>
      <c r="BD159" s="27"/>
      <c r="BE159" s="23"/>
      <c r="BF159" s="23"/>
      <c r="BG159" s="23"/>
      <c r="BH159" s="23"/>
      <c r="BI159" s="23"/>
      <c r="BJ159" s="23"/>
      <c r="BK159" s="49"/>
      <c r="BL159" s="415"/>
      <c r="BM159" s="415"/>
      <c r="BN159" s="415"/>
    </row>
    <row r="160" spans="1:66" s="24" customFormat="1" ht="13">
      <c r="A160" s="439">
        <f>Bobot!P82</f>
        <v>0</v>
      </c>
      <c r="B160" s="439"/>
      <c r="C160" s="439"/>
      <c r="D160" s="439"/>
      <c r="E160" s="439"/>
      <c r="F160" s="47" t="s">
        <v>278</v>
      </c>
      <c r="G160" s="69" t="s">
        <v>462</v>
      </c>
      <c r="H160" s="45" t="s">
        <v>182</v>
      </c>
      <c r="I160" s="456"/>
      <c r="J160" s="520"/>
      <c r="K160" s="523"/>
      <c r="L160" s="524"/>
      <c r="M160" s="522">
        <f>'Input Bank'!M160</f>
        <v>0</v>
      </c>
      <c r="N160" s="522">
        <f>'Input Bank'!N160</f>
        <v>0</v>
      </c>
      <c r="O160" s="522">
        <f>'Input Bank'!O160</f>
        <v>0</v>
      </c>
      <c r="P160" s="522">
        <f>'Input Bank'!P160</f>
        <v>0</v>
      </c>
      <c r="Q160" s="522">
        <f>'Input Bank'!Q160</f>
        <v>0</v>
      </c>
      <c r="R160" s="522">
        <f>'Input Bank'!R160</f>
        <v>0</v>
      </c>
      <c r="S160" s="522">
        <f>'Input Bank'!S160</f>
        <v>0</v>
      </c>
      <c r="T160" s="522">
        <f>'Input Bank'!T160</f>
        <v>0</v>
      </c>
      <c r="U160" s="522">
        <f>'Input Bank'!U160</f>
        <v>0</v>
      </c>
      <c r="V160" s="522">
        <f>'Input Bank'!V160</f>
        <v>0</v>
      </c>
      <c r="W160" s="522">
        <f>'Input Bank'!W160</f>
        <v>0</v>
      </c>
      <c r="X160" s="522">
        <f>'Input Bank'!X160</f>
        <v>0</v>
      </c>
      <c r="Y160" s="522">
        <f>'Input Bank'!Y160</f>
        <v>0</v>
      </c>
      <c r="Z160" s="522">
        <f>'Input Bank'!Z160</f>
        <v>0</v>
      </c>
      <c r="AA160" s="522">
        <f>'Input Bank'!AA160</f>
        <v>0</v>
      </c>
      <c r="AB160" s="522">
        <f>'Input Bank'!AB160</f>
        <v>0</v>
      </c>
      <c r="AC160" s="522">
        <f>'Input Bank'!AC160</f>
        <v>0</v>
      </c>
      <c r="AD160" s="522">
        <f>'Input Bank'!AD160</f>
        <v>0</v>
      </c>
      <c r="AE160" s="522">
        <f>'Input Bank'!AE160</f>
        <v>0</v>
      </c>
      <c r="AF160" s="522">
        <f>'Input Bank'!AF160</f>
        <v>0</v>
      </c>
      <c r="AG160" s="522">
        <f>'Input Bank'!AG160</f>
        <v>0</v>
      </c>
      <c r="AH160" s="522">
        <f>'Input Bank'!AH160</f>
        <v>0</v>
      </c>
      <c r="AI160" s="522">
        <f>'Input Bank'!AI160</f>
        <v>0</v>
      </c>
      <c r="AJ160" s="522">
        <f>'Input Bank'!AJ160</f>
        <v>0</v>
      </c>
      <c r="AK160" s="522">
        <f>'Input Bank'!AK160</f>
        <v>0</v>
      </c>
      <c r="AL160" s="522">
        <f>'Input Bank'!AL160</f>
        <v>0</v>
      </c>
      <c r="AM160" s="522">
        <f>'Input Bank'!AM160</f>
        <v>0</v>
      </c>
      <c r="AN160" s="522">
        <f>'Input Bank'!AN160</f>
        <v>0</v>
      </c>
      <c r="AO160" s="522">
        <f>'Input Bank'!AO160</f>
        <v>0</v>
      </c>
      <c r="AP160" s="522">
        <f>'Input Bank'!AP160</f>
        <v>0</v>
      </c>
      <c r="AQ160" s="522">
        <f>'Input Bank'!AQ160</f>
        <v>0</v>
      </c>
      <c r="AR160" s="522">
        <f>'Input Bank'!AR160</f>
        <v>0</v>
      </c>
      <c r="AS160" s="522">
        <f>'Input Bank'!AS160</f>
        <v>0</v>
      </c>
      <c r="AT160" s="522">
        <f>'Input Bank'!AT160</f>
        <v>0</v>
      </c>
      <c r="AU160" s="522">
        <f>'Input Bank'!AU160</f>
        <v>0</v>
      </c>
      <c r="AV160" s="522">
        <f>'Input Bank'!AV160</f>
        <v>0</v>
      </c>
      <c r="AW160" s="522">
        <f>'Input Bank'!AW160</f>
        <v>0</v>
      </c>
      <c r="AX160" s="522">
        <f>'Input Bank'!AX160</f>
        <v>0</v>
      </c>
      <c r="AY160" s="522">
        <f>'Input Bank'!AY160</f>
        <v>0</v>
      </c>
      <c r="AZ160" s="522">
        <f>'Input Bank'!AZ160</f>
        <v>0</v>
      </c>
      <c r="BA160" s="522">
        <f>'Input Bank'!BA160</f>
        <v>0</v>
      </c>
      <c r="BC160" s="23"/>
      <c r="BD160" s="27"/>
      <c r="BE160" s="23"/>
      <c r="BF160" s="23"/>
      <c r="BG160" s="23"/>
      <c r="BH160" s="23"/>
      <c r="BI160" s="23"/>
      <c r="BJ160" s="23"/>
      <c r="BK160" s="49"/>
      <c r="BL160" s="415"/>
      <c r="BM160" s="415"/>
      <c r="BN160" s="415"/>
    </row>
    <row r="161" spans="1:66" s="24" customFormat="1" ht="13">
      <c r="A161" s="439">
        <f>Bobot!P83</f>
        <v>0</v>
      </c>
      <c r="B161" s="439"/>
      <c r="C161" s="439"/>
      <c r="D161" s="439"/>
      <c r="E161" s="439"/>
      <c r="F161" s="47" t="s">
        <v>279</v>
      </c>
      <c r="G161" s="69" t="s">
        <v>463</v>
      </c>
      <c r="H161" s="45" t="s">
        <v>200</v>
      </c>
      <c r="I161" s="456"/>
      <c r="J161" s="520"/>
      <c r="K161" s="523"/>
      <c r="L161" s="524"/>
      <c r="M161" s="522">
        <f>'Input Bank'!M161</f>
        <v>0</v>
      </c>
      <c r="N161" s="522">
        <f>'Input Bank'!N161</f>
        <v>0</v>
      </c>
      <c r="O161" s="522">
        <f>'Input Bank'!O161</f>
        <v>0</v>
      </c>
      <c r="P161" s="522">
        <f>'Input Bank'!P161</f>
        <v>0</v>
      </c>
      <c r="Q161" s="522">
        <f>'Input Bank'!Q161</f>
        <v>0</v>
      </c>
      <c r="R161" s="522">
        <f>'Input Bank'!R161</f>
        <v>0</v>
      </c>
      <c r="S161" s="522">
        <f>'Input Bank'!S161</f>
        <v>0</v>
      </c>
      <c r="T161" s="522">
        <f>'Input Bank'!T161</f>
        <v>0</v>
      </c>
      <c r="U161" s="522">
        <f>'Input Bank'!U161</f>
        <v>0</v>
      </c>
      <c r="V161" s="522">
        <f>'Input Bank'!V161</f>
        <v>0</v>
      </c>
      <c r="W161" s="522">
        <f>'Input Bank'!W161</f>
        <v>0</v>
      </c>
      <c r="X161" s="522">
        <f>'Input Bank'!X161</f>
        <v>0</v>
      </c>
      <c r="Y161" s="522">
        <f>'Input Bank'!Y161</f>
        <v>0</v>
      </c>
      <c r="Z161" s="522">
        <f>'Input Bank'!Z161</f>
        <v>0</v>
      </c>
      <c r="AA161" s="522">
        <f>'Input Bank'!AA161</f>
        <v>0</v>
      </c>
      <c r="AB161" s="522">
        <f>'Input Bank'!AB161</f>
        <v>0</v>
      </c>
      <c r="AC161" s="522">
        <f>'Input Bank'!AC161</f>
        <v>0</v>
      </c>
      <c r="AD161" s="522">
        <f>'Input Bank'!AD161</f>
        <v>0</v>
      </c>
      <c r="AE161" s="522">
        <f>'Input Bank'!AE161</f>
        <v>0</v>
      </c>
      <c r="AF161" s="522">
        <f>'Input Bank'!AF161</f>
        <v>0</v>
      </c>
      <c r="AG161" s="522">
        <f>'Input Bank'!AG161</f>
        <v>0</v>
      </c>
      <c r="AH161" s="522">
        <f>'Input Bank'!AH161</f>
        <v>0</v>
      </c>
      <c r="AI161" s="522">
        <f>'Input Bank'!AI161</f>
        <v>0</v>
      </c>
      <c r="AJ161" s="522">
        <f>'Input Bank'!AJ161</f>
        <v>0</v>
      </c>
      <c r="AK161" s="522">
        <f>'Input Bank'!AK161</f>
        <v>0</v>
      </c>
      <c r="AL161" s="522">
        <f>'Input Bank'!AL161</f>
        <v>0</v>
      </c>
      <c r="AM161" s="522">
        <f>'Input Bank'!AM161</f>
        <v>0</v>
      </c>
      <c r="AN161" s="522">
        <f>'Input Bank'!AN161</f>
        <v>0</v>
      </c>
      <c r="AO161" s="522">
        <f>'Input Bank'!AO161</f>
        <v>0</v>
      </c>
      <c r="AP161" s="522">
        <f>'Input Bank'!AP161</f>
        <v>0</v>
      </c>
      <c r="AQ161" s="522">
        <f>'Input Bank'!AQ161</f>
        <v>0</v>
      </c>
      <c r="AR161" s="522">
        <f>'Input Bank'!AR161</f>
        <v>0</v>
      </c>
      <c r="AS161" s="522">
        <f>'Input Bank'!AS161</f>
        <v>0</v>
      </c>
      <c r="AT161" s="522">
        <f>'Input Bank'!AT161</f>
        <v>0</v>
      </c>
      <c r="AU161" s="522">
        <f>'Input Bank'!AU161</f>
        <v>0</v>
      </c>
      <c r="AV161" s="522">
        <f>'Input Bank'!AV161</f>
        <v>0</v>
      </c>
      <c r="AW161" s="522">
        <f>'Input Bank'!AW161</f>
        <v>0</v>
      </c>
      <c r="AX161" s="522">
        <f>'Input Bank'!AX161</f>
        <v>0</v>
      </c>
      <c r="AY161" s="522">
        <f>'Input Bank'!AY161</f>
        <v>0</v>
      </c>
      <c r="AZ161" s="522">
        <f>'Input Bank'!AZ161</f>
        <v>0</v>
      </c>
      <c r="BA161" s="522">
        <f>'Input Bank'!BA161</f>
        <v>0</v>
      </c>
      <c r="BC161" s="23"/>
      <c r="BD161" s="27"/>
      <c r="BE161" s="23"/>
      <c r="BF161" s="23"/>
      <c r="BG161" s="23"/>
      <c r="BH161" s="23"/>
      <c r="BI161" s="23"/>
      <c r="BJ161" s="23"/>
      <c r="BK161" s="49"/>
      <c r="BL161" s="415"/>
      <c r="BM161" s="415"/>
      <c r="BN161" s="415"/>
    </row>
    <row r="162" spans="1:66" s="24" customFormat="1" ht="26">
      <c r="A162" s="439">
        <f>Bobot!P84</f>
        <v>0</v>
      </c>
      <c r="B162" s="439"/>
      <c r="C162" s="439"/>
      <c r="D162" s="439"/>
      <c r="E162" s="439"/>
      <c r="F162" s="47" t="s">
        <v>318</v>
      </c>
      <c r="G162" s="67" t="s">
        <v>572</v>
      </c>
      <c r="H162" s="36" t="s">
        <v>228</v>
      </c>
      <c r="I162" s="456"/>
      <c r="J162" s="520"/>
      <c r="K162" s="523"/>
      <c r="L162" s="442"/>
      <c r="M162" s="522">
        <f>'Input Bank'!M162</f>
        <v>0</v>
      </c>
      <c r="N162" s="522">
        <f>'Input Bank'!N162</f>
        <v>0</v>
      </c>
      <c r="O162" s="522">
        <f>'Input Bank'!O162</f>
        <v>0</v>
      </c>
      <c r="P162" s="522">
        <f>'Input Bank'!P162</f>
        <v>0</v>
      </c>
      <c r="Q162" s="522">
        <f>'Input Bank'!Q162</f>
        <v>0</v>
      </c>
      <c r="R162" s="522">
        <f>'Input Bank'!R162</f>
        <v>0</v>
      </c>
      <c r="S162" s="522">
        <f>'Input Bank'!S162</f>
        <v>0</v>
      </c>
      <c r="T162" s="522">
        <f>'Input Bank'!T162</f>
        <v>0</v>
      </c>
      <c r="U162" s="522">
        <f>'Input Bank'!U162</f>
        <v>0</v>
      </c>
      <c r="V162" s="522">
        <f>'Input Bank'!V162</f>
        <v>0</v>
      </c>
      <c r="W162" s="522">
        <f>'Input Bank'!W162</f>
        <v>0</v>
      </c>
      <c r="X162" s="522">
        <f>'Input Bank'!X162</f>
        <v>0</v>
      </c>
      <c r="Y162" s="522">
        <f>'Input Bank'!Y162</f>
        <v>0</v>
      </c>
      <c r="Z162" s="522">
        <f>'Input Bank'!Z162</f>
        <v>0</v>
      </c>
      <c r="AA162" s="522">
        <f>'Input Bank'!AA162</f>
        <v>0</v>
      </c>
      <c r="AB162" s="522">
        <f>'Input Bank'!AB162</f>
        <v>0</v>
      </c>
      <c r="AC162" s="522">
        <f>'Input Bank'!AC162</f>
        <v>0</v>
      </c>
      <c r="AD162" s="522">
        <f>'Input Bank'!AD162</f>
        <v>0</v>
      </c>
      <c r="AE162" s="522">
        <f>'Input Bank'!AE162</f>
        <v>0</v>
      </c>
      <c r="AF162" s="522">
        <f>'Input Bank'!AF162</f>
        <v>0</v>
      </c>
      <c r="AG162" s="522">
        <f>'Input Bank'!AG162</f>
        <v>0</v>
      </c>
      <c r="AH162" s="522">
        <f>'Input Bank'!AH162</f>
        <v>0</v>
      </c>
      <c r="AI162" s="522">
        <f>'Input Bank'!AI162</f>
        <v>0</v>
      </c>
      <c r="AJ162" s="522">
        <f>'Input Bank'!AJ162</f>
        <v>0</v>
      </c>
      <c r="AK162" s="522">
        <f>'Input Bank'!AK162</f>
        <v>0</v>
      </c>
      <c r="AL162" s="522">
        <f>'Input Bank'!AL162</f>
        <v>0</v>
      </c>
      <c r="AM162" s="522">
        <f>'Input Bank'!AM162</f>
        <v>0</v>
      </c>
      <c r="AN162" s="522">
        <f>'Input Bank'!AN162</f>
        <v>0</v>
      </c>
      <c r="AO162" s="522">
        <f>'Input Bank'!AO162</f>
        <v>0</v>
      </c>
      <c r="AP162" s="522">
        <f>'Input Bank'!AP162</f>
        <v>0</v>
      </c>
      <c r="AQ162" s="522">
        <f>'Input Bank'!AQ162</f>
        <v>0</v>
      </c>
      <c r="AR162" s="522">
        <f>'Input Bank'!AR162</f>
        <v>0</v>
      </c>
      <c r="AS162" s="522">
        <f>'Input Bank'!AS162</f>
        <v>0</v>
      </c>
      <c r="AT162" s="522">
        <f>'Input Bank'!AT162</f>
        <v>0</v>
      </c>
      <c r="AU162" s="522">
        <f>'Input Bank'!AU162</f>
        <v>0</v>
      </c>
      <c r="AV162" s="522">
        <f>'Input Bank'!AV162</f>
        <v>0</v>
      </c>
      <c r="AW162" s="522">
        <f>'Input Bank'!AW162</f>
        <v>0</v>
      </c>
      <c r="AX162" s="522">
        <f>'Input Bank'!AX162</f>
        <v>0</v>
      </c>
      <c r="AY162" s="522">
        <f>'Input Bank'!AY162</f>
        <v>0</v>
      </c>
      <c r="AZ162" s="522">
        <f>'Input Bank'!AZ162</f>
        <v>0</v>
      </c>
      <c r="BA162" s="522">
        <f>'Input Bank'!BA162</f>
        <v>0</v>
      </c>
      <c r="BC162" s="23"/>
      <c r="BD162" s="27"/>
      <c r="BE162" s="23"/>
      <c r="BF162" s="23"/>
      <c r="BG162" s="23"/>
      <c r="BH162" s="23"/>
      <c r="BI162" s="23"/>
      <c r="BJ162" s="23"/>
      <c r="BK162" s="49"/>
      <c r="BL162" s="415"/>
      <c r="BM162" s="415"/>
      <c r="BN162" s="415"/>
    </row>
    <row r="163" spans="1:66" s="24" customFormat="1" ht="13">
      <c r="A163" s="439">
        <f>Bobot!P85</f>
        <v>0</v>
      </c>
      <c r="B163" s="439"/>
      <c r="C163" s="439"/>
      <c r="D163" s="439"/>
      <c r="E163" s="439"/>
      <c r="F163" s="47" t="s">
        <v>319</v>
      </c>
      <c r="G163" s="69" t="s">
        <v>464</v>
      </c>
      <c r="H163" s="45" t="s">
        <v>199</v>
      </c>
      <c r="I163" s="456"/>
      <c r="J163" s="520"/>
      <c r="K163" s="523"/>
      <c r="L163" s="524"/>
      <c r="M163" s="522">
        <f>'Input Bank'!M163</f>
        <v>0</v>
      </c>
      <c r="N163" s="522">
        <f>'Input Bank'!N163</f>
        <v>0</v>
      </c>
      <c r="O163" s="522">
        <f>'Input Bank'!O163</f>
        <v>0</v>
      </c>
      <c r="P163" s="522">
        <f>'Input Bank'!P163</f>
        <v>0</v>
      </c>
      <c r="Q163" s="522">
        <f>'Input Bank'!Q163</f>
        <v>0</v>
      </c>
      <c r="R163" s="522">
        <f>'Input Bank'!R163</f>
        <v>0</v>
      </c>
      <c r="S163" s="522">
        <f>'Input Bank'!S163</f>
        <v>0</v>
      </c>
      <c r="T163" s="522">
        <f>'Input Bank'!T163</f>
        <v>0</v>
      </c>
      <c r="U163" s="522">
        <f>'Input Bank'!U163</f>
        <v>0</v>
      </c>
      <c r="V163" s="522">
        <f>'Input Bank'!V163</f>
        <v>0</v>
      </c>
      <c r="W163" s="522">
        <f>'Input Bank'!W163</f>
        <v>0</v>
      </c>
      <c r="X163" s="522">
        <f>'Input Bank'!X163</f>
        <v>0</v>
      </c>
      <c r="Y163" s="522">
        <f>'Input Bank'!Y163</f>
        <v>0</v>
      </c>
      <c r="Z163" s="522">
        <f>'Input Bank'!Z163</f>
        <v>0</v>
      </c>
      <c r="AA163" s="522">
        <f>'Input Bank'!AA163</f>
        <v>0</v>
      </c>
      <c r="AB163" s="522">
        <f>'Input Bank'!AB163</f>
        <v>0</v>
      </c>
      <c r="AC163" s="522">
        <f>'Input Bank'!AC163</f>
        <v>0</v>
      </c>
      <c r="AD163" s="522">
        <f>'Input Bank'!AD163</f>
        <v>0</v>
      </c>
      <c r="AE163" s="522">
        <f>'Input Bank'!AE163</f>
        <v>0</v>
      </c>
      <c r="AF163" s="522">
        <f>'Input Bank'!AF163</f>
        <v>0</v>
      </c>
      <c r="AG163" s="522">
        <f>'Input Bank'!AG163</f>
        <v>0</v>
      </c>
      <c r="AH163" s="522">
        <f>'Input Bank'!AH163</f>
        <v>0</v>
      </c>
      <c r="AI163" s="522">
        <f>'Input Bank'!AI163</f>
        <v>0</v>
      </c>
      <c r="AJ163" s="522">
        <f>'Input Bank'!AJ163</f>
        <v>0</v>
      </c>
      <c r="AK163" s="522">
        <f>'Input Bank'!AK163</f>
        <v>0</v>
      </c>
      <c r="AL163" s="522">
        <f>'Input Bank'!AL163</f>
        <v>0</v>
      </c>
      <c r="AM163" s="522">
        <f>'Input Bank'!AM163</f>
        <v>0</v>
      </c>
      <c r="AN163" s="522">
        <f>'Input Bank'!AN163</f>
        <v>0</v>
      </c>
      <c r="AO163" s="522">
        <f>'Input Bank'!AO163</f>
        <v>0</v>
      </c>
      <c r="AP163" s="522">
        <f>'Input Bank'!AP163</f>
        <v>0</v>
      </c>
      <c r="AQ163" s="522">
        <f>'Input Bank'!AQ163</f>
        <v>0</v>
      </c>
      <c r="AR163" s="522">
        <f>'Input Bank'!AR163</f>
        <v>0</v>
      </c>
      <c r="AS163" s="522">
        <f>'Input Bank'!AS163</f>
        <v>0</v>
      </c>
      <c r="AT163" s="522">
        <f>'Input Bank'!AT163</f>
        <v>0</v>
      </c>
      <c r="AU163" s="522">
        <f>'Input Bank'!AU163</f>
        <v>0</v>
      </c>
      <c r="AV163" s="522">
        <f>'Input Bank'!AV163</f>
        <v>0</v>
      </c>
      <c r="AW163" s="522">
        <f>'Input Bank'!AW163</f>
        <v>0</v>
      </c>
      <c r="AX163" s="522">
        <f>'Input Bank'!AX163</f>
        <v>0</v>
      </c>
      <c r="AY163" s="522">
        <f>'Input Bank'!AY163</f>
        <v>0</v>
      </c>
      <c r="AZ163" s="522">
        <f>'Input Bank'!AZ163</f>
        <v>0</v>
      </c>
      <c r="BA163" s="522">
        <f>'Input Bank'!BA163</f>
        <v>0</v>
      </c>
      <c r="BC163" s="23"/>
      <c r="BD163" s="27"/>
      <c r="BE163" s="23"/>
      <c r="BF163" s="23"/>
      <c r="BG163" s="23"/>
      <c r="BH163" s="23"/>
      <c r="BI163" s="23"/>
      <c r="BJ163" s="23"/>
      <c r="BK163" s="49"/>
      <c r="BL163" s="415"/>
      <c r="BM163" s="415"/>
      <c r="BN163" s="415"/>
    </row>
    <row r="164" spans="1:66" s="24" customFormat="1" ht="13">
      <c r="A164" s="439" t="e">
        <f>Bobot!#REF!</f>
        <v>#REF!</v>
      </c>
      <c r="B164" s="439"/>
      <c r="C164" s="439"/>
      <c r="D164" s="439"/>
      <c r="E164" s="439"/>
      <c r="F164" s="47" t="s">
        <v>320</v>
      </c>
      <c r="G164" s="69" t="s">
        <v>465</v>
      </c>
      <c r="H164" s="45" t="s">
        <v>182</v>
      </c>
      <c r="I164" s="456"/>
      <c r="J164" s="520"/>
      <c r="K164" s="523"/>
      <c r="L164" s="524"/>
      <c r="M164" s="522">
        <f>'Input Bank'!M164</f>
        <v>0</v>
      </c>
      <c r="N164" s="522">
        <f>'Input Bank'!N164</f>
        <v>0</v>
      </c>
      <c r="O164" s="522">
        <f>'Input Bank'!O164</f>
        <v>0</v>
      </c>
      <c r="P164" s="522">
        <f>'Input Bank'!P164</f>
        <v>0</v>
      </c>
      <c r="Q164" s="522">
        <f>'Input Bank'!Q164</f>
        <v>0</v>
      </c>
      <c r="R164" s="522">
        <f>'Input Bank'!R164</f>
        <v>0</v>
      </c>
      <c r="S164" s="522">
        <f>'Input Bank'!S164</f>
        <v>0</v>
      </c>
      <c r="T164" s="522">
        <f>'Input Bank'!T164</f>
        <v>0</v>
      </c>
      <c r="U164" s="522">
        <f>'Input Bank'!U164</f>
        <v>0</v>
      </c>
      <c r="V164" s="522">
        <f>'Input Bank'!V164</f>
        <v>0</v>
      </c>
      <c r="W164" s="522">
        <f>'Input Bank'!W164</f>
        <v>0</v>
      </c>
      <c r="X164" s="522">
        <f>'Input Bank'!X164</f>
        <v>0</v>
      </c>
      <c r="Y164" s="522">
        <f>'Input Bank'!Y164</f>
        <v>0</v>
      </c>
      <c r="Z164" s="522">
        <f>'Input Bank'!Z164</f>
        <v>0</v>
      </c>
      <c r="AA164" s="522">
        <f>'Input Bank'!AA164</f>
        <v>0</v>
      </c>
      <c r="AB164" s="522">
        <f>'Input Bank'!AB164</f>
        <v>0</v>
      </c>
      <c r="AC164" s="522">
        <f>'Input Bank'!AC164</f>
        <v>0</v>
      </c>
      <c r="AD164" s="522">
        <f>'Input Bank'!AD164</f>
        <v>0</v>
      </c>
      <c r="AE164" s="522">
        <f>'Input Bank'!AE164</f>
        <v>0</v>
      </c>
      <c r="AF164" s="522">
        <f>'Input Bank'!AF164</f>
        <v>0</v>
      </c>
      <c r="AG164" s="522">
        <f>'Input Bank'!AG164</f>
        <v>0</v>
      </c>
      <c r="AH164" s="522">
        <f>'Input Bank'!AH164</f>
        <v>0</v>
      </c>
      <c r="AI164" s="522">
        <f>'Input Bank'!AI164</f>
        <v>0</v>
      </c>
      <c r="AJ164" s="522">
        <f>'Input Bank'!AJ164</f>
        <v>0</v>
      </c>
      <c r="AK164" s="522">
        <f>'Input Bank'!AK164</f>
        <v>0</v>
      </c>
      <c r="AL164" s="522">
        <f>'Input Bank'!AL164</f>
        <v>0</v>
      </c>
      <c r="AM164" s="522">
        <f>'Input Bank'!AM164</f>
        <v>0</v>
      </c>
      <c r="AN164" s="522">
        <f>'Input Bank'!AN164</f>
        <v>0</v>
      </c>
      <c r="AO164" s="522">
        <f>'Input Bank'!AO164</f>
        <v>0</v>
      </c>
      <c r="AP164" s="522">
        <f>'Input Bank'!AP164</f>
        <v>0</v>
      </c>
      <c r="AQ164" s="522">
        <f>'Input Bank'!AQ164</f>
        <v>0</v>
      </c>
      <c r="AR164" s="522">
        <f>'Input Bank'!AR164</f>
        <v>0</v>
      </c>
      <c r="AS164" s="522">
        <f>'Input Bank'!AS164</f>
        <v>0</v>
      </c>
      <c r="AT164" s="522">
        <f>'Input Bank'!AT164</f>
        <v>0</v>
      </c>
      <c r="AU164" s="522">
        <f>'Input Bank'!AU164</f>
        <v>0</v>
      </c>
      <c r="AV164" s="522">
        <f>'Input Bank'!AV164</f>
        <v>0</v>
      </c>
      <c r="AW164" s="522">
        <f>'Input Bank'!AW164</f>
        <v>0</v>
      </c>
      <c r="AX164" s="522">
        <f>'Input Bank'!AX164</f>
        <v>0</v>
      </c>
      <c r="AY164" s="522">
        <f>'Input Bank'!AY164</f>
        <v>0</v>
      </c>
      <c r="AZ164" s="522">
        <f>'Input Bank'!AZ164</f>
        <v>0</v>
      </c>
      <c r="BA164" s="522">
        <f>'Input Bank'!BA164</f>
        <v>0</v>
      </c>
      <c r="BB164" s="21"/>
      <c r="BC164" s="23"/>
      <c r="BD164" s="27"/>
      <c r="BE164" s="27"/>
      <c r="BF164" s="23"/>
      <c r="BG164" s="23"/>
      <c r="BH164" s="23"/>
      <c r="BI164" s="23"/>
      <c r="BJ164" s="23"/>
      <c r="BK164" s="49"/>
      <c r="BL164" s="415"/>
      <c r="BM164" s="415"/>
      <c r="BN164" s="415"/>
    </row>
    <row r="165" spans="1:66" s="24" customFormat="1" ht="13">
      <c r="A165" s="439">
        <f>Bobot!P86</f>
        <v>0</v>
      </c>
      <c r="B165" s="439"/>
      <c r="C165" s="439"/>
      <c r="D165" s="439"/>
      <c r="E165" s="439"/>
      <c r="F165" s="47" t="s">
        <v>321</v>
      </c>
      <c r="G165" s="69" t="s">
        <v>466</v>
      </c>
      <c r="H165" s="45" t="s">
        <v>200</v>
      </c>
      <c r="I165" s="456"/>
      <c r="J165" s="520"/>
      <c r="K165" s="523"/>
      <c r="L165" s="524"/>
      <c r="M165" s="522">
        <f>'Input Bank'!M165</f>
        <v>0</v>
      </c>
      <c r="N165" s="522">
        <f>'Input Bank'!N165</f>
        <v>0</v>
      </c>
      <c r="O165" s="522">
        <f>'Input Bank'!O165</f>
        <v>0</v>
      </c>
      <c r="P165" s="522">
        <f>'Input Bank'!P165</f>
        <v>0</v>
      </c>
      <c r="Q165" s="522">
        <f>'Input Bank'!Q165</f>
        <v>0</v>
      </c>
      <c r="R165" s="522">
        <f>'Input Bank'!R165</f>
        <v>0</v>
      </c>
      <c r="S165" s="522">
        <f>'Input Bank'!S165</f>
        <v>0</v>
      </c>
      <c r="T165" s="522">
        <f>'Input Bank'!T165</f>
        <v>0</v>
      </c>
      <c r="U165" s="522">
        <f>'Input Bank'!U165</f>
        <v>0</v>
      </c>
      <c r="V165" s="522">
        <f>'Input Bank'!V165</f>
        <v>0</v>
      </c>
      <c r="W165" s="522">
        <f>'Input Bank'!W165</f>
        <v>0</v>
      </c>
      <c r="X165" s="522">
        <f>'Input Bank'!X165</f>
        <v>0</v>
      </c>
      <c r="Y165" s="522">
        <f>'Input Bank'!Y165</f>
        <v>0</v>
      </c>
      <c r="Z165" s="522">
        <f>'Input Bank'!Z165</f>
        <v>0</v>
      </c>
      <c r="AA165" s="522">
        <f>'Input Bank'!AA165</f>
        <v>0</v>
      </c>
      <c r="AB165" s="522">
        <f>'Input Bank'!AB165</f>
        <v>0</v>
      </c>
      <c r="AC165" s="522">
        <f>'Input Bank'!AC165</f>
        <v>0</v>
      </c>
      <c r="AD165" s="522">
        <f>'Input Bank'!AD165</f>
        <v>0</v>
      </c>
      <c r="AE165" s="522">
        <f>'Input Bank'!AE165</f>
        <v>0</v>
      </c>
      <c r="AF165" s="522">
        <f>'Input Bank'!AF165</f>
        <v>0</v>
      </c>
      <c r="AG165" s="522">
        <f>'Input Bank'!AG165</f>
        <v>0</v>
      </c>
      <c r="AH165" s="522">
        <f>'Input Bank'!AH165</f>
        <v>0</v>
      </c>
      <c r="AI165" s="522">
        <f>'Input Bank'!AI165</f>
        <v>0</v>
      </c>
      <c r="AJ165" s="522">
        <f>'Input Bank'!AJ165</f>
        <v>0</v>
      </c>
      <c r="AK165" s="522">
        <f>'Input Bank'!AK165</f>
        <v>0</v>
      </c>
      <c r="AL165" s="522">
        <f>'Input Bank'!AL165</f>
        <v>0</v>
      </c>
      <c r="AM165" s="522">
        <f>'Input Bank'!AM165</f>
        <v>0</v>
      </c>
      <c r="AN165" s="522">
        <f>'Input Bank'!AN165</f>
        <v>0</v>
      </c>
      <c r="AO165" s="522">
        <f>'Input Bank'!AO165</f>
        <v>0</v>
      </c>
      <c r="AP165" s="522">
        <f>'Input Bank'!AP165</f>
        <v>0</v>
      </c>
      <c r="AQ165" s="522">
        <f>'Input Bank'!AQ165</f>
        <v>0</v>
      </c>
      <c r="AR165" s="522">
        <f>'Input Bank'!AR165</f>
        <v>0</v>
      </c>
      <c r="AS165" s="522">
        <f>'Input Bank'!AS165</f>
        <v>0</v>
      </c>
      <c r="AT165" s="522">
        <f>'Input Bank'!AT165</f>
        <v>0</v>
      </c>
      <c r="AU165" s="522">
        <f>'Input Bank'!AU165</f>
        <v>0</v>
      </c>
      <c r="AV165" s="522">
        <f>'Input Bank'!AV165</f>
        <v>0</v>
      </c>
      <c r="AW165" s="522">
        <f>'Input Bank'!AW165</f>
        <v>0</v>
      </c>
      <c r="AX165" s="522">
        <f>'Input Bank'!AX165</f>
        <v>0</v>
      </c>
      <c r="AY165" s="522">
        <f>'Input Bank'!AY165</f>
        <v>0</v>
      </c>
      <c r="AZ165" s="522">
        <f>'Input Bank'!AZ165</f>
        <v>0</v>
      </c>
      <c r="BA165" s="522">
        <f>'Input Bank'!BA165</f>
        <v>0</v>
      </c>
      <c r="BB165" s="21"/>
      <c r="BC165" s="27"/>
      <c r="BD165" s="27"/>
      <c r="BE165" s="27"/>
      <c r="BF165" s="23"/>
      <c r="BG165" s="23"/>
      <c r="BH165" s="23"/>
      <c r="BI165" s="23"/>
      <c r="BJ165" s="23"/>
      <c r="BK165" s="49"/>
      <c r="BL165" s="415"/>
      <c r="BM165" s="415"/>
      <c r="BN165" s="415"/>
    </row>
    <row r="166" spans="1:66" s="24" customFormat="1" ht="26">
      <c r="A166" s="439">
        <f>Bobot!P87</f>
        <v>0</v>
      </c>
      <c r="B166" s="439"/>
      <c r="C166" s="439"/>
      <c r="D166" s="439"/>
      <c r="E166" s="439"/>
      <c r="F166" s="47" t="s">
        <v>336</v>
      </c>
      <c r="G166" s="67" t="s">
        <v>573</v>
      </c>
      <c r="H166" s="36" t="s">
        <v>201</v>
      </c>
      <c r="I166" s="456"/>
      <c r="J166" s="520"/>
      <c r="K166" s="523"/>
      <c r="L166" s="442"/>
      <c r="M166" s="522">
        <f>'Input Bank'!M166</f>
        <v>0</v>
      </c>
      <c r="N166" s="522">
        <f>'Input Bank'!N166</f>
        <v>0</v>
      </c>
      <c r="O166" s="522">
        <f>'Input Bank'!O166</f>
        <v>0</v>
      </c>
      <c r="P166" s="522">
        <f>'Input Bank'!P166</f>
        <v>0</v>
      </c>
      <c r="Q166" s="522">
        <f>'Input Bank'!Q166</f>
        <v>0</v>
      </c>
      <c r="R166" s="522">
        <f>'Input Bank'!R166</f>
        <v>0</v>
      </c>
      <c r="S166" s="522">
        <f>'Input Bank'!S166</f>
        <v>0</v>
      </c>
      <c r="T166" s="522">
        <f>'Input Bank'!T166</f>
        <v>0</v>
      </c>
      <c r="U166" s="522">
        <f>'Input Bank'!U166</f>
        <v>0</v>
      </c>
      <c r="V166" s="522">
        <f>'Input Bank'!V166</f>
        <v>0</v>
      </c>
      <c r="W166" s="522">
        <f>'Input Bank'!W166</f>
        <v>0</v>
      </c>
      <c r="X166" s="522">
        <f>'Input Bank'!X166</f>
        <v>0</v>
      </c>
      <c r="Y166" s="522">
        <f>'Input Bank'!Y166</f>
        <v>0</v>
      </c>
      <c r="Z166" s="522">
        <f>'Input Bank'!Z166</f>
        <v>0</v>
      </c>
      <c r="AA166" s="522">
        <f>'Input Bank'!AA166</f>
        <v>0</v>
      </c>
      <c r="AB166" s="522">
        <f>'Input Bank'!AB166</f>
        <v>0</v>
      </c>
      <c r="AC166" s="522">
        <f>'Input Bank'!AC166</f>
        <v>0</v>
      </c>
      <c r="AD166" s="522">
        <f>'Input Bank'!AD166</f>
        <v>0</v>
      </c>
      <c r="AE166" s="522">
        <f>'Input Bank'!AE166</f>
        <v>0</v>
      </c>
      <c r="AF166" s="522">
        <f>'Input Bank'!AF166</f>
        <v>0</v>
      </c>
      <c r="AG166" s="522">
        <f>'Input Bank'!AG166</f>
        <v>0</v>
      </c>
      <c r="AH166" s="522">
        <f>'Input Bank'!AH166</f>
        <v>0</v>
      </c>
      <c r="AI166" s="522">
        <f>'Input Bank'!AI166</f>
        <v>0</v>
      </c>
      <c r="AJ166" s="522">
        <f>'Input Bank'!AJ166</f>
        <v>0</v>
      </c>
      <c r="AK166" s="522">
        <f>'Input Bank'!AK166</f>
        <v>0</v>
      </c>
      <c r="AL166" s="522">
        <f>'Input Bank'!AL166</f>
        <v>0</v>
      </c>
      <c r="AM166" s="522">
        <f>'Input Bank'!AM166</f>
        <v>0</v>
      </c>
      <c r="AN166" s="522">
        <f>'Input Bank'!AN166</f>
        <v>0</v>
      </c>
      <c r="AO166" s="522">
        <f>'Input Bank'!AO166</f>
        <v>0</v>
      </c>
      <c r="AP166" s="522">
        <f>'Input Bank'!AP166</f>
        <v>0</v>
      </c>
      <c r="AQ166" s="522">
        <f>'Input Bank'!AQ166</f>
        <v>0</v>
      </c>
      <c r="AR166" s="522">
        <f>'Input Bank'!AR166</f>
        <v>0</v>
      </c>
      <c r="AS166" s="522">
        <f>'Input Bank'!AS166</f>
        <v>0</v>
      </c>
      <c r="AT166" s="522">
        <f>'Input Bank'!AT166</f>
        <v>0</v>
      </c>
      <c r="AU166" s="522">
        <f>'Input Bank'!AU166</f>
        <v>0</v>
      </c>
      <c r="AV166" s="522">
        <f>'Input Bank'!AV166</f>
        <v>0</v>
      </c>
      <c r="AW166" s="522">
        <f>'Input Bank'!AW166</f>
        <v>0</v>
      </c>
      <c r="AX166" s="522">
        <f>'Input Bank'!AX166</f>
        <v>0</v>
      </c>
      <c r="AY166" s="522">
        <f>'Input Bank'!AY166</f>
        <v>0</v>
      </c>
      <c r="AZ166" s="522">
        <f>'Input Bank'!AZ166</f>
        <v>0</v>
      </c>
      <c r="BA166" s="522">
        <f>'Input Bank'!BA166</f>
        <v>0</v>
      </c>
      <c r="BB166" s="21"/>
      <c r="BC166" s="23"/>
      <c r="BD166" s="27"/>
      <c r="BE166" s="27"/>
      <c r="BF166" s="23"/>
      <c r="BG166" s="23"/>
      <c r="BH166" s="23"/>
      <c r="BI166" s="23"/>
      <c r="BJ166" s="23"/>
      <c r="BK166" s="23"/>
      <c r="BL166" s="415"/>
      <c r="BM166" s="415"/>
      <c r="BN166" s="415"/>
    </row>
    <row r="167" spans="1:66" s="24" customFormat="1">
      <c r="A167" s="439" t="e">
        <f>Bobot!#REF!</f>
        <v>#REF!</v>
      </c>
      <c r="B167" s="439"/>
      <c r="C167" s="439"/>
      <c r="D167" s="439"/>
      <c r="E167" s="439"/>
      <c r="F167" s="47" t="s">
        <v>337</v>
      </c>
      <c r="G167" s="69" t="s">
        <v>469</v>
      </c>
      <c r="H167" s="45" t="s">
        <v>199</v>
      </c>
      <c r="I167" s="456"/>
      <c r="J167" s="520"/>
      <c r="K167" s="523"/>
      <c r="L167" s="524"/>
      <c r="M167" s="522">
        <f>'Input Bank'!M167</f>
        <v>0</v>
      </c>
      <c r="N167" s="522">
        <f>'Input Bank'!N167</f>
        <v>0</v>
      </c>
      <c r="O167" s="522">
        <f>'Input Bank'!O167</f>
        <v>0</v>
      </c>
      <c r="P167" s="522">
        <f>'Input Bank'!P167</f>
        <v>0</v>
      </c>
      <c r="Q167" s="522">
        <f>'Input Bank'!Q167</f>
        <v>0</v>
      </c>
      <c r="R167" s="522">
        <f>'Input Bank'!R167</f>
        <v>0</v>
      </c>
      <c r="S167" s="522">
        <f>'Input Bank'!S167</f>
        <v>0</v>
      </c>
      <c r="T167" s="522">
        <f>'Input Bank'!T167</f>
        <v>0</v>
      </c>
      <c r="U167" s="522">
        <f>'Input Bank'!U167</f>
        <v>0</v>
      </c>
      <c r="V167" s="522">
        <f>'Input Bank'!V167</f>
        <v>0</v>
      </c>
      <c r="W167" s="522">
        <f>'Input Bank'!W167</f>
        <v>0</v>
      </c>
      <c r="X167" s="522">
        <f>'Input Bank'!X167</f>
        <v>0</v>
      </c>
      <c r="Y167" s="522">
        <f>'Input Bank'!Y167</f>
        <v>0</v>
      </c>
      <c r="Z167" s="522">
        <f>'Input Bank'!Z167</f>
        <v>0</v>
      </c>
      <c r="AA167" s="522">
        <f>'Input Bank'!AA167</f>
        <v>0</v>
      </c>
      <c r="AB167" s="522">
        <f>'Input Bank'!AB167</f>
        <v>0</v>
      </c>
      <c r="AC167" s="522">
        <f>'Input Bank'!AC167</f>
        <v>0</v>
      </c>
      <c r="AD167" s="522">
        <f>'Input Bank'!AD167</f>
        <v>0</v>
      </c>
      <c r="AE167" s="522">
        <f>'Input Bank'!AE167</f>
        <v>0</v>
      </c>
      <c r="AF167" s="522">
        <f>'Input Bank'!AF167</f>
        <v>0</v>
      </c>
      <c r="AG167" s="522">
        <f>'Input Bank'!AG167</f>
        <v>0</v>
      </c>
      <c r="AH167" s="522">
        <f>'Input Bank'!AH167</f>
        <v>0</v>
      </c>
      <c r="AI167" s="522">
        <f>'Input Bank'!AI167</f>
        <v>0</v>
      </c>
      <c r="AJ167" s="522">
        <f>'Input Bank'!AJ167</f>
        <v>0</v>
      </c>
      <c r="AK167" s="522">
        <f>'Input Bank'!AK167</f>
        <v>0</v>
      </c>
      <c r="AL167" s="522">
        <f>'Input Bank'!AL167</f>
        <v>0</v>
      </c>
      <c r="AM167" s="522">
        <f>'Input Bank'!AM167</f>
        <v>0</v>
      </c>
      <c r="AN167" s="522">
        <f>'Input Bank'!AN167</f>
        <v>0</v>
      </c>
      <c r="AO167" s="522">
        <f>'Input Bank'!AO167</f>
        <v>0</v>
      </c>
      <c r="AP167" s="522">
        <f>'Input Bank'!AP167</f>
        <v>0</v>
      </c>
      <c r="AQ167" s="522">
        <f>'Input Bank'!AQ167</f>
        <v>0</v>
      </c>
      <c r="AR167" s="522">
        <f>'Input Bank'!AR167</f>
        <v>0</v>
      </c>
      <c r="AS167" s="522">
        <f>'Input Bank'!AS167</f>
        <v>0</v>
      </c>
      <c r="AT167" s="522">
        <f>'Input Bank'!AT167</f>
        <v>0</v>
      </c>
      <c r="AU167" s="522">
        <f>'Input Bank'!AU167</f>
        <v>0</v>
      </c>
      <c r="AV167" s="522">
        <f>'Input Bank'!AV167</f>
        <v>0</v>
      </c>
      <c r="AW167" s="522">
        <f>'Input Bank'!AW167</f>
        <v>0</v>
      </c>
      <c r="AX167" s="522">
        <f>'Input Bank'!AX167</f>
        <v>0</v>
      </c>
      <c r="AY167" s="522">
        <f>'Input Bank'!AY167</f>
        <v>0</v>
      </c>
      <c r="AZ167" s="522">
        <f>'Input Bank'!AZ167</f>
        <v>0</v>
      </c>
      <c r="BA167" s="522">
        <f>'Input Bank'!BA167</f>
        <v>0</v>
      </c>
      <c r="BB167" s="21"/>
      <c r="BC167" s="23"/>
      <c r="BD167" s="27"/>
      <c r="BE167" s="27"/>
      <c r="BF167" s="23"/>
      <c r="BG167" s="23"/>
      <c r="BH167" s="23"/>
      <c r="BI167" s="23"/>
      <c r="BJ167" s="23"/>
      <c r="BK167" s="23"/>
      <c r="BL167" s="415"/>
      <c r="BM167" s="415"/>
      <c r="BN167" s="415"/>
    </row>
    <row r="168" spans="1:66" s="24" customFormat="1">
      <c r="A168" s="439" t="e">
        <f>Bobot!#REF!</f>
        <v>#REF!</v>
      </c>
      <c r="B168" s="439"/>
      <c r="C168" s="439"/>
      <c r="D168" s="439"/>
      <c r="E168" s="439"/>
      <c r="F168" s="47" t="s">
        <v>338</v>
      </c>
      <c r="G168" s="69" t="s">
        <v>468</v>
      </c>
      <c r="H168" s="45" t="s">
        <v>182</v>
      </c>
      <c r="I168" s="456"/>
      <c r="J168" s="520"/>
      <c r="K168" s="523"/>
      <c r="L168" s="524"/>
      <c r="M168" s="522">
        <f>'Input Bank'!M168</f>
        <v>0</v>
      </c>
      <c r="N168" s="522">
        <f>'Input Bank'!N168</f>
        <v>0</v>
      </c>
      <c r="O168" s="522">
        <f>'Input Bank'!O168</f>
        <v>0</v>
      </c>
      <c r="P168" s="522">
        <f>'Input Bank'!P168</f>
        <v>0</v>
      </c>
      <c r="Q168" s="522">
        <f>'Input Bank'!Q168</f>
        <v>0</v>
      </c>
      <c r="R168" s="522">
        <f>'Input Bank'!R168</f>
        <v>0</v>
      </c>
      <c r="S168" s="522">
        <f>'Input Bank'!S168</f>
        <v>0</v>
      </c>
      <c r="T168" s="522">
        <f>'Input Bank'!T168</f>
        <v>0</v>
      </c>
      <c r="U168" s="522">
        <f>'Input Bank'!U168</f>
        <v>0</v>
      </c>
      <c r="V168" s="522">
        <f>'Input Bank'!V168</f>
        <v>0</v>
      </c>
      <c r="W168" s="522">
        <f>'Input Bank'!W168</f>
        <v>0</v>
      </c>
      <c r="X168" s="522">
        <f>'Input Bank'!X168</f>
        <v>0</v>
      </c>
      <c r="Y168" s="522">
        <f>'Input Bank'!Y168</f>
        <v>0</v>
      </c>
      <c r="Z168" s="522">
        <f>'Input Bank'!Z168</f>
        <v>0</v>
      </c>
      <c r="AA168" s="522">
        <f>'Input Bank'!AA168</f>
        <v>0</v>
      </c>
      <c r="AB168" s="522">
        <f>'Input Bank'!AB168</f>
        <v>0</v>
      </c>
      <c r="AC168" s="522">
        <f>'Input Bank'!AC168</f>
        <v>0</v>
      </c>
      <c r="AD168" s="522">
        <f>'Input Bank'!AD168</f>
        <v>0</v>
      </c>
      <c r="AE168" s="522">
        <f>'Input Bank'!AE168</f>
        <v>0</v>
      </c>
      <c r="AF168" s="522">
        <f>'Input Bank'!AF168</f>
        <v>0</v>
      </c>
      <c r="AG168" s="522">
        <f>'Input Bank'!AG168</f>
        <v>0</v>
      </c>
      <c r="AH168" s="522">
        <f>'Input Bank'!AH168</f>
        <v>0</v>
      </c>
      <c r="AI168" s="522">
        <f>'Input Bank'!AI168</f>
        <v>0</v>
      </c>
      <c r="AJ168" s="522">
        <f>'Input Bank'!AJ168</f>
        <v>0</v>
      </c>
      <c r="AK168" s="522">
        <f>'Input Bank'!AK168</f>
        <v>0</v>
      </c>
      <c r="AL168" s="522">
        <f>'Input Bank'!AL168</f>
        <v>0</v>
      </c>
      <c r="AM168" s="522">
        <f>'Input Bank'!AM168</f>
        <v>0</v>
      </c>
      <c r="AN168" s="522">
        <f>'Input Bank'!AN168</f>
        <v>0</v>
      </c>
      <c r="AO168" s="522">
        <f>'Input Bank'!AO168</f>
        <v>0</v>
      </c>
      <c r="AP168" s="522">
        <f>'Input Bank'!AP168</f>
        <v>0</v>
      </c>
      <c r="AQ168" s="522">
        <f>'Input Bank'!AQ168</f>
        <v>0</v>
      </c>
      <c r="AR168" s="522">
        <f>'Input Bank'!AR168</f>
        <v>0</v>
      </c>
      <c r="AS168" s="522">
        <f>'Input Bank'!AS168</f>
        <v>0</v>
      </c>
      <c r="AT168" s="522">
        <f>'Input Bank'!AT168</f>
        <v>0</v>
      </c>
      <c r="AU168" s="522">
        <f>'Input Bank'!AU168</f>
        <v>0</v>
      </c>
      <c r="AV168" s="522">
        <f>'Input Bank'!AV168</f>
        <v>0</v>
      </c>
      <c r="AW168" s="522">
        <f>'Input Bank'!AW168</f>
        <v>0</v>
      </c>
      <c r="AX168" s="522">
        <f>'Input Bank'!AX168</f>
        <v>0</v>
      </c>
      <c r="AY168" s="522">
        <f>'Input Bank'!AY168</f>
        <v>0</v>
      </c>
      <c r="AZ168" s="522">
        <f>'Input Bank'!AZ168</f>
        <v>0</v>
      </c>
      <c r="BA168" s="522">
        <f>'Input Bank'!BA168</f>
        <v>0</v>
      </c>
      <c r="BB168" s="27"/>
      <c r="BC168" s="23"/>
      <c r="BD168" s="27"/>
      <c r="BE168" s="27"/>
      <c r="BF168" s="23"/>
      <c r="BG168" s="23"/>
      <c r="BH168" s="23"/>
      <c r="BI168" s="23"/>
      <c r="BJ168" s="23"/>
      <c r="BK168" s="23"/>
      <c r="BL168" s="415"/>
      <c r="BM168" s="415"/>
      <c r="BN168" s="415"/>
    </row>
    <row r="169" spans="1:66" s="24" customFormat="1" ht="13" thickBot="1">
      <c r="A169" s="439" t="e">
        <f>Bobot!#REF!</f>
        <v>#REF!</v>
      </c>
      <c r="B169" s="439"/>
      <c r="C169" s="439"/>
      <c r="D169" s="439"/>
      <c r="E169" s="439"/>
      <c r="F169" s="47" t="s">
        <v>339</v>
      </c>
      <c r="G169" s="69" t="s">
        <v>467</v>
      </c>
      <c r="H169" s="45" t="s">
        <v>200</v>
      </c>
      <c r="I169" s="525"/>
      <c r="J169" s="526"/>
      <c r="K169" s="527"/>
      <c r="L169" s="528"/>
      <c r="M169" s="529">
        <f>'Input Bank'!M169</f>
        <v>0</v>
      </c>
      <c r="N169" s="530">
        <f>'Input Bank'!N169</f>
        <v>0</v>
      </c>
      <c r="O169" s="530">
        <f>'Input Bank'!O169</f>
        <v>0</v>
      </c>
      <c r="P169" s="530">
        <f>'Input Bank'!P169</f>
        <v>0</v>
      </c>
      <c r="Q169" s="530">
        <f>'Input Bank'!Q169</f>
        <v>0</v>
      </c>
      <c r="R169" s="530">
        <f>'Input Bank'!R169</f>
        <v>0</v>
      </c>
      <c r="S169" s="530">
        <f>'Input Bank'!S169</f>
        <v>0</v>
      </c>
      <c r="T169" s="530">
        <f>'Input Bank'!T169</f>
        <v>0</v>
      </c>
      <c r="U169" s="530">
        <f>'Input Bank'!U169</f>
        <v>0</v>
      </c>
      <c r="V169" s="530">
        <f>'Input Bank'!V169</f>
        <v>0</v>
      </c>
      <c r="W169" s="530">
        <f>'Input Bank'!W169</f>
        <v>0</v>
      </c>
      <c r="X169" s="530">
        <f>'Input Bank'!X169</f>
        <v>0</v>
      </c>
      <c r="Y169" s="530">
        <f>'Input Bank'!Y169</f>
        <v>0</v>
      </c>
      <c r="Z169" s="530">
        <f>'Input Bank'!Z169</f>
        <v>0</v>
      </c>
      <c r="AA169" s="530">
        <f>'Input Bank'!AA169</f>
        <v>0</v>
      </c>
      <c r="AB169" s="530">
        <f>'Input Bank'!AB169</f>
        <v>0</v>
      </c>
      <c r="AC169" s="530">
        <f>'Input Bank'!AC169</f>
        <v>0</v>
      </c>
      <c r="AD169" s="530">
        <f>'Input Bank'!AD169</f>
        <v>0</v>
      </c>
      <c r="AE169" s="530">
        <f>'Input Bank'!AE169</f>
        <v>0</v>
      </c>
      <c r="AF169" s="530">
        <f>'Input Bank'!AF169</f>
        <v>0</v>
      </c>
      <c r="AG169" s="530">
        <f>'Input Bank'!AG169</f>
        <v>0</v>
      </c>
      <c r="AH169" s="530">
        <f>'Input Bank'!AH169</f>
        <v>0</v>
      </c>
      <c r="AI169" s="530">
        <f>'Input Bank'!AI169</f>
        <v>0</v>
      </c>
      <c r="AJ169" s="530">
        <f>'Input Bank'!AJ169</f>
        <v>0</v>
      </c>
      <c r="AK169" s="530">
        <f>'Input Bank'!AK169</f>
        <v>0</v>
      </c>
      <c r="AL169" s="530">
        <f>'Input Bank'!AL169</f>
        <v>0</v>
      </c>
      <c r="AM169" s="530">
        <f>'Input Bank'!AM169</f>
        <v>0</v>
      </c>
      <c r="AN169" s="530">
        <f>'Input Bank'!AN169</f>
        <v>0</v>
      </c>
      <c r="AO169" s="530">
        <f>'Input Bank'!AO169</f>
        <v>0</v>
      </c>
      <c r="AP169" s="530">
        <f>'Input Bank'!AP169</f>
        <v>0</v>
      </c>
      <c r="AQ169" s="530">
        <f>'Input Bank'!AQ169</f>
        <v>0</v>
      </c>
      <c r="AR169" s="530">
        <f>'Input Bank'!AR169</f>
        <v>0</v>
      </c>
      <c r="AS169" s="530">
        <f>'Input Bank'!AS169</f>
        <v>0</v>
      </c>
      <c r="AT169" s="530">
        <f>'Input Bank'!AT169</f>
        <v>0</v>
      </c>
      <c r="AU169" s="530">
        <f>'Input Bank'!AU169</f>
        <v>0</v>
      </c>
      <c r="AV169" s="530">
        <f>'Input Bank'!AV169</f>
        <v>0</v>
      </c>
      <c r="AW169" s="530">
        <f>'Input Bank'!AW169</f>
        <v>0</v>
      </c>
      <c r="AX169" s="530">
        <f>'Input Bank'!AX169</f>
        <v>0</v>
      </c>
      <c r="AY169" s="530">
        <f>'Input Bank'!AY169</f>
        <v>0</v>
      </c>
      <c r="AZ169" s="530">
        <f>'Input Bank'!AZ169</f>
        <v>0</v>
      </c>
      <c r="BA169" s="530">
        <f>'Input Bank'!BA169</f>
        <v>0</v>
      </c>
      <c r="BB169" s="44"/>
      <c r="BC169" s="23"/>
      <c r="BD169" s="27"/>
      <c r="BE169" s="27"/>
      <c r="BF169" s="23"/>
      <c r="BG169" s="23"/>
      <c r="BH169" s="23"/>
      <c r="BI169" s="23"/>
      <c r="BJ169" s="23"/>
      <c r="BK169" s="23"/>
      <c r="BM169" s="415"/>
      <c r="BN169" s="415"/>
    </row>
    <row r="170" spans="1:66" s="24" customFormat="1">
      <c r="A170" s="439" t="e">
        <f>Bobot!#REF!</f>
        <v>#REF!</v>
      </c>
      <c r="B170" s="439"/>
      <c r="C170" s="439"/>
      <c r="D170" s="439"/>
      <c r="E170" s="439"/>
      <c r="F170" s="20"/>
      <c r="G170" s="21"/>
      <c r="H170" s="20"/>
      <c r="I170" s="30"/>
      <c r="J170" s="30"/>
      <c r="K170" s="531"/>
      <c r="L170" s="531"/>
      <c r="M170" s="531"/>
      <c r="N170" s="531"/>
      <c r="O170" s="531"/>
      <c r="P170" s="531"/>
      <c r="Q170" s="531"/>
      <c r="R170" s="531"/>
      <c r="S170" s="531"/>
      <c r="T170" s="531"/>
      <c r="U170" s="531"/>
      <c r="V170" s="531"/>
      <c r="W170" s="531"/>
      <c r="X170" s="531"/>
      <c r="Y170" s="531"/>
      <c r="Z170" s="531"/>
      <c r="AA170" s="531"/>
      <c r="AB170" s="531"/>
      <c r="AC170" s="531"/>
      <c r="AD170" s="531"/>
      <c r="AE170" s="531"/>
      <c r="AF170" s="531"/>
      <c r="AG170" s="531"/>
      <c r="AH170" s="531"/>
      <c r="AI170" s="531"/>
      <c r="AJ170" s="531"/>
      <c r="AK170" s="531"/>
      <c r="AL170" s="531"/>
      <c r="AM170" s="531"/>
      <c r="AN170" s="531"/>
      <c r="AO170" s="531"/>
      <c r="AP170" s="531"/>
      <c r="AQ170" s="531"/>
      <c r="AR170" s="531"/>
      <c r="AS170" s="531"/>
      <c r="AT170" s="531"/>
      <c r="AU170" s="531"/>
      <c r="AV170" s="531"/>
      <c r="AW170" s="531"/>
      <c r="AX170" s="531"/>
      <c r="AY170" s="531"/>
      <c r="AZ170" s="531"/>
      <c r="BA170" s="531"/>
      <c r="BB170" s="44"/>
      <c r="BE170" s="27"/>
      <c r="BF170" s="27"/>
      <c r="BG170" s="23"/>
      <c r="BH170" s="23"/>
      <c r="BI170" s="23"/>
      <c r="BJ170" s="23"/>
      <c r="BK170" s="23"/>
      <c r="BM170" s="415"/>
      <c r="BN170" s="415"/>
    </row>
    <row r="171" spans="1:66" s="24" customFormat="1" ht="13" thickBot="1">
      <c r="A171" s="439">
        <f>Bobot!P88</f>
        <v>0</v>
      </c>
      <c r="B171" s="439"/>
      <c r="C171" s="439"/>
      <c r="D171" s="439"/>
      <c r="E171" s="439"/>
      <c r="F171" s="20"/>
      <c r="G171" s="21"/>
      <c r="H171" s="20"/>
      <c r="I171" s="30"/>
      <c r="J171" s="30"/>
      <c r="K171" s="531"/>
      <c r="L171" s="531"/>
      <c r="M171" s="531"/>
      <c r="N171" s="531"/>
      <c r="O171" s="531"/>
      <c r="P171" s="531"/>
      <c r="Q171" s="531"/>
      <c r="R171" s="531"/>
      <c r="S171" s="531"/>
      <c r="T171" s="531"/>
      <c r="U171" s="531"/>
      <c r="V171" s="531"/>
      <c r="W171" s="531"/>
      <c r="X171" s="531"/>
      <c r="Y171" s="531"/>
      <c r="Z171" s="531"/>
      <c r="AA171" s="531"/>
      <c r="AB171" s="531"/>
      <c r="AC171" s="531"/>
      <c r="AD171" s="531"/>
      <c r="AE171" s="531"/>
      <c r="AF171" s="531"/>
      <c r="AG171" s="531"/>
      <c r="AH171" s="531"/>
      <c r="AI171" s="531"/>
      <c r="AJ171" s="531"/>
      <c r="AK171" s="531"/>
      <c r="AL171" s="531"/>
      <c r="AM171" s="531"/>
      <c r="AN171" s="531"/>
      <c r="AO171" s="531"/>
      <c r="AP171" s="531"/>
      <c r="AQ171" s="531"/>
      <c r="AR171" s="531"/>
      <c r="AS171" s="531"/>
      <c r="AT171" s="531"/>
      <c r="AU171" s="531"/>
      <c r="AV171" s="531"/>
      <c r="AW171" s="531"/>
      <c r="AX171" s="531"/>
      <c r="AY171" s="531"/>
      <c r="AZ171" s="531"/>
      <c r="BA171" s="531"/>
      <c r="BB171" s="44"/>
      <c r="BE171" s="27"/>
      <c r="BF171" s="27"/>
      <c r="BG171" s="23"/>
      <c r="BH171" s="23"/>
      <c r="BI171" s="23"/>
      <c r="BJ171" s="23"/>
      <c r="BK171" s="23"/>
      <c r="BM171" s="415"/>
      <c r="BN171" s="415"/>
    </row>
    <row r="172" spans="1:66" s="24" customFormat="1" ht="26">
      <c r="A172" s="439" t="e">
        <f>Bobot!#REF!</f>
        <v>#REF!</v>
      </c>
      <c r="B172" s="439"/>
      <c r="C172" s="439"/>
      <c r="D172" s="439"/>
      <c r="E172" s="439"/>
      <c r="F172" s="47" t="s">
        <v>340</v>
      </c>
      <c r="G172" s="67">
        <v>8</v>
      </c>
      <c r="H172" s="95" t="s">
        <v>245</v>
      </c>
      <c r="I172" s="518"/>
      <c r="J172" s="519"/>
      <c r="K172" s="436" t="s">
        <v>161</v>
      </c>
      <c r="L172" s="436" t="s">
        <v>162</v>
      </c>
      <c r="M172" s="437" t="s">
        <v>325</v>
      </c>
      <c r="N172" s="436" t="s">
        <v>163</v>
      </c>
      <c r="O172" s="436" t="s">
        <v>164</v>
      </c>
      <c r="P172" s="436" t="s">
        <v>165</v>
      </c>
      <c r="Q172" s="436" t="s">
        <v>166</v>
      </c>
      <c r="R172" s="436" t="s">
        <v>167</v>
      </c>
      <c r="S172" s="436" t="s">
        <v>168</v>
      </c>
      <c r="T172" s="436" t="s">
        <v>280</v>
      </c>
      <c r="U172" s="436" t="s">
        <v>281</v>
      </c>
      <c r="V172" s="436" t="s">
        <v>282</v>
      </c>
      <c r="W172" s="436" t="s">
        <v>283</v>
      </c>
      <c r="X172" s="436" t="s">
        <v>284</v>
      </c>
      <c r="Y172" s="436" t="s">
        <v>285</v>
      </c>
      <c r="Z172" s="436" t="s">
        <v>286</v>
      </c>
      <c r="AA172" s="436" t="s">
        <v>287</v>
      </c>
      <c r="AB172" s="436" t="s">
        <v>288</v>
      </c>
      <c r="AC172" s="436" t="s">
        <v>289</v>
      </c>
      <c r="AD172" s="436" t="s">
        <v>290</v>
      </c>
      <c r="AE172" s="436" t="s">
        <v>291</v>
      </c>
      <c r="AF172" s="436" t="s">
        <v>292</v>
      </c>
      <c r="AG172" s="436" t="s">
        <v>293</v>
      </c>
      <c r="AH172" s="436" t="s">
        <v>294</v>
      </c>
      <c r="AI172" s="436" t="s">
        <v>295</v>
      </c>
      <c r="AJ172" s="436" t="s">
        <v>296</v>
      </c>
      <c r="AK172" s="436" t="s">
        <v>297</v>
      </c>
      <c r="AL172" s="436" t="s">
        <v>298</v>
      </c>
      <c r="AM172" s="436" t="s">
        <v>299</v>
      </c>
      <c r="AN172" s="436" t="s">
        <v>300</v>
      </c>
      <c r="AO172" s="436" t="s">
        <v>301</v>
      </c>
      <c r="AP172" s="436" t="s">
        <v>302</v>
      </c>
      <c r="AQ172" s="436" t="s">
        <v>169</v>
      </c>
      <c r="AR172" s="436" t="s">
        <v>170</v>
      </c>
      <c r="AS172" s="436" t="s">
        <v>171</v>
      </c>
      <c r="AT172" s="436" t="s">
        <v>172</v>
      </c>
      <c r="AU172" s="436" t="s">
        <v>173</v>
      </c>
      <c r="AV172" s="436" t="s">
        <v>174</v>
      </c>
      <c r="AW172" s="436" t="s">
        <v>175</v>
      </c>
      <c r="AX172" s="436" t="s">
        <v>176</v>
      </c>
      <c r="AY172" s="436" t="s">
        <v>177</v>
      </c>
      <c r="AZ172" s="436" t="s">
        <v>178</v>
      </c>
      <c r="BA172" s="436" t="s">
        <v>179</v>
      </c>
      <c r="BB172" s="44"/>
      <c r="BE172" s="27"/>
      <c r="BF172" s="27"/>
      <c r="BG172" s="23"/>
      <c r="BH172" s="23"/>
      <c r="BI172" s="23"/>
      <c r="BJ172" s="23"/>
      <c r="BK172" s="23"/>
      <c r="BL172" s="49"/>
      <c r="BM172" s="415"/>
      <c r="BN172" s="415"/>
    </row>
    <row r="173" spans="1:66" s="24" customFormat="1" ht="13">
      <c r="A173" s="439" t="e">
        <f>Bobot!#REF!</f>
        <v>#REF!</v>
      </c>
      <c r="B173" s="439"/>
      <c r="C173" s="439"/>
      <c r="D173" s="439"/>
      <c r="E173" s="439"/>
      <c r="F173" s="47" t="s">
        <v>341</v>
      </c>
      <c r="G173" s="67" t="s">
        <v>574</v>
      </c>
      <c r="H173" s="36" t="s">
        <v>34</v>
      </c>
      <c r="I173" s="532"/>
      <c r="J173" s="533"/>
      <c r="K173" s="534">
        <f>'Input Bank'!K173</f>
        <v>0</v>
      </c>
      <c r="L173" s="535"/>
      <c r="M173" s="536">
        <f>'Input Bank'!M173</f>
        <v>0</v>
      </c>
      <c r="N173" s="536">
        <f>'Input Bank'!N173</f>
        <v>0</v>
      </c>
      <c r="O173" s="536">
        <f>'Input Bank'!O173</f>
        <v>0</v>
      </c>
      <c r="P173" s="536">
        <f>'Input Bank'!P173</f>
        <v>0</v>
      </c>
      <c r="Q173" s="536">
        <f>'Input Bank'!Q173</f>
        <v>0</v>
      </c>
      <c r="R173" s="536">
        <f>'Input Bank'!R173</f>
        <v>0</v>
      </c>
      <c r="S173" s="536">
        <f>'Input Bank'!S173</f>
        <v>0</v>
      </c>
      <c r="T173" s="536">
        <f>'Input Bank'!T173</f>
        <v>0</v>
      </c>
      <c r="U173" s="536">
        <f>'Input Bank'!U173</f>
        <v>0</v>
      </c>
      <c r="V173" s="536">
        <f>'Input Bank'!V173</f>
        <v>0</v>
      </c>
      <c r="W173" s="536">
        <f>'Input Bank'!W173</f>
        <v>0</v>
      </c>
      <c r="X173" s="536">
        <f>'Input Bank'!X173</f>
        <v>0</v>
      </c>
      <c r="Y173" s="536">
        <f>'Input Bank'!Y173</f>
        <v>0</v>
      </c>
      <c r="Z173" s="536">
        <f>'Input Bank'!Z173</f>
        <v>0</v>
      </c>
      <c r="AA173" s="536">
        <f>'Input Bank'!AA173</f>
        <v>0</v>
      </c>
      <c r="AB173" s="536">
        <f>'Input Bank'!AB173</f>
        <v>0</v>
      </c>
      <c r="AC173" s="536">
        <f>'Input Bank'!AC173</f>
        <v>0</v>
      </c>
      <c r="AD173" s="536">
        <f>'Input Bank'!AD173</f>
        <v>0</v>
      </c>
      <c r="AE173" s="536">
        <f>'Input Bank'!AE173</f>
        <v>0</v>
      </c>
      <c r="AF173" s="536">
        <f>'Input Bank'!AF173</f>
        <v>0</v>
      </c>
      <c r="AG173" s="536">
        <f>'Input Bank'!AG173</f>
        <v>0</v>
      </c>
      <c r="AH173" s="536">
        <f>'Input Bank'!AH173</f>
        <v>0</v>
      </c>
      <c r="AI173" s="536">
        <f>'Input Bank'!AI173</f>
        <v>0</v>
      </c>
      <c r="AJ173" s="536">
        <f>'Input Bank'!AJ173</f>
        <v>0</v>
      </c>
      <c r="AK173" s="536">
        <f>'Input Bank'!AK173</f>
        <v>0</v>
      </c>
      <c r="AL173" s="536">
        <f>'Input Bank'!AL173</f>
        <v>0</v>
      </c>
      <c r="AM173" s="536">
        <f>'Input Bank'!AM173</f>
        <v>0</v>
      </c>
      <c r="AN173" s="536">
        <f>'Input Bank'!AN173</f>
        <v>0</v>
      </c>
      <c r="AO173" s="536">
        <f>'Input Bank'!AO173</f>
        <v>0</v>
      </c>
      <c r="AP173" s="536">
        <f>'Input Bank'!AP173</f>
        <v>0</v>
      </c>
      <c r="AQ173" s="536">
        <f>'Input Bank'!AQ173</f>
        <v>0</v>
      </c>
      <c r="AR173" s="536">
        <f>'Input Bank'!AR173</f>
        <v>0</v>
      </c>
      <c r="AS173" s="536">
        <f>'Input Bank'!AS173</f>
        <v>0</v>
      </c>
      <c r="AT173" s="536">
        <f>'Input Bank'!AT173</f>
        <v>0</v>
      </c>
      <c r="AU173" s="536">
        <f>'Input Bank'!AU173</f>
        <v>0</v>
      </c>
      <c r="AV173" s="536">
        <f>'Input Bank'!AV173</f>
        <v>0</v>
      </c>
      <c r="AW173" s="536">
        <f>'Input Bank'!AW173</f>
        <v>0</v>
      </c>
      <c r="AX173" s="536">
        <f>'Input Bank'!AX173</f>
        <v>0</v>
      </c>
      <c r="AY173" s="536">
        <f>'Input Bank'!AY173</f>
        <v>0</v>
      </c>
      <c r="AZ173" s="536">
        <f>'Input Bank'!AZ173</f>
        <v>0</v>
      </c>
      <c r="BA173" s="537">
        <f>'Input Bank'!BA173</f>
        <v>0</v>
      </c>
      <c r="BB173" s="44"/>
      <c r="BC173" s="22"/>
      <c r="BE173" s="27"/>
      <c r="BF173" s="27"/>
      <c r="BG173" s="27"/>
      <c r="BH173" s="27"/>
      <c r="BI173" s="27"/>
      <c r="BJ173" s="23"/>
      <c r="BK173" s="23"/>
      <c r="BL173" s="49"/>
      <c r="BM173" s="415"/>
      <c r="BN173" s="415"/>
    </row>
    <row r="174" spans="1:66" s="24" customFormat="1" ht="13">
      <c r="A174" s="439" t="e">
        <f>Bobot!#REF!</f>
        <v>#REF!</v>
      </c>
      <c r="B174" s="439"/>
      <c r="C174" s="439"/>
      <c r="D174" s="439"/>
      <c r="E174" s="439"/>
      <c r="F174" s="47" t="s">
        <v>342</v>
      </c>
      <c r="G174" s="69" t="s">
        <v>470</v>
      </c>
      <c r="H174" s="45" t="s">
        <v>203</v>
      </c>
      <c r="I174" s="456"/>
      <c r="J174" s="538"/>
      <c r="K174" s="539">
        <f>'Input Bank'!K174</f>
        <v>0</v>
      </c>
      <c r="L174" s="540"/>
      <c r="M174" s="541">
        <f>'Input Bank'!M174</f>
        <v>0</v>
      </c>
      <c r="N174" s="541">
        <f>'Input Bank'!N174</f>
        <v>0</v>
      </c>
      <c r="O174" s="541">
        <f>'Input Bank'!O174</f>
        <v>0</v>
      </c>
      <c r="P174" s="541">
        <f>'Input Bank'!P174</f>
        <v>0</v>
      </c>
      <c r="Q174" s="541">
        <f>'Input Bank'!Q174</f>
        <v>0</v>
      </c>
      <c r="R174" s="541">
        <f>'Input Bank'!R174</f>
        <v>0</v>
      </c>
      <c r="S174" s="541">
        <f>'Input Bank'!S174</f>
        <v>0</v>
      </c>
      <c r="T174" s="541">
        <f>'Input Bank'!T174</f>
        <v>0</v>
      </c>
      <c r="U174" s="541">
        <f>'Input Bank'!U174</f>
        <v>0</v>
      </c>
      <c r="V174" s="541">
        <f>'Input Bank'!V174</f>
        <v>0</v>
      </c>
      <c r="W174" s="541">
        <f>'Input Bank'!W174</f>
        <v>0</v>
      </c>
      <c r="X174" s="541">
        <f>'Input Bank'!X174</f>
        <v>0</v>
      </c>
      <c r="Y174" s="541">
        <f>'Input Bank'!Y174</f>
        <v>0</v>
      </c>
      <c r="Z174" s="541">
        <f>'Input Bank'!Z174</f>
        <v>0</v>
      </c>
      <c r="AA174" s="541">
        <f>'Input Bank'!AA174</f>
        <v>0</v>
      </c>
      <c r="AB174" s="541">
        <f>'Input Bank'!AB174</f>
        <v>0</v>
      </c>
      <c r="AC174" s="541">
        <f>'Input Bank'!AC174</f>
        <v>0</v>
      </c>
      <c r="AD174" s="541">
        <f>'Input Bank'!AD174</f>
        <v>0</v>
      </c>
      <c r="AE174" s="541">
        <f>'Input Bank'!AE174</f>
        <v>0</v>
      </c>
      <c r="AF174" s="541">
        <f>'Input Bank'!AF174</f>
        <v>0</v>
      </c>
      <c r="AG174" s="541">
        <f>'Input Bank'!AG174</f>
        <v>0</v>
      </c>
      <c r="AH174" s="541">
        <f>'Input Bank'!AH174</f>
        <v>0</v>
      </c>
      <c r="AI174" s="541">
        <f>'Input Bank'!AI174</f>
        <v>0</v>
      </c>
      <c r="AJ174" s="541">
        <f>'Input Bank'!AJ174</f>
        <v>0</v>
      </c>
      <c r="AK174" s="541">
        <f>'Input Bank'!AK174</f>
        <v>0</v>
      </c>
      <c r="AL174" s="541">
        <f>'Input Bank'!AL174</f>
        <v>0</v>
      </c>
      <c r="AM174" s="541">
        <f>'Input Bank'!AM174</f>
        <v>0</v>
      </c>
      <c r="AN174" s="541">
        <f>'Input Bank'!AN174</f>
        <v>0</v>
      </c>
      <c r="AO174" s="541">
        <f>'Input Bank'!AO174</f>
        <v>0</v>
      </c>
      <c r="AP174" s="541">
        <f>'Input Bank'!AP174</f>
        <v>0</v>
      </c>
      <c r="AQ174" s="541">
        <f>'Input Bank'!AQ174</f>
        <v>0</v>
      </c>
      <c r="AR174" s="541">
        <f>'Input Bank'!AR174</f>
        <v>0</v>
      </c>
      <c r="AS174" s="541">
        <f>'Input Bank'!AS174</f>
        <v>0</v>
      </c>
      <c r="AT174" s="541">
        <f>'Input Bank'!AT174</f>
        <v>0</v>
      </c>
      <c r="AU174" s="541">
        <f>'Input Bank'!AU174</f>
        <v>0</v>
      </c>
      <c r="AV174" s="541">
        <f>'Input Bank'!AV174</f>
        <v>0</v>
      </c>
      <c r="AW174" s="541">
        <f>'Input Bank'!AW174</f>
        <v>0</v>
      </c>
      <c r="AX174" s="541">
        <f>'Input Bank'!AX174</f>
        <v>0</v>
      </c>
      <c r="AY174" s="541">
        <f>'Input Bank'!AY174</f>
        <v>0</v>
      </c>
      <c r="AZ174" s="541">
        <f>'Input Bank'!AZ174</f>
        <v>0</v>
      </c>
      <c r="BA174" s="542">
        <f>'Input Bank'!BA174</f>
        <v>0</v>
      </c>
      <c r="BB174" s="44"/>
      <c r="BE174" s="27"/>
      <c r="BF174" s="27"/>
      <c r="BG174" s="27"/>
      <c r="BH174" s="27"/>
      <c r="BI174" s="27"/>
      <c r="BJ174" s="23"/>
      <c r="BK174" s="23"/>
      <c r="BL174" s="49"/>
      <c r="BM174" s="415"/>
      <c r="BN174" s="415"/>
    </row>
    <row r="175" spans="1:66" s="24" customFormat="1" ht="13">
      <c r="A175" s="439" t="e">
        <f>Bobot!#REF!</f>
        <v>#REF!</v>
      </c>
      <c r="B175" s="439"/>
      <c r="C175" s="439"/>
      <c r="D175" s="439"/>
      <c r="E175" s="439"/>
      <c r="F175" s="47" t="s">
        <v>343</v>
      </c>
      <c r="G175" s="69" t="s">
        <v>471</v>
      </c>
      <c r="H175" s="45" t="s">
        <v>204</v>
      </c>
      <c r="I175" s="456"/>
      <c r="J175" s="538"/>
      <c r="K175" s="539">
        <f>'Input Bank'!K175</f>
        <v>0</v>
      </c>
      <c r="L175" s="540"/>
      <c r="M175" s="541">
        <f>'Input Bank'!M175</f>
        <v>0</v>
      </c>
      <c r="N175" s="541">
        <f>'Input Bank'!N175</f>
        <v>0</v>
      </c>
      <c r="O175" s="541">
        <f>'Input Bank'!O175</f>
        <v>0</v>
      </c>
      <c r="P175" s="541">
        <f>'Input Bank'!P175</f>
        <v>0</v>
      </c>
      <c r="Q175" s="541">
        <f>'Input Bank'!Q175</f>
        <v>0</v>
      </c>
      <c r="R175" s="541">
        <f>'Input Bank'!R175</f>
        <v>0</v>
      </c>
      <c r="S175" s="541">
        <f>'Input Bank'!S175</f>
        <v>0</v>
      </c>
      <c r="T175" s="541">
        <f>'Input Bank'!T175</f>
        <v>0</v>
      </c>
      <c r="U175" s="541">
        <f>'Input Bank'!U175</f>
        <v>0</v>
      </c>
      <c r="V175" s="541">
        <f>'Input Bank'!V175</f>
        <v>0</v>
      </c>
      <c r="W175" s="541">
        <f>'Input Bank'!W175</f>
        <v>0</v>
      </c>
      <c r="X175" s="541">
        <f>'Input Bank'!X175</f>
        <v>0</v>
      </c>
      <c r="Y175" s="541">
        <f>'Input Bank'!Y175</f>
        <v>0</v>
      </c>
      <c r="Z175" s="541">
        <f>'Input Bank'!Z175</f>
        <v>0</v>
      </c>
      <c r="AA175" s="541">
        <f>'Input Bank'!AA175</f>
        <v>0</v>
      </c>
      <c r="AB175" s="541">
        <f>'Input Bank'!AB175</f>
        <v>0</v>
      </c>
      <c r="AC175" s="541">
        <f>'Input Bank'!AC175</f>
        <v>0</v>
      </c>
      <c r="AD175" s="541">
        <f>'Input Bank'!AD175</f>
        <v>0</v>
      </c>
      <c r="AE175" s="541">
        <f>'Input Bank'!AE175</f>
        <v>0</v>
      </c>
      <c r="AF175" s="541">
        <f>'Input Bank'!AF175</f>
        <v>0</v>
      </c>
      <c r="AG175" s="541">
        <f>'Input Bank'!AG175</f>
        <v>0</v>
      </c>
      <c r="AH175" s="541">
        <f>'Input Bank'!AH175</f>
        <v>0</v>
      </c>
      <c r="AI175" s="541">
        <f>'Input Bank'!AI175</f>
        <v>0</v>
      </c>
      <c r="AJ175" s="541">
        <f>'Input Bank'!AJ175</f>
        <v>0</v>
      </c>
      <c r="AK175" s="541">
        <f>'Input Bank'!AK175</f>
        <v>0</v>
      </c>
      <c r="AL175" s="541">
        <f>'Input Bank'!AL175</f>
        <v>0</v>
      </c>
      <c r="AM175" s="541">
        <f>'Input Bank'!AM175</f>
        <v>0</v>
      </c>
      <c r="AN175" s="541">
        <f>'Input Bank'!AN175</f>
        <v>0</v>
      </c>
      <c r="AO175" s="541">
        <f>'Input Bank'!AO175</f>
        <v>0</v>
      </c>
      <c r="AP175" s="541">
        <f>'Input Bank'!AP175</f>
        <v>0</v>
      </c>
      <c r="AQ175" s="541">
        <f>'Input Bank'!AQ175</f>
        <v>0</v>
      </c>
      <c r="AR175" s="541">
        <f>'Input Bank'!AR175</f>
        <v>0</v>
      </c>
      <c r="AS175" s="541">
        <f>'Input Bank'!AS175</f>
        <v>0</v>
      </c>
      <c r="AT175" s="541">
        <f>'Input Bank'!AT175</f>
        <v>0</v>
      </c>
      <c r="AU175" s="541">
        <f>'Input Bank'!AU175</f>
        <v>0</v>
      </c>
      <c r="AV175" s="541">
        <f>'Input Bank'!AV175</f>
        <v>0</v>
      </c>
      <c r="AW175" s="541">
        <f>'Input Bank'!AW175</f>
        <v>0</v>
      </c>
      <c r="AX175" s="541">
        <f>'Input Bank'!AX175</f>
        <v>0</v>
      </c>
      <c r="AY175" s="541">
        <f>'Input Bank'!AY175</f>
        <v>0</v>
      </c>
      <c r="AZ175" s="541">
        <f>'Input Bank'!AZ175</f>
        <v>0</v>
      </c>
      <c r="BA175" s="542">
        <f>'Input Bank'!BA175</f>
        <v>0</v>
      </c>
      <c r="BB175" s="44"/>
      <c r="BE175" s="27"/>
      <c r="BF175" s="27"/>
      <c r="BG175" s="27"/>
      <c r="BH175" s="27"/>
      <c r="BI175" s="27"/>
      <c r="BJ175" s="23"/>
      <c r="BK175" s="23"/>
      <c r="BL175" s="49"/>
      <c r="BM175" s="415"/>
      <c r="BN175" s="415"/>
    </row>
    <row r="176" spans="1:66" s="24" customFormat="1" ht="13">
      <c r="A176" s="439">
        <f>Bobot!P92</f>
        <v>0</v>
      </c>
      <c r="B176" s="439"/>
      <c r="C176" s="439"/>
      <c r="D176" s="439"/>
      <c r="E176" s="439"/>
      <c r="F176" s="47" t="s">
        <v>344</v>
      </c>
      <c r="G176" s="69" t="s">
        <v>472</v>
      </c>
      <c r="H176" s="45" t="s">
        <v>182</v>
      </c>
      <c r="I176" s="456"/>
      <c r="J176" s="538"/>
      <c r="K176" s="539">
        <f>'Input Bank'!K176</f>
        <v>0</v>
      </c>
      <c r="L176" s="540"/>
      <c r="M176" s="541">
        <f>'Input Bank'!M176</f>
        <v>0</v>
      </c>
      <c r="N176" s="541">
        <f>'Input Bank'!N176</f>
        <v>0</v>
      </c>
      <c r="O176" s="541">
        <f>'Input Bank'!O176</f>
        <v>0</v>
      </c>
      <c r="P176" s="541">
        <f>'Input Bank'!P176</f>
        <v>0</v>
      </c>
      <c r="Q176" s="541">
        <f>'Input Bank'!Q176</f>
        <v>0</v>
      </c>
      <c r="R176" s="541">
        <f>'Input Bank'!R176</f>
        <v>0</v>
      </c>
      <c r="S176" s="541">
        <f>'Input Bank'!S176</f>
        <v>0</v>
      </c>
      <c r="T176" s="541">
        <f>'Input Bank'!T176</f>
        <v>0</v>
      </c>
      <c r="U176" s="541">
        <f>'Input Bank'!U176</f>
        <v>0</v>
      </c>
      <c r="V176" s="541">
        <f>'Input Bank'!V176</f>
        <v>0</v>
      </c>
      <c r="W176" s="541">
        <f>'Input Bank'!W176</f>
        <v>0</v>
      </c>
      <c r="X176" s="541">
        <f>'Input Bank'!X176</f>
        <v>0</v>
      </c>
      <c r="Y176" s="541">
        <f>'Input Bank'!Y176</f>
        <v>0</v>
      </c>
      <c r="Z176" s="541">
        <f>'Input Bank'!Z176</f>
        <v>0</v>
      </c>
      <c r="AA176" s="541">
        <f>'Input Bank'!AA176</f>
        <v>0</v>
      </c>
      <c r="AB176" s="541">
        <f>'Input Bank'!AB176</f>
        <v>0</v>
      </c>
      <c r="AC176" s="541">
        <f>'Input Bank'!AC176</f>
        <v>0</v>
      </c>
      <c r="AD176" s="541">
        <f>'Input Bank'!AD176</f>
        <v>0</v>
      </c>
      <c r="AE176" s="541">
        <f>'Input Bank'!AE176</f>
        <v>0</v>
      </c>
      <c r="AF176" s="541">
        <f>'Input Bank'!AF176</f>
        <v>0</v>
      </c>
      <c r="AG176" s="541">
        <f>'Input Bank'!AG176</f>
        <v>0</v>
      </c>
      <c r="AH176" s="541">
        <f>'Input Bank'!AH176</f>
        <v>0</v>
      </c>
      <c r="AI176" s="541">
        <f>'Input Bank'!AI176</f>
        <v>0</v>
      </c>
      <c r="AJ176" s="541">
        <f>'Input Bank'!AJ176</f>
        <v>0</v>
      </c>
      <c r="AK176" s="541">
        <f>'Input Bank'!AK176</f>
        <v>0</v>
      </c>
      <c r="AL176" s="541">
        <f>'Input Bank'!AL176</f>
        <v>0</v>
      </c>
      <c r="AM176" s="541">
        <f>'Input Bank'!AM176</f>
        <v>0</v>
      </c>
      <c r="AN176" s="541">
        <f>'Input Bank'!AN176</f>
        <v>0</v>
      </c>
      <c r="AO176" s="541">
        <f>'Input Bank'!AO176</f>
        <v>0</v>
      </c>
      <c r="AP176" s="541">
        <f>'Input Bank'!AP176</f>
        <v>0</v>
      </c>
      <c r="AQ176" s="541">
        <f>'Input Bank'!AQ176</f>
        <v>0</v>
      </c>
      <c r="AR176" s="541">
        <f>'Input Bank'!AR176</f>
        <v>0</v>
      </c>
      <c r="AS176" s="541">
        <f>'Input Bank'!AS176</f>
        <v>0</v>
      </c>
      <c r="AT176" s="541">
        <f>'Input Bank'!AT176</f>
        <v>0</v>
      </c>
      <c r="AU176" s="541">
        <f>'Input Bank'!AU176</f>
        <v>0</v>
      </c>
      <c r="AV176" s="541">
        <f>'Input Bank'!AV176</f>
        <v>0</v>
      </c>
      <c r="AW176" s="541">
        <f>'Input Bank'!AW176</f>
        <v>0</v>
      </c>
      <c r="AX176" s="541">
        <f>'Input Bank'!AX176</f>
        <v>0</v>
      </c>
      <c r="AY176" s="541">
        <f>'Input Bank'!AY176</f>
        <v>0</v>
      </c>
      <c r="AZ176" s="541">
        <f>'Input Bank'!AZ176</f>
        <v>0</v>
      </c>
      <c r="BA176" s="542">
        <f>'Input Bank'!BA176</f>
        <v>0</v>
      </c>
      <c r="BB176" s="44"/>
      <c r="BE176" s="27"/>
      <c r="BF176" s="27"/>
      <c r="BG176" s="27"/>
      <c r="BH176" s="27"/>
      <c r="BI176" s="27"/>
      <c r="BJ176" s="23"/>
      <c r="BK176" s="23"/>
      <c r="BL176" s="49"/>
      <c r="BM176" s="415"/>
      <c r="BN176" s="415"/>
    </row>
    <row r="177" spans="1:72" s="24" customFormat="1" ht="13">
      <c r="A177" s="439" t="e">
        <f>Bobot!#REF!</f>
        <v>#REF!</v>
      </c>
      <c r="B177" s="439"/>
      <c r="C177" s="439"/>
      <c r="D177" s="439"/>
      <c r="E177" s="439"/>
      <c r="F177" s="47" t="s">
        <v>345</v>
      </c>
      <c r="G177" s="69" t="s">
        <v>473</v>
      </c>
      <c r="H177" s="45" t="s">
        <v>200</v>
      </c>
      <c r="I177" s="456"/>
      <c r="J177" s="538"/>
      <c r="K177" s="539">
        <f>'Input Bank'!K177</f>
        <v>0</v>
      </c>
      <c r="L177" s="540"/>
      <c r="M177" s="541">
        <f>'Input Bank'!M177</f>
        <v>0</v>
      </c>
      <c r="N177" s="541">
        <f>'Input Bank'!N177</f>
        <v>0</v>
      </c>
      <c r="O177" s="541">
        <f>'Input Bank'!O177</f>
        <v>0</v>
      </c>
      <c r="P177" s="541">
        <f>'Input Bank'!P177</f>
        <v>0</v>
      </c>
      <c r="Q177" s="541">
        <f>'Input Bank'!Q177</f>
        <v>0</v>
      </c>
      <c r="R177" s="541">
        <f>'Input Bank'!R177</f>
        <v>0</v>
      </c>
      <c r="S177" s="541">
        <f>'Input Bank'!S177</f>
        <v>0</v>
      </c>
      <c r="T177" s="541">
        <f>'Input Bank'!T177</f>
        <v>0</v>
      </c>
      <c r="U177" s="541">
        <f>'Input Bank'!U177</f>
        <v>0</v>
      </c>
      <c r="V177" s="541">
        <f>'Input Bank'!V177</f>
        <v>0</v>
      </c>
      <c r="W177" s="541">
        <f>'Input Bank'!W177</f>
        <v>0</v>
      </c>
      <c r="X177" s="541">
        <f>'Input Bank'!X177</f>
        <v>0</v>
      </c>
      <c r="Y177" s="541">
        <f>'Input Bank'!Y177</f>
        <v>0</v>
      </c>
      <c r="Z177" s="541">
        <f>'Input Bank'!Z177</f>
        <v>0</v>
      </c>
      <c r="AA177" s="541">
        <f>'Input Bank'!AA177</f>
        <v>0</v>
      </c>
      <c r="AB177" s="541">
        <f>'Input Bank'!AB177</f>
        <v>0</v>
      </c>
      <c r="AC177" s="541">
        <f>'Input Bank'!AC177</f>
        <v>0</v>
      </c>
      <c r="AD177" s="541">
        <f>'Input Bank'!AD177</f>
        <v>0</v>
      </c>
      <c r="AE177" s="541">
        <f>'Input Bank'!AE177</f>
        <v>0</v>
      </c>
      <c r="AF177" s="541">
        <f>'Input Bank'!AF177</f>
        <v>0</v>
      </c>
      <c r="AG177" s="541">
        <f>'Input Bank'!AG177</f>
        <v>0</v>
      </c>
      <c r="AH177" s="541">
        <f>'Input Bank'!AH177</f>
        <v>0</v>
      </c>
      <c r="AI177" s="541">
        <f>'Input Bank'!AI177</f>
        <v>0</v>
      </c>
      <c r="AJ177" s="541">
        <f>'Input Bank'!AJ177</f>
        <v>0</v>
      </c>
      <c r="AK177" s="541">
        <f>'Input Bank'!AK177</f>
        <v>0</v>
      </c>
      <c r="AL177" s="541">
        <f>'Input Bank'!AL177</f>
        <v>0</v>
      </c>
      <c r="AM177" s="541">
        <f>'Input Bank'!AM177</f>
        <v>0</v>
      </c>
      <c r="AN177" s="541">
        <f>'Input Bank'!AN177</f>
        <v>0</v>
      </c>
      <c r="AO177" s="541">
        <f>'Input Bank'!AO177</f>
        <v>0</v>
      </c>
      <c r="AP177" s="541">
        <f>'Input Bank'!AP177</f>
        <v>0</v>
      </c>
      <c r="AQ177" s="541">
        <f>'Input Bank'!AQ177</f>
        <v>0</v>
      </c>
      <c r="AR177" s="541">
        <f>'Input Bank'!AR177</f>
        <v>0</v>
      </c>
      <c r="AS177" s="541">
        <f>'Input Bank'!AS177</f>
        <v>0</v>
      </c>
      <c r="AT177" s="541">
        <f>'Input Bank'!AT177</f>
        <v>0</v>
      </c>
      <c r="AU177" s="541">
        <f>'Input Bank'!AU177</f>
        <v>0</v>
      </c>
      <c r="AV177" s="541">
        <f>'Input Bank'!AV177</f>
        <v>0</v>
      </c>
      <c r="AW177" s="541">
        <f>'Input Bank'!AW177</f>
        <v>0</v>
      </c>
      <c r="AX177" s="541">
        <f>'Input Bank'!AX177</f>
        <v>0</v>
      </c>
      <c r="AY177" s="541">
        <f>'Input Bank'!AY177</f>
        <v>0</v>
      </c>
      <c r="AZ177" s="541">
        <f>'Input Bank'!AZ177</f>
        <v>0</v>
      </c>
      <c r="BA177" s="542">
        <f>'Input Bank'!BA177</f>
        <v>0</v>
      </c>
      <c r="BB177" s="44"/>
      <c r="BC177" s="22"/>
      <c r="BE177" s="27"/>
      <c r="BF177" s="27"/>
      <c r="BG177" s="27"/>
      <c r="BH177" s="27"/>
      <c r="BI177" s="27"/>
      <c r="BJ177" s="23"/>
      <c r="BK177" s="23"/>
      <c r="BL177" s="49"/>
      <c r="BM177" s="415"/>
    </row>
    <row r="178" spans="1:72" s="24" customFormat="1" ht="13.5" thickBot="1">
      <c r="A178" s="439" t="e">
        <f>Bobot!#REF!</f>
        <v>#REF!</v>
      </c>
      <c r="B178" s="439"/>
      <c r="C178" s="439"/>
      <c r="D178" s="439"/>
      <c r="E178" s="439"/>
      <c r="F178" s="47" t="s">
        <v>346</v>
      </c>
      <c r="G178" s="67" t="s">
        <v>575</v>
      </c>
      <c r="H178" s="36" t="s">
        <v>205</v>
      </c>
      <c r="I178" s="525"/>
      <c r="J178" s="543"/>
      <c r="K178" s="544"/>
      <c r="L178" s="545"/>
      <c r="M178" s="546">
        <f>'Input Bank'!M178</f>
        <v>0</v>
      </c>
      <c r="N178" s="546">
        <f>'Input Bank'!N178</f>
        <v>0</v>
      </c>
      <c r="O178" s="546">
        <f>'Input Bank'!O178</f>
        <v>0</v>
      </c>
      <c r="P178" s="546">
        <f>'Input Bank'!P178</f>
        <v>0</v>
      </c>
      <c r="Q178" s="546">
        <f>'Input Bank'!Q178</f>
        <v>0</v>
      </c>
      <c r="R178" s="546">
        <f>'Input Bank'!R178</f>
        <v>0</v>
      </c>
      <c r="S178" s="546">
        <f>'Input Bank'!S178</f>
        <v>0</v>
      </c>
      <c r="T178" s="546">
        <f>'Input Bank'!T178</f>
        <v>0</v>
      </c>
      <c r="U178" s="546">
        <f>'Input Bank'!U178</f>
        <v>0</v>
      </c>
      <c r="V178" s="546">
        <f>'Input Bank'!V178</f>
        <v>0</v>
      </c>
      <c r="W178" s="546">
        <f>'Input Bank'!W178</f>
        <v>0</v>
      </c>
      <c r="X178" s="546">
        <f>'Input Bank'!X178</f>
        <v>0</v>
      </c>
      <c r="Y178" s="546">
        <f>'Input Bank'!Y178</f>
        <v>0</v>
      </c>
      <c r="Z178" s="546">
        <f>'Input Bank'!Z178</f>
        <v>0</v>
      </c>
      <c r="AA178" s="546">
        <f>'Input Bank'!AA178</f>
        <v>0</v>
      </c>
      <c r="AB178" s="546">
        <f>'Input Bank'!AB178</f>
        <v>0</v>
      </c>
      <c r="AC178" s="546">
        <f>'Input Bank'!AC178</f>
        <v>0</v>
      </c>
      <c r="AD178" s="546">
        <f>'Input Bank'!AD178</f>
        <v>0</v>
      </c>
      <c r="AE178" s="546">
        <f>'Input Bank'!AE178</f>
        <v>0</v>
      </c>
      <c r="AF178" s="546">
        <f>'Input Bank'!AF178</f>
        <v>0</v>
      </c>
      <c r="AG178" s="546">
        <f>'Input Bank'!AG178</f>
        <v>0</v>
      </c>
      <c r="AH178" s="546">
        <f>'Input Bank'!AH178</f>
        <v>0</v>
      </c>
      <c r="AI178" s="546">
        <f>'Input Bank'!AI178</f>
        <v>0</v>
      </c>
      <c r="AJ178" s="546">
        <f>'Input Bank'!AJ178</f>
        <v>0</v>
      </c>
      <c r="AK178" s="546">
        <f>'Input Bank'!AK178</f>
        <v>0</v>
      </c>
      <c r="AL178" s="546">
        <f>'Input Bank'!AL178</f>
        <v>0</v>
      </c>
      <c r="AM178" s="546">
        <f>'Input Bank'!AM178</f>
        <v>0</v>
      </c>
      <c r="AN178" s="546">
        <f>'Input Bank'!AN178</f>
        <v>0</v>
      </c>
      <c r="AO178" s="546">
        <f>'Input Bank'!AO178</f>
        <v>0</v>
      </c>
      <c r="AP178" s="546">
        <f>'Input Bank'!AP178</f>
        <v>0</v>
      </c>
      <c r="AQ178" s="546">
        <f>'Input Bank'!AQ178</f>
        <v>0</v>
      </c>
      <c r="AR178" s="546">
        <f>'Input Bank'!AR178</f>
        <v>0</v>
      </c>
      <c r="AS178" s="546">
        <f>'Input Bank'!AS178</f>
        <v>0</v>
      </c>
      <c r="AT178" s="546">
        <f>'Input Bank'!AT178</f>
        <v>0</v>
      </c>
      <c r="AU178" s="546">
        <f>'Input Bank'!AU178</f>
        <v>0</v>
      </c>
      <c r="AV178" s="546">
        <f>'Input Bank'!AV178</f>
        <v>0</v>
      </c>
      <c r="AW178" s="546">
        <f>'Input Bank'!AW178</f>
        <v>0</v>
      </c>
      <c r="AX178" s="546">
        <f>'Input Bank'!AX178</f>
        <v>0</v>
      </c>
      <c r="AY178" s="546">
        <f>'Input Bank'!AY178</f>
        <v>0</v>
      </c>
      <c r="AZ178" s="546">
        <f>'Input Bank'!AZ178</f>
        <v>0</v>
      </c>
      <c r="BA178" s="547">
        <f>'Input Bank'!BA178</f>
        <v>0</v>
      </c>
      <c r="BB178" s="44"/>
      <c r="BE178" s="27"/>
      <c r="BF178" s="27"/>
      <c r="BG178" s="27"/>
      <c r="BH178" s="27"/>
      <c r="BI178" s="27"/>
      <c r="BJ178" s="23"/>
      <c r="BK178" s="23"/>
      <c r="BL178" s="23"/>
    </row>
    <row r="179" spans="1:72" s="24" customFormat="1" ht="13">
      <c r="A179" s="439" t="e">
        <f>Bobot!#REF!</f>
        <v>#REF!</v>
      </c>
      <c r="B179" s="439"/>
      <c r="C179" s="439"/>
      <c r="D179" s="439"/>
      <c r="E179" s="439"/>
      <c r="F179" s="47" t="s">
        <v>347</v>
      </c>
      <c r="G179" s="67" t="s">
        <v>576</v>
      </c>
      <c r="H179" s="97" t="s">
        <v>504</v>
      </c>
      <c r="I179" s="548"/>
      <c r="J179" s="549"/>
      <c r="K179" s="549"/>
      <c r="L179" s="550">
        <f t="shared" ref="L179:BA179" si="32">L178+L84</f>
        <v>0</v>
      </c>
      <c r="M179" s="550">
        <f t="shared" si="32"/>
        <v>0</v>
      </c>
      <c r="N179" s="550">
        <f t="shared" si="32"/>
        <v>0</v>
      </c>
      <c r="O179" s="550">
        <f t="shared" si="32"/>
        <v>0</v>
      </c>
      <c r="P179" s="550">
        <f t="shared" si="32"/>
        <v>0</v>
      </c>
      <c r="Q179" s="550">
        <f t="shared" si="32"/>
        <v>0</v>
      </c>
      <c r="R179" s="550">
        <f t="shared" si="32"/>
        <v>0</v>
      </c>
      <c r="S179" s="550">
        <f t="shared" si="32"/>
        <v>0</v>
      </c>
      <c r="T179" s="550">
        <f t="shared" si="32"/>
        <v>0</v>
      </c>
      <c r="U179" s="550">
        <f t="shared" si="32"/>
        <v>0</v>
      </c>
      <c r="V179" s="550">
        <f t="shared" si="32"/>
        <v>0</v>
      </c>
      <c r="W179" s="550">
        <f t="shared" si="32"/>
        <v>0</v>
      </c>
      <c r="X179" s="550">
        <f t="shared" si="32"/>
        <v>0</v>
      </c>
      <c r="Y179" s="550">
        <f t="shared" si="32"/>
        <v>0</v>
      </c>
      <c r="Z179" s="550">
        <f t="shared" si="32"/>
        <v>0</v>
      </c>
      <c r="AA179" s="550">
        <f t="shared" si="32"/>
        <v>0</v>
      </c>
      <c r="AB179" s="550">
        <f t="shared" si="32"/>
        <v>0</v>
      </c>
      <c r="AC179" s="550">
        <f t="shared" si="32"/>
        <v>0</v>
      </c>
      <c r="AD179" s="550">
        <f t="shared" si="32"/>
        <v>0</v>
      </c>
      <c r="AE179" s="550">
        <f t="shared" si="32"/>
        <v>0</v>
      </c>
      <c r="AF179" s="550">
        <f t="shared" si="32"/>
        <v>0</v>
      </c>
      <c r="AG179" s="550">
        <f t="shared" si="32"/>
        <v>0</v>
      </c>
      <c r="AH179" s="550">
        <f t="shared" si="32"/>
        <v>0</v>
      </c>
      <c r="AI179" s="550">
        <f t="shared" si="32"/>
        <v>0</v>
      </c>
      <c r="AJ179" s="550">
        <f t="shared" si="32"/>
        <v>0</v>
      </c>
      <c r="AK179" s="550">
        <f t="shared" si="32"/>
        <v>0</v>
      </c>
      <c r="AL179" s="550">
        <f t="shared" si="32"/>
        <v>0</v>
      </c>
      <c r="AM179" s="550">
        <f t="shared" si="32"/>
        <v>0</v>
      </c>
      <c r="AN179" s="550">
        <f t="shared" si="32"/>
        <v>0</v>
      </c>
      <c r="AO179" s="550">
        <f t="shared" si="32"/>
        <v>0</v>
      </c>
      <c r="AP179" s="550">
        <f t="shared" si="32"/>
        <v>0</v>
      </c>
      <c r="AQ179" s="550">
        <f t="shared" si="32"/>
        <v>0</v>
      </c>
      <c r="AR179" s="550">
        <f t="shared" si="32"/>
        <v>0</v>
      </c>
      <c r="AS179" s="550">
        <f t="shared" si="32"/>
        <v>0</v>
      </c>
      <c r="AT179" s="550">
        <f t="shared" si="32"/>
        <v>0</v>
      </c>
      <c r="AU179" s="550">
        <f t="shared" si="32"/>
        <v>0</v>
      </c>
      <c r="AV179" s="550">
        <f t="shared" si="32"/>
        <v>0</v>
      </c>
      <c r="AW179" s="550">
        <f t="shared" si="32"/>
        <v>0</v>
      </c>
      <c r="AX179" s="550">
        <f t="shared" si="32"/>
        <v>0</v>
      </c>
      <c r="AY179" s="550">
        <f t="shared" si="32"/>
        <v>0</v>
      </c>
      <c r="AZ179" s="550">
        <f t="shared" si="32"/>
        <v>0</v>
      </c>
      <c r="BA179" s="550">
        <f t="shared" si="32"/>
        <v>0</v>
      </c>
      <c r="BB179" s="44"/>
      <c r="BE179" s="27"/>
      <c r="BF179" s="27"/>
      <c r="BG179" s="27"/>
      <c r="BH179" s="27"/>
      <c r="BI179" s="27"/>
      <c r="BJ179" s="23"/>
      <c r="BK179" s="23"/>
      <c r="BL179" s="23"/>
    </row>
    <row r="180" spans="1:72" s="24" customFormat="1" ht="13">
      <c r="A180" s="439" t="e">
        <f>Bobot!#REF!</f>
        <v>#REF!</v>
      </c>
      <c r="B180" s="439"/>
      <c r="C180" s="439"/>
      <c r="D180" s="439"/>
      <c r="E180" s="439"/>
      <c r="F180" s="47" t="s">
        <v>348</v>
      </c>
      <c r="G180" s="67" t="s">
        <v>577</v>
      </c>
      <c r="H180" s="46" t="s">
        <v>206</v>
      </c>
      <c r="I180" s="551">
        <f>Bobot!O180</f>
        <v>1</v>
      </c>
      <c r="J180" s="552">
        <f>IF(Dashboard!$M$7="Input LCR bank",Bobot!J180,Bobot!M180)</f>
        <v>1</v>
      </c>
      <c r="K180" s="553"/>
      <c r="L180" s="554">
        <f>$I180*'Input Bank'!L180</f>
        <v>0</v>
      </c>
      <c r="M180" s="555">
        <f>$I180*'Input Bank'!M180</f>
        <v>0</v>
      </c>
      <c r="N180" s="555">
        <f>$I180*'Input Bank'!N180</f>
        <v>0</v>
      </c>
      <c r="O180" s="555">
        <f>$I180*'Input Bank'!O180</f>
        <v>0</v>
      </c>
      <c r="P180" s="555">
        <f>$I180*'Input Bank'!P180</f>
        <v>0</v>
      </c>
      <c r="Q180" s="555">
        <f>$I180*'Input Bank'!Q180</f>
        <v>0</v>
      </c>
      <c r="R180" s="555">
        <f>$I180*'Input Bank'!R180</f>
        <v>0</v>
      </c>
      <c r="S180" s="555">
        <f>$I180*'Input Bank'!S180</f>
        <v>0</v>
      </c>
      <c r="T180" s="555">
        <f>$I180*'Input Bank'!T180</f>
        <v>0</v>
      </c>
      <c r="U180" s="555">
        <f>$I180*'Input Bank'!U180</f>
        <v>0</v>
      </c>
      <c r="V180" s="555">
        <f>$I180*'Input Bank'!V180</f>
        <v>0</v>
      </c>
      <c r="W180" s="555">
        <f>$I180*'Input Bank'!W180</f>
        <v>0</v>
      </c>
      <c r="X180" s="555">
        <f>$I180*'Input Bank'!X180</f>
        <v>0</v>
      </c>
      <c r="Y180" s="555">
        <f>$I180*'Input Bank'!Y180</f>
        <v>0</v>
      </c>
      <c r="Z180" s="555">
        <f>$I180*'Input Bank'!Z180</f>
        <v>0</v>
      </c>
      <c r="AA180" s="555">
        <f>$I180*'Input Bank'!AA180</f>
        <v>0</v>
      </c>
      <c r="AB180" s="555">
        <f>$I180*'Input Bank'!AB180</f>
        <v>0</v>
      </c>
      <c r="AC180" s="555">
        <f>$I180*'Input Bank'!AC180</f>
        <v>0</v>
      </c>
      <c r="AD180" s="555">
        <f>$I180*'Input Bank'!AD180</f>
        <v>0</v>
      </c>
      <c r="AE180" s="555">
        <f>$I180*'Input Bank'!AE180</f>
        <v>0</v>
      </c>
      <c r="AF180" s="555">
        <f>$I180*'Input Bank'!AF180</f>
        <v>0</v>
      </c>
      <c r="AG180" s="555">
        <f>$I180*'Input Bank'!AG180</f>
        <v>0</v>
      </c>
      <c r="AH180" s="555">
        <f>$I180*'Input Bank'!AH180</f>
        <v>0</v>
      </c>
      <c r="AI180" s="555">
        <f>$I180*'Input Bank'!AI180</f>
        <v>0</v>
      </c>
      <c r="AJ180" s="555">
        <f>$I180*'Input Bank'!AJ180</f>
        <v>0</v>
      </c>
      <c r="AK180" s="555">
        <f>$I180*'Input Bank'!AK180</f>
        <v>0</v>
      </c>
      <c r="AL180" s="555">
        <f>$I180*'Input Bank'!AL180</f>
        <v>0</v>
      </c>
      <c r="AM180" s="555">
        <f>$I180*'Input Bank'!AM180</f>
        <v>0</v>
      </c>
      <c r="AN180" s="555">
        <f>$I180*'Input Bank'!AN180</f>
        <v>0</v>
      </c>
      <c r="AO180" s="555">
        <f>$I180*'Input Bank'!AO180</f>
        <v>0</v>
      </c>
      <c r="AP180" s="555">
        <f>$I180*'Input Bank'!AP180</f>
        <v>0</v>
      </c>
      <c r="AQ180" s="555">
        <f>$I180*'Input Bank'!AQ180</f>
        <v>0</v>
      </c>
      <c r="AR180" s="555">
        <f>$I180*'Input Bank'!AR180</f>
        <v>0</v>
      </c>
      <c r="AS180" s="555">
        <f>$I180*'Input Bank'!AS180</f>
        <v>0</v>
      </c>
      <c r="AT180" s="555">
        <f>$I180*'Input Bank'!AT180</f>
        <v>0</v>
      </c>
      <c r="AU180" s="555">
        <f>$I180*'Input Bank'!AU180</f>
        <v>0</v>
      </c>
      <c r="AV180" s="555">
        <f>$I180*'Input Bank'!AV180</f>
        <v>0</v>
      </c>
      <c r="AW180" s="555">
        <f>$I180*'Input Bank'!AW180</f>
        <v>0</v>
      </c>
      <c r="AX180" s="555">
        <f>$I180*'Input Bank'!AX180</f>
        <v>0</v>
      </c>
      <c r="AY180" s="555">
        <f>$I180*'Input Bank'!AY180</f>
        <v>0</v>
      </c>
      <c r="AZ180" s="555">
        <f>$I180*'Input Bank'!AZ180</f>
        <v>0</v>
      </c>
      <c r="BA180" s="555">
        <f>$I180*'Input Bank'!BA180</f>
        <v>0</v>
      </c>
      <c r="BB180" s="44"/>
      <c r="BE180" s="27"/>
      <c r="BF180" s="27"/>
      <c r="BG180" s="27"/>
      <c r="BH180" s="27"/>
      <c r="BI180" s="27"/>
      <c r="BJ180" s="23"/>
      <c r="BK180" s="23"/>
      <c r="BL180" s="23"/>
      <c r="BN180" s="49"/>
    </row>
    <row r="181" spans="1:72" s="24" customFormat="1" ht="13">
      <c r="A181" s="439" t="e">
        <f>Bobot!#REF!</f>
        <v>#REF!</v>
      </c>
      <c r="B181" s="439"/>
      <c r="C181" s="439"/>
      <c r="D181" s="439"/>
      <c r="E181" s="439"/>
      <c r="F181" s="556"/>
      <c r="G181" s="556"/>
      <c r="H181" s="557"/>
      <c r="I181" s="26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558" t="e">
        <f>AO179/AO84</f>
        <v>#DIV/0!</v>
      </c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44"/>
      <c r="BE181" s="27"/>
      <c r="BF181" s="27"/>
      <c r="BG181" s="27"/>
      <c r="BH181" s="27"/>
      <c r="BI181" s="27"/>
      <c r="BJ181" s="23"/>
      <c r="BK181" s="23"/>
      <c r="BL181" s="23"/>
      <c r="BM181" s="49"/>
      <c r="BN181" s="49"/>
    </row>
    <row r="182" spans="1:72" s="27" customFormat="1" ht="26">
      <c r="A182" s="439" t="e">
        <f>Bobot!#REF!</f>
        <v>#REF!</v>
      </c>
      <c r="B182" s="439"/>
      <c r="C182" s="439"/>
      <c r="D182" s="439"/>
      <c r="E182" s="439"/>
      <c r="F182" s="47" t="s">
        <v>491</v>
      </c>
      <c r="G182" s="67">
        <v>9</v>
      </c>
      <c r="H182" s="95" t="s">
        <v>505</v>
      </c>
      <c r="I182" s="559"/>
      <c r="J182" s="559"/>
      <c r="K182" s="436" t="s">
        <v>161</v>
      </c>
      <c r="L182" s="436" t="s">
        <v>162</v>
      </c>
      <c r="M182" s="437" t="s">
        <v>324</v>
      </c>
      <c r="N182" s="436" t="s">
        <v>163</v>
      </c>
      <c r="O182" s="436" t="s">
        <v>164</v>
      </c>
      <c r="P182" s="436" t="s">
        <v>165</v>
      </c>
      <c r="Q182" s="436" t="s">
        <v>166</v>
      </c>
      <c r="R182" s="436" t="s">
        <v>167</v>
      </c>
      <c r="S182" s="436" t="s">
        <v>168</v>
      </c>
      <c r="T182" s="436" t="s">
        <v>280</v>
      </c>
      <c r="U182" s="436" t="s">
        <v>281</v>
      </c>
      <c r="V182" s="436" t="s">
        <v>282</v>
      </c>
      <c r="W182" s="436" t="s">
        <v>283</v>
      </c>
      <c r="X182" s="436" t="s">
        <v>284</v>
      </c>
      <c r="Y182" s="436" t="s">
        <v>285</v>
      </c>
      <c r="Z182" s="436" t="s">
        <v>286</v>
      </c>
      <c r="AA182" s="436" t="s">
        <v>287</v>
      </c>
      <c r="AB182" s="436" t="s">
        <v>288</v>
      </c>
      <c r="AC182" s="436" t="s">
        <v>289</v>
      </c>
      <c r="AD182" s="436" t="s">
        <v>290</v>
      </c>
      <c r="AE182" s="436" t="s">
        <v>291</v>
      </c>
      <c r="AF182" s="436" t="s">
        <v>292</v>
      </c>
      <c r="AG182" s="436" t="s">
        <v>293</v>
      </c>
      <c r="AH182" s="436" t="s">
        <v>294</v>
      </c>
      <c r="AI182" s="436" t="s">
        <v>295</v>
      </c>
      <c r="AJ182" s="436" t="s">
        <v>296</v>
      </c>
      <c r="AK182" s="436" t="s">
        <v>297</v>
      </c>
      <c r="AL182" s="436" t="s">
        <v>298</v>
      </c>
      <c r="AM182" s="436" t="s">
        <v>299</v>
      </c>
      <c r="AN182" s="436" t="s">
        <v>300</v>
      </c>
      <c r="AO182" s="436" t="s">
        <v>301</v>
      </c>
      <c r="AP182" s="436" t="s">
        <v>302</v>
      </c>
      <c r="AQ182" s="436" t="s">
        <v>169</v>
      </c>
      <c r="AR182" s="436" t="s">
        <v>207</v>
      </c>
      <c r="AS182" s="436" t="s">
        <v>171</v>
      </c>
      <c r="AT182" s="436" t="s">
        <v>172</v>
      </c>
      <c r="AU182" s="436" t="s">
        <v>173</v>
      </c>
      <c r="AV182" s="436" t="s">
        <v>174</v>
      </c>
      <c r="AW182" s="436" t="s">
        <v>175</v>
      </c>
      <c r="AX182" s="436" t="s">
        <v>176</v>
      </c>
      <c r="AY182" s="436" t="s">
        <v>177</v>
      </c>
      <c r="AZ182" s="436" t="s">
        <v>208</v>
      </c>
      <c r="BA182" s="436" t="s">
        <v>179</v>
      </c>
      <c r="BB182" s="21"/>
      <c r="BC182" s="21"/>
      <c r="BD182" s="560"/>
      <c r="BE182" s="44"/>
      <c r="BF182" s="44"/>
      <c r="BG182" s="44"/>
      <c r="BH182" s="44"/>
      <c r="BI182" s="44"/>
      <c r="BJ182" s="24"/>
      <c r="BK182" s="23"/>
      <c r="BL182" s="23"/>
      <c r="BM182" s="24"/>
      <c r="BN182" s="24"/>
      <c r="BO182" s="24"/>
      <c r="BP182" s="24"/>
    </row>
    <row r="183" spans="1:72" s="27" customFormat="1" ht="23">
      <c r="A183" s="439" t="e">
        <f>Bobot!#REF!</f>
        <v>#REF!</v>
      </c>
      <c r="B183" s="20"/>
      <c r="C183" s="20"/>
      <c r="D183" s="20"/>
      <c r="E183" s="20"/>
      <c r="F183" s="47" t="s">
        <v>492</v>
      </c>
      <c r="G183" s="67" t="s">
        <v>493</v>
      </c>
      <c r="H183" s="561" t="s">
        <v>366</v>
      </c>
      <c r="I183" s="562"/>
      <c r="J183" s="562"/>
      <c r="K183" s="562"/>
      <c r="L183" s="573">
        <f t="shared" ref="L183:BA183" si="33">(L106+L84)</f>
        <v>0</v>
      </c>
      <c r="M183" s="573">
        <f t="shared" si="33"/>
        <v>0</v>
      </c>
      <c r="N183" s="573">
        <f t="shared" si="33"/>
        <v>0</v>
      </c>
      <c r="O183" s="573">
        <f t="shared" si="33"/>
        <v>0</v>
      </c>
      <c r="P183" s="573">
        <f t="shared" si="33"/>
        <v>0</v>
      </c>
      <c r="Q183" s="573">
        <f t="shared" si="33"/>
        <v>0</v>
      </c>
      <c r="R183" s="573">
        <f t="shared" si="33"/>
        <v>0</v>
      </c>
      <c r="S183" s="573">
        <f t="shared" si="33"/>
        <v>0</v>
      </c>
      <c r="T183" s="573">
        <f t="shared" si="33"/>
        <v>0</v>
      </c>
      <c r="U183" s="573">
        <f t="shared" si="33"/>
        <v>0</v>
      </c>
      <c r="V183" s="573">
        <f t="shared" si="33"/>
        <v>0</v>
      </c>
      <c r="W183" s="573">
        <f t="shared" si="33"/>
        <v>0</v>
      </c>
      <c r="X183" s="573">
        <f t="shared" si="33"/>
        <v>0</v>
      </c>
      <c r="Y183" s="573">
        <f t="shared" si="33"/>
        <v>0</v>
      </c>
      <c r="Z183" s="573">
        <f t="shared" si="33"/>
        <v>0</v>
      </c>
      <c r="AA183" s="573">
        <f t="shared" si="33"/>
        <v>0</v>
      </c>
      <c r="AB183" s="573">
        <f t="shared" si="33"/>
        <v>0</v>
      </c>
      <c r="AC183" s="573">
        <f t="shared" si="33"/>
        <v>0</v>
      </c>
      <c r="AD183" s="573">
        <f t="shared" si="33"/>
        <v>0</v>
      </c>
      <c r="AE183" s="573">
        <f t="shared" si="33"/>
        <v>0</v>
      </c>
      <c r="AF183" s="573">
        <f t="shared" si="33"/>
        <v>0</v>
      </c>
      <c r="AG183" s="573">
        <f t="shared" si="33"/>
        <v>0</v>
      </c>
      <c r="AH183" s="573">
        <f t="shared" si="33"/>
        <v>0</v>
      </c>
      <c r="AI183" s="573">
        <f t="shared" si="33"/>
        <v>0</v>
      </c>
      <c r="AJ183" s="573">
        <f t="shared" si="33"/>
        <v>0</v>
      </c>
      <c r="AK183" s="573">
        <f t="shared" si="33"/>
        <v>0</v>
      </c>
      <c r="AL183" s="573">
        <f t="shared" si="33"/>
        <v>0</v>
      </c>
      <c r="AM183" s="573">
        <f t="shared" si="33"/>
        <v>0</v>
      </c>
      <c r="AN183" s="573">
        <f t="shared" si="33"/>
        <v>0</v>
      </c>
      <c r="AO183" s="573">
        <f t="shared" si="33"/>
        <v>0</v>
      </c>
      <c r="AP183" s="573">
        <f t="shared" si="33"/>
        <v>0</v>
      </c>
      <c r="AQ183" s="573">
        <f t="shared" si="33"/>
        <v>0</v>
      </c>
      <c r="AR183" s="573">
        <f t="shared" si="33"/>
        <v>0</v>
      </c>
      <c r="AS183" s="573">
        <f t="shared" si="33"/>
        <v>0</v>
      </c>
      <c r="AT183" s="573">
        <f t="shared" si="33"/>
        <v>0</v>
      </c>
      <c r="AU183" s="573">
        <f t="shared" si="33"/>
        <v>0</v>
      </c>
      <c r="AV183" s="573">
        <f t="shared" si="33"/>
        <v>0</v>
      </c>
      <c r="AW183" s="573">
        <f t="shared" si="33"/>
        <v>0</v>
      </c>
      <c r="AX183" s="573">
        <f t="shared" si="33"/>
        <v>0</v>
      </c>
      <c r="AY183" s="573">
        <f t="shared" si="33"/>
        <v>0</v>
      </c>
      <c r="AZ183" s="573">
        <f t="shared" si="33"/>
        <v>0</v>
      </c>
      <c r="BA183" s="573">
        <f t="shared" si="33"/>
        <v>0</v>
      </c>
      <c r="BB183" s="21"/>
      <c r="BC183" s="21"/>
      <c r="BD183" s="21"/>
      <c r="BE183" s="44"/>
      <c r="BF183" s="44"/>
      <c r="BG183" s="44"/>
      <c r="BH183" s="44"/>
      <c r="BI183" s="44"/>
      <c r="BJ183" s="24"/>
      <c r="BK183" s="24"/>
      <c r="BL183" s="23"/>
      <c r="BM183" s="24"/>
      <c r="BN183" s="24"/>
      <c r="BO183" s="24"/>
      <c r="BP183" s="24"/>
      <c r="BQ183" s="24"/>
      <c r="BR183" s="24"/>
      <c r="BS183" s="24"/>
      <c r="BT183" s="24"/>
    </row>
    <row r="184" spans="1:72" s="27" customFormat="1" ht="13">
      <c r="A184" s="439" t="e">
        <f>Bobot!#REF!</f>
        <v>#REF!</v>
      </c>
      <c r="B184" s="439"/>
      <c r="C184" s="439"/>
      <c r="D184" s="439"/>
      <c r="E184" s="439"/>
      <c r="F184" s="563"/>
      <c r="G184" s="563"/>
      <c r="H184" s="564"/>
      <c r="I184" s="564"/>
      <c r="J184" s="20"/>
      <c r="K184" s="21"/>
      <c r="L184" s="21"/>
      <c r="M184" s="21" t="s">
        <v>484</v>
      </c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31"/>
      <c r="BF184" s="44"/>
      <c r="BG184" s="44"/>
      <c r="BH184" s="44"/>
      <c r="BI184" s="44"/>
      <c r="BJ184" s="24"/>
      <c r="BK184" s="22"/>
      <c r="BL184" s="23"/>
      <c r="BM184" s="24"/>
      <c r="BN184" s="24"/>
      <c r="BO184" s="24"/>
      <c r="BP184" s="24"/>
      <c r="BQ184" s="24"/>
      <c r="BR184" s="24"/>
      <c r="BS184" s="24"/>
      <c r="BT184" s="24"/>
    </row>
    <row r="185" spans="1:72" s="27" customFormat="1">
      <c r="A185" s="439" t="e">
        <f>Bobot!#REF!</f>
        <v>#REF!</v>
      </c>
      <c r="B185" s="439"/>
      <c r="C185" s="439"/>
      <c r="D185" s="439"/>
      <c r="E185" s="439"/>
      <c r="F185" s="563"/>
      <c r="G185" s="563"/>
      <c r="H185" s="564"/>
      <c r="I185" s="564"/>
      <c r="J185" s="20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31"/>
      <c r="BF185" s="44"/>
      <c r="BG185" s="44"/>
      <c r="BH185" s="44"/>
      <c r="BI185" s="44"/>
      <c r="BJ185" s="24"/>
      <c r="BK185" s="24"/>
      <c r="BL185" s="23"/>
      <c r="BM185" s="24"/>
      <c r="BN185" s="24"/>
      <c r="BO185" s="24"/>
      <c r="BP185" s="24"/>
      <c r="BQ185" s="24"/>
      <c r="BR185" s="24"/>
      <c r="BS185" s="24"/>
      <c r="BT185" s="24"/>
    </row>
    <row r="186" spans="1:72" s="27" customFormat="1">
      <c r="A186" s="439" t="e">
        <f>Bobot!#REF!</f>
        <v>#REF!</v>
      </c>
      <c r="B186" s="439"/>
      <c r="C186" s="439"/>
      <c r="D186" s="439"/>
      <c r="E186" s="439"/>
      <c r="F186" s="563"/>
      <c r="G186" s="563"/>
      <c r="H186" s="564"/>
      <c r="I186" s="564"/>
      <c r="J186" s="20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560"/>
      <c r="BF186" s="44"/>
      <c r="BG186" s="44"/>
      <c r="BH186" s="44"/>
      <c r="BI186" s="44"/>
      <c r="BJ186" s="24"/>
      <c r="BK186" s="24"/>
      <c r="BL186" s="23"/>
      <c r="BM186" s="24"/>
      <c r="BN186" s="24"/>
      <c r="BO186" s="24"/>
      <c r="BP186" s="24"/>
      <c r="BQ186" s="24"/>
      <c r="BR186" s="24"/>
      <c r="BS186" s="24"/>
      <c r="BT186" s="24"/>
    </row>
    <row r="187" spans="1:72" s="27" customFormat="1">
      <c r="A187" s="439" t="e">
        <f>Bobot!#REF!</f>
        <v>#REF!</v>
      </c>
      <c r="B187" s="439"/>
      <c r="C187" s="439"/>
      <c r="D187" s="439"/>
      <c r="E187" s="439"/>
      <c r="F187" s="563"/>
      <c r="G187" s="563"/>
      <c r="H187" s="564"/>
      <c r="I187" s="564"/>
      <c r="J187" s="20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565"/>
      <c r="BF187" s="44"/>
      <c r="BG187" s="44"/>
      <c r="BH187" s="44"/>
      <c r="BI187" s="44"/>
      <c r="BJ187" s="24"/>
      <c r="BK187" s="24"/>
      <c r="BL187" s="23"/>
      <c r="BM187" s="24"/>
      <c r="BN187" s="24"/>
      <c r="BO187" s="24"/>
      <c r="BP187" s="24"/>
      <c r="BQ187" s="24"/>
      <c r="BR187" s="24"/>
      <c r="BS187" s="24"/>
      <c r="BT187" s="24"/>
    </row>
    <row r="188" spans="1:72" s="27" customFormat="1" ht="13">
      <c r="A188" s="439">
        <f>Bobot!P141</f>
        <v>0</v>
      </c>
      <c r="B188" s="439"/>
      <c r="C188" s="439"/>
      <c r="D188" s="439"/>
      <c r="E188" s="439"/>
      <c r="F188" s="563"/>
      <c r="G188" s="563"/>
      <c r="H188" s="564"/>
      <c r="I188" s="564"/>
      <c r="J188" s="20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565"/>
      <c r="BF188" s="44"/>
      <c r="BG188" s="44"/>
      <c r="BH188" s="44"/>
      <c r="BI188" s="44"/>
      <c r="BJ188" s="24"/>
      <c r="BK188" s="22"/>
      <c r="BM188" s="24"/>
      <c r="BN188" s="23"/>
      <c r="BO188" s="24"/>
      <c r="BP188" s="24"/>
      <c r="BQ188" s="24"/>
      <c r="BR188" s="24"/>
      <c r="BS188" s="24"/>
      <c r="BT188" s="24"/>
    </row>
    <row r="189" spans="1:72" s="27" customFormat="1">
      <c r="A189" s="439" t="e">
        <f>Bobot!#REF!</f>
        <v>#REF!</v>
      </c>
      <c r="B189" s="439"/>
      <c r="C189" s="439"/>
      <c r="D189" s="439"/>
      <c r="E189" s="439"/>
      <c r="F189" s="563"/>
      <c r="G189" s="563"/>
      <c r="H189" s="564"/>
      <c r="I189" s="564"/>
      <c r="J189" s="20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560"/>
      <c r="BF189" s="560"/>
      <c r="BG189" s="44"/>
      <c r="BH189" s="44"/>
      <c r="BI189" s="44"/>
      <c r="BJ189" s="24"/>
      <c r="BK189" s="24"/>
      <c r="BL189" s="23"/>
      <c r="BM189" s="23"/>
      <c r="BN189" s="23"/>
      <c r="BO189" s="24"/>
      <c r="BP189" s="24"/>
      <c r="BQ189" s="24"/>
      <c r="BR189" s="24"/>
      <c r="BS189" s="24"/>
      <c r="BT189" s="24"/>
    </row>
    <row r="190" spans="1:72" s="27" customFormat="1">
      <c r="A190" s="439">
        <f>Bobot!P142</f>
        <v>0</v>
      </c>
      <c r="B190" s="439"/>
      <c r="C190" s="439"/>
      <c r="D190" s="439"/>
      <c r="E190" s="439"/>
      <c r="F190" s="563"/>
      <c r="G190" s="563"/>
      <c r="H190" s="564"/>
      <c r="I190" s="564"/>
      <c r="J190" s="20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560"/>
      <c r="BF190" s="31"/>
      <c r="BG190" s="44"/>
      <c r="BH190" s="44"/>
      <c r="BI190" s="44"/>
      <c r="BJ190" s="24"/>
      <c r="BK190" s="24"/>
      <c r="BL190" s="23"/>
      <c r="BM190" s="23"/>
      <c r="BN190" s="23"/>
      <c r="BO190" s="24"/>
      <c r="BP190" s="24"/>
      <c r="BQ190" s="24"/>
      <c r="BR190" s="24"/>
      <c r="BS190" s="24"/>
      <c r="BT190" s="24"/>
    </row>
    <row r="191" spans="1:72" s="27" customFormat="1">
      <c r="A191" s="439" t="e">
        <f>Bobot!#REF!</f>
        <v>#REF!</v>
      </c>
      <c r="B191" s="439"/>
      <c r="C191" s="439"/>
      <c r="D191" s="439"/>
      <c r="E191" s="439"/>
      <c r="F191" s="563"/>
      <c r="G191" s="563"/>
      <c r="H191" s="564"/>
      <c r="I191" s="564"/>
      <c r="J191" s="20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560"/>
      <c r="BF191" s="31"/>
      <c r="BG191" s="44"/>
      <c r="BH191" s="44"/>
      <c r="BI191" s="44"/>
      <c r="BJ191" s="24"/>
      <c r="BK191" s="24"/>
      <c r="BL191" s="23"/>
      <c r="BM191" s="23"/>
      <c r="BN191" s="23"/>
      <c r="BO191" s="24"/>
      <c r="BP191" s="23"/>
      <c r="BQ191" s="24"/>
      <c r="BR191" s="24"/>
      <c r="BS191" s="24"/>
      <c r="BT191" s="24"/>
    </row>
    <row r="192" spans="1:72" s="27" customFormat="1">
      <c r="A192" s="439" t="e">
        <f>Bobot!#REF!</f>
        <v>#REF!</v>
      </c>
      <c r="B192" s="439"/>
      <c r="C192" s="439"/>
      <c r="D192" s="439"/>
      <c r="E192" s="439"/>
      <c r="F192" s="563"/>
      <c r="G192" s="563"/>
      <c r="H192" s="564"/>
      <c r="I192" s="564"/>
      <c r="J192" s="20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31"/>
      <c r="BF192" s="560"/>
      <c r="BG192" s="560"/>
      <c r="BH192" s="560"/>
      <c r="BI192" s="560"/>
      <c r="BJ192" s="24"/>
      <c r="BK192" s="24"/>
      <c r="BL192" s="23"/>
      <c r="BM192" s="23"/>
      <c r="BN192" s="23"/>
      <c r="BO192" s="23"/>
      <c r="BP192" s="23"/>
      <c r="BQ192" s="24"/>
      <c r="BR192" s="24"/>
      <c r="BS192" s="24"/>
      <c r="BT192" s="24"/>
    </row>
    <row r="193" spans="1:72" s="27" customFormat="1">
      <c r="A193" s="439">
        <f>Bobot!P143</f>
        <v>0</v>
      </c>
      <c r="B193" s="439"/>
      <c r="C193" s="439"/>
      <c r="D193" s="439"/>
      <c r="E193" s="439"/>
      <c r="F193" s="563"/>
      <c r="G193" s="563"/>
      <c r="H193" s="564"/>
      <c r="I193" s="564"/>
      <c r="J193" s="20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31"/>
      <c r="BF193" s="565"/>
      <c r="BG193" s="31"/>
      <c r="BH193" s="31"/>
      <c r="BI193" s="31"/>
      <c r="BJ193" s="24"/>
      <c r="BK193" s="24"/>
      <c r="BL193" s="24"/>
      <c r="BM193" s="23"/>
      <c r="BN193" s="23"/>
      <c r="BO193" s="23"/>
      <c r="BP193" s="23"/>
      <c r="BQ193" s="23"/>
      <c r="BR193" s="23"/>
      <c r="BS193" s="23"/>
      <c r="BT193" s="23"/>
    </row>
    <row r="194" spans="1:72" s="24" customFormat="1">
      <c r="A194" s="439" t="e">
        <f>Bobot!#REF!</f>
        <v>#REF!</v>
      </c>
      <c r="B194" s="439"/>
      <c r="C194" s="439"/>
      <c r="D194" s="439"/>
      <c r="E194" s="439"/>
      <c r="F194" s="563"/>
      <c r="G194" s="563"/>
      <c r="H194" s="564"/>
      <c r="I194" s="564"/>
      <c r="J194" s="20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560"/>
      <c r="BF194" s="565"/>
      <c r="BG194" s="31"/>
      <c r="BH194" s="31"/>
      <c r="BI194" s="31"/>
      <c r="BM194" s="23"/>
      <c r="BN194" s="23"/>
      <c r="BO194" s="23"/>
      <c r="BP194" s="23"/>
      <c r="BQ194" s="23"/>
      <c r="BR194" s="23"/>
      <c r="BS194" s="23"/>
      <c r="BT194" s="23"/>
    </row>
    <row r="195" spans="1:72" s="24" customFormat="1">
      <c r="A195" s="439" t="e">
        <f>Bobot!#REF!</f>
        <v>#REF!</v>
      </c>
      <c r="B195" s="439"/>
      <c r="C195" s="439"/>
      <c r="D195" s="439"/>
      <c r="E195" s="439"/>
      <c r="F195" s="563"/>
      <c r="G195" s="563"/>
      <c r="H195" s="564"/>
      <c r="I195" s="564"/>
      <c r="J195" s="20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560"/>
      <c r="BG195" s="560"/>
      <c r="BH195" s="560"/>
      <c r="BI195" s="560"/>
      <c r="BJ195" s="21"/>
      <c r="BM195" s="23"/>
      <c r="BN195" s="23"/>
      <c r="BO195" s="23"/>
      <c r="BP195" s="23"/>
      <c r="BQ195" s="23"/>
      <c r="BR195" s="23"/>
      <c r="BS195" s="23"/>
      <c r="BT195" s="23"/>
    </row>
    <row r="196" spans="1:72" s="24" customFormat="1">
      <c r="A196" s="439">
        <f>Bobot!P144</f>
        <v>0</v>
      </c>
      <c r="B196" s="439"/>
      <c r="C196" s="439"/>
      <c r="D196" s="439"/>
      <c r="E196" s="439"/>
      <c r="F196" s="563"/>
      <c r="G196" s="563"/>
      <c r="H196" s="564"/>
      <c r="I196" s="564"/>
      <c r="J196" s="20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560"/>
      <c r="BG196" s="565"/>
      <c r="BH196" s="565"/>
      <c r="BI196" s="565"/>
      <c r="BJ196" s="23"/>
      <c r="BM196" s="23"/>
      <c r="BN196" s="23"/>
      <c r="BO196" s="23"/>
      <c r="BP196" s="23"/>
      <c r="BQ196" s="23"/>
      <c r="BR196" s="23"/>
      <c r="BS196" s="23"/>
      <c r="BT196" s="23"/>
    </row>
    <row r="197" spans="1:72" s="24" customFormat="1" ht="13">
      <c r="A197" s="439" t="e">
        <f>Bobot!#REF!</f>
        <v>#REF!</v>
      </c>
      <c r="B197" s="439"/>
      <c r="C197" s="439"/>
      <c r="D197" s="439"/>
      <c r="E197" s="439"/>
      <c r="F197" s="563"/>
      <c r="G197" s="563"/>
      <c r="H197" s="564"/>
      <c r="I197" s="564"/>
      <c r="J197" s="20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560"/>
      <c r="BG197" s="565"/>
      <c r="BH197" s="565"/>
      <c r="BI197" s="565"/>
      <c r="BJ197" s="23"/>
      <c r="BL197" s="22"/>
      <c r="BM197" s="23"/>
      <c r="BN197" s="27"/>
      <c r="BO197" s="23"/>
      <c r="BP197" s="23"/>
      <c r="BQ197" s="23"/>
      <c r="BR197" s="23"/>
      <c r="BS197" s="23"/>
      <c r="BT197" s="23"/>
    </row>
    <row r="198" spans="1:72" s="24" customFormat="1">
      <c r="A198" s="439" t="e">
        <f>Bobot!#REF!</f>
        <v>#REF!</v>
      </c>
      <c r="B198" s="439"/>
      <c r="C198" s="439"/>
      <c r="D198" s="439"/>
      <c r="E198" s="439"/>
      <c r="F198" s="563"/>
      <c r="G198" s="563"/>
      <c r="H198" s="564"/>
      <c r="I198" s="564"/>
      <c r="J198" s="20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31"/>
      <c r="BG198" s="560"/>
      <c r="BH198" s="560"/>
      <c r="BI198" s="560"/>
      <c r="BJ198" s="21"/>
      <c r="BM198" s="27"/>
      <c r="BN198" s="23"/>
      <c r="BO198" s="23"/>
      <c r="BP198" s="23"/>
      <c r="BQ198" s="23"/>
      <c r="BR198" s="23"/>
      <c r="BS198" s="23"/>
      <c r="BT198" s="23"/>
    </row>
    <row r="199" spans="1:72" s="24" customFormat="1">
      <c r="A199" s="439">
        <f>Bobot!P148</f>
        <v>0</v>
      </c>
      <c r="B199" s="439"/>
      <c r="C199" s="439"/>
      <c r="D199" s="439"/>
      <c r="E199" s="439"/>
      <c r="F199" s="563"/>
      <c r="G199" s="563"/>
      <c r="H199" s="564"/>
      <c r="I199" s="564"/>
      <c r="J199" s="20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31"/>
      <c r="BG199" s="560"/>
      <c r="BH199" s="560"/>
      <c r="BI199" s="560"/>
      <c r="BJ199" s="27"/>
      <c r="BM199" s="23"/>
      <c r="BN199" s="23"/>
      <c r="BO199" s="23"/>
      <c r="BP199" s="23"/>
      <c r="BQ199" s="23"/>
      <c r="BR199" s="23"/>
      <c r="BS199" s="23"/>
      <c r="BT199" s="23"/>
    </row>
    <row r="200" spans="1:72" s="24" customFormat="1">
      <c r="A200" s="439">
        <f>Bobot!P149</f>
        <v>0</v>
      </c>
      <c r="B200" s="439"/>
      <c r="C200" s="439"/>
      <c r="D200" s="439"/>
      <c r="E200" s="439"/>
      <c r="F200" s="563"/>
      <c r="G200" s="563"/>
      <c r="H200" s="564"/>
      <c r="I200" s="564"/>
      <c r="J200" s="20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560"/>
      <c r="BG200" s="560"/>
      <c r="BH200" s="560"/>
      <c r="BI200" s="560"/>
      <c r="BJ200" s="44"/>
      <c r="BM200" s="23"/>
      <c r="BN200" s="23"/>
      <c r="BO200" s="23"/>
      <c r="BP200" s="27"/>
      <c r="BQ200" s="23"/>
      <c r="BR200" s="23"/>
      <c r="BS200" s="23"/>
      <c r="BT200" s="23"/>
    </row>
    <row r="201" spans="1:72" s="24" customFormat="1" ht="13">
      <c r="A201" s="439">
        <f>Bobot!P150</f>
        <v>0</v>
      </c>
      <c r="B201" s="439"/>
      <c r="C201" s="439"/>
      <c r="D201" s="439"/>
      <c r="E201" s="439"/>
      <c r="F201" s="563"/>
      <c r="G201" s="563"/>
      <c r="H201" s="564"/>
      <c r="I201" s="564"/>
      <c r="J201" s="20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31"/>
      <c r="BH201" s="31"/>
      <c r="BI201" s="31"/>
      <c r="BJ201" s="44"/>
      <c r="BL201" s="22"/>
      <c r="BM201" s="23"/>
      <c r="BN201" s="23"/>
      <c r="BO201" s="27"/>
      <c r="BP201" s="23"/>
      <c r="BQ201" s="23"/>
      <c r="BR201" s="23"/>
      <c r="BS201" s="23"/>
      <c r="BT201" s="23"/>
    </row>
    <row r="202" spans="1:72" s="24" customFormat="1">
      <c r="A202" s="439" t="e">
        <f>Bobot!#REF!</f>
        <v>#REF!</v>
      </c>
      <c r="B202" s="439"/>
      <c r="C202" s="439"/>
      <c r="D202" s="439"/>
      <c r="E202" s="439"/>
      <c r="F202" s="563"/>
      <c r="G202" s="563"/>
      <c r="H202" s="564"/>
      <c r="I202" s="564"/>
      <c r="J202" s="20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31"/>
      <c r="BH202" s="31"/>
      <c r="BI202" s="31"/>
      <c r="BJ202" s="44"/>
      <c r="BK202" s="21"/>
      <c r="BM202" s="23"/>
      <c r="BO202" s="23"/>
      <c r="BP202" s="23"/>
      <c r="BQ202" s="27"/>
      <c r="BR202" s="27"/>
      <c r="BS202" s="27"/>
      <c r="BT202" s="27"/>
    </row>
    <row r="203" spans="1:72" s="24" customFormat="1">
      <c r="A203" s="439" t="e">
        <f>Bobot!#REF!</f>
        <v>#REF!</v>
      </c>
      <c r="B203" s="439"/>
      <c r="C203" s="439"/>
      <c r="D203" s="439"/>
      <c r="E203" s="439"/>
      <c r="F203" s="563"/>
      <c r="G203" s="563"/>
      <c r="H203" s="564"/>
      <c r="I203" s="564"/>
      <c r="J203" s="20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560"/>
      <c r="BH203" s="560"/>
      <c r="BI203" s="560"/>
      <c r="BJ203" s="44"/>
      <c r="BK203" s="23"/>
      <c r="BO203" s="23"/>
      <c r="BP203" s="23"/>
      <c r="BQ203" s="23"/>
      <c r="BR203" s="23"/>
      <c r="BS203" s="23"/>
      <c r="BT203" s="23"/>
    </row>
    <row r="204" spans="1:72" s="24" customFormat="1">
      <c r="A204" s="439" t="e">
        <f>Bobot!#REF!</f>
        <v>#REF!</v>
      </c>
      <c r="B204" s="439"/>
      <c r="C204" s="439"/>
      <c r="D204" s="439"/>
      <c r="E204" s="439"/>
      <c r="F204" s="563"/>
      <c r="G204" s="563"/>
      <c r="H204" s="564"/>
      <c r="I204" s="564"/>
      <c r="J204" s="20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44"/>
      <c r="BK204" s="23"/>
      <c r="BO204" s="23"/>
      <c r="BP204" s="23"/>
      <c r="BQ204" s="23"/>
      <c r="BR204" s="23"/>
      <c r="BS204" s="23"/>
      <c r="BT204" s="23"/>
    </row>
    <row r="205" spans="1:72" s="24" customFormat="1">
      <c r="A205" s="439" t="e">
        <f>Bobot!#REF!</f>
        <v>#REF!</v>
      </c>
      <c r="B205" s="439"/>
      <c r="C205" s="439"/>
      <c r="D205" s="439"/>
      <c r="E205" s="439"/>
      <c r="F205" s="563"/>
      <c r="G205" s="563"/>
      <c r="H205" s="564"/>
      <c r="I205" s="564"/>
      <c r="J205" s="20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44"/>
      <c r="BK205" s="21"/>
      <c r="BO205" s="23"/>
      <c r="BQ205" s="23"/>
      <c r="BR205" s="23"/>
      <c r="BS205" s="23"/>
      <c r="BT205" s="23"/>
    </row>
    <row r="206" spans="1:72" s="24" customFormat="1" ht="13">
      <c r="A206" s="439" t="e">
        <f>Bobot!#REF!</f>
        <v>#REF!</v>
      </c>
      <c r="B206" s="439"/>
      <c r="C206" s="439"/>
      <c r="D206" s="439"/>
      <c r="E206" s="439"/>
      <c r="F206" s="563"/>
      <c r="G206" s="563"/>
      <c r="H206" s="564"/>
      <c r="I206" s="564"/>
      <c r="J206" s="20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44"/>
      <c r="BK206" s="27"/>
      <c r="BN206" s="22"/>
      <c r="BQ206" s="23"/>
      <c r="BR206" s="23"/>
      <c r="BS206" s="23"/>
      <c r="BT206" s="23"/>
    </row>
    <row r="207" spans="1:72" s="23" customFormat="1" ht="13">
      <c r="A207" s="439" t="e">
        <f>Bobot!#REF!</f>
        <v>#REF!</v>
      </c>
      <c r="B207" s="439"/>
      <c r="C207" s="439"/>
      <c r="D207" s="439"/>
      <c r="E207" s="439"/>
      <c r="F207" s="563"/>
      <c r="G207" s="563"/>
      <c r="H207" s="564"/>
      <c r="I207" s="564"/>
      <c r="J207" s="20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44"/>
      <c r="BK207" s="44"/>
      <c r="BL207" s="24"/>
      <c r="BM207" s="22"/>
      <c r="BN207" s="24"/>
      <c r="BO207" s="24"/>
      <c r="BP207" s="24"/>
      <c r="BQ207" s="24"/>
      <c r="BR207" s="24"/>
      <c r="BS207" s="24"/>
      <c r="BT207" s="24"/>
    </row>
    <row r="208" spans="1:72" s="23" customFormat="1">
      <c r="A208" s="439" t="e">
        <f>Bobot!#REF!</f>
        <v>#REF!</v>
      </c>
      <c r="B208" s="439"/>
      <c r="C208" s="439"/>
      <c r="D208" s="439"/>
      <c r="E208" s="439"/>
      <c r="F208" s="563"/>
      <c r="G208" s="563"/>
      <c r="H208" s="564"/>
      <c r="I208" s="564"/>
      <c r="J208" s="20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44"/>
      <c r="BK208" s="44"/>
      <c r="BL208" s="24"/>
      <c r="BM208" s="24"/>
      <c r="BN208" s="24"/>
      <c r="BO208" s="24"/>
      <c r="BP208" s="24"/>
      <c r="BQ208" s="24"/>
      <c r="BR208" s="24"/>
      <c r="BS208" s="24"/>
      <c r="BT208" s="24"/>
    </row>
    <row r="209" spans="1:72" s="23" customFormat="1" ht="13">
      <c r="A209" s="439" t="e">
        <f>Bobot!#REF!</f>
        <v>#REF!</v>
      </c>
      <c r="B209" s="439"/>
      <c r="C209" s="439"/>
      <c r="D209" s="439"/>
      <c r="E209" s="439"/>
      <c r="F209" s="563"/>
      <c r="G209" s="563"/>
      <c r="H209" s="564"/>
      <c r="I209" s="564"/>
      <c r="J209" s="20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44"/>
      <c r="BK209" s="44"/>
      <c r="BL209" s="24"/>
      <c r="BM209" s="24"/>
      <c r="BN209" s="24"/>
      <c r="BO209" s="24"/>
      <c r="BP209" s="22"/>
      <c r="BQ209" s="24"/>
      <c r="BR209" s="24"/>
      <c r="BS209" s="24"/>
      <c r="BT209" s="24"/>
    </row>
    <row r="210" spans="1:72" s="23" customFormat="1" ht="13">
      <c r="A210" s="439" t="e">
        <f>Bobot!#REF!</f>
        <v>#REF!</v>
      </c>
      <c r="B210" s="439"/>
      <c r="C210" s="439"/>
      <c r="D210" s="439"/>
      <c r="E210" s="439"/>
      <c r="F210" s="563"/>
      <c r="G210" s="563"/>
      <c r="H210" s="564"/>
      <c r="I210" s="564"/>
      <c r="J210" s="20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44"/>
      <c r="BK210" s="44"/>
      <c r="BL210" s="24"/>
      <c r="BM210" s="24"/>
      <c r="BN210" s="22"/>
      <c r="BO210" s="22"/>
      <c r="BP210" s="24"/>
      <c r="BQ210" s="24"/>
      <c r="BR210" s="24"/>
      <c r="BS210" s="24"/>
      <c r="BT210" s="24"/>
    </row>
    <row r="211" spans="1:72" s="23" customFormat="1" ht="13">
      <c r="A211" s="439" t="e">
        <f>Bobot!#REF!</f>
        <v>#REF!</v>
      </c>
      <c r="B211" s="439"/>
      <c r="C211" s="439"/>
      <c r="D211" s="439"/>
      <c r="E211" s="439"/>
      <c r="F211" s="563"/>
      <c r="G211" s="563"/>
      <c r="H211" s="564"/>
      <c r="I211" s="564"/>
      <c r="J211" s="20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44"/>
      <c r="BK211" s="44"/>
      <c r="BL211" s="24"/>
      <c r="BM211" s="22"/>
      <c r="BN211" s="24"/>
      <c r="BO211" s="24"/>
      <c r="BP211" s="24"/>
      <c r="BQ211" s="22"/>
      <c r="BR211" s="22"/>
      <c r="BS211" s="22"/>
      <c r="BT211" s="22"/>
    </row>
    <row r="212" spans="1:72" s="23" customFormat="1">
      <c r="A212" s="439" t="e">
        <f>Bobot!#REF!</f>
        <v>#REF!</v>
      </c>
      <c r="B212" s="439"/>
      <c r="C212" s="439"/>
      <c r="D212" s="439"/>
      <c r="E212" s="439"/>
      <c r="F212" s="563"/>
      <c r="G212" s="563"/>
      <c r="H212" s="564"/>
      <c r="I212" s="564"/>
      <c r="J212" s="20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44"/>
      <c r="BK212" s="44"/>
      <c r="BL212" s="24"/>
      <c r="BM212" s="24"/>
      <c r="BN212" s="24"/>
      <c r="BO212" s="24"/>
      <c r="BP212" s="24"/>
      <c r="BQ212" s="24"/>
      <c r="BR212" s="24"/>
      <c r="BS212" s="24"/>
      <c r="BT212" s="24"/>
    </row>
    <row r="213" spans="1:72" s="23" customFormat="1" ht="13">
      <c r="A213" s="439" t="e">
        <f>Bobot!#REF!</f>
        <v>#REF!</v>
      </c>
      <c r="B213" s="439"/>
      <c r="C213" s="439"/>
      <c r="D213" s="439"/>
      <c r="E213" s="439"/>
      <c r="F213" s="563"/>
      <c r="G213" s="563"/>
      <c r="H213" s="564"/>
      <c r="I213" s="564"/>
      <c r="J213" s="20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44"/>
      <c r="BK213" s="44"/>
      <c r="BL213" s="24"/>
      <c r="BM213" s="24"/>
      <c r="BN213" s="24"/>
      <c r="BO213" s="24"/>
      <c r="BP213" s="22"/>
      <c r="BQ213" s="24"/>
      <c r="BR213" s="24"/>
      <c r="BS213" s="24"/>
      <c r="BT213" s="24"/>
    </row>
    <row r="214" spans="1:72" s="23" customFormat="1" ht="13">
      <c r="A214" s="439" t="e">
        <f>Bobot!#REF!</f>
        <v>#REF!</v>
      </c>
      <c r="B214" s="439"/>
      <c r="C214" s="439"/>
      <c r="D214" s="439"/>
      <c r="E214" s="439"/>
      <c r="F214" s="563"/>
      <c r="G214" s="563"/>
      <c r="H214" s="564"/>
      <c r="I214" s="564"/>
      <c r="J214" s="20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560"/>
      <c r="BK214" s="44"/>
      <c r="BL214" s="24"/>
      <c r="BM214" s="24"/>
      <c r="BN214" s="24"/>
      <c r="BO214" s="22"/>
      <c r="BP214" s="24"/>
      <c r="BQ214" s="24"/>
      <c r="BR214" s="24"/>
      <c r="BS214" s="24"/>
      <c r="BT214" s="24"/>
    </row>
    <row r="215" spans="1:72" s="23" customFormat="1" ht="13">
      <c r="A215" s="439" t="e">
        <f>Bobot!#REF!</f>
        <v>#REF!</v>
      </c>
      <c r="B215" s="439"/>
      <c r="C215" s="439"/>
      <c r="D215" s="439"/>
      <c r="E215" s="439"/>
      <c r="F215" s="563"/>
      <c r="G215" s="563"/>
      <c r="H215" s="564"/>
      <c r="I215" s="564"/>
      <c r="J215" s="20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31"/>
      <c r="BK215" s="44"/>
      <c r="BL215" s="21"/>
      <c r="BM215" s="24"/>
      <c r="BN215" s="24"/>
      <c r="BO215" s="24"/>
      <c r="BP215" s="24"/>
      <c r="BQ215" s="22"/>
      <c r="BR215" s="22"/>
      <c r="BS215" s="22"/>
      <c r="BT215" s="22"/>
    </row>
    <row r="216" spans="1:72" s="27" customFormat="1">
      <c r="A216" s="439" t="e">
        <f>Bobot!#REF!</f>
        <v>#REF!</v>
      </c>
      <c r="B216" s="439"/>
      <c r="C216" s="439"/>
      <c r="D216" s="439"/>
      <c r="E216" s="439"/>
      <c r="F216" s="563"/>
      <c r="G216" s="563"/>
      <c r="H216" s="564"/>
      <c r="I216" s="564"/>
      <c r="J216" s="20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31"/>
      <c r="BK216" s="44"/>
      <c r="BL216" s="23"/>
      <c r="BM216" s="24"/>
      <c r="BN216" s="24"/>
      <c r="BO216" s="24"/>
      <c r="BP216" s="24"/>
      <c r="BQ216" s="24"/>
      <c r="BR216" s="24"/>
      <c r="BS216" s="24"/>
      <c r="BT216" s="24"/>
    </row>
    <row r="217" spans="1:72" s="23" customFormat="1">
      <c r="A217" s="439">
        <f>Bobot!P151</f>
        <v>0</v>
      </c>
      <c r="B217" s="16"/>
      <c r="C217" s="16"/>
      <c r="D217" s="16"/>
      <c r="E217" s="16"/>
      <c r="F217" s="563"/>
      <c r="G217" s="563"/>
      <c r="H217" s="564"/>
      <c r="I217" s="564"/>
      <c r="J217" s="20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560"/>
      <c r="BK217" s="44"/>
      <c r="BM217" s="24"/>
      <c r="BN217" s="24"/>
      <c r="BO217" s="24"/>
      <c r="BP217" s="24"/>
      <c r="BQ217" s="24"/>
      <c r="BR217" s="24"/>
      <c r="BS217" s="24"/>
      <c r="BT217" s="24"/>
    </row>
    <row r="218" spans="1:72" s="23" customFormat="1">
      <c r="A218" s="439">
        <f>Bobot!P152</f>
        <v>0</v>
      </c>
      <c r="B218" s="16"/>
      <c r="C218" s="16"/>
      <c r="D218" s="16"/>
      <c r="E218" s="16"/>
      <c r="F218" s="563"/>
      <c r="G218" s="563"/>
      <c r="H218" s="564"/>
      <c r="I218" s="564"/>
      <c r="J218" s="20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565"/>
      <c r="BK218" s="44"/>
      <c r="BL218" s="21"/>
      <c r="BM218" s="24"/>
      <c r="BN218" s="24"/>
      <c r="BO218" s="24"/>
      <c r="BP218" s="24"/>
      <c r="BQ218" s="24"/>
      <c r="BR218" s="24"/>
      <c r="BS218" s="24"/>
      <c r="BT218" s="24"/>
    </row>
    <row r="219" spans="1:72" s="23" customFormat="1">
      <c r="A219" s="439">
        <f>Bobot!P153</f>
        <v>0</v>
      </c>
      <c r="B219" s="16"/>
      <c r="C219" s="16"/>
      <c r="D219" s="16"/>
      <c r="E219" s="16"/>
      <c r="F219" s="563"/>
      <c r="G219" s="563"/>
      <c r="H219" s="564"/>
      <c r="I219" s="564"/>
      <c r="J219" s="20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565"/>
      <c r="BK219" s="44"/>
      <c r="BL219" s="27"/>
      <c r="BM219" s="24"/>
      <c r="BN219" s="24"/>
      <c r="BO219" s="24"/>
      <c r="BP219" s="24"/>
      <c r="BQ219" s="24"/>
      <c r="BR219" s="24"/>
      <c r="BS219" s="24"/>
      <c r="BT219" s="24"/>
    </row>
    <row r="220" spans="1:72" s="23" customFormat="1">
      <c r="A220" s="439">
        <f>Bobot!P154</f>
        <v>0</v>
      </c>
      <c r="B220" s="16"/>
      <c r="C220" s="16"/>
      <c r="D220" s="16"/>
      <c r="E220" s="16"/>
      <c r="F220" s="563"/>
      <c r="G220" s="563"/>
      <c r="H220" s="564"/>
      <c r="I220" s="564"/>
      <c r="J220" s="20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560"/>
      <c r="BK220" s="44"/>
      <c r="BL220" s="44"/>
      <c r="BM220" s="24"/>
      <c r="BN220" s="24"/>
      <c r="BO220" s="24"/>
      <c r="BP220" s="24"/>
      <c r="BQ220" s="24"/>
      <c r="BR220" s="24"/>
      <c r="BS220" s="24"/>
      <c r="BT220" s="24"/>
    </row>
    <row r="221" spans="1:72" s="24" customFormat="1">
      <c r="A221" s="439">
        <f>Bobot!P155</f>
        <v>0</v>
      </c>
      <c r="B221" s="16"/>
      <c r="C221" s="16"/>
      <c r="D221" s="16"/>
      <c r="E221" s="16"/>
      <c r="F221" s="563"/>
      <c r="G221" s="563"/>
      <c r="H221" s="564"/>
      <c r="I221" s="564"/>
      <c r="J221" s="20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560"/>
      <c r="BK221" s="560"/>
      <c r="BL221" s="44"/>
    </row>
    <row r="222" spans="1:72" s="24" customFormat="1">
      <c r="A222" s="439" t="e">
        <f>Bobot!#REF!</f>
        <v>#REF!</v>
      </c>
      <c r="B222" s="16"/>
      <c r="C222" s="16"/>
      <c r="D222" s="16"/>
      <c r="E222" s="16"/>
      <c r="F222" s="563"/>
      <c r="G222" s="563"/>
      <c r="H222" s="564"/>
      <c r="I222" s="564"/>
      <c r="J222" s="20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560"/>
      <c r="BK222" s="31"/>
      <c r="BL222" s="44"/>
    </row>
    <row r="223" spans="1:72" s="24" customFormat="1">
      <c r="A223" s="439" t="e">
        <f>Bobot!#REF!</f>
        <v>#REF!</v>
      </c>
      <c r="B223" s="16"/>
      <c r="C223" s="16"/>
      <c r="D223" s="16"/>
      <c r="E223" s="16"/>
      <c r="F223" s="563"/>
      <c r="G223" s="563"/>
      <c r="H223" s="564"/>
      <c r="I223" s="564"/>
      <c r="J223" s="20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31"/>
      <c r="BK223" s="31"/>
      <c r="BL223" s="44"/>
    </row>
    <row r="224" spans="1:72" s="24" customFormat="1">
      <c r="A224" s="439" t="e">
        <f>Bobot!#REF!</f>
        <v>#REF!</v>
      </c>
      <c r="B224" s="16"/>
      <c r="C224" s="16"/>
      <c r="D224" s="16"/>
      <c r="E224" s="16"/>
      <c r="F224" s="563"/>
      <c r="G224" s="563"/>
      <c r="H224" s="564"/>
      <c r="I224" s="564"/>
      <c r="J224" s="20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31"/>
      <c r="BK224" s="560"/>
      <c r="BL224" s="44"/>
      <c r="BN224" s="21"/>
    </row>
    <row r="225" spans="1:72" s="22" customFormat="1" ht="13">
      <c r="A225" s="439" t="e">
        <f>Bobot!#REF!</f>
        <v>#REF!</v>
      </c>
      <c r="B225" s="566"/>
      <c r="C225" s="566"/>
      <c r="D225" s="566"/>
      <c r="E225" s="566"/>
      <c r="F225" s="563"/>
      <c r="G225" s="563"/>
      <c r="H225" s="564"/>
      <c r="I225" s="564"/>
      <c r="J225" s="20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560"/>
      <c r="BK225" s="565"/>
      <c r="BL225" s="44"/>
      <c r="BM225" s="21"/>
      <c r="BN225" s="23"/>
      <c r="BO225" s="24"/>
      <c r="BP225" s="24"/>
      <c r="BQ225" s="24"/>
      <c r="BR225" s="24"/>
      <c r="BS225" s="24"/>
      <c r="BT225" s="24"/>
    </row>
    <row r="226" spans="1:72" s="24" customFormat="1">
      <c r="A226" s="439" t="e">
        <f>Bobot!#REF!</f>
        <v>#REF!</v>
      </c>
      <c r="B226" s="16"/>
      <c r="C226" s="16"/>
      <c r="D226" s="16"/>
      <c r="E226" s="16"/>
      <c r="F226" s="563"/>
      <c r="G226" s="563"/>
      <c r="H226" s="564"/>
      <c r="I226" s="564"/>
      <c r="J226" s="20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565"/>
      <c r="BL226" s="44"/>
      <c r="BM226" s="23"/>
      <c r="BN226" s="23"/>
    </row>
    <row r="227" spans="1:72" s="24" customFormat="1">
      <c r="A227" s="439" t="e">
        <f>Bobot!#REF!</f>
        <v>#REF!</v>
      </c>
      <c r="B227" s="16"/>
      <c r="C227" s="16"/>
      <c r="D227" s="16"/>
      <c r="E227" s="16"/>
      <c r="F227" s="563"/>
      <c r="G227" s="563"/>
      <c r="H227" s="564"/>
      <c r="I227" s="564"/>
      <c r="J227" s="20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560"/>
      <c r="BL227" s="44"/>
      <c r="BM227" s="23"/>
      <c r="BN227" s="21"/>
      <c r="BP227" s="21"/>
    </row>
    <row r="228" spans="1:72" s="24" customFormat="1">
      <c r="A228" s="439" t="e">
        <f>Bobot!#REF!</f>
        <v>#REF!</v>
      </c>
      <c r="B228" s="16"/>
      <c r="C228" s="16"/>
      <c r="D228" s="16"/>
      <c r="E228" s="16"/>
      <c r="F228" s="563"/>
      <c r="G228" s="563"/>
      <c r="H228" s="564"/>
      <c r="I228" s="564"/>
      <c r="J228" s="20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560"/>
      <c r="BL228" s="44"/>
      <c r="BM228" s="21"/>
      <c r="BN228" s="27"/>
      <c r="BO228" s="21"/>
      <c r="BP228" s="23"/>
    </row>
    <row r="229" spans="1:72" s="22" customFormat="1" ht="13">
      <c r="A229" s="439" t="e">
        <f>Bobot!#REF!</f>
        <v>#REF!</v>
      </c>
      <c r="B229" s="566"/>
      <c r="C229" s="566"/>
      <c r="D229" s="566"/>
      <c r="E229" s="566"/>
      <c r="F229" s="563"/>
      <c r="G229" s="563"/>
      <c r="H229" s="564"/>
      <c r="I229" s="564"/>
      <c r="J229" s="20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560"/>
      <c r="BL229" s="44"/>
      <c r="BM229" s="27"/>
      <c r="BN229" s="44"/>
      <c r="BO229" s="23"/>
      <c r="BP229" s="23"/>
      <c r="BQ229" s="21"/>
      <c r="BR229" s="21"/>
      <c r="BS229" s="21"/>
      <c r="BT229" s="21"/>
    </row>
    <row r="230" spans="1:72" s="24" customFormat="1">
      <c r="A230" s="439" t="e">
        <f>Bobot!#REF!</f>
        <v>#REF!</v>
      </c>
      <c r="B230" s="16"/>
      <c r="C230" s="16"/>
      <c r="D230" s="16"/>
      <c r="E230" s="16"/>
      <c r="F230" s="563"/>
      <c r="G230" s="563"/>
      <c r="H230" s="564"/>
      <c r="I230" s="564"/>
      <c r="J230" s="20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31"/>
      <c r="BL230" s="44"/>
      <c r="BM230" s="44"/>
      <c r="BN230" s="44"/>
      <c r="BO230" s="23"/>
      <c r="BP230" s="21"/>
      <c r="BQ230" s="23"/>
      <c r="BR230" s="23"/>
      <c r="BS230" s="23"/>
      <c r="BT230" s="23"/>
    </row>
    <row r="231" spans="1:72" s="24" customFormat="1">
      <c r="A231" s="439" t="e">
        <f>Bobot!#REF!</f>
        <v>#REF!</v>
      </c>
      <c r="B231" s="16"/>
      <c r="C231" s="16"/>
      <c r="D231" s="16"/>
      <c r="E231" s="16"/>
      <c r="F231" s="563"/>
      <c r="G231" s="563"/>
      <c r="H231" s="564"/>
      <c r="I231" s="564"/>
      <c r="J231" s="20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31"/>
      <c r="BL231" s="44"/>
      <c r="BM231" s="44"/>
      <c r="BN231" s="44"/>
      <c r="BO231" s="21"/>
      <c r="BP231" s="27"/>
      <c r="BQ231" s="23"/>
      <c r="BR231" s="23"/>
      <c r="BS231" s="23"/>
      <c r="BT231" s="23"/>
    </row>
    <row r="232" spans="1:72" s="24" customFormat="1">
      <c r="A232" s="439" t="e">
        <f>Bobot!#REF!</f>
        <v>#REF!</v>
      </c>
      <c r="B232" s="16"/>
      <c r="C232" s="16"/>
      <c r="D232" s="16"/>
      <c r="E232" s="16"/>
      <c r="F232" s="563"/>
      <c r="G232" s="563"/>
      <c r="H232" s="564"/>
      <c r="I232" s="564"/>
      <c r="J232" s="20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560"/>
      <c r="BL232" s="44"/>
      <c r="BM232" s="44"/>
      <c r="BN232" s="44"/>
      <c r="BO232" s="27"/>
      <c r="BP232" s="44"/>
      <c r="BQ232" s="21"/>
      <c r="BR232" s="21"/>
      <c r="BS232" s="21"/>
      <c r="BT232" s="21"/>
    </row>
    <row r="233" spans="1:72" s="24" customFormat="1">
      <c r="A233" s="439" t="e">
        <f>Bobot!#REF!</f>
        <v>#REF!</v>
      </c>
      <c r="B233" s="16"/>
      <c r="C233" s="16"/>
      <c r="D233" s="16"/>
      <c r="E233" s="16"/>
      <c r="F233" s="563"/>
      <c r="G233" s="563"/>
      <c r="H233" s="564"/>
      <c r="I233" s="564"/>
      <c r="J233" s="20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44"/>
      <c r="BM233" s="44"/>
      <c r="BN233" s="44"/>
      <c r="BO233" s="44"/>
      <c r="BP233" s="44"/>
      <c r="BQ233" s="27"/>
      <c r="BR233" s="27"/>
      <c r="BS233" s="27"/>
      <c r="BT233" s="27"/>
    </row>
    <row r="234" spans="1:72" s="24" customFormat="1">
      <c r="A234" s="439" t="e">
        <f>Bobot!#REF!</f>
        <v>#REF!</v>
      </c>
      <c r="B234" s="16"/>
      <c r="C234" s="16"/>
      <c r="D234" s="16"/>
      <c r="E234" s="16"/>
      <c r="F234" s="563"/>
      <c r="G234" s="563"/>
      <c r="H234" s="564"/>
      <c r="I234" s="564"/>
      <c r="J234" s="20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560"/>
      <c r="BM234" s="44"/>
      <c r="BN234" s="44"/>
      <c r="BO234" s="44"/>
      <c r="BP234" s="44"/>
      <c r="BQ234" s="44"/>
      <c r="BR234" s="44"/>
      <c r="BS234" s="44"/>
      <c r="BT234" s="44"/>
    </row>
    <row r="235" spans="1:72" s="24" customFormat="1">
      <c r="A235" s="439">
        <f>Bobot!P157</f>
        <v>0</v>
      </c>
      <c r="B235" s="16"/>
      <c r="C235" s="16"/>
      <c r="D235" s="16"/>
      <c r="E235" s="16"/>
      <c r="F235" s="563"/>
      <c r="G235" s="563"/>
      <c r="H235" s="564"/>
      <c r="I235" s="564"/>
      <c r="J235" s="20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31"/>
      <c r="BM235" s="44"/>
      <c r="BN235" s="44"/>
      <c r="BO235" s="44"/>
      <c r="BP235" s="44"/>
      <c r="BQ235" s="44"/>
      <c r="BR235" s="44"/>
      <c r="BS235" s="44"/>
      <c r="BT235" s="44"/>
    </row>
    <row r="236" spans="1:72" s="24" customFormat="1">
      <c r="A236" s="439" t="e">
        <f>Bobot!#REF!</f>
        <v>#REF!</v>
      </c>
      <c r="B236" s="16"/>
      <c r="C236" s="16"/>
      <c r="D236" s="16"/>
      <c r="E236" s="16"/>
      <c r="F236" s="563"/>
      <c r="G236" s="563"/>
      <c r="H236" s="564"/>
      <c r="I236" s="564"/>
      <c r="J236" s="20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31"/>
      <c r="BM236" s="44"/>
      <c r="BN236" s="44"/>
      <c r="BO236" s="44"/>
      <c r="BP236" s="44"/>
      <c r="BQ236" s="44"/>
      <c r="BR236" s="44"/>
      <c r="BS236" s="44"/>
      <c r="BT236" s="44"/>
    </row>
    <row r="237" spans="1:72" s="24" customFormat="1">
      <c r="A237" s="439">
        <f>Bobot!P158</f>
        <v>0</v>
      </c>
      <c r="B237" s="16"/>
      <c r="C237" s="16"/>
      <c r="D237" s="16"/>
      <c r="E237" s="16"/>
      <c r="F237" s="563"/>
      <c r="G237" s="563"/>
      <c r="H237" s="564"/>
      <c r="I237" s="564"/>
      <c r="J237" s="20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560"/>
      <c r="BM237" s="44"/>
      <c r="BN237" s="44"/>
      <c r="BO237" s="44"/>
      <c r="BP237" s="44"/>
      <c r="BQ237" s="44"/>
      <c r="BR237" s="44"/>
      <c r="BS237" s="44"/>
      <c r="BT237" s="44"/>
    </row>
    <row r="238" spans="1:72" s="24" customFormat="1">
      <c r="A238" s="439">
        <f>Bobot!P159</f>
        <v>0</v>
      </c>
      <c r="B238" s="16"/>
      <c r="C238" s="16"/>
      <c r="D238" s="16"/>
      <c r="E238" s="16"/>
      <c r="F238" s="563"/>
      <c r="G238" s="563"/>
      <c r="H238" s="564"/>
      <c r="I238" s="564"/>
      <c r="J238" s="20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565"/>
      <c r="BM238" s="44"/>
      <c r="BN238" s="44"/>
      <c r="BO238" s="44"/>
      <c r="BP238" s="44"/>
      <c r="BQ238" s="44"/>
      <c r="BR238" s="44"/>
      <c r="BS238" s="44"/>
      <c r="BT238" s="44"/>
    </row>
    <row r="239" spans="1:72" s="24" customFormat="1">
      <c r="A239" s="439">
        <f>Bobot!P160</f>
        <v>0</v>
      </c>
      <c r="B239" s="16"/>
      <c r="C239" s="16"/>
      <c r="D239" s="16"/>
      <c r="E239" s="16"/>
      <c r="F239" s="563"/>
      <c r="G239" s="563"/>
      <c r="H239" s="564"/>
      <c r="I239" s="564"/>
      <c r="J239" s="20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565"/>
      <c r="BM239" s="44"/>
      <c r="BN239" s="44"/>
      <c r="BO239" s="44"/>
      <c r="BP239" s="44"/>
      <c r="BQ239" s="44"/>
      <c r="BR239" s="44"/>
      <c r="BS239" s="44"/>
      <c r="BT239" s="44"/>
    </row>
    <row r="240" spans="1:72" s="24" customFormat="1">
      <c r="A240" s="439">
        <f>Bobot!P161</f>
        <v>0</v>
      </c>
      <c r="B240" s="16"/>
      <c r="C240" s="16"/>
      <c r="D240" s="16"/>
      <c r="E240" s="16"/>
      <c r="F240" s="563"/>
      <c r="G240" s="563"/>
      <c r="H240" s="564"/>
      <c r="I240" s="564"/>
      <c r="J240" s="20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560"/>
      <c r="BM240" s="44"/>
      <c r="BN240" s="44"/>
      <c r="BO240" s="44"/>
      <c r="BP240" s="44"/>
      <c r="BQ240" s="44"/>
      <c r="BR240" s="44"/>
      <c r="BS240" s="44"/>
      <c r="BT240" s="44"/>
    </row>
    <row r="241" spans="1:72" s="24" customFormat="1">
      <c r="A241" s="439">
        <f>Bobot!P162</f>
        <v>0</v>
      </c>
      <c r="B241" s="16"/>
      <c r="C241" s="16"/>
      <c r="D241" s="16"/>
      <c r="E241" s="16"/>
      <c r="F241" s="563"/>
      <c r="G241" s="563"/>
      <c r="H241" s="564"/>
      <c r="I241" s="564"/>
      <c r="J241" s="20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560"/>
      <c r="BM241" s="44"/>
      <c r="BN241" s="44"/>
      <c r="BO241" s="44"/>
      <c r="BP241" s="44"/>
      <c r="BQ241" s="44"/>
      <c r="BR241" s="44"/>
      <c r="BS241" s="44"/>
      <c r="BT241" s="44"/>
    </row>
    <row r="242" spans="1:72" s="24" customFormat="1">
      <c r="A242" s="439">
        <f>Bobot!P163</f>
        <v>0</v>
      </c>
      <c r="B242" s="16"/>
      <c r="C242" s="16"/>
      <c r="D242" s="16"/>
      <c r="E242" s="16"/>
      <c r="F242" s="563"/>
      <c r="G242" s="563"/>
      <c r="H242" s="564"/>
      <c r="I242" s="564"/>
      <c r="J242" s="20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560"/>
      <c r="BM242" s="44"/>
      <c r="BN242" s="44"/>
      <c r="BO242" s="44"/>
      <c r="BP242" s="44"/>
      <c r="BQ242" s="44"/>
      <c r="BR242" s="44"/>
      <c r="BS242" s="44"/>
      <c r="BT242" s="44"/>
    </row>
    <row r="243" spans="1:72">
      <c r="A243" s="439">
        <f>Bobot!P164</f>
        <v>0</v>
      </c>
      <c r="BL243" s="31"/>
      <c r="BM243" s="44"/>
      <c r="BN243" s="560"/>
      <c r="BO243" s="44"/>
      <c r="BP243" s="44"/>
      <c r="BQ243" s="44"/>
      <c r="BR243" s="44"/>
      <c r="BS243" s="44"/>
      <c r="BT243" s="44"/>
    </row>
    <row r="244" spans="1:72" s="23" customFormat="1">
      <c r="A244" s="439">
        <f>Bobot!P165</f>
        <v>0</v>
      </c>
      <c r="B244" s="16"/>
      <c r="C244" s="16"/>
      <c r="D244" s="16"/>
      <c r="E244" s="16"/>
      <c r="F244" s="563"/>
      <c r="G244" s="563"/>
      <c r="H244" s="564"/>
      <c r="I244" s="564"/>
      <c r="J244" s="20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31"/>
      <c r="BM244" s="560"/>
      <c r="BN244" s="31"/>
      <c r="BO244" s="44"/>
      <c r="BP244" s="44"/>
      <c r="BQ244" s="44"/>
      <c r="BR244" s="44"/>
      <c r="BS244" s="44"/>
      <c r="BT244" s="44"/>
    </row>
    <row r="245" spans="1:72" s="23" customFormat="1">
      <c r="A245" s="439">
        <f>Bobot!P166</f>
        <v>0</v>
      </c>
      <c r="B245" s="16"/>
      <c r="C245" s="16"/>
      <c r="D245" s="16"/>
      <c r="E245" s="16"/>
      <c r="F245" s="563"/>
      <c r="G245" s="563"/>
      <c r="H245" s="564"/>
      <c r="I245" s="564"/>
      <c r="J245" s="20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560"/>
      <c r="BM245" s="31"/>
      <c r="BN245" s="31"/>
      <c r="BO245" s="44"/>
      <c r="BP245" s="44"/>
      <c r="BQ245" s="44"/>
      <c r="BR245" s="44"/>
      <c r="BS245" s="44"/>
      <c r="BT245" s="44"/>
    </row>
    <row r="246" spans="1:72">
      <c r="A246" s="439">
        <f>Bobot!P167</f>
        <v>0</v>
      </c>
      <c r="BM246" s="31"/>
      <c r="BN246" s="560"/>
      <c r="BO246" s="44"/>
      <c r="BP246" s="560"/>
      <c r="BQ246" s="44"/>
      <c r="BR246" s="44"/>
      <c r="BS246" s="44"/>
      <c r="BT246" s="44"/>
    </row>
    <row r="247" spans="1:72" s="27" customFormat="1">
      <c r="A247" s="439">
        <f>Bobot!P168</f>
        <v>0</v>
      </c>
      <c r="B247" s="567"/>
      <c r="C247" s="567"/>
      <c r="D247" s="567"/>
      <c r="E247" s="567"/>
      <c r="F247" s="563"/>
      <c r="G247" s="563"/>
      <c r="H247" s="564"/>
      <c r="I247" s="564"/>
      <c r="J247" s="20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560"/>
      <c r="BN247" s="565"/>
      <c r="BO247" s="560"/>
      <c r="BP247" s="31"/>
      <c r="BQ247" s="44"/>
      <c r="BR247" s="44"/>
      <c r="BS247" s="44"/>
      <c r="BT247" s="44"/>
    </row>
    <row r="248" spans="1:72" s="44" customFormat="1">
      <c r="A248" s="439">
        <f>Bobot!P169</f>
        <v>0</v>
      </c>
      <c r="B248" s="567"/>
      <c r="C248" s="567"/>
      <c r="D248" s="567"/>
      <c r="E248" s="567"/>
      <c r="F248" s="563"/>
      <c r="G248" s="563"/>
      <c r="H248" s="564"/>
      <c r="I248" s="564"/>
      <c r="J248" s="20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565"/>
      <c r="BN248" s="565"/>
      <c r="BO248" s="31"/>
      <c r="BP248" s="31"/>
      <c r="BQ248" s="560"/>
      <c r="BR248" s="560"/>
      <c r="BS248" s="560"/>
      <c r="BT248" s="560"/>
    </row>
    <row r="249" spans="1:72" s="44" customFormat="1">
      <c r="A249" s="439">
        <f>Bobot!P170</f>
        <v>0</v>
      </c>
      <c r="B249" s="567"/>
      <c r="C249" s="567"/>
      <c r="D249" s="567"/>
      <c r="E249" s="567"/>
      <c r="F249" s="563"/>
      <c r="G249" s="563"/>
      <c r="H249" s="564"/>
      <c r="I249" s="564"/>
      <c r="J249" s="20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565"/>
      <c r="BN249" s="560"/>
      <c r="BO249" s="31"/>
      <c r="BP249" s="560"/>
      <c r="BQ249" s="31"/>
      <c r="BR249" s="31"/>
      <c r="BS249" s="31"/>
      <c r="BT249" s="31"/>
    </row>
    <row r="250" spans="1:72" s="44" customFormat="1">
      <c r="A250" s="439">
        <f>Bobot!P171</f>
        <v>0</v>
      </c>
      <c r="B250" s="567"/>
      <c r="C250" s="567"/>
      <c r="D250" s="567"/>
      <c r="E250" s="567"/>
      <c r="F250" s="563"/>
      <c r="G250" s="563"/>
      <c r="H250" s="564"/>
      <c r="I250" s="564"/>
      <c r="J250" s="20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560"/>
      <c r="BN250" s="560"/>
      <c r="BO250" s="560"/>
      <c r="BP250" s="565"/>
      <c r="BQ250" s="31"/>
      <c r="BR250" s="31"/>
      <c r="BS250" s="31"/>
      <c r="BT250" s="31"/>
    </row>
    <row r="251" spans="1:72" s="44" customFormat="1">
      <c r="A251" s="439">
        <f>Bobot!P172</f>
        <v>0</v>
      </c>
      <c r="B251" s="567"/>
      <c r="C251" s="567"/>
      <c r="D251" s="567"/>
      <c r="E251" s="567"/>
      <c r="F251" s="563"/>
      <c r="G251" s="563"/>
      <c r="H251" s="564"/>
      <c r="I251" s="564"/>
      <c r="J251" s="20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560"/>
      <c r="BN251" s="560"/>
      <c r="BO251" s="565"/>
      <c r="BP251" s="565"/>
      <c r="BQ251" s="560"/>
      <c r="BR251" s="560"/>
      <c r="BS251" s="560"/>
      <c r="BT251" s="560"/>
    </row>
    <row r="252" spans="1:72" s="44" customFormat="1">
      <c r="A252" s="439" t="e">
        <f>Bobot!#REF!</f>
        <v>#REF!</v>
      </c>
      <c r="B252" s="567"/>
      <c r="C252" s="567"/>
      <c r="D252" s="567"/>
      <c r="E252" s="567"/>
      <c r="F252" s="563"/>
      <c r="G252" s="563"/>
      <c r="H252" s="564"/>
      <c r="I252" s="564"/>
      <c r="J252" s="20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560"/>
      <c r="BN252" s="31"/>
      <c r="BO252" s="565"/>
      <c r="BP252" s="560"/>
      <c r="BQ252" s="565"/>
      <c r="BR252" s="565"/>
      <c r="BS252" s="565"/>
      <c r="BT252" s="565"/>
    </row>
    <row r="253" spans="1:72" s="44" customFormat="1">
      <c r="A253" s="439">
        <f>Bobot!P173</f>
        <v>0</v>
      </c>
      <c r="B253" s="567"/>
      <c r="C253" s="567"/>
      <c r="D253" s="567"/>
      <c r="E253" s="567"/>
      <c r="F253" s="563"/>
      <c r="G253" s="563"/>
      <c r="H253" s="564"/>
      <c r="I253" s="564"/>
      <c r="J253" s="20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31"/>
      <c r="BN253" s="31"/>
      <c r="BO253" s="560"/>
      <c r="BP253" s="560"/>
      <c r="BQ253" s="565"/>
      <c r="BR253" s="565"/>
      <c r="BS253" s="565"/>
      <c r="BT253" s="565"/>
    </row>
    <row r="254" spans="1:72" s="44" customFormat="1">
      <c r="A254" s="439">
        <f>Bobot!P174</f>
        <v>0</v>
      </c>
      <c r="B254" s="567"/>
      <c r="C254" s="567"/>
      <c r="D254" s="567"/>
      <c r="E254" s="567"/>
      <c r="F254" s="563"/>
      <c r="G254" s="563"/>
      <c r="H254" s="564"/>
      <c r="I254" s="564"/>
      <c r="J254" s="20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31"/>
      <c r="BN254" s="560"/>
      <c r="BO254" s="560"/>
      <c r="BP254" s="560"/>
      <c r="BQ254" s="560"/>
      <c r="BR254" s="560"/>
      <c r="BS254" s="560"/>
      <c r="BT254" s="560"/>
    </row>
    <row r="255" spans="1:72" s="44" customFormat="1">
      <c r="A255" s="439">
        <f>Bobot!P175</f>
        <v>0</v>
      </c>
      <c r="B255" s="567"/>
      <c r="C255" s="567"/>
      <c r="D255" s="567"/>
      <c r="E255" s="567"/>
      <c r="F255" s="563"/>
      <c r="G255" s="563"/>
      <c r="H255" s="564"/>
      <c r="I255" s="564"/>
      <c r="J255" s="20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560"/>
      <c r="BN255" s="21"/>
      <c r="BO255" s="560"/>
      <c r="BP255" s="31"/>
      <c r="BQ255" s="560"/>
      <c r="BR255" s="560"/>
      <c r="BS255" s="560"/>
      <c r="BT255" s="560"/>
    </row>
    <row r="256" spans="1:72" s="44" customFormat="1">
      <c r="A256" s="439">
        <f>Bobot!P176</f>
        <v>0</v>
      </c>
      <c r="B256" s="567"/>
      <c r="C256" s="567"/>
      <c r="D256" s="567"/>
      <c r="E256" s="567"/>
      <c r="F256" s="563"/>
      <c r="G256" s="563"/>
      <c r="H256" s="564"/>
      <c r="I256" s="564"/>
      <c r="J256" s="20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31"/>
      <c r="BP256" s="31"/>
      <c r="BQ256" s="560"/>
      <c r="BR256" s="560"/>
      <c r="BS256" s="560"/>
      <c r="BT256" s="560"/>
    </row>
    <row r="257" spans="1:72" s="44" customFormat="1">
      <c r="A257" s="439">
        <f>Bobot!P177</f>
        <v>0</v>
      </c>
      <c r="B257" s="567"/>
      <c r="C257" s="567"/>
      <c r="D257" s="567"/>
      <c r="E257" s="567"/>
      <c r="F257" s="563"/>
      <c r="G257" s="563"/>
      <c r="H257" s="564"/>
      <c r="I257" s="564"/>
      <c r="J257" s="20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31"/>
      <c r="BP257" s="560"/>
      <c r="BQ257" s="31"/>
      <c r="BR257" s="31"/>
      <c r="BS257" s="31"/>
      <c r="BT257" s="31"/>
    </row>
    <row r="258" spans="1:72" s="44" customFormat="1">
      <c r="A258" s="439">
        <f>Bobot!P178</f>
        <v>0</v>
      </c>
      <c r="B258" s="567"/>
      <c r="C258" s="567"/>
      <c r="D258" s="567"/>
      <c r="E258" s="567"/>
      <c r="F258" s="563"/>
      <c r="G258" s="563"/>
      <c r="H258" s="564"/>
      <c r="I258" s="564"/>
      <c r="J258" s="20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560"/>
      <c r="BP258" s="21"/>
      <c r="BQ258" s="31"/>
      <c r="BR258" s="31"/>
      <c r="BS258" s="31"/>
      <c r="BT258" s="31"/>
    </row>
    <row r="259" spans="1:72" s="44" customFormat="1">
      <c r="A259" s="439">
        <f>Bobot!P179</f>
        <v>0</v>
      </c>
      <c r="B259" s="567"/>
      <c r="C259" s="567"/>
      <c r="D259" s="567"/>
      <c r="E259" s="567"/>
      <c r="F259" s="563"/>
      <c r="G259" s="563"/>
      <c r="H259" s="564"/>
      <c r="I259" s="564"/>
      <c r="J259" s="20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560"/>
      <c r="BR259" s="560"/>
      <c r="BS259" s="560"/>
      <c r="BT259" s="560"/>
    </row>
    <row r="260" spans="1:72" s="44" customFormat="1">
      <c r="A260" s="439">
        <f>Bobot!P180</f>
        <v>0</v>
      </c>
      <c r="B260" s="567"/>
      <c r="C260" s="567"/>
      <c r="D260" s="567"/>
      <c r="E260" s="567"/>
      <c r="F260" s="563"/>
      <c r="G260" s="563"/>
      <c r="H260" s="564"/>
      <c r="I260" s="564"/>
      <c r="J260" s="20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</row>
    <row r="261" spans="1:72" s="44" customFormat="1">
      <c r="A261" s="439" t="e">
        <f>Bobot!#REF!</f>
        <v>#REF!</v>
      </c>
      <c r="B261" s="567"/>
      <c r="C261" s="567"/>
      <c r="D261" s="567"/>
      <c r="E261" s="567"/>
      <c r="F261" s="563"/>
      <c r="G261" s="563"/>
      <c r="H261" s="564"/>
      <c r="I261" s="564"/>
      <c r="J261" s="20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</row>
    <row r="262" spans="1:72" s="560" customFormat="1">
      <c r="A262" s="439" t="e">
        <f>Bobot!#REF!</f>
        <v>#REF!</v>
      </c>
      <c r="B262" s="568"/>
      <c r="C262" s="568"/>
      <c r="D262" s="568"/>
      <c r="E262" s="568"/>
      <c r="F262" s="563"/>
      <c r="G262" s="563"/>
      <c r="H262" s="564"/>
      <c r="I262" s="564"/>
      <c r="J262" s="20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</row>
    <row r="263" spans="1:72" s="31" customFormat="1">
      <c r="A263" s="439" t="e">
        <f>Bobot!#REF!</f>
        <v>#REF!</v>
      </c>
      <c r="B263" s="568"/>
      <c r="C263" s="568"/>
      <c r="D263" s="568"/>
      <c r="E263" s="568"/>
      <c r="F263" s="563"/>
      <c r="G263" s="563"/>
      <c r="H263" s="564"/>
      <c r="I263" s="564"/>
      <c r="J263" s="20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</row>
    <row r="264" spans="1:72" s="31" customFormat="1">
      <c r="A264" s="439" t="e">
        <f>Bobot!#REF!</f>
        <v>#REF!</v>
      </c>
      <c r="B264" s="568"/>
      <c r="C264" s="568"/>
      <c r="D264" s="568"/>
      <c r="E264" s="568"/>
      <c r="F264" s="563"/>
      <c r="G264" s="563"/>
      <c r="H264" s="564"/>
      <c r="I264" s="564"/>
      <c r="J264" s="20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</row>
    <row r="265" spans="1:72" s="560" customFormat="1">
      <c r="A265" s="439" t="e">
        <f>Bobot!#REF!</f>
        <v>#REF!</v>
      </c>
      <c r="B265" s="568"/>
      <c r="C265" s="568"/>
      <c r="D265" s="568"/>
      <c r="E265" s="568"/>
      <c r="F265" s="563"/>
      <c r="G265" s="563"/>
      <c r="H265" s="564"/>
      <c r="I265" s="564"/>
      <c r="J265" s="20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</row>
    <row r="266" spans="1:72" s="565" customFormat="1">
      <c r="A266" s="439" t="e">
        <f>Bobot!#REF!</f>
        <v>#REF!</v>
      </c>
      <c r="B266" s="564"/>
      <c r="C266" s="564"/>
      <c r="D266" s="564"/>
      <c r="E266" s="564"/>
      <c r="F266" s="563"/>
      <c r="G266" s="563"/>
      <c r="H266" s="564"/>
      <c r="I266" s="564"/>
      <c r="J266" s="20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</row>
    <row r="267" spans="1:72" s="565" customFormat="1">
      <c r="A267" s="439" t="e">
        <f>Bobot!#REF!</f>
        <v>#REF!</v>
      </c>
      <c r="B267" s="564"/>
      <c r="C267" s="564"/>
      <c r="D267" s="564"/>
      <c r="E267" s="564"/>
      <c r="F267" s="563"/>
      <c r="G267" s="563"/>
      <c r="H267" s="564"/>
      <c r="I267" s="564"/>
      <c r="J267" s="20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</row>
    <row r="268" spans="1:72" s="560" customFormat="1">
      <c r="A268" s="439" t="e">
        <f>Bobot!#REF!</f>
        <v>#REF!</v>
      </c>
      <c r="B268" s="568"/>
      <c r="C268" s="568"/>
      <c r="D268" s="568"/>
      <c r="E268" s="568"/>
      <c r="F268" s="563"/>
      <c r="G268" s="563"/>
      <c r="H268" s="564"/>
      <c r="I268" s="564"/>
      <c r="J268" s="20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</row>
    <row r="269" spans="1:72" s="560" customFormat="1">
      <c r="A269" s="439" t="e">
        <f>Bobot!#REF!</f>
        <v>#REF!</v>
      </c>
      <c r="B269" s="568"/>
      <c r="C269" s="568"/>
      <c r="D269" s="568"/>
      <c r="E269" s="568"/>
      <c r="F269" s="563"/>
      <c r="G269" s="563"/>
      <c r="H269" s="564"/>
      <c r="I269" s="564"/>
      <c r="J269" s="20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</row>
    <row r="270" spans="1:72" s="560" customFormat="1">
      <c r="A270" s="439" t="e">
        <f>Bobot!#REF!</f>
        <v>#REF!</v>
      </c>
      <c r="B270" s="568"/>
      <c r="C270" s="568"/>
      <c r="D270" s="568"/>
      <c r="E270" s="568"/>
      <c r="F270" s="563"/>
      <c r="G270" s="563"/>
      <c r="H270" s="564"/>
      <c r="I270" s="564"/>
      <c r="J270" s="20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</row>
    <row r="271" spans="1:72" s="31" customFormat="1">
      <c r="A271" s="439" t="e">
        <f>Bobot!#REF!</f>
        <v>#REF!</v>
      </c>
      <c r="B271" s="568"/>
      <c r="C271" s="568"/>
      <c r="D271" s="568"/>
      <c r="E271" s="568"/>
      <c r="F271" s="563"/>
      <c r="G271" s="563"/>
      <c r="H271" s="564"/>
      <c r="I271" s="564"/>
      <c r="J271" s="20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</row>
    <row r="272" spans="1:72" s="31" customFormat="1">
      <c r="A272" s="439" t="e">
        <f>Bobot!#REF!</f>
        <v>#REF!</v>
      </c>
      <c r="B272" s="568"/>
      <c r="C272" s="568"/>
      <c r="D272" s="568"/>
      <c r="E272" s="568"/>
      <c r="F272" s="563"/>
      <c r="G272" s="563"/>
      <c r="H272" s="564"/>
      <c r="I272" s="564"/>
      <c r="J272" s="20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</row>
    <row r="273" spans="1:72" s="560" customFormat="1">
      <c r="A273" s="439" t="e">
        <f>Bobot!#REF!</f>
        <v>#REF!</v>
      </c>
      <c r="B273" s="568"/>
      <c r="C273" s="568"/>
      <c r="D273" s="568"/>
      <c r="E273" s="568"/>
      <c r="F273" s="563"/>
      <c r="G273" s="563"/>
      <c r="H273" s="564"/>
      <c r="I273" s="564"/>
      <c r="J273" s="20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</row>
    <row r="274" spans="1:72">
      <c r="A274" s="439" t="e">
        <f>Bobot!#REF!</f>
        <v>#REF!</v>
      </c>
    </row>
    <row r="275" spans="1:72">
      <c r="A275" s="439" t="e">
        <f>Bobot!#REF!</f>
        <v>#REF!</v>
      </c>
    </row>
    <row r="276" spans="1:72">
      <c r="A276" s="439" t="e">
        <f>Bobot!#REF!</f>
        <v>#REF!</v>
      </c>
    </row>
    <row r="277" spans="1:72">
      <c r="A277" s="439" t="e">
        <f>Bobot!#REF!</f>
        <v>#REF!</v>
      </c>
    </row>
    <row r="278" spans="1:72">
      <c r="A278" s="439" t="e">
        <f>Bobot!#REF!</f>
        <v>#REF!</v>
      </c>
    </row>
    <row r="279" spans="1:72">
      <c r="A279" s="439" t="e">
        <f>Bobot!#REF!</f>
        <v>#REF!</v>
      </c>
    </row>
    <row r="280" spans="1:72">
      <c r="A280" s="439" t="e">
        <f>Bobot!#REF!</f>
        <v>#REF!</v>
      </c>
    </row>
    <row r="281" spans="1:72">
      <c r="A281" s="439" t="e">
        <f>Bobot!#REF!</f>
        <v>#REF!</v>
      </c>
    </row>
    <row r="282" spans="1:72">
      <c r="A282" s="439" t="e">
        <f>Bobot!#REF!</f>
        <v>#REF!</v>
      </c>
    </row>
    <row r="283" spans="1:72">
      <c r="A283" s="439" t="e">
        <f>Bobot!#REF!</f>
        <v>#REF!</v>
      </c>
    </row>
    <row r="284" spans="1:72">
      <c r="A284" s="439" t="e">
        <f>Bobot!#REF!</f>
        <v>#REF!</v>
      </c>
    </row>
    <row r="285" spans="1:72">
      <c r="A285" s="439" t="e">
        <f>Bobot!#REF!</f>
        <v>#REF!</v>
      </c>
    </row>
    <row r="286" spans="1:72">
      <c r="A286" s="439" t="e">
        <f>Bobot!#REF!</f>
        <v>#REF!</v>
      </c>
    </row>
    <row r="287" spans="1:72">
      <c r="A287" s="439" t="e">
        <f>Bobot!#REF!</f>
        <v>#REF!</v>
      </c>
    </row>
    <row r="288" spans="1:72">
      <c r="A288" s="439" t="e">
        <f>Bobot!#REF!</f>
        <v>#REF!</v>
      </c>
    </row>
    <row r="289" spans="1:1">
      <c r="A289" s="439" t="e">
        <f>Bobot!#REF!</f>
        <v>#REF!</v>
      </c>
    </row>
    <row r="290" spans="1:1">
      <c r="A290" s="439" t="e">
        <f>Bobot!#REF!</f>
        <v>#REF!</v>
      </c>
    </row>
    <row r="291" spans="1:1">
      <c r="A291" s="439" t="e">
        <f>Bobot!#REF!</f>
        <v>#REF!</v>
      </c>
    </row>
    <row r="292" spans="1:1">
      <c r="A292" s="439" t="e">
        <f>Bobot!#REF!</f>
        <v>#REF!</v>
      </c>
    </row>
    <row r="293" spans="1:1">
      <c r="A293" s="439" t="e">
        <f>Bobot!#REF!</f>
        <v>#REF!</v>
      </c>
    </row>
    <row r="294" spans="1:1">
      <c r="A294" s="439" t="e">
        <f>Bobot!#REF!</f>
        <v>#REF!</v>
      </c>
    </row>
    <row r="295" spans="1:1">
      <c r="A295" s="439" t="e">
        <f>Bobot!#REF!</f>
        <v>#REF!</v>
      </c>
    </row>
    <row r="296" spans="1:1">
      <c r="A296" s="439" t="e">
        <f>Bobot!#REF!</f>
        <v>#REF!</v>
      </c>
    </row>
    <row r="297" spans="1:1">
      <c r="A297" s="439" t="e">
        <f>Bobot!#REF!</f>
        <v>#REF!</v>
      </c>
    </row>
    <row r="298" spans="1:1">
      <c r="A298" s="439" t="e">
        <f>Bobot!#REF!</f>
        <v>#REF!</v>
      </c>
    </row>
    <row r="299" spans="1:1">
      <c r="A299" s="439" t="e">
        <f>Bobot!#REF!</f>
        <v>#REF!</v>
      </c>
    </row>
    <row r="300" spans="1:1">
      <c r="A300" s="439" t="e">
        <f>Bobot!#REF!</f>
        <v>#REF!</v>
      </c>
    </row>
    <row r="301" spans="1:1">
      <c r="A301" s="439" t="e">
        <f>Bobot!#REF!</f>
        <v>#REF!</v>
      </c>
    </row>
    <row r="302" spans="1:1">
      <c r="A302" s="439" t="e">
        <f>Bobot!#REF!</f>
        <v>#REF!</v>
      </c>
    </row>
    <row r="303" spans="1:1">
      <c r="A303" s="439" t="e">
        <f>Bobot!#REF!</f>
        <v>#REF!</v>
      </c>
    </row>
    <row r="304" spans="1:1">
      <c r="A304" s="439" t="e">
        <f>Bobot!#REF!</f>
        <v>#REF!</v>
      </c>
    </row>
    <row r="305" spans="1:1">
      <c r="A305" s="439" t="e">
        <f>Bobot!#REF!</f>
        <v>#REF!</v>
      </c>
    </row>
    <row r="306" spans="1:1">
      <c r="A306" s="439" t="e">
        <f>Bobot!#REF!</f>
        <v>#REF!</v>
      </c>
    </row>
    <row r="307" spans="1:1">
      <c r="A307" s="439" t="e">
        <f>Bobot!#REF!</f>
        <v>#REF!</v>
      </c>
    </row>
    <row r="308" spans="1:1">
      <c r="A308" s="439" t="e">
        <f>Bobot!#REF!</f>
        <v>#REF!</v>
      </c>
    </row>
    <row r="309" spans="1:1">
      <c r="A309" s="439" t="e">
        <f>Bobot!#REF!</f>
        <v>#REF!</v>
      </c>
    </row>
    <row r="310" spans="1:1">
      <c r="A310" s="439" t="e">
        <f>Bobot!#REF!</f>
        <v>#REF!</v>
      </c>
    </row>
    <row r="311" spans="1:1">
      <c r="A311" s="439" t="e">
        <f>Bobot!#REF!</f>
        <v>#REF!</v>
      </c>
    </row>
    <row r="312" spans="1:1">
      <c r="A312" s="439" t="e">
        <f>Bobot!#REF!</f>
        <v>#REF!</v>
      </c>
    </row>
    <row r="313" spans="1:1">
      <c r="A313" s="439" t="e">
        <f>Bobot!#REF!</f>
        <v>#REF!</v>
      </c>
    </row>
    <row r="314" spans="1:1">
      <c r="A314" s="439" t="e">
        <f>Bobot!#REF!</f>
        <v>#REF!</v>
      </c>
    </row>
    <row r="315" spans="1:1">
      <c r="A315" s="439" t="e">
        <f>Bobot!#REF!</f>
        <v>#REF!</v>
      </c>
    </row>
    <row r="316" spans="1:1">
      <c r="A316" s="439" t="e">
        <f>Bobot!#REF!</f>
        <v>#REF!</v>
      </c>
    </row>
    <row r="317" spans="1:1">
      <c r="A317" s="439" t="e">
        <f>Bobot!#REF!</f>
        <v>#REF!</v>
      </c>
    </row>
    <row r="318" spans="1:1">
      <c r="A318" s="439" t="e">
        <f>Bobot!#REF!</f>
        <v>#REF!</v>
      </c>
    </row>
    <row r="319" spans="1:1">
      <c r="A319" s="439" t="e">
        <f>Bobot!#REF!</f>
        <v>#REF!</v>
      </c>
    </row>
    <row r="320" spans="1:1">
      <c r="A320" s="439" t="e">
        <f>Bobot!#REF!</f>
        <v>#REF!</v>
      </c>
    </row>
    <row r="321" spans="1:1">
      <c r="A321" s="439" t="e">
        <f>Bobot!#REF!</f>
        <v>#REF!</v>
      </c>
    </row>
    <row r="322" spans="1:1">
      <c r="A322" s="439" t="e">
        <f>Bobot!#REF!</f>
        <v>#REF!</v>
      </c>
    </row>
    <row r="323" spans="1:1">
      <c r="A323" s="439" t="e">
        <f>Bobot!#REF!</f>
        <v>#REF!</v>
      </c>
    </row>
    <row r="324" spans="1:1">
      <c r="A324" s="439" t="e">
        <f>Bobot!#REF!</f>
        <v>#REF!</v>
      </c>
    </row>
    <row r="325" spans="1:1">
      <c r="A325" s="439" t="e">
        <f>Bobot!#REF!</f>
        <v>#REF!</v>
      </c>
    </row>
    <row r="326" spans="1:1">
      <c r="A326" s="439" t="e">
        <f>Bobot!#REF!</f>
        <v>#REF!</v>
      </c>
    </row>
    <row r="327" spans="1:1">
      <c r="A327" s="439" t="e">
        <f>Bobot!#REF!</f>
        <v>#REF!</v>
      </c>
    </row>
    <row r="328" spans="1:1">
      <c r="A328" s="439" t="e">
        <f>Bobot!#REF!</f>
        <v>#REF!</v>
      </c>
    </row>
    <row r="329" spans="1:1">
      <c r="A329" s="439" t="e">
        <f>Bobot!#REF!</f>
        <v>#REF!</v>
      </c>
    </row>
    <row r="330" spans="1:1">
      <c r="A330" s="439" t="e">
        <f>Bobot!#REF!</f>
        <v>#REF!</v>
      </c>
    </row>
    <row r="331" spans="1:1">
      <c r="A331" s="439" t="e">
        <f>Bobot!#REF!</f>
        <v>#REF!</v>
      </c>
    </row>
    <row r="332" spans="1:1">
      <c r="A332" s="439" t="e">
        <f>Bobot!#REF!</f>
        <v>#REF!</v>
      </c>
    </row>
    <row r="333" spans="1:1">
      <c r="A333" s="439" t="e">
        <f>Bobot!#REF!</f>
        <v>#REF!</v>
      </c>
    </row>
    <row r="334" spans="1:1">
      <c r="A334" s="439" t="e">
        <f>Bobot!#REF!</f>
        <v>#REF!</v>
      </c>
    </row>
    <row r="335" spans="1:1">
      <c r="A335" s="439" t="e">
        <f>Bobot!#REF!</f>
        <v>#REF!</v>
      </c>
    </row>
    <row r="336" spans="1:1">
      <c r="A336" s="439" t="e">
        <f>Bobot!#REF!</f>
        <v>#REF!</v>
      </c>
    </row>
    <row r="337" spans="1:1">
      <c r="A337" s="439" t="e">
        <f>Bobot!#REF!</f>
        <v>#REF!</v>
      </c>
    </row>
    <row r="338" spans="1:1">
      <c r="A338" s="439" t="e">
        <f>Bobot!#REF!</f>
        <v>#REF!</v>
      </c>
    </row>
    <row r="339" spans="1:1">
      <c r="A339" s="439" t="e">
        <f>Bobot!#REF!</f>
        <v>#REF!</v>
      </c>
    </row>
    <row r="340" spans="1:1">
      <c r="A340" s="439" t="e">
        <f>Bobot!#REF!</f>
        <v>#REF!</v>
      </c>
    </row>
    <row r="341" spans="1:1">
      <c r="A341" s="439" t="e">
        <f>Bobot!#REF!</f>
        <v>#REF!</v>
      </c>
    </row>
    <row r="342" spans="1:1">
      <c r="A342" s="439" t="e">
        <f>Bobot!#REF!</f>
        <v>#REF!</v>
      </c>
    </row>
    <row r="343" spans="1:1">
      <c r="A343" s="439" t="e">
        <f>Bobot!#REF!</f>
        <v>#REF!</v>
      </c>
    </row>
    <row r="344" spans="1:1">
      <c r="A344" s="439" t="e">
        <f>Bobot!#REF!</f>
        <v>#REF!</v>
      </c>
    </row>
    <row r="345" spans="1:1">
      <c r="A345" s="439" t="e">
        <f>Bobot!#REF!</f>
        <v>#REF!</v>
      </c>
    </row>
    <row r="346" spans="1:1">
      <c r="A346" s="439" t="e">
        <f>Bobot!#REF!</f>
        <v>#REF!</v>
      </c>
    </row>
    <row r="347" spans="1:1">
      <c r="A347" s="439" t="e">
        <f>Bobot!#REF!</f>
        <v>#REF!</v>
      </c>
    </row>
    <row r="348" spans="1:1">
      <c r="A348" s="439" t="e">
        <f>Bobot!#REF!</f>
        <v>#REF!</v>
      </c>
    </row>
    <row r="349" spans="1:1">
      <c r="A349" s="439" t="e">
        <f>Bobot!#REF!</f>
        <v>#REF!</v>
      </c>
    </row>
  </sheetData>
  <sheetProtection algorithmName="SHA-512" hashValue="J7aticaj9mdqZv4T7MRrtIIYJhkLyqUhfJdTQDwEZ0A9Hp9l9VmLrKfhdjlTmnqosniNjmpQtZQArcrCnj94Vg==" saltValue="7CqdpDzIEOzvFGz5hl9xqA==" spinCount="100000" sheet="1" objects="1" scenarios="1"/>
  <phoneticPr fontId="90" type="noConversion"/>
  <conditionalFormatting sqref="J16:J30 J146:J155">
    <cfRule type="expression" dxfId="6" priority="20">
      <formula>I16&lt;&gt;J16</formula>
    </cfRule>
  </conditionalFormatting>
  <conditionalFormatting sqref="J32:J33 J36:J41 J43:J50">
    <cfRule type="expression" dxfId="5" priority="3">
      <formula>I32&lt;&gt;J32</formula>
    </cfRule>
  </conditionalFormatting>
  <conditionalFormatting sqref="J55:J60 J62:J67 J69:J77 J79:J81 J86:J87 J89:J91 J93:J101 J103:J104 J109:J117 J119:J122 J124:J127 J129:J131 J133:J140 J142:J144">
    <cfRule type="expression" dxfId="4" priority="2">
      <formula>I55&lt;&gt;J55</formula>
    </cfRule>
  </conditionalFormatting>
  <pageMargins left="0.7" right="0.7" top="0.75" bottom="0.75" header="0.3" footer="0.3"/>
  <pageSetup paperSize="9" scale="28" orientation="portrait" r:id="rId1"/>
  <rowBreaks count="3" manualBreakCount="3">
    <brk id="86" max="16383" man="1"/>
    <brk id="162" max="16383" man="1"/>
    <brk id="187" max="16383" man="1"/>
  </rowBreaks>
  <ignoredErrors>
    <ignoredError sqref="AV75:BH77 AV118:BA144 AV101:BH101 BB79:BH80 AV55:BH60 AV81:BH81 BB92:BH92 BB95:BH95 AV107:BA114 BB100:BH100 BB88:BH88 AV103:BH104 BB102:BH102 AV180:BA180 AV173:BA178 AV158:BA171 AV62:BH67 BB61:BH61 AV69:BH73 BB68:BH68 BB78:BH78 AV85:BH87 BB82:BH84 AV146:BA146 AV147:BA156" emptyCellReference="1"/>
    <ignoredError sqref="I178:L178 I174:J177 L174:L177 K16:R16 I78:K78 I42:K42 T16:AU16 I61:K61 I102:J102 F192:AU264 L185:AU191 K17:AU17 K18:AU18 K19:N19 K20:AU20 K21:AU21 K22:AU22 K23:AU23 K25:AU25 K26:AU26 K35 K32 K33 K36:AP36 K37:AP37 K39:AP39 K40:AP40 K41:AP41 K43:AP43 K44:AP44 K45:AP45 K46:AP46 K47:AP47 K48:AP48 K49:AP49 K50:AU50 K55:L55 K56:L56 K57:L57 K58:L58 K59:L59 K60:L60 I68:K68 K62:L62 K63:L63 K64:L64 K65:L65 K66:L66 K67:L67 K69:L69 K70:L70 K71:L71 K72:L72 K73:L73 K75:L75 K76 K77:L77 I85:L85 K79 K80 K81:L81 K86:L86 K87:L87 K101:L101 K103:L103 K104:L104 I180 K180:L180 F181:G181 AP181:AU181 I15:K15 I181:J181 L181:AN181 K31 F184:G191 K24:AU24 K27:AU30 F14:F15 L184 N184:AU184 K34 I51:K51 I53:K54 I82:K84 P19:AU19 F156:F180 F147:F155 M32:AU32 M33:AU33 F31:F146 F16:F30" numberStoredAsText="1"/>
    <ignoredError sqref="K174:K177 M174:AU177 I118:K118 M75:AU75 M101:AU101 M77:AU77 AQ76:AU76 M55:AU60 M81:AU81 I107:AU107 K109:AU109 K110:AU110 K111:AU111 K112:AU112 K113:AU113 K114:AU114 I123:K123 K119:AU119 K120:AU120 K121:AU121 K122:AU122 I128:K128 K124:AU124 K125:AU125 K126:AU126 K127:AU127 I132:K132 K129:AU129 K130:AU130 K131:AU131 I141:AU141 K133:AU133 K134:AU134 K135:AU135 K136:AU136 K137:AU137 K138:L138 K139:AU139 K140:AU140 K142:AU142 K143:AU143 K144:AU144 I156:AU156 K146:AU146 K147:AU147 K148:AU148 K149:AU149 K150:AU150 K151:AU151 K152:AU152 K153:AU153 K154:AU154 K155:AU155 I105:K105 M103:AU104 I106:J106 I108:K108 M108:AU108 M118:AU118 M123:AU123 M128:AU128 M132:AU132 M180:AU180 I173:AU173 I172:J172 I158:AU171 I157:J157 M85:AU87 N178:AU178 N138:AU138 M62:AU67 M69:AU73" numberStoredAsText="1" emptyCellReferenc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710B-4232-4B55-A68B-4FE5441DC5A5}">
  <sheetPr codeName="Sheet2">
    <tabColor rgb="FFFFFF00"/>
  </sheetPr>
  <dimension ref="A1:BT349"/>
  <sheetViews>
    <sheetView topLeftCell="A28" zoomScale="70" zoomScaleNormal="70" workbookViewId="0">
      <selection activeCell="P111" sqref="P111"/>
    </sheetView>
  </sheetViews>
  <sheetFormatPr defaultColWidth="11.36328125" defaultRowHeight="12.5"/>
  <cols>
    <col min="1" max="1" width="1" style="564" customWidth="1"/>
    <col min="2" max="4" width="1" style="20" customWidth="1"/>
    <col min="5" max="5" width="6" style="20" customWidth="1"/>
    <col min="6" max="6" width="10.36328125" style="563" customWidth="1"/>
    <col min="7" max="7" width="14.1796875" style="563" customWidth="1"/>
    <col min="8" max="8" width="57.1796875" style="564" customWidth="1"/>
    <col min="9" max="9" width="8.36328125" style="564" customWidth="1"/>
    <col min="10" max="10" width="9" style="20" customWidth="1"/>
    <col min="11" max="11" width="18.36328125" style="21" customWidth="1"/>
    <col min="12" max="53" width="17.36328125" style="21" customWidth="1"/>
    <col min="54" max="194" width="11.36328125" style="21"/>
    <col min="195" max="195" width="2.6328125" style="21" customWidth="1"/>
    <col min="196" max="196" width="7" style="21" customWidth="1"/>
    <col min="197" max="197" width="9.6328125" style="21" bestFit="1" customWidth="1"/>
    <col min="198" max="198" width="76" style="21" customWidth="1"/>
    <col min="199" max="199" width="14.36328125" style="21" customWidth="1"/>
    <col min="200" max="208" width="11.36328125" style="21" customWidth="1"/>
    <col min="209" max="215" width="9.6328125" style="21" customWidth="1"/>
    <col min="216" max="216" width="11.36328125" style="21" customWidth="1"/>
    <col min="217" max="223" width="9.6328125" style="21" customWidth="1"/>
    <col min="224" max="224" width="11.36328125" style="21" customWidth="1"/>
    <col min="225" max="231" width="9.6328125" style="21" customWidth="1"/>
    <col min="232" max="232" width="11.36328125" style="21" customWidth="1"/>
    <col min="233" max="239" width="9.6328125" style="21" customWidth="1"/>
    <col min="240" max="240" width="11.36328125" style="21" customWidth="1"/>
    <col min="241" max="267" width="9.6328125" style="21" customWidth="1"/>
    <col min="268" max="268" width="11.36328125" style="21" customWidth="1"/>
    <col min="269" max="301" width="9.6328125" style="21" customWidth="1"/>
    <col min="302" max="309" width="11.36328125" style="21" customWidth="1"/>
    <col min="310" max="450" width="11.36328125" style="21"/>
    <col min="451" max="451" width="2.6328125" style="21" customWidth="1"/>
    <col min="452" max="452" width="7" style="21" customWidth="1"/>
    <col min="453" max="453" width="9.6328125" style="21" bestFit="1" customWidth="1"/>
    <col min="454" max="454" width="76" style="21" customWidth="1"/>
    <col min="455" max="455" width="14.36328125" style="21" customWidth="1"/>
    <col min="456" max="464" width="11.36328125" style="21" customWidth="1"/>
    <col min="465" max="471" width="9.6328125" style="21" customWidth="1"/>
    <col min="472" max="472" width="11.36328125" style="21" customWidth="1"/>
    <col min="473" max="479" width="9.6328125" style="21" customWidth="1"/>
    <col min="480" max="480" width="11.36328125" style="21" customWidth="1"/>
    <col min="481" max="487" width="9.6328125" style="21" customWidth="1"/>
    <col min="488" max="488" width="11.36328125" style="21" customWidth="1"/>
    <col min="489" max="495" width="9.6328125" style="21" customWidth="1"/>
    <col min="496" max="496" width="11.36328125" style="21" customWidth="1"/>
    <col min="497" max="523" width="9.6328125" style="21" customWidth="1"/>
    <col min="524" max="524" width="11.36328125" style="21" customWidth="1"/>
    <col min="525" max="557" width="9.6328125" style="21" customWidth="1"/>
    <col min="558" max="565" width="11.36328125" style="21" customWidth="1"/>
    <col min="566" max="706" width="11.36328125" style="21"/>
    <col min="707" max="707" width="2.6328125" style="21" customWidth="1"/>
    <col min="708" max="708" width="7" style="21" customWidth="1"/>
    <col min="709" max="709" width="9.6328125" style="21" bestFit="1" customWidth="1"/>
    <col min="710" max="710" width="76" style="21" customWidth="1"/>
    <col min="711" max="711" width="14.36328125" style="21" customWidth="1"/>
    <col min="712" max="720" width="11.36328125" style="21" customWidth="1"/>
    <col min="721" max="727" width="9.6328125" style="21" customWidth="1"/>
    <col min="728" max="728" width="11.36328125" style="21" customWidth="1"/>
    <col min="729" max="735" width="9.6328125" style="21" customWidth="1"/>
    <col min="736" max="736" width="11.36328125" style="21" customWidth="1"/>
    <col min="737" max="743" width="9.6328125" style="21" customWidth="1"/>
    <col min="744" max="744" width="11.36328125" style="21" customWidth="1"/>
    <col min="745" max="751" width="9.6328125" style="21" customWidth="1"/>
    <col min="752" max="752" width="11.36328125" style="21" customWidth="1"/>
    <col min="753" max="779" width="9.6328125" style="21" customWidth="1"/>
    <col min="780" max="780" width="11.36328125" style="21" customWidth="1"/>
    <col min="781" max="813" width="9.6328125" style="21" customWidth="1"/>
    <col min="814" max="821" width="11.36328125" style="21" customWidth="1"/>
    <col min="822" max="962" width="11.36328125" style="21"/>
    <col min="963" max="963" width="2.6328125" style="21" customWidth="1"/>
    <col min="964" max="964" width="7" style="21" customWidth="1"/>
    <col min="965" max="965" width="9.6328125" style="21" bestFit="1" customWidth="1"/>
    <col min="966" max="966" width="76" style="21" customWidth="1"/>
    <col min="967" max="967" width="14.36328125" style="21" customWidth="1"/>
    <col min="968" max="976" width="11.36328125" style="21" customWidth="1"/>
    <col min="977" max="983" width="9.6328125" style="21" customWidth="1"/>
    <col min="984" max="984" width="11.36328125" style="21" customWidth="1"/>
    <col min="985" max="991" width="9.6328125" style="21" customWidth="1"/>
    <col min="992" max="992" width="11.36328125" style="21" customWidth="1"/>
    <col min="993" max="999" width="9.6328125" style="21" customWidth="1"/>
    <col min="1000" max="1000" width="11.36328125" style="21" customWidth="1"/>
    <col min="1001" max="1007" width="9.6328125" style="21" customWidth="1"/>
    <col min="1008" max="1008" width="11.36328125" style="21" customWidth="1"/>
    <col min="1009" max="1035" width="9.6328125" style="21" customWidth="1"/>
    <col min="1036" max="1036" width="11.36328125" style="21" customWidth="1"/>
    <col min="1037" max="1069" width="9.6328125" style="21" customWidth="1"/>
    <col min="1070" max="1077" width="11.36328125" style="21" customWidth="1"/>
    <col min="1078" max="1218" width="11.36328125" style="21"/>
    <col min="1219" max="1219" width="2.6328125" style="21" customWidth="1"/>
    <col min="1220" max="1220" width="7" style="21" customWidth="1"/>
    <col min="1221" max="1221" width="9.6328125" style="21" bestFit="1" customWidth="1"/>
    <col min="1222" max="1222" width="76" style="21" customWidth="1"/>
    <col min="1223" max="1223" width="14.36328125" style="21" customWidth="1"/>
    <col min="1224" max="1232" width="11.36328125" style="21" customWidth="1"/>
    <col min="1233" max="1239" width="9.6328125" style="21" customWidth="1"/>
    <col min="1240" max="1240" width="11.36328125" style="21" customWidth="1"/>
    <col min="1241" max="1247" width="9.6328125" style="21" customWidth="1"/>
    <col min="1248" max="1248" width="11.36328125" style="21" customWidth="1"/>
    <col min="1249" max="1255" width="9.6328125" style="21" customWidth="1"/>
    <col min="1256" max="1256" width="11.36328125" style="21" customWidth="1"/>
    <col min="1257" max="1263" width="9.6328125" style="21" customWidth="1"/>
    <col min="1264" max="1264" width="11.36328125" style="21" customWidth="1"/>
    <col min="1265" max="1291" width="9.6328125" style="21" customWidth="1"/>
    <col min="1292" max="1292" width="11.36328125" style="21" customWidth="1"/>
    <col min="1293" max="1325" width="9.6328125" style="21" customWidth="1"/>
    <col min="1326" max="1333" width="11.36328125" style="21" customWidth="1"/>
    <col min="1334" max="1474" width="11.36328125" style="21"/>
    <col min="1475" max="1475" width="2.6328125" style="21" customWidth="1"/>
    <col min="1476" max="1476" width="7" style="21" customWidth="1"/>
    <col min="1477" max="1477" width="9.6328125" style="21" bestFit="1" customWidth="1"/>
    <col min="1478" max="1478" width="76" style="21" customWidth="1"/>
    <col min="1479" max="1479" width="14.36328125" style="21" customWidth="1"/>
    <col min="1480" max="1488" width="11.36328125" style="21" customWidth="1"/>
    <col min="1489" max="1495" width="9.6328125" style="21" customWidth="1"/>
    <col min="1496" max="1496" width="11.36328125" style="21" customWidth="1"/>
    <col min="1497" max="1503" width="9.6328125" style="21" customWidth="1"/>
    <col min="1504" max="1504" width="11.36328125" style="21" customWidth="1"/>
    <col min="1505" max="1511" width="9.6328125" style="21" customWidth="1"/>
    <col min="1512" max="1512" width="11.36328125" style="21" customWidth="1"/>
    <col min="1513" max="1519" width="9.6328125" style="21" customWidth="1"/>
    <col min="1520" max="1520" width="11.36328125" style="21" customWidth="1"/>
    <col min="1521" max="1547" width="9.6328125" style="21" customWidth="1"/>
    <col min="1548" max="1548" width="11.36328125" style="21" customWidth="1"/>
    <col min="1549" max="1581" width="9.6328125" style="21" customWidth="1"/>
    <col min="1582" max="1589" width="11.36328125" style="21" customWidth="1"/>
    <col min="1590" max="1730" width="11.36328125" style="21"/>
    <col min="1731" max="1731" width="2.6328125" style="21" customWidth="1"/>
    <col min="1732" max="1732" width="7" style="21" customWidth="1"/>
    <col min="1733" max="1733" width="9.6328125" style="21" bestFit="1" customWidth="1"/>
    <col min="1734" max="1734" width="76" style="21" customWidth="1"/>
    <col min="1735" max="1735" width="14.36328125" style="21" customWidth="1"/>
    <col min="1736" max="1744" width="11.36328125" style="21" customWidth="1"/>
    <col min="1745" max="1751" width="9.6328125" style="21" customWidth="1"/>
    <col min="1752" max="1752" width="11.36328125" style="21" customWidth="1"/>
    <col min="1753" max="1759" width="9.6328125" style="21" customWidth="1"/>
    <col min="1760" max="1760" width="11.36328125" style="21" customWidth="1"/>
    <col min="1761" max="1767" width="9.6328125" style="21" customWidth="1"/>
    <col min="1768" max="1768" width="11.36328125" style="21" customWidth="1"/>
    <col min="1769" max="1775" width="9.6328125" style="21" customWidth="1"/>
    <col min="1776" max="1776" width="11.36328125" style="21" customWidth="1"/>
    <col min="1777" max="1803" width="9.6328125" style="21" customWidth="1"/>
    <col min="1804" max="1804" width="11.36328125" style="21" customWidth="1"/>
    <col min="1805" max="1837" width="9.6328125" style="21" customWidth="1"/>
    <col min="1838" max="1845" width="11.36328125" style="21" customWidth="1"/>
    <col min="1846" max="1986" width="11.36328125" style="21"/>
    <col min="1987" max="1987" width="2.6328125" style="21" customWidth="1"/>
    <col min="1988" max="1988" width="7" style="21" customWidth="1"/>
    <col min="1989" max="1989" width="9.6328125" style="21" bestFit="1" customWidth="1"/>
    <col min="1990" max="1990" width="76" style="21" customWidth="1"/>
    <col min="1991" max="1991" width="14.36328125" style="21" customWidth="1"/>
    <col min="1992" max="2000" width="11.36328125" style="21" customWidth="1"/>
    <col min="2001" max="2007" width="9.6328125" style="21" customWidth="1"/>
    <col min="2008" max="2008" width="11.36328125" style="21" customWidth="1"/>
    <col min="2009" max="2015" width="9.6328125" style="21" customWidth="1"/>
    <col min="2016" max="2016" width="11.36328125" style="21" customWidth="1"/>
    <col min="2017" max="2023" width="9.6328125" style="21" customWidth="1"/>
    <col min="2024" max="2024" width="11.36328125" style="21" customWidth="1"/>
    <col min="2025" max="2031" width="9.6328125" style="21" customWidth="1"/>
    <col min="2032" max="2032" width="11.36328125" style="21" customWidth="1"/>
    <col min="2033" max="2059" width="9.6328125" style="21" customWidth="1"/>
    <col min="2060" max="2060" width="11.36328125" style="21" customWidth="1"/>
    <col min="2061" max="2093" width="9.6328125" style="21" customWidth="1"/>
    <col min="2094" max="2101" width="11.36328125" style="21" customWidth="1"/>
    <col min="2102" max="2242" width="11.36328125" style="21"/>
    <col min="2243" max="2243" width="2.6328125" style="21" customWidth="1"/>
    <col min="2244" max="2244" width="7" style="21" customWidth="1"/>
    <col min="2245" max="2245" width="9.6328125" style="21" bestFit="1" customWidth="1"/>
    <col min="2246" max="2246" width="76" style="21" customWidth="1"/>
    <col min="2247" max="2247" width="14.36328125" style="21" customWidth="1"/>
    <col min="2248" max="2256" width="11.36328125" style="21" customWidth="1"/>
    <col min="2257" max="2263" width="9.6328125" style="21" customWidth="1"/>
    <col min="2264" max="2264" width="11.36328125" style="21" customWidth="1"/>
    <col min="2265" max="2271" width="9.6328125" style="21" customWidth="1"/>
    <col min="2272" max="2272" width="11.36328125" style="21" customWidth="1"/>
    <col min="2273" max="2279" width="9.6328125" style="21" customWidth="1"/>
    <col min="2280" max="2280" width="11.36328125" style="21" customWidth="1"/>
    <col min="2281" max="2287" width="9.6328125" style="21" customWidth="1"/>
    <col min="2288" max="2288" width="11.36328125" style="21" customWidth="1"/>
    <col min="2289" max="2315" width="9.6328125" style="21" customWidth="1"/>
    <col min="2316" max="2316" width="11.36328125" style="21" customWidth="1"/>
    <col min="2317" max="2349" width="9.6328125" style="21" customWidth="1"/>
    <col min="2350" max="2357" width="11.36328125" style="21" customWidth="1"/>
    <col min="2358" max="2498" width="11.36328125" style="21"/>
    <col min="2499" max="2499" width="2.6328125" style="21" customWidth="1"/>
    <col min="2500" max="2500" width="7" style="21" customWidth="1"/>
    <col min="2501" max="2501" width="9.6328125" style="21" bestFit="1" customWidth="1"/>
    <col min="2502" max="2502" width="76" style="21" customWidth="1"/>
    <col min="2503" max="2503" width="14.36328125" style="21" customWidth="1"/>
    <col min="2504" max="2512" width="11.36328125" style="21" customWidth="1"/>
    <col min="2513" max="2519" width="9.6328125" style="21" customWidth="1"/>
    <col min="2520" max="2520" width="11.36328125" style="21" customWidth="1"/>
    <col min="2521" max="2527" width="9.6328125" style="21" customWidth="1"/>
    <col min="2528" max="2528" width="11.36328125" style="21" customWidth="1"/>
    <col min="2529" max="2535" width="9.6328125" style="21" customWidth="1"/>
    <col min="2536" max="2536" width="11.36328125" style="21" customWidth="1"/>
    <col min="2537" max="2543" width="9.6328125" style="21" customWidth="1"/>
    <col min="2544" max="2544" width="11.36328125" style="21" customWidth="1"/>
    <col min="2545" max="2571" width="9.6328125" style="21" customWidth="1"/>
    <col min="2572" max="2572" width="11.36328125" style="21" customWidth="1"/>
    <col min="2573" max="2605" width="9.6328125" style="21" customWidth="1"/>
    <col min="2606" max="2613" width="11.36328125" style="21" customWidth="1"/>
    <col min="2614" max="2754" width="11.36328125" style="21"/>
    <col min="2755" max="2755" width="2.6328125" style="21" customWidth="1"/>
    <col min="2756" max="2756" width="7" style="21" customWidth="1"/>
    <col min="2757" max="2757" width="9.6328125" style="21" bestFit="1" customWidth="1"/>
    <col min="2758" max="2758" width="76" style="21" customWidth="1"/>
    <col min="2759" max="2759" width="14.36328125" style="21" customWidth="1"/>
    <col min="2760" max="2768" width="11.36328125" style="21" customWidth="1"/>
    <col min="2769" max="2775" width="9.6328125" style="21" customWidth="1"/>
    <col min="2776" max="2776" width="11.36328125" style="21" customWidth="1"/>
    <col min="2777" max="2783" width="9.6328125" style="21" customWidth="1"/>
    <col min="2784" max="2784" width="11.36328125" style="21" customWidth="1"/>
    <col min="2785" max="2791" width="9.6328125" style="21" customWidth="1"/>
    <col min="2792" max="2792" width="11.36328125" style="21" customWidth="1"/>
    <col min="2793" max="2799" width="9.6328125" style="21" customWidth="1"/>
    <col min="2800" max="2800" width="11.36328125" style="21" customWidth="1"/>
    <col min="2801" max="2827" width="9.6328125" style="21" customWidth="1"/>
    <col min="2828" max="2828" width="11.36328125" style="21" customWidth="1"/>
    <col min="2829" max="2861" width="9.6328125" style="21" customWidth="1"/>
    <col min="2862" max="2869" width="11.36328125" style="21" customWidth="1"/>
    <col min="2870" max="3010" width="11.36328125" style="21"/>
    <col min="3011" max="3011" width="2.6328125" style="21" customWidth="1"/>
    <col min="3012" max="3012" width="7" style="21" customWidth="1"/>
    <col min="3013" max="3013" width="9.6328125" style="21" bestFit="1" customWidth="1"/>
    <col min="3014" max="3014" width="76" style="21" customWidth="1"/>
    <col min="3015" max="3015" width="14.36328125" style="21" customWidth="1"/>
    <col min="3016" max="3024" width="11.36328125" style="21" customWidth="1"/>
    <col min="3025" max="3031" width="9.6328125" style="21" customWidth="1"/>
    <col min="3032" max="3032" width="11.36328125" style="21" customWidth="1"/>
    <col min="3033" max="3039" width="9.6328125" style="21" customWidth="1"/>
    <col min="3040" max="3040" width="11.36328125" style="21" customWidth="1"/>
    <col min="3041" max="3047" width="9.6328125" style="21" customWidth="1"/>
    <col min="3048" max="3048" width="11.36328125" style="21" customWidth="1"/>
    <col min="3049" max="3055" width="9.6328125" style="21" customWidth="1"/>
    <col min="3056" max="3056" width="11.36328125" style="21" customWidth="1"/>
    <col min="3057" max="3083" width="9.6328125" style="21" customWidth="1"/>
    <col min="3084" max="3084" width="11.36328125" style="21" customWidth="1"/>
    <col min="3085" max="3117" width="9.6328125" style="21" customWidth="1"/>
    <col min="3118" max="3125" width="11.36328125" style="21" customWidth="1"/>
    <col min="3126" max="3266" width="11.36328125" style="21"/>
    <col min="3267" max="3267" width="2.6328125" style="21" customWidth="1"/>
    <col min="3268" max="3268" width="7" style="21" customWidth="1"/>
    <col min="3269" max="3269" width="9.6328125" style="21" bestFit="1" customWidth="1"/>
    <col min="3270" max="3270" width="76" style="21" customWidth="1"/>
    <col min="3271" max="3271" width="14.36328125" style="21" customWidth="1"/>
    <col min="3272" max="3280" width="11.36328125" style="21" customWidth="1"/>
    <col min="3281" max="3287" width="9.6328125" style="21" customWidth="1"/>
    <col min="3288" max="3288" width="11.36328125" style="21" customWidth="1"/>
    <col min="3289" max="3295" width="9.6328125" style="21" customWidth="1"/>
    <col min="3296" max="3296" width="11.36328125" style="21" customWidth="1"/>
    <col min="3297" max="3303" width="9.6328125" style="21" customWidth="1"/>
    <col min="3304" max="3304" width="11.36328125" style="21" customWidth="1"/>
    <col min="3305" max="3311" width="9.6328125" style="21" customWidth="1"/>
    <col min="3312" max="3312" width="11.36328125" style="21" customWidth="1"/>
    <col min="3313" max="3339" width="9.6328125" style="21" customWidth="1"/>
    <col min="3340" max="3340" width="11.36328125" style="21" customWidth="1"/>
    <col min="3341" max="3373" width="9.6328125" style="21" customWidth="1"/>
    <col min="3374" max="3381" width="11.36328125" style="21" customWidth="1"/>
    <col min="3382" max="3522" width="11.36328125" style="21"/>
    <col min="3523" max="3523" width="2.6328125" style="21" customWidth="1"/>
    <col min="3524" max="3524" width="7" style="21" customWidth="1"/>
    <col min="3525" max="3525" width="9.6328125" style="21" bestFit="1" customWidth="1"/>
    <col min="3526" max="3526" width="76" style="21" customWidth="1"/>
    <col min="3527" max="3527" width="14.36328125" style="21" customWidth="1"/>
    <col min="3528" max="3536" width="11.36328125" style="21" customWidth="1"/>
    <col min="3537" max="3543" width="9.6328125" style="21" customWidth="1"/>
    <col min="3544" max="3544" width="11.36328125" style="21" customWidth="1"/>
    <col min="3545" max="3551" width="9.6328125" style="21" customWidth="1"/>
    <col min="3552" max="3552" width="11.36328125" style="21" customWidth="1"/>
    <col min="3553" max="3559" width="9.6328125" style="21" customWidth="1"/>
    <col min="3560" max="3560" width="11.36328125" style="21" customWidth="1"/>
    <col min="3561" max="3567" width="9.6328125" style="21" customWidth="1"/>
    <col min="3568" max="3568" width="11.36328125" style="21" customWidth="1"/>
    <col min="3569" max="3595" width="9.6328125" style="21" customWidth="1"/>
    <col min="3596" max="3596" width="11.36328125" style="21" customWidth="1"/>
    <col min="3597" max="3629" width="9.6328125" style="21" customWidth="1"/>
    <col min="3630" max="3637" width="11.36328125" style="21" customWidth="1"/>
    <col min="3638" max="3778" width="11.36328125" style="21"/>
    <col min="3779" max="3779" width="2.6328125" style="21" customWidth="1"/>
    <col min="3780" max="3780" width="7" style="21" customWidth="1"/>
    <col min="3781" max="3781" width="9.6328125" style="21" bestFit="1" customWidth="1"/>
    <col min="3782" max="3782" width="76" style="21" customWidth="1"/>
    <col min="3783" max="3783" width="14.36328125" style="21" customWidth="1"/>
    <col min="3784" max="3792" width="11.36328125" style="21" customWidth="1"/>
    <col min="3793" max="3799" width="9.6328125" style="21" customWidth="1"/>
    <col min="3800" max="3800" width="11.36328125" style="21" customWidth="1"/>
    <col min="3801" max="3807" width="9.6328125" style="21" customWidth="1"/>
    <col min="3808" max="3808" width="11.36328125" style="21" customWidth="1"/>
    <col min="3809" max="3815" width="9.6328125" style="21" customWidth="1"/>
    <col min="3816" max="3816" width="11.36328125" style="21" customWidth="1"/>
    <col min="3817" max="3823" width="9.6328125" style="21" customWidth="1"/>
    <col min="3824" max="3824" width="11.36328125" style="21" customWidth="1"/>
    <col min="3825" max="3851" width="9.6328125" style="21" customWidth="1"/>
    <col min="3852" max="3852" width="11.36328125" style="21" customWidth="1"/>
    <col min="3853" max="3885" width="9.6328125" style="21" customWidth="1"/>
    <col min="3886" max="3893" width="11.36328125" style="21" customWidth="1"/>
    <col min="3894" max="4034" width="11.36328125" style="21"/>
    <col min="4035" max="4035" width="2.6328125" style="21" customWidth="1"/>
    <col min="4036" max="4036" width="7" style="21" customWidth="1"/>
    <col min="4037" max="4037" width="9.6328125" style="21" bestFit="1" customWidth="1"/>
    <col min="4038" max="4038" width="76" style="21" customWidth="1"/>
    <col min="4039" max="4039" width="14.36328125" style="21" customWidth="1"/>
    <col min="4040" max="4048" width="11.36328125" style="21" customWidth="1"/>
    <col min="4049" max="4055" width="9.6328125" style="21" customWidth="1"/>
    <col min="4056" max="4056" width="11.36328125" style="21" customWidth="1"/>
    <col min="4057" max="4063" width="9.6328125" style="21" customWidth="1"/>
    <col min="4064" max="4064" width="11.36328125" style="21" customWidth="1"/>
    <col min="4065" max="4071" width="9.6328125" style="21" customWidth="1"/>
    <col min="4072" max="4072" width="11.36328125" style="21" customWidth="1"/>
    <col min="4073" max="4079" width="9.6328125" style="21" customWidth="1"/>
    <col min="4080" max="4080" width="11.36328125" style="21" customWidth="1"/>
    <col min="4081" max="4107" width="9.6328125" style="21" customWidth="1"/>
    <col min="4108" max="4108" width="11.36328125" style="21" customWidth="1"/>
    <col min="4109" max="4141" width="9.6328125" style="21" customWidth="1"/>
    <col min="4142" max="4149" width="11.36328125" style="21" customWidth="1"/>
    <col min="4150" max="4290" width="11.36328125" style="21"/>
    <col min="4291" max="4291" width="2.6328125" style="21" customWidth="1"/>
    <col min="4292" max="4292" width="7" style="21" customWidth="1"/>
    <col min="4293" max="4293" width="9.6328125" style="21" bestFit="1" customWidth="1"/>
    <col min="4294" max="4294" width="76" style="21" customWidth="1"/>
    <col min="4295" max="4295" width="14.36328125" style="21" customWidth="1"/>
    <col min="4296" max="4304" width="11.36328125" style="21" customWidth="1"/>
    <col min="4305" max="4311" width="9.6328125" style="21" customWidth="1"/>
    <col min="4312" max="4312" width="11.36328125" style="21" customWidth="1"/>
    <col min="4313" max="4319" width="9.6328125" style="21" customWidth="1"/>
    <col min="4320" max="4320" width="11.36328125" style="21" customWidth="1"/>
    <col min="4321" max="4327" width="9.6328125" style="21" customWidth="1"/>
    <col min="4328" max="4328" width="11.36328125" style="21" customWidth="1"/>
    <col min="4329" max="4335" width="9.6328125" style="21" customWidth="1"/>
    <col min="4336" max="4336" width="11.36328125" style="21" customWidth="1"/>
    <col min="4337" max="4363" width="9.6328125" style="21" customWidth="1"/>
    <col min="4364" max="4364" width="11.36328125" style="21" customWidth="1"/>
    <col min="4365" max="4397" width="9.6328125" style="21" customWidth="1"/>
    <col min="4398" max="4405" width="11.36328125" style="21" customWidth="1"/>
    <col min="4406" max="4546" width="11.36328125" style="21"/>
    <col min="4547" max="4547" width="2.6328125" style="21" customWidth="1"/>
    <col min="4548" max="4548" width="7" style="21" customWidth="1"/>
    <col min="4549" max="4549" width="9.6328125" style="21" bestFit="1" customWidth="1"/>
    <col min="4550" max="4550" width="76" style="21" customWidth="1"/>
    <col min="4551" max="4551" width="14.36328125" style="21" customWidth="1"/>
    <col min="4552" max="4560" width="11.36328125" style="21" customWidth="1"/>
    <col min="4561" max="4567" width="9.6328125" style="21" customWidth="1"/>
    <col min="4568" max="4568" width="11.36328125" style="21" customWidth="1"/>
    <col min="4569" max="4575" width="9.6328125" style="21" customWidth="1"/>
    <col min="4576" max="4576" width="11.36328125" style="21" customWidth="1"/>
    <col min="4577" max="4583" width="9.6328125" style="21" customWidth="1"/>
    <col min="4584" max="4584" width="11.36328125" style="21" customWidth="1"/>
    <col min="4585" max="4591" width="9.6328125" style="21" customWidth="1"/>
    <col min="4592" max="4592" width="11.36328125" style="21" customWidth="1"/>
    <col min="4593" max="4619" width="9.6328125" style="21" customWidth="1"/>
    <col min="4620" max="4620" width="11.36328125" style="21" customWidth="1"/>
    <col min="4621" max="4653" width="9.6328125" style="21" customWidth="1"/>
    <col min="4654" max="4661" width="11.36328125" style="21" customWidth="1"/>
    <col min="4662" max="4802" width="11.36328125" style="21"/>
    <col min="4803" max="4803" width="2.6328125" style="21" customWidth="1"/>
    <col min="4804" max="4804" width="7" style="21" customWidth="1"/>
    <col min="4805" max="4805" width="9.6328125" style="21" bestFit="1" customWidth="1"/>
    <col min="4806" max="4806" width="76" style="21" customWidth="1"/>
    <col min="4807" max="4807" width="14.36328125" style="21" customWidth="1"/>
    <col min="4808" max="4816" width="11.36328125" style="21" customWidth="1"/>
    <col min="4817" max="4823" width="9.6328125" style="21" customWidth="1"/>
    <col min="4824" max="4824" width="11.36328125" style="21" customWidth="1"/>
    <col min="4825" max="4831" width="9.6328125" style="21" customWidth="1"/>
    <col min="4832" max="4832" width="11.36328125" style="21" customWidth="1"/>
    <col min="4833" max="4839" width="9.6328125" style="21" customWidth="1"/>
    <col min="4840" max="4840" width="11.36328125" style="21" customWidth="1"/>
    <col min="4841" max="4847" width="9.6328125" style="21" customWidth="1"/>
    <col min="4848" max="4848" width="11.36328125" style="21" customWidth="1"/>
    <col min="4849" max="4875" width="9.6328125" style="21" customWidth="1"/>
    <col min="4876" max="4876" width="11.36328125" style="21" customWidth="1"/>
    <col min="4877" max="4909" width="9.6328125" style="21" customWidth="1"/>
    <col min="4910" max="4917" width="11.36328125" style="21" customWidth="1"/>
    <col min="4918" max="5058" width="11.36328125" style="21"/>
    <col min="5059" max="5059" width="2.6328125" style="21" customWidth="1"/>
    <col min="5060" max="5060" width="7" style="21" customWidth="1"/>
    <col min="5061" max="5061" width="9.6328125" style="21" bestFit="1" customWidth="1"/>
    <col min="5062" max="5062" width="76" style="21" customWidth="1"/>
    <col min="5063" max="5063" width="14.36328125" style="21" customWidth="1"/>
    <col min="5064" max="5072" width="11.36328125" style="21" customWidth="1"/>
    <col min="5073" max="5079" width="9.6328125" style="21" customWidth="1"/>
    <col min="5080" max="5080" width="11.36328125" style="21" customWidth="1"/>
    <col min="5081" max="5087" width="9.6328125" style="21" customWidth="1"/>
    <col min="5088" max="5088" width="11.36328125" style="21" customWidth="1"/>
    <col min="5089" max="5095" width="9.6328125" style="21" customWidth="1"/>
    <col min="5096" max="5096" width="11.36328125" style="21" customWidth="1"/>
    <col min="5097" max="5103" width="9.6328125" style="21" customWidth="1"/>
    <col min="5104" max="5104" width="11.36328125" style="21" customWidth="1"/>
    <col min="5105" max="5131" width="9.6328125" style="21" customWidth="1"/>
    <col min="5132" max="5132" width="11.36328125" style="21" customWidth="1"/>
    <col min="5133" max="5165" width="9.6328125" style="21" customWidth="1"/>
    <col min="5166" max="5173" width="11.36328125" style="21" customWidth="1"/>
    <col min="5174" max="5314" width="11.36328125" style="21"/>
    <col min="5315" max="5315" width="2.6328125" style="21" customWidth="1"/>
    <col min="5316" max="5316" width="7" style="21" customWidth="1"/>
    <col min="5317" max="5317" width="9.6328125" style="21" bestFit="1" customWidth="1"/>
    <col min="5318" max="5318" width="76" style="21" customWidth="1"/>
    <col min="5319" max="5319" width="14.36328125" style="21" customWidth="1"/>
    <col min="5320" max="5328" width="11.36328125" style="21" customWidth="1"/>
    <col min="5329" max="5335" width="9.6328125" style="21" customWidth="1"/>
    <col min="5336" max="5336" width="11.36328125" style="21" customWidth="1"/>
    <col min="5337" max="5343" width="9.6328125" style="21" customWidth="1"/>
    <col min="5344" max="5344" width="11.36328125" style="21" customWidth="1"/>
    <col min="5345" max="5351" width="9.6328125" style="21" customWidth="1"/>
    <col min="5352" max="5352" width="11.36328125" style="21" customWidth="1"/>
    <col min="5353" max="5359" width="9.6328125" style="21" customWidth="1"/>
    <col min="5360" max="5360" width="11.36328125" style="21" customWidth="1"/>
    <col min="5361" max="5387" width="9.6328125" style="21" customWidth="1"/>
    <col min="5388" max="5388" width="11.36328125" style="21" customWidth="1"/>
    <col min="5389" max="5421" width="9.6328125" style="21" customWidth="1"/>
    <col min="5422" max="5429" width="11.36328125" style="21" customWidth="1"/>
    <col min="5430" max="5570" width="11.36328125" style="21"/>
    <col min="5571" max="5571" width="2.6328125" style="21" customWidth="1"/>
    <col min="5572" max="5572" width="7" style="21" customWidth="1"/>
    <col min="5573" max="5573" width="9.6328125" style="21" bestFit="1" customWidth="1"/>
    <col min="5574" max="5574" width="76" style="21" customWidth="1"/>
    <col min="5575" max="5575" width="14.36328125" style="21" customWidth="1"/>
    <col min="5576" max="5584" width="11.36328125" style="21" customWidth="1"/>
    <col min="5585" max="5591" width="9.6328125" style="21" customWidth="1"/>
    <col min="5592" max="5592" width="11.36328125" style="21" customWidth="1"/>
    <col min="5593" max="5599" width="9.6328125" style="21" customWidth="1"/>
    <col min="5600" max="5600" width="11.36328125" style="21" customWidth="1"/>
    <col min="5601" max="5607" width="9.6328125" style="21" customWidth="1"/>
    <col min="5608" max="5608" width="11.36328125" style="21" customWidth="1"/>
    <col min="5609" max="5615" width="9.6328125" style="21" customWidth="1"/>
    <col min="5616" max="5616" width="11.36328125" style="21" customWidth="1"/>
    <col min="5617" max="5643" width="9.6328125" style="21" customWidth="1"/>
    <col min="5644" max="5644" width="11.36328125" style="21" customWidth="1"/>
    <col min="5645" max="5677" width="9.6328125" style="21" customWidth="1"/>
    <col min="5678" max="5685" width="11.36328125" style="21" customWidth="1"/>
    <col min="5686" max="5826" width="11.36328125" style="21"/>
    <col min="5827" max="5827" width="2.6328125" style="21" customWidth="1"/>
    <col min="5828" max="5828" width="7" style="21" customWidth="1"/>
    <col min="5829" max="5829" width="9.6328125" style="21" bestFit="1" customWidth="1"/>
    <col min="5830" max="5830" width="76" style="21" customWidth="1"/>
    <col min="5831" max="5831" width="14.36328125" style="21" customWidth="1"/>
    <col min="5832" max="5840" width="11.36328125" style="21" customWidth="1"/>
    <col min="5841" max="5847" width="9.6328125" style="21" customWidth="1"/>
    <col min="5848" max="5848" width="11.36328125" style="21" customWidth="1"/>
    <col min="5849" max="5855" width="9.6328125" style="21" customWidth="1"/>
    <col min="5856" max="5856" width="11.36328125" style="21" customWidth="1"/>
    <col min="5857" max="5863" width="9.6328125" style="21" customWidth="1"/>
    <col min="5864" max="5864" width="11.36328125" style="21" customWidth="1"/>
    <col min="5865" max="5871" width="9.6328125" style="21" customWidth="1"/>
    <col min="5872" max="5872" width="11.36328125" style="21" customWidth="1"/>
    <col min="5873" max="5899" width="9.6328125" style="21" customWidth="1"/>
    <col min="5900" max="5900" width="11.36328125" style="21" customWidth="1"/>
    <col min="5901" max="5933" width="9.6328125" style="21" customWidth="1"/>
    <col min="5934" max="5941" width="11.36328125" style="21" customWidth="1"/>
    <col min="5942" max="6082" width="11.36328125" style="21"/>
    <col min="6083" max="6083" width="2.6328125" style="21" customWidth="1"/>
    <col min="6084" max="6084" width="7" style="21" customWidth="1"/>
    <col min="6085" max="6085" width="9.6328125" style="21" bestFit="1" customWidth="1"/>
    <col min="6086" max="6086" width="76" style="21" customWidth="1"/>
    <col min="6087" max="6087" width="14.36328125" style="21" customWidth="1"/>
    <col min="6088" max="6096" width="11.36328125" style="21" customWidth="1"/>
    <col min="6097" max="6103" width="9.6328125" style="21" customWidth="1"/>
    <col min="6104" max="6104" width="11.36328125" style="21" customWidth="1"/>
    <col min="6105" max="6111" width="9.6328125" style="21" customWidth="1"/>
    <col min="6112" max="6112" width="11.36328125" style="21" customWidth="1"/>
    <col min="6113" max="6119" width="9.6328125" style="21" customWidth="1"/>
    <col min="6120" max="6120" width="11.36328125" style="21" customWidth="1"/>
    <col min="6121" max="6127" width="9.6328125" style="21" customWidth="1"/>
    <col min="6128" max="6128" width="11.36328125" style="21" customWidth="1"/>
    <col min="6129" max="6155" width="9.6328125" style="21" customWidth="1"/>
    <col min="6156" max="6156" width="11.36328125" style="21" customWidth="1"/>
    <col min="6157" max="6189" width="9.6328125" style="21" customWidth="1"/>
    <col min="6190" max="6197" width="11.36328125" style="21" customWidth="1"/>
    <col min="6198" max="6338" width="11.36328125" style="21"/>
    <col min="6339" max="6339" width="2.6328125" style="21" customWidth="1"/>
    <col min="6340" max="6340" width="7" style="21" customWidth="1"/>
    <col min="6341" max="6341" width="9.6328125" style="21" bestFit="1" customWidth="1"/>
    <col min="6342" max="6342" width="76" style="21" customWidth="1"/>
    <col min="6343" max="6343" width="14.36328125" style="21" customWidth="1"/>
    <col min="6344" max="6352" width="11.36328125" style="21" customWidth="1"/>
    <col min="6353" max="6359" width="9.6328125" style="21" customWidth="1"/>
    <col min="6360" max="6360" width="11.36328125" style="21" customWidth="1"/>
    <col min="6361" max="6367" width="9.6328125" style="21" customWidth="1"/>
    <col min="6368" max="6368" width="11.36328125" style="21" customWidth="1"/>
    <col min="6369" max="6375" width="9.6328125" style="21" customWidth="1"/>
    <col min="6376" max="6376" width="11.36328125" style="21" customWidth="1"/>
    <col min="6377" max="6383" width="9.6328125" style="21" customWidth="1"/>
    <col min="6384" max="6384" width="11.36328125" style="21" customWidth="1"/>
    <col min="6385" max="6411" width="9.6328125" style="21" customWidth="1"/>
    <col min="6412" max="6412" width="11.36328125" style="21" customWidth="1"/>
    <col min="6413" max="6445" width="9.6328125" style="21" customWidth="1"/>
    <col min="6446" max="6453" width="11.36328125" style="21" customWidth="1"/>
    <col min="6454" max="6594" width="11.36328125" style="21"/>
    <col min="6595" max="6595" width="2.6328125" style="21" customWidth="1"/>
    <col min="6596" max="6596" width="7" style="21" customWidth="1"/>
    <col min="6597" max="6597" width="9.6328125" style="21" bestFit="1" customWidth="1"/>
    <col min="6598" max="6598" width="76" style="21" customWidth="1"/>
    <col min="6599" max="6599" width="14.36328125" style="21" customWidth="1"/>
    <col min="6600" max="6608" width="11.36328125" style="21" customWidth="1"/>
    <col min="6609" max="6615" width="9.6328125" style="21" customWidth="1"/>
    <col min="6616" max="6616" width="11.36328125" style="21" customWidth="1"/>
    <col min="6617" max="6623" width="9.6328125" style="21" customWidth="1"/>
    <col min="6624" max="6624" width="11.36328125" style="21" customWidth="1"/>
    <col min="6625" max="6631" width="9.6328125" style="21" customWidth="1"/>
    <col min="6632" max="6632" width="11.36328125" style="21" customWidth="1"/>
    <col min="6633" max="6639" width="9.6328125" style="21" customWidth="1"/>
    <col min="6640" max="6640" width="11.36328125" style="21" customWidth="1"/>
    <col min="6641" max="6667" width="9.6328125" style="21" customWidth="1"/>
    <col min="6668" max="6668" width="11.36328125" style="21" customWidth="1"/>
    <col min="6669" max="6701" width="9.6328125" style="21" customWidth="1"/>
    <col min="6702" max="6709" width="11.36328125" style="21" customWidth="1"/>
    <col min="6710" max="6850" width="11.36328125" style="21"/>
    <col min="6851" max="6851" width="2.6328125" style="21" customWidth="1"/>
    <col min="6852" max="6852" width="7" style="21" customWidth="1"/>
    <col min="6853" max="6853" width="9.6328125" style="21" bestFit="1" customWidth="1"/>
    <col min="6854" max="6854" width="76" style="21" customWidth="1"/>
    <col min="6855" max="6855" width="14.36328125" style="21" customWidth="1"/>
    <col min="6856" max="6864" width="11.36328125" style="21" customWidth="1"/>
    <col min="6865" max="6871" width="9.6328125" style="21" customWidth="1"/>
    <col min="6872" max="6872" width="11.36328125" style="21" customWidth="1"/>
    <col min="6873" max="6879" width="9.6328125" style="21" customWidth="1"/>
    <col min="6880" max="6880" width="11.36328125" style="21" customWidth="1"/>
    <col min="6881" max="6887" width="9.6328125" style="21" customWidth="1"/>
    <col min="6888" max="6888" width="11.36328125" style="21" customWidth="1"/>
    <col min="6889" max="6895" width="9.6328125" style="21" customWidth="1"/>
    <col min="6896" max="6896" width="11.36328125" style="21" customWidth="1"/>
    <col min="6897" max="6923" width="9.6328125" style="21" customWidth="1"/>
    <col min="6924" max="6924" width="11.36328125" style="21" customWidth="1"/>
    <col min="6925" max="6957" width="9.6328125" style="21" customWidth="1"/>
    <col min="6958" max="6965" width="11.36328125" style="21" customWidth="1"/>
    <col min="6966" max="7106" width="11.36328125" style="21"/>
    <col min="7107" max="7107" width="2.6328125" style="21" customWidth="1"/>
    <col min="7108" max="7108" width="7" style="21" customWidth="1"/>
    <col min="7109" max="7109" width="9.6328125" style="21" bestFit="1" customWidth="1"/>
    <col min="7110" max="7110" width="76" style="21" customWidth="1"/>
    <col min="7111" max="7111" width="14.36328125" style="21" customWidth="1"/>
    <col min="7112" max="7120" width="11.36328125" style="21" customWidth="1"/>
    <col min="7121" max="7127" width="9.6328125" style="21" customWidth="1"/>
    <col min="7128" max="7128" width="11.36328125" style="21" customWidth="1"/>
    <col min="7129" max="7135" width="9.6328125" style="21" customWidth="1"/>
    <col min="7136" max="7136" width="11.36328125" style="21" customWidth="1"/>
    <col min="7137" max="7143" width="9.6328125" style="21" customWidth="1"/>
    <col min="7144" max="7144" width="11.36328125" style="21" customWidth="1"/>
    <col min="7145" max="7151" width="9.6328125" style="21" customWidth="1"/>
    <col min="7152" max="7152" width="11.36328125" style="21" customWidth="1"/>
    <col min="7153" max="7179" width="9.6328125" style="21" customWidth="1"/>
    <col min="7180" max="7180" width="11.36328125" style="21" customWidth="1"/>
    <col min="7181" max="7213" width="9.6328125" style="21" customWidth="1"/>
    <col min="7214" max="7221" width="11.36328125" style="21" customWidth="1"/>
    <col min="7222" max="7362" width="11.36328125" style="21"/>
    <col min="7363" max="7363" width="2.6328125" style="21" customWidth="1"/>
    <col min="7364" max="7364" width="7" style="21" customWidth="1"/>
    <col min="7365" max="7365" width="9.6328125" style="21" bestFit="1" customWidth="1"/>
    <col min="7366" max="7366" width="76" style="21" customWidth="1"/>
    <col min="7367" max="7367" width="14.36328125" style="21" customWidth="1"/>
    <col min="7368" max="7376" width="11.36328125" style="21" customWidth="1"/>
    <col min="7377" max="7383" width="9.6328125" style="21" customWidth="1"/>
    <col min="7384" max="7384" width="11.36328125" style="21" customWidth="1"/>
    <col min="7385" max="7391" width="9.6328125" style="21" customWidth="1"/>
    <col min="7392" max="7392" width="11.36328125" style="21" customWidth="1"/>
    <col min="7393" max="7399" width="9.6328125" style="21" customWidth="1"/>
    <col min="7400" max="7400" width="11.36328125" style="21" customWidth="1"/>
    <col min="7401" max="7407" width="9.6328125" style="21" customWidth="1"/>
    <col min="7408" max="7408" width="11.36328125" style="21" customWidth="1"/>
    <col min="7409" max="7435" width="9.6328125" style="21" customWidth="1"/>
    <col min="7436" max="7436" width="11.36328125" style="21" customWidth="1"/>
    <col min="7437" max="7469" width="9.6328125" style="21" customWidth="1"/>
    <col min="7470" max="7477" width="11.36328125" style="21" customWidth="1"/>
    <col min="7478" max="7618" width="11.36328125" style="21"/>
    <col min="7619" max="7619" width="2.6328125" style="21" customWidth="1"/>
    <col min="7620" max="7620" width="7" style="21" customWidth="1"/>
    <col min="7621" max="7621" width="9.6328125" style="21" bestFit="1" customWidth="1"/>
    <col min="7622" max="7622" width="76" style="21" customWidth="1"/>
    <col min="7623" max="7623" width="14.36328125" style="21" customWidth="1"/>
    <col min="7624" max="7632" width="11.36328125" style="21" customWidth="1"/>
    <col min="7633" max="7639" width="9.6328125" style="21" customWidth="1"/>
    <col min="7640" max="7640" width="11.36328125" style="21" customWidth="1"/>
    <col min="7641" max="7647" width="9.6328125" style="21" customWidth="1"/>
    <col min="7648" max="7648" width="11.36328125" style="21" customWidth="1"/>
    <col min="7649" max="7655" width="9.6328125" style="21" customWidth="1"/>
    <col min="7656" max="7656" width="11.36328125" style="21" customWidth="1"/>
    <col min="7657" max="7663" width="9.6328125" style="21" customWidth="1"/>
    <col min="7664" max="7664" width="11.36328125" style="21" customWidth="1"/>
    <col min="7665" max="7691" width="9.6328125" style="21" customWidth="1"/>
    <col min="7692" max="7692" width="11.36328125" style="21" customWidth="1"/>
    <col min="7693" max="7725" width="9.6328125" style="21" customWidth="1"/>
    <col min="7726" max="7733" width="11.36328125" style="21" customWidth="1"/>
    <col min="7734" max="7874" width="11.36328125" style="21"/>
    <col min="7875" max="7875" width="2.6328125" style="21" customWidth="1"/>
    <col min="7876" max="7876" width="7" style="21" customWidth="1"/>
    <col min="7877" max="7877" width="9.6328125" style="21" bestFit="1" customWidth="1"/>
    <col min="7878" max="7878" width="76" style="21" customWidth="1"/>
    <col min="7879" max="7879" width="14.36328125" style="21" customWidth="1"/>
    <col min="7880" max="7888" width="11.36328125" style="21" customWidth="1"/>
    <col min="7889" max="7895" width="9.6328125" style="21" customWidth="1"/>
    <col min="7896" max="7896" width="11.36328125" style="21" customWidth="1"/>
    <col min="7897" max="7903" width="9.6328125" style="21" customWidth="1"/>
    <col min="7904" max="7904" width="11.36328125" style="21" customWidth="1"/>
    <col min="7905" max="7911" width="9.6328125" style="21" customWidth="1"/>
    <col min="7912" max="7912" width="11.36328125" style="21" customWidth="1"/>
    <col min="7913" max="7919" width="9.6328125" style="21" customWidth="1"/>
    <col min="7920" max="7920" width="11.36328125" style="21" customWidth="1"/>
    <col min="7921" max="7947" width="9.6328125" style="21" customWidth="1"/>
    <col min="7948" max="7948" width="11.36328125" style="21" customWidth="1"/>
    <col min="7949" max="7981" width="9.6328125" style="21" customWidth="1"/>
    <col min="7982" max="7989" width="11.36328125" style="21" customWidth="1"/>
    <col min="7990" max="8130" width="11.36328125" style="21"/>
    <col min="8131" max="8131" width="2.6328125" style="21" customWidth="1"/>
    <col min="8132" max="8132" width="7" style="21" customWidth="1"/>
    <col min="8133" max="8133" width="9.6328125" style="21" bestFit="1" customWidth="1"/>
    <col min="8134" max="8134" width="76" style="21" customWidth="1"/>
    <col min="8135" max="8135" width="14.36328125" style="21" customWidth="1"/>
    <col min="8136" max="8144" width="11.36328125" style="21" customWidth="1"/>
    <col min="8145" max="8151" width="9.6328125" style="21" customWidth="1"/>
    <col min="8152" max="8152" width="11.36328125" style="21" customWidth="1"/>
    <col min="8153" max="8159" width="9.6328125" style="21" customWidth="1"/>
    <col min="8160" max="8160" width="11.36328125" style="21" customWidth="1"/>
    <col min="8161" max="8167" width="9.6328125" style="21" customWidth="1"/>
    <col min="8168" max="8168" width="11.36328125" style="21" customWidth="1"/>
    <col min="8169" max="8175" width="9.6328125" style="21" customWidth="1"/>
    <col min="8176" max="8176" width="11.36328125" style="21" customWidth="1"/>
    <col min="8177" max="8203" width="9.6328125" style="21" customWidth="1"/>
    <col min="8204" max="8204" width="11.36328125" style="21" customWidth="1"/>
    <col min="8205" max="8237" width="9.6328125" style="21" customWidth="1"/>
    <col min="8238" max="8245" width="11.36328125" style="21" customWidth="1"/>
    <col min="8246" max="8386" width="11.36328125" style="21"/>
    <col min="8387" max="8387" width="2.6328125" style="21" customWidth="1"/>
    <col min="8388" max="8388" width="7" style="21" customWidth="1"/>
    <col min="8389" max="8389" width="9.6328125" style="21" bestFit="1" customWidth="1"/>
    <col min="8390" max="8390" width="76" style="21" customWidth="1"/>
    <col min="8391" max="8391" width="14.36328125" style="21" customWidth="1"/>
    <col min="8392" max="8400" width="11.36328125" style="21" customWidth="1"/>
    <col min="8401" max="8407" width="9.6328125" style="21" customWidth="1"/>
    <col min="8408" max="8408" width="11.36328125" style="21" customWidth="1"/>
    <col min="8409" max="8415" width="9.6328125" style="21" customWidth="1"/>
    <col min="8416" max="8416" width="11.36328125" style="21" customWidth="1"/>
    <col min="8417" max="8423" width="9.6328125" style="21" customWidth="1"/>
    <col min="8424" max="8424" width="11.36328125" style="21" customWidth="1"/>
    <col min="8425" max="8431" width="9.6328125" style="21" customWidth="1"/>
    <col min="8432" max="8432" width="11.36328125" style="21" customWidth="1"/>
    <col min="8433" max="8459" width="9.6328125" style="21" customWidth="1"/>
    <col min="8460" max="8460" width="11.36328125" style="21" customWidth="1"/>
    <col min="8461" max="8493" width="9.6328125" style="21" customWidth="1"/>
    <col min="8494" max="8501" width="11.36328125" style="21" customWidth="1"/>
    <col min="8502" max="8642" width="11.36328125" style="21"/>
    <col min="8643" max="8643" width="2.6328125" style="21" customWidth="1"/>
    <col min="8644" max="8644" width="7" style="21" customWidth="1"/>
    <col min="8645" max="8645" width="9.6328125" style="21" bestFit="1" customWidth="1"/>
    <col min="8646" max="8646" width="76" style="21" customWidth="1"/>
    <col min="8647" max="8647" width="14.36328125" style="21" customWidth="1"/>
    <col min="8648" max="8656" width="11.36328125" style="21" customWidth="1"/>
    <col min="8657" max="8663" width="9.6328125" style="21" customWidth="1"/>
    <col min="8664" max="8664" width="11.36328125" style="21" customWidth="1"/>
    <col min="8665" max="8671" width="9.6328125" style="21" customWidth="1"/>
    <col min="8672" max="8672" width="11.36328125" style="21" customWidth="1"/>
    <col min="8673" max="8679" width="9.6328125" style="21" customWidth="1"/>
    <col min="8680" max="8680" width="11.36328125" style="21" customWidth="1"/>
    <col min="8681" max="8687" width="9.6328125" style="21" customWidth="1"/>
    <col min="8688" max="8688" width="11.36328125" style="21" customWidth="1"/>
    <col min="8689" max="8715" width="9.6328125" style="21" customWidth="1"/>
    <col min="8716" max="8716" width="11.36328125" style="21" customWidth="1"/>
    <col min="8717" max="8749" width="9.6328125" style="21" customWidth="1"/>
    <col min="8750" max="8757" width="11.36328125" style="21" customWidth="1"/>
    <col min="8758" max="8898" width="11.36328125" style="21"/>
    <col min="8899" max="8899" width="2.6328125" style="21" customWidth="1"/>
    <col min="8900" max="8900" width="7" style="21" customWidth="1"/>
    <col min="8901" max="8901" width="9.6328125" style="21" bestFit="1" customWidth="1"/>
    <col min="8902" max="8902" width="76" style="21" customWidth="1"/>
    <col min="8903" max="8903" width="14.36328125" style="21" customWidth="1"/>
    <col min="8904" max="8912" width="11.36328125" style="21" customWidth="1"/>
    <col min="8913" max="8919" width="9.6328125" style="21" customWidth="1"/>
    <col min="8920" max="8920" width="11.36328125" style="21" customWidth="1"/>
    <col min="8921" max="8927" width="9.6328125" style="21" customWidth="1"/>
    <col min="8928" max="8928" width="11.36328125" style="21" customWidth="1"/>
    <col min="8929" max="8935" width="9.6328125" style="21" customWidth="1"/>
    <col min="8936" max="8936" width="11.36328125" style="21" customWidth="1"/>
    <col min="8937" max="8943" width="9.6328125" style="21" customWidth="1"/>
    <col min="8944" max="8944" width="11.36328125" style="21" customWidth="1"/>
    <col min="8945" max="8971" width="9.6328125" style="21" customWidth="1"/>
    <col min="8972" max="8972" width="11.36328125" style="21" customWidth="1"/>
    <col min="8973" max="9005" width="9.6328125" style="21" customWidth="1"/>
    <col min="9006" max="9013" width="11.36328125" style="21" customWidth="1"/>
    <col min="9014" max="9154" width="11.36328125" style="21"/>
    <col min="9155" max="9155" width="2.6328125" style="21" customWidth="1"/>
    <col min="9156" max="9156" width="7" style="21" customWidth="1"/>
    <col min="9157" max="9157" width="9.6328125" style="21" bestFit="1" customWidth="1"/>
    <col min="9158" max="9158" width="76" style="21" customWidth="1"/>
    <col min="9159" max="9159" width="14.36328125" style="21" customWidth="1"/>
    <col min="9160" max="9168" width="11.36328125" style="21" customWidth="1"/>
    <col min="9169" max="9175" width="9.6328125" style="21" customWidth="1"/>
    <col min="9176" max="9176" width="11.36328125" style="21" customWidth="1"/>
    <col min="9177" max="9183" width="9.6328125" style="21" customWidth="1"/>
    <col min="9184" max="9184" width="11.36328125" style="21" customWidth="1"/>
    <col min="9185" max="9191" width="9.6328125" style="21" customWidth="1"/>
    <col min="9192" max="9192" width="11.36328125" style="21" customWidth="1"/>
    <col min="9193" max="9199" width="9.6328125" style="21" customWidth="1"/>
    <col min="9200" max="9200" width="11.36328125" style="21" customWidth="1"/>
    <col min="9201" max="9227" width="9.6328125" style="21" customWidth="1"/>
    <col min="9228" max="9228" width="11.36328125" style="21" customWidth="1"/>
    <col min="9229" max="9261" width="9.6328125" style="21" customWidth="1"/>
    <col min="9262" max="9269" width="11.36328125" style="21" customWidth="1"/>
    <col min="9270" max="9410" width="11.36328125" style="21"/>
    <col min="9411" max="9411" width="2.6328125" style="21" customWidth="1"/>
    <col min="9412" max="9412" width="7" style="21" customWidth="1"/>
    <col min="9413" max="9413" width="9.6328125" style="21" bestFit="1" customWidth="1"/>
    <col min="9414" max="9414" width="76" style="21" customWidth="1"/>
    <col min="9415" max="9415" width="14.36328125" style="21" customWidth="1"/>
    <col min="9416" max="9424" width="11.36328125" style="21" customWidth="1"/>
    <col min="9425" max="9431" width="9.6328125" style="21" customWidth="1"/>
    <col min="9432" max="9432" width="11.36328125" style="21" customWidth="1"/>
    <col min="9433" max="9439" width="9.6328125" style="21" customWidth="1"/>
    <col min="9440" max="9440" width="11.36328125" style="21" customWidth="1"/>
    <col min="9441" max="9447" width="9.6328125" style="21" customWidth="1"/>
    <col min="9448" max="9448" width="11.36328125" style="21" customWidth="1"/>
    <col min="9449" max="9455" width="9.6328125" style="21" customWidth="1"/>
    <col min="9456" max="9456" width="11.36328125" style="21" customWidth="1"/>
    <col min="9457" max="9483" width="9.6328125" style="21" customWidth="1"/>
    <col min="9484" max="9484" width="11.36328125" style="21" customWidth="1"/>
    <col min="9485" max="9517" width="9.6328125" style="21" customWidth="1"/>
    <col min="9518" max="9525" width="11.36328125" style="21" customWidth="1"/>
    <col min="9526" max="9666" width="11.36328125" style="21"/>
    <col min="9667" max="9667" width="2.6328125" style="21" customWidth="1"/>
    <col min="9668" max="9668" width="7" style="21" customWidth="1"/>
    <col min="9669" max="9669" width="9.6328125" style="21" bestFit="1" customWidth="1"/>
    <col min="9670" max="9670" width="76" style="21" customWidth="1"/>
    <col min="9671" max="9671" width="14.36328125" style="21" customWidth="1"/>
    <col min="9672" max="9680" width="11.36328125" style="21" customWidth="1"/>
    <col min="9681" max="9687" width="9.6328125" style="21" customWidth="1"/>
    <col min="9688" max="9688" width="11.36328125" style="21" customWidth="1"/>
    <col min="9689" max="9695" width="9.6328125" style="21" customWidth="1"/>
    <col min="9696" max="9696" width="11.36328125" style="21" customWidth="1"/>
    <col min="9697" max="9703" width="9.6328125" style="21" customWidth="1"/>
    <col min="9704" max="9704" width="11.36328125" style="21" customWidth="1"/>
    <col min="9705" max="9711" width="9.6328125" style="21" customWidth="1"/>
    <col min="9712" max="9712" width="11.36328125" style="21" customWidth="1"/>
    <col min="9713" max="9739" width="9.6328125" style="21" customWidth="1"/>
    <col min="9740" max="9740" width="11.36328125" style="21" customWidth="1"/>
    <col min="9741" max="9773" width="9.6328125" style="21" customWidth="1"/>
    <col min="9774" max="9781" width="11.36328125" style="21" customWidth="1"/>
    <col min="9782" max="9922" width="11.36328125" style="21"/>
    <col min="9923" max="9923" width="2.6328125" style="21" customWidth="1"/>
    <col min="9924" max="9924" width="7" style="21" customWidth="1"/>
    <col min="9925" max="9925" width="9.6328125" style="21" bestFit="1" customWidth="1"/>
    <col min="9926" max="9926" width="76" style="21" customWidth="1"/>
    <col min="9927" max="9927" width="14.36328125" style="21" customWidth="1"/>
    <col min="9928" max="9936" width="11.36328125" style="21" customWidth="1"/>
    <col min="9937" max="9943" width="9.6328125" style="21" customWidth="1"/>
    <col min="9944" max="9944" width="11.36328125" style="21" customWidth="1"/>
    <col min="9945" max="9951" width="9.6328125" style="21" customWidth="1"/>
    <col min="9952" max="9952" width="11.36328125" style="21" customWidth="1"/>
    <col min="9953" max="9959" width="9.6328125" style="21" customWidth="1"/>
    <col min="9960" max="9960" width="11.36328125" style="21" customWidth="1"/>
    <col min="9961" max="9967" width="9.6328125" style="21" customWidth="1"/>
    <col min="9968" max="9968" width="11.36328125" style="21" customWidth="1"/>
    <col min="9969" max="9995" width="9.6328125" style="21" customWidth="1"/>
    <col min="9996" max="9996" width="11.36328125" style="21" customWidth="1"/>
    <col min="9997" max="10029" width="9.6328125" style="21" customWidth="1"/>
    <col min="10030" max="10037" width="11.36328125" style="21" customWidth="1"/>
    <col min="10038" max="10178" width="11.36328125" style="21"/>
    <col min="10179" max="10179" width="2.6328125" style="21" customWidth="1"/>
    <col min="10180" max="10180" width="7" style="21" customWidth="1"/>
    <col min="10181" max="10181" width="9.6328125" style="21" bestFit="1" customWidth="1"/>
    <col min="10182" max="10182" width="76" style="21" customWidth="1"/>
    <col min="10183" max="10183" width="14.36328125" style="21" customWidth="1"/>
    <col min="10184" max="10192" width="11.36328125" style="21" customWidth="1"/>
    <col min="10193" max="10199" width="9.6328125" style="21" customWidth="1"/>
    <col min="10200" max="10200" width="11.36328125" style="21" customWidth="1"/>
    <col min="10201" max="10207" width="9.6328125" style="21" customWidth="1"/>
    <col min="10208" max="10208" width="11.36328125" style="21" customWidth="1"/>
    <col min="10209" max="10215" width="9.6328125" style="21" customWidth="1"/>
    <col min="10216" max="10216" width="11.36328125" style="21" customWidth="1"/>
    <col min="10217" max="10223" width="9.6328125" style="21" customWidth="1"/>
    <col min="10224" max="10224" width="11.36328125" style="21" customWidth="1"/>
    <col min="10225" max="10251" width="9.6328125" style="21" customWidth="1"/>
    <col min="10252" max="10252" width="11.36328125" style="21" customWidth="1"/>
    <col min="10253" max="10285" width="9.6328125" style="21" customWidth="1"/>
    <col min="10286" max="10293" width="11.36328125" style="21" customWidth="1"/>
    <col min="10294" max="10434" width="11.36328125" style="21"/>
    <col min="10435" max="10435" width="2.6328125" style="21" customWidth="1"/>
    <col min="10436" max="10436" width="7" style="21" customWidth="1"/>
    <col min="10437" max="10437" width="9.6328125" style="21" bestFit="1" customWidth="1"/>
    <col min="10438" max="10438" width="76" style="21" customWidth="1"/>
    <col min="10439" max="10439" width="14.36328125" style="21" customWidth="1"/>
    <col min="10440" max="10448" width="11.36328125" style="21" customWidth="1"/>
    <col min="10449" max="10455" width="9.6328125" style="21" customWidth="1"/>
    <col min="10456" max="10456" width="11.36328125" style="21" customWidth="1"/>
    <col min="10457" max="10463" width="9.6328125" style="21" customWidth="1"/>
    <col min="10464" max="10464" width="11.36328125" style="21" customWidth="1"/>
    <col min="10465" max="10471" width="9.6328125" style="21" customWidth="1"/>
    <col min="10472" max="10472" width="11.36328125" style="21" customWidth="1"/>
    <col min="10473" max="10479" width="9.6328125" style="21" customWidth="1"/>
    <col min="10480" max="10480" width="11.36328125" style="21" customWidth="1"/>
    <col min="10481" max="10507" width="9.6328125" style="21" customWidth="1"/>
    <col min="10508" max="10508" width="11.36328125" style="21" customWidth="1"/>
    <col min="10509" max="10541" width="9.6328125" style="21" customWidth="1"/>
    <col min="10542" max="10549" width="11.36328125" style="21" customWidth="1"/>
    <col min="10550" max="10690" width="11.36328125" style="21"/>
    <col min="10691" max="10691" width="2.6328125" style="21" customWidth="1"/>
    <col min="10692" max="10692" width="7" style="21" customWidth="1"/>
    <col min="10693" max="10693" width="9.6328125" style="21" bestFit="1" customWidth="1"/>
    <col min="10694" max="10694" width="76" style="21" customWidth="1"/>
    <col min="10695" max="10695" width="14.36328125" style="21" customWidth="1"/>
    <col min="10696" max="10704" width="11.36328125" style="21" customWidth="1"/>
    <col min="10705" max="10711" width="9.6328125" style="21" customWidth="1"/>
    <col min="10712" max="10712" width="11.36328125" style="21" customWidth="1"/>
    <col min="10713" max="10719" width="9.6328125" style="21" customWidth="1"/>
    <col min="10720" max="10720" width="11.36328125" style="21" customWidth="1"/>
    <col min="10721" max="10727" width="9.6328125" style="21" customWidth="1"/>
    <col min="10728" max="10728" width="11.36328125" style="21" customWidth="1"/>
    <col min="10729" max="10735" width="9.6328125" style="21" customWidth="1"/>
    <col min="10736" max="10736" width="11.36328125" style="21" customWidth="1"/>
    <col min="10737" max="10763" width="9.6328125" style="21" customWidth="1"/>
    <col min="10764" max="10764" width="11.36328125" style="21" customWidth="1"/>
    <col min="10765" max="10797" width="9.6328125" style="21" customWidth="1"/>
    <col min="10798" max="10805" width="11.36328125" style="21" customWidth="1"/>
    <col min="10806" max="10946" width="11.36328125" style="21"/>
    <col min="10947" max="10947" width="2.6328125" style="21" customWidth="1"/>
    <col min="10948" max="10948" width="7" style="21" customWidth="1"/>
    <col min="10949" max="10949" width="9.6328125" style="21" bestFit="1" customWidth="1"/>
    <col min="10950" max="10950" width="76" style="21" customWidth="1"/>
    <col min="10951" max="10951" width="14.36328125" style="21" customWidth="1"/>
    <col min="10952" max="10960" width="11.36328125" style="21" customWidth="1"/>
    <col min="10961" max="10967" width="9.6328125" style="21" customWidth="1"/>
    <col min="10968" max="10968" width="11.36328125" style="21" customWidth="1"/>
    <col min="10969" max="10975" width="9.6328125" style="21" customWidth="1"/>
    <col min="10976" max="10976" width="11.36328125" style="21" customWidth="1"/>
    <col min="10977" max="10983" width="9.6328125" style="21" customWidth="1"/>
    <col min="10984" max="10984" width="11.36328125" style="21" customWidth="1"/>
    <col min="10985" max="10991" width="9.6328125" style="21" customWidth="1"/>
    <col min="10992" max="10992" width="11.36328125" style="21" customWidth="1"/>
    <col min="10993" max="11019" width="9.6328125" style="21" customWidth="1"/>
    <col min="11020" max="11020" width="11.36328125" style="21" customWidth="1"/>
    <col min="11021" max="11053" width="9.6328125" style="21" customWidth="1"/>
    <col min="11054" max="11061" width="11.36328125" style="21" customWidth="1"/>
    <col min="11062" max="11202" width="11.36328125" style="21"/>
    <col min="11203" max="11203" width="2.6328125" style="21" customWidth="1"/>
    <col min="11204" max="11204" width="7" style="21" customWidth="1"/>
    <col min="11205" max="11205" width="9.6328125" style="21" bestFit="1" customWidth="1"/>
    <col min="11206" max="11206" width="76" style="21" customWidth="1"/>
    <col min="11207" max="11207" width="14.36328125" style="21" customWidth="1"/>
    <col min="11208" max="11216" width="11.36328125" style="21" customWidth="1"/>
    <col min="11217" max="11223" width="9.6328125" style="21" customWidth="1"/>
    <col min="11224" max="11224" width="11.36328125" style="21" customWidth="1"/>
    <col min="11225" max="11231" width="9.6328125" style="21" customWidth="1"/>
    <col min="11232" max="11232" width="11.36328125" style="21" customWidth="1"/>
    <col min="11233" max="11239" width="9.6328125" style="21" customWidth="1"/>
    <col min="11240" max="11240" width="11.36328125" style="21" customWidth="1"/>
    <col min="11241" max="11247" width="9.6328125" style="21" customWidth="1"/>
    <col min="11248" max="11248" width="11.36328125" style="21" customWidth="1"/>
    <col min="11249" max="11275" width="9.6328125" style="21" customWidth="1"/>
    <col min="11276" max="11276" width="11.36328125" style="21" customWidth="1"/>
    <col min="11277" max="11309" width="9.6328125" style="21" customWidth="1"/>
    <col min="11310" max="11317" width="11.36328125" style="21" customWidth="1"/>
    <col min="11318" max="11458" width="11.36328125" style="21"/>
    <col min="11459" max="11459" width="2.6328125" style="21" customWidth="1"/>
    <col min="11460" max="11460" width="7" style="21" customWidth="1"/>
    <col min="11461" max="11461" width="9.6328125" style="21" bestFit="1" customWidth="1"/>
    <col min="11462" max="11462" width="76" style="21" customWidth="1"/>
    <col min="11463" max="11463" width="14.36328125" style="21" customWidth="1"/>
    <col min="11464" max="11472" width="11.36328125" style="21" customWidth="1"/>
    <col min="11473" max="11479" width="9.6328125" style="21" customWidth="1"/>
    <col min="11480" max="11480" width="11.36328125" style="21" customWidth="1"/>
    <col min="11481" max="11487" width="9.6328125" style="21" customWidth="1"/>
    <col min="11488" max="11488" width="11.36328125" style="21" customWidth="1"/>
    <col min="11489" max="11495" width="9.6328125" style="21" customWidth="1"/>
    <col min="11496" max="11496" width="11.36328125" style="21" customWidth="1"/>
    <col min="11497" max="11503" width="9.6328125" style="21" customWidth="1"/>
    <col min="11504" max="11504" width="11.36328125" style="21" customWidth="1"/>
    <col min="11505" max="11531" width="9.6328125" style="21" customWidth="1"/>
    <col min="11532" max="11532" width="11.36328125" style="21" customWidth="1"/>
    <col min="11533" max="11565" width="9.6328125" style="21" customWidth="1"/>
    <col min="11566" max="11573" width="11.36328125" style="21" customWidth="1"/>
    <col min="11574" max="11714" width="11.36328125" style="21"/>
    <col min="11715" max="11715" width="2.6328125" style="21" customWidth="1"/>
    <col min="11716" max="11716" width="7" style="21" customWidth="1"/>
    <col min="11717" max="11717" width="9.6328125" style="21" bestFit="1" customWidth="1"/>
    <col min="11718" max="11718" width="76" style="21" customWidth="1"/>
    <col min="11719" max="11719" width="14.36328125" style="21" customWidth="1"/>
    <col min="11720" max="11728" width="11.36328125" style="21" customWidth="1"/>
    <col min="11729" max="11735" width="9.6328125" style="21" customWidth="1"/>
    <col min="11736" max="11736" width="11.36328125" style="21" customWidth="1"/>
    <col min="11737" max="11743" width="9.6328125" style="21" customWidth="1"/>
    <col min="11744" max="11744" width="11.36328125" style="21" customWidth="1"/>
    <col min="11745" max="11751" width="9.6328125" style="21" customWidth="1"/>
    <col min="11752" max="11752" width="11.36328125" style="21" customWidth="1"/>
    <col min="11753" max="11759" width="9.6328125" style="21" customWidth="1"/>
    <col min="11760" max="11760" width="11.36328125" style="21" customWidth="1"/>
    <col min="11761" max="11787" width="9.6328125" style="21" customWidth="1"/>
    <col min="11788" max="11788" width="11.36328125" style="21" customWidth="1"/>
    <col min="11789" max="11821" width="9.6328125" style="21" customWidth="1"/>
    <col min="11822" max="11829" width="11.36328125" style="21" customWidth="1"/>
    <col min="11830" max="11970" width="11.36328125" style="21"/>
    <col min="11971" max="11971" width="2.6328125" style="21" customWidth="1"/>
    <col min="11972" max="11972" width="7" style="21" customWidth="1"/>
    <col min="11973" max="11973" width="9.6328125" style="21" bestFit="1" customWidth="1"/>
    <col min="11974" max="11974" width="76" style="21" customWidth="1"/>
    <col min="11975" max="11975" width="14.36328125" style="21" customWidth="1"/>
    <col min="11976" max="11984" width="11.36328125" style="21" customWidth="1"/>
    <col min="11985" max="11991" width="9.6328125" style="21" customWidth="1"/>
    <col min="11992" max="11992" width="11.36328125" style="21" customWidth="1"/>
    <col min="11993" max="11999" width="9.6328125" style="21" customWidth="1"/>
    <col min="12000" max="12000" width="11.36328125" style="21" customWidth="1"/>
    <col min="12001" max="12007" width="9.6328125" style="21" customWidth="1"/>
    <col min="12008" max="12008" width="11.36328125" style="21" customWidth="1"/>
    <col min="12009" max="12015" width="9.6328125" style="21" customWidth="1"/>
    <col min="12016" max="12016" width="11.36328125" style="21" customWidth="1"/>
    <col min="12017" max="12043" width="9.6328125" style="21" customWidth="1"/>
    <col min="12044" max="12044" width="11.36328125" style="21" customWidth="1"/>
    <col min="12045" max="12077" width="9.6328125" style="21" customWidth="1"/>
    <col min="12078" max="12085" width="11.36328125" style="21" customWidth="1"/>
    <col min="12086" max="12226" width="11.36328125" style="21"/>
    <col min="12227" max="12227" width="2.6328125" style="21" customWidth="1"/>
    <col min="12228" max="12228" width="7" style="21" customWidth="1"/>
    <col min="12229" max="12229" width="9.6328125" style="21" bestFit="1" customWidth="1"/>
    <col min="12230" max="12230" width="76" style="21" customWidth="1"/>
    <col min="12231" max="12231" width="14.36328125" style="21" customWidth="1"/>
    <col min="12232" max="12240" width="11.36328125" style="21" customWidth="1"/>
    <col min="12241" max="12247" width="9.6328125" style="21" customWidth="1"/>
    <col min="12248" max="12248" width="11.36328125" style="21" customWidth="1"/>
    <col min="12249" max="12255" width="9.6328125" style="21" customWidth="1"/>
    <col min="12256" max="12256" width="11.36328125" style="21" customWidth="1"/>
    <col min="12257" max="12263" width="9.6328125" style="21" customWidth="1"/>
    <col min="12264" max="12264" width="11.36328125" style="21" customWidth="1"/>
    <col min="12265" max="12271" width="9.6328125" style="21" customWidth="1"/>
    <col min="12272" max="12272" width="11.36328125" style="21" customWidth="1"/>
    <col min="12273" max="12299" width="9.6328125" style="21" customWidth="1"/>
    <col min="12300" max="12300" width="11.36328125" style="21" customWidth="1"/>
    <col min="12301" max="12333" width="9.6328125" style="21" customWidth="1"/>
    <col min="12334" max="12341" width="11.36328125" style="21" customWidth="1"/>
    <col min="12342" max="12482" width="11.36328125" style="21"/>
    <col min="12483" max="12483" width="2.6328125" style="21" customWidth="1"/>
    <col min="12484" max="12484" width="7" style="21" customWidth="1"/>
    <col min="12485" max="12485" width="9.6328125" style="21" bestFit="1" customWidth="1"/>
    <col min="12486" max="12486" width="76" style="21" customWidth="1"/>
    <col min="12487" max="12487" width="14.36328125" style="21" customWidth="1"/>
    <col min="12488" max="12496" width="11.36328125" style="21" customWidth="1"/>
    <col min="12497" max="12503" width="9.6328125" style="21" customWidth="1"/>
    <col min="12504" max="12504" width="11.36328125" style="21" customWidth="1"/>
    <col min="12505" max="12511" width="9.6328125" style="21" customWidth="1"/>
    <col min="12512" max="12512" width="11.36328125" style="21" customWidth="1"/>
    <col min="12513" max="12519" width="9.6328125" style="21" customWidth="1"/>
    <col min="12520" max="12520" width="11.36328125" style="21" customWidth="1"/>
    <col min="12521" max="12527" width="9.6328125" style="21" customWidth="1"/>
    <col min="12528" max="12528" width="11.36328125" style="21" customWidth="1"/>
    <col min="12529" max="12555" width="9.6328125" style="21" customWidth="1"/>
    <col min="12556" max="12556" width="11.36328125" style="21" customWidth="1"/>
    <col min="12557" max="12589" width="9.6328125" style="21" customWidth="1"/>
    <col min="12590" max="12597" width="11.36328125" style="21" customWidth="1"/>
    <col min="12598" max="12738" width="11.36328125" style="21"/>
    <col min="12739" max="12739" width="2.6328125" style="21" customWidth="1"/>
    <col min="12740" max="12740" width="7" style="21" customWidth="1"/>
    <col min="12741" max="12741" width="9.6328125" style="21" bestFit="1" customWidth="1"/>
    <col min="12742" max="12742" width="76" style="21" customWidth="1"/>
    <col min="12743" max="12743" width="14.36328125" style="21" customWidth="1"/>
    <col min="12744" max="12752" width="11.36328125" style="21" customWidth="1"/>
    <col min="12753" max="12759" width="9.6328125" style="21" customWidth="1"/>
    <col min="12760" max="12760" width="11.36328125" style="21" customWidth="1"/>
    <col min="12761" max="12767" width="9.6328125" style="21" customWidth="1"/>
    <col min="12768" max="12768" width="11.36328125" style="21" customWidth="1"/>
    <col min="12769" max="12775" width="9.6328125" style="21" customWidth="1"/>
    <col min="12776" max="12776" width="11.36328125" style="21" customWidth="1"/>
    <col min="12777" max="12783" width="9.6328125" style="21" customWidth="1"/>
    <col min="12784" max="12784" width="11.36328125" style="21" customWidth="1"/>
    <col min="12785" max="12811" width="9.6328125" style="21" customWidth="1"/>
    <col min="12812" max="12812" width="11.36328125" style="21" customWidth="1"/>
    <col min="12813" max="12845" width="9.6328125" style="21" customWidth="1"/>
    <col min="12846" max="12853" width="11.36328125" style="21" customWidth="1"/>
    <col min="12854" max="12994" width="11.36328125" style="21"/>
    <col min="12995" max="12995" width="2.6328125" style="21" customWidth="1"/>
    <col min="12996" max="12996" width="7" style="21" customWidth="1"/>
    <col min="12997" max="12997" width="9.6328125" style="21" bestFit="1" customWidth="1"/>
    <col min="12998" max="12998" width="76" style="21" customWidth="1"/>
    <col min="12999" max="12999" width="14.36328125" style="21" customWidth="1"/>
    <col min="13000" max="13008" width="11.36328125" style="21" customWidth="1"/>
    <col min="13009" max="13015" width="9.6328125" style="21" customWidth="1"/>
    <col min="13016" max="13016" width="11.36328125" style="21" customWidth="1"/>
    <col min="13017" max="13023" width="9.6328125" style="21" customWidth="1"/>
    <col min="13024" max="13024" width="11.36328125" style="21" customWidth="1"/>
    <col min="13025" max="13031" width="9.6328125" style="21" customWidth="1"/>
    <col min="13032" max="13032" width="11.36328125" style="21" customWidth="1"/>
    <col min="13033" max="13039" width="9.6328125" style="21" customWidth="1"/>
    <col min="13040" max="13040" width="11.36328125" style="21" customWidth="1"/>
    <col min="13041" max="13067" width="9.6328125" style="21" customWidth="1"/>
    <col min="13068" max="13068" width="11.36328125" style="21" customWidth="1"/>
    <col min="13069" max="13101" width="9.6328125" style="21" customWidth="1"/>
    <col min="13102" max="13109" width="11.36328125" style="21" customWidth="1"/>
    <col min="13110" max="13250" width="11.36328125" style="21"/>
    <col min="13251" max="13251" width="2.6328125" style="21" customWidth="1"/>
    <col min="13252" max="13252" width="7" style="21" customWidth="1"/>
    <col min="13253" max="13253" width="9.6328125" style="21" bestFit="1" customWidth="1"/>
    <col min="13254" max="13254" width="76" style="21" customWidth="1"/>
    <col min="13255" max="13255" width="14.36328125" style="21" customWidth="1"/>
    <col min="13256" max="13264" width="11.36328125" style="21" customWidth="1"/>
    <col min="13265" max="13271" width="9.6328125" style="21" customWidth="1"/>
    <col min="13272" max="13272" width="11.36328125" style="21" customWidth="1"/>
    <col min="13273" max="13279" width="9.6328125" style="21" customWidth="1"/>
    <col min="13280" max="13280" width="11.36328125" style="21" customWidth="1"/>
    <col min="13281" max="13287" width="9.6328125" style="21" customWidth="1"/>
    <col min="13288" max="13288" width="11.36328125" style="21" customWidth="1"/>
    <col min="13289" max="13295" width="9.6328125" style="21" customWidth="1"/>
    <col min="13296" max="13296" width="11.36328125" style="21" customWidth="1"/>
    <col min="13297" max="13323" width="9.6328125" style="21" customWidth="1"/>
    <col min="13324" max="13324" width="11.36328125" style="21" customWidth="1"/>
    <col min="13325" max="13357" width="9.6328125" style="21" customWidth="1"/>
    <col min="13358" max="13365" width="11.36328125" style="21" customWidth="1"/>
    <col min="13366" max="13506" width="11.36328125" style="21"/>
    <col min="13507" max="13507" width="2.6328125" style="21" customWidth="1"/>
    <col min="13508" max="13508" width="7" style="21" customWidth="1"/>
    <col min="13509" max="13509" width="9.6328125" style="21" bestFit="1" customWidth="1"/>
    <col min="13510" max="13510" width="76" style="21" customWidth="1"/>
    <col min="13511" max="13511" width="14.36328125" style="21" customWidth="1"/>
    <col min="13512" max="13520" width="11.36328125" style="21" customWidth="1"/>
    <col min="13521" max="13527" width="9.6328125" style="21" customWidth="1"/>
    <col min="13528" max="13528" width="11.36328125" style="21" customWidth="1"/>
    <col min="13529" max="13535" width="9.6328125" style="21" customWidth="1"/>
    <col min="13536" max="13536" width="11.36328125" style="21" customWidth="1"/>
    <col min="13537" max="13543" width="9.6328125" style="21" customWidth="1"/>
    <col min="13544" max="13544" width="11.36328125" style="21" customWidth="1"/>
    <col min="13545" max="13551" width="9.6328125" style="21" customWidth="1"/>
    <col min="13552" max="13552" width="11.36328125" style="21" customWidth="1"/>
    <col min="13553" max="13579" width="9.6328125" style="21" customWidth="1"/>
    <col min="13580" max="13580" width="11.36328125" style="21" customWidth="1"/>
    <col min="13581" max="13613" width="9.6328125" style="21" customWidth="1"/>
    <col min="13614" max="13621" width="11.36328125" style="21" customWidth="1"/>
    <col min="13622" max="13762" width="11.36328125" style="21"/>
    <col min="13763" max="13763" width="2.6328125" style="21" customWidth="1"/>
    <col min="13764" max="13764" width="7" style="21" customWidth="1"/>
    <col min="13765" max="13765" width="9.6328125" style="21" bestFit="1" customWidth="1"/>
    <col min="13766" max="13766" width="76" style="21" customWidth="1"/>
    <col min="13767" max="13767" width="14.36328125" style="21" customWidth="1"/>
    <col min="13768" max="13776" width="11.36328125" style="21" customWidth="1"/>
    <col min="13777" max="13783" width="9.6328125" style="21" customWidth="1"/>
    <col min="13784" max="13784" width="11.36328125" style="21" customWidth="1"/>
    <col min="13785" max="13791" width="9.6328125" style="21" customWidth="1"/>
    <col min="13792" max="13792" width="11.36328125" style="21" customWidth="1"/>
    <col min="13793" max="13799" width="9.6328125" style="21" customWidth="1"/>
    <col min="13800" max="13800" width="11.36328125" style="21" customWidth="1"/>
    <col min="13801" max="13807" width="9.6328125" style="21" customWidth="1"/>
    <col min="13808" max="13808" width="11.36328125" style="21" customWidth="1"/>
    <col min="13809" max="13835" width="9.6328125" style="21" customWidth="1"/>
    <col min="13836" max="13836" width="11.36328125" style="21" customWidth="1"/>
    <col min="13837" max="13869" width="9.6328125" style="21" customWidth="1"/>
    <col min="13870" max="13877" width="11.36328125" style="21" customWidth="1"/>
    <col min="13878" max="14018" width="11.36328125" style="21"/>
    <col min="14019" max="14019" width="2.6328125" style="21" customWidth="1"/>
    <col min="14020" max="14020" width="7" style="21" customWidth="1"/>
    <col min="14021" max="14021" width="9.6328125" style="21" bestFit="1" customWidth="1"/>
    <col min="14022" max="14022" width="76" style="21" customWidth="1"/>
    <col min="14023" max="14023" width="14.36328125" style="21" customWidth="1"/>
    <col min="14024" max="14032" width="11.36328125" style="21" customWidth="1"/>
    <col min="14033" max="14039" width="9.6328125" style="21" customWidth="1"/>
    <col min="14040" max="14040" width="11.36328125" style="21" customWidth="1"/>
    <col min="14041" max="14047" width="9.6328125" style="21" customWidth="1"/>
    <col min="14048" max="14048" width="11.36328125" style="21" customWidth="1"/>
    <col min="14049" max="14055" width="9.6328125" style="21" customWidth="1"/>
    <col min="14056" max="14056" width="11.36328125" style="21" customWidth="1"/>
    <col min="14057" max="14063" width="9.6328125" style="21" customWidth="1"/>
    <col min="14064" max="14064" width="11.36328125" style="21" customWidth="1"/>
    <col min="14065" max="14091" width="9.6328125" style="21" customWidth="1"/>
    <col min="14092" max="14092" width="11.36328125" style="21" customWidth="1"/>
    <col min="14093" max="14125" width="9.6328125" style="21" customWidth="1"/>
    <col min="14126" max="14133" width="11.36328125" style="21" customWidth="1"/>
    <col min="14134" max="14274" width="11.36328125" style="21"/>
    <col min="14275" max="14275" width="2.6328125" style="21" customWidth="1"/>
    <col min="14276" max="14276" width="7" style="21" customWidth="1"/>
    <col min="14277" max="14277" width="9.6328125" style="21" bestFit="1" customWidth="1"/>
    <col min="14278" max="14278" width="76" style="21" customWidth="1"/>
    <col min="14279" max="14279" width="14.36328125" style="21" customWidth="1"/>
    <col min="14280" max="14288" width="11.36328125" style="21" customWidth="1"/>
    <col min="14289" max="14295" width="9.6328125" style="21" customWidth="1"/>
    <col min="14296" max="14296" width="11.36328125" style="21" customWidth="1"/>
    <col min="14297" max="14303" width="9.6328125" style="21" customWidth="1"/>
    <col min="14304" max="14304" width="11.36328125" style="21" customWidth="1"/>
    <col min="14305" max="14311" width="9.6328125" style="21" customWidth="1"/>
    <col min="14312" max="14312" width="11.36328125" style="21" customWidth="1"/>
    <col min="14313" max="14319" width="9.6328125" style="21" customWidth="1"/>
    <col min="14320" max="14320" width="11.36328125" style="21" customWidth="1"/>
    <col min="14321" max="14347" width="9.6328125" style="21" customWidth="1"/>
    <col min="14348" max="14348" width="11.36328125" style="21" customWidth="1"/>
    <col min="14349" max="14381" width="9.6328125" style="21" customWidth="1"/>
    <col min="14382" max="14389" width="11.36328125" style="21" customWidth="1"/>
    <col min="14390" max="14530" width="11.36328125" style="21"/>
    <col min="14531" max="14531" width="2.6328125" style="21" customWidth="1"/>
    <col min="14532" max="14532" width="7" style="21" customWidth="1"/>
    <col min="14533" max="14533" width="9.6328125" style="21" bestFit="1" customWidth="1"/>
    <col min="14534" max="14534" width="76" style="21" customWidth="1"/>
    <col min="14535" max="14535" width="14.36328125" style="21" customWidth="1"/>
    <col min="14536" max="14544" width="11.36328125" style="21" customWidth="1"/>
    <col min="14545" max="14551" width="9.6328125" style="21" customWidth="1"/>
    <col min="14552" max="14552" width="11.36328125" style="21" customWidth="1"/>
    <col min="14553" max="14559" width="9.6328125" style="21" customWidth="1"/>
    <col min="14560" max="14560" width="11.36328125" style="21" customWidth="1"/>
    <col min="14561" max="14567" width="9.6328125" style="21" customWidth="1"/>
    <col min="14568" max="14568" width="11.36328125" style="21" customWidth="1"/>
    <col min="14569" max="14575" width="9.6328125" style="21" customWidth="1"/>
    <col min="14576" max="14576" width="11.36328125" style="21" customWidth="1"/>
    <col min="14577" max="14603" width="9.6328125" style="21" customWidth="1"/>
    <col min="14604" max="14604" width="11.36328125" style="21" customWidth="1"/>
    <col min="14605" max="14637" width="9.6328125" style="21" customWidth="1"/>
    <col min="14638" max="14645" width="11.36328125" style="21" customWidth="1"/>
    <col min="14646" max="14786" width="11.36328125" style="21"/>
    <col min="14787" max="14787" width="2.6328125" style="21" customWidth="1"/>
    <col min="14788" max="14788" width="7" style="21" customWidth="1"/>
    <col min="14789" max="14789" width="9.6328125" style="21" bestFit="1" customWidth="1"/>
    <col min="14790" max="14790" width="76" style="21" customWidth="1"/>
    <col min="14791" max="14791" width="14.36328125" style="21" customWidth="1"/>
    <col min="14792" max="14800" width="11.36328125" style="21" customWidth="1"/>
    <col min="14801" max="14807" width="9.6328125" style="21" customWidth="1"/>
    <col min="14808" max="14808" width="11.36328125" style="21" customWidth="1"/>
    <col min="14809" max="14815" width="9.6328125" style="21" customWidth="1"/>
    <col min="14816" max="14816" width="11.36328125" style="21" customWidth="1"/>
    <col min="14817" max="14823" width="9.6328125" style="21" customWidth="1"/>
    <col min="14824" max="14824" width="11.36328125" style="21" customWidth="1"/>
    <col min="14825" max="14831" width="9.6328125" style="21" customWidth="1"/>
    <col min="14832" max="14832" width="11.36328125" style="21" customWidth="1"/>
    <col min="14833" max="14859" width="9.6328125" style="21" customWidth="1"/>
    <col min="14860" max="14860" width="11.36328125" style="21" customWidth="1"/>
    <col min="14861" max="14893" width="9.6328125" style="21" customWidth="1"/>
    <col min="14894" max="14901" width="11.36328125" style="21" customWidth="1"/>
    <col min="14902" max="15042" width="11.36328125" style="21"/>
    <col min="15043" max="15043" width="2.6328125" style="21" customWidth="1"/>
    <col min="15044" max="15044" width="7" style="21" customWidth="1"/>
    <col min="15045" max="15045" width="9.6328125" style="21" bestFit="1" customWidth="1"/>
    <col min="15046" max="15046" width="76" style="21" customWidth="1"/>
    <col min="15047" max="15047" width="14.36328125" style="21" customWidth="1"/>
    <col min="15048" max="15056" width="11.36328125" style="21" customWidth="1"/>
    <col min="15057" max="15063" width="9.6328125" style="21" customWidth="1"/>
    <col min="15064" max="15064" width="11.36328125" style="21" customWidth="1"/>
    <col min="15065" max="15071" width="9.6328125" style="21" customWidth="1"/>
    <col min="15072" max="15072" width="11.36328125" style="21" customWidth="1"/>
    <col min="15073" max="15079" width="9.6328125" style="21" customWidth="1"/>
    <col min="15080" max="15080" width="11.36328125" style="21" customWidth="1"/>
    <col min="15081" max="15087" width="9.6328125" style="21" customWidth="1"/>
    <col min="15088" max="15088" width="11.36328125" style="21" customWidth="1"/>
    <col min="15089" max="15115" width="9.6328125" style="21" customWidth="1"/>
    <col min="15116" max="15116" width="11.36328125" style="21" customWidth="1"/>
    <col min="15117" max="15149" width="9.6328125" style="21" customWidth="1"/>
    <col min="15150" max="15157" width="11.36328125" style="21" customWidth="1"/>
    <col min="15158" max="15298" width="11.36328125" style="21"/>
    <col min="15299" max="15299" width="2.6328125" style="21" customWidth="1"/>
    <col min="15300" max="15300" width="7" style="21" customWidth="1"/>
    <col min="15301" max="15301" width="9.6328125" style="21" bestFit="1" customWidth="1"/>
    <col min="15302" max="15302" width="76" style="21" customWidth="1"/>
    <col min="15303" max="15303" width="14.36328125" style="21" customWidth="1"/>
    <col min="15304" max="15312" width="11.36328125" style="21" customWidth="1"/>
    <col min="15313" max="15319" width="9.6328125" style="21" customWidth="1"/>
    <col min="15320" max="15320" width="11.36328125" style="21" customWidth="1"/>
    <col min="15321" max="15327" width="9.6328125" style="21" customWidth="1"/>
    <col min="15328" max="15328" width="11.36328125" style="21" customWidth="1"/>
    <col min="15329" max="15335" width="9.6328125" style="21" customWidth="1"/>
    <col min="15336" max="15336" width="11.36328125" style="21" customWidth="1"/>
    <col min="15337" max="15343" width="9.6328125" style="21" customWidth="1"/>
    <col min="15344" max="15344" width="11.36328125" style="21" customWidth="1"/>
    <col min="15345" max="15371" width="9.6328125" style="21" customWidth="1"/>
    <col min="15372" max="15372" width="11.36328125" style="21" customWidth="1"/>
    <col min="15373" max="15405" width="9.6328125" style="21" customWidth="1"/>
    <col min="15406" max="15413" width="11.36328125" style="21" customWidth="1"/>
    <col min="15414" max="15554" width="11.36328125" style="21"/>
    <col min="15555" max="15555" width="2.6328125" style="21" customWidth="1"/>
    <col min="15556" max="15556" width="7" style="21" customWidth="1"/>
    <col min="15557" max="15557" width="9.6328125" style="21" bestFit="1" customWidth="1"/>
    <col min="15558" max="15558" width="76" style="21" customWidth="1"/>
    <col min="15559" max="15559" width="14.36328125" style="21" customWidth="1"/>
    <col min="15560" max="15568" width="11.36328125" style="21" customWidth="1"/>
    <col min="15569" max="15575" width="9.6328125" style="21" customWidth="1"/>
    <col min="15576" max="15576" width="11.36328125" style="21" customWidth="1"/>
    <col min="15577" max="15583" width="9.6328125" style="21" customWidth="1"/>
    <col min="15584" max="15584" width="11.36328125" style="21" customWidth="1"/>
    <col min="15585" max="15591" width="9.6328125" style="21" customWidth="1"/>
    <col min="15592" max="15592" width="11.36328125" style="21" customWidth="1"/>
    <col min="15593" max="15599" width="9.6328125" style="21" customWidth="1"/>
    <col min="15600" max="15600" width="11.36328125" style="21" customWidth="1"/>
    <col min="15601" max="15627" width="9.6328125" style="21" customWidth="1"/>
    <col min="15628" max="15628" width="11.36328125" style="21" customWidth="1"/>
    <col min="15629" max="15661" width="9.6328125" style="21" customWidth="1"/>
    <col min="15662" max="15669" width="11.36328125" style="21" customWidth="1"/>
    <col min="15670" max="15810" width="11.36328125" style="21"/>
    <col min="15811" max="15811" width="2.6328125" style="21" customWidth="1"/>
    <col min="15812" max="15812" width="7" style="21" customWidth="1"/>
    <col min="15813" max="15813" width="9.6328125" style="21" bestFit="1" customWidth="1"/>
    <col min="15814" max="15814" width="76" style="21" customWidth="1"/>
    <col min="15815" max="15815" width="14.36328125" style="21" customWidth="1"/>
    <col min="15816" max="15824" width="11.36328125" style="21" customWidth="1"/>
    <col min="15825" max="15831" width="9.6328125" style="21" customWidth="1"/>
    <col min="15832" max="15832" width="11.36328125" style="21" customWidth="1"/>
    <col min="15833" max="15839" width="9.6328125" style="21" customWidth="1"/>
    <col min="15840" max="15840" width="11.36328125" style="21" customWidth="1"/>
    <col min="15841" max="15847" width="9.6328125" style="21" customWidth="1"/>
    <col min="15848" max="15848" width="11.36328125" style="21" customWidth="1"/>
    <col min="15849" max="15855" width="9.6328125" style="21" customWidth="1"/>
    <col min="15856" max="15856" width="11.36328125" style="21" customWidth="1"/>
    <col min="15857" max="15883" width="9.6328125" style="21" customWidth="1"/>
    <col min="15884" max="15884" width="11.36328125" style="21" customWidth="1"/>
    <col min="15885" max="15917" width="9.6328125" style="21" customWidth="1"/>
    <col min="15918" max="15925" width="11.36328125" style="21" customWidth="1"/>
    <col min="15926" max="16066" width="11.36328125" style="21"/>
    <col min="16067" max="16067" width="2.6328125" style="21" customWidth="1"/>
    <col min="16068" max="16068" width="7" style="21" customWidth="1"/>
    <col min="16069" max="16069" width="9.6328125" style="21" bestFit="1" customWidth="1"/>
    <col min="16070" max="16070" width="76" style="21" customWidth="1"/>
    <col min="16071" max="16071" width="14.36328125" style="21" customWidth="1"/>
    <col min="16072" max="16080" width="11.36328125" style="21" customWidth="1"/>
    <col min="16081" max="16087" width="9.6328125" style="21" customWidth="1"/>
    <col min="16088" max="16088" width="11.36328125" style="21" customWidth="1"/>
    <col min="16089" max="16095" width="9.6328125" style="21" customWidth="1"/>
    <col min="16096" max="16096" width="11.36328125" style="21" customWidth="1"/>
    <col min="16097" max="16103" width="9.6328125" style="21" customWidth="1"/>
    <col min="16104" max="16104" width="11.36328125" style="21" customWidth="1"/>
    <col min="16105" max="16111" width="9.6328125" style="21" customWidth="1"/>
    <col min="16112" max="16112" width="11.36328125" style="21" customWidth="1"/>
    <col min="16113" max="16139" width="9.6328125" style="21" customWidth="1"/>
    <col min="16140" max="16140" width="11.36328125" style="21" customWidth="1"/>
    <col min="16141" max="16173" width="9.6328125" style="21" customWidth="1"/>
    <col min="16174" max="16181" width="11.36328125" style="21" customWidth="1"/>
    <col min="16182" max="16384" width="11.36328125" style="21"/>
  </cols>
  <sheetData>
    <row r="1" spans="1:62" s="23" customFormat="1" ht="13">
      <c r="A1" s="16"/>
      <c r="B1" s="16"/>
      <c r="C1" s="16"/>
      <c r="D1" s="16"/>
      <c r="E1" s="16"/>
      <c r="F1" s="415"/>
      <c r="G1" s="415"/>
      <c r="H1" s="416"/>
      <c r="I1" s="416"/>
      <c r="J1" s="416"/>
    </row>
    <row r="2" spans="1:62" s="23" customFormat="1" ht="13">
      <c r="A2" s="16"/>
      <c r="B2" s="37"/>
      <c r="C2" s="37"/>
      <c r="D2" s="37"/>
      <c r="E2" s="37"/>
      <c r="F2" s="73"/>
      <c r="G2" s="417"/>
      <c r="H2" s="418"/>
      <c r="I2" s="418"/>
      <c r="J2" s="418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419"/>
      <c r="AR2" s="419"/>
      <c r="AS2" s="419"/>
      <c r="AT2" s="22"/>
      <c r="AU2" s="22"/>
      <c r="AV2" s="22"/>
      <c r="AW2" s="22"/>
      <c r="AX2" s="22"/>
      <c r="AY2" s="22"/>
      <c r="AZ2" s="22"/>
      <c r="BA2" s="22"/>
    </row>
    <row r="3" spans="1:62" s="23" customFormat="1" ht="13">
      <c r="A3" s="16"/>
      <c r="B3" s="37"/>
      <c r="C3" s="37"/>
      <c r="D3" s="37"/>
      <c r="E3" s="37"/>
      <c r="F3" s="415"/>
      <c r="G3" s="417"/>
      <c r="H3" s="418"/>
      <c r="I3" s="418"/>
      <c r="J3" s="417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</row>
    <row r="4" spans="1:62" s="23" customFormat="1" ht="13">
      <c r="A4" s="16"/>
      <c r="B4" s="37"/>
      <c r="C4" s="37"/>
      <c r="D4" s="37"/>
      <c r="E4" s="37"/>
      <c r="F4" s="415"/>
      <c r="G4" s="417"/>
      <c r="H4" s="418"/>
      <c r="I4" s="418"/>
      <c r="J4" s="22"/>
      <c r="K4" s="22"/>
      <c r="L4" s="22"/>
      <c r="M4" s="22"/>
      <c r="N4" s="173" t="s">
        <v>488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</row>
    <row r="5" spans="1:62" s="23" customFormat="1" ht="13">
      <c r="A5" s="16"/>
      <c r="B5" s="37"/>
      <c r="C5" s="37"/>
      <c r="D5" s="37"/>
      <c r="E5" s="37"/>
      <c r="F5" s="415"/>
      <c r="G5" s="417"/>
      <c r="H5" s="418"/>
      <c r="I5" s="418"/>
      <c r="J5" s="22"/>
      <c r="K5" s="22"/>
      <c r="L5" s="22"/>
      <c r="M5" s="22"/>
      <c r="N5" s="173" t="s">
        <v>489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</row>
    <row r="6" spans="1:62" s="23" customFormat="1" ht="13">
      <c r="A6" s="16"/>
      <c r="B6" s="37"/>
      <c r="C6" s="37"/>
      <c r="D6" s="37"/>
      <c r="E6" s="37"/>
      <c r="F6" s="415"/>
      <c r="G6" s="417"/>
      <c r="H6" s="418"/>
      <c r="I6" s="418"/>
      <c r="J6" s="22"/>
      <c r="K6" s="417" t="s">
        <v>494</v>
      </c>
      <c r="L6" s="22"/>
      <c r="M6" s="22"/>
      <c r="N6" s="173" t="s">
        <v>490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</row>
    <row r="7" spans="1:62" s="23" customFormat="1" ht="13">
      <c r="A7" s="16"/>
      <c r="B7" s="37"/>
      <c r="C7" s="37"/>
      <c r="D7" s="37"/>
      <c r="E7" s="37"/>
      <c r="F7" s="415"/>
      <c r="G7" s="417"/>
      <c r="H7" s="418"/>
      <c r="I7" s="418"/>
      <c r="J7" s="22"/>
      <c r="K7" s="604" t="s">
        <v>488</v>
      </c>
      <c r="L7" s="605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</row>
    <row r="8" spans="1:62" s="23" customFormat="1" ht="13">
      <c r="A8" s="16"/>
      <c r="B8" s="37"/>
      <c r="C8" s="37"/>
      <c r="D8" s="37"/>
      <c r="E8" s="37"/>
      <c r="F8" s="415"/>
      <c r="G8" s="417"/>
      <c r="H8" s="418"/>
      <c r="I8" s="418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420"/>
      <c r="AU8" s="420"/>
      <c r="AV8" s="420"/>
      <c r="AW8" s="420"/>
      <c r="AX8" s="22"/>
      <c r="AY8" s="22"/>
      <c r="AZ8" s="22"/>
      <c r="BA8" s="22"/>
    </row>
    <row r="9" spans="1:62" s="23" customFormat="1" ht="13">
      <c r="A9" s="16"/>
      <c r="B9" s="16"/>
      <c r="C9" s="16"/>
      <c r="D9" s="16"/>
      <c r="E9" s="16"/>
      <c r="F9" s="421"/>
      <c r="G9" s="422"/>
      <c r="H9" s="418"/>
      <c r="I9" s="38"/>
      <c r="J9" s="39"/>
      <c r="K9" s="417"/>
      <c r="L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</row>
    <row r="10" spans="1:62" s="23" customFormat="1" ht="13">
      <c r="A10" s="16"/>
      <c r="B10" s="16"/>
      <c r="C10" s="16"/>
      <c r="D10" s="16"/>
      <c r="E10" s="16"/>
      <c r="F10" s="421"/>
      <c r="G10" s="424"/>
      <c r="H10" s="418"/>
      <c r="I10" s="38"/>
      <c r="J10" s="39"/>
      <c r="K10" s="417"/>
      <c r="L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</row>
    <row r="11" spans="1:62" s="23" customFormat="1" ht="13">
      <c r="A11" s="16"/>
      <c r="B11" s="16"/>
      <c r="C11" s="16"/>
      <c r="D11" s="16"/>
      <c r="E11" s="16"/>
      <c r="F11" s="415"/>
      <c r="G11" s="415"/>
      <c r="H11" s="416"/>
      <c r="I11" s="416"/>
      <c r="J11" s="426"/>
      <c r="K11" s="85" t="str">
        <f>TEXT(K12,"ddd")</f>
        <v>MM/DD/YYYY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</row>
    <row r="12" spans="1:62" s="23" customFormat="1" ht="13.5" thickBot="1">
      <c r="A12" s="16"/>
      <c r="B12" s="16"/>
      <c r="C12" s="16"/>
      <c r="D12" s="16"/>
      <c r="E12" s="16"/>
      <c r="F12" s="415"/>
      <c r="G12" s="415"/>
      <c r="H12" s="427"/>
      <c r="I12" s="416"/>
      <c r="J12" s="426"/>
      <c r="K12" s="86" t="str">
        <f>'Header &amp; Notes'!J10</f>
        <v>MM/DD/YYYY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 t="e">
        <f>#REF!+7</f>
        <v>#REF!</v>
      </c>
      <c r="AR12" s="72" t="e">
        <f>AQ12+ROUNDDOWN(21/2,0)</f>
        <v>#REF!</v>
      </c>
      <c r="AS12" s="72" t="e">
        <f>AR12+30/2</f>
        <v>#REF!</v>
      </c>
      <c r="AT12" s="72" t="e">
        <f t="shared" ref="AT12:AV12" si="0">AS12+30/2</f>
        <v>#REF!</v>
      </c>
      <c r="AU12" s="72" t="e">
        <f t="shared" si="0"/>
        <v>#REF!</v>
      </c>
      <c r="AV12" s="72" t="e">
        <f t="shared" si="0"/>
        <v>#REF!</v>
      </c>
      <c r="AW12" s="72" t="e">
        <f>AV12+92/2</f>
        <v>#REF!</v>
      </c>
      <c r="AX12" s="72" t="e">
        <f>AW12+92/2</f>
        <v>#REF!</v>
      </c>
      <c r="AY12" s="72" t="e">
        <f>AX12+ROUNDDOWN(365/2,0)</f>
        <v>#REF!</v>
      </c>
      <c r="AZ12" s="72" t="e">
        <f>AY12+ROUNDDOWN(3*365/2,)</f>
        <v>#REF!</v>
      </c>
      <c r="BA12" s="72" t="e">
        <f>AZ12+3650/2</f>
        <v>#REF!</v>
      </c>
    </row>
    <row r="13" spans="1:62" s="24" customFormat="1" ht="26">
      <c r="A13" s="428"/>
      <c r="B13" s="428"/>
      <c r="C13" s="428"/>
      <c r="D13" s="428"/>
      <c r="E13" s="428"/>
      <c r="F13" s="91" t="s">
        <v>159</v>
      </c>
      <c r="G13" s="91" t="s">
        <v>160</v>
      </c>
      <c r="H13" s="429" t="s">
        <v>0</v>
      </c>
      <c r="I13" s="569" t="s">
        <v>36</v>
      </c>
      <c r="J13" s="569" t="s">
        <v>37</v>
      </c>
      <c r="K13" s="431" t="s">
        <v>161</v>
      </c>
      <c r="L13" s="431" t="s">
        <v>162</v>
      </c>
      <c r="M13" s="431" t="s">
        <v>324</v>
      </c>
      <c r="N13" s="431" t="s">
        <v>163</v>
      </c>
      <c r="O13" s="431" t="s">
        <v>164</v>
      </c>
      <c r="P13" s="431" t="s">
        <v>165</v>
      </c>
      <c r="Q13" s="431" t="s">
        <v>166</v>
      </c>
      <c r="R13" s="431" t="s">
        <v>167</v>
      </c>
      <c r="S13" s="431" t="s">
        <v>168</v>
      </c>
      <c r="T13" s="431" t="s">
        <v>280</v>
      </c>
      <c r="U13" s="431" t="s">
        <v>281</v>
      </c>
      <c r="V13" s="431" t="s">
        <v>282</v>
      </c>
      <c r="W13" s="431" t="s">
        <v>283</v>
      </c>
      <c r="X13" s="431" t="s">
        <v>284</v>
      </c>
      <c r="Y13" s="431" t="s">
        <v>285</v>
      </c>
      <c r="Z13" s="431" t="s">
        <v>286</v>
      </c>
      <c r="AA13" s="431" t="s">
        <v>287</v>
      </c>
      <c r="AB13" s="431" t="s">
        <v>288</v>
      </c>
      <c r="AC13" s="431" t="s">
        <v>289</v>
      </c>
      <c r="AD13" s="431" t="s">
        <v>290</v>
      </c>
      <c r="AE13" s="431" t="s">
        <v>291</v>
      </c>
      <c r="AF13" s="431" t="s">
        <v>292</v>
      </c>
      <c r="AG13" s="431" t="s">
        <v>293</v>
      </c>
      <c r="AH13" s="431" t="s">
        <v>294</v>
      </c>
      <c r="AI13" s="431" t="s">
        <v>295</v>
      </c>
      <c r="AJ13" s="431" t="s">
        <v>296</v>
      </c>
      <c r="AK13" s="431" t="s">
        <v>297</v>
      </c>
      <c r="AL13" s="431" t="s">
        <v>298</v>
      </c>
      <c r="AM13" s="431" t="s">
        <v>299</v>
      </c>
      <c r="AN13" s="431" t="s">
        <v>300</v>
      </c>
      <c r="AO13" s="431" t="s">
        <v>301</v>
      </c>
      <c r="AP13" s="431" t="s">
        <v>302</v>
      </c>
      <c r="AQ13" s="431" t="s">
        <v>169</v>
      </c>
      <c r="AR13" s="431" t="s">
        <v>207</v>
      </c>
      <c r="AS13" s="431" t="s">
        <v>171</v>
      </c>
      <c r="AT13" s="431" t="s">
        <v>172</v>
      </c>
      <c r="AU13" s="431" t="s">
        <v>173</v>
      </c>
      <c r="AV13" s="431" t="s">
        <v>174</v>
      </c>
      <c r="AW13" s="431" t="s">
        <v>175</v>
      </c>
      <c r="AX13" s="431" t="s">
        <v>176</v>
      </c>
      <c r="AY13" s="431" t="s">
        <v>177</v>
      </c>
      <c r="AZ13" s="431" t="s">
        <v>208</v>
      </c>
      <c r="BA13" s="431" t="s">
        <v>179</v>
      </c>
      <c r="BB13" s="432"/>
    </row>
    <row r="14" spans="1:62" s="24" customFormat="1" ht="13">
      <c r="A14" s="433"/>
      <c r="B14" s="23"/>
      <c r="C14" s="23"/>
      <c r="D14" s="23"/>
      <c r="E14" s="23"/>
      <c r="F14" s="47" t="s">
        <v>43</v>
      </c>
      <c r="G14" s="67">
        <v>1</v>
      </c>
      <c r="H14" s="570" t="s">
        <v>180</v>
      </c>
      <c r="I14" s="434"/>
      <c r="J14" s="435"/>
      <c r="K14" s="436"/>
      <c r="L14" s="436"/>
      <c r="M14" s="437"/>
      <c r="N14" s="436"/>
      <c r="O14" s="436"/>
      <c r="P14" s="436"/>
      <c r="Q14" s="436"/>
      <c r="R14" s="436"/>
      <c r="S14" s="436"/>
      <c r="T14" s="436"/>
      <c r="U14" s="436"/>
      <c r="V14" s="436"/>
      <c r="W14" s="436"/>
      <c r="X14" s="436"/>
      <c r="Y14" s="436"/>
      <c r="Z14" s="436"/>
      <c r="AA14" s="436"/>
      <c r="AB14" s="436"/>
      <c r="AC14" s="436"/>
      <c r="AD14" s="436"/>
      <c r="AE14" s="436"/>
      <c r="AF14" s="436"/>
      <c r="AG14" s="436"/>
      <c r="AH14" s="436"/>
      <c r="AI14" s="436"/>
      <c r="AJ14" s="436"/>
      <c r="AK14" s="436"/>
      <c r="AL14" s="436"/>
      <c r="AM14" s="436"/>
      <c r="AN14" s="436"/>
      <c r="AO14" s="436"/>
      <c r="AP14" s="436"/>
      <c r="AQ14" s="436"/>
      <c r="AR14" s="436"/>
      <c r="AS14" s="436"/>
      <c r="AT14" s="436"/>
      <c r="AU14" s="436"/>
      <c r="AV14" s="436"/>
      <c r="AW14" s="436"/>
      <c r="AX14" s="436"/>
      <c r="AY14" s="436"/>
      <c r="AZ14" s="436"/>
      <c r="BA14" s="438"/>
      <c r="BB14" s="432"/>
    </row>
    <row r="15" spans="1:62" s="44" customFormat="1" ht="13">
      <c r="A15" s="439" t="e">
        <f>Bobot!#REF!</f>
        <v>#REF!</v>
      </c>
      <c r="B15" s="439"/>
      <c r="C15" s="439"/>
      <c r="D15" s="439"/>
      <c r="E15" s="439"/>
      <c r="F15" s="47" t="s">
        <v>44</v>
      </c>
      <c r="G15" s="67" t="s">
        <v>534</v>
      </c>
      <c r="H15" s="36" t="s">
        <v>181</v>
      </c>
      <c r="I15" s="443"/>
      <c r="J15" s="444"/>
      <c r="K15" s="442"/>
      <c r="L15" s="98">
        <f>SUM(L16:L30)</f>
        <v>0</v>
      </c>
      <c r="M15" s="98">
        <f t="shared" ref="M15:BA15" si="1">SUM(M16:M30)</f>
        <v>0</v>
      </c>
      <c r="N15" s="98">
        <f t="shared" si="1"/>
        <v>0</v>
      </c>
      <c r="O15" s="98">
        <f t="shared" si="1"/>
        <v>0</v>
      </c>
      <c r="P15" s="98">
        <f t="shared" si="1"/>
        <v>0</v>
      </c>
      <c r="Q15" s="98">
        <f t="shared" si="1"/>
        <v>0</v>
      </c>
      <c r="R15" s="98">
        <f t="shared" si="1"/>
        <v>0</v>
      </c>
      <c r="S15" s="98">
        <f t="shared" si="1"/>
        <v>0</v>
      </c>
      <c r="T15" s="98">
        <f t="shared" si="1"/>
        <v>0</v>
      </c>
      <c r="U15" s="98">
        <f t="shared" si="1"/>
        <v>0</v>
      </c>
      <c r="V15" s="98">
        <f t="shared" si="1"/>
        <v>0</v>
      </c>
      <c r="W15" s="98">
        <f t="shared" si="1"/>
        <v>0</v>
      </c>
      <c r="X15" s="98">
        <f t="shared" si="1"/>
        <v>0</v>
      </c>
      <c r="Y15" s="98">
        <f t="shared" si="1"/>
        <v>0</v>
      </c>
      <c r="Z15" s="98">
        <f t="shared" si="1"/>
        <v>0</v>
      </c>
      <c r="AA15" s="98">
        <f t="shared" si="1"/>
        <v>0</v>
      </c>
      <c r="AB15" s="98">
        <f t="shared" si="1"/>
        <v>0</v>
      </c>
      <c r="AC15" s="98">
        <f t="shared" si="1"/>
        <v>0</v>
      </c>
      <c r="AD15" s="98">
        <f t="shared" si="1"/>
        <v>0</v>
      </c>
      <c r="AE15" s="98">
        <f t="shared" si="1"/>
        <v>0</v>
      </c>
      <c r="AF15" s="98">
        <f t="shared" si="1"/>
        <v>0</v>
      </c>
      <c r="AG15" s="98">
        <f t="shared" si="1"/>
        <v>0</v>
      </c>
      <c r="AH15" s="98">
        <f t="shared" si="1"/>
        <v>0</v>
      </c>
      <c r="AI15" s="98">
        <f t="shared" si="1"/>
        <v>0</v>
      </c>
      <c r="AJ15" s="98">
        <f t="shared" si="1"/>
        <v>0</v>
      </c>
      <c r="AK15" s="98">
        <f t="shared" si="1"/>
        <v>0</v>
      </c>
      <c r="AL15" s="98">
        <f t="shared" si="1"/>
        <v>0</v>
      </c>
      <c r="AM15" s="98">
        <f t="shared" si="1"/>
        <v>0</v>
      </c>
      <c r="AN15" s="98">
        <f t="shared" si="1"/>
        <v>0</v>
      </c>
      <c r="AO15" s="98">
        <f t="shared" si="1"/>
        <v>0</v>
      </c>
      <c r="AP15" s="98">
        <f t="shared" si="1"/>
        <v>0</v>
      </c>
      <c r="AQ15" s="98">
        <f t="shared" si="1"/>
        <v>0</v>
      </c>
      <c r="AR15" s="98">
        <f t="shared" si="1"/>
        <v>0</v>
      </c>
      <c r="AS15" s="98">
        <f t="shared" si="1"/>
        <v>0</v>
      </c>
      <c r="AT15" s="98">
        <f t="shared" si="1"/>
        <v>0</v>
      </c>
      <c r="AU15" s="98">
        <f t="shared" si="1"/>
        <v>0</v>
      </c>
      <c r="AV15" s="98">
        <f t="shared" si="1"/>
        <v>0</v>
      </c>
      <c r="AW15" s="98">
        <f t="shared" si="1"/>
        <v>0</v>
      </c>
      <c r="AX15" s="98">
        <f t="shared" si="1"/>
        <v>0</v>
      </c>
      <c r="AY15" s="98">
        <f t="shared" si="1"/>
        <v>0</v>
      </c>
      <c r="AZ15" s="98">
        <f t="shared" si="1"/>
        <v>0</v>
      </c>
      <c r="BA15" s="98">
        <f t="shared" si="1"/>
        <v>0</v>
      </c>
      <c r="BB15" s="432"/>
    </row>
    <row r="16" spans="1:62" s="44" customFormat="1">
      <c r="A16" s="439" t="e">
        <f>Bobot!#REF!</f>
        <v>#REF!</v>
      </c>
      <c r="B16" s="439"/>
      <c r="C16" s="439"/>
      <c r="D16" s="439"/>
      <c r="E16" s="439"/>
      <c r="F16" s="47" t="s">
        <v>45</v>
      </c>
      <c r="G16" s="69" t="s">
        <v>509</v>
      </c>
      <c r="H16" s="42" t="s">
        <v>235</v>
      </c>
      <c r="I16" s="443">
        <f>IF($K$7="Skenario Bank 1",VLOOKUP($F16,Bobot!$F$16:$AA$180,15,0),IF($K$7="Skenario Bank 2",VLOOKUP(F16,Bobot!$F$16:$AA$180,18,0),IF($K$7="Skenario Bank 3",VLOOKUP($F16,Bobot!$F$16:$AA$180,21,0),0)))</f>
        <v>0</v>
      </c>
      <c r="J16" s="444">
        <f>IF($K$7="Skenario Bank 1",VLOOKUP($F16,Bobot!$F$16:$AA$180,16,0),IF($K$7="Skenario Bank 2",VLOOKUP($F16,Bobot!$F$16:$AA$180,19,0),IF($K$7="Skenario Bank 3",VLOOKUP($F16,Bobot!$F$16:$AA$180,22,0),0)))</f>
        <v>0</v>
      </c>
      <c r="K16" s="442"/>
      <c r="L16" s="445">
        <f>IF(Bobot!$P16=0,1,0)*('Input Bank'!L16+'Input Bank'!K16)*I16</f>
        <v>0</v>
      </c>
      <c r="M16" s="446">
        <f>Bobot!$P16*($I16*('Input Bank'!$K16+'Input Bank'!$L16)/30)+($J16*'Input Bank'!M16)</f>
        <v>0</v>
      </c>
      <c r="N16" s="446">
        <f>Bobot!$P16*($I16*('Input Bank'!$K16+'Input Bank'!$L16)/30)+($J16*'Input Bank'!N16)</f>
        <v>0</v>
      </c>
      <c r="O16" s="446">
        <f>Bobot!$P16*($I16*('Input Bank'!$K16+'Input Bank'!$L16)/30)+($J16*'Input Bank'!O16)</f>
        <v>0</v>
      </c>
      <c r="P16" s="446">
        <f>Bobot!$P16*($I16*('Input Bank'!$K16+'Input Bank'!$L16)/30)+($J16*'Input Bank'!P16)</f>
        <v>0</v>
      </c>
      <c r="Q16" s="446">
        <f>Bobot!$P16*($I16*('Input Bank'!$K16+'Input Bank'!$L16)/30)+($J16*'Input Bank'!Q16)</f>
        <v>0</v>
      </c>
      <c r="R16" s="446">
        <f>Bobot!$P16*($I16*('Input Bank'!$K16+'Input Bank'!$L16)/30)+($J16*'Input Bank'!R16)</f>
        <v>0</v>
      </c>
      <c r="S16" s="446">
        <f>Bobot!$P16*($I16*('Input Bank'!$K16+'Input Bank'!$L16)/30)+($J16*'Input Bank'!S16)</f>
        <v>0</v>
      </c>
      <c r="T16" s="446">
        <f>Bobot!$P16*($I16*('Input Bank'!$K16+'Input Bank'!$L16)/30)+($J16*'Input Bank'!T16)</f>
        <v>0</v>
      </c>
      <c r="U16" s="446">
        <f>Bobot!$P16*($I16*('Input Bank'!$K16+'Input Bank'!$L16)/30)+($J16*'Input Bank'!U16)</f>
        <v>0</v>
      </c>
      <c r="V16" s="446">
        <f>Bobot!$P16*($I16*('Input Bank'!$K16+'Input Bank'!$L16)/30)+($J16*'Input Bank'!V16)</f>
        <v>0</v>
      </c>
      <c r="W16" s="446">
        <f>Bobot!$P16*($I16*('Input Bank'!$K16+'Input Bank'!$L16)/30)+($J16*'Input Bank'!W16)</f>
        <v>0</v>
      </c>
      <c r="X16" s="446">
        <f>Bobot!$P16*($I16*('Input Bank'!$K16+'Input Bank'!$L16)/30)+($J16*'Input Bank'!X16)</f>
        <v>0</v>
      </c>
      <c r="Y16" s="446">
        <f>Bobot!$P16*($I16*('Input Bank'!$K16+'Input Bank'!$L16)/30)+($J16*'Input Bank'!Y16)</f>
        <v>0</v>
      </c>
      <c r="Z16" s="446">
        <f>Bobot!$P16*($I16*('Input Bank'!$K16+'Input Bank'!$L16)/30)+($J16*'Input Bank'!Z16)</f>
        <v>0</v>
      </c>
      <c r="AA16" s="446">
        <f>Bobot!$P16*($I16*('Input Bank'!$K16+'Input Bank'!$L16)/30)+($J16*'Input Bank'!AA16)</f>
        <v>0</v>
      </c>
      <c r="AB16" s="446">
        <f>Bobot!$P16*($I16*('Input Bank'!$K16+'Input Bank'!$L16)/30)+($J16*'Input Bank'!AB16)</f>
        <v>0</v>
      </c>
      <c r="AC16" s="446">
        <f>Bobot!$P16*($I16*('Input Bank'!$K16+'Input Bank'!$L16)/30)+($J16*'Input Bank'!AC16)</f>
        <v>0</v>
      </c>
      <c r="AD16" s="446">
        <f>Bobot!$P16*($I16*('Input Bank'!$K16+'Input Bank'!$L16)/30)+($J16*'Input Bank'!AD16)</f>
        <v>0</v>
      </c>
      <c r="AE16" s="446">
        <f>Bobot!$P16*($I16*('Input Bank'!$K16+'Input Bank'!$L16)/30)+($J16*'Input Bank'!AE16)</f>
        <v>0</v>
      </c>
      <c r="AF16" s="446">
        <f>Bobot!$P16*($I16*('Input Bank'!$K16+'Input Bank'!$L16)/30)+($J16*'Input Bank'!AF16)</f>
        <v>0</v>
      </c>
      <c r="AG16" s="446">
        <f>Bobot!$P16*($I16*('Input Bank'!$K16+'Input Bank'!$L16)/30)+($J16*'Input Bank'!AG16)</f>
        <v>0</v>
      </c>
      <c r="AH16" s="446">
        <f>Bobot!$P16*($I16*('Input Bank'!$K16+'Input Bank'!$L16)/30)+($J16*'Input Bank'!AH16)</f>
        <v>0</v>
      </c>
      <c r="AI16" s="446">
        <f>Bobot!$P16*($I16*('Input Bank'!$K16+'Input Bank'!$L16)/30)+($J16*'Input Bank'!AI16)</f>
        <v>0</v>
      </c>
      <c r="AJ16" s="446">
        <f>Bobot!$P16*($I16*('Input Bank'!$K16+'Input Bank'!$L16)/30)+($J16*'Input Bank'!AJ16)</f>
        <v>0</v>
      </c>
      <c r="AK16" s="446">
        <f>Bobot!$P16*($I16*('Input Bank'!$K16+'Input Bank'!$L16)/30)+($J16*'Input Bank'!AK16)</f>
        <v>0</v>
      </c>
      <c r="AL16" s="446">
        <f>Bobot!$P16*($I16*('Input Bank'!$K16+'Input Bank'!$L16)/30)+($J16*'Input Bank'!AL16)</f>
        <v>0</v>
      </c>
      <c r="AM16" s="446">
        <f>Bobot!$P16*($I16*('Input Bank'!$K16+'Input Bank'!$L16)/30)+($J16*'Input Bank'!AM16)</f>
        <v>0</v>
      </c>
      <c r="AN16" s="446">
        <f>Bobot!$P16*($I16*('Input Bank'!$K16+'Input Bank'!$L16)/30)+($J16*'Input Bank'!AN16)</f>
        <v>0</v>
      </c>
      <c r="AO16" s="446">
        <f>Bobot!$P16*($I16*('Input Bank'!$K16+'Input Bank'!$L16)/30)+($J16*'Input Bank'!AO16)</f>
        <v>0</v>
      </c>
      <c r="AP16" s="446">
        <f>Bobot!$P16*($I16*('Input Bank'!$K16+'Input Bank'!$L16)/30)+($J16*'Input Bank'!AP16)</f>
        <v>0</v>
      </c>
      <c r="AQ16" s="446">
        <f>$J16*'Input Bank'!AQ16</f>
        <v>0</v>
      </c>
      <c r="AR16" s="446">
        <f>$J16*'Input Bank'!AR16</f>
        <v>0</v>
      </c>
      <c r="AS16" s="446">
        <f>$J16*'Input Bank'!AS16</f>
        <v>0</v>
      </c>
      <c r="AT16" s="446">
        <f>$J16*'Input Bank'!AT16</f>
        <v>0</v>
      </c>
      <c r="AU16" s="446">
        <f>$J16*'Input Bank'!AU16</f>
        <v>0</v>
      </c>
      <c r="AV16" s="446">
        <f>$J16*'Input Bank'!AV16</f>
        <v>0</v>
      </c>
      <c r="AW16" s="446">
        <f>$J16*'Input Bank'!AW16</f>
        <v>0</v>
      </c>
      <c r="AX16" s="446">
        <f>$J16*'Input Bank'!AX16</f>
        <v>0</v>
      </c>
      <c r="AY16" s="446">
        <f>$J16*'Input Bank'!AY16</f>
        <v>0</v>
      </c>
      <c r="AZ16" s="446">
        <f>$J16*'Input Bank'!AZ16</f>
        <v>0</v>
      </c>
      <c r="BA16" s="447">
        <f>$J16*'Input Bank'!BA16</f>
        <v>0</v>
      </c>
      <c r="BB16" s="448"/>
      <c r="BC16" s="24"/>
      <c r="BD16" s="24"/>
      <c r="BE16" s="24"/>
      <c r="BF16" s="24"/>
      <c r="BG16" s="24"/>
      <c r="BH16" s="24"/>
      <c r="BI16" s="24"/>
      <c r="BJ16" s="24"/>
    </row>
    <row r="17" spans="1:68" s="44" customFormat="1">
      <c r="A17" s="439" t="e">
        <f>Bobot!#REF!</f>
        <v>#REF!</v>
      </c>
      <c r="B17" s="439"/>
      <c r="C17" s="439"/>
      <c r="D17" s="439"/>
      <c r="E17" s="439"/>
      <c r="F17" s="47" t="s">
        <v>46</v>
      </c>
      <c r="G17" s="69" t="s">
        <v>371</v>
      </c>
      <c r="H17" s="42" t="s">
        <v>603</v>
      </c>
      <c r="I17" s="443">
        <f>IF($K$7="Skenario Bank 1",VLOOKUP($F17,Bobot!$F$16:$AA$180,15,0),IF($K$7="Skenario Bank 2",VLOOKUP(F17,Bobot!$F$16:$AA$180,18,0),IF($K$7="Skenario Bank 3",VLOOKUP($F17,Bobot!$F$16:$AA$180,21,0),0)))</f>
        <v>0</v>
      </c>
      <c r="J17" s="444">
        <f>IF($K$7="Skenario Bank 1",VLOOKUP($F17,Bobot!$F$16:$AA$180,16,0),IF($K$7="Skenario Bank 2",VLOOKUP($F17,Bobot!$F$16:$AA$180,19,0),IF($K$7="Skenario Bank 3",VLOOKUP($F17,Bobot!$F$16:$AA$180,22,0),0)))</f>
        <v>0</v>
      </c>
      <c r="K17" s="442"/>
      <c r="L17" s="445">
        <f>IF(Bobot!$P17=0,1,0)*('Input Bank'!L17+'Input Bank'!K17)*I17</f>
        <v>0</v>
      </c>
      <c r="M17" s="446">
        <f>Bobot!$P17*($I17*('Input Bank'!$K17+'Input Bank'!$L17)/30)+($J17*'Input Bank'!M17)</f>
        <v>0</v>
      </c>
      <c r="N17" s="446">
        <f>Bobot!$P17*($I17*('Input Bank'!$K17+'Input Bank'!$L17)/30)+($J17*'Input Bank'!N17)</f>
        <v>0</v>
      </c>
      <c r="O17" s="446">
        <f>Bobot!$P17*($I17*('Input Bank'!$K17+'Input Bank'!$L17)/30)+($J17*'Input Bank'!O17)</f>
        <v>0</v>
      </c>
      <c r="P17" s="446">
        <f>Bobot!$P17*($I17*('Input Bank'!$K17+'Input Bank'!$L17)/30)+($J17*'Input Bank'!P17)</f>
        <v>0</v>
      </c>
      <c r="Q17" s="446">
        <f>Bobot!$P17*($I17*('Input Bank'!$K17+'Input Bank'!$L17)/30)+($J17*'Input Bank'!Q17)</f>
        <v>0</v>
      </c>
      <c r="R17" s="446">
        <f>Bobot!$P17*($I17*('Input Bank'!$K17+'Input Bank'!$L17)/30)+($J17*'Input Bank'!R17)</f>
        <v>0</v>
      </c>
      <c r="S17" s="446">
        <f>Bobot!$P17*($I17*('Input Bank'!$K17+'Input Bank'!$L17)/30)+($J17*'Input Bank'!S17)</f>
        <v>0</v>
      </c>
      <c r="T17" s="446">
        <f>Bobot!$P17*($I17*('Input Bank'!$K17+'Input Bank'!$L17)/30)+($J17*'Input Bank'!T17)</f>
        <v>0</v>
      </c>
      <c r="U17" s="446">
        <f>Bobot!$P17*($I17*('Input Bank'!$K17+'Input Bank'!$L17)/30)+($J17*'Input Bank'!U17)</f>
        <v>0</v>
      </c>
      <c r="V17" s="446">
        <f>Bobot!$P17*($I17*('Input Bank'!$K17+'Input Bank'!$L17)/30)+($J17*'Input Bank'!V17)</f>
        <v>0</v>
      </c>
      <c r="W17" s="446">
        <f>Bobot!$P17*($I17*('Input Bank'!$K17+'Input Bank'!$L17)/30)+($J17*'Input Bank'!W17)</f>
        <v>0</v>
      </c>
      <c r="X17" s="446">
        <f>Bobot!$P17*($I17*('Input Bank'!$K17+'Input Bank'!$L17)/30)+($J17*'Input Bank'!X17)</f>
        <v>0</v>
      </c>
      <c r="Y17" s="446">
        <f>Bobot!$P17*($I17*('Input Bank'!$K17+'Input Bank'!$L17)/30)+($J17*'Input Bank'!Y17)</f>
        <v>0</v>
      </c>
      <c r="Z17" s="446">
        <f>Bobot!$P17*($I17*('Input Bank'!$K17+'Input Bank'!$L17)/30)+($J17*'Input Bank'!Z17)</f>
        <v>0</v>
      </c>
      <c r="AA17" s="446">
        <f>Bobot!$P17*($I17*('Input Bank'!$K17+'Input Bank'!$L17)/30)+($J17*'Input Bank'!AA17)</f>
        <v>0</v>
      </c>
      <c r="AB17" s="446">
        <f>Bobot!$P17*($I17*('Input Bank'!$K17+'Input Bank'!$L17)/30)+($J17*'Input Bank'!AB17)</f>
        <v>0</v>
      </c>
      <c r="AC17" s="446">
        <f>Bobot!$P17*($I17*('Input Bank'!$K17+'Input Bank'!$L17)/30)+($J17*'Input Bank'!AC17)</f>
        <v>0</v>
      </c>
      <c r="AD17" s="446">
        <f>Bobot!$P17*($I17*('Input Bank'!$K17+'Input Bank'!$L17)/30)+($J17*'Input Bank'!AD17)</f>
        <v>0</v>
      </c>
      <c r="AE17" s="446">
        <f>Bobot!$P17*($I17*('Input Bank'!$K17+'Input Bank'!$L17)/30)+($J17*'Input Bank'!AE17)</f>
        <v>0</v>
      </c>
      <c r="AF17" s="446">
        <f>Bobot!$P17*($I17*('Input Bank'!$K17+'Input Bank'!$L17)/30)+($J17*'Input Bank'!AF17)</f>
        <v>0</v>
      </c>
      <c r="AG17" s="446">
        <f>Bobot!$P17*($I17*('Input Bank'!$K17+'Input Bank'!$L17)/30)+($J17*'Input Bank'!AG17)</f>
        <v>0</v>
      </c>
      <c r="AH17" s="446">
        <f>Bobot!$P17*($I17*('Input Bank'!$K17+'Input Bank'!$L17)/30)+($J17*'Input Bank'!AH17)</f>
        <v>0</v>
      </c>
      <c r="AI17" s="446">
        <f>Bobot!$P17*($I17*('Input Bank'!$K17+'Input Bank'!$L17)/30)+($J17*'Input Bank'!AI17)</f>
        <v>0</v>
      </c>
      <c r="AJ17" s="446">
        <f>Bobot!$P17*($I17*('Input Bank'!$K17+'Input Bank'!$L17)/30)+($J17*'Input Bank'!AJ17)</f>
        <v>0</v>
      </c>
      <c r="AK17" s="446">
        <f>Bobot!$P17*($I17*('Input Bank'!$K17+'Input Bank'!$L17)/30)+($J17*'Input Bank'!AK17)</f>
        <v>0</v>
      </c>
      <c r="AL17" s="446">
        <f>Bobot!$P17*($I17*('Input Bank'!$K17+'Input Bank'!$L17)/30)+($J17*'Input Bank'!AL17)</f>
        <v>0</v>
      </c>
      <c r="AM17" s="446">
        <f>Bobot!$P17*($I17*('Input Bank'!$K17+'Input Bank'!$L17)/30)+($J17*'Input Bank'!AM17)</f>
        <v>0</v>
      </c>
      <c r="AN17" s="446">
        <f>Bobot!$P17*($I17*('Input Bank'!$K17+'Input Bank'!$L17)/30)+($J17*'Input Bank'!AN17)</f>
        <v>0</v>
      </c>
      <c r="AO17" s="446">
        <f>Bobot!$P17*($I17*('Input Bank'!$K17+'Input Bank'!$L17)/30)+($J17*'Input Bank'!AO17)</f>
        <v>0</v>
      </c>
      <c r="AP17" s="446">
        <f>Bobot!$P17*($I17*('Input Bank'!$K17+'Input Bank'!$L17)/30)+($J17*'Input Bank'!AP17)</f>
        <v>0</v>
      </c>
      <c r="AQ17" s="446">
        <f>$J17*'Input Bank'!AQ17</f>
        <v>0</v>
      </c>
      <c r="AR17" s="446">
        <f>$J17*'Input Bank'!AR17</f>
        <v>0</v>
      </c>
      <c r="AS17" s="446">
        <f>$J17*'Input Bank'!AS17</f>
        <v>0</v>
      </c>
      <c r="AT17" s="446">
        <f>$J17*'Input Bank'!AT17</f>
        <v>0</v>
      </c>
      <c r="AU17" s="446">
        <f>$J17*'Input Bank'!AU17</f>
        <v>0</v>
      </c>
      <c r="AV17" s="446">
        <f>$J17*'Input Bank'!AV17</f>
        <v>0</v>
      </c>
      <c r="AW17" s="446">
        <f>$J17*'Input Bank'!AW17</f>
        <v>0</v>
      </c>
      <c r="AX17" s="446">
        <f>$J17*'Input Bank'!AX17</f>
        <v>0</v>
      </c>
      <c r="AY17" s="446">
        <f>$J17*'Input Bank'!AY17</f>
        <v>0</v>
      </c>
      <c r="AZ17" s="446">
        <f>$J17*'Input Bank'!AZ17</f>
        <v>0</v>
      </c>
      <c r="BA17" s="447">
        <f>$J17*'Input Bank'!BA17</f>
        <v>0</v>
      </c>
      <c r="BB17" s="448"/>
      <c r="BC17" s="24"/>
      <c r="BD17" s="24"/>
      <c r="BE17" s="24"/>
      <c r="BF17" s="24"/>
      <c r="BG17" s="24"/>
      <c r="BH17" s="24"/>
      <c r="BI17" s="24"/>
      <c r="BJ17" s="24"/>
    </row>
    <row r="18" spans="1:68" s="24" customFormat="1" ht="25">
      <c r="A18" s="439" t="e">
        <f>Bobot!#REF!</f>
        <v>#REF!</v>
      </c>
      <c r="B18" s="439"/>
      <c r="C18" s="439"/>
      <c r="D18" s="439"/>
      <c r="E18" s="439"/>
      <c r="F18" s="47" t="s">
        <v>47</v>
      </c>
      <c r="G18" s="69" t="s">
        <v>372</v>
      </c>
      <c r="H18" s="42" t="s">
        <v>604</v>
      </c>
      <c r="I18" s="443">
        <f>IF($K$7="Skenario Bank 1",VLOOKUP($F18,Bobot!$F$16:$AA$180,15,0),IF($K$7="Skenario Bank 2",VLOOKUP(F18,Bobot!$F$16:$AA$180,18,0),IF($K$7="Skenario Bank 3",VLOOKUP($F18,Bobot!$F$16:$AA$180,21,0),0)))</f>
        <v>0</v>
      </c>
      <c r="J18" s="444">
        <f>IF($K$7="Skenario Bank 1",VLOOKUP($F18,Bobot!$F$16:$AA$180,16,0),IF($K$7="Skenario Bank 2",VLOOKUP($F18,Bobot!$F$16:$AA$180,19,0),IF($K$7="Skenario Bank 3",VLOOKUP($F18,Bobot!$F$16:$AA$180,22,0),0)))</f>
        <v>0</v>
      </c>
      <c r="K18" s="442"/>
      <c r="L18" s="445">
        <f>IF(Bobot!$P18=0,1,0)*('Input Bank'!L18+'Input Bank'!K18)*I18</f>
        <v>0</v>
      </c>
      <c r="M18" s="446">
        <f>Bobot!$P18*($I18*('Input Bank'!$K18+'Input Bank'!$L18)/30)+($J18*'Input Bank'!M18)</f>
        <v>0</v>
      </c>
      <c r="N18" s="446">
        <f>Bobot!$P18*($I18*('Input Bank'!$K18+'Input Bank'!$L18)/30)+($J18*'Input Bank'!N18)</f>
        <v>0</v>
      </c>
      <c r="O18" s="446">
        <f>Bobot!$P18*($I18*('Input Bank'!$K18+'Input Bank'!$L18)/30)+($J18*'Input Bank'!O18)</f>
        <v>0</v>
      </c>
      <c r="P18" s="446">
        <f>Bobot!$P18*($I18*('Input Bank'!$K18+'Input Bank'!$L18)/30)+($J18*'Input Bank'!P18)</f>
        <v>0</v>
      </c>
      <c r="Q18" s="446">
        <f>Bobot!$P18*($I18*('Input Bank'!$K18+'Input Bank'!$L18)/30)+($J18*'Input Bank'!Q18)</f>
        <v>0</v>
      </c>
      <c r="R18" s="446">
        <f>Bobot!$P18*($I18*('Input Bank'!$K18+'Input Bank'!$L18)/30)+($J18*'Input Bank'!R18)</f>
        <v>0</v>
      </c>
      <c r="S18" s="446">
        <f>Bobot!$P18*($I18*('Input Bank'!$K18+'Input Bank'!$L18)/30)+($J18*'Input Bank'!S18)</f>
        <v>0</v>
      </c>
      <c r="T18" s="446">
        <f>Bobot!$P18*($I18*('Input Bank'!$K18+'Input Bank'!$L18)/30)+($J18*'Input Bank'!T18)</f>
        <v>0</v>
      </c>
      <c r="U18" s="446">
        <f>Bobot!$P18*($I18*('Input Bank'!$K18+'Input Bank'!$L18)/30)+($J18*'Input Bank'!U18)</f>
        <v>0</v>
      </c>
      <c r="V18" s="446">
        <f>Bobot!$P18*($I18*('Input Bank'!$K18+'Input Bank'!$L18)/30)+($J18*'Input Bank'!V18)</f>
        <v>0</v>
      </c>
      <c r="W18" s="446">
        <f>Bobot!$P18*($I18*('Input Bank'!$K18+'Input Bank'!$L18)/30)+($J18*'Input Bank'!W18)</f>
        <v>0</v>
      </c>
      <c r="X18" s="446">
        <f>Bobot!$P18*($I18*('Input Bank'!$K18+'Input Bank'!$L18)/30)+($J18*'Input Bank'!X18)</f>
        <v>0</v>
      </c>
      <c r="Y18" s="446">
        <f>Bobot!$P18*($I18*('Input Bank'!$K18+'Input Bank'!$L18)/30)+($J18*'Input Bank'!Y18)</f>
        <v>0</v>
      </c>
      <c r="Z18" s="446">
        <f>Bobot!$P18*($I18*('Input Bank'!$K18+'Input Bank'!$L18)/30)+($J18*'Input Bank'!Z18)</f>
        <v>0</v>
      </c>
      <c r="AA18" s="446">
        <f>Bobot!$P18*($I18*('Input Bank'!$K18+'Input Bank'!$L18)/30)+($J18*'Input Bank'!AA18)</f>
        <v>0</v>
      </c>
      <c r="AB18" s="446">
        <f>Bobot!$P18*($I18*('Input Bank'!$K18+'Input Bank'!$L18)/30)+($J18*'Input Bank'!AB18)</f>
        <v>0</v>
      </c>
      <c r="AC18" s="446">
        <f>Bobot!$P18*($I18*('Input Bank'!$K18+'Input Bank'!$L18)/30)+($J18*'Input Bank'!AC18)</f>
        <v>0</v>
      </c>
      <c r="AD18" s="446">
        <f>Bobot!$P18*($I18*('Input Bank'!$K18+'Input Bank'!$L18)/30)+($J18*'Input Bank'!AD18)</f>
        <v>0</v>
      </c>
      <c r="AE18" s="446">
        <f>Bobot!$P18*($I18*('Input Bank'!$K18+'Input Bank'!$L18)/30)+($J18*'Input Bank'!AE18)</f>
        <v>0</v>
      </c>
      <c r="AF18" s="446">
        <f>Bobot!$P18*($I18*('Input Bank'!$K18+'Input Bank'!$L18)/30)+($J18*'Input Bank'!AF18)</f>
        <v>0</v>
      </c>
      <c r="AG18" s="446">
        <f>Bobot!$P18*($I18*('Input Bank'!$K18+'Input Bank'!$L18)/30)+($J18*'Input Bank'!AG18)</f>
        <v>0</v>
      </c>
      <c r="AH18" s="446">
        <f>Bobot!$P18*($I18*('Input Bank'!$K18+'Input Bank'!$L18)/30)+($J18*'Input Bank'!AH18)</f>
        <v>0</v>
      </c>
      <c r="AI18" s="446">
        <f>Bobot!$P18*($I18*('Input Bank'!$K18+'Input Bank'!$L18)/30)+($J18*'Input Bank'!AI18)</f>
        <v>0</v>
      </c>
      <c r="AJ18" s="446">
        <f>Bobot!$P18*($I18*('Input Bank'!$K18+'Input Bank'!$L18)/30)+($J18*'Input Bank'!AJ18)</f>
        <v>0</v>
      </c>
      <c r="AK18" s="446">
        <f>Bobot!$P18*($I18*('Input Bank'!$K18+'Input Bank'!$L18)/30)+($J18*'Input Bank'!AK18)</f>
        <v>0</v>
      </c>
      <c r="AL18" s="446">
        <f>Bobot!$P18*($I18*('Input Bank'!$K18+'Input Bank'!$L18)/30)+($J18*'Input Bank'!AL18)</f>
        <v>0</v>
      </c>
      <c r="AM18" s="446">
        <f>Bobot!$P18*($I18*('Input Bank'!$K18+'Input Bank'!$L18)/30)+($J18*'Input Bank'!AM18)</f>
        <v>0</v>
      </c>
      <c r="AN18" s="446">
        <f>Bobot!$P18*($I18*('Input Bank'!$K18+'Input Bank'!$L18)/30)+($J18*'Input Bank'!AN18)</f>
        <v>0</v>
      </c>
      <c r="AO18" s="446">
        <f>Bobot!$P18*($I18*('Input Bank'!$K18+'Input Bank'!$L18)/30)+($J18*'Input Bank'!AO18)</f>
        <v>0</v>
      </c>
      <c r="AP18" s="446">
        <f>Bobot!$P18*($I18*('Input Bank'!$K18+'Input Bank'!$L18)/30)+($J18*'Input Bank'!AP18)</f>
        <v>0</v>
      </c>
      <c r="AQ18" s="446">
        <f>$J18*'Input Bank'!AQ18</f>
        <v>0</v>
      </c>
      <c r="AR18" s="446">
        <f>$J18*'Input Bank'!AR18</f>
        <v>0</v>
      </c>
      <c r="AS18" s="446">
        <f>$J18*'Input Bank'!AS18</f>
        <v>0</v>
      </c>
      <c r="AT18" s="446">
        <f>$J18*'Input Bank'!AT18</f>
        <v>0</v>
      </c>
      <c r="AU18" s="446">
        <f>$J18*'Input Bank'!AU18</f>
        <v>0</v>
      </c>
      <c r="AV18" s="446">
        <f>$J18*'Input Bank'!AV18</f>
        <v>0</v>
      </c>
      <c r="AW18" s="446">
        <f>$J18*'Input Bank'!AW18</f>
        <v>0</v>
      </c>
      <c r="AX18" s="446">
        <f>$J18*'Input Bank'!AX18</f>
        <v>0</v>
      </c>
      <c r="AY18" s="446">
        <f>$J18*'Input Bank'!AY18</f>
        <v>0</v>
      </c>
      <c r="AZ18" s="446">
        <f>$J18*'Input Bank'!AZ18</f>
        <v>0</v>
      </c>
      <c r="BA18" s="447">
        <f>$J18*'Input Bank'!BA18</f>
        <v>0</v>
      </c>
      <c r="BB18" s="448"/>
    </row>
    <row r="19" spans="1:68" s="24" customFormat="1">
      <c r="A19" s="439"/>
      <c r="B19" s="439"/>
      <c r="C19" s="439"/>
      <c r="D19" s="439"/>
      <c r="E19" s="439"/>
      <c r="F19" s="47" t="s">
        <v>48</v>
      </c>
      <c r="G19" s="69" t="s">
        <v>373</v>
      </c>
      <c r="H19" s="105" t="s">
        <v>350</v>
      </c>
      <c r="I19" s="443">
        <f>IF($K$7="Skenario Bank 1",VLOOKUP($F19,Bobot!$F$16:$AA$180,15,0),IF($K$7="Skenario Bank 2",VLOOKUP(F19,Bobot!$F$16:$AA$180,18,0),IF($K$7="Skenario Bank 3",VLOOKUP($F19,Bobot!$F$16:$AA$180,21,0),0)))</f>
        <v>0</v>
      </c>
      <c r="J19" s="444">
        <f>IF($K$7="Skenario Bank 1",VLOOKUP($F19,Bobot!$F$16:$AA$180,16,0),IF($K$7="Skenario Bank 2",VLOOKUP($F19,Bobot!$F$16:$AA$180,19,0),IF($K$7="Skenario Bank 3",VLOOKUP($F19,Bobot!$F$16:$AA$180,22,0),0)))</f>
        <v>0</v>
      </c>
      <c r="K19" s="442"/>
      <c r="L19" s="445">
        <f>IF(Bobot!$P19=0,1,0)*('Input Bank'!L19+'Input Bank'!K19)*I19</f>
        <v>0</v>
      </c>
      <c r="M19" s="446">
        <f>Bobot!$P19*($I19*('Input Bank'!$K19+'Input Bank'!$L19)/30)+($J19*'Input Bank'!M19)</f>
        <v>0</v>
      </c>
      <c r="N19" s="446">
        <f>Bobot!$P19*($I19*('Input Bank'!$K19+'Input Bank'!$L19)/30)+($J19*'Input Bank'!N19)</f>
        <v>0</v>
      </c>
      <c r="O19" s="446">
        <f>Bobot!$P19*($I19*('Input Bank'!$K19+'Input Bank'!$L19)/30)+($J19*'Input Bank'!O19)</f>
        <v>0</v>
      </c>
      <c r="P19" s="446">
        <f>Bobot!$P19*($I19*('Input Bank'!$K19+'Input Bank'!$L19)/30)+($J19*'Input Bank'!P19)</f>
        <v>0</v>
      </c>
      <c r="Q19" s="446">
        <f>Bobot!$P19*($I19*('Input Bank'!$K19+'Input Bank'!$L19)/30)+($J19*'Input Bank'!Q19)</f>
        <v>0</v>
      </c>
      <c r="R19" s="446">
        <f>Bobot!$P19*($I19*('Input Bank'!$K19+'Input Bank'!$L19)/30)+($J19*'Input Bank'!R19)</f>
        <v>0</v>
      </c>
      <c r="S19" s="446">
        <f>Bobot!$P19*($I19*('Input Bank'!$K19+'Input Bank'!$L19)/30)+($J19*'Input Bank'!S19)</f>
        <v>0</v>
      </c>
      <c r="T19" s="446">
        <f>Bobot!$P19*($I19*('Input Bank'!$K19+'Input Bank'!$L19)/30)+($J19*'Input Bank'!T19)</f>
        <v>0</v>
      </c>
      <c r="U19" s="446">
        <f>Bobot!$P19*($I19*('Input Bank'!$K19+'Input Bank'!$L19)/30)+($J19*'Input Bank'!U19)</f>
        <v>0</v>
      </c>
      <c r="V19" s="446">
        <f>Bobot!$P19*($I19*('Input Bank'!$K19+'Input Bank'!$L19)/30)+($J19*'Input Bank'!V19)</f>
        <v>0</v>
      </c>
      <c r="W19" s="446">
        <f>Bobot!$P19*($I19*('Input Bank'!$K19+'Input Bank'!$L19)/30)+($J19*'Input Bank'!W19)</f>
        <v>0</v>
      </c>
      <c r="X19" s="446">
        <f>Bobot!$P19*($I19*('Input Bank'!$K19+'Input Bank'!$L19)/30)+($J19*'Input Bank'!X19)</f>
        <v>0</v>
      </c>
      <c r="Y19" s="446">
        <f>Bobot!$P19*($I19*('Input Bank'!$K19+'Input Bank'!$L19)/30)+($J19*'Input Bank'!Y19)</f>
        <v>0</v>
      </c>
      <c r="Z19" s="446">
        <f>Bobot!$P19*($I19*('Input Bank'!$K19+'Input Bank'!$L19)/30)+($J19*'Input Bank'!Z19)</f>
        <v>0</v>
      </c>
      <c r="AA19" s="446">
        <f>Bobot!$P19*($I19*('Input Bank'!$K19+'Input Bank'!$L19)/30)+($J19*'Input Bank'!AA19)</f>
        <v>0</v>
      </c>
      <c r="AB19" s="446">
        <f>Bobot!$P19*($I19*('Input Bank'!$K19+'Input Bank'!$L19)/30)+($J19*'Input Bank'!AB19)</f>
        <v>0</v>
      </c>
      <c r="AC19" s="446">
        <f>Bobot!$P19*($I19*('Input Bank'!$K19+'Input Bank'!$L19)/30)+($J19*'Input Bank'!AC19)</f>
        <v>0</v>
      </c>
      <c r="AD19" s="446">
        <f>Bobot!$P19*($I19*('Input Bank'!$K19+'Input Bank'!$L19)/30)+($J19*'Input Bank'!AD19)</f>
        <v>0</v>
      </c>
      <c r="AE19" s="446">
        <f>Bobot!$P19*($I19*('Input Bank'!$K19+'Input Bank'!$L19)/30)+($J19*'Input Bank'!AE19)</f>
        <v>0</v>
      </c>
      <c r="AF19" s="446">
        <f>Bobot!$P19*($I19*('Input Bank'!$K19+'Input Bank'!$L19)/30)+($J19*'Input Bank'!AF19)</f>
        <v>0</v>
      </c>
      <c r="AG19" s="446">
        <f>Bobot!$P19*($I19*('Input Bank'!$K19+'Input Bank'!$L19)/30)+($J19*'Input Bank'!AG19)</f>
        <v>0</v>
      </c>
      <c r="AH19" s="446">
        <f>Bobot!$P19*($I19*('Input Bank'!$K19+'Input Bank'!$L19)/30)+($J19*'Input Bank'!AH19)</f>
        <v>0</v>
      </c>
      <c r="AI19" s="446">
        <f>Bobot!$P19*($I19*('Input Bank'!$K19+'Input Bank'!$L19)/30)+($J19*'Input Bank'!AI19)</f>
        <v>0</v>
      </c>
      <c r="AJ19" s="446">
        <f>Bobot!$P19*($I19*('Input Bank'!$K19+'Input Bank'!$L19)/30)+($J19*'Input Bank'!AJ19)</f>
        <v>0</v>
      </c>
      <c r="AK19" s="446">
        <f>Bobot!$P19*($I19*('Input Bank'!$K19+'Input Bank'!$L19)/30)+($J19*'Input Bank'!AK19)</f>
        <v>0</v>
      </c>
      <c r="AL19" s="446">
        <f>Bobot!$P19*($I19*('Input Bank'!$K19+'Input Bank'!$L19)/30)+($J19*'Input Bank'!AL19)</f>
        <v>0</v>
      </c>
      <c r="AM19" s="446">
        <f>Bobot!$P19*($I19*('Input Bank'!$K19+'Input Bank'!$L19)/30)+($J19*'Input Bank'!AM19)</f>
        <v>0</v>
      </c>
      <c r="AN19" s="446">
        <f>Bobot!$P19*($I19*('Input Bank'!$K19+'Input Bank'!$L19)/30)+($J19*'Input Bank'!AN19)</f>
        <v>0</v>
      </c>
      <c r="AO19" s="446">
        <f>Bobot!$P19*($I19*('Input Bank'!$K19+'Input Bank'!$L19)/30)+($J19*'Input Bank'!AO19)</f>
        <v>0</v>
      </c>
      <c r="AP19" s="446">
        <f>Bobot!$P19*($I19*('Input Bank'!$K19+'Input Bank'!$L19)/30)+($J19*'Input Bank'!AP19)</f>
        <v>0</v>
      </c>
      <c r="AQ19" s="446">
        <f>$J19*'Input Bank'!AQ19</f>
        <v>0</v>
      </c>
      <c r="AR19" s="446">
        <f>$J19*'Input Bank'!AR19</f>
        <v>0</v>
      </c>
      <c r="AS19" s="446">
        <f>$J19*'Input Bank'!AS19</f>
        <v>0</v>
      </c>
      <c r="AT19" s="446">
        <f>$J19*'Input Bank'!AT19</f>
        <v>0</v>
      </c>
      <c r="AU19" s="446">
        <f>$J19*'Input Bank'!AU19</f>
        <v>0</v>
      </c>
      <c r="AV19" s="446">
        <f>$J19*'Input Bank'!AV19</f>
        <v>0</v>
      </c>
      <c r="AW19" s="446">
        <f>$J19*'Input Bank'!AW19</f>
        <v>0</v>
      </c>
      <c r="AX19" s="446">
        <f>$J19*'Input Bank'!AX19</f>
        <v>0</v>
      </c>
      <c r="AY19" s="446">
        <f>$J19*'Input Bank'!AY19</f>
        <v>0</v>
      </c>
      <c r="AZ19" s="446">
        <f>$J19*'Input Bank'!AZ19</f>
        <v>0</v>
      </c>
      <c r="BA19" s="447">
        <f>$J19*'Input Bank'!BA19</f>
        <v>0</v>
      </c>
      <c r="BB19" s="448"/>
    </row>
    <row r="20" spans="1:68" s="44" customFormat="1" ht="25">
      <c r="A20" s="439">
        <f>Bobot!P37</f>
        <v>0</v>
      </c>
      <c r="B20" s="25"/>
      <c r="C20" s="25"/>
      <c r="D20" s="25"/>
      <c r="E20" s="25"/>
      <c r="F20" s="47" t="s">
        <v>49</v>
      </c>
      <c r="G20" s="69" t="s">
        <v>374</v>
      </c>
      <c r="H20" s="105" t="s">
        <v>605</v>
      </c>
      <c r="I20" s="443">
        <f>IF($K$7="Skenario Bank 1",VLOOKUP($F20,Bobot!$F$16:$AA$180,15,0),IF($K$7="Skenario Bank 2",VLOOKUP(F20,Bobot!$F$16:$AA$180,18,0),IF($K$7="Skenario Bank 3",VLOOKUP($F20,Bobot!$F$16:$AA$180,21,0),0)))</f>
        <v>0</v>
      </c>
      <c r="J20" s="444">
        <f>IF($K$7="Skenario Bank 1",VLOOKUP($F20,Bobot!$F$16:$AA$180,16,0),IF($K$7="Skenario Bank 2",VLOOKUP($F20,Bobot!$F$16:$AA$180,19,0),IF($K$7="Skenario Bank 3",VLOOKUP($F20,Bobot!$F$16:$AA$180,22,0),0)))</f>
        <v>0</v>
      </c>
      <c r="K20" s="442"/>
      <c r="L20" s="445">
        <f>IF(Bobot!$P20=0,1,0)*('Input Bank'!L20+'Input Bank'!K20)*I20</f>
        <v>0</v>
      </c>
      <c r="M20" s="446">
        <f>Bobot!$P20*($I20*('Input Bank'!$K20+'Input Bank'!$L20)/30)+($J20*'Input Bank'!M20)</f>
        <v>0</v>
      </c>
      <c r="N20" s="446">
        <f>Bobot!$P20*($I20*('Input Bank'!$K20+'Input Bank'!$L20)/30)+($J20*'Input Bank'!N20)</f>
        <v>0</v>
      </c>
      <c r="O20" s="446">
        <f>Bobot!$P20*($I20*('Input Bank'!$K20+'Input Bank'!$L20)/30)+($J20*'Input Bank'!O20)</f>
        <v>0</v>
      </c>
      <c r="P20" s="446">
        <f>Bobot!$P20*($I20*('Input Bank'!$K20+'Input Bank'!$L20)/30)+($J20*'Input Bank'!P20)</f>
        <v>0</v>
      </c>
      <c r="Q20" s="446">
        <f>Bobot!$P20*($I20*('Input Bank'!$K20+'Input Bank'!$L20)/30)+($J20*'Input Bank'!Q20)</f>
        <v>0</v>
      </c>
      <c r="R20" s="446">
        <f>Bobot!$P20*($I20*('Input Bank'!$K20+'Input Bank'!$L20)/30)+($J20*'Input Bank'!R20)</f>
        <v>0</v>
      </c>
      <c r="S20" s="446">
        <f>Bobot!$P20*($I20*('Input Bank'!$K20+'Input Bank'!$L20)/30)+($J20*'Input Bank'!S20)</f>
        <v>0</v>
      </c>
      <c r="T20" s="446">
        <f>Bobot!$P20*($I20*('Input Bank'!$K20+'Input Bank'!$L20)/30)+($J20*'Input Bank'!T20)</f>
        <v>0</v>
      </c>
      <c r="U20" s="446">
        <f>Bobot!$P20*($I20*('Input Bank'!$K20+'Input Bank'!$L20)/30)+($J20*'Input Bank'!U20)</f>
        <v>0</v>
      </c>
      <c r="V20" s="446">
        <f>Bobot!$P20*($I20*('Input Bank'!$K20+'Input Bank'!$L20)/30)+($J20*'Input Bank'!V20)</f>
        <v>0</v>
      </c>
      <c r="W20" s="446">
        <f>Bobot!$P20*($I20*('Input Bank'!$K20+'Input Bank'!$L20)/30)+($J20*'Input Bank'!W20)</f>
        <v>0</v>
      </c>
      <c r="X20" s="446">
        <f>Bobot!$P20*($I20*('Input Bank'!$K20+'Input Bank'!$L20)/30)+($J20*'Input Bank'!X20)</f>
        <v>0</v>
      </c>
      <c r="Y20" s="446">
        <f>Bobot!$P20*($I20*('Input Bank'!$K20+'Input Bank'!$L20)/30)+($J20*'Input Bank'!Y20)</f>
        <v>0</v>
      </c>
      <c r="Z20" s="446">
        <f>Bobot!$P20*($I20*('Input Bank'!$K20+'Input Bank'!$L20)/30)+($J20*'Input Bank'!Z20)</f>
        <v>0</v>
      </c>
      <c r="AA20" s="446">
        <f>Bobot!$P20*($I20*('Input Bank'!$K20+'Input Bank'!$L20)/30)+($J20*'Input Bank'!AA20)</f>
        <v>0</v>
      </c>
      <c r="AB20" s="446">
        <f>Bobot!$P20*($I20*('Input Bank'!$K20+'Input Bank'!$L20)/30)+($J20*'Input Bank'!AB20)</f>
        <v>0</v>
      </c>
      <c r="AC20" s="446">
        <f>Bobot!$P20*($I20*('Input Bank'!$K20+'Input Bank'!$L20)/30)+($J20*'Input Bank'!AC20)</f>
        <v>0</v>
      </c>
      <c r="AD20" s="446">
        <f>Bobot!$P20*($I20*('Input Bank'!$K20+'Input Bank'!$L20)/30)+($J20*'Input Bank'!AD20)</f>
        <v>0</v>
      </c>
      <c r="AE20" s="446">
        <f>Bobot!$P20*($I20*('Input Bank'!$K20+'Input Bank'!$L20)/30)+($J20*'Input Bank'!AE20)</f>
        <v>0</v>
      </c>
      <c r="AF20" s="446">
        <f>Bobot!$P20*($I20*('Input Bank'!$K20+'Input Bank'!$L20)/30)+($J20*'Input Bank'!AF20)</f>
        <v>0</v>
      </c>
      <c r="AG20" s="446">
        <f>Bobot!$P20*($I20*('Input Bank'!$K20+'Input Bank'!$L20)/30)+($J20*'Input Bank'!AG20)</f>
        <v>0</v>
      </c>
      <c r="AH20" s="446">
        <f>Bobot!$P20*($I20*('Input Bank'!$K20+'Input Bank'!$L20)/30)+($J20*'Input Bank'!AH20)</f>
        <v>0</v>
      </c>
      <c r="AI20" s="446">
        <f>Bobot!$P20*($I20*('Input Bank'!$K20+'Input Bank'!$L20)/30)+($J20*'Input Bank'!AI20)</f>
        <v>0</v>
      </c>
      <c r="AJ20" s="446">
        <f>Bobot!$P20*($I20*('Input Bank'!$K20+'Input Bank'!$L20)/30)+($J20*'Input Bank'!AJ20)</f>
        <v>0</v>
      </c>
      <c r="AK20" s="446">
        <f>Bobot!$P20*($I20*('Input Bank'!$K20+'Input Bank'!$L20)/30)+($J20*'Input Bank'!AK20)</f>
        <v>0</v>
      </c>
      <c r="AL20" s="446">
        <f>Bobot!$P20*($I20*('Input Bank'!$K20+'Input Bank'!$L20)/30)+($J20*'Input Bank'!AL20)</f>
        <v>0</v>
      </c>
      <c r="AM20" s="446">
        <f>Bobot!$P20*($I20*('Input Bank'!$K20+'Input Bank'!$L20)/30)+($J20*'Input Bank'!AM20)</f>
        <v>0</v>
      </c>
      <c r="AN20" s="446">
        <f>Bobot!$P20*($I20*('Input Bank'!$K20+'Input Bank'!$L20)/30)+($J20*'Input Bank'!AN20)</f>
        <v>0</v>
      </c>
      <c r="AO20" s="446">
        <f>Bobot!$P20*($I20*('Input Bank'!$K20+'Input Bank'!$L20)/30)+($J20*'Input Bank'!AO20)</f>
        <v>0</v>
      </c>
      <c r="AP20" s="446">
        <f>Bobot!$P20*($I20*('Input Bank'!$K20+'Input Bank'!$L20)/30)+($J20*'Input Bank'!AP20)</f>
        <v>0</v>
      </c>
      <c r="AQ20" s="446">
        <f>$J20*'Input Bank'!AQ20</f>
        <v>0</v>
      </c>
      <c r="AR20" s="446">
        <f>$J20*'Input Bank'!AR20</f>
        <v>0</v>
      </c>
      <c r="AS20" s="446">
        <f>$J20*'Input Bank'!AS20</f>
        <v>0</v>
      </c>
      <c r="AT20" s="446">
        <f>$J20*'Input Bank'!AT20</f>
        <v>0</v>
      </c>
      <c r="AU20" s="446">
        <f>$J20*'Input Bank'!AU20</f>
        <v>0</v>
      </c>
      <c r="AV20" s="446">
        <f>$J20*'Input Bank'!AV20</f>
        <v>0</v>
      </c>
      <c r="AW20" s="446">
        <f>$J20*'Input Bank'!AW20</f>
        <v>0</v>
      </c>
      <c r="AX20" s="446">
        <f>$J20*'Input Bank'!AX20</f>
        <v>0</v>
      </c>
      <c r="AY20" s="446">
        <f>$J20*'Input Bank'!AY20</f>
        <v>0</v>
      </c>
      <c r="AZ20" s="446">
        <f>$J20*'Input Bank'!AZ20</f>
        <v>0</v>
      </c>
      <c r="BA20" s="447">
        <f>$J20*'Input Bank'!BA20</f>
        <v>0</v>
      </c>
      <c r="BB20" s="432"/>
      <c r="BC20" s="24"/>
      <c r="BD20" s="24"/>
      <c r="BE20" s="24"/>
      <c r="BF20" s="24"/>
      <c r="BG20" s="24"/>
      <c r="BH20" s="24"/>
      <c r="BI20" s="24"/>
      <c r="BJ20" s="24"/>
    </row>
    <row r="21" spans="1:68" s="44" customFormat="1" ht="25">
      <c r="A21" s="439" t="e">
        <f>Bobot!#REF!</f>
        <v>#REF!</v>
      </c>
      <c r="B21" s="25"/>
      <c r="C21" s="25"/>
      <c r="D21" s="25"/>
      <c r="E21" s="25"/>
      <c r="F21" s="47" t="s">
        <v>50</v>
      </c>
      <c r="G21" s="69" t="s">
        <v>375</v>
      </c>
      <c r="H21" s="105" t="s">
        <v>606</v>
      </c>
      <c r="I21" s="443">
        <f>IF($K$7="Skenario Bank 1",VLOOKUP($F21,Bobot!$F$16:$AA$180,15,0),IF($K$7="Skenario Bank 2",VLOOKUP(F21,Bobot!$F$16:$AA$180,18,0),IF($K$7="Skenario Bank 3",VLOOKUP($F21,Bobot!$F$16:$AA$180,21,0),0)))</f>
        <v>0</v>
      </c>
      <c r="J21" s="444">
        <f>IF($K$7="Skenario Bank 1",VLOOKUP($F21,Bobot!$F$16:$AA$180,16,0),IF($K$7="Skenario Bank 2",VLOOKUP($F21,Bobot!$F$16:$AA$180,19,0),IF($K$7="Skenario Bank 3",VLOOKUP($F21,Bobot!$F$16:$AA$180,22,0),0)))</f>
        <v>0</v>
      </c>
      <c r="K21" s="442"/>
      <c r="L21" s="445">
        <f>IF(Bobot!$P21=0,1,0)*('Input Bank'!L21+'Input Bank'!K21)*I21</f>
        <v>0</v>
      </c>
      <c r="M21" s="446">
        <f>Bobot!$P21*($I21*('Input Bank'!$K21+'Input Bank'!$L21)/30)+($J21*'Input Bank'!M21)</f>
        <v>0</v>
      </c>
      <c r="N21" s="446">
        <f>Bobot!$P21*($I21*('Input Bank'!$K21+'Input Bank'!$L21)/30)+($J21*'Input Bank'!N21)</f>
        <v>0</v>
      </c>
      <c r="O21" s="446">
        <f>Bobot!$P21*($I21*('Input Bank'!$K21+'Input Bank'!$L21)/30)+($J21*'Input Bank'!O21)</f>
        <v>0</v>
      </c>
      <c r="P21" s="446">
        <f>Bobot!$P21*($I21*('Input Bank'!$K21+'Input Bank'!$L21)/30)+($J21*'Input Bank'!P21)</f>
        <v>0</v>
      </c>
      <c r="Q21" s="446">
        <f>Bobot!$P21*($I21*('Input Bank'!$K21+'Input Bank'!$L21)/30)+($J21*'Input Bank'!Q21)</f>
        <v>0</v>
      </c>
      <c r="R21" s="446">
        <f>Bobot!$P21*($I21*('Input Bank'!$K21+'Input Bank'!$L21)/30)+($J21*'Input Bank'!R21)</f>
        <v>0</v>
      </c>
      <c r="S21" s="446">
        <f>Bobot!$P21*($I21*('Input Bank'!$K21+'Input Bank'!$L21)/30)+($J21*'Input Bank'!S21)</f>
        <v>0</v>
      </c>
      <c r="T21" s="446">
        <f>Bobot!$P21*($I21*('Input Bank'!$K21+'Input Bank'!$L21)/30)+($J21*'Input Bank'!T21)</f>
        <v>0</v>
      </c>
      <c r="U21" s="446">
        <f>Bobot!$P21*($I21*('Input Bank'!$K21+'Input Bank'!$L21)/30)+($J21*'Input Bank'!U21)</f>
        <v>0</v>
      </c>
      <c r="V21" s="446">
        <f>Bobot!$P21*($I21*('Input Bank'!$K21+'Input Bank'!$L21)/30)+($J21*'Input Bank'!V21)</f>
        <v>0</v>
      </c>
      <c r="W21" s="446">
        <f>Bobot!$P21*($I21*('Input Bank'!$K21+'Input Bank'!$L21)/30)+($J21*'Input Bank'!W21)</f>
        <v>0</v>
      </c>
      <c r="X21" s="446">
        <f>Bobot!$P21*($I21*('Input Bank'!$K21+'Input Bank'!$L21)/30)+($J21*'Input Bank'!X21)</f>
        <v>0</v>
      </c>
      <c r="Y21" s="446">
        <f>Bobot!$P21*($I21*('Input Bank'!$K21+'Input Bank'!$L21)/30)+($J21*'Input Bank'!Y21)</f>
        <v>0</v>
      </c>
      <c r="Z21" s="446">
        <f>Bobot!$P21*($I21*('Input Bank'!$K21+'Input Bank'!$L21)/30)+($J21*'Input Bank'!Z21)</f>
        <v>0</v>
      </c>
      <c r="AA21" s="446">
        <f>Bobot!$P21*($I21*('Input Bank'!$K21+'Input Bank'!$L21)/30)+($J21*'Input Bank'!AA21)</f>
        <v>0</v>
      </c>
      <c r="AB21" s="446">
        <f>Bobot!$P21*($I21*('Input Bank'!$K21+'Input Bank'!$L21)/30)+($J21*'Input Bank'!AB21)</f>
        <v>0</v>
      </c>
      <c r="AC21" s="446">
        <f>Bobot!$P21*($I21*('Input Bank'!$K21+'Input Bank'!$L21)/30)+($J21*'Input Bank'!AC21)</f>
        <v>0</v>
      </c>
      <c r="AD21" s="446">
        <f>Bobot!$P21*($I21*('Input Bank'!$K21+'Input Bank'!$L21)/30)+($J21*'Input Bank'!AD21)</f>
        <v>0</v>
      </c>
      <c r="AE21" s="446">
        <f>Bobot!$P21*($I21*('Input Bank'!$K21+'Input Bank'!$L21)/30)+($J21*'Input Bank'!AE21)</f>
        <v>0</v>
      </c>
      <c r="AF21" s="446">
        <f>Bobot!$P21*($I21*('Input Bank'!$K21+'Input Bank'!$L21)/30)+($J21*'Input Bank'!AF21)</f>
        <v>0</v>
      </c>
      <c r="AG21" s="446">
        <f>Bobot!$P21*($I21*('Input Bank'!$K21+'Input Bank'!$L21)/30)+($J21*'Input Bank'!AG21)</f>
        <v>0</v>
      </c>
      <c r="AH21" s="446">
        <f>Bobot!$P21*($I21*('Input Bank'!$K21+'Input Bank'!$L21)/30)+($J21*'Input Bank'!AH21)</f>
        <v>0</v>
      </c>
      <c r="AI21" s="446">
        <f>Bobot!$P21*($I21*('Input Bank'!$K21+'Input Bank'!$L21)/30)+($J21*'Input Bank'!AI21)</f>
        <v>0</v>
      </c>
      <c r="AJ21" s="446">
        <f>Bobot!$P21*($I21*('Input Bank'!$K21+'Input Bank'!$L21)/30)+($J21*'Input Bank'!AJ21)</f>
        <v>0</v>
      </c>
      <c r="AK21" s="446">
        <f>Bobot!$P21*($I21*('Input Bank'!$K21+'Input Bank'!$L21)/30)+($J21*'Input Bank'!AK21)</f>
        <v>0</v>
      </c>
      <c r="AL21" s="446">
        <f>Bobot!$P21*($I21*('Input Bank'!$K21+'Input Bank'!$L21)/30)+($J21*'Input Bank'!AL21)</f>
        <v>0</v>
      </c>
      <c r="AM21" s="446">
        <f>Bobot!$P21*($I21*('Input Bank'!$K21+'Input Bank'!$L21)/30)+($J21*'Input Bank'!AM21)</f>
        <v>0</v>
      </c>
      <c r="AN21" s="446">
        <f>Bobot!$P21*($I21*('Input Bank'!$K21+'Input Bank'!$L21)/30)+($J21*'Input Bank'!AN21)</f>
        <v>0</v>
      </c>
      <c r="AO21" s="446">
        <f>Bobot!$P21*($I21*('Input Bank'!$K21+'Input Bank'!$L21)/30)+($J21*'Input Bank'!AO21)</f>
        <v>0</v>
      </c>
      <c r="AP21" s="446">
        <f>Bobot!$P21*($I21*('Input Bank'!$K21+'Input Bank'!$L21)/30)+($J21*'Input Bank'!AP21)</f>
        <v>0</v>
      </c>
      <c r="AQ21" s="446">
        <f>$J21*'Input Bank'!AQ21</f>
        <v>0</v>
      </c>
      <c r="AR21" s="446">
        <f>$J21*'Input Bank'!AR21</f>
        <v>0</v>
      </c>
      <c r="AS21" s="446">
        <f>$J21*'Input Bank'!AS21</f>
        <v>0</v>
      </c>
      <c r="AT21" s="446">
        <f>$J21*'Input Bank'!AT21</f>
        <v>0</v>
      </c>
      <c r="AU21" s="446">
        <f>$J21*'Input Bank'!AU21</f>
        <v>0</v>
      </c>
      <c r="AV21" s="446">
        <f>$J21*'Input Bank'!AV21</f>
        <v>0</v>
      </c>
      <c r="AW21" s="446">
        <f>$J21*'Input Bank'!AW21</f>
        <v>0</v>
      </c>
      <c r="AX21" s="446">
        <f>$J21*'Input Bank'!AX21</f>
        <v>0</v>
      </c>
      <c r="AY21" s="446">
        <f>$J21*'Input Bank'!AY21</f>
        <v>0</v>
      </c>
      <c r="AZ21" s="446">
        <f>$J21*'Input Bank'!AZ21</f>
        <v>0</v>
      </c>
      <c r="BA21" s="447">
        <f>$J21*'Input Bank'!BA21</f>
        <v>0</v>
      </c>
      <c r="BB21" s="432"/>
      <c r="BC21" s="24"/>
      <c r="BD21" s="24"/>
      <c r="BE21" s="24"/>
      <c r="BF21" s="24"/>
      <c r="BG21" s="24"/>
      <c r="BH21" s="24"/>
      <c r="BI21" s="24"/>
      <c r="BJ21" s="24"/>
    </row>
    <row r="22" spans="1:68" s="24" customFormat="1">
      <c r="A22" s="439" t="e">
        <f>Bobot!#REF!</f>
        <v>#REF!</v>
      </c>
      <c r="B22" s="25"/>
      <c r="C22" s="25"/>
      <c r="D22" s="25"/>
      <c r="E22" s="25"/>
      <c r="F22" s="47" t="s">
        <v>51</v>
      </c>
      <c r="G22" s="69" t="s">
        <v>376</v>
      </c>
      <c r="H22" s="106" t="s">
        <v>607</v>
      </c>
      <c r="I22" s="443">
        <f>IF($K$7="Skenario Bank 1",VLOOKUP($F22,Bobot!$F$16:$AA$180,15,0),IF($K$7="Skenario Bank 2",VLOOKUP(F22,Bobot!$F$16:$AA$180,18,0),IF($K$7="Skenario Bank 3",VLOOKUP($F22,Bobot!$F$16:$AA$180,21,0),0)))</f>
        <v>0</v>
      </c>
      <c r="J22" s="444">
        <f>IF($K$7="Skenario Bank 1",VLOOKUP($F22,Bobot!$F$16:$AA$180,16,0),IF($K$7="Skenario Bank 2",VLOOKUP($F22,Bobot!$F$16:$AA$180,19,0),IF($K$7="Skenario Bank 3",VLOOKUP($F22,Bobot!$F$16:$AA$180,22,0),0)))</f>
        <v>0</v>
      </c>
      <c r="K22" s="442"/>
      <c r="L22" s="445">
        <f>IF(Bobot!$P22=0,1,0)*('Input Bank'!L22+'Input Bank'!K22)*I22</f>
        <v>0</v>
      </c>
      <c r="M22" s="446">
        <f>Bobot!$P22*($I22*('Input Bank'!$K22+'Input Bank'!$L22)/30)+($J22*'Input Bank'!M22)</f>
        <v>0</v>
      </c>
      <c r="N22" s="446">
        <f>Bobot!$P22*($I22*('Input Bank'!$K22+'Input Bank'!$L22)/30)+($J22*'Input Bank'!N22)</f>
        <v>0</v>
      </c>
      <c r="O22" s="446">
        <f>Bobot!$P22*($I22*('Input Bank'!$K22+'Input Bank'!$L22)/30)+($J22*'Input Bank'!O22)</f>
        <v>0</v>
      </c>
      <c r="P22" s="446">
        <f>Bobot!$P22*($I22*('Input Bank'!$K22+'Input Bank'!$L22)/30)+($J22*'Input Bank'!P22)</f>
        <v>0</v>
      </c>
      <c r="Q22" s="446">
        <f>Bobot!$P22*($I22*('Input Bank'!$K22+'Input Bank'!$L22)/30)+($J22*'Input Bank'!Q22)</f>
        <v>0</v>
      </c>
      <c r="R22" s="446">
        <f>Bobot!$P22*($I22*('Input Bank'!$K22+'Input Bank'!$L22)/30)+($J22*'Input Bank'!R22)</f>
        <v>0</v>
      </c>
      <c r="S22" s="446">
        <f>Bobot!$P22*($I22*('Input Bank'!$K22+'Input Bank'!$L22)/30)+($J22*'Input Bank'!S22)</f>
        <v>0</v>
      </c>
      <c r="T22" s="446">
        <f>Bobot!$P22*($I22*('Input Bank'!$K22+'Input Bank'!$L22)/30)+($J22*'Input Bank'!T22)</f>
        <v>0</v>
      </c>
      <c r="U22" s="446">
        <f>Bobot!$P22*($I22*('Input Bank'!$K22+'Input Bank'!$L22)/30)+($J22*'Input Bank'!U22)</f>
        <v>0</v>
      </c>
      <c r="V22" s="446">
        <f>Bobot!$P22*($I22*('Input Bank'!$K22+'Input Bank'!$L22)/30)+($J22*'Input Bank'!V22)</f>
        <v>0</v>
      </c>
      <c r="W22" s="446">
        <f>Bobot!$P22*($I22*('Input Bank'!$K22+'Input Bank'!$L22)/30)+($J22*'Input Bank'!W22)</f>
        <v>0</v>
      </c>
      <c r="X22" s="446">
        <f>Bobot!$P22*($I22*('Input Bank'!$K22+'Input Bank'!$L22)/30)+($J22*'Input Bank'!X22)</f>
        <v>0</v>
      </c>
      <c r="Y22" s="446">
        <f>Bobot!$P22*($I22*('Input Bank'!$K22+'Input Bank'!$L22)/30)+($J22*'Input Bank'!Y22)</f>
        <v>0</v>
      </c>
      <c r="Z22" s="446">
        <f>Bobot!$P22*($I22*('Input Bank'!$K22+'Input Bank'!$L22)/30)+($J22*'Input Bank'!Z22)</f>
        <v>0</v>
      </c>
      <c r="AA22" s="446">
        <f>Bobot!$P22*($I22*('Input Bank'!$K22+'Input Bank'!$L22)/30)+($J22*'Input Bank'!AA22)</f>
        <v>0</v>
      </c>
      <c r="AB22" s="446">
        <f>Bobot!$P22*($I22*('Input Bank'!$K22+'Input Bank'!$L22)/30)+($J22*'Input Bank'!AB22)</f>
        <v>0</v>
      </c>
      <c r="AC22" s="446">
        <f>Bobot!$P22*($I22*('Input Bank'!$K22+'Input Bank'!$L22)/30)+($J22*'Input Bank'!AC22)</f>
        <v>0</v>
      </c>
      <c r="AD22" s="446">
        <f>Bobot!$P22*($I22*('Input Bank'!$K22+'Input Bank'!$L22)/30)+($J22*'Input Bank'!AD22)</f>
        <v>0</v>
      </c>
      <c r="AE22" s="446">
        <f>Bobot!$P22*($I22*('Input Bank'!$K22+'Input Bank'!$L22)/30)+($J22*'Input Bank'!AE22)</f>
        <v>0</v>
      </c>
      <c r="AF22" s="446">
        <f>Bobot!$P22*($I22*('Input Bank'!$K22+'Input Bank'!$L22)/30)+($J22*'Input Bank'!AF22)</f>
        <v>0</v>
      </c>
      <c r="AG22" s="446">
        <f>Bobot!$P22*($I22*('Input Bank'!$K22+'Input Bank'!$L22)/30)+($J22*'Input Bank'!AG22)</f>
        <v>0</v>
      </c>
      <c r="AH22" s="446">
        <f>Bobot!$P22*($I22*('Input Bank'!$K22+'Input Bank'!$L22)/30)+($J22*'Input Bank'!AH22)</f>
        <v>0</v>
      </c>
      <c r="AI22" s="446">
        <f>Bobot!$P22*($I22*('Input Bank'!$K22+'Input Bank'!$L22)/30)+($J22*'Input Bank'!AI22)</f>
        <v>0</v>
      </c>
      <c r="AJ22" s="446">
        <f>Bobot!$P22*($I22*('Input Bank'!$K22+'Input Bank'!$L22)/30)+($J22*'Input Bank'!AJ22)</f>
        <v>0</v>
      </c>
      <c r="AK22" s="446">
        <f>Bobot!$P22*($I22*('Input Bank'!$K22+'Input Bank'!$L22)/30)+($J22*'Input Bank'!AK22)</f>
        <v>0</v>
      </c>
      <c r="AL22" s="446">
        <f>Bobot!$P22*($I22*('Input Bank'!$K22+'Input Bank'!$L22)/30)+($J22*'Input Bank'!AL22)</f>
        <v>0</v>
      </c>
      <c r="AM22" s="446">
        <f>Bobot!$P22*($I22*('Input Bank'!$K22+'Input Bank'!$L22)/30)+($J22*'Input Bank'!AM22)</f>
        <v>0</v>
      </c>
      <c r="AN22" s="446">
        <f>Bobot!$P22*($I22*('Input Bank'!$K22+'Input Bank'!$L22)/30)+($J22*'Input Bank'!AN22)</f>
        <v>0</v>
      </c>
      <c r="AO22" s="446">
        <f>Bobot!$P22*($I22*('Input Bank'!$K22+'Input Bank'!$L22)/30)+($J22*'Input Bank'!AO22)</f>
        <v>0</v>
      </c>
      <c r="AP22" s="446">
        <f>Bobot!$P22*($I22*('Input Bank'!$K22+'Input Bank'!$L22)/30)+($J22*'Input Bank'!AP22)</f>
        <v>0</v>
      </c>
      <c r="AQ22" s="446">
        <f>$J22*'Input Bank'!AQ22</f>
        <v>0</v>
      </c>
      <c r="AR22" s="446">
        <f>$J22*'Input Bank'!AR22</f>
        <v>0</v>
      </c>
      <c r="AS22" s="446">
        <f>$J22*'Input Bank'!AS22</f>
        <v>0</v>
      </c>
      <c r="AT22" s="446">
        <f>$J22*'Input Bank'!AT22</f>
        <v>0</v>
      </c>
      <c r="AU22" s="446">
        <f>$J22*'Input Bank'!AU22</f>
        <v>0</v>
      </c>
      <c r="AV22" s="446">
        <f>$J22*'Input Bank'!AV22</f>
        <v>0</v>
      </c>
      <c r="AW22" s="446">
        <f>$J22*'Input Bank'!AW22</f>
        <v>0</v>
      </c>
      <c r="AX22" s="446">
        <f>$J22*'Input Bank'!AX22</f>
        <v>0</v>
      </c>
      <c r="AY22" s="446">
        <f>$J22*'Input Bank'!AY22</f>
        <v>0</v>
      </c>
      <c r="AZ22" s="446">
        <f>$J22*'Input Bank'!AZ22</f>
        <v>0</v>
      </c>
      <c r="BA22" s="447">
        <f>$J22*'Input Bank'!BA22</f>
        <v>0</v>
      </c>
      <c r="BB22" s="432"/>
      <c r="BI22" s="44"/>
      <c r="BJ22" s="44"/>
    </row>
    <row r="23" spans="1:68" s="24" customFormat="1">
      <c r="A23" s="439">
        <f>Bobot!P39</f>
        <v>0</v>
      </c>
      <c r="B23" s="25"/>
      <c r="C23" s="25"/>
      <c r="D23" s="25"/>
      <c r="E23" s="25"/>
      <c r="F23" s="47" t="s">
        <v>1</v>
      </c>
      <c r="G23" s="69" t="s">
        <v>377</v>
      </c>
      <c r="H23" s="106" t="s">
        <v>608</v>
      </c>
      <c r="I23" s="443">
        <f>IF($K$7="Skenario Bank 1",VLOOKUP($F23,Bobot!$F$16:$AA$180,15,0),IF($K$7="Skenario Bank 2",VLOOKUP(F23,Bobot!$F$16:$AA$180,18,0),IF($K$7="Skenario Bank 3",VLOOKUP($F23,Bobot!$F$16:$AA$180,21,0),0)))</f>
        <v>0</v>
      </c>
      <c r="J23" s="444">
        <f>IF($K$7="Skenario Bank 1",VLOOKUP($F23,Bobot!$F$16:$AA$180,16,0),IF($K$7="Skenario Bank 2",VLOOKUP($F23,Bobot!$F$16:$AA$180,19,0),IF($K$7="Skenario Bank 3",VLOOKUP($F23,Bobot!$F$16:$AA$180,22,0),0)))</f>
        <v>0</v>
      </c>
      <c r="K23" s="442"/>
      <c r="L23" s="445">
        <f>IF(Bobot!$P23=0,1,0)*('Input Bank'!L23+'Input Bank'!K23)*I23</f>
        <v>0</v>
      </c>
      <c r="M23" s="446">
        <f>Bobot!$P23*($I23*('Input Bank'!$K23+'Input Bank'!$L23)/30)+($J23*'Input Bank'!M23)</f>
        <v>0</v>
      </c>
      <c r="N23" s="446">
        <f>Bobot!$P23*($I23*('Input Bank'!$K23+'Input Bank'!$L23)/30)+($J23*'Input Bank'!N23)</f>
        <v>0</v>
      </c>
      <c r="O23" s="446">
        <f>Bobot!$P23*($I23*('Input Bank'!$K23+'Input Bank'!$L23)/30)+($J23*'Input Bank'!O23)</f>
        <v>0</v>
      </c>
      <c r="P23" s="446">
        <f>Bobot!$P23*($I23*('Input Bank'!$K23+'Input Bank'!$L23)/30)+($J23*'Input Bank'!P23)</f>
        <v>0</v>
      </c>
      <c r="Q23" s="446">
        <f>Bobot!$P23*($I23*('Input Bank'!$K23+'Input Bank'!$L23)/30)+($J23*'Input Bank'!Q23)</f>
        <v>0</v>
      </c>
      <c r="R23" s="446">
        <f>Bobot!$P23*($I23*('Input Bank'!$K23+'Input Bank'!$L23)/30)+($J23*'Input Bank'!R23)</f>
        <v>0</v>
      </c>
      <c r="S23" s="446">
        <f>Bobot!$P23*($I23*('Input Bank'!$K23+'Input Bank'!$L23)/30)+($J23*'Input Bank'!S23)</f>
        <v>0</v>
      </c>
      <c r="T23" s="446">
        <f>Bobot!$P23*($I23*('Input Bank'!$K23+'Input Bank'!$L23)/30)+($J23*'Input Bank'!T23)</f>
        <v>0</v>
      </c>
      <c r="U23" s="446">
        <f>Bobot!$P23*($I23*('Input Bank'!$K23+'Input Bank'!$L23)/30)+($J23*'Input Bank'!U23)</f>
        <v>0</v>
      </c>
      <c r="V23" s="446">
        <f>Bobot!$P23*($I23*('Input Bank'!$K23+'Input Bank'!$L23)/30)+($J23*'Input Bank'!V23)</f>
        <v>0</v>
      </c>
      <c r="W23" s="446">
        <f>Bobot!$P23*($I23*('Input Bank'!$K23+'Input Bank'!$L23)/30)+($J23*'Input Bank'!W23)</f>
        <v>0</v>
      </c>
      <c r="X23" s="446">
        <f>Bobot!$P23*($I23*('Input Bank'!$K23+'Input Bank'!$L23)/30)+($J23*'Input Bank'!X23)</f>
        <v>0</v>
      </c>
      <c r="Y23" s="446">
        <f>Bobot!$P23*($I23*('Input Bank'!$K23+'Input Bank'!$L23)/30)+($J23*'Input Bank'!Y23)</f>
        <v>0</v>
      </c>
      <c r="Z23" s="446">
        <f>Bobot!$P23*($I23*('Input Bank'!$K23+'Input Bank'!$L23)/30)+($J23*'Input Bank'!Z23)</f>
        <v>0</v>
      </c>
      <c r="AA23" s="446">
        <f>Bobot!$P23*($I23*('Input Bank'!$K23+'Input Bank'!$L23)/30)+($J23*'Input Bank'!AA23)</f>
        <v>0</v>
      </c>
      <c r="AB23" s="446">
        <f>Bobot!$P23*($I23*('Input Bank'!$K23+'Input Bank'!$L23)/30)+($J23*'Input Bank'!AB23)</f>
        <v>0</v>
      </c>
      <c r="AC23" s="446">
        <f>Bobot!$P23*($I23*('Input Bank'!$K23+'Input Bank'!$L23)/30)+($J23*'Input Bank'!AC23)</f>
        <v>0</v>
      </c>
      <c r="AD23" s="446">
        <f>Bobot!$P23*($I23*('Input Bank'!$K23+'Input Bank'!$L23)/30)+($J23*'Input Bank'!AD23)</f>
        <v>0</v>
      </c>
      <c r="AE23" s="446">
        <f>Bobot!$P23*($I23*('Input Bank'!$K23+'Input Bank'!$L23)/30)+($J23*'Input Bank'!AE23)</f>
        <v>0</v>
      </c>
      <c r="AF23" s="446">
        <f>Bobot!$P23*($I23*('Input Bank'!$K23+'Input Bank'!$L23)/30)+($J23*'Input Bank'!AF23)</f>
        <v>0</v>
      </c>
      <c r="AG23" s="446">
        <f>Bobot!$P23*($I23*('Input Bank'!$K23+'Input Bank'!$L23)/30)+($J23*'Input Bank'!AG23)</f>
        <v>0</v>
      </c>
      <c r="AH23" s="446">
        <f>Bobot!$P23*($I23*('Input Bank'!$K23+'Input Bank'!$L23)/30)+($J23*'Input Bank'!AH23)</f>
        <v>0</v>
      </c>
      <c r="AI23" s="446">
        <f>Bobot!$P23*($I23*('Input Bank'!$K23+'Input Bank'!$L23)/30)+($J23*'Input Bank'!AI23)</f>
        <v>0</v>
      </c>
      <c r="AJ23" s="446">
        <f>Bobot!$P23*($I23*('Input Bank'!$K23+'Input Bank'!$L23)/30)+($J23*'Input Bank'!AJ23)</f>
        <v>0</v>
      </c>
      <c r="AK23" s="446">
        <f>Bobot!$P23*($I23*('Input Bank'!$K23+'Input Bank'!$L23)/30)+($J23*'Input Bank'!AK23)</f>
        <v>0</v>
      </c>
      <c r="AL23" s="446">
        <f>Bobot!$P23*($I23*('Input Bank'!$K23+'Input Bank'!$L23)/30)+($J23*'Input Bank'!AL23)</f>
        <v>0</v>
      </c>
      <c r="AM23" s="446">
        <f>Bobot!$P23*($I23*('Input Bank'!$K23+'Input Bank'!$L23)/30)+($J23*'Input Bank'!AM23)</f>
        <v>0</v>
      </c>
      <c r="AN23" s="446">
        <f>Bobot!$P23*($I23*('Input Bank'!$K23+'Input Bank'!$L23)/30)+($J23*'Input Bank'!AN23)</f>
        <v>0</v>
      </c>
      <c r="AO23" s="446">
        <f>Bobot!$P23*($I23*('Input Bank'!$K23+'Input Bank'!$L23)/30)+($J23*'Input Bank'!AO23)</f>
        <v>0</v>
      </c>
      <c r="AP23" s="446">
        <f>Bobot!$P23*($I23*('Input Bank'!$K23+'Input Bank'!$L23)/30)+($J23*'Input Bank'!AP23)</f>
        <v>0</v>
      </c>
      <c r="AQ23" s="446">
        <f>$J23*'Input Bank'!AQ23</f>
        <v>0</v>
      </c>
      <c r="AR23" s="446">
        <f>$J23*'Input Bank'!AR23</f>
        <v>0</v>
      </c>
      <c r="AS23" s="446">
        <f>$J23*'Input Bank'!AS23</f>
        <v>0</v>
      </c>
      <c r="AT23" s="446">
        <f>$J23*'Input Bank'!AT23</f>
        <v>0</v>
      </c>
      <c r="AU23" s="446">
        <f>$J23*'Input Bank'!AU23</f>
        <v>0</v>
      </c>
      <c r="AV23" s="446">
        <f>$J23*'Input Bank'!AV23</f>
        <v>0</v>
      </c>
      <c r="AW23" s="446">
        <f>$J23*'Input Bank'!AW23</f>
        <v>0</v>
      </c>
      <c r="AX23" s="446">
        <f>$J23*'Input Bank'!AX23</f>
        <v>0</v>
      </c>
      <c r="AY23" s="446">
        <f>$J23*'Input Bank'!AY23</f>
        <v>0</v>
      </c>
      <c r="AZ23" s="446">
        <f>$J23*'Input Bank'!AZ23</f>
        <v>0</v>
      </c>
      <c r="BA23" s="447">
        <f>$J23*'Input Bank'!BA23</f>
        <v>0</v>
      </c>
      <c r="BB23" s="432"/>
      <c r="BC23" s="44"/>
      <c r="BD23" s="44"/>
      <c r="BE23" s="44"/>
      <c r="BF23" s="44"/>
    </row>
    <row r="24" spans="1:68" s="24" customFormat="1" ht="26">
      <c r="A24" s="439" t="e">
        <f>Bobot!#REF!</f>
        <v>#REF!</v>
      </c>
      <c r="B24" s="16"/>
      <c r="C24" s="16"/>
      <c r="D24" s="16"/>
      <c r="E24" s="16"/>
      <c r="F24" s="47" t="s">
        <v>52</v>
      </c>
      <c r="G24" s="69" t="s">
        <v>378</v>
      </c>
      <c r="H24" s="107" t="s">
        <v>351</v>
      </c>
      <c r="I24" s="443">
        <f>IF($K$7="Skenario Bank 1",VLOOKUP($F24,Bobot!$F$16:$AA$180,15,0),IF($K$7="Skenario Bank 2",VLOOKUP(F24,Bobot!$F$16:$AA$180,18,0),IF($K$7="Skenario Bank 3",VLOOKUP($F24,Bobot!$F$16:$AA$180,21,0),0)))</f>
        <v>0</v>
      </c>
      <c r="J24" s="444">
        <f>IF($K$7="Skenario Bank 1",VLOOKUP($F24,Bobot!$F$16:$AA$180,16,0),IF($K$7="Skenario Bank 2",VLOOKUP($F24,Bobot!$F$16:$AA$180,19,0),IF($K$7="Skenario Bank 3",VLOOKUP($F24,Bobot!$F$16:$AA$180,22,0),0)))</f>
        <v>0</v>
      </c>
      <c r="K24" s="442"/>
      <c r="L24" s="449"/>
      <c r="M24" s="450"/>
      <c r="N24" s="450"/>
      <c r="O24" s="450"/>
      <c r="P24" s="450"/>
      <c r="Q24" s="450"/>
      <c r="R24" s="450"/>
      <c r="S24" s="450"/>
      <c r="T24" s="450"/>
      <c r="U24" s="450"/>
      <c r="V24" s="450"/>
      <c r="W24" s="450"/>
      <c r="X24" s="450"/>
      <c r="Y24" s="450"/>
      <c r="Z24" s="450"/>
      <c r="AA24" s="450"/>
      <c r="AB24" s="450"/>
      <c r="AC24" s="450"/>
      <c r="AD24" s="450"/>
      <c r="AE24" s="450"/>
      <c r="AF24" s="450"/>
      <c r="AG24" s="450"/>
      <c r="AH24" s="450"/>
      <c r="AI24" s="450"/>
      <c r="AJ24" s="450"/>
      <c r="AK24" s="450"/>
      <c r="AL24" s="450"/>
      <c r="AM24" s="450"/>
      <c r="AN24" s="450"/>
      <c r="AO24" s="450"/>
      <c r="AP24" s="450"/>
      <c r="AQ24" s="450"/>
      <c r="AR24" s="450"/>
      <c r="AS24" s="450"/>
      <c r="AT24" s="450"/>
      <c r="AU24" s="450"/>
      <c r="AV24" s="450"/>
      <c r="AW24" s="450"/>
      <c r="AX24" s="450"/>
      <c r="AY24" s="450"/>
      <c r="AZ24" s="450"/>
      <c r="BA24" s="451"/>
      <c r="BB24" s="432"/>
      <c r="BG24" s="44"/>
      <c r="BH24" s="44"/>
      <c r="BI24" s="44"/>
      <c r="BJ24" s="44"/>
    </row>
    <row r="25" spans="1:68" s="24" customFormat="1">
      <c r="A25" s="439" t="e">
        <f>Bobot!#REF!</f>
        <v>#REF!</v>
      </c>
      <c r="B25" s="16"/>
      <c r="C25" s="16"/>
      <c r="D25" s="16"/>
      <c r="E25" s="16"/>
      <c r="F25" s="47" t="s">
        <v>53</v>
      </c>
      <c r="G25" s="69" t="s">
        <v>379</v>
      </c>
      <c r="H25" s="106" t="s">
        <v>237</v>
      </c>
      <c r="I25" s="443">
        <f>IF($K$7="Skenario Bank 1",VLOOKUP($F25,Bobot!$F$16:$AA$180,15,0),IF($K$7="Skenario Bank 2",VLOOKUP(F25,Bobot!$F$16:$AA$180,18,0),IF($K$7="Skenario Bank 3",VLOOKUP($F25,Bobot!$F$16:$AA$180,21,0),0)))</f>
        <v>0</v>
      </c>
      <c r="J25" s="444">
        <f>IF($K$7="Skenario Bank 1",VLOOKUP($F25,Bobot!$F$16:$AA$180,16,0),IF($K$7="Skenario Bank 2",VLOOKUP($F25,Bobot!$F$16:$AA$180,19,0),IF($K$7="Skenario Bank 3",VLOOKUP($F25,Bobot!$F$16:$AA$180,22,0),0)))</f>
        <v>0</v>
      </c>
      <c r="K25" s="442"/>
      <c r="L25" s="445">
        <f>IF(Bobot!$P25=0,1,0)*('Input Bank'!L26+'Input Bank'!K25)*I25</f>
        <v>0</v>
      </c>
      <c r="M25" s="446">
        <f>Bobot!$P25*($I25*('Input Bank'!$K25+'Input Bank'!$L25)/30)+($J25*'Input Bank'!M25)</f>
        <v>0</v>
      </c>
      <c r="N25" s="446">
        <f>Bobot!$P25*($I25*('Input Bank'!$K25+'Input Bank'!$L25)/30)+($J25*'Input Bank'!N25)</f>
        <v>0</v>
      </c>
      <c r="O25" s="446">
        <f>Bobot!$P25*($I25*('Input Bank'!$K25+'Input Bank'!$L25)/30)+($J25*'Input Bank'!O25)</f>
        <v>0</v>
      </c>
      <c r="P25" s="446">
        <f>Bobot!$P25*($I25*('Input Bank'!$K25+'Input Bank'!$L25)/30)+($J25*'Input Bank'!P25)</f>
        <v>0</v>
      </c>
      <c r="Q25" s="446">
        <f>Bobot!$P25*($I25*('Input Bank'!$K25+'Input Bank'!$L25)/30)+($J25*'Input Bank'!Q25)</f>
        <v>0</v>
      </c>
      <c r="R25" s="446">
        <f>Bobot!$P25*($I25*('Input Bank'!$K25+'Input Bank'!$L25)/30)+($J25*'Input Bank'!R25)</f>
        <v>0</v>
      </c>
      <c r="S25" s="446">
        <f>Bobot!$P25*($I25*('Input Bank'!$K25+'Input Bank'!$L25)/30)+($J25*'Input Bank'!S25)</f>
        <v>0</v>
      </c>
      <c r="T25" s="446">
        <f>Bobot!$P25*($I25*('Input Bank'!$K25+'Input Bank'!$L25)/30)+($J25*'Input Bank'!T25)</f>
        <v>0</v>
      </c>
      <c r="U25" s="446">
        <f>Bobot!$P25*($I25*('Input Bank'!$K25+'Input Bank'!$L25)/30)+($J25*'Input Bank'!U25)</f>
        <v>0</v>
      </c>
      <c r="V25" s="446">
        <f>Bobot!$P25*($I25*('Input Bank'!$K25+'Input Bank'!$L25)/30)+($J25*'Input Bank'!V25)</f>
        <v>0</v>
      </c>
      <c r="W25" s="446">
        <f>Bobot!$P25*($I25*('Input Bank'!$K25+'Input Bank'!$L25)/30)+($J25*'Input Bank'!W25)</f>
        <v>0</v>
      </c>
      <c r="X25" s="446">
        <f>Bobot!$P25*($I25*('Input Bank'!$K25+'Input Bank'!$L25)/30)+($J25*'Input Bank'!X25)</f>
        <v>0</v>
      </c>
      <c r="Y25" s="446">
        <f>Bobot!$P25*($I25*('Input Bank'!$K25+'Input Bank'!$L25)/30)+($J25*'Input Bank'!Y25)</f>
        <v>0</v>
      </c>
      <c r="Z25" s="446">
        <f>Bobot!$P25*($I25*('Input Bank'!$K25+'Input Bank'!$L25)/30)+($J25*'Input Bank'!Z25)</f>
        <v>0</v>
      </c>
      <c r="AA25" s="446">
        <f>Bobot!$P25*($I25*('Input Bank'!$K25+'Input Bank'!$L25)/30)+($J25*'Input Bank'!AA25)</f>
        <v>0</v>
      </c>
      <c r="AB25" s="446">
        <f>Bobot!$P25*($I25*('Input Bank'!$K25+'Input Bank'!$L25)/30)+($J25*'Input Bank'!AB25)</f>
        <v>0</v>
      </c>
      <c r="AC25" s="446">
        <f>Bobot!$P25*($I25*('Input Bank'!$K25+'Input Bank'!$L25)/30)+($J25*'Input Bank'!AC25)</f>
        <v>0</v>
      </c>
      <c r="AD25" s="446">
        <f>Bobot!$P25*($I25*('Input Bank'!$K25+'Input Bank'!$L25)/30)+($J25*'Input Bank'!AD25)</f>
        <v>0</v>
      </c>
      <c r="AE25" s="446">
        <f>Bobot!$P25*($I25*('Input Bank'!$K25+'Input Bank'!$L25)/30)+($J25*'Input Bank'!AE25)</f>
        <v>0</v>
      </c>
      <c r="AF25" s="446">
        <f>Bobot!$P25*($I25*('Input Bank'!$K25+'Input Bank'!$L25)/30)+($J25*'Input Bank'!AF25)</f>
        <v>0</v>
      </c>
      <c r="AG25" s="446">
        <f>Bobot!$P25*($I25*('Input Bank'!$K25+'Input Bank'!$L25)/30)+($J25*'Input Bank'!AG25)</f>
        <v>0</v>
      </c>
      <c r="AH25" s="446">
        <f>Bobot!$P25*($I25*('Input Bank'!$K25+'Input Bank'!$L25)/30)+($J25*'Input Bank'!AH25)</f>
        <v>0</v>
      </c>
      <c r="AI25" s="446">
        <f>Bobot!$P25*($I25*('Input Bank'!$K25+'Input Bank'!$L25)/30)+($J25*'Input Bank'!AI25)</f>
        <v>0</v>
      </c>
      <c r="AJ25" s="446">
        <f>Bobot!$P25*($I25*('Input Bank'!$K25+'Input Bank'!$L25)/30)+($J25*'Input Bank'!AJ25)</f>
        <v>0</v>
      </c>
      <c r="AK25" s="446">
        <f>Bobot!$P25*($I25*('Input Bank'!$K25+'Input Bank'!$L25)/30)+($J25*'Input Bank'!AK25)</f>
        <v>0</v>
      </c>
      <c r="AL25" s="446">
        <f>Bobot!$P25*($I25*('Input Bank'!$K25+'Input Bank'!$L25)/30)+($J25*'Input Bank'!AL25)</f>
        <v>0</v>
      </c>
      <c r="AM25" s="446">
        <f>Bobot!$P25*($I25*('Input Bank'!$K25+'Input Bank'!$L25)/30)+($J25*'Input Bank'!AM25)</f>
        <v>0</v>
      </c>
      <c r="AN25" s="446">
        <f>Bobot!$P25*($I25*('Input Bank'!$K25+'Input Bank'!$L25)/30)+($J25*'Input Bank'!AN25)</f>
        <v>0</v>
      </c>
      <c r="AO25" s="446">
        <f>Bobot!$P25*($I25*('Input Bank'!$K25+'Input Bank'!$L25)/30)+($J25*'Input Bank'!AO25)</f>
        <v>0</v>
      </c>
      <c r="AP25" s="446">
        <f>Bobot!$P25*($I25*('Input Bank'!$K25+'Input Bank'!$L25)/30)+($J25*'Input Bank'!AP25)</f>
        <v>0</v>
      </c>
      <c r="AQ25" s="446">
        <f>$J25*'Input Bank'!AQ25</f>
        <v>0</v>
      </c>
      <c r="AR25" s="446">
        <f>$J25*'Input Bank'!AR25</f>
        <v>0</v>
      </c>
      <c r="AS25" s="446">
        <f>$J25*'Input Bank'!AS25</f>
        <v>0</v>
      </c>
      <c r="AT25" s="446">
        <f>$J25*'Input Bank'!AT25</f>
        <v>0</v>
      </c>
      <c r="AU25" s="446">
        <f>$J25*'Input Bank'!AU25</f>
        <v>0</v>
      </c>
      <c r="AV25" s="446">
        <f>$J25*'Input Bank'!AV25</f>
        <v>0</v>
      </c>
      <c r="AW25" s="446">
        <f>$J25*'Input Bank'!AW25</f>
        <v>0</v>
      </c>
      <c r="AX25" s="446">
        <f>$J25*'Input Bank'!AX25</f>
        <v>0</v>
      </c>
      <c r="AY25" s="446">
        <f>$J25*'Input Bank'!AY25</f>
        <v>0</v>
      </c>
      <c r="AZ25" s="446">
        <f>$J25*'Input Bank'!AZ25</f>
        <v>0</v>
      </c>
      <c r="BA25" s="446">
        <f>$J25*'Input Bank'!BA25</f>
        <v>0</v>
      </c>
      <c r="BB25" s="432"/>
    </row>
    <row r="26" spans="1:68" s="24" customFormat="1">
      <c r="A26" s="439" t="e">
        <f>Bobot!#REF!</f>
        <v>#REF!</v>
      </c>
      <c r="B26" s="16"/>
      <c r="C26" s="16"/>
      <c r="D26" s="16"/>
      <c r="E26" s="16"/>
      <c r="F26" s="47" t="s">
        <v>54</v>
      </c>
      <c r="G26" s="69" t="s">
        <v>380</v>
      </c>
      <c r="H26" s="106" t="s">
        <v>475</v>
      </c>
      <c r="I26" s="443">
        <f>IF($K$7="Skenario Bank 1",VLOOKUP($F26,Bobot!$F$16:$AA$180,15,0),IF($K$7="Skenario Bank 2",VLOOKUP(F26,Bobot!$F$16:$AA$180,18,0),IF($K$7="Skenario Bank 3",VLOOKUP($F26,Bobot!$F$16:$AA$180,21,0),0)))</f>
        <v>0</v>
      </c>
      <c r="J26" s="444">
        <f>IF($K$7="Skenario Bank 1",VLOOKUP($F26,Bobot!$F$16:$AA$180,16,0),IF($K$7="Skenario Bank 2",VLOOKUP($F26,Bobot!$F$16:$AA$180,19,0),IF($K$7="Skenario Bank 3",VLOOKUP($F26,Bobot!$F$16:$AA$180,22,0),0)))</f>
        <v>0</v>
      </c>
      <c r="K26" s="442"/>
      <c r="L26" s="445">
        <f>IF(Bobot!$P26=0,1,0)*('Input Bank'!L26+'Input Bank'!K26)*I26</f>
        <v>0</v>
      </c>
      <c r="M26" s="446">
        <f>Bobot!$P26*($I26*('Input Bank'!$K26+'Input Bank'!$L26)/30)+($J26*'Input Bank'!M26)</f>
        <v>0</v>
      </c>
      <c r="N26" s="446">
        <f>Bobot!$P26*($I26*('Input Bank'!$K26+'Input Bank'!$L26)/30)+($J26*'Input Bank'!N26)</f>
        <v>0</v>
      </c>
      <c r="O26" s="446">
        <f>Bobot!$P26*($I26*('Input Bank'!$K26+'Input Bank'!$L26)/30)+($J26*'Input Bank'!O26)</f>
        <v>0</v>
      </c>
      <c r="P26" s="446">
        <f>Bobot!$P26*($I26*('Input Bank'!$K26+'Input Bank'!$L26)/30)+($J26*'Input Bank'!P26)</f>
        <v>0</v>
      </c>
      <c r="Q26" s="446">
        <f>Bobot!$P26*($I26*('Input Bank'!$K26+'Input Bank'!$L26)/30)+($J26*'Input Bank'!Q26)</f>
        <v>0</v>
      </c>
      <c r="R26" s="446">
        <f>Bobot!$P26*($I26*('Input Bank'!$K26+'Input Bank'!$L26)/30)+($J26*'Input Bank'!R26)</f>
        <v>0</v>
      </c>
      <c r="S26" s="446">
        <f>Bobot!$P26*($I26*('Input Bank'!$K26+'Input Bank'!$L26)/30)+($J26*'Input Bank'!S26)</f>
        <v>0</v>
      </c>
      <c r="T26" s="446">
        <f>Bobot!$P26*($I26*('Input Bank'!$K26+'Input Bank'!$L26)/30)+($J26*'Input Bank'!T26)</f>
        <v>0</v>
      </c>
      <c r="U26" s="446">
        <f>Bobot!$P26*($I26*('Input Bank'!$K26+'Input Bank'!$L26)/30)+($J26*'Input Bank'!U26)</f>
        <v>0</v>
      </c>
      <c r="V26" s="446">
        <f>Bobot!$P26*($I26*('Input Bank'!$K26+'Input Bank'!$L26)/30)+($J26*'Input Bank'!V26)</f>
        <v>0</v>
      </c>
      <c r="W26" s="446">
        <f>Bobot!$P26*($I26*('Input Bank'!$K26+'Input Bank'!$L26)/30)+($J26*'Input Bank'!W26)</f>
        <v>0</v>
      </c>
      <c r="X26" s="446">
        <f>Bobot!$P26*($I26*('Input Bank'!$K26+'Input Bank'!$L26)/30)+($J26*'Input Bank'!X26)</f>
        <v>0</v>
      </c>
      <c r="Y26" s="446">
        <f>Bobot!$P26*($I26*('Input Bank'!$K26+'Input Bank'!$L26)/30)+($J26*'Input Bank'!Y26)</f>
        <v>0</v>
      </c>
      <c r="Z26" s="446">
        <f>Bobot!$P26*($I26*('Input Bank'!$K26+'Input Bank'!$L26)/30)+($J26*'Input Bank'!Z26)</f>
        <v>0</v>
      </c>
      <c r="AA26" s="446">
        <f>Bobot!$P26*($I26*('Input Bank'!$K26+'Input Bank'!$L26)/30)+($J26*'Input Bank'!AA26)</f>
        <v>0</v>
      </c>
      <c r="AB26" s="446">
        <f>Bobot!$P26*($I26*('Input Bank'!$K26+'Input Bank'!$L26)/30)+($J26*'Input Bank'!AB26)</f>
        <v>0</v>
      </c>
      <c r="AC26" s="446">
        <f>Bobot!$P26*($I26*('Input Bank'!$K26+'Input Bank'!$L26)/30)+($J26*'Input Bank'!AC26)</f>
        <v>0</v>
      </c>
      <c r="AD26" s="446">
        <f>Bobot!$P26*($I26*('Input Bank'!$K26+'Input Bank'!$L26)/30)+($J26*'Input Bank'!AD26)</f>
        <v>0</v>
      </c>
      <c r="AE26" s="446">
        <f>Bobot!$P26*($I26*('Input Bank'!$K26+'Input Bank'!$L26)/30)+($J26*'Input Bank'!AE26)</f>
        <v>0</v>
      </c>
      <c r="AF26" s="446">
        <f>Bobot!$P26*($I26*('Input Bank'!$K26+'Input Bank'!$L26)/30)+($J26*'Input Bank'!AF26)</f>
        <v>0</v>
      </c>
      <c r="AG26" s="446">
        <f>Bobot!$P26*($I26*('Input Bank'!$K26+'Input Bank'!$L26)/30)+($J26*'Input Bank'!AG26)</f>
        <v>0</v>
      </c>
      <c r="AH26" s="446">
        <f>Bobot!$P26*($I26*('Input Bank'!$K26+'Input Bank'!$L26)/30)+($J26*'Input Bank'!AH26)</f>
        <v>0</v>
      </c>
      <c r="AI26" s="446">
        <f>Bobot!$P26*($I26*('Input Bank'!$K26+'Input Bank'!$L26)/30)+($J26*'Input Bank'!AI26)</f>
        <v>0</v>
      </c>
      <c r="AJ26" s="446">
        <f>Bobot!$P26*($I26*('Input Bank'!$K26+'Input Bank'!$L26)/30)+($J26*'Input Bank'!AJ26)</f>
        <v>0</v>
      </c>
      <c r="AK26" s="446">
        <f>Bobot!$P26*($I26*('Input Bank'!$K26+'Input Bank'!$L26)/30)+($J26*'Input Bank'!AK26)</f>
        <v>0</v>
      </c>
      <c r="AL26" s="446">
        <f>Bobot!$P26*($I26*('Input Bank'!$K26+'Input Bank'!$L26)/30)+($J26*'Input Bank'!AL26)</f>
        <v>0</v>
      </c>
      <c r="AM26" s="446">
        <f>Bobot!$P26*($I26*('Input Bank'!$K26+'Input Bank'!$L26)/30)+($J26*'Input Bank'!AM26)</f>
        <v>0</v>
      </c>
      <c r="AN26" s="446">
        <f>Bobot!$P26*($I26*('Input Bank'!$K26+'Input Bank'!$L26)/30)+($J26*'Input Bank'!AN26)</f>
        <v>0</v>
      </c>
      <c r="AO26" s="446">
        <f>Bobot!$P26*($I26*('Input Bank'!$K26+'Input Bank'!$L26)/30)+($J26*'Input Bank'!AO26)</f>
        <v>0</v>
      </c>
      <c r="AP26" s="446">
        <f>Bobot!$P26*($I26*('Input Bank'!$K26+'Input Bank'!$L26)/30)+($J26*'Input Bank'!AP26)</f>
        <v>0</v>
      </c>
      <c r="AQ26" s="446">
        <f>$J26*'Input Bank'!AQ26</f>
        <v>0</v>
      </c>
      <c r="AR26" s="446">
        <f>$J26*'Input Bank'!AR26</f>
        <v>0</v>
      </c>
      <c r="AS26" s="446">
        <f>$J26*'Input Bank'!AS26</f>
        <v>0</v>
      </c>
      <c r="AT26" s="446">
        <f>$J26*'Input Bank'!AT26</f>
        <v>0</v>
      </c>
      <c r="AU26" s="446">
        <f>$J26*'Input Bank'!AU26</f>
        <v>0</v>
      </c>
      <c r="AV26" s="446">
        <f>$J26*'Input Bank'!AV26</f>
        <v>0</v>
      </c>
      <c r="AW26" s="446">
        <f>$J26*'Input Bank'!AW26</f>
        <v>0</v>
      </c>
      <c r="AX26" s="446">
        <f>$J26*'Input Bank'!AX26</f>
        <v>0</v>
      </c>
      <c r="AY26" s="446">
        <f>$J26*'Input Bank'!AY26</f>
        <v>0</v>
      </c>
      <c r="AZ26" s="446">
        <f>$J26*'Input Bank'!AZ26</f>
        <v>0</v>
      </c>
      <c r="BA26" s="446">
        <f>$J26*'Input Bank'!BA26</f>
        <v>0</v>
      </c>
      <c r="BB26" s="432"/>
      <c r="BG26" s="44"/>
      <c r="BH26" s="44"/>
    </row>
    <row r="27" spans="1:68" s="24" customFormat="1">
      <c r="A27" s="439" t="e">
        <f>Bobot!#REF!</f>
        <v>#REF!</v>
      </c>
      <c r="B27" s="16"/>
      <c r="C27" s="16"/>
      <c r="D27" s="16"/>
      <c r="E27" s="16"/>
      <c r="F27" s="47" t="s">
        <v>55</v>
      </c>
      <c r="G27" s="69" t="s">
        <v>381</v>
      </c>
      <c r="H27" s="106" t="s">
        <v>510</v>
      </c>
      <c r="I27" s="443">
        <f>IF($K$7="Skenario Bank 1",VLOOKUP($F27,Bobot!$F$16:$AA$180,15,0),IF($K$7="Skenario Bank 2",VLOOKUP(F27,Bobot!$F$16:$AA$180,18,0),IF($K$7="Skenario Bank 3",VLOOKUP($F27,Bobot!$F$16:$AA$180,21,0),0)))</f>
        <v>0</v>
      </c>
      <c r="J27" s="444">
        <f>IF($K$7="Skenario Bank 1",VLOOKUP($F27,Bobot!$F$16:$AA$180,16,0),IF($K$7="Skenario Bank 2",VLOOKUP($F27,Bobot!$F$16:$AA$180,19,0),IF($K$7="Skenario Bank 3",VLOOKUP($F27,Bobot!$F$16:$AA$180,22,0),0)))</f>
        <v>0</v>
      </c>
      <c r="K27" s="442"/>
      <c r="L27" s="445">
        <f>IF(Bobot!$P27=0,1,0)*('Input Bank'!L27+'Input Bank'!K27)*I27</f>
        <v>0</v>
      </c>
      <c r="M27" s="446">
        <f>Bobot!$P27*($I27*('Input Bank'!$K27+'Input Bank'!$L27)/30)+($J27*'Input Bank'!M27)</f>
        <v>0</v>
      </c>
      <c r="N27" s="446">
        <f>Bobot!$P27*($I27*('Input Bank'!$K27+'Input Bank'!$L27)/30)+($J27*'Input Bank'!N27)</f>
        <v>0</v>
      </c>
      <c r="O27" s="446">
        <f>Bobot!$P27*($I27*('Input Bank'!$K27+'Input Bank'!$L27)/30)+($J27*'Input Bank'!O27)</f>
        <v>0</v>
      </c>
      <c r="P27" s="446">
        <f>Bobot!$P27*($I27*('Input Bank'!$K27+'Input Bank'!$L27)/30)+($J27*'Input Bank'!P27)</f>
        <v>0</v>
      </c>
      <c r="Q27" s="446">
        <f>Bobot!$P27*($I27*('Input Bank'!$K27+'Input Bank'!$L27)/30)+($J27*'Input Bank'!Q27)</f>
        <v>0</v>
      </c>
      <c r="R27" s="446">
        <f>Bobot!$P27*($I27*('Input Bank'!$K27+'Input Bank'!$L27)/30)+($J27*'Input Bank'!R27)</f>
        <v>0</v>
      </c>
      <c r="S27" s="446">
        <f>Bobot!$P27*($I27*('Input Bank'!$K27+'Input Bank'!$L27)/30)+($J27*'Input Bank'!S27)</f>
        <v>0</v>
      </c>
      <c r="T27" s="446">
        <f>Bobot!$P27*($I27*('Input Bank'!$K27+'Input Bank'!$L27)/30)+($J27*'Input Bank'!T27)</f>
        <v>0</v>
      </c>
      <c r="U27" s="446">
        <f>Bobot!$P27*($I27*('Input Bank'!$K27+'Input Bank'!$L27)/30)+($J27*'Input Bank'!U27)</f>
        <v>0</v>
      </c>
      <c r="V27" s="446">
        <f>Bobot!$P27*($I27*('Input Bank'!$K27+'Input Bank'!$L27)/30)+($J27*'Input Bank'!V27)</f>
        <v>0</v>
      </c>
      <c r="W27" s="446">
        <f>Bobot!$P27*($I27*('Input Bank'!$K27+'Input Bank'!$L27)/30)+($J27*'Input Bank'!W27)</f>
        <v>0</v>
      </c>
      <c r="X27" s="446">
        <f>Bobot!$P27*($I27*('Input Bank'!$K27+'Input Bank'!$L27)/30)+($J27*'Input Bank'!X27)</f>
        <v>0</v>
      </c>
      <c r="Y27" s="446">
        <f>Bobot!$P27*($I27*('Input Bank'!$K27+'Input Bank'!$L27)/30)+($J27*'Input Bank'!Y27)</f>
        <v>0</v>
      </c>
      <c r="Z27" s="446">
        <f>Bobot!$P27*($I27*('Input Bank'!$K27+'Input Bank'!$L27)/30)+($J27*'Input Bank'!Z27)</f>
        <v>0</v>
      </c>
      <c r="AA27" s="446">
        <f>Bobot!$P27*($I27*('Input Bank'!$K27+'Input Bank'!$L27)/30)+($J27*'Input Bank'!AA27)</f>
        <v>0</v>
      </c>
      <c r="AB27" s="446">
        <f>Bobot!$P27*($I27*('Input Bank'!$K27+'Input Bank'!$L27)/30)+($J27*'Input Bank'!AB27)</f>
        <v>0</v>
      </c>
      <c r="AC27" s="446">
        <f>Bobot!$P27*($I27*('Input Bank'!$K27+'Input Bank'!$L27)/30)+($J27*'Input Bank'!AC27)</f>
        <v>0</v>
      </c>
      <c r="AD27" s="446">
        <f>Bobot!$P27*($I27*('Input Bank'!$K27+'Input Bank'!$L27)/30)+($J27*'Input Bank'!AD27)</f>
        <v>0</v>
      </c>
      <c r="AE27" s="446">
        <f>Bobot!$P27*($I27*('Input Bank'!$K27+'Input Bank'!$L27)/30)+($J27*'Input Bank'!AE27)</f>
        <v>0</v>
      </c>
      <c r="AF27" s="446">
        <f>Bobot!$P27*($I27*('Input Bank'!$K27+'Input Bank'!$L27)/30)+($J27*'Input Bank'!AF27)</f>
        <v>0</v>
      </c>
      <c r="AG27" s="446">
        <f>Bobot!$P27*($I27*('Input Bank'!$K27+'Input Bank'!$L27)/30)+($J27*'Input Bank'!AG27)</f>
        <v>0</v>
      </c>
      <c r="AH27" s="446">
        <f>Bobot!$P27*($I27*('Input Bank'!$K27+'Input Bank'!$L27)/30)+($J27*'Input Bank'!AH27)</f>
        <v>0</v>
      </c>
      <c r="AI27" s="446">
        <f>Bobot!$P27*($I27*('Input Bank'!$K27+'Input Bank'!$L27)/30)+($J27*'Input Bank'!AI27)</f>
        <v>0</v>
      </c>
      <c r="AJ27" s="446">
        <f>Bobot!$P27*($I27*('Input Bank'!$K27+'Input Bank'!$L27)/30)+($J27*'Input Bank'!AJ27)</f>
        <v>0</v>
      </c>
      <c r="AK27" s="446">
        <f>Bobot!$P27*($I27*('Input Bank'!$K27+'Input Bank'!$L27)/30)+($J27*'Input Bank'!AK27)</f>
        <v>0</v>
      </c>
      <c r="AL27" s="446">
        <f>Bobot!$P27*($I27*('Input Bank'!$K27+'Input Bank'!$L27)/30)+($J27*'Input Bank'!AL27)</f>
        <v>0</v>
      </c>
      <c r="AM27" s="446">
        <f>Bobot!$P27*($I27*('Input Bank'!$K27+'Input Bank'!$L27)/30)+($J27*'Input Bank'!AM27)</f>
        <v>0</v>
      </c>
      <c r="AN27" s="446">
        <f>Bobot!$P27*($I27*('Input Bank'!$K27+'Input Bank'!$L27)/30)+($J27*'Input Bank'!AN27)</f>
        <v>0</v>
      </c>
      <c r="AO27" s="446">
        <f>Bobot!$P27*($I27*('Input Bank'!$K27+'Input Bank'!$L27)/30)+($J27*'Input Bank'!AO27)</f>
        <v>0</v>
      </c>
      <c r="AP27" s="446">
        <f>Bobot!$P27*($I27*('Input Bank'!$K27+'Input Bank'!$L27)/30)+($J27*'Input Bank'!AP27)</f>
        <v>0</v>
      </c>
      <c r="AQ27" s="446">
        <f>$J27*'Input Bank'!AQ27</f>
        <v>0</v>
      </c>
      <c r="AR27" s="446">
        <f>$J27*'Input Bank'!AR27</f>
        <v>0</v>
      </c>
      <c r="AS27" s="446">
        <f>$J27*'Input Bank'!AS27</f>
        <v>0</v>
      </c>
      <c r="AT27" s="446">
        <f>$J27*'Input Bank'!AT27</f>
        <v>0</v>
      </c>
      <c r="AU27" s="446">
        <f>$J27*'Input Bank'!AU27</f>
        <v>0</v>
      </c>
      <c r="AV27" s="446">
        <f>$J27*'Input Bank'!AV27</f>
        <v>0</v>
      </c>
      <c r="AW27" s="446">
        <f>$J27*'Input Bank'!AW27</f>
        <v>0</v>
      </c>
      <c r="AX27" s="446">
        <f>$J27*'Input Bank'!AX27</f>
        <v>0</v>
      </c>
      <c r="AY27" s="446">
        <f>$J27*'Input Bank'!AY27</f>
        <v>0</v>
      </c>
      <c r="AZ27" s="446">
        <f>$J27*'Input Bank'!AZ27</f>
        <v>0</v>
      </c>
      <c r="BA27" s="446">
        <f>$J27*'Input Bank'!BA27</f>
        <v>0</v>
      </c>
      <c r="BB27" s="432"/>
      <c r="BP27" s="44"/>
    </row>
    <row r="28" spans="1:68" s="44" customFormat="1">
      <c r="A28" s="439" t="e">
        <f>Bobot!#REF!</f>
        <v>#REF!</v>
      </c>
      <c r="B28" s="16"/>
      <c r="C28" s="16"/>
      <c r="D28" s="16"/>
      <c r="E28" s="16"/>
      <c r="F28" s="47" t="s">
        <v>56</v>
      </c>
      <c r="G28" s="69" t="s">
        <v>382</v>
      </c>
      <c r="H28" s="106" t="s">
        <v>511</v>
      </c>
      <c r="I28" s="443">
        <f>IF($K$7="Skenario Bank 1",VLOOKUP($F28,Bobot!$F$16:$AA$180,15,0),IF($K$7="Skenario Bank 2",VLOOKUP(F28,Bobot!$F$16:$AA$180,18,0),IF($K$7="Skenario Bank 3",VLOOKUP($F28,Bobot!$F$16:$AA$180,21,0),0)))</f>
        <v>0</v>
      </c>
      <c r="J28" s="444">
        <f>IF($K$7="Skenario Bank 1",VLOOKUP($F28,Bobot!$F$16:$AA$180,16,0),IF($K$7="Skenario Bank 2",VLOOKUP($F28,Bobot!$F$16:$AA$180,19,0),IF($K$7="Skenario Bank 3",VLOOKUP($F28,Bobot!$F$16:$AA$180,22,0),0)))</f>
        <v>0</v>
      </c>
      <c r="K28" s="442"/>
      <c r="L28" s="445">
        <f>IF(Bobot!$P28=0,1,0)*('Input Bank'!L28+'Input Bank'!K28)*I28</f>
        <v>0</v>
      </c>
      <c r="M28" s="446">
        <f>Bobot!$P28*($I28*('Input Bank'!$K28+'Input Bank'!$L28)/30)+($J28*'Input Bank'!M28)</f>
        <v>0</v>
      </c>
      <c r="N28" s="446">
        <f>Bobot!$P28*($I28*('Input Bank'!$K28+'Input Bank'!$L28)/30)+($J28*'Input Bank'!N28)</f>
        <v>0</v>
      </c>
      <c r="O28" s="446">
        <f>Bobot!$P28*($I28*('Input Bank'!$K28+'Input Bank'!$L28)/30)+($J28*'Input Bank'!O28)</f>
        <v>0</v>
      </c>
      <c r="P28" s="446">
        <f>Bobot!$P28*($I28*('Input Bank'!$K28+'Input Bank'!$L28)/30)+($J28*'Input Bank'!P28)</f>
        <v>0</v>
      </c>
      <c r="Q28" s="446">
        <f>Bobot!$P28*($I28*('Input Bank'!$K28+'Input Bank'!$L28)/30)+($J28*'Input Bank'!Q28)</f>
        <v>0</v>
      </c>
      <c r="R28" s="446">
        <f>Bobot!$P28*($I28*('Input Bank'!$K28+'Input Bank'!$L28)/30)+($J28*'Input Bank'!R28)</f>
        <v>0</v>
      </c>
      <c r="S28" s="446">
        <f>Bobot!$P28*($I28*('Input Bank'!$K28+'Input Bank'!$L28)/30)+($J28*'Input Bank'!S28)</f>
        <v>0</v>
      </c>
      <c r="T28" s="446">
        <f>Bobot!$P28*($I28*('Input Bank'!$K28+'Input Bank'!$L28)/30)+($J28*'Input Bank'!T28)</f>
        <v>0</v>
      </c>
      <c r="U28" s="446">
        <f>Bobot!$P28*($I28*('Input Bank'!$K28+'Input Bank'!$L28)/30)+($J28*'Input Bank'!U28)</f>
        <v>0</v>
      </c>
      <c r="V28" s="446">
        <f>Bobot!$P28*($I28*('Input Bank'!$K28+'Input Bank'!$L28)/30)+($J28*'Input Bank'!V28)</f>
        <v>0</v>
      </c>
      <c r="W28" s="446">
        <f>Bobot!$P28*($I28*('Input Bank'!$K28+'Input Bank'!$L28)/30)+($J28*'Input Bank'!W28)</f>
        <v>0</v>
      </c>
      <c r="X28" s="446">
        <f>Bobot!$P28*($I28*('Input Bank'!$K28+'Input Bank'!$L28)/30)+($J28*'Input Bank'!X28)</f>
        <v>0</v>
      </c>
      <c r="Y28" s="446">
        <f>Bobot!$P28*($I28*('Input Bank'!$K28+'Input Bank'!$L28)/30)+($J28*'Input Bank'!Y28)</f>
        <v>0</v>
      </c>
      <c r="Z28" s="446">
        <f>Bobot!$P28*($I28*('Input Bank'!$K28+'Input Bank'!$L28)/30)+($J28*'Input Bank'!Z28)</f>
        <v>0</v>
      </c>
      <c r="AA28" s="446">
        <f>Bobot!$P28*($I28*('Input Bank'!$K28+'Input Bank'!$L28)/30)+($J28*'Input Bank'!AA28)</f>
        <v>0</v>
      </c>
      <c r="AB28" s="446">
        <f>Bobot!$P28*($I28*('Input Bank'!$K28+'Input Bank'!$L28)/30)+($J28*'Input Bank'!AB28)</f>
        <v>0</v>
      </c>
      <c r="AC28" s="446">
        <f>Bobot!$P28*($I28*('Input Bank'!$K28+'Input Bank'!$L28)/30)+($J28*'Input Bank'!AC28)</f>
        <v>0</v>
      </c>
      <c r="AD28" s="446">
        <f>Bobot!$P28*($I28*('Input Bank'!$K28+'Input Bank'!$L28)/30)+($J28*'Input Bank'!AD28)</f>
        <v>0</v>
      </c>
      <c r="AE28" s="446">
        <f>Bobot!$P28*($I28*('Input Bank'!$K28+'Input Bank'!$L28)/30)+($J28*'Input Bank'!AE28)</f>
        <v>0</v>
      </c>
      <c r="AF28" s="446">
        <f>Bobot!$P28*($I28*('Input Bank'!$K28+'Input Bank'!$L28)/30)+($J28*'Input Bank'!AF28)</f>
        <v>0</v>
      </c>
      <c r="AG28" s="446">
        <f>Bobot!$P28*($I28*('Input Bank'!$K28+'Input Bank'!$L28)/30)+($J28*'Input Bank'!AG28)</f>
        <v>0</v>
      </c>
      <c r="AH28" s="446">
        <f>Bobot!$P28*($I28*('Input Bank'!$K28+'Input Bank'!$L28)/30)+($J28*'Input Bank'!AH28)</f>
        <v>0</v>
      </c>
      <c r="AI28" s="446">
        <f>Bobot!$P28*($I28*('Input Bank'!$K28+'Input Bank'!$L28)/30)+($J28*'Input Bank'!AI28)</f>
        <v>0</v>
      </c>
      <c r="AJ28" s="446">
        <f>Bobot!$P28*($I28*('Input Bank'!$K28+'Input Bank'!$L28)/30)+($J28*'Input Bank'!AJ28)</f>
        <v>0</v>
      </c>
      <c r="AK28" s="446">
        <f>Bobot!$P28*($I28*('Input Bank'!$K28+'Input Bank'!$L28)/30)+($J28*'Input Bank'!AK28)</f>
        <v>0</v>
      </c>
      <c r="AL28" s="446">
        <f>Bobot!$P28*($I28*('Input Bank'!$K28+'Input Bank'!$L28)/30)+($J28*'Input Bank'!AL28)</f>
        <v>0</v>
      </c>
      <c r="AM28" s="446">
        <f>Bobot!$P28*($I28*('Input Bank'!$K28+'Input Bank'!$L28)/30)+($J28*'Input Bank'!AM28)</f>
        <v>0</v>
      </c>
      <c r="AN28" s="446">
        <f>Bobot!$P28*($I28*('Input Bank'!$K28+'Input Bank'!$L28)/30)+($J28*'Input Bank'!AN28)</f>
        <v>0</v>
      </c>
      <c r="AO28" s="446">
        <f>Bobot!$P28*($I28*('Input Bank'!$K28+'Input Bank'!$L28)/30)+($J28*'Input Bank'!AO28)</f>
        <v>0</v>
      </c>
      <c r="AP28" s="446">
        <f>Bobot!$P28*($I28*('Input Bank'!$K28+'Input Bank'!$L28)/30)+($J28*'Input Bank'!AP28)</f>
        <v>0</v>
      </c>
      <c r="AQ28" s="446">
        <f>$J28*'Input Bank'!AQ28</f>
        <v>0</v>
      </c>
      <c r="AR28" s="446">
        <f>$J28*'Input Bank'!AR28</f>
        <v>0</v>
      </c>
      <c r="AS28" s="446">
        <f>$J28*'Input Bank'!AS28</f>
        <v>0</v>
      </c>
      <c r="AT28" s="446">
        <f>$J28*'Input Bank'!AT28</f>
        <v>0</v>
      </c>
      <c r="AU28" s="446">
        <f>$J28*'Input Bank'!AU28</f>
        <v>0</v>
      </c>
      <c r="AV28" s="446">
        <f>$J28*'Input Bank'!AV28</f>
        <v>0</v>
      </c>
      <c r="AW28" s="446">
        <f>$J28*'Input Bank'!AW28</f>
        <v>0</v>
      </c>
      <c r="AX28" s="446">
        <f>$J28*'Input Bank'!AX28</f>
        <v>0</v>
      </c>
      <c r="AY28" s="446">
        <f>$J28*'Input Bank'!AY28</f>
        <v>0</v>
      </c>
      <c r="AZ28" s="446">
        <f>$J28*'Input Bank'!AZ28</f>
        <v>0</v>
      </c>
      <c r="BA28" s="446">
        <f>$J28*'Input Bank'!BA28</f>
        <v>0</v>
      </c>
      <c r="BB28" s="432"/>
      <c r="BC28" s="24"/>
      <c r="BD28" s="24"/>
      <c r="BE28" s="24"/>
      <c r="BF28" s="24"/>
      <c r="BG28" s="24"/>
      <c r="BH28" s="24"/>
      <c r="BI28" s="24"/>
      <c r="BJ28" s="24"/>
      <c r="BK28" s="24"/>
      <c r="BP28" s="24"/>
    </row>
    <row r="29" spans="1:68" s="24" customFormat="1" ht="25">
      <c r="A29" s="439" t="e">
        <f>Bobot!#REF!</f>
        <v>#REF!</v>
      </c>
      <c r="B29" s="16"/>
      <c r="C29" s="16"/>
      <c r="D29" s="16"/>
      <c r="E29" s="16"/>
      <c r="F29" s="47" t="s">
        <v>57</v>
      </c>
      <c r="G29" s="69" t="s">
        <v>383</v>
      </c>
      <c r="H29" s="105" t="s">
        <v>537</v>
      </c>
      <c r="I29" s="443">
        <f>IF($K$7="Skenario Bank 1",VLOOKUP($F29,Bobot!$F$16:$AA$180,15,0),IF($K$7="Skenario Bank 2",VLOOKUP(F29,Bobot!$F$16:$AA$180,18,0),IF($K$7="Skenario Bank 3",VLOOKUP($F29,Bobot!$F$16:$AA$180,21,0),0)))</f>
        <v>0</v>
      </c>
      <c r="J29" s="444">
        <f>IF($K$7="Skenario Bank 1",VLOOKUP($F29,Bobot!$F$16:$AA$180,16,0),IF($K$7="Skenario Bank 2",VLOOKUP($F29,Bobot!$F$16:$AA$180,19,0),IF($K$7="Skenario Bank 3",VLOOKUP($F29,Bobot!$F$16:$AA$180,22,0),0)))</f>
        <v>0</v>
      </c>
      <c r="K29" s="442"/>
      <c r="L29" s="445">
        <f>IF(Bobot!$P29=0,1,0)*('Input Bank'!L29+'Input Bank'!K29)*I29</f>
        <v>0</v>
      </c>
      <c r="M29" s="446">
        <f>Bobot!$P29*($I29*('Input Bank'!$K29+'Input Bank'!$L29)/30)+($J29*'Input Bank'!M29)</f>
        <v>0</v>
      </c>
      <c r="N29" s="446">
        <f>Bobot!$P29*($I29*('Input Bank'!$K29+'Input Bank'!$L29)/30)+($J29*'Input Bank'!N29)</f>
        <v>0</v>
      </c>
      <c r="O29" s="446">
        <f>Bobot!$P29*($I29*('Input Bank'!$K29+'Input Bank'!$L29)/30)+($J29*'Input Bank'!O29)</f>
        <v>0</v>
      </c>
      <c r="P29" s="446">
        <f>Bobot!$P29*($I29*('Input Bank'!$K29+'Input Bank'!$L29)/30)+($J29*'Input Bank'!P29)</f>
        <v>0</v>
      </c>
      <c r="Q29" s="446">
        <f>Bobot!$P29*($I29*('Input Bank'!$K29+'Input Bank'!$L29)/30)+($J29*'Input Bank'!Q29)</f>
        <v>0</v>
      </c>
      <c r="R29" s="446">
        <f>Bobot!$P29*($I29*('Input Bank'!$K29+'Input Bank'!$L29)/30)+($J29*'Input Bank'!R29)</f>
        <v>0</v>
      </c>
      <c r="S29" s="446">
        <f>Bobot!$P29*($I29*('Input Bank'!$K29+'Input Bank'!$L29)/30)+($J29*'Input Bank'!S29)</f>
        <v>0</v>
      </c>
      <c r="T29" s="446">
        <f>Bobot!$P29*($I29*('Input Bank'!$K29+'Input Bank'!$L29)/30)+($J29*'Input Bank'!T29)</f>
        <v>0</v>
      </c>
      <c r="U29" s="446">
        <f>Bobot!$P29*($I29*('Input Bank'!$K29+'Input Bank'!$L29)/30)+($J29*'Input Bank'!U29)</f>
        <v>0</v>
      </c>
      <c r="V29" s="446">
        <f>Bobot!$P29*($I29*('Input Bank'!$K29+'Input Bank'!$L29)/30)+($J29*'Input Bank'!V29)</f>
        <v>0</v>
      </c>
      <c r="W29" s="446">
        <f>Bobot!$P29*($I29*('Input Bank'!$K29+'Input Bank'!$L29)/30)+($J29*'Input Bank'!W29)</f>
        <v>0</v>
      </c>
      <c r="X29" s="446">
        <f>Bobot!$P29*($I29*('Input Bank'!$K29+'Input Bank'!$L29)/30)+($J29*'Input Bank'!X29)</f>
        <v>0</v>
      </c>
      <c r="Y29" s="446">
        <f>Bobot!$P29*($I29*('Input Bank'!$K29+'Input Bank'!$L29)/30)+($J29*'Input Bank'!Y29)</f>
        <v>0</v>
      </c>
      <c r="Z29" s="446">
        <f>Bobot!$P29*($I29*('Input Bank'!$K29+'Input Bank'!$L29)/30)+($J29*'Input Bank'!Z29)</f>
        <v>0</v>
      </c>
      <c r="AA29" s="446">
        <f>Bobot!$P29*($I29*('Input Bank'!$K29+'Input Bank'!$L29)/30)+($J29*'Input Bank'!AA29)</f>
        <v>0</v>
      </c>
      <c r="AB29" s="446">
        <f>Bobot!$P29*($I29*('Input Bank'!$K29+'Input Bank'!$L29)/30)+($J29*'Input Bank'!AB29)</f>
        <v>0</v>
      </c>
      <c r="AC29" s="446">
        <f>Bobot!$P29*($I29*('Input Bank'!$K29+'Input Bank'!$L29)/30)+($J29*'Input Bank'!AC29)</f>
        <v>0</v>
      </c>
      <c r="AD29" s="446">
        <f>Bobot!$P29*($I29*('Input Bank'!$K29+'Input Bank'!$L29)/30)+($J29*'Input Bank'!AD29)</f>
        <v>0</v>
      </c>
      <c r="AE29" s="446">
        <f>Bobot!$P29*($I29*('Input Bank'!$K29+'Input Bank'!$L29)/30)+($J29*'Input Bank'!AE29)</f>
        <v>0</v>
      </c>
      <c r="AF29" s="446">
        <f>Bobot!$P29*($I29*('Input Bank'!$K29+'Input Bank'!$L29)/30)+($J29*'Input Bank'!AF29)</f>
        <v>0</v>
      </c>
      <c r="AG29" s="446">
        <f>Bobot!$P29*($I29*('Input Bank'!$K29+'Input Bank'!$L29)/30)+($J29*'Input Bank'!AG29)</f>
        <v>0</v>
      </c>
      <c r="AH29" s="446">
        <f>Bobot!$P29*($I29*('Input Bank'!$K29+'Input Bank'!$L29)/30)+($J29*'Input Bank'!AH29)</f>
        <v>0</v>
      </c>
      <c r="AI29" s="446">
        <f>Bobot!$P29*($I29*('Input Bank'!$K29+'Input Bank'!$L29)/30)+($J29*'Input Bank'!AI29)</f>
        <v>0</v>
      </c>
      <c r="AJ29" s="446">
        <f>Bobot!$P29*($I29*('Input Bank'!$K29+'Input Bank'!$L29)/30)+($J29*'Input Bank'!AJ29)</f>
        <v>0</v>
      </c>
      <c r="AK29" s="446">
        <f>Bobot!$P29*($I29*('Input Bank'!$K29+'Input Bank'!$L29)/30)+($J29*'Input Bank'!AK29)</f>
        <v>0</v>
      </c>
      <c r="AL29" s="446">
        <f>Bobot!$P29*($I29*('Input Bank'!$K29+'Input Bank'!$L29)/30)+($J29*'Input Bank'!AL29)</f>
        <v>0</v>
      </c>
      <c r="AM29" s="446">
        <f>Bobot!$P29*($I29*('Input Bank'!$K29+'Input Bank'!$L29)/30)+($J29*'Input Bank'!AM29)</f>
        <v>0</v>
      </c>
      <c r="AN29" s="446">
        <f>Bobot!$P29*($I29*('Input Bank'!$K29+'Input Bank'!$L29)/30)+($J29*'Input Bank'!AN29)</f>
        <v>0</v>
      </c>
      <c r="AO29" s="446">
        <f>Bobot!$P29*($I29*('Input Bank'!$K29+'Input Bank'!$L29)/30)+($J29*'Input Bank'!AO29)</f>
        <v>0</v>
      </c>
      <c r="AP29" s="446">
        <f>Bobot!$P29*($I29*('Input Bank'!$K29+'Input Bank'!$L29)/30)+($J29*'Input Bank'!AP29)</f>
        <v>0</v>
      </c>
      <c r="AQ29" s="446">
        <f>$J29*'Input Bank'!AQ29</f>
        <v>0</v>
      </c>
      <c r="AR29" s="446">
        <f>$J29*'Input Bank'!AR29</f>
        <v>0</v>
      </c>
      <c r="AS29" s="446">
        <f>$J29*'Input Bank'!AS29</f>
        <v>0</v>
      </c>
      <c r="AT29" s="446">
        <f>$J29*'Input Bank'!AT29</f>
        <v>0</v>
      </c>
      <c r="AU29" s="446">
        <f>$J29*'Input Bank'!AU29</f>
        <v>0</v>
      </c>
      <c r="AV29" s="446">
        <f>$J29*'Input Bank'!AV29</f>
        <v>0</v>
      </c>
      <c r="AW29" s="446">
        <f>$J29*'Input Bank'!AW29</f>
        <v>0</v>
      </c>
      <c r="AX29" s="446">
        <f>$J29*'Input Bank'!AX29</f>
        <v>0</v>
      </c>
      <c r="AY29" s="446">
        <f>$J29*'Input Bank'!AY29</f>
        <v>0</v>
      </c>
      <c r="AZ29" s="446">
        <f>$J29*'Input Bank'!AZ29</f>
        <v>0</v>
      </c>
      <c r="BA29" s="447">
        <f>$J29*'Input Bank'!BA29</f>
        <v>0</v>
      </c>
      <c r="BB29" s="432"/>
      <c r="BK29" s="44"/>
      <c r="BP29" s="44"/>
    </row>
    <row r="30" spans="1:68" s="24" customFormat="1" ht="25">
      <c r="A30" s="439" t="e">
        <f>Bobot!#REF!</f>
        <v>#REF!</v>
      </c>
      <c r="B30" s="25"/>
      <c r="C30" s="25"/>
      <c r="D30" s="25"/>
      <c r="E30" s="25"/>
      <c r="F30" s="47" t="s">
        <v>58</v>
      </c>
      <c r="G30" s="69" t="s">
        <v>384</v>
      </c>
      <c r="H30" s="105" t="s">
        <v>538</v>
      </c>
      <c r="I30" s="443">
        <f>IF($K$7="Skenario Bank 1",VLOOKUP($F30,Bobot!$F$16:$AA$180,15,0),IF($K$7="Skenario Bank 2",VLOOKUP(F30,Bobot!$F$16:$AA$180,18,0),IF($K$7="Skenario Bank 3",VLOOKUP($F30,Bobot!$F$16:$AA$180,21,0),0)))</f>
        <v>0</v>
      </c>
      <c r="J30" s="444">
        <f>IF($K$7="Skenario Bank 1",VLOOKUP($F30,Bobot!$F$16:$AA$180,16,0),IF($K$7="Skenario Bank 2",VLOOKUP($F30,Bobot!$F$16:$AA$180,19,0),IF($K$7="Skenario Bank 3",VLOOKUP($F30,Bobot!$F$16:$AA$180,22,0),0)))</f>
        <v>0</v>
      </c>
      <c r="K30" s="442"/>
      <c r="L30" s="445">
        <f>IF(Bobot!$P30=0,1,0)*('Input Bank'!L30+'Input Bank'!K30)*I30</f>
        <v>0</v>
      </c>
      <c r="M30" s="446">
        <f>Bobot!$P30*($I30*('Input Bank'!$K30+'Input Bank'!$L30)/30)+($J30*'Input Bank'!M30)</f>
        <v>0</v>
      </c>
      <c r="N30" s="446">
        <f>Bobot!$P30*($I30*('Input Bank'!$K30+'Input Bank'!$L30)/30)+($J30*'Input Bank'!N30)</f>
        <v>0</v>
      </c>
      <c r="O30" s="446">
        <f>Bobot!$P30*($I30*('Input Bank'!$K30+'Input Bank'!$L30)/30)+($J30*'Input Bank'!O30)</f>
        <v>0</v>
      </c>
      <c r="P30" s="446">
        <f>Bobot!$P30*($I30*('Input Bank'!$K30+'Input Bank'!$L30)/30)+($J30*'Input Bank'!P30)</f>
        <v>0</v>
      </c>
      <c r="Q30" s="446">
        <f>Bobot!$P30*($I30*('Input Bank'!$K30+'Input Bank'!$L30)/30)+($J30*'Input Bank'!Q30)</f>
        <v>0</v>
      </c>
      <c r="R30" s="446">
        <f>Bobot!$P30*($I30*('Input Bank'!$K30+'Input Bank'!$L30)/30)+($J30*'Input Bank'!R30)</f>
        <v>0</v>
      </c>
      <c r="S30" s="446">
        <f>Bobot!$P30*($I30*('Input Bank'!$K30+'Input Bank'!$L30)/30)+($J30*'Input Bank'!S30)</f>
        <v>0</v>
      </c>
      <c r="T30" s="446">
        <f>Bobot!$P30*($I30*('Input Bank'!$K30+'Input Bank'!$L30)/30)+($J30*'Input Bank'!T30)</f>
        <v>0</v>
      </c>
      <c r="U30" s="446">
        <f>Bobot!$P30*($I30*('Input Bank'!$K30+'Input Bank'!$L30)/30)+($J30*'Input Bank'!U30)</f>
        <v>0</v>
      </c>
      <c r="V30" s="446">
        <f>Bobot!$P30*($I30*('Input Bank'!$K30+'Input Bank'!$L30)/30)+($J30*'Input Bank'!V30)</f>
        <v>0</v>
      </c>
      <c r="W30" s="446">
        <f>Bobot!$P30*($I30*('Input Bank'!$K30+'Input Bank'!$L30)/30)+($J30*'Input Bank'!W30)</f>
        <v>0</v>
      </c>
      <c r="X30" s="446">
        <f>Bobot!$P30*($I30*('Input Bank'!$K30+'Input Bank'!$L30)/30)+($J30*'Input Bank'!X30)</f>
        <v>0</v>
      </c>
      <c r="Y30" s="446">
        <f>Bobot!$P30*($I30*('Input Bank'!$K30+'Input Bank'!$L30)/30)+($J30*'Input Bank'!Y30)</f>
        <v>0</v>
      </c>
      <c r="Z30" s="446">
        <f>Bobot!$P30*($I30*('Input Bank'!$K30+'Input Bank'!$L30)/30)+($J30*'Input Bank'!Z30)</f>
        <v>0</v>
      </c>
      <c r="AA30" s="446">
        <f>Bobot!$P30*($I30*('Input Bank'!$K30+'Input Bank'!$L30)/30)+($J30*'Input Bank'!AA30)</f>
        <v>0</v>
      </c>
      <c r="AB30" s="446">
        <f>Bobot!$P30*($I30*('Input Bank'!$K30+'Input Bank'!$L30)/30)+($J30*'Input Bank'!AB30)</f>
        <v>0</v>
      </c>
      <c r="AC30" s="446">
        <f>Bobot!$P30*($I30*('Input Bank'!$K30+'Input Bank'!$L30)/30)+($J30*'Input Bank'!AC30)</f>
        <v>0</v>
      </c>
      <c r="AD30" s="446">
        <f>Bobot!$P30*($I30*('Input Bank'!$K30+'Input Bank'!$L30)/30)+($J30*'Input Bank'!AD30)</f>
        <v>0</v>
      </c>
      <c r="AE30" s="446">
        <f>Bobot!$P30*($I30*('Input Bank'!$K30+'Input Bank'!$L30)/30)+($J30*'Input Bank'!AE30)</f>
        <v>0</v>
      </c>
      <c r="AF30" s="446">
        <f>Bobot!$P30*($I30*('Input Bank'!$K30+'Input Bank'!$L30)/30)+($J30*'Input Bank'!AF30)</f>
        <v>0</v>
      </c>
      <c r="AG30" s="446">
        <f>Bobot!$P30*($I30*('Input Bank'!$K30+'Input Bank'!$L30)/30)+($J30*'Input Bank'!AG30)</f>
        <v>0</v>
      </c>
      <c r="AH30" s="446">
        <f>Bobot!$P30*($I30*('Input Bank'!$K30+'Input Bank'!$L30)/30)+($J30*'Input Bank'!AH30)</f>
        <v>0</v>
      </c>
      <c r="AI30" s="446">
        <f>Bobot!$P30*($I30*('Input Bank'!$K30+'Input Bank'!$L30)/30)+($J30*'Input Bank'!AI30)</f>
        <v>0</v>
      </c>
      <c r="AJ30" s="446">
        <f>Bobot!$P30*($I30*('Input Bank'!$K30+'Input Bank'!$L30)/30)+($J30*'Input Bank'!AJ30)</f>
        <v>0</v>
      </c>
      <c r="AK30" s="446">
        <f>Bobot!$P30*($I30*('Input Bank'!$K30+'Input Bank'!$L30)/30)+($J30*'Input Bank'!AK30)</f>
        <v>0</v>
      </c>
      <c r="AL30" s="446">
        <f>Bobot!$P30*($I30*('Input Bank'!$K30+'Input Bank'!$L30)/30)+($J30*'Input Bank'!AL30)</f>
        <v>0</v>
      </c>
      <c r="AM30" s="446">
        <f>Bobot!$P30*($I30*('Input Bank'!$K30+'Input Bank'!$L30)/30)+($J30*'Input Bank'!AM30)</f>
        <v>0</v>
      </c>
      <c r="AN30" s="446">
        <f>Bobot!$P30*($I30*('Input Bank'!$K30+'Input Bank'!$L30)/30)+($J30*'Input Bank'!AN30)</f>
        <v>0</v>
      </c>
      <c r="AO30" s="446">
        <f>Bobot!$P30*($I30*('Input Bank'!$K30+'Input Bank'!$L30)/30)+($J30*'Input Bank'!AO30)</f>
        <v>0</v>
      </c>
      <c r="AP30" s="446">
        <f>Bobot!$P30*($I30*('Input Bank'!$K30+'Input Bank'!$L30)/30)+($J30*'Input Bank'!AP30)</f>
        <v>0</v>
      </c>
      <c r="AQ30" s="446">
        <f>$J30*'Input Bank'!AQ30</f>
        <v>0</v>
      </c>
      <c r="AR30" s="446">
        <f>$J30*'Input Bank'!AR30</f>
        <v>0</v>
      </c>
      <c r="AS30" s="446">
        <f>$J30*'Input Bank'!AS30</f>
        <v>0</v>
      </c>
      <c r="AT30" s="446">
        <f>$J30*'Input Bank'!AT30</f>
        <v>0</v>
      </c>
      <c r="AU30" s="446">
        <f>$J30*'Input Bank'!AU30</f>
        <v>0</v>
      </c>
      <c r="AV30" s="446">
        <f>$J30*'Input Bank'!AV30</f>
        <v>0</v>
      </c>
      <c r="AW30" s="446">
        <f>$J30*'Input Bank'!AW30</f>
        <v>0</v>
      </c>
      <c r="AX30" s="446">
        <f>$J30*'Input Bank'!AX30</f>
        <v>0</v>
      </c>
      <c r="AY30" s="446">
        <f>$J30*'Input Bank'!AY30</f>
        <v>0</v>
      </c>
      <c r="AZ30" s="446">
        <f>$J30*'Input Bank'!AZ30</f>
        <v>0</v>
      </c>
      <c r="BA30" s="447">
        <f>$J30*'Input Bank'!BA30</f>
        <v>0</v>
      </c>
      <c r="BB30" s="448"/>
      <c r="BL30" s="44"/>
      <c r="BM30" s="44"/>
      <c r="BN30" s="44"/>
      <c r="BO30" s="44"/>
    </row>
    <row r="31" spans="1:68" s="24" customFormat="1" ht="13">
      <c r="A31" s="439">
        <f>Bobot!P31</f>
        <v>0</v>
      </c>
      <c r="B31" s="439"/>
      <c r="C31" s="439"/>
      <c r="D31" s="439"/>
      <c r="E31" s="439"/>
      <c r="F31" s="47" t="s">
        <v>370</v>
      </c>
      <c r="G31" s="67" t="s">
        <v>535</v>
      </c>
      <c r="H31" s="18" t="s">
        <v>183</v>
      </c>
      <c r="I31" s="449"/>
      <c r="J31" s="449"/>
      <c r="K31" s="452"/>
      <c r="L31" s="453">
        <f>SUM(L32:L33)</f>
        <v>0</v>
      </c>
      <c r="M31" s="453">
        <f>SUM(M32:M33)</f>
        <v>0</v>
      </c>
      <c r="N31" s="453">
        <f t="shared" ref="N31:R31" si="2">SUM(N32:N33)</f>
        <v>0</v>
      </c>
      <c r="O31" s="453">
        <f t="shared" si="2"/>
        <v>0</v>
      </c>
      <c r="P31" s="453">
        <f t="shared" si="2"/>
        <v>0</v>
      </c>
      <c r="Q31" s="453">
        <f t="shared" si="2"/>
        <v>0</v>
      </c>
      <c r="R31" s="453">
        <f t="shared" si="2"/>
        <v>0</v>
      </c>
      <c r="S31" s="453">
        <f>SUM(S32:S33)</f>
        <v>0</v>
      </c>
      <c r="T31" s="453">
        <f t="shared" ref="T31:BA31" si="3">SUM(T32:T33)</f>
        <v>0</v>
      </c>
      <c r="U31" s="453">
        <f t="shared" si="3"/>
        <v>0</v>
      </c>
      <c r="V31" s="453">
        <f t="shared" si="3"/>
        <v>0</v>
      </c>
      <c r="W31" s="453">
        <f t="shared" si="3"/>
        <v>0</v>
      </c>
      <c r="X31" s="453">
        <f t="shared" si="3"/>
        <v>0</v>
      </c>
      <c r="Y31" s="453">
        <f t="shared" si="3"/>
        <v>0</v>
      </c>
      <c r="Z31" s="453">
        <f t="shared" si="3"/>
        <v>0</v>
      </c>
      <c r="AA31" s="453">
        <f t="shared" si="3"/>
        <v>0</v>
      </c>
      <c r="AB31" s="453">
        <f t="shared" si="3"/>
        <v>0</v>
      </c>
      <c r="AC31" s="453">
        <f t="shared" si="3"/>
        <v>0</v>
      </c>
      <c r="AD31" s="453">
        <f t="shared" si="3"/>
        <v>0</v>
      </c>
      <c r="AE31" s="453">
        <f t="shared" si="3"/>
        <v>0</v>
      </c>
      <c r="AF31" s="453">
        <f t="shared" si="3"/>
        <v>0</v>
      </c>
      <c r="AG31" s="453">
        <f t="shared" si="3"/>
        <v>0</v>
      </c>
      <c r="AH31" s="453">
        <f t="shared" si="3"/>
        <v>0</v>
      </c>
      <c r="AI31" s="453">
        <f t="shared" si="3"/>
        <v>0</v>
      </c>
      <c r="AJ31" s="453">
        <f t="shared" si="3"/>
        <v>0</v>
      </c>
      <c r="AK31" s="453">
        <f t="shared" si="3"/>
        <v>0</v>
      </c>
      <c r="AL31" s="453">
        <f t="shared" si="3"/>
        <v>0</v>
      </c>
      <c r="AM31" s="453">
        <f t="shared" si="3"/>
        <v>0</v>
      </c>
      <c r="AN31" s="453">
        <f t="shared" si="3"/>
        <v>0</v>
      </c>
      <c r="AO31" s="453">
        <f t="shared" si="3"/>
        <v>0</v>
      </c>
      <c r="AP31" s="453">
        <f t="shared" si="3"/>
        <v>0</v>
      </c>
      <c r="AQ31" s="453">
        <f t="shared" si="3"/>
        <v>0</v>
      </c>
      <c r="AR31" s="453">
        <f t="shared" si="3"/>
        <v>0</v>
      </c>
      <c r="AS31" s="453">
        <f t="shared" si="3"/>
        <v>0</v>
      </c>
      <c r="AT31" s="453">
        <f t="shared" si="3"/>
        <v>0</v>
      </c>
      <c r="AU31" s="453">
        <f t="shared" si="3"/>
        <v>0</v>
      </c>
      <c r="AV31" s="453">
        <f t="shared" si="3"/>
        <v>0</v>
      </c>
      <c r="AW31" s="453">
        <f t="shared" si="3"/>
        <v>0</v>
      </c>
      <c r="AX31" s="453">
        <f t="shared" si="3"/>
        <v>0</v>
      </c>
      <c r="AY31" s="453">
        <f t="shared" si="3"/>
        <v>0</v>
      </c>
      <c r="AZ31" s="453">
        <f t="shared" si="3"/>
        <v>0</v>
      </c>
      <c r="BA31" s="453">
        <f t="shared" si="3"/>
        <v>0</v>
      </c>
      <c r="BB31" s="432"/>
    </row>
    <row r="32" spans="1:68" s="24" customFormat="1" ht="25">
      <c r="A32" s="439">
        <f>Bobot!P32</f>
        <v>0</v>
      </c>
      <c r="B32" s="439"/>
      <c r="C32" s="439"/>
      <c r="D32" s="439"/>
      <c r="E32" s="439"/>
      <c r="F32" s="47" t="s">
        <v>59</v>
      </c>
      <c r="G32" s="69" t="s">
        <v>385</v>
      </c>
      <c r="H32" s="571" t="s">
        <v>536</v>
      </c>
      <c r="I32" s="443">
        <f>IF($K$7="Skenario Bank 1",VLOOKUP($F32,Bobot!$F$16:$AA$180,15,0),IF($K$7="Skenario Bank 2",VLOOKUP(F32,Bobot!$F$16:$AA$180,18,0),IF($K$7="Skenario Bank 3",VLOOKUP($F32,Bobot!$F$16:$AA$180,21,0),0)))</f>
        <v>0</v>
      </c>
      <c r="J32" s="444">
        <f>IF($K$7="Skenario Bank 1",VLOOKUP($F32,Bobot!$F$16:$AA$180,16,0),IF($K$7="Skenario Bank 2",VLOOKUP($F32,Bobot!$F$16:$AA$180,19,0),IF($K$7="Skenario Bank 3",VLOOKUP($F32,Bobot!$F$16:$AA$180,22,0),0)))</f>
        <v>0</v>
      </c>
      <c r="K32" s="442"/>
      <c r="L32" s="449">
        <f>IF(Bobot!$P32=0,1,0)*('Input Bank'!L32+'Input Bank'!K32)*I32</f>
        <v>0</v>
      </c>
      <c r="M32" s="446">
        <f>$J32*'Input Bank'!M32</f>
        <v>0</v>
      </c>
      <c r="N32" s="446">
        <f>$J32*'Input Bank'!N32</f>
        <v>0</v>
      </c>
      <c r="O32" s="446">
        <f>$J32*'Input Bank'!O32</f>
        <v>0</v>
      </c>
      <c r="P32" s="446">
        <f>$J32*'Input Bank'!P32</f>
        <v>0</v>
      </c>
      <c r="Q32" s="446">
        <f>$J32*'Input Bank'!Q32</f>
        <v>0</v>
      </c>
      <c r="R32" s="446">
        <f>$J32*'Input Bank'!R32</f>
        <v>0</v>
      </c>
      <c r="S32" s="446">
        <f>$J32*'Input Bank'!S32</f>
        <v>0</v>
      </c>
      <c r="T32" s="446">
        <f>$J32*'Input Bank'!T32</f>
        <v>0</v>
      </c>
      <c r="U32" s="446">
        <f>$J32*'Input Bank'!U32</f>
        <v>0</v>
      </c>
      <c r="V32" s="446">
        <f>$J32*'Input Bank'!V32</f>
        <v>0</v>
      </c>
      <c r="W32" s="446">
        <f>$J32*'Input Bank'!W32</f>
        <v>0</v>
      </c>
      <c r="X32" s="446">
        <f>$J32*'Input Bank'!X32</f>
        <v>0</v>
      </c>
      <c r="Y32" s="446">
        <f>$J32*'Input Bank'!Y32</f>
        <v>0</v>
      </c>
      <c r="Z32" s="446">
        <f>$J32*'Input Bank'!Z32</f>
        <v>0</v>
      </c>
      <c r="AA32" s="446">
        <f>$J32*'Input Bank'!AA32</f>
        <v>0</v>
      </c>
      <c r="AB32" s="446">
        <f>$J32*'Input Bank'!AB32</f>
        <v>0</v>
      </c>
      <c r="AC32" s="446">
        <f>$J32*'Input Bank'!AC32</f>
        <v>0</v>
      </c>
      <c r="AD32" s="446">
        <f>$J32*'Input Bank'!AD32</f>
        <v>0</v>
      </c>
      <c r="AE32" s="446">
        <f>$J32*'Input Bank'!AE32</f>
        <v>0</v>
      </c>
      <c r="AF32" s="446">
        <f>$J32*'Input Bank'!AF32</f>
        <v>0</v>
      </c>
      <c r="AG32" s="446">
        <f>$J32*'Input Bank'!AG32</f>
        <v>0</v>
      </c>
      <c r="AH32" s="446">
        <f>$J32*'Input Bank'!AH32</f>
        <v>0</v>
      </c>
      <c r="AI32" s="446">
        <f>$J32*'Input Bank'!AI32</f>
        <v>0</v>
      </c>
      <c r="AJ32" s="446">
        <f>$J32*'Input Bank'!AJ32</f>
        <v>0</v>
      </c>
      <c r="AK32" s="446">
        <f>$J32*'Input Bank'!AK32</f>
        <v>0</v>
      </c>
      <c r="AL32" s="446">
        <f>$J32*'Input Bank'!AL32</f>
        <v>0</v>
      </c>
      <c r="AM32" s="446">
        <f>$J32*'Input Bank'!AM32</f>
        <v>0</v>
      </c>
      <c r="AN32" s="446">
        <f>$J32*'Input Bank'!AN32</f>
        <v>0</v>
      </c>
      <c r="AO32" s="446">
        <f>$J32*'Input Bank'!AO32</f>
        <v>0</v>
      </c>
      <c r="AP32" s="446">
        <f>$J32*'Input Bank'!AP32</f>
        <v>0</v>
      </c>
      <c r="AQ32" s="446">
        <f>$J32*'Input Bank'!AQ32</f>
        <v>0</v>
      </c>
      <c r="AR32" s="446">
        <f>$J32*'Input Bank'!AR32</f>
        <v>0</v>
      </c>
      <c r="AS32" s="446">
        <f>$J32*'Input Bank'!AS32</f>
        <v>0</v>
      </c>
      <c r="AT32" s="446">
        <f>$J32*'Input Bank'!AT32</f>
        <v>0</v>
      </c>
      <c r="AU32" s="446">
        <f>$J32*'Input Bank'!AU32</f>
        <v>0</v>
      </c>
      <c r="AV32" s="446">
        <f>$J32*'Input Bank'!AV32</f>
        <v>0</v>
      </c>
      <c r="AW32" s="446">
        <f>$J32*'Input Bank'!AW32</f>
        <v>0</v>
      </c>
      <c r="AX32" s="446">
        <f>$J32*'Input Bank'!AX32</f>
        <v>0</v>
      </c>
      <c r="AY32" s="446">
        <f>$J32*'Input Bank'!AY32</f>
        <v>0</v>
      </c>
      <c r="AZ32" s="446">
        <f>$J32*'Input Bank'!AZ32</f>
        <v>0</v>
      </c>
      <c r="BA32" s="447">
        <f>$J32*'Input Bank'!BA32</f>
        <v>0</v>
      </c>
      <c r="BB32" s="432"/>
    </row>
    <row r="33" spans="1:62" s="24" customFormat="1">
      <c r="A33" s="439" t="e">
        <f>Bobot!#REF!</f>
        <v>#REF!</v>
      </c>
      <c r="B33" s="439"/>
      <c r="C33" s="439"/>
      <c r="D33" s="439"/>
      <c r="E33" s="439"/>
      <c r="F33" s="47" t="s">
        <v>2</v>
      </c>
      <c r="G33" s="69" t="s">
        <v>386</v>
      </c>
      <c r="H33" s="19" t="s">
        <v>196</v>
      </c>
      <c r="I33" s="443">
        <f>IF($K$7="Skenario Bank 1",VLOOKUP($F33,Bobot!$F$16:$AA$180,15,0),IF($K$7="Skenario Bank 2",VLOOKUP(F33,Bobot!$F$16:$AA$180,18,0),IF($K$7="Skenario Bank 3",VLOOKUP($F33,Bobot!$F$16:$AA$180,21,0),0)))</f>
        <v>0</v>
      </c>
      <c r="J33" s="444">
        <f>IF($K$7="Skenario Bank 1",VLOOKUP($F33,Bobot!$F$16:$AA$180,16,0),IF($K$7="Skenario Bank 2",VLOOKUP($F33,Bobot!$F$16:$AA$180,19,0),IF($K$7="Skenario Bank 3",VLOOKUP($F33,Bobot!$F$16:$AA$180,22,0),0)))</f>
        <v>0</v>
      </c>
      <c r="K33" s="442"/>
      <c r="L33" s="449">
        <f>IF(Bobot!$P33=0,1,0)*('Input Bank'!L33+'Input Bank'!K33)*I33</f>
        <v>0</v>
      </c>
      <c r="M33" s="446">
        <f>$J33*'Input Bank'!M33</f>
        <v>0</v>
      </c>
      <c r="N33" s="446">
        <f>$J33*'Input Bank'!N33</f>
        <v>0</v>
      </c>
      <c r="O33" s="446">
        <f>$J33*'Input Bank'!O33</f>
        <v>0</v>
      </c>
      <c r="P33" s="446">
        <f>$J33*'Input Bank'!P33</f>
        <v>0</v>
      </c>
      <c r="Q33" s="446">
        <f>$J33*'Input Bank'!Q33</f>
        <v>0</v>
      </c>
      <c r="R33" s="446">
        <f>$J33*'Input Bank'!R33</f>
        <v>0</v>
      </c>
      <c r="S33" s="446">
        <f>$J33*'Input Bank'!S33</f>
        <v>0</v>
      </c>
      <c r="T33" s="446">
        <f>$J33*'Input Bank'!T33</f>
        <v>0</v>
      </c>
      <c r="U33" s="446">
        <f>$J33*'Input Bank'!U33</f>
        <v>0</v>
      </c>
      <c r="V33" s="446">
        <f>$J33*'Input Bank'!V33</f>
        <v>0</v>
      </c>
      <c r="W33" s="446">
        <f>$J33*'Input Bank'!W33</f>
        <v>0</v>
      </c>
      <c r="X33" s="446">
        <f>$J33*'Input Bank'!X33</f>
        <v>0</v>
      </c>
      <c r="Y33" s="446">
        <f>$J33*'Input Bank'!Y33</f>
        <v>0</v>
      </c>
      <c r="Z33" s="446">
        <f>$J33*'Input Bank'!Z33</f>
        <v>0</v>
      </c>
      <c r="AA33" s="446">
        <f>$J33*'Input Bank'!AA33</f>
        <v>0</v>
      </c>
      <c r="AB33" s="446">
        <f>$J33*'Input Bank'!AB33</f>
        <v>0</v>
      </c>
      <c r="AC33" s="446">
        <f>$J33*'Input Bank'!AC33</f>
        <v>0</v>
      </c>
      <c r="AD33" s="446">
        <f>$J33*'Input Bank'!AD33</f>
        <v>0</v>
      </c>
      <c r="AE33" s="446">
        <f>$J33*'Input Bank'!AE33</f>
        <v>0</v>
      </c>
      <c r="AF33" s="446">
        <f>$J33*'Input Bank'!AF33</f>
        <v>0</v>
      </c>
      <c r="AG33" s="446">
        <f>$J33*'Input Bank'!AG33</f>
        <v>0</v>
      </c>
      <c r="AH33" s="446">
        <f>$J33*'Input Bank'!AH33</f>
        <v>0</v>
      </c>
      <c r="AI33" s="446">
        <f>$J33*'Input Bank'!AI33</f>
        <v>0</v>
      </c>
      <c r="AJ33" s="446">
        <f>$J33*'Input Bank'!AJ33</f>
        <v>0</v>
      </c>
      <c r="AK33" s="446">
        <f>$J33*'Input Bank'!AK33</f>
        <v>0</v>
      </c>
      <c r="AL33" s="446">
        <f>$J33*'Input Bank'!AL33</f>
        <v>0</v>
      </c>
      <c r="AM33" s="446">
        <f>$J33*'Input Bank'!AM33</f>
        <v>0</v>
      </c>
      <c r="AN33" s="446">
        <f>$J33*'Input Bank'!AN33</f>
        <v>0</v>
      </c>
      <c r="AO33" s="446">
        <f>$J33*'Input Bank'!AO33</f>
        <v>0</v>
      </c>
      <c r="AP33" s="446">
        <f>$J33*'Input Bank'!AP33</f>
        <v>0</v>
      </c>
      <c r="AQ33" s="446">
        <f>$J33*'Input Bank'!AQ33</f>
        <v>0</v>
      </c>
      <c r="AR33" s="446">
        <f>$J33*'Input Bank'!AR33</f>
        <v>0</v>
      </c>
      <c r="AS33" s="446">
        <f>$J33*'Input Bank'!AS33</f>
        <v>0</v>
      </c>
      <c r="AT33" s="446">
        <f>$J33*'Input Bank'!AT33</f>
        <v>0</v>
      </c>
      <c r="AU33" s="446">
        <f>$J33*'Input Bank'!AU33</f>
        <v>0</v>
      </c>
      <c r="AV33" s="446">
        <f>$J33*'Input Bank'!AV33</f>
        <v>0</v>
      </c>
      <c r="AW33" s="446">
        <f>$J33*'Input Bank'!AW33</f>
        <v>0</v>
      </c>
      <c r="AX33" s="446">
        <f>$J33*'Input Bank'!AX33</f>
        <v>0</v>
      </c>
      <c r="AY33" s="446">
        <f>$J33*'Input Bank'!AY33</f>
        <v>0</v>
      </c>
      <c r="AZ33" s="446">
        <f>$J33*'Input Bank'!AZ33</f>
        <v>0</v>
      </c>
      <c r="BA33" s="447">
        <f>$J33*'Input Bank'!BA33</f>
        <v>0</v>
      </c>
      <c r="BB33" s="432"/>
    </row>
    <row r="34" spans="1:62" s="24" customFormat="1" ht="13">
      <c r="A34" s="439"/>
      <c r="B34" s="439"/>
      <c r="C34" s="439"/>
      <c r="D34" s="439"/>
      <c r="E34" s="439"/>
      <c r="F34" s="47" t="s">
        <v>60</v>
      </c>
      <c r="G34" s="68" t="s">
        <v>322</v>
      </c>
      <c r="H34" s="111" t="s">
        <v>512</v>
      </c>
      <c r="I34" s="449"/>
      <c r="J34" s="449"/>
      <c r="K34" s="442"/>
      <c r="L34" s="98">
        <f>SUM(L35,L42)</f>
        <v>0</v>
      </c>
      <c r="M34" s="98">
        <f t="shared" ref="M34:BA34" si="4">SUM(M35,M42)</f>
        <v>0</v>
      </c>
      <c r="N34" s="98">
        <f t="shared" si="4"/>
        <v>0</v>
      </c>
      <c r="O34" s="98">
        <f t="shared" si="4"/>
        <v>0</v>
      </c>
      <c r="P34" s="98">
        <f t="shared" si="4"/>
        <v>0</v>
      </c>
      <c r="Q34" s="98">
        <f t="shared" si="4"/>
        <v>0</v>
      </c>
      <c r="R34" s="98">
        <f t="shared" si="4"/>
        <v>0</v>
      </c>
      <c r="S34" s="98">
        <f t="shared" si="4"/>
        <v>0</v>
      </c>
      <c r="T34" s="98">
        <f t="shared" si="4"/>
        <v>0</v>
      </c>
      <c r="U34" s="98">
        <f t="shared" si="4"/>
        <v>0</v>
      </c>
      <c r="V34" s="98">
        <f t="shared" si="4"/>
        <v>0</v>
      </c>
      <c r="W34" s="98">
        <f t="shared" si="4"/>
        <v>0</v>
      </c>
      <c r="X34" s="98">
        <f t="shared" si="4"/>
        <v>0</v>
      </c>
      <c r="Y34" s="98">
        <f t="shared" si="4"/>
        <v>0</v>
      </c>
      <c r="Z34" s="98">
        <f t="shared" si="4"/>
        <v>0</v>
      </c>
      <c r="AA34" s="98">
        <f t="shared" si="4"/>
        <v>0</v>
      </c>
      <c r="AB34" s="98">
        <f t="shared" si="4"/>
        <v>0</v>
      </c>
      <c r="AC34" s="98">
        <f t="shared" si="4"/>
        <v>0</v>
      </c>
      <c r="AD34" s="98">
        <f t="shared" si="4"/>
        <v>0</v>
      </c>
      <c r="AE34" s="98">
        <f t="shared" si="4"/>
        <v>0</v>
      </c>
      <c r="AF34" s="98">
        <f t="shared" si="4"/>
        <v>0</v>
      </c>
      <c r="AG34" s="98">
        <f t="shared" si="4"/>
        <v>0</v>
      </c>
      <c r="AH34" s="98">
        <f t="shared" si="4"/>
        <v>0</v>
      </c>
      <c r="AI34" s="98">
        <f t="shared" si="4"/>
        <v>0</v>
      </c>
      <c r="AJ34" s="98">
        <f t="shared" si="4"/>
        <v>0</v>
      </c>
      <c r="AK34" s="98">
        <f t="shared" si="4"/>
        <v>0</v>
      </c>
      <c r="AL34" s="98">
        <f t="shared" si="4"/>
        <v>0</v>
      </c>
      <c r="AM34" s="98">
        <f t="shared" si="4"/>
        <v>0</v>
      </c>
      <c r="AN34" s="98">
        <f t="shared" si="4"/>
        <v>0</v>
      </c>
      <c r="AO34" s="98">
        <f t="shared" si="4"/>
        <v>0</v>
      </c>
      <c r="AP34" s="98">
        <f t="shared" si="4"/>
        <v>0</v>
      </c>
      <c r="AQ34" s="98">
        <f t="shared" si="4"/>
        <v>0</v>
      </c>
      <c r="AR34" s="98">
        <f t="shared" si="4"/>
        <v>0</v>
      </c>
      <c r="AS34" s="98">
        <f t="shared" si="4"/>
        <v>0</v>
      </c>
      <c r="AT34" s="98">
        <f t="shared" si="4"/>
        <v>0</v>
      </c>
      <c r="AU34" s="98">
        <f t="shared" si="4"/>
        <v>0</v>
      </c>
      <c r="AV34" s="98">
        <f t="shared" si="4"/>
        <v>0</v>
      </c>
      <c r="AW34" s="98">
        <f t="shared" si="4"/>
        <v>0</v>
      </c>
      <c r="AX34" s="98">
        <f t="shared" si="4"/>
        <v>0</v>
      </c>
      <c r="AY34" s="98">
        <f t="shared" si="4"/>
        <v>0</v>
      </c>
      <c r="AZ34" s="98">
        <f t="shared" si="4"/>
        <v>0</v>
      </c>
      <c r="BA34" s="98">
        <f t="shared" si="4"/>
        <v>0</v>
      </c>
      <c r="BB34" s="432"/>
    </row>
    <row r="35" spans="1:62" s="24" customFormat="1" ht="25.5">
      <c r="A35" s="439" t="e">
        <f>Bobot!#REF!</f>
        <v>#REF!</v>
      </c>
      <c r="B35" s="439"/>
      <c r="C35" s="439"/>
      <c r="D35" s="439"/>
      <c r="E35" s="439"/>
      <c r="F35" s="47" t="s">
        <v>61</v>
      </c>
      <c r="G35" s="154" t="s">
        <v>387</v>
      </c>
      <c r="H35" s="136" t="s">
        <v>503</v>
      </c>
      <c r="I35" s="449"/>
      <c r="J35" s="449"/>
      <c r="K35" s="442"/>
      <c r="L35" s="104">
        <f>SUM(L36:L41)</f>
        <v>0</v>
      </c>
      <c r="M35" s="104">
        <f t="shared" ref="M35:BA35" si="5">SUM(M36:M41)</f>
        <v>0</v>
      </c>
      <c r="N35" s="104">
        <f t="shared" si="5"/>
        <v>0</v>
      </c>
      <c r="O35" s="104">
        <f t="shared" si="5"/>
        <v>0</v>
      </c>
      <c r="P35" s="104">
        <f t="shared" si="5"/>
        <v>0</v>
      </c>
      <c r="Q35" s="104">
        <f t="shared" si="5"/>
        <v>0</v>
      </c>
      <c r="R35" s="104">
        <f t="shared" si="5"/>
        <v>0</v>
      </c>
      <c r="S35" s="104">
        <f t="shared" si="5"/>
        <v>0</v>
      </c>
      <c r="T35" s="104">
        <f t="shared" si="5"/>
        <v>0</v>
      </c>
      <c r="U35" s="104">
        <f t="shared" si="5"/>
        <v>0</v>
      </c>
      <c r="V35" s="104">
        <f t="shared" si="5"/>
        <v>0</v>
      </c>
      <c r="W35" s="104">
        <f t="shared" si="5"/>
        <v>0</v>
      </c>
      <c r="X35" s="104">
        <f t="shared" si="5"/>
        <v>0</v>
      </c>
      <c r="Y35" s="104">
        <f t="shared" si="5"/>
        <v>0</v>
      </c>
      <c r="Z35" s="104">
        <f t="shared" si="5"/>
        <v>0</v>
      </c>
      <c r="AA35" s="104">
        <f t="shared" si="5"/>
        <v>0</v>
      </c>
      <c r="AB35" s="104">
        <f t="shared" si="5"/>
        <v>0</v>
      </c>
      <c r="AC35" s="104">
        <f t="shared" si="5"/>
        <v>0</v>
      </c>
      <c r="AD35" s="104">
        <f t="shared" si="5"/>
        <v>0</v>
      </c>
      <c r="AE35" s="104">
        <f t="shared" si="5"/>
        <v>0</v>
      </c>
      <c r="AF35" s="104">
        <f t="shared" si="5"/>
        <v>0</v>
      </c>
      <c r="AG35" s="104">
        <f t="shared" si="5"/>
        <v>0</v>
      </c>
      <c r="AH35" s="104">
        <f t="shared" si="5"/>
        <v>0</v>
      </c>
      <c r="AI35" s="104">
        <f t="shared" si="5"/>
        <v>0</v>
      </c>
      <c r="AJ35" s="104">
        <f t="shared" si="5"/>
        <v>0</v>
      </c>
      <c r="AK35" s="104">
        <f t="shared" si="5"/>
        <v>0</v>
      </c>
      <c r="AL35" s="104">
        <f t="shared" si="5"/>
        <v>0</v>
      </c>
      <c r="AM35" s="104">
        <f t="shared" si="5"/>
        <v>0</v>
      </c>
      <c r="AN35" s="104">
        <f t="shared" si="5"/>
        <v>0</v>
      </c>
      <c r="AO35" s="104">
        <f t="shared" si="5"/>
        <v>0</v>
      </c>
      <c r="AP35" s="104">
        <f t="shared" si="5"/>
        <v>0</v>
      </c>
      <c r="AQ35" s="104">
        <f t="shared" si="5"/>
        <v>0</v>
      </c>
      <c r="AR35" s="104">
        <f t="shared" si="5"/>
        <v>0</v>
      </c>
      <c r="AS35" s="104">
        <f t="shared" si="5"/>
        <v>0</v>
      </c>
      <c r="AT35" s="104">
        <f t="shared" si="5"/>
        <v>0</v>
      </c>
      <c r="AU35" s="104">
        <f t="shared" si="5"/>
        <v>0</v>
      </c>
      <c r="AV35" s="104">
        <f t="shared" si="5"/>
        <v>0</v>
      </c>
      <c r="AW35" s="104">
        <f t="shared" si="5"/>
        <v>0</v>
      </c>
      <c r="AX35" s="104">
        <f t="shared" si="5"/>
        <v>0</v>
      </c>
      <c r="AY35" s="104">
        <f t="shared" si="5"/>
        <v>0</v>
      </c>
      <c r="AZ35" s="104">
        <f t="shared" si="5"/>
        <v>0</v>
      </c>
      <c r="BA35" s="104">
        <f t="shared" si="5"/>
        <v>0</v>
      </c>
      <c r="BB35" s="432"/>
    </row>
    <row r="36" spans="1:62" s="24" customFormat="1">
      <c r="A36" s="439">
        <f>Bobot!P33</f>
        <v>0</v>
      </c>
      <c r="B36" s="439"/>
      <c r="C36" s="439"/>
      <c r="D36" s="439"/>
      <c r="E36" s="439"/>
      <c r="F36" s="47" t="s">
        <v>62</v>
      </c>
      <c r="G36" s="69" t="s">
        <v>388</v>
      </c>
      <c r="H36" s="45" t="s">
        <v>353</v>
      </c>
      <c r="I36" s="443">
        <f>IF($K$7="Skenario Bank 1",VLOOKUP($F36,Bobot!$F$16:$AA$180,15,0),IF($K$7="Skenario Bank 2",VLOOKUP(F36,Bobot!$F$16:$AA$180,18,0),IF($K$7="Skenario Bank 3",VLOOKUP($F36,Bobot!$F$16:$AA$180,21,0),0)))</f>
        <v>0</v>
      </c>
      <c r="J36" s="444">
        <f>IF($K$7="Skenario Bank 1",VLOOKUP($F36,Bobot!$F$16:$AA$180,16,0),IF($K$7="Skenario Bank 2",VLOOKUP($F36,Bobot!$F$16:$AA$180,19,0),IF($K$7="Skenario Bank 3",VLOOKUP($F36,Bobot!$F$16:$AA$180,22,0),0)))</f>
        <v>0</v>
      </c>
      <c r="K36" s="454"/>
      <c r="L36" s="445">
        <f>IF(Bobot!$P36=0,1,0)*('Input Bank'!L36+'Input Bank'!K36)*I36</f>
        <v>0</v>
      </c>
      <c r="M36" s="446">
        <f>Bobot!$P36*($I36*('Input Bank'!$K36+'Input Bank'!$L36)/30)+($J36*'Input Bank'!M36)</f>
        <v>0</v>
      </c>
      <c r="N36" s="446">
        <f>Bobot!$P36*($I36*('Input Bank'!$K36+'Input Bank'!$L36)/30)+($J36*'Input Bank'!N36)</f>
        <v>0</v>
      </c>
      <c r="O36" s="446">
        <f>Bobot!$P36*($I36*('Input Bank'!$K36+'Input Bank'!$L36)/30)+($J36*'Input Bank'!O36)</f>
        <v>0</v>
      </c>
      <c r="P36" s="446">
        <f>Bobot!$P36*($I36*('Input Bank'!$K36+'Input Bank'!$L36)/30)+($J36*'Input Bank'!P36)</f>
        <v>0</v>
      </c>
      <c r="Q36" s="446">
        <f>Bobot!$P36*($I36*('Input Bank'!$K36+'Input Bank'!$L36)/30)+($J36*'Input Bank'!Q36)</f>
        <v>0</v>
      </c>
      <c r="R36" s="446">
        <f>Bobot!$P36*($I36*('Input Bank'!$K36+'Input Bank'!$L36)/30)+($J36*'Input Bank'!R36)</f>
        <v>0</v>
      </c>
      <c r="S36" s="446">
        <f>Bobot!$P36*($I36*('Input Bank'!$K36+'Input Bank'!$L36)/30)+($J36*'Input Bank'!S36)</f>
        <v>0</v>
      </c>
      <c r="T36" s="446">
        <f>Bobot!$P36*($I36*('Input Bank'!$K36+'Input Bank'!$L36)/30)+($J36*'Input Bank'!T36)</f>
        <v>0</v>
      </c>
      <c r="U36" s="446">
        <f>Bobot!$P36*($I36*('Input Bank'!$K36+'Input Bank'!$L36)/30)+($J36*'Input Bank'!U36)</f>
        <v>0</v>
      </c>
      <c r="V36" s="446">
        <f>Bobot!$P36*($I36*('Input Bank'!$K36+'Input Bank'!$L36)/30)+($J36*'Input Bank'!V36)</f>
        <v>0</v>
      </c>
      <c r="W36" s="446">
        <f>Bobot!$P36*($I36*('Input Bank'!$K36+'Input Bank'!$L36)/30)+($J36*'Input Bank'!W36)</f>
        <v>0</v>
      </c>
      <c r="X36" s="446">
        <f>Bobot!$P36*($I36*('Input Bank'!$K36+'Input Bank'!$L36)/30)+($J36*'Input Bank'!X36)</f>
        <v>0</v>
      </c>
      <c r="Y36" s="446">
        <f>Bobot!$P36*($I36*('Input Bank'!$K36+'Input Bank'!$L36)/30)+($J36*'Input Bank'!Y36)</f>
        <v>0</v>
      </c>
      <c r="Z36" s="446">
        <f>Bobot!$P36*($I36*('Input Bank'!$K36+'Input Bank'!$L36)/30)+($J36*'Input Bank'!Z36)</f>
        <v>0</v>
      </c>
      <c r="AA36" s="446">
        <f>Bobot!$P36*($I36*('Input Bank'!$K36+'Input Bank'!$L36)/30)+($J36*'Input Bank'!AA36)</f>
        <v>0</v>
      </c>
      <c r="AB36" s="446">
        <f>Bobot!$P36*($I36*('Input Bank'!$K36+'Input Bank'!$L36)/30)+($J36*'Input Bank'!AB36)</f>
        <v>0</v>
      </c>
      <c r="AC36" s="446">
        <f>Bobot!$P36*($I36*('Input Bank'!$K36+'Input Bank'!$L36)/30)+($J36*'Input Bank'!AC36)</f>
        <v>0</v>
      </c>
      <c r="AD36" s="446">
        <f>Bobot!$P36*($I36*('Input Bank'!$K36+'Input Bank'!$L36)/30)+($J36*'Input Bank'!AD36)</f>
        <v>0</v>
      </c>
      <c r="AE36" s="446">
        <f>Bobot!$P36*($I36*('Input Bank'!$K36+'Input Bank'!$L36)/30)+($J36*'Input Bank'!AE36)</f>
        <v>0</v>
      </c>
      <c r="AF36" s="446">
        <f>Bobot!$P36*($I36*('Input Bank'!$K36+'Input Bank'!$L36)/30)+($J36*'Input Bank'!AF36)</f>
        <v>0</v>
      </c>
      <c r="AG36" s="446">
        <f>Bobot!$P36*($I36*('Input Bank'!$K36+'Input Bank'!$L36)/30)+($J36*'Input Bank'!AG36)</f>
        <v>0</v>
      </c>
      <c r="AH36" s="446">
        <f>Bobot!$P36*($I36*('Input Bank'!$K36+'Input Bank'!$L36)/30)+($J36*'Input Bank'!AH36)</f>
        <v>0</v>
      </c>
      <c r="AI36" s="446">
        <f>Bobot!$P36*($I36*('Input Bank'!$K36+'Input Bank'!$L36)/30)+($J36*'Input Bank'!AI36)</f>
        <v>0</v>
      </c>
      <c r="AJ36" s="446">
        <f>Bobot!$P36*($I36*('Input Bank'!$K36+'Input Bank'!$L36)/30)+($J36*'Input Bank'!AJ36)</f>
        <v>0</v>
      </c>
      <c r="AK36" s="446">
        <f>Bobot!$P36*($I36*('Input Bank'!$K36+'Input Bank'!$L36)/30)+($J36*'Input Bank'!AK36)</f>
        <v>0</v>
      </c>
      <c r="AL36" s="446">
        <f>Bobot!$P36*($I36*('Input Bank'!$K36+'Input Bank'!$L36)/30)+($J36*'Input Bank'!AL36)</f>
        <v>0</v>
      </c>
      <c r="AM36" s="446">
        <f>Bobot!$P36*($I36*('Input Bank'!$K36+'Input Bank'!$L36)/30)+($J36*'Input Bank'!AM36)</f>
        <v>0</v>
      </c>
      <c r="AN36" s="446">
        <f>Bobot!$P36*($I36*('Input Bank'!$K36+'Input Bank'!$L36)/30)+($J36*'Input Bank'!AN36)</f>
        <v>0</v>
      </c>
      <c r="AO36" s="446">
        <f>Bobot!$P36*($I36*('Input Bank'!$K36+'Input Bank'!$L36)/30)+($J36*'Input Bank'!AO36)</f>
        <v>0</v>
      </c>
      <c r="AP36" s="446">
        <f>Bobot!$P36*($I36*('Input Bank'!$K36+'Input Bank'!$L36)/30)+($J36*'Input Bank'!AP36)</f>
        <v>0</v>
      </c>
      <c r="AQ36" s="446">
        <f>$J36*'Input Bank'!AQ36</f>
        <v>0</v>
      </c>
      <c r="AR36" s="446">
        <f>$J36*'Input Bank'!AR36</f>
        <v>0</v>
      </c>
      <c r="AS36" s="446">
        <f>$J36*'Input Bank'!AS36</f>
        <v>0</v>
      </c>
      <c r="AT36" s="446">
        <f>$J36*'Input Bank'!AT36</f>
        <v>0</v>
      </c>
      <c r="AU36" s="446">
        <f>$J36*'Input Bank'!AU36</f>
        <v>0</v>
      </c>
      <c r="AV36" s="446">
        <f>$J36*'Input Bank'!AV36</f>
        <v>0</v>
      </c>
      <c r="AW36" s="446">
        <f>$J36*'Input Bank'!AW36</f>
        <v>0</v>
      </c>
      <c r="AX36" s="446">
        <f>$J36*'Input Bank'!AX36</f>
        <v>0</v>
      </c>
      <c r="AY36" s="446">
        <f>$J36*'Input Bank'!AY36</f>
        <v>0</v>
      </c>
      <c r="AZ36" s="446">
        <f>$J36*'Input Bank'!AZ36</f>
        <v>0</v>
      </c>
      <c r="BA36" s="446">
        <f>$J36*'Input Bank'!BA36</f>
        <v>0</v>
      </c>
      <c r="BB36" s="448"/>
    </row>
    <row r="37" spans="1:62" s="24" customFormat="1">
      <c r="A37" s="439">
        <f>Bobot!P34</f>
        <v>0</v>
      </c>
      <c r="B37" s="439"/>
      <c r="C37" s="439"/>
      <c r="D37" s="439"/>
      <c r="E37" s="439"/>
      <c r="F37" s="47" t="s">
        <v>63</v>
      </c>
      <c r="G37" s="154" t="s">
        <v>389</v>
      </c>
      <c r="H37" s="108" t="s">
        <v>354</v>
      </c>
      <c r="I37" s="443">
        <f>IF($K$7="Skenario Bank 1",VLOOKUP($F37,Bobot!$F$16:$AA$180,15,0),IF($K$7="Skenario Bank 2",VLOOKUP(F37,Bobot!$F$16:$AA$180,18,0),IF($K$7="Skenario Bank 3",VLOOKUP($F37,Bobot!$F$16:$AA$180,21,0),0)))</f>
        <v>0</v>
      </c>
      <c r="J37" s="444">
        <f>IF($K$7="Skenario Bank 1",VLOOKUP($F37,Bobot!$F$16:$AA$180,16,0),IF($K$7="Skenario Bank 2",VLOOKUP($F37,Bobot!$F$16:$AA$180,19,0),IF($K$7="Skenario Bank 3",VLOOKUP($F37,Bobot!$F$16:$AA$180,22,0),0)))</f>
        <v>0</v>
      </c>
      <c r="K37" s="442"/>
      <c r="L37" s="445">
        <f>IF(Bobot!$P37=0,1,0)*('Input Bank'!L37+'Input Bank'!K37)*I37</f>
        <v>0</v>
      </c>
      <c r="M37" s="446">
        <f>Bobot!$P37*($I37*('Input Bank'!$K37+'Input Bank'!$L37)/30)+($J37*'Input Bank'!M37)</f>
        <v>0</v>
      </c>
      <c r="N37" s="446">
        <f>Bobot!$P37*($I37*('Input Bank'!$K37+'Input Bank'!$L37)/30)+($J37*'Input Bank'!N37)</f>
        <v>0</v>
      </c>
      <c r="O37" s="446">
        <f>Bobot!$P37*($I37*('Input Bank'!$K37+'Input Bank'!$L37)/30)+($J37*'Input Bank'!O37)</f>
        <v>0</v>
      </c>
      <c r="P37" s="446">
        <f>Bobot!$P37*($I37*('Input Bank'!$K37+'Input Bank'!$L37)/30)+($J37*'Input Bank'!P37)</f>
        <v>0</v>
      </c>
      <c r="Q37" s="446">
        <f>Bobot!$P37*($I37*('Input Bank'!$K37+'Input Bank'!$L37)/30)+($J37*'Input Bank'!Q37)</f>
        <v>0</v>
      </c>
      <c r="R37" s="446">
        <f>Bobot!$P37*($I37*('Input Bank'!$K37+'Input Bank'!$L37)/30)+($J37*'Input Bank'!R37)</f>
        <v>0</v>
      </c>
      <c r="S37" s="446">
        <f>Bobot!$P37*($I37*('Input Bank'!$K37+'Input Bank'!$L37)/30)+($J37*'Input Bank'!S37)</f>
        <v>0</v>
      </c>
      <c r="T37" s="446">
        <f>Bobot!$P37*($I37*('Input Bank'!$K37+'Input Bank'!$L37)/30)+($J37*'Input Bank'!T37)</f>
        <v>0</v>
      </c>
      <c r="U37" s="446">
        <f>Bobot!$P37*($I37*('Input Bank'!$K37+'Input Bank'!$L37)/30)+($J37*'Input Bank'!U37)</f>
        <v>0</v>
      </c>
      <c r="V37" s="446">
        <f>Bobot!$P37*($I37*('Input Bank'!$K37+'Input Bank'!$L37)/30)+($J37*'Input Bank'!V37)</f>
        <v>0</v>
      </c>
      <c r="W37" s="446">
        <f>Bobot!$P37*($I37*('Input Bank'!$K37+'Input Bank'!$L37)/30)+($J37*'Input Bank'!W37)</f>
        <v>0</v>
      </c>
      <c r="X37" s="446">
        <f>Bobot!$P37*($I37*('Input Bank'!$K37+'Input Bank'!$L37)/30)+($J37*'Input Bank'!X37)</f>
        <v>0</v>
      </c>
      <c r="Y37" s="446">
        <f>Bobot!$P37*($I37*('Input Bank'!$K37+'Input Bank'!$L37)/30)+($J37*'Input Bank'!Y37)</f>
        <v>0</v>
      </c>
      <c r="Z37" s="446">
        <f>Bobot!$P37*($I37*('Input Bank'!$K37+'Input Bank'!$L37)/30)+($J37*'Input Bank'!Z37)</f>
        <v>0</v>
      </c>
      <c r="AA37" s="446">
        <f>Bobot!$P37*($I37*('Input Bank'!$K37+'Input Bank'!$L37)/30)+($J37*'Input Bank'!AA37)</f>
        <v>0</v>
      </c>
      <c r="AB37" s="446">
        <f>Bobot!$P37*($I37*('Input Bank'!$K37+'Input Bank'!$L37)/30)+($J37*'Input Bank'!AB37)</f>
        <v>0</v>
      </c>
      <c r="AC37" s="446">
        <f>Bobot!$P37*($I37*('Input Bank'!$K37+'Input Bank'!$L37)/30)+($J37*'Input Bank'!AC37)</f>
        <v>0</v>
      </c>
      <c r="AD37" s="446">
        <f>Bobot!$P37*($I37*('Input Bank'!$K37+'Input Bank'!$L37)/30)+($J37*'Input Bank'!AD37)</f>
        <v>0</v>
      </c>
      <c r="AE37" s="446">
        <f>Bobot!$P37*($I37*('Input Bank'!$K37+'Input Bank'!$L37)/30)+($J37*'Input Bank'!AE37)</f>
        <v>0</v>
      </c>
      <c r="AF37" s="446">
        <f>Bobot!$P37*($I37*('Input Bank'!$K37+'Input Bank'!$L37)/30)+($J37*'Input Bank'!AF37)</f>
        <v>0</v>
      </c>
      <c r="AG37" s="446">
        <f>Bobot!$P37*($I37*('Input Bank'!$K37+'Input Bank'!$L37)/30)+($J37*'Input Bank'!AG37)</f>
        <v>0</v>
      </c>
      <c r="AH37" s="446">
        <f>Bobot!$P37*($I37*('Input Bank'!$K37+'Input Bank'!$L37)/30)+($J37*'Input Bank'!AH37)</f>
        <v>0</v>
      </c>
      <c r="AI37" s="446">
        <f>Bobot!$P37*($I37*('Input Bank'!$K37+'Input Bank'!$L37)/30)+($J37*'Input Bank'!AI37)</f>
        <v>0</v>
      </c>
      <c r="AJ37" s="446">
        <f>Bobot!$P37*($I37*('Input Bank'!$K37+'Input Bank'!$L37)/30)+($J37*'Input Bank'!AJ37)</f>
        <v>0</v>
      </c>
      <c r="AK37" s="446">
        <f>Bobot!$P37*($I37*('Input Bank'!$K37+'Input Bank'!$L37)/30)+($J37*'Input Bank'!AK37)</f>
        <v>0</v>
      </c>
      <c r="AL37" s="446">
        <f>Bobot!$P37*($I37*('Input Bank'!$K37+'Input Bank'!$L37)/30)+($J37*'Input Bank'!AL37)</f>
        <v>0</v>
      </c>
      <c r="AM37" s="446">
        <f>Bobot!$P37*($I37*('Input Bank'!$K37+'Input Bank'!$L37)/30)+($J37*'Input Bank'!AM37)</f>
        <v>0</v>
      </c>
      <c r="AN37" s="446">
        <f>Bobot!$P37*($I37*('Input Bank'!$K37+'Input Bank'!$L37)/30)+($J37*'Input Bank'!AN37)</f>
        <v>0</v>
      </c>
      <c r="AO37" s="446">
        <f>Bobot!$P37*($I37*('Input Bank'!$K37+'Input Bank'!$L37)/30)+($J37*'Input Bank'!AO37)</f>
        <v>0</v>
      </c>
      <c r="AP37" s="446">
        <f>Bobot!$P37*($I37*('Input Bank'!$K37+'Input Bank'!$L37)/30)+($J37*'Input Bank'!AP37)</f>
        <v>0</v>
      </c>
      <c r="AQ37" s="446">
        <f>$J37*'Input Bank'!AQ37</f>
        <v>0</v>
      </c>
      <c r="AR37" s="446">
        <f>$J37*'Input Bank'!AR37</f>
        <v>0</v>
      </c>
      <c r="AS37" s="446">
        <f>$J37*'Input Bank'!AS37</f>
        <v>0</v>
      </c>
      <c r="AT37" s="446">
        <f>$J37*'Input Bank'!AT37</f>
        <v>0</v>
      </c>
      <c r="AU37" s="446">
        <f>$J37*'Input Bank'!AU37</f>
        <v>0</v>
      </c>
      <c r="AV37" s="446">
        <f>$J37*'Input Bank'!AV37</f>
        <v>0</v>
      </c>
      <c r="AW37" s="446">
        <f>$J37*'Input Bank'!AW37</f>
        <v>0</v>
      </c>
      <c r="AX37" s="446">
        <f>$J37*'Input Bank'!AX37</f>
        <v>0</v>
      </c>
      <c r="AY37" s="446">
        <f>$J37*'Input Bank'!AY37</f>
        <v>0</v>
      </c>
      <c r="AZ37" s="446">
        <f>$J37*'Input Bank'!AZ37</f>
        <v>0</v>
      </c>
      <c r="BA37" s="446">
        <f>$J37*'Input Bank'!BA37</f>
        <v>0</v>
      </c>
      <c r="BB37" s="448"/>
    </row>
    <row r="38" spans="1:62" s="24" customFormat="1" ht="50">
      <c r="A38" s="439"/>
      <c r="B38" s="439"/>
      <c r="C38" s="439"/>
      <c r="D38" s="439"/>
      <c r="E38" s="439"/>
      <c r="F38" s="47" t="s">
        <v>64</v>
      </c>
      <c r="G38" s="69" t="s">
        <v>390</v>
      </c>
      <c r="H38" s="112" t="s">
        <v>330</v>
      </c>
      <c r="I38" s="443">
        <f>IF($K$7="Skenario Bank 1",VLOOKUP($F38,Bobot!$F$16:$AA$180,15,0),IF($K$7="Skenario Bank 2",VLOOKUP(F38,Bobot!$F$16:$AA$180,18,0),IF($K$7="Skenario Bank 3",VLOOKUP($F38,Bobot!$F$16:$AA$180,21,0),0)))</f>
        <v>0</v>
      </c>
      <c r="J38" s="444">
        <f>IF($K$7="Skenario Bank 1",VLOOKUP($F38,Bobot!$F$16:$AA$180,16,0),IF($K$7="Skenario Bank 2",VLOOKUP($F38,Bobot!$F$16:$AA$180,19,0),IF($K$7="Skenario Bank 3",VLOOKUP($F38,Bobot!$F$16:$AA$180,22,0),0)))</f>
        <v>0</v>
      </c>
      <c r="K38" s="442"/>
      <c r="L38" s="445">
        <f>IF(Bobot!$P38=0,1,0)*('Input Bank'!L38+'Input Bank'!K38)*I38</f>
        <v>0</v>
      </c>
      <c r="M38" s="446">
        <f>Bobot!$P38*($I38*('Input Bank'!$K38+'Input Bank'!$L38)/30)+($J38*'Input Bank'!M38)</f>
        <v>0</v>
      </c>
      <c r="N38" s="446">
        <f>Bobot!$P38*($I38*('Input Bank'!$K38+'Input Bank'!$L38)/30)+($J38*'Input Bank'!N38)</f>
        <v>0</v>
      </c>
      <c r="O38" s="446">
        <f>Bobot!$P38*($I38*('Input Bank'!$K38+'Input Bank'!$L38)/30)+($J38*'Input Bank'!O38)</f>
        <v>0</v>
      </c>
      <c r="P38" s="446">
        <f>Bobot!$P38*($I38*('Input Bank'!$K38+'Input Bank'!$L38)/30)+($J38*'Input Bank'!P38)</f>
        <v>0</v>
      </c>
      <c r="Q38" s="446">
        <f>Bobot!$P38*($I38*('Input Bank'!$K38+'Input Bank'!$L38)/30)+($J38*'Input Bank'!Q38)</f>
        <v>0</v>
      </c>
      <c r="R38" s="446">
        <f>Bobot!$P38*($I38*('Input Bank'!$K38+'Input Bank'!$L38)/30)+($J38*'Input Bank'!R38)</f>
        <v>0</v>
      </c>
      <c r="S38" s="446">
        <f>Bobot!$P38*($I38*('Input Bank'!$K38+'Input Bank'!$L38)/30)+($J38*'Input Bank'!S38)</f>
        <v>0</v>
      </c>
      <c r="T38" s="446">
        <f>Bobot!$P38*($I38*('Input Bank'!$K38+'Input Bank'!$L38)/30)+($J38*'Input Bank'!T38)</f>
        <v>0</v>
      </c>
      <c r="U38" s="446">
        <f>Bobot!$P38*($I38*('Input Bank'!$K38+'Input Bank'!$L38)/30)+($J38*'Input Bank'!U38)</f>
        <v>0</v>
      </c>
      <c r="V38" s="446">
        <f>Bobot!$P38*($I38*('Input Bank'!$K38+'Input Bank'!$L38)/30)+($J38*'Input Bank'!V38)</f>
        <v>0</v>
      </c>
      <c r="W38" s="446">
        <f>Bobot!$P38*($I38*('Input Bank'!$K38+'Input Bank'!$L38)/30)+($J38*'Input Bank'!W38)</f>
        <v>0</v>
      </c>
      <c r="X38" s="446">
        <f>Bobot!$P38*($I38*('Input Bank'!$K38+'Input Bank'!$L38)/30)+($J38*'Input Bank'!X38)</f>
        <v>0</v>
      </c>
      <c r="Y38" s="446">
        <f>Bobot!$P38*($I38*('Input Bank'!$K38+'Input Bank'!$L38)/30)+($J38*'Input Bank'!Y38)</f>
        <v>0</v>
      </c>
      <c r="Z38" s="446">
        <f>Bobot!$P38*($I38*('Input Bank'!$K38+'Input Bank'!$L38)/30)+($J38*'Input Bank'!Z38)</f>
        <v>0</v>
      </c>
      <c r="AA38" s="446">
        <f>Bobot!$P38*($I38*('Input Bank'!$K38+'Input Bank'!$L38)/30)+($J38*'Input Bank'!AA38)</f>
        <v>0</v>
      </c>
      <c r="AB38" s="446">
        <f>Bobot!$P38*($I38*('Input Bank'!$K38+'Input Bank'!$L38)/30)+($J38*'Input Bank'!AB38)</f>
        <v>0</v>
      </c>
      <c r="AC38" s="446">
        <f>Bobot!$P38*($I38*('Input Bank'!$K38+'Input Bank'!$L38)/30)+($J38*'Input Bank'!AC38)</f>
        <v>0</v>
      </c>
      <c r="AD38" s="446">
        <f>Bobot!$P38*($I38*('Input Bank'!$K38+'Input Bank'!$L38)/30)+($J38*'Input Bank'!AD38)</f>
        <v>0</v>
      </c>
      <c r="AE38" s="446">
        <f>Bobot!$P38*($I38*('Input Bank'!$K38+'Input Bank'!$L38)/30)+($J38*'Input Bank'!AE38)</f>
        <v>0</v>
      </c>
      <c r="AF38" s="446">
        <f>Bobot!$P38*($I38*('Input Bank'!$K38+'Input Bank'!$L38)/30)+($J38*'Input Bank'!AF38)</f>
        <v>0</v>
      </c>
      <c r="AG38" s="446">
        <f>Bobot!$P38*($I38*('Input Bank'!$K38+'Input Bank'!$L38)/30)+($J38*'Input Bank'!AG38)</f>
        <v>0</v>
      </c>
      <c r="AH38" s="446">
        <f>Bobot!$P38*($I38*('Input Bank'!$K38+'Input Bank'!$L38)/30)+($J38*'Input Bank'!AH38)</f>
        <v>0</v>
      </c>
      <c r="AI38" s="446">
        <f>Bobot!$P38*($I38*('Input Bank'!$K38+'Input Bank'!$L38)/30)+($J38*'Input Bank'!AI38)</f>
        <v>0</v>
      </c>
      <c r="AJ38" s="446">
        <f>Bobot!$P38*($I38*('Input Bank'!$K38+'Input Bank'!$L38)/30)+($J38*'Input Bank'!AJ38)</f>
        <v>0</v>
      </c>
      <c r="AK38" s="446">
        <f>Bobot!$P38*($I38*('Input Bank'!$K38+'Input Bank'!$L38)/30)+($J38*'Input Bank'!AK38)</f>
        <v>0</v>
      </c>
      <c r="AL38" s="446">
        <f>Bobot!$P38*($I38*('Input Bank'!$K38+'Input Bank'!$L38)/30)+($J38*'Input Bank'!AL38)</f>
        <v>0</v>
      </c>
      <c r="AM38" s="446">
        <f>Bobot!$P38*($I38*('Input Bank'!$K38+'Input Bank'!$L38)/30)+($J38*'Input Bank'!AM38)</f>
        <v>0</v>
      </c>
      <c r="AN38" s="446">
        <f>Bobot!$P38*($I38*('Input Bank'!$K38+'Input Bank'!$L38)/30)+($J38*'Input Bank'!AN38)</f>
        <v>0</v>
      </c>
      <c r="AO38" s="446">
        <f>Bobot!$P38*($I38*('Input Bank'!$K38+'Input Bank'!$L38)/30)+($J38*'Input Bank'!AO38)</f>
        <v>0</v>
      </c>
      <c r="AP38" s="446">
        <f>Bobot!$P38*($I38*('Input Bank'!$K38+'Input Bank'!$L38)/30)+($J38*'Input Bank'!AP38)</f>
        <v>0</v>
      </c>
      <c r="AQ38" s="446">
        <f>$J38*'Input Bank'!AQ38</f>
        <v>0</v>
      </c>
      <c r="AR38" s="446">
        <f>$J38*'Input Bank'!AR38</f>
        <v>0</v>
      </c>
      <c r="AS38" s="446">
        <f>$J38*'Input Bank'!AS38</f>
        <v>0</v>
      </c>
      <c r="AT38" s="446">
        <f>$J38*'Input Bank'!AT38</f>
        <v>0</v>
      </c>
      <c r="AU38" s="446">
        <f>$J38*'Input Bank'!AU38</f>
        <v>0</v>
      </c>
      <c r="AV38" s="446">
        <f>$J38*'Input Bank'!AV38</f>
        <v>0</v>
      </c>
      <c r="AW38" s="446">
        <f>$J38*'Input Bank'!AW38</f>
        <v>0</v>
      </c>
      <c r="AX38" s="446">
        <f>$J38*'Input Bank'!AX38</f>
        <v>0</v>
      </c>
      <c r="AY38" s="446">
        <f>$J38*'Input Bank'!AY38</f>
        <v>0</v>
      </c>
      <c r="AZ38" s="446">
        <f>$J38*'Input Bank'!AZ38</f>
        <v>0</v>
      </c>
      <c r="BA38" s="446">
        <f>$J38*'Input Bank'!BA38</f>
        <v>0</v>
      </c>
      <c r="BB38" s="448"/>
    </row>
    <row r="39" spans="1:62" s="44" customFormat="1">
      <c r="A39" s="439">
        <f>Bobot!P36</f>
        <v>0</v>
      </c>
      <c r="B39" s="439"/>
      <c r="C39" s="439"/>
      <c r="D39" s="439"/>
      <c r="E39" s="439"/>
      <c r="F39" s="47" t="s">
        <v>65</v>
      </c>
      <c r="G39" s="154" t="s">
        <v>391</v>
      </c>
      <c r="H39" s="108" t="s">
        <v>355</v>
      </c>
      <c r="I39" s="443">
        <f>IF($K$7="Skenario Bank 1",VLOOKUP($F39,Bobot!$F$16:$AA$180,15,0),IF($K$7="Skenario Bank 2",VLOOKUP(F39,Bobot!$F$16:$AA$180,18,0),IF($K$7="Skenario Bank 3",VLOOKUP($F39,Bobot!$F$16:$AA$180,21,0),0)))</f>
        <v>0</v>
      </c>
      <c r="J39" s="444">
        <f>IF($K$7="Skenario Bank 1",VLOOKUP($F39,Bobot!$F$16:$AA$180,16,0),IF($K$7="Skenario Bank 2",VLOOKUP($F39,Bobot!$F$16:$AA$180,19,0),IF($K$7="Skenario Bank 3",VLOOKUP($F39,Bobot!$F$16:$AA$180,22,0),0)))</f>
        <v>0</v>
      </c>
      <c r="K39" s="442"/>
      <c r="L39" s="445">
        <f>IF(Bobot!$P39=0,1,0)*('Input Bank'!L39+'Input Bank'!K39)*I39</f>
        <v>0</v>
      </c>
      <c r="M39" s="446">
        <f>Bobot!$P39*($I39*('Input Bank'!$K39+'Input Bank'!$L39)/30)+($J39*'Input Bank'!M39)</f>
        <v>0</v>
      </c>
      <c r="N39" s="446">
        <f>Bobot!$P39*($I39*('Input Bank'!$K39+'Input Bank'!$L39)/30)+($J39*'Input Bank'!N39)</f>
        <v>0</v>
      </c>
      <c r="O39" s="446">
        <f>Bobot!$P39*($I39*('Input Bank'!$K39+'Input Bank'!$L39)/30)+($J39*'Input Bank'!O39)</f>
        <v>0</v>
      </c>
      <c r="P39" s="446">
        <f>Bobot!$P39*($I39*('Input Bank'!$K39+'Input Bank'!$L39)/30)+($J39*'Input Bank'!P39)</f>
        <v>0</v>
      </c>
      <c r="Q39" s="446">
        <f>Bobot!$P39*($I39*('Input Bank'!$K39+'Input Bank'!$L39)/30)+($J39*'Input Bank'!Q39)</f>
        <v>0</v>
      </c>
      <c r="R39" s="446">
        <f>Bobot!$P39*($I39*('Input Bank'!$K39+'Input Bank'!$L39)/30)+($J39*'Input Bank'!R39)</f>
        <v>0</v>
      </c>
      <c r="S39" s="446">
        <f>Bobot!$P39*($I39*('Input Bank'!$K39+'Input Bank'!$L39)/30)+($J39*'Input Bank'!S39)</f>
        <v>0</v>
      </c>
      <c r="T39" s="446">
        <f>Bobot!$P39*($I39*('Input Bank'!$K39+'Input Bank'!$L39)/30)+($J39*'Input Bank'!T39)</f>
        <v>0</v>
      </c>
      <c r="U39" s="446">
        <f>Bobot!$P39*($I39*('Input Bank'!$K39+'Input Bank'!$L39)/30)+($J39*'Input Bank'!U39)</f>
        <v>0</v>
      </c>
      <c r="V39" s="446">
        <f>Bobot!$P39*($I39*('Input Bank'!$K39+'Input Bank'!$L39)/30)+($J39*'Input Bank'!V39)</f>
        <v>0</v>
      </c>
      <c r="W39" s="446">
        <f>Bobot!$P39*($I39*('Input Bank'!$K39+'Input Bank'!$L39)/30)+($J39*'Input Bank'!W39)</f>
        <v>0</v>
      </c>
      <c r="X39" s="446">
        <f>Bobot!$P39*($I39*('Input Bank'!$K39+'Input Bank'!$L39)/30)+($J39*'Input Bank'!X39)</f>
        <v>0</v>
      </c>
      <c r="Y39" s="446">
        <f>Bobot!$P39*($I39*('Input Bank'!$K39+'Input Bank'!$L39)/30)+($J39*'Input Bank'!Y39)</f>
        <v>0</v>
      </c>
      <c r="Z39" s="446">
        <f>Bobot!$P39*($I39*('Input Bank'!$K39+'Input Bank'!$L39)/30)+($J39*'Input Bank'!Z39)</f>
        <v>0</v>
      </c>
      <c r="AA39" s="446">
        <f>Bobot!$P39*($I39*('Input Bank'!$K39+'Input Bank'!$L39)/30)+($J39*'Input Bank'!AA39)</f>
        <v>0</v>
      </c>
      <c r="AB39" s="446">
        <f>Bobot!$P39*($I39*('Input Bank'!$K39+'Input Bank'!$L39)/30)+($J39*'Input Bank'!AB39)</f>
        <v>0</v>
      </c>
      <c r="AC39" s="446">
        <f>Bobot!$P39*($I39*('Input Bank'!$K39+'Input Bank'!$L39)/30)+($J39*'Input Bank'!AC39)</f>
        <v>0</v>
      </c>
      <c r="AD39" s="446">
        <f>Bobot!$P39*($I39*('Input Bank'!$K39+'Input Bank'!$L39)/30)+($J39*'Input Bank'!AD39)</f>
        <v>0</v>
      </c>
      <c r="AE39" s="446">
        <f>Bobot!$P39*($I39*('Input Bank'!$K39+'Input Bank'!$L39)/30)+($J39*'Input Bank'!AE39)</f>
        <v>0</v>
      </c>
      <c r="AF39" s="446">
        <f>Bobot!$P39*($I39*('Input Bank'!$K39+'Input Bank'!$L39)/30)+($J39*'Input Bank'!AF39)</f>
        <v>0</v>
      </c>
      <c r="AG39" s="446">
        <f>Bobot!$P39*($I39*('Input Bank'!$K39+'Input Bank'!$L39)/30)+($J39*'Input Bank'!AG39)</f>
        <v>0</v>
      </c>
      <c r="AH39" s="446">
        <f>Bobot!$P39*($I39*('Input Bank'!$K39+'Input Bank'!$L39)/30)+($J39*'Input Bank'!AH39)</f>
        <v>0</v>
      </c>
      <c r="AI39" s="446">
        <f>Bobot!$P39*($I39*('Input Bank'!$K39+'Input Bank'!$L39)/30)+($J39*'Input Bank'!AI39)</f>
        <v>0</v>
      </c>
      <c r="AJ39" s="446">
        <f>Bobot!$P39*($I39*('Input Bank'!$K39+'Input Bank'!$L39)/30)+($J39*'Input Bank'!AJ39)</f>
        <v>0</v>
      </c>
      <c r="AK39" s="446">
        <f>Bobot!$P39*($I39*('Input Bank'!$K39+'Input Bank'!$L39)/30)+($J39*'Input Bank'!AK39)</f>
        <v>0</v>
      </c>
      <c r="AL39" s="446">
        <f>Bobot!$P39*($I39*('Input Bank'!$K39+'Input Bank'!$L39)/30)+($J39*'Input Bank'!AL39)</f>
        <v>0</v>
      </c>
      <c r="AM39" s="446">
        <f>Bobot!$P39*($I39*('Input Bank'!$K39+'Input Bank'!$L39)/30)+($J39*'Input Bank'!AM39)</f>
        <v>0</v>
      </c>
      <c r="AN39" s="446">
        <f>Bobot!$P39*($I39*('Input Bank'!$K39+'Input Bank'!$L39)/30)+($J39*'Input Bank'!AN39)</f>
        <v>0</v>
      </c>
      <c r="AO39" s="446">
        <f>Bobot!$P39*($I39*('Input Bank'!$K39+'Input Bank'!$L39)/30)+($J39*'Input Bank'!AO39)</f>
        <v>0</v>
      </c>
      <c r="AP39" s="446">
        <f>Bobot!$P39*($I39*('Input Bank'!$K39+'Input Bank'!$L39)/30)+($J39*'Input Bank'!AP39)</f>
        <v>0</v>
      </c>
      <c r="AQ39" s="446">
        <f>$J39*'Input Bank'!AQ39</f>
        <v>0</v>
      </c>
      <c r="AR39" s="446">
        <f>$J39*'Input Bank'!AR39</f>
        <v>0</v>
      </c>
      <c r="AS39" s="446">
        <f>$J39*'Input Bank'!AS39</f>
        <v>0</v>
      </c>
      <c r="AT39" s="446">
        <f>$J39*'Input Bank'!AT39</f>
        <v>0</v>
      </c>
      <c r="AU39" s="446">
        <f>$J39*'Input Bank'!AU39</f>
        <v>0</v>
      </c>
      <c r="AV39" s="446">
        <f>$J39*'Input Bank'!AV39</f>
        <v>0</v>
      </c>
      <c r="AW39" s="446">
        <f>$J39*'Input Bank'!AW39</f>
        <v>0</v>
      </c>
      <c r="AX39" s="446">
        <f>$J39*'Input Bank'!AX39</f>
        <v>0</v>
      </c>
      <c r="AY39" s="446">
        <f>$J39*'Input Bank'!AY39</f>
        <v>0</v>
      </c>
      <c r="AZ39" s="446">
        <f>$J39*'Input Bank'!AZ39</f>
        <v>0</v>
      </c>
      <c r="BA39" s="446">
        <f>$J39*'Input Bank'!BA39</f>
        <v>0</v>
      </c>
      <c r="BB39" s="432"/>
      <c r="BC39" s="24"/>
      <c r="BD39" s="24"/>
      <c r="BE39" s="24"/>
      <c r="BF39" s="24"/>
      <c r="BG39" s="24"/>
      <c r="BH39" s="24"/>
      <c r="BI39" s="24"/>
      <c r="BJ39" s="24"/>
    </row>
    <row r="40" spans="1:62" s="24" customFormat="1" ht="25">
      <c r="A40" s="439" t="e">
        <f>Bobot!#REF!</f>
        <v>#REF!</v>
      </c>
      <c r="B40" s="439"/>
      <c r="C40" s="439"/>
      <c r="D40" s="439"/>
      <c r="E40" s="439"/>
      <c r="F40" s="47" t="s">
        <v>66</v>
      </c>
      <c r="G40" s="69" t="s">
        <v>392</v>
      </c>
      <c r="H40" s="108" t="s">
        <v>356</v>
      </c>
      <c r="I40" s="443">
        <f>IF($K$7="Skenario Bank 1",VLOOKUP($F40,Bobot!$F$16:$AA$180,15,0),IF($K$7="Skenario Bank 2",VLOOKUP(F40,Bobot!$F$16:$AA$180,18,0),IF($K$7="Skenario Bank 3",VLOOKUP($F40,Bobot!$F$16:$AA$180,21,0),0)))</f>
        <v>0</v>
      </c>
      <c r="J40" s="444">
        <f>IF($K$7="Skenario Bank 1",VLOOKUP($F40,Bobot!$F$16:$AA$180,16,0),IF($K$7="Skenario Bank 2",VLOOKUP($F40,Bobot!$F$16:$AA$180,19,0),IF($K$7="Skenario Bank 3",VLOOKUP($F40,Bobot!$F$16:$AA$180,22,0),0)))</f>
        <v>0</v>
      </c>
      <c r="K40" s="442"/>
      <c r="L40" s="445">
        <f>IF(Bobot!$P40=0,1,0)*('Input Bank'!L40+'Input Bank'!K40)*I40</f>
        <v>0</v>
      </c>
      <c r="M40" s="446">
        <f>Bobot!$P40*($I40*('Input Bank'!$K40+'Input Bank'!$L40)/30)+($J40*'Input Bank'!M40)</f>
        <v>0</v>
      </c>
      <c r="N40" s="446">
        <f>Bobot!$P40*($I40*('Input Bank'!$K40+'Input Bank'!$L40)/30)+($J40*'Input Bank'!N40)</f>
        <v>0</v>
      </c>
      <c r="O40" s="446">
        <f>Bobot!$P40*($I40*('Input Bank'!$K40+'Input Bank'!$L40)/30)+($J40*'Input Bank'!O40)</f>
        <v>0</v>
      </c>
      <c r="P40" s="446">
        <f>Bobot!$P40*($I40*('Input Bank'!$K40+'Input Bank'!$L40)/30)+($J40*'Input Bank'!P40)</f>
        <v>0</v>
      </c>
      <c r="Q40" s="446">
        <f>Bobot!$P40*($I40*('Input Bank'!$K40+'Input Bank'!$L40)/30)+($J40*'Input Bank'!Q40)</f>
        <v>0</v>
      </c>
      <c r="R40" s="446">
        <f>Bobot!$P40*($I40*('Input Bank'!$K40+'Input Bank'!$L40)/30)+($J40*'Input Bank'!R40)</f>
        <v>0</v>
      </c>
      <c r="S40" s="446">
        <f>Bobot!$P40*($I40*('Input Bank'!$K40+'Input Bank'!$L40)/30)+($J40*'Input Bank'!S40)</f>
        <v>0</v>
      </c>
      <c r="T40" s="446">
        <f>Bobot!$P40*($I40*('Input Bank'!$K40+'Input Bank'!$L40)/30)+($J40*'Input Bank'!T40)</f>
        <v>0</v>
      </c>
      <c r="U40" s="446">
        <f>Bobot!$P40*($I40*('Input Bank'!$K40+'Input Bank'!$L40)/30)+($J40*'Input Bank'!U40)</f>
        <v>0</v>
      </c>
      <c r="V40" s="446">
        <f>Bobot!$P40*($I40*('Input Bank'!$K40+'Input Bank'!$L40)/30)+($J40*'Input Bank'!V40)</f>
        <v>0</v>
      </c>
      <c r="W40" s="446">
        <f>Bobot!$P40*($I40*('Input Bank'!$K40+'Input Bank'!$L40)/30)+($J40*'Input Bank'!W40)</f>
        <v>0</v>
      </c>
      <c r="X40" s="446">
        <f>Bobot!$P40*($I40*('Input Bank'!$K40+'Input Bank'!$L40)/30)+($J40*'Input Bank'!X40)</f>
        <v>0</v>
      </c>
      <c r="Y40" s="446">
        <f>Bobot!$P40*($I40*('Input Bank'!$K40+'Input Bank'!$L40)/30)+($J40*'Input Bank'!Y40)</f>
        <v>0</v>
      </c>
      <c r="Z40" s="446">
        <f>Bobot!$P40*($I40*('Input Bank'!$K40+'Input Bank'!$L40)/30)+($J40*'Input Bank'!Z40)</f>
        <v>0</v>
      </c>
      <c r="AA40" s="446">
        <f>Bobot!$P40*($I40*('Input Bank'!$K40+'Input Bank'!$L40)/30)+($J40*'Input Bank'!AA40)</f>
        <v>0</v>
      </c>
      <c r="AB40" s="446">
        <f>Bobot!$P40*($I40*('Input Bank'!$K40+'Input Bank'!$L40)/30)+($J40*'Input Bank'!AB40)</f>
        <v>0</v>
      </c>
      <c r="AC40" s="446">
        <f>Bobot!$P40*($I40*('Input Bank'!$K40+'Input Bank'!$L40)/30)+($J40*'Input Bank'!AC40)</f>
        <v>0</v>
      </c>
      <c r="AD40" s="446">
        <f>Bobot!$P40*($I40*('Input Bank'!$K40+'Input Bank'!$L40)/30)+($J40*'Input Bank'!AD40)</f>
        <v>0</v>
      </c>
      <c r="AE40" s="446">
        <f>Bobot!$P40*($I40*('Input Bank'!$K40+'Input Bank'!$L40)/30)+($J40*'Input Bank'!AE40)</f>
        <v>0</v>
      </c>
      <c r="AF40" s="446">
        <f>Bobot!$P40*($I40*('Input Bank'!$K40+'Input Bank'!$L40)/30)+($J40*'Input Bank'!AF40)</f>
        <v>0</v>
      </c>
      <c r="AG40" s="446">
        <f>Bobot!$P40*($I40*('Input Bank'!$K40+'Input Bank'!$L40)/30)+($J40*'Input Bank'!AG40)</f>
        <v>0</v>
      </c>
      <c r="AH40" s="446">
        <f>Bobot!$P40*($I40*('Input Bank'!$K40+'Input Bank'!$L40)/30)+($J40*'Input Bank'!AH40)</f>
        <v>0</v>
      </c>
      <c r="AI40" s="446">
        <f>Bobot!$P40*($I40*('Input Bank'!$K40+'Input Bank'!$L40)/30)+($J40*'Input Bank'!AI40)</f>
        <v>0</v>
      </c>
      <c r="AJ40" s="446">
        <f>Bobot!$P40*($I40*('Input Bank'!$K40+'Input Bank'!$L40)/30)+($J40*'Input Bank'!AJ40)</f>
        <v>0</v>
      </c>
      <c r="AK40" s="446">
        <f>Bobot!$P40*($I40*('Input Bank'!$K40+'Input Bank'!$L40)/30)+($J40*'Input Bank'!AK40)</f>
        <v>0</v>
      </c>
      <c r="AL40" s="446">
        <f>Bobot!$P40*($I40*('Input Bank'!$K40+'Input Bank'!$L40)/30)+($J40*'Input Bank'!AL40)</f>
        <v>0</v>
      </c>
      <c r="AM40" s="446">
        <f>Bobot!$P40*($I40*('Input Bank'!$K40+'Input Bank'!$L40)/30)+($J40*'Input Bank'!AM40)</f>
        <v>0</v>
      </c>
      <c r="AN40" s="446">
        <f>Bobot!$P40*($I40*('Input Bank'!$K40+'Input Bank'!$L40)/30)+($J40*'Input Bank'!AN40)</f>
        <v>0</v>
      </c>
      <c r="AO40" s="446">
        <f>Bobot!$P40*($I40*('Input Bank'!$K40+'Input Bank'!$L40)/30)+($J40*'Input Bank'!AO40)</f>
        <v>0</v>
      </c>
      <c r="AP40" s="446">
        <f>Bobot!$P40*($I40*('Input Bank'!$K40+'Input Bank'!$L40)/30)+($J40*'Input Bank'!AP40)</f>
        <v>0</v>
      </c>
      <c r="AQ40" s="446">
        <f>$J40*'Input Bank'!AQ40</f>
        <v>0</v>
      </c>
      <c r="AR40" s="446">
        <f>$J40*'Input Bank'!AR40</f>
        <v>0</v>
      </c>
      <c r="AS40" s="446">
        <f>$J40*'Input Bank'!AS40</f>
        <v>0</v>
      </c>
      <c r="AT40" s="446">
        <f>$J40*'Input Bank'!AT40</f>
        <v>0</v>
      </c>
      <c r="AU40" s="446">
        <f>$J40*'Input Bank'!AU40</f>
        <v>0</v>
      </c>
      <c r="AV40" s="446">
        <f>$J40*'Input Bank'!AV40</f>
        <v>0</v>
      </c>
      <c r="AW40" s="446">
        <f>$J40*'Input Bank'!AW40</f>
        <v>0</v>
      </c>
      <c r="AX40" s="446">
        <f>$J40*'Input Bank'!AX40</f>
        <v>0</v>
      </c>
      <c r="AY40" s="446">
        <f>$J40*'Input Bank'!AY40</f>
        <v>0</v>
      </c>
      <c r="AZ40" s="446">
        <f>$J40*'Input Bank'!AZ40</f>
        <v>0</v>
      </c>
      <c r="BA40" s="446">
        <f>$J40*'Input Bank'!BA40</f>
        <v>0</v>
      </c>
      <c r="BB40" s="432"/>
      <c r="BC40" s="44"/>
      <c r="BD40" s="44"/>
      <c r="BE40" s="44"/>
      <c r="BF40" s="44"/>
      <c r="BG40" s="44"/>
      <c r="BH40" s="44"/>
      <c r="BI40" s="44"/>
      <c r="BJ40" s="44"/>
    </row>
    <row r="41" spans="1:62" s="44" customFormat="1">
      <c r="A41" s="439" t="e">
        <f>Bobot!#REF!</f>
        <v>#REF!</v>
      </c>
      <c r="B41" s="439"/>
      <c r="C41" s="439"/>
      <c r="D41" s="439"/>
      <c r="E41" s="439"/>
      <c r="F41" s="47" t="s">
        <v>67</v>
      </c>
      <c r="G41" s="154" t="s">
        <v>393</v>
      </c>
      <c r="H41" s="108" t="s">
        <v>357</v>
      </c>
      <c r="I41" s="443">
        <f>IF($K$7="Skenario Bank 1",VLOOKUP($F41,Bobot!$F$16:$AA$180,15,0),IF($K$7="Skenario Bank 2",VLOOKUP(F41,Bobot!$F$16:$AA$180,18,0),IF($K$7="Skenario Bank 3",VLOOKUP($F41,Bobot!$F$16:$AA$180,21,0),0)))</f>
        <v>0</v>
      </c>
      <c r="J41" s="444">
        <f>IF($K$7="Skenario Bank 1",VLOOKUP($F41,Bobot!$F$16:$AA$180,16,0),IF($K$7="Skenario Bank 2",VLOOKUP($F41,Bobot!$F$16:$AA$180,19,0),IF($K$7="Skenario Bank 3",VLOOKUP($F41,Bobot!$F$16:$AA$180,22,0),0)))</f>
        <v>0</v>
      </c>
      <c r="K41" s="442"/>
      <c r="L41" s="445">
        <f>IF(Bobot!$P41=0,1,0)*('Input Bank'!L41+'Input Bank'!K41)*I41</f>
        <v>0</v>
      </c>
      <c r="M41" s="446">
        <f>Bobot!$P41*($I41*('Input Bank'!$K41+'Input Bank'!$L41)/30)+($J41*'Input Bank'!M41)</f>
        <v>0</v>
      </c>
      <c r="N41" s="446">
        <f>Bobot!$P41*($I41*('Input Bank'!$K41+'Input Bank'!$L41)/30)+($J41*'Input Bank'!N41)</f>
        <v>0</v>
      </c>
      <c r="O41" s="446">
        <f>Bobot!$P41*($I41*('Input Bank'!$K41+'Input Bank'!$L41)/30)+($J41*'Input Bank'!O41)</f>
        <v>0</v>
      </c>
      <c r="P41" s="446">
        <f>Bobot!$P41*($I41*('Input Bank'!$K41+'Input Bank'!$L41)/30)+($J41*'Input Bank'!P41)</f>
        <v>0</v>
      </c>
      <c r="Q41" s="446">
        <f>Bobot!$P41*($I41*('Input Bank'!$K41+'Input Bank'!$L41)/30)+($J41*'Input Bank'!Q41)</f>
        <v>0</v>
      </c>
      <c r="R41" s="446">
        <f>Bobot!$P41*($I41*('Input Bank'!$K41+'Input Bank'!$L41)/30)+($J41*'Input Bank'!R41)</f>
        <v>0</v>
      </c>
      <c r="S41" s="446">
        <f>Bobot!$P41*($I41*('Input Bank'!$K41+'Input Bank'!$L41)/30)+($J41*'Input Bank'!S41)</f>
        <v>0</v>
      </c>
      <c r="T41" s="446">
        <f>Bobot!$P41*($I41*('Input Bank'!$K41+'Input Bank'!$L41)/30)+($J41*'Input Bank'!T41)</f>
        <v>0</v>
      </c>
      <c r="U41" s="446">
        <f>Bobot!$P41*($I41*('Input Bank'!$K41+'Input Bank'!$L41)/30)+($J41*'Input Bank'!U41)</f>
        <v>0</v>
      </c>
      <c r="V41" s="446">
        <f>Bobot!$P41*($I41*('Input Bank'!$K41+'Input Bank'!$L41)/30)+($J41*'Input Bank'!V41)</f>
        <v>0</v>
      </c>
      <c r="W41" s="446">
        <f>Bobot!$P41*($I41*('Input Bank'!$K41+'Input Bank'!$L41)/30)+($J41*'Input Bank'!W41)</f>
        <v>0</v>
      </c>
      <c r="X41" s="446">
        <f>Bobot!$P41*($I41*('Input Bank'!$K41+'Input Bank'!$L41)/30)+($J41*'Input Bank'!X41)</f>
        <v>0</v>
      </c>
      <c r="Y41" s="446">
        <f>Bobot!$P41*($I41*('Input Bank'!$K41+'Input Bank'!$L41)/30)+($J41*'Input Bank'!Y41)</f>
        <v>0</v>
      </c>
      <c r="Z41" s="446">
        <f>Bobot!$P41*($I41*('Input Bank'!$K41+'Input Bank'!$L41)/30)+($J41*'Input Bank'!Z41)</f>
        <v>0</v>
      </c>
      <c r="AA41" s="446">
        <f>Bobot!$P41*($I41*('Input Bank'!$K41+'Input Bank'!$L41)/30)+($J41*'Input Bank'!AA41)</f>
        <v>0</v>
      </c>
      <c r="AB41" s="446">
        <f>Bobot!$P41*($I41*('Input Bank'!$K41+'Input Bank'!$L41)/30)+($J41*'Input Bank'!AB41)</f>
        <v>0</v>
      </c>
      <c r="AC41" s="446">
        <f>Bobot!$P41*($I41*('Input Bank'!$K41+'Input Bank'!$L41)/30)+($J41*'Input Bank'!AC41)</f>
        <v>0</v>
      </c>
      <c r="AD41" s="446">
        <f>Bobot!$P41*($I41*('Input Bank'!$K41+'Input Bank'!$L41)/30)+($J41*'Input Bank'!AD41)</f>
        <v>0</v>
      </c>
      <c r="AE41" s="446">
        <f>Bobot!$P41*($I41*('Input Bank'!$K41+'Input Bank'!$L41)/30)+($J41*'Input Bank'!AE41)</f>
        <v>0</v>
      </c>
      <c r="AF41" s="446">
        <f>Bobot!$P41*($I41*('Input Bank'!$K41+'Input Bank'!$L41)/30)+($J41*'Input Bank'!AF41)</f>
        <v>0</v>
      </c>
      <c r="AG41" s="446">
        <f>Bobot!$P41*($I41*('Input Bank'!$K41+'Input Bank'!$L41)/30)+($J41*'Input Bank'!AG41)</f>
        <v>0</v>
      </c>
      <c r="AH41" s="446">
        <f>Bobot!$P41*($I41*('Input Bank'!$K41+'Input Bank'!$L41)/30)+($J41*'Input Bank'!AH41)</f>
        <v>0</v>
      </c>
      <c r="AI41" s="446">
        <f>Bobot!$P41*($I41*('Input Bank'!$K41+'Input Bank'!$L41)/30)+($J41*'Input Bank'!AI41)</f>
        <v>0</v>
      </c>
      <c r="AJ41" s="446">
        <f>Bobot!$P41*($I41*('Input Bank'!$K41+'Input Bank'!$L41)/30)+($J41*'Input Bank'!AJ41)</f>
        <v>0</v>
      </c>
      <c r="AK41" s="446">
        <f>Bobot!$P41*($I41*('Input Bank'!$K41+'Input Bank'!$L41)/30)+($J41*'Input Bank'!AK41)</f>
        <v>0</v>
      </c>
      <c r="AL41" s="446">
        <f>Bobot!$P41*($I41*('Input Bank'!$K41+'Input Bank'!$L41)/30)+($J41*'Input Bank'!AL41)</f>
        <v>0</v>
      </c>
      <c r="AM41" s="446">
        <f>Bobot!$P41*($I41*('Input Bank'!$K41+'Input Bank'!$L41)/30)+($J41*'Input Bank'!AM41)</f>
        <v>0</v>
      </c>
      <c r="AN41" s="446">
        <f>Bobot!$P41*($I41*('Input Bank'!$K41+'Input Bank'!$L41)/30)+($J41*'Input Bank'!AN41)</f>
        <v>0</v>
      </c>
      <c r="AO41" s="446">
        <f>Bobot!$P41*($I41*('Input Bank'!$K41+'Input Bank'!$L41)/30)+($J41*'Input Bank'!AO41)</f>
        <v>0</v>
      </c>
      <c r="AP41" s="446">
        <f>Bobot!$P41*($I41*('Input Bank'!$K41+'Input Bank'!$L41)/30)+($J41*'Input Bank'!AP41)</f>
        <v>0</v>
      </c>
      <c r="AQ41" s="446">
        <f>$J41*'Input Bank'!AQ41</f>
        <v>0</v>
      </c>
      <c r="AR41" s="446">
        <f>$J41*'Input Bank'!AR41</f>
        <v>0</v>
      </c>
      <c r="AS41" s="446">
        <f>$J41*'Input Bank'!AS41</f>
        <v>0</v>
      </c>
      <c r="AT41" s="446">
        <f>$J41*'Input Bank'!AT41</f>
        <v>0</v>
      </c>
      <c r="AU41" s="446">
        <f>$J41*'Input Bank'!AU41</f>
        <v>0</v>
      </c>
      <c r="AV41" s="446">
        <f>$J41*'Input Bank'!AV41</f>
        <v>0</v>
      </c>
      <c r="AW41" s="446">
        <f>$J41*'Input Bank'!AW41</f>
        <v>0</v>
      </c>
      <c r="AX41" s="446">
        <f>$J41*'Input Bank'!AX41</f>
        <v>0</v>
      </c>
      <c r="AY41" s="446">
        <f>$J41*'Input Bank'!AY41</f>
        <v>0</v>
      </c>
      <c r="AZ41" s="446">
        <f>$J41*'Input Bank'!AZ41</f>
        <v>0</v>
      </c>
      <c r="BA41" s="446">
        <f>$J41*'Input Bank'!BA41</f>
        <v>0</v>
      </c>
      <c r="BB41" s="432"/>
    </row>
    <row r="42" spans="1:62" s="44" customFormat="1" ht="25.5">
      <c r="A42" s="439"/>
      <c r="B42" s="439"/>
      <c r="C42" s="439"/>
      <c r="D42" s="439"/>
      <c r="E42" s="439"/>
      <c r="F42" s="47" t="s">
        <v>68</v>
      </c>
      <c r="G42" s="69" t="s">
        <v>394</v>
      </c>
      <c r="H42" s="155" t="s">
        <v>539</v>
      </c>
      <c r="I42" s="456"/>
      <c r="J42" s="457"/>
      <c r="K42" s="458"/>
      <c r="L42" s="459">
        <f t="shared" ref="L42:AY42" si="6">SUM(L43:L47)</f>
        <v>0</v>
      </c>
      <c r="M42" s="459">
        <f t="shared" si="6"/>
        <v>0</v>
      </c>
      <c r="N42" s="459">
        <f t="shared" si="6"/>
        <v>0</v>
      </c>
      <c r="O42" s="459">
        <f t="shared" si="6"/>
        <v>0</v>
      </c>
      <c r="P42" s="459">
        <f t="shared" si="6"/>
        <v>0</v>
      </c>
      <c r="Q42" s="459">
        <f t="shared" si="6"/>
        <v>0</v>
      </c>
      <c r="R42" s="459">
        <f t="shared" si="6"/>
        <v>0</v>
      </c>
      <c r="S42" s="459">
        <f t="shared" si="6"/>
        <v>0</v>
      </c>
      <c r="T42" s="459">
        <f t="shared" si="6"/>
        <v>0</v>
      </c>
      <c r="U42" s="459">
        <f t="shared" si="6"/>
        <v>0</v>
      </c>
      <c r="V42" s="459">
        <f t="shared" si="6"/>
        <v>0</v>
      </c>
      <c r="W42" s="459">
        <f t="shared" si="6"/>
        <v>0</v>
      </c>
      <c r="X42" s="459">
        <f t="shared" si="6"/>
        <v>0</v>
      </c>
      <c r="Y42" s="459">
        <f t="shared" si="6"/>
        <v>0</v>
      </c>
      <c r="Z42" s="459">
        <f t="shared" si="6"/>
        <v>0</v>
      </c>
      <c r="AA42" s="459">
        <f t="shared" si="6"/>
        <v>0</v>
      </c>
      <c r="AB42" s="459">
        <f t="shared" si="6"/>
        <v>0</v>
      </c>
      <c r="AC42" s="459">
        <f t="shared" si="6"/>
        <v>0</v>
      </c>
      <c r="AD42" s="459">
        <f t="shared" si="6"/>
        <v>0</v>
      </c>
      <c r="AE42" s="459">
        <f t="shared" si="6"/>
        <v>0</v>
      </c>
      <c r="AF42" s="459">
        <f t="shared" si="6"/>
        <v>0</v>
      </c>
      <c r="AG42" s="459">
        <f t="shared" si="6"/>
        <v>0</v>
      </c>
      <c r="AH42" s="459">
        <f t="shared" si="6"/>
        <v>0</v>
      </c>
      <c r="AI42" s="459">
        <f t="shared" si="6"/>
        <v>0</v>
      </c>
      <c r="AJ42" s="459">
        <f t="shared" si="6"/>
        <v>0</v>
      </c>
      <c r="AK42" s="459">
        <f t="shared" si="6"/>
        <v>0</v>
      </c>
      <c r="AL42" s="459">
        <f t="shared" si="6"/>
        <v>0</v>
      </c>
      <c r="AM42" s="459">
        <f t="shared" si="6"/>
        <v>0</v>
      </c>
      <c r="AN42" s="459">
        <f t="shared" si="6"/>
        <v>0</v>
      </c>
      <c r="AO42" s="459">
        <f t="shared" si="6"/>
        <v>0</v>
      </c>
      <c r="AP42" s="459">
        <f t="shared" si="6"/>
        <v>0</v>
      </c>
      <c r="AQ42" s="459">
        <f t="shared" si="6"/>
        <v>0</v>
      </c>
      <c r="AR42" s="459">
        <f t="shared" si="6"/>
        <v>0</v>
      </c>
      <c r="AS42" s="459">
        <f t="shared" si="6"/>
        <v>0</v>
      </c>
      <c r="AT42" s="459">
        <f t="shared" si="6"/>
        <v>0</v>
      </c>
      <c r="AU42" s="459">
        <f t="shared" si="6"/>
        <v>0</v>
      </c>
      <c r="AV42" s="459">
        <f t="shared" si="6"/>
        <v>0</v>
      </c>
      <c r="AW42" s="459">
        <f t="shared" si="6"/>
        <v>0</v>
      </c>
      <c r="AX42" s="459">
        <f t="shared" si="6"/>
        <v>0</v>
      </c>
      <c r="AY42" s="459">
        <f t="shared" si="6"/>
        <v>0</v>
      </c>
      <c r="AZ42" s="459">
        <f>SUM(AZ43:AZ47)</f>
        <v>0</v>
      </c>
      <c r="BA42" s="459">
        <f t="shared" ref="BA42" si="7">SUM(BA43:BA47)</f>
        <v>0</v>
      </c>
      <c r="BB42" s="432"/>
    </row>
    <row r="43" spans="1:62" s="44" customFormat="1">
      <c r="A43" s="439"/>
      <c r="B43" s="439"/>
      <c r="C43" s="439"/>
      <c r="D43" s="439"/>
      <c r="E43" s="439"/>
      <c r="F43" s="47" t="s">
        <v>3</v>
      </c>
      <c r="G43" s="154" t="s">
        <v>395</v>
      </c>
      <c r="H43" s="112" t="s">
        <v>353</v>
      </c>
      <c r="I43" s="443">
        <f>IF($K$7="Skenario Bank 1",VLOOKUP($F43,Bobot!$F$16:$AA$180,15,0),IF($K$7="Skenario Bank 2",VLOOKUP(F43,Bobot!$F$16:$AA$180,18,0),IF($K$7="Skenario Bank 3",VLOOKUP($F43,Bobot!$F$16:$AA$180,21,0),0)))</f>
        <v>0</v>
      </c>
      <c r="J43" s="444">
        <f>IF($K$7="Skenario Bank 1",VLOOKUP($F43,Bobot!$F$16:$AA$180,16,0),IF($K$7="Skenario Bank 2",VLOOKUP($F43,Bobot!$F$16:$AA$180,19,0),IF($K$7="Skenario Bank 3",VLOOKUP($F43,Bobot!$F$16:$AA$180,22,0),0)))</f>
        <v>0</v>
      </c>
      <c r="K43" s="454"/>
      <c r="L43" s="445">
        <f>IF(Bobot!$P43=0,1,0)*('Input Bank'!L43+'Input Bank'!K43)*I43</f>
        <v>0</v>
      </c>
      <c r="M43" s="446">
        <f>Bobot!$P43*($I43*('Input Bank'!$K43+'Input Bank'!$L43)/30)+($J43*'Input Bank'!M43)</f>
        <v>0</v>
      </c>
      <c r="N43" s="446">
        <f>Bobot!$P43*($I43*('Input Bank'!$K43+'Input Bank'!$L43)/30)+($J43*'Input Bank'!N43)</f>
        <v>0</v>
      </c>
      <c r="O43" s="446">
        <f>Bobot!$P43*($I43*('Input Bank'!$K43+'Input Bank'!$L43)/30)+($J43*'Input Bank'!O43)</f>
        <v>0</v>
      </c>
      <c r="P43" s="446">
        <f>Bobot!$P43*($I43*('Input Bank'!$K43+'Input Bank'!$L43)/30)+($J43*'Input Bank'!P43)</f>
        <v>0</v>
      </c>
      <c r="Q43" s="446">
        <f>Bobot!$P43*($I43*('Input Bank'!$K43+'Input Bank'!$L43)/30)+($J43*'Input Bank'!Q43)</f>
        <v>0</v>
      </c>
      <c r="R43" s="446">
        <f>Bobot!$P43*($I43*('Input Bank'!$K43+'Input Bank'!$L43)/30)+($J43*'Input Bank'!R43)</f>
        <v>0</v>
      </c>
      <c r="S43" s="446">
        <f>Bobot!$P43*($I43*('Input Bank'!$K43+'Input Bank'!$L43)/30)+($J43*'Input Bank'!S43)</f>
        <v>0</v>
      </c>
      <c r="T43" s="446">
        <f>Bobot!$P43*($I43*('Input Bank'!$K43+'Input Bank'!$L43)/30)+($J43*'Input Bank'!T43)</f>
        <v>0</v>
      </c>
      <c r="U43" s="446">
        <f>Bobot!$P43*($I43*('Input Bank'!$K43+'Input Bank'!$L43)/30)+($J43*'Input Bank'!U43)</f>
        <v>0</v>
      </c>
      <c r="V43" s="446">
        <f>Bobot!$P43*($I43*('Input Bank'!$K43+'Input Bank'!$L43)/30)+($J43*'Input Bank'!V43)</f>
        <v>0</v>
      </c>
      <c r="W43" s="446">
        <f>Bobot!$P43*($I43*('Input Bank'!$K43+'Input Bank'!$L43)/30)+($J43*'Input Bank'!W43)</f>
        <v>0</v>
      </c>
      <c r="X43" s="446">
        <f>Bobot!$P43*($I43*('Input Bank'!$K43+'Input Bank'!$L43)/30)+($J43*'Input Bank'!X43)</f>
        <v>0</v>
      </c>
      <c r="Y43" s="446">
        <f>Bobot!$P43*($I43*('Input Bank'!$K43+'Input Bank'!$L43)/30)+($J43*'Input Bank'!Y43)</f>
        <v>0</v>
      </c>
      <c r="Z43" s="446">
        <f>Bobot!$P43*($I43*('Input Bank'!$K43+'Input Bank'!$L43)/30)+($J43*'Input Bank'!Z43)</f>
        <v>0</v>
      </c>
      <c r="AA43" s="446">
        <f>Bobot!$P43*($I43*('Input Bank'!$K43+'Input Bank'!$L43)/30)+($J43*'Input Bank'!AA43)</f>
        <v>0</v>
      </c>
      <c r="AB43" s="446">
        <f>Bobot!$P43*($I43*('Input Bank'!$K43+'Input Bank'!$L43)/30)+($J43*'Input Bank'!AB43)</f>
        <v>0</v>
      </c>
      <c r="AC43" s="446">
        <f>Bobot!$P43*($I43*('Input Bank'!$K43+'Input Bank'!$L43)/30)+($J43*'Input Bank'!AC43)</f>
        <v>0</v>
      </c>
      <c r="AD43" s="446">
        <f>Bobot!$P43*($I43*('Input Bank'!$K43+'Input Bank'!$L43)/30)+($J43*'Input Bank'!AD43)</f>
        <v>0</v>
      </c>
      <c r="AE43" s="446">
        <f>Bobot!$P43*($I43*('Input Bank'!$K43+'Input Bank'!$L43)/30)+($J43*'Input Bank'!AE43)</f>
        <v>0</v>
      </c>
      <c r="AF43" s="446">
        <f>Bobot!$P43*($I43*('Input Bank'!$K43+'Input Bank'!$L43)/30)+($J43*'Input Bank'!AF43)</f>
        <v>0</v>
      </c>
      <c r="AG43" s="446">
        <f>Bobot!$P43*($I43*('Input Bank'!$K43+'Input Bank'!$L43)/30)+($J43*'Input Bank'!AG43)</f>
        <v>0</v>
      </c>
      <c r="AH43" s="446">
        <f>Bobot!$P43*($I43*('Input Bank'!$K43+'Input Bank'!$L43)/30)+($J43*'Input Bank'!AH43)</f>
        <v>0</v>
      </c>
      <c r="AI43" s="446">
        <f>Bobot!$P43*($I43*('Input Bank'!$K43+'Input Bank'!$L43)/30)+($J43*'Input Bank'!AI43)</f>
        <v>0</v>
      </c>
      <c r="AJ43" s="446">
        <f>Bobot!$P43*($I43*('Input Bank'!$K43+'Input Bank'!$L43)/30)+($J43*'Input Bank'!AJ43)</f>
        <v>0</v>
      </c>
      <c r="AK43" s="446">
        <f>Bobot!$P43*($I43*('Input Bank'!$K43+'Input Bank'!$L43)/30)+($J43*'Input Bank'!AK43)</f>
        <v>0</v>
      </c>
      <c r="AL43" s="446">
        <f>Bobot!$P43*($I43*('Input Bank'!$K43+'Input Bank'!$L43)/30)+($J43*'Input Bank'!AL43)</f>
        <v>0</v>
      </c>
      <c r="AM43" s="446">
        <f>Bobot!$P43*($I43*('Input Bank'!$K43+'Input Bank'!$L43)/30)+($J43*'Input Bank'!AM43)</f>
        <v>0</v>
      </c>
      <c r="AN43" s="446">
        <f>Bobot!$P43*($I43*('Input Bank'!$K43+'Input Bank'!$L43)/30)+($J43*'Input Bank'!AN43)</f>
        <v>0</v>
      </c>
      <c r="AO43" s="446">
        <f>Bobot!$P43*($I43*('Input Bank'!$K43+'Input Bank'!$L43)/30)+($J43*'Input Bank'!AO43)</f>
        <v>0</v>
      </c>
      <c r="AP43" s="446">
        <f>Bobot!$P43*($I43*('Input Bank'!$K43+'Input Bank'!$L43)/30)+($J43*'Input Bank'!AP43)</f>
        <v>0</v>
      </c>
      <c r="AQ43" s="446">
        <f>$J43*'Input Bank'!AQ43</f>
        <v>0</v>
      </c>
      <c r="AR43" s="446">
        <f>$J43*'Input Bank'!AR43</f>
        <v>0</v>
      </c>
      <c r="AS43" s="446">
        <f>$J43*'Input Bank'!AS43</f>
        <v>0</v>
      </c>
      <c r="AT43" s="446">
        <f>$J43*'Input Bank'!AT43</f>
        <v>0</v>
      </c>
      <c r="AU43" s="446">
        <f>$J43*'Input Bank'!AU43</f>
        <v>0</v>
      </c>
      <c r="AV43" s="446">
        <f>$J43*'Input Bank'!AV43</f>
        <v>0</v>
      </c>
      <c r="AW43" s="446">
        <f>$J43*'Input Bank'!AW43</f>
        <v>0</v>
      </c>
      <c r="AX43" s="446">
        <f>$J43*'Input Bank'!AX43</f>
        <v>0</v>
      </c>
      <c r="AY43" s="446">
        <f>$J43*'Input Bank'!AY43</f>
        <v>0</v>
      </c>
      <c r="AZ43" s="446">
        <f>$J43*'Input Bank'!AZ43</f>
        <v>0</v>
      </c>
      <c r="BA43" s="446">
        <f>$J43*'Input Bank'!BA43</f>
        <v>0</v>
      </c>
      <c r="BB43" s="432"/>
    </row>
    <row r="44" spans="1:62" s="44" customFormat="1">
      <c r="A44" s="439"/>
      <c r="B44" s="439"/>
      <c r="C44" s="439"/>
      <c r="D44" s="439"/>
      <c r="E44" s="439"/>
      <c r="F44" s="47" t="s">
        <v>69</v>
      </c>
      <c r="G44" s="69" t="s">
        <v>396</v>
      </c>
      <c r="H44" s="112" t="s">
        <v>354</v>
      </c>
      <c r="I44" s="443">
        <f>IF($K$7="Skenario Bank 1",VLOOKUP($F44,Bobot!$F$16:$AA$180,15,0),IF($K$7="Skenario Bank 2",VLOOKUP(F44,Bobot!$F$16:$AA$180,18,0),IF($K$7="Skenario Bank 3",VLOOKUP($F44,Bobot!$F$16:$AA$180,21,0),0)))</f>
        <v>0</v>
      </c>
      <c r="J44" s="444">
        <f>IF($K$7="Skenario Bank 1",VLOOKUP($F44,Bobot!$F$16:$AA$180,16,0),IF($K$7="Skenario Bank 2",VLOOKUP($F44,Bobot!$F$16:$AA$180,19,0),IF($K$7="Skenario Bank 3",VLOOKUP($F44,Bobot!$F$16:$AA$180,22,0),0)))</f>
        <v>0</v>
      </c>
      <c r="K44" s="442"/>
      <c r="L44" s="445">
        <f>IF(Bobot!$P44=0,1,0)*('Input Bank'!L44+'Input Bank'!K44)*I44</f>
        <v>0</v>
      </c>
      <c r="M44" s="446">
        <f>Bobot!$P44*($I44*('Input Bank'!$K44+'Input Bank'!$L44)/30)+($J44*'Input Bank'!M44)</f>
        <v>0</v>
      </c>
      <c r="N44" s="446">
        <f>Bobot!$P44*($I44*('Input Bank'!$K44+'Input Bank'!$L44)/30)+($J44*'Input Bank'!N44)</f>
        <v>0</v>
      </c>
      <c r="O44" s="446">
        <f>Bobot!$P44*($I44*('Input Bank'!$K44+'Input Bank'!$L44)/30)+($J44*'Input Bank'!O44)</f>
        <v>0</v>
      </c>
      <c r="P44" s="446">
        <f>Bobot!$P44*($I44*('Input Bank'!$K44+'Input Bank'!$L44)/30)+($J44*'Input Bank'!P44)</f>
        <v>0</v>
      </c>
      <c r="Q44" s="446">
        <f>Bobot!$P44*($I44*('Input Bank'!$K44+'Input Bank'!$L44)/30)+($J44*'Input Bank'!Q44)</f>
        <v>0</v>
      </c>
      <c r="R44" s="446">
        <f>Bobot!$P44*($I44*('Input Bank'!$K44+'Input Bank'!$L44)/30)+($J44*'Input Bank'!R44)</f>
        <v>0</v>
      </c>
      <c r="S44" s="446">
        <f>Bobot!$P44*($I44*('Input Bank'!$K44+'Input Bank'!$L44)/30)+($J44*'Input Bank'!S44)</f>
        <v>0</v>
      </c>
      <c r="T44" s="446">
        <f>Bobot!$P44*($I44*('Input Bank'!$K44+'Input Bank'!$L44)/30)+($J44*'Input Bank'!T44)</f>
        <v>0</v>
      </c>
      <c r="U44" s="446">
        <f>Bobot!$P44*($I44*('Input Bank'!$K44+'Input Bank'!$L44)/30)+($J44*'Input Bank'!U44)</f>
        <v>0</v>
      </c>
      <c r="V44" s="446">
        <f>Bobot!$P44*($I44*('Input Bank'!$K44+'Input Bank'!$L44)/30)+($J44*'Input Bank'!V44)</f>
        <v>0</v>
      </c>
      <c r="W44" s="446">
        <f>Bobot!$P44*($I44*('Input Bank'!$K44+'Input Bank'!$L44)/30)+($J44*'Input Bank'!W44)</f>
        <v>0</v>
      </c>
      <c r="X44" s="446">
        <f>Bobot!$P44*($I44*('Input Bank'!$K44+'Input Bank'!$L44)/30)+($J44*'Input Bank'!X44)</f>
        <v>0</v>
      </c>
      <c r="Y44" s="446">
        <f>Bobot!$P44*($I44*('Input Bank'!$K44+'Input Bank'!$L44)/30)+($J44*'Input Bank'!Y44)</f>
        <v>0</v>
      </c>
      <c r="Z44" s="446">
        <f>Bobot!$P44*($I44*('Input Bank'!$K44+'Input Bank'!$L44)/30)+($J44*'Input Bank'!Z44)</f>
        <v>0</v>
      </c>
      <c r="AA44" s="446">
        <f>Bobot!$P44*($I44*('Input Bank'!$K44+'Input Bank'!$L44)/30)+($J44*'Input Bank'!AA44)</f>
        <v>0</v>
      </c>
      <c r="AB44" s="446">
        <f>Bobot!$P44*($I44*('Input Bank'!$K44+'Input Bank'!$L44)/30)+($J44*'Input Bank'!AB44)</f>
        <v>0</v>
      </c>
      <c r="AC44" s="446">
        <f>Bobot!$P44*($I44*('Input Bank'!$K44+'Input Bank'!$L44)/30)+($J44*'Input Bank'!AC44)</f>
        <v>0</v>
      </c>
      <c r="AD44" s="446">
        <f>Bobot!$P44*($I44*('Input Bank'!$K44+'Input Bank'!$L44)/30)+($J44*'Input Bank'!AD44)</f>
        <v>0</v>
      </c>
      <c r="AE44" s="446">
        <f>Bobot!$P44*($I44*('Input Bank'!$K44+'Input Bank'!$L44)/30)+($J44*'Input Bank'!AE44)</f>
        <v>0</v>
      </c>
      <c r="AF44" s="446">
        <f>Bobot!$P44*($I44*('Input Bank'!$K44+'Input Bank'!$L44)/30)+($J44*'Input Bank'!AF44)</f>
        <v>0</v>
      </c>
      <c r="AG44" s="446">
        <f>Bobot!$P44*($I44*('Input Bank'!$K44+'Input Bank'!$L44)/30)+($J44*'Input Bank'!AG44)</f>
        <v>0</v>
      </c>
      <c r="AH44" s="446">
        <f>Bobot!$P44*($I44*('Input Bank'!$K44+'Input Bank'!$L44)/30)+($J44*'Input Bank'!AH44)</f>
        <v>0</v>
      </c>
      <c r="AI44" s="446">
        <f>Bobot!$P44*($I44*('Input Bank'!$K44+'Input Bank'!$L44)/30)+($J44*'Input Bank'!AI44)</f>
        <v>0</v>
      </c>
      <c r="AJ44" s="446">
        <f>Bobot!$P44*($I44*('Input Bank'!$K44+'Input Bank'!$L44)/30)+($J44*'Input Bank'!AJ44)</f>
        <v>0</v>
      </c>
      <c r="AK44" s="446">
        <f>Bobot!$P44*($I44*('Input Bank'!$K44+'Input Bank'!$L44)/30)+($J44*'Input Bank'!AK44)</f>
        <v>0</v>
      </c>
      <c r="AL44" s="446">
        <f>Bobot!$P44*($I44*('Input Bank'!$K44+'Input Bank'!$L44)/30)+($J44*'Input Bank'!AL44)</f>
        <v>0</v>
      </c>
      <c r="AM44" s="446">
        <f>Bobot!$P44*($I44*('Input Bank'!$K44+'Input Bank'!$L44)/30)+($J44*'Input Bank'!AM44)</f>
        <v>0</v>
      </c>
      <c r="AN44" s="446">
        <f>Bobot!$P44*($I44*('Input Bank'!$K44+'Input Bank'!$L44)/30)+($J44*'Input Bank'!AN44)</f>
        <v>0</v>
      </c>
      <c r="AO44" s="446">
        <f>Bobot!$P44*($I44*('Input Bank'!$K44+'Input Bank'!$L44)/30)+($J44*'Input Bank'!AO44)</f>
        <v>0</v>
      </c>
      <c r="AP44" s="446">
        <f>Bobot!$P44*($I44*('Input Bank'!$K44+'Input Bank'!$L44)/30)+($J44*'Input Bank'!AP44)</f>
        <v>0</v>
      </c>
      <c r="AQ44" s="446">
        <f>$J44*'Input Bank'!AQ44</f>
        <v>0</v>
      </c>
      <c r="AR44" s="446">
        <f>$J44*'Input Bank'!AR44</f>
        <v>0</v>
      </c>
      <c r="AS44" s="446">
        <f>$J44*'Input Bank'!AS44</f>
        <v>0</v>
      </c>
      <c r="AT44" s="446">
        <f>$J44*'Input Bank'!AT44</f>
        <v>0</v>
      </c>
      <c r="AU44" s="446">
        <f>$J44*'Input Bank'!AU44</f>
        <v>0</v>
      </c>
      <c r="AV44" s="446">
        <f>$J44*'Input Bank'!AV44</f>
        <v>0</v>
      </c>
      <c r="AW44" s="446">
        <f>$J44*'Input Bank'!AW44</f>
        <v>0</v>
      </c>
      <c r="AX44" s="446">
        <f>$J44*'Input Bank'!AX44</f>
        <v>0</v>
      </c>
      <c r="AY44" s="446">
        <f>$J44*'Input Bank'!AY44</f>
        <v>0</v>
      </c>
      <c r="AZ44" s="446">
        <f>$J44*'Input Bank'!AZ44</f>
        <v>0</v>
      </c>
      <c r="BA44" s="446">
        <f>$J44*'Input Bank'!BA44</f>
        <v>0</v>
      </c>
      <c r="BB44" s="432"/>
    </row>
    <row r="45" spans="1:62" s="44" customFormat="1">
      <c r="A45" s="439"/>
      <c r="B45" s="439"/>
      <c r="C45" s="439"/>
      <c r="D45" s="439"/>
      <c r="E45" s="439"/>
      <c r="F45" s="47" t="s">
        <v>70</v>
      </c>
      <c r="G45" s="154" t="s">
        <v>397</v>
      </c>
      <c r="H45" s="112" t="s">
        <v>355</v>
      </c>
      <c r="I45" s="443">
        <f>IF($K$7="Skenario Bank 1",VLOOKUP($F45,Bobot!$F$16:$AA$180,15,0),IF($K$7="Skenario Bank 2",VLOOKUP(F45,Bobot!$F$16:$AA$180,18,0),IF($K$7="Skenario Bank 3",VLOOKUP($F45,Bobot!$F$16:$AA$180,21,0),0)))</f>
        <v>0</v>
      </c>
      <c r="J45" s="444">
        <f>IF($K$7="Skenario Bank 1",VLOOKUP($F45,Bobot!$F$16:$AA$180,16,0),IF($K$7="Skenario Bank 2",VLOOKUP($F45,Bobot!$F$16:$AA$180,19,0),IF($K$7="Skenario Bank 3",VLOOKUP($F45,Bobot!$F$16:$AA$180,22,0),0)))</f>
        <v>0</v>
      </c>
      <c r="K45" s="442"/>
      <c r="L45" s="445">
        <f>IF(Bobot!$P45=0,1,0)*('Input Bank'!L45+'Input Bank'!K45)*I45</f>
        <v>0</v>
      </c>
      <c r="M45" s="446">
        <f>Bobot!$P45*($I45*('Input Bank'!$K45+'Input Bank'!$L45)/30)+($J45*'Input Bank'!M45)</f>
        <v>0</v>
      </c>
      <c r="N45" s="446">
        <f>Bobot!$P45*($I45*('Input Bank'!$K45+'Input Bank'!$L45)/30)+($J45*'Input Bank'!N45)</f>
        <v>0</v>
      </c>
      <c r="O45" s="446">
        <f>Bobot!$P45*($I45*('Input Bank'!$K45+'Input Bank'!$L45)/30)+($J45*'Input Bank'!O45)</f>
        <v>0</v>
      </c>
      <c r="P45" s="446">
        <f>Bobot!$P45*($I45*('Input Bank'!$K45+'Input Bank'!$L45)/30)+($J45*'Input Bank'!P45)</f>
        <v>0</v>
      </c>
      <c r="Q45" s="446">
        <f>Bobot!$P45*($I45*('Input Bank'!$K45+'Input Bank'!$L45)/30)+($J45*'Input Bank'!Q45)</f>
        <v>0</v>
      </c>
      <c r="R45" s="446">
        <f>Bobot!$P45*($I45*('Input Bank'!$K45+'Input Bank'!$L45)/30)+($J45*'Input Bank'!R45)</f>
        <v>0</v>
      </c>
      <c r="S45" s="446">
        <f>Bobot!$P45*($I45*('Input Bank'!$K45+'Input Bank'!$L45)/30)+($J45*'Input Bank'!S45)</f>
        <v>0</v>
      </c>
      <c r="T45" s="446">
        <f>Bobot!$P45*($I45*('Input Bank'!$K45+'Input Bank'!$L45)/30)+($J45*'Input Bank'!T45)</f>
        <v>0</v>
      </c>
      <c r="U45" s="446">
        <f>Bobot!$P45*($I45*('Input Bank'!$K45+'Input Bank'!$L45)/30)+($J45*'Input Bank'!U45)</f>
        <v>0</v>
      </c>
      <c r="V45" s="446">
        <f>Bobot!$P45*($I45*('Input Bank'!$K45+'Input Bank'!$L45)/30)+($J45*'Input Bank'!V45)</f>
        <v>0</v>
      </c>
      <c r="W45" s="446">
        <f>Bobot!$P45*($I45*('Input Bank'!$K45+'Input Bank'!$L45)/30)+($J45*'Input Bank'!W45)</f>
        <v>0</v>
      </c>
      <c r="X45" s="446">
        <f>Bobot!$P45*($I45*('Input Bank'!$K45+'Input Bank'!$L45)/30)+($J45*'Input Bank'!X45)</f>
        <v>0</v>
      </c>
      <c r="Y45" s="446">
        <f>Bobot!$P45*($I45*('Input Bank'!$K45+'Input Bank'!$L45)/30)+($J45*'Input Bank'!Y45)</f>
        <v>0</v>
      </c>
      <c r="Z45" s="446">
        <f>Bobot!$P45*($I45*('Input Bank'!$K45+'Input Bank'!$L45)/30)+($J45*'Input Bank'!Z45)</f>
        <v>0</v>
      </c>
      <c r="AA45" s="446">
        <f>Bobot!$P45*($I45*('Input Bank'!$K45+'Input Bank'!$L45)/30)+($J45*'Input Bank'!AA45)</f>
        <v>0</v>
      </c>
      <c r="AB45" s="446">
        <f>Bobot!$P45*($I45*('Input Bank'!$K45+'Input Bank'!$L45)/30)+($J45*'Input Bank'!AB45)</f>
        <v>0</v>
      </c>
      <c r="AC45" s="446">
        <f>Bobot!$P45*($I45*('Input Bank'!$K45+'Input Bank'!$L45)/30)+($J45*'Input Bank'!AC45)</f>
        <v>0</v>
      </c>
      <c r="AD45" s="446">
        <f>Bobot!$P45*($I45*('Input Bank'!$K45+'Input Bank'!$L45)/30)+($J45*'Input Bank'!AD45)</f>
        <v>0</v>
      </c>
      <c r="AE45" s="446">
        <f>Bobot!$P45*($I45*('Input Bank'!$K45+'Input Bank'!$L45)/30)+($J45*'Input Bank'!AE45)</f>
        <v>0</v>
      </c>
      <c r="AF45" s="446">
        <f>Bobot!$P45*($I45*('Input Bank'!$K45+'Input Bank'!$L45)/30)+($J45*'Input Bank'!AF45)</f>
        <v>0</v>
      </c>
      <c r="AG45" s="446">
        <f>Bobot!$P45*($I45*('Input Bank'!$K45+'Input Bank'!$L45)/30)+($J45*'Input Bank'!AG45)</f>
        <v>0</v>
      </c>
      <c r="AH45" s="446">
        <f>Bobot!$P45*($I45*('Input Bank'!$K45+'Input Bank'!$L45)/30)+($J45*'Input Bank'!AH45)</f>
        <v>0</v>
      </c>
      <c r="AI45" s="446">
        <f>Bobot!$P45*($I45*('Input Bank'!$K45+'Input Bank'!$L45)/30)+($J45*'Input Bank'!AI45)</f>
        <v>0</v>
      </c>
      <c r="AJ45" s="446">
        <f>Bobot!$P45*($I45*('Input Bank'!$K45+'Input Bank'!$L45)/30)+($J45*'Input Bank'!AJ45)</f>
        <v>0</v>
      </c>
      <c r="AK45" s="446">
        <f>Bobot!$P45*($I45*('Input Bank'!$K45+'Input Bank'!$L45)/30)+($J45*'Input Bank'!AK45)</f>
        <v>0</v>
      </c>
      <c r="AL45" s="446">
        <f>Bobot!$P45*($I45*('Input Bank'!$K45+'Input Bank'!$L45)/30)+($J45*'Input Bank'!AL45)</f>
        <v>0</v>
      </c>
      <c r="AM45" s="446">
        <f>Bobot!$P45*($I45*('Input Bank'!$K45+'Input Bank'!$L45)/30)+($J45*'Input Bank'!AM45)</f>
        <v>0</v>
      </c>
      <c r="AN45" s="446">
        <f>Bobot!$P45*($I45*('Input Bank'!$K45+'Input Bank'!$L45)/30)+($J45*'Input Bank'!AN45)</f>
        <v>0</v>
      </c>
      <c r="AO45" s="446">
        <f>Bobot!$P45*($I45*('Input Bank'!$K45+'Input Bank'!$L45)/30)+($J45*'Input Bank'!AO45)</f>
        <v>0</v>
      </c>
      <c r="AP45" s="446">
        <f>Bobot!$P45*($I45*('Input Bank'!$K45+'Input Bank'!$L45)/30)+($J45*'Input Bank'!AP45)</f>
        <v>0</v>
      </c>
      <c r="AQ45" s="446">
        <f>$J45*'Input Bank'!AQ45</f>
        <v>0</v>
      </c>
      <c r="AR45" s="446">
        <f>$J45*'Input Bank'!AR45</f>
        <v>0</v>
      </c>
      <c r="AS45" s="446">
        <f>$J45*'Input Bank'!AS45</f>
        <v>0</v>
      </c>
      <c r="AT45" s="446">
        <f>$J45*'Input Bank'!AT45</f>
        <v>0</v>
      </c>
      <c r="AU45" s="446">
        <f>$J45*'Input Bank'!AU45</f>
        <v>0</v>
      </c>
      <c r="AV45" s="446">
        <f>$J45*'Input Bank'!AV45</f>
        <v>0</v>
      </c>
      <c r="AW45" s="446">
        <f>$J45*'Input Bank'!AW45</f>
        <v>0</v>
      </c>
      <c r="AX45" s="446">
        <f>$J45*'Input Bank'!AX45</f>
        <v>0</v>
      </c>
      <c r="AY45" s="446">
        <f>$J45*'Input Bank'!AY45</f>
        <v>0</v>
      </c>
      <c r="AZ45" s="446">
        <f>$J45*'Input Bank'!AZ45</f>
        <v>0</v>
      </c>
      <c r="BA45" s="446">
        <f>$J45*'Input Bank'!BA45</f>
        <v>0</v>
      </c>
      <c r="BB45" s="432"/>
    </row>
    <row r="46" spans="1:62" s="44" customFormat="1" ht="25">
      <c r="A46" s="439"/>
      <c r="B46" s="439"/>
      <c r="C46" s="439"/>
      <c r="D46" s="439"/>
      <c r="E46" s="439"/>
      <c r="F46" s="47" t="s">
        <v>71</v>
      </c>
      <c r="G46" s="69" t="s">
        <v>398</v>
      </c>
      <c r="H46" s="112" t="s">
        <v>356</v>
      </c>
      <c r="I46" s="443">
        <f>IF($K$7="Skenario Bank 1",VLOOKUP($F46,Bobot!$F$16:$AA$180,15,0),IF($K$7="Skenario Bank 2",VLOOKUP(F46,Bobot!$F$16:$AA$180,18,0),IF($K$7="Skenario Bank 3",VLOOKUP($F46,Bobot!$F$16:$AA$180,21,0),0)))</f>
        <v>0</v>
      </c>
      <c r="J46" s="444">
        <f>IF($K$7="Skenario Bank 1",VLOOKUP($F46,Bobot!$F$16:$AA$180,16,0),IF($K$7="Skenario Bank 2",VLOOKUP($F46,Bobot!$F$16:$AA$180,19,0),IF($K$7="Skenario Bank 3",VLOOKUP($F46,Bobot!$F$16:$AA$180,22,0),0)))</f>
        <v>0</v>
      </c>
      <c r="K46" s="442"/>
      <c r="L46" s="445">
        <f>IF(Bobot!$P46=0,1,0)*('Input Bank'!L46+'Input Bank'!K46)*I46</f>
        <v>0</v>
      </c>
      <c r="M46" s="446">
        <f>Bobot!$P46*($I46*('Input Bank'!$K46+'Input Bank'!$L46)/30)+($J46*'Input Bank'!M46)</f>
        <v>0</v>
      </c>
      <c r="N46" s="446">
        <f>Bobot!$P46*($I46*('Input Bank'!$K46+'Input Bank'!$L46)/30)+($J46*'Input Bank'!N46)</f>
        <v>0</v>
      </c>
      <c r="O46" s="446">
        <f>Bobot!$P46*($I46*('Input Bank'!$K46+'Input Bank'!$L46)/30)+($J46*'Input Bank'!O46)</f>
        <v>0</v>
      </c>
      <c r="P46" s="446">
        <f>Bobot!$P46*($I46*('Input Bank'!$K46+'Input Bank'!$L46)/30)+($J46*'Input Bank'!P46)</f>
        <v>0</v>
      </c>
      <c r="Q46" s="446">
        <f>Bobot!$P46*($I46*('Input Bank'!$K46+'Input Bank'!$L46)/30)+($J46*'Input Bank'!Q46)</f>
        <v>0</v>
      </c>
      <c r="R46" s="446">
        <f>Bobot!$P46*($I46*('Input Bank'!$K46+'Input Bank'!$L46)/30)+($J46*'Input Bank'!R46)</f>
        <v>0</v>
      </c>
      <c r="S46" s="446">
        <f>Bobot!$P46*($I46*('Input Bank'!$K46+'Input Bank'!$L46)/30)+($J46*'Input Bank'!S46)</f>
        <v>0</v>
      </c>
      <c r="T46" s="446">
        <f>Bobot!$P46*($I46*('Input Bank'!$K46+'Input Bank'!$L46)/30)+($J46*'Input Bank'!T46)</f>
        <v>0</v>
      </c>
      <c r="U46" s="446">
        <f>Bobot!$P46*($I46*('Input Bank'!$K46+'Input Bank'!$L46)/30)+($J46*'Input Bank'!U46)</f>
        <v>0</v>
      </c>
      <c r="V46" s="446">
        <f>Bobot!$P46*($I46*('Input Bank'!$K46+'Input Bank'!$L46)/30)+($J46*'Input Bank'!V46)</f>
        <v>0</v>
      </c>
      <c r="W46" s="446">
        <f>Bobot!$P46*($I46*('Input Bank'!$K46+'Input Bank'!$L46)/30)+($J46*'Input Bank'!W46)</f>
        <v>0</v>
      </c>
      <c r="X46" s="446">
        <f>Bobot!$P46*($I46*('Input Bank'!$K46+'Input Bank'!$L46)/30)+($J46*'Input Bank'!X46)</f>
        <v>0</v>
      </c>
      <c r="Y46" s="446">
        <f>Bobot!$P46*($I46*('Input Bank'!$K46+'Input Bank'!$L46)/30)+($J46*'Input Bank'!Y46)</f>
        <v>0</v>
      </c>
      <c r="Z46" s="446">
        <f>Bobot!$P46*($I46*('Input Bank'!$K46+'Input Bank'!$L46)/30)+($J46*'Input Bank'!Z46)</f>
        <v>0</v>
      </c>
      <c r="AA46" s="446">
        <f>Bobot!$P46*($I46*('Input Bank'!$K46+'Input Bank'!$L46)/30)+($J46*'Input Bank'!AA46)</f>
        <v>0</v>
      </c>
      <c r="AB46" s="446">
        <f>Bobot!$P46*($I46*('Input Bank'!$K46+'Input Bank'!$L46)/30)+($J46*'Input Bank'!AB46)</f>
        <v>0</v>
      </c>
      <c r="AC46" s="446">
        <f>Bobot!$P46*($I46*('Input Bank'!$K46+'Input Bank'!$L46)/30)+($J46*'Input Bank'!AC46)</f>
        <v>0</v>
      </c>
      <c r="AD46" s="446">
        <f>Bobot!$P46*($I46*('Input Bank'!$K46+'Input Bank'!$L46)/30)+($J46*'Input Bank'!AD46)</f>
        <v>0</v>
      </c>
      <c r="AE46" s="446">
        <f>Bobot!$P46*($I46*('Input Bank'!$K46+'Input Bank'!$L46)/30)+($J46*'Input Bank'!AE46)</f>
        <v>0</v>
      </c>
      <c r="AF46" s="446">
        <f>Bobot!$P46*($I46*('Input Bank'!$K46+'Input Bank'!$L46)/30)+($J46*'Input Bank'!AF46)</f>
        <v>0</v>
      </c>
      <c r="AG46" s="446">
        <f>Bobot!$P46*($I46*('Input Bank'!$K46+'Input Bank'!$L46)/30)+($J46*'Input Bank'!AG46)</f>
        <v>0</v>
      </c>
      <c r="AH46" s="446">
        <f>Bobot!$P46*($I46*('Input Bank'!$K46+'Input Bank'!$L46)/30)+($J46*'Input Bank'!AH46)</f>
        <v>0</v>
      </c>
      <c r="AI46" s="446">
        <f>Bobot!$P46*($I46*('Input Bank'!$K46+'Input Bank'!$L46)/30)+($J46*'Input Bank'!AI46)</f>
        <v>0</v>
      </c>
      <c r="AJ46" s="446">
        <f>Bobot!$P46*($I46*('Input Bank'!$K46+'Input Bank'!$L46)/30)+($J46*'Input Bank'!AJ46)</f>
        <v>0</v>
      </c>
      <c r="AK46" s="446">
        <f>Bobot!$P46*($I46*('Input Bank'!$K46+'Input Bank'!$L46)/30)+($J46*'Input Bank'!AK46)</f>
        <v>0</v>
      </c>
      <c r="AL46" s="446">
        <f>Bobot!$P46*($I46*('Input Bank'!$K46+'Input Bank'!$L46)/30)+($J46*'Input Bank'!AL46)</f>
        <v>0</v>
      </c>
      <c r="AM46" s="446">
        <f>Bobot!$P46*($I46*('Input Bank'!$K46+'Input Bank'!$L46)/30)+($J46*'Input Bank'!AM46)</f>
        <v>0</v>
      </c>
      <c r="AN46" s="446">
        <f>Bobot!$P46*($I46*('Input Bank'!$K46+'Input Bank'!$L46)/30)+($J46*'Input Bank'!AN46)</f>
        <v>0</v>
      </c>
      <c r="AO46" s="446">
        <f>Bobot!$P46*($I46*('Input Bank'!$K46+'Input Bank'!$L46)/30)+($J46*'Input Bank'!AO46)</f>
        <v>0</v>
      </c>
      <c r="AP46" s="446">
        <f>Bobot!$P46*($I46*('Input Bank'!$K46+'Input Bank'!$L46)/30)+($J46*'Input Bank'!AP46)</f>
        <v>0</v>
      </c>
      <c r="AQ46" s="446">
        <f>$J46*'Input Bank'!AQ46</f>
        <v>0</v>
      </c>
      <c r="AR46" s="446">
        <f>$J46*'Input Bank'!AR46</f>
        <v>0</v>
      </c>
      <c r="AS46" s="446">
        <f>$J46*'Input Bank'!AS46</f>
        <v>0</v>
      </c>
      <c r="AT46" s="446">
        <f>$J46*'Input Bank'!AT46</f>
        <v>0</v>
      </c>
      <c r="AU46" s="446">
        <f>$J46*'Input Bank'!AU46</f>
        <v>0</v>
      </c>
      <c r="AV46" s="446">
        <f>$J46*'Input Bank'!AV46</f>
        <v>0</v>
      </c>
      <c r="AW46" s="446">
        <f>$J46*'Input Bank'!AW46</f>
        <v>0</v>
      </c>
      <c r="AX46" s="446">
        <f>$J46*'Input Bank'!AX46</f>
        <v>0</v>
      </c>
      <c r="AY46" s="446">
        <f>$J46*'Input Bank'!AY46</f>
        <v>0</v>
      </c>
      <c r="AZ46" s="446">
        <f>$J46*'Input Bank'!AZ46</f>
        <v>0</v>
      </c>
      <c r="BA46" s="446">
        <f>$J46*'Input Bank'!BA46</f>
        <v>0</v>
      </c>
      <c r="BB46" s="432"/>
    </row>
    <row r="47" spans="1:62" s="44" customFormat="1">
      <c r="A47" s="439"/>
      <c r="B47" s="439"/>
      <c r="C47" s="439"/>
      <c r="D47" s="439"/>
      <c r="E47" s="439"/>
      <c r="F47" s="47" t="s">
        <v>72</v>
      </c>
      <c r="G47" s="154" t="s">
        <v>399</v>
      </c>
      <c r="H47" s="112" t="s">
        <v>357</v>
      </c>
      <c r="I47" s="443">
        <f>IF($K$7="Skenario Bank 1",VLOOKUP($F47,Bobot!$F$16:$AA$180,15,0),IF($K$7="Skenario Bank 2",VLOOKUP(F47,Bobot!$F$16:$AA$180,18,0),IF($K$7="Skenario Bank 3",VLOOKUP($F47,Bobot!$F$16:$AA$180,21,0),0)))</f>
        <v>0</v>
      </c>
      <c r="J47" s="444">
        <f>IF($K$7="Skenario Bank 1",VLOOKUP($F47,Bobot!$F$16:$AA$180,16,0),IF($K$7="Skenario Bank 2",VLOOKUP($F47,Bobot!$F$16:$AA$180,19,0),IF($K$7="Skenario Bank 3",VLOOKUP($F47,Bobot!$F$16:$AA$180,22,0),0)))</f>
        <v>0</v>
      </c>
      <c r="K47" s="442"/>
      <c r="L47" s="445">
        <f>IF(Bobot!$P47=0,1,0)*('Input Bank'!L47+'Input Bank'!K47)*I47</f>
        <v>0</v>
      </c>
      <c r="M47" s="446">
        <f>Bobot!$P47*($I47*('Input Bank'!$K47+'Input Bank'!$L47)/30)+($J47*'Input Bank'!M47)</f>
        <v>0</v>
      </c>
      <c r="N47" s="446">
        <f>Bobot!$P47*($I47*('Input Bank'!$K47+'Input Bank'!$L47)/30)+($J47*'Input Bank'!N47)</f>
        <v>0</v>
      </c>
      <c r="O47" s="446">
        <f>Bobot!$P47*($I47*('Input Bank'!$K47+'Input Bank'!$L47)/30)+($J47*'Input Bank'!O47)</f>
        <v>0</v>
      </c>
      <c r="P47" s="446">
        <f>Bobot!$P47*($I47*('Input Bank'!$K47+'Input Bank'!$L47)/30)+($J47*'Input Bank'!P47)</f>
        <v>0</v>
      </c>
      <c r="Q47" s="446">
        <f>Bobot!$P47*($I47*('Input Bank'!$K47+'Input Bank'!$L47)/30)+($J47*'Input Bank'!Q47)</f>
        <v>0</v>
      </c>
      <c r="R47" s="446">
        <f>Bobot!$P47*($I47*('Input Bank'!$K47+'Input Bank'!$L47)/30)+($J47*'Input Bank'!R47)</f>
        <v>0</v>
      </c>
      <c r="S47" s="446">
        <f>Bobot!$P47*($I47*('Input Bank'!$K47+'Input Bank'!$L47)/30)+($J47*'Input Bank'!S47)</f>
        <v>0</v>
      </c>
      <c r="T47" s="446">
        <f>Bobot!$P47*($I47*('Input Bank'!$K47+'Input Bank'!$L47)/30)+($J47*'Input Bank'!T47)</f>
        <v>0</v>
      </c>
      <c r="U47" s="446">
        <f>Bobot!$P47*($I47*('Input Bank'!$K47+'Input Bank'!$L47)/30)+($J47*'Input Bank'!U47)</f>
        <v>0</v>
      </c>
      <c r="V47" s="446">
        <f>Bobot!$P47*($I47*('Input Bank'!$K47+'Input Bank'!$L47)/30)+($J47*'Input Bank'!V47)</f>
        <v>0</v>
      </c>
      <c r="W47" s="446">
        <f>Bobot!$P47*($I47*('Input Bank'!$K47+'Input Bank'!$L47)/30)+($J47*'Input Bank'!W47)</f>
        <v>0</v>
      </c>
      <c r="X47" s="446">
        <f>Bobot!$P47*($I47*('Input Bank'!$K47+'Input Bank'!$L47)/30)+($J47*'Input Bank'!X47)</f>
        <v>0</v>
      </c>
      <c r="Y47" s="446">
        <f>Bobot!$P47*($I47*('Input Bank'!$K47+'Input Bank'!$L47)/30)+($J47*'Input Bank'!Y47)</f>
        <v>0</v>
      </c>
      <c r="Z47" s="446">
        <f>Bobot!$P47*($I47*('Input Bank'!$K47+'Input Bank'!$L47)/30)+($J47*'Input Bank'!Z47)</f>
        <v>0</v>
      </c>
      <c r="AA47" s="446">
        <f>Bobot!$P47*($I47*('Input Bank'!$K47+'Input Bank'!$L47)/30)+($J47*'Input Bank'!AA47)</f>
        <v>0</v>
      </c>
      <c r="AB47" s="446">
        <f>Bobot!$P47*($I47*('Input Bank'!$K47+'Input Bank'!$L47)/30)+($J47*'Input Bank'!AB47)</f>
        <v>0</v>
      </c>
      <c r="AC47" s="446">
        <f>Bobot!$P47*($I47*('Input Bank'!$K47+'Input Bank'!$L47)/30)+($J47*'Input Bank'!AC47)</f>
        <v>0</v>
      </c>
      <c r="AD47" s="446">
        <f>Bobot!$P47*($I47*('Input Bank'!$K47+'Input Bank'!$L47)/30)+($J47*'Input Bank'!AD47)</f>
        <v>0</v>
      </c>
      <c r="AE47" s="446">
        <f>Bobot!$P47*($I47*('Input Bank'!$K47+'Input Bank'!$L47)/30)+($J47*'Input Bank'!AE47)</f>
        <v>0</v>
      </c>
      <c r="AF47" s="446">
        <f>Bobot!$P47*($I47*('Input Bank'!$K47+'Input Bank'!$L47)/30)+($J47*'Input Bank'!AF47)</f>
        <v>0</v>
      </c>
      <c r="AG47" s="446">
        <f>Bobot!$P47*($I47*('Input Bank'!$K47+'Input Bank'!$L47)/30)+($J47*'Input Bank'!AG47)</f>
        <v>0</v>
      </c>
      <c r="AH47" s="446">
        <f>Bobot!$P47*($I47*('Input Bank'!$K47+'Input Bank'!$L47)/30)+($J47*'Input Bank'!AH47)</f>
        <v>0</v>
      </c>
      <c r="AI47" s="446">
        <f>Bobot!$P47*($I47*('Input Bank'!$K47+'Input Bank'!$L47)/30)+($J47*'Input Bank'!AI47)</f>
        <v>0</v>
      </c>
      <c r="AJ47" s="446">
        <f>Bobot!$P47*($I47*('Input Bank'!$K47+'Input Bank'!$L47)/30)+($J47*'Input Bank'!AJ47)</f>
        <v>0</v>
      </c>
      <c r="AK47" s="446">
        <f>Bobot!$P47*($I47*('Input Bank'!$K47+'Input Bank'!$L47)/30)+($J47*'Input Bank'!AK47)</f>
        <v>0</v>
      </c>
      <c r="AL47" s="446">
        <f>Bobot!$P47*($I47*('Input Bank'!$K47+'Input Bank'!$L47)/30)+($J47*'Input Bank'!AL47)</f>
        <v>0</v>
      </c>
      <c r="AM47" s="446">
        <f>Bobot!$P47*($I47*('Input Bank'!$K47+'Input Bank'!$L47)/30)+($J47*'Input Bank'!AM47)</f>
        <v>0</v>
      </c>
      <c r="AN47" s="446">
        <f>Bobot!$P47*($I47*('Input Bank'!$K47+'Input Bank'!$L47)/30)+($J47*'Input Bank'!AN47)</f>
        <v>0</v>
      </c>
      <c r="AO47" s="446">
        <f>Bobot!$P47*($I47*('Input Bank'!$K47+'Input Bank'!$L47)/30)+($J47*'Input Bank'!AO47)</f>
        <v>0</v>
      </c>
      <c r="AP47" s="446">
        <f>Bobot!$P47*($I47*('Input Bank'!$K47+'Input Bank'!$L47)/30)+($J47*'Input Bank'!AP47)</f>
        <v>0</v>
      </c>
      <c r="AQ47" s="446">
        <f>$J47*'Input Bank'!AQ47</f>
        <v>0</v>
      </c>
      <c r="AR47" s="446">
        <f>$J47*'Input Bank'!AR47</f>
        <v>0</v>
      </c>
      <c r="AS47" s="446">
        <f>$J47*'Input Bank'!AS47</f>
        <v>0</v>
      </c>
      <c r="AT47" s="446">
        <f>$J47*'Input Bank'!AT47</f>
        <v>0</v>
      </c>
      <c r="AU47" s="446">
        <f>$J47*'Input Bank'!AU47</f>
        <v>0</v>
      </c>
      <c r="AV47" s="446">
        <f>$J47*'Input Bank'!AV47</f>
        <v>0</v>
      </c>
      <c r="AW47" s="446">
        <f>$J47*'Input Bank'!AW47</f>
        <v>0</v>
      </c>
      <c r="AX47" s="446">
        <f>$J47*'Input Bank'!AX47</f>
        <v>0</v>
      </c>
      <c r="AY47" s="446">
        <f>$J47*'Input Bank'!AY47</f>
        <v>0</v>
      </c>
      <c r="AZ47" s="446">
        <f>$J47*'Input Bank'!AZ47</f>
        <v>0</v>
      </c>
      <c r="BA47" s="446">
        <f>$J47*'Input Bank'!BA47</f>
        <v>0</v>
      </c>
      <c r="BB47" s="432"/>
    </row>
    <row r="48" spans="1:62" s="22" customFormat="1" ht="13">
      <c r="A48" s="461" t="e">
        <f>Bobot!#REF!</f>
        <v>#REF!</v>
      </c>
      <c r="B48" s="461"/>
      <c r="C48" s="461"/>
      <c r="D48" s="461"/>
      <c r="E48" s="461"/>
      <c r="F48" s="47" t="s">
        <v>73</v>
      </c>
      <c r="G48" s="67" t="s">
        <v>15</v>
      </c>
      <c r="H48" s="36" t="s">
        <v>184</v>
      </c>
      <c r="I48" s="443">
        <f>IF($K$7="Skenario Bank 1",VLOOKUP($F48,Bobot!$F$16:$AA$180,15,0),IF($K$7="Skenario Bank 2",VLOOKUP(F48,Bobot!$F$16:$AA$180,18,0),IF($K$7="Skenario Bank 3",VLOOKUP($F48,Bobot!$F$16:$AA$180,21,0),0)))</f>
        <v>0</v>
      </c>
      <c r="J48" s="444">
        <f>IF($K$7="Skenario Bank 1",VLOOKUP($F48,Bobot!$F$16:$AA$180,16,0),IF($K$7="Skenario Bank 2",VLOOKUP($F48,Bobot!$F$16:$AA$180,19,0),IF($K$7="Skenario Bank 3",VLOOKUP($F48,Bobot!$F$16:$AA$180,22,0),0)))</f>
        <v>0</v>
      </c>
      <c r="K48" s="458"/>
      <c r="L48" s="462">
        <f>IF(Bobot!$P48=0,1,0)*('Input Bank'!L48+'Input Bank'!K48)*I48</f>
        <v>0</v>
      </c>
      <c r="M48" s="463">
        <f>Bobot!$P48*($I48*('Input Bank'!$K48+'Input Bank'!$L48)/30)+($J48*'Input Bank'!M48)</f>
        <v>0</v>
      </c>
      <c r="N48" s="463">
        <f>Bobot!$P48*($I48*('Input Bank'!$K48+'Input Bank'!$L48)/30)+($J48*'Input Bank'!N48)</f>
        <v>0</v>
      </c>
      <c r="O48" s="463">
        <f>Bobot!$P48*($I48*('Input Bank'!$K48+'Input Bank'!$L48)/30)+($J48*'Input Bank'!O48)</f>
        <v>0</v>
      </c>
      <c r="P48" s="463">
        <f>Bobot!$P48*($I48*('Input Bank'!$K48+'Input Bank'!$L48)/30)+($J48*'Input Bank'!P48)</f>
        <v>0</v>
      </c>
      <c r="Q48" s="463">
        <f>Bobot!$P48*($I48*('Input Bank'!$K48+'Input Bank'!$L48)/30)+($J48*'Input Bank'!Q48)</f>
        <v>0</v>
      </c>
      <c r="R48" s="463">
        <f>Bobot!$P48*($I48*('Input Bank'!$K48+'Input Bank'!$L48)/30)+($J48*'Input Bank'!R48)</f>
        <v>0</v>
      </c>
      <c r="S48" s="463">
        <f>Bobot!$P48*($I48*('Input Bank'!$K48+'Input Bank'!$L48)/30)+($J48*'Input Bank'!S48)</f>
        <v>0</v>
      </c>
      <c r="T48" s="463">
        <f>Bobot!$P48*($I48*('Input Bank'!$K48+'Input Bank'!$L48)/30)+($J48*'Input Bank'!T48)</f>
        <v>0</v>
      </c>
      <c r="U48" s="463">
        <f>Bobot!$P48*($I48*('Input Bank'!$K48+'Input Bank'!$L48)/30)+($J48*'Input Bank'!U48)</f>
        <v>0</v>
      </c>
      <c r="V48" s="463">
        <f>Bobot!$P48*($I48*('Input Bank'!$K48+'Input Bank'!$L48)/30)+($J48*'Input Bank'!V48)</f>
        <v>0</v>
      </c>
      <c r="W48" s="463">
        <f>Bobot!$P48*($I48*('Input Bank'!$K48+'Input Bank'!$L48)/30)+($J48*'Input Bank'!W48)</f>
        <v>0</v>
      </c>
      <c r="X48" s="463">
        <f>Bobot!$P48*($I48*('Input Bank'!$K48+'Input Bank'!$L48)/30)+($J48*'Input Bank'!X48)</f>
        <v>0</v>
      </c>
      <c r="Y48" s="463">
        <f>Bobot!$P48*($I48*('Input Bank'!$K48+'Input Bank'!$L48)/30)+($J48*'Input Bank'!Y48)</f>
        <v>0</v>
      </c>
      <c r="Z48" s="463">
        <f>Bobot!$P48*($I48*('Input Bank'!$K48+'Input Bank'!$L48)/30)+($J48*'Input Bank'!Z48)</f>
        <v>0</v>
      </c>
      <c r="AA48" s="463">
        <f>Bobot!$P48*($I48*('Input Bank'!$K48+'Input Bank'!$L48)/30)+($J48*'Input Bank'!AA48)</f>
        <v>0</v>
      </c>
      <c r="AB48" s="463">
        <f>Bobot!$P48*($I48*('Input Bank'!$K48+'Input Bank'!$L48)/30)+($J48*'Input Bank'!AB48)</f>
        <v>0</v>
      </c>
      <c r="AC48" s="463">
        <f>Bobot!$P48*($I48*('Input Bank'!$K48+'Input Bank'!$L48)/30)+($J48*'Input Bank'!AC48)</f>
        <v>0</v>
      </c>
      <c r="AD48" s="463">
        <f>Bobot!$P48*($I48*('Input Bank'!$K48+'Input Bank'!$L48)/30)+($J48*'Input Bank'!AD48)</f>
        <v>0</v>
      </c>
      <c r="AE48" s="463">
        <f>Bobot!$P48*($I48*('Input Bank'!$K48+'Input Bank'!$L48)/30)+($J48*'Input Bank'!AE48)</f>
        <v>0</v>
      </c>
      <c r="AF48" s="463">
        <f>Bobot!$P48*($I48*('Input Bank'!$K48+'Input Bank'!$L48)/30)+($J48*'Input Bank'!AF48)</f>
        <v>0</v>
      </c>
      <c r="AG48" s="463">
        <f>Bobot!$P48*($I48*('Input Bank'!$K48+'Input Bank'!$L48)/30)+($J48*'Input Bank'!AG48)</f>
        <v>0</v>
      </c>
      <c r="AH48" s="463">
        <f>Bobot!$P48*($I48*('Input Bank'!$K48+'Input Bank'!$L48)/30)+($J48*'Input Bank'!AH48)</f>
        <v>0</v>
      </c>
      <c r="AI48" s="463">
        <f>Bobot!$P48*($I48*('Input Bank'!$K48+'Input Bank'!$L48)/30)+($J48*'Input Bank'!AI48)</f>
        <v>0</v>
      </c>
      <c r="AJ48" s="463">
        <f>Bobot!$P48*($I48*('Input Bank'!$K48+'Input Bank'!$L48)/30)+($J48*'Input Bank'!AJ48)</f>
        <v>0</v>
      </c>
      <c r="AK48" s="463">
        <f>Bobot!$P48*($I48*('Input Bank'!$K48+'Input Bank'!$L48)/30)+($J48*'Input Bank'!AK48)</f>
        <v>0</v>
      </c>
      <c r="AL48" s="463">
        <f>Bobot!$P48*($I48*('Input Bank'!$K48+'Input Bank'!$L48)/30)+($J48*'Input Bank'!AL48)</f>
        <v>0</v>
      </c>
      <c r="AM48" s="463">
        <f>Bobot!$P48*($I48*('Input Bank'!$K48+'Input Bank'!$L48)/30)+($J48*'Input Bank'!AM48)</f>
        <v>0</v>
      </c>
      <c r="AN48" s="463">
        <f>Bobot!$P48*($I48*('Input Bank'!$K48+'Input Bank'!$L48)/30)+($J48*'Input Bank'!AN48)</f>
        <v>0</v>
      </c>
      <c r="AO48" s="463">
        <f>Bobot!$P48*($I48*('Input Bank'!$K48+'Input Bank'!$L48)/30)+($J48*'Input Bank'!AO48)</f>
        <v>0</v>
      </c>
      <c r="AP48" s="463">
        <f>Bobot!$P48*($I48*('Input Bank'!$K48+'Input Bank'!$L48)/30)+($J48*'Input Bank'!AP48)</f>
        <v>0</v>
      </c>
      <c r="AQ48" s="463">
        <f>$J48*'Input Bank'!AQ48</f>
        <v>0</v>
      </c>
      <c r="AR48" s="463">
        <f>$J48*'Input Bank'!AR48</f>
        <v>0</v>
      </c>
      <c r="AS48" s="463">
        <f>$J48*'Input Bank'!AS48</f>
        <v>0</v>
      </c>
      <c r="AT48" s="463">
        <f>$J48*'Input Bank'!AT48</f>
        <v>0</v>
      </c>
      <c r="AU48" s="463">
        <f>$J48*'Input Bank'!AU48</f>
        <v>0</v>
      </c>
      <c r="AV48" s="463">
        <f>$J48*'Input Bank'!AV48</f>
        <v>0</v>
      </c>
      <c r="AW48" s="463">
        <f>$J48*'Input Bank'!AW48</f>
        <v>0</v>
      </c>
      <c r="AX48" s="463">
        <f>$J48*'Input Bank'!AX48</f>
        <v>0</v>
      </c>
      <c r="AY48" s="463">
        <f>$J48*'Input Bank'!AY48</f>
        <v>0</v>
      </c>
      <c r="AZ48" s="463">
        <f>$J48*'Input Bank'!AZ48</f>
        <v>0</v>
      </c>
      <c r="BA48" s="463">
        <f>$J48*'Input Bank'!BA48</f>
        <v>0</v>
      </c>
      <c r="BB48" s="464"/>
    </row>
    <row r="49" spans="1:68" s="22" customFormat="1" ht="13">
      <c r="A49" s="461" t="e">
        <f>Bobot!#REF!</f>
        <v>#REF!</v>
      </c>
      <c r="B49" s="461"/>
      <c r="C49" s="461"/>
      <c r="D49" s="461"/>
      <c r="E49" s="461"/>
      <c r="F49" s="47" t="s">
        <v>74</v>
      </c>
      <c r="G49" s="67" t="s">
        <v>16</v>
      </c>
      <c r="H49" s="36" t="s">
        <v>185</v>
      </c>
      <c r="I49" s="443">
        <f>IF($K$7="Skenario Bank 1",VLOOKUP($F49,Bobot!$F$16:$AA$180,15,0),IF($K$7="Skenario Bank 2",VLOOKUP(F49,Bobot!$F$16:$AA$180,18,0),IF($K$7="Skenario Bank 3",VLOOKUP($F49,Bobot!$F$16:$AA$180,21,0),0)))</f>
        <v>0</v>
      </c>
      <c r="J49" s="444">
        <f>IF($K$7="Skenario Bank 1",VLOOKUP($F49,Bobot!$F$16:$AA$180,16,0),IF($K$7="Skenario Bank 2",VLOOKUP($F49,Bobot!$F$16:$AA$180,19,0),IF($K$7="Skenario Bank 3",VLOOKUP($F49,Bobot!$F$16:$AA$180,22,0),0)))</f>
        <v>0</v>
      </c>
      <c r="K49" s="458"/>
      <c r="L49" s="462">
        <f>IF(Bobot!$P49=0,1,0)*('Input Bank'!L49+'Input Bank'!K49)*I49</f>
        <v>0</v>
      </c>
      <c r="M49" s="463">
        <f>Bobot!$P49*($I49*('Input Bank'!$K49+'Input Bank'!$L49)/30)+($J49*'Input Bank'!M49)</f>
        <v>0</v>
      </c>
      <c r="N49" s="465">
        <f>Bobot!$P49*($I49*('Input Bank'!$K49+'Input Bank'!$L49)/30)+($J49*'Input Bank'!N49)</f>
        <v>0</v>
      </c>
      <c r="O49" s="465">
        <f>Bobot!$P49*($I49*('Input Bank'!$K49+'Input Bank'!$L49)/30)+($J49*'Input Bank'!O49)</f>
        <v>0</v>
      </c>
      <c r="P49" s="465">
        <f>Bobot!$P49*($I49*('Input Bank'!$K49+'Input Bank'!$L49)/30)+($J49*'Input Bank'!P49)</f>
        <v>0</v>
      </c>
      <c r="Q49" s="465">
        <f>Bobot!$P49*($I49*('Input Bank'!$K49+'Input Bank'!$L49)/30)+($J49*'Input Bank'!Q49)</f>
        <v>0</v>
      </c>
      <c r="R49" s="465">
        <f>Bobot!$P49*($I49*('Input Bank'!$K49+'Input Bank'!$L49)/30)+($J49*'Input Bank'!R49)</f>
        <v>0</v>
      </c>
      <c r="S49" s="465">
        <f>Bobot!$P49*($I49*('Input Bank'!$K49+'Input Bank'!$L49)/30)+($J49*'Input Bank'!S49)</f>
        <v>0</v>
      </c>
      <c r="T49" s="465">
        <f>Bobot!$P49*($I49*('Input Bank'!$K49+'Input Bank'!$L49)/30)+($J49*'Input Bank'!T49)</f>
        <v>0</v>
      </c>
      <c r="U49" s="465">
        <f>Bobot!$P49*($I49*('Input Bank'!$K49+'Input Bank'!$L49)/30)+($J49*'Input Bank'!U49)</f>
        <v>0</v>
      </c>
      <c r="V49" s="465">
        <f>Bobot!$P49*($I49*('Input Bank'!$K49+'Input Bank'!$L49)/30)+($J49*'Input Bank'!V49)</f>
        <v>0</v>
      </c>
      <c r="W49" s="465">
        <f>Bobot!$P49*($I49*('Input Bank'!$K49+'Input Bank'!$L49)/30)+($J49*'Input Bank'!W49)</f>
        <v>0</v>
      </c>
      <c r="X49" s="465">
        <f>Bobot!$P49*($I49*('Input Bank'!$K49+'Input Bank'!$L49)/30)+($J49*'Input Bank'!X49)</f>
        <v>0</v>
      </c>
      <c r="Y49" s="465">
        <f>Bobot!$P49*($I49*('Input Bank'!$K49+'Input Bank'!$L49)/30)+($J49*'Input Bank'!Y49)</f>
        <v>0</v>
      </c>
      <c r="Z49" s="465">
        <f>Bobot!$P49*($I49*('Input Bank'!$K49+'Input Bank'!$L49)/30)+($J49*'Input Bank'!Z49)</f>
        <v>0</v>
      </c>
      <c r="AA49" s="465">
        <f>Bobot!$P49*($I49*('Input Bank'!$K49+'Input Bank'!$L49)/30)+($J49*'Input Bank'!AA49)</f>
        <v>0</v>
      </c>
      <c r="AB49" s="465">
        <f>Bobot!$P49*($I49*('Input Bank'!$K49+'Input Bank'!$L49)/30)+($J49*'Input Bank'!AB49)</f>
        <v>0</v>
      </c>
      <c r="AC49" s="465">
        <f>Bobot!$P49*($I49*('Input Bank'!$K49+'Input Bank'!$L49)/30)+($J49*'Input Bank'!AC49)</f>
        <v>0</v>
      </c>
      <c r="AD49" s="465">
        <f>Bobot!$P49*($I49*('Input Bank'!$K49+'Input Bank'!$L49)/30)+($J49*'Input Bank'!AD49)</f>
        <v>0</v>
      </c>
      <c r="AE49" s="465">
        <f>Bobot!$P49*($I49*('Input Bank'!$K49+'Input Bank'!$L49)/30)+($J49*'Input Bank'!AE49)</f>
        <v>0</v>
      </c>
      <c r="AF49" s="465">
        <f>Bobot!$P49*($I49*('Input Bank'!$K49+'Input Bank'!$L49)/30)+($J49*'Input Bank'!AF49)</f>
        <v>0</v>
      </c>
      <c r="AG49" s="465">
        <f>Bobot!$P49*($I49*('Input Bank'!$K49+'Input Bank'!$L49)/30)+($J49*'Input Bank'!AG49)</f>
        <v>0</v>
      </c>
      <c r="AH49" s="465">
        <f>Bobot!$P49*($I49*('Input Bank'!$K49+'Input Bank'!$L49)/30)+($J49*'Input Bank'!AH49)</f>
        <v>0</v>
      </c>
      <c r="AI49" s="465">
        <f>Bobot!$P49*($I49*('Input Bank'!$K49+'Input Bank'!$L49)/30)+($J49*'Input Bank'!AI49)</f>
        <v>0</v>
      </c>
      <c r="AJ49" s="465">
        <f>Bobot!$P49*($I49*('Input Bank'!$K49+'Input Bank'!$L49)/30)+($J49*'Input Bank'!AJ49)</f>
        <v>0</v>
      </c>
      <c r="AK49" s="465">
        <f>Bobot!$P49*($I49*('Input Bank'!$K49+'Input Bank'!$L49)/30)+($J49*'Input Bank'!AK49)</f>
        <v>0</v>
      </c>
      <c r="AL49" s="465">
        <f>Bobot!$P49*($I49*('Input Bank'!$K49+'Input Bank'!$L49)/30)+($J49*'Input Bank'!AL49)</f>
        <v>0</v>
      </c>
      <c r="AM49" s="465">
        <f>Bobot!$P49*($I49*('Input Bank'!$K49+'Input Bank'!$L49)/30)+($J49*'Input Bank'!AM49)</f>
        <v>0</v>
      </c>
      <c r="AN49" s="465">
        <f>Bobot!$P49*($I49*('Input Bank'!$K49+'Input Bank'!$L49)/30)+($J49*'Input Bank'!AN49)</f>
        <v>0</v>
      </c>
      <c r="AO49" s="465">
        <f>Bobot!$P49*($I49*('Input Bank'!$K49+'Input Bank'!$L49)/30)+($J49*'Input Bank'!AO49)</f>
        <v>0</v>
      </c>
      <c r="AP49" s="465">
        <f>Bobot!$P49*($I49*('Input Bank'!$K49+'Input Bank'!$L49)/30)+($J49*'Input Bank'!AP49)</f>
        <v>0</v>
      </c>
      <c r="AQ49" s="465">
        <f>$J49*'Input Bank'!AQ49</f>
        <v>0</v>
      </c>
      <c r="AR49" s="465">
        <f>$J49*'Input Bank'!AR49</f>
        <v>0</v>
      </c>
      <c r="AS49" s="465">
        <f>$J49*'Input Bank'!AS49</f>
        <v>0</v>
      </c>
      <c r="AT49" s="465">
        <f>$J49*'Input Bank'!AT49</f>
        <v>0</v>
      </c>
      <c r="AU49" s="465">
        <f>$J49*'Input Bank'!AU49</f>
        <v>0</v>
      </c>
      <c r="AV49" s="465">
        <f>$J49*'Input Bank'!AV49</f>
        <v>0</v>
      </c>
      <c r="AW49" s="465">
        <f>$J49*'Input Bank'!AW49</f>
        <v>0</v>
      </c>
      <c r="AX49" s="465">
        <f>$J49*'Input Bank'!AX49</f>
        <v>0</v>
      </c>
      <c r="AY49" s="465">
        <f>$J49*'Input Bank'!AY49</f>
        <v>0</v>
      </c>
      <c r="AZ49" s="465">
        <f>$J49*'Input Bank'!AZ49</f>
        <v>0</v>
      </c>
      <c r="BA49" s="465">
        <f>$J49*'Input Bank'!BA49</f>
        <v>0</v>
      </c>
      <c r="BB49" s="464"/>
    </row>
    <row r="50" spans="1:68" s="22" customFormat="1" ht="13">
      <c r="A50" s="461" t="e">
        <f>Bobot!#REF!</f>
        <v>#REF!</v>
      </c>
      <c r="B50" s="461"/>
      <c r="C50" s="461"/>
      <c r="D50" s="461"/>
      <c r="E50" s="461"/>
      <c r="F50" s="47" t="s">
        <v>75</v>
      </c>
      <c r="G50" s="67" t="s">
        <v>17</v>
      </c>
      <c r="H50" s="36" t="s">
        <v>186</v>
      </c>
      <c r="I50" s="443">
        <f>IF($K$7="Skenario Bank 1",VLOOKUP($F50,Bobot!$F$16:$AA$180,15,0),IF($K$7="Skenario Bank 2",VLOOKUP(F50,Bobot!$F$16:$AA$180,18,0),IF($K$7="Skenario Bank 3",VLOOKUP($F50,Bobot!$F$16:$AA$180,21,0),0)))</f>
        <v>0</v>
      </c>
      <c r="J50" s="444">
        <f>IF($K$7="Skenario Bank 1",VLOOKUP($F50,Bobot!$F$16:$AA$180,16,0),IF($K$7="Skenario Bank 2",VLOOKUP($F50,Bobot!$F$16:$AA$180,19,0),IF($K$7="Skenario Bank 3",VLOOKUP($F50,Bobot!$F$16:$AA$180,22,0),0)))</f>
        <v>0</v>
      </c>
      <c r="K50" s="458"/>
      <c r="L50" s="462">
        <f>IF(Bobot!$P50=0,1,0)*('Input Bank'!L50+'Input Bank'!K50)*I50</f>
        <v>0</v>
      </c>
      <c r="M50" s="463">
        <f>Bobot!$P50*($I50*('Input Bank'!$K50+'Input Bank'!$L50)/30)+($J50*'Input Bank'!M50)</f>
        <v>0</v>
      </c>
      <c r="N50" s="463">
        <f>Bobot!$P50*($I50*('Input Bank'!$K50+'Input Bank'!$L50)/30)+($J50*'Input Bank'!N50)</f>
        <v>0</v>
      </c>
      <c r="O50" s="463">
        <f>Bobot!$P50*($I50*('Input Bank'!$K50+'Input Bank'!$L50)/30)+($J50*'Input Bank'!O50)</f>
        <v>0</v>
      </c>
      <c r="P50" s="463">
        <f>Bobot!$P50*($I50*('Input Bank'!$K50+'Input Bank'!$L50)/30)+($J50*'Input Bank'!P50)</f>
        <v>0</v>
      </c>
      <c r="Q50" s="463">
        <f>Bobot!$P50*($I50*('Input Bank'!$K50+'Input Bank'!$L50)/30)+($J50*'Input Bank'!Q50)</f>
        <v>0</v>
      </c>
      <c r="R50" s="463">
        <f>Bobot!$P50*($I50*('Input Bank'!$K50+'Input Bank'!$L50)/30)+($J50*'Input Bank'!R50)</f>
        <v>0</v>
      </c>
      <c r="S50" s="463">
        <f>Bobot!$P50*($I50*('Input Bank'!$K50+'Input Bank'!$L50)/30)+($J50*'Input Bank'!S50)</f>
        <v>0</v>
      </c>
      <c r="T50" s="463">
        <f>Bobot!$P50*($I50*('Input Bank'!$K50+'Input Bank'!$L50)/30)+($J50*'Input Bank'!T50)</f>
        <v>0</v>
      </c>
      <c r="U50" s="463">
        <f>Bobot!$P50*($I50*('Input Bank'!$K50+'Input Bank'!$L50)/30)+($J50*'Input Bank'!U50)</f>
        <v>0</v>
      </c>
      <c r="V50" s="463">
        <f>Bobot!$P50*($I50*('Input Bank'!$K50+'Input Bank'!$L50)/30)+($J50*'Input Bank'!V50)</f>
        <v>0</v>
      </c>
      <c r="W50" s="463">
        <f>Bobot!$P50*($I50*('Input Bank'!$K50+'Input Bank'!$L50)/30)+($J50*'Input Bank'!W50)</f>
        <v>0</v>
      </c>
      <c r="X50" s="463">
        <f>Bobot!$P50*($I50*('Input Bank'!$K50+'Input Bank'!$L50)/30)+($J50*'Input Bank'!X50)</f>
        <v>0</v>
      </c>
      <c r="Y50" s="463">
        <f>Bobot!$P50*($I50*('Input Bank'!$K50+'Input Bank'!$L50)/30)+($J50*'Input Bank'!Y50)</f>
        <v>0</v>
      </c>
      <c r="Z50" s="463">
        <f>Bobot!$P50*($I50*('Input Bank'!$K50+'Input Bank'!$L50)/30)+($J50*'Input Bank'!Z50)</f>
        <v>0</v>
      </c>
      <c r="AA50" s="463">
        <f>Bobot!$P50*($I50*('Input Bank'!$K50+'Input Bank'!$L50)/30)+($J50*'Input Bank'!AA50)</f>
        <v>0</v>
      </c>
      <c r="AB50" s="463">
        <f>Bobot!$P50*($I50*('Input Bank'!$K50+'Input Bank'!$L50)/30)+($J50*'Input Bank'!AB50)</f>
        <v>0</v>
      </c>
      <c r="AC50" s="463">
        <f>Bobot!$P50*($I50*('Input Bank'!$K50+'Input Bank'!$L50)/30)+($J50*'Input Bank'!AC50)</f>
        <v>0</v>
      </c>
      <c r="AD50" s="463">
        <f>Bobot!$P50*($I50*('Input Bank'!$K50+'Input Bank'!$L50)/30)+($J50*'Input Bank'!AD50)</f>
        <v>0</v>
      </c>
      <c r="AE50" s="463">
        <f>Bobot!$P50*($I50*('Input Bank'!$K50+'Input Bank'!$L50)/30)+($J50*'Input Bank'!AE50)</f>
        <v>0</v>
      </c>
      <c r="AF50" s="463">
        <f>Bobot!$P50*($I50*('Input Bank'!$K50+'Input Bank'!$L50)/30)+($J50*'Input Bank'!AF50)</f>
        <v>0</v>
      </c>
      <c r="AG50" s="463">
        <f>Bobot!$P50*($I50*('Input Bank'!$K50+'Input Bank'!$L50)/30)+($J50*'Input Bank'!AG50)</f>
        <v>0</v>
      </c>
      <c r="AH50" s="463">
        <f>Bobot!$P50*($I50*('Input Bank'!$K50+'Input Bank'!$L50)/30)+($J50*'Input Bank'!AH50)</f>
        <v>0</v>
      </c>
      <c r="AI50" s="463">
        <f>Bobot!$P50*($I50*('Input Bank'!$K50+'Input Bank'!$L50)/30)+($J50*'Input Bank'!AI50)</f>
        <v>0</v>
      </c>
      <c r="AJ50" s="463">
        <f>Bobot!$P50*($I50*('Input Bank'!$K50+'Input Bank'!$L50)/30)+($J50*'Input Bank'!AJ50)</f>
        <v>0</v>
      </c>
      <c r="AK50" s="463">
        <f>Bobot!$P50*($I50*('Input Bank'!$K50+'Input Bank'!$L50)/30)+($J50*'Input Bank'!AK50)</f>
        <v>0</v>
      </c>
      <c r="AL50" s="463">
        <f>Bobot!$P50*($I50*('Input Bank'!$K50+'Input Bank'!$L50)/30)+($J50*'Input Bank'!AL50)</f>
        <v>0</v>
      </c>
      <c r="AM50" s="463">
        <f>Bobot!$P50*($I50*('Input Bank'!$K50+'Input Bank'!$L50)/30)+($J50*'Input Bank'!AM50)</f>
        <v>0</v>
      </c>
      <c r="AN50" s="463">
        <f>Bobot!$P50*($I50*('Input Bank'!$K50+'Input Bank'!$L50)/30)+($J50*'Input Bank'!AN50)</f>
        <v>0</v>
      </c>
      <c r="AO50" s="463">
        <f>Bobot!$P50*($I50*('Input Bank'!$K50+'Input Bank'!$L50)/30)+($J50*'Input Bank'!AO50)</f>
        <v>0</v>
      </c>
      <c r="AP50" s="463">
        <f>Bobot!$P50*($I50*('Input Bank'!$K50+'Input Bank'!$L50)/30)+($J50*'Input Bank'!AP50)</f>
        <v>0</v>
      </c>
      <c r="AQ50" s="463">
        <f>$J50*'Input Bank'!AQ50</f>
        <v>0</v>
      </c>
      <c r="AR50" s="463">
        <f>$J50*'Input Bank'!AR50</f>
        <v>0</v>
      </c>
      <c r="AS50" s="463">
        <f>$J50*'Input Bank'!AS50</f>
        <v>0</v>
      </c>
      <c r="AT50" s="463">
        <f>$J50*'Input Bank'!AT50</f>
        <v>0</v>
      </c>
      <c r="AU50" s="463">
        <f>$J50*'Input Bank'!AU50</f>
        <v>0</v>
      </c>
      <c r="AV50" s="463">
        <f>$J50*'Input Bank'!AV50</f>
        <v>0</v>
      </c>
      <c r="AW50" s="463">
        <f>$J50*'Input Bank'!AW50</f>
        <v>0</v>
      </c>
      <c r="AX50" s="463">
        <f>$J50*'Input Bank'!AX50</f>
        <v>0</v>
      </c>
      <c r="AY50" s="463">
        <f>$J50*'Input Bank'!AY50</f>
        <v>0</v>
      </c>
      <c r="AZ50" s="463">
        <f>$J50*'Input Bank'!AZ50</f>
        <v>0</v>
      </c>
      <c r="BA50" s="466">
        <f>$J50*'Input Bank'!BA50</f>
        <v>0</v>
      </c>
      <c r="BB50" s="464"/>
    </row>
    <row r="51" spans="1:68" s="22" customFormat="1" ht="13">
      <c r="A51" s="461" t="e">
        <f>Bobot!#REF!</f>
        <v>#REF!</v>
      </c>
      <c r="B51" s="461"/>
      <c r="C51" s="461"/>
      <c r="D51" s="461"/>
      <c r="E51" s="461"/>
      <c r="F51" s="47" t="s">
        <v>76</v>
      </c>
      <c r="G51" s="67" t="s">
        <v>18</v>
      </c>
      <c r="H51" s="36" t="s">
        <v>187</v>
      </c>
      <c r="I51" s="467"/>
      <c r="J51" s="468"/>
      <c r="K51" s="469"/>
      <c r="L51" s="470">
        <f>SUM(L15,L34,L48,L49,L50)</f>
        <v>0</v>
      </c>
      <c r="M51" s="470">
        <f>SUM(M15,M34,M48,M49,M50,M31)</f>
        <v>0</v>
      </c>
      <c r="N51" s="470">
        <f t="shared" ref="N51:BA51" si="8">SUM(N15,N34,N48,N49,N50,N31)</f>
        <v>0</v>
      </c>
      <c r="O51" s="470">
        <f t="shared" si="8"/>
        <v>0</v>
      </c>
      <c r="P51" s="470">
        <f t="shared" si="8"/>
        <v>0</v>
      </c>
      <c r="Q51" s="470">
        <f t="shared" si="8"/>
        <v>0</v>
      </c>
      <c r="R51" s="470">
        <f t="shared" si="8"/>
        <v>0</v>
      </c>
      <c r="S51" s="470">
        <f t="shared" si="8"/>
        <v>0</v>
      </c>
      <c r="T51" s="470">
        <f t="shared" si="8"/>
        <v>0</v>
      </c>
      <c r="U51" s="470">
        <f t="shared" si="8"/>
        <v>0</v>
      </c>
      <c r="V51" s="470">
        <f t="shared" si="8"/>
        <v>0</v>
      </c>
      <c r="W51" s="470">
        <f t="shared" si="8"/>
        <v>0</v>
      </c>
      <c r="X51" s="470">
        <f t="shared" si="8"/>
        <v>0</v>
      </c>
      <c r="Y51" s="470">
        <f t="shared" si="8"/>
        <v>0</v>
      </c>
      <c r="Z51" s="470">
        <f t="shared" si="8"/>
        <v>0</v>
      </c>
      <c r="AA51" s="470">
        <f t="shared" si="8"/>
        <v>0</v>
      </c>
      <c r="AB51" s="470">
        <f t="shared" si="8"/>
        <v>0</v>
      </c>
      <c r="AC51" s="470">
        <f t="shared" si="8"/>
        <v>0</v>
      </c>
      <c r="AD51" s="470">
        <f t="shared" si="8"/>
        <v>0</v>
      </c>
      <c r="AE51" s="470">
        <f t="shared" si="8"/>
        <v>0</v>
      </c>
      <c r="AF51" s="470">
        <f t="shared" si="8"/>
        <v>0</v>
      </c>
      <c r="AG51" s="470">
        <f t="shared" si="8"/>
        <v>0</v>
      </c>
      <c r="AH51" s="470">
        <f t="shared" si="8"/>
        <v>0</v>
      </c>
      <c r="AI51" s="470">
        <f t="shared" si="8"/>
        <v>0</v>
      </c>
      <c r="AJ51" s="470">
        <f t="shared" si="8"/>
        <v>0</v>
      </c>
      <c r="AK51" s="470">
        <f t="shared" si="8"/>
        <v>0</v>
      </c>
      <c r="AL51" s="470">
        <f t="shared" si="8"/>
        <v>0</v>
      </c>
      <c r="AM51" s="470">
        <f t="shared" si="8"/>
        <v>0</v>
      </c>
      <c r="AN51" s="470">
        <f t="shared" si="8"/>
        <v>0</v>
      </c>
      <c r="AO51" s="470">
        <f t="shared" si="8"/>
        <v>0</v>
      </c>
      <c r="AP51" s="470">
        <f t="shared" si="8"/>
        <v>0</v>
      </c>
      <c r="AQ51" s="470">
        <f t="shared" si="8"/>
        <v>0</v>
      </c>
      <c r="AR51" s="470">
        <f t="shared" si="8"/>
        <v>0</v>
      </c>
      <c r="AS51" s="470">
        <f t="shared" si="8"/>
        <v>0</v>
      </c>
      <c r="AT51" s="470">
        <f t="shared" si="8"/>
        <v>0</v>
      </c>
      <c r="AU51" s="470">
        <f t="shared" si="8"/>
        <v>0</v>
      </c>
      <c r="AV51" s="470">
        <f t="shared" si="8"/>
        <v>0</v>
      </c>
      <c r="AW51" s="470">
        <f t="shared" si="8"/>
        <v>0</v>
      </c>
      <c r="AX51" s="470">
        <f t="shared" si="8"/>
        <v>0</v>
      </c>
      <c r="AY51" s="470">
        <f t="shared" si="8"/>
        <v>0</v>
      </c>
      <c r="AZ51" s="470">
        <f t="shared" si="8"/>
        <v>0</v>
      </c>
      <c r="BA51" s="470">
        <f t="shared" si="8"/>
        <v>0</v>
      </c>
      <c r="BB51" s="464"/>
    </row>
    <row r="52" spans="1:68" s="24" customFormat="1" ht="26">
      <c r="A52" s="439" t="e">
        <f>Bobot!#REF!</f>
        <v>#REF!</v>
      </c>
      <c r="B52" s="439"/>
      <c r="C52" s="439"/>
      <c r="D52" s="439"/>
      <c r="E52" s="439"/>
      <c r="F52" s="47" t="s">
        <v>77</v>
      </c>
      <c r="G52" s="67">
        <v>2</v>
      </c>
      <c r="H52" s="93" t="s">
        <v>323</v>
      </c>
      <c r="I52" s="434"/>
      <c r="J52" s="435"/>
      <c r="K52" s="436" t="s">
        <v>161</v>
      </c>
      <c r="L52" s="436" t="s">
        <v>162</v>
      </c>
      <c r="M52" s="437" t="s">
        <v>324</v>
      </c>
      <c r="N52" s="436" t="s">
        <v>163</v>
      </c>
      <c r="O52" s="436" t="s">
        <v>164</v>
      </c>
      <c r="P52" s="436" t="s">
        <v>165</v>
      </c>
      <c r="Q52" s="436" t="s">
        <v>166</v>
      </c>
      <c r="R52" s="436" t="s">
        <v>167</v>
      </c>
      <c r="S52" s="436" t="s">
        <v>168</v>
      </c>
      <c r="T52" s="436" t="s">
        <v>280</v>
      </c>
      <c r="U52" s="436" t="s">
        <v>281</v>
      </c>
      <c r="V52" s="436" t="s">
        <v>282</v>
      </c>
      <c r="W52" s="436" t="s">
        <v>283</v>
      </c>
      <c r="X52" s="436" t="s">
        <v>284</v>
      </c>
      <c r="Y52" s="436" t="s">
        <v>285</v>
      </c>
      <c r="Z52" s="436" t="s">
        <v>286</v>
      </c>
      <c r="AA52" s="436" t="s">
        <v>287</v>
      </c>
      <c r="AB52" s="436" t="s">
        <v>288</v>
      </c>
      <c r="AC52" s="436" t="s">
        <v>289</v>
      </c>
      <c r="AD52" s="436" t="s">
        <v>290</v>
      </c>
      <c r="AE52" s="436" t="s">
        <v>291</v>
      </c>
      <c r="AF52" s="436" t="s">
        <v>292</v>
      </c>
      <c r="AG52" s="436" t="s">
        <v>293</v>
      </c>
      <c r="AH52" s="436" t="s">
        <v>294</v>
      </c>
      <c r="AI52" s="436" t="s">
        <v>295</v>
      </c>
      <c r="AJ52" s="436" t="s">
        <v>296</v>
      </c>
      <c r="AK52" s="436" t="s">
        <v>297</v>
      </c>
      <c r="AL52" s="436" t="s">
        <v>298</v>
      </c>
      <c r="AM52" s="436" t="s">
        <v>299</v>
      </c>
      <c r="AN52" s="436" t="s">
        <v>300</v>
      </c>
      <c r="AO52" s="436" t="s">
        <v>301</v>
      </c>
      <c r="AP52" s="436" t="s">
        <v>302</v>
      </c>
      <c r="AQ52" s="436" t="s">
        <v>169</v>
      </c>
      <c r="AR52" s="436" t="s">
        <v>207</v>
      </c>
      <c r="AS52" s="436" t="s">
        <v>171</v>
      </c>
      <c r="AT52" s="436" t="s">
        <v>172</v>
      </c>
      <c r="AU52" s="436" t="s">
        <v>173</v>
      </c>
      <c r="AV52" s="436" t="s">
        <v>174</v>
      </c>
      <c r="AW52" s="436" t="s">
        <v>175</v>
      </c>
      <c r="AX52" s="436" t="s">
        <v>176</v>
      </c>
      <c r="AY52" s="436" t="s">
        <v>177</v>
      </c>
      <c r="AZ52" s="436" t="s">
        <v>208</v>
      </c>
      <c r="BA52" s="438" t="s">
        <v>179</v>
      </c>
      <c r="BB52" s="432"/>
    </row>
    <row r="53" spans="1:68" s="24" customFormat="1" ht="13">
      <c r="A53" s="439" t="e">
        <f>Bobot!#REF!</f>
        <v>#REF!</v>
      </c>
      <c r="B53" s="439"/>
      <c r="C53" s="439"/>
      <c r="D53" s="439"/>
      <c r="E53" s="439"/>
      <c r="F53" s="47" t="s">
        <v>4</v>
      </c>
      <c r="G53" s="67" t="s">
        <v>19</v>
      </c>
      <c r="H53" s="36" t="s">
        <v>513</v>
      </c>
      <c r="I53" s="456"/>
      <c r="J53" s="457"/>
      <c r="K53" s="473"/>
      <c r="L53" s="474">
        <f t="shared" ref="L53:AZ53" si="9">SUM(L54,L61)</f>
        <v>0</v>
      </c>
      <c r="M53" s="474">
        <f t="shared" si="9"/>
        <v>0</v>
      </c>
      <c r="N53" s="474">
        <f t="shared" si="9"/>
        <v>0</v>
      </c>
      <c r="O53" s="474">
        <f t="shared" si="9"/>
        <v>0</v>
      </c>
      <c r="P53" s="474">
        <f t="shared" si="9"/>
        <v>0</v>
      </c>
      <c r="Q53" s="474">
        <f t="shared" si="9"/>
        <v>0</v>
      </c>
      <c r="R53" s="474">
        <f t="shared" si="9"/>
        <v>0</v>
      </c>
      <c r="S53" s="474">
        <f t="shared" si="9"/>
        <v>0</v>
      </c>
      <c r="T53" s="474">
        <f t="shared" si="9"/>
        <v>0</v>
      </c>
      <c r="U53" s="474">
        <f t="shared" si="9"/>
        <v>0</v>
      </c>
      <c r="V53" s="474">
        <f t="shared" si="9"/>
        <v>0</v>
      </c>
      <c r="W53" s="474">
        <f t="shared" si="9"/>
        <v>0</v>
      </c>
      <c r="X53" s="474">
        <f t="shared" si="9"/>
        <v>0</v>
      </c>
      <c r="Y53" s="474">
        <f t="shared" si="9"/>
        <v>0</v>
      </c>
      <c r="Z53" s="474">
        <f t="shared" si="9"/>
        <v>0</v>
      </c>
      <c r="AA53" s="474">
        <f t="shared" si="9"/>
        <v>0</v>
      </c>
      <c r="AB53" s="474">
        <f t="shared" si="9"/>
        <v>0</v>
      </c>
      <c r="AC53" s="474">
        <f t="shared" si="9"/>
        <v>0</v>
      </c>
      <c r="AD53" s="474">
        <f t="shared" si="9"/>
        <v>0</v>
      </c>
      <c r="AE53" s="474">
        <f t="shared" si="9"/>
        <v>0</v>
      </c>
      <c r="AF53" s="474">
        <f t="shared" si="9"/>
        <v>0</v>
      </c>
      <c r="AG53" s="474">
        <f t="shared" si="9"/>
        <v>0</v>
      </c>
      <c r="AH53" s="474">
        <f t="shared" si="9"/>
        <v>0</v>
      </c>
      <c r="AI53" s="474">
        <f t="shared" si="9"/>
        <v>0</v>
      </c>
      <c r="AJ53" s="474">
        <f t="shared" si="9"/>
        <v>0</v>
      </c>
      <c r="AK53" s="474">
        <f t="shared" si="9"/>
        <v>0</v>
      </c>
      <c r="AL53" s="474">
        <f t="shared" si="9"/>
        <v>0</v>
      </c>
      <c r="AM53" s="474">
        <f t="shared" si="9"/>
        <v>0</v>
      </c>
      <c r="AN53" s="474">
        <f t="shared" si="9"/>
        <v>0</v>
      </c>
      <c r="AO53" s="474">
        <f t="shared" si="9"/>
        <v>0</v>
      </c>
      <c r="AP53" s="474">
        <f t="shared" si="9"/>
        <v>0</v>
      </c>
      <c r="AQ53" s="474">
        <f t="shared" si="9"/>
        <v>0</v>
      </c>
      <c r="AR53" s="474">
        <f t="shared" si="9"/>
        <v>0</v>
      </c>
      <c r="AS53" s="474">
        <f t="shared" si="9"/>
        <v>0</v>
      </c>
      <c r="AT53" s="474">
        <f t="shared" si="9"/>
        <v>0</v>
      </c>
      <c r="AU53" s="474">
        <f t="shared" si="9"/>
        <v>0</v>
      </c>
      <c r="AV53" s="474">
        <f t="shared" si="9"/>
        <v>0</v>
      </c>
      <c r="AW53" s="474">
        <f t="shared" si="9"/>
        <v>0</v>
      </c>
      <c r="AX53" s="474">
        <f t="shared" si="9"/>
        <v>0</v>
      </c>
      <c r="AY53" s="474">
        <f t="shared" si="9"/>
        <v>0</v>
      </c>
      <c r="AZ53" s="474">
        <f t="shared" si="9"/>
        <v>0</v>
      </c>
      <c r="BA53" s="474">
        <f>SUM(BA54,BA61)</f>
        <v>0</v>
      </c>
      <c r="BB53" s="432"/>
      <c r="BC53" s="44"/>
      <c r="BD53" s="44"/>
      <c r="BE53" s="44"/>
      <c r="BF53" s="44"/>
    </row>
    <row r="54" spans="1:68" s="24" customFormat="1" ht="13">
      <c r="A54" s="439" t="e">
        <f>Bobot!#REF!</f>
        <v>#REF!</v>
      </c>
      <c r="B54" s="439"/>
      <c r="C54" s="439"/>
      <c r="D54" s="439"/>
      <c r="E54" s="439"/>
      <c r="F54" s="47" t="s">
        <v>78</v>
      </c>
      <c r="G54" s="69" t="s">
        <v>400</v>
      </c>
      <c r="H54" s="106" t="s">
        <v>358</v>
      </c>
      <c r="I54" s="456"/>
      <c r="J54" s="457"/>
      <c r="K54" s="452"/>
      <c r="L54" s="475">
        <f t="shared" ref="L54:AZ54" si="10">SUM(L55:L60)</f>
        <v>0</v>
      </c>
      <c r="M54" s="475">
        <f t="shared" si="10"/>
        <v>0</v>
      </c>
      <c r="N54" s="475">
        <f t="shared" si="10"/>
        <v>0</v>
      </c>
      <c r="O54" s="475">
        <f t="shared" si="10"/>
        <v>0</v>
      </c>
      <c r="P54" s="475">
        <f t="shared" si="10"/>
        <v>0</v>
      </c>
      <c r="Q54" s="475">
        <f t="shared" si="10"/>
        <v>0</v>
      </c>
      <c r="R54" s="475">
        <f t="shared" si="10"/>
        <v>0</v>
      </c>
      <c r="S54" s="475">
        <f t="shared" si="10"/>
        <v>0</v>
      </c>
      <c r="T54" s="475">
        <f t="shared" si="10"/>
        <v>0</v>
      </c>
      <c r="U54" s="475">
        <f t="shared" si="10"/>
        <v>0</v>
      </c>
      <c r="V54" s="475">
        <f t="shared" si="10"/>
        <v>0</v>
      </c>
      <c r="W54" s="475">
        <f t="shared" si="10"/>
        <v>0</v>
      </c>
      <c r="X54" s="475">
        <f t="shared" si="10"/>
        <v>0</v>
      </c>
      <c r="Y54" s="475">
        <f t="shared" si="10"/>
        <v>0</v>
      </c>
      <c r="Z54" s="475">
        <f t="shared" si="10"/>
        <v>0</v>
      </c>
      <c r="AA54" s="475">
        <f t="shared" si="10"/>
        <v>0</v>
      </c>
      <c r="AB54" s="475">
        <f t="shared" si="10"/>
        <v>0</v>
      </c>
      <c r="AC54" s="475">
        <f t="shared" si="10"/>
        <v>0</v>
      </c>
      <c r="AD54" s="475">
        <f t="shared" si="10"/>
        <v>0</v>
      </c>
      <c r="AE54" s="475">
        <f t="shared" si="10"/>
        <v>0</v>
      </c>
      <c r="AF54" s="475">
        <f t="shared" si="10"/>
        <v>0</v>
      </c>
      <c r="AG54" s="475">
        <f t="shared" si="10"/>
        <v>0</v>
      </c>
      <c r="AH54" s="475">
        <f t="shared" si="10"/>
        <v>0</v>
      </c>
      <c r="AI54" s="475">
        <f t="shared" si="10"/>
        <v>0</v>
      </c>
      <c r="AJ54" s="475">
        <f t="shared" si="10"/>
        <v>0</v>
      </c>
      <c r="AK54" s="475">
        <f t="shared" si="10"/>
        <v>0</v>
      </c>
      <c r="AL54" s="475">
        <f t="shared" si="10"/>
        <v>0</v>
      </c>
      <c r="AM54" s="475">
        <f t="shared" si="10"/>
        <v>0</v>
      </c>
      <c r="AN54" s="475">
        <f t="shared" si="10"/>
        <v>0</v>
      </c>
      <c r="AO54" s="475">
        <f t="shared" si="10"/>
        <v>0</v>
      </c>
      <c r="AP54" s="475">
        <f t="shared" si="10"/>
        <v>0</v>
      </c>
      <c r="AQ54" s="475">
        <f t="shared" si="10"/>
        <v>0</v>
      </c>
      <c r="AR54" s="475">
        <f t="shared" si="10"/>
        <v>0</v>
      </c>
      <c r="AS54" s="475">
        <f t="shared" si="10"/>
        <v>0</v>
      </c>
      <c r="AT54" s="475">
        <f t="shared" si="10"/>
        <v>0</v>
      </c>
      <c r="AU54" s="475">
        <f t="shared" si="10"/>
        <v>0</v>
      </c>
      <c r="AV54" s="475">
        <f t="shared" si="10"/>
        <v>0</v>
      </c>
      <c r="AW54" s="475">
        <f t="shared" si="10"/>
        <v>0</v>
      </c>
      <c r="AX54" s="475">
        <f t="shared" si="10"/>
        <v>0</v>
      </c>
      <c r="AY54" s="475">
        <f t="shared" si="10"/>
        <v>0</v>
      </c>
      <c r="AZ54" s="475">
        <f t="shared" si="10"/>
        <v>0</v>
      </c>
      <c r="BA54" s="475">
        <f>SUM(BA55:BA60)</f>
        <v>0</v>
      </c>
      <c r="BB54" s="448"/>
      <c r="BI54" s="44"/>
      <c r="BJ54" s="44"/>
    </row>
    <row r="55" spans="1:68" s="24" customFormat="1">
      <c r="A55" s="439" t="e">
        <f>Bobot!#REF!</f>
        <v>#REF!</v>
      </c>
      <c r="B55" s="439"/>
      <c r="C55" s="439"/>
      <c r="D55" s="439"/>
      <c r="E55" s="439"/>
      <c r="F55" s="47" t="s">
        <v>79</v>
      </c>
      <c r="G55" s="69" t="s">
        <v>401</v>
      </c>
      <c r="H55" s="105" t="s">
        <v>188</v>
      </c>
      <c r="I55" s="443">
        <f>IF($K$7="Skenario Bank 1",VLOOKUP($F55,Bobot!$F$16:$AA$180,15,0),IF($K$7="Skenario Bank 2",VLOOKUP(F55,Bobot!$F$16:$AA$180,18,0),IF($K$7="Skenario Bank 3",VLOOKUP($F55,Bobot!$F$16:$AA$180,21,0),0)))</f>
        <v>0</v>
      </c>
      <c r="J55" s="444">
        <f>IF($K$7="Skenario Bank 1",VLOOKUP($F55,Bobot!$F$16:$AA$180,16,0),IF($K$7="Skenario Bank 2",VLOOKUP($F55,Bobot!$F$16:$AA$180,19,0),IF($K$7="Skenario Bank 3",VLOOKUP($F55,Bobot!$F$16:$AA$180,22,0),0)))</f>
        <v>0</v>
      </c>
      <c r="K55" s="454"/>
      <c r="L55" s="445">
        <f>IF(Bobot!$P55=0,1,0)*('Input Bank'!L55+'Input Bank'!K55)*I55</f>
        <v>0</v>
      </c>
      <c r="M55" s="446">
        <f>Bobot!$P55*($I55*('Input Bank'!$K55+'Input Bank'!$L55)/30)+($J55*'Input Bank'!M55)</f>
        <v>0</v>
      </c>
      <c r="N55" s="446">
        <f>Bobot!$P55*($I55*('Input Bank'!$K55+'Input Bank'!$L55)/30)+($J55*'Input Bank'!N55)</f>
        <v>0</v>
      </c>
      <c r="O55" s="446">
        <f>Bobot!$P55*($I55*('Input Bank'!$K55+'Input Bank'!$L55)/30)+($J55*'Input Bank'!O55)</f>
        <v>0</v>
      </c>
      <c r="P55" s="446">
        <f>Bobot!$P55*($I55*('Input Bank'!$K55+'Input Bank'!$L55)/30)+($J55*'Input Bank'!P55)</f>
        <v>0</v>
      </c>
      <c r="Q55" s="446">
        <f>Bobot!$P55*($I55*('Input Bank'!$K55+'Input Bank'!$L55)/30)+($J55*'Input Bank'!Q55)</f>
        <v>0</v>
      </c>
      <c r="R55" s="446">
        <f>Bobot!$P55*($I55*('Input Bank'!$K55+'Input Bank'!$L55)/30)+($J55*'Input Bank'!R55)</f>
        <v>0</v>
      </c>
      <c r="S55" s="446">
        <f>Bobot!$P55*($I55*('Input Bank'!$K55+'Input Bank'!$L55)/30)+($J55*'Input Bank'!S55)</f>
        <v>0</v>
      </c>
      <c r="T55" s="446">
        <f>Bobot!$P55*($I55*('Input Bank'!$K55+'Input Bank'!$L55)/30)+($J55*'Input Bank'!T55)</f>
        <v>0</v>
      </c>
      <c r="U55" s="446">
        <f>Bobot!$P55*($I55*('Input Bank'!$K55+'Input Bank'!$L55)/30)+($J55*'Input Bank'!U55)</f>
        <v>0</v>
      </c>
      <c r="V55" s="446">
        <f>Bobot!$P55*($I55*('Input Bank'!$K55+'Input Bank'!$L55)/30)+($J55*'Input Bank'!V55)</f>
        <v>0</v>
      </c>
      <c r="W55" s="446">
        <f>Bobot!$P55*($I55*('Input Bank'!$K55+'Input Bank'!$L55)/30)+($J55*'Input Bank'!W55)</f>
        <v>0</v>
      </c>
      <c r="X55" s="446">
        <f>Bobot!$P55*($I55*('Input Bank'!$K55+'Input Bank'!$L55)/30)+($J55*'Input Bank'!X55)</f>
        <v>0</v>
      </c>
      <c r="Y55" s="446">
        <f>Bobot!$P55*($I55*('Input Bank'!$K55+'Input Bank'!$L55)/30)+($J55*'Input Bank'!Y55)</f>
        <v>0</v>
      </c>
      <c r="Z55" s="446">
        <f>Bobot!$P55*($I55*('Input Bank'!$K55+'Input Bank'!$L55)/30)+($J55*'Input Bank'!Z55)</f>
        <v>0</v>
      </c>
      <c r="AA55" s="446">
        <f>Bobot!$P55*($I55*('Input Bank'!$K55+'Input Bank'!$L55)/30)+($J55*'Input Bank'!AA55)</f>
        <v>0</v>
      </c>
      <c r="AB55" s="446">
        <f>Bobot!$P55*($I55*('Input Bank'!$K55+'Input Bank'!$L55)/30)+($J55*'Input Bank'!AB55)</f>
        <v>0</v>
      </c>
      <c r="AC55" s="446">
        <f>Bobot!$P55*($I55*('Input Bank'!$K55+'Input Bank'!$L55)/30)+($J55*'Input Bank'!AC55)</f>
        <v>0</v>
      </c>
      <c r="AD55" s="446">
        <f>Bobot!$P55*($I55*('Input Bank'!$K55+'Input Bank'!$L55)/30)+($J55*'Input Bank'!AD55)</f>
        <v>0</v>
      </c>
      <c r="AE55" s="446">
        <f>Bobot!$P55*($I55*('Input Bank'!$K55+'Input Bank'!$L55)/30)+($J55*'Input Bank'!AE55)</f>
        <v>0</v>
      </c>
      <c r="AF55" s="446">
        <f>Bobot!$P55*($I55*('Input Bank'!$K55+'Input Bank'!$L55)/30)+($J55*'Input Bank'!AF55)</f>
        <v>0</v>
      </c>
      <c r="AG55" s="446">
        <f>Bobot!$P55*($I55*('Input Bank'!$K55+'Input Bank'!$L55)/30)+($J55*'Input Bank'!AG55)</f>
        <v>0</v>
      </c>
      <c r="AH55" s="446">
        <f>Bobot!$P55*($I55*('Input Bank'!$K55+'Input Bank'!$L55)/30)+($J55*'Input Bank'!AH55)</f>
        <v>0</v>
      </c>
      <c r="AI55" s="446">
        <f>Bobot!$P55*($I55*('Input Bank'!$K55+'Input Bank'!$L55)/30)+($J55*'Input Bank'!AI55)</f>
        <v>0</v>
      </c>
      <c r="AJ55" s="446">
        <f>Bobot!$P55*($I55*('Input Bank'!$K55+'Input Bank'!$L55)/30)+($J55*'Input Bank'!AJ55)</f>
        <v>0</v>
      </c>
      <c r="AK55" s="446">
        <f>Bobot!$P55*($I55*('Input Bank'!$K55+'Input Bank'!$L55)/30)+($J55*'Input Bank'!AK55)</f>
        <v>0</v>
      </c>
      <c r="AL55" s="446">
        <f>Bobot!$P55*($I55*('Input Bank'!$K55+'Input Bank'!$L55)/30)+($J55*'Input Bank'!AL55)</f>
        <v>0</v>
      </c>
      <c r="AM55" s="446">
        <f>Bobot!$P55*($I55*('Input Bank'!$K55+'Input Bank'!$L55)/30)+($J55*'Input Bank'!AM55)</f>
        <v>0</v>
      </c>
      <c r="AN55" s="446">
        <f>Bobot!$P55*($I55*('Input Bank'!$K55+'Input Bank'!$L55)/30)+($J55*'Input Bank'!AN55)</f>
        <v>0</v>
      </c>
      <c r="AO55" s="446">
        <f>Bobot!$P55*($I55*('Input Bank'!$K55+'Input Bank'!$L55)/30)+($J55*'Input Bank'!AO55)</f>
        <v>0</v>
      </c>
      <c r="AP55" s="446">
        <f>Bobot!$P55*($I55*('Input Bank'!$K55+'Input Bank'!$L55)/30)+($J55*'Input Bank'!AP55)</f>
        <v>0</v>
      </c>
      <c r="AQ55" s="446">
        <f>$J55*'Input Bank'!AQ55</f>
        <v>0</v>
      </c>
      <c r="AR55" s="446">
        <f>$J55*'Input Bank'!AR55</f>
        <v>0</v>
      </c>
      <c r="AS55" s="446">
        <f>$J55*'Input Bank'!AS55</f>
        <v>0</v>
      </c>
      <c r="AT55" s="446">
        <f>$J55*'Input Bank'!AT55</f>
        <v>0</v>
      </c>
      <c r="AU55" s="446">
        <f>$J55*'Input Bank'!AU55</f>
        <v>0</v>
      </c>
      <c r="AV55" s="446">
        <f>$J55*'Input Bank'!AV55</f>
        <v>0</v>
      </c>
      <c r="AW55" s="446">
        <f>$J55*'Input Bank'!AW55</f>
        <v>0</v>
      </c>
      <c r="AX55" s="446">
        <f>$J55*'Input Bank'!AX55</f>
        <v>0</v>
      </c>
      <c r="AY55" s="446">
        <f>$J55*'Input Bank'!AY55</f>
        <v>0</v>
      </c>
      <c r="AZ55" s="446">
        <f>$J55*'Input Bank'!AZ55</f>
        <v>0</v>
      </c>
      <c r="BA55" s="447">
        <f>$J55*'Input Bank'!BA55</f>
        <v>0</v>
      </c>
      <c r="BB55" s="448"/>
      <c r="BG55" s="44"/>
      <c r="BH55" s="44"/>
    </row>
    <row r="56" spans="1:68" s="24" customFormat="1">
      <c r="A56" s="439" t="e">
        <f>Bobot!#REF!</f>
        <v>#REF!</v>
      </c>
      <c r="B56" s="439"/>
      <c r="C56" s="439"/>
      <c r="D56" s="439"/>
      <c r="E56" s="439"/>
      <c r="F56" s="47" t="s">
        <v>80</v>
      </c>
      <c r="G56" s="69" t="s">
        <v>402</v>
      </c>
      <c r="H56" s="105" t="s">
        <v>189</v>
      </c>
      <c r="I56" s="443">
        <f>IF($K$7="Skenario Bank 1",VLOOKUP($F56,Bobot!$F$16:$AA$180,15,0),IF($K$7="Skenario Bank 2",VLOOKUP(F56,Bobot!$F$16:$AA$180,18,0),IF($K$7="Skenario Bank 3",VLOOKUP($F56,Bobot!$F$16:$AA$180,21,0),0)))</f>
        <v>0</v>
      </c>
      <c r="J56" s="444">
        <f>IF($K$7="Skenario Bank 1",VLOOKUP($F56,Bobot!$F$16:$AA$180,16,0),IF($K$7="Skenario Bank 2",VLOOKUP($F56,Bobot!$F$16:$AA$180,19,0),IF($K$7="Skenario Bank 3",VLOOKUP($F56,Bobot!$F$16:$AA$180,22,0),0)))</f>
        <v>0</v>
      </c>
      <c r="K56" s="442"/>
      <c r="L56" s="445">
        <f>IF(Bobot!$P56=0,1,0)*('Input Bank'!L56+'Input Bank'!K56)*I56</f>
        <v>0</v>
      </c>
      <c r="M56" s="446">
        <f>Bobot!$P56*($I56*('Input Bank'!$K56+'Input Bank'!$L56)/30)+($J56*'Input Bank'!M56)</f>
        <v>0</v>
      </c>
      <c r="N56" s="446">
        <f>Bobot!$P56*($I56*('Input Bank'!$K56+'Input Bank'!$L56)/30)+($J56*'Input Bank'!N56)</f>
        <v>0</v>
      </c>
      <c r="O56" s="446">
        <f>Bobot!$P56*($I56*('Input Bank'!$K56+'Input Bank'!$L56)/30)+($J56*'Input Bank'!O56)</f>
        <v>0</v>
      </c>
      <c r="P56" s="446">
        <f>Bobot!$P56*($I56*('Input Bank'!$K56+'Input Bank'!$L56)/30)+($J56*'Input Bank'!P56)</f>
        <v>0</v>
      </c>
      <c r="Q56" s="446">
        <f>Bobot!$P56*($I56*('Input Bank'!$K56+'Input Bank'!$L56)/30)+($J56*'Input Bank'!Q56)</f>
        <v>0</v>
      </c>
      <c r="R56" s="446">
        <f>Bobot!$P56*($I56*('Input Bank'!$K56+'Input Bank'!$L56)/30)+($J56*'Input Bank'!R56)</f>
        <v>0</v>
      </c>
      <c r="S56" s="446">
        <f>Bobot!$P56*($I56*('Input Bank'!$K56+'Input Bank'!$L56)/30)+($J56*'Input Bank'!S56)</f>
        <v>0</v>
      </c>
      <c r="T56" s="446">
        <f>Bobot!$P56*($I56*('Input Bank'!$K56+'Input Bank'!$L56)/30)+($J56*'Input Bank'!T56)</f>
        <v>0</v>
      </c>
      <c r="U56" s="446">
        <f>Bobot!$P56*($I56*('Input Bank'!$K56+'Input Bank'!$L56)/30)+($J56*'Input Bank'!U56)</f>
        <v>0</v>
      </c>
      <c r="V56" s="446">
        <f>Bobot!$P56*($I56*('Input Bank'!$K56+'Input Bank'!$L56)/30)+($J56*'Input Bank'!V56)</f>
        <v>0</v>
      </c>
      <c r="W56" s="446">
        <f>Bobot!$P56*($I56*('Input Bank'!$K56+'Input Bank'!$L56)/30)+($J56*'Input Bank'!W56)</f>
        <v>0</v>
      </c>
      <c r="X56" s="446">
        <f>Bobot!$P56*($I56*('Input Bank'!$K56+'Input Bank'!$L56)/30)+($J56*'Input Bank'!X56)</f>
        <v>0</v>
      </c>
      <c r="Y56" s="446">
        <f>Bobot!$P56*($I56*('Input Bank'!$K56+'Input Bank'!$L56)/30)+($J56*'Input Bank'!Y56)</f>
        <v>0</v>
      </c>
      <c r="Z56" s="446">
        <f>Bobot!$P56*($I56*('Input Bank'!$K56+'Input Bank'!$L56)/30)+($J56*'Input Bank'!Z56)</f>
        <v>0</v>
      </c>
      <c r="AA56" s="446">
        <f>Bobot!$P56*($I56*('Input Bank'!$K56+'Input Bank'!$L56)/30)+($J56*'Input Bank'!AA56)</f>
        <v>0</v>
      </c>
      <c r="AB56" s="446">
        <f>Bobot!$P56*($I56*('Input Bank'!$K56+'Input Bank'!$L56)/30)+($J56*'Input Bank'!AB56)</f>
        <v>0</v>
      </c>
      <c r="AC56" s="446">
        <f>Bobot!$P56*($I56*('Input Bank'!$K56+'Input Bank'!$L56)/30)+($J56*'Input Bank'!AC56)</f>
        <v>0</v>
      </c>
      <c r="AD56" s="446">
        <f>Bobot!$P56*($I56*('Input Bank'!$K56+'Input Bank'!$L56)/30)+($J56*'Input Bank'!AD56)</f>
        <v>0</v>
      </c>
      <c r="AE56" s="446">
        <f>Bobot!$P56*($I56*('Input Bank'!$K56+'Input Bank'!$L56)/30)+($J56*'Input Bank'!AE56)</f>
        <v>0</v>
      </c>
      <c r="AF56" s="446">
        <f>Bobot!$P56*($I56*('Input Bank'!$K56+'Input Bank'!$L56)/30)+($J56*'Input Bank'!AF56)</f>
        <v>0</v>
      </c>
      <c r="AG56" s="446">
        <f>Bobot!$P56*($I56*('Input Bank'!$K56+'Input Bank'!$L56)/30)+($J56*'Input Bank'!AG56)</f>
        <v>0</v>
      </c>
      <c r="AH56" s="446">
        <f>Bobot!$P56*($I56*('Input Bank'!$K56+'Input Bank'!$L56)/30)+($J56*'Input Bank'!AH56)</f>
        <v>0</v>
      </c>
      <c r="AI56" s="446">
        <f>Bobot!$P56*($I56*('Input Bank'!$K56+'Input Bank'!$L56)/30)+($J56*'Input Bank'!AI56)</f>
        <v>0</v>
      </c>
      <c r="AJ56" s="446">
        <f>Bobot!$P56*($I56*('Input Bank'!$K56+'Input Bank'!$L56)/30)+($J56*'Input Bank'!AJ56)</f>
        <v>0</v>
      </c>
      <c r="AK56" s="446">
        <f>Bobot!$P56*($I56*('Input Bank'!$K56+'Input Bank'!$L56)/30)+($J56*'Input Bank'!AK56)</f>
        <v>0</v>
      </c>
      <c r="AL56" s="446">
        <f>Bobot!$P56*($I56*('Input Bank'!$K56+'Input Bank'!$L56)/30)+($J56*'Input Bank'!AL56)</f>
        <v>0</v>
      </c>
      <c r="AM56" s="446">
        <f>Bobot!$P56*($I56*('Input Bank'!$K56+'Input Bank'!$L56)/30)+($J56*'Input Bank'!AM56)</f>
        <v>0</v>
      </c>
      <c r="AN56" s="446">
        <f>Bobot!$P56*($I56*('Input Bank'!$K56+'Input Bank'!$L56)/30)+($J56*'Input Bank'!AN56)</f>
        <v>0</v>
      </c>
      <c r="AO56" s="446">
        <f>Bobot!$P56*($I56*('Input Bank'!$K56+'Input Bank'!$L56)/30)+($J56*'Input Bank'!AO56)</f>
        <v>0</v>
      </c>
      <c r="AP56" s="446">
        <f>Bobot!$P56*($I56*('Input Bank'!$K56+'Input Bank'!$L56)/30)+($J56*'Input Bank'!AP56)</f>
        <v>0</v>
      </c>
      <c r="AQ56" s="446">
        <f>$J56*'Input Bank'!AQ56</f>
        <v>0</v>
      </c>
      <c r="AR56" s="446">
        <f>$J56*'Input Bank'!AR56</f>
        <v>0</v>
      </c>
      <c r="AS56" s="446">
        <f>$J56*'Input Bank'!AS56</f>
        <v>0</v>
      </c>
      <c r="AT56" s="446">
        <f>$J56*'Input Bank'!AT56</f>
        <v>0</v>
      </c>
      <c r="AU56" s="446">
        <f>$J56*'Input Bank'!AU56</f>
        <v>0</v>
      </c>
      <c r="AV56" s="446">
        <f>$J56*'Input Bank'!AV56</f>
        <v>0</v>
      </c>
      <c r="AW56" s="446">
        <f>$J56*'Input Bank'!AW56</f>
        <v>0</v>
      </c>
      <c r="AX56" s="446">
        <f>$J56*'Input Bank'!AX56</f>
        <v>0</v>
      </c>
      <c r="AY56" s="446">
        <f>$J56*'Input Bank'!AY56</f>
        <v>0</v>
      </c>
      <c r="AZ56" s="446">
        <f>$J56*'Input Bank'!AZ56</f>
        <v>0</v>
      </c>
      <c r="BA56" s="447">
        <f>$J56*'Input Bank'!BA56</f>
        <v>0</v>
      </c>
      <c r="BB56" s="432"/>
    </row>
    <row r="57" spans="1:68" s="24" customFormat="1">
      <c r="A57" s="439" t="e">
        <f>Bobot!#REF!</f>
        <v>#REF!</v>
      </c>
      <c r="B57" s="439"/>
      <c r="C57" s="439"/>
      <c r="D57" s="439"/>
      <c r="E57" s="439"/>
      <c r="F57" s="47" t="s">
        <v>81</v>
      </c>
      <c r="G57" s="69" t="s">
        <v>403</v>
      </c>
      <c r="H57" s="105" t="s">
        <v>360</v>
      </c>
      <c r="I57" s="443">
        <f>IF($K$7="Skenario Bank 1",VLOOKUP($F57,Bobot!$F$16:$AA$180,15,0),IF($K$7="Skenario Bank 2",VLOOKUP(F57,Bobot!$F$16:$AA$180,18,0),IF($K$7="Skenario Bank 3",VLOOKUP($F57,Bobot!$F$16:$AA$180,21,0),0)))</f>
        <v>0</v>
      </c>
      <c r="J57" s="444">
        <f>IF($K$7="Skenario Bank 1",VLOOKUP($F57,Bobot!$F$16:$AA$180,16,0),IF($K$7="Skenario Bank 2",VLOOKUP($F57,Bobot!$F$16:$AA$180,19,0),IF($K$7="Skenario Bank 3",VLOOKUP($F57,Bobot!$F$16:$AA$180,22,0),0)))</f>
        <v>0</v>
      </c>
      <c r="K57" s="442"/>
      <c r="L57" s="445">
        <f>IF(Bobot!$P57=0,1,0)*('Input Bank'!L57+'Input Bank'!K57)*I57</f>
        <v>0</v>
      </c>
      <c r="M57" s="446">
        <f>Bobot!$P57*($I57*('Input Bank'!$K57+'Input Bank'!$L57)/30)+($J57*'Input Bank'!M57)</f>
        <v>0</v>
      </c>
      <c r="N57" s="446">
        <f>Bobot!$P57*($I57*('Input Bank'!$K57+'Input Bank'!$L57)/30)+($J57*'Input Bank'!N57)</f>
        <v>0</v>
      </c>
      <c r="O57" s="446">
        <f>Bobot!$P57*($I57*('Input Bank'!$K57+'Input Bank'!$L57)/30)+($J57*'Input Bank'!O57)</f>
        <v>0</v>
      </c>
      <c r="P57" s="446">
        <f>Bobot!$P57*($I57*('Input Bank'!$K57+'Input Bank'!$L57)/30)+($J57*'Input Bank'!P57)</f>
        <v>0</v>
      </c>
      <c r="Q57" s="446">
        <f>Bobot!$P57*($I57*('Input Bank'!$K57+'Input Bank'!$L57)/30)+($J57*'Input Bank'!Q57)</f>
        <v>0</v>
      </c>
      <c r="R57" s="446">
        <f>Bobot!$P57*($I57*('Input Bank'!$K57+'Input Bank'!$L57)/30)+($J57*'Input Bank'!R57)</f>
        <v>0</v>
      </c>
      <c r="S57" s="446">
        <f>Bobot!$P57*($I57*('Input Bank'!$K57+'Input Bank'!$L57)/30)+($J57*'Input Bank'!S57)</f>
        <v>0</v>
      </c>
      <c r="T57" s="446">
        <f>Bobot!$P57*($I57*('Input Bank'!$K57+'Input Bank'!$L57)/30)+($J57*'Input Bank'!T57)</f>
        <v>0</v>
      </c>
      <c r="U57" s="446">
        <f>Bobot!$P57*($I57*('Input Bank'!$K57+'Input Bank'!$L57)/30)+($J57*'Input Bank'!U57)</f>
        <v>0</v>
      </c>
      <c r="V57" s="446">
        <f>Bobot!$P57*($I57*('Input Bank'!$K57+'Input Bank'!$L57)/30)+($J57*'Input Bank'!V57)</f>
        <v>0</v>
      </c>
      <c r="W57" s="446">
        <f>Bobot!$P57*($I57*('Input Bank'!$K57+'Input Bank'!$L57)/30)+($J57*'Input Bank'!W57)</f>
        <v>0</v>
      </c>
      <c r="X57" s="446">
        <f>Bobot!$P57*($I57*('Input Bank'!$K57+'Input Bank'!$L57)/30)+($J57*'Input Bank'!X57)</f>
        <v>0</v>
      </c>
      <c r="Y57" s="446">
        <f>Bobot!$P57*($I57*('Input Bank'!$K57+'Input Bank'!$L57)/30)+($J57*'Input Bank'!Y57)</f>
        <v>0</v>
      </c>
      <c r="Z57" s="446">
        <f>Bobot!$P57*($I57*('Input Bank'!$K57+'Input Bank'!$L57)/30)+($J57*'Input Bank'!Z57)</f>
        <v>0</v>
      </c>
      <c r="AA57" s="446">
        <f>Bobot!$P57*($I57*('Input Bank'!$K57+'Input Bank'!$L57)/30)+($J57*'Input Bank'!AA57)</f>
        <v>0</v>
      </c>
      <c r="AB57" s="446">
        <f>Bobot!$P57*($I57*('Input Bank'!$K57+'Input Bank'!$L57)/30)+($J57*'Input Bank'!AB57)</f>
        <v>0</v>
      </c>
      <c r="AC57" s="446">
        <f>Bobot!$P57*($I57*('Input Bank'!$K57+'Input Bank'!$L57)/30)+($J57*'Input Bank'!AC57)</f>
        <v>0</v>
      </c>
      <c r="AD57" s="446">
        <f>Bobot!$P57*($I57*('Input Bank'!$K57+'Input Bank'!$L57)/30)+($J57*'Input Bank'!AD57)</f>
        <v>0</v>
      </c>
      <c r="AE57" s="446">
        <f>Bobot!$P57*($I57*('Input Bank'!$K57+'Input Bank'!$L57)/30)+($J57*'Input Bank'!AE57)</f>
        <v>0</v>
      </c>
      <c r="AF57" s="446">
        <f>Bobot!$P57*($I57*('Input Bank'!$K57+'Input Bank'!$L57)/30)+($J57*'Input Bank'!AF57)</f>
        <v>0</v>
      </c>
      <c r="AG57" s="446">
        <f>Bobot!$P57*($I57*('Input Bank'!$K57+'Input Bank'!$L57)/30)+($J57*'Input Bank'!AG57)</f>
        <v>0</v>
      </c>
      <c r="AH57" s="446">
        <f>Bobot!$P57*($I57*('Input Bank'!$K57+'Input Bank'!$L57)/30)+($J57*'Input Bank'!AH57)</f>
        <v>0</v>
      </c>
      <c r="AI57" s="446">
        <f>Bobot!$P57*($I57*('Input Bank'!$K57+'Input Bank'!$L57)/30)+($J57*'Input Bank'!AI57)</f>
        <v>0</v>
      </c>
      <c r="AJ57" s="446">
        <f>Bobot!$P57*($I57*('Input Bank'!$K57+'Input Bank'!$L57)/30)+($J57*'Input Bank'!AJ57)</f>
        <v>0</v>
      </c>
      <c r="AK57" s="446">
        <f>Bobot!$P57*($I57*('Input Bank'!$K57+'Input Bank'!$L57)/30)+($J57*'Input Bank'!AK57)</f>
        <v>0</v>
      </c>
      <c r="AL57" s="446">
        <f>Bobot!$P57*($I57*('Input Bank'!$K57+'Input Bank'!$L57)/30)+($J57*'Input Bank'!AL57)</f>
        <v>0</v>
      </c>
      <c r="AM57" s="446">
        <f>Bobot!$P57*($I57*('Input Bank'!$K57+'Input Bank'!$L57)/30)+($J57*'Input Bank'!AM57)</f>
        <v>0</v>
      </c>
      <c r="AN57" s="446">
        <f>Bobot!$P57*($I57*('Input Bank'!$K57+'Input Bank'!$L57)/30)+($J57*'Input Bank'!AN57)</f>
        <v>0</v>
      </c>
      <c r="AO57" s="446">
        <f>Bobot!$P57*($I57*('Input Bank'!$K57+'Input Bank'!$L57)/30)+($J57*'Input Bank'!AO57)</f>
        <v>0</v>
      </c>
      <c r="AP57" s="446">
        <f>Bobot!$P57*($I57*('Input Bank'!$K57+'Input Bank'!$L57)/30)+($J57*'Input Bank'!AP57)</f>
        <v>0</v>
      </c>
      <c r="AQ57" s="446">
        <f>$J57*'Input Bank'!AQ57</f>
        <v>0</v>
      </c>
      <c r="AR57" s="446">
        <f>$J57*'Input Bank'!AR57</f>
        <v>0</v>
      </c>
      <c r="AS57" s="446">
        <f>$J57*'Input Bank'!AS57</f>
        <v>0</v>
      </c>
      <c r="AT57" s="446">
        <f>$J57*'Input Bank'!AT57</f>
        <v>0</v>
      </c>
      <c r="AU57" s="446">
        <f>$J57*'Input Bank'!AU57</f>
        <v>0</v>
      </c>
      <c r="AV57" s="446">
        <f>$J57*'Input Bank'!AV57</f>
        <v>0</v>
      </c>
      <c r="AW57" s="446">
        <f>$J57*'Input Bank'!AW57</f>
        <v>0</v>
      </c>
      <c r="AX57" s="446">
        <f>$J57*'Input Bank'!AX57</f>
        <v>0</v>
      </c>
      <c r="AY57" s="446">
        <f>$J57*'Input Bank'!AY57</f>
        <v>0</v>
      </c>
      <c r="AZ57" s="446">
        <f>$J57*'Input Bank'!AZ57</f>
        <v>0</v>
      </c>
      <c r="BA57" s="447">
        <f>$J57*'Input Bank'!BA57</f>
        <v>0</v>
      </c>
      <c r="BB57" s="432"/>
    </row>
    <row r="58" spans="1:68" s="24" customFormat="1">
      <c r="A58" s="439" t="e">
        <f>Bobot!#REF!</f>
        <v>#REF!</v>
      </c>
      <c r="B58" s="439"/>
      <c r="C58" s="439"/>
      <c r="D58" s="439"/>
      <c r="E58" s="439"/>
      <c r="F58" s="47" t="s">
        <v>82</v>
      </c>
      <c r="G58" s="69" t="s">
        <v>404</v>
      </c>
      <c r="H58" s="105" t="s">
        <v>361</v>
      </c>
      <c r="I58" s="443">
        <f>IF($K$7="Skenario Bank 1",VLOOKUP($F58,Bobot!$F$16:$AA$180,15,0),IF($K$7="Skenario Bank 2",VLOOKUP(F58,Bobot!$F$16:$AA$180,18,0),IF($K$7="Skenario Bank 3",VLOOKUP($F58,Bobot!$F$16:$AA$180,21,0),0)))</f>
        <v>0</v>
      </c>
      <c r="J58" s="444">
        <f>IF($K$7="Skenario Bank 1",VLOOKUP($F58,Bobot!$F$16:$AA$180,16,0),IF($K$7="Skenario Bank 2",VLOOKUP($F58,Bobot!$F$16:$AA$180,19,0),IF($K$7="Skenario Bank 3",VLOOKUP($F58,Bobot!$F$16:$AA$180,22,0),0)))</f>
        <v>0</v>
      </c>
      <c r="K58" s="442"/>
      <c r="L58" s="445">
        <f>IF(Bobot!$P58=0,1,0)*('Input Bank'!L58+'Input Bank'!K58)*I58</f>
        <v>0</v>
      </c>
      <c r="M58" s="446">
        <f>Bobot!$P58*($I58*('Input Bank'!$K58+'Input Bank'!$L58)/30)+($J58*'Input Bank'!M58)</f>
        <v>0</v>
      </c>
      <c r="N58" s="446">
        <f>Bobot!$P58*($I58*('Input Bank'!$K58+'Input Bank'!$L58)/30)+($J58*'Input Bank'!N58)</f>
        <v>0</v>
      </c>
      <c r="O58" s="446">
        <f>Bobot!$P58*($I58*('Input Bank'!$K58+'Input Bank'!$L58)/30)+($J58*'Input Bank'!O58)</f>
        <v>0</v>
      </c>
      <c r="P58" s="446">
        <f>Bobot!$P58*($I58*('Input Bank'!$K58+'Input Bank'!$L58)/30)+($J58*'Input Bank'!P58)</f>
        <v>0</v>
      </c>
      <c r="Q58" s="446">
        <f>Bobot!$P58*($I58*('Input Bank'!$K58+'Input Bank'!$L58)/30)+($J58*'Input Bank'!Q58)</f>
        <v>0</v>
      </c>
      <c r="R58" s="446">
        <f>Bobot!$P58*($I58*('Input Bank'!$K58+'Input Bank'!$L58)/30)+($J58*'Input Bank'!R58)</f>
        <v>0</v>
      </c>
      <c r="S58" s="446">
        <f>Bobot!$P58*($I58*('Input Bank'!$K58+'Input Bank'!$L58)/30)+($J58*'Input Bank'!S58)</f>
        <v>0</v>
      </c>
      <c r="T58" s="446">
        <f>Bobot!$P58*($I58*('Input Bank'!$K58+'Input Bank'!$L58)/30)+($J58*'Input Bank'!T58)</f>
        <v>0</v>
      </c>
      <c r="U58" s="446">
        <f>Bobot!$P58*($I58*('Input Bank'!$K58+'Input Bank'!$L58)/30)+($J58*'Input Bank'!U58)</f>
        <v>0</v>
      </c>
      <c r="V58" s="446">
        <f>Bobot!$P58*($I58*('Input Bank'!$K58+'Input Bank'!$L58)/30)+($J58*'Input Bank'!V58)</f>
        <v>0</v>
      </c>
      <c r="W58" s="446">
        <f>Bobot!$P58*($I58*('Input Bank'!$K58+'Input Bank'!$L58)/30)+($J58*'Input Bank'!W58)</f>
        <v>0</v>
      </c>
      <c r="X58" s="446">
        <f>Bobot!$P58*($I58*('Input Bank'!$K58+'Input Bank'!$L58)/30)+($J58*'Input Bank'!X58)</f>
        <v>0</v>
      </c>
      <c r="Y58" s="446">
        <f>Bobot!$P58*($I58*('Input Bank'!$K58+'Input Bank'!$L58)/30)+($J58*'Input Bank'!Y58)</f>
        <v>0</v>
      </c>
      <c r="Z58" s="446">
        <f>Bobot!$P58*($I58*('Input Bank'!$K58+'Input Bank'!$L58)/30)+($J58*'Input Bank'!Z58)</f>
        <v>0</v>
      </c>
      <c r="AA58" s="446">
        <f>Bobot!$P58*($I58*('Input Bank'!$K58+'Input Bank'!$L58)/30)+($J58*'Input Bank'!AA58)</f>
        <v>0</v>
      </c>
      <c r="AB58" s="446">
        <f>Bobot!$P58*($I58*('Input Bank'!$K58+'Input Bank'!$L58)/30)+($J58*'Input Bank'!AB58)</f>
        <v>0</v>
      </c>
      <c r="AC58" s="446">
        <f>Bobot!$P58*($I58*('Input Bank'!$K58+'Input Bank'!$L58)/30)+($J58*'Input Bank'!AC58)</f>
        <v>0</v>
      </c>
      <c r="AD58" s="446">
        <f>Bobot!$P58*($I58*('Input Bank'!$K58+'Input Bank'!$L58)/30)+($J58*'Input Bank'!AD58)</f>
        <v>0</v>
      </c>
      <c r="AE58" s="446">
        <f>Bobot!$P58*($I58*('Input Bank'!$K58+'Input Bank'!$L58)/30)+($J58*'Input Bank'!AE58)</f>
        <v>0</v>
      </c>
      <c r="AF58" s="446">
        <f>Bobot!$P58*($I58*('Input Bank'!$K58+'Input Bank'!$L58)/30)+($J58*'Input Bank'!AF58)</f>
        <v>0</v>
      </c>
      <c r="AG58" s="446">
        <f>Bobot!$P58*($I58*('Input Bank'!$K58+'Input Bank'!$L58)/30)+($J58*'Input Bank'!AG58)</f>
        <v>0</v>
      </c>
      <c r="AH58" s="446">
        <f>Bobot!$P58*($I58*('Input Bank'!$K58+'Input Bank'!$L58)/30)+($J58*'Input Bank'!AH58)</f>
        <v>0</v>
      </c>
      <c r="AI58" s="446">
        <f>Bobot!$P58*($I58*('Input Bank'!$K58+'Input Bank'!$L58)/30)+($J58*'Input Bank'!AI58)</f>
        <v>0</v>
      </c>
      <c r="AJ58" s="446">
        <f>Bobot!$P58*($I58*('Input Bank'!$K58+'Input Bank'!$L58)/30)+($J58*'Input Bank'!AJ58)</f>
        <v>0</v>
      </c>
      <c r="AK58" s="446">
        <f>Bobot!$P58*($I58*('Input Bank'!$K58+'Input Bank'!$L58)/30)+($J58*'Input Bank'!AK58)</f>
        <v>0</v>
      </c>
      <c r="AL58" s="446">
        <f>Bobot!$P58*($I58*('Input Bank'!$K58+'Input Bank'!$L58)/30)+($J58*'Input Bank'!AL58)</f>
        <v>0</v>
      </c>
      <c r="AM58" s="446">
        <f>Bobot!$P58*($I58*('Input Bank'!$K58+'Input Bank'!$L58)/30)+($J58*'Input Bank'!AM58)</f>
        <v>0</v>
      </c>
      <c r="AN58" s="446">
        <f>Bobot!$P58*($I58*('Input Bank'!$K58+'Input Bank'!$L58)/30)+($J58*'Input Bank'!AN58)</f>
        <v>0</v>
      </c>
      <c r="AO58" s="446">
        <f>Bobot!$P58*($I58*('Input Bank'!$K58+'Input Bank'!$L58)/30)+($J58*'Input Bank'!AO58)</f>
        <v>0</v>
      </c>
      <c r="AP58" s="446">
        <f>Bobot!$P58*($I58*('Input Bank'!$K58+'Input Bank'!$L58)/30)+($J58*'Input Bank'!AP58)</f>
        <v>0</v>
      </c>
      <c r="AQ58" s="446">
        <f>$J58*'Input Bank'!AQ58</f>
        <v>0</v>
      </c>
      <c r="AR58" s="446">
        <f>$J58*'Input Bank'!AR58</f>
        <v>0</v>
      </c>
      <c r="AS58" s="446">
        <f>$J58*'Input Bank'!AS58</f>
        <v>0</v>
      </c>
      <c r="AT58" s="446">
        <f>$J58*'Input Bank'!AT58</f>
        <v>0</v>
      </c>
      <c r="AU58" s="446">
        <f>$J58*'Input Bank'!AU58</f>
        <v>0</v>
      </c>
      <c r="AV58" s="446">
        <f>$J58*'Input Bank'!AV58</f>
        <v>0</v>
      </c>
      <c r="AW58" s="446">
        <f>$J58*'Input Bank'!AW58</f>
        <v>0</v>
      </c>
      <c r="AX58" s="446">
        <f>$J58*'Input Bank'!AX58</f>
        <v>0</v>
      </c>
      <c r="AY58" s="446">
        <f>$J58*'Input Bank'!AY58</f>
        <v>0</v>
      </c>
      <c r="AZ58" s="446">
        <f>$J58*'Input Bank'!AZ58</f>
        <v>0</v>
      </c>
      <c r="BA58" s="447">
        <f>$J58*'Input Bank'!BA58</f>
        <v>0</v>
      </c>
      <c r="BB58" s="432"/>
      <c r="BG58" s="44"/>
      <c r="BH58" s="44"/>
    </row>
    <row r="59" spans="1:68" s="24" customFormat="1" ht="25.5">
      <c r="A59" s="439">
        <f>Bobot!P41</f>
        <v>0</v>
      </c>
      <c r="B59" s="439"/>
      <c r="C59" s="439"/>
      <c r="D59" s="439"/>
      <c r="E59" s="439"/>
      <c r="F59" s="47" t="s">
        <v>83</v>
      </c>
      <c r="G59" s="69" t="s">
        <v>405</v>
      </c>
      <c r="H59" s="105" t="s">
        <v>515</v>
      </c>
      <c r="I59" s="443">
        <f>IF($K$7="Skenario Bank 1",VLOOKUP($F59,Bobot!$F$16:$AA$180,15,0),IF($K$7="Skenario Bank 2",VLOOKUP(F59,Bobot!$F$16:$AA$180,18,0),IF($K$7="Skenario Bank 3",VLOOKUP($F59,Bobot!$F$16:$AA$180,21,0),0)))</f>
        <v>0</v>
      </c>
      <c r="J59" s="444">
        <f>IF($K$7="Skenario Bank 1",VLOOKUP($F59,Bobot!$F$16:$AA$180,16,0),IF($K$7="Skenario Bank 2",VLOOKUP($F59,Bobot!$F$16:$AA$180,19,0),IF($K$7="Skenario Bank 3",VLOOKUP($F59,Bobot!$F$16:$AA$180,22,0),0)))</f>
        <v>0</v>
      </c>
      <c r="K59" s="442"/>
      <c r="L59" s="445">
        <f>IF(Bobot!$P59=0,1,0)*('Input Bank'!L59+'Input Bank'!K59)*I59</f>
        <v>0</v>
      </c>
      <c r="M59" s="446">
        <f>Bobot!$P59*($I59*('Input Bank'!$K59+'Input Bank'!$L59)/30)+($J59*'Input Bank'!M59)</f>
        <v>0</v>
      </c>
      <c r="N59" s="446">
        <f>Bobot!$P59*($I59*('Input Bank'!$K59+'Input Bank'!$L59)/30)+($J59*'Input Bank'!N59)</f>
        <v>0</v>
      </c>
      <c r="O59" s="446">
        <f>Bobot!$P59*($I59*('Input Bank'!$K59+'Input Bank'!$L59)/30)+($J59*'Input Bank'!O59)</f>
        <v>0</v>
      </c>
      <c r="P59" s="446">
        <f>Bobot!$P59*($I59*('Input Bank'!$K59+'Input Bank'!$L59)/30)+($J59*'Input Bank'!P59)</f>
        <v>0</v>
      </c>
      <c r="Q59" s="446">
        <f>Bobot!$P59*($I59*('Input Bank'!$K59+'Input Bank'!$L59)/30)+($J59*'Input Bank'!Q59)</f>
        <v>0</v>
      </c>
      <c r="R59" s="446">
        <f>Bobot!$P59*($I59*('Input Bank'!$K59+'Input Bank'!$L59)/30)+($J59*'Input Bank'!R59)</f>
        <v>0</v>
      </c>
      <c r="S59" s="446">
        <f>Bobot!$P59*($I59*('Input Bank'!$K59+'Input Bank'!$L59)/30)+($J59*'Input Bank'!S59)</f>
        <v>0</v>
      </c>
      <c r="T59" s="446">
        <f>Bobot!$P59*($I59*('Input Bank'!$K59+'Input Bank'!$L59)/30)+($J59*'Input Bank'!T59)</f>
        <v>0</v>
      </c>
      <c r="U59" s="446">
        <f>Bobot!$P59*($I59*('Input Bank'!$K59+'Input Bank'!$L59)/30)+($J59*'Input Bank'!U59)</f>
        <v>0</v>
      </c>
      <c r="V59" s="446">
        <f>Bobot!$P59*($I59*('Input Bank'!$K59+'Input Bank'!$L59)/30)+($J59*'Input Bank'!V59)</f>
        <v>0</v>
      </c>
      <c r="W59" s="446">
        <f>Bobot!$P59*($I59*('Input Bank'!$K59+'Input Bank'!$L59)/30)+($J59*'Input Bank'!W59)</f>
        <v>0</v>
      </c>
      <c r="X59" s="446">
        <f>Bobot!$P59*($I59*('Input Bank'!$K59+'Input Bank'!$L59)/30)+($J59*'Input Bank'!X59)</f>
        <v>0</v>
      </c>
      <c r="Y59" s="446">
        <f>Bobot!$P59*($I59*('Input Bank'!$K59+'Input Bank'!$L59)/30)+($J59*'Input Bank'!Y59)</f>
        <v>0</v>
      </c>
      <c r="Z59" s="446">
        <f>Bobot!$P59*($I59*('Input Bank'!$K59+'Input Bank'!$L59)/30)+($J59*'Input Bank'!Z59)</f>
        <v>0</v>
      </c>
      <c r="AA59" s="446">
        <f>Bobot!$P59*($I59*('Input Bank'!$K59+'Input Bank'!$L59)/30)+($J59*'Input Bank'!AA59)</f>
        <v>0</v>
      </c>
      <c r="AB59" s="446">
        <f>Bobot!$P59*($I59*('Input Bank'!$K59+'Input Bank'!$L59)/30)+($J59*'Input Bank'!AB59)</f>
        <v>0</v>
      </c>
      <c r="AC59" s="446">
        <f>Bobot!$P59*($I59*('Input Bank'!$K59+'Input Bank'!$L59)/30)+($J59*'Input Bank'!AC59)</f>
        <v>0</v>
      </c>
      <c r="AD59" s="446">
        <f>Bobot!$P59*($I59*('Input Bank'!$K59+'Input Bank'!$L59)/30)+($J59*'Input Bank'!AD59)</f>
        <v>0</v>
      </c>
      <c r="AE59" s="446">
        <f>Bobot!$P59*($I59*('Input Bank'!$K59+'Input Bank'!$L59)/30)+($J59*'Input Bank'!AE59)</f>
        <v>0</v>
      </c>
      <c r="AF59" s="446">
        <f>Bobot!$P59*($I59*('Input Bank'!$K59+'Input Bank'!$L59)/30)+($J59*'Input Bank'!AF59)</f>
        <v>0</v>
      </c>
      <c r="AG59" s="446">
        <f>Bobot!$P59*($I59*('Input Bank'!$K59+'Input Bank'!$L59)/30)+($J59*'Input Bank'!AG59)</f>
        <v>0</v>
      </c>
      <c r="AH59" s="446">
        <f>Bobot!$P59*($I59*('Input Bank'!$K59+'Input Bank'!$L59)/30)+($J59*'Input Bank'!AH59)</f>
        <v>0</v>
      </c>
      <c r="AI59" s="446">
        <f>Bobot!$P59*($I59*('Input Bank'!$K59+'Input Bank'!$L59)/30)+($J59*'Input Bank'!AI59)</f>
        <v>0</v>
      </c>
      <c r="AJ59" s="446">
        <f>Bobot!$P59*($I59*('Input Bank'!$K59+'Input Bank'!$L59)/30)+($J59*'Input Bank'!AJ59)</f>
        <v>0</v>
      </c>
      <c r="AK59" s="446">
        <f>Bobot!$P59*($I59*('Input Bank'!$K59+'Input Bank'!$L59)/30)+($J59*'Input Bank'!AK59)</f>
        <v>0</v>
      </c>
      <c r="AL59" s="446">
        <f>Bobot!$P59*($I59*('Input Bank'!$K59+'Input Bank'!$L59)/30)+($J59*'Input Bank'!AL59)</f>
        <v>0</v>
      </c>
      <c r="AM59" s="446">
        <f>Bobot!$P59*($I59*('Input Bank'!$K59+'Input Bank'!$L59)/30)+($J59*'Input Bank'!AM59)</f>
        <v>0</v>
      </c>
      <c r="AN59" s="446">
        <f>Bobot!$P59*($I59*('Input Bank'!$K59+'Input Bank'!$L59)/30)+($J59*'Input Bank'!AN59)</f>
        <v>0</v>
      </c>
      <c r="AO59" s="446">
        <f>Bobot!$P59*($I59*('Input Bank'!$K59+'Input Bank'!$L59)/30)+($J59*'Input Bank'!AO59)</f>
        <v>0</v>
      </c>
      <c r="AP59" s="446">
        <f>Bobot!$P59*($I59*('Input Bank'!$K59+'Input Bank'!$L59)/30)+($J59*'Input Bank'!AP59)</f>
        <v>0</v>
      </c>
      <c r="AQ59" s="446">
        <f>$J59*'Input Bank'!AQ59</f>
        <v>0</v>
      </c>
      <c r="AR59" s="446">
        <f>$J59*'Input Bank'!AR59</f>
        <v>0</v>
      </c>
      <c r="AS59" s="446">
        <f>$J59*'Input Bank'!AS59</f>
        <v>0</v>
      </c>
      <c r="AT59" s="446">
        <f>$J59*'Input Bank'!AT59</f>
        <v>0</v>
      </c>
      <c r="AU59" s="446">
        <f>$J59*'Input Bank'!AU59</f>
        <v>0</v>
      </c>
      <c r="AV59" s="446">
        <f>$J59*'Input Bank'!AV59</f>
        <v>0</v>
      </c>
      <c r="AW59" s="446">
        <f>$J59*'Input Bank'!AW59</f>
        <v>0</v>
      </c>
      <c r="AX59" s="446">
        <f>$J59*'Input Bank'!AX59</f>
        <v>0</v>
      </c>
      <c r="AY59" s="446">
        <f>$J59*'Input Bank'!AY59</f>
        <v>0</v>
      </c>
      <c r="AZ59" s="446">
        <f>$J59*'Input Bank'!AZ59</f>
        <v>0</v>
      </c>
      <c r="BA59" s="447">
        <f>$J59*'Input Bank'!BA59</f>
        <v>0</v>
      </c>
      <c r="BB59" s="432"/>
      <c r="BP59" s="44"/>
    </row>
    <row r="60" spans="1:68" s="24" customFormat="1">
      <c r="A60" s="439">
        <f>Bobot!P15</f>
        <v>0</v>
      </c>
      <c r="B60" s="439"/>
      <c r="C60" s="439"/>
      <c r="D60" s="439"/>
      <c r="E60" s="439"/>
      <c r="F60" s="47" t="s">
        <v>84</v>
      </c>
      <c r="G60" s="69" t="s">
        <v>406</v>
      </c>
      <c r="H60" s="105" t="s">
        <v>359</v>
      </c>
      <c r="I60" s="443">
        <f>IF($K$7="Skenario Bank 1",VLOOKUP($F60,Bobot!$F$16:$AA$180,15,0),IF($K$7="Skenario Bank 2",VLOOKUP(F60,Bobot!$F$16:$AA$180,18,0),IF($K$7="Skenario Bank 3",VLOOKUP($F60,Bobot!$F$16:$AA$180,21,0),0)))</f>
        <v>0</v>
      </c>
      <c r="J60" s="444">
        <f>IF($K$7="Skenario Bank 1",VLOOKUP($F60,Bobot!$F$16:$AA$180,16,0),IF($K$7="Skenario Bank 2",VLOOKUP($F60,Bobot!$F$16:$AA$180,19,0),IF($K$7="Skenario Bank 3",VLOOKUP($F60,Bobot!$F$16:$AA$180,22,0),0)))</f>
        <v>0</v>
      </c>
      <c r="K60" s="442"/>
      <c r="L60" s="445">
        <f>IF(Bobot!$P60=0,1,0)*('Input Bank'!L60+'Input Bank'!K60)*I60</f>
        <v>0</v>
      </c>
      <c r="M60" s="446">
        <f>Bobot!$P60*($I60*('Input Bank'!$K60+'Input Bank'!$L60)/30)+($J60*'Input Bank'!M60)</f>
        <v>0</v>
      </c>
      <c r="N60" s="446">
        <f>Bobot!$P60*($I60*('Input Bank'!$K60+'Input Bank'!$L60)/30)+($J60*'Input Bank'!N60)</f>
        <v>0</v>
      </c>
      <c r="O60" s="446">
        <f>Bobot!$P60*($I60*('Input Bank'!$K60+'Input Bank'!$L60)/30)+($J60*'Input Bank'!O60)</f>
        <v>0</v>
      </c>
      <c r="P60" s="446">
        <f>Bobot!$P60*($I60*('Input Bank'!$K60+'Input Bank'!$L60)/30)+($J60*'Input Bank'!P60)</f>
        <v>0</v>
      </c>
      <c r="Q60" s="446">
        <f>Bobot!$P60*($I60*('Input Bank'!$K60+'Input Bank'!$L60)/30)+($J60*'Input Bank'!Q60)</f>
        <v>0</v>
      </c>
      <c r="R60" s="446">
        <f>Bobot!$P60*($I60*('Input Bank'!$K60+'Input Bank'!$L60)/30)+($J60*'Input Bank'!R60)</f>
        <v>0</v>
      </c>
      <c r="S60" s="446">
        <f>Bobot!$P60*($I60*('Input Bank'!$K60+'Input Bank'!$L60)/30)+($J60*'Input Bank'!S60)</f>
        <v>0</v>
      </c>
      <c r="T60" s="446">
        <f>Bobot!$P60*($I60*('Input Bank'!$K60+'Input Bank'!$L60)/30)+($J60*'Input Bank'!T60)</f>
        <v>0</v>
      </c>
      <c r="U60" s="446">
        <f>Bobot!$P60*($I60*('Input Bank'!$K60+'Input Bank'!$L60)/30)+($J60*'Input Bank'!U60)</f>
        <v>0</v>
      </c>
      <c r="V60" s="446">
        <f>Bobot!$P60*($I60*('Input Bank'!$K60+'Input Bank'!$L60)/30)+($J60*'Input Bank'!V60)</f>
        <v>0</v>
      </c>
      <c r="W60" s="446">
        <f>Bobot!$P60*($I60*('Input Bank'!$K60+'Input Bank'!$L60)/30)+($J60*'Input Bank'!W60)</f>
        <v>0</v>
      </c>
      <c r="X60" s="446">
        <f>Bobot!$P60*($I60*('Input Bank'!$K60+'Input Bank'!$L60)/30)+($J60*'Input Bank'!X60)</f>
        <v>0</v>
      </c>
      <c r="Y60" s="446">
        <f>Bobot!$P60*($I60*('Input Bank'!$K60+'Input Bank'!$L60)/30)+($J60*'Input Bank'!Y60)</f>
        <v>0</v>
      </c>
      <c r="Z60" s="446">
        <f>Bobot!$P60*($I60*('Input Bank'!$K60+'Input Bank'!$L60)/30)+($J60*'Input Bank'!Z60)</f>
        <v>0</v>
      </c>
      <c r="AA60" s="446">
        <f>Bobot!$P60*($I60*('Input Bank'!$K60+'Input Bank'!$L60)/30)+($J60*'Input Bank'!AA60)</f>
        <v>0</v>
      </c>
      <c r="AB60" s="446">
        <f>Bobot!$P60*($I60*('Input Bank'!$K60+'Input Bank'!$L60)/30)+($J60*'Input Bank'!AB60)</f>
        <v>0</v>
      </c>
      <c r="AC60" s="446">
        <f>Bobot!$P60*($I60*('Input Bank'!$K60+'Input Bank'!$L60)/30)+($J60*'Input Bank'!AC60)</f>
        <v>0</v>
      </c>
      <c r="AD60" s="446">
        <f>Bobot!$P60*($I60*('Input Bank'!$K60+'Input Bank'!$L60)/30)+($J60*'Input Bank'!AD60)</f>
        <v>0</v>
      </c>
      <c r="AE60" s="446">
        <f>Bobot!$P60*($I60*('Input Bank'!$K60+'Input Bank'!$L60)/30)+($J60*'Input Bank'!AE60)</f>
        <v>0</v>
      </c>
      <c r="AF60" s="446">
        <f>Bobot!$P60*($I60*('Input Bank'!$K60+'Input Bank'!$L60)/30)+($J60*'Input Bank'!AF60)</f>
        <v>0</v>
      </c>
      <c r="AG60" s="446">
        <f>Bobot!$P60*($I60*('Input Bank'!$K60+'Input Bank'!$L60)/30)+($J60*'Input Bank'!AG60)</f>
        <v>0</v>
      </c>
      <c r="AH60" s="446">
        <f>Bobot!$P60*($I60*('Input Bank'!$K60+'Input Bank'!$L60)/30)+($J60*'Input Bank'!AH60)</f>
        <v>0</v>
      </c>
      <c r="AI60" s="446">
        <f>Bobot!$P60*($I60*('Input Bank'!$K60+'Input Bank'!$L60)/30)+($J60*'Input Bank'!AI60)</f>
        <v>0</v>
      </c>
      <c r="AJ60" s="446">
        <f>Bobot!$P60*($I60*('Input Bank'!$K60+'Input Bank'!$L60)/30)+($J60*'Input Bank'!AJ60)</f>
        <v>0</v>
      </c>
      <c r="AK60" s="446">
        <f>Bobot!$P60*($I60*('Input Bank'!$K60+'Input Bank'!$L60)/30)+($J60*'Input Bank'!AK60)</f>
        <v>0</v>
      </c>
      <c r="AL60" s="446">
        <f>Bobot!$P60*($I60*('Input Bank'!$K60+'Input Bank'!$L60)/30)+($J60*'Input Bank'!AL60)</f>
        <v>0</v>
      </c>
      <c r="AM60" s="446">
        <f>Bobot!$P60*($I60*('Input Bank'!$K60+'Input Bank'!$L60)/30)+($J60*'Input Bank'!AM60)</f>
        <v>0</v>
      </c>
      <c r="AN60" s="446">
        <f>Bobot!$P60*($I60*('Input Bank'!$K60+'Input Bank'!$L60)/30)+($J60*'Input Bank'!AN60)</f>
        <v>0</v>
      </c>
      <c r="AO60" s="446">
        <f>Bobot!$P60*($I60*('Input Bank'!$K60+'Input Bank'!$L60)/30)+($J60*'Input Bank'!AO60)</f>
        <v>0</v>
      </c>
      <c r="AP60" s="446">
        <f>Bobot!$P60*($I60*('Input Bank'!$K60+'Input Bank'!$L60)/30)+($J60*'Input Bank'!AP60)</f>
        <v>0</v>
      </c>
      <c r="AQ60" s="446">
        <f>$J60*'Input Bank'!AQ60</f>
        <v>0</v>
      </c>
      <c r="AR60" s="446">
        <f>$J60*'Input Bank'!AR60</f>
        <v>0</v>
      </c>
      <c r="AS60" s="446">
        <f>$J60*'Input Bank'!AS60</f>
        <v>0</v>
      </c>
      <c r="AT60" s="446">
        <f>$J60*'Input Bank'!AT60</f>
        <v>0</v>
      </c>
      <c r="AU60" s="446">
        <f>$J60*'Input Bank'!AU60</f>
        <v>0</v>
      </c>
      <c r="AV60" s="446">
        <f>$J60*'Input Bank'!AV60</f>
        <v>0</v>
      </c>
      <c r="AW60" s="446">
        <f>$J60*'Input Bank'!AW60</f>
        <v>0</v>
      </c>
      <c r="AX60" s="446">
        <f>$J60*'Input Bank'!AX60</f>
        <v>0</v>
      </c>
      <c r="AY60" s="446">
        <f>$J60*'Input Bank'!AY60</f>
        <v>0</v>
      </c>
      <c r="AZ60" s="446">
        <f>$J60*'Input Bank'!AZ60</f>
        <v>0</v>
      </c>
      <c r="BA60" s="476">
        <f>$J60*'Input Bank'!BA60</f>
        <v>0</v>
      </c>
      <c r="BB60" s="432"/>
      <c r="BM60" s="44"/>
      <c r="BN60" s="44"/>
      <c r="BO60" s="44"/>
    </row>
    <row r="61" spans="1:68" s="44" customFormat="1" ht="13">
      <c r="A61" s="439">
        <f>Bobot!P16</f>
        <v>1</v>
      </c>
      <c r="B61" s="439"/>
      <c r="C61" s="439"/>
      <c r="D61" s="439"/>
      <c r="E61" s="439"/>
      <c r="F61" s="47" t="s">
        <v>85</v>
      </c>
      <c r="G61" s="69" t="s">
        <v>407</v>
      </c>
      <c r="H61" s="106" t="s">
        <v>514</v>
      </c>
      <c r="I61" s="456"/>
      <c r="J61" s="457"/>
      <c r="K61" s="442"/>
      <c r="L61" s="474">
        <f>SUM(L62:L67)</f>
        <v>0</v>
      </c>
      <c r="M61" s="474">
        <f t="shared" ref="M61:BA61" si="11">SUM(M62:M67)</f>
        <v>0</v>
      </c>
      <c r="N61" s="474">
        <f t="shared" si="11"/>
        <v>0</v>
      </c>
      <c r="O61" s="474">
        <f t="shared" si="11"/>
        <v>0</v>
      </c>
      <c r="P61" s="474">
        <f t="shared" si="11"/>
        <v>0</v>
      </c>
      <c r="Q61" s="474">
        <f t="shared" si="11"/>
        <v>0</v>
      </c>
      <c r="R61" s="474">
        <f t="shared" si="11"/>
        <v>0</v>
      </c>
      <c r="S61" s="474">
        <f t="shared" si="11"/>
        <v>0</v>
      </c>
      <c r="T61" s="474">
        <f t="shared" si="11"/>
        <v>0</v>
      </c>
      <c r="U61" s="474">
        <f t="shared" si="11"/>
        <v>0</v>
      </c>
      <c r="V61" s="474">
        <f t="shared" si="11"/>
        <v>0</v>
      </c>
      <c r="W61" s="474">
        <f t="shared" si="11"/>
        <v>0</v>
      </c>
      <c r="X61" s="474">
        <f t="shared" si="11"/>
        <v>0</v>
      </c>
      <c r="Y61" s="474">
        <f t="shared" si="11"/>
        <v>0</v>
      </c>
      <c r="Z61" s="474">
        <f t="shared" si="11"/>
        <v>0</v>
      </c>
      <c r="AA61" s="474">
        <f t="shared" si="11"/>
        <v>0</v>
      </c>
      <c r="AB61" s="474">
        <f t="shared" si="11"/>
        <v>0</v>
      </c>
      <c r="AC61" s="474">
        <f t="shared" si="11"/>
        <v>0</v>
      </c>
      <c r="AD61" s="474">
        <f t="shared" si="11"/>
        <v>0</v>
      </c>
      <c r="AE61" s="474">
        <f t="shared" si="11"/>
        <v>0</v>
      </c>
      <c r="AF61" s="474">
        <f t="shared" si="11"/>
        <v>0</v>
      </c>
      <c r="AG61" s="474">
        <f t="shared" si="11"/>
        <v>0</v>
      </c>
      <c r="AH61" s="474">
        <f t="shared" si="11"/>
        <v>0</v>
      </c>
      <c r="AI61" s="474">
        <f t="shared" si="11"/>
        <v>0</v>
      </c>
      <c r="AJ61" s="474">
        <f t="shared" si="11"/>
        <v>0</v>
      </c>
      <c r="AK61" s="474">
        <f t="shared" si="11"/>
        <v>0</v>
      </c>
      <c r="AL61" s="474">
        <f t="shared" si="11"/>
        <v>0</v>
      </c>
      <c r="AM61" s="474">
        <f t="shared" si="11"/>
        <v>0</v>
      </c>
      <c r="AN61" s="474">
        <f t="shared" si="11"/>
        <v>0</v>
      </c>
      <c r="AO61" s="474">
        <f t="shared" si="11"/>
        <v>0</v>
      </c>
      <c r="AP61" s="474">
        <f t="shared" si="11"/>
        <v>0</v>
      </c>
      <c r="AQ61" s="474">
        <f t="shared" si="11"/>
        <v>0</v>
      </c>
      <c r="AR61" s="474">
        <f t="shared" si="11"/>
        <v>0</v>
      </c>
      <c r="AS61" s="474">
        <f t="shared" si="11"/>
        <v>0</v>
      </c>
      <c r="AT61" s="474">
        <f t="shared" si="11"/>
        <v>0</v>
      </c>
      <c r="AU61" s="474">
        <f t="shared" si="11"/>
        <v>0</v>
      </c>
      <c r="AV61" s="474">
        <f t="shared" si="11"/>
        <v>0</v>
      </c>
      <c r="AW61" s="474">
        <f t="shared" si="11"/>
        <v>0</v>
      </c>
      <c r="AX61" s="474">
        <f t="shared" si="11"/>
        <v>0</v>
      </c>
      <c r="AY61" s="474">
        <f t="shared" si="11"/>
        <v>0</v>
      </c>
      <c r="AZ61" s="474">
        <f t="shared" si="11"/>
        <v>0</v>
      </c>
      <c r="BA61" s="474">
        <f t="shared" si="11"/>
        <v>0</v>
      </c>
      <c r="BB61" s="432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</row>
    <row r="62" spans="1:68" s="24" customFormat="1">
      <c r="A62" s="439" t="e">
        <f>Bobot!#REF!</f>
        <v>#REF!</v>
      </c>
      <c r="B62" s="439"/>
      <c r="C62" s="439"/>
      <c r="D62" s="439"/>
      <c r="E62" s="439"/>
      <c r="F62" s="47" t="s">
        <v>86</v>
      </c>
      <c r="G62" s="69" t="s">
        <v>408</v>
      </c>
      <c r="H62" s="105" t="s">
        <v>188</v>
      </c>
      <c r="I62" s="443">
        <f>IF($K$7="Skenario Bank 1",VLOOKUP($F62,Bobot!$F$16:$AA$180,15,0),IF($K$7="Skenario Bank 2",VLOOKUP(F62,Bobot!$F$16:$AA$180,18,0),IF($K$7="Skenario Bank 3",VLOOKUP($F62,Bobot!$F$16:$AA$180,21,0),0)))</f>
        <v>0</v>
      </c>
      <c r="J62" s="444">
        <f>IF($K$7="Skenario Bank 1",VLOOKUP($F62,Bobot!$F$16:$AA$180,16,0),IF($K$7="Skenario Bank 2",VLOOKUP($F62,Bobot!$F$16:$AA$180,19,0),IF($K$7="Skenario Bank 3",VLOOKUP($F62,Bobot!$F$16:$AA$180,22,0),0)))</f>
        <v>0</v>
      </c>
      <c r="K62" s="442"/>
      <c r="L62" s="445">
        <f>IF(Bobot!$P62=0,1,0)*('Input Bank'!L62+'Input Bank'!K62)*I62</f>
        <v>0</v>
      </c>
      <c r="M62" s="446">
        <f>Bobot!$P62*($I62*('Input Bank'!$K62+'Input Bank'!$L62)/30)+($J62*'Input Bank'!M62)</f>
        <v>0</v>
      </c>
      <c r="N62" s="446">
        <f>Bobot!$P62*($I62*('Input Bank'!$K62+'Input Bank'!$L62)/30)+($J62*'Input Bank'!N62)</f>
        <v>0</v>
      </c>
      <c r="O62" s="446">
        <f>Bobot!$P62*($I62*('Input Bank'!$K62+'Input Bank'!$L62)/30)+($J62*'Input Bank'!O62)</f>
        <v>0</v>
      </c>
      <c r="P62" s="446">
        <f>Bobot!$P62*($I62*('Input Bank'!$K62+'Input Bank'!$L62)/30)+($J62*'Input Bank'!P62)</f>
        <v>0</v>
      </c>
      <c r="Q62" s="446">
        <f>Bobot!$P62*($I62*('Input Bank'!$K62+'Input Bank'!$L62)/30)+($J62*'Input Bank'!Q62)</f>
        <v>0</v>
      </c>
      <c r="R62" s="446">
        <f>Bobot!$P62*($I62*('Input Bank'!$K62+'Input Bank'!$L62)/30)+($J62*'Input Bank'!R62)</f>
        <v>0</v>
      </c>
      <c r="S62" s="446">
        <f>Bobot!$P62*($I62*('Input Bank'!$K62+'Input Bank'!$L62)/30)+($J62*'Input Bank'!S62)</f>
        <v>0</v>
      </c>
      <c r="T62" s="446">
        <f>Bobot!$P62*($I62*('Input Bank'!$K62+'Input Bank'!$L62)/30)+($J62*'Input Bank'!T62)</f>
        <v>0</v>
      </c>
      <c r="U62" s="446">
        <f>Bobot!$P62*($I62*('Input Bank'!$K62+'Input Bank'!$L62)/30)+($J62*'Input Bank'!U62)</f>
        <v>0</v>
      </c>
      <c r="V62" s="446">
        <f>Bobot!$P62*($I62*('Input Bank'!$K62+'Input Bank'!$L62)/30)+($J62*'Input Bank'!V62)</f>
        <v>0</v>
      </c>
      <c r="W62" s="446">
        <f>Bobot!$P62*($I62*('Input Bank'!$K62+'Input Bank'!$L62)/30)+($J62*'Input Bank'!W62)</f>
        <v>0</v>
      </c>
      <c r="X62" s="446">
        <f>Bobot!$P62*($I62*('Input Bank'!$K62+'Input Bank'!$L62)/30)+($J62*'Input Bank'!X62)</f>
        <v>0</v>
      </c>
      <c r="Y62" s="446">
        <f>Bobot!$P62*($I62*('Input Bank'!$K62+'Input Bank'!$L62)/30)+($J62*'Input Bank'!Y62)</f>
        <v>0</v>
      </c>
      <c r="Z62" s="446">
        <f>Bobot!$P62*($I62*('Input Bank'!$K62+'Input Bank'!$L62)/30)+($J62*'Input Bank'!Z62)</f>
        <v>0</v>
      </c>
      <c r="AA62" s="446">
        <f>Bobot!$P62*($I62*('Input Bank'!$K62+'Input Bank'!$L62)/30)+($J62*'Input Bank'!AA62)</f>
        <v>0</v>
      </c>
      <c r="AB62" s="446">
        <f>Bobot!$P62*($I62*('Input Bank'!$K62+'Input Bank'!$L62)/30)+($J62*'Input Bank'!AB62)</f>
        <v>0</v>
      </c>
      <c r="AC62" s="446">
        <f>Bobot!$P62*($I62*('Input Bank'!$K62+'Input Bank'!$L62)/30)+($J62*'Input Bank'!AC62)</f>
        <v>0</v>
      </c>
      <c r="AD62" s="446">
        <f>Bobot!$P62*($I62*('Input Bank'!$K62+'Input Bank'!$L62)/30)+($J62*'Input Bank'!AD62)</f>
        <v>0</v>
      </c>
      <c r="AE62" s="446">
        <f>Bobot!$P62*($I62*('Input Bank'!$K62+'Input Bank'!$L62)/30)+($J62*'Input Bank'!AE62)</f>
        <v>0</v>
      </c>
      <c r="AF62" s="446">
        <f>Bobot!$P62*($I62*('Input Bank'!$K62+'Input Bank'!$L62)/30)+($J62*'Input Bank'!AF62)</f>
        <v>0</v>
      </c>
      <c r="AG62" s="446">
        <f>Bobot!$P62*($I62*('Input Bank'!$K62+'Input Bank'!$L62)/30)+($J62*'Input Bank'!AG62)</f>
        <v>0</v>
      </c>
      <c r="AH62" s="446">
        <f>Bobot!$P62*($I62*('Input Bank'!$K62+'Input Bank'!$L62)/30)+($J62*'Input Bank'!AH62)</f>
        <v>0</v>
      </c>
      <c r="AI62" s="446">
        <f>Bobot!$P62*($I62*('Input Bank'!$K62+'Input Bank'!$L62)/30)+($J62*'Input Bank'!AI62)</f>
        <v>0</v>
      </c>
      <c r="AJ62" s="446">
        <f>Bobot!$P62*($I62*('Input Bank'!$K62+'Input Bank'!$L62)/30)+($J62*'Input Bank'!AJ62)</f>
        <v>0</v>
      </c>
      <c r="AK62" s="446">
        <f>Bobot!$P62*($I62*('Input Bank'!$K62+'Input Bank'!$L62)/30)+($J62*'Input Bank'!AK62)</f>
        <v>0</v>
      </c>
      <c r="AL62" s="446">
        <f>Bobot!$P62*($I62*('Input Bank'!$K62+'Input Bank'!$L62)/30)+($J62*'Input Bank'!AL62)</f>
        <v>0</v>
      </c>
      <c r="AM62" s="446">
        <f>Bobot!$P62*($I62*('Input Bank'!$K62+'Input Bank'!$L62)/30)+($J62*'Input Bank'!AM62)</f>
        <v>0</v>
      </c>
      <c r="AN62" s="446">
        <f>Bobot!$P62*($I62*('Input Bank'!$K62+'Input Bank'!$L62)/30)+($J62*'Input Bank'!AN62)</f>
        <v>0</v>
      </c>
      <c r="AO62" s="446">
        <f>Bobot!$P62*($I62*('Input Bank'!$K62+'Input Bank'!$L62)/30)+($J62*'Input Bank'!AO62)</f>
        <v>0</v>
      </c>
      <c r="AP62" s="446">
        <f>Bobot!$P62*($I62*('Input Bank'!$K62+'Input Bank'!$L62)/30)+($J62*'Input Bank'!AP62)</f>
        <v>0</v>
      </c>
      <c r="AQ62" s="446">
        <f>$J62*'Input Bank'!AQ62</f>
        <v>0</v>
      </c>
      <c r="AR62" s="446">
        <f>$J62*'Input Bank'!AR62</f>
        <v>0</v>
      </c>
      <c r="AS62" s="446">
        <f>$J62*'Input Bank'!AS62</f>
        <v>0</v>
      </c>
      <c r="AT62" s="446">
        <f>$J62*'Input Bank'!AT62</f>
        <v>0</v>
      </c>
      <c r="AU62" s="446">
        <f>$J62*'Input Bank'!AU62</f>
        <v>0</v>
      </c>
      <c r="AV62" s="446">
        <f>$J62*'Input Bank'!AV62</f>
        <v>0</v>
      </c>
      <c r="AW62" s="446">
        <f>$J62*'Input Bank'!AW62</f>
        <v>0</v>
      </c>
      <c r="AX62" s="446">
        <f>$J62*'Input Bank'!AX62</f>
        <v>0</v>
      </c>
      <c r="AY62" s="446">
        <f>$J62*'Input Bank'!AY62</f>
        <v>0</v>
      </c>
      <c r="AZ62" s="446">
        <f>$J62*'Input Bank'!AZ62</f>
        <v>0</v>
      </c>
      <c r="BA62" s="447">
        <f>$J62*'Input Bank'!BA62</f>
        <v>0</v>
      </c>
      <c r="BB62" s="432"/>
    </row>
    <row r="63" spans="1:68" s="24" customFormat="1">
      <c r="A63" s="439" t="e">
        <f>Bobot!#REF!</f>
        <v>#REF!</v>
      </c>
      <c r="B63" s="439"/>
      <c r="C63" s="439"/>
      <c r="D63" s="439"/>
      <c r="E63" s="439"/>
      <c r="F63" s="47" t="s">
        <v>5</v>
      </c>
      <c r="G63" s="69" t="s">
        <v>409</v>
      </c>
      <c r="H63" s="105" t="s">
        <v>189</v>
      </c>
      <c r="I63" s="443">
        <f>IF($K$7="Skenario Bank 1",VLOOKUP($F63,Bobot!$F$16:$AA$180,15,0),IF($K$7="Skenario Bank 2",VLOOKUP(F63,Bobot!$F$16:$AA$180,18,0),IF($K$7="Skenario Bank 3",VLOOKUP($F63,Bobot!$F$16:$AA$180,21,0),0)))</f>
        <v>0</v>
      </c>
      <c r="J63" s="444">
        <f>IF($K$7="Skenario Bank 1",VLOOKUP($F63,Bobot!$F$16:$AA$180,16,0),IF($K$7="Skenario Bank 2",VLOOKUP($F63,Bobot!$F$16:$AA$180,19,0),IF($K$7="Skenario Bank 3",VLOOKUP($F63,Bobot!$F$16:$AA$180,22,0),0)))</f>
        <v>0</v>
      </c>
      <c r="K63" s="442"/>
      <c r="L63" s="445">
        <f>IF(Bobot!$P63=0,1,0)*('Input Bank'!L63+'Input Bank'!K63)*I63</f>
        <v>0</v>
      </c>
      <c r="M63" s="446">
        <f>Bobot!$P63*($I63*('Input Bank'!$K63+'Input Bank'!$L63)/30)+($J63*'Input Bank'!M63)</f>
        <v>0</v>
      </c>
      <c r="N63" s="446">
        <f>Bobot!$P63*($I63*('Input Bank'!$K63+'Input Bank'!$L63)/30)+($J63*'Input Bank'!N63)</f>
        <v>0</v>
      </c>
      <c r="O63" s="446">
        <f>Bobot!$P63*($I63*('Input Bank'!$K63+'Input Bank'!$L63)/30)+($J63*'Input Bank'!O63)</f>
        <v>0</v>
      </c>
      <c r="P63" s="446">
        <f>Bobot!$P63*($I63*('Input Bank'!$K63+'Input Bank'!$L63)/30)+($J63*'Input Bank'!P63)</f>
        <v>0</v>
      </c>
      <c r="Q63" s="446">
        <f>Bobot!$P63*($I63*('Input Bank'!$K63+'Input Bank'!$L63)/30)+($J63*'Input Bank'!Q63)</f>
        <v>0</v>
      </c>
      <c r="R63" s="446">
        <f>Bobot!$P63*($I63*('Input Bank'!$K63+'Input Bank'!$L63)/30)+($J63*'Input Bank'!R63)</f>
        <v>0</v>
      </c>
      <c r="S63" s="446">
        <f>Bobot!$P63*($I63*('Input Bank'!$K63+'Input Bank'!$L63)/30)+($J63*'Input Bank'!S63)</f>
        <v>0</v>
      </c>
      <c r="T63" s="446">
        <f>Bobot!$P63*($I63*('Input Bank'!$K63+'Input Bank'!$L63)/30)+($J63*'Input Bank'!T63)</f>
        <v>0</v>
      </c>
      <c r="U63" s="446">
        <f>Bobot!$P63*($I63*('Input Bank'!$K63+'Input Bank'!$L63)/30)+($J63*'Input Bank'!U63)</f>
        <v>0</v>
      </c>
      <c r="V63" s="446">
        <f>Bobot!$P63*($I63*('Input Bank'!$K63+'Input Bank'!$L63)/30)+($J63*'Input Bank'!V63)</f>
        <v>0</v>
      </c>
      <c r="W63" s="446">
        <f>Bobot!$P63*($I63*('Input Bank'!$K63+'Input Bank'!$L63)/30)+($J63*'Input Bank'!W63)</f>
        <v>0</v>
      </c>
      <c r="X63" s="446">
        <f>Bobot!$P63*($I63*('Input Bank'!$K63+'Input Bank'!$L63)/30)+($J63*'Input Bank'!X63)</f>
        <v>0</v>
      </c>
      <c r="Y63" s="446">
        <f>Bobot!$P63*($I63*('Input Bank'!$K63+'Input Bank'!$L63)/30)+($J63*'Input Bank'!Y63)</f>
        <v>0</v>
      </c>
      <c r="Z63" s="446">
        <f>Bobot!$P63*($I63*('Input Bank'!$K63+'Input Bank'!$L63)/30)+($J63*'Input Bank'!Z63)</f>
        <v>0</v>
      </c>
      <c r="AA63" s="446">
        <f>Bobot!$P63*($I63*('Input Bank'!$K63+'Input Bank'!$L63)/30)+($J63*'Input Bank'!AA63)</f>
        <v>0</v>
      </c>
      <c r="AB63" s="446">
        <f>Bobot!$P63*($I63*('Input Bank'!$K63+'Input Bank'!$L63)/30)+($J63*'Input Bank'!AB63)</f>
        <v>0</v>
      </c>
      <c r="AC63" s="446">
        <f>Bobot!$P63*($I63*('Input Bank'!$K63+'Input Bank'!$L63)/30)+($J63*'Input Bank'!AC63)</f>
        <v>0</v>
      </c>
      <c r="AD63" s="446">
        <f>Bobot!$P63*($I63*('Input Bank'!$K63+'Input Bank'!$L63)/30)+($J63*'Input Bank'!AD63)</f>
        <v>0</v>
      </c>
      <c r="AE63" s="446">
        <f>Bobot!$P63*($I63*('Input Bank'!$K63+'Input Bank'!$L63)/30)+($J63*'Input Bank'!AE63)</f>
        <v>0</v>
      </c>
      <c r="AF63" s="446">
        <f>Bobot!$P63*($I63*('Input Bank'!$K63+'Input Bank'!$L63)/30)+($J63*'Input Bank'!AF63)</f>
        <v>0</v>
      </c>
      <c r="AG63" s="446">
        <f>Bobot!$P63*($I63*('Input Bank'!$K63+'Input Bank'!$L63)/30)+($J63*'Input Bank'!AG63)</f>
        <v>0</v>
      </c>
      <c r="AH63" s="446">
        <f>Bobot!$P63*($I63*('Input Bank'!$K63+'Input Bank'!$L63)/30)+($J63*'Input Bank'!AH63)</f>
        <v>0</v>
      </c>
      <c r="AI63" s="446">
        <f>Bobot!$P63*($I63*('Input Bank'!$K63+'Input Bank'!$L63)/30)+($J63*'Input Bank'!AI63)</f>
        <v>0</v>
      </c>
      <c r="AJ63" s="446">
        <f>Bobot!$P63*($I63*('Input Bank'!$K63+'Input Bank'!$L63)/30)+($J63*'Input Bank'!AJ63)</f>
        <v>0</v>
      </c>
      <c r="AK63" s="446">
        <f>Bobot!$P63*($I63*('Input Bank'!$K63+'Input Bank'!$L63)/30)+($J63*'Input Bank'!AK63)</f>
        <v>0</v>
      </c>
      <c r="AL63" s="446">
        <f>Bobot!$P63*($I63*('Input Bank'!$K63+'Input Bank'!$L63)/30)+($J63*'Input Bank'!AL63)</f>
        <v>0</v>
      </c>
      <c r="AM63" s="446">
        <f>Bobot!$P63*($I63*('Input Bank'!$K63+'Input Bank'!$L63)/30)+($J63*'Input Bank'!AM63)</f>
        <v>0</v>
      </c>
      <c r="AN63" s="446">
        <f>Bobot!$P63*($I63*('Input Bank'!$K63+'Input Bank'!$L63)/30)+($J63*'Input Bank'!AN63)</f>
        <v>0</v>
      </c>
      <c r="AO63" s="446">
        <f>Bobot!$P63*($I63*('Input Bank'!$K63+'Input Bank'!$L63)/30)+($J63*'Input Bank'!AO63)</f>
        <v>0</v>
      </c>
      <c r="AP63" s="446">
        <f>Bobot!$P63*($I63*('Input Bank'!$K63+'Input Bank'!$L63)/30)+($J63*'Input Bank'!AP63)</f>
        <v>0</v>
      </c>
      <c r="AQ63" s="446">
        <f>$J63*'Input Bank'!AQ63</f>
        <v>0</v>
      </c>
      <c r="AR63" s="446">
        <f>$J63*'Input Bank'!AR63</f>
        <v>0</v>
      </c>
      <c r="AS63" s="446">
        <f>$J63*'Input Bank'!AS63</f>
        <v>0</v>
      </c>
      <c r="AT63" s="446">
        <f>$J63*'Input Bank'!AT63</f>
        <v>0</v>
      </c>
      <c r="AU63" s="446">
        <f>$J63*'Input Bank'!AU63</f>
        <v>0</v>
      </c>
      <c r="AV63" s="446">
        <f>$J63*'Input Bank'!AV63</f>
        <v>0</v>
      </c>
      <c r="AW63" s="446">
        <f>$J63*'Input Bank'!AW63</f>
        <v>0</v>
      </c>
      <c r="AX63" s="446">
        <f>$J63*'Input Bank'!AX63</f>
        <v>0</v>
      </c>
      <c r="AY63" s="446">
        <f>$J63*'Input Bank'!AY63</f>
        <v>0</v>
      </c>
      <c r="AZ63" s="446">
        <f>$J63*'Input Bank'!AZ63</f>
        <v>0</v>
      </c>
      <c r="BA63" s="447">
        <f>$J63*'Input Bank'!BA63</f>
        <v>0</v>
      </c>
      <c r="BB63" s="432"/>
      <c r="BC63" s="44"/>
      <c r="BD63" s="44"/>
      <c r="BE63" s="44"/>
      <c r="BF63" s="44"/>
    </row>
    <row r="64" spans="1:68" s="24" customFormat="1">
      <c r="A64" s="439">
        <f>Bobot!P17</f>
        <v>1</v>
      </c>
      <c r="B64" s="439"/>
      <c r="C64" s="439"/>
      <c r="D64" s="439"/>
      <c r="E64" s="439"/>
      <c r="F64" s="47" t="s">
        <v>87</v>
      </c>
      <c r="G64" s="69" t="s">
        <v>410</v>
      </c>
      <c r="H64" s="105" t="s">
        <v>360</v>
      </c>
      <c r="I64" s="443">
        <f>IF($K$7="Skenario Bank 1",VLOOKUP($F64,Bobot!$F$16:$AA$180,15,0),IF($K$7="Skenario Bank 2",VLOOKUP(F64,Bobot!$F$16:$AA$180,18,0),IF($K$7="Skenario Bank 3",VLOOKUP($F64,Bobot!$F$16:$AA$180,21,0),0)))</f>
        <v>0</v>
      </c>
      <c r="J64" s="444">
        <f>IF($K$7="Skenario Bank 1",VLOOKUP($F64,Bobot!$F$16:$AA$180,16,0),IF($K$7="Skenario Bank 2",VLOOKUP($F64,Bobot!$F$16:$AA$180,19,0),IF($K$7="Skenario Bank 3",VLOOKUP($F64,Bobot!$F$16:$AA$180,22,0),0)))</f>
        <v>0</v>
      </c>
      <c r="K64" s="442"/>
      <c r="L64" s="445">
        <f>IF(Bobot!$P64=0,1,0)*('Input Bank'!L64+'Input Bank'!K64)*I64</f>
        <v>0</v>
      </c>
      <c r="M64" s="446">
        <f>Bobot!$P64*($I64*('Input Bank'!$K64+'Input Bank'!$L64)/30)+($J64*'Input Bank'!M64)</f>
        <v>0</v>
      </c>
      <c r="N64" s="446">
        <f>Bobot!$P64*($I64*('Input Bank'!$K64+'Input Bank'!$L64)/30)+($J64*'Input Bank'!N64)</f>
        <v>0</v>
      </c>
      <c r="O64" s="446">
        <f>Bobot!$P64*($I64*('Input Bank'!$K64+'Input Bank'!$L64)/30)+($J64*'Input Bank'!O64)</f>
        <v>0</v>
      </c>
      <c r="P64" s="446">
        <f>Bobot!$P64*($I64*('Input Bank'!$K64+'Input Bank'!$L64)/30)+($J64*'Input Bank'!P64)</f>
        <v>0</v>
      </c>
      <c r="Q64" s="446">
        <f>Bobot!$P64*($I64*('Input Bank'!$K64+'Input Bank'!$L64)/30)+($J64*'Input Bank'!Q64)</f>
        <v>0</v>
      </c>
      <c r="R64" s="446">
        <f>Bobot!$P64*($I64*('Input Bank'!$K64+'Input Bank'!$L64)/30)+($J64*'Input Bank'!R64)</f>
        <v>0</v>
      </c>
      <c r="S64" s="446">
        <f>Bobot!$P64*($I64*('Input Bank'!$K64+'Input Bank'!$L64)/30)+($J64*'Input Bank'!S64)</f>
        <v>0</v>
      </c>
      <c r="T64" s="446">
        <f>Bobot!$P64*($I64*('Input Bank'!$K64+'Input Bank'!$L64)/30)+($J64*'Input Bank'!T64)</f>
        <v>0</v>
      </c>
      <c r="U64" s="446">
        <f>Bobot!$P64*($I64*('Input Bank'!$K64+'Input Bank'!$L64)/30)+($J64*'Input Bank'!U64)</f>
        <v>0</v>
      </c>
      <c r="V64" s="446">
        <f>Bobot!$P64*($I64*('Input Bank'!$K64+'Input Bank'!$L64)/30)+($J64*'Input Bank'!V64)</f>
        <v>0</v>
      </c>
      <c r="W64" s="446">
        <f>Bobot!$P64*($I64*('Input Bank'!$K64+'Input Bank'!$L64)/30)+($J64*'Input Bank'!W64)</f>
        <v>0</v>
      </c>
      <c r="X64" s="446">
        <f>Bobot!$P64*($I64*('Input Bank'!$K64+'Input Bank'!$L64)/30)+($J64*'Input Bank'!X64)</f>
        <v>0</v>
      </c>
      <c r="Y64" s="446">
        <f>Bobot!$P64*($I64*('Input Bank'!$K64+'Input Bank'!$L64)/30)+($J64*'Input Bank'!Y64)</f>
        <v>0</v>
      </c>
      <c r="Z64" s="446">
        <f>Bobot!$P64*($I64*('Input Bank'!$K64+'Input Bank'!$L64)/30)+($J64*'Input Bank'!Z64)</f>
        <v>0</v>
      </c>
      <c r="AA64" s="446">
        <f>Bobot!$P64*($I64*('Input Bank'!$K64+'Input Bank'!$L64)/30)+($J64*'Input Bank'!AA64)</f>
        <v>0</v>
      </c>
      <c r="AB64" s="446">
        <f>Bobot!$P64*($I64*('Input Bank'!$K64+'Input Bank'!$L64)/30)+($J64*'Input Bank'!AB64)</f>
        <v>0</v>
      </c>
      <c r="AC64" s="446">
        <f>Bobot!$P64*($I64*('Input Bank'!$K64+'Input Bank'!$L64)/30)+($J64*'Input Bank'!AC64)</f>
        <v>0</v>
      </c>
      <c r="AD64" s="446">
        <f>Bobot!$P64*($I64*('Input Bank'!$K64+'Input Bank'!$L64)/30)+($J64*'Input Bank'!AD64)</f>
        <v>0</v>
      </c>
      <c r="AE64" s="446">
        <f>Bobot!$P64*($I64*('Input Bank'!$K64+'Input Bank'!$L64)/30)+($J64*'Input Bank'!AE64)</f>
        <v>0</v>
      </c>
      <c r="AF64" s="446">
        <f>Bobot!$P64*($I64*('Input Bank'!$K64+'Input Bank'!$L64)/30)+($J64*'Input Bank'!AF64)</f>
        <v>0</v>
      </c>
      <c r="AG64" s="446">
        <f>Bobot!$P64*($I64*('Input Bank'!$K64+'Input Bank'!$L64)/30)+($J64*'Input Bank'!AG64)</f>
        <v>0</v>
      </c>
      <c r="AH64" s="446">
        <f>Bobot!$P64*($I64*('Input Bank'!$K64+'Input Bank'!$L64)/30)+($J64*'Input Bank'!AH64)</f>
        <v>0</v>
      </c>
      <c r="AI64" s="446">
        <f>Bobot!$P64*($I64*('Input Bank'!$K64+'Input Bank'!$L64)/30)+($J64*'Input Bank'!AI64)</f>
        <v>0</v>
      </c>
      <c r="AJ64" s="446">
        <f>Bobot!$P64*($I64*('Input Bank'!$K64+'Input Bank'!$L64)/30)+($J64*'Input Bank'!AJ64)</f>
        <v>0</v>
      </c>
      <c r="AK64" s="446">
        <f>Bobot!$P64*($I64*('Input Bank'!$K64+'Input Bank'!$L64)/30)+($J64*'Input Bank'!AK64)</f>
        <v>0</v>
      </c>
      <c r="AL64" s="446">
        <f>Bobot!$P64*($I64*('Input Bank'!$K64+'Input Bank'!$L64)/30)+($J64*'Input Bank'!AL64)</f>
        <v>0</v>
      </c>
      <c r="AM64" s="446">
        <f>Bobot!$P64*($I64*('Input Bank'!$K64+'Input Bank'!$L64)/30)+($J64*'Input Bank'!AM64)</f>
        <v>0</v>
      </c>
      <c r="AN64" s="446">
        <f>Bobot!$P64*($I64*('Input Bank'!$K64+'Input Bank'!$L64)/30)+($J64*'Input Bank'!AN64)</f>
        <v>0</v>
      </c>
      <c r="AO64" s="446">
        <f>Bobot!$P64*($I64*('Input Bank'!$K64+'Input Bank'!$L64)/30)+($J64*'Input Bank'!AO64)</f>
        <v>0</v>
      </c>
      <c r="AP64" s="446">
        <f>Bobot!$P64*($I64*('Input Bank'!$K64+'Input Bank'!$L64)/30)+($J64*'Input Bank'!AP64)</f>
        <v>0</v>
      </c>
      <c r="AQ64" s="446">
        <f>$J64*'Input Bank'!AQ64</f>
        <v>0</v>
      </c>
      <c r="AR64" s="446">
        <f>$J64*'Input Bank'!AR64</f>
        <v>0</v>
      </c>
      <c r="AS64" s="446">
        <f>$J64*'Input Bank'!AS64</f>
        <v>0</v>
      </c>
      <c r="AT64" s="446">
        <f>$J64*'Input Bank'!AT64</f>
        <v>0</v>
      </c>
      <c r="AU64" s="446">
        <f>$J64*'Input Bank'!AU64</f>
        <v>0</v>
      </c>
      <c r="AV64" s="446">
        <f>$J64*'Input Bank'!AV64</f>
        <v>0</v>
      </c>
      <c r="AW64" s="446">
        <f>$J64*'Input Bank'!AW64</f>
        <v>0</v>
      </c>
      <c r="AX64" s="446">
        <f>$J64*'Input Bank'!AX64</f>
        <v>0</v>
      </c>
      <c r="AY64" s="446">
        <f>$J64*'Input Bank'!AY64</f>
        <v>0</v>
      </c>
      <c r="AZ64" s="446">
        <f>$J64*'Input Bank'!AZ64</f>
        <v>0</v>
      </c>
      <c r="BA64" s="447">
        <f>$J64*'Input Bank'!BA64</f>
        <v>0</v>
      </c>
      <c r="BB64" s="432"/>
      <c r="BC64" s="44"/>
      <c r="BD64" s="44"/>
      <c r="BE64" s="44"/>
      <c r="BF64" s="44"/>
      <c r="BG64" s="44"/>
      <c r="BH64" s="44"/>
      <c r="BK64" s="44"/>
    </row>
    <row r="65" spans="1:68" s="24" customFormat="1">
      <c r="A65" s="439">
        <f>Bobot!P18</f>
        <v>1</v>
      </c>
      <c r="B65" s="439"/>
      <c r="C65" s="439"/>
      <c r="D65" s="439"/>
      <c r="E65" s="439"/>
      <c r="F65" s="47" t="s">
        <v>88</v>
      </c>
      <c r="G65" s="69" t="s">
        <v>411</v>
      </c>
      <c r="H65" s="105" t="s">
        <v>361</v>
      </c>
      <c r="I65" s="443">
        <f>IF($K$7="Skenario Bank 1",VLOOKUP($F65,Bobot!$F$16:$AA$180,15,0),IF($K$7="Skenario Bank 2",VLOOKUP(F65,Bobot!$F$16:$AA$180,18,0),IF($K$7="Skenario Bank 3",VLOOKUP($F65,Bobot!$F$16:$AA$180,21,0),0)))</f>
        <v>0</v>
      </c>
      <c r="J65" s="444">
        <f>IF($K$7="Skenario Bank 1",VLOOKUP($F65,Bobot!$F$16:$AA$180,16,0),IF($K$7="Skenario Bank 2",VLOOKUP($F65,Bobot!$F$16:$AA$180,19,0),IF($K$7="Skenario Bank 3",VLOOKUP($F65,Bobot!$F$16:$AA$180,22,0),0)))</f>
        <v>0</v>
      </c>
      <c r="K65" s="442"/>
      <c r="L65" s="445">
        <f>IF(Bobot!$P65=0,1,0)*('Input Bank'!L65+'Input Bank'!K65)*I65</f>
        <v>0</v>
      </c>
      <c r="M65" s="446">
        <f>Bobot!$P65*($I65*('Input Bank'!$K65+'Input Bank'!$L65)/30)+($J65*'Input Bank'!M65)</f>
        <v>0</v>
      </c>
      <c r="N65" s="446">
        <f>Bobot!$P65*($I65*('Input Bank'!$K65+'Input Bank'!$L65)/30)+($J65*'Input Bank'!N65)</f>
        <v>0</v>
      </c>
      <c r="O65" s="446">
        <f>Bobot!$P65*($I65*('Input Bank'!$K65+'Input Bank'!$L65)/30)+($J65*'Input Bank'!O65)</f>
        <v>0</v>
      </c>
      <c r="P65" s="446">
        <f>Bobot!$P65*($I65*('Input Bank'!$K65+'Input Bank'!$L65)/30)+($J65*'Input Bank'!P65)</f>
        <v>0</v>
      </c>
      <c r="Q65" s="446">
        <f>Bobot!$P65*($I65*('Input Bank'!$K65+'Input Bank'!$L65)/30)+($J65*'Input Bank'!Q65)</f>
        <v>0</v>
      </c>
      <c r="R65" s="446">
        <f>Bobot!$P65*($I65*('Input Bank'!$K65+'Input Bank'!$L65)/30)+($J65*'Input Bank'!R65)</f>
        <v>0</v>
      </c>
      <c r="S65" s="446">
        <f>Bobot!$P65*($I65*('Input Bank'!$K65+'Input Bank'!$L65)/30)+($J65*'Input Bank'!S65)</f>
        <v>0</v>
      </c>
      <c r="T65" s="446">
        <f>Bobot!$P65*($I65*('Input Bank'!$K65+'Input Bank'!$L65)/30)+($J65*'Input Bank'!T65)</f>
        <v>0</v>
      </c>
      <c r="U65" s="446">
        <f>Bobot!$P65*($I65*('Input Bank'!$K65+'Input Bank'!$L65)/30)+($J65*'Input Bank'!U65)</f>
        <v>0</v>
      </c>
      <c r="V65" s="446">
        <f>Bobot!$P65*($I65*('Input Bank'!$K65+'Input Bank'!$L65)/30)+($J65*'Input Bank'!V65)</f>
        <v>0</v>
      </c>
      <c r="W65" s="446">
        <f>Bobot!$P65*($I65*('Input Bank'!$K65+'Input Bank'!$L65)/30)+($J65*'Input Bank'!W65)</f>
        <v>0</v>
      </c>
      <c r="X65" s="446">
        <f>Bobot!$P65*($I65*('Input Bank'!$K65+'Input Bank'!$L65)/30)+($J65*'Input Bank'!X65)</f>
        <v>0</v>
      </c>
      <c r="Y65" s="446">
        <f>Bobot!$P65*($I65*('Input Bank'!$K65+'Input Bank'!$L65)/30)+($J65*'Input Bank'!Y65)</f>
        <v>0</v>
      </c>
      <c r="Z65" s="446">
        <f>Bobot!$P65*($I65*('Input Bank'!$K65+'Input Bank'!$L65)/30)+($J65*'Input Bank'!Z65)</f>
        <v>0</v>
      </c>
      <c r="AA65" s="446">
        <f>Bobot!$P65*($I65*('Input Bank'!$K65+'Input Bank'!$L65)/30)+($J65*'Input Bank'!AA65)</f>
        <v>0</v>
      </c>
      <c r="AB65" s="446">
        <f>Bobot!$P65*($I65*('Input Bank'!$K65+'Input Bank'!$L65)/30)+($J65*'Input Bank'!AB65)</f>
        <v>0</v>
      </c>
      <c r="AC65" s="446">
        <f>Bobot!$P65*($I65*('Input Bank'!$K65+'Input Bank'!$L65)/30)+($J65*'Input Bank'!AC65)</f>
        <v>0</v>
      </c>
      <c r="AD65" s="446">
        <f>Bobot!$P65*($I65*('Input Bank'!$K65+'Input Bank'!$L65)/30)+($J65*'Input Bank'!AD65)</f>
        <v>0</v>
      </c>
      <c r="AE65" s="446">
        <f>Bobot!$P65*($I65*('Input Bank'!$K65+'Input Bank'!$L65)/30)+($J65*'Input Bank'!AE65)</f>
        <v>0</v>
      </c>
      <c r="AF65" s="446">
        <f>Bobot!$P65*($I65*('Input Bank'!$K65+'Input Bank'!$L65)/30)+($J65*'Input Bank'!AF65)</f>
        <v>0</v>
      </c>
      <c r="AG65" s="446">
        <f>Bobot!$P65*($I65*('Input Bank'!$K65+'Input Bank'!$L65)/30)+($J65*'Input Bank'!AG65)</f>
        <v>0</v>
      </c>
      <c r="AH65" s="446">
        <f>Bobot!$P65*($I65*('Input Bank'!$K65+'Input Bank'!$L65)/30)+($J65*'Input Bank'!AH65)</f>
        <v>0</v>
      </c>
      <c r="AI65" s="446">
        <f>Bobot!$P65*($I65*('Input Bank'!$K65+'Input Bank'!$L65)/30)+($J65*'Input Bank'!AI65)</f>
        <v>0</v>
      </c>
      <c r="AJ65" s="446">
        <f>Bobot!$P65*($I65*('Input Bank'!$K65+'Input Bank'!$L65)/30)+($J65*'Input Bank'!AJ65)</f>
        <v>0</v>
      </c>
      <c r="AK65" s="446">
        <f>Bobot!$P65*($I65*('Input Bank'!$K65+'Input Bank'!$L65)/30)+($J65*'Input Bank'!AK65)</f>
        <v>0</v>
      </c>
      <c r="AL65" s="446">
        <f>Bobot!$P65*($I65*('Input Bank'!$K65+'Input Bank'!$L65)/30)+($J65*'Input Bank'!AL65)</f>
        <v>0</v>
      </c>
      <c r="AM65" s="446">
        <f>Bobot!$P65*($I65*('Input Bank'!$K65+'Input Bank'!$L65)/30)+($J65*'Input Bank'!AM65)</f>
        <v>0</v>
      </c>
      <c r="AN65" s="446">
        <f>Bobot!$P65*($I65*('Input Bank'!$K65+'Input Bank'!$L65)/30)+($J65*'Input Bank'!AN65)</f>
        <v>0</v>
      </c>
      <c r="AO65" s="446">
        <f>Bobot!$P65*($I65*('Input Bank'!$K65+'Input Bank'!$L65)/30)+($J65*'Input Bank'!AO65)</f>
        <v>0</v>
      </c>
      <c r="AP65" s="446">
        <f>Bobot!$P65*($I65*('Input Bank'!$K65+'Input Bank'!$L65)/30)+($J65*'Input Bank'!AP65)</f>
        <v>0</v>
      </c>
      <c r="AQ65" s="446">
        <f>$J65*'Input Bank'!AQ65</f>
        <v>0</v>
      </c>
      <c r="AR65" s="446">
        <f>$J65*'Input Bank'!AR65</f>
        <v>0</v>
      </c>
      <c r="AS65" s="446">
        <f>$J65*'Input Bank'!AS65</f>
        <v>0</v>
      </c>
      <c r="AT65" s="446">
        <f>$J65*'Input Bank'!AT65</f>
        <v>0</v>
      </c>
      <c r="AU65" s="446">
        <f>$J65*'Input Bank'!AU65</f>
        <v>0</v>
      </c>
      <c r="AV65" s="446">
        <f>$J65*'Input Bank'!AV65</f>
        <v>0</v>
      </c>
      <c r="AW65" s="446">
        <f>$J65*'Input Bank'!AW65</f>
        <v>0</v>
      </c>
      <c r="AX65" s="446">
        <f>$J65*'Input Bank'!AX65</f>
        <v>0</v>
      </c>
      <c r="AY65" s="446">
        <f>$J65*'Input Bank'!AY65</f>
        <v>0</v>
      </c>
      <c r="AZ65" s="446">
        <f>$J65*'Input Bank'!AZ65</f>
        <v>0</v>
      </c>
      <c r="BA65" s="447">
        <f>$J65*'Input Bank'!BA65</f>
        <v>0</v>
      </c>
      <c r="BB65" s="432"/>
      <c r="BC65" s="44"/>
      <c r="BD65" s="44"/>
      <c r="BE65" s="44"/>
      <c r="BF65" s="44"/>
    </row>
    <row r="66" spans="1:68" s="24" customFormat="1" ht="25.5">
      <c r="A66" s="439" t="e">
        <f>Bobot!#REF!</f>
        <v>#REF!</v>
      </c>
      <c r="B66" s="439"/>
      <c r="C66" s="439"/>
      <c r="D66" s="439"/>
      <c r="E66" s="439"/>
      <c r="F66" s="47" t="s">
        <v>89</v>
      </c>
      <c r="G66" s="69" t="s">
        <v>412</v>
      </c>
      <c r="H66" s="105" t="s">
        <v>515</v>
      </c>
      <c r="I66" s="443">
        <f>IF($K$7="Skenario Bank 1",VLOOKUP($F66,Bobot!$F$16:$AA$180,15,0),IF($K$7="Skenario Bank 2",VLOOKUP(F66,Bobot!$F$16:$AA$180,18,0),IF($K$7="Skenario Bank 3",VLOOKUP($F66,Bobot!$F$16:$AA$180,21,0),0)))</f>
        <v>0</v>
      </c>
      <c r="J66" s="444">
        <f>IF($K$7="Skenario Bank 1",VLOOKUP($F66,Bobot!$F$16:$AA$180,16,0),IF($K$7="Skenario Bank 2",VLOOKUP($F66,Bobot!$F$16:$AA$180,19,0),IF($K$7="Skenario Bank 3",VLOOKUP($F66,Bobot!$F$16:$AA$180,22,0),0)))</f>
        <v>0</v>
      </c>
      <c r="K66" s="442"/>
      <c r="L66" s="445">
        <f>IF(Bobot!$P66=0,1,0)*('Input Bank'!L66+'Input Bank'!K66)*I66</f>
        <v>0</v>
      </c>
      <c r="M66" s="446">
        <f>Bobot!$P66*($I66*('Input Bank'!$K66+'Input Bank'!$L66)/30)+($J66*'Input Bank'!M66)</f>
        <v>0</v>
      </c>
      <c r="N66" s="446">
        <f>Bobot!$P66*($I66*('Input Bank'!$K66+'Input Bank'!$L66)/30)+($J66*'Input Bank'!N66)</f>
        <v>0</v>
      </c>
      <c r="O66" s="446">
        <f>Bobot!$P66*($I66*('Input Bank'!$K66+'Input Bank'!$L66)/30)+($J66*'Input Bank'!O66)</f>
        <v>0</v>
      </c>
      <c r="P66" s="446">
        <f>Bobot!$P66*($I66*('Input Bank'!$K66+'Input Bank'!$L66)/30)+($J66*'Input Bank'!P66)</f>
        <v>0</v>
      </c>
      <c r="Q66" s="446">
        <f>Bobot!$P66*($I66*('Input Bank'!$K66+'Input Bank'!$L66)/30)+($J66*'Input Bank'!Q66)</f>
        <v>0</v>
      </c>
      <c r="R66" s="446">
        <f>Bobot!$P66*($I66*('Input Bank'!$K66+'Input Bank'!$L66)/30)+($J66*'Input Bank'!R66)</f>
        <v>0</v>
      </c>
      <c r="S66" s="446">
        <f>Bobot!$P66*($I66*('Input Bank'!$K66+'Input Bank'!$L66)/30)+($J66*'Input Bank'!S66)</f>
        <v>0</v>
      </c>
      <c r="T66" s="446">
        <f>Bobot!$P66*($I66*('Input Bank'!$K66+'Input Bank'!$L66)/30)+($J66*'Input Bank'!T66)</f>
        <v>0</v>
      </c>
      <c r="U66" s="446">
        <f>Bobot!$P66*($I66*('Input Bank'!$K66+'Input Bank'!$L66)/30)+($J66*'Input Bank'!U66)</f>
        <v>0</v>
      </c>
      <c r="V66" s="446">
        <f>Bobot!$P66*($I66*('Input Bank'!$K66+'Input Bank'!$L66)/30)+($J66*'Input Bank'!V66)</f>
        <v>0</v>
      </c>
      <c r="W66" s="446">
        <f>Bobot!$P66*($I66*('Input Bank'!$K66+'Input Bank'!$L66)/30)+($J66*'Input Bank'!W66)</f>
        <v>0</v>
      </c>
      <c r="X66" s="446">
        <f>Bobot!$P66*($I66*('Input Bank'!$K66+'Input Bank'!$L66)/30)+($J66*'Input Bank'!X66)</f>
        <v>0</v>
      </c>
      <c r="Y66" s="446">
        <f>Bobot!$P66*($I66*('Input Bank'!$K66+'Input Bank'!$L66)/30)+($J66*'Input Bank'!Y66)</f>
        <v>0</v>
      </c>
      <c r="Z66" s="446">
        <f>Bobot!$P66*($I66*('Input Bank'!$K66+'Input Bank'!$L66)/30)+($J66*'Input Bank'!Z66)</f>
        <v>0</v>
      </c>
      <c r="AA66" s="446">
        <f>Bobot!$P66*($I66*('Input Bank'!$K66+'Input Bank'!$L66)/30)+($J66*'Input Bank'!AA66)</f>
        <v>0</v>
      </c>
      <c r="AB66" s="446">
        <f>Bobot!$P66*($I66*('Input Bank'!$K66+'Input Bank'!$L66)/30)+($J66*'Input Bank'!AB66)</f>
        <v>0</v>
      </c>
      <c r="AC66" s="446">
        <f>Bobot!$P66*($I66*('Input Bank'!$K66+'Input Bank'!$L66)/30)+($J66*'Input Bank'!AC66)</f>
        <v>0</v>
      </c>
      <c r="AD66" s="446">
        <f>Bobot!$P66*($I66*('Input Bank'!$K66+'Input Bank'!$L66)/30)+($J66*'Input Bank'!AD66)</f>
        <v>0</v>
      </c>
      <c r="AE66" s="446">
        <f>Bobot!$P66*($I66*('Input Bank'!$K66+'Input Bank'!$L66)/30)+($J66*'Input Bank'!AE66)</f>
        <v>0</v>
      </c>
      <c r="AF66" s="446">
        <f>Bobot!$P66*($I66*('Input Bank'!$K66+'Input Bank'!$L66)/30)+($J66*'Input Bank'!AF66)</f>
        <v>0</v>
      </c>
      <c r="AG66" s="446">
        <f>Bobot!$P66*($I66*('Input Bank'!$K66+'Input Bank'!$L66)/30)+($J66*'Input Bank'!AG66)</f>
        <v>0</v>
      </c>
      <c r="AH66" s="446">
        <f>Bobot!$P66*($I66*('Input Bank'!$K66+'Input Bank'!$L66)/30)+($J66*'Input Bank'!AH66)</f>
        <v>0</v>
      </c>
      <c r="AI66" s="446">
        <f>Bobot!$P66*($I66*('Input Bank'!$K66+'Input Bank'!$L66)/30)+($J66*'Input Bank'!AI66)</f>
        <v>0</v>
      </c>
      <c r="AJ66" s="446">
        <f>Bobot!$P66*($I66*('Input Bank'!$K66+'Input Bank'!$L66)/30)+($J66*'Input Bank'!AJ66)</f>
        <v>0</v>
      </c>
      <c r="AK66" s="446">
        <f>Bobot!$P66*($I66*('Input Bank'!$K66+'Input Bank'!$L66)/30)+($J66*'Input Bank'!AK66)</f>
        <v>0</v>
      </c>
      <c r="AL66" s="446">
        <f>Bobot!$P66*($I66*('Input Bank'!$K66+'Input Bank'!$L66)/30)+($J66*'Input Bank'!AL66)</f>
        <v>0</v>
      </c>
      <c r="AM66" s="446">
        <f>Bobot!$P66*($I66*('Input Bank'!$K66+'Input Bank'!$L66)/30)+($J66*'Input Bank'!AM66)</f>
        <v>0</v>
      </c>
      <c r="AN66" s="446">
        <f>Bobot!$P66*($I66*('Input Bank'!$K66+'Input Bank'!$L66)/30)+($J66*'Input Bank'!AN66)</f>
        <v>0</v>
      </c>
      <c r="AO66" s="446">
        <f>Bobot!$P66*($I66*('Input Bank'!$K66+'Input Bank'!$L66)/30)+($J66*'Input Bank'!AO66)</f>
        <v>0</v>
      </c>
      <c r="AP66" s="446">
        <f>Bobot!$P66*($I66*('Input Bank'!$K66+'Input Bank'!$L66)/30)+($J66*'Input Bank'!AP66)</f>
        <v>0</v>
      </c>
      <c r="AQ66" s="446">
        <f>$J66*'Input Bank'!AQ66</f>
        <v>0</v>
      </c>
      <c r="AR66" s="446">
        <f>$J66*'Input Bank'!AR66</f>
        <v>0</v>
      </c>
      <c r="AS66" s="446">
        <f>$J66*'Input Bank'!AS66</f>
        <v>0</v>
      </c>
      <c r="AT66" s="446">
        <f>$J66*'Input Bank'!AT66</f>
        <v>0</v>
      </c>
      <c r="AU66" s="446">
        <f>$J66*'Input Bank'!AU66</f>
        <v>0</v>
      </c>
      <c r="AV66" s="446">
        <f>$J66*'Input Bank'!AV66</f>
        <v>0</v>
      </c>
      <c r="AW66" s="446">
        <f>$J66*'Input Bank'!AW66</f>
        <v>0</v>
      </c>
      <c r="AX66" s="446">
        <f>$J66*'Input Bank'!AX66</f>
        <v>0</v>
      </c>
      <c r="AY66" s="446">
        <f>$J66*'Input Bank'!AY66</f>
        <v>0</v>
      </c>
      <c r="AZ66" s="446">
        <f>$J66*'Input Bank'!AZ66</f>
        <v>0</v>
      </c>
      <c r="BA66" s="447">
        <f>$J66*'Input Bank'!BA66</f>
        <v>0</v>
      </c>
      <c r="BB66" s="432"/>
      <c r="BC66" s="44"/>
      <c r="BD66" s="44"/>
      <c r="BE66" s="44"/>
      <c r="BF66" s="44"/>
      <c r="BI66" s="44"/>
      <c r="BL66" s="44"/>
    </row>
    <row r="67" spans="1:68" s="24" customFormat="1">
      <c r="A67" s="439">
        <f>Bobot!P20</f>
        <v>1</v>
      </c>
      <c r="B67" s="439"/>
      <c r="C67" s="439"/>
      <c r="D67" s="439"/>
      <c r="E67" s="439"/>
      <c r="F67" s="47" t="s">
        <v>90</v>
      </c>
      <c r="G67" s="69" t="s">
        <v>413</v>
      </c>
      <c r="H67" s="105" t="s">
        <v>359</v>
      </c>
      <c r="I67" s="443">
        <f>IF($K$7="Skenario Bank 1",VLOOKUP($F67,Bobot!$F$16:$AA$180,15,0),IF($K$7="Skenario Bank 2",VLOOKUP(F67,Bobot!$F$16:$AA$180,18,0),IF($K$7="Skenario Bank 3",VLOOKUP($F67,Bobot!$F$16:$AA$180,21,0),0)))</f>
        <v>0</v>
      </c>
      <c r="J67" s="444">
        <f>IF($K$7="Skenario Bank 1",VLOOKUP($F67,Bobot!$F$16:$AA$180,16,0),IF($K$7="Skenario Bank 2",VLOOKUP($F67,Bobot!$F$16:$AA$180,19,0),IF($K$7="Skenario Bank 3",VLOOKUP($F67,Bobot!$F$16:$AA$180,22,0),0)))</f>
        <v>0</v>
      </c>
      <c r="K67" s="442"/>
      <c r="L67" s="445">
        <f>IF(Bobot!$P67=0,1,0)*('Input Bank'!L67+'Input Bank'!K67)*I67</f>
        <v>0</v>
      </c>
      <c r="M67" s="446">
        <f>Bobot!$P67*($I67*('Input Bank'!$K67+'Input Bank'!$L67)/30)+($J67*'Input Bank'!M67)</f>
        <v>0</v>
      </c>
      <c r="N67" s="446">
        <f>Bobot!$P67*($I67*('Input Bank'!$K67+'Input Bank'!$L67)/30)+($J67*'Input Bank'!N67)</f>
        <v>0</v>
      </c>
      <c r="O67" s="446">
        <f>Bobot!$P67*($I67*('Input Bank'!$K67+'Input Bank'!$L67)/30)+($J67*'Input Bank'!O67)</f>
        <v>0</v>
      </c>
      <c r="P67" s="446">
        <f>Bobot!$P67*($I67*('Input Bank'!$K67+'Input Bank'!$L67)/30)+($J67*'Input Bank'!P67)</f>
        <v>0</v>
      </c>
      <c r="Q67" s="446">
        <f>Bobot!$P67*($I67*('Input Bank'!$K67+'Input Bank'!$L67)/30)+($J67*'Input Bank'!Q67)</f>
        <v>0</v>
      </c>
      <c r="R67" s="446">
        <f>Bobot!$P67*($I67*('Input Bank'!$K67+'Input Bank'!$L67)/30)+($J67*'Input Bank'!R67)</f>
        <v>0</v>
      </c>
      <c r="S67" s="446">
        <f>Bobot!$P67*($I67*('Input Bank'!$K67+'Input Bank'!$L67)/30)+($J67*'Input Bank'!S67)</f>
        <v>0</v>
      </c>
      <c r="T67" s="446">
        <f>Bobot!$P67*($I67*('Input Bank'!$K67+'Input Bank'!$L67)/30)+($J67*'Input Bank'!T67)</f>
        <v>0</v>
      </c>
      <c r="U67" s="446">
        <f>Bobot!$P67*($I67*('Input Bank'!$K67+'Input Bank'!$L67)/30)+($J67*'Input Bank'!U67)</f>
        <v>0</v>
      </c>
      <c r="V67" s="446">
        <f>Bobot!$P67*($I67*('Input Bank'!$K67+'Input Bank'!$L67)/30)+($J67*'Input Bank'!V67)</f>
        <v>0</v>
      </c>
      <c r="W67" s="446">
        <f>Bobot!$P67*($I67*('Input Bank'!$K67+'Input Bank'!$L67)/30)+($J67*'Input Bank'!W67)</f>
        <v>0</v>
      </c>
      <c r="X67" s="446">
        <f>Bobot!$P67*($I67*('Input Bank'!$K67+'Input Bank'!$L67)/30)+($J67*'Input Bank'!X67)</f>
        <v>0</v>
      </c>
      <c r="Y67" s="446">
        <f>Bobot!$P67*($I67*('Input Bank'!$K67+'Input Bank'!$L67)/30)+($J67*'Input Bank'!Y67)</f>
        <v>0</v>
      </c>
      <c r="Z67" s="446">
        <f>Bobot!$P67*($I67*('Input Bank'!$K67+'Input Bank'!$L67)/30)+($J67*'Input Bank'!Z67)</f>
        <v>0</v>
      </c>
      <c r="AA67" s="446">
        <f>Bobot!$P67*($I67*('Input Bank'!$K67+'Input Bank'!$L67)/30)+($J67*'Input Bank'!AA67)</f>
        <v>0</v>
      </c>
      <c r="AB67" s="446">
        <f>Bobot!$P67*($I67*('Input Bank'!$K67+'Input Bank'!$L67)/30)+($J67*'Input Bank'!AB67)</f>
        <v>0</v>
      </c>
      <c r="AC67" s="446">
        <f>Bobot!$P67*($I67*('Input Bank'!$K67+'Input Bank'!$L67)/30)+($J67*'Input Bank'!AC67)</f>
        <v>0</v>
      </c>
      <c r="AD67" s="446">
        <f>Bobot!$P67*($I67*('Input Bank'!$K67+'Input Bank'!$L67)/30)+($J67*'Input Bank'!AD67)</f>
        <v>0</v>
      </c>
      <c r="AE67" s="446">
        <f>Bobot!$P67*($I67*('Input Bank'!$K67+'Input Bank'!$L67)/30)+($J67*'Input Bank'!AE67)</f>
        <v>0</v>
      </c>
      <c r="AF67" s="446">
        <f>Bobot!$P67*($I67*('Input Bank'!$K67+'Input Bank'!$L67)/30)+($J67*'Input Bank'!AF67)</f>
        <v>0</v>
      </c>
      <c r="AG67" s="446">
        <f>Bobot!$P67*($I67*('Input Bank'!$K67+'Input Bank'!$L67)/30)+($J67*'Input Bank'!AG67)</f>
        <v>0</v>
      </c>
      <c r="AH67" s="446">
        <f>Bobot!$P67*($I67*('Input Bank'!$K67+'Input Bank'!$L67)/30)+($J67*'Input Bank'!AH67)</f>
        <v>0</v>
      </c>
      <c r="AI67" s="446">
        <f>Bobot!$P67*($I67*('Input Bank'!$K67+'Input Bank'!$L67)/30)+($J67*'Input Bank'!AI67)</f>
        <v>0</v>
      </c>
      <c r="AJ67" s="446">
        <f>Bobot!$P67*($I67*('Input Bank'!$K67+'Input Bank'!$L67)/30)+($J67*'Input Bank'!AJ67)</f>
        <v>0</v>
      </c>
      <c r="AK67" s="446">
        <f>Bobot!$P67*($I67*('Input Bank'!$K67+'Input Bank'!$L67)/30)+($J67*'Input Bank'!AK67)</f>
        <v>0</v>
      </c>
      <c r="AL67" s="446">
        <f>Bobot!$P67*($I67*('Input Bank'!$K67+'Input Bank'!$L67)/30)+($J67*'Input Bank'!AL67)</f>
        <v>0</v>
      </c>
      <c r="AM67" s="446">
        <f>Bobot!$P67*($I67*('Input Bank'!$K67+'Input Bank'!$L67)/30)+($J67*'Input Bank'!AM67)</f>
        <v>0</v>
      </c>
      <c r="AN67" s="446">
        <f>Bobot!$P67*($I67*('Input Bank'!$K67+'Input Bank'!$L67)/30)+($J67*'Input Bank'!AN67)</f>
        <v>0</v>
      </c>
      <c r="AO67" s="446">
        <f>Bobot!$P67*($I67*('Input Bank'!$K67+'Input Bank'!$L67)/30)+($J67*'Input Bank'!AO67)</f>
        <v>0</v>
      </c>
      <c r="AP67" s="446">
        <f>Bobot!$P67*($I67*('Input Bank'!$K67+'Input Bank'!$L67)/30)+($J67*'Input Bank'!AP67)</f>
        <v>0</v>
      </c>
      <c r="AQ67" s="446">
        <f>$J67*'Input Bank'!AQ67</f>
        <v>0</v>
      </c>
      <c r="AR67" s="446">
        <f>$J67*'Input Bank'!AR67</f>
        <v>0</v>
      </c>
      <c r="AS67" s="446">
        <f>$J67*'Input Bank'!AS67</f>
        <v>0</v>
      </c>
      <c r="AT67" s="446">
        <f>$J67*'Input Bank'!AT67</f>
        <v>0</v>
      </c>
      <c r="AU67" s="446">
        <f>$J67*'Input Bank'!AU67</f>
        <v>0</v>
      </c>
      <c r="AV67" s="446">
        <f>$J67*'Input Bank'!AV67</f>
        <v>0</v>
      </c>
      <c r="AW67" s="446">
        <f>$J67*'Input Bank'!AW67</f>
        <v>0</v>
      </c>
      <c r="AX67" s="446">
        <f>$J67*'Input Bank'!AX67</f>
        <v>0</v>
      </c>
      <c r="AY67" s="446">
        <f>$J67*'Input Bank'!AY67</f>
        <v>0</v>
      </c>
      <c r="AZ67" s="446">
        <f>$J67*'Input Bank'!AZ67</f>
        <v>0</v>
      </c>
      <c r="BA67" s="447">
        <f>$J67*'Input Bank'!BA67</f>
        <v>0</v>
      </c>
      <c r="BB67" s="432"/>
      <c r="BG67" s="44"/>
      <c r="BH67" s="44"/>
      <c r="BI67" s="44"/>
    </row>
    <row r="68" spans="1:68" s="24" customFormat="1" ht="13">
      <c r="A68" s="439">
        <f>Bobot!P21</f>
        <v>1</v>
      </c>
      <c r="B68" s="439"/>
      <c r="C68" s="439"/>
      <c r="D68" s="439"/>
      <c r="E68" s="439"/>
      <c r="F68" s="47" t="s">
        <v>91</v>
      </c>
      <c r="G68" s="67" t="s">
        <v>20</v>
      </c>
      <c r="H68" s="36" t="s">
        <v>190</v>
      </c>
      <c r="I68" s="456"/>
      <c r="J68" s="457"/>
      <c r="K68" s="442"/>
      <c r="L68" s="474">
        <f t="shared" ref="L68:AZ68" si="12">SUM(L69:L75)</f>
        <v>0</v>
      </c>
      <c r="M68" s="474">
        <f t="shared" si="12"/>
        <v>0</v>
      </c>
      <c r="N68" s="474">
        <f t="shared" si="12"/>
        <v>0</v>
      </c>
      <c r="O68" s="474">
        <f t="shared" si="12"/>
        <v>0</v>
      </c>
      <c r="P68" s="474">
        <f t="shared" si="12"/>
        <v>0</v>
      </c>
      <c r="Q68" s="474">
        <f t="shared" si="12"/>
        <v>0</v>
      </c>
      <c r="R68" s="474">
        <f t="shared" si="12"/>
        <v>0</v>
      </c>
      <c r="S68" s="474">
        <f t="shared" si="12"/>
        <v>0</v>
      </c>
      <c r="T68" s="474">
        <f t="shared" si="12"/>
        <v>0</v>
      </c>
      <c r="U68" s="474">
        <f t="shared" si="12"/>
        <v>0</v>
      </c>
      <c r="V68" s="474">
        <f t="shared" si="12"/>
        <v>0</v>
      </c>
      <c r="W68" s="474">
        <f t="shared" si="12"/>
        <v>0</v>
      </c>
      <c r="X68" s="474">
        <f t="shared" si="12"/>
        <v>0</v>
      </c>
      <c r="Y68" s="474">
        <f t="shared" si="12"/>
        <v>0</v>
      </c>
      <c r="Z68" s="474">
        <f t="shared" si="12"/>
        <v>0</v>
      </c>
      <c r="AA68" s="474">
        <f t="shared" si="12"/>
        <v>0</v>
      </c>
      <c r="AB68" s="474">
        <f t="shared" si="12"/>
        <v>0</v>
      </c>
      <c r="AC68" s="474">
        <f t="shared" si="12"/>
        <v>0</v>
      </c>
      <c r="AD68" s="474">
        <f t="shared" si="12"/>
        <v>0</v>
      </c>
      <c r="AE68" s="474">
        <f t="shared" si="12"/>
        <v>0</v>
      </c>
      <c r="AF68" s="474">
        <f t="shared" si="12"/>
        <v>0</v>
      </c>
      <c r="AG68" s="474">
        <f t="shared" si="12"/>
        <v>0</v>
      </c>
      <c r="AH68" s="474">
        <f t="shared" si="12"/>
        <v>0</v>
      </c>
      <c r="AI68" s="474">
        <f t="shared" si="12"/>
        <v>0</v>
      </c>
      <c r="AJ68" s="474">
        <f t="shared" si="12"/>
        <v>0</v>
      </c>
      <c r="AK68" s="474">
        <f t="shared" si="12"/>
        <v>0</v>
      </c>
      <c r="AL68" s="474">
        <f t="shared" si="12"/>
        <v>0</v>
      </c>
      <c r="AM68" s="474">
        <f t="shared" si="12"/>
        <v>0</v>
      </c>
      <c r="AN68" s="474">
        <f t="shared" si="12"/>
        <v>0</v>
      </c>
      <c r="AO68" s="474">
        <f t="shared" si="12"/>
        <v>0</v>
      </c>
      <c r="AP68" s="474">
        <f t="shared" si="12"/>
        <v>0</v>
      </c>
      <c r="AQ68" s="474">
        <f t="shared" si="12"/>
        <v>0</v>
      </c>
      <c r="AR68" s="474">
        <f t="shared" si="12"/>
        <v>0</v>
      </c>
      <c r="AS68" s="474">
        <f t="shared" si="12"/>
        <v>0</v>
      </c>
      <c r="AT68" s="474">
        <f t="shared" si="12"/>
        <v>0</v>
      </c>
      <c r="AU68" s="474">
        <f t="shared" si="12"/>
        <v>0</v>
      </c>
      <c r="AV68" s="474">
        <f t="shared" si="12"/>
        <v>0</v>
      </c>
      <c r="AW68" s="474">
        <f t="shared" si="12"/>
        <v>0</v>
      </c>
      <c r="AX68" s="474">
        <f t="shared" si="12"/>
        <v>0</v>
      </c>
      <c r="AY68" s="474">
        <f t="shared" si="12"/>
        <v>0</v>
      </c>
      <c r="AZ68" s="474">
        <f t="shared" si="12"/>
        <v>0</v>
      </c>
      <c r="BA68" s="474">
        <f>SUM(BA69:BA75)</f>
        <v>0</v>
      </c>
      <c r="BB68" s="432"/>
      <c r="BG68" s="44"/>
      <c r="BH68" s="44"/>
      <c r="BI68" s="44"/>
    </row>
    <row r="69" spans="1:68" s="24" customFormat="1">
      <c r="A69" s="439" t="e">
        <f>Bobot!#REF!</f>
        <v>#REF!</v>
      </c>
      <c r="B69" s="439"/>
      <c r="C69" s="439"/>
      <c r="D69" s="439"/>
      <c r="E69" s="439"/>
      <c r="F69" s="47" t="s">
        <v>92</v>
      </c>
      <c r="G69" s="69" t="s">
        <v>414</v>
      </c>
      <c r="H69" s="42" t="s">
        <v>312</v>
      </c>
      <c r="I69" s="443">
        <f>IF($K$7="Skenario Bank 1",VLOOKUP($F69,Bobot!$F$16:$AA$180,15,0),IF($K$7="Skenario Bank 2",VLOOKUP(F69,Bobot!$F$16:$AA$180,18,0),IF($K$7="Skenario Bank 3",VLOOKUP($F69,Bobot!$F$16:$AA$180,21,0),0)))</f>
        <v>0</v>
      </c>
      <c r="J69" s="444">
        <f>IF($K$7="Skenario Bank 1",VLOOKUP($F69,Bobot!$F$16:$AA$180,16,0),IF($K$7="Skenario Bank 2",VLOOKUP($F69,Bobot!$F$16:$AA$180,19,0),IF($K$7="Skenario Bank 3",VLOOKUP($F69,Bobot!$F$16:$AA$180,22,0),0)))</f>
        <v>0</v>
      </c>
      <c r="K69" s="442"/>
      <c r="L69" s="445">
        <f>IF(Bobot!$P69=0,1,0)*('Input Bank'!L69+'Input Bank'!K69)*I69</f>
        <v>0</v>
      </c>
      <c r="M69" s="446">
        <f>Bobot!$P69*($I69*('Input Bank'!$K69+'Input Bank'!$L69)/30)+($J69*'Input Bank'!M69)</f>
        <v>0</v>
      </c>
      <c r="N69" s="446">
        <f>Bobot!$P69*($I69*('Input Bank'!$K69+'Input Bank'!$L69)/30)+($J69*'Input Bank'!N69)</f>
        <v>0</v>
      </c>
      <c r="O69" s="446">
        <f>Bobot!$P69*($I69*('Input Bank'!$K69+'Input Bank'!$L69)/30)+($J69*'Input Bank'!O69)</f>
        <v>0</v>
      </c>
      <c r="P69" s="446">
        <f>Bobot!$P69*($I69*('Input Bank'!$K69+'Input Bank'!$L69)/30)+($J69*'Input Bank'!P69)</f>
        <v>0</v>
      </c>
      <c r="Q69" s="446">
        <f>Bobot!$P69*($I69*('Input Bank'!$K69+'Input Bank'!$L69)/30)+($J69*'Input Bank'!Q69)</f>
        <v>0</v>
      </c>
      <c r="R69" s="446">
        <f>Bobot!$P69*($I69*('Input Bank'!$K69+'Input Bank'!$L69)/30)+($J69*'Input Bank'!R69)</f>
        <v>0</v>
      </c>
      <c r="S69" s="446">
        <f>Bobot!$P69*($I69*('Input Bank'!$K69+'Input Bank'!$L69)/30)+($J69*'Input Bank'!S69)</f>
        <v>0</v>
      </c>
      <c r="T69" s="446">
        <f>Bobot!$P69*($I69*('Input Bank'!$K69+'Input Bank'!$L69)/30)+($J69*'Input Bank'!T69)</f>
        <v>0</v>
      </c>
      <c r="U69" s="446">
        <f>Bobot!$P69*($I69*('Input Bank'!$K69+'Input Bank'!$L69)/30)+($J69*'Input Bank'!U69)</f>
        <v>0</v>
      </c>
      <c r="V69" s="446">
        <f>Bobot!$P69*($I69*('Input Bank'!$K69+'Input Bank'!$L69)/30)+($J69*'Input Bank'!V69)</f>
        <v>0</v>
      </c>
      <c r="W69" s="446">
        <f>Bobot!$P69*($I69*('Input Bank'!$K69+'Input Bank'!$L69)/30)+($J69*'Input Bank'!W69)</f>
        <v>0</v>
      </c>
      <c r="X69" s="446">
        <f>Bobot!$P69*($I69*('Input Bank'!$K69+'Input Bank'!$L69)/30)+($J69*'Input Bank'!X69)</f>
        <v>0</v>
      </c>
      <c r="Y69" s="446">
        <f>Bobot!$P69*($I69*('Input Bank'!$K69+'Input Bank'!$L69)/30)+($J69*'Input Bank'!Y69)</f>
        <v>0</v>
      </c>
      <c r="Z69" s="446">
        <f>Bobot!$P69*($I69*('Input Bank'!$K69+'Input Bank'!$L69)/30)+($J69*'Input Bank'!Z69)</f>
        <v>0</v>
      </c>
      <c r="AA69" s="446">
        <f>Bobot!$P69*($I69*('Input Bank'!$K69+'Input Bank'!$L69)/30)+($J69*'Input Bank'!AA69)</f>
        <v>0</v>
      </c>
      <c r="AB69" s="446">
        <f>Bobot!$P69*($I69*('Input Bank'!$K69+'Input Bank'!$L69)/30)+($J69*'Input Bank'!AB69)</f>
        <v>0</v>
      </c>
      <c r="AC69" s="446">
        <f>Bobot!$P69*($I69*('Input Bank'!$K69+'Input Bank'!$L69)/30)+($J69*'Input Bank'!AC69)</f>
        <v>0</v>
      </c>
      <c r="AD69" s="446">
        <f>Bobot!$P69*($I69*('Input Bank'!$K69+'Input Bank'!$L69)/30)+($J69*'Input Bank'!AD69)</f>
        <v>0</v>
      </c>
      <c r="AE69" s="446">
        <f>Bobot!$P69*($I69*('Input Bank'!$K69+'Input Bank'!$L69)/30)+($J69*'Input Bank'!AE69)</f>
        <v>0</v>
      </c>
      <c r="AF69" s="446">
        <f>Bobot!$P69*($I69*('Input Bank'!$K69+'Input Bank'!$L69)/30)+($J69*'Input Bank'!AF69)</f>
        <v>0</v>
      </c>
      <c r="AG69" s="446">
        <f>Bobot!$P69*($I69*('Input Bank'!$K69+'Input Bank'!$L69)/30)+($J69*'Input Bank'!AG69)</f>
        <v>0</v>
      </c>
      <c r="AH69" s="446">
        <f>Bobot!$P69*($I69*('Input Bank'!$K69+'Input Bank'!$L69)/30)+($J69*'Input Bank'!AH69)</f>
        <v>0</v>
      </c>
      <c r="AI69" s="446">
        <f>Bobot!$P69*($I69*('Input Bank'!$K69+'Input Bank'!$L69)/30)+($J69*'Input Bank'!AI69)</f>
        <v>0</v>
      </c>
      <c r="AJ69" s="446">
        <f>Bobot!$P69*($I69*('Input Bank'!$K69+'Input Bank'!$L69)/30)+($J69*'Input Bank'!AJ69)</f>
        <v>0</v>
      </c>
      <c r="AK69" s="446">
        <f>Bobot!$P69*($I69*('Input Bank'!$K69+'Input Bank'!$L69)/30)+($J69*'Input Bank'!AK69)</f>
        <v>0</v>
      </c>
      <c r="AL69" s="446">
        <f>Bobot!$P69*($I69*('Input Bank'!$K69+'Input Bank'!$L69)/30)+($J69*'Input Bank'!AL69)</f>
        <v>0</v>
      </c>
      <c r="AM69" s="446">
        <f>Bobot!$P69*($I69*('Input Bank'!$K69+'Input Bank'!$L69)/30)+($J69*'Input Bank'!AM69)</f>
        <v>0</v>
      </c>
      <c r="AN69" s="446">
        <f>Bobot!$P69*($I69*('Input Bank'!$K69+'Input Bank'!$L69)/30)+($J69*'Input Bank'!AN69)</f>
        <v>0</v>
      </c>
      <c r="AO69" s="446">
        <f>Bobot!$P69*($I69*('Input Bank'!$K69+'Input Bank'!$L69)/30)+($J69*'Input Bank'!AO69)</f>
        <v>0</v>
      </c>
      <c r="AP69" s="446">
        <f>Bobot!$P69*($I69*('Input Bank'!$K69+'Input Bank'!$L69)/30)+($J69*'Input Bank'!AP69)</f>
        <v>0</v>
      </c>
      <c r="AQ69" s="446">
        <f>$J69*'Input Bank'!AQ69</f>
        <v>0</v>
      </c>
      <c r="AR69" s="446">
        <f>$J69*'Input Bank'!AR69</f>
        <v>0</v>
      </c>
      <c r="AS69" s="446">
        <f>$J69*'Input Bank'!AS69</f>
        <v>0</v>
      </c>
      <c r="AT69" s="446">
        <f>$J69*'Input Bank'!AT69</f>
        <v>0</v>
      </c>
      <c r="AU69" s="446">
        <f>$J69*'Input Bank'!AU69</f>
        <v>0</v>
      </c>
      <c r="AV69" s="446">
        <f>$J69*'Input Bank'!AV69</f>
        <v>0</v>
      </c>
      <c r="AW69" s="446">
        <f>$J69*'Input Bank'!AW69</f>
        <v>0</v>
      </c>
      <c r="AX69" s="446">
        <f>$J69*'Input Bank'!AX69</f>
        <v>0</v>
      </c>
      <c r="AY69" s="446">
        <f>$J69*'Input Bank'!AY69</f>
        <v>0</v>
      </c>
      <c r="AZ69" s="446">
        <f>$J69*'Input Bank'!AZ69</f>
        <v>0</v>
      </c>
      <c r="BA69" s="447">
        <f>$J69*'Input Bank'!BA69</f>
        <v>0</v>
      </c>
      <c r="BB69" s="432"/>
      <c r="BJ69" s="44"/>
    </row>
    <row r="70" spans="1:68" s="24" customFormat="1">
      <c r="A70" s="439">
        <f>Bobot!P22</f>
        <v>1</v>
      </c>
      <c r="B70" s="439"/>
      <c r="C70" s="439"/>
      <c r="D70" s="439"/>
      <c r="E70" s="439"/>
      <c r="F70" s="47" t="s">
        <v>93</v>
      </c>
      <c r="G70" s="69" t="s">
        <v>415</v>
      </c>
      <c r="H70" s="45" t="s">
        <v>309</v>
      </c>
      <c r="I70" s="443">
        <f>IF($K$7="Skenario Bank 1",VLOOKUP($F70,Bobot!$F$16:$AA$180,15,0),IF($K$7="Skenario Bank 2",VLOOKUP(F70,Bobot!$F$16:$AA$180,18,0),IF($K$7="Skenario Bank 3",VLOOKUP($F70,Bobot!$F$16:$AA$180,21,0),0)))</f>
        <v>0</v>
      </c>
      <c r="J70" s="444">
        <f>IF($K$7="Skenario Bank 1",VLOOKUP($F70,Bobot!$F$16:$AA$180,16,0),IF($K$7="Skenario Bank 2",VLOOKUP($F70,Bobot!$F$16:$AA$180,19,0),IF($K$7="Skenario Bank 3",VLOOKUP($F70,Bobot!$F$16:$AA$180,22,0),0)))</f>
        <v>0</v>
      </c>
      <c r="K70" s="442"/>
      <c r="L70" s="445">
        <f>IF(Bobot!$P70=0,1,0)*('Input Bank'!L70+'Input Bank'!K70)*I70</f>
        <v>0</v>
      </c>
      <c r="M70" s="446">
        <f>Bobot!$P70*($I70*('Input Bank'!$K70+'Input Bank'!$L70)/30)+($J70*'Input Bank'!M70)</f>
        <v>0</v>
      </c>
      <c r="N70" s="446">
        <f>Bobot!$P70*($I70*('Input Bank'!$K70+'Input Bank'!$L70)/30)+($J70*'Input Bank'!N70)</f>
        <v>0</v>
      </c>
      <c r="O70" s="446">
        <f>Bobot!$P70*($I70*('Input Bank'!$K70+'Input Bank'!$L70)/30)+($J70*'Input Bank'!O70)</f>
        <v>0</v>
      </c>
      <c r="P70" s="446">
        <f>Bobot!$P70*($I70*('Input Bank'!$K70+'Input Bank'!$L70)/30)+($J70*'Input Bank'!P70)</f>
        <v>0</v>
      </c>
      <c r="Q70" s="446">
        <f>Bobot!$P70*($I70*('Input Bank'!$K70+'Input Bank'!$L70)/30)+($J70*'Input Bank'!Q70)</f>
        <v>0</v>
      </c>
      <c r="R70" s="446">
        <f>Bobot!$P70*($I70*('Input Bank'!$K70+'Input Bank'!$L70)/30)+($J70*'Input Bank'!R70)</f>
        <v>0</v>
      </c>
      <c r="S70" s="446">
        <f>Bobot!$P70*($I70*('Input Bank'!$K70+'Input Bank'!$L70)/30)+($J70*'Input Bank'!S70)</f>
        <v>0</v>
      </c>
      <c r="T70" s="446">
        <f>Bobot!$P70*($I70*('Input Bank'!$K70+'Input Bank'!$L70)/30)+($J70*'Input Bank'!T70)</f>
        <v>0</v>
      </c>
      <c r="U70" s="446">
        <f>Bobot!$P70*($I70*('Input Bank'!$K70+'Input Bank'!$L70)/30)+($J70*'Input Bank'!U70)</f>
        <v>0</v>
      </c>
      <c r="V70" s="446">
        <f>Bobot!$P70*($I70*('Input Bank'!$K70+'Input Bank'!$L70)/30)+($J70*'Input Bank'!V70)</f>
        <v>0</v>
      </c>
      <c r="W70" s="446">
        <f>Bobot!$P70*($I70*('Input Bank'!$K70+'Input Bank'!$L70)/30)+($J70*'Input Bank'!W70)</f>
        <v>0</v>
      </c>
      <c r="X70" s="446">
        <f>Bobot!$P70*($I70*('Input Bank'!$K70+'Input Bank'!$L70)/30)+($J70*'Input Bank'!X70)</f>
        <v>0</v>
      </c>
      <c r="Y70" s="446">
        <f>Bobot!$P70*($I70*('Input Bank'!$K70+'Input Bank'!$L70)/30)+($J70*'Input Bank'!Y70)</f>
        <v>0</v>
      </c>
      <c r="Z70" s="446">
        <f>Bobot!$P70*($I70*('Input Bank'!$K70+'Input Bank'!$L70)/30)+($J70*'Input Bank'!Z70)</f>
        <v>0</v>
      </c>
      <c r="AA70" s="446">
        <f>Bobot!$P70*($I70*('Input Bank'!$K70+'Input Bank'!$L70)/30)+($J70*'Input Bank'!AA70)</f>
        <v>0</v>
      </c>
      <c r="AB70" s="446">
        <f>Bobot!$P70*($I70*('Input Bank'!$K70+'Input Bank'!$L70)/30)+($J70*'Input Bank'!AB70)</f>
        <v>0</v>
      </c>
      <c r="AC70" s="446">
        <f>Bobot!$P70*($I70*('Input Bank'!$K70+'Input Bank'!$L70)/30)+($J70*'Input Bank'!AC70)</f>
        <v>0</v>
      </c>
      <c r="AD70" s="446">
        <f>Bobot!$P70*($I70*('Input Bank'!$K70+'Input Bank'!$L70)/30)+($J70*'Input Bank'!AD70)</f>
        <v>0</v>
      </c>
      <c r="AE70" s="446">
        <f>Bobot!$P70*($I70*('Input Bank'!$K70+'Input Bank'!$L70)/30)+($J70*'Input Bank'!AE70)</f>
        <v>0</v>
      </c>
      <c r="AF70" s="446">
        <f>Bobot!$P70*($I70*('Input Bank'!$K70+'Input Bank'!$L70)/30)+($J70*'Input Bank'!AF70)</f>
        <v>0</v>
      </c>
      <c r="AG70" s="446">
        <f>Bobot!$P70*($I70*('Input Bank'!$K70+'Input Bank'!$L70)/30)+($J70*'Input Bank'!AG70)</f>
        <v>0</v>
      </c>
      <c r="AH70" s="446">
        <f>Bobot!$P70*($I70*('Input Bank'!$K70+'Input Bank'!$L70)/30)+($J70*'Input Bank'!AH70)</f>
        <v>0</v>
      </c>
      <c r="AI70" s="446">
        <f>Bobot!$P70*($I70*('Input Bank'!$K70+'Input Bank'!$L70)/30)+($J70*'Input Bank'!AI70)</f>
        <v>0</v>
      </c>
      <c r="AJ70" s="446">
        <f>Bobot!$P70*($I70*('Input Bank'!$K70+'Input Bank'!$L70)/30)+($J70*'Input Bank'!AJ70)</f>
        <v>0</v>
      </c>
      <c r="AK70" s="446">
        <f>Bobot!$P70*($I70*('Input Bank'!$K70+'Input Bank'!$L70)/30)+($J70*'Input Bank'!AK70)</f>
        <v>0</v>
      </c>
      <c r="AL70" s="446">
        <f>Bobot!$P70*($I70*('Input Bank'!$K70+'Input Bank'!$L70)/30)+($J70*'Input Bank'!AL70)</f>
        <v>0</v>
      </c>
      <c r="AM70" s="446">
        <f>Bobot!$P70*($I70*('Input Bank'!$K70+'Input Bank'!$L70)/30)+($J70*'Input Bank'!AM70)</f>
        <v>0</v>
      </c>
      <c r="AN70" s="446">
        <f>Bobot!$P70*($I70*('Input Bank'!$K70+'Input Bank'!$L70)/30)+($J70*'Input Bank'!AN70)</f>
        <v>0</v>
      </c>
      <c r="AO70" s="446">
        <f>Bobot!$P70*($I70*('Input Bank'!$K70+'Input Bank'!$L70)/30)+($J70*'Input Bank'!AO70)</f>
        <v>0</v>
      </c>
      <c r="AP70" s="446">
        <f>Bobot!$P70*($I70*('Input Bank'!$K70+'Input Bank'!$L70)/30)+($J70*'Input Bank'!AP70)</f>
        <v>0</v>
      </c>
      <c r="AQ70" s="446">
        <f>$J70*'Input Bank'!AQ70</f>
        <v>0</v>
      </c>
      <c r="AR70" s="446">
        <f>$J70*'Input Bank'!AR70</f>
        <v>0</v>
      </c>
      <c r="AS70" s="446">
        <f>$J70*'Input Bank'!AS70</f>
        <v>0</v>
      </c>
      <c r="AT70" s="446">
        <f>$J70*'Input Bank'!AT70</f>
        <v>0</v>
      </c>
      <c r="AU70" s="446">
        <f>$J70*'Input Bank'!AU70</f>
        <v>0</v>
      </c>
      <c r="AV70" s="446">
        <f>$J70*'Input Bank'!AV70</f>
        <v>0</v>
      </c>
      <c r="AW70" s="446">
        <f>$J70*'Input Bank'!AW70</f>
        <v>0</v>
      </c>
      <c r="AX70" s="446">
        <f>$J70*'Input Bank'!AX70</f>
        <v>0</v>
      </c>
      <c r="AY70" s="446">
        <f>$J70*'Input Bank'!AY70</f>
        <v>0</v>
      </c>
      <c r="AZ70" s="446">
        <f>$J70*'Input Bank'!AZ70</f>
        <v>0</v>
      </c>
      <c r="BA70" s="447">
        <f>$J70*'Input Bank'!BA70</f>
        <v>0</v>
      </c>
      <c r="BB70" s="432"/>
      <c r="BJ70" s="44"/>
    </row>
    <row r="71" spans="1:68" s="24" customFormat="1">
      <c r="A71" s="439">
        <f>Bobot!P23</f>
        <v>1</v>
      </c>
      <c r="B71" s="439"/>
      <c r="C71" s="439"/>
      <c r="D71" s="439"/>
      <c r="E71" s="439"/>
      <c r="F71" s="47" t="s">
        <v>94</v>
      </c>
      <c r="G71" s="69" t="s">
        <v>416</v>
      </c>
      <c r="H71" s="42" t="s">
        <v>310</v>
      </c>
      <c r="I71" s="443">
        <f>IF($K$7="Skenario Bank 1",VLOOKUP($F71,Bobot!$F$16:$AA$180,15,0),IF($K$7="Skenario Bank 2",VLOOKUP(F71,Bobot!$F$16:$AA$180,18,0),IF($K$7="Skenario Bank 3",VLOOKUP($F71,Bobot!$F$16:$AA$180,21,0),0)))</f>
        <v>0</v>
      </c>
      <c r="J71" s="444">
        <f>IF($K$7="Skenario Bank 1",VLOOKUP($F71,Bobot!$F$16:$AA$180,16,0),IF($K$7="Skenario Bank 2",VLOOKUP($F71,Bobot!$F$16:$AA$180,19,0),IF($K$7="Skenario Bank 3",VLOOKUP($F71,Bobot!$F$16:$AA$180,22,0),0)))</f>
        <v>0</v>
      </c>
      <c r="K71" s="442"/>
      <c r="L71" s="445">
        <f>IF(Bobot!$P71=0,1,0)*('Input Bank'!L71+'Input Bank'!K71)*I71</f>
        <v>0</v>
      </c>
      <c r="M71" s="446">
        <f>Bobot!$P71*($I71*('Input Bank'!$K71+'Input Bank'!$L71)/30)+($J71*'Input Bank'!M71)</f>
        <v>0</v>
      </c>
      <c r="N71" s="446">
        <f>Bobot!$P71*($I71*('Input Bank'!$K71+'Input Bank'!$L71)/30)+($J71*'Input Bank'!N71)</f>
        <v>0</v>
      </c>
      <c r="O71" s="446">
        <f>Bobot!$P71*($I71*('Input Bank'!$K71+'Input Bank'!$L71)/30)+($J71*'Input Bank'!O71)</f>
        <v>0</v>
      </c>
      <c r="P71" s="446">
        <f>Bobot!$P71*($I71*('Input Bank'!$K71+'Input Bank'!$L71)/30)+($J71*'Input Bank'!P71)</f>
        <v>0</v>
      </c>
      <c r="Q71" s="446">
        <f>Bobot!$P71*($I71*('Input Bank'!$K71+'Input Bank'!$L71)/30)+($J71*'Input Bank'!Q71)</f>
        <v>0</v>
      </c>
      <c r="R71" s="446">
        <f>Bobot!$P71*($I71*('Input Bank'!$K71+'Input Bank'!$L71)/30)+($J71*'Input Bank'!R71)</f>
        <v>0</v>
      </c>
      <c r="S71" s="446">
        <f>Bobot!$P71*($I71*('Input Bank'!$K71+'Input Bank'!$L71)/30)+($J71*'Input Bank'!S71)</f>
        <v>0</v>
      </c>
      <c r="T71" s="446">
        <f>Bobot!$P71*($I71*('Input Bank'!$K71+'Input Bank'!$L71)/30)+($J71*'Input Bank'!T71)</f>
        <v>0</v>
      </c>
      <c r="U71" s="446">
        <f>Bobot!$P71*($I71*('Input Bank'!$K71+'Input Bank'!$L71)/30)+($J71*'Input Bank'!U71)</f>
        <v>0</v>
      </c>
      <c r="V71" s="446">
        <f>Bobot!$P71*($I71*('Input Bank'!$K71+'Input Bank'!$L71)/30)+($J71*'Input Bank'!V71)</f>
        <v>0</v>
      </c>
      <c r="W71" s="446">
        <f>Bobot!$P71*($I71*('Input Bank'!$K71+'Input Bank'!$L71)/30)+($J71*'Input Bank'!W71)</f>
        <v>0</v>
      </c>
      <c r="X71" s="446">
        <f>Bobot!$P71*($I71*('Input Bank'!$K71+'Input Bank'!$L71)/30)+($J71*'Input Bank'!X71)</f>
        <v>0</v>
      </c>
      <c r="Y71" s="446">
        <f>Bobot!$P71*($I71*('Input Bank'!$K71+'Input Bank'!$L71)/30)+($J71*'Input Bank'!Y71)</f>
        <v>0</v>
      </c>
      <c r="Z71" s="446">
        <f>Bobot!$P71*($I71*('Input Bank'!$K71+'Input Bank'!$L71)/30)+($J71*'Input Bank'!Z71)</f>
        <v>0</v>
      </c>
      <c r="AA71" s="446">
        <f>Bobot!$P71*($I71*('Input Bank'!$K71+'Input Bank'!$L71)/30)+($J71*'Input Bank'!AA71)</f>
        <v>0</v>
      </c>
      <c r="AB71" s="446">
        <f>Bobot!$P71*($I71*('Input Bank'!$K71+'Input Bank'!$L71)/30)+($J71*'Input Bank'!AB71)</f>
        <v>0</v>
      </c>
      <c r="AC71" s="446">
        <f>Bobot!$P71*($I71*('Input Bank'!$K71+'Input Bank'!$L71)/30)+($J71*'Input Bank'!AC71)</f>
        <v>0</v>
      </c>
      <c r="AD71" s="446">
        <f>Bobot!$P71*($I71*('Input Bank'!$K71+'Input Bank'!$L71)/30)+($J71*'Input Bank'!AD71)</f>
        <v>0</v>
      </c>
      <c r="AE71" s="446">
        <f>Bobot!$P71*($I71*('Input Bank'!$K71+'Input Bank'!$L71)/30)+($J71*'Input Bank'!AE71)</f>
        <v>0</v>
      </c>
      <c r="AF71" s="446">
        <f>Bobot!$P71*($I71*('Input Bank'!$K71+'Input Bank'!$L71)/30)+($J71*'Input Bank'!AF71)</f>
        <v>0</v>
      </c>
      <c r="AG71" s="446">
        <f>Bobot!$P71*($I71*('Input Bank'!$K71+'Input Bank'!$L71)/30)+($J71*'Input Bank'!AG71)</f>
        <v>0</v>
      </c>
      <c r="AH71" s="446">
        <f>Bobot!$P71*($I71*('Input Bank'!$K71+'Input Bank'!$L71)/30)+($J71*'Input Bank'!AH71)</f>
        <v>0</v>
      </c>
      <c r="AI71" s="446">
        <f>Bobot!$P71*($I71*('Input Bank'!$K71+'Input Bank'!$L71)/30)+($J71*'Input Bank'!AI71)</f>
        <v>0</v>
      </c>
      <c r="AJ71" s="446">
        <f>Bobot!$P71*($I71*('Input Bank'!$K71+'Input Bank'!$L71)/30)+($J71*'Input Bank'!AJ71)</f>
        <v>0</v>
      </c>
      <c r="AK71" s="446">
        <f>Bobot!$P71*($I71*('Input Bank'!$K71+'Input Bank'!$L71)/30)+($J71*'Input Bank'!AK71)</f>
        <v>0</v>
      </c>
      <c r="AL71" s="446">
        <f>Bobot!$P71*($I71*('Input Bank'!$K71+'Input Bank'!$L71)/30)+($J71*'Input Bank'!AL71)</f>
        <v>0</v>
      </c>
      <c r="AM71" s="446">
        <f>Bobot!$P71*($I71*('Input Bank'!$K71+'Input Bank'!$L71)/30)+($J71*'Input Bank'!AM71)</f>
        <v>0</v>
      </c>
      <c r="AN71" s="446">
        <f>Bobot!$P71*($I71*('Input Bank'!$K71+'Input Bank'!$L71)/30)+($J71*'Input Bank'!AN71)</f>
        <v>0</v>
      </c>
      <c r="AO71" s="446">
        <f>Bobot!$P71*($I71*('Input Bank'!$K71+'Input Bank'!$L71)/30)+($J71*'Input Bank'!AO71)</f>
        <v>0</v>
      </c>
      <c r="AP71" s="446">
        <f>Bobot!$P71*($I71*('Input Bank'!$K71+'Input Bank'!$L71)/30)+($J71*'Input Bank'!AP71)</f>
        <v>0</v>
      </c>
      <c r="AQ71" s="446">
        <f>$J71*'Input Bank'!AQ71</f>
        <v>0</v>
      </c>
      <c r="AR71" s="446">
        <f>$J71*'Input Bank'!AR71</f>
        <v>0</v>
      </c>
      <c r="AS71" s="446">
        <f>$J71*'Input Bank'!AS71</f>
        <v>0</v>
      </c>
      <c r="AT71" s="446">
        <f>$J71*'Input Bank'!AT71</f>
        <v>0</v>
      </c>
      <c r="AU71" s="446">
        <f>$J71*'Input Bank'!AU71</f>
        <v>0</v>
      </c>
      <c r="AV71" s="446">
        <f>$J71*'Input Bank'!AV71</f>
        <v>0</v>
      </c>
      <c r="AW71" s="446">
        <f>$J71*'Input Bank'!AW71</f>
        <v>0</v>
      </c>
      <c r="AX71" s="446">
        <f>$J71*'Input Bank'!AX71</f>
        <v>0</v>
      </c>
      <c r="AY71" s="446">
        <f>$J71*'Input Bank'!AY71</f>
        <v>0</v>
      </c>
      <c r="AZ71" s="446">
        <f>$J71*'Input Bank'!AZ71</f>
        <v>0</v>
      </c>
      <c r="BA71" s="447">
        <f>$J71*'Input Bank'!BA71</f>
        <v>0</v>
      </c>
      <c r="BB71" s="432"/>
      <c r="BJ71" s="44"/>
    </row>
    <row r="72" spans="1:68" s="24" customFormat="1">
      <c r="A72" s="439">
        <f>Bobot!P25</f>
        <v>1</v>
      </c>
      <c r="B72" s="439"/>
      <c r="C72" s="439"/>
      <c r="D72" s="439"/>
      <c r="E72" s="439"/>
      <c r="F72" s="47" t="s">
        <v>95</v>
      </c>
      <c r="G72" s="69" t="s">
        <v>417</v>
      </c>
      <c r="H72" s="108" t="s">
        <v>311</v>
      </c>
      <c r="I72" s="443">
        <f>IF($K$7="Skenario Bank 1",VLOOKUP($F72,Bobot!$F$16:$AA$180,15,0),IF($K$7="Skenario Bank 2",VLOOKUP(F72,Bobot!$F$16:$AA$180,18,0),IF($K$7="Skenario Bank 3",VLOOKUP($F72,Bobot!$F$16:$AA$180,21,0),0)))</f>
        <v>0</v>
      </c>
      <c r="J72" s="444">
        <f>IF($K$7="Skenario Bank 1",VLOOKUP($F72,Bobot!$F$16:$AA$180,16,0),IF($K$7="Skenario Bank 2",VLOOKUP($F72,Bobot!$F$16:$AA$180,19,0),IF($K$7="Skenario Bank 3",VLOOKUP($F72,Bobot!$F$16:$AA$180,22,0),0)))</f>
        <v>0</v>
      </c>
      <c r="K72" s="442"/>
      <c r="L72" s="445">
        <f>IF(Bobot!$P72=0,1,0)*('Input Bank'!L72+'Input Bank'!K72)*I72</f>
        <v>0</v>
      </c>
      <c r="M72" s="446">
        <f>Bobot!$P72*($I72*('Input Bank'!$K72+'Input Bank'!$L72)/30)+($J72*'Input Bank'!M72)</f>
        <v>0</v>
      </c>
      <c r="N72" s="446">
        <f>Bobot!$P72*($I72*('Input Bank'!$K72+'Input Bank'!$L72)/30)+($J72*'Input Bank'!N72)</f>
        <v>0</v>
      </c>
      <c r="O72" s="446">
        <f>Bobot!$P72*($I72*('Input Bank'!$K72+'Input Bank'!$L72)/30)+($J72*'Input Bank'!O72)</f>
        <v>0</v>
      </c>
      <c r="P72" s="446">
        <f>Bobot!$P72*($I72*('Input Bank'!$K72+'Input Bank'!$L72)/30)+($J72*'Input Bank'!P72)</f>
        <v>0</v>
      </c>
      <c r="Q72" s="446">
        <f>Bobot!$P72*($I72*('Input Bank'!$K72+'Input Bank'!$L72)/30)+($J72*'Input Bank'!Q72)</f>
        <v>0</v>
      </c>
      <c r="R72" s="446">
        <f>Bobot!$P72*($I72*('Input Bank'!$K72+'Input Bank'!$L72)/30)+($J72*'Input Bank'!R72)</f>
        <v>0</v>
      </c>
      <c r="S72" s="446">
        <f>Bobot!$P72*($I72*('Input Bank'!$K72+'Input Bank'!$L72)/30)+($J72*'Input Bank'!S72)</f>
        <v>0</v>
      </c>
      <c r="T72" s="446">
        <f>Bobot!$P72*($I72*('Input Bank'!$K72+'Input Bank'!$L72)/30)+($J72*'Input Bank'!T72)</f>
        <v>0</v>
      </c>
      <c r="U72" s="446">
        <f>Bobot!$P72*($I72*('Input Bank'!$K72+'Input Bank'!$L72)/30)+($J72*'Input Bank'!U72)</f>
        <v>0</v>
      </c>
      <c r="V72" s="446">
        <f>Bobot!$P72*($I72*('Input Bank'!$K72+'Input Bank'!$L72)/30)+($J72*'Input Bank'!V72)</f>
        <v>0</v>
      </c>
      <c r="W72" s="446">
        <f>Bobot!$P72*($I72*('Input Bank'!$K72+'Input Bank'!$L72)/30)+($J72*'Input Bank'!W72)</f>
        <v>0</v>
      </c>
      <c r="X72" s="446">
        <f>Bobot!$P72*($I72*('Input Bank'!$K72+'Input Bank'!$L72)/30)+($J72*'Input Bank'!X72)</f>
        <v>0</v>
      </c>
      <c r="Y72" s="446">
        <f>Bobot!$P72*($I72*('Input Bank'!$K72+'Input Bank'!$L72)/30)+($J72*'Input Bank'!Y72)</f>
        <v>0</v>
      </c>
      <c r="Z72" s="446">
        <f>Bobot!$P72*($I72*('Input Bank'!$K72+'Input Bank'!$L72)/30)+($J72*'Input Bank'!Z72)</f>
        <v>0</v>
      </c>
      <c r="AA72" s="446">
        <f>Bobot!$P72*($I72*('Input Bank'!$K72+'Input Bank'!$L72)/30)+($J72*'Input Bank'!AA72)</f>
        <v>0</v>
      </c>
      <c r="AB72" s="446">
        <f>Bobot!$P72*($I72*('Input Bank'!$K72+'Input Bank'!$L72)/30)+($J72*'Input Bank'!AB72)</f>
        <v>0</v>
      </c>
      <c r="AC72" s="446">
        <f>Bobot!$P72*($I72*('Input Bank'!$K72+'Input Bank'!$L72)/30)+($J72*'Input Bank'!AC72)</f>
        <v>0</v>
      </c>
      <c r="AD72" s="446">
        <f>Bobot!$P72*($I72*('Input Bank'!$K72+'Input Bank'!$L72)/30)+($J72*'Input Bank'!AD72)</f>
        <v>0</v>
      </c>
      <c r="AE72" s="446">
        <f>Bobot!$P72*($I72*('Input Bank'!$K72+'Input Bank'!$L72)/30)+($J72*'Input Bank'!AE72)</f>
        <v>0</v>
      </c>
      <c r="AF72" s="446">
        <f>Bobot!$P72*($I72*('Input Bank'!$K72+'Input Bank'!$L72)/30)+($J72*'Input Bank'!AF72)</f>
        <v>0</v>
      </c>
      <c r="AG72" s="446">
        <f>Bobot!$P72*($I72*('Input Bank'!$K72+'Input Bank'!$L72)/30)+($J72*'Input Bank'!AG72)</f>
        <v>0</v>
      </c>
      <c r="AH72" s="446">
        <f>Bobot!$P72*($I72*('Input Bank'!$K72+'Input Bank'!$L72)/30)+($J72*'Input Bank'!AH72)</f>
        <v>0</v>
      </c>
      <c r="AI72" s="446">
        <f>Bobot!$P72*($I72*('Input Bank'!$K72+'Input Bank'!$L72)/30)+($J72*'Input Bank'!AI72)</f>
        <v>0</v>
      </c>
      <c r="AJ72" s="446">
        <f>Bobot!$P72*($I72*('Input Bank'!$K72+'Input Bank'!$L72)/30)+($J72*'Input Bank'!AJ72)</f>
        <v>0</v>
      </c>
      <c r="AK72" s="446">
        <f>Bobot!$P72*($I72*('Input Bank'!$K72+'Input Bank'!$L72)/30)+($J72*'Input Bank'!AK72)</f>
        <v>0</v>
      </c>
      <c r="AL72" s="446">
        <f>Bobot!$P72*($I72*('Input Bank'!$K72+'Input Bank'!$L72)/30)+($J72*'Input Bank'!AL72)</f>
        <v>0</v>
      </c>
      <c r="AM72" s="446">
        <f>Bobot!$P72*($I72*('Input Bank'!$K72+'Input Bank'!$L72)/30)+($J72*'Input Bank'!AM72)</f>
        <v>0</v>
      </c>
      <c r="AN72" s="446">
        <f>Bobot!$P72*($I72*('Input Bank'!$K72+'Input Bank'!$L72)/30)+($J72*'Input Bank'!AN72)</f>
        <v>0</v>
      </c>
      <c r="AO72" s="446">
        <f>Bobot!$P72*($I72*('Input Bank'!$K72+'Input Bank'!$L72)/30)+($J72*'Input Bank'!AO72)</f>
        <v>0</v>
      </c>
      <c r="AP72" s="446">
        <f>Bobot!$P72*($I72*('Input Bank'!$K72+'Input Bank'!$L72)/30)+($J72*'Input Bank'!AP72)</f>
        <v>0</v>
      </c>
      <c r="AQ72" s="446">
        <f>$J72*'Input Bank'!AQ72</f>
        <v>0</v>
      </c>
      <c r="AR72" s="446">
        <f>$J72*'Input Bank'!AR72</f>
        <v>0</v>
      </c>
      <c r="AS72" s="446">
        <f>$J72*'Input Bank'!AS72</f>
        <v>0</v>
      </c>
      <c r="AT72" s="446">
        <f>$J72*'Input Bank'!AT72</f>
        <v>0</v>
      </c>
      <c r="AU72" s="446">
        <f>$J72*'Input Bank'!AU72</f>
        <v>0</v>
      </c>
      <c r="AV72" s="446">
        <f>$J72*'Input Bank'!AV72</f>
        <v>0</v>
      </c>
      <c r="AW72" s="446">
        <f>$J72*'Input Bank'!AW72</f>
        <v>0</v>
      </c>
      <c r="AX72" s="446">
        <f>$J72*'Input Bank'!AX72</f>
        <v>0</v>
      </c>
      <c r="AY72" s="446">
        <f>$J72*'Input Bank'!AY72</f>
        <v>0</v>
      </c>
      <c r="AZ72" s="446">
        <f>$J72*'Input Bank'!AZ72</f>
        <v>0</v>
      </c>
      <c r="BA72" s="447">
        <f>$J72*'Input Bank'!BA72</f>
        <v>0</v>
      </c>
      <c r="BB72" s="432"/>
      <c r="BJ72" s="44"/>
    </row>
    <row r="73" spans="1:68" s="24" customFormat="1">
      <c r="A73" s="439" t="e">
        <f>Bobot!#REF!</f>
        <v>#REF!</v>
      </c>
      <c r="B73" s="439"/>
      <c r="C73" s="439"/>
      <c r="D73" s="439"/>
      <c r="E73" s="439"/>
      <c r="F73" s="47" t="s">
        <v>6</v>
      </c>
      <c r="G73" s="69" t="s">
        <v>418</v>
      </c>
      <c r="H73" s="109" t="s">
        <v>313</v>
      </c>
      <c r="I73" s="443">
        <f>IF($K$7="Skenario Bank 1",VLOOKUP($F73,Bobot!$F$16:$AA$180,15,0),IF($K$7="Skenario Bank 2",VLOOKUP(F73,Bobot!$F$16:$AA$180,18,0),IF($K$7="Skenario Bank 3",VLOOKUP($F73,Bobot!$F$16:$AA$180,21,0),0)))</f>
        <v>0</v>
      </c>
      <c r="J73" s="444">
        <f>IF($K$7="Skenario Bank 1",VLOOKUP($F73,Bobot!$F$16:$AA$180,16,0),IF($K$7="Skenario Bank 2",VLOOKUP($F73,Bobot!$F$16:$AA$180,19,0),IF($K$7="Skenario Bank 3",VLOOKUP($F73,Bobot!$F$16:$AA$180,22,0),0)))</f>
        <v>0</v>
      </c>
      <c r="K73" s="442"/>
      <c r="L73" s="445">
        <f>IF(Bobot!$P73=0,1,0)*('Input Bank'!L73+'Input Bank'!K73)*I73</f>
        <v>0</v>
      </c>
      <c r="M73" s="446">
        <f>Bobot!$P73*($I73*('Input Bank'!$K73+'Input Bank'!$L73)/30)+($J73*'Input Bank'!M73)</f>
        <v>0</v>
      </c>
      <c r="N73" s="446">
        <f>Bobot!$P73*($I73*('Input Bank'!$K73+'Input Bank'!$L73)/30)+($J73*'Input Bank'!N73)</f>
        <v>0</v>
      </c>
      <c r="O73" s="446">
        <f>Bobot!$P73*($I73*('Input Bank'!$K73+'Input Bank'!$L73)/30)+($J73*'Input Bank'!O73)</f>
        <v>0</v>
      </c>
      <c r="P73" s="446">
        <f>Bobot!$P73*($I73*('Input Bank'!$K73+'Input Bank'!$L73)/30)+($J73*'Input Bank'!P73)</f>
        <v>0</v>
      </c>
      <c r="Q73" s="446">
        <f>Bobot!$P73*($I73*('Input Bank'!$K73+'Input Bank'!$L73)/30)+($J73*'Input Bank'!Q73)</f>
        <v>0</v>
      </c>
      <c r="R73" s="446">
        <f>Bobot!$P73*($I73*('Input Bank'!$K73+'Input Bank'!$L73)/30)+($J73*'Input Bank'!R73)</f>
        <v>0</v>
      </c>
      <c r="S73" s="446">
        <f>Bobot!$P73*($I73*('Input Bank'!$K73+'Input Bank'!$L73)/30)+($J73*'Input Bank'!S73)</f>
        <v>0</v>
      </c>
      <c r="T73" s="446">
        <f>Bobot!$P73*($I73*('Input Bank'!$K73+'Input Bank'!$L73)/30)+($J73*'Input Bank'!T73)</f>
        <v>0</v>
      </c>
      <c r="U73" s="446">
        <f>Bobot!$P73*($I73*('Input Bank'!$K73+'Input Bank'!$L73)/30)+($J73*'Input Bank'!U73)</f>
        <v>0</v>
      </c>
      <c r="V73" s="446">
        <f>Bobot!$P73*($I73*('Input Bank'!$K73+'Input Bank'!$L73)/30)+($J73*'Input Bank'!V73)</f>
        <v>0</v>
      </c>
      <c r="W73" s="446">
        <f>Bobot!$P73*($I73*('Input Bank'!$K73+'Input Bank'!$L73)/30)+($J73*'Input Bank'!W73)</f>
        <v>0</v>
      </c>
      <c r="X73" s="446">
        <f>Bobot!$P73*($I73*('Input Bank'!$K73+'Input Bank'!$L73)/30)+($J73*'Input Bank'!X73)</f>
        <v>0</v>
      </c>
      <c r="Y73" s="446">
        <f>Bobot!$P73*($I73*('Input Bank'!$K73+'Input Bank'!$L73)/30)+($J73*'Input Bank'!Y73)</f>
        <v>0</v>
      </c>
      <c r="Z73" s="446">
        <f>Bobot!$P73*($I73*('Input Bank'!$K73+'Input Bank'!$L73)/30)+($J73*'Input Bank'!Z73)</f>
        <v>0</v>
      </c>
      <c r="AA73" s="446">
        <f>Bobot!$P73*($I73*('Input Bank'!$K73+'Input Bank'!$L73)/30)+($J73*'Input Bank'!AA73)</f>
        <v>0</v>
      </c>
      <c r="AB73" s="446">
        <f>Bobot!$P73*($I73*('Input Bank'!$K73+'Input Bank'!$L73)/30)+($J73*'Input Bank'!AB73)</f>
        <v>0</v>
      </c>
      <c r="AC73" s="446">
        <f>Bobot!$P73*($I73*('Input Bank'!$K73+'Input Bank'!$L73)/30)+($J73*'Input Bank'!AC73)</f>
        <v>0</v>
      </c>
      <c r="AD73" s="446">
        <f>Bobot!$P73*($I73*('Input Bank'!$K73+'Input Bank'!$L73)/30)+($J73*'Input Bank'!AD73)</f>
        <v>0</v>
      </c>
      <c r="AE73" s="446">
        <f>Bobot!$P73*($I73*('Input Bank'!$K73+'Input Bank'!$L73)/30)+($J73*'Input Bank'!AE73)</f>
        <v>0</v>
      </c>
      <c r="AF73" s="446">
        <f>Bobot!$P73*($I73*('Input Bank'!$K73+'Input Bank'!$L73)/30)+($J73*'Input Bank'!AF73)</f>
        <v>0</v>
      </c>
      <c r="AG73" s="446">
        <f>Bobot!$P73*($I73*('Input Bank'!$K73+'Input Bank'!$L73)/30)+($J73*'Input Bank'!AG73)</f>
        <v>0</v>
      </c>
      <c r="AH73" s="446">
        <f>Bobot!$P73*($I73*('Input Bank'!$K73+'Input Bank'!$L73)/30)+($J73*'Input Bank'!AH73)</f>
        <v>0</v>
      </c>
      <c r="AI73" s="446">
        <f>Bobot!$P73*($I73*('Input Bank'!$K73+'Input Bank'!$L73)/30)+($J73*'Input Bank'!AI73)</f>
        <v>0</v>
      </c>
      <c r="AJ73" s="446">
        <f>Bobot!$P73*($I73*('Input Bank'!$K73+'Input Bank'!$L73)/30)+($J73*'Input Bank'!AJ73)</f>
        <v>0</v>
      </c>
      <c r="AK73" s="446">
        <f>Bobot!$P73*($I73*('Input Bank'!$K73+'Input Bank'!$L73)/30)+($J73*'Input Bank'!AK73)</f>
        <v>0</v>
      </c>
      <c r="AL73" s="446">
        <f>Bobot!$P73*($I73*('Input Bank'!$K73+'Input Bank'!$L73)/30)+($J73*'Input Bank'!AL73)</f>
        <v>0</v>
      </c>
      <c r="AM73" s="446">
        <f>Bobot!$P73*($I73*('Input Bank'!$K73+'Input Bank'!$L73)/30)+($J73*'Input Bank'!AM73)</f>
        <v>0</v>
      </c>
      <c r="AN73" s="446">
        <f>Bobot!$P73*($I73*('Input Bank'!$K73+'Input Bank'!$L73)/30)+($J73*'Input Bank'!AN73)</f>
        <v>0</v>
      </c>
      <c r="AO73" s="446">
        <f>Bobot!$P73*($I73*('Input Bank'!$K73+'Input Bank'!$L73)/30)+($J73*'Input Bank'!AO73)</f>
        <v>0</v>
      </c>
      <c r="AP73" s="446">
        <f>Bobot!$P73*($I73*('Input Bank'!$K73+'Input Bank'!$L73)/30)+($J73*'Input Bank'!AP73)</f>
        <v>0</v>
      </c>
      <c r="AQ73" s="446">
        <f>$J73*'Input Bank'!AQ73</f>
        <v>0</v>
      </c>
      <c r="AR73" s="446">
        <f>$J73*'Input Bank'!AR73</f>
        <v>0</v>
      </c>
      <c r="AS73" s="446">
        <f>$J73*'Input Bank'!AS73</f>
        <v>0</v>
      </c>
      <c r="AT73" s="446">
        <f>$J73*'Input Bank'!AT73</f>
        <v>0</v>
      </c>
      <c r="AU73" s="446">
        <f>$J73*'Input Bank'!AU73</f>
        <v>0</v>
      </c>
      <c r="AV73" s="446">
        <f>$J73*'Input Bank'!AV73</f>
        <v>0</v>
      </c>
      <c r="AW73" s="446">
        <f>$J73*'Input Bank'!AW73</f>
        <v>0</v>
      </c>
      <c r="AX73" s="446">
        <f>$J73*'Input Bank'!AX73</f>
        <v>0</v>
      </c>
      <c r="AY73" s="446">
        <f>$J73*'Input Bank'!AY73</f>
        <v>0</v>
      </c>
      <c r="AZ73" s="446">
        <f>$J73*'Input Bank'!AZ73</f>
        <v>0</v>
      </c>
      <c r="BA73" s="447">
        <f>$J73*'Input Bank'!BA73</f>
        <v>0</v>
      </c>
      <c r="BB73" s="432"/>
    </row>
    <row r="74" spans="1:68" s="24" customFormat="1">
      <c r="A74" s="439"/>
      <c r="B74" s="439"/>
      <c r="C74" s="439"/>
      <c r="D74" s="439"/>
      <c r="E74" s="439"/>
      <c r="F74" s="47" t="s">
        <v>96</v>
      </c>
      <c r="G74" s="69" t="s">
        <v>419</v>
      </c>
      <c r="H74" s="108" t="s">
        <v>331</v>
      </c>
      <c r="I74" s="443">
        <f>IF($K$7="Skenario Bank 1",VLOOKUP($F74,Bobot!$F$16:$AA$180,15,0),IF($K$7="Skenario Bank 2",VLOOKUP(F74,Bobot!$F$16:$AA$180,18,0),IF($K$7="Skenario Bank 3",VLOOKUP($F74,Bobot!$F$16:$AA$180,21,0),0)))</f>
        <v>0</v>
      </c>
      <c r="J74" s="444">
        <f>IF($K$7="Skenario Bank 1",VLOOKUP($F74,Bobot!$F$16:$AA$180,16,0),IF($K$7="Skenario Bank 2",VLOOKUP($F74,Bobot!$F$16:$AA$180,19,0),IF($K$7="Skenario Bank 3",VLOOKUP($F74,Bobot!$F$16:$AA$180,22,0),0)))</f>
        <v>0</v>
      </c>
      <c r="K74" s="442"/>
      <c r="L74" s="445">
        <f>IF(Bobot!$P74=0,1,0)*('Input Bank'!L74+'Input Bank'!K74)*I74</f>
        <v>0</v>
      </c>
      <c r="M74" s="446">
        <f>Bobot!$P74*($I74*('Input Bank'!$K74+'Input Bank'!$L74)/30)+($J74*'Input Bank'!M74)</f>
        <v>0</v>
      </c>
      <c r="N74" s="446">
        <f>Bobot!$P74*($I74*('Input Bank'!$K74+'Input Bank'!$L74)/30)+($J74*'Input Bank'!N74)</f>
        <v>0</v>
      </c>
      <c r="O74" s="446">
        <f>Bobot!$P74*($I74*('Input Bank'!$K74+'Input Bank'!$L74)/30)+($J74*'Input Bank'!O74)</f>
        <v>0</v>
      </c>
      <c r="P74" s="446">
        <f>Bobot!$P74*($I74*('Input Bank'!$K74+'Input Bank'!$L74)/30)+($J74*'Input Bank'!P74)</f>
        <v>0</v>
      </c>
      <c r="Q74" s="446">
        <f>Bobot!$P74*($I74*('Input Bank'!$K74+'Input Bank'!$L74)/30)+($J74*'Input Bank'!Q74)</f>
        <v>0</v>
      </c>
      <c r="R74" s="446">
        <f>Bobot!$P74*($I74*('Input Bank'!$K74+'Input Bank'!$L74)/30)+($J74*'Input Bank'!R74)</f>
        <v>0</v>
      </c>
      <c r="S74" s="446">
        <f>Bobot!$P74*($I74*('Input Bank'!$K74+'Input Bank'!$L74)/30)+($J74*'Input Bank'!S74)</f>
        <v>0</v>
      </c>
      <c r="T74" s="446">
        <f>Bobot!$P74*($I74*('Input Bank'!$K74+'Input Bank'!$L74)/30)+($J74*'Input Bank'!T74)</f>
        <v>0</v>
      </c>
      <c r="U74" s="446">
        <f>Bobot!$P74*($I74*('Input Bank'!$K74+'Input Bank'!$L74)/30)+($J74*'Input Bank'!U74)</f>
        <v>0</v>
      </c>
      <c r="V74" s="446">
        <f>Bobot!$P74*($I74*('Input Bank'!$K74+'Input Bank'!$L74)/30)+($J74*'Input Bank'!V74)</f>
        <v>0</v>
      </c>
      <c r="W74" s="446">
        <f>Bobot!$P74*($I74*('Input Bank'!$K74+'Input Bank'!$L74)/30)+($J74*'Input Bank'!W74)</f>
        <v>0</v>
      </c>
      <c r="X74" s="446">
        <f>Bobot!$P74*($I74*('Input Bank'!$K74+'Input Bank'!$L74)/30)+($J74*'Input Bank'!X74)</f>
        <v>0</v>
      </c>
      <c r="Y74" s="446">
        <f>Bobot!$P74*($I74*('Input Bank'!$K74+'Input Bank'!$L74)/30)+($J74*'Input Bank'!Y74)</f>
        <v>0</v>
      </c>
      <c r="Z74" s="446">
        <f>Bobot!$P74*($I74*('Input Bank'!$K74+'Input Bank'!$L74)/30)+($J74*'Input Bank'!Z74)</f>
        <v>0</v>
      </c>
      <c r="AA74" s="446">
        <f>Bobot!$P74*($I74*('Input Bank'!$K74+'Input Bank'!$L74)/30)+($J74*'Input Bank'!AA74)</f>
        <v>0</v>
      </c>
      <c r="AB74" s="446">
        <f>Bobot!$P74*($I74*('Input Bank'!$K74+'Input Bank'!$L74)/30)+($J74*'Input Bank'!AB74)</f>
        <v>0</v>
      </c>
      <c r="AC74" s="446">
        <f>Bobot!$P74*($I74*('Input Bank'!$K74+'Input Bank'!$L74)/30)+($J74*'Input Bank'!AC74)</f>
        <v>0</v>
      </c>
      <c r="AD74" s="446">
        <f>Bobot!$P74*($I74*('Input Bank'!$K74+'Input Bank'!$L74)/30)+($J74*'Input Bank'!AD74)</f>
        <v>0</v>
      </c>
      <c r="AE74" s="446">
        <f>Bobot!$P74*($I74*('Input Bank'!$K74+'Input Bank'!$L74)/30)+($J74*'Input Bank'!AE74)</f>
        <v>0</v>
      </c>
      <c r="AF74" s="446">
        <f>Bobot!$P74*($I74*('Input Bank'!$K74+'Input Bank'!$L74)/30)+($J74*'Input Bank'!AF74)</f>
        <v>0</v>
      </c>
      <c r="AG74" s="446">
        <f>Bobot!$P74*($I74*('Input Bank'!$K74+'Input Bank'!$L74)/30)+($J74*'Input Bank'!AG74)</f>
        <v>0</v>
      </c>
      <c r="AH74" s="446">
        <f>Bobot!$P74*($I74*('Input Bank'!$K74+'Input Bank'!$L74)/30)+($J74*'Input Bank'!AH74)</f>
        <v>0</v>
      </c>
      <c r="AI74" s="446">
        <f>Bobot!$P74*($I74*('Input Bank'!$K74+'Input Bank'!$L74)/30)+($J74*'Input Bank'!AI74)</f>
        <v>0</v>
      </c>
      <c r="AJ74" s="446">
        <f>Bobot!$P74*($I74*('Input Bank'!$K74+'Input Bank'!$L74)/30)+($J74*'Input Bank'!AJ74)</f>
        <v>0</v>
      </c>
      <c r="AK74" s="446">
        <f>Bobot!$P74*($I74*('Input Bank'!$K74+'Input Bank'!$L74)/30)+($J74*'Input Bank'!AK74)</f>
        <v>0</v>
      </c>
      <c r="AL74" s="446">
        <f>Bobot!$P74*($I74*('Input Bank'!$K74+'Input Bank'!$L74)/30)+($J74*'Input Bank'!AL74)</f>
        <v>0</v>
      </c>
      <c r="AM74" s="446">
        <f>Bobot!$P74*($I74*('Input Bank'!$K74+'Input Bank'!$L74)/30)+($J74*'Input Bank'!AM74)</f>
        <v>0</v>
      </c>
      <c r="AN74" s="446">
        <f>Bobot!$P74*($I74*('Input Bank'!$K74+'Input Bank'!$L74)/30)+($J74*'Input Bank'!AN74)</f>
        <v>0</v>
      </c>
      <c r="AO74" s="446">
        <f>Bobot!$P74*($I74*('Input Bank'!$K74+'Input Bank'!$L74)/30)+($J74*'Input Bank'!AO74)</f>
        <v>0</v>
      </c>
      <c r="AP74" s="446">
        <f>Bobot!$P74*($I74*('Input Bank'!$K74+'Input Bank'!$L74)/30)+($J74*'Input Bank'!AP74)</f>
        <v>0</v>
      </c>
      <c r="AQ74" s="446">
        <f>$J74*'Input Bank'!AQ74</f>
        <v>0</v>
      </c>
      <c r="AR74" s="446">
        <f>$J74*'Input Bank'!AR74</f>
        <v>0</v>
      </c>
      <c r="AS74" s="446">
        <f>$J74*'Input Bank'!AS74</f>
        <v>0</v>
      </c>
      <c r="AT74" s="446">
        <f>$J74*'Input Bank'!AT74</f>
        <v>0</v>
      </c>
      <c r="AU74" s="446">
        <f>$J74*'Input Bank'!AU74</f>
        <v>0</v>
      </c>
      <c r="AV74" s="446">
        <f>$J74*'Input Bank'!AV74</f>
        <v>0</v>
      </c>
      <c r="AW74" s="446">
        <f>$J74*'Input Bank'!AW74</f>
        <v>0</v>
      </c>
      <c r="AX74" s="446">
        <f>$J74*'Input Bank'!AX74</f>
        <v>0</v>
      </c>
      <c r="AY74" s="446">
        <f>$J74*'Input Bank'!AY74</f>
        <v>0</v>
      </c>
      <c r="AZ74" s="446">
        <f>$J74*'Input Bank'!AZ74</f>
        <v>0</v>
      </c>
      <c r="BA74" s="447">
        <f>$J74*'Input Bank'!BA74</f>
        <v>0</v>
      </c>
      <c r="BB74" s="432"/>
    </row>
    <row r="75" spans="1:68" s="24" customFormat="1" ht="25">
      <c r="A75" s="439">
        <f>Bobot!P28</f>
        <v>1</v>
      </c>
      <c r="B75" s="439"/>
      <c r="C75" s="439"/>
      <c r="D75" s="439"/>
      <c r="E75" s="439"/>
      <c r="F75" s="47" t="s">
        <v>97</v>
      </c>
      <c r="G75" s="69" t="s">
        <v>420</v>
      </c>
      <c r="H75" s="108" t="s">
        <v>540</v>
      </c>
      <c r="I75" s="443">
        <f>IF($K$7="Skenario Bank 1",VLOOKUP($F75,Bobot!$F$16:$AA$180,15,0),IF($K$7="Skenario Bank 2",VLOOKUP(F75,Bobot!$F$16:$AA$180,18,0),IF($K$7="Skenario Bank 3",VLOOKUP($F75,Bobot!$F$16:$AA$180,21,0),0)))</f>
        <v>0</v>
      </c>
      <c r="J75" s="444">
        <f>IF($K$7="Skenario Bank 1",VLOOKUP($F75,Bobot!$F$16:$AA$180,16,0),IF($K$7="Skenario Bank 2",VLOOKUP($F75,Bobot!$F$16:$AA$180,19,0),IF($K$7="Skenario Bank 3",VLOOKUP($F75,Bobot!$F$16:$AA$180,22,0),0)))</f>
        <v>0</v>
      </c>
      <c r="K75" s="442"/>
      <c r="L75" s="445">
        <f>IF(Bobot!$P75=0,1,0)*('Input Bank'!L75+'Input Bank'!K75)*I75</f>
        <v>0</v>
      </c>
      <c r="M75" s="446">
        <f>Bobot!$P75*($I75*('Input Bank'!$K75+'Input Bank'!$L75)/30)+($J75*'Input Bank'!M75)</f>
        <v>0</v>
      </c>
      <c r="N75" s="446">
        <f>Bobot!$P75*($I75*('Input Bank'!$K75+'Input Bank'!$L75)/30)+($J75*'Input Bank'!N75)</f>
        <v>0</v>
      </c>
      <c r="O75" s="446">
        <f>Bobot!$P75*($I75*('Input Bank'!$K75+'Input Bank'!$L75)/30)+($J75*'Input Bank'!O75)</f>
        <v>0</v>
      </c>
      <c r="P75" s="446">
        <f>Bobot!$P75*($I75*('Input Bank'!$K75+'Input Bank'!$L75)/30)+($J75*'Input Bank'!P75)</f>
        <v>0</v>
      </c>
      <c r="Q75" s="446">
        <f>Bobot!$P75*($I75*('Input Bank'!$K75+'Input Bank'!$L75)/30)+($J75*'Input Bank'!Q75)</f>
        <v>0</v>
      </c>
      <c r="R75" s="446">
        <f>Bobot!$P75*($I75*('Input Bank'!$K75+'Input Bank'!$L75)/30)+($J75*'Input Bank'!R75)</f>
        <v>0</v>
      </c>
      <c r="S75" s="446">
        <f>Bobot!$P75*($I75*('Input Bank'!$K75+'Input Bank'!$L75)/30)+($J75*'Input Bank'!S75)</f>
        <v>0</v>
      </c>
      <c r="T75" s="446">
        <f>Bobot!$P75*($I75*('Input Bank'!$K75+'Input Bank'!$L75)/30)+($J75*'Input Bank'!T75)</f>
        <v>0</v>
      </c>
      <c r="U75" s="446">
        <f>Bobot!$P75*($I75*('Input Bank'!$K75+'Input Bank'!$L75)/30)+($J75*'Input Bank'!U75)</f>
        <v>0</v>
      </c>
      <c r="V75" s="446">
        <f>Bobot!$P75*($I75*('Input Bank'!$K75+'Input Bank'!$L75)/30)+($J75*'Input Bank'!V75)</f>
        <v>0</v>
      </c>
      <c r="W75" s="446">
        <f>Bobot!$P75*($I75*('Input Bank'!$K75+'Input Bank'!$L75)/30)+($J75*'Input Bank'!W75)</f>
        <v>0</v>
      </c>
      <c r="X75" s="446">
        <f>Bobot!$P75*($I75*('Input Bank'!$K75+'Input Bank'!$L75)/30)+($J75*'Input Bank'!X75)</f>
        <v>0</v>
      </c>
      <c r="Y75" s="446">
        <f>Bobot!$P75*($I75*('Input Bank'!$K75+'Input Bank'!$L75)/30)+($J75*'Input Bank'!Y75)</f>
        <v>0</v>
      </c>
      <c r="Z75" s="446">
        <f>Bobot!$P75*($I75*('Input Bank'!$K75+'Input Bank'!$L75)/30)+($J75*'Input Bank'!Z75)</f>
        <v>0</v>
      </c>
      <c r="AA75" s="446">
        <f>Bobot!$P75*($I75*('Input Bank'!$K75+'Input Bank'!$L75)/30)+($J75*'Input Bank'!AA75)</f>
        <v>0</v>
      </c>
      <c r="AB75" s="446">
        <f>Bobot!$P75*($I75*('Input Bank'!$K75+'Input Bank'!$L75)/30)+($J75*'Input Bank'!AB75)</f>
        <v>0</v>
      </c>
      <c r="AC75" s="446">
        <f>Bobot!$P75*($I75*('Input Bank'!$K75+'Input Bank'!$L75)/30)+($J75*'Input Bank'!AC75)</f>
        <v>0</v>
      </c>
      <c r="AD75" s="446">
        <f>Bobot!$P75*($I75*('Input Bank'!$K75+'Input Bank'!$L75)/30)+($J75*'Input Bank'!AD75)</f>
        <v>0</v>
      </c>
      <c r="AE75" s="446">
        <f>Bobot!$P75*($I75*('Input Bank'!$K75+'Input Bank'!$L75)/30)+($J75*'Input Bank'!AE75)</f>
        <v>0</v>
      </c>
      <c r="AF75" s="446">
        <f>Bobot!$P75*($I75*('Input Bank'!$K75+'Input Bank'!$L75)/30)+($J75*'Input Bank'!AF75)</f>
        <v>0</v>
      </c>
      <c r="AG75" s="446">
        <f>Bobot!$P75*($I75*('Input Bank'!$K75+'Input Bank'!$L75)/30)+($J75*'Input Bank'!AG75)</f>
        <v>0</v>
      </c>
      <c r="AH75" s="446">
        <f>Bobot!$P75*($I75*('Input Bank'!$K75+'Input Bank'!$L75)/30)+($J75*'Input Bank'!AH75)</f>
        <v>0</v>
      </c>
      <c r="AI75" s="446">
        <f>Bobot!$P75*($I75*('Input Bank'!$K75+'Input Bank'!$L75)/30)+($J75*'Input Bank'!AI75)</f>
        <v>0</v>
      </c>
      <c r="AJ75" s="446">
        <f>Bobot!$P75*($I75*('Input Bank'!$K75+'Input Bank'!$L75)/30)+($J75*'Input Bank'!AJ75)</f>
        <v>0</v>
      </c>
      <c r="AK75" s="446">
        <f>Bobot!$P75*($I75*('Input Bank'!$K75+'Input Bank'!$L75)/30)+($J75*'Input Bank'!AK75)</f>
        <v>0</v>
      </c>
      <c r="AL75" s="446">
        <f>Bobot!$P75*($I75*('Input Bank'!$K75+'Input Bank'!$L75)/30)+($J75*'Input Bank'!AL75)</f>
        <v>0</v>
      </c>
      <c r="AM75" s="446">
        <f>Bobot!$P75*($I75*('Input Bank'!$K75+'Input Bank'!$L75)/30)+($J75*'Input Bank'!AM75)</f>
        <v>0</v>
      </c>
      <c r="AN75" s="446">
        <f>Bobot!$P75*($I75*('Input Bank'!$K75+'Input Bank'!$L75)/30)+($J75*'Input Bank'!AN75)</f>
        <v>0</v>
      </c>
      <c r="AO75" s="446">
        <f>Bobot!$P75*($I75*('Input Bank'!$K75+'Input Bank'!$L75)/30)+($J75*'Input Bank'!AO75)</f>
        <v>0</v>
      </c>
      <c r="AP75" s="446">
        <f>Bobot!$P75*($I75*('Input Bank'!$K75+'Input Bank'!$L75)/30)+($J75*'Input Bank'!AP75)</f>
        <v>0</v>
      </c>
      <c r="AQ75" s="446">
        <f>$J75*'Input Bank'!AQ75</f>
        <v>0</v>
      </c>
      <c r="AR75" s="446">
        <f>$J75*'Input Bank'!AR75</f>
        <v>0</v>
      </c>
      <c r="AS75" s="446">
        <f>$J75*'Input Bank'!AS75</f>
        <v>0</v>
      </c>
      <c r="AT75" s="446">
        <f>$J75*'Input Bank'!AT75</f>
        <v>0</v>
      </c>
      <c r="AU75" s="446">
        <f>$J75*'Input Bank'!AU75</f>
        <v>0</v>
      </c>
      <c r="AV75" s="446">
        <f>$J75*'Input Bank'!AV75</f>
        <v>0</v>
      </c>
      <c r="AW75" s="446">
        <f>$J75*'Input Bank'!AW75</f>
        <v>0</v>
      </c>
      <c r="AX75" s="446">
        <f>$J75*'Input Bank'!AX75</f>
        <v>0</v>
      </c>
      <c r="AY75" s="446">
        <f>$J75*'Input Bank'!AY75</f>
        <v>0</v>
      </c>
      <c r="AZ75" s="446">
        <f>$J75*'Input Bank'!AZ75</f>
        <v>0</v>
      </c>
      <c r="BA75" s="447">
        <f>$J75*'Input Bank'!BA75</f>
        <v>0</v>
      </c>
      <c r="BB75" s="432"/>
    </row>
    <row r="76" spans="1:68" s="24" customFormat="1" ht="13">
      <c r="A76" s="439">
        <f>Bobot!P29</f>
        <v>1</v>
      </c>
      <c r="B76" s="439"/>
      <c r="C76" s="439"/>
      <c r="D76" s="439"/>
      <c r="E76" s="439"/>
      <c r="F76" s="47" t="s">
        <v>98</v>
      </c>
      <c r="G76" s="67" t="s">
        <v>21</v>
      </c>
      <c r="H76" s="110" t="s">
        <v>532</v>
      </c>
      <c r="I76" s="443">
        <f>IF($K$7="Skenario Bank 1",VLOOKUP($F76,Bobot!$F$16:$AA$180,15,0),IF($K$7="Skenario Bank 2",VLOOKUP(F76,Bobot!$F$16:$AA$180,18,0),IF($K$7="Skenario Bank 3",VLOOKUP($F76,Bobot!$F$16:$AA$180,21,0),0)))</f>
        <v>0</v>
      </c>
      <c r="J76" s="444">
        <f>IF($K$7="Skenario Bank 1",VLOOKUP($F76,Bobot!$F$16:$AA$180,16,0),IF($K$7="Skenario Bank 2",VLOOKUP($F76,Bobot!$F$16:$AA$180,19,0),IF($K$7="Skenario Bank 3",VLOOKUP($F76,Bobot!$F$16:$AA$180,22,0),0)))</f>
        <v>0</v>
      </c>
      <c r="K76" s="442"/>
      <c r="L76" s="445">
        <f>IF(Bobot!$P76=0,1,0)*('Input Bank'!L76+'Input Bank'!K76)*I76</f>
        <v>0</v>
      </c>
      <c r="M76" s="446">
        <f>Bobot!$P76*($I76*('Input Bank'!$K76+'Input Bank'!$L76)/30)+($J76*'Input Bank'!M76)</f>
        <v>0</v>
      </c>
      <c r="N76" s="446">
        <f>Bobot!$P76*($I76*('Input Bank'!$K76+'Input Bank'!$L76)/30)+($J76*'Input Bank'!N76)</f>
        <v>0</v>
      </c>
      <c r="O76" s="446">
        <f>Bobot!$P76*($I76*('Input Bank'!$K76+'Input Bank'!$L76)/30)+($J76*'Input Bank'!O76)</f>
        <v>0</v>
      </c>
      <c r="P76" s="446">
        <f>Bobot!$P76*($I76*('Input Bank'!$K76+'Input Bank'!$L76)/30)+($J76*'Input Bank'!P76)</f>
        <v>0</v>
      </c>
      <c r="Q76" s="446">
        <f>Bobot!$P76*($I76*('Input Bank'!$K76+'Input Bank'!$L76)/30)+($J76*'Input Bank'!Q76)</f>
        <v>0</v>
      </c>
      <c r="R76" s="446">
        <f>Bobot!$P76*($I76*('Input Bank'!$K76+'Input Bank'!$L76)/30)+($J76*'Input Bank'!R76)</f>
        <v>0</v>
      </c>
      <c r="S76" s="446">
        <f>Bobot!$P76*($I76*('Input Bank'!$K76+'Input Bank'!$L76)/30)+($J76*'Input Bank'!S76)</f>
        <v>0</v>
      </c>
      <c r="T76" s="446">
        <f>Bobot!$P76*($I76*('Input Bank'!$K76+'Input Bank'!$L76)/30)+($J76*'Input Bank'!T76)</f>
        <v>0</v>
      </c>
      <c r="U76" s="446">
        <f>Bobot!$P76*($I76*('Input Bank'!$K76+'Input Bank'!$L76)/30)+($J76*'Input Bank'!U76)</f>
        <v>0</v>
      </c>
      <c r="V76" s="446">
        <f>Bobot!$P76*($I76*('Input Bank'!$K76+'Input Bank'!$L76)/30)+($J76*'Input Bank'!V76)</f>
        <v>0</v>
      </c>
      <c r="W76" s="446">
        <f>Bobot!$P76*($I76*('Input Bank'!$K76+'Input Bank'!$L76)/30)+($J76*'Input Bank'!W76)</f>
        <v>0</v>
      </c>
      <c r="X76" s="446">
        <f>Bobot!$P76*($I76*('Input Bank'!$K76+'Input Bank'!$L76)/30)+($J76*'Input Bank'!X76)</f>
        <v>0</v>
      </c>
      <c r="Y76" s="446">
        <f>Bobot!$P76*($I76*('Input Bank'!$K76+'Input Bank'!$L76)/30)+($J76*'Input Bank'!Y76)</f>
        <v>0</v>
      </c>
      <c r="Z76" s="446">
        <f>Bobot!$P76*($I76*('Input Bank'!$K76+'Input Bank'!$L76)/30)+($J76*'Input Bank'!Z76)</f>
        <v>0</v>
      </c>
      <c r="AA76" s="446">
        <f>Bobot!$P76*($I76*('Input Bank'!$K76+'Input Bank'!$L76)/30)+($J76*'Input Bank'!AA76)</f>
        <v>0</v>
      </c>
      <c r="AB76" s="446">
        <f>Bobot!$P76*($I76*('Input Bank'!$K76+'Input Bank'!$L76)/30)+($J76*'Input Bank'!AB76)</f>
        <v>0</v>
      </c>
      <c r="AC76" s="446">
        <f>Bobot!$P76*($I76*('Input Bank'!$K76+'Input Bank'!$L76)/30)+($J76*'Input Bank'!AC76)</f>
        <v>0</v>
      </c>
      <c r="AD76" s="446">
        <f>Bobot!$P76*($I76*('Input Bank'!$K76+'Input Bank'!$L76)/30)+($J76*'Input Bank'!AD76)</f>
        <v>0</v>
      </c>
      <c r="AE76" s="446">
        <f>Bobot!$P76*($I76*('Input Bank'!$K76+'Input Bank'!$L76)/30)+($J76*'Input Bank'!AE76)</f>
        <v>0</v>
      </c>
      <c r="AF76" s="446">
        <f>Bobot!$P76*($I76*('Input Bank'!$K76+'Input Bank'!$L76)/30)+($J76*'Input Bank'!AF76)</f>
        <v>0</v>
      </c>
      <c r="AG76" s="446">
        <f>Bobot!$P76*($I76*('Input Bank'!$K76+'Input Bank'!$L76)/30)+($J76*'Input Bank'!AG76)</f>
        <v>0</v>
      </c>
      <c r="AH76" s="446">
        <f>Bobot!$P76*($I76*('Input Bank'!$K76+'Input Bank'!$L76)/30)+($J76*'Input Bank'!AH76)</f>
        <v>0</v>
      </c>
      <c r="AI76" s="446">
        <f>Bobot!$P76*($I76*('Input Bank'!$K76+'Input Bank'!$L76)/30)+($J76*'Input Bank'!AI76)</f>
        <v>0</v>
      </c>
      <c r="AJ76" s="446">
        <f>Bobot!$P76*($I76*('Input Bank'!$K76+'Input Bank'!$L76)/30)+($J76*'Input Bank'!AJ76)</f>
        <v>0</v>
      </c>
      <c r="AK76" s="446">
        <f>Bobot!$P76*($I76*('Input Bank'!$K76+'Input Bank'!$L76)/30)+($J76*'Input Bank'!AK76)</f>
        <v>0</v>
      </c>
      <c r="AL76" s="446">
        <f>Bobot!$P76*($I76*('Input Bank'!$K76+'Input Bank'!$L76)/30)+($J76*'Input Bank'!AL76)</f>
        <v>0</v>
      </c>
      <c r="AM76" s="446">
        <f>Bobot!$P76*($I76*('Input Bank'!$K76+'Input Bank'!$L76)/30)+($J76*'Input Bank'!AM76)</f>
        <v>0</v>
      </c>
      <c r="AN76" s="446">
        <f>Bobot!$P76*($I76*('Input Bank'!$K76+'Input Bank'!$L76)/30)+($J76*'Input Bank'!AN76)</f>
        <v>0</v>
      </c>
      <c r="AO76" s="446">
        <f>Bobot!$P76*($I76*('Input Bank'!$K76+'Input Bank'!$L76)/30)+($J76*'Input Bank'!AO76)</f>
        <v>0</v>
      </c>
      <c r="AP76" s="446">
        <f>Bobot!$P76*($I76*('Input Bank'!$K76+'Input Bank'!$L76)/30)+($J76*'Input Bank'!AP76)</f>
        <v>0</v>
      </c>
      <c r="AQ76" s="446">
        <f>$J76*'Input Bank'!AQ76</f>
        <v>0</v>
      </c>
      <c r="AR76" s="446">
        <f>$J76*'Input Bank'!AR76</f>
        <v>0</v>
      </c>
      <c r="AS76" s="446">
        <f>$J76*'Input Bank'!AS76</f>
        <v>0</v>
      </c>
      <c r="AT76" s="446">
        <f>$J76*'Input Bank'!AT76</f>
        <v>0</v>
      </c>
      <c r="AU76" s="446">
        <f>$J76*'Input Bank'!AU76</f>
        <v>0</v>
      </c>
      <c r="AV76" s="446">
        <f>$J76*'Input Bank'!AV76</f>
        <v>0</v>
      </c>
      <c r="AW76" s="446">
        <f>$J76*'Input Bank'!AW76</f>
        <v>0</v>
      </c>
      <c r="AX76" s="446">
        <f>$J76*'Input Bank'!AX76</f>
        <v>0</v>
      </c>
      <c r="AY76" s="446">
        <f>$J76*'Input Bank'!AY76</f>
        <v>0</v>
      </c>
      <c r="AZ76" s="446">
        <f>$J76*'Input Bank'!AZ76</f>
        <v>0</v>
      </c>
      <c r="BA76" s="447">
        <f>$J76*'Input Bank'!BA76</f>
        <v>0</v>
      </c>
      <c r="BB76" s="432"/>
      <c r="BK76" s="44"/>
      <c r="BL76" s="44"/>
      <c r="BP76" s="44"/>
    </row>
    <row r="77" spans="1:68" s="24" customFormat="1" ht="13">
      <c r="A77" s="439">
        <f>Bobot!P30</f>
        <v>1</v>
      </c>
      <c r="B77" s="439"/>
      <c r="C77" s="439"/>
      <c r="D77" s="439"/>
      <c r="E77" s="439"/>
      <c r="F77" s="47" t="s">
        <v>99</v>
      </c>
      <c r="G77" s="67" t="s">
        <v>22</v>
      </c>
      <c r="H77" s="110" t="s">
        <v>191</v>
      </c>
      <c r="I77" s="443">
        <f>IF($K$7="Skenario Bank 1",VLOOKUP($F77,Bobot!$F$16:$AA$180,15,0),IF($K$7="Skenario Bank 2",VLOOKUP(F77,Bobot!$F$16:$AA$180,18,0),IF($K$7="Skenario Bank 3",VLOOKUP($F77,Bobot!$F$16:$AA$180,21,0),0)))</f>
        <v>0</v>
      </c>
      <c r="J77" s="444">
        <f>IF($K$7="Skenario Bank 1",VLOOKUP($F77,Bobot!$F$16:$AA$180,16,0),IF($K$7="Skenario Bank 2",VLOOKUP($F77,Bobot!$F$16:$AA$180,19,0),IF($K$7="Skenario Bank 3",VLOOKUP($F77,Bobot!$F$16:$AA$180,22,0),0)))</f>
        <v>0</v>
      </c>
      <c r="K77" s="442"/>
      <c r="L77" s="477">
        <f>IF(Bobot!$P77=0,1,0)*('Input Bank'!L77+'Input Bank'!K77)*I77</f>
        <v>0</v>
      </c>
      <c r="M77" s="446">
        <f>Bobot!$P77*($I77*('Input Bank'!$K77+'Input Bank'!$L77)/30)+($J77*'Input Bank'!M77)</f>
        <v>0</v>
      </c>
      <c r="N77" s="446">
        <f>Bobot!$P77*($I77*('Input Bank'!$K77+'Input Bank'!$L77)/30)+($J77*'Input Bank'!N77)</f>
        <v>0</v>
      </c>
      <c r="O77" s="446">
        <f>Bobot!$P77*($I77*('Input Bank'!$K77+'Input Bank'!$L77)/30)+($J77*'Input Bank'!O77)</f>
        <v>0</v>
      </c>
      <c r="P77" s="446">
        <f>Bobot!$P77*($I77*('Input Bank'!$K77+'Input Bank'!$L77)/30)+($J77*'Input Bank'!P77)</f>
        <v>0</v>
      </c>
      <c r="Q77" s="446">
        <f>Bobot!$P77*($I77*('Input Bank'!$K77+'Input Bank'!$L77)/30)+($J77*'Input Bank'!Q77)</f>
        <v>0</v>
      </c>
      <c r="R77" s="446">
        <f>Bobot!$P77*($I77*('Input Bank'!$K77+'Input Bank'!$L77)/30)+($J77*'Input Bank'!R77)</f>
        <v>0</v>
      </c>
      <c r="S77" s="446">
        <f>Bobot!$P77*($I77*('Input Bank'!$K77+'Input Bank'!$L77)/30)+($J77*'Input Bank'!S77)</f>
        <v>0</v>
      </c>
      <c r="T77" s="446">
        <f>Bobot!$P77*($I77*('Input Bank'!$K77+'Input Bank'!$L77)/30)+($J77*'Input Bank'!T77)</f>
        <v>0</v>
      </c>
      <c r="U77" s="446">
        <f>Bobot!$P77*($I77*('Input Bank'!$K77+'Input Bank'!$L77)/30)+($J77*'Input Bank'!U77)</f>
        <v>0</v>
      </c>
      <c r="V77" s="446">
        <f>Bobot!$P77*($I77*('Input Bank'!$K77+'Input Bank'!$L77)/30)+($J77*'Input Bank'!V77)</f>
        <v>0</v>
      </c>
      <c r="W77" s="446">
        <f>Bobot!$P77*($I77*('Input Bank'!$K77+'Input Bank'!$L77)/30)+($J77*'Input Bank'!W77)</f>
        <v>0</v>
      </c>
      <c r="X77" s="446">
        <f>Bobot!$P77*($I77*('Input Bank'!$K77+'Input Bank'!$L77)/30)+($J77*'Input Bank'!X77)</f>
        <v>0</v>
      </c>
      <c r="Y77" s="446">
        <f>Bobot!$P77*($I77*('Input Bank'!$K77+'Input Bank'!$L77)/30)+($J77*'Input Bank'!Y77)</f>
        <v>0</v>
      </c>
      <c r="Z77" s="446">
        <f>Bobot!$P77*($I77*('Input Bank'!$K77+'Input Bank'!$L77)/30)+($J77*'Input Bank'!Z77)</f>
        <v>0</v>
      </c>
      <c r="AA77" s="446">
        <f>Bobot!$P77*($I77*('Input Bank'!$K77+'Input Bank'!$L77)/30)+($J77*'Input Bank'!AA77)</f>
        <v>0</v>
      </c>
      <c r="AB77" s="446">
        <f>Bobot!$P77*($I77*('Input Bank'!$K77+'Input Bank'!$L77)/30)+($J77*'Input Bank'!AB77)</f>
        <v>0</v>
      </c>
      <c r="AC77" s="446">
        <f>Bobot!$P77*($I77*('Input Bank'!$K77+'Input Bank'!$L77)/30)+($J77*'Input Bank'!AC77)</f>
        <v>0</v>
      </c>
      <c r="AD77" s="446">
        <f>Bobot!$P77*($I77*('Input Bank'!$K77+'Input Bank'!$L77)/30)+($J77*'Input Bank'!AD77)</f>
        <v>0</v>
      </c>
      <c r="AE77" s="446">
        <f>Bobot!$P77*($I77*('Input Bank'!$K77+'Input Bank'!$L77)/30)+($J77*'Input Bank'!AE77)</f>
        <v>0</v>
      </c>
      <c r="AF77" s="446">
        <f>Bobot!$P77*($I77*('Input Bank'!$K77+'Input Bank'!$L77)/30)+($J77*'Input Bank'!AF77)</f>
        <v>0</v>
      </c>
      <c r="AG77" s="446">
        <f>Bobot!$P77*($I77*('Input Bank'!$K77+'Input Bank'!$L77)/30)+($J77*'Input Bank'!AG77)</f>
        <v>0</v>
      </c>
      <c r="AH77" s="446">
        <f>Bobot!$P77*($I77*('Input Bank'!$K77+'Input Bank'!$L77)/30)+($J77*'Input Bank'!AH77)</f>
        <v>0</v>
      </c>
      <c r="AI77" s="446">
        <f>Bobot!$P77*($I77*('Input Bank'!$K77+'Input Bank'!$L77)/30)+($J77*'Input Bank'!AI77)</f>
        <v>0</v>
      </c>
      <c r="AJ77" s="446">
        <f>Bobot!$P77*($I77*('Input Bank'!$K77+'Input Bank'!$L77)/30)+($J77*'Input Bank'!AJ77)</f>
        <v>0</v>
      </c>
      <c r="AK77" s="446">
        <f>Bobot!$P77*($I77*('Input Bank'!$K77+'Input Bank'!$L77)/30)+($J77*'Input Bank'!AK77)</f>
        <v>0</v>
      </c>
      <c r="AL77" s="446">
        <f>Bobot!$P77*($I77*('Input Bank'!$K77+'Input Bank'!$L77)/30)+($J77*'Input Bank'!AL77)</f>
        <v>0</v>
      </c>
      <c r="AM77" s="446">
        <f>Bobot!$P77*($I77*('Input Bank'!$K77+'Input Bank'!$L77)/30)+($J77*'Input Bank'!AM77)</f>
        <v>0</v>
      </c>
      <c r="AN77" s="446">
        <f>Bobot!$P77*($I77*('Input Bank'!$K77+'Input Bank'!$L77)/30)+($J77*'Input Bank'!AN77)</f>
        <v>0</v>
      </c>
      <c r="AO77" s="446">
        <f>Bobot!$P77*($I77*('Input Bank'!$K77+'Input Bank'!$L77)/30)+($J77*'Input Bank'!AO77)</f>
        <v>0</v>
      </c>
      <c r="AP77" s="446">
        <f>Bobot!$P77*($I77*('Input Bank'!$K77+'Input Bank'!$L77)/30)+($J77*'Input Bank'!AP77)</f>
        <v>0</v>
      </c>
      <c r="AQ77" s="446">
        <f>$J77*'Input Bank'!AQ77</f>
        <v>0</v>
      </c>
      <c r="AR77" s="446">
        <f>$J77*'Input Bank'!AR77</f>
        <v>0</v>
      </c>
      <c r="AS77" s="446">
        <f>$J77*'Input Bank'!AS77</f>
        <v>0</v>
      </c>
      <c r="AT77" s="446">
        <f>$J77*'Input Bank'!AT77</f>
        <v>0</v>
      </c>
      <c r="AU77" s="446">
        <f>$J77*'Input Bank'!AU77</f>
        <v>0</v>
      </c>
      <c r="AV77" s="446">
        <f>$J77*'Input Bank'!AV77</f>
        <v>0</v>
      </c>
      <c r="AW77" s="446">
        <f>$J77*'Input Bank'!AW77</f>
        <v>0</v>
      </c>
      <c r="AX77" s="446">
        <f>$J77*'Input Bank'!AX77</f>
        <v>0</v>
      </c>
      <c r="AY77" s="446">
        <f>$J77*'Input Bank'!AY77</f>
        <v>0</v>
      </c>
      <c r="AZ77" s="446">
        <f>$J77*'Input Bank'!AZ77</f>
        <v>0</v>
      </c>
      <c r="BA77" s="447">
        <f>$J77*'Input Bank'!BA77</f>
        <v>0</v>
      </c>
      <c r="BB77" s="432"/>
      <c r="BL77" s="44"/>
      <c r="BO77" s="44"/>
    </row>
    <row r="78" spans="1:68" s="44" customFormat="1" ht="13">
      <c r="A78" s="439" t="e">
        <f>Bobot!#REF!</f>
        <v>#REF!</v>
      </c>
      <c r="B78" s="439"/>
      <c r="C78" s="439"/>
      <c r="D78" s="439"/>
      <c r="E78" s="439"/>
      <c r="F78" s="47" t="s">
        <v>100</v>
      </c>
      <c r="G78" s="67" t="s">
        <v>23</v>
      </c>
      <c r="H78" s="110" t="s">
        <v>192</v>
      </c>
      <c r="I78" s="456"/>
      <c r="J78" s="457"/>
      <c r="K78" s="442"/>
      <c r="L78" s="453">
        <f>SUM(L79,L80)</f>
        <v>0</v>
      </c>
      <c r="M78" s="453">
        <f>SUM(M79,M80)</f>
        <v>0</v>
      </c>
      <c r="N78" s="453">
        <f t="shared" ref="N78:BA78" si="13">SUM(N79,N80)</f>
        <v>0</v>
      </c>
      <c r="O78" s="453">
        <f t="shared" si="13"/>
        <v>0</v>
      </c>
      <c r="P78" s="453">
        <f t="shared" si="13"/>
        <v>0</v>
      </c>
      <c r="Q78" s="453">
        <f t="shared" si="13"/>
        <v>0</v>
      </c>
      <c r="R78" s="453">
        <f t="shared" si="13"/>
        <v>0</v>
      </c>
      <c r="S78" s="453">
        <f t="shared" si="13"/>
        <v>0</v>
      </c>
      <c r="T78" s="453">
        <f t="shared" si="13"/>
        <v>0</v>
      </c>
      <c r="U78" s="453">
        <f t="shared" si="13"/>
        <v>0</v>
      </c>
      <c r="V78" s="453">
        <f t="shared" si="13"/>
        <v>0</v>
      </c>
      <c r="W78" s="453">
        <f t="shared" si="13"/>
        <v>0</v>
      </c>
      <c r="X78" s="453">
        <f t="shared" si="13"/>
        <v>0</v>
      </c>
      <c r="Y78" s="453">
        <f t="shared" si="13"/>
        <v>0</v>
      </c>
      <c r="Z78" s="453">
        <f t="shared" si="13"/>
        <v>0</v>
      </c>
      <c r="AA78" s="453">
        <f t="shared" si="13"/>
        <v>0</v>
      </c>
      <c r="AB78" s="453">
        <f t="shared" si="13"/>
        <v>0</v>
      </c>
      <c r="AC78" s="453">
        <f t="shared" si="13"/>
        <v>0</v>
      </c>
      <c r="AD78" s="453">
        <f t="shared" si="13"/>
        <v>0</v>
      </c>
      <c r="AE78" s="453">
        <f t="shared" si="13"/>
        <v>0</v>
      </c>
      <c r="AF78" s="453">
        <f t="shared" si="13"/>
        <v>0</v>
      </c>
      <c r="AG78" s="453">
        <f t="shared" si="13"/>
        <v>0</v>
      </c>
      <c r="AH78" s="453">
        <f t="shared" si="13"/>
        <v>0</v>
      </c>
      <c r="AI78" s="453">
        <f t="shared" si="13"/>
        <v>0</v>
      </c>
      <c r="AJ78" s="453">
        <f t="shared" si="13"/>
        <v>0</v>
      </c>
      <c r="AK78" s="453">
        <f t="shared" si="13"/>
        <v>0</v>
      </c>
      <c r="AL78" s="453">
        <f t="shared" si="13"/>
        <v>0</v>
      </c>
      <c r="AM78" s="453">
        <f t="shared" si="13"/>
        <v>0</v>
      </c>
      <c r="AN78" s="453">
        <f t="shared" si="13"/>
        <v>0</v>
      </c>
      <c r="AO78" s="453">
        <f t="shared" si="13"/>
        <v>0</v>
      </c>
      <c r="AP78" s="453">
        <f t="shared" si="13"/>
        <v>0</v>
      </c>
      <c r="AQ78" s="453">
        <f t="shared" si="13"/>
        <v>0</v>
      </c>
      <c r="AR78" s="453">
        <f t="shared" si="13"/>
        <v>0</v>
      </c>
      <c r="AS78" s="453">
        <f t="shared" si="13"/>
        <v>0</v>
      </c>
      <c r="AT78" s="453">
        <f t="shared" si="13"/>
        <v>0</v>
      </c>
      <c r="AU78" s="453">
        <f t="shared" si="13"/>
        <v>0</v>
      </c>
      <c r="AV78" s="453">
        <f t="shared" si="13"/>
        <v>0</v>
      </c>
      <c r="AW78" s="453">
        <f t="shared" si="13"/>
        <v>0</v>
      </c>
      <c r="AX78" s="453">
        <f t="shared" si="13"/>
        <v>0</v>
      </c>
      <c r="AY78" s="453">
        <f t="shared" si="13"/>
        <v>0</v>
      </c>
      <c r="AZ78" s="453">
        <f t="shared" si="13"/>
        <v>0</v>
      </c>
      <c r="BA78" s="453">
        <f t="shared" si="13"/>
        <v>0</v>
      </c>
      <c r="BB78" s="432"/>
      <c r="BC78" s="24"/>
      <c r="BD78" s="24"/>
      <c r="BE78" s="24"/>
      <c r="BF78" s="24"/>
      <c r="BG78" s="24"/>
      <c r="BH78" s="24"/>
      <c r="BI78" s="24"/>
      <c r="BJ78" s="24"/>
      <c r="BK78" s="24"/>
      <c r="BM78" s="24"/>
      <c r="BN78" s="24"/>
      <c r="BO78" s="24"/>
      <c r="BP78" s="24"/>
    </row>
    <row r="79" spans="1:68" s="24" customFormat="1">
      <c r="A79" s="439" t="e">
        <f>Bobot!#REF!</f>
        <v>#REF!</v>
      </c>
      <c r="B79" s="439"/>
      <c r="C79" s="439"/>
      <c r="D79" s="439"/>
      <c r="E79" s="439"/>
      <c r="F79" s="47" t="s">
        <v>101</v>
      </c>
      <c r="G79" s="69" t="s">
        <v>421</v>
      </c>
      <c r="H79" s="42" t="s">
        <v>240</v>
      </c>
      <c r="I79" s="443">
        <f>IF($K$7="Skenario Bank 1",VLOOKUP($F79,Bobot!$F$16:$AA$180,15,0),IF($K$7="Skenario Bank 2",VLOOKUP(F79,Bobot!$F$16:$AA$180,18,0),IF($K$7="Skenario Bank 3",VLOOKUP($F79,Bobot!$F$16:$AA$180,21,0),0)))</f>
        <v>0</v>
      </c>
      <c r="J79" s="444">
        <f>IF($K$7="Skenario Bank 1",VLOOKUP($F79,Bobot!$F$16:$AA$180,16,0),IF($K$7="Skenario Bank 2",VLOOKUP($F79,Bobot!$F$16:$AA$180,19,0),IF($K$7="Skenario Bank 3",VLOOKUP($F79,Bobot!$F$16:$AA$180,22,0),0)))</f>
        <v>0</v>
      </c>
      <c r="K79" s="442"/>
      <c r="L79" s="477">
        <f>IF(Bobot!$P79=0,1,0)*('Input Bank'!L79+'Input Bank'!K79)*I79</f>
        <v>0</v>
      </c>
      <c r="M79" s="446">
        <f>Bobot!$P79*($I79*('Input Bank'!$K79+'Input Bank'!$L79)/30)+($J79*'Input Bank'!M79)</f>
        <v>0</v>
      </c>
      <c r="N79" s="446">
        <f>Bobot!$P79*($I79*('Input Bank'!$K79+'Input Bank'!$L79)/30)+($J79*'Input Bank'!N79)</f>
        <v>0</v>
      </c>
      <c r="O79" s="446">
        <f>Bobot!$P79*($I79*('Input Bank'!$K79+'Input Bank'!$L79)/30)+($J79*'Input Bank'!O79)</f>
        <v>0</v>
      </c>
      <c r="P79" s="446">
        <f>Bobot!$P79*($I79*('Input Bank'!$K79+'Input Bank'!$L79)/30)+($J79*'Input Bank'!P79)</f>
        <v>0</v>
      </c>
      <c r="Q79" s="446">
        <f>Bobot!$P79*($I79*('Input Bank'!$K79+'Input Bank'!$L79)/30)+($J79*'Input Bank'!Q79)</f>
        <v>0</v>
      </c>
      <c r="R79" s="446">
        <f>Bobot!$P79*($I79*('Input Bank'!$K79+'Input Bank'!$L79)/30)+($J79*'Input Bank'!R79)</f>
        <v>0</v>
      </c>
      <c r="S79" s="446">
        <f>Bobot!$P79*($I79*('Input Bank'!$K79+'Input Bank'!$L79)/30)+($J79*'Input Bank'!S79)</f>
        <v>0</v>
      </c>
      <c r="T79" s="446">
        <f>Bobot!$P79*($I79*('Input Bank'!$K79+'Input Bank'!$L79)/30)+($J79*'Input Bank'!T79)</f>
        <v>0</v>
      </c>
      <c r="U79" s="446">
        <f>Bobot!$P79*($I79*('Input Bank'!$K79+'Input Bank'!$L79)/30)+($J79*'Input Bank'!U79)</f>
        <v>0</v>
      </c>
      <c r="V79" s="446">
        <f>Bobot!$P79*($I79*('Input Bank'!$K79+'Input Bank'!$L79)/30)+($J79*'Input Bank'!V79)</f>
        <v>0</v>
      </c>
      <c r="W79" s="446">
        <f>Bobot!$P79*($I79*('Input Bank'!$K79+'Input Bank'!$L79)/30)+($J79*'Input Bank'!W79)</f>
        <v>0</v>
      </c>
      <c r="X79" s="446">
        <f>Bobot!$P79*($I79*('Input Bank'!$K79+'Input Bank'!$L79)/30)+($J79*'Input Bank'!X79)</f>
        <v>0</v>
      </c>
      <c r="Y79" s="446">
        <f>Bobot!$P79*($I79*('Input Bank'!$K79+'Input Bank'!$L79)/30)+($J79*'Input Bank'!Y79)</f>
        <v>0</v>
      </c>
      <c r="Z79" s="446">
        <f>Bobot!$P79*($I79*('Input Bank'!$K79+'Input Bank'!$L79)/30)+($J79*'Input Bank'!Z79)</f>
        <v>0</v>
      </c>
      <c r="AA79" s="446">
        <f>Bobot!$P79*($I79*('Input Bank'!$K79+'Input Bank'!$L79)/30)+($J79*'Input Bank'!AA79)</f>
        <v>0</v>
      </c>
      <c r="AB79" s="446">
        <f>Bobot!$P79*($I79*('Input Bank'!$K79+'Input Bank'!$L79)/30)+($J79*'Input Bank'!AB79)</f>
        <v>0</v>
      </c>
      <c r="AC79" s="446">
        <f>Bobot!$P79*($I79*('Input Bank'!$K79+'Input Bank'!$L79)/30)+($J79*'Input Bank'!AC79)</f>
        <v>0</v>
      </c>
      <c r="AD79" s="446">
        <f>Bobot!$P79*($I79*('Input Bank'!$K79+'Input Bank'!$L79)/30)+($J79*'Input Bank'!AD79)</f>
        <v>0</v>
      </c>
      <c r="AE79" s="446">
        <f>Bobot!$P79*($I79*('Input Bank'!$K79+'Input Bank'!$L79)/30)+($J79*'Input Bank'!AE79)</f>
        <v>0</v>
      </c>
      <c r="AF79" s="446">
        <f>Bobot!$P79*($I79*('Input Bank'!$K79+'Input Bank'!$L79)/30)+($J79*'Input Bank'!AF79)</f>
        <v>0</v>
      </c>
      <c r="AG79" s="446">
        <f>Bobot!$P79*($I79*('Input Bank'!$K79+'Input Bank'!$L79)/30)+($J79*'Input Bank'!AG79)</f>
        <v>0</v>
      </c>
      <c r="AH79" s="446">
        <f>Bobot!$P79*($I79*('Input Bank'!$K79+'Input Bank'!$L79)/30)+($J79*'Input Bank'!AH79)</f>
        <v>0</v>
      </c>
      <c r="AI79" s="446">
        <f>Bobot!$P79*($I79*('Input Bank'!$K79+'Input Bank'!$L79)/30)+($J79*'Input Bank'!AI79)</f>
        <v>0</v>
      </c>
      <c r="AJ79" s="446">
        <f>Bobot!$P79*($I79*('Input Bank'!$K79+'Input Bank'!$L79)/30)+($J79*'Input Bank'!AJ79)</f>
        <v>0</v>
      </c>
      <c r="AK79" s="446">
        <f>Bobot!$P79*($I79*('Input Bank'!$K79+'Input Bank'!$L79)/30)+($J79*'Input Bank'!AK79)</f>
        <v>0</v>
      </c>
      <c r="AL79" s="446">
        <f>Bobot!$P79*($I79*('Input Bank'!$K79+'Input Bank'!$L79)/30)+($J79*'Input Bank'!AL79)</f>
        <v>0</v>
      </c>
      <c r="AM79" s="446">
        <f>Bobot!$P79*($I79*('Input Bank'!$K79+'Input Bank'!$L79)/30)+($J79*'Input Bank'!AM79)</f>
        <v>0</v>
      </c>
      <c r="AN79" s="446">
        <f>Bobot!$P79*($I79*('Input Bank'!$K79+'Input Bank'!$L79)/30)+($J79*'Input Bank'!AN79)</f>
        <v>0</v>
      </c>
      <c r="AO79" s="446">
        <f>Bobot!$P79*($I79*('Input Bank'!$K79+'Input Bank'!$L79)/30)+($J79*'Input Bank'!AO79)</f>
        <v>0</v>
      </c>
      <c r="AP79" s="446">
        <f>Bobot!$P79*($I79*('Input Bank'!$K79+'Input Bank'!$L79)/30)+($J79*'Input Bank'!AP79)</f>
        <v>0</v>
      </c>
      <c r="AQ79" s="446">
        <f>$J79*'Input Bank'!AQ79</f>
        <v>0</v>
      </c>
      <c r="AR79" s="446">
        <f>$J79*'Input Bank'!AR79</f>
        <v>0</v>
      </c>
      <c r="AS79" s="446">
        <f>$J79*'Input Bank'!AS79</f>
        <v>0</v>
      </c>
      <c r="AT79" s="446">
        <f>$J79*'Input Bank'!AT79</f>
        <v>0</v>
      </c>
      <c r="AU79" s="446">
        <f>$J79*'Input Bank'!AU79</f>
        <v>0</v>
      </c>
      <c r="AV79" s="446">
        <f>$J79*'Input Bank'!AV79</f>
        <v>0</v>
      </c>
      <c r="AW79" s="446">
        <f>$J79*'Input Bank'!AW79</f>
        <v>0</v>
      </c>
      <c r="AX79" s="446">
        <f>$J79*'Input Bank'!AX79</f>
        <v>0</v>
      </c>
      <c r="AY79" s="446">
        <f>$J79*'Input Bank'!AY79</f>
        <v>0</v>
      </c>
      <c r="AZ79" s="446">
        <f>$J79*'Input Bank'!AZ79</f>
        <v>0</v>
      </c>
      <c r="BA79" s="447">
        <f>$J79*'Input Bank'!BA79</f>
        <v>0</v>
      </c>
      <c r="BB79" s="432"/>
      <c r="BL79" s="44"/>
    </row>
    <row r="80" spans="1:68" s="24" customFormat="1">
      <c r="A80" s="439" t="e">
        <f>Bobot!#REF!</f>
        <v>#REF!</v>
      </c>
      <c r="B80" s="439"/>
      <c r="C80" s="439"/>
      <c r="D80" s="439"/>
      <c r="E80" s="439"/>
      <c r="F80" s="47" t="s">
        <v>102</v>
      </c>
      <c r="G80" s="69" t="s">
        <v>422</v>
      </c>
      <c r="H80" s="42" t="s">
        <v>241</v>
      </c>
      <c r="I80" s="443">
        <f>IF($K$7="Skenario Bank 1",VLOOKUP($F80,Bobot!$F$16:$AA$180,15,0),IF($K$7="Skenario Bank 2",VLOOKUP(F80,Bobot!$F$16:$AA$180,18,0),IF($K$7="Skenario Bank 3",VLOOKUP($F80,Bobot!$F$16:$AA$180,21,0),0)))</f>
        <v>0</v>
      </c>
      <c r="J80" s="444">
        <f>IF($K$7="Skenario Bank 1",VLOOKUP($F80,Bobot!$F$16:$AA$180,16,0),IF($K$7="Skenario Bank 2",VLOOKUP($F80,Bobot!$F$16:$AA$180,19,0),IF($K$7="Skenario Bank 3",VLOOKUP($F80,Bobot!$F$16:$AA$180,22,0),0)))</f>
        <v>0</v>
      </c>
      <c r="K80" s="442"/>
      <c r="L80" s="477">
        <f>IF(Bobot!$P80=0,1,0)*('Input Bank'!L80+'Input Bank'!K80)*I80</f>
        <v>0</v>
      </c>
      <c r="M80" s="446">
        <f>Bobot!$P80*($I80*('Input Bank'!$K80+'Input Bank'!$L80)/30)+($J80*'Input Bank'!M80)</f>
        <v>0</v>
      </c>
      <c r="N80" s="446">
        <f>Bobot!$P80*($I80*('Input Bank'!$K80+'Input Bank'!$L80)/30)+($J80*'Input Bank'!N80)</f>
        <v>0</v>
      </c>
      <c r="O80" s="446">
        <f>Bobot!$P80*($I80*('Input Bank'!$K80+'Input Bank'!$L80)/30)+($J80*'Input Bank'!O80)</f>
        <v>0</v>
      </c>
      <c r="P80" s="446">
        <f>Bobot!$P80*($I80*('Input Bank'!$K80+'Input Bank'!$L80)/30)+($J80*'Input Bank'!P80)</f>
        <v>0</v>
      </c>
      <c r="Q80" s="446">
        <f>Bobot!$P80*($I80*('Input Bank'!$K80+'Input Bank'!$L80)/30)+($J80*'Input Bank'!Q80)</f>
        <v>0</v>
      </c>
      <c r="R80" s="446">
        <f>Bobot!$P80*($I80*('Input Bank'!$K80+'Input Bank'!$L80)/30)+($J80*'Input Bank'!R80)</f>
        <v>0</v>
      </c>
      <c r="S80" s="446">
        <f>Bobot!$P80*($I80*('Input Bank'!$K80+'Input Bank'!$L80)/30)+($J80*'Input Bank'!S80)</f>
        <v>0</v>
      </c>
      <c r="T80" s="446">
        <f>Bobot!$P80*($I80*('Input Bank'!$K80+'Input Bank'!$L80)/30)+($J80*'Input Bank'!T80)</f>
        <v>0</v>
      </c>
      <c r="U80" s="446">
        <f>Bobot!$P80*($I80*('Input Bank'!$K80+'Input Bank'!$L80)/30)+($J80*'Input Bank'!U80)</f>
        <v>0</v>
      </c>
      <c r="V80" s="446">
        <f>Bobot!$P80*($I80*('Input Bank'!$K80+'Input Bank'!$L80)/30)+($J80*'Input Bank'!V80)</f>
        <v>0</v>
      </c>
      <c r="W80" s="446">
        <f>Bobot!$P80*($I80*('Input Bank'!$K80+'Input Bank'!$L80)/30)+($J80*'Input Bank'!W80)</f>
        <v>0</v>
      </c>
      <c r="X80" s="446">
        <f>Bobot!$P80*($I80*('Input Bank'!$K80+'Input Bank'!$L80)/30)+($J80*'Input Bank'!X80)</f>
        <v>0</v>
      </c>
      <c r="Y80" s="446">
        <f>Bobot!$P80*($I80*('Input Bank'!$K80+'Input Bank'!$L80)/30)+($J80*'Input Bank'!Y80)</f>
        <v>0</v>
      </c>
      <c r="Z80" s="446">
        <f>Bobot!$P80*($I80*('Input Bank'!$K80+'Input Bank'!$L80)/30)+($J80*'Input Bank'!Z80)</f>
        <v>0</v>
      </c>
      <c r="AA80" s="446">
        <f>Bobot!$P80*($I80*('Input Bank'!$K80+'Input Bank'!$L80)/30)+($J80*'Input Bank'!AA80)</f>
        <v>0</v>
      </c>
      <c r="AB80" s="446">
        <f>Bobot!$P80*($I80*('Input Bank'!$K80+'Input Bank'!$L80)/30)+($J80*'Input Bank'!AB80)</f>
        <v>0</v>
      </c>
      <c r="AC80" s="446">
        <f>Bobot!$P80*($I80*('Input Bank'!$K80+'Input Bank'!$L80)/30)+($J80*'Input Bank'!AC80)</f>
        <v>0</v>
      </c>
      <c r="AD80" s="446">
        <f>Bobot!$P80*($I80*('Input Bank'!$K80+'Input Bank'!$L80)/30)+($J80*'Input Bank'!AD80)</f>
        <v>0</v>
      </c>
      <c r="AE80" s="446">
        <f>Bobot!$P80*($I80*('Input Bank'!$K80+'Input Bank'!$L80)/30)+($J80*'Input Bank'!AE80)</f>
        <v>0</v>
      </c>
      <c r="AF80" s="446">
        <f>Bobot!$P80*($I80*('Input Bank'!$K80+'Input Bank'!$L80)/30)+($J80*'Input Bank'!AF80)</f>
        <v>0</v>
      </c>
      <c r="AG80" s="446">
        <f>Bobot!$P80*($I80*('Input Bank'!$K80+'Input Bank'!$L80)/30)+($J80*'Input Bank'!AG80)</f>
        <v>0</v>
      </c>
      <c r="AH80" s="446">
        <f>Bobot!$P80*($I80*('Input Bank'!$K80+'Input Bank'!$L80)/30)+($J80*'Input Bank'!AH80)</f>
        <v>0</v>
      </c>
      <c r="AI80" s="446">
        <f>Bobot!$P80*($I80*('Input Bank'!$K80+'Input Bank'!$L80)/30)+($J80*'Input Bank'!AI80)</f>
        <v>0</v>
      </c>
      <c r="AJ80" s="446">
        <f>Bobot!$P80*($I80*('Input Bank'!$K80+'Input Bank'!$L80)/30)+($J80*'Input Bank'!AJ80)</f>
        <v>0</v>
      </c>
      <c r="AK80" s="446">
        <f>Bobot!$P80*($I80*('Input Bank'!$K80+'Input Bank'!$L80)/30)+($J80*'Input Bank'!AK80)</f>
        <v>0</v>
      </c>
      <c r="AL80" s="446">
        <f>Bobot!$P80*($I80*('Input Bank'!$K80+'Input Bank'!$L80)/30)+($J80*'Input Bank'!AL80)</f>
        <v>0</v>
      </c>
      <c r="AM80" s="446">
        <f>Bobot!$P80*($I80*('Input Bank'!$K80+'Input Bank'!$L80)/30)+($J80*'Input Bank'!AM80)</f>
        <v>0</v>
      </c>
      <c r="AN80" s="446">
        <f>Bobot!$P80*($I80*('Input Bank'!$K80+'Input Bank'!$L80)/30)+($J80*'Input Bank'!AN80)</f>
        <v>0</v>
      </c>
      <c r="AO80" s="446">
        <f>Bobot!$P80*($I80*('Input Bank'!$K80+'Input Bank'!$L80)/30)+($J80*'Input Bank'!AO80)</f>
        <v>0</v>
      </c>
      <c r="AP80" s="446">
        <f>Bobot!$P80*($I80*('Input Bank'!$K80+'Input Bank'!$L80)/30)+($J80*'Input Bank'!AP80)</f>
        <v>0</v>
      </c>
      <c r="AQ80" s="446">
        <f>Bobot!$P80*($I80*('Input Bank'!$K80+'Input Bank'!$L80)/30)+($J80*'Input Bank'!AQ80)</f>
        <v>0</v>
      </c>
      <c r="AR80" s="478">
        <f>$J80*'Input Bank'!AR80</f>
        <v>0</v>
      </c>
      <c r="AS80" s="478">
        <f>$J80*'Input Bank'!AS80</f>
        <v>0</v>
      </c>
      <c r="AT80" s="478">
        <f>$J80*'Input Bank'!AT80</f>
        <v>0</v>
      </c>
      <c r="AU80" s="478">
        <f>$J80*'Input Bank'!AU80</f>
        <v>0</v>
      </c>
      <c r="AV80" s="478">
        <f>$J80*'Input Bank'!AV80</f>
        <v>0</v>
      </c>
      <c r="AW80" s="478">
        <f>$J80*'Input Bank'!AW80</f>
        <v>0</v>
      </c>
      <c r="AX80" s="478">
        <f>$J80*'Input Bank'!AX80</f>
        <v>0</v>
      </c>
      <c r="AY80" s="478">
        <f>$J80*'Input Bank'!AY80</f>
        <v>0</v>
      </c>
      <c r="AZ80" s="478">
        <f>$J80*'Input Bank'!AZ80</f>
        <v>0</v>
      </c>
      <c r="BA80" s="447">
        <f>$J80*'Input Bank'!BA80</f>
        <v>0</v>
      </c>
      <c r="BB80" s="432"/>
      <c r="BK80" s="44"/>
    </row>
    <row r="81" spans="1:68" s="24" customFormat="1" ht="13">
      <c r="A81" s="439" t="e">
        <f>Bobot!#REF!</f>
        <v>#REF!</v>
      </c>
      <c r="B81" s="439"/>
      <c r="C81" s="439"/>
      <c r="D81" s="439"/>
      <c r="E81" s="439"/>
      <c r="F81" s="47" t="s">
        <v>103</v>
      </c>
      <c r="G81" s="67" t="s">
        <v>24</v>
      </c>
      <c r="H81" s="36" t="s">
        <v>193</v>
      </c>
      <c r="I81" s="443">
        <f>IF($K$7="Skenario Bank 1",VLOOKUP($F81,Bobot!$F$16:$AA$180,15,0),IF($K$7="Skenario Bank 2",VLOOKUP(F81,Bobot!$F$16:$AA$180,18,0),IF($K$7="Skenario Bank 3",VLOOKUP($F81,Bobot!$F$16:$AA$180,21,0),0)))</f>
        <v>0</v>
      </c>
      <c r="J81" s="444">
        <f>IF($K$7="Skenario Bank 1",VLOOKUP($F81,Bobot!$F$16:$AA$180,16,0),IF($K$7="Skenario Bank 2",VLOOKUP($F81,Bobot!$F$16:$AA$180,19,0),IF($K$7="Skenario Bank 3",VLOOKUP($F81,Bobot!$F$16:$AA$180,22,0),0)))</f>
        <v>0</v>
      </c>
      <c r="K81" s="442"/>
      <c r="L81" s="479">
        <f>IF(Bobot!$P81=0,1,0)*('Input Bank'!L81+'Input Bank'!K81)*I81</f>
        <v>0</v>
      </c>
      <c r="M81" s="463">
        <f>Bobot!$P81*($I81*('Input Bank'!$K81+'Input Bank'!$L81)/30)+($J81*'Input Bank'!M81)</f>
        <v>0</v>
      </c>
      <c r="N81" s="463">
        <f>Bobot!$P81*($I81*('Input Bank'!$K81+'Input Bank'!$L81)/30)+($J81*'Input Bank'!N81)</f>
        <v>0</v>
      </c>
      <c r="O81" s="463">
        <f>Bobot!$P81*($I81*('Input Bank'!$K81+'Input Bank'!$L81)/30)+($J81*'Input Bank'!O81)</f>
        <v>0</v>
      </c>
      <c r="P81" s="463">
        <f>Bobot!$P81*($I81*('Input Bank'!$K81+'Input Bank'!$L81)/30)+($J81*'Input Bank'!P81)</f>
        <v>0</v>
      </c>
      <c r="Q81" s="463">
        <f>Bobot!$P81*($I81*('Input Bank'!$K81+'Input Bank'!$L81)/30)+($J81*'Input Bank'!Q81)</f>
        <v>0</v>
      </c>
      <c r="R81" s="463">
        <f>Bobot!$P81*($I81*('Input Bank'!$K81+'Input Bank'!$L81)/30)+($J81*'Input Bank'!R81)</f>
        <v>0</v>
      </c>
      <c r="S81" s="463">
        <f>Bobot!$P81*($I81*('Input Bank'!$K81+'Input Bank'!$L81)/30)+($J81*'Input Bank'!S81)</f>
        <v>0</v>
      </c>
      <c r="T81" s="463">
        <f>Bobot!$P81*($I81*('Input Bank'!$K81+'Input Bank'!$L81)/30)+($J81*'Input Bank'!T81)</f>
        <v>0</v>
      </c>
      <c r="U81" s="463">
        <f>Bobot!$P81*($I81*('Input Bank'!$K81+'Input Bank'!$L81)/30)+($J81*'Input Bank'!U81)</f>
        <v>0</v>
      </c>
      <c r="V81" s="463">
        <f>Bobot!$P81*($I81*('Input Bank'!$K81+'Input Bank'!$L81)/30)+($J81*'Input Bank'!V81)</f>
        <v>0</v>
      </c>
      <c r="W81" s="463">
        <f>Bobot!$P81*($I81*('Input Bank'!$K81+'Input Bank'!$L81)/30)+($J81*'Input Bank'!W81)</f>
        <v>0</v>
      </c>
      <c r="X81" s="463">
        <f>Bobot!$P81*($I81*('Input Bank'!$K81+'Input Bank'!$L81)/30)+($J81*'Input Bank'!X81)</f>
        <v>0</v>
      </c>
      <c r="Y81" s="463">
        <f>Bobot!$P81*($I81*('Input Bank'!$K81+'Input Bank'!$L81)/30)+($J81*'Input Bank'!Y81)</f>
        <v>0</v>
      </c>
      <c r="Z81" s="463">
        <f>Bobot!$P81*($I81*('Input Bank'!$K81+'Input Bank'!$L81)/30)+($J81*'Input Bank'!Z81)</f>
        <v>0</v>
      </c>
      <c r="AA81" s="463">
        <f>Bobot!$P81*($I81*('Input Bank'!$K81+'Input Bank'!$L81)/30)+($J81*'Input Bank'!AA81)</f>
        <v>0</v>
      </c>
      <c r="AB81" s="463">
        <f>Bobot!$P81*($I81*('Input Bank'!$K81+'Input Bank'!$L81)/30)+($J81*'Input Bank'!AB81)</f>
        <v>0</v>
      </c>
      <c r="AC81" s="463">
        <f>Bobot!$P81*($I81*('Input Bank'!$K81+'Input Bank'!$L81)/30)+($J81*'Input Bank'!AC81)</f>
        <v>0</v>
      </c>
      <c r="AD81" s="463">
        <f>Bobot!$P81*($I81*('Input Bank'!$K81+'Input Bank'!$L81)/30)+($J81*'Input Bank'!AD81)</f>
        <v>0</v>
      </c>
      <c r="AE81" s="463">
        <f>Bobot!$P81*($I81*('Input Bank'!$K81+'Input Bank'!$L81)/30)+($J81*'Input Bank'!AE81)</f>
        <v>0</v>
      </c>
      <c r="AF81" s="463">
        <f>Bobot!$P81*($I81*('Input Bank'!$K81+'Input Bank'!$L81)/30)+($J81*'Input Bank'!AF81)</f>
        <v>0</v>
      </c>
      <c r="AG81" s="463">
        <f>Bobot!$P81*($I81*('Input Bank'!$K81+'Input Bank'!$L81)/30)+($J81*'Input Bank'!AG81)</f>
        <v>0</v>
      </c>
      <c r="AH81" s="463">
        <f>Bobot!$P81*($I81*('Input Bank'!$K81+'Input Bank'!$L81)/30)+($J81*'Input Bank'!AH81)</f>
        <v>0</v>
      </c>
      <c r="AI81" s="463">
        <f>Bobot!$P81*($I81*('Input Bank'!$K81+'Input Bank'!$L81)/30)+($J81*'Input Bank'!AI81)</f>
        <v>0</v>
      </c>
      <c r="AJ81" s="463">
        <f>Bobot!$P81*($I81*('Input Bank'!$K81+'Input Bank'!$L81)/30)+($J81*'Input Bank'!AJ81)</f>
        <v>0</v>
      </c>
      <c r="AK81" s="463">
        <f>Bobot!$P81*($I81*('Input Bank'!$K81+'Input Bank'!$L81)/30)+($J81*'Input Bank'!AK81)</f>
        <v>0</v>
      </c>
      <c r="AL81" s="463">
        <f>Bobot!$P81*($I81*('Input Bank'!$K81+'Input Bank'!$L81)/30)+($J81*'Input Bank'!AL81)</f>
        <v>0</v>
      </c>
      <c r="AM81" s="463">
        <f>Bobot!$P81*($I81*('Input Bank'!$K81+'Input Bank'!$L81)/30)+($J81*'Input Bank'!AM81)</f>
        <v>0</v>
      </c>
      <c r="AN81" s="463">
        <f>Bobot!$P81*($I81*('Input Bank'!$K81+'Input Bank'!$L81)/30)+($J81*'Input Bank'!AN81)</f>
        <v>0</v>
      </c>
      <c r="AO81" s="463">
        <f>Bobot!$P81*($I81*('Input Bank'!$K81+'Input Bank'!$L81)/30)+($J81*'Input Bank'!AO81)</f>
        <v>0</v>
      </c>
      <c r="AP81" s="463">
        <f>Bobot!$P81*($I81*('Input Bank'!$K81+'Input Bank'!$L81)/30)+($J81*'Input Bank'!AP81)</f>
        <v>0</v>
      </c>
      <c r="AQ81" s="463">
        <f>$J81*'Input Bank'!AQ81</f>
        <v>0</v>
      </c>
      <c r="AR81" s="463">
        <f>$J81*'Input Bank'!AR81</f>
        <v>0</v>
      </c>
      <c r="AS81" s="463">
        <f>$J81*'Input Bank'!AS81</f>
        <v>0</v>
      </c>
      <c r="AT81" s="463">
        <f>$J81*'Input Bank'!AT81</f>
        <v>0</v>
      </c>
      <c r="AU81" s="463">
        <f>$J81*'Input Bank'!AU81</f>
        <v>0</v>
      </c>
      <c r="AV81" s="463">
        <f>$J81*'Input Bank'!AV81</f>
        <v>0</v>
      </c>
      <c r="AW81" s="463">
        <f>$J81*'Input Bank'!AW81</f>
        <v>0</v>
      </c>
      <c r="AX81" s="463">
        <f>$J81*'Input Bank'!AX81</f>
        <v>0</v>
      </c>
      <c r="AY81" s="463">
        <f>$J81*'Input Bank'!AY81</f>
        <v>0</v>
      </c>
      <c r="AZ81" s="463">
        <f>$J81*'Input Bank'!AZ81</f>
        <v>0</v>
      </c>
      <c r="BA81" s="466">
        <f>$J81*'Input Bank'!BA81</f>
        <v>0</v>
      </c>
      <c r="BB81" s="480"/>
      <c r="BK81" s="44"/>
    </row>
    <row r="82" spans="1:68" s="24" customFormat="1" ht="13">
      <c r="A82" s="439" t="e">
        <f>Bobot!#REF!</f>
        <v>#REF!</v>
      </c>
      <c r="B82" s="439"/>
      <c r="C82" s="439"/>
      <c r="D82" s="439"/>
      <c r="E82" s="439"/>
      <c r="F82" s="47" t="s">
        <v>104</v>
      </c>
      <c r="G82" s="67" t="s">
        <v>25</v>
      </c>
      <c r="H82" s="36" t="s">
        <v>194</v>
      </c>
      <c r="I82" s="481"/>
      <c r="J82" s="482"/>
      <c r="K82" s="442"/>
      <c r="L82" s="483">
        <f>SUM(L53,L68,L76,L77,L78,L81)</f>
        <v>0</v>
      </c>
      <c r="M82" s="483">
        <f>SUM(M53,M68,M76,M77,M78,M81)</f>
        <v>0</v>
      </c>
      <c r="N82" s="483">
        <f t="shared" ref="N82:BA82" si="14">SUM(N53,N68,N76,N77,N78,N81)</f>
        <v>0</v>
      </c>
      <c r="O82" s="483">
        <f t="shared" si="14"/>
        <v>0</v>
      </c>
      <c r="P82" s="483">
        <f t="shared" si="14"/>
        <v>0</v>
      </c>
      <c r="Q82" s="483">
        <f t="shared" si="14"/>
        <v>0</v>
      </c>
      <c r="R82" s="483">
        <f t="shared" si="14"/>
        <v>0</v>
      </c>
      <c r="S82" s="483">
        <f t="shared" si="14"/>
        <v>0</v>
      </c>
      <c r="T82" s="483">
        <f t="shared" si="14"/>
        <v>0</v>
      </c>
      <c r="U82" s="483">
        <f t="shared" si="14"/>
        <v>0</v>
      </c>
      <c r="V82" s="483">
        <f t="shared" si="14"/>
        <v>0</v>
      </c>
      <c r="W82" s="483">
        <f t="shared" si="14"/>
        <v>0</v>
      </c>
      <c r="X82" s="483">
        <f t="shared" si="14"/>
        <v>0</v>
      </c>
      <c r="Y82" s="483">
        <f t="shared" si="14"/>
        <v>0</v>
      </c>
      <c r="Z82" s="483">
        <f t="shared" si="14"/>
        <v>0</v>
      </c>
      <c r="AA82" s="483">
        <f t="shared" si="14"/>
        <v>0</v>
      </c>
      <c r="AB82" s="483">
        <f t="shared" si="14"/>
        <v>0</v>
      </c>
      <c r="AC82" s="483">
        <f t="shared" si="14"/>
        <v>0</v>
      </c>
      <c r="AD82" s="483">
        <f t="shared" si="14"/>
        <v>0</v>
      </c>
      <c r="AE82" s="483">
        <f t="shared" si="14"/>
        <v>0</v>
      </c>
      <c r="AF82" s="483">
        <f t="shared" si="14"/>
        <v>0</v>
      </c>
      <c r="AG82" s="483">
        <f t="shared" si="14"/>
        <v>0</v>
      </c>
      <c r="AH82" s="483">
        <f t="shared" si="14"/>
        <v>0</v>
      </c>
      <c r="AI82" s="483">
        <f t="shared" si="14"/>
        <v>0</v>
      </c>
      <c r="AJ82" s="483">
        <f t="shared" si="14"/>
        <v>0</v>
      </c>
      <c r="AK82" s="483">
        <f t="shared" si="14"/>
        <v>0</v>
      </c>
      <c r="AL82" s="483">
        <f t="shared" si="14"/>
        <v>0</v>
      </c>
      <c r="AM82" s="483">
        <f t="shared" si="14"/>
        <v>0</v>
      </c>
      <c r="AN82" s="483">
        <f t="shared" si="14"/>
        <v>0</v>
      </c>
      <c r="AO82" s="483">
        <f t="shared" si="14"/>
        <v>0</v>
      </c>
      <c r="AP82" s="483">
        <f t="shared" si="14"/>
        <v>0</v>
      </c>
      <c r="AQ82" s="483">
        <f t="shared" si="14"/>
        <v>0</v>
      </c>
      <c r="AR82" s="483">
        <f t="shared" si="14"/>
        <v>0</v>
      </c>
      <c r="AS82" s="483">
        <f t="shared" si="14"/>
        <v>0</v>
      </c>
      <c r="AT82" s="483">
        <f t="shared" si="14"/>
        <v>0</v>
      </c>
      <c r="AU82" s="483">
        <f t="shared" si="14"/>
        <v>0</v>
      </c>
      <c r="AV82" s="483">
        <f t="shared" si="14"/>
        <v>0</v>
      </c>
      <c r="AW82" s="483">
        <f t="shared" si="14"/>
        <v>0</v>
      </c>
      <c r="AX82" s="483">
        <f t="shared" si="14"/>
        <v>0</v>
      </c>
      <c r="AY82" s="483">
        <f t="shared" si="14"/>
        <v>0</v>
      </c>
      <c r="AZ82" s="483">
        <f t="shared" si="14"/>
        <v>0</v>
      </c>
      <c r="BA82" s="483">
        <f t="shared" si="14"/>
        <v>0</v>
      </c>
      <c r="BB82" s="480"/>
      <c r="BK82" s="44"/>
      <c r="BL82" s="44"/>
    </row>
    <row r="83" spans="1:68" s="24" customFormat="1" ht="13">
      <c r="A83" s="439" t="e">
        <f>Bobot!#REF!</f>
        <v>#REF!</v>
      </c>
      <c r="B83" s="439"/>
      <c r="C83" s="439"/>
      <c r="D83" s="439"/>
      <c r="E83" s="439"/>
      <c r="F83" s="47" t="s">
        <v>7</v>
      </c>
      <c r="G83" s="67" t="s">
        <v>26</v>
      </c>
      <c r="H83" s="88" t="s">
        <v>303</v>
      </c>
      <c r="I83" s="481"/>
      <c r="J83" s="482"/>
      <c r="K83" s="442"/>
      <c r="L83" s="453">
        <f>L51+L82</f>
        <v>0</v>
      </c>
      <c r="M83" s="453">
        <f>M51+M82</f>
        <v>0</v>
      </c>
      <c r="N83" s="453">
        <f t="shared" ref="N83:BA83" si="15">N51+N82</f>
        <v>0</v>
      </c>
      <c r="O83" s="453">
        <f t="shared" si="15"/>
        <v>0</v>
      </c>
      <c r="P83" s="453">
        <f t="shared" si="15"/>
        <v>0</v>
      </c>
      <c r="Q83" s="453">
        <f t="shared" si="15"/>
        <v>0</v>
      </c>
      <c r="R83" s="453">
        <f t="shared" si="15"/>
        <v>0</v>
      </c>
      <c r="S83" s="453">
        <f t="shared" si="15"/>
        <v>0</v>
      </c>
      <c r="T83" s="453">
        <f t="shared" si="15"/>
        <v>0</v>
      </c>
      <c r="U83" s="453">
        <f t="shared" si="15"/>
        <v>0</v>
      </c>
      <c r="V83" s="453">
        <f t="shared" si="15"/>
        <v>0</v>
      </c>
      <c r="W83" s="453">
        <f t="shared" si="15"/>
        <v>0</v>
      </c>
      <c r="X83" s="453">
        <f t="shared" si="15"/>
        <v>0</v>
      </c>
      <c r="Y83" s="453">
        <f t="shared" si="15"/>
        <v>0</v>
      </c>
      <c r="Z83" s="453">
        <f t="shared" si="15"/>
        <v>0</v>
      </c>
      <c r="AA83" s="453">
        <f t="shared" si="15"/>
        <v>0</v>
      </c>
      <c r="AB83" s="453">
        <f t="shared" si="15"/>
        <v>0</v>
      </c>
      <c r="AC83" s="453">
        <f t="shared" si="15"/>
        <v>0</v>
      </c>
      <c r="AD83" s="453">
        <f t="shared" si="15"/>
        <v>0</v>
      </c>
      <c r="AE83" s="453">
        <f t="shared" si="15"/>
        <v>0</v>
      </c>
      <c r="AF83" s="453">
        <f t="shared" si="15"/>
        <v>0</v>
      </c>
      <c r="AG83" s="453">
        <f t="shared" si="15"/>
        <v>0</v>
      </c>
      <c r="AH83" s="453">
        <f t="shared" si="15"/>
        <v>0</v>
      </c>
      <c r="AI83" s="453">
        <f t="shared" si="15"/>
        <v>0</v>
      </c>
      <c r="AJ83" s="453">
        <f t="shared" si="15"/>
        <v>0</v>
      </c>
      <c r="AK83" s="453">
        <f t="shared" si="15"/>
        <v>0</v>
      </c>
      <c r="AL83" s="453">
        <f t="shared" si="15"/>
        <v>0</v>
      </c>
      <c r="AM83" s="453">
        <f t="shared" si="15"/>
        <v>0</v>
      </c>
      <c r="AN83" s="453">
        <f t="shared" si="15"/>
        <v>0</v>
      </c>
      <c r="AO83" s="453">
        <f t="shared" si="15"/>
        <v>0</v>
      </c>
      <c r="AP83" s="453">
        <f t="shared" si="15"/>
        <v>0</v>
      </c>
      <c r="AQ83" s="453">
        <f t="shared" si="15"/>
        <v>0</v>
      </c>
      <c r="AR83" s="453">
        <f t="shared" si="15"/>
        <v>0</v>
      </c>
      <c r="AS83" s="453">
        <f t="shared" si="15"/>
        <v>0</v>
      </c>
      <c r="AT83" s="453">
        <f t="shared" si="15"/>
        <v>0</v>
      </c>
      <c r="AU83" s="453">
        <f t="shared" si="15"/>
        <v>0</v>
      </c>
      <c r="AV83" s="453">
        <f t="shared" si="15"/>
        <v>0</v>
      </c>
      <c r="AW83" s="453">
        <f t="shared" si="15"/>
        <v>0</v>
      </c>
      <c r="AX83" s="453">
        <f t="shared" si="15"/>
        <v>0</v>
      </c>
      <c r="AY83" s="453">
        <f t="shared" si="15"/>
        <v>0</v>
      </c>
      <c r="AZ83" s="453">
        <f t="shared" si="15"/>
        <v>0</v>
      </c>
      <c r="BA83" s="453">
        <f t="shared" si="15"/>
        <v>0</v>
      </c>
      <c r="BB83" s="480"/>
      <c r="BL83" s="44"/>
    </row>
    <row r="84" spans="1:68" s="24" customFormat="1" ht="13">
      <c r="A84" s="439" t="e">
        <f>Bobot!#REF!</f>
        <v>#REF!</v>
      </c>
      <c r="B84" s="439"/>
      <c r="C84" s="439"/>
      <c r="D84" s="439"/>
      <c r="E84" s="439"/>
      <c r="F84" s="47" t="s">
        <v>105</v>
      </c>
      <c r="G84" s="67" t="s">
        <v>27</v>
      </c>
      <c r="H84" s="46" t="s">
        <v>234</v>
      </c>
      <c r="I84" s="481"/>
      <c r="J84" s="482"/>
      <c r="K84" s="484"/>
      <c r="L84" s="485">
        <f>K84+L83</f>
        <v>0</v>
      </c>
      <c r="M84" s="485">
        <f>L84+M83</f>
        <v>0</v>
      </c>
      <c r="N84" s="485">
        <f t="shared" ref="N84:BA84" si="16">M84+N83</f>
        <v>0</v>
      </c>
      <c r="O84" s="485">
        <f t="shared" si="16"/>
        <v>0</v>
      </c>
      <c r="P84" s="485">
        <f t="shared" si="16"/>
        <v>0</v>
      </c>
      <c r="Q84" s="485">
        <f t="shared" si="16"/>
        <v>0</v>
      </c>
      <c r="R84" s="485">
        <f t="shared" si="16"/>
        <v>0</v>
      </c>
      <c r="S84" s="485">
        <f t="shared" si="16"/>
        <v>0</v>
      </c>
      <c r="T84" s="485">
        <f t="shared" si="16"/>
        <v>0</v>
      </c>
      <c r="U84" s="485">
        <f t="shared" si="16"/>
        <v>0</v>
      </c>
      <c r="V84" s="485">
        <f t="shared" si="16"/>
        <v>0</v>
      </c>
      <c r="W84" s="485">
        <f t="shared" si="16"/>
        <v>0</v>
      </c>
      <c r="X84" s="485">
        <f t="shared" si="16"/>
        <v>0</v>
      </c>
      <c r="Y84" s="485">
        <f t="shared" si="16"/>
        <v>0</v>
      </c>
      <c r="Z84" s="485">
        <f t="shared" si="16"/>
        <v>0</v>
      </c>
      <c r="AA84" s="485">
        <f t="shared" si="16"/>
        <v>0</v>
      </c>
      <c r="AB84" s="485">
        <f t="shared" si="16"/>
        <v>0</v>
      </c>
      <c r="AC84" s="485">
        <f t="shared" si="16"/>
        <v>0</v>
      </c>
      <c r="AD84" s="485">
        <f t="shared" si="16"/>
        <v>0</v>
      </c>
      <c r="AE84" s="485">
        <f t="shared" si="16"/>
        <v>0</v>
      </c>
      <c r="AF84" s="485">
        <f t="shared" si="16"/>
        <v>0</v>
      </c>
      <c r="AG84" s="485">
        <f t="shared" si="16"/>
        <v>0</v>
      </c>
      <c r="AH84" s="485">
        <f t="shared" si="16"/>
        <v>0</v>
      </c>
      <c r="AI84" s="485">
        <f t="shared" si="16"/>
        <v>0</v>
      </c>
      <c r="AJ84" s="485">
        <f t="shared" si="16"/>
        <v>0</v>
      </c>
      <c r="AK84" s="485">
        <f t="shared" si="16"/>
        <v>0</v>
      </c>
      <c r="AL84" s="485">
        <f t="shared" si="16"/>
        <v>0</v>
      </c>
      <c r="AM84" s="485">
        <f t="shared" si="16"/>
        <v>0</v>
      </c>
      <c r="AN84" s="485">
        <f t="shared" si="16"/>
        <v>0</v>
      </c>
      <c r="AO84" s="485">
        <f t="shared" si="16"/>
        <v>0</v>
      </c>
      <c r="AP84" s="485">
        <f t="shared" si="16"/>
        <v>0</v>
      </c>
      <c r="AQ84" s="485">
        <f t="shared" si="16"/>
        <v>0</v>
      </c>
      <c r="AR84" s="485">
        <f t="shared" si="16"/>
        <v>0</v>
      </c>
      <c r="AS84" s="485">
        <f t="shared" si="16"/>
        <v>0</v>
      </c>
      <c r="AT84" s="485">
        <f t="shared" si="16"/>
        <v>0</v>
      </c>
      <c r="AU84" s="485">
        <f t="shared" si="16"/>
        <v>0</v>
      </c>
      <c r="AV84" s="485">
        <f t="shared" si="16"/>
        <v>0</v>
      </c>
      <c r="AW84" s="485">
        <f t="shared" si="16"/>
        <v>0</v>
      </c>
      <c r="AX84" s="485">
        <f t="shared" si="16"/>
        <v>0</v>
      </c>
      <c r="AY84" s="485">
        <f t="shared" si="16"/>
        <v>0</v>
      </c>
      <c r="AZ84" s="485">
        <f t="shared" si="16"/>
        <v>0</v>
      </c>
      <c r="BA84" s="485">
        <f t="shared" si="16"/>
        <v>0</v>
      </c>
      <c r="BB84" s="480"/>
      <c r="BL84" s="44"/>
    </row>
    <row r="85" spans="1:68" s="24" customFormat="1" ht="26">
      <c r="A85" s="439">
        <f>Bobot!P48</f>
        <v>1</v>
      </c>
      <c r="B85" s="439"/>
      <c r="C85" s="439"/>
      <c r="D85" s="439"/>
      <c r="E85" s="439"/>
      <c r="F85" s="47" t="s">
        <v>106</v>
      </c>
      <c r="G85" s="67">
        <v>3</v>
      </c>
      <c r="H85" s="151" t="s">
        <v>28</v>
      </c>
      <c r="I85" s="471"/>
      <c r="J85" s="472"/>
      <c r="K85" s="436" t="s">
        <v>161</v>
      </c>
      <c r="L85" s="436" t="s">
        <v>162</v>
      </c>
      <c r="M85" s="437" t="s">
        <v>324</v>
      </c>
      <c r="N85" s="436" t="s">
        <v>163</v>
      </c>
      <c r="O85" s="436" t="s">
        <v>164</v>
      </c>
      <c r="P85" s="436" t="s">
        <v>165</v>
      </c>
      <c r="Q85" s="436" t="s">
        <v>166</v>
      </c>
      <c r="R85" s="436" t="s">
        <v>167</v>
      </c>
      <c r="S85" s="436" t="s">
        <v>168</v>
      </c>
      <c r="T85" s="436" t="s">
        <v>280</v>
      </c>
      <c r="U85" s="436" t="s">
        <v>281</v>
      </c>
      <c r="V85" s="436" t="s">
        <v>282</v>
      </c>
      <c r="W85" s="436" t="s">
        <v>283</v>
      </c>
      <c r="X85" s="436" t="s">
        <v>284</v>
      </c>
      <c r="Y85" s="436" t="s">
        <v>285</v>
      </c>
      <c r="Z85" s="436" t="s">
        <v>286</v>
      </c>
      <c r="AA85" s="436" t="s">
        <v>287</v>
      </c>
      <c r="AB85" s="436" t="s">
        <v>288</v>
      </c>
      <c r="AC85" s="436" t="s">
        <v>289</v>
      </c>
      <c r="AD85" s="436" t="s">
        <v>290</v>
      </c>
      <c r="AE85" s="436" t="s">
        <v>291</v>
      </c>
      <c r="AF85" s="436" t="s">
        <v>292</v>
      </c>
      <c r="AG85" s="436" t="s">
        <v>293</v>
      </c>
      <c r="AH85" s="436" t="s">
        <v>294</v>
      </c>
      <c r="AI85" s="436" t="s">
        <v>295</v>
      </c>
      <c r="AJ85" s="436" t="s">
        <v>296</v>
      </c>
      <c r="AK85" s="436" t="s">
        <v>297</v>
      </c>
      <c r="AL85" s="436" t="s">
        <v>298</v>
      </c>
      <c r="AM85" s="436" t="s">
        <v>299</v>
      </c>
      <c r="AN85" s="436" t="s">
        <v>300</v>
      </c>
      <c r="AO85" s="436" t="s">
        <v>301</v>
      </c>
      <c r="AP85" s="436" t="s">
        <v>302</v>
      </c>
      <c r="AQ85" s="436" t="s">
        <v>169</v>
      </c>
      <c r="AR85" s="436" t="s">
        <v>207</v>
      </c>
      <c r="AS85" s="436" t="s">
        <v>171</v>
      </c>
      <c r="AT85" s="436" t="s">
        <v>172</v>
      </c>
      <c r="AU85" s="436" t="s">
        <v>173</v>
      </c>
      <c r="AV85" s="436" t="s">
        <v>174</v>
      </c>
      <c r="AW85" s="436" t="s">
        <v>175</v>
      </c>
      <c r="AX85" s="436" t="s">
        <v>176</v>
      </c>
      <c r="AY85" s="436" t="s">
        <v>177</v>
      </c>
      <c r="AZ85" s="436" t="s">
        <v>208</v>
      </c>
      <c r="BA85" s="438" t="s">
        <v>179</v>
      </c>
      <c r="BB85" s="480"/>
      <c r="BN85" s="44"/>
    </row>
    <row r="86" spans="1:68" s="24" customFormat="1" ht="13">
      <c r="A86" s="439">
        <f>Bobot!P51</f>
        <v>0</v>
      </c>
      <c r="B86" s="439"/>
      <c r="C86" s="439"/>
      <c r="D86" s="439"/>
      <c r="E86" s="439"/>
      <c r="F86" s="47" t="s">
        <v>107</v>
      </c>
      <c r="G86" s="67" t="s">
        <v>29</v>
      </c>
      <c r="H86" s="111" t="s">
        <v>195</v>
      </c>
      <c r="I86" s="443">
        <f>IF($K$7="Skenario Bank 1",VLOOKUP($F86,Bobot!$F$16:$AA$180,15,0),IF($K$7="Skenario Bank 2",VLOOKUP(F86,Bobot!$F$16:$AA$180,18,0),IF($K$7="Skenario Bank 3",VLOOKUP($F86,Bobot!$F$16:$AA$180,21,0),0)))</f>
        <v>0</v>
      </c>
      <c r="J86" s="444">
        <f>IF($K$7="Skenario Bank 1",VLOOKUP($F86,Bobot!$F$16:$AA$180,16,0),IF($K$7="Skenario Bank 2",VLOOKUP($F86,Bobot!$F$16:$AA$180,19,0),IF($K$7="Skenario Bank 3",VLOOKUP($F86,Bobot!$F$16:$AA$180,22,0),0)))</f>
        <v>0</v>
      </c>
      <c r="K86" s="486">
        <f>$J86*'Input Bank'!K86</f>
        <v>0</v>
      </c>
      <c r="L86" s="487"/>
      <c r="M86" s="450"/>
      <c r="N86" s="450"/>
      <c r="O86" s="450"/>
      <c r="P86" s="450"/>
      <c r="Q86" s="450"/>
      <c r="R86" s="450"/>
      <c r="S86" s="450"/>
      <c r="T86" s="450"/>
      <c r="U86" s="450"/>
      <c r="V86" s="450"/>
      <c r="W86" s="450"/>
      <c r="X86" s="450"/>
      <c r="Y86" s="450"/>
      <c r="Z86" s="450"/>
      <c r="AA86" s="450"/>
      <c r="AB86" s="450"/>
      <c r="AC86" s="450"/>
      <c r="AD86" s="450"/>
      <c r="AE86" s="450"/>
      <c r="AF86" s="450"/>
      <c r="AG86" s="450"/>
      <c r="AH86" s="450"/>
      <c r="AI86" s="450"/>
      <c r="AJ86" s="450"/>
      <c r="AK86" s="450"/>
      <c r="AL86" s="450"/>
      <c r="AM86" s="450"/>
      <c r="AN86" s="450"/>
      <c r="AO86" s="450"/>
      <c r="AP86" s="450"/>
      <c r="AQ86" s="450"/>
      <c r="AR86" s="450"/>
      <c r="AS86" s="450"/>
      <c r="AT86" s="450"/>
      <c r="AU86" s="450"/>
      <c r="AV86" s="450"/>
      <c r="AW86" s="450"/>
      <c r="AX86" s="450"/>
      <c r="AY86" s="450"/>
      <c r="AZ86" s="450"/>
      <c r="BA86" s="451"/>
      <c r="BB86" s="480"/>
      <c r="BM86" s="44"/>
      <c r="BN86" s="44"/>
    </row>
    <row r="87" spans="1:68" s="24" customFormat="1" ht="26">
      <c r="A87" s="439">
        <f>Bobot!P52</f>
        <v>0</v>
      </c>
      <c r="B87" s="439"/>
      <c r="C87" s="439"/>
      <c r="D87" s="439"/>
      <c r="E87" s="439"/>
      <c r="F87" s="47" t="s">
        <v>108</v>
      </c>
      <c r="G87" s="67" t="s">
        <v>541</v>
      </c>
      <c r="H87" s="111" t="s">
        <v>362</v>
      </c>
      <c r="I87" s="443">
        <f>IF($K$7="Skenario Bank 1",VLOOKUP($F87,Bobot!$F$16:$AA$180,15,0),IF($K$7="Skenario Bank 2",VLOOKUP(F87,Bobot!$F$16:$AA$180,18,0),IF($K$7="Skenario Bank 3",VLOOKUP($F87,Bobot!$F$16:$AA$180,21,0),0)))</f>
        <v>0</v>
      </c>
      <c r="J87" s="444">
        <f>IF($K$7="Skenario Bank 1",VLOOKUP($F87,Bobot!$F$16:$AA$180,16,0),IF($K$7="Skenario Bank 2",VLOOKUP($F87,Bobot!$F$16:$AA$180,19,0),IF($K$7="Skenario Bank 3",VLOOKUP($F87,Bobot!$F$16:$AA$180,22,0),0)))</f>
        <v>0</v>
      </c>
      <c r="K87" s="488">
        <f>$J87*'Input Bank'!K87</f>
        <v>0</v>
      </c>
      <c r="L87" s="487"/>
      <c r="M87" s="489">
        <f>$J87*'Input Bank'!M87</f>
        <v>0</v>
      </c>
      <c r="N87" s="450"/>
      <c r="O87" s="450"/>
      <c r="P87" s="450"/>
      <c r="Q87" s="450"/>
      <c r="R87" s="450"/>
      <c r="S87" s="450"/>
      <c r="T87" s="450"/>
      <c r="U87" s="450"/>
      <c r="V87" s="450"/>
      <c r="W87" s="450"/>
      <c r="X87" s="450"/>
      <c r="Y87" s="450"/>
      <c r="Z87" s="450"/>
      <c r="AA87" s="450"/>
      <c r="AB87" s="450"/>
      <c r="AC87" s="450"/>
      <c r="AD87" s="450"/>
      <c r="AE87" s="450"/>
      <c r="AF87" s="450"/>
      <c r="AG87" s="450"/>
      <c r="AH87" s="450"/>
      <c r="AI87" s="450"/>
      <c r="AJ87" s="450"/>
      <c r="AK87" s="450"/>
      <c r="AL87" s="450"/>
      <c r="AM87" s="450"/>
      <c r="AN87" s="450"/>
      <c r="AO87" s="450"/>
      <c r="AP87" s="450"/>
      <c r="AQ87" s="450"/>
      <c r="AR87" s="450"/>
      <c r="AS87" s="450"/>
      <c r="AT87" s="450"/>
      <c r="AU87" s="450"/>
      <c r="AV87" s="450"/>
      <c r="AW87" s="450"/>
      <c r="AX87" s="450"/>
      <c r="AY87" s="450"/>
      <c r="AZ87" s="450"/>
      <c r="BA87" s="451"/>
      <c r="BB87" s="480"/>
      <c r="BM87" s="44"/>
      <c r="BN87" s="44"/>
      <c r="BP87" s="44"/>
    </row>
    <row r="88" spans="1:68" s="24" customFormat="1" ht="13">
      <c r="A88" s="439">
        <f>Bobot!P53</f>
        <v>0</v>
      </c>
      <c r="B88" s="439"/>
      <c r="C88" s="439"/>
      <c r="D88" s="439"/>
      <c r="E88" s="439"/>
      <c r="F88" s="47" t="s">
        <v>109</v>
      </c>
      <c r="G88" s="67" t="s">
        <v>30</v>
      </c>
      <c r="H88" s="111" t="s">
        <v>363</v>
      </c>
      <c r="I88" s="456"/>
      <c r="J88" s="456"/>
      <c r="K88" s="490">
        <f>SUM(K89:K91)</f>
        <v>0</v>
      </c>
      <c r="L88" s="490">
        <f t="shared" ref="L88:BA88" si="17">SUM(L89:L91)</f>
        <v>0</v>
      </c>
      <c r="M88" s="490">
        <f t="shared" si="17"/>
        <v>0</v>
      </c>
      <c r="N88" s="490">
        <f t="shared" si="17"/>
        <v>0</v>
      </c>
      <c r="O88" s="490">
        <f t="shared" si="17"/>
        <v>0</v>
      </c>
      <c r="P88" s="490">
        <f t="shared" si="17"/>
        <v>0</v>
      </c>
      <c r="Q88" s="490">
        <f t="shared" si="17"/>
        <v>0</v>
      </c>
      <c r="R88" s="490">
        <f t="shared" si="17"/>
        <v>0</v>
      </c>
      <c r="S88" s="490">
        <f t="shared" si="17"/>
        <v>0</v>
      </c>
      <c r="T88" s="490">
        <f t="shared" si="17"/>
        <v>0</v>
      </c>
      <c r="U88" s="490">
        <f t="shared" si="17"/>
        <v>0</v>
      </c>
      <c r="V88" s="490">
        <f t="shared" si="17"/>
        <v>0</v>
      </c>
      <c r="W88" s="490">
        <f t="shared" si="17"/>
        <v>0</v>
      </c>
      <c r="X88" s="490">
        <f t="shared" si="17"/>
        <v>0</v>
      </c>
      <c r="Y88" s="490">
        <f t="shared" si="17"/>
        <v>0</v>
      </c>
      <c r="Z88" s="490">
        <f t="shared" si="17"/>
        <v>0</v>
      </c>
      <c r="AA88" s="490">
        <f t="shared" si="17"/>
        <v>0</v>
      </c>
      <c r="AB88" s="490">
        <f t="shared" si="17"/>
        <v>0</v>
      </c>
      <c r="AC88" s="490">
        <f t="shared" si="17"/>
        <v>0</v>
      </c>
      <c r="AD88" s="490">
        <f t="shared" si="17"/>
        <v>0</v>
      </c>
      <c r="AE88" s="490">
        <f t="shared" si="17"/>
        <v>0</v>
      </c>
      <c r="AF88" s="490">
        <f t="shared" si="17"/>
        <v>0</v>
      </c>
      <c r="AG88" s="490">
        <f t="shared" si="17"/>
        <v>0</v>
      </c>
      <c r="AH88" s="490">
        <f t="shared" si="17"/>
        <v>0</v>
      </c>
      <c r="AI88" s="490">
        <f t="shared" si="17"/>
        <v>0</v>
      </c>
      <c r="AJ88" s="490">
        <f t="shared" si="17"/>
        <v>0</v>
      </c>
      <c r="AK88" s="490">
        <f t="shared" si="17"/>
        <v>0</v>
      </c>
      <c r="AL88" s="490">
        <f t="shared" si="17"/>
        <v>0</v>
      </c>
      <c r="AM88" s="490">
        <f t="shared" si="17"/>
        <v>0</v>
      </c>
      <c r="AN88" s="490">
        <f t="shared" si="17"/>
        <v>0</v>
      </c>
      <c r="AO88" s="490">
        <f t="shared" si="17"/>
        <v>0</v>
      </c>
      <c r="AP88" s="490">
        <f t="shared" si="17"/>
        <v>0</v>
      </c>
      <c r="AQ88" s="490">
        <f t="shared" si="17"/>
        <v>0</v>
      </c>
      <c r="AR88" s="490">
        <f t="shared" si="17"/>
        <v>0</v>
      </c>
      <c r="AS88" s="490">
        <f t="shared" si="17"/>
        <v>0</v>
      </c>
      <c r="AT88" s="490">
        <f t="shared" si="17"/>
        <v>0</v>
      </c>
      <c r="AU88" s="490">
        <f t="shared" si="17"/>
        <v>0</v>
      </c>
      <c r="AV88" s="490">
        <f t="shared" si="17"/>
        <v>0</v>
      </c>
      <c r="AW88" s="490">
        <f t="shared" si="17"/>
        <v>0</v>
      </c>
      <c r="AX88" s="490">
        <f t="shared" si="17"/>
        <v>0</v>
      </c>
      <c r="AY88" s="490">
        <f t="shared" si="17"/>
        <v>0</v>
      </c>
      <c r="AZ88" s="490">
        <f t="shared" si="17"/>
        <v>0</v>
      </c>
      <c r="BA88" s="490">
        <f t="shared" si="17"/>
        <v>0</v>
      </c>
      <c r="BB88" s="480"/>
      <c r="BM88" s="44"/>
      <c r="BO88" s="44"/>
      <c r="BP88" s="44"/>
    </row>
    <row r="89" spans="1:68" s="24" customFormat="1" ht="50">
      <c r="A89" s="439"/>
      <c r="B89" s="439"/>
      <c r="C89" s="439"/>
      <c r="D89" s="439"/>
      <c r="E89" s="439"/>
      <c r="F89" s="47" t="s">
        <v>110</v>
      </c>
      <c r="G89" s="69" t="s">
        <v>425</v>
      </c>
      <c r="H89" s="112" t="s">
        <v>332</v>
      </c>
      <c r="I89" s="443">
        <f>IF($K$7="Skenario Bank 1",VLOOKUP($F89,Bobot!$F$16:$AA$180,15,0),IF($K$7="Skenario Bank 2",VLOOKUP(F89,Bobot!$F$16:$AA$180,18,0),IF($K$7="Skenario Bank 3",VLOOKUP($F89,Bobot!$F$16:$AA$180,21,0),0)))</f>
        <v>0</v>
      </c>
      <c r="J89" s="444">
        <f>IF($K$7="Skenario Bank 1",VLOOKUP($F89,Bobot!$F$16:$AA$180,16,0),IF($K$7="Skenario Bank 2",VLOOKUP($F89,Bobot!$F$16:$AA$180,19,0),IF($K$7="Skenario Bank 3",VLOOKUP($F89,Bobot!$F$16:$AA$180,22,0),0)))</f>
        <v>0</v>
      </c>
      <c r="K89" s="488">
        <f>$J89*'Input Bank'!K89</f>
        <v>0</v>
      </c>
      <c r="L89" s="489">
        <f>$J89*'Input Bank'!L89</f>
        <v>0</v>
      </c>
      <c r="M89" s="489">
        <f>$J89*'Input Bank'!M89</f>
        <v>0</v>
      </c>
      <c r="N89" s="489">
        <f>$J89*'Input Bank'!N89</f>
        <v>0</v>
      </c>
      <c r="O89" s="489">
        <f>$J89*'Input Bank'!O89</f>
        <v>0</v>
      </c>
      <c r="P89" s="489">
        <f>$J89*'Input Bank'!P89</f>
        <v>0</v>
      </c>
      <c r="Q89" s="489">
        <f>$J89*'Input Bank'!Q89</f>
        <v>0</v>
      </c>
      <c r="R89" s="489">
        <f>$J89*'Input Bank'!R89</f>
        <v>0</v>
      </c>
      <c r="S89" s="489">
        <f>$J89*'Input Bank'!S89</f>
        <v>0</v>
      </c>
      <c r="T89" s="489">
        <f>$J89*'Input Bank'!T89</f>
        <v>0</v>
      </c>
      <c r="U89" s="489">
        <f>$J89*'Input Bank'!U89</f>
        <v>0</v>
      </c>
      <c r="V89" s="489">
        <f>$J89*'Input Bank'!V89</f>
        <v>0</v>
      </c>
      <c r="W89" s="489">
        <f>$J89*'Input Bank'!W89</f>
        <v>0</v>
      </c>
      <c r="X89" s="489">
        <f>$J89*'Input Bank'!X89</f>
        <v>0</v>
      </c>
      <c r="Y89" s="489">
        <f>$J89*'Input Bank'!Y89</f>
        <v>0</v>
      </c>
      <c r="Z89" s="489">
        <f>$J89*'Input Bank'!Z89</f>
        <v>0</v>
      </c>
      <c r="AA89" s="489">
        <f>$J89*'Input Bank'!AA89</f>
        <v>0</v>
      </c>
      <c r="AB89" s="489">
        <f>$J89*'Input Bank'!AB89</f>
        <v>0</v>
      </c>
      <c r="AC89" s="489">
        <f>$J89*'Input Bank'!AC89</f>
        <v>0</v>
      </c>
      <c r="AD89" s="489">
        <f>$J89*'Input Bank'!AD89</f>
        <v>0</v>
      </c>
      <c r="AE89" s="489">
        <f>$J89*'Input Bank'!AE89</f>
        <v>0</v>
      </c>
      <c r="AF89" s="489">
        <f>$J89*'Input Bank'!AF89</f>
        <v>0</v>
      </c>
      <c r="AG89" s="489">
        <f>$J89*'Input Bank'!AG89</f>
        <v>0</v>
      </c>
      <c r="AH89" s="489">
        <f>$J89*'Input Bank'!AH89</f>
        <v>0</v>
      </c>
      <c r="AI89" s="489">
        <f>$J89*'Input Bank'!AI89</f>
        <v>0</v>
      </c>
      <c r="AJ89" s="489">
        <f>$J89*'Input Bank'!AJ89</f>
        <v>0</v>
      </c>
      <c r="AK89" s="489">
        <f>$J89*'Input Bank'!AK89</f>
        <v>0</v>
      </c>
      <c r="AL89" s="489">
        <f>$J89*'Input Bank'!AL89</f>
        <v>0</v>
      </c>
      <c r="AM89" s="489">
        <f>$J89*'Input Bank'!AM89</f>
        <v>0</v>
      </c>
      <c r="AN89" s="489">
        <f>$J89*'Input Bank'!AN89</f>
        <v>0</v>
      </c>
      <c r="AO89" s="489">
        <f>$J89*'Input Bank'!AO89</f>
        <v>0</v>
      </c>
      <c r="AP89" s="489">
        <f>$J89*'Input Bank'!AP89</f>
        <v>0</v>
      </c>
      <c r="AQ89" s="489">
        <f>$J89*'Input Bank'!AQ89</f>
        <v>0</v>
      </c>
      <c r="AR89" s="489">
        <f>$J89*'Input Bank'!AR89</f>
        <v>0</v>
      </c>
      <c r="AS89" s="489">
        <f>$J89*'Input Bank'!AS89</f>
        <v>0</v>
      </c>
      <c r="AT89" s="489">
        <f>$J89*'Input Bank'!AT89</f>
        <v>0</v>
      </c>
      <c r="AU89" s="489">
        <f>$J89*'Input Bank'!AU89</f>
        <v>0</v>
      </c>
      <c r="AV89" s="489">
        <f>$J89*'Input Bank'!AV89</f>
        <v>0</v>
      </c>
      <c r="AW89" s="489">
        <f>$J89*'Input Bank'!AW89</f>
        <v>0</v>
      </c>
      <c r="AX89" s="489">
        <f>$J89*'Input Bank'!AX89</f>
        <v>0</v>
      </c>
      <c r="AY89" s="489">
        <f>$J89*'Input Bank'!AY89</f>
        <v>0</v>
      </c>
      <c r="AZ89" s="489">
        <f>$J89*'Input Bank'!AZ89</f>
        <v>0</v>
      </c>
      <c r="BA89" s="491">
        <f>$J89*'Input Bank'!BA89</f>
        <v>0</v>
      </c>
      <c r="BB89" s="480"/>
      <c r="BM89" s="44"/>
      <c r="BO89" s="44"/>
      <c r="BP89" s="44"/>
    </row>
    <row r="90" spans="1:68" s="24" customFormat="1" ht="37.5">
      <c r="A90" s="439"/>
      <c r="B90" s="439"/>
      <c r="C90" s="439"/>
      <c r="D90" s="439"/>
      <c r="E90" s="439"/>
      <c r="F90" s="47" t="s">
        <v>111</v>
      </c>
      <c r="G90" s="69" t="s">
        <v>426</v>
      </c>
      <c r="H90" s="105" t="s">
        <v>479</v>
      </c>
      <c r="I90" s="443">
        <f>IF($K$7="Skenario Bank 1",VLOOKUP($F90,Bobot!$F$16:$AA$180,15,0),IF($K$7="Skenario Bank 2",VLOOKUP(F90,Bobot!$F$16:$AA$180,18,0),IF($K$7="Skenario Bank 3",VLOOKUP($F90,Bobot!$F$16:$AA$180,21,0),0)))</f>
        <v>0</v>
      </c>
      <c r="J90" s="444">
        <f>IF($K$7="Skenario Bank 1",VLOOKUP($F90,Bobot!$F$16:$AA$180,16,0),IF($K$7="Skenario Bank 2",VLOOKUP($F90,Bobot!$F$16:$AA$180,19,0),IF($K$7="Skenario Bank 3",VLOOKUP($F90,Bobot!$F$16:$AA$180,22,0),0)))</f>
        <v>0</v>
      </c>
      <c r="K90" s="488">
        <f>$J90*'Input Bank'!K90</f>
        <v>0</v>
      </c>
      <c r="L90" s="489">
        <f>$J90*'Input Bank'!L90</f>
        <v>0</v>
      </c>
      <c r="M90" s="489">
        <f>$J90*'Input Bank'!M90</f>
        <v>0</v>
      </c>
      <c r="N90" s="489">
        <f>$J90*'Input Bank'!N90</f>
        <v>0</v>
      </c>
      <c r="O90" s="489">
        <f>$J90*'Input Bank'!O90</f>
        <v>0</v>
      </c>
      <c r="P90" s="489">
        <f>$J90*'Input Bank'!P90</f>
        <v>0</v>
      </c>
      <c r="Q90" s="489">
        <f>$J90*'Input Bank'!Q90</f>
        <v>0</v>
      </c>
      <c r="R90" s="489">
        <f>$J90*'Input Bank'!R90</f>
        <v>0</v>
      </c>
      <c r="S90" s="489">
        <f>$J90*'Input Bank'!S90</f>
        <v>0</v>
      </c>
      <c r="T90" s="489">
        <f>$J90*'Input Bank'!T90</f>
        <v>0</v>
      </c>
      <c r="U90" s="489">
        <f>$J90*'Input Bank'!U90</f>
        <v>0</v>
      </c>
      <c r="V90" s="489">
        <f>$J90*'Input Bank'!V90</f>
        <v>0</v>
      </c>
      <c r="W90" s="489">
        <f>$J90*'Input Bank'!W90</f>
        <v>0</v>
      </c>
      <c r="X90" s="489">
        <f>$J90*'Input Bank'!X90</f>
        <v>0</v>
      </c>
      <c r="Y90" s="489">
        <f>$J90*'Input Bank'!Y90</f>
        <v>0</v>
      </c>
      <c r="Z90" s="489">
        <f>$J90*'Input Bank'!Z90</f>
        <v>0</v>
      </c>
      <c r="AA90" s="489">
        <f>$J90*'Input Bank'!AA90</f>
        <v>0</v>
      </c>
      <c r="AB90" s="489">
        <f>$J90*'Input Bank'!AB90</f>
        <v>0</v>
      </c>
      <c r="AC90" s="489">
        <f>$J90*'Input Bank'!AC90</f>
        <v>0</v>
      </c>
      <c r="AD90" s="489">
        <f>$J90*'Input Bank'!AD90</f>
        <v>0</v>
      </c>
      <c r="AE90" s="489">
        <f>$J90*'Input Bank'!AE90</f>
        <v>0</v>
      </c>
      <c r="AF90" s="489">
        <f>$J90*'Input Bank'!AF90</f>
        <v>0</v>
      </c>
      <c r="AG90" s="489">
        <f>$J90*'Input Bank'!AG90</f>
        <v>0</v>
      </c>
      <c r="AH90" s="489">
        <f>$J90*'Input Bank'!AH90</f>
        <v>0</v>
      </c>
      <c r="AI90" s="489">
        <f>$J90*'Input Bank'!AI90</f>
        <v>0</v>
      </c>
      <c r="AJ90" s="489">
        <f>$J90*'Input Bank'!AJ90</f>
        <v>0</v>
      </c>
      <c r="AK90" s="489">
        <f>$J90*'Input Bank'!AK90</f>
        <v>0</v>
      </c>
      <c r="AL90" s="489">
        <f>$J90*'Input Bank'!AL90</f>
        <v>0</v>
      </c>
      <c r="AM90" s="489">
        <f>$J90*'Input Bank'!AM90</f>
        <v>0</v>
      </c>
      <c r="AN90" s="489">
        <f>$J90*'Input Bank'!AN90</f>
        <v>0</v>
      </c>
      <c r="AO90" s="489">
        <f>$J90*'Input Bank'!AO90</f>
        <v>0</v>
      </c>
      <c r="AP90" s="489">
        <f>$J90*'Input Bank'!AP90</f>
        <v>0</v>
      </c>
      <c r="AQ90" s="489">
        <f>$J90*'Input Bank'!AQ90</f>
        <v>0</v>
      </c>
      <c r="AR90" s="489">
        <f>$J90*'Input Bank'!AR90</f>
        <v>0</v>
      </c>
      <c r="AS90" s="489">
        <f>$J90*'Input Bank'!AS90</f>
        <v>0</v>
      </c>
      <c r="AT90" s="489">
        <f>$J90*'Input Bank'!AT90</f>
        <v>0</v>
      </c>
      <c r="AU90" s="489">
        <f>$J90*'Input Bank'!AU90</f>
        <v>0</v>
      </c>
      <c r="AV90" s="489">
        <f>$J90*'Input Bank'!AV90</f>
        <v>0</v>
      </c>
      <c r="AW90" s="489">
        <f>$J90*'Input Bank'!AW90</f>
        <v>0</v>
      </c>
      <c r="AX90" s="489">
        <f>$J90*'Input Bank'!AX90</f>
        <v>0</v>
      </c>
      <c r="AY90" s="489">
        <f>$J90*'Input Bank'!AY90</f>
        <v>0</v>
      </c>
      <c r="AZ90" s="489">
        <f>$J90*'Input Bank'!AZ90</f>
        <v>0</v>
      </c>
      <c r="BA90" s="491">
        <f>$J90*'Input Bank'!BA90</f>
        <v>0</v>
      </c>
      <c r="BB90" s="480"/>
      <c r="BM90" s="44"/>
      <c r="BO90" s="44"/>
      <c r="BP90" s="44"/>
    </row>
    <row r="91" spans="1:68" s="24" customFormat="1" ht="37.5">
      <c r="A91" s="439"/>
      <c r="B91" s="439"/>
      <c r="C91" s="439"/>
      <c r="D91" s="439"/>
      <c r="E91" s="439"/>
      <c r="F91" s="47" t="s">
        <v>112</v>
      </c>
      <c r="G91" s="69" t="s">
        <v>427</v>
      </c>
      <c r="H91" s="105" t="s">
        <v>480</v>
      </c>
      <c r="I91" s="443">
        <f>IF($K$7="Skenario Bank 1",VLOOKUP($F91,Bobot!$F$16:$AA$180,15,0),IF($K$7="Skenario Bank 2",VLOOKUP(F91,Bobot!$F$16:$AA$180,18,0),IF($K$7="Skenario Bank 3",VLOOKUP($F91,Bobot!$F$16:$AA$180,21,0),0)))</f>
        <v>0</v>
      </c>
      <c r="J91" s="444">
        <f>IF($K$7="Skenario Bank 1",VLOOKUP($F91,Bobot!$F$16:$AA$180,16,0),IF($K$7="Skenario Bank 2",VLOOKUP($F91,Bobot!$F$16:$AA$180,19,0),IF($K$7="Skenario Bank 3",VLOOKUP($F91,Bobot!$F$16:$AA$180,22,0),0)))</f>
        <v>0</v>
      </c>
      <c r="K91" s="488">
        <f>$J91*'Input Bank'!K91</f>
        <v>0</v>
      </c>
      <c r="L91" s="489">
        <f>$J91*'Input Bank'!L91</f>
        <v>0</v>
      </c>
      <c r="M91" s="489">
        <f>$J91*'Input Bank'!M91</f>
        <v>0</v>
      </c>
      <c r="N91" s="489">
        <f>$J91*'Input Bank'!N91</f>
        <v>0</v>
      </c>
      <c r="O91" s="489">
        <f>$J91*'Input Bank'!O91</f>
        <v>0</v>
      </c>
      <c r="P91" s="489">
        <f>$J91*'Input Bank'!P91</f>
        <v>0</v>
      </c>
      <c r="Q91" s="489">
        <f>$J91*'Input Bank'!Q91</f>
        <v>0</v>
      </c>
      <c r="R91" s="489">
        <f>$J91*'Input Bank'!R91</f>
        <v>0</v>
      </c>
      <c r="S91" s="489">
        <f>$J91*'Input Bank'!S91</f>
        <v>0</v>
      </c>
      <c r="T91" s="489">
        <f>$J91*'Input Bank'!T91</f>
        <v>0</v>
      </c>
      <c r="U91" s="489">
        <f>$J91*'Input Bank'!U91</f>
        <v>0</v>
      </c>
      <c r="V91" s="489">
        <f>$J91*'Input Bank'!V91</f>
        <v>0</v>
      </c>
      <c r="W91" s="489">
        <f>$J91*'Input Bank'!W91</f>
        <v>0</v>
      </c>
      <c r="X91" s="489">
        <f>$J91*'Input Bank'!X91</f>
        <v>0</v>
      </c>
      <c r="Y91" s="489">
        <f>$J91*'Input Bank'!Y91</f>
        <v>0</v>
      </c>
      <c r="Z91" s="489">
        <f>$J91*'Input Bank'!Z91</f>
        <v>0</v>
      </c>
      <c r="AA91" s="489">
        <f>$J91*'Input Bank'!AA91</f>
        <v>0</v>
      </c>
      <c r="AB91" s="489">
        <f>$J91*'Input Bank'!AB91</f>
        <v>0</v>
      </c>
      <c r="AC91" s="489">
        <f>$J91*'Input Bank'!AC91</f>
        <v>0</v>
      </c>
      <c r="AD91" s="489">
        <f>$J91*'Input Bank'!AD91</f>
        <v>0</v>
      </c>
      <c r="AE91" s="489">
        <f>$J91*'Input Bank'!AE91</f>
        <v>0</v>
      </c>
      <c r="AF91" s="489">
        <f>$J91*'Input Bank'!AF91</f>
        <v>0</v>
      </c>
      <c r="AG91" s="489">
        <f>$J91*'Input Bank'!AG91</f>
        <v>0</v>
      </c>
      <c r="AH91" s="489">
        <f>$J91*'Input Bank'!AH91</f>
        <v>0</v>
      </c>
      <c r="AI91" s="489">
        <f>$J91*'Input Bank'!AI91</f>
        <v>0</v>
      </c>
      <c r="AJ91" s="489">
        <f>$J91*'Input Bank'!AJ91</f>
        <v>0</v>
      </c>
      <c r="AK91" s="489">
        <f>$J91*'Input Bank'!AK91</f>
        <v>0</v>
      </c>
      <c r="AL91" s="489">
        <f>$J91*'Input Bank'!AL91</f>
        <v>0</v>
      </c>
      <c r="AM91" s="489">
        <f>$J91*'Input Bank'!AM91</f>
        <v>0</v>
      </c>
      <c r="AN91" s="489">
        <f>$J91*'Input Bank'!AN91</f>
        <v>0</v>
      </c>
      <c r="AO91" s="489">
        <f>$J91*'Input Bank'!AO91</f>
        <v>0</v>
      </c>
      <c r="AP91" s="489">
        <f>$J91*'Input Bank'!AP91</f>
        <v>0</v>
      </c>
      <c r="AQ91" s="489">
        <f>$J91*'Input Bank'!AQ91</f>
        <v>0</v>
      </c>
      <c r="AR91" s="489">
        <f>$J91*'Input Bank'!AR91</f>
        <v>0</v>
      </c>
      <c r="AS91" s="489">
        <f>$J91*'Input Bank'!AS91</f>
        <v>0</v>
      </c>
      <c r="AT91" s="489">
        <f>$J91*'Input Bank'!AT91</f>
        <v>0</v>
      </c>
      <c r="AU91" s="489">
        <f>$J91*'Input Bank'!AU91</f>
        <v>0</v>
      </c>
      <c r="AV91" s="489">
        <f>$J91*'Input Bank'!AV91</f>
        <v>0</v>
      </c>
      <c r="AW91" s="489">
        <f>$J91*'Input Bank'!AW91</f>
        <v>0</v>
      </c>
      <c r="AX91" s="489">
        <f>$J91*'Input Bank'!AX91</f>
        <v>0</v>
      </c>
      <c r="AY91" s="489">
        <f>$J91*'Input Bank'!AY91</f>
        <v>0</v>
      </c>
      <c r="AZ91" s="489">
        <f>$J91*'Input Bank'!AZ91</f>
        <v>0</v>
      </c>
      <c r="BA91" s="491">
        <f>$J91*'Input Bank'!BA91</f>
        <v>0</v>
      </c>
      <c r="BB91" s="480"/>
      <c r="BM91" s="44"/>
      <c r="BO91" s="44"/>
      <c r="BP91" s="44"/>
    </row>
    <row r="92" spans="1:68" s="44" customFormat="1" ht="13">
      <c r="A92" s="439" t="e">
        <f>Bobot!#REF!</f>
        <v>#REF!</v>
      </c>
      <c r="B92" s="439"/>
      <c r="C92" s="439"/>
      <c r="D92" s="439"/>
      <c r="E92" s="439"/>
      <c r="F92" s="47" t="s">
        <v>113</v>
      </c>
      <c r="G92" s="67" t="s">
        <v>542</v>
      </c>
      <c r="H92" s="111" t="s">
        <v>364</v>
      </c>
      <c r="I92" s="456"/>
      <c r="J92" s="456"/>
      <c r="K92" s="490">
        <f>SUM(K93:K94)</f>
        <v>0</v>
      </c>
      <c r="L92" s="490">
        <f t="shared" ref="L92:BA92" si="18">SUM(L93:L94)</f>
        <v>0</v>
      </c>
      <c r="M92" s="490">
        <f t="shared" si="18"/>
        <v>0</v>
      </c>
      <c r="N92" s="490">
        <f t="shared" si="18"/>
        <v>0</v>
      </c>
      <c r="O92" s="490">
        <f t="shared" si="18"/>
        <v>0</v>
      </c>
      <c r="P92" s="490">
        <f t="shared" si="18"/>
        <v>0</v>
      </c>
      <c r="Q92" s="490">
        <f t="shared" si="18"/>
        <v>0</v>
      </c>
      <c r="R92" s="490">
        <f t="shared" si="18"/>
        <v>0</v>
      </c>
      <c r="S92" s="490">
        <f t="shared" si="18"/>
        <v>0</v>
      </c>
      <c r="T92" s="490">
        <f t="shared" si="18"/>
        <v>0</v>
      </c>
      <c r="U92" s="490">
        <f t="shared" si="18"/>
        <v>0</v>
      </c>
      <c r="V92" s="490">
        <f t="shared" si="18"/>
        <v>0</v>
      </c>
      <c r="W92" s="490">
        <f t="shared" si="18"/>
        <v>0</v>
      </c>
      <c r="X92" s="490">
        <f t="shared" si="18"/>
        <v>0</v>
      </c>
      <c r="Y92" s="490">
        <f t="shared" si="18"/>
        <v>0</v>
      </c>
      <c r="Z92" s="490">
        <f t="shared" si="18"/>
        <v>0</v>
      </c>
      <c r="AA92" s="490">
        <f t="shared" si="18"/>
        <v>0</v>
      </c>
      <c r="AB92" s="490">
        <f t="shared" si="18"/>
        <v>0</v>
      </c>
      <c r="AC92" s="490">
        <f t="shared" si="18"/>
        <v>0</v>
      </c>
      <c r="AD92" s="490">
        <f t="shared" si="18"/>
        <v>0</v>
      </c>
      <c r="AE92" s="490">
        <f t="shared" si="18"/>
        <v>0</v>
      </c>
      <c r="AF92" s="490">
        <f t="shared" si="18"/>
        <v>0</v>
      </c>
      <c r="AG92" s="490">
        <f t="shared" si="18"/>
        <v>0</v>
      </c>
      <c r="AH92" s="490">
        <f t="shared" si="18"/>
        <v>0</v>
      </c>
      <c r="AI92" s="490">
        <f t="shared" si="18"/>
        <v>0</v>
      </c>
      <c r="AJ92" s="490">
        <f t="shared" si="18"/>
        <v>0</v>
      </c>
      <c r="AK92" s="490">
        <f t="shared" si="18"/>
        <v>0</v>
      </c>
      <c r="AL92" s="490">
        <f t="shared" si="18"/>
        <v>0</v>
      </c>
      <c r="AM92" s="490">
        <f t="shared" si="18"/>
        <v>0</v>
      </c>
      <c r="AN92" s="490">
        <f t="shared" si="18"/>
        <v>0</v>
      </c>
      <c r="AO92" s="490">
        <f t="shared" si="18"/>
        <v>0</v>
      </c>
      <c r="AP92" s="490">
        <f t="shared" si="18"/>
        <v>0</v>
      </c>
      <c r="AQ92" s="490">
        <f t="shared" si="18"/>
        <v>0</v>
      </c>
      <c r="AR92" s="490">
        <f t="shared" si="18"/>
        <v>0</v>
      </c>
      <c r="AS92" s="490">
        <f t="shared" si="18"/>
        <v>0</v>
      </c>
      <c r="AT92" s="490">
        <f t="shared" si="18"/>
        <v>0</v>
      </c>
      <c r="AU92" s="490">
        <f t="shared" si="18"/>
        <v>0</v>
      </c>
      <c r="AV92" s="490">
        <f t="shared" si="18"/>
        <v>0</v>
      </c>
      <c r="AW92" s="490">
        <f t="shared" si="18"/>
        <v>0</v>
      </c>
      <c r="AX92" s="490">
        <f t="shared" si="18"/>
        <v>0</v>
      </c>
      <c r="AY92" s="490">
        <f t="shared" si="18"/>
        <v>0</v>
      </c>
      <c r="AZ92" s="490">
        <f>SUM(AZ93:AZ94)</f>
        <v>0</v>
      </c>
      <c r="BA92" s="490">
        <f t="shared" si="18"/>
        <v>0</v>
      </c>
      <c r="BB92" s="480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</row>
    <row r="93" spans="1:68" s="44" customFormat="1" ht="50">
      <c r="A93" s="439"/>
      <c r="B93" s="439"/>
      <c r="C93" s="439"/>
      <c r="D93" s="439"/>
      <c r="E93" s="439"/>
      <c r="F93" s="47" t="s">
        <v>8</v>
      </c>
      <c r="G93" s="69" t="s">
        <v>423</v>
      </c>
      <c r="H93" s="112" t="s">
        <v>333</v>
      </c>
      <c r="I93" s="443">
        <f>IF($K$7="Skenario Bank 1",VLOOKUP($F93,Bobot!$F$16:$AA$180,15,0),IF($K$7="Skenario Bank 2",VLOOKUP(F93,Bobot!$F$16:$AA$180,18,0),IF($K$7="Skenario Bank 3",VLOOKUP($F93,Bobot!$F$16:$AA$180,21,0),0)))</f>
        <v>0</v>
      </c>
      <c r="J93" s="444">
        <f>IF($K$7="Skenario Bank 1",VLOOKUP($F93,Bobot!$F$16:$AA$180,16,0),IF($K$7="Skenario Bank 2",VLOOKUP($F93,Bobot!$F$16:$AA$180,19,0),IF($K$7="Skenario Bank 3",VLOOKUP($F93,Bobot!$F$16:$AA$180,22,0),0)))</f>
        <v>0</v>
      </c>
      <c r="K93" s="492">
        <f>$J93*'Input Bank'!K93</f>
        <v>0</v>
      </c>
      <c r="L93" s="492">
        <f>$J93*'Input Bank'!L93</f>
        <v>0</v>
      </c>
      <c r="M93" s="492">
        <f>$J93*'Input Bank'!M93</f>
        <v>0</v>
      </c>
      <c r="N93" s="492">
        <f>$J93*'Input Bank'!N93</f>
        <v>0</v>
      </c>
      <c r="O93" s="492">
        <f>$J93*'Input Bank'!O93</f>
        <v>0</v>
      </c>
      <c r="P93" s="492">
        <f>$J93*'Input Bank'!P93</f>
        <v>0</v>
      </c>
      <c r="Q93" s="492">
        <f>$J93*'Input Bank'!Q93</f>
        <v>0</v>
      </c>
      <c r="R93" s="492">
        <f>$J93*'Input Bank'!R93</f>
        <v>0</v>
      </c>
      <c r="S93" s="492">
        <f>$J93*'Input Bank'!S93</f>
        <v>0</v>
      </c>
      <c r="T93" s="492">
        <f>$J93*'Input Bank'!T93</f>
        <v>0</v>
      </c>
      <c r="U93" s="492">
        <f>$J93*'Input Bank'!U93</f>
        <v>0</v>
      </c>
      <c r="V93" s="492">
        <f>$J93*'Input Bank'!V93</f>
        <v>0</v>
      </c>
      <c r="W93" s="492">
        <f>$J93*'Input Bank'!W93</f>
        <v>0</v>
      </c>
      <c r="X93" s="492">
        <f>$J93*'Input Bank'!X93</f>
        <v>0</v>
      </c>
      <c r="Y93" s="492">
        <f>$J93*'Input Bank'!Y93</f>
        <v>0</v>
      </c>
      <c r="Z93" s="492">
        <f>$J93*'Input Bank'!Z93</f>
        <v>0</v>
      </c>
      <c r="AA93" s="492">
        <f>$J93*'Input Bank'!AA93</f>
        <v>0</v>
      </c>
      <c r="AB93" s="492">
        <f>$J93*'Input Bank'!AB93</f>
        <v>0</v>
      </c>
      <c r="AC93" s="492">
        <f>$J93*'Input Bank'!AC93</f>
        <v>0</v>
      </c>
      <c r="AD93" s="492">
        <f>$J93*'Input Bank'!AD93</f>
        <v>0</v>
      </c>
      <c r="AE93" s="492">
        <f>$J93*'Input Bank'!AE93</f>
        <v>0</v>
      </c>
      <c r="AF93" s="492">
        <f>$J93*'Input Bank'!AF93</f>
        <v>0</v>
      </c>
      <c r="AG93" s="492">
        <f>$J93*'Input Bank'!AG93</f>
        <v>0</v>
      </c>
      <c r="AH93" s="492">
        <f>$J93*'Input Bank'!AH93</f>
        <v>0</v>
      </c>
      <c r="AI93" s="492">
        <f>$J93*'Input Bank'!AI93</f>
        <v>0</v>
      </c>
      <c r="AJ93" s="492">
        <f>$J93*'Input Bank'!AJ93</f>
        <v>0</v>
      </c>
      <c r="AK93" s="492">
        <f>$J93*'Input Bank'!AK93</f>
        <v>0</v>
      </c>
      <c r="AL93" s="492">
        <f>$J93*'Input Bank'!AL93</f>
        <v>0</v>
      </c>
      <c r="AM93" s="492">
        <f>$J93*'Input Bank'!AM93</f>
        <v>0</v>
      </c>
      <c r="AN93" s="492">
        <f>$J93*'Input Bank'!AN93</f>
        <v>0</v>
      </c>
      <c r="AO93" s="492">
        <f>$J93*'Input Bank'!AO93</f>
        <v>0</v>
      </c>
      <c r="AP93" s="492">
        <f>$J93*'Input Bank'!AP93</f>
        <v>0</v>
      </c>
      <c r="AQ93" s="492">
        <f>$J93*'Input Bank'!AQ93</f>
        <v>0</v>
      </c>
      <c r="AR93" s="492">
        <f>$J93*'Input Bank'!AR93</f>
        <v>0</v>
      </c>
      <c r="AS93" s="492">
        <f>$J93*'Input Bank'!AS93</f>
        <v>0</v>
      </c>
      <c r="AT93" s="492">
        <f>$J93*'Input Bank'!AT93</f>
        <v>0</v>
      </c>
      <c r="AU93" s="492">
        <f>$J93*'Input Bank'!AU93</f>
        <v>0</v>
      </c>
      <c r="AV93" s="492">
        <f>$J93*'Input Bank'!AV93</f>
        <v>0</v>
      </c>
      <c r="AW93" s="492">
        <f>$J93*'Input Bank'!AW93</f>
        <v>0</v>
      </c>
      <c r="AX93" s="492">
        <f>$J93*'Input Bank'!AX93</f>
        <v>0</v>
      </c>
      <c r="AY93" s="492">
        <f>$J93*'Input Bank'!AY93</f>
        <v>0</v>
      </c>
      <c r="AZ93" s="492">
        <f>$J93*'Input Bank'!AZ93</f>
        <v>0</v>
      </c>
      <c r="BA93" s="492">
        <f>$J93*'Input Bank'!BA93</f>
        <v>0</v>
      </c>
      <c r="BB93" s="480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</row>
    <row r="94" spans="1:68" s="44" customFormat="1" ht="38">
      <c r="A94" s="439"/>
      <c r="B94" s="439"/>
      <c r="C94" s="439"/>
      <c r="D94" s="439"/>
      <c r="E94" s="439"/>
      <c r="F94" s="47" t="s">
        <v>114</v>
      </c>
      <c r="G94" s="69" t="s">
        <v>424</v>
      </c>
      <c r="H94" s="112" t="s">
        <v>476</v>
      </c>
      <c r="I94" s="443">
        <f>IF($K$7="Skenario Bank 1",VLOOKUP($F94,Bobot!$F$16:$AA$180,15,0),IF($K$7="Skenario Bank 2",VLOOKUP(F94,Bobot!$F$16:$AA$180,18,0),IF($K$7="Skenario Bank 3",VLOOKUP($F94,Bobot!$F$16:$AA$180,21,0),0)))</f>
        <v>0</v>
      </c>
      <c r="J94" s="444">
        <f>IF($K$7="Skenario Bank 1",VLOOKUP($F94,Bobot!$F$16:$AA$180,16,0),IF($K$7="Skenario Bank 2",VLOOKUP($F94,Bobot!$F$16:$AA$180,19,0),IF($K$7="Skenario Bank 3",VLOOKUP($F94,Bobot!$F$16:$AA$180,22,0),0)))</f>
        <v>0</v>
      </c>
      <c r="K94" s="492">
        <f>$J94*'Input Bank'!K94</f>
        <v>0</v>
      </c>
      <c r="L94" s="492">
        <f>$J94*'Input Bank'!L94</f>
        <v>0</v>
      </c>
      <c r="M94" s="492">
        <f>$J94*'Input Bank'!M94</f>
        <v>0</v>
      </c>
      <c r="N94" s="492">
        <f>$J94*'Input Bank'!N94</f>
        <v>0</v>
      </c>
      <c r="O94" s="492">
        <f>$J94*'Input Bank'!O94</f>
        <v>0</v>
      </c>
      <c r="P94" s="492">
        <f>$J94*'Input Bank'!P94</f>
        <v>0</v>
      </c>
      <c r="Q94" s="492">
        <f>$J94*'Input Bank'!Q94</f>
        <v>0</v>
      </c>
      <c r="R94" s="492">
        <f>$J94*'Input Bank'!R94</f>
        <v>0</v>
      </c>
      <c r="S94" s="492">
        <f>$J94*'Input Bank'!S94</f>
        <v>0</v>
      </c>
      <c r="T94" s="492">
        <f>$J94*'Input Bank'!T94</f>
        <v>0</v>
      </c>
      <c r="U94" s="492">
        <f>$J94*'Input Bank'!U94</f>
        <v>0</v>
      </c>
      <c r="V94" s="492">
        <f>$J94*'Input Bank'!V94</f>
        <v>0</v>
      </c>
      <c r="W94" s="492">
        <f>$J94*'Input Bank'!W94</f>
        <v>0</v>
      </c>
      <c r="X94" s="492">
        <f>$J94*'Input Bank'!X94</f>
        <v>0</v>
      </c>
      <c r="Y94" s="492">
        <f>$J94*'Input Bank'!Y94</f>
        <v>0</v>
      </c>
      <c r="Z94" s="492">
        <f>$J94*'Input Bank'!Z94</f>
        <v>0</v>
      </c>
      <c r="AA94" s="492">
        <f>$J94*'Input Bank'!AA94</f>
        <v>0</v>
      </c>
      <c r="AB94" s="492">
        <f>$J94*'Input Bank'!AB94</f>
        <v>0</v>
      </c>
      <c r="AC94" s="492">
        <f>$J94*'Input Bank'!AC94</f>
        <v>0</v>
      </c>
      <c r="AD94" s="492">
        <f>$J94*'Input Bank'!AD94</f>
        <v>0</v>
      </c>
      <c r="AE94" s="492">
        <f>$J94*'Input Bank'!AE94</f>
        <v>0</v>
      </c>
      <c r="AF94" s="492">
        <f>$J94*'Input Bank'!AF94</f>
        <v>0</v>
      </c>
      <c r="AG94" s="492">
        <f>$J94*'Input Bank'!AG94</f>
        <v>0</v>
      </c>
      <c r="AH94" s="492">
        <f>$J94*'Input Bank'!AH94</f>
        <v>0</v>
      </c>
      <c r="AI94" s="492">
        <f>$J94*'Input Bank'!AI94</f>
        <v>0</v>
      </c>
      <c r="AJ94" s="492">
        <f>$J94*'Input Bank'!AJ94</f>
        <v>0</v>
      </c>
      <c r="AK94" s="492">
        <f>$J94*'Input Bank'!AK94</f>
        <v>0</v>
      </c>
      <c r="AL94" s="492">
        <f>$J94*'Input Bank'!AL94</f>
        <v>0</v>
      </c>
      <c r="AM94" s="492">
        <f>$J94*'Input Bank'!AM94</f>
        <v>0</v>
      </c>
      <c r="AN94" s="492">
        <f>$J94*'Input Bank'!AN94</f>
        <v>0</v>
      </c>
      <c r="AO94" s="492">
        <f>$J94*'Input Bank'!AO94</f>
        <v>0</v>
      </c>
      <c r="AP94" s="492">
        <f>$J94*'Input Bank'!AP94</f>
        <v>0</v>
      </c>
      <c r="AQ94" s="492">
        <f>$J94*'Input Bank'!AQ94</f>
        <v>0</v>
      </c>
      <c r="AR94" s="492">
        <f>$J94*'Input Bank'!AR94</f>
        <v>0</v>
      </c>
      <c r="AS94" s="492">
        <f>$J94*'Input Bank'!AS94</f>
        <v>0</v>
      </c>
      <c r="AT94" s="492">
        <f>$J94*'Input Bank'!AT94</f>
        <v>0</v>
      </c>
      <c r="AU94" s="492">
        <f>$J94*'Input Bank'!AU94</f>
        <v>0</v>
      </c>
      <c r="AV94" s="492">
        <f>$J94*'Input Bank'!AV94</f>
        <v>0</v>
      </c>
      <c r="AW94" s="492">
        <f>$J94*'Input Bank'!AW94</f>
        <v>0</v>
      </c>
      <c r="AX94" s="492">
        <f>$J94*'Input Bank'!AX94</f>
        <v>0</v>
      </c>
      <c r="AY94" s="492">
        <f>$J94*'Input Bank'!AY94</f>
        <v>0</v>
      </c>
      <c r="AZ94" s="492">
        <f>$J94*'Input Bank'!AZ94</f>
        <v>0</v>
      </c>
      <c r="BA94" s="492">
        <f>$J94*'Input Bank'!BA94</f>
        <v>0</v>
      </c>
      <c r="BB94" s="480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</row>
    <row r="95" spans="1:68" s="44" customFormat="1" ht="13">
      <c r="A95" s="439">
        <f>Bobot!P55</f>
        <v>0</v>
      </c>
      <c r="B95" s="439"/>
      <c r="C95" s="439"/>
      <c r="D95" s="439"/>
      <c r="E95" s="439"/>
      <c r="F95" s="47" t="s">
        <v>115</v>
      </c>
      <c r="G95" s="67" t="s">
        <v>543</v>
      </c>
      <c r="H95" s="111" t="s">
        <v>200</v>
      </c>
      <c r="I95" s="456"/>
      <c r="J95" s="457"/>
      <c r="K95" s="490">
        <f>SUM(K96:K99)</f>
        <v>0</v>
      </c>
      <c r="L95" s="490">
        <f t="shared" ref="L95:BA95" si="19">SUM(L96:L99)</f>
        <v>0</v>
      </c>
      <c r="M95" s="490">
        <f t="shared" si="19"/>
        <v>0</v>
      </c>
      <c r="N95" s="490">
        <f t="shared" si="19"/>
        <v>0</v>
      </c>
      <c r="O95" s="490">
        <f t="shared" si="19"/>
        <v>0</v>
      </c>
      <c r="P95" s="490">
        <f t="shared" si="19"/>
        <v>0</v>
      </c>
      <c r="Q95" s="490">
        <f t="shared" si="19"/>
        <v>0</v>
      </c>
      <c r="R95" s="490">
        <f t="shared" si="19"/>
        <v>0</v>
      </c>
      <c r="S95" s="490">
        <f t="shared" si="19"/>
        <v>0</v>
      </c>
      <c r="T95" s="490">
        <f t="shared" si="19"/>
        <v>0</v>
      </c>
      <c r="U95" s="490">
        <f t="shared" si="19"/>
        <v>0</v>
      </c>
      <c r="V95" s="490">
        <f t="shared" si="19"/>
        <v>0</v>
      </c>
      <c r="W95" s="490">
        <f t="shared" si="19"/>
        <v>0</v>
      </c>
      <c r="X95" s="490">
        <f t="shared" si="19"/>
        <v>0</v>
      </c>
      <c r="Y95" s="490">
        <f t="shared" si="19"/>
        <v>0</v>
      </c>
      <c r="Z95" s="490">
        <f t="shared" si="19"/>
        <v>0</v>
      </c>
      <c r="AA95" s="490">
        <f t="shared" si="19"/>
        <v>0</v>
      </c>
      <c r="AB95" s="490">
        <f t="shared" si="19"/>
        <v>0</v>
      </c>
      <c r="AC95" s="490">
        <f t="shared" si="19"/>
        <v>0</v>
      </c>
      <c r="AD95" s="490">
        <f t="shared" si="19"/>
        <v>0</v>
      </c>
      <c r="AE95" s="490">
        <f t="shared" si="19"/>
        <v>0</v>
      </c>
      <c r="AF95" s="490">
        <f t="shared" si="19"/>
        <v>0</v>
      </c>
      <c r="AG95" s="490">
        <f t="shared" si="19"/>
        <v>0</v>
      </c>
      <c r="AH95" s="490">
        <f t="shared" si="19"/>
        <v>0</v>
      </c>
      <c r="AI95" s="490">
        <f t="shared" si="19"/>
        <v>0</v>
      </c>
      <c r="AJ95" s="490">
        <f t="shared" si="19"/>
        <v>0</v>
      </c>
      <c r="AK95" s="490">
        <f t="shared" si="19"/>
        <v>0</v>
      </c>
      <c r="AL95" s="490">
        <f t="shared" si="19"/>
        <v>0</v>
      </c>
      <c r="AM95" s="490">
        <f t="shared" si="19"/>
        <v>0</v>
      </c>
      <c r="AN95" s="490">
        <f t="shared" si="19"/>
        <v>0</v>
      </c>
      <c r="AO95" s="490">
        <f t="shared" si="19"/>
        <v>0</v>
      </c>
      <c r="AP95" s="490">
        <f t="shared" si="19"/>
        <v>0</v>
      </c>
      <c r="AQ95" s="490">
        <f t="shared" si="19"/>
        <v>0</v>
      </c>
      <c r="AR95" s="490">
        <f t="shared" si="19"/>
        <v>0</v>
      </c>
      <c r="AS95" s="490">
        <f t="shared" si="19"/>
        <v>0</v>
      </c>
      <c r="AT95" s="490">
        <f t="shared" si="19"/>
        <v>0</v>
      </c>
      <c r="AU95" s="490">
        <f t="shared" si="19"/>
        <v>0</v>
      </c>
      <c r="AV95" s="490">
        <f t="shared" si="19"/>
        <v>0</v>
      </c>
      <c r="AW95" s="490">
        <f t="shared" si="19"/>
        <v>0</v>
      </c>
      <c r="AX95" s="490">
        <f t="shared" si="19"/>
        <v>0</v>
      </c>
      <c r="AY95" s="490">
        <f t="shared" si="19"/>
        <v>0</v>
      </c>
      <c r="AZ95" s="490">
        <f t="shared" si="19"/>
        <v>0</v>
      </c>
      <c r="BA95" s="490">
        <f t="shared" si="19"/>
        <v>0</v>
      </c>
      <c r="BB95" s="480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</row>
    <row r="96" spans="1:68" s="44" customFormat="1" ht="25">
      <c r="A96" s="439"/>
      <c r="B96" s="439"/>
      <c r="C96" s="439"/>
      <c r="D96" s="439"/>
      <c r="E96" s="439"/>
      <c r="F96" s="47" t="s">
        <v>116</v>
      </c>
      <c r="G96" s="69" t="s">
        <v>428</v>
      </c>
      <c r="H96" s="112" t="s">
        <v>334</v>
      </c>
      <c r="I96" s="443">
        <f>IF($K$7="Skenario Bank 1",VLOOKUP($F96,Bobot!$F$16:$AA$180,15,0),IF($K$7="Skenario Bank 2",VLOOKUP(F96,Bobot!$F$16:$AA$180,18,0),IF($K$7="Skenario Bank 3",VLOOKUP($F96,Bobot!$F$16:$AA$180,21,0),0)))</f>
        <v>0</v>
      </c>
      <c r="J96" s="444">
        <f>IF($K$7="Skenario Bank 1",VLOOKUP($F96,Bobot!$F$16:$AA$180,16,0),IF($K$7="Skenario Bank 2",VLOOKUP($F96,Bobot!$F$16:$AA$180,19,0),IF($K$7="Skenario Bank 3",VLOOKUP($F96,Bobot!$F$16:$AA$180,22,0),0)))</f>
        <v>0</v>
      </c>
      <c r="K96" s="492">
        <f>$J96*'Input Bank'!K96</f>
        <v>0</v>
      </c>
      <c r="L96" s="489">
        <f>$J96*'Input Bank'!L96</f>
        <v>0</v>
      </c>
      <c r="M96" s="489">
        <f>$J96*'Input Bank'!M96</f>
        <v>0</v>
      </c>
      <c r="N96" s="489">
        <f>$J96*'Input Bank'!N96</f>
        <v>0</v>
      </c>
      <c r="O96" s="489">
        <f>$J96*'Input Bank'!O96</f>
        <v>0</v>
      </c>
      <c r="P96" s="489">
        <f>$J96*'Input Bank'!P96</f>
        <v>0</v>
      </c>
      <c r="Q96" s="489">
        <f>$J96*'Input Bank'!Q96</f>
        <v>0</v>
      </c>
      <c r="R96" s="489">
        <f>$J96*'Input Bank'!R96</f>
        <v>0</v>
      </c>
      <c r="S96" s="489">
        <f>$J96*'Input Bank'!S96</f>
        <v>0</v>
      </c>
      <c r="T96" s="489">
        <f>$J96*'Input Bank'!T96</f>
        <v>0</v>
      </c>
      <c r="U96" s="489">
        <f>$J96*'Input Bank'!U96</f>
        <v>0</v>
      </c>
      <c r="V96" s="489">
        <f>$J96*'Input Bank'!V96</f>
        <v>0</v>
      </c>
      <c r="W96" s="489">
        <f>$J96*'Input Bank'!W96</f>
        <v>0</v>
      </c>
      <c r="X96" s="489">
        <f>$J96*'Input Bank'!X96</f>
        <v>0</v>
      </c>
      <c r="Y96" s="489">
        <f>$J96*'Input Bank'!Y96</f>
        <v>0</v>
      </c>
      <c r="Z96" s="489">
        <f>$J96*'Input Bank'!Z96</f>
        <v>0</v>
      </c>
      <c r="AA96" s="489">
        <f>$J96*'Input Bank'!AA96</f>
        <v>0</v>
      </c>
      <c r="AB96" s="489">
        <f>$J96*'Input Bank'!AB96</f>
        <v>0</v>
      </c>
      <c r="AC96" s="489">
        <f>$J96*'Input Bank'!AC96</f>
        <v>0</v>
      </c>
      <c r="AD96" s="489">
        <f>$J96*'Input Bank'!AD96</f>
        <v>0</v>
      </c>
      <c r="AE96" s="489">
        <f>$J96*'Input Bank'!AE96</f>
        <v>0</v>
      </c>
      <c r="AF96" s="489">
        <f>$J96*'Input Bank'!AF96</f>
        <v>0</v>
      </c>
      <c r="AG96" s="489">
        <f>$J96*'Input Bank'!AG96</f>
        <v>0</v>
      </c>
      <c r="AH96" s="489">
        <f>$J96*'Input Bank'!AH96</f>
        <v>0</v>
      </c>
      <c r="AI96" s="489">
        <f>$J96*'Input Bank'!AI96</f>
        <v>0</v>
      </c>
      <c r="AJ96" s="489">
        <f>$J96*'Input Bank'!AJ96</f>
        <v>0</v>
      </c>
      <c r="AK96" s="489">
        <f>$J96*'Input Bank'!AK96</f>
        <v>0</v>
      </c>
      <c r="AL96" s="489">
        <f>$J96*'Input Bank'!AL96</f>
        <v>0</v>
      </c>
      <c r="AM96" s="489">
        <f>$J96*'Input Bank'!AM96</f>
        <v>0</v>
      </c>
      <c r="AN96" s="489">
        <f>$J96*'Input Bank'!AN96</f>
        <v>0</v>
      </c>
      <c r="AO96" s="489">
        <f>$J96*'Input Bank'!AO96</f>
        <v>0</v>
      </c>
      <c r="AP96" s="489">
        <f>$J96*'Input Bank'!AP96</f>
        <v>0</v>
      </c>
      <c r="AQ96" s="489">
        <f>$J96*'Input Bank'!AQ96</f>
        <v>0</v>
      </c>
      <c r="AR96" s="489">
        <f>$J96*'Input Bank'!AR96</f>
        <v>0</v>
      </c>
      <c r="AS96" s="489">
        <f>$J96*'Input Bank'!AS96</f>
        <v>0</v>
      </c>
      <c r="AT96" s="489">
        <f>$J96*'Input Bank'!AT96</f>
        <v>0</v>
      </c>
      <c r="AU96" s="489">
        <f>$J96*'Input Bank'!AU96</f>
        <v>0</v>
      </c>
      <c r="AV96" s="489">
        <f>$J96*'Input Bank'!AV96</f>
        <v>0</v>
      </c>
      <c r="AW96" s="489">
        <f>$J96*'Input Bank'!AW96</f>
        <v>0</v>
      </c>
      <c r="AX96" s="489">
        <f>$J96*'Input Bank'!AX96</f>
        <v>0</v>
      </c>
      <c r="AY96" s="489">
        <f>$J96*'Input Bank'!AY96</f>
        <v>0</v>
      </c>
      <c r="AZ96" s="489">
        <f>$J96*'Input Bank'!AZ96</f>
        <v>0</v>
      </c>
      <c r="BA96" s="491">
        <f>$J96*'Input Bank'!BA96</f>
        <v>0</v>
      </c>
      <c r="BB96" s="480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</row>
    <row r="97" spans="1:68" s="44" customFormat="1" ht="37.5">
      <c r="A97" s="439"/>
      <c r="B97" s="439"/>
      <c r="C97" s="439"/>
      <c r="D97" s="439"/>
      <c r="E97" s="439"/>
      <c r="F97" s="47" t="s">
        <v>117</v>
      </c>
      <c r="G97" s="69" t="s">
        <v>429</v>
      </c>
      <c r="H97" s="105" t="s">
        <v>481</v>
      </c>
      <c r="I97" s="443">
        <f>IF($K$7="Skenario Bank 1",VLOOKUP($F97,Bobot!$F$16:$AA$180,15,0),IF($K$7="Skenario Bank 2",VLOOKUP(F97,Bobot!$F$16:$AA$180,18,0),IF($K$7="Skenario Bank 3",VLOOKUP($F97,Bobot!$F$16:$AA$180,21,0),0)))</f>
        <v>0</v>
      </c>
      <c r="J97" s="444">
        <f>IF($K$7="Skenario Bank 1",VLOOKUP($F97,Bobot!$F$16:$AA$180,16,0),IF($K$7="Skenario Bank 2",VLOOKUP($F97,Bobot!$F$16:$AA$180,19,0),IF($K$7="Skenario Bank 3",VLOOKUP($F97,Bobot!$F$16:$AA$180,22,0),0)))</f>
        <v>0</v>
      </c>
      <c r="K97" s="492">
        <f>$J97*'Input Bank'!K97</f>
        <v>0</v>
      </c>
      <c r="L97" s="489">
        <f>$J97*'Input Bank'!L97</f>
        <v>0</v>
      </c>
      <c r="M97" s="489">
        <f>$J97*'Input Bank'!M97</f>
        <v>0</v>
      </c>
      <c r="N97" s="489">
        <f>$J97*'Input Bank'!N97</f>
        <v>0</v>
      </c>
      <c r="O97" s="489">
        <f>$J97*'Input Bank'!O97</f>
        <v>0</v>
      </c>
      <c r="P97" s="489">
        <f>$J97*'Input Bank'!P97</f>
        <v>0</v>
      </c>
      <c r="Q97" s="489">
        <f>$J97*'Input Bank'!Q97</f>
        <v>0</v>
      </c>
      <c r="R97" s="489">
        <f>$J97*'Input Bank'!R97</f>
        <v>0</v>
      </c>
      <c r="S97" s="489">
        <f>$J97*'Input Bank'!S97</f>
        <v>0</v>
      </c>
      <c r="T97" s="489">
        <f>$J97*'Input Bank'!T97</f>
        <v>0</v>
      </c>
      <c r="U97" s="489">
        <f>$J97*'Input Bank'!U97</f>
        <v>0</v>
      </c>
      <c r="V97" s="489">
        <f>$J97*'Input Bank'!V97</f>
        <v>0</v>
      </c>
      <c r="W97" s="489">
        <f>$J97*'Input Bank'!W97</f>
        <v>0</v>
      </c>
      <c r="X97" s="489">
        <f>$J97*'Input Bank'!X97</f>
        <v>0</v>
      </c>
      <c r="Y97" s="489">
        <f>$J97*'Input Bank'!Y97</f>
        <v>0</v>
      </c>
      <c r="Z97" s="489">
        <f>$J97*'Input Bank'!Z97</f>
        <v>0</v>
      </c>
      <c r="AA97" s="489">
        <f>$J97*'Input Bank'!AA97</f>
        <v>0</v>
      </c>
      <c r="AB97" s="489">
        <f>$J97*'Input Bank'!AB97</f>
        <v>0</v>
      </c>
      <c r="AC97" s="489">
        <f>$J97*'Input Bank'!AC97</f>
        <v>0</v>
      </c>
      <c r="AD97" s="489">
        <f>$J97*'Input Bank'!AD97</f>
        <v>0</v>
      </c>
      <c r="AE97" s="489">
        <f>$J97*'Input Bank'!AE97</f>
        <v>0</v>
      </c>
      <c r="AF97" s="489">
        <f>$J97*'Input Bank'!AF97</f>
        <v>0</v>
      </c>
      <c r="AG97" s="489">
        <f>$J97*'Input Bank'!AG97</f>
        <v>0</v>
      </c>
      <c r="AH97" s="489">
        <f>$J97*'Input Bank'!AH97</f>
        <v>0</v>
      </c>
      <c r="AI97" s="489">
        <f>$J97*'Input Bank'!AI97</f>
        <v>0</v>
      </c>
      <c r="AJ97" s="489">
        <f>$J97*'Input Bank'!AJ97</f>
        <v>0</v>
      </c>
      <c r="AK97" s="489">
        <f>$J97*'Input Bank'!AK97</f>
        <v>0</v>
      </c>
      <c r="AL97" s="489">
        <f>$J97*'Input Bank'!AL97</f>
        <v>0</v>
      </c>
      <c r="AM97" s="489">
        <f>$J97*'Input Bank'!AM97</f>
        <v>0</v>
      </c>
      <c r="AN97" s="489">
        <f>$J97*'Input Bank'!AN97</f>
        <v>0</v>
      </c>
      <c r="AO97" s="489">
        <f>$J97*'Input Bank'!AO97</f>
        <v>0</v>
      </c>
      <c r="AP97" s="489">
        <f>$J97*'Input Bank'!AP97</f>
        <v>0</v>
      </c>
      <c r="AQ97" s="489">
        <f>$J97*'Input Bank'!AQ97</f>
        <v>0</v>
      </c>
      <c r="AR97" s="489">
        <f>$J97*'Input Bank'!AR97</f>
        <v>0</v>
      </c>
      <c r="AS97" s="489">
        <f>$J97*'Input Bank'!AS97</f>
        <v>0</v>
      </c>
      <c r="AT97" s="489">
        <f>$J97*'Input Bank'!AT97</f>
        <v>0</v>
      </c>
      <c r="AU97" s="489">
        <f>$J97*'Input Bank'!AU97</f>
        <v>0</v>
      </c>
      <c r="AV97" s="489">
        <f>$J97*'Input Bank'!AV97</f>
        <v>0</v>
      </c>
      <c r="AW97" s="489">
        <f>$J97*'Input Bank'!AW97</f>
        <v>0</v>
      </c>
      <c r="AX97" s="489">
        <f>$J97*'Input Bank'!AX97</f>
        <v>0</v>
      </c>
      <c r="AY97" s="489">
        <f>$J97*'Input Bank'!AY97</f>
        <v>0</v>
      </c>
      <c r="AZ97" s="489">
        <f>$J97*'Input Bank'!AZ97</f>
        <v>0</v>
      </c>
      <c r="BA97" s="491">
        <f>$J97*'Input Bank'!BA97</f>
        <v>0</v>
      </c>
      <c r="BB97" s="480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</row>
    <row r="98" spans="1:68" s="44" customFormat="1" ht="25">
      <c r="A98" s="439"/>
      <c r="B98" s="439"/>
      <c r="C98" s="439"/>
      <c r="D98" s="439"/>
      <c r="E98" s="439"/>
      <c r="F98" s="47" t="s">
        <v>118</v>
      </c>
      <c r="G98" s="69" t="s">
        <v>430</v>
      </c>
      <c r="H98" s="105" t="s">
        <v>482</v>
      </c>
      <c r="I98" s="443">
        <f>IF($K$7="Skenario Bank 1",VLOOKUP($F98,Bobot!$F$16:$AA$180,15,0),IF($K$7="Skenario Bank 2",VLOOKUP(F98,Bobot!$F$16:$AA$180,18,0),IF($K$7="Skenario Bank 3",VLOOKUP($F98,Bobot!$F$16:$AA$180,21,0),0)))</f>
        <v>0</v>
      </c>
      <c r="J98" s="444">
        <f>IF($K$7="Skenario Bank 1",VLOOKUP($F98,Bobot!$F$16:$AA$180,16,0),IF($K$7="Skenario Bank 2",VLOOKUP($F98,Bobot!$F$16:$AA$180,19,0),IF($K$7="Skenario Bank 3",VLOOKUP($F98,Bobot!$F$16:$AA$180,22,0),0)))</f>
        <v>0</v>
      </c>
      <c r="K98" s="492">
        <f>$J98*'Input Bank'!K98</f>
        <v>0</v>
      </c>
      <c r="L98" s="489">
        <f>$J98*'Input Bank'!L98</f>
        <v>0</v>
      </c>
      <c r="M98" s="489">
        <f>$J98*'Input Bank'!M98</f>
        <v>0</v>
      </c>
      <c r="N98" s="489">
        <f>$J98*'Input Bank'!N98</f>
        <v>0</v>
      </c>
      <c r="O98" s="489">
        <f>$J98*'Input Bank'!O98</f>
        <v>0</v>
      </c>
      <c r="P98" s="489">
        <f>$J98*'Input Bank'!P98</f>
        <v>0</v>
      </c>
      <c r="Q98" s="489">
        <f>$J98*'Input Bank'!Q98</f>
        <v>0</v>
      </c>
      <c r="R98" s="489">
        <f>$J98*'Input Bank'!R98</f>
        <v>0</v>
      </c>
      <c r="S98" s="489">
        <f>$J98*'Input Bank'!S98</f>
        <v>0</v>
      </c>
      <c r="T98" s="489">
        <f>$J98*'Input Bank'!T98</f>
        <v>0</v>
      </c>
      <c r="U98" s="489">
        <f>$J98*'Input Bank'!U98</f>
        <v>0</v>
      </c>
      <c r="V98" s="489">
        <f>$J98*'Input Bank'!V98</f>
        <v>0</v>
      </c>
      <c r="W98" s="489">
        <f>$J98*'Input Bank'!W98</f>
        <v>0</v>
      </c>
      <c r="X98" s="489">
        <f>$J98*'Input Bank'!X98</f>
        <v>0</v>
      </c>
      <c r="Y98" s="489">
        <f>$J98*'Input Bank'!Y98</f>
        <v>0</v>
      </c>
      <c r="Z98" s="489">
        <f>$J98*'Input Bank'!Z98</f>
        <v>0</v>
      </c>
      <c r="AA98" s="489">
        <f>$J98*'Input Bank'!AA98</f>
        <v>0</v>
      </c>
      <c r="AB98" s="489">
        <f>$J98*'Input Bank'!AB98</f>
        <v>0</v>
      </c>
      <c r="AC98" s="489">
        <f>$J98*'Input Bank'!AC98</f>
        <v>0</v>
      </c>
      <c r="AD98" s="489">
        <f>$J98*'Input Bank'!AD98</f>
        <v>0</v>
      </c>
      <c r="AE98" s="489">
        <f>$J98*'Input Bank'!AE98</f>
        <v>0</v>
      </c>
      <c r="AF98" s="489">
        <f>$J98*'Input Bank'!AF98</f>
        <v>0</v>
      </c>
      <c r="AG98" s="489">
        <f>$J98*'Input Bank'!AG98</f>
        <v>0</v>
      </c>
      <c r="AH98" s="489">
        <f>$J98*'Input Bank'!AH98</f>
        <v>0</v>
      </c>
      <c r="AI98" s="489">
        <f>$J98*'Input Bank'!AI98</f>
        <v>0</v>
      </c>
      <c r="AJ98" s="489">
        <f>$J98*'Input Bank'!AJ98</f>
        <v>0</v>
      </c>
      <c r="AK98" s="489">
        <f>$J98*'Input Bank'!AK98</f>
        <v>0</v>
      </c>
      <c r="AL98" s="489">
        <f>$J98*'Input Bank'!AL98</f>
        <v>0</v>
      </c>
      <c r="AM98" s="489">
        <f>$J98*'Input Bank'!AM98</f>
        <v>0</v>
      </c>
      <c r="AN98" s="489">
        <f>$J98*'Input Bank'!AN98</f>
        <v>0</v>
      </c>
      <c r="AO98" s="489">
        <f>$J98*'Input Bank'!AO98</f>
        <v>0</v>
      </c>
      <c r="AP98" s="489">
        <f>$J98*'Input Bank'!AP98</f>
        <v>0</v>
      </c>
      <c r="AQ98" s="489">
        <f>$J98*'Input Bank'!AQ98</f>
        <v>0</v>
      </c>
      <c r="AR98" s="489">
        <f>$J98*'Input Bank'!AR98</f>
        <v>0</v>
      </c>
      <c r="AS98" s="489">
        <f>$J98*'Input Bank'!AS98</f>
        <v>0</v>
      </c>
      <c r="AT98" s="489">
        <f>$J98*'Input Bank'!AT98</f>
        <v>0</v>
      </c>
      <c r="AU98" s="489">
        <f>$J98*'Input Bank'!AU98</f>
        <v>0</v>
      </c>
      <c r="AV98" s="489">
        <f>$J98*'Input Bank'!AV98</f>
        <v>0</v>
      </c>
      <c r="AW98" s="489">
        <f>$J98*'Input Bank'!AW98</f>
        <v>0</v>
      </c>
      <c r="AX98" s="489">
        <f>$J98*'Input Bank'!AX98</f>
        <v>0</v>
      </c>
      <c r="AY98" s="489">
        <f>$J98*'Input Bank'!AY98</f>
        <v>0</v>
      </c>
      <c r="AZ98" s="489">
        <f>$J98*'Input Bank'!AZ98</f>
        <v>0</v>
      </c>
      <c r="BA98" s="491">
        <f>$J98*'Input Bank'!BA98</f>
        <v>0</v>
      </c>
      <c r="BB98" s="480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</row>
    <row r="99" spans="1:68" s="44" customFormat="1" ht="25">
      <c r="A99" s="439"/>
      <c r="B99" s="439"/>
      <c r="C99" s="439"/>
      <c r="D99" s="439"/>
      <c r="E99" s="439"/>
      <c r="F99" s="47" t="s">
        <v>119</v>
      </c>
      <c r="G99" s="69" t="s">
        <v>431</v>
      </c>
      <c r="H99" s="105" t="s">
        <v>483</v>
      </c>
      <c r="I99" s="443">
        <f>IF($K$7="Skenario Bank 1",VLOOKUP($F99,Bobot!$F$16:$AA$180,15,0),IF($K$7="Skenario Bank 2",VLOOKUP(F99,Bobot!$F$16:$AA$180,18,0),IF($K$7="Skenario Bank 3",VLOOKUP($F99,Bobot!$F$16:$AA$180,21,0),0)))</f>
        <v>0</v>
      </c>
      <c r="J99" s="444">
        <f>IF($K$7="Skenario Bank 1",VLOOKUP($F99,Bobot!$F$16:$AA$180,16,0),IF($K$7="Skenario Bank 2",VLOOKUP($F99,Bobot!$F$16:$AA$180,19,0),IF($K$7="Skenario Bank 3",VLOOKUP($F99,Bobot!$F$16:$AA$180,22,0),0)))</f>
        <v>0</v>
      </c>
      <c r="K99" s="492">
        <f>$J99*'Input Bank'!K99</f>
        <v>0</v>
      </c>
      <c r="L99" s="489">
        <f>$J99*'Input Bank'!L99</f>
        <v>0</v>
      </c>
      <c r="M99" s="489">
        <f>$J99*'Input Bank'!M99</f>
        <v>0</v>
      </c>
      <c r="N99" s="489">
        <f>$J99*'Input Bank'!N99</f>
        <v>0</v>
      </c>
      <c r="O99" s="489">
        <f>$J99*'Input Bank'!O99</f>
        <v>0</v>
      </c>
      <c r="P99" s="489">
        <f>$J99*'Input Bank'!P99</f>
        <v>0</v>
      </c>
      <c r="Q99" s="489">
        <f>$J99*'Input Bank'!Q99</f>
        <v>0</v>
      </c>
      <c r="R99" s="489">
        <f>$J99*'Input Bank'!R99</f>
        <v>0</v>
      </c>
      <c r="S99" s="489">
        <f>$J99*'Input Bank'!S99</f>
        <v>0</v>
      </c>
      <c r="T99" s="489">
        <f>$J99*'Input Bank'!T99</f>
        <v>0</v>
      </c>
      <c r="U99" s="489">
        <f>$J99*'Input Bank'!U99</f>
        <v>0</v>
      </c>
      <c r="V99" s="489">
        <f>$J99*'Input Bank'!V99</f>
        <v>0</v>
      </c>
      <c r="W99" s="489">
        <f>$J99*'Input Bank'!W99</f>
        <v>0</v>
      </c>
      <c r="X99" s="489">
        <f>$J99*'Input Bank'!X99</f>
        <v>0</v>
      </c>
      <c r="Y99" s="489">
        <f>$J99*'Input Bank'!Y99</f>
        <v>0</v>
      </c>
      <c r="Z99" s="489">
        <f>$J99*'Input Bank'!Z99</f>
        <v>0</v>
      </c>
      <c r="AA99" s="489">
        <f>$J99*'Input Bank'!AA99</f>
        <v>0</v>
      </c>
      <c r="AB99" s="489">
        <f>$J99*'Input Bank'!AB99</f>
        <v>0</v>
      </c>
      <c r="AC99" s="489">
        <f>$J99*'Input Bank'!AC99</f>
        <v>0</v>
      </c>
      <c r="AD99" s="489">
        <f>$J99*'Input Bank'!AD99</f>
        <v>0</v>
      </c>
      <c r="AE99" s="489">
        <f>$J99*'Input Bank'!AE99</f>
        <v>0</v>
      </c>
      <c r="AF99" s="489">
        <f>$J99*'Input Bank'!AF99</f>
        <v>0</v>
      </c>
      <c r="AG99" s="489">
        <f>$J99*'Input Bank'!AG99</f>
        <v>0</v>
      </c>
      <c r="AH99" s="489">
        <f>$J99*'Input Bank'!AH99</f>
        <v>0</v>
      </c>
      <c r="AI99" s="489">
        <f>$J99*'Input Bank'!AI99</f>
        <v>0</v>
      </c>
      <c r="AJ99" s="489">
        <f>$J99*'Input Bank'!AJ99</f>
        <v>0</v>
      </c>
      <c r="AK99" s="489">
        <f>$J99*'Input Bank'!AK99</f>
        <v>0</v>
      </c>
      <c r="AL99" s="489">
        <f>$J99*'Input Bank'!AL99</f>
        <v>0</v>
      </c>
      <c r="AM99" s="489">
        <f>$J99*'Input Bank'!AM99</f>
        <v>0</v>
      </c>
      <c r="AN99" s="489">
        <f>$J99*'Input Bank'!AN99</f>
        <v>0</v>
      </c>
      <c r="AO99" s="489">
        <f>$J99*'Input Bank'!AO99</f>
        <v>0</v>
      </c>
      <c r="AP99" s="489">
        <f>$J99*'Input Bank'!AP99</f>
        <v>0</v>
      </c>
      <c r="AQ99" s="489">
        <f>$J99*'Input Bank'!AQ99</f>
        <v>0</v>
      </c>
      <c r="AR99" s="489">
        <f>$J99*'Input Bank'!AR99</f>
        <v>0</v>
      </c>
      <c r="AS99" s="489">
        <f>$J99*'Input Bank'!AS99</f>
        <v>0</v>
      </c>
      <c r="AT99" s="489">
        <f>$J99*'Input Bank'!AT99</f>
        <v>0</v>
      </c>
      <c r="AU99" s="489">
        <f>$J99*'Input Bank'!AU99</f>
        <v>0</v>
      </c>
      <c r="AV99" s="489">
        <f>$J99*'Input Bank'!AV99</f>
        <v>0</v>
      </c>
      <c r="AW99" s="489">
        <f>$J99*'Input Bank'!AW99</f>
        <v>0</v>
      </c>
      <c r="AX99" s="489">
        <f>$J99*'Input Bank'!AX99</f>
        <v>0</v>
      </c>
      <c r="AY99" s="489">
        <f>$J99*'Input Bank'!AY99</f>
        <v>0</v>
      </c>
      <c r="AZ99" s="489">
        <f>$J99*'Input Bank'!AZ99</f>
        <v>0</v>
      </c>
      <c r="BA99" s="491">
        <f>$J99*'Input Bank'!BA99</f>
        <v>0</v>
      </c>
      <c r="BB99" s="480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</row>
    <row r="100" spans="1:68" s="44" customFormat="1" ht="13">
      <c r="A100" s="439" t="e">
        <f>Bobot!#REF!</f>
        <v>#REF!</v>
      </c>
      <c r="B100" s="439"/>
      <c r="C100" s="439"/>
      <c r="D100" s="439"/>
      <c r="E100" s="439"/>
      <c r="F100" s="47" t="s">
        <v>120</v>
      </c>
      <c r="G100" s="67" t="s">
        <v>547</v>
      </c>
      <c r="H100" s="113" t="s">
        <v>349</v>
      </c>
      <c r="I100" s="443">
        <f>IF($K$7="Skenario Bank 1",VLOOKUP($F100,Bobot!$F$16:$AA$180,15,0),IF($K$7="Skenario Bank 2",VLOOKUP(F100,Bobot!$F$16:$AA$180,18,0),IF($K$7="Skenario Bank 3",VLOOKUP($F100,Bobot!$F$16:$AA$180,21,0),0)))</f>
        <v>0</v>
      </c>
      <c r="J100" s="444">
        <f>IF($K$7="Skenario Bank 1",VLOOKUP($F100,Bobot!$F$16:$AA$180,16,0),IF($K$7="Skenario Bank 2",VLOOKUP($F100,Bobot!$F$16:$AA$180,19,0),IF($K$7="Skenario Bank 3",VLOOKUP($F100,Bobot!$F$16:$AA$180,22,0),0)))</f>
        <v>0</v>
      </c>
      <c r="K100" s="493">
        <f>$J100*'Input Bank'!K100</f>
        <v>0</v>
      </c>
      <c r="L100" s="489">
        <f>$J100*'Input Bank'!L100</f>
        <v>0</v>
      </c>
      <c r="M100" s="489">
        <f>$J100*'Input Bank'!M100</f>
        <v>0</v>
      </c>
      <c r="N100" s="489">
        <f>$J100*'Input Bank'!N100</f>
        <v>0</v>
      </c>
      <c r="O100" s="489">
        <f>$J100*'Input Bank'!O100</f>
        <v>0</v>
      </c>
      <c r="P100" s="489">
        <f>$J100*'Input Bank'!P100</f>
        <v>0</v>
      </c>
      <c r="Q100" s="489">
        <f>$J100*'Input Bank'!Q100</f>
        <v>0</v>
      </c>
      <c r="R100" s="489">
        <f>$J100*'Input Bank'!R100</f>
        <v>0</v>
      </c>
      <c r="S100" s="489">
        <f>$J100*'Input Bank'!S100</f>
        <v>0</v>
      </c>
      <c r="T100" s="489">
        <f>$J100*'Input Bank'!T100</f>
        <v>0</v>
      </c>
      <c r="U100" s="489">
        <f>$J100*'Input Bank'!U100</f>
        <v>0</v>
      </c>
      <c r="V100" s="489">
        <f>$J100*'Input Bank'!V100</f>
        <v>0</v>
      </c>
      <c r="W100" s="489">
        <f>$J100*'Input Bank'!W100</f>
        <v>0</v>
      </c>
      <c r="X100" s="489">
        <f>$J100*'Input Bank'!X100</f>
        <v>0</v>
      </c>
      <c r="Y100" s="489">
        <f>$J100*'Input Bank'!Y100</f>
        <v>0</v>
      </c>
      <c r="Z100" s="489">
        <f>$J100*'Input Bank'!Z100</f>
        <v>0</v>
      </c>
      <c r="AA100" s="489">
        <f>$J100*'Input Bank'!AA100</f>
        <v>0</v>
      </c>
      <c r="AB100" s="489">
        <f>$J100*'Input Bank'!AB100</f>
        <v>0</v>
      </c>
      <c r="AC100" s="489">
        <f>$J100*'Input Bank'!AC100</f>
        <v>0</v>
      </c>
      <c r="AD100" s="489">
        <f>$J100*'Input Bank'!AD100</f>
        <v>0</v>
      </c>
      <c r="AE100" s="489">
        <f>$J100*'Input Bank'!AE100</f>
        <v>0</v>
      </c>
      <c r="AF100" s="489">
        <f>$J100*'Input Bank'!AF100</f>
        <v>0</v>
      </c>
      <c r="AG100" s="489">
        <f>$J100*'Input Bank'!AG100</f>
        <v>0</v>
      </c>
      <c r="AH100" s="489">
        <f>$J100*'Input Bank'!AH100</f>
        <v>0</v>
      </c>
      <c r="AI100" s="489">
        <f>$J100*'Input Bank'!AI100</f>
        <v>0</v>
      </c>
      <c r="AJ100" s="489">
        <f>$J100*'Input Bank'!AJ100</f>
        <v>0</v>
      </c>
      <c r="AK100" s="489">
        <f>$J100*'Input Bank'!AK100</f>
        <v>0</v>
      </c>
      <c r="AL100" s="489">
        <f>$J100*'Input Bank'!AL100</f>
        <v>0</v>
      </c>
      <c r="AM100" s="489">
        <f>$J100*'Input Bank'!AM100</f>
        <v>0</v>
      </c>
      <c r="AN100" s="489">
        <f>$J100*'Input Bank'!AN100</f>
        <v>0</v>
      </c>
      <c r="AO100" s="489">
        <f>$J100*'Input Bank'!AO100</f>
        <v>0</v>
      </c>
      <c r="AP100" s="489">
        <f>$J100*'Input Bank'!AP100</f>
        <v>0</v>
      </c>
      <c r="AQ100" s="489">
        <f>$J100*'Input Bank'!AQ100</f>
        <v>0</v>
      </c>
      <c r="AR100" s="489">
        <f>$J100*'Input Bank'!AR100</f>
        <v>0</v>
      </c>
      <c r="AS100" s="489">
        <f>$J100*'Input Bank'!AS100</f>
        <v>0</v>
      </c>
      <c r="AT100" s="489">
        <f>$J100*'Input Bank'!AT100</f>
        <v>0</v>
      </c>
      <c r="AU100" s="489">
        <f>$J100*'Input Bank'!AU100</f>
        <v>0</v>
      </c>
      <c r="AV100" s="489">
        <f>$J100*'Input Bank'!AV100</f>
        <v>0</v>
      </c>
      <c r="AW100" s="489">
        <f>$J100*'Input Bank'!AW100</f>
        <v>0</v>
      </c>
      <c r="AX100" s="489">
        <f>$J100*'Input Bank'!AX100</f>
        <v>0</v>
      </c>
      <c r="AY100" s="489">
        <f>$J100*'Input Bank'!AY100</f>
        <v>0</v>
      </c>
      <c r="AZ100" s="489">
        <f>$J100*'Input Bank'!AZ100</f>
        <v>0</v>
      </c>
      <c r="BA100" s="491">
        <f>$J100*'Input Bank'!BA100</f>
        <v>0</v>
      </c>
      <c r="BB100" s="480"/>
      <c r="BC100" s="415"/>
      <c r="BD100" s="415"/>
      <c r="BE100" s="415"/>
      <c r="BF100" s="415"/>
      <c r="BG100" s="415"/>
      <c r="BH100" s="415"/>
      <c r="BI100" s="415"/>
      <c r="BJ100" s="24"/>
      <c r="BK100" s="24"/>
      <c r="BL100" s="24"/>
      <c r="BO100" s="24"/>
      <c r="BP100" s="24"/>
    </row>
    <row r="101" spans="1:68" s="24" customFormat="1" ht="13">
      <c r="A101" s="439" t="e">
        <f>Bobot!#REF!</f>
        <v>#REF!</v>
      </c>
      <c r="B101" s="439"/>
      <c r="C101" s="439"/>
      <c r="D101" s="439"/>
      <c r="E101" s="439"/>
      <c r="F101" s="47" t="s">
        <v>121</v>
      </c>
      <c r="G101" s="67" t="s">
        <v>548</v>
      </c>
      <c r="H101" s="111" t="s">
        <v>516</v>
      </c>
      <c r="I101" s="443">
        <f>IF($K$7="Skenario Bank 1",VLOOKUP($F101,Bobot!$F$16:$AA$180,15,0),IF($K$7="Skenario Bank 2",VLOOKUP(F101,Bobot!$F$16:$AA$180,18,0),IF($K$7="Skenario Bank 3",VLOOKUP($F101,Bobot!$F$16:$AA$180,21,0),0)))</f>
        <v>0</v>
      </c>
      <c r="J101" s="444">
        <f>IF($K$7="Skenario Bank 1",VLOOKUP($F101,Bobot!$F$16:$AA$180,16,0),IF($K$7="Skenario Bank 2",VLOOKUP($F101,Bobot!$F$16:$AA$180,19,0),IF($K$7="Skenario Bank 3",VLOOKUP($F101,Bobot!$F$16:$AA$180,22,0),0)))</f>
        <v>0</v>
      </c>
      <c r="K101" s="493">
        <f>$J101*'Input Bank'!K101</f>
        <v>0</v>
      </c>
      <c r="L101" s="489">
        <f>$J101*'Input Bank'!L101</f>
        <v>0</v>
      </c>
      <c r="M101" s="489">
        <f>$J101*'Input Bank'!M101</f>
        <v>0</v>
      </c>
      <c r="N101" s="489">
        <f>$J101*'Input Bank'!N101</f>
        <v>0</v>
      </c>
      <c r="O101" s="489">
        <f>$J101*'Input Bank'!O101</f>
        <v>0</v>
      </c>
      <c r="P101" s="489">
        <f>$J101*'Input Bank'!P101</f>
        <v>0</v>
      </c>
      <c r="Q101" s="489">
        <f>$J101*'Input Bank'!Q101</f>
        <v>0</v>
      </c>
      <c r="R101" s="489">
        <f>$J101*'Input Bank'!R101</f>
        <v>0</v>
      </c>
      <c r="S101" s="489">
        <f>$J101*'Input Bank'!S101</f>
        <v>0</v>
      </c>
      <c r="T101" s="489">
        <f>$J101*'Input Bank'!T101</f>
        <v>0</v>
      </c>
      <c r="U101" s="489">
        <f>$J101*'Input Bank'!U101</f>
        <v>0</v>
      </c>
      <c r="V101" s="489">
        <f>$J101*'Input Bank'!V101</f>
        <v>0</v>
      </c>
      <c r="W101" s="489">
        <f>$J101*'Input Bank'!W101</f>
        <v>0</v>
      </c>
      <c r="X101" s="489">
        <f>$J101*'Input Bank'!X101</f>
        <v>0</v>
      </c>
      <c r="Y101" s="489">
        <f>$J101*'Input Bank'!Y101</f>
        <v>0</v>
      </c>
      <c r="Z101" s="489">
        <f>$J101*'Input Bank'!Z101</f>
        <v>0</v>
      </c>
      <c r="AA101" s="489">
        <f>$J101*'Input Bank'!AA101</f>
        <v>0</v>
      </c>
      <c r="AB101" s="489">
        <f>$J101*'Input Bank'!AB101</f>
        <v>0</v>
      </c>
      <c r="AC101" s="489">
        <f>$J101*'Input Bank'!AC101</f>
        <v>0</v>
      </c>
      <c r="AD101" s="489">
        <f>$J101*'Input Bank'!AD101</f>
        <v>0</v>
      </c>
      <c r="AE101" s="489">
        <f>$J101*'Input Bank'!AE101</f>
        <v>0</v>
      </c>
      <c r="AF101" s="489">
        <f>$J101*'Input Bank'!AF101</f>
        <v>0</v>
      </c>
      <c r="AG101" s="489">
        <f>$J101*'Input Bank'!AG101</f>
        <v>0</v>
      </c>
      <c r="AH101" s="489">
        <f>$J101*'Input Bank'!AH101</f>
        <v>0</v>
      </c>
      <c r="AI101" s="489">
        <f>$J101*'Input Bank'!AI101</f>
        <v>0</v>
      </c>
      <c r="AJ101" s="489">
        <f>$J101*'Input Bank'!AJ101</f>
        <v>0</v>
      </c>
      <c r="AK101" s="489">
        <f>$J101*'Input Bank'!AK101</f>
        <v>0</v>
      </c>
      <c r="AL101" s="489">
        <f>$J101*'Input Bank'!AL101</f>
        <v>0</v>
      </c>
      <c r="AM101" s="489">
        <f>$J101*'Input Bank'!AM101</f>
        <v>0</v>
      </c>
      <c r="AN101" s="489">
        <f>$J101*'Input Bank'!AN101</f>
        <v>0</v>
      </c>
      <c r="AO101" s="489">
        <f>$J101*'Input Bank'!AO101</f>
        <v>0</v>
      </c>
      <c r="AP101" s="489">
        <f>$J101*'Input Bank'!AP101</f>
        <v>0</v>
      </c>
      <c r="AQ101" s="489">
        <f>$J101*'Input Bank'!AQ101</f>
        <v>0</v>
      </c>
      <c r="AR101" s="489">
        <f>$J101*'Input Bank'!AR101</f>
        <v>0</v>
      </c>
      <c r="AS101" s="489">
        <f>$J101*'Input Bank'!AS101</f>
        <v>0</v>
      </c>
      <c r="AT101" s="489">
        <f>$J101*'Input Bank'!AT101</f>
        <v>0</v>
      </c>
      <c r="AU101" s="489">
        <f>$J101*'Input Bank'!AU101</f>
        <v>0</v>
      </c>
      <c r="AV101" s="489">
        <f>$J101*'Input Bank'!AV101</f>
        <v>0</v>
      </c>
      <c r="AW101" s="489">
        <f>$J101*'Input Bank'!AW101</f>
        <v>0</v>
      </c>
      <c r="AX101" s="489">
        <f>$J101*'Input Bank'!AX101</f>
        <v>0</v>
      </c>
      <c r="AY101" s="489">
        <f>$J101*'Input Bank'!AY101</f>
        <v>0</v>
      </c>
      <c r="AZ101" s="489">
        <f>$J101*'Input Bank'!AZ101</f>
        <v>0</v>
      </c>
      <c r="BA101" s="491">
        <f>$J101*'Input Bank'!BA101</f>
        <v>0</v>
      </c>
      <c r="BB101" s="480"/>
      <c r="BC101" s="415"/>
      <c r="BD101" s="415"/>
      <c r="BE101" s="415"/>
      <c r="BF101" s="415"/>
      <c r="BG101" s="415"/>
      <c r="BH101" s="415"/>
      <c r="BI101" s="415"/>
      <c r="BM101" s="44"/>
      <c r="BP101" s="44"/>
    </row>
    <row r="102" spans="1:68" s="24" customFormat="1" ht="13">
      <c r="A102" s="439" t="e">
        <f>Bobot!#REF!</f>
        <v>#REF!</v>
      </c>
      <c r="B102" s="439"/>
      <c r="C102" s="439"/>
      <c r="D102" s="439"/>
      <c r="E102" s="439"/>
      <c r="F102" s="47" t="s">
        <v>122</v>
      </c>
      <c r="G102" s="67" t="s">
        <v>549</v>
      </c>
      <c r="H102" s="111" t="s">
        <v>365</v>
      </c>
      <c r="I102" s="456"/>
      <c r="J102" s="457"/>
      <c r="K102" s="494">
        <f>SUM(K103:K104)</f>
        <v>0</v>
      </c>
      <c r="L102" s="494">
        <f t="shared" ref="L102" si="20">SUM(L103:L104)</f>
        <v>0</v>
      </c>
      <c r="M102" s="494">
        <f>SUM(M103:M104)</f>
        <v>0</v>
      </c>
      <c r="N102" s="494">
        <f t="shared" ref="N102:BA102" si="21">SUM(N103:N104)</f>
        <v>0</v>
      </c>
      <c r="O102" s="494">
        <f t="shared" si="21"/>
        <v>0</v>
      </c>
      <c r="P102" s="494">
        <f t="shared" si="21"/>
        <v>0</v>
      </c>
      <c r="Q102" s="494">
        <f t="shared" si="21"/>
        <v>0</v>
      </c>
      <c r="R102" s="494">
        <f t="shared" si="21"/>
        <v>0</v>
      </c>
      <c r="S102" s="494">
        <f t="shared" si="21"/>
        <v>0</v>
      </c>
      <c r="T102" s="494">
        <f t="shared" si="21"/>
        <v>0</v>
      </c>
      <c r="U102" s="494">
        <f t="shared" si="21"/>
        <v>0</v>
      </c>
      <c r="V102" s="494">
        <f t="shared" si="21"/>
        <v>0</v>
      </c>
      <c r="W102" s="494">
        <f t="shared" si="21"/>
        <v>0</v>
      </c>
      <c r="X102" s="494">
        <f t="shared" si="21"/>
        <v>0</v>
      </c>
      <c r="Y102" s="494">
        <f t="shared" si="21"/>
        <v>0</v>
      </c>
      <c r="Z102" s="494">
        <f t="shared" si="21"/>
        <v>0</v>
      </c>
      <c r="AA102" s="494">
        <f t="shared" si="21"/>
        <v>0</v>
      </c>
      <c r="AB102" s="494">
        <f t="shared" si="21"/>
        <v>0</v>
      </c>
      <c r="AC102" s="494">
        <f t="shared" si="21"/>
        <v>0</v>
      </c>
      <c r="AD102" s="494">
        <f t="shared" si="21"/>
        <v>0</v>
      </c>
      <c r="AE102" s="494">
        <f t="shared" si="21"/>
        <v>0</v>
      </c>
      <c r="AF102" s="494">
        <f t="shared" si="21"/>
        <v>0</v>
      </c>
      <c r="AG102" s="494">
        <f t="shared" si="21"/>
        <v>0</v>
      </c>
      <c r="AH102" s="494">
        <f t="shared" si="21"/>
        <v>0</v>
      </c>
      <c r="AI102" s="494">
        <f t="shared" si="21"/>
        <v>0</v>
      </c>
      <c r="AJ102" s="494">
        <f t="shared" si="21"/>
        <v>0</v>
      </c>
      <c r="AK102" s="494">
        <f t="shared" si="21"/>
        <v>0</v>
      </c>
      <c r="AL102" s="494">
        <f t="shared" si="21"/>
        <v>0</v>
      </c>
      <c r="AM102" s="494">
        <f t="shared" si="21"/>
        <v>0</v>
      </c>
      <c r="AN102" s="494">
        <f t="shared" si="21"/>
        <v>0</v>
      </c>
      <c r="AO102" s="494">
        <f t="shared" si="21"/>
        <v>0</v>
      </c>
      <c r="AP102" s="494">
        <f t="shared" si="21"/>
        <v>0</v>
      </c>
      <c r="AQ102" s="494">
        <f t="shared" si="21"/>
        <v>0</v>
      </c>
      <c r="AR102" s="494">
        <f t="shared" si="21"/>
        <v>0</v>
      </c>
      <c r="AS102" s="494">
        <f t="shared" si="21"/>
        <v>0</v>
      </c>
      <c r="AT102" s="494">
        <f t="shared" si="21"/>
        <v>0</v>
      </c>
      <c r="AU102" s="494">
        <f t="shared" si="21"/>
        <v>0</v>
      </c>
      <c r="AV102" s="494">
        <f t="shared" si="21"/>
        <v>0</v>
      </c>
      <c r="AW102" s="494">
        <f t="shared" si="21"/>
        <v>0</v>
      </c>
      <c r="AX102" s="494">
        <f t="shared" si="21"/>
        <v>0</v>
      </c>
      <c r="AY102" s="494">
        <f t="shared" si="21"/>
        <v>0</v>
      </c>
      <c r="AZ102" s="494">
        <f t="shared" si="21"/>
        <v>0</v>
      </c>
      <c r="BA102" s="494">
        <f t="shared" si="21"/>
        <v>0</v>
      </c>
      <c r="BB102" s="480"/>
      <c r="BC102" s="415"/>
      <c r="BD102" s="415"/>
      <c r="BE102" s="415"/>
      <c r="BF102" s="415"/>
      <c r="BG102" s="415"/>
      <c r="BH102" s="415"/>
      <c r="BI102" s="415"/>
      <c r="BO102" s="44"/>
      <c r="BP102" s="44"/>
    </row>
    <row r="103" spans="1:68" s="44" customFormat="1" ht="13">
      <c r="A103" s="439" t="e">
        <f>Bobot!#REF!</f>
        <v>#REF!</v>
      </c>
      <c r="B103" s="439"/>
      <c r="C103" s="439"/>
      <c r="D103" s="439"/>
      <c r="E103" s="439"/>
      <c r="F103" s="47" t="s">
        <v>9</v>
      </c>
      <c r="G103" s="69" t="s">
        <v>432</v>
      </c>
      <c r="H103" s="112" t="s">
        <v>502</v>
      </c>
      <c r="I103" s="443">
        <f>IF($K$7="Skenario Bank 1",VLOOKUP($F103,Bobot!$F$16:$AA$180,15,0),IF($K$7="Skenario Bank 2",VLOOKUP(F103,Bobot!$F$16:$AA$180,18,0),IF($K$7="Skenario Bank 3",VLOOKUP($F103,Bobot!$F$16:$AA$180,21,0),0)))</f>
        <v>0</v>
      </c>
      <c r="J103" s="444">
        <f>IF($K$7="Skenario Bank 1",VLOOKUP($F103,Bobot!$F$16:$AA$180,16,0),IF($K$7="Skenario Bank 2",VLOOKUP($F103,Bobot!$F$16:$AA$180,19,0),IF($K$7="Skenario Bank 3",VLOOKUP($F103,Bobot!$F$16:$AA$180,22,0),0)))</f>
        <v>0</v>
      </c>
      <c r="K103" s="495">
        <f>$J103*'Input Bank'!K103</f>
        <v>0</v>
      </c>
      <c r="L103" s="489">
        <f>$J103*'Input Bank'!L103</f>
        <v>0</v>
      </c>
      <c r="M103" s="489">
        <f>$J103*'Input Bank'!M103</f>
        <v>0</v>
      </c>
      <c r="N103" s="489">
        <f>$J103*'Input Bank'!N103</f>
        <v>0</v>
      </c>
      <c r="O103" s="489">
        <f>$J103*'Input Bank'!O103</f>
        <v>0</v>
      </c>
      <c r="P103" s="489">
        <f>$J103*'Input Bank'!P103</f>
        <v>0</v>
      </c>
      <c r="Q103" s="489">
        <f>$J103*'Input Bank'!Q103</f>
        <v>0</v>
      </c>
      <c r="R103" s="489">
        <f>$J103*'Input Bank'!R103</f>
        <v>0</v>
      </c>
      <c r="S103" s="489">
        <f>$J103*'Input Bank'!S103</f>
        <v>0</v>
      </c>
      <c r="T103" s="489">
        <f>$J103*'Input Bank'!T103</f>
        <v>0</v>
      </c>
      <c r="U103" s="489">
        <f>$J103*'Input Bank'!U103</f>
        <v>0</v>
      </c>
      <c r="V103" s="489">
        <f>$J103*'Input Bank'!V103</f>
        <v>0</v>
      </c>
      <c r="W103" s="489">
        <f>$J103*'Input Bank'!W103</f>
        <v>0</v>
      </c>
      <c r="X103" s="489">
        <f>$J103*'Input Bank'!X103</f>
        <v>0</v>
      </c>
      <c r="Y103" s="489">
        <f>$J103*'Input Bank'!Y103</f>
        <v>0</v>
      </c>
      <c r="Z103" s="489">
        <f>$J103*'Input Bank'!Z103</f>
        <v>0</v>
      </c>
      <c r="AA103" s="489">
        <f>$J103*'Input Bank'!AA103</f>
        <v>0</v>
      </c>
      <c r="AB103" s="489">
        <f>$J103*'Input Bank'!AB103</f>
        <v>0</v>
      </c>
      <c r="AC103" s="489">
        <f>$J103*'Input Bank'!AC103</f>
        <v>0</v>
      </c>
      <c r="AD103" s="489">
        <f>$J103*'Input Bank'!AD103</f>
        <v>0</v>
      </c>
      <c r="AE103" s="489">
        <f>$J103*'Input Bank'!AE103</f>
        <v>0</v>
      </c>
      <c r="AF103" s="489">
        <f>$J103*'Input Bank'!AF103</f>
        <v>0</v>
      </c>
      <c r="AG103" s="489">
        <f>$J103*'Input Bank'!AG103</f>
        <v>0</v>
      </c>
      <c r="AH103" s="489">
        <f>$J103*'Input Bank'!AH103</f>
        <v>0</v>
      </c>
      <c r="AI103" s="489">
        <f>$J103*'Input Bank'!AI103</f>
        <v>0</v>
      </c>
      <c r="AJ103" s="489">
        <f>$J103*'Input Bank'!AJ103</f>
        <v>0</v>
      </c>
      <c r="AK103" s="489">
        <f>$J103*'Input Bank'!AK103</f>
        <v>0</v>
      </c>
      <c r="AL103" s="489">
        <f>$J103*'Input Bank'!AL103</f>
        <v>0</v>
      </c>
      <c r="AM103" s="489">
        <f>$J103*'Input Bank'!AM103</f>
        <v>0</v>
      </c>
      <c r="AN103" s="489">
        <f>$J103*'Input Bank'!AN103</f>
        <v>0</v>
      </c>
      <c r="AO103" s="489">
        <f>$J103*'Input Bank'!AO103</f>
        <v>0</v>
      </c>
      <c r="AP103" s="489">
        <f>$J103*'Input Bank'!AP103</f>
        <v>0</v>
      </c>
      <c r="AQ103" s="489">
        <f>$J103*'Input Bank'!AQ103</f>
        <v>0</v>
      </c>
      <c r="AR103" s="489">
        <f>$J103*'Input Bank'!AR103</f>
        <v>0</v>
      </c>
      <c r="AS103" s="489">
        <f>$J103*'Input Bank'!AS103</f>
        <v>0</v>
      </c>
      <c r="AT103" s="489">
        <f>$J103*'Input Bank'!AT103</f>
        <v>0</v>
      </c>
      <c r="AU103" s="489">
        <f>$J103*'Input Bank'!AU103</f>
        <v>0</v>
      </c>
      <c r="AV103" s="489">
        <f>$J103*'Input Bank'!AV103</f>
        <v>0</v>
      </c>
      <c r="AW103" s="489">
        <f>$J103*'Input Bank'!AW103</f>
        <v>0</v>
      </c>
      <c r="AX103" s="489">
        <f>$J103*'Input Bank'!AX103</f>
        <v>0</v>
      </c>
      <c r="AY103" s="489">
        <f>$J103*'Input Bank'!AY103</f>
        <v>0</v>
      </c>
      <c r="AZ103" s="489">
        <f>$J103*'Input Bank'!AZ103</f>
        <v>0</v>
      </c>
      <c r="BA103" s="491">
        <f>$J103*'Input Bank'!BA103</f>
        <v>0</v>
      </c>
      <c r="BB103" s="496"/>
      <c r="BC103" s="415"/>
      <c r="BD103" s="415"/>
      <c r="BE103" s="415"/>
      <c r="BF103" s="415"/>
      <c r="BG103" s="415"/>
      <c r="BH103" s="415"/>
      <c r="BI103" s="415"/>
      <c r="BJ103" s="24"/>
      <c r="BK103" s="24"/>
      <c r="BL103" s="24"/>
      <c r="BM103" s="24"/>
      <c r="BN103" s="24"/>
    </row>
    <row r="104" spans="1:68" s="44" customFormat="1" ht="13">
      <c r="A104" s="439" t="e">
        <f>Bobot!#REF!</f>
        <v>#REF!</v>
      </c>
      <c r="B104" s="439"/>
      <c r="C104" s="439"/>
      <c r="D104" s="439"/>
      <c r="E104" s="439"/>
      <c r="F104" s="47" t="s">
        <v>123</v>
      </c>
      <c r="G104" s="69" t="s">
        <v>433</v>
      </c>
      <c r="H104" s="112" t="s">
        <v>229</v>
      </c>
      <c r="I104" s="443">
        <f>IF($K$7="Skenario Bank 1",VLOOKUP($F104,Bobot!$F$16:$AA$180,15,0),IF($K$7="Skenario Bank 2",VLOOKUP(F104,Bobot!$F$16:$AA$180,18,0),IF($K$7="Skenario Bank 3",VLOOKUP($F104,Bobot!$F$16:$AA$180,21,0),0)))</f>
        <v>0</v>
      </c>
      <c r="J104" s="444">
        <f>IF($K$7="Skenario Bank 1",VLOOKUP($F104,Bobot!$F$16:$AA$180,16,0),IF($K$7="Skenario Bank 2",VLOOKUP($F104,Bobot!$F$16:$AA$180,19,0),IF($K$7="Skenario Bank 3",VLOOKUP($F104,Bobot!$F$16:$AA$180,22,0),0)))</f>
        <v>0</v>
      </c>
      <c r="K104" s="495">
        <f>$J104*'Input Bank'!K104</f>
        <v>0</v>
      </c>
      <c r="L104" s="489">
        <f>$J104*'Input Bank'!L104</f>
        <v>0</v>
      </c>
      <c r="M104" s="489">
        <f>$J104*'Input Bank'!M104</f>
        <v>0</v>
      </c>
      <c r="N104" s="489">
        <f>$J104*'Input Bank'!N104</f>
        <v>0</v>
      </c>
      <c r="O104" s="489">
        <f>$J104*'Input Bank'!O104</f>
        <v>0</v>
      </c>
      <c r="P104" s="489">
        <f>$J104*'Input Bank'!P104</f>
        <v>0</v>
      </c>
      <c r="Q104" s="489">
        <f>$J104*'Input Bank'!Q104</f>
        <v>0</v>
      </c>
      <c r="R104" s="489">
        <f>$J104*'Input Bank'!R104</f>
        <v>0</v>
      </c>
      <c r="S104" s="489">
        <f>$J104*'Input Bank'!S104</f>
        <v>0</v>
      </c>
      <c r="T104" s="489">
        <f>$J104*'Input Bank'!T104</f>
        <v>0</v>
      </c>
      <c r="U104" s="489">
        <f>$J104*'Input Bank'!U104</f>
        <v>0</v>
      </c>
      <c r="V104" s="489">
        <f>$J104*'Input Bank'!V104</f>
        <v>0</v>
      </c>
      <c r="W104" s="489">
        <f>$J104*'Input Bank'!W104</f>
        <v>0</v>
      </c>
      <c r="X104" s="489">
        <f>$J104*'Input Bank'!X104</f>
        <v>0</v>
      </c>
      <c r="Y104" s="489">
        <f>$J104*'Input Bank'!Y104</f>
        <v>0</v>
      </c>
      <c r="Z104" s="489">
        <f>$J104*'Input Bank'!Z104</f>
        <v>0</v>
      </c>
      <c r="AA104" s="489">
        <f>$J104*'Input Bank'!AA104</f>
        <v>0</v>
      </c>
      <c r="AB104" s="489">
        <f>$J104*'Input Bank'!AB104</f>
        <v>0</v>
      </c>
      <c r="AC104" s="489">
        <f>$J104*'Input Bank'!AC104</f>
        <v>0</v>
      </c>
      <c r="AD104" s="489">
        <f>$J104*'Input Bank'!AD104</f>
        <v>0</v>
      </c>
      <c r="AE104" s="489">
        <f>$J104*'Input Bank'!AE104</f>
        <v>0</v>
      </c>
      <c r="AF104" s="489">
        <f>$J104*'Input Bank'!AF104</f>
        <v>0</v>
      </c>
      <c r="AG104" s="489">
        <f>$J104*'Input Bank'!AG104</f>
        <v>0</v>
      </c>
      <c r="AH104" s="489">
        <f>$J104*'Input Bank'!AH104</f>
        <v>0</v>
      </c>
      <c r="AI104" s="489">
        <f>$J104*'Input Bank'!AI104</f>
        <v>0</v>
      </c>
      <c r="AJ104" s="489">
        <f>$J104*'Input Bank'!AJ104</f>
        <v>0</v>
      </c>
      <c r="AK104" s="489">
        <f>$J104*'Input Bank'!AK104</f>
        <v>0</v>
      </c>
      <c r="AL104" s="489">
        <f>$J104*'Input Bank'!AL104</f>
        <v>0</v>
      </c>
      <c r="AM104" s="489">
        <f>$J104*'Input Bank'!AM104</f>
        <v>0</v>
      </c>
      <c r="AN104" s="489">
        <f>$J104*'Input Bank'!AN104</f>
        <v>0</v>
      </c>
      <c r="AO104" s="489">
        <f>$J104*'Input Bank'!AO104</f>
        <v>0</v>
      </c>
      <c r="AP104" s="489">
        <f>$J104*'Input Bank'!AP104</f>
        <v>0</v>
      </c>
      <c r="AQ104" s="489">
        <f>$J104*'Input Bank'!AQ104</f>
        <v>0</v>
      </c>
      <c r="AR104" s="489">
        <f>$J104*'Input Bank'!AR104</f>
        <v>0</v>
      </c>
      <c r="AS104" s="489">
        <f>$J104*'Input Bank'!AS104</f>
        <v>0</v>
      </c>
      <c r="AT104" s="489">
        <f>$J104*'Input Bank'!AT104</f>
        <v>0</v>
      </c>
      <c r="AU104" s="489">
        <f>$J104*'Input Bank'!AU104</f>
        <v>0</v>
      </c>
      <c r="AV104" s="489">
        <f>$J104*'Input Bank'!AV104</f>
        <v>0</v>
      </c>
      <c r="AW104" s="489">
        <f>$J104*'Input Bank'!AW104</f>
        <v>0</v>
      </c>
      <c r="AX104" s="489">
        <f>$J104*'Input Bank'!AX104</f>
        <v>0</v>
      </c>
      <c r="AY104" s="489">
        <f>$J104*'Input Bank'!AY104</f>
        <v>0</v>
      </c>
      <c r="AZ104" s="489">
        <f>$J104*'Input Bank'!AZ104</f>
        <v>0</v>
      </c>
      <c r="BA104" s="491">
        <f>$J104*'Input Bank'!BA104</f>
        <v>0</v>
      </c>
      <c r="BB104" s="496"/>
      <c r="BC104" s="415"/>
      <c r="BD104" s="415"/>
      <c r="BE104" s="415"/>
      <c r="BF104" s="415"/>
      <c r="BG104" s="415"/>
      <c r="BH104" s="415"/>
      <c r="BI104" s="415"/>
      <c r="BJ104" s="24"/>
      <c r="BK104" s="24"/>
      <c r="BL104" s="24"/>
      <c r="BM104" s="24"/>
      <c r="BN104" s="24"/>
      <c r="BP104" s="24"/>
    </row>
    <row r="105" spans="1:68" s="44" customFormat="1" ht="13">
      <c r="A105" s="20"/>
      <c r="B105" s="20"/>
      <c r="C105" s="20"/>
      <c r="D105" s="20"/>
      <c r="E105" s="20"/>
      <c r="F105" s="47" t="s">
        <v>124</v>
      </c>
      <c r="G105" s="67" t="s">
        <v>551</v>
      </c>
      <c r="H105" s="36" t="s">
        <v>517</v>
      </c>
      <c r="I105" s="456"/>
      <c r="J105" s="457"/>
      <c r="K105" s="497"/>
      <c r="L105" s="498">
        <f>L86+L87+L88+L92+L95+L100+L101+L102</f>
        <v>0</v>
      </c>
      <c r="M105" s="498">
        <f t="shared" ref="M105:BA105" si="22">M86+M87+M88+M92+M95+M100+M101+M102</f>
        <v>0</v>
      </c>
      <c r="N105" s="498">
        <f t="shared" si="22"/>
        <v>0</v>
      </c>
      <c r="O105" s="498">
        <f t="shared" si="22"/>
        <v>0</v>
      </c>
      <c r="P105" s="498">
        <f t="shared" si="22"/>
        <v>0</v>
      </c>
      <c r="Q105" s="498">
        <f t="shared" si="22"/>
        <v>0</v>
      </c>
      <c r="R105" s="498">
        <f t="shared" si="22"/>
        <v>0</v>
      </c>
      <c r="S105" s="498">
        <f t="shared" si="22"/>
        <v>0</v>
      </c>
      <c r="T105" s="498">
        <f t="shared" si="22"/>
        <v>0</v>
      </c>
      <c r="U105" s="498">
        <f t="shared" si="22"/>
        <v>0</v>
      </c>
      <c r="V105" s="498">
        <f t="shared" si="22"/>
        <v>0</v>
      </c>
      <c r="W105" s="498">
        <f t="shared" si="22"/>
        <v>0</v>
      </c>
      <c r="X105" s="498">
        <f t="shared" si="22"/>
        <v>0</v>
      </c>
      <c r="Y105" s="498">
        <f t="shared" si="22"/>
        <v>0</v>
      </c>
      <c r="Z105" s="498">
        <f t="shared" si="22"/>
        <v>0</v>
      </c>
      <c r="AA105" s="498">
        <f t="shared" si="22"/>
        <v>0</v>
      </c>
      <c r="AB105" s="498">
        <f t="shared" si="22"/>
        <v>0</v>
      </c>
      <c r="AC105" s="498">
        <f t="shared" si="22"/>
        <v>0</v>
      </c>
      <c r="AD105" s="498">
        <f t="shared" si="22"/>
        <v>0</v>
      </c>
      <c r="AE105" s="498">
        <f t="shared" si="22"/>
        <v>0</v>
      </c>
      <c r="AF105" s="498">
        <f t="shared" si="22"/>
        <v>0</v>
      </c>
      <c r="AG105" s="498">
        <f t="shared" si="22"/>
        <v>0</v>
      </c>
      <c r="AH105" s="498">
        <f t="shared" si="22"/>
        <v>0</v>
      </c>
      <c r="AI105" s="498">
        <f t="shared" si="22"/>
        <v>0</v>
      </c>
      <c r="AJ105" s="498">
        <f t="shared" si="22"/>
        <v>0</v>
      </c>
      <c r="AK105" s="498">
        <f t="shared" si="22"/>
        <v>0</v>
      </c>
      <c r="AL105" s="498">
        <f t="shared" si="22"/>
        <v>0</v>
      </c>
      <c r="AM105" s="498">
        <f t="shared" si="22"/>
        <v>0</v>
      </c>
      <c r="AN105" s="498">
        <f t="shared" si="22"/>
        <v>0</v>
      </c>
      <c r="AO105" s="498">
        <f t="shared" si="22"/>
        <v>0</v>
      </c>
      <c r="AP105" s="498">
        <f t="shared" si="22"/>
        <v>0</v>
      </c>
      <c r="AQ105" s="498">
        <f t="shared" si="22"/>
        <v>0</v>
      </c>
      <c r="AR105" s="498">
        <f t="shared" si="22"/>
        <v>0</v>
      </c>
      <c r="AS105" s="498">
        <f t="shared" si="22"/>
        <v>0</v>
      </c>
      <c r="AT105" s="498">
        <f t="shared" si="22"/>
        <v>0</v>
      </c>
      <c r="AU105" s="498">
        <f t="shared" si="22"/>
        <v>0</v>
      </c>
      <c r="AV105" s="498">
        <f t="shared" si="22"/>
        <v>0</v>
      </c>
      <c r="AW105" s="498">
        <f t="shared" si="22"/>
        <v>0</v>
      </c>
      <c r="AX105" s="498">
        <f t="shared" si="22"/>
        <v>0</v>
      </c>
      <c r="AY105" s="498">
        <f t="shared" si="22"/>
        <v>0</v>
      </c>
      <c r="AZ105" s="498">
        <f t="shared" si="22"/>
        <v>0</v>
      </c>
      <c r="BA105" s="498">
        <f t="shared" si="22"/>
        <v>0</v>
      </c>
      <c r="BB105" s="496"/>
      <c r="BC105" s="415"/>
      <c r="BD105" s="415"/>
      <c r="BE105" s="415"/>
      <c r="BF105" s="415"/>
      <c r="BG105" s="415"/>
      <c r="BH105" s="415"/>
      <c r="BI105" s="415"/>
      <c r="BJ105" s="24"/>
      <c r="BK105" s="24"/>
      <c r="BL105" s="24"/>
      <c r="BM105" s="24"/>
      <c r="BN105" s="24"/>
      <c r="BO105" s="24"/>
      <c r="BP105" s="24"/>
    </row>
    <row r="106" spans="1:68" s="24" customFormat="1" ht="13.5" thickBot="1">
      <c r="A106" s="439" t="e">
        <f>Bobot!#REF!</f>
        <v>#REF!</v>
      </c>
      <c r="B106" s="439"/>
      <c r="C106" s="439"/>
      <c r="D106" s="439"/>
      <c r="E106" s="439"/>
      <c r="F106" s="47" t="s">
        <v>125</v>
      </c>
      <c r="G106" s="90" t="s">
        <v>552</v>
      </c>
      <c r="H106" s="36" t="s">
        <v>518</v>
      </c>
      <c r="I106" s="456"/>
      <c r="J106" s="457"/>
      <c r="K106" s="499">
        <f>SUM(K86:K87)+K88+K92+K95+K100+K101+K102</f>
        <v>0</v>
      </c>
      <c r="L106" s="500">
        <f>K106+L105</f>
        <v>0</v>
      </c>
      <c r="M106" s="500">
        <f t="shared" ref="M106:BA106" si="23">L106+M105</f>
        <v>0</v>
      </c>
      <c r="N106" s="500">
        <f t="shared" si="23"/>
        <v>0</v>
      </c>
      <c r="O106" s="500">
        <f t="shared" si="23"/>
        <v>0</v>
      </c>
      <c r="P106" s="500">
        <f t="shared" si="23"/>
        <v>0</v>
      </c>
      <c r="Q106" s="500">
        <f t="shared" si="23"/>
        <v>0</v>
      </c>
      <c r="R106" s="500">
        <f t="shared" si="23"/>
        <v>0</v>
      </c>
      <c r="S106" s="500">
        <f t="shared" si="23"/>
        <v>0</v>
      </c>
      <c r="T106" s="500">
        <f t="shared" si="23"/>
        <v>0</v>
      </c>
      <c r="U106" s="500">
        <f t="shared" si="23"/>
        <v>0</v>
      </c>
      <c r="V106" s="500">
        <f t="shared" si="23"/>
        <v>0</v>
      </c>
      <c r="W106" s="500">
        <f t="shared" si="23"/>
        <v>0</v>
      </c>
      <c r="X106" s="500">
        <f t="shared" si="23"/>
        <v>0</v>
      </c>
      <c r="Y106" s="500">
        <f t="shared" si="23"/>
        <v>0</v>
      </c>
      <c r="Z106" s="500">
        <f t="shared" si="23"/>
        <v>0</v>
      </c>
      <c r="AA106" s="500">
        <f t="shared" si="23"/>
        <v>0</v>
      </c>
      <c r="AB106" s="500">
        <f t="shared" si="23"/>
        <v>0</v>
      </c>
      <c r="AC106" s="500">
        <f t="shared" si="23"/>
        <v>0</v>
      </c>
      <c r="AD106" s="500">
        <f t="shared" si="23"/>
        <v>0</v>
      </c>
      <c r="AE106" s="500">
        <f t="shared" si="23"/>
        <v>0</v>
      </c>
      <c r="AF106" s="500">
        <f t="shared" si="23"/>
        <v>0</v>
      </c>
      <c r="AG106" s="500">
        <f t="shared" si="23"/>
        <v>0</v>
      </c>
      <c r="AH106" s="500">
        <f t="shared" si="23"/>
        <v>0</v>
      </c>
      <c r="AI106" s="500">
        <f t="shared" si="23"/>
        <v>0</v>
      </c>
      <c r="AJ106" s="500">
        <f t="shared" si="23"/>
        <v>0</v>
      </c>
      <c r="AK106" s="500">
        <f t="shared" si="23"/>
        <v>0</v>
      </c>
      <c r="AL106" s="500">
        <f t="shared" si="23"/>
        <v>0</v>
      </c>
      <c r="AM106" s="500">
        <f t="shared" si="23"/>
        <v>0</v>
      </c>
      <c r="AN106" s="500">
        <f t="shared" si="23"/>
        <v>0</v>
      </c>
      <c r="AO106" s="500">
        <f t="shared" si="23"/>
        <v>0</v>
      </c>
      <c r="AP106" s="500">
        <f t="shared" si="23"/>
        <v>0</v>
      </c>
      <c r="AQ106" s="500">
        <f t="shared" si="23"/>
        <v>0</v>
      </c>
      <c r="AR106" s="500">
        <f t="shared" si="23"/>
        <v>0</v>
      </c>
      <c r="AS106" s="500">
        <f t="shared" si="23"/>
        <v>0</v>
      </c>
      <c r="AT106" s="500">
        <f t="shared" si="23"/>
        <v>0</v>
      </c>
      <c r="AU106" s="500">
        <f t="shared" si="23"/>
        <v>0</v>
      </c>
      <c r="AV106" s="500">
        <f t="shared" si="23"/>
        <v>0</v>
      </c>
      <c r="AW106" s="500">
        <f t="shared" si="23"/>
        <v>0</v>
      </c>
      <c r="AX106" s="500">
        <f t="shared" si="23"/>
        <v>0</v>
      </c>
      <c r="AY106" s="500">
        <f t="shared" si="23"/>
        <v>0</v>
      </c>
      <c r="AZ106" s="500">
        <f t="shared" si="23"/>
        <v>0</v>
      </c>
      <c r="BA106" s="500">
        <f t="shared" si="23"/>
        <v>0</v>
      </c>
      <c r="BB106" s="496"/>
      <c r="BC106" s="415"/>
      <c r="BD106" s="415"/>
      <c r="BE106" s="415"/>
      <c r="BF106" s="415"/>
      <c r="BG106" s="415"/>
      <c r="BH106" s="415"/>
      <c r="BI106" s="415"/>
    </row>
    <row r="107" spans="1:68" s="24" customFormat="1" ht="26">
      <c r="A107" s="439" t="e">
        <f>Bobot!#REF!</f>
        <v>#REF!</v>
      </c>
      <c r="B107" s="439"/>
      <c r="C107" s="439"/>
      <c r="D107" s="439"/>
      <c r="E107" s="439"/>
      <c r="F107" s="47" t="s">
        <v>126</v>
      </c>
      <c r="G107" s="67">
        <v>4</v>
      </c>
      <c r="H107" s="94" t="s">
        <v>496</v>
      </c>
      <c r="I107" s="471"/>
      <c r="J107" s="472"/>
      <c r="K107" s="436" t="s">
        <v>161</v>
      </c>
      <c r="L107" s="436" t="s">
        <v>162</v>
      </c>
      <c r="M107" s="437" t="s">
        <v>324</v>
      </c>
      <c r="N107" s="436" t="s">
        <v>163</v>
      </c>
      <c r="O107" s="436" t="s">
        <v>164</v>
      </c>
      <c r="P107" s="436" t="s">
        <v>165</v>
      </c>
      <c r="Q107" s="436" t="s">
        <v>166</v>
      </c>
      <c r="R107" s="436" t="s">
        <v>167</v>
      </c>
      <c r="S107" s="436" t="s">
        <v>168</v>
      </c>
      <c r="T107" s="436" t="s">
        <v>280</v>
      </c>
      <c r="U107" s="436" t="s">
        <v>281</v>
      </c>
      <c r="V107" s="436" t="s">
        <v>282</v>
      </c>
      <c r="W107" s="436" t="s">
        <v>283</v>
      </c>
      <c r="X107" s="436" t="s">
        <v>284</v>
      </c>
      <c r="Y107" s="436" t="s">
        <v>285</v>
      </c>
      <c r="Z107" s="436" t="s">
        <v>286</v>
      </c>
      <c r="AA107" s="436" t="s">
        <v>287</v>
      </c>
      <c r="AB107" s="436" t="s">
        <v>288</v>
      </c>
      <c r="AC107" s="436" t="s">
        <v>289</v>
      </c>
      <c r="AD107" s="436" t="s">
        <v>290</v>
      </c>
      <c r="AE107" s="436" t="s">
        <v>291</v>
      </c>
      <c r="AF107" s="436" t="s">
        <v>292</v>
      </c>
      <c r="AG107" s="436" t="s">
        <v>293</v>
      </c>
      <c r="AH107" s="436" t="s">
        <v>294</v>
      </c>
      <c r="AI107" s="436" t="s">
        <v>295</v>
      </c>
      <c r="AJ107" s="436" t="s">
        <v>296</v>
      </c>
      <c r="AK107" s="436" t="s">
        <v>297</v>
      </c>
      <c r="AL107" s="436" t="s">
        <v>298</v>
      </c>
      <c r="AM107" s="436" t="s">
        <v>299</v>
      </c>
      <c r="AN107" s="436" t="s">
        <v>300</v>
      </c>
      <c r="AO107" s="436" t="s">
        <v>301</v>
      </c>
      <c r="AP107" s="436" t="s">
        <v>302</v>
      </c>
      <c r="AQ107" s="436" t="s">
        <v>169</v>
      </c>
      <c r="AR107" s="436" t="s">
        <v>207</v>
      </c>
      <c r="AS107" s="436" t="s">
        <v>171</v>
      </c>
      <c r="AT107" s="436" t="s">
        <v>172</v>
      </c>
      <c r="AU107" s="436" t="s">
        <v>173</v>
      </c>
      <c r="AV107" s="436" t="s">
        <v>174</v>
      </c>
      <c r="AW107" s="436" t="s">
        <v>175</v>
      </c>
      <c r="AX107" s="436" t="s">
        <v>176</v>
      </c>
      <c r="AY107" s="436" t="s">
        <v>177</v>
      </c>
      <c r="AZ107" s="436" t="s">
        <v>208</v>
      </c>
      <c r="BA107" s="438" t="s">
        <v>179</v>
      </c>
      <c r="BB107" s="496"/>
      <c r="BC107" s="415"/>
      <c r="BD107" s="415"/>
      <c r="BE107" s="415"/>
      <c r="BF107" s="415"/>
      <c r="BG107" s="415"/>
      <c r="BH107" s="415"/>
      <c r="BI107" s="415"/>
    </row>
    <row r="108" spans="1:68" s="24" customFormat="1" ht="13">
      <c r="A108" s="439" t="e">
        <f>Bobot!#REF!</f>
        <v>#REF!</v>
      </c>
      <c r="B108" s="439"/>
      <c r="C108" s="439"/>
      <c r="D108" s="439"/>
      <c r="E108" s="439"/>
      <c r="F108" s="47" t="s">
        <v>127</v>
      </c>
      <c r="G108" s="67" t="s">
        <v>553</v>
      </c>
      <c r="H108" s="36" t="s">
        <v>251</v>
      </c>
      <c r="I108" s="28"/>
      <c r="J108" s="501"/>
      <c r="K108" s="502"/>
      <c r="L108" s="503">
        <f>SUM(L109:L114)</f>
        <v>0</v>
      </c>
      <c r="M108" s="504">
        <f>SUM(M109:M114)</f>
        <v>0</v>
      </c>
      <c r="N108" s="504">
        <f t="shared" ref="N108:BA108" si="24">SUM(N109:N114)</f>
        <v>0</v>
      </c>
      <c r="O108" s="504">
        <f t="shared" si="24"/>
        <v>0</v>
      </c>
      <c r="P108" s="504">
        <f t="shared" si="24"/>
        <v>0</v>
      </c>
      <c r="Q108" s="504">
        <f t="shared" si="24"/>
        <v>0</v>
      </c>
      <c r="R108" s="504">
        <f t="shared" si="24"/>
        <v>0</v>
      </c>
      <c r="S108" s="504">
        <f t="shared" si="24"/>
        <v>0</v>
      </c>
      <c r="T108" s="504">
        <f t="shared" si="24"/>
        <v>0</v>
      </c>
      <c r="U108" s="504">
        <f t="shared" si="24"/>
        <v>0</v>
      </c>
      <c r="V108" s="504">
        <f t="shared" si="24"/>
        <v>0</v>
      </c>
      <c r="W108" s="504">
        <f t="shared" si="24"/>
        <v>0</v>
      </c>
      <c r="X108" s="504">
        <f t="shared" si="24"/>
        <v>0</v>
      </c>
      <c r="Y108" s="504">
        <f t="shared" si="24"/>
        <v>0</v>
      </c>
      <c r="Z108" s="504">
        <f t="shared" si="24"/>
        <v>0</v>
      </c>
      <c r="AA108" s="504">
        <f t="shared" si="24"/>
        <v>0</v>
      </c>
      <c r="AB108" s="504">
        <f t="shared" si="24"/>
        <v>0</v>
      </c>
      <c r="AC108" s="504">
        <f t="shared" si="24"/>
        <v>0</v>
      </c>
      <c r="AD108" s="504">
        <f t="shared" si="24"/>
        <v>0</v>
      </c>
      <c r="AE108" s="504">
        <f t="shared" si="24"/>
        <v>0</v>
      </c>
      <c r="AF108" s="504">
        <f t="shared" si="24"/>
        <v>0</v>
      </c>
      <c r="AG108" s="504">
        <f t="shared" si="24"/>
        <v>0</v>
      </c>
      <c r="AH108" s="504">
        <f t="shared" si="24"/>
        <v>0</v>
      </c>
      <c r="AI108" s="504">
        <f t="shared" si="24"/>
        <v>0</v>
      </c>
      <c r="AJ108" s="504">
        <f t="shared" si="24"/>
        <v>0</v>
      </c>
      <c r="AK108" s="504">
        <f t="shared" si="24"/>
        <v>0</v>
      </c>
      <c r="AL108" s="504">
        <f t="shared" si="24"/>
        <v>0</v>
      </c>
      <c r="AM108" s="504">
        <f t="shared" si="24"/>
        <v>0</v>
      </c>
      <c r="AN108" s="504">
        <f t="shared" si="24"/>
        <v>0</v>
      </c>
      <c r="AO108" s="504">
        <f t="shared" si="24"/>
        <v>0</v>
      </c>
      <c r="AP108" s="504">
        <f t="shared" si="24"/>
        <v>0</v>
      </c>
      <c r="AQ108" s="504">
        <f t="shared" si="24"/>
        <v>0</v>
      </c>
      <c r="AR108" s="504">
        <f t="shared" si="24"/>
        <v>0</v>
      </c>
      <c r="AS108" s="504">
        <f t="shared" si="24"/>
        <v>0</v>
      </c>
      <c r="AT108" s="504">
        <f t="shared" si="24"/>
        <v>0</v>
      </c>
      <c r="AU108" s="504">
        <f t="shared" si="24"/>
        <v>0</v>
      </c>
      <c r="AV108" s="504">
        <f t="shared" si="24"/>
        <v>0</v>
      </c>
      <c r="AW108" s="504">
        <f t="shared" si="24"/>
        <v>0</v>
      </c>
      <c r="AX108" s="504">
        <f t="shared" si="24"/>
        <v>0</v>
      </c>
      <c r="AY108" s="504">
        <f t="shared" si="24"/>
        <v>0</v>
      </c>
      <c r="AZ108" s="504">
        <f t="shared" si="24"/>
        <v>0</v>
      </c>
      <c r="BA108" s="505">
        <f t="shared" si="24"/>
        <v>0</v>
      </c>
      <c r="BB108" s="506"/>
      <c r="BC108" s="415"/>
      <c r="BD108" s="415"/>
      <c r="BE108" s="415"/>
      <c r="BF108" s="415"/>
      <c r="BG108" s="415"/>
      <c r="BH108" s="415"/>
      <c r="BI108" s="415"/>
    </row>
    <row r="109" spans="1:68" s="24" customFormat="1" ht="25.5">
      <c r="A109" s="439"/>
      <c r="B109" s="439"/>
      <c r="C109" s="439"/>
      <c r="D109" s="439"/>
      <c r="E109" s="439"/>
      <c r="F109" s="47" t="s">
        <v>128</v>
      </c>
      <c r="G109" s="69" t="s">
        <v>434</v>
      </c>
      <c r="H109" s="45" t="s">
        <v>477</v>
      </c>
      <c r="I109" s="443">
        <f>IF($K$7="Skenario Bank 1",VLOOKUP($F109,Bobot!$F$16:$AA$180,15,0),IF($K$7="Skenario Bank 2",VLOOKUP(F109,Bobot!$F$16:$AA$180,18,0),IF($K$7="Skenario Bank 3",VLOOKUP($F109,Bobot!$F$16:$AA$180,21,0),0)))</f>
        <v>0</v>
      </c>
      <c r="J109" s="444">
        <f>IF($K$7="Skenario Bank 1",VLOOKUP($F109,Bobot!$F$16:$AA$180,16,0),IF($K$7="Skenario Bank 2",VLOOKUP($F109,Bobot!$F$16:$AA$180,19,0),IF($K$7="Skenario Bank 3",VLOOKUP($F109,Bobot!$F$16:$AA$180,22,0),0)))</f>
        <v>0</v>
      </c>
      <c r="K109" s="507"/>
      <c r="L109" s="508">
        <f>IF(Bobot!$P109=0,1,0)*('Input Bank'!L109+'Input Bank'!K109)*I109</f>
        <v>0</v>
      </c>
      <c r="M109" s="446">
        <f>Bobot!$P109*($I109*('Input Bank'!$K109+'Input Bank'!$L109)/30)+($J109*'Input Bank'!M109)</f>
        <v>0</v>
      </c>
      <c r="N109" s="446">
        <f>Bobot!$P109*($I109*('Input Bank'!$K109+'Input Bank'!$L109)/30)+($J109*'Input Bank'!N109)</f>
        <v>0</v>
      </c>
      <c r="O109" s="446">
        <f>Bobot!$P109*($I109*('Input Bank'!$K109+'Input Bank'!$L109)/30)+($J109*'Input Bank'!O109)</f>
        <v>0</v>
      </c>
      <c r="P109" s="446">
        <f>Bobot!$P109*($I109*('Input Bank'!$K109+'Input Bank'!$L109)/30)+($J109*'Input Bank'!P109)</f>
        <v>0</v>
      </c>
      <c r="Q109" s="446">
        <f>Bobot!$P109*($I109*('Input Bank'!$K109+'Input Bank'!$L109)/30)+($J109*'Input Bank'!Q109)</f>
        <v>0</v>
      </c>
      <c r="R109" s="446">
        <f>Bobot!$P109*($I109*('Input Bank'!$K109+'Input Bank'!$L109)/30)+($J109*'Input Bank'!R109)</f>
        <v>0</v>
      </c>
      <c r="S109" s="446">
        <f>Bobot!$P109*($I109*('Input Bank'!$K109+'Input Bank'!$L109)/30)+($J109*'Input Bank'!S109)</f>
        <v>0</v>
      </c>
      <c r="T109" s="446">
        <f>Bobot!$P109*($I109*('Input Bank'!$K109+'Input Bank'!$L109)/30)+($J109*'Input Bank'!T109)</f>
        <v>0</v>
      </c>
      <c r="U109" s="446">
        <f>Bobot!$P109*($I109*('Input Bank'!$K109+'Input Bank'!$L109)/30)+($J109*'Input Bank'!U109)</f>
        <v>0</v>
      </c>
      <c r="V109" s="446">
        <f>Bobot!$P109*($I109*('Input Bank'!$K109+'Input Bank'!$L109)/30)+($J109*'Input Bank'!V109)</f>
        <v>0</v>
      </c>
      <c r="W109" s="446">
        <f>Bobot!$P109*($I109*('Input Bank'!$K109+'Input Bank'!$L109)/30)+($J109*'Input Bank'!W109)</f>
        <v>0</v>
      </c>
      <c r="X109" s="446">
        <f>Bobot!$P109*($I109*('Input Bank'!$K109+'Input Bank'!$L109)/30)+($J109*'Input Bank'!X109)</f>
        <v>0</v>
      </c>
      <c r="Y109" s="446">
        <f>Bobot!$P109*($I109*('Input Bank'!$K109+'Input Bank'!$L109)/30)+($J109*'Input Bank'!Y109)</f>
        <v>0</v>
      </c>
      <c r="Z109" s="446">
        <f>Bobot!$P109*($I109*('Input Bank'!$K109+'Input Bank'!$L109)/30)+($J109*'Input Bank'!Z109)</f>
        <v>0</v>
      </c>
      <c r="AA109" s="446">
        <f>Bobot!$P109*($I109*('Input Bank'!$K109+'Input Bank'!$L109)/30)+($J109*'Input Bank'!AA109)</f>
        <v>0</v>
      </c>
      <c r="AB109" s="446">
        <f>Bobot!$P109*($I109*('Input Bank'!$K109+'Input Bank'!$L109)/30)+($J109*'Input Bank'!AB109)</f>
        <v>0</v>
      </c>
      <c r="AC109" s="446">
        <f>Bobot!$P109*($I109*('Input Bank'!$K109+'Input Bank'!$L109)/30)+($J109*'Input Bank'!AC109)</f>
        <v>0</v>
      </c>
      <c r="AD109" s="446">
        <f>Bobot!$P109*($I109*('Input Bank'!$K109+'Input Bank'!$L109)/30)+($J109*'Input Bank'!AD109)</f>
        <v>0</v>
      </c>
      <c r="AE109" s="446">
        <f>Bobot!$P109*($I109*('Input Bank'!$K109+'Input Bank'!$L109)/30)+($J109*'Input Bank'!AE109)</f>
        <v>0</v>
      </c>
      <c r="AF109" s="446">
        <f>Bobot!$P109*($I109*('Input Bank'!$K109+'Input Bank'!$L109)/30)+($J109*'Input Bank'!AF109)</f>
        <v>0</v>
      </c>
      <c r="AG109" s="446">
        <f>Bobot!$P109*($I109*('Input Bank'!$K109+'Input Bank'!$L109)/30)+($J109*'Input Bank'!AG109)</f>
        <v>0</v>
      </c>
      <c r="AH109" s="446">
        <f>Bobot!$P109*($I109*('Input Bank'!$K109+'Input Bank'!$L109)/30)+($J109*'Input Bank'!AH109)</f>
        <v>0</v>
      </c>
      <c r="AI109" s="446">
        <f>Bobot!$P109*($I109*('Input Bank'!$K109+'Input Bank'!$L109)/30)+($J109*'Input Bank'!AI109)</f>
        <v>0</v>
      </c>
      <c r="AJ109" s="446">
        <f>Bobot!$P109*($I109*('Input Bank'!$K109+'Input Bank'!$L109)/30)+($J109*'Input Bank'!AJ109)</f>
        <v>0</v>
      </c>
      <c r="AK109" s="446">
        <f>Bobot!$P109*($I109*('Input Bank'!$K109+'Input Bank'!$L109)/30)+($J109*'Input Bank'!AK109)</f>
        <v>0</v>
      </c>
      <c r="AL109" s="446">
        <f>Bobot!$P109*($I109*('Input Bank'!$K109+'Input Bank'!$L109)/30)+($J109*'Input Bank'!AL109)</f>
        <v>0</v>
      </c>
      <c r="AM109" s="446">
        <f>Bobot!$P109*($I109*('Input Bank'!$K109+'Input Bank'!$L109)/30)+($J109*'Input Bank'!AM109)</f>
        <v>0</v>
      </c>
      <c r="AN109" s="446">
        <f>Bobot!$P109*($I109*('Input Bank'!$K109+'Input Bank'!$L109)/30)+($J109*'Input Bank'!AN109)</f>
        <v>0</v>
      </c>
      <c r="AO109" s="446">
        <f>Bobot!$P109*($I109*('Input Bank'!$K109+'Input Bank'!$L109)/30)+($J109*'Input Bank'!AO109)</f>
        <v>0</v>
      </c>
      <c r="AP109" s="446">
        <f>Bobot!$P109*($I109*('Input Bank'!$K109+'Input Bank'!$L109)/30)+($J109*'Input Bank'!AP109)</f>
        <v>0</v>
      </c>
      <c r="AQ109" s="478">
        <f>Bobot!$P109*($I109*('Input Bank'!$K109+'Input Bank'!$L109)/30)+($J109*'Input Bank'!AQ109)</f>
        <v>0</v>
      </c>
      <c r="AR109" s="478">
        <f>Bobot!$P109*($I109*('Input Bank'!$K109+'Input Bank'!$L109)/30)+($J109*'Input Bank'!AR109)</f>
        <v>0</v>
      </c>
      <c r="AS109" s="478">
        <f>Bobot!$P109*($I109*('Input Bank'!$K109+'Input Bank'!$L109)/30)+($J109*'Input Bank'!AS109)</f>
        <v>0</v>
      </c>
      <c r="AT109" s="478">
        <f>Bobot!$P109*($I109*('Input Bank'!$K109+'Input Bank'!$L109)/30)+($J109*'Input Bank'!AT109)</f>
        <v>0</v>
      </c>
      <c r="AU109" s="478">
        <f>Bobot!$P109*($I109*('Input Bank'!$K109+'Input Bank'!$L109)/30)+($J109*'Input Bank'!AU109)</f>
        <v>0</v>
      </c>
      <c r="AV109" s="478">
        <f>Bobot!$P109*($I109*('Input Bank'!$K109+'Input Bank'!$L109)/30)+($J109*'Input Bank'!AV109)</f>
        <v>0</v>
      </c>
      <c r="AW109" s="478">
        <f>Bobot!$P109*($I109*('Input Bank'!$K109+'Input Bank'!$L109)/30)+($J109*'Input Bank'!AW109)</f>
        <v>0</v>
      </c>
      <c r="AX109" s="478">
        <f>Bobot!$P109*($I109*('Input Bank'!$K109+'Input Bank'!$L109)/30)+($J109*'Input Bank'!AX109)</f>
        <v>0</v>
      </c>
      <c r="AY109" s="478">
        <f>Bobot!$P109*($I109*('Input Bank'!$K109+'Input Bank'!$L109)/30)+($J109*'Input Bank'!AY109)</f>
        <v>0</v>
      </c>
      <c r="AZ109" s="478">
        <f>Bobot!$P109*($I109*('Input Bank'!$K109+'Input Bank'!$L109)/30)+($J109*'Input Bank'!AZ109)</f>
        <v>0</v>
      </c>
      <c r="BA109" s="509">
        <f>Bobot!$P109*($I109*('Input Bank'!$K109+'Input Bank'!$L109)/30)+($J109*'Input Bank'!BA109)</f>
        <v>0</v>
      </c>
      <c r="BB109" s="510"/>
      <c r="BC109" s="23"/>
      <c r="BD109" s="415"/>
      <c r="BE109" s="415"/>
      <c r="BF109" s="415"/>
      <c r="BG109" s="415"/>
      <c r="BH109" s="415"/>
      <c r="BI109" s="415"/>
      <c r="BJ109" s="415"/>
    </row>
    <row r="110" spans="1:68" s="24" customFormat="1" ht="25.5">
      <c r="A110" s="439"/>
      <c r="B110" s="439"/>
      <c r="C110" s="439"/>
      <c r="D110" s="439"/>
      <c r="E110" s="439"/>
      <c r="F110" s="47" t="s">
        <v>129</v>
      </c>
      <c r="G110" s="69" t="s">
        <v>435</v>
      </c>
      <c r="H110" s="45" t="s">
        <v>519</v>
      </c>
      <c r="I110" s="443">
        <f>IF($K$7="Skenario Bank 1",VLOOKUP($F110,Bobot!$F$16:$AA$180,15,0),IF($K$7="Skenario Bank 2",VLOOKUP(F110,Bobot!$F$16:$AA$180,18,0),IF($K$7="Skenario Bank 3",VLOOKUP($F110,Bobot!$F$16:$AA$180,21,0),0)))</f>
        <v>0</v>
      </c>
      <c r="J110" s="444">
        <f>IF($K$7="Skenario Bank 1",VLOOKUP($F110,Bobot!$F$16:$AA$180,16,0),IF($K$7="Skenario Bank 2",VLOOKUP($F110,Bobot!$F$16:$AA$180,19,0),IF($K$7="Skenario Bank 3",VLOOKUP($F110,Bobot!$F$16:$AA$180,22,0),0)))</f>
        <v>0</v>
      </c>
      <c r="K110" s="507"/>
      <c r="L110" s="508">
        <f>IF(Bobot!$P110=0,1,0)*('Input Bank'!L110+'Input Bank'!K110)*I110</f>
        <v>0</v>
      </c>
      <c r="M110" s="446">
        <f>Bobot!$P110*($I110*('Input Bank'!$K110+'Input Bank'!$L110)/30)+($J110*'Input Bank'!M110)</f>
        <v>0</v>
      </c>
      <c r="N110" s="446">
        <f>Bobot!$P110*($I110*('Input Bank'!$K110+'Input Bank'!$L110)/30)+($J110*'Input Bank'!N110)</f>
        <v>0</v>
      </c>
      <c r="O110" s="446">
        <f>Bobot!$P110*($I110*('Input Bank'!$K110+'Input Bank'!$L110)/30)+($J110*'Input Bank'!O110)</f>
        <v>0</v>
      </c>
      <c r="P110" s="446">
        <f>Bobot!$P110*($I110*('Input Bank'!$K110+'Input Bank'!$L110)/30)+($J110*'Input Bank'!P110)</f>
        <v>0</v>
      </c>
      <c r="Q110" s="446">
        <f>Bobot!$P110*($I110*('Input Bank'!$K110+'Input Bank'!$L110)/30)+($J110*'Input Bank'!Q110)</f>
        <v>0</v>
      </c>
      <c r="R110" s="446">
        <f>Bobot!$P110*($I110*('Input Bank'!$K110+'Input Bank'!$L110)/30)+($J110*'Input Bank'!R110)</f>
        <v>0</v>
      </c>
      <c r="S110" s="446">
        <f>Bobot!$P110*($I110*('Input Bank'!$K110+'Input Bank'!$L110)/30)+($J110*'Input Bank'!S110)</f>
        <v>0</v>
      </c>
      <c r="T110" s="446">
        <f>Bobot!$P110*($I110*('Input Bank'!$K110+'Input Bank'!$L110)/30)+($J110*'Input Bank'!T110)</f>
        <v>0</v>
      </c>
      <c r="U110" s="446">
        <f>Bobot!$P110*($I110*('Input Bank'!$K110+'Input Bank'!$L110)/30)+($J110*'Input Bank'!U110)</f>
        <v>0</v>
      </c>
      <c r="V110" s="446">
        <f>Bobot!$P110*($I110*('Input Bank'!$K110+'Input Bank'!$L110)/30)+($J110*'Input Bank'!V110)</f>
        <v>0</v>
      </c>
      <c r="W110" s="446">
        <f>Bobot!$P110*($I110*('Input Bank'!$K110+'Input Bank'!$L110)/30)+($J110*'Input Bank'!W110)</f>
        <v>0</v>
      </c>
      <c r="X110" s="446">
        <f>Bobot!$P110*($I110*('Input Bank'!$K110+'Input Bank'!$L110)/30)+($J110*'Input Bank'!X110)</f>
        <v>0</v>
      </c>
      <c r="Y110" s="446">
        <f>Bobot!$P110*($I110*('Input Bank'!$K110+'Input Bank'!$L110)/30)+($J110*'Input Bank'!Y110)</f>
        <v>0</v>
      </c>
      <c r="Z110" s="446">
        <f>Bobot!$P110*($I110*('Input Bank'!$K110+'Input Bank'!$L110)/30)+($J110*'Input Bank'!Z110)</f>
        <v>0</v>
      </c>
      <c r="AA110" s="446">
        <f>Bobot!$P110*($I110*('Input Bank'!$K110+'Input Bank'!$L110)/30)+($J110*'Input Bank'!AA110)</f>
        <v>0</v>
      </c>
      <c r="AB110" s="446">
        <f>Bobot!$P110*($I110*('Input Bank'!$K110+'Input Bank'!$L110)/30)+($J110*'Input Bank'!AB110)</f>
        <v>0</v>
      </c>
      <c r="AC110" s="446">
        <f>Bobot!$P110*($I110*('Input Bank'!$K110+'Input Bank'!$L110)/30)+($J110*'Input Bank'!AC110)</f>
        <v>0</v>
      </c>
      <c r="AD110" s="446">
        <f>Bobot!$P110*($I110*('Input Bank'!$K110+'Input Bank'!$L110)/30)+($J110*'Input Bank'!AD110)</f>
        <v>0</v>
      </c>
      <c r="AE110" s="446">
        <f>Bobot!$P110*($I110*('Input Bank'!$K110+'Input Bank'!$L110)/30)+($J110*'Input Bank'!AE110)</f>
        <v>0</v>
      </c>
      <c r="AF110" s="446">
        <f>Bobot!$P110*($I110*('Input Bank'!$K110+'Input Bank'!$L110)/30)+($J110*'Input Bank'!AF110)</f>
        <v>0</v>
      </c>
      <c r="AG110" s="446">
        <f>Bobot!$P110*($I110*('Input Bank'!$K110+'Input Bank'!$L110)/30)+($J110*'Input Bank'!AG110)</f>
        <v>0</v>
      </c>
      <c r="AH110" s="446">
        <f>Bobot!$P110*($I110*('Input Bank'!$K110+'Input Bank'!$L110)/30)+($J110*'Input Bank'!AH110)</f>
        <v>0</v>
      </c>
      <c r="AI110" s="446">
        <f>Bobot!$P110*($I110*('Input Bank'!$K110+'Input Bank'!$L110)/30)+($J110*'Input Bank'!AI110)</f>
        <v>0</v>
      </c>
      <c r="AJ110" s="446">
        <f>Bobot!$P110*($I110*('Input Bank'!$K110+'Input Bank'!$L110)/30)+($J110*'Input Bank'!AJ110)</f>
        <v>0</v>
      </c>
      <c r="AK110" s="446">
        <f>Bobot!$P110*($I110*('Input Bank'!$K110+'Input Bank'!$L110)/30)+($J110*'Input Bank'!AK110)</f>
        <v>0</v>
      </c>
      <c r="AL110" s="446">
        <f>Bobot!$P110*($I110*('Input Bank'!$K110+'Input Bank'!$L110)/30)+($J110*'Input Bank'!AL110)</f>
        <v>0</v>
      </c>
      <c r="AM110" s="446">
        <f>Bobot!$P110*($I110*('Input Bank'!$K110+'Input Bank'!$L110)/30)+($J110*'Input Bank'!AM110)</f>
        <v>0</v>
      </c>
      <c r="AN110" s="446">
        <f>Bobot!$P110*($I110*('Input Bank'!$K110+'Input Bank'!$L110)/30)+($J110*'Input Bank'!AN110)</f>
        <v>0</v>
      </c>
      <c r="AO110" s="446">
        <f>Bobot!$P110*($I110*('Input Bank'!$K110+'Input Bank'!$L110)/30)+($J110*'Input Bank'!AO110)</f>
        <v>0</v>
      </c>
      <c r="AP110" s="446">
        <f>Bobot!$P110*($I110*('Input Bank'!$K110+'Input Bank'!$L110)/30)+($J110*'Input Bank'!AP110)</f>
        <v>0</v>
      </c>
      <c r="AQ110" s="478">
        <f>Bobot!$P110*($I110*('Input Bank'!$K110+'Input Bank'!$L110)/30)+($J110*'Input Bank'!AQ110)</f>
        <v>0</v>
      </c>
      <c r="AR110" s="478">
        <f>Bobot!$P110*($I110*('Input Bank'!$K110+'Input Bank'!$L110)/30)+($J110*'Input Bank'!AR110)</f>
        <v>0</v>
      </c>
      <c r="AS110" s="478">
        <f>Bobot!$P110*($I110*('Input Bank'!$K110+'Input Bank'!$L110)/30)+($J110*'Input Bank'!AS110)</f>
        <v>0</v>
      </c>
      <c r="AT110" s="478">
        <f>Bobot!$P110*($I110*('Input Bank'!$K110+'Input Bank'!$L110)/30)+($J110*'Input Bank'!AT110)</f>
        <v>0</v>
      </c>
      <c r="AU110" s="478">
        <f>Bobot!$P110*($I110*('Input Bank'!$K110+'Input Bank'!$L110)/30)+($J110*'Input Bank'!AU110)</f>
        <v>0</v>
      </c>
      <c r="AV110" s="478">
        <f>Bobot!$P110*($I110*('Input Bank'!$K110+'Input Bank'!$L110)/30)+($J110*'Input Bank'!AV110)</f>
        <v>0</v>
      </c>
      <c r="AW110" s="478">
        <f>Bobot!$P110*($I110*('Input Bank'!$K110+'Input Bank'!$L110)/30)+($J110*'Input Bank'!AW110)</f>
        <v>0</v>
      </c>
      <c r="AX110" s="478">
        <f>Bobot!$P110*($I110*('Input Bank'!$K110+'Input Bank'!$L110)/30)+($J110*'Input Bank'!AX110)</f>
        <v>0</v>
      </c>
      <c r="AY110" s="478">
        <f>Bobot!$P110*($I110*('Input Bank'!$K110+'Input Bank'!$L110)/30)+($J110*'Input Bank'!AY110)</f>
        <v>0</v>
      </c>
      <c r="AZ110" s="478">
        <f>Bobot!$P110*($I110*('Input Bank'!$K110+'Input Bank'!$L110)/30)+($J110*'Input Bank'!AZ110)</f>
        <v>0</v>
      </c>
      <c r="BA110" s="509">
        <f>Bobot!$P110*($I110*('Input Bank'!$K110+'Input Bank'!$L110)/30)+($J110*'Input Bank'!BA110)</f>
        <v>0</v>
      </c>
      <c r="BB110" s="510"/>
      <c r="BC110" s="23"/>
      <c r="BD110" s="415"/>
      <c r="BE110" s="415"/>
      <c r="BF110" s="415"/>
      <c r="BG110" s="415"/>
      <c r="BH110" s="415"/>
      <c r="BI110" s="415"/>
      <c r="BJ110" s="415"/>
    </row>
    <row r="111" spans="1:68" s="24" customFormat="1" ht="25">
      <c r="A111" s="439"/>
      <c r="B111" s="439"/>
      <c r="C111" s="439"/>
      <c r="D111" s="439"/>
      <c r="E111" s="439"/>
      <c r="F111" s="47" t="s">
        <v>130</v>
      </c>
      <c r="G111" s="69" t="s">
        <v>436</v>
      </c>
      <c r="H111" s="45" t="s">
        <v>520</v>
      </c>
      <c r="I111" s="443">
        <f>IF($K$7="Skenario Bank 1",VLOOKUP($F111,Bobot!$F$16:$AA$180,15,0),IF($K$7="Skenario Bank 2",VLOOKUP(F111,Bobot!$F$16:$AA$180,18,0),IF($K$7="Skenario Bank 3",VLOOKUP($F111,Bobot!$F$16:$AA$180,21,0),0)))</f>
        <v>0</v>
      </c>
      <c r="J111" s="444">
        <f>IF($K$7="Skenario Bank 1",VLOOKUP($F111,Bobot!$F$16:$AA$180,16,0),IF($K$7="Skenario Bank 2",VLOOKUP($F111,Bobot!$F$16:$AA$180,19,0),IF($K$7="Skenario Bank 3",VLOOKUP($F111,Bobot!$F$16:$AA$180,22,0),0)))</f>
        <v>0</v>
      </c>
      <c r="K111" s="507"/>
      <c r="L111" s="508">
        <f>IF(Bobot!$P111=0,1,0)*('Input Bank'!L111+'Input Bank'!K111)*I111</f>
        <v>0</v>
      </c>
      <c r="M111" s="446">
        <f>Bobot!$P111*($I111*('Input Bank'!$K111+'Input Bank'!$L111)/30)+($J111*'Input Bank'!M111)</f>
        <v>0</v>
      </c>
      <c r="N111" s="446">
        <f>Bobot!$P111*($I111*('Input Bank'!$K111+'Input Bank'!$L111)/30)+($J111*'Input Bank'!N111)</f>
        <v>0</v>
      </c>
      <c r="O111" s="446">
        <f>Bobot!$P111*($I111*('Input Bank'!$K111+'Input Bank'!$L111)/30)+($J111*'Input Bank'!O111)</f>
        <v>0</v>
      </c>
      <c r="P111" s="446">
        <f>Bobot!$P111*($I111*('Input Bank'!$K111+'Input Bank'!$L111)/30)+($J111*'Input Bank'!P111)</f>
        <v>0</v>
      </c>
      <c r="Q111" s="446">
        <f>Bobot!$P111*($I111*('Input Bank'!$K111+'Input Bank'!$L111)/30)+($J111*'Input Bank'!Q111)</f>
        <v>0</v>
      </c>
      <c r="R111" s="446">
        <f>Bobot!$P111*($I111*('Input Bank'!$K111+'Input Bank'!$L111)/30)+($J111*'Input Bank'!R111)</f>
        <v>0</v>
      </c>
      <c r="S111" s="446">
        <f>Bobot!$P111*($I111*('Input Bank'!$K111+'Input Bank'!$L111)/30)+($J111*'Input Bank'!S111)</f>
        <v>0</v>
      </c>
      <c r="T111" s="446">
        <f>Bobot!$P111*($I111*('Input Bank'!$K111+'Input Bank'!$L111)/30)+($J111*'Input Bank'!T111)</f>
        <v>0</v>
      </c>
      <c r="U111" s="446">
        <f>Bobot!$P111*($I111*('Input Bank'!$K111+'Input Bank'!$L111)/30)+($J111*'Input Bank'!U111)</f>
        <v>0</v>
      </c>
      <c r="V111" s="446">
        <f>Bobot!$P111*($I111*('Input Bank'!$K111+'Input Bank'!$L111)/30)+($J111*'Input Bank'!V111)</f>
        <v>0</v>
      </c>
      <c r="W111" s="446">
        <f>Bobot!$P111*($I111*('Input Bank'!$K111+'Input Bank'!$L111)/30)+($J111*'Input Bank'!W111)</f>
        <v>0</v>
      </c>
      <c r="X111" s="446">
        <f>Bobot!$P111*($I111*('Input Bank'!$K111+'Input Bank'!$L111)/30)+($J111*'Input Bank'!X111)</f>
        <v>0</v>
      </c>
      <c r="Y111" s="446">
        <f>Bobot!$P111*($I111*('Input Bank'!$K111+'Input Bank'!$L111)/30)+($J111*'Input Bank'!Y111)</f>
        <v>0</v>
      </c>
      <c r="Z111" s="446">
        <f>Bobot!$P111*($I111*('Input Bank'!$K111+'Input Bank'!$L111)/30)+($J111*'Input Bank'!Z111)</f>
        <v>0</v>
      </c>
      <c r="AA111" s="446">
        <f>Bobot!$P111*($I111*('Input Bank'!$K111+'Input Bank'!$L111)/30)+($J111*'Input Bank'!AA111)</f>
        <v>0</v>
      </c>
      <c r="AB111" s="446">
        <f>Bobot!$P111*($I111*('Input Bank'!$K111+'Input Bank'!$L111)/30)+($J111*'Input Bank'!AB111)</f>
        <v>0</v>
      </c>
      <c r="AC111" s="446">
        <f>Bobot!$P111*($I111*('Input Bank'!$K111+'Input Bank'!$L111)/30)+($J111*'Input Bank'!AC111)</f>
        <v>0</v>
      </c>
      <c r="AD111" s="446">
        <f>Bobot!$P111*($I111*('Input Bank'!$K111+'Input Bank'!$L111)/30)+($J111*'Input Bank'!AD111)</f>
        <v>0</v>
      </c>
      <c r="AE111" s="446">
        <f>Bobot!$P111*($I111*('Input Bank'!$K111+'Input Bank'!$L111)/30)+($J111*'Input Bank'!AE111)</f>
        <v>0</v>
      </c>
      <c r="AF111" s="446">
        <f>Bobot!$P111*($I111*('Input Bank'!$K111+'Input Bank'!$L111)/30)+($J111*'Input Bank'!AF111)</f>
        <v>0</v>
      </c>
      <c r="AG111" s="446">
        <f>Bobot!$P111*($I111*('Input Bank'!$K111+'Input Bank'!$L111)/30)+($J111*'Input Bank'!AG111)</f>
        <v>0</v>
      </c>
      <c r="AH111" s="446">
        <f>Bobot!$P111*($I111*('Input Bank'!$K111+'Input Bank'!$L111)/30)+($J111*'Input Bank'!AH111)</f>
        <v>0</v>
      </c>
      <c r="AI111" s="446">
        <f>Bobot!$P111*($I111*('Input Bank'!$K111+'Input Bank'!$L111)/30)+($J111*'Input Bank'!AI111)</f>
        <v>0</v>
      </c>
      <c r="AJ111" s="446">
        <f>Bobot!$P111*($I111*('Input Bank'!$K111+'Input Bank'!$L111)/30)+($J111*'Input Bank'!AJ111)</f>
        <v>0</v>
      </c>
      <c r="AK111" s="446">
        <f>Bobot!$P111*($I111*('Input Bank'!$K111+'Input Bank'!$L111)/30)+($J111*'Input Bank'!AK111)</f>
        <v>0</v>
      </c>
      <c r="AL111" s="446">
        <f>Bobot!$P111*($I111*('Input Bank'!$K111+'Input Bank'!$L111)/30)+($J111*'Input Bank'!AL111)</f>
        <v>0</v>
      </c>
      <c r="AM111" s="446">
        <f>Bobot!$P111*($I111*('Input Bank'!$K111+'Input Bank'!$L111)/30)+($J111*'Input Bank'!AM111)</f>
        <v>0</v>
      </c>
      <c r="AN111" s="446">
        <f>Bobot!$P111*($I111*('Input Bank'!$K111+'Input Bank'!$L111)/30)+($J111*'Input Bank'!AN111)</f>
        <v>0</v>
      </c>
      <c r="AO111" s="446">
        <f>Bobot!$P111*($I111*('Input Bank'!$K111+'Input Bank'!$L111)/30)+($J111*'Input Bank'!AO111)</f>
        <v>0</v>
      </c>
      <c r="AP111" s="446">
        <f>Bobot!$P111*($I111*('Input Bank'!$K111+'Input Bank'!$L111)/30)+($J111*'Input Bank'!AP111)</f>
        <v>0</v>
      </c>
      <c r="AQ111" s="478">
        <f>Bobot!$P111*($I111*('Input Bank'!$K111+'Input Bank'!$L111)/30)+($J111*'Input Bank'!AQ111)</f>
        <v>0</v>
      </c>
      <c r="AR111" s="478">
        <f>Bobot!$P111*($I111*('Input Bank'!$K111+'Input Bank'!$L111)/30)+($J111*'Input Bank'!AR111)</f>
        <v>0</v>
      </c>
      <c r="AS111" s="478">
        <f>Bobot!$P111*($I111*('Input Bank'!$K111+'Input Bank'!$L111)/30)+($J111*'Input Bank'!AS111)</f>
        <v>0</v>
      </c>
      <c r="AT111" s="478">
        <f>Bobot!$P111*($I111*('Input Bank'!$K111+'Input Bank'!$L111)/30)+($J111*'Input Bank'!AT111)</f>
        <v>0</v>
      </c>
      <c r="AU111" s="478">
        <f>Bobot!$P111*($I111*('Input Bank'!$K111+'Input Bank'!$L111)/30)+($J111*'Input Bank'!AU111)</f>
        <v>0</v>
      </c>
      <c r="AV111" s="478">
        <f>Bobot!$P111*($I111*('Input Bank'!$K111+'Input Bank'!$L111)/30)+($J111*'Input Bank'!AV111)</f>
        <v>0</v>
      </c>
      <c r="AW111" s="478">
        <f>Bobot!$P111*($I111*('Input Bank'!$K111+'Input Bank'!$L111)/30)+($J111*'Input Bank'!AW111)</f>
        <v>0</v>
      </c>
      <c r="AX111" s="478">
        <f>Bobot!$P111*($I111*('Input Bank'!$K111+'Input Bank'!$L111)/30)+($J111*'Input Bank'!AX111)</f>
        <v>0</v>
      </c>
      <c r="AY111" s="478">
        <f>Bobot!$P111*($I111*('Input Bank'!$K111+'Input Bank'!$L111)/30)+($J111*'Input Bank'!AY111)</f>
        <v>0</v>
      </c>
      <c r="AZ111" s="478">
        <f>Bobot!$P111*($I111*('Input Bank'!$K111+'Input Bank'!$L111)/30)+($J111*'Input Bank'!AZ111)</f>
        <v>0</v>
      </c>
      <c r="BA111" s="509">
        <f>Bobot!$P111*($I111*('Input Bank'!$K111+'Input Bank'!$L111)/30)+($J111*'Input Bank'!BA111)</f>
        <v>0</v>
      </c>
      <c r="BB111" s="510"/>
      <c r="BC111" s="23"/>
      <c r="BD111" s="415"/>
      <c r="BE111" s="415"/>
      <c r="BF111" s="415"/>
      <c r="BG111" s="415"/>
      <c r="BH111" s="415"/>
      <c r="BI111" s="415"/>
      <c r="BJ111" s="415"/>
    </row>
    <row r="112" spans="1:68" s="24" customFormat="1" ht="38.5">
      <c r="A112" s="439"/>
      <c r="B112" s="439"/>
      <c r="C112" s="439"/>
      <c r="D112" s="439"/>
      <c r="E112" s="439"/>
      <c r="F112" s="47" t="s">
        <v>131</v>
      </c>
      <c r="G112" s="69" t="s">
        <v>437</v>
      </c>
      <c r="H112" s="45" t="s">
        <v>521</v>
      </c>
      <c r="I112" s="443">
        <f>IF($K$7="Skenario Bank 1",VLOOKUP($F112,Bobot!$F$16:$AA$180,15,0),IF($K$7="Skenario Bank 2",VLOOKUP(F112,Bobot!$F$16:$AA$180,18,0),IF($K$7="Skenario Bank 3",VLOOKUP($F112,Bobot!$F$16:$AA$180,21,0),0)))</f>
        <v>0</v>
      </c>
      <c r="J112" s="444">
        <f>IF($K$7="Skenario Bank 1",VLOOKUP($F112,Bobot!$F$16:$AA$180,16,0),IF($K$7="Skenario Bank 2",VLOOKUP($F112,Bobot!$F$16:$AA$180,19,0),IF($K$7="Skenario Bank 3",VLOOKUP($F112,Bobot!$F$16:$AA$180,22,0),0)))</f>
        <v>0</v>
      </c>
      <c r="K112" s="507"/>
      <c r="L112" s="508">
        <f>IF(Bobot!$P112=0,1,0)*('Input Bank'!L112+'Input Bank'!K112)*I112</f>
        <v>0</v>
      </c>
      <c r="M112" s="446">
        <f>Bobot!$P112*($I112*('Input Bank'!$K112+'Input Bank'!$L112)/30)+($J112*'Input Bank'!M112)</f>
        <v>0</v>
      </c>
      <c r="N112" s="446">
        <f>Bobot!$P112*($I112*('Input Bank'!$K112+'Input Bank'!$L112)/30)+($J112*'Input Bank'!N112)</f>
        <v>0</v>
      </c>
      <c r="O112" s="446">
        <f>Bobot!$P112*($I112*('Input Bank'!$K112+'Input Bank'!$L112)/30)+($J112*'Input Bank'!O112)</f>
        <v>0</v>
      </c>
      <c r="P112" s="446">
        <f>Bobot!$P112*($I112*('Input Bank'!$K112+'Input Bank'!$L112)/30)+($J112*'Input Bank'!P112)</f>
        <v>0</v>
      </c>
      <c r="Q112" s="446">
        <f>Bobot!$P112*($I112*('Input Bank'!$K112+'Input Bank'!$L112)/30)+($J112*'Input Bank'!Q112)</f>
        <v>0</v>
      </c>
      <c r="R112" s="446">
        <f>Bobot!$P112*($I112*('Input Bank'!$K112+'Input Bank'!$L112)/30)+($J112*'Input Bank'!R112)</f>
        <v>0</v>
      </c>
      <c r="S112" s="446">
        <f>Bobot!$P112*($I112*('Input Bank'!$K112+'Input Bank'!$L112)/30)+($J112*'Input Bank'!S112)</f>
        <v>0</v>
      </c>
      <c r="T112" s="446">
        <f>Bobot!$P112*($I112*('Input Bank'!$K112+'Input Bank'!$L112)/30)+($J112*'Input Bank'!T112)</f>
        <v>0</v>
      </c>
      <c r="U112" s="446">
        <f>Bobot!$P112*($I112*('Input Bank'!$K112+'Input Bank'!$L112)/30)+($J112*'Input Bank'!U112)</f>
        <v>0</v>
      </c>
      <c r="V112" s="446">
        <f>Bobot!$P112*($I112*('Input Bank'!$K112+'Input Bank'!$L112)/30)+($J112*'Input Bank'!V112)</f>
        <v>0</v>
      </c>
      <c r="W112" s="446">
        <f>Bobot!$P112*($I112*('Input Bank'!$K112+'Input Bank'!$L112)/30)+($J112*'Input Bank'!W112)</f>
        <v>0</v>
      </c>
      <c r="X112" s="446">
        <f>Bobot!$P112*($I112*('Input Bank'!$K112+'Input Bank'!$L112)/30)+($J112*'Input Bank'!X112)</f>
        <v>0</v>
      </c>
      <c r="Y112" s="446">
        <f>Bobot!$P112*($I112*('Input Bank'!$K112+'Input Bank'!$L112)/30)+($J112*'Input Bank'!Y112)</f>
        <v>0</v>
      </c>
      <c r="Z112" s="446">
        <f>Bobot!$P112*($I112*('Input Bank'!$K112+'Input Bank'!$L112)/30)+($J112*'Input Bank'!Z112)</f>
        <v>0</v>
      </c>
      <c r="AA112" s="446">
        <f>Bobot!$P112*($I112*('Input Bank'!$K112+'Input Bank'!$L112)/30)+($J112*'Input Bank'!AA112)</f>
        <v>0</v>
      </c>
      <c r="AB112" s="446">
        <f>Bobot!$P112*($I112*('Input Bank'!$K112+'Input Bank'!$L112)/30)+($J112*'Input Bank'!AB112)</f>
        <v>0</v>
      </c>
      <c r="AC112" s="446">
        <f>Bobot!$P112*($I112*('Input Bank'!$K112+'Input Bank'!$L112)/30)+($J112*'Input Bank'!AC112)</f>
        <v>0</v>
      </c>
      <c r="AD112" s="446">
        <f>Bobot!$P112*($I112*('Input Bank'!$K112+'Input Bank'!$L112)/30)+($J112*'Input Bank'!AD112)</f>
        <v>0</v>
      </c>
      <c r="AE112" s="446">
        <f>Bobot!$P112*($I112*('Input Bank'!$K112+'Input Bank'!$L112)/30)+($J112*'Input Bank'!AE112)</f>
        <v>0</v>
      </c>
      <c r="AF112" s="446">
        <f>Bobot!$P112*($I112*('Input Bank'!$K112+'Input Bank'!$L112)/30)+($J112*'Input Bank'!AF112)</f>
        <v>0</v>
      </c>
      <c r="AG112" s="446">
        <f>Bobot!$P112*($I112*('Input Bank'!$K112+'Input Bank'!$L112)/30)+($J112*'Input Bank'!AG112)</f>
        <v>0</v>
      </c>
      <c r="AH112" s="446">
        <f>Bobot!$P112*($I112*('Input Bank'!$K112+'Input Bank'!$L112)/30)+($J112*'Input Bank'!AH112)</f>
        <v>0</v>
      </c>
      <c r="AI112" s="446">
        <f>Bobot!$P112*($I112*('Input Bank'!$K112+'Input Bank'!$L112)/30)+($J112*'Input Bank'!AI112)</f>
        <v>0</v>
      </c>
      <c r="AJ112" s="446">
        <f>Bobot!$P112*($I112*('Input Bank'!$K112+'Input Bank'!$L112)/30)+($J112*'Input Bank'!AJ112)</f>
        <v>0</v>
      </c>
      <c r="AK112" s="446">
        <f>Bobot!$P112*($I112*('Input Bank'!$K112+'Input Bank'!$L112)/30)+($J112*'Input Bank'!AK112)</f>
        <v>0</v>
      </c>
      <c r="AL112" s="446">
        <f>Bobot!$P112*($I112*('Input Bank'!$K112+'Input Bank'!$L112)/30)+($J112*'Input Bank'!AL112)</f>
        <v>0</v>
      </c>
      <c r="AM112" s="446">
        <f>Bobot!$P112*($I112*('Input Bank'!$K112+'Input Bank'!$L112)/30)+($J112*'Input Bank'!AM112)</f>
        <v>0</v>
      </c>
      <c r="AN112" s="446">
        <f>Bobot!$P112*($I112*('Input Bank'!$K112+'Input Bank'!$L112)/30)+($J112*'Input Bank'!AN112)</f>
        <v>0</v>
      </c>
      <c r="AO112" s="446">
        <f>Bobot!$P112*($I112*('Input Bank'!$K112+'Input Bank'!$L112)/30)+($J112*'Input Bank'!AO112)</f>
        <v>0</v>
      </c>
      <c r="AP112" s="446">
        <f>Bobot!$P112*($I112*('Input Bank'!$K112+'Input Bank'!$L112)/30)+($J112*'Input Bank'!AP112)</f>
        <v>0</v>
      </c>
      <c r="AQ112" s="478">
        <f>Bobot!$P112*($I112*('Input Bank'!$K112+'Input Bank'!$L112)/30)+($J112*'Input Bank'!AQ112)</f>
        <v>0</v>
      </c>
      <c r="AR112" s="478">
        <f>Bobot!$P112*($I112*('Input Bank'!$K112+'Input Bank'!$L112)/30)+($J112*'Input Bank'!AR112)</f>
        <v>0</v>
      </c>
      <c r="AS112" s="478">
        <f>Bobot!$P112*($I112*('Input Bank'!$K112+'Input Bank'!$L112)/30)+($J112*'Input Bank'!AS112)</f>
        <v>0</v>
      </c>
      <c r="AT112" s="478">
        <f>Bobot!$P112*($I112*('Input Bank'!$K112+'Input Bank'!$L112)/30)+($J112*'Input Bank'!AT112)</f>
        <v>0</v>
      </c>
      <c r="AU112" s="478">
        <f>Bobot!$P112*($I112*('Input Bank'!$K112+'Input Bank'!$L112)/30)+($J112*'Input Bank'!AU112)</f>
        <v>0</v>
      </c>
      <c r="AV112" s="478">
        <f>Bobot!$P112*($I112*('Input Bank'!$K112+'Input Bank'!$L112)/30)+($J112*'Input Bank'!AV112)</f>
        <v>0</v>
      </c>
      <c r="AW112" s="478">
        <f>Bobot!$P112*($I112*('Input Bank'!$K112+'Input Bank'!$L112)/30)+($J112*'Input Bank'!AW112)</f>
        <v>0</v>
      </c>
      <c r="AX112" s="478">
        <f>Bobot!$P112*($I112*('Input Bank'!$K112+'Input Bank'!$L112)/30)+($J112*'Input Bank'!AX112)</f>
        <v>0</v>
      </c>
      <c r="AY112" s="478">
        <f>Bobot!$P112*($I112*('Input Bank'!$K112+'Input Bank'!$L112)/30)+($J112*'Input Bank'!AY112)</f>
        <v>0</v>
      </c>
      <c r="AZ112" s="478">
        <f>Bobot!$P112*($I112*('Input Bank'!$K112+'Input Bank'!$L112)/30)+($J112*'Input Bank'!AZ112)</f>
        <v>0</v>
      </c>
      <c r="BA112" s="509">
        <f>Bobot!$P112*($I112*('Input Bank'!$K112+'Input Bank'!$L112)/30)+($J112*'Input Bank'!BA112)</f>
        <v>0</v>
      </c>
      <c r="BB112" s="510"/>
      <c r="BC112" s="23"/>
      <c r="BD112" s="415"/>
      <c r="BE112" s="415"/>
      <c r="BF112" s="415"/>
      <c r="BG112" s="415"/>
      <c r="BH112" s="415"/>
      <c r="BI112" s="415"/>
      <c r="BJ112" s="415"/>
    </row>
    <row r="113" spans="1:62" s="24" customFormat="1" ht="38.5">
      <c r="A113" s="439"/>
      <c r="B113" s="439"/>
      <c r="C113" s="439"/>
      <c r="D113" s="439"/>
      <c r="E113" s="439"/>
      <c r="F113" s="47" t="s">
        <v>10</v>
      </c>
      <c r="G113" s="69" t="s">
        <v>438</v>
      </c>
      <c r="H113" s="45" t="s">
        <v>478</v>
      </c>
      <c r="I113" s="443">
        <f>IF($K$7="Skenario Bank 1",VLOOKUP($F113,Bobot!$F$16:$AA$180,15,0),IF($K$7="Skenario Bank 2",VLOOKUP(F113,Bobot!$F$16:$AA$180,18,0),IF($K$7="Skenario Bank 3",VLOOKUP($F113,Bobot!$F$16:$AA$180,21,0),0)))</f>
        <v>0</v>
      </c>
      <c r="J113" s="444">
        <f>IF($K$7="Skenario Bank 1",VLOOKUP($F113,Bobot!$F$16:$AA$180,16,0),IF($K$7="Skenario Bank 2",VLOOKUP($F113,Bobot!$F$16:$AA$180,19,0),IF($K$7="Skenario Bank 3",VLOOKUP($F113,Bobot!$F$16:$AA$180,22,0),0)))</f>
        <v>0</v>
      </c>
      <c r="K113" s="507"/>
      <c r="L113" s="508">
        <f>IF(Bobot!$P113=0,1,0)*('Input Bank'!L113+'Input Bank'!K113)*I113</f>
        <v>0</v>
      </c>
      <c r="M113" s="446">
        <f>Bobot!$P113*($I113*('Input Bank'!$K113+'Input Bank'!$L113)/30)+($J113*'Input Bank'!M113)</f>
        <v>0</v>
      </c>
      <c r="N113" s="446">
        <f>Bobot!$P113*($I113*('Input Bank'!$K113+'Input Bank'!$L113)/30)+($J113*'Input Bank'!N113)</f>
        <v>0</v>
      </c>
      <c r="O113" s="446">
        <f>Bobot!$P113*($I113*('Input Bank'!$K113+'Input Bank'!$L113)/30)+($J113*'Input Bank'!O113)</f>
        <v>0</v>
      </c>
      <c r="P113" s="446">
        <f>Bobot!$P113*($I113*('Input Bank'!$K113+'Input Bank'!$L113)/30)+($J113*'Input Bank'!P113)</f>
        <v>0</v>
      </c>
      <c r="Q113" s="446">
        <f>Bobot!$P113*($I113*('Input Bank'!$K113+'Input Bank'!$L113)/30)+($J113*'Input Bank'!Q113)</f>
        <v>0</v>
      </c>
      <c r="R113" s="446">
        <f>Bobot!$P113*($I113*('Input Bank'!$K113+'Input Bank'!$L113)/30)+($J113*'Input Bank'!R113)</f>
        <v>0</v>
      </c>
      <c r="S113" s="446">
        <f>Bobot!$P113*($I113*('Input Bank'!$K113+'Input Bank'!$L113)/30)+($J113*'Input Bank'!S113)</f>
        <v>0</v>
      </c>
      <c r="T113" s="446">
        <f>Bobot!$P113*($I113*('Input Bank'!$K113+'Input Bank'!$L113)/30)+($J113*'Input Bank'!T113)</f>
        <v>0</v>
      </c>
      <c r="U113" s="446">
        <f>Bobot!$P113*($I113*('Input Bank'!$K113+'Input Bank'!$L113)/30)+($J113*'Input Bank'!U113)</f>
        <v>0</v>
      </c>
      <c r="V113" s="446">
        <f>Bobot!$P113*($I113*('Input Bank'!$K113+'Input Bank'!$L113)/30)+($J113*'Input Bank'!V113)</f>
        <v>0</v>
      </c>
      <c r="W113" s="446">
        <f>Bobot!$P113*($I113*('Input Bank'!$K113+'Input Bank'!$L113)/30)+($J113*'Input Bank'!W113)</f>
        <v>0</v>
      </c>
      <c r="X113" s="446">
        <f>Bobot!$P113*($I113*('Input Bank'!$K113+'Input Bank'!$L113)/30)+($J113*'Input Bank'!X113)</f>
        <v>0</v>
      </c>
      <c r="Y113" s="446">
        <f>Bobot!$P113*($I113*('Input Bank'!$K113+'Input Bank'!$L113)/30)+($J113*'Input Bank'!Y113)</f>
        <v>0</v>
      </c>
      <c r="Z113" s="446">
        <f>Bobot!$P113*($I113*('Input Bank'!$K113+'Input Bank'!$L113)/30)+($J113*'Input Bank'!Z113)</f>
        <v>0</v>
      </c>
      <c r="AA113" s="446">
        <f>Bobot!$P113*($I113*('Input Bank'!$K113+'Input Bank'!$L113)/30)+($J113*'Input Bank'!AA113)</f>
        <v>0</v>
      </c>
      <c r="AB113" s="446">
        <f>Bobot!$P113*($I113*('Input Bank'!$K113+'Input Bank'!$L113)/30)+($J113*'Input Bank'!AB113)</f>
        <v>0</v>
      </c>
      <c r="AC113" s="446">
        <f>Bobot!$P113*($I113*('Input Bank'!$K113+'Input Bank'!$L113)/30)+($J113*'Input Bank'!AC113)</f>
        <v>0</v>
      </c>
      <c r="AD113" s="446">
        <f>Bobot!$P113*($I113*('Input Bank'!$K113+'Input Bank'!$L113)/30)+($J113*'Input Bank'!AD113)</f>
        <v>0</v>
      </c>
      <c r="AE113" s="446">
        <f>Bobot!$P113*($I113*('Input Bank'!$K113+'Input Bank'!$L113)/30)+($J113*'Input Bank'!AE113)</f>
        <v>0</v>
      </c>
      <c r="AF113" s="446">
        <f>Bobot!$P113*($I113*('Input Bank'!$K113+'Input Bank'!$L113)/30)+($J113*'Input Bank'!AF113)</f>
        <v>0</v>
      </c>
      <c r="AG113" s="446">
        <f>Bobot!$P113*($I113*('Input Bank'!$K113+'Input Bank'!$L113)/30)+($J113*'Input Bank'!AG113)</f>
        <v>0</v>
      </c>
      <c r="AH113" s="446">
        <f>Bobot!$P113*($I113*('Input Bank'!$K113+'Input Bank'!$L113)/30)+($J113*'Input Bank'!AH113)</f>
        <v>0</v>
      </c>
      <c r="AI113" s="446">
        <f>Bobot!$P113*($I113*('Input Bank'!$K113+'Input Bank'!$L113)/30)+($J113*'Input Bank'!AI113)</f>
        <v>0</v>
      </c>
      <c r="AJ113" s="446">
        <f>Bobot!$P113*($I113*('Input Bank'!$K113+'Input Bank'!$L113)/30)+($J113*'Input Bank'!AJ113)</f>
        <v>0</v>
      </c>
      <c r="AK113" s="446">
        <f>Bobot!$P113*($I113*('Input Bank'!$K113+'Input Bank'!$L113)/30)+($J113*'Input Bank'!AK113)</f>
        <v>0</v>
      </c>
      <c r="AL113" s="446">
        <f>Bobot!$P113*($I113*('Input Bank'!$K113+'Input Bank'!$L113)/30)+($J113*'Input Bank'!AL113)</f>
        <v>0</v>
      </c>
      <c r="AM113" s="446">
        <f>Bobot!$P113*($I113*('Input Bank'!$K113+'Input Bank'!$L113)/30)+($J113*'Input Bank'!AM113)</f>
        <v>0</v>
      </c>
      <c r="AN113" s="446">
        <f>Bobot!$P113*($I113*('Input Bank'!$K113+'Input Bank'!$L113)/30)+($J113*'Input Bank'!AN113)</f>
        <v>0</v>
      </c>
      <c r="AO113" s="446">
        <f>Bobot!$P113*($I113*('Input Bank'!$K113+'Input Bank'!$L113)/30)+($J113*'Input Bank'!AO113)</f>
        <v>0</v>
      </c>
      <c r="AP113" s="446">
        <f>Bobot!$P113*($I113*('Input Bank'!$K113+'Input Bank'!$L113)/30)+($J113*'Input Bank'!AP113)</f>
        <v>0</v>
      </c>
      <c r="AQ113" s="478">
        <f>Bobot!$P113*($I113*('Input Bank'!$K113+'Input Bank'!$L113)/30)+($J113*'Input Bank'!AQ113)</f>
        <v>0</v>
      </c>
      <c r="AR113" s="478">
        <f>Bobot!$P113*($I113*('Input Bank'!$K113+'Input Bank'!$L113)/30)+($J113*'Input Bank'!AR113)</f>
        <v>0</v>
      </c>
      <c r="AS113" s="478">
        <f>Bobot!$P113*($I113*('Input Bank'!$K113+'Input Bank'!$L113)/30)+($J113*'Input Bank'!AS113)</f>
        <v>0</v>
      </c>
      <c r="AT113" s="478">
        <f>Bobot!$P113*($I113*('Input Bank'!$K113+'Input Bank'!$L113)/30)+($J113*'Input Bank'!AT113)</f>
        <v>0</v>
      </c>
      <c r="AU113" s="478">
        <f>Bobot!$P113*($I113*('Input Bank'!$K113+'Input Bank'!$L113)/30)+($J113*'Input Bank'!AU113)</f>
        <v>0</v>
      </c>
      <c r="AV113" s="478">
        <f>Bobot!$P113*($I113*('Input Bank'!$K113+'Input Bank'!$L113)/30)+($J113*'Input Bank'!AV113)</f>
        <v>0</v>
      </c>
      <c r="AW113" s="478">
        <f>Bobot!$P113*($I113*('Input Bank'!$K113+'Input Bank'!$L113)/30)+($J113*'Input Bank'!AW113)</f>
        <v>0</v>
      </c>
      <c r="AX113" s="478">
        <f>Bobot!$P113*($I113*('Input Bank'!$K113+'Input Bank'!$L113)/30)+($J113*'Input Bank'!AX113)</f>
        <v>0</v>
      </c>
      <c r="AY113" s="478">
        <f>Bobot!$P113*($I113*('Input Bank'!$K113+'Input Bank'!$L113)/30)+($J113*'Input Bank'!AY113)</f>
        <v>0</v>
      </c>
      <c r="AZ113" s="478">
        <f>Bobot!$P113*($I113*('Input Bank'!$K113+'Input Bank'!$L113)/30)+($J113*'Input Bank'!AZ113)</f>
        <v>0</v>
      </c>
      <c r="BA113" s="509">
        <f>Bobot!$P113*($I113*('Input Bank'!$K113+'Input Bank'!$L113)/30)+($J113*'Input Bank'!BA113)</f>
        <v>0</v>
      </c>
      <c r="BB113" s="510"/>
      <c r="BC113" s="23"/>
      <c r="BD113" s="415"/>
      <c r="BE113" s="415"/>
      <c r="BF113" s="415"/>
      <c r="BG113" s="415"/>
      <c r="BH113" s="415"/>
      <c r="BI113" s="415"/>
      <c r="BJ113" s="415"/>
    </row>
    <row r="114" spans="1:62" s="24" customFormat="1" ht="25">
      <c r="A114" s="439"/>
      <c r="B114" s="439"/>
      <c r="C114" s="439"/>
      <c r="D114" s="439"/>
      <c r="E114" s="439"/>
      <c r="F114" s="47" t="s">
        <v>132</v>
      </c>
      <c r="G114" s="69" t="s">
        <v>439</v>
      </c>
      <c r="H114" s="108" t="s">
        <v>252</v>
      </c>
      <c r="I114" s="443">
        <f>IF($K$7="Skenario Bank 1",VLOOKUP($F114,Bobot!$F$16:$AA$180,15,0),IF($K$7="Skenario Bank 2",VLOOKUP(F114,Bobot!$F$16:$AA$180,18,0),IF($K$7="Skenario Bank 3",VLOOKUP($F114,Bobot!$F$16:$AA$180,21,0),0)))</f>
        <v>0</v>
      </c>
      <c r="J114" s="444">
        <f>IF($K$7="Skenario Bank 1",VLOOKUP($F114,Bobot!$F$16:$AA$180,16,0),IF($K$7="Skenario Bank 2",VLOOKUP($F114,Bobot!$F$16:$AA$180,19,0),IF($K$7="Skenario Bank 3",VLOOKUP($F114,Bobot!$F$16:$AA$180,22,0),0)))</f>
        <v>0</v>
      </c>
      <c r="K114" s="507"/>
      <c r="L114" s="508">
        <f>IF(Bobot!$P114=0,1,0)*('Input Bank'!L114+'Input Bank'!K114)*I114</f>
        <v>0</v>
      </c>
      <c r="M114" s="446">
        <f>Bobot!$P114*($I114*('Input Bank'!$K114+'Input Bank'!$L114)/30)+($J114*'Input Bank'!M114)</f>
        <v>0</v>
      </c>
      <c r="N114" s="446">
        <f>Bobot!$P114*($I114*('Input Bank'!$K114+'Input Bank'!$L114)/30)+($J114*'Input Bank'!N114)</f>
        <v>0</v>
      </c>
      <c r="O114" s="446">
        <f>Bobot!$P114*($I114*('Input Bank'!$K114+'Input Bank'!$L114)/30)+($J114*'Input Bank'!O114)</f>
        <v>0</v>
      </c>
      <c r="P114" s="446">
        <f>Bobot!$P114*($I114*('Input Bank'!$K114+'Input Bank'!$L114)/30)+($J114*'Input Bank'!P114)</f>
        <v>0</v>
      </c>
      <c r="Q114" s="446">
        <f>Bobot!$P114*($I114*('Input Bank'!$K114+'Input Bank'!$L114)/30)+($J114*'Input Bank'!Q114)</f>
        <v>0</v>
      </c>
      <c r="R114" s="446">
        <f>Bobot!$P114*($I114*('Input Bank'!$K114+'Input Bank'!$L114)/30)+($J114*'Input Bank'!R114)</f>
        <v>0</v>
      </c>
      <c r="S114" s="446">
        <f>Bobot!$P114*($I114*('Input Bank'!$K114+'Input Bank'!$L114)/30)+($J114*'Input Bank'!S114)</f>
        <v>0</v>
      </c>
      <c r="T114" s="446">
        <f>Bobot!$P114*($I114*('Input Bank'!$K114+'Input Bank'!$L114)/30)+($J114*'Input Bank'!T114)</f>
        <v>0</v>
      </c>
      <c r="U114" s="446">
        <f>Bobot!$P114*($I114*('Input Bank'!$K114+'Input Bank'!$L114)/30)+($J114*'Input Bank'!U114)</f>
        <v>0</v>
      </c>
      <c r="V114" s="446">
        <f>Bobot!$P114*($I114*('Input Bank'!$K114+'Input Bank'!$L114)/30)+($J114*'Input Bank'!V114)</f>
        <v>0</v>
      </c>
      <c r="W114" s="446">
        <f>Bobot!$P114*($I114*('Input Bank'!$K114+'Input Bank'!$L114)/30)+($J114*'Input Bank'!W114)</f>
        <v>0</v>
      </c>
      <c r="X114" s="446">
        <f>Bobot!$P114*($I114*('Input Bank'!$K114+'Input Bank'!$L114)/30)+($J114*'Input Bank'!X114)</f>
        <v>0</v>
      </c>
      <c r="Y114" s="446">
        <f>Bobot!$P114*($I114*('Input Bank'!$K114+'Input Bank'!$L114)/30)+($J114*'Input Bank'!Y114)</f>
        <v>0</v>
      </c>
      <c r="Z114" s="446">
        <f>Bobot!$P114*($I114*('Input Bank'!$K114+'Input Bank'!$L114)/30)+($J114*'Input Bank'!Z114)</f>
        <v>0</v>
      </c>
      <c r="AA114" s="446">
        <f>Bobot!$P114*($I114*('Input Bank'!$K114+'Input Bank'!$L114)/30)+($J114*'Input Bank'!AA114)</f>
        <v>0</v>
      </c>
      <c r="AB114" s="446">
        <f>Bobot!$P114*($I114*('Input Bank'!$K114+'Input Bank'!$L114)/30)+($J114*'Input Bank'!AB114)</f>
        <v>0</v>
      </c>
      <c r="AC114" s="446">
        <f>Bobot!$P114*($I114*('Input Bank'!$K114+'Input Bank'!$L114)/30)+($J114*'Input Bank'!AC114)</f>
        <v>0</v>
      </c>
      <c r="AD114" s="446">
        <f>Bobot!$P114*($I114*('Input Bank'!$K114+'Input Bank'!$L114)/30)+($J114*'Input Bank'!AD114)</f>
        <v>0</v>
      </c>
      <c r="AE114" s="446">
        <f>Bobot!$P114*($I114*('Input Bank'!$K114+'Input Bank'!$L114)/30)+($J114*'Input Bank'!AE114)</f>
        <v>0</v>
      </c>
      <c r="AF114" s="446">
        <f>Bobot!$P114*($I114*('Input Bank'!$K114+'Input Bank'!$L114)/30)+($J114*'Input Bank'!AF114)</f>
        <v>0</v>
      </c>
      <c r="AG114" s="446">
        <f>Bobot!$P114*($I114*('Input Bank'!$K114+'Input Bank'!$L114)/30)+($J114*'Input Bank'!AG114)</f>
        <v>0</v>
      </c>
      <c r="AH114" s="446">
        <f>Bobot!$P114*($I114*('Input Bank'!$K114+'Input Bank'!$L114)/30)+($J114*'Input Bank'!AH114)</f>
        <v>0</v>
      </c>
      <c r="AI114" s="446">
        <f>Bobot!$P114*($I114*('Input Bank'!$K114+'Input Bank'!$L114)/30)+($J114*'Input Bank'!AI114)</f>
        <v>0</v>
      </c>
      <c r="AJ114" s="446">
        <f>Bobot!$P114*($I114*('Input Bank'!$K114+'Input Bank'!$L114)/30)+($J114*'Input Bank'!AJ114)</f>
        <v>0</v>
      </c>
      <c r="AK114" s="446">
        <f>Bobot!$P114*($I114*('Input Bank'!$K114+'Input Bank'!$L114)/30)+($J114*'Input Bank'!AK114)</f>
        <v>0</v>
      </c>
      <c r="AL114" s="446">
        <f>Bobot!$P114*($I114*('Input Bank'!$K114+'Input Bank'!$L114)/30)+($J114*'Input Bank'!AL114)</f>
        <v>0</v>
      </c>
      <c r="AM114" s="446">
        <f>Bobot!$P114*($I114*('Input Bank'!$K114+'Input Bank'!$L114)/30)+($J114*'Input Bank'!AM114)</f>
        <v>0</v>
      </c>
      <c r="AN114" s="446">
        <f>Bobot!$P114*($I114*('Input Bank'!$K114+'Input Bank'!$L114)/30)+($J114*'Input Bank'!AN114)</f>
        <v>0</v>
      </c>
      <c r="AO114" s="446">
        <f>Bobot!$P114*($I114*('Input Bank'!$K114+'Input Bank'!$L114)/30)+($J114*'Input Bank'!AO114)</f>
        <v>0</v>
      </c>
      <c r="AP114" s="446">
        <f>Bobot!$P114*($I114*('Input Bank'!$K114+'Input Bank'!$L114)/30)+($J114*'Input Bank'!AP114)</f>
        <v>0</v>
      </c>
      <c r="AQ114" s="478">
        <f>Bobot!$P114*($I114*('Input Bank'!$K114+'Input Bank'!$L114)/30)+($J114*'Input Bank'!AQ114)</f>
        <v>0</v>
      </c>
      <c r="AR114" s="478">
        <f>Bobot!$P114*($I114*('Input Bank'!$K114+'Input Bank'!$L114)/30)+($J114*'Input Bank'!AR114)</f>
        <v>0</v>
      </c>
      <c r="AS114" s="478">
        <f>Bobot!$P114*($I114*('Input Bank'!$K114+'Input Bank'!$L114)/30)+($J114*'Input Bank'!AS114)</f>
        <v>0</v>
      </c>
      <c r="AT114" s="478">
        <f>Bobot!$P114*($I114*('Input Bank'!$K114+'Input Bank'!$L114)/30)+($J114*'Input Bank'!AT114)</f>
        <v>0</v>
      </c>
      <c r="AU114" s="478">
        <f>Bobot!$P114*($I114*('Input Bank'!$K114+'Input Bank'!$L114)/30)+($J114*'Input Bank'!AU114)</f>
        <v>0</v>
      </c>
      <c r="AV114" s="478">
        <f>Bobot!$P114*($I114*('Input Bank'!$K114+'Input Bank'!$L114)/30)+($J114*'Input Bank'!AV114)</f>
        <v>0</v>
      </c>
      <c r="AW114" s="478">
        <f>Bobot!$P114*($I114*('Input Bank'!$K114+'Input Bank'!$L114)/30)+($J114*'Input Bank'!AW114)</f>
        <v>0</v>
      </c>
      <c r="AX114" s="478">
        <f>Bobot!$P114*($I114*('Input Bank'!$K114+'Input Bank'!$L114)/30)+($J114*'Input Bank'!AX114)</f>
        <v>0</v>
      </c>
      <c r="AY114" s="478">
        <f>Bobot!$P114*($I114*('Input Bank'!$K114+'Input Bank'!$L114)/30)+($J114*'Input Bank'!AY114)</f>
        <v>0</v>
      </c>
      <c r="AZ114" s="478">
        <f>Bobot!$P114*($I114*('Input Bank'!$K114+'Input Bank'!$L114)/30)+($J114*'Input Bank'!AZ114)</f>
        <v>0</v>
      </c>
      <c r="BA114" s="509">
        <f>Bobot!$P114*($I114*('Input Bank'!$K114+'Input Bank'!$L114)/30)+($J114*'Input Bank'!BA114)</f>
        <v>0</v>
      </c>
      <c r="BB114" s="510"/>
      <c r="BC114" s="23"/>
      <c r="BD114" s="415"/>
      <c r="BE114" s="415"/>
      <c r="BF114" s="415"/>
      <c r="BG114" s="415"/>
      <c r="BH114" s="415"/>
      <c r="BI114" s="415"/>
      <c r="BJ114" s="415"/>
    </row>
    <row r="115" spans="1:62" s="24" customFormat="1" ht="13">
      <c r="A115" s="439"/>
      <c r="B115" s="439"/>
      <c r="C115" s="439"/>
      <c r="D115" s="439"/>
      <c r="E115" s="439"/>
      <c r="F115" s="47" t="s">
        <v>133</v>
      </c>
      <c r="G115" s="64" t="s">
        <v>554</v>
      </c>
      <c r="H115" s="137" t="s">
        <v>329</v>
      </c>
      <c r="I115" s="443"/>
      <c r="J115" s="444"/>
      <c r="K115" s="507"/>
      <c r="L115" s="511">
        <f>SUM(L116:L117)</f>
        <v>0</v>
      </c>
      <c r="M115" s="489">
        <f>SUM(M116:M117)</f>
        <v>0</v>
      </c>
      <c r="N115" s="489">
        <f t="shared" ref="N115:BA115" si="25">SUM(N116:N117)</f>
        <v>0</v>
      </c>
      <c r="O115" s="489">
        <f t="shared" si="25"/>
        <v>0</v>
      </c>
      <c r="P115" s="489">
        <f t="shared" si="25"/>
        <v>0</v>
      </c>
      <c r="Q115" s="489">
        <f t="shared" si="25"/>
        <v>0</v>
      </c>
      <c r="R115" s="489">
        <f t="shared" si="25"/>
        <v>0</v>
      </c>
      <c r="S115" s="489">
        <f t="shared" si="25"/>
        <v>0</v>
      </c>
      <c r="T115" s="489">
        <f t="shared" si="25"/>
        <v>0</v>
      </c>
      <c r="U115" s="489">
        <f t="shared" si="25"/>
        <v>0</v>
      </c>
      <c r="V115" s="489">
        <f t="shared" si="25"/>
        <v>0</v>
      </c>
      <c r="W115" s="489">
        <f t="shared" si="25"/>
        <v>0</v>
      </c>
      <c r="X115" s="489">
        <f t="shared" si="25"/>
        <v>0</v>
      </c>
      <c r="Y115" s="489">
        <f t="shared" si="25"/>
        <v>0</v>
      </c>
      <c r="Z115" s="489">
        <f t="shared" si="25"/>
        <v>0</v>
      </c>
      <c r="AA115" s="489">
        <f t="shared" si="25"/>
        <v>0</v>
      </c>
      <c r="AB115" s="489">
        <f t="shared" si="25"/>
        <v>0</v>
      </c>
      <c r="AC115" s="489">
        <f t="shared" si="25"/>
        <v>0</v>
      </c>
      <c r="AD115" s="489">
        <f t="shared" si="25"/>
        <v>0</v>
      </c>
      <c r="AE115" s="489">
        <f t="shared" si="25"/>
        <v>0</v>
      </c>
      <c r="AF115" s="489">
        <f t="shared" si="25"/>
        <v>0</v>
      </c>
      <c r="AG115" s="489">
        <f t="shared" si="25"/>
        <v>0</v>
      </c>
      <c r="AH115" s="489">
        <f t="shared" si="25"/>
        <v>0</v>
      </c>
      <c r="AI115" s="489">
        <f t="shared" si="25"/>
        <v>0</v>
      </c>
      <c r="AJ115" s="489">
        <f t="shared" si="25"/>
        <v>0</v>
      </c>
      <c r="AK115" s="489">
        <f t="shared" si="25"/>
        <v>0</v>
      </c>
      <c r="AL115" s="489">
        <f t="shared" si="25"/>
        <v>0</v>
      </c>
      <c r="AM115" s="489">
        <f t="shared" si="25"/>
        <v>0</v>
      </c>
      <c r="AN115" s="489">
        <f t="shared" si="25"/>
        <v>0</v>
      </c>
      <c r="AO115" s="489">
        <f t="shared" si="25"/>
        <v>0</v>
      </c>
      <c r="AP115" s="489">
        <f t="shared" si="25"/>
        <v>0</v>
      </c>
      <c r="AQ115" s="511">
        <f t="shared" si="25"/>
        <v>0</v>
      </c>
      <c r="AR115" s="511">
        <f t="shared" si="25"/>
        <v>0</v>
      </c>
      <c r="AS115" s="511">
        <f t="shared" si="25"/>
        <v>0</v>
      </c>
      <c r="AT115" s="511">
        <f t="shared" si="25"/>
        <v>0</v>
      </c>
      <c r="AU115" s="511">
        <f t="shared" si="25"/>
        <v>0</v>
      </c>
      <c r="AV115" s="511">
        <f t="shared" si="25"/>
        <v>0</v>
      </c>
      <c r="AW115" s="511">
        <f t="shared" si="25"/>
        <v>0</v>
      </c>
      <c r="AX115" s="511">
        <f t="shared" si="25"/>
        <v>0</v>
      </c>
      <c r="AY115" s="511">
        <f t="shared" si="25"/>
        <v>0</v>
      </c>
      <c r="AZ115" s="511">
        <f t="shared" si="25"/>
        <v>0</v>
      </c>
      <c r="BA115" s="511">
        <f t="shared" si="25"/>
        <v>0</v>
      </c>
      <c r="BB115" s="510"/>
      <c r="BC115" s="23"/>
      <c r="BD115" s="415"/>
      <c r="BE115" s="415"/>
      <c r="BF115" s="415"/>
      <c r="BG115" s="415"/>
      <c r="BH115" s="415"/>
      <c r="BI115" s="415"/>
      <c r="BJ115" s="415"/>
    </row>
    <row r="116" spans="1:62" s="24" customFormat="1" ht="25.5">
      <c r="A116" s="439"/>
      <c r="B116" s="439"/>
      <c r="C116" s="439"/>
      <c r="D116" s="439"/>
      <c r="E116" s="439"/>
      <c r="F116" s="47" t="s">
        <v>134</v>
      </c>
      <c r="G116" s="138" t="s">
        <v>440</v>
      </c>
      <c r="H116" s="161" t="s">
        <v>589</v>
      </c>
      <c r="I116" s="443">
        <f>IF($K$7="Skenario Bank 1",VLOOKUP($F116,Bobot!$F$16:$AA$180,15,0),IF($K$7="Skenario Bank 2",VLOOKUP(F116,Bobot!$F$16:$AA$180,18,0),IF($K$7="Skenario Bank 3",VLOOKUP($F116,Bobot!$F$16:$AA$180,21,0),0)))</f>
        <v>0</v>
      </c>
      <c r="J116" s="444">
        <f>IF($K$7="Skenario Bank 1",VLOOKUP($F116,Bobot!$F$16:$AA$180,16,0),IF($K$7="Skenario Bank 2",VLOOKUP($F116,Bobot!$F$16:$AA$180,19,0),IF($K$7="Skenario Bank 3",VLOOKUP($F116,Bobot!$F$16:$AA$180,22,0),0)))</f>
        <v>0</v>
      </c>
      <c r="K116" s="507"/>
      <c r="L116" s="508">
        <f>IF(Bobot!$P116=0,1,0)*('Input Bank'!L116+'Input Bank'!K116)*I116</f>
        <v>0</v>
      </c>
      <c r="M116" s="446">
        <f>Bobot!$P116*($I116*('Input Bank'!$K116+'Input Bank'!$L116)/30)+($J116*'Input Bank'!M116)</f>
        <v>0</v>
      </c>
      <c r="N116" s="446">
        <f>Bobot!$P116*($I116*('Input Bank'!$K116+'Input Bank'!$L116)/30)+($J116*'Input Bank'!N116)</f>
        <v>0</v>
      </c>
      <c r="O116" s="446">
        <f>Bobot!$P116*($I116*('Input Bank'!$K116+'Input Bank'!$L116)/30)+($J116*'Input Bank'!O116)</f>
        <v>0</v>
      </c>
      <c r="P116" s="446">
        <f>Bobot!$P116*($I116*('Input Bank'!$K116+'Input Bank'!$L116)/30)+($J116*'Input Bank'!P116)</f>
        <v>0</v>
      </c>
      <c r="Q116" s="446">
        <f>Bobot!$P116*($I116*('Input Bank'!$K116+'Input Bank'!$L116)/30)+($J116*'Input Bank'!Q116)</f>
        <v>0</v>
      </c>
      <c r="R116" s="446">
        <f>Bobot!$P116*($I116*('Input Bank'!$K116+'Input Bank'!$L116)/30)+($J116*'Input Bank'!R116)</f>
        <v>0</v>
      </c>
      <c r="S116" s="446">
        <f>Bobot!$P116*($I116*('Input Bank'!$K116+'Input Bank'!$L116)/30)+($J116*'Input Bank'!S116)</f>
        <v>0</v>
      </c>
      <c r="T116" s="446">
        <f>Bobot!$P116*($I116*('Input Bank'!$K116+'Input Bank'!$L116)/30)+($J116*'Input Bank'!T116)</f>
        <v>0</v>
      </c>
      <c r="U116" s="446">
        <f>Bobot!$P116*($I116*('Input Bank'!$K116+'Input Bank'!$L116)/30)+($J116*'Input Bank'!U116)</f>
        <v>0</v>
      </c>
      <c r="V116" s="446">
        <f>Bobot!$P116*($I116*('Input Bank'!$K116+'Input Bank'!$L116)/30)+($J116*'Input Bank'!V116)</f>
        <v>0</v>
      </c>
      <c r="W116" s="446">
        <f>Bobot!$P116*($I116*('Input Bank'!$K116+'Input Bank'!$L116)/30)+($J116*'Input Bank'!W116)</f>
        <v>0</v>
      </c>
      <c r="X116" s="446">
        <f>Bobot!$P116*($I116*('Input Bank'!$K116+'Input Bank'!$L116)/30)+($J116*'Input Bank'!X116)</f>
        <v>0</v>
      </c>
      <c r="Y116" s="446">
        <f>Bobot!$P116*($I116*('Input Bank'!$K116+'Input Bank'!$L116)/30)+($J116*'Input Bank'!Y116)</f>
        <v>0</v>
      </c>
      <c r="Z116" s="446">
        <f>Bobot!$P116*($I116*('Input Bank'!$K116+'Input Bank'!$L116)/30)+($J116*'Input Bank'!Z116)</f>
        <v>0</v>
      </c>
      <c r="AA116" s="446">
        <f>Bobot!$P116*($I116*('Input Bank'!$K116+'Input Bank'!$L116)/30)+($J116*'Input Bank'!AA116)</f>
        <v>0</v>
      </c>
      <c r="AB116" s="446">
        <f>Bobot!$P116*($I116*('Input Bank'!$K116+'Input Bank'!$L116)/30)+($J116*'Input Bank'!AB116)</f>
        <v>0</v>
      </c>
      <c r="AC116" s="446">
        <f>Bobot!$P116*($I116*('Input Bank'!$K116+'Input Bank'!$L116)/30)+($J116*'Input Bank'!AC116)</f>
        <v>0</v>
      </c>
      <c r="AD116" s="446">
        <f>Bobot!$P116*($I116*('Input Bank'!$K116+'Input Bank'!$L116)/30)+($J116*'Input Bank'!AD116)</f>
        <v>0</v>
      </c>
      <c r="AE116" s="446">
        <f>Bobot!$P116*($I116*('Input Bank'!$K116+'Input Bank'!$L116)/30)+($J116*'Input Bank'!AE116)</f>
        <v>0</v>
      </c>
      <c r="AF116" s="446">
        <f>Bobot!$P116*($I116*('Input Bank'!$K116+'Input Bank'!$L116)/30)+($J116*'Input Bank'!AF116)</f>
        <v>0</v>
      </c>
      <c r="AG116" s="446">
        <f>Bobot!$P116*($I116*('Input Bank'!$K116+'Input Bank'!$L116)/30)+($J116*'Input Bank'!AG116)</f>
        <v>0</v>
      </c>
      <c r="AH116" s="446">
        <f>Bobot!$P116*($I116*('Input Bank'!$K116+'Input Bank'!$L116)/30)+($J116*'Input Bank'!AH116)</f>
        <v>0</v>
      </c>
      <c r="AI116" s="446">
        <f>Bobot!$P116*($I116*('Input Bank'!$K116+'Input Bank'!$L116)/30)+($J116*'Input Bank'!AI116)</f>
        <v>0</v>
      </c>
      <c r="AJ116" s="446">
        <f>Bobot!$P116*($I116*('Input Bank'!$K116+'Input Bank'!$L116)/30)+($J116*'Input Bank'!AJ116)</f>
        <v>0</v>
      </c>
      <c r="AK116" s="446">
        <f>Bobot!$P116*($I116*('Input Bank'!$K116+'Input Bank'!$L116)/30)+($J116*'Input Bank'!AK116)</f>
        <v>0</v>
      </c>
      <c r="AL116" s="446">
        <f>Bobot!$P116*($I116*('Input Bank'!$K116+'Input Bank'!$L116)/30)+($J116*'Input Bank'!AL116)</f>
        <v>0</v>
      </c>
      <c r="AM116" s="446">
        <f>Bobot!$P116*($I116*('Input Bank'!$K116+'Input Bank'!$L116)/30)+($J116*'Input Bank'!AM116)</f>
        <v>0</v>
      </c>
      <c r="AN116" s="446">
        <f>Bobot!$P116*($I116*('Input Bank'!$K116+'Input Bank'!$L116)/30)+($J116*'Input Bank'!AN116)</f>
        <v>0</v>
      </c>
      <c r="AO116" s="446">
        <f>Bobot!$P116*($I116*('Input Bank'!$K116+'Input Bank'!$L116)/30)+($J116*'Input Bank'!AO116)</f>
        <v>0</v>
      </c>
      <c r="AP116" s="446">
        <f>Bobot!$P116*($I116*('Input Bank'!$K116+'Input Bank'!$L116)/30)+($J116*'Input Bank'!AP116)</f>
        <v>0</v>
      </c>
      <c r="AQ116" s="478">
        <f>$J116*'Input Bank'!AQ116</f>
        <v>0</v>
      </c>
      <c r="AR116" s="478">
        <f>$J116*'Input Bank'!AR116</f>
        <v>0</v>
      </c>
      <c r="AS116" s="478">
        <f>$J116*'Input Bank'!AS116</f>
        <v>0</v>
      </c>
      <c r="AT116" s="478">
        <f>$J116*'Input Bank'!AT116</f>
        <v>0</v>
      </c>
      <c r="AU116" s="478">
        <f>$J116*'Input Bank'!AU116</f>
        <v>0</v>
      </c>
      <c r="AV116" s="478">
        <f>$J116*'Input Bank'!AV116</f>
        <v>0</v>
      </c>
      <c r="AW116" s="478">
        <f>$J116*'Input Bank'!AW116</f>
        <v>0</v>
      </c>
      <c r="AX116" s="478">
        <f>$J116*'Input Bank'!AX116</f>
        <v>0</v>
      </c>
      <c r="AY116" s="478">
        <f>$J116*'Input Bank'!AY116</f>
        <v>0</v>
      </c>
      <c r="AZ116" s="478">
        <f>$J116*'Input Bank'!AZ116</f>
        <v>0</v>
      </c>
      <c r="BA116" s="478">
        <f>$J116*'Input Bank'!BA116</f>
        <v>0</v>
      </c>
      <c r="BB116" s="510"/>
      <c r="BC116" s="23"/>
      <c r="BD116" s="415"/>
      <c r="BE116" s="415"/>
      <c r="BF116" s="415"/>
      <c r="BG116" s="415"/>
      <c r="BH116" s="415"/>
      <c r="BI116" s="415"/>
      <c r="BJ116" s="415"/>
    </row>
    <row r="117" spans="1:62" s="24" customFormat="1" ht="51">
      <c r="A117" s="439"/>
      <c r="B117" s="439"/>
      <c r="C117" s="439"/>
      <c r="D117" s="439"/>
      <c r="E117" s="439"/>
      <c r="F117" s="47" t="s">
        <v>135</v>
      </c>
      <c r="G117" s="138" t="s">
        <v>441</v>
      </c>
      <c r="H117" s="161" t="s">
        <v>590</v>
      </c>
      <c r="I117" s="443">
        <f>IF($K$7="Skenario Bank 1",VLOOKUP($F117,Bobot!$F$16:$AA$180,15,0),IF($K$7="Skenario Bank 2",VLOOKUP(F117,Bobot!$F$16:$AA$180,18,0),IF($K$7="Skenario Bank 3",VLOOKUP($F117,Bobot!$F$16:$AA$180,21,0),0)))</f>
        <v>0</v>
      </c>
      <c r="J117" s="444">
        <f>IF($K$7="Skenario Bank 1",VLOOKUP($F117,Bobot!$F$16:$AA$180,16,0),IF($K$7="Skenario Bank 2",VLOOKUP($F117,Bobot!$F$16:$AA$180,19,0),IF($K$7="Skenario Bank 3",VLOOKUP($F117,Bobot!$F$16:$AA$180,22,0),0)))</f>
        <v>0</v>
      </c>
      <c r="K117" s="507"/>
      <c r="L117" s="508">
        <f>IF(Bobot!$P117=0,1,0)*('Input Bank'!L117+'Input Bank'!K117)*I117</f>
        <v>0</v>
      </c>
      <c r="M117" s="446">
        <f>Bobot!$P117*($I117*('Input Bank'!$K117+'Input Bank'!$L117)/30)+($J117*'Input Bank'!M117)</f>
        <v>0</v>
      </c>
      <c r="N117" s="446">
        <f>Bobot!$P117*($I117*('Input Bank'!$K117+'Input Bank'!$L117)/30)+($J117*'Input Bank'!N117)</f>
        <v>0</v>
      </c>
      <c r="O117" s="446">
        <f>Bobot!$P117*($I117*('Input Bank'!$K117+'Input Bank'!$L117)/30)+($J117*'Input Bank'!O117)</f>
        <v>0</v>
      </c>
      <c r="P117" s="446">
        <f>Bobot!$P117*($I117*('Input Bank'!$K117+'Input Bank'!$L117)/30)+($J117*'Input Bank'!P117)</f>
        <v>0</v>
      </c>
      <c r="Q117" s="446">
        <f>Bobot!$P117*($I117*('Input Bank'!$K117+'Input Bank'!$L117)/30)+($J117*'Input Bank'!Q117)</f>
        <v>0</v>
      </c>
      <c r="R117" s="446">
        <f>Bobot!$P117*($I117*('Input Bank'!$K117+'Input Bank'!$L117)/30)+($J117*'Input Bank'!R117)</f>
        <v>0</v>
      </c>
      <c r="S117" s="446">
        <f>Bobot!$P117*($I117*('Input Bank'!$K117+'Input Bank'!$L117)/30)+($J117*'Input Bank'!S117)</f>
        <v>0</v>
      </c>
      <c r="T117" s="446">
        <f>Bobot!$P117*($I117*('Input Bank'!$K117+'Input Bank'!$L117)/30)+($J117*'Input Bank'!T117)</f>
        <v>0</v>
      </c>
      <c r="U117" s="446">
        <f>Bobot!$P117*($I117*('Input Bank'!$K117+'Input Bank'!$L117)/30)+($J117*'Input Bank'!U117)</f>
        <v>0</v>
      </c>
      <c r="V117" s="446">
        <f>Bobot!$P117*($I117*('Input Bank'!$K117+'Input Bank'!$L117)/30)+($J117*'Input Bank'!V117)</f>
        <v>0</v>
      </c>
      <c r="W117" s="446">
        <f>Bobot!$P117*($I117*('Input Bank'!$K117+'Input Bank'!$L117)/30)+($J117*'Input Bank'!W117)</f>
        <v>0</v>
      </c>
      <c r="X117" s="446">
        <f>Bobot!$P117*($I117*('Input Bank'!$K117+'Input Bank'!$L117)/30)+($J117*'Input Bank'!X117)</f>
        <v>0</v>
      </c>
      <c r="Y117" s="446">
        <f>Bobot!$P117*($I117*('Input Bank'!$K117+'Input Bank'!$L117)/30)+($J117*'Input Bank'!Y117)</f>
        <v>0</v>
      </c>
      <c r="Z117" s="446">
        <f>Bobot!$P117*($I117*('Input Bank'!$K117+'Input Bank'!$L117)/30)+($J117*'Input Bank'!Z117)</f>
        <v>0</v>
      </c>
      <c r="AA117" s="446">
        <f>Bobot!$P117*($I117*('Input Bank'!$K117+'Input Bank'!$L117)/30)+($J117*'Input Bank'!AA117)</f>
        <v>0</v>
      </c>
      <c r="AB117" s="446">
        <f>Bobot!$P117*($I117*('Input Bank'!$K117+'Input Bank'!$L117)/30)+($J117*'Input Bank'!AB117)</f>
        <v>0</v>
      </c>
      <c r="AC117" s="446">
        <f>Bobot!$P117*($I117*('Input Bank'!$K117+'Input Bank'!$L117)/30)+($J117*'Input Bank'!AC117)</f>
        <v>0</v>
      </c>
      <c r="AD117" s="446">
        <f>Bobot!$P117*($I117*('Input Bank'!$K117+'Input Bank'!$L117)/30)+($J117*'Input Bank'!AD117)</f>
        <v>0</v>
      </c>
      <c r="AE117" s="446">
        <f>Bobot!$P117*($I117*('Input Bank'!$K117+'Input Bank'!$L117)/30)+($J117*'Input Bank'!AE117)</f>
        <v>0</v>
      </c>
      <c r="AF117" s="446">
        <f>Bobot!$P117*($I117*('Input Bank'!$K117+'Input Bank'!$L117)/30)+($J117*'Input Bank'!AF117)</f>
        <v>0</v>
      </c>
      <c r="AG117" s="446">
        <f>Bobot!$P117*($I117*('Input Bank'!$K117+'Input Bank'!$L117)/30)+($J117*'Input Bank'!AG117)</f>
        <v>0</v>
      </c>
      <c r="AH117" s="446">
        <f>Bobot!$P117*($I117*('Input Bank'!$K117+'Input Bank'!$L117)/30)+($J117*'Input Bank'!AH117)</f>
        <v>0</v>
      </c>
      <c r="AI117" s="446">
        <f>Bobot!$P117*($I117*('Input Bank'!$K117+'Input Bank'!$L117)/30)+($J117*'Input Bank'!AI117)</f>
        <v>0</v>
      </c>
      <c r="AJ117" s="446">
        <f>Bobot!$P117*($I117*('Input Bank'!$K117+'Input Bank'!$L117)/30)+($J117*'Input Bank'!AJ117)</f>
        <v>0</v>
      </c>
      <c r="AK117" s="446">
        <f>Bobot!$P117*($I117*('Input Bank'!$K117+'Input Bank'!$L117)/30)+($J117*'Input Bank'!AK117)</f>
        <v>0</v>
      </c>
      <c r="AL117" s="446">
        <f>Bobot!$P117*($I117*('Input Bank'!$K117+'Input Bank'!$L117)/30)+($J117*'Input Bank'!AL117)</f>
        <v>0</v>
      </c>
      <c r="AM117" s="446">
        <f>Bobot!$P117*($I117*('Input Bank'!$K117+'Input Bank'!$L117)/30)+($J117*'Input Bank'!AM117)</f>
        <v>0</v>
      </c>
      <c r="AN117" s="446">
        <f>Bobot!$P117*($I117*('Input Bank'!$K117+'Input Bank'!$L117)/30)+($J117*'Input Bank'!AN117)</f>
        <v>0</v>
      </c>
      <c r="AO117" s="446">
        <f>Bobot!$P117*($I117*('Input Bank'!$K117+'Input Bank'!$L117)/30)+($J117*'Input Bank'!AO117)</f>
        <v>0</v>
      </c>
      <c r="AP117" s="446">
        <f>Bobot!$P117*($I117*('Input Bank'!$K117+'Input Bank'!$L117)/30)+($J117*'Input Bank'!AP117)</f>
        <v>0</v>
      </c>
      <c r="AQ117" s="478">
        <f>$J117*'Input Bank'!AQ117</f>
        <v>0</v>
      </c>
      <c r="AR117" s="478">
        <f>$J117*'Input Bank'!AR117</f>
        <v>0</v>
      </c>
      <c r="AS117" s="478">
        <f>$J117*'Input Bank'!AS117</f>
        <v>0</v>
      </c>
      <c r="AT117" s="478">
        <f>$J117*'Input Bank'!AT117</f>
        <v>0</v>
      </c>
      <c r="AU117" s="478">
        <f>$J117*'Input Bank'!AU117</f>
        <v>0</v>
      </c>
      <c r="AV117" s="478">
        <f>$J117*'Input Bank'!AV117</f>
        <v>0</v>
      </c>
      <c r="AW117" s="478">
        <f>$J117*'Input Bank'!AW117</f>
        <v>0</v>
      </c>
      <c r="AX117" s="478">
        <f>$J117*'Input Bank'!AX117</f>
        <v>0</v>
      </c>
      <c r="AY117" s="478">
        <f>$J117*'Input Bank'!AY117</f>
        <v>0</v>
      </c>
      <c r="AZ117" s="478">
        <f>$J117*'Input Bank'!AZ117</f>
        <v>0</v>
      </c>
      <c r="BA117" s="478">
        <f>$J117*'Input Bank'!BA117</f>
        <v>0</v>
      </c>
      <c r="BB117" s="510"/>
      <c r="BC117" s="23"/>
      <c r="BD117" s="415"/>
      <c r="BE117" s="415"/>
      <c r="BF117" s="415"/>
      <c r="BG117" s="415"/>
      <c r="BH117" s="415"/>
      <c r="BI117" s="415"/>
      <c r="BJ117" s="415"/>
    </row>
    <row r="118" spans="1:62" s="24" customFormat="1" ht="13">
      <c r="A118" s="439"/>
      <c r="B118" s="439"/>
      <c r="C118" s="439"/>
      <c r="D118" s="439"/>
      <c r="E118" s="439"/>
      <c r="F118" s="47" t="s">
        <v>136</v>
      </c>
      <c r="G118" s="64" t="s">
        <v>555</v>
      </c>
      <c r="H118" s="110" t="s">
        <v>253</v>
      </c>
      <c r="I118" s="443">
        <f>IF($K$7="Skenario Bank 1",VLOOKUP($F118,Bobot!$F$16:$AA$180,15,0),IF($K$7="Skenario Bank 2",VLOOKUP(F118,Bobot!$F$16:$AA$180,18,0),IF($K$7="Skenario Bank 3",VLOOKUP($F118,Bobot!$F$16:$AA$180,21,0),0)))</f>
        <v>0</v>
      </c>
      <c r="J118" s="444">
        <f>IF($K$7="Skenario Bank 1",VLOOKUP($F118,Bobot!$F$16:$AA$180,16,0),IF($K$7="Skenario Bank 2",VLOOKUP($F118,Bobot!$F$16:$AA$180,19,0),IF($K$7="Skenario Bank 3",VLOOKUP($F118,Bobot!$F$16:$AA$180,22,0),0)))</f>
        <v>0</v>
      </c>
      <c r="K118" s="507"/>
      <c r="L118" s="503">
        <f t="shared" ref="L118:BA118" si="26">SUM(L119:L122)</f>
        <v>0</v>
      </c>
      <c r="M118" s="504">
        <f t="shared" si="26"/>
        <v>0</v>
      </c>
      <c r="N118" s="504">
        <f t="shared" si="26"/>
        <v>0</v>
      </c>
      <c r="O118" s="504">
        <f t="shared" si="26"/>
        <v>0</v>
      </c>
      <c r="P118" s="504">
        <f t="shared" si="26"/>
        <v>0</v>
      </c>
      <c r="Q118" s="504">
        <f t="shared" si="26"/>
        <v>0</v>
      </c>
      <c r="R118" s="504">
        <f t="shared" si="26"/>
        <v>0</v>
      </c>
      <c r="S118" s="504">
        <f t="shared" si="26"/>
        <v>0</v>
      </c>
      <c r="T118" s="504">
        <f t="shared" si="26"/>
        <v>0</v>
      </c>
      <c r="U118" s="504">
        <f t="shared" si="26"/>
        <v>0</v>
      </c>
      <c r="V118" s="504">
        <f t="shared" si="26"/>
        <v>0</v>
      </c>
      <c r="W118" s="504">
        <f t="shared" si="26"/>
        <v>0</v>
      </c>
      <c r="X118" s="504">
        <f t="shared" si="26"/>
        <v>0</v>
      </c>
      <c r="Y118" s="504">
        <f t="shared" si="26"/>
        <v>0</v>
      </c>
      <c r="Z118" s="504">
        <f t="shared" si="26"/>
        <v>0</v>
      </c>
      <c r="AA118" s="504">
        <f t="shared" si="26"/>
        <v>0</v>
      </c>
      <c r="AB118" s="504">
        <f t="shared" si="26"/>
        <v>0</v>
      </c>
      <c r="AC118" s="504">
        <f t="shared" si="26"/>
        <v>0</v>
      </c>
      <c r="AD118" s="504">
        <f t="shared" si="26"/>
        <v>0</v>
      </c>
      <c r="AE118" s="504">
        <f t="shared" si="26"/>
        <v>0</v>
      </c>
      <c r="AF118" s="504">
        <f t="shared" si="26"/>
        <v>0</v>
      </c>
      <c r="AG118" s="504">
        <f t="shared" si="26"/>
        <v>0</v>
      </c>
      <c r="AH118" s="504">
        <f t="shared" si="26"/>
        <v>0</v>
      </c>
      <c r="AI118" s="504">
        <f t="shared" si="26"/>
        <v>0</v>
      </c>
      <c r="AJ118" s="504">
        <f t="shared" si="26"/>
        <v>0</v>
      </c>
      <c r="AK118" s="504">
        <f t="shared" si="26"/>
        <v>0</v>
      </c>
      <c r="AL118" s="504">
        <f t="shared" si="26"/>
        <v>0</v>
      </c>
      <c r="AM118" s="504">
        <f t="shared" si="26"/>
        <v>0</v>
      </c>
      <c r="AN118" s="504">
        <f t="shared" si="26"/>
        <v>0</v>
      </c>
      <c r="AO118" s="504">
        <f t="shared" si="26"/>
        <v>0</v>
      </c>
      <c r="AP118" s="504">
        <f t="shared" si="26"/>
        <v>0</v>
      </c>
      <c r="AQ118" s="503">
        <f t="shared" si="26"/>
        <v>0</v>
      </c>
      <c r="AR118" s="503">
        <f t="shared" si="26"/>
        <v>0</v>
      </c>
      <c r="AS118" s="503">
        <f t="shared" si="26"/>
        <v>0</v>
      </c>
      <c r="AT118" s="503">
        <f t="shared" si="26"/>
        <v>0</v>
      </c>
      <c r="AU118" s="503">
        <f t="shared" si="26"/>
        <v>0</v>
      </c>
      <c r="AV118" s="503">
        <f t="shared" si="26"/>
        <v>0</v>
      </c>
      <c r="AW118" s="503">
        <f t="shared" si="26"/>
        <v>0</v>
      </c>
      <c r="AX118" s="503">
        <f t="shared" si="26"/>
        <v>0</v>
      </c>
      <c r="AY118" s="503">
        <f t="shared" si="26"/>
        <v>0</v>
      </c>
      <c r="AZ118" s="503">
        <f t="shared" si="26"/>
        <v>0</v>
      </c>
      <c r="BA118" s="512">
        <f t="shared" si="26"/>
        <v>0</v>
      </c>
      <c r="BB118" s="510"/>
      <c r="BC118" s="23"/>
      <c r="BD118" s="415"/>
      <c r="BE118" s="415"/>
      <c r="BF118" s="415"/>
      <c r="BG118" s="415"/>
      <c r="BH118" s="415"/>
      <c r="BI118" s="415"/>
      <c r="BJ118" s="415"/>
    </row>
    <row r="119" spans="1:62" s="24" customFormat="1" ht="25">
      <c r="A119" s="439"/>
      <c r="B119" s="439"/>
      <c r="C119" s="439"/>
      <c r="D119" s="439"/>
      <c r="E119" s="439"/>
      <c r="F119" s="47" t="s">
        <v>137</v>
      </c>
      <c r="G119" s="129" t="s">
        <v>442</v>
      </c>
      <c r="H119" s="108" t="s">
        <v>254</v>
      </c>
      <c r="I119" s="443">
        <f>IF($K$7="Skenario Bank 1",VLOOKUP($F119,Bobot!$F$16:$AA$180,15,0),IF($K$7="Skenario Bank 2",VLOOKUP(F119,Bobot!$F$16:$AA$180,18,0),IF($K$7="Skenario Bank 3",VLOOKUP($F119,Bobot!$F$16:$AA$180,21,0),0)))</f>
        <v>0</v>
      </c>
      <c r="J119" s="444">
        <f>IF($K$7="Skenario Bank 1",VLOOKUP($F119,Bobot!$F$16:$AA$180,16,0),IF($K$7="Skenario Bank 2",VLOOKUP($F119,Bobot!$F$16:$AA$180,19,0),IF($K$7="Skenario Bank 3",VLOOKUP($F119,Bobot!$F$16:$AA$180,22,0),0)))</f>
        <v>0</v>
      </c>
      <c r="K119" s="507"/>
      <c r="L119" s="508">
        <f>IF(Bobot!$P119=0,1,0)*('Input Bank'!L119+'Input Bank'!K119)*I119</f>
        <v>0</v>
      </c>
      <c r="M119" s="446">
        <f>Bobot!$P119*($I119*('Input Bank'!$K119+'Input Bank'!$L119)/30)+($J119*'Input Bank'!M119)</f>
        <v>0</v>
      </c>
      <c r="N119" s="446">
        <f>Bobot!$P119*($I119*('Input Bank'!$K119+'Input Bank'!$L119)/30)+($J119*'Input Bank'!N119)</f>
        <v>0</v>
      </c>
      <c r="O119" s="446">
        <f>Bobot!$P119*($I119*('Input Bank'!$K119+'Input Bank'!$L119)/30)+($J119*'Input Bank'!O119)</f>
        <v>0</v>
      </c>
      <c r="P119" s="446">
        <f>Bobot!$P119*($I119*('Input Bank'!$K119+'Input Bank'!$L119)/30)+($J119*'Input Bank'!P119)</f>
        <v>0</v>
      </c>
      <c r="Q119" s="446">
        <f>Bobot!$P119*($I119*('Input Bank'!$K119+'Input Bank'!$L119)/30)+($J119*'Input Bank'!Q119)</f>
        <v>0</v>
      </c>
      <c r="R119" s="446">
        <f>Bobot!$P119*($I119*('Input Bank'!$K119+'Input Bank'!$L119)/30)+($J119*'Input Bank'!R119)</f>
        <v>0</v>
      </c>
      <c r="S119" s="446">
        <f>Bobot!$P119*($I119*('Input Bank'!$K119+'Input Bank'!$L119)/30)+($J119*'Input Bank'!S119)</f>
        <v>0</v>
      </c>
      <c r="T119" s="446">
        <f>Bobot!$P119*($I119*('Input Bank'!$K119+'Input Bank'!$L119)/30)+($J119*'Input Bank'!T119)</f>
        <v>0</v>
      </c>
      <c r="U119" s="446">
        <f>Bobot!$P119*($I119*('Input Bank'!$K119+'Input Bank'!$L119)/30)+($J119*'Input Bank'!U119)</f>
        <v>0</v>
      </c>
      <c r="V119" s="446">
        <f>Bobot!$P119*($I119*('Input Bank'!$K119+'Input Bank'!$L119)/30)+($J119*'Input Bank'!V119)</f>
        <v>0</v>
      </c>
      <c r="W119" s="446">
        <f>Bobot!$P119*($I119*('Input Bank'!$K119+'Input Bank'!$L119)/30)+($J119*'Input Bank'!W119)</f>
        <v>0</v>
      </c>
      <c r="X119" s="446">
        <f>Bobot!$P119*($I119*('Input Bank'!$K119+'Input Bank'!$L119)/30)+($J119*'Input Bank'!X119)</f>
        <v>0</v>
      </c>
      <c r="Y119" s="446">
        <f>Bobot!$P119*($I119*('Input Bank'!$K119+'Input Bank'!$L119)/30)+($J119*'Input Bank'!Y119)</f>
        <v>0</v>
      </c>
      <c r="Z119" s="446">
        <f>Bobot!$P119*($I119*('Input Bank'!$K119+'Input Bank'!$L119)/30)+($J119*'Input Bank'!Z119)</f>
        <v>0</v>
      </c>
      <c r="AA119" s="446">
        <f>Bobot!$P119*($I119*('Input Bank'!$K119+'Input Bank'!$L119)/30)+($J119*'Input Bank'!AA119)</f>
        <v>0</v>
      </c>
      <c r="AB119" s="446">
        <f>Bobot!$P119*($I119*('Input Bank'!$K119+'Input Bank'!$L119)/30)+($J119*'Input Bank'!AB119)</f>
        <v>0</v>
      </c>
      <c r="AC119" s="446">
        <f>Bobot!$P119*($I119*('Input Bank'!$K119+'Input Bank'!$L119)/30)+($J119*'Input Bank'!AC119)</f>
        <v>0</v>
      </c>
      <c r="AD119" s="446">
        <f>Bobot!$P119*($I119*('Input Bank'!$K119+'Input Bank'!$L119)/30)+($J119*'Input Bank'!AD119)</f>
        <v>0</v>
      </c>
      <c r="AE119" s="446">
        <f>Bobot!$P119*($I119*('Input Bank'!$K119+'Input Bank'!$L119)/30)+($J119*'Input Bank'!AE119)</f>
        <v>0</v>
      </c>
      <c r="AF119" s="446">
        <f>Bobot!$P119*($I119*('Input Bank'!$K119+'Input Bank'!$L119)/30)+($J119*'Input Bank'!AF119)</f>
        <v>0</v>
      </c>
      <c r="AG119" s="446">
        <f>Bobot!$P119*($I119*('Input Bank'!$K119+'Input Bank'!$L119)/30)+($J119*'Input Bank'!AG119)</f>
        <v>0</v>
      </c>
      <c r="AH119" s="446">
        <f>Bobot!$P119*($I119*('Input Bank'!$K119+'Input Bank'!$L119)/30)+($J119*'Input Bank'!AH119)</f>
        <v>0</v>
      </c>
      <c r="AI119" s="446">
        <f>Bobot!$P119*($I119*('Input Bank'!$K119+'Input Bank'!$L119)/30)+($J119*'Input Bank'!AI119)</f>
        <v>0</v>
      </c>
      <c r="AJ119" s="446">
        <f>Bobot!$P119*($I119*('Input Bank'!$K119+'Input Bank'!$L119)/30)+($J119*'Input Bank'!AJ119)</f>
        <v>0</v>
      </c>
      <c r="AK119" s="446">
        <f>Bobot!$P119*($I119*('Input Bank'!$K119+'Input Bank'!$L119)/30)+($J119*'Input Bank'!AK119)</f>
        <v>0</v>
      </c>
      <c r="AL119" s="446">
        <f>Bobot!$P119*($I119*('Input Bank'!$K119+'Input Bank'!$L119)/30)+($J119*'Input Bank'!AL119)</f>
        <v>0</v>
      </c>
      <c r="AM119" s="446">
        <f>Bobot!$P119*($I119*('Input Bank'!$K119+'Input Bank'!$L119)/30)+($J119*'Input Bank'!AM119)</f>
        <v>0</v>
      </c>
      <c r="AN119" s="446">
        <f>Bobot!$P119*($I119*('Input Bank'!$K119+'Input Bank'!$L119)/30)+($J119*'Input Bank'!AN119)</f>
        <v>0</v>
      </c>
      <c r="AO119" s="446">
        <f>Bobot!$P119*($I119*('Input Bank'!$K119+'Input Bank'!$L119)/30)+($J119*'Input Bank'!AO119)</f>
        <v>0</v>
      </c>
      <c r="AP119" s="446">
        <f>Bobot!$P119*($I119*('Input Bank'!$K119+'Input Bank'!$L119)/30)+($J119*'Input Bank'!AP119)</f>
        <v>0</v>
      </c>
      <c r="AQ119" s="478">
        <f>$J119*'Input Bank'!AQ119</f>
        <v>0</v>
      </c>
      <c r="AR119" s="478">
        <f>$J119*'Input Bank'!AR119</f>
        <v>0</v>
      </c>
      <c r="AS119" s="478">
        <f>$J119*'Input Bank'!AS119</f>
        <v>0</v>
      </c>
      <c r="AT119" s="478">
        <f>$J119*'Input Bank'!AT119</f>
        <v>0</v>
      </c>
      <c r="AU119" s="478">
        <f>$J119*'Input Bank'!AU119</f>
        <v>0</v>
      </c>
      <c r="AV119" s="478">
        <f>$J119*'Input Bank'!AV119</f>
        <v>0</v>
      </c>
      <c r="AW119" s="478">
        <f>$J119*'Input Bank'!AW119</f>
        <v>0</v>
      </c>
      <c r="AX119" s="478">
        <f>$J119*'Input Bank'!AX119</f>
        <v>0</v>
      </c>
      <c r="AY119" s="478">
        <f>$J119*'Input Bank'!AY119</f>
        <v>0</v>
      </c>
      <c r="AZ119" s="478">
        <f>$J119*'Input Bank'!AZ119</f>
        <v>0</v>
      </c>
      <c r="BA119" s="478">
        <f>$J119*'Input Bank'!BA119</f>
        <v>0</v>
      </c>
      <c r="BB119" s="510"/>
      <c r="BC119" s="23"/>
      <c r="BD119" s="415"/>
      <c r="BE119" s="415"/>
      <c r="BF119" s="415"/>
      <c r="BG119" s="415"/>
      <c r="BH119" s="415"/>
      <c r="BI119" s="415"/>
      <c r="BJ119" s="415"/>
    </row>
    <row r="120" spans="1:62" s="24" customFormat="1" ht="37.5">
      <c r="A120" s="439"/>
      <c r="B120" s="439"/>
      <c r="C120" s="439"/>
      <c r="D120" s="439"/>
      <c r="E120" s="439"/>
      <c r="F120" s="47" t="s">
        <v>138</v>
      </c>
      <c r="G120" s="129" t="s">
        <v>443</v>
      </c>
      <c r="H120" s="108" t="s">
        <v>522</v>
      </c>
      <c r="I120" s="443">
        <f>IF($K$7="Skenario Bank 1",VLOOKUP($F120,Bobot!$F$16:$AA$180,15,0),IF($K$7="Skenario Bank 2",VLOOKUP(F120,Bobot!$F$16:$AA$180,18,0),IF($K$7="Skenario Bank 3",VLOOKUP($F120,Bobot!$F$16:$AA$180,21,0),0)))</f>
        <v>0</v>
      </c>
      <c r="J120" s="444">
        <f>IF($K$7="Skenario Bank 1",VLOOKUP($F120,Bobot!$F$16:$AA$180,16,0),IF($K$7="Skenario Bank 2",VLOOKUP($F120,Bobot!$F$16:$AA$180,19,0),IF($K$7="Skenario Bank 3",VLOOKUP($F120,Bobot!$F$16:$AA$180,22,0),0)))</f>
        <v>0</v>
      </c>
      <c r="K120" s="507"/>
      <c r="L120" s="508">
        <f>IF(Bobot!$P120=0,1,0)*('Input Bank'!L120+'Input Bank'!K120)*I120</f>
        <v>0</v>
      </c>
      <c r="M120" s="446">
        <f>Bobot!$P120*($I120*('Input Bank'!$K120+'Input Bank'!$L120)/30)+($J120*'Input Bank'!M120)</f>
        <v>0</v>
      </c>
      <c r="N120" s="446">
        <f>Bobot!$P120*($I120*('Input Bank'!$K120+'Input Bank'!$L120)/30)+($J120*'Input Bank'!N120)</f>
        <v>0</v>
      </c>
      <c r="O120" s="446">
        <f>Bobot!$P120*($I120*('Input Bank'!$K120+'Input Bank'!$L120)/30)+($J120*'Input Bank'!O120)</f>
        <v>0</v>
      </c>
      <c r="P120" s="446">
        <f>Bobot!$P120*($I120*('Input Bank'!$K120+'Input Bank'!$L120)/30)+($J120*'Input Bank'!P120)</f>
        <v>0</v>
      </c>
      <c r="Q120" s="446">
        <f>Bobot!$P120*($I120*('Input Bank'!$K120+'Input Bank'!$L120)/30)+($J120*'Input Bank'!Q120)</f>
        <v>0</v>
      </c>
      <c r="R120" s="446">
        <f>Bobot!$P120*($I120*('Input Bank'!$K120+'Input Bank'!$L120)/30)+($J120*'Input Bank'!R120)</f>
        <v>0</v>
      </c>
      <c r="S120" s="446">
        <f>Bobot!$P120*($I120*('Input Bank'!$K120+'Input Bank'!$L120)/30)+($J120*'Input Bank'!S120)</f>
        <v>0</v>
      </c>
      <c r="T120" s="446">
        <f>Bobot!$P120*($I120*('Input Bank'!$K120+'Input Bank'!$L120)/30)+($J120*'Input Bank'!T120)</f>
        <v>0</v>
      </c>
      <c r="U120" s="446">
        <f>Bobot!$P120*($I120*('Input Bank'!$K120+'Input Bank'!$L120)/30)+($J120*'Input Bank'!U120)</f>
        <v>0</v>
      </c>
      <c r="V120" s="446">
        <f>Bobot!$P120*($I120*('Input Bank'!$K120+'Input Bank'!$L120)/30)+($J120*'Input Bank'!V120)</f>
        <v>0</v>
      </c>
      <c r="W120" s="446">
        <f>Bobot!$P120*($I120*('Input Bank'!$K120+'Input Bank'!$L120)/30)+($J120*'Input Bank'!W120)</f>
        <v>0</v>
      </c>
      <c r="X120" s="446">
        <f>Bobot!$P120*($I120*('Input Bank'!$K120+'Input Bank'!$L120)/30)+($J120*'Input Bank'!X120)</f>
        <v>0</v>
      </c>
      <c r="Y120" s="446">
        <f>Bobot!$P120*($I120*('Input Bank'!$K120+'Input Bank'!$L120)/30)+($J120*'Input Bank'!Y120)</f>
        <v>0</v>
      </c>
      <c r="Z120" s="446">
        <f>Bobot!$P120*($I120*('Input Bank'!$K120+'Input Bank'!$L120)/30)+($J120*'Input Bank'!Z120)</f>
        <v>0</v>
      </c>
      <c r="AA120" s="446">
        <f>Bobot!$P120*($I120*('Input Bank'!$K120+'Input Bank'!$L120)/30)+($J120*'Input Bank'!AA120)</f>
        <v>0</v>
      </c>
      <c r="AB120" s="446">
        <f>Bobot!$P120*($I120*('Input Bank'!$K120+'Input Bank'!$L120)/30)+($J120*'Input Bank'!AB120)</f>
        <v>0</v>
      </c>
      <c r="AC120" s="446">
        <f>Bobot!$P120*($I120*('Input Bank'!$K120+'Input Bank'!$L120)/30)+($J120*'Input Bank'!AC120)</f>
        <v>0</v>
      </c>
      <c r="AD120" s="446">
        <f>Bobot!$P120*($I120*('Input Bank'!$K120+'Input Bank'!$L120)/30)+($J120*'Input Bank'!AD120)</f>
        <v>0</v>
      </c>
      <c r="AE120" s="446">
        <f>Bobot!$P120*($I120*('Input Bank'!$K120+'Input Bank'!$L120)/30)+($J120*'Input Bank'!AE120)</f>
        <v>0</v>
      </c>
      <c r="AF120" s="446">
        <f>Bobot!$P120*($I120*('Input Bank'!$K120+'Input Bank'!$L120)/30)+($J120*'Input Bank'!AF120)</f>
        <v>0</v>
      </c>
      <c r="AG120" s="446">
        <f>Bobot!$P120*($I120*('Input Bank'!$K120+'Input Bank'!$L120)/30)+($J120*'Input Bank'!AG120)</f>
        <v>0</v>
      </c>
      <c r="AH120" s="446">
        <f>Bobot!$P120*($I120*('Input Bank'!$K120+'Input Bank'!$L120)/30)+($J120*'Input Bank'!AH120)</f>
        <v>0</v>
      </c>
      <c r="AI120" s="446">
        <f>Bobot!$P120*($I120*('Input Bank'!$K120+'Input Bank'!$L120)/30)+($J120*'Input Bank'!AI120)</f>
        <v>0</v>
      </c>
      <c r="AJ120" s="446">
        <f>Bobot!$P120*($I120*('Input Bank'!$K120+'Input Bank'!$L120)/30)+($J120*'Input Bank'!AJ120)</f>
        <v>0</v>
      </c>
      <c r="AK120" s="446">
        <f>Bobot!$P120*($I120*('Input Bank'!$K120+'Input Bank'!$L120)/30)+($J120*'Input Bank'!AK120)</f>
        <v>0</v>
      </c>
      <c r="AL120" s="446">
        <f>Bobot!$P120*($I120*('Input Bank'!$K120+'Input Bank'!$L120)/30)+($J120*'Input Bank'!AL120)</f>
        <v>0</v>
      </c>
      <c r="AM120" s="446">
        <f>Bobot!$P120*($I120*('Input Bank'!$K120+'Input Bank'!$L120)/30)+($J120*'Input Bank'!AM120)</f>
        <v>0</v>
      </c>
      <c r="AN120" s="446">
        <f>Bobot!$P120*($I120*('Input Bank'!$K120+'Input Bank'!$L120)/30)+($J120*'Input Bank'!AN120)</f>
        <v>0</v>
      </c>
      <c r="AO120" s="446">
        <f>Bobot!$P120*($I120*('Input Bank'!$K120+'Input Bank'!$L120)/30)+($J120*'Input Bank'!AO120)</f>
        <v>0</v>
      </c>
      <c r="AP120" s="446">
        <f>Bobot!$P120*($I120*('Input Bank'!$K120+'Input Bank'!$L120)/30)+($J120*'Input Bank'!AP120)</f>
        <v>0</v>
      </c>
      <c r="AQ120" s="478">
        <f>$J120*'Input Bank'!AQ120</f>
        <v>0</v>
      </c>
      <c r="AR120" s="478">
        <f>$J120*'Input Bank'!AR120</f>
        <v>0</v>
      </c>
      <c r="AS120" s="478">
        <f>$J120*'Input Bank'!AS120</f>
        <v>0</v>
      </c>
      <c r="AT120" s="478">
        <f>$J120*'Input Bank'!AT120</f>
        <v>0</v>
      </c>
      <c r="AU120" s="478">
        <f>$J120*'Input Bank'!AU120</f>
        <v>0</v>
      </c>
      <c r="AV120" s="478">
        <f>$J120*'Input Bank'!AV120</f>
        <v>0</v>
      </c>
      <c r="AW120" s="478">
        <f>$J120*'Input Bank'!AW120</f>
        <v>0</v>
      </c>
      <c r="AX120" s="478">
        <f>$J120*'Input Bank'!AX120</f>
        <v>0</v>
      </c>
      <c r="AY120" s="478">
        <f>$J120*'Input Bank'!AY120</f>
        <v>0</v>
      </c>
      <c r="AZ120" s="478">
        <f>$J120*'Input Bank'!AZ120</f>
        <v>0</v>
      </c>
      <c r="BA120" s="478">
        <f>$J120*'Input Bank'!BA120</f>
        <v>0</v>
      </c>
      <c r="BB120" s="510"/>
      <c r="BC120" s="23"/>
      <c r="BD120" s="415"/>
      <c r="BE120" s="415"/>
      <c r="BF120" s="415"/>
      <c r="BG120" s="415"/>
      <c r="BH120" s="415"/>
      <c r="BI120" s="415"/>
      <c r="BJ120" s="415"/>
    </row>
    <row r="121" spans="1:62" s="24" customFormat="1">
      <c r="A121" s="439"/>
      <c r="B121" s="439"/>
      <c r="C121" s="439"/>
      <c r="D121" s="439"/>
      <c r="E121" s="439"/>
      <c r="F121" s="47" t="s">
        <v>139</v>
      </c>
      <c r="G121" s="69" t="s">
        <v>444</v>
      </c>
      <c r="H121" s="45" t="s">
        <v>255</v>
      </c>
      <c r="I121" s="443">
        <f>IF($K$7="Skenario Bank 1",VLOOKUP($F121,Bobot!$F$16:$AA$180,15,0),IF($K$7="Skenario Bank 2",VLOOKUP(F121,Bobot!$F$16:$AA$180,18,0),IF($K$7="Skenario Bank 3",VLOOKUP($F121,Bobot!$F$16:$AA$180,21,0),0)))</f>
        <v>0</v>
      </c>
      <c r="J121" s="444">
        <f>IF($K$7="Skenario Bank 1",VLOOKUP($F121,Bobot!$F$16:$AA$180,16,0),IF($K$7="Skenario Bank 2",VLOOKUP($F121,Bobot!$F$16:$AA$180,19,0),IF($K$7="Skenario Bank 3",VLOOKUP($F121,Bobot!$F$16:$AA$180,22,0),0)))</f>
        <v>0</v>
      </c>
      <c r="K121" s="507"/>
      <c r="L121" s="508">
        <f>IF(Bobot!$P121=0,1,0)*('Input Bank'!L121+'Input Bank'!K121)*I121</f>
        <v>0</v>
      </c>
      <c r="M121" s="446">
        <f>Bobot!$P121*($I121*('Input Bank'!$K121+'Input Bank'!$L121)/30)+($J121*'Input Bank'!M121)</f>
        <v>0</v>
      </c>
      <c r="N121" s="446">
        <f>Bobot!$P121*($I121*('Input Bank'!$K121+'Input Bank'!$L121)/30)+($J121*'Input Bank'!N121)</f>
        <v>0</v>
      </c>
      <c r="O121" s="446">
        <f>Bobot!$P121*($I121*('Input Bank'!$K121+'Input Bank'!$L121)/30)+($J121*'Input Bank'!O121)</f>
        <v>0</v>
      </c>
      <c r="P121" s="446">
        <f>Bobot!$P121*($I121*('Input Bank'!$K121+'Input Bank'!$L121)/30)+($J121*'Input Bank'!P121)</f>
        <v>0</v>
      </c>
      <c r="Q121" s="446">
        <f>Bobot!$P121*($I121*('Input Bank'!$K121+'Input Bank'!$L121)/30)+($J121*'Input Bank'!Q121)</f>
        <v>0</v>
      </c>
      <c r="R121" s="446">
        <f>Bobot!$P121*($I121*('Input Bank'!$K121+'Input Bank'!$L121)/30)+($J121*'Input Bank'!R121)</f>
        <v>0</v>
      </c>
      <c r="S121" s="446">
        <f>Bobot!$P121*($I121*('Input Bank'!$K121+'Input Bank'!$L121)/30)+($J121*'Input Bank'!S121)</f>
        <v>0</v>
      </c>
      <c r="T121" s="446">
        <f>Bobot!$P121*($I121*('Input Bank'!$K121+'Input Bank'!$L121)/30)+($J121*'Input Bank'!T121)</f>
        <v>0</v>
      </c>
      <c r="U121" s="446">
        <f>Bobot!$P121*($I121*('Input Bank'!$K121+'Input Bank'!$L121)/30)+($J121*'Input Bank'!U121)</f>
        <v>0</v>
      </c>
      <c r="V121" s="446">
        <f>Bobot!$P121*($I121*('Input Bank'!$K121+'Input Bank'!$L121)/30)+($J121*'Input Bank'!V121)</f>
        <v>0</v>
      </c>
      <c r="W121" s="446">
        <f>Bobot!$P121*($I121*('Input Bank'!$K121+'Input Bank'!$L121)/30)+($J121*'Input Bank'!W121)</f>
        <v>0</v>
      </c>
      <c r="X121" s="446">
        <f>Bobot!$P121*($I121*('Input Bank'!$K121+'Input Bank'!$L121)/30)+($J121*'Input Bank'!X121)</f>
        <v>0</v>
      </c>
      <c r="Y121" s="446">
        <f>Bobot!$P121*($I121*('Input Bank'!$K121+'Input Bank'!$L121)/30)+($J121*'Input Bank'!Y121)</f>
        <v>0</v>
      </c>
      <c r="Z121" s="446">
        <f>Bobot!$P121*($I121*('Input Bank'!$K121+'Input Bank'!$L121)/30)+($J121*'Input Bank'!Z121)</f>
        <v>0</v>
      </c>
      <c r="AA121" s="446">
        <f>Bobot!$P121*($I121*('Input Bank'!$K121+'Input Bank'!$L121)/30)+($J121*'Input Bank'!AA121)</f>
        <v>0</v>
      </c>
      <c r="AB121" s="446">
        <f>Bobot!$P121*($I121*('Input Bank'!$K121+'Input Bank'!$L121)/30)+($J121*'Input Bank'!AB121)</f>
        <v>0</v>
      </c>
      <c r="AC121" s="446">
        <f>Bobot!$P121*($I121*('Input Bank'!$K121+'Input Bank'!$L121)/30)+($J121*'Input Bank'!AC121)</f>
        <v>0</v>
      </c>
      <c r="AD121" s="446">
        <f>Bobot!$P121*($I121*('Input Bank'!$K121+'Input Bank'!$L121)/30)+($J121*'Input Bank'!AD121)</f>
        <v>0</v>
      </c>
      <c r="AE121" s="446">
        <f>Bobot!$P121*($I121*('Input Bank'!$K121+'Input Bank'!$L121)/30)+($J121*'Input Bank'!AE121)</f>
        <v>0</v>
      </c>
      <c r="AF121" s="446">
        <f>Bobot!$P121*($I121*('Input Bank'!$K121+'Input Bank'!$L121)/30)+($J121*'Input Bank'!AF121)</f>
        <v>0</v>
      </c>
      <c r="AG121" s="446">
        <f>Bobot!$P121*($I121*('Input Bank'!$K121+'Input Bank'!$L121)/30)+($J121*'Input Bank'!AG121)</f>
        <v>0</v>
      </c>
      <c r="AH121" s="446">
        <f>Bobot!$P121*($I121*('Input Bank'!$K121+'Input Bank'!$L121)/30)+($J121*'Input Bank'!AH121)</f>
        <v>0</v>
      </c>
      <c r="AI121" s="446">
        <f>Bobot!$P121*($I121*('Input Bank'!$K121+'Input Bank'!$L121)/30)+($J121*'Input Bank'!AI121)</f>
        <v>0</v>
      </c>
      <c r="AJ121" s="446">
        <f>Bobot!$P121*($I121*('Input Bank'!$K121+'Input Bank'!$L121)/30)+($J121*'Input Bank'!AJ121)</f>
        <v>0</v>
      </c>
      <c r="AK121" s="446">
        <f>Bobot!$P121*($I121*('Input Bank'!$K121+'Input Bank'!$L121)/30)+($J121*'Input Bank'!AK121)</f>
        <v>0</v>
      </c>
      <c r="AL121" s="446">
        <f>Bobot!$P121*($I121*('Input Bank'!$K121+'Input Bank'!$L121)/30)+($J121*'Input Bank'!AL121)</f>
        <v>0</v>
      </c>
      <c r="AM121" s="446">
        <f>Bobot!$P121*($I121*('Input Bank'!$K121+'Input Bank'!$L121)/30)+($J121*'Input Bank'!AM121)</f>
        <v>0</v>
      </c>
      <c r="AN121" s="446">
        <f>Bobot!$P121*($I121*('Input Bank'!$K121+'Input Bank'!$L121)/30)+($J121*'Input Bank'!AN121)</f>
        <v>0</v>
      </c>
      <c r="AO121" s="446">
        <f>Bobot!$P121*($I121*('Input Bank'!$K121+'Input Bank'!$L121)/30)+($J121*'Input Bank'!AO121)</f>
        <v>0</v>
      </c>
      <c r="AP121" s="446">
        <f>Bobot!$P121*($I121*('Input Bank'!$K121+'Input Bank'!$L121)/30)+($J121*'Input Bank'!AP121)</f>
        <v>0</v>
      </c>
      <c r="AQ121" s="478">
        <f>$J121*'Input Bank'!AQ121</f>
        <v>0</v>
      </c>
      <c r="AR121" s="478">
        <f>$J121*'Input Bank'!AR121</f>
        <v>0</v>
      </c>
      <c r="AS121" s="478">
        <f>$J121*'Input Bank'!AS121</f>
        <v>0</v>
      </c>
      <c r="AT121" s="478">
        <f>$J121*'Input Bank'!AT121</f>
        <v>0</v>
      </c>
      <c r="AU121" s="478">
        <f>$J121*'Input Bank'!AU121</f>
        <v>0</v>
      </c>
      <c r="AV121" s="478">
        <f>$J121*'Input Bank'!AV121</f>
        <v>0</v>
      </c>
      <c r="AW121" s="478">
        <f>$J121*'Input Bank'!AW121</f>
        <v>0</v>
      </c>
      <c r="AX121" s="478">
        <f>$J121*'Input Bank'!AX121</f>
        <v>0</v>
      </c>
      <c r="AY121" s="478">
        <f>$J121*'Input Bank'!AY121</f>
        <v>0</v>
      </c>
      <c r="AZ121" s="478">
        <f>$J121*'Input Bank'!AZ121</f>
        <v>0</v>
      </c>
      <c r="BA121" s="478">
        <f>$J121*'Input Bank'!BA121</f>
        <v>0</v>
      </c>
      <c r="BB121" s="510"/>
      <c r="BC121" s="23"/>
      <c r="BD121" s="415"/>
      <c r="BE121" s="415"/>
      <c r="BF121" s="415"/>
      <c r="BG121" s="415"/>
      <c r="BH121" s="415"/>
      <c r="BI121" s="415"/>
      <c r="BJ121" s="415"/>
    </row>
    <row r="122" spans="1:62" s="24" customFormat="1">
      <c r="A122" s="439"/>
      <c r="B122" s="439"/>
      <c r="C122" s="439"/>
      <c r="D122" s="439"/>
      <c r="E122" s="439"/>
      <c r="F122" s="47" t="s">
        <v>140</v>
      </c>
      <c r="G122" s="69" t="s">
        <v>445</v>
      </c>
      <c r="H122" s="45" t="s">
        <v>256</v>
      </c>
      <c r="I122" s="443">
        <f>IF($K$7="Skenario Bank 1",VLOOKUP($F122,Bobot!$F$16:$AA$180,15,0),IF($K$7="Skenario Bank 2",VLOOKUP(F122,Bobot!$F$16:$AA$180,18,0),IF($K$7="Skenario Bank 3",VLOOKUP($F122,Bobot!$F$16:$AA$180,21,0),0)))</f>
        <v>0</v>
      </c>
      <c r="J122" s="444">
        <f>IF($K$7="Skenario Bank 1",VLOOKUP($F122,Bobot!$F$16:$AA$180,16,0),IF($K$7="Skenario Bank 2",VLOOKUP($F122,Bobot!$F$16:$AA$180,19,0),IF($K$7="Skenario Bank 3",VLOOKUP($F122,Bobot!$F$16:$AA$180,22,0),0)))</f>
        <v>0</v>
      </c>
      <c r="K122" s="507"/>
      <c r="L122" s="508">
        <f>IF(Bobot!$P122=0,1,0)*('Input Bank'!L122+'Input Bank'!K122)*I122</f>
        <v>0</v>
      </c>
      <c r="M122" s="446">
        <f>Bobot!$P122*($I122*('Input Bank'!$K122+'Input Bank'!$L122)/30)+($J122*'Input Bank'!M122)</f>
        <v>0</v>
      </c>
      <c r="N122" s="446">
        <f>Bobot!$P122*($I122*('Input Bank'!$K122+'Input Bank'!$L122)/30)+($J122*'Input Bank'!N122)</f>
        <v>0</v>
      </c>
      <c r="O122" s="446">
        <f>Bobot!$P122*($I122*('Input Bank'!$K122+'Input Bank'!$L122)/30)+($J122*'Input Bank'!O122)</f>
        <v>0</v>
      </c>
      <c r="P122" s="446">
        <f>Bobot!$P122*($I122*('Input Bank'!$K122+'Input Bank'!$L122)/30)+($J122*'Input Bank'!P122)</f>
        <v>0</v>
      </c>
      <c r="Q122" s="446">
        <f>Bobot!$P122*($I122*('Input Bank'!$K122+'Input Bank'!$L122)/30)+($J122*'Input Bank'!Q122)</f>
        <v>0</v>
      </c>
      <c r="R122" s="446">
        <f>Bobot!$P122*($I122*('Input Bank'!$K122+'Input Bank'!$L122)/30)+($J122*'Input Bank'!R122)</f>
        <v>0</v>
      </c>
      <c r="S122" s="446">
        <f>Bobot!$P122*($I122*('Input Bank'!$K122+'Input Bank'!$L122)/30)+($J122*'Input Bank'!S122)</f>
        <v>0</v>
      </c>
      <c r="T122" s="446">
        <f>Bobot!$P122*($I122*('Input Bank'!$K122+'Input Bank'!$L122)/30)+($J122*'Input Bank'!T122)</f>
        <v>0</v>
      </c>
      <c r="U122" s="446">
        <f>Bobot!$P122*($I122*('Input Bank'!$K122+'Input Bank'!$L122)/30)+($J122*'Input Bank'!U122)</f>
        <v>0</v>
      </c>
      <c r="V122" s="446">
        <f>Bobot!$P122*($I122*('Input Bank'!$K122+'Input Bank'!$L122)/30)+($J122*'Input Bank'!V122)</f>
        <v>0</v>
      </c>
      <c r="W122" s="446">
        <f>Bobot!$P122*($I122*('Input Bank'!$K122+'Input Bank'!$L122)/30)+($J122*'Input Bank'!W122)</f>
        <v>0</v>
      </c>
      <c r="X122" s="446">
        <f>Bobot!$P122*($I122*('Input Bank'!$K122+'Input Bank'!$L122)/30)+($J122*'Input Bank'!X122)</f>
        <v>0</v>
      </c>
      <c r="Y122" s="446">
        <f>Bobot!$P122*($I122*('Input Bank'!$K122+'Input Bank'!$L122)/30)+($J122*'Input Bank'!Y122)</f>
        <v>0</v>
      </c>
      <c r="Z122" s="446">
        <f>Bobot!$P122*($I122*('Input Bank'!$K122+'Input Bank'!$L122)/30)+($J122*'Input Bank'!Z122)</f>
        <v>0</v>
      </c>
      <c r="AA122" s="446">
        <f>Bobot!$P122*($I122*('Input Bank'!$K122+'Input Bank'!$L122)/30)+($J122*'Input Bank'!AA122)</f>
        <v>0</v>
      </c>
      <c r="AB122" s="446">
        <f>Bobot!$P122*($I122*('Input Bank'!$K122+'Input Bank'!$L122)/30)+($J122*'Input Bank'!AB122)</f>
        <v>0</v>
      </c>
      <c r="AC122" s="446">
        <f>Bobot!$P122*($I122*('Input Bank'!$K122+'Input Bank'!$L122)/30)+($J122*'Input Bank'!AC122)</f>
        <v>0</v>
      </c>
      <c r="AD122" s="446">
        <f>Bobot!$P122*($I122*('Input Bank'!$K122+'Input Bank'!$L122)/30)+($J122*'Input Bank'!AD122)</f>
        <v>0</v>
      </c>
      <c r="AE122" s="446">
        <f>Bobot!$P122*($I122*('Input Bank'!$K122+'Input Bank'!$L122)/30)+($J122*'Input Bank'!AE122)</f>
        <v>0</v>
      </c>
      <c r="AF122" s="446">
        <f>Bobot!$P122*($I122*('Input Bank'!$K122+'Input Bank'!$L122)/30)+($J122*'Input Bank'!AF122)</f>
        <v>0</v>
      </c>
      <c r="AG122" s="446">
        <f>Bobot!$P122*($I122*('Input Bank'!$K122+'Input Bank'!$L122)/30)+($J122*'Input Bank'!AG122)</f>
        <v>0</v>
      </c>
      <c r="AH122" s="446">
        <f>Bobot!$P122*($I122*('Input Bank'!$K122+'Input Bank'!$L122)/30)+($J122*'Input Bank'!AH122)</f>
        <v>0</v>
      </c>
      <c r="AI122" s="446">
        <f>Bobot!$P122*($I122*('Input Bank'!$K122+'Input Bank'!$L122)/30)+($J122*'Input Bank'!AI122)</f>
        <v>0</v>
      </c>
      <c r="AJ122" s="446">
        <f>Bobot!$P122*($I122*('Input Bank'!$K122+'Input Bank'!$L122)/30)+($J122*'Input Bank'!AJ122)</f>
        <v>0</v>
      </c>
      <c r="AK122" s="446">
        <f>Bobot!$P122*($I122*('Input Bank'!$K122+'Input Bank'!$L122)/30)+($J122*'Input Bank'!AK122)</f>
        <v>0</v>
      </c>
      <c r="AL122" s="446">
        <f>Bobot!$P122*($I122*('Input Bank'!$K122+'Input Bank'!$L122)/30)+($J122*'Input Bank'!AL122)</f>
        <v>0</v>
      </c>
      <c r="AM122" s="446">
        <f>Bobot!$P122*($I122*('Input Bank'!$K122+'Input Bank'!$L122)/30)+($J122*'Input Bank'!AM122)</f>
        <v>0</v>
      </c>
      <c r="AN122" s="446">
        <f>Bobot!$P122*($I122*('Input Bank'!$K122+'Input Bank'!$L122)/30)+($J122*'Input Bank'!AN122)</f>
        <v>0</v>
      </c>
      <c r="AO122" s="446">
        <f>Bobot!$P122*($I122*('Input Bank'!$K122+'Input Bank'!$L122)/30)+($J122*'Input Bank'!AO122)</f>
        <v>0</v>
      </c>
      <c r="AP122" s="446">
        <f>Bobot!$P122*($I122*('Input Bank'!$K122+'Input Bank'!$L122)/30)+($J122*'Input Bank'!AP122)</f>
        <v>0</v>
      </c>
      <c r="AQ122" s="478">
        <f>$J122*'Input Bank'!AQ122</f>
        <v>0</v>
      </c>
      <c r="AR122" s="478">
        <f>$J122*'Input Bank'!AR122</f>
        <v>0</v>
      </c>
      <c r="AS122" s="478">
        <f>$J122*'Input Bank'!AS122</f>
        <v>0</v>
      </c>
      <c r="AT122" s="478">
        <f>$J122*'Input Bank'!AT122</f>
        <v>0</v>
      </c>
      <c r="AU122" s="478">
        <f>$J122*'Input Bank'!AU122</f>
        <v>0</v>
      </c>
      <c r="AV122" s="478">
        <f>$J122*'Input Bank'!AV122</f>
        <v>0</v>
      </c>
      <c r="AW122" s="478">
        <f>$J122*'Input Bank'!AW122</f>
        <v>0</v>
      </c>
      <c r="AX122" s="478">
        <f>$J122*'Input Bank'!AX122</f>
        <v>0</v>
      </c>
      <c r="AY122" s="478">
        <f>$J122*'Input Bank'!AY122</f>
        <v>0</v>
      </c>
      <c r="AZ122" s="478">
        <f>$J122*'Input Bank'!AZ122</f>
        <v>0</v>
      </c>
      <c r="BA122" s="478">
        <f>$J122*'Input Bank'!BA122</f>
        <v>0</v>
      </c>
      <c r="BB122" s="510"/>
      <c r="BC122" s="23"/>
      <c r="BD122" s="415"/>
      <c r="BE122" s="415"/>
      <c r="BF122" s="415"/>
      <c r="BG122" s="415"/>
      <c r="BH122" s="415"/>
      <c r="BI122" s="415"/>
      <c r="BJ122" s="415"/>
    </row>
    <row r="123" spans="1:62" s="24" customFormat="1" ht="13">
      <c r="A123" s="439"/>
      <c r="B123" s="439"/>
      <c r="C123" s="439"/>
      <c r="D123" s="439"/>
      <c r="E123" s="439"/>
      <c r="F123" s="47" t="s">
        <v>11</v>
      </c>
      <c r="G123" s="67" t="s">
        <v>556</v>
      </c>
      <c r="H123" s="36" t="s">
        <v>257</v>
      </c>
      <c r="I123" s="443"/>
      <c r="J123" s="444"/>
      <c r="K123" s="507"/>
      <c r="L123" s="503">
        <f t="shared" ref="L123:BA123" si="27">SUM(L124:L127)</f>
        <v>0</v>
      </c>
      <c r="M123" s="504">
        <f t="shared" si="27"/>
        <v>0</v>
      </c>
      <c r="N123" s="504">
        <f t="shared" si="27"/>
        <v>0</v>
      </c>
      <c r="O123" s="504">
        <f t="shared" si="27"/>
        <v>0</v>
      </c>
      <c r="P123" s="504">
        <f t="shared" si="27"/>
        <v>0</v>
      </c>
      <c r="Q123" s="504">
        <f t="shared" si="27"/>
        <v>0</v>
      </c>
      <c r="R123" s="504">
        <f t="shared" si="27"/>
        <v>0</v>
      </c>
      <c r="S123" s="504">
        <f t="shared" si="27"/>
        <v>0</v>
      </c>
      <c r="T123" s="504">
        <f t="shared" si="27"/>
        <v>0</v>
      </c>
      <c r="U123" s="504">
        <f t="shared" si="27"/>
        <v>0</v>
      </c>
      <c r="V123" s="504">
        <f t="shared" si="27"/>
        <v>0</v>
      </c>
      <c r="W123" s="504">
        <f t="shared" si="27"/>
        <v>0</v>
      </c>
      <c r="X123" s="504">
        <f t="shared" si="27"/>
        <v>0</v>
      </c>
      <c r="Y123" s="504">
        <f t="shared" si="27"/>
        <v>0</v>
      </c>
      <c r="Z123" s="504">
        <f t="shared" si="27"/>
        <v>0</v>
      </c>
      <c r="AA123" s="504">
        <f t="shared" si="27"/>
        <v>0</v>
      </c>
      <c r="AB123" s="504">
        <f t="shared" si="27"/>
        <v>0</v>
      </c>
      <c r="AC123" s="504">
        <f t="shared" si="27"/>
        <v>0</v>
      </c>
      <c r="AD123" s="504">
        <f t="shared" si="27"/>
        <v>0</v>
      </c>
      <c r="AE123" s="504">
        <f t="shared" si="27"/>
        <v>0</v>
      </c>
      <c r="AF123" s="504">
        <f t="shared" si="27"/>
        <v>0</v>
      </c>
      <c r="AG123" s="504">
        <f t="shared" si="27"/>
        <v>0</v>
      </c>
      <c r="AH123" s="504">
        <f t="shared" si="27"/>
        <v>0</v>
      </c>
      <c r="AI123" s="504">
        <f t="shared" si="27"/>
        <v>0</v>
      </c>
      <c r="AJ123" s="504">
        <f t="shared" si="27"/>
        <v>0</v>
      </c>
      <c r="AK123" s="504">
        <f t="shared" si="27"/>
        <v>0</v>
      </c>
      <c r="AL123" s="504">
        <f t="shared" si="27"/>
        <v>0</v>
      </c>
      <c r="AM123" s="504">
        <f t="shared" si="27"/>
        <v>0</v>
      </c>
      <c r="AN123" s="504">
        <f t="shared" si="27"/>
        <v>0</v>
      </c>
      <c r="AO123" s="504">
        <f t="shared" si="27"/>
        <v>0</v>
      </c>
      <c r="AP123" s="504">
        <f t="shared" si="27"/>
        <v>0</v>
      </c>
      <c r="AQ123" s="503">
        <f t="shared" si="27"/>
        <v>0</v>
      </c>
      <c r="AR123" s="503">
        <f t="shared" si="27"/>
        <v>0</v>
      </c>
      <c r="AS123" s="503">
        <f t="shared" si="27"/>
        <v>0</v>
      </c>
      <c r="AT123" s="503">
        <f t="shared" si="27"/>
        <v>0</v>
      </c>
      <c r="AU123" s="503">
        <f t="shared" si="27"/>
        <v>0</v>
      </c>
      <c r="AV123" s="503">
        <f t="shared" si="27"/>
        <v>0</v>
      </c>
      <c r="AW123" s="503">
        <f t="shared" si="27"/>
        <v>0</v>
      </c>
      <c r="AX123" s="503">
        <f t="shared" si="27"/>
        <v>0</v>
      </c>
      <c r="AY123" s="503">
        <f t="shared" si="27"/>
        <v>0</v>
      </c>
      <c r="AZ123" s="503">
        <f t="shared" si="27"/>
        <v>0</v>
      </c>
      <c r="BA123" s="503">
        <f t="shared" si="27"/>
        <v>0</v>
      </c>
      <c r="BB123" s="510"/>
      <c r="BC123" s="23"/>
      <c r="BD123" s="415"/>
      <c r="BE123" s="415"/>
      <c r="BF123" s="415"/>
      <c r="BG123" s="415"/>
      <c r="BH123" s="415"/>
      <c r="BI123" s="415"/>
      <c r="BJ123" s="415"/>
    </row>
    <row r="124" spans="1:62" s="24" customFormat="1" ht="25">
      <c r="A124" s="439"/>
      <c r="B124" s="439"/>
      <c r="C124" s="439"/>
      <c r="D124" s="439"/>
      <c r="E124" s="439"/>
      <c r="F124" s="47" t="s">
        <v>141</v>
      </c>
      <c r="G124" s="69" t="s">
        <v>446</v>
      </c>
      <c r="H124" s="45" t="s">
        <v>254</v>
      </c>
      <c r="I124" s="443">
        <f>IF($K$7="Skenario Bank 1",VLOOKUP($F124,Bobot!$F$16:$AA$180,15,0),IF($K$7="Skenario Bank 2",VLOOKUP(F124,Bobot!$F$16:$AA$180,18,0),IF($K$7="Skenario Bank 3",VLOOKUP($F124,Bobot!$F$16:$AA$180,21,0),0)))</f>
        <v>0</v>
      </c>
      <c r="J124" s="444">
        <f>IF($K$7="Skenario Bank 1",VLOOKUP($F124,Bobot!$F$16:$AA$180,16,0),IF($K$7="Skenario Bank 2",VLOOKUP($F124,Bobot!$F$16:$AA$180,19,0),IF($K$7="Skenario Bank 3",VLOOKUP($F124,Bobot!$F$16:$AA$180,22,0),0)))</f>
        <v>0</v>
      </c>
      <c r="K124" s="507"/>
      <c r="L124" s="508">
        <f>IF(Bobot!$P124=0,1,0)*('Input Bank'!L124+'Input Bank'!K124)*I124</f>
        <v>0</v>
      </c>
      <c r="M124" s="446">
        <f>Bobot!$P124*($I124*('Input Bank'!$K124+'Input Bank'!$L124)/30)+($J124*'Input Bank'!M124)</f>
        <v>0</v>
      </c>
      <c r="N124" s="446">
        <f>Bobot!$P124*($I124*('Input Bank'!$K124+'Input Bank'!$L124)/30)+($J124*'Input Bank'!N124)</f>
        <v>0</v>
      </c>
      <c r="O124" s="446">
        <f>Bobot!$P124*($I124*('Input Bank'!$K124+'Input Bank'!$L124)/30)+($J124*'Input Bank'!O124)</f>
        <v>0</v>
      </c>
      <c r="P124" s="446">
        <f>Bobot!$P124*($I124*('Input Bank'!$K124+'Input Bank'!$L124)/30)+($J124*'Input Bank'!P124)</f>
        <v>0</v>
      </c>
      <c r="Q124" s="446">
        <f>Bobot!$P124*($I124*('Input Bank'!$K124+'Input Bank'!$L124)/30)+($J124*'Input Bank'!Q124)</f>
        <v>0</v>
      </c>
      <c r="R124" s="446">
        <f>Bobot!$P124*($I124*('Input Bank'!$K124+'Input Bank'!$L124)/30)+($J124*'Input Bank'!R124)</f>
        <v>0</v>
      </c>
      <c r="S124" s="446">
        <f>Bobot!$P124*($I124*('Input Bank'!$K124+'Input Bank'!$L124)/30)+($J124*'Input Bank'!S124)</f>
        <v>0</v>
      </c>
      <c r="T124" s="446">
        <f>Bobot!$P124*($I124*('Input Bank'!$K124+'Input Bank'!$L124)/30)+($J124*'Input Bank'!T124)</f>
        <v>0</v>
      </c>
      <c r="U124" s="446">
        <f>Bobot!$P124*($I124*('Input Bank'!$K124+'Input Bank'!$L124)/30)+($J124*'Input Bank'!U124)</f>
        <v>0</v>
      </c>
      <c r="V124" s="446">
        <f>Bobot!$P124*($I124*('Input Bank'!$K124+'Input Bank'!$L124)/30)+($J124*'Input Bank'!V124)</f>
        <v>0</v>
      </c>
      <c r="W124" s="446">
        <f>Bobot!$P124*($I124*('Input Bank'!$K124+'Input Bank'!$L124)/30)+($J124*'Input Bank'!W124)</f>
        <v>0</v>
      </c>
      <c r="X124" s="446">
        <f>Bobot!$P124*($I124*('Input Bank'!$K124+'Input Bank'!$L124)/30)+($J124*'Input Bank'!X124)</f>
        <v>0</v>
      </c>
      <c r="Y124" s="446">
        <f>Bobot!$P124*($I124*('Input Bank'!$K124+'Input Bank'!$L124)/30)+($J124*'Input Bank'!Y124)</f>
        <v>0</v>
      </c>
      <c r="Z124" s="446">
        <f>Bobot!$P124*($I124*('Input Bank'!$K124+'Input Bank'!$L124)/30)+($J124*'Input Bank'!Z124)</f>
        <v>0</v>
      </c>
      <c r="AA124" s="446">
        <f>Bobot!$P124*($I124*('Input Bank'!$K124+'Input Bank'!$L124)/30)+($J124*'Input Bank'!AA124)</f>
        <v>0</v>
      </c>
      <c r="AB124" s="446">
        <f>Bobot!$P124*($I124*('Input Bank'!$K124+'Input Bank'!$L124)/30)+($J124*'Input Bank'!AB124)</f>
        <v>0</v>
      </c>
      <c r="AC124" s="446">
        <f>Bobot!$P124*($I124*('Input Bank'!$K124+'Input Bank'!$L124)/30)+($J124*'Input Bank'!AC124)</f>
        <v>0</v>
      </c>
      <c r="AD124" s="446">
        <f>Bobot!$P124*($I124*('Input Bank'!$K124+'Input Bank'!$L124)/30)+($J124*'Input Bank'!AD124)</f>
        <v>0</v>
      </c>
      <c r="AE124" s="446">
        <f>Bobot!$P124*($I124*('Input Bank'!$K124+'Input Bank'!$L124)/30)+($J124*'Input Bank'!AE124)</f>
        <v>0</v>
      </c>
      <c r="AF124" s="446">
        <f>Bobot!$P124*($I124*('Input Bank'!$K124+'Input Bank'!$L124)/30)+($J124*'Input Bank'!AF124)</f>
        <v>0</v>
      </c>
      <c r="AG124" s="446">
        <f>Bobot!$P124*($I124*('Input Bank'!$K124+'Input Bank'!$L124)/30)+($J124*'Input Bank'!AG124)</f>
        <v>0</v>
      </c>
      <c r="AH124" s="446">
        <f>Bobot!$P124*($I124*('Input Bank'!$K124+'Input Bank'!$L124)/30)+($J124*'Input Bank'!AH124)</f>
        <v>0</v>
      </c>
      <c r="AI124" s="446">
        <f>Bobot!$P124*($I124*('Input Bank'!$K124+'Input Bank'!$L124)/30)+($J124*'Input Bank'!AI124)</f>
        <v>0</v>
      </c>
      <c r="AJ124" s="446">
        <f>Bobot!$P124*($I124*('Input Bank'!$K124+'Input Bank'!$L124)/30)+($J124*'Input Bank'!AJ124)</f>
        <v>0</v>
      </c>
      <c r="AK124" s="446">
        <f>Bobot!$P124*($I124*('Input Bank'!$K124+'Input Bank'!$L124)/30)+($J124*'Input Bank'!AK124)</f>
        <v>0</v>
      </c>
      <c r="AL124" s="446">
        <f>Bobot!$P124*($I124*('Input Bank'!$K124+'Input Bank'!$L124)/30)+($J124*'Input Bank'!AL124)</f>
        <v>0</v>
      </c>
      <c r="AM124" s="446">
        <f>Bobot!$P124*($I124*('Input Bank'!$K124+'Input Bank'!$L124)/30)+($J124*'Input Bank'!AM124)</f>
        <v>0</v>
      </c>
      <c r="AN124" s="446">
        <f>Bobot!$P124*($I124*('Input Bank'!$K124+'Input Bank'!$L124)/30)+($J124*'Input Bank'!AN124)</f>
        <v>0</v>
      </c>
      <c r="AO124" s="446">
        <f>Bobot!$P124*($I124*('Input Bank'!$K124+'Input Bank'!$L124)/30)+($J124*'Input Bank'!AO124)</f>
        <v>0</v>
      </c>
      <c r="AP124" s="446">
        <f>Bobot!$P124*($I124*('Input Bank'!$K124+'Input Bank'!$L124)/30)+($J124*'Input Bank'!AP124)</f>
        <v>0</v>
      </c>
      <c r="AQ124" s="478">
        <f>$J124*'Input Bank'!AQ124</f>
        <v>0</v>
      </c>
      <c r="AR124" s="478">
        <f>$J124*'Input Bank'!AR124</f>
        <v>0</v>
      </c>
      <c r="AS124" s="478">
        <f>$J124*'Input Bank'!AS124</f>
        <v>0</v>
      </c>
      <c r="AT124" s="478">
        <f>$J124*'Input Bank'!AT124</f>
        <v>0</v>
      </c>
      <c r="AU124" s="478">
        <f>$J124*'Input Bank'!AU124</f>
        <v>0</v>
      </c>
      <c r="AV124" s="478">
        <f>$J124*'Input Bank'!AV124</f>
        <v>0</v>
      </c>
      <c r="AW124" s="478">
        <f>$J124*'Input Bank'!AW124</f>
        <v>0</v>
      </c>
      <c r="AX124" s="478">
        <f>$J124*'Input Bank'!AX124</f>
        <v>0</v>
      </c>
      <c r="AY124" s="478">
        <f>$J124*'Input Bank'!AY124</f>
        <v>0</v>
      </c>
      <c r="AZ124" s="478">
        <f>$J124*'Input Bank'!AZ124</f>
        <v>0</v>
      </c>
      <c r="BA124" s="478">
        <f>$J124*'Input Bank'!BA124</f>
        <v>0</v>
      </c>
      <c r="BB124" s="510"/>
      <c r="BC124" s="23"/>
      <c r="BD124" s="415"/>
      <c r="BE124" s="415"/>
      <c r="BF124" s="415"/>
      <c r="BG124" s="415"/>
      <c r="BH124" s="415"/>
      <c r="BI124" s="415"/>
      <c r="BJ124" s="415"/>
    </row>
    <row r="125" spans="1:62" s="24" customFormat="1" ht="37.5">
      <c r="A125" s="439"/>
      <c r="B125" s="439"/>
      <c r="C125" s="439"/>
      <c r="D125" s="439"/>
      <c r="E125" s="439"/>
      <c r="F125" s="47" t="s">
        <v>142</v>
      </c>
      <c r="G125" s="69" t="s">
        <v>447</v>
      </c>
      <c r="H125" s="45" t="s">
        <v>523</v>
      </c>
      <c r="I125" s="443">
        <f>IF($K$7="Skenario Bank 1",VLOOKUP($F125,Bobot!$F$16:$AA$180,15,0),IF($K$7="Skenario Bank 2",VLOOKUP(F125,Bobot!$F$16:$AA$180,18,0),IF($K$7="Skenario Bank 3",VLOOKUP($F125,Bobot!$F$16:$AA$180,21,0),0)))</f>
        <v>0</v>
      </c>
      <c r="J125" s="444">
        <f>IF($K$7="Skenario Bank 1",VLOOKUP($F125,Bobot!$F$16:$AA$180,16,0),IF($K$7="Skenario Bank 2",VLOOKUP($F125,Bobot!$F$16:$AA$180,19,0),IF($K$7="Skenario Bank 3",VLOOKUP($F125,Bobot!$F$16:$AA$180,22,0),0)))</f>
        <v>0</v>
      </c>
      <c r="K125" s="507"/>
      <c r="L125" s="508">
        <f>IF(Bobot!$P125=0,1,0)*('Input Bank'!L125+'Input Bank'!K125)*I125</f>
        <v>0</v>
      </c>
      <c r="M125" s="446">
        <f>Bobot!$P125*($I125*('Input Bank'!$K125+'Input Bank'!$L125)/30)+($J125*'Input Bank'!M125)</f>
        <v>0</v>
      </c>
      <c r="N125" s="446">
        <f>Bobot!$P125*($I125*('Input Bank'!$K125+'Input Bank'!$L125)/30)+($J125*'Input Bank'!N125)</f>
        <v>0</v>
      </c>
      <c r="O125" s="446">
        <f>Bobot!$P125*($I125*('Input Bank'!$K125+'Input Bank'!$L125)/30)+($J125*'Input Bank'!O125)</f>
        <v>0</v>
      </c>
      <c r="P125" s="446">
        <f>Bobot!$P125*($I125*('Input Bank'!$K125+'Input Bank'!$L125)/30)+($J125*'Input Bank'!P125)</f>
        <v>0</v>
      </c>
      <c r="Q125" s="446">
        <f>Bobot!$P125*($I125*('Input Bank'!$K125+'Input Bank'!$L125)/30)+($J125*'Input Bank'!Q125)</f>
        <v>0</v>
      </c>
      <c r="R125" s="446">
        <f>Bobot!$P125*($I125*('Input Bank'!$K125+'Input Bank'!$L125)/30)+($J125*'Input Bank'!R125)</f>
        <v>0</v>
      </c>
      <c r="S125" s="446">
        <f>Bobot!$P125*($I125*('Input Bank'!$K125+'Input Bank'!$L125)/30)+($J125*'Input Bank'!S125)</f>
        <v>0</v>
      </c>
      <c r="T125" s="446">
        <f>Bobot!$P125*($I125*('Input Bank'!$K125+'Input Bank'!$L125)/30)+($J125*'Input Bank'!T125)</f>
        <v>0</v>
      </c>
      <c r="U125" s="446">
        <f>Bobot!$P125*($I125*('Input Bank'!$K125+'Input Bank'!$L125)/30)+($J125*'Input Bank'!U125)</f>
        <v>0</v>
      </c>
      <c r="V125" s="446">
        <f>Bobot!$P125*($I125*('Input Bank'!$K125+'Input Bank'!$L125)/30)+($J125*'Input Bank'!V125)</f>
        <v>0</v>
      </c>
      <c r="W125" s="446">
        <f>Bobot!$P125*($I125*('Input Bank'!$K125+'Input Bank'!$L125)/30)+($J125*'Input Bank'!W125)</f>
        <v>0</v>
      </c>
      <c r="X125" s="446">
        <f>Bobot!$P125*($I125*('Input Bank'!$K125+'Input Bank'!$L125)/30)+($J125*'Input Bank'!X125)</f>
        <v>0</v>
      </c>
      <c r="Y125" s="446">
        <f>Bobot!$P125*($I125*('Input Bank'!$K125+'Input Bank'!$L125)/30)+($J125*'Input Bank'!Y125)</f>
        <v>0</v>
      </c>
      <c r="Z125" s="446">
        <f>Bobot!$P125*($I125*('Input Bank'!$K125+'Input Bank'!$L125)/30)+($J125*'Input Bank'!Z125)</f>
        <v>0</v>
      </c>
      <c r="AA125" s="446">
        <f>Bobot!$P125*($I125*('Input Bank'!$K125+'Input Bank'!$L125)/30)+($J125*'Input Bank'!AA125)</f>
        <v>0</v>
      </c>
      <c r="AB125" s="446">
        <f>Bobot!$P125*($I125*('Input Bank'!$K125+'Input Bank'!$L125)/30)+($J125*'Input Bank'!AB125)</f>
        <v>0</v>
      </c>
      <c r="AC125" s="446">
        <f>Bobot!$P125*($I125*('Input Bank'!$K125+'Input Bank'!$L125)/30)+($J125*'Input Bank'!AC125)</f>
        <v>0</v>
      </c>
      <c r="AD125" s="446">
        <f>Bobot!$P125*($I125*('Input Bank'!$K125+'Input Bank'!$L125)/30)+($J125*'Input Bank'!AD125)</f>
        <v>0</v>
      </c>
      <c r="AE125" s="446">
        <f>Bobot!$P125*($I125*('Input Bank'!$K125+'Input Bank'!$L125)/30)+($J125*'Input Bank'!AE125)</f>
        <v>0</v>
      </c>
      <c r="AF125" s="446">
        <f>Bobot!$P125*($I125*('Input Bank'!$K125+'Input Bank'!$L125)/30)+($J125*'Input Bank'!AF125)</f>
        <v>0</v>
      </c>
      <c r="AG125" s="446">
        <f>Bobot!$P125*($I125*('Input Bank'!$K125+'Input Bank'!$L125)/30)+($J125*'Input Bank'!AG125)</f>
        <v>0</v>
      </c>
      <c r="AH125" s="446">
        <f>Bobot!$P125*($I125*('Input Bank'!$K125+'Input Bank'!$L125)/30)+($J125*'Input Bank'!AH125)</f>
        <v>0</v>
      </c>
      <c r="AI125" s="446">
        <f>Bobot!$P125*($I125*('Input Bank'!$K125+'Input Bank'!$L125)/30)+($J125*'Input Bank'!AI125)</f>
        <v>0</v>
      </c>
      <c r="AJ125" s="446">
        <f>Bobot!$P125*($I125*('Input Bank'!$K125+'Input Bank'!$L125)/30)+($J125*'Input Bank'!AJ125)</f>
        <v>0</v>
      </c>
      <c r="AK125" s="446">
        <f>Bobot!$P125*($I125*('Input Bank'!$K125+'Input Bank'!$L125)/30)+($J125*'Input Bank'!AK125)</f>
        <v>0</v>
      </c>
      <c r="AL125" s="446">
        <f>Bobot!$P125*($I125*('Input Bank'!$K125+'Input Bank'!$L125)/30)+($J125*'Input Bank'!AL125)</f>
        <v>0</v>
      </c>
      <c r="AM125" s="446">
        <f>Bobot!$P125*($I125*('Input Bank'!$K125+'Input Bank'!$L125)/30)+($J125*'Input Bank'!AM125)</f>
        <v>0</v>
      </c>
      <c r="AN125" s="446">
        <f>Bobot!$P125*($I125*('Input Bank'!$K125+'Input Bank'!$L125)/30)+($J125*'Input Bank'!AN125)</f>
        <v>0</v>
      </c>
      <c r="AO125" s="446">
        <f>Bobot!$P125*($I125*('Input Bank'!$K125+'Input Bank'!$L125)/30)+($J125*'Input Bank'!AO125)</f>
        <v>0</v>
      </c>
      <c r="AP125" s="446">
        <f>Bobot!$P125*($I125*('Input Bank'!$K125+'Input Bank'!$L125)/30)+($J125*'Input Bank'!AP125)</f>
        <v>0</v>
      </c>
      <c r="AQ125" s="478">
        <f>$J125*'Input Bank'!AQ125</f>
        <v>0</v>
      </c>
      <c r="AR125" s="478">
        <f>$J125*'Input Bank'!AR125</f>
        <v>0</v>
      </c>
      <c r="AS125" s="478">
        <f>$J125*'Input Bank'!AS125</f>
        <v>0</v>
      </c>
      <c r="AT125" s="478">
        <f>$J125*'Input Bank'!AT125</f>
        <v>0</v>
      </c>
      <c r="AU125" s="478">
        <f>$J125*'Input Bank'!AU125</f>
        <v>0</v>
      </c>
      <c r="AV125" s="478">
        <f>$J125*'Input Bank'!AV125</f>
        <v>0</v>
      </c>
      <c r="AW125" s="478">
        <f>$J125*'Input Bank'!AW125</f>
        <v>0</v>
      </c>
      <c r="AX125" s="478">
        <f>$J125*'Input Bank'!AX125</f>
        <v>0</v>
      </c>
      <c r="AY125" s="478">
        <f>$J125*'Input Bank'!AY125</f>
        <v>0</v>
      </c>
      <c r="AZ125" s="478">
        <f>$J125*'Input Bank'!AZ125</f>
        <v>0</v>
      </c>
      <c r="BA125" s="478">
        <f>$J125*'Input Bank'!BA125</f>
        <v>0</v>
      </c>
      <c r="BB125" s="510"/>
      <c r="BC125" s="23"/>
      <c r="BD125" s="415"/>
      <c r="BE125" s="415"/>
      <c r="BF125" s="415"/>
      <c r="BG125" s="415"/>
      <c r="BH125" s="415"/>
      <c r="BI125" s="415"/>
      <c r="BJ125" s="415"/>
    </row>
    <row r="126" spans="1:62" s="24" customFormat="1">
      <c r="A126" s="439"/>
      <c r="B126" s="439"/>
      <c r="C126" s="439"/>
      <c r="D126" s="439"/>
      <c r="E126" s="439"/>
      <c r="F126" s="47" t="s">
        <v>143</v>
      </c>
      <c r="G126" s="69" t="s">
        <v>448</v>
      </c>
      <c r="H126" s="45" t="s">
        <v>258</v>
      </c>
      <c r="I126" s="443">
        <f>IF($K$7="Skenario Bank 1",VLOOKUP($F126,Bobot!$F$16:$AA$180,15,0),IF($K$7="Skenario Bank 2",VLOOKUP(F126,Bobot!$F$16:$AA$180,18,0),IF($K$7="Skenario Bank 3",VLOOKUP($F126,Bobot!$F$16:$AA$180,21,0),0)))</f>
        <v>0</v>
      </c>
      <c r="J126" s="444">
        <f>IF($K$7="Skenario Bank 1",VLOOKUP($F126,Bobot!$F$16:$AA$180,16,0),IF($K$7="Skenario Bank 2",VLOOKUP($F126,Bobot!$F$16:$AA$180,19,0),IF($K$7="Skenario Bank 3",VLOOKUP($F126,Bobot!$F$16:$AA$180,22,0),0)))</f>
        <v>0</v>
      </c>
      <c r="K126" s="507"/>
      <c r="L126" s="508">
        <f>IF(Bobot!$P126=0,1,0)*('Input Bank'!L126+'Input Bank'!K126)*I126</f>
        <v>0</v>
      </c>
      <c r="M126" s="446">
        <f>Bobot!$P126*($I126*('Input Bank'!$K126+'Input Bank'!$L126)/30)+($J126*'Input Bank'!M126)</f>
        <v>0</v>
      </c>
      <c r="N126" s="446">
        <f>Bobot!$P126*($I126*('Input Bank'!$K126+'Input Bank'!$L126)/30)+($J126*'Input Bank'!N126)</f>
        <v>0</v>
      </c>
      <c r="O126" s="446">
        <f>Bobot!$P126*($I126*('Input Bank'!$K126+'Input Bank'!$L126)/30)+($J126*'Input Bank'!O126)</f>
        <v>0</v>
      </c>
      <c r="P126" s="446">
        <f>Bobot!$P126*($I126*('Input Bank'!$K126+'Input Bank'!$L126)/30)+($J126*'Input Bank'!P126)</f>
        <v>0</v>
      </c>
      <c r="Q126" s="446">
        <f>Bobot!$P126*($I126*('Input Bank'!$K126+'Input Bank'!$L126)/30)+($J126*'Input Bank'!Q126)</f>
        <v>0</v>
      </c>
      <c r="R126" s="446">
        <f>Bobot!$P126*($I126*('Input Bank'!$K126+'Input Bank'!$L126)/30)+($J126*'Input Bank'!R126)</f>
        <v>0</v>
      </c>
      <c r="S126" s="446">
        <f>Bobot!$P126*($I126*('Input Bank'!$K126+'Input Bank'!$L126)/30)+($J126*'Input Bank'!S126)</f>
        <v>0</v>
      </c>
      <c r="T126" s="446">
        <f>Bobot!$P126*($I126*('Input Bank'!$K126+'Input Bank'!$L126)/30)+($J126*'Input Bank'!T126)</f>
        <v>0</v>
      </c>
      <c r="U126" s="446">
        <f>Bobot!$P126*($I126*('Input Bank'!$K126+'Input Bank'!$L126)/30)+($J126*'Input Bank'!U126)</f>
        <v>0</v>
      </c>
      <c r="V126" s="446">
        <f>Bobot!$P126*($I126*('Input Bank'!$K126+'Input Bank'!$L126)/30)+($J126*'Input Bank'!V126)</f>
        <v>0</v>
      </c>
      <c r="W126" s="446">
        <f>Bobot!$P126*($I126*('Input Bank'!$K126+'Input Bank'!$L126)/30)+($J126*'Input Bank'!W126)</f>
        <v>0</v>
      </c>
      <c r="X126" s="446">
        <f>Bobot!$P126*($I126*('Input Bank'!$K126+'Input Bank'!$L126)/30)+($J126*'Input Bank'!X126)</f>
        <v>0</v>
      </c>
      <c r="Y126" s="446">
        <f>Bobot!$P126*($I126*('Input Bank'!$K126+'Input Bank'!$L126)/30)+($J126*'Input Bank'!Y126)</f>
        <v>0</v>
      </c>
      <c r="Z126" s="446">
        <f>Bobot!$P126*($I126*('Input Bank'!$K126+'Input Bank'!$L126)/30)+($J126*'Input Bank'!Z126)</f>
        <v>0</v>
      </c>
      <c r="AA126" s="446">
        <f>Bobot!$P126*($I126*('Input Bank'!$K126+'Input Bank'!$L126)/30)+($J126*'Input Bank'!AA126)</f>
        <v>0</v>
      </c>
      <c r="AB126" s="446">
        <f>Bobot!$P126*($I126*('Input Bank'!$K126+'Input Bank'!$L126)/30)+($J126*'Input Bank'!AB126)</f>
        <v>0</v>
      </c>
      <c r="AC126" s="446">
        <f>Bobot!$P126*($I126*('Input Bank'!$K126+'Input Bank'!$L126)/30)+($J126*'Input Bank'!AC126)</f>
        <v>0</v>
      </c>
      <c r="AD126" s="446">
        <f>Bobot!$P126*($I126*('Input Bank'!$K126+'Input Bank'!$L126)/30)+($J126*'Input Bank'!AD126)</f>
        <v>0</v>
      </c>
      <c r="AE126" s="446">
        <f>Bobot!$P126*($I126*('Input Bank'!$K126+'Input Bank'!$L126)/30)+($J126*'Input Bank'!AE126)</f>
        <v>0</v>
      </c>
      <c r="AF126" s="446">
        <f>Bobot!$P126*($I126*('Input Bank'!$K126+'Input Bank'!$L126)/30)+($J126*'Input Bank'!AF126)</f>
        <v>0</v>
      </c>
      <c r="AG126" s="446">
        <f>Bobot!$P126*($I126*('Input Bank'!$K126+'Input Bank'!$L126)/30)+($J126*'Input Bank'!AG126)</f>
        <v>0</v>
      </c>
      <c r="AH126" s="446">
        <f>Bobot!$P126*($I126*('Input Bank'!$K126+'Input Bank'!$L126)/30)+($J126*'Input Bank'!AH126)</f>
        <v>0</v>
      </c>
      <c r="AI126" s="446">
        <f>Bobot!$P126*($I126*('Input Bank'!$K126+'Input Bank'!$L126)/30)+($J126*'Input Bank'!AI126)</f>
        <v>0</v>
      </c>
      <c r="AJ126" s="446">
        <f>Bobot!$P126*($I126*('Input Bank'!$K126+'Input Bank'!$L126)/30)+($J126*'Input Bank'!AJ126)</f>
        <v>0</v>
      </c>
      <c r="AK126" s="446">
        <f>Bobot!$P126*($I126*('Input Bank'!$K126+'Input Bank'!$L126)/30)+($J126*'Input Bank'!AK126)</f>
        <v>0</v>
      </c>
      <c r="AL126" s="446">
        <f>Bobot!$P126*($I126*('Input Bank'!$K126+'Input Bank'!$L126)/30)+($J126*'Input Bank'!AL126)</f>
        <v>0</v>
      </c>
      <c r="AM126" s="446">
        <f>Bobot!$P126*($I126*('Input Bank'!$K126+'Input Bank'!$L126)/30)+($J126*'Input Bank'!AM126)</f>
        <v>0</v>
      </c>
      <c r="AN126" s="446">
        <f>Bobot!$P126*($I126*('Input Bank'!$K126+'Input Bank'!$L126)/30)+($J126*'Input Bank'!AN126)</f>
        <v>0</v>
      </c>
      <c r="AO126" s="446">
        <f>Bobot!$P126*($I126*('Input Bank'!$K126+'Input Bank'!$L126)/30)+($J126*'Input Bank'!AO126)</f>
        <v>0</v>
      </c>
      <c r="AP126" s="446">
        <f>Bobot!$P126*($I126*('Input Bank'!$K126+'Input Bank'!$L126)/30)+($J126*'Input Bank'!AP126)</f>
        <v>0</v>
      </c>
      <c r="AQ126" s="478">
        <f>$J126*'Input Bank'!AQ126</f>
        <v>0</v>
      </c>
      <c r="AR126" s="478">
        <f>$J126*'Input Bank'!AR126</f>
        <v>0</v>
      </c>
      <c r="AS126" s="478">
        <f>$J126*'Input Bank'!AS126</f>
        <v>0</v>
      </c>
      <c r="AT126" s="478">
        <f>$J126*'Input Bank'!AT126</f>
        <v>0</v>
      </c>
      <c r="AU126" s="478">
        <f>$J126*'Input Bank'!AU126</f>
        <v>0</v>
      </c>
      <c r="AV126" s="478">
        <f>$J126*'Input Bank'!AV126</f>
        <v>0</v>
      </c>
      <c r="AW126" s="478">
        <f>$J126*'Input Bank'!AW126</f>
        <v>0</v>
      </c>
      <c r="AX126" s="478">
        <f>$J126*'Input Bank'!AX126</f>
        <v>0</v>
      </c>
      <c r="AY126" s="478">
        <f>$J126*'Input Bank'!AY126</f>
        <v>0</v>
      </c>
      <c r="AZ126" s="478">
        <f>$J126*'Input Bank'!AZ126</f>
        <v>0</v>
      </c>
      <c r="BA126" s="478">
        <f>$J126*'Input Bank'!BA126</f>
        <v>0</v>
      </c>
      <c r="BB126" s="510"/>
      <c r="BC126" s="23"/>
      <c r="BD126" s="415"/>
      <c r="BE126" s="415"/>
      <c r="BF126" s="415"/>
      <c r="BG126" s="415"/>
      <c r="BH126" s="415"/>
      <c r="BI126" s="415"/>
      <c r="BJ126" s="415"/>
    </row>
    <row r="127" spans="1:62" s="24" customFormat="1" ht="25">
      <c r="A127" s="439"/>
      <c r="B127" s="439"/>
      <c r="C127" s="439"/>
      <c r="D127" s="439"/>
      <c r="E127" s="439"/>
      <c r="F127" s="47" t="s">
        <v>144</v>
      </c>
      <c r="G127" s="69" t="s">
        <v>449</v>
      </c>
      <c r="H127" s="45" t="s">
        <v>259</v>
      </c>
      <c r="I127" s="443">
        <f>IF($K$7="Skenario Bank 1",VLOOKUP($F127,Bobot!$F$16:$AA$180,15,0),IF($K$7="Skenario Bank 2",VLOOKUP(F127,Bobot!$F$16:$AA$180,18,0),IF($K$7="Skenario Bank 3",VLOOKUP($F127,Bobot!$F$16:$AA$180,21,0),0)))</f>
        <v>0</v>
      </c>
      <c r="J127" s="444">
        <f>IF($K$7="Skenario Bank 1",VLOOKUP($F127,Bobot!$F$16:$AA$180,16,0),IF($K$7="Skenario Bank 2",VLOOKUP($F127,Bobot!$F$16:$AA$180,19,0),IF($K$7="Skenario Bank 3",VLOOKUP($F127,Bobot!$F$16:$AA$180,22,0),0)))</f>
        <v>0</v>
      </c>
      <c r="K127" s="507"/>
      <c r="L127" s="508">
        <f>IF(Bobot!$P127=0,1,0)*('Input Bank'!L127+'Input Bank'!K127)*I127</f>
        <v>0</v>
      </c>
      <c r="M127" s="446">
        <f>Bobot!$P127*($I127*('Input Bank'!$K127+'Input Bank'!$L127)/30)+($J127*'Input Bank'!M127)</f>
        <v>0</v>
      </c>
      <c r="N127" s="446">
        <f>Bobot!$P127*($I127*('Input Bank'!$K127+'Input Bank'!$L127)/30)+($J127*'Input Bank'!N127)</f>
        <v>0</v>
      </c>
      <c r="O127" s="446">
        <f>Bobot!$P127*($I127*('Input Bank'!$K127+'Input Bank'!$L127)/30)+($J127*'Input Bank'!O127)</f>
        <v>0</v>
      </c>
      <c r="P127" s="446">
        <f>Bobot!$P127*($I127*('Input Bank'!$K127+'Input Bank'!$L127)/30)+($J127*'Input Bank'!P127)</f>
        <v>0</v>
      </c>
      <c r="Q127" s="446">
        <f>Bobot!$P127*($I127*('Input Bank'!$K127+'Input Bank'!$L127)/30)+($J127*'Input Bank'!Q127)</f>
        <v>0</v>
      </c>
      <c r="R127" s="446">
        <f>Bobot!$P127*($I127*('Input Bank'!$K127+'Input Bank'!$L127)/30)+($J127*'Input Bank'!R127)</f>
        <v>0</v>
      </c>
      <c r="S127" s="446">
        <f>Bobot!$P127*($I127*('Input Bank'!$K127+'Input Bank'!$L127)/30)+($J127*'Input Bank'!S127)</f>
        <v>0</v>
      </c>
      <c r="T127" s="446">
        <f>Bobot!$P127*($I127*('Input Bank'!$K127+'Input Bank'!$L127)/30)+($J127*'Input Bank'!T127)</f>
        <v>0</v>
      </c>
      <c r="U127" s="446">
        <f>Bobot!$P127*($I127*('Input Bank'!$K127+'Input Bank'!$L127)/30)+($J127*'Input Bank'!U127)</f>
        <v>0</v>
      </c>
      <c r="V127" s="446">
        <f>Bobot!$P127*($I127*('Input Bank'!$K127+'Input Bank'!$L127)/30)+($J127*'Input Bank'!V127)</f>
        <v>0</v>
      </c>
      <c r="W127" s="446">
        <f>Bobot!$P127*($I127*('Input Bank'!$K127+'Input Bank'!$L127)/30)+($J127*'Input Bank'!W127)</f>
        <v>0</v>
      </c>
      <c r="X127" s="446">
        <f>Bobot!$P127*($I127*('Input Bank'!$K127+'Input Bank'!$L127)/30)+($J127*'Input Bank'!X127)</f>
        <v>0</v>
      </c>
      <c r="Y127" s="446">
        <f>Bobot!$P127*($I127*('Input Bank'!$K127+'Input Bank'!$L127)/30)+($J127*'Input Bank'!Y127)</f>
        <v>0</v>
      </c>
      <c r="Z127" s="446">
        <f>Bobot!$P127*($I127*('Input Bank'!$K127+'Input Bank'!$L127)/30)+($J127*'Input Bank'!Z127)</f>
        <v>0</v>
      </c>
      <c r="AA127" s="446">
        <f>Bobot!$P127*($I127*('Input Bank'!$K127+'Input Bank'!$L127)/30)+($J127*'Input Bank'!AA127)</f>
        <v>0</v>
      </c>
      <c r="AB127" s="446">
        <f>Bobot!$P127*($I127*('Input Bank'!$K127+'Input Bank'!$L127)/30)+($J127*'Input Bank'!AB127)</f>
        <v>0</v>
      </c>
      <c r="AC127" s="446">
        <f>Bobot!$P127*($I127*('Input Bank'!$K127+'Input Bank'!$L127)/30)+($J127*'Input Bank'!AC127)</f>
        <v>0</v>
      </c>
      <c r="AD127" s="446">
        <f>Bobot!$P127*($I127*('Input Bank'!$K127+'Input Bank'!$L127)/30)+($J127*'Input Bank'!AD127)</f>
        <v>0</v>
      </c>
      <c r="AE127" s="446">
        <f>Bobot!$P127*($I127*('Input Bank'!$K127+'Input Bank'!$L127)/30)+($J127*'Input Bank'!AE127)</f>
        <v>0</v>
      </c>
      <c r="AF127" s="446">
        <f>Bobot!$P127*($I127*('Input Bank'!$K127+'Input Bank'!$L127)/30)+($J127*'Input Bank'!AF127)</f>
        <v>0</v>
      </c>
      <c r="AG127" s="446">
        <f>Bobot!$P127*($I127*('Input Bank'!$K127+'Input Bank'!$L127)/30)+($J127*'Input Bank'!AG127)</f>
        <v>0</v>
      </c>
      <c r="AH127" s="446">
        <f>Bobot!$P127*($I127*('Input Bank'!$K127+'Input Bank'!$L127)/30)+($J127*'Input Bank'!AH127)</f>
        <v>0</v>
      </c>
      <c r="AI127" s="446">
        <f>Bobot!$P127*($I127*('Input Bank'!$K127+'Input Bank'!$L127)/30)+($J127*'Input Bank'!AI127)</f>
        <v>0</v>
      </c>
      <c r="AJ127" s="446">
        <f>Bobot!$P127*($I127*('Input Bank'!$K127+'Input Bank'!$L127)/30)+($J127*'Input Bank'!AJ127)</f>
        <v>0</v>
      </c>
      <c r="AK127" s="446">
        <f>Bobot!$P127*($I127*('Input Bank'!$K127+'Input Bank'!$L127)/30)+($J127*'Input Bank'!AK127)</f>
        <v>0</v>
      </c>
      <c r="AL127" s="446">
        <f>Bobot!$P127*($I127*('Input Bank'!$K127+'Input Bank'!$L127)/30)+($J127*'Input Bank'!AL127)</f>
        <v>0</v>
      </c>
      <c r="AM127" s="446">
        <f>Bobot!$P127*($I127*('Input Bank'!$K127+'Input Bank'!$L127)/30)+($J127*'Input Bank'!AM127)</f>
        <v>0</v>
      </c>
      <c r="AN127" s="446">
        <f>Bobot!$P127*($I127*('Input Bank'!$K127+'Input Bank'!$L127)/30)+($J127*'Input Bank'!AN127)</f>
        <v>0</v>
      </c>
      <c r="AO127" s="446">
        <f>Bobot!$P127*($I127*('Input Bank'!$K127+'Input Bank'!$L127)/30)+($J127*'Input Bank'!AO127)</f>
        <v>0</v>
      </c>
      <c r="AP127" s="446">
        <f>Bobot!$P127*($I127*('Input Bank'!$K127+'Input Bank'!$L127)/30)+($J127*'Input Bank'!AP127)</f>
        <v>0</v>
      </c>
      <c r="AQ127" s="478">
        <f>$J127*'Input Bank'!AQ127</f>
        <v>0</v>
      </c>
      <c r="AR127" s="478">
        <f>$J127*'Input Bank'!AR127</f>
        <v>0</v>
      </c>
      <c r="AS127" s="478">
        <f>$J127*'Input Bank'!AS127</f>
        <v>0</v>
      </c>
      <c r="AT127" s="478">
        <f>$J127*'Input Bank'!AT127</f>
        <v>0</v>
      </c>
      <c r="AU127" s="478">
        <f>$J127*'Input Bank'!AU127</f>
        <v>0</v>
      </c>
      <c r="AV127" s="478">
        <f>$J127*'Input Bank'!AV127</f>
        <v>0</v>
      </c>
      <c r="AW127" s="478">
        <f>$J127*'Input Bank'!AW127</f>
        <v>0</v>
      </c>
      <c r="AX127" s="478">
        <f>$J127*'Input Bank'!AX127</f>
        <v>0</v>
      </c>
      <c r="AY127" s="478">
        <f>$J127*'Input Bank'!AY127</f>
        <v>0</v>
      </c>
      <c r="AZ127" s="478">
        <f>$J127*'Input Bank'!AZ127</f>
        <v>0</v>
      </c>
      <c r="BA127" s="478">
        <f>$J127*'Input Bank'!BA127</f>
        <v>0</v>
      </c>
      <c r="BB127" s="510"/>
      <c r="BC127" s="23"/>
      <c r="BD127" s="415"/>
      <c r="BE127" s="415"/>
      <c r="BF127" s="415"/>
      <c r="BG127" s="415"/>
      <c r="BH127" s="415"/>
      <c r="BI127" s="415"/>
      <c r="BJ127" s="415"/>
    </row>
    <row r="128" spans="1:62" s="24" customFormat="1" ht="26">
      <c r="A128" s="439"/>
      <c r="B128" s="439"/>
      <c r="C128" s="439"/>
      <c r="D128" s="439"/>
      <c r="E128" s="439"/>
      <c r="F128" s="47" t="s">
        <v>145</v>
      </c>
      <c r="G128" s="67" t="s">
        <v>557</v>
      </c>
      <c r="H128" s="139" t="s">
        <v>260</v>
      </c>
      <c r="I128" s="443"/>
      <c r="J128" s="444"/>
      <c r="K128" s="507"/>
      <c r="L128" s="503">
        <f t="shared" ref="L128:AA128" si="28">SUM(L129:L131)</f>
        <v>0</v>
      </c>
      <c r="M128" s="504">
        <f t="shared" si="28"/>
        <v>0</v>
      </c>
      <c r="N128" s="504">
        <f t="shared" si="28"/>
        <v>0</v>
      </c>
      <c r="O128" s="504">
        <f t="shared" si="28"/>
        <v>0</v>
      </c>
      <c r="P128" s="504">
        <f t="shared" si="28"/>
        <v>0</v>
      </c>
      <c r="Q128" s="504">
        <f t="shared" si="28"/>
        <v>0</v>
      </c>
      <c r="R128" s="504">
        <f t="shared" si="28"/>
        <v>0</v>
      </c>
      <c r="S128" s="504">
        <f t="shared" si="28"/>
        <v>0</v>
      </c>
      <c r="T128" s="504">
        <f t="shared" si="28"/>
        <v>0</v>
      </c>
      <c r="U128" s="504">
        <f t="shared" si="28"/>
        <v>0</v>
      </c>
      <c r="V128" s="504">
        <f t="shared" si="28"/>
        <v>0</v>
      </c>
      <c r="W128" s="504">
        <f t="shared" si="28"/>
        <v>0</v>
      </c>
      <c r="X128" s="504">
        <f t="shared" si="28"/>
        <v>0</v>
      </c>
      <c r="Y128" s="504">
        <f t="shared" si="28"/>
        <v>0</v>
      </c>
      <c r="Z128" s="504">
        <f t="shared" si="28"/>
        <v>0</v>
      </c>
      <c r="AA128" s="504">
        <f t="shared" si="28"/>
        <v>0</v>
      </c>
      <c r="AB128" s="463">
        <f>Bobot!$P128*($I128*('Input Bank'!$K128+'Input Bank'!$L128)/30)+($J128*'Input Bank'!AB128)</f>
        <v>0</v>
      </c>
      <c r="AC128" s="463">
        <f>Bobot!$P128*($I128*('Input Bank'!$K128+'Input Bank'!$L128)/30)+($J128*'Input Bank'!AC128)</f>
        <v>0</v>
      </c>
      <c r="AD128" s="463">
        <f>Bobot!$P128*($I128*('Input Bank'!$K128+'Input Bank'!$L128)/30)+($J128*'Input Bank'!AD128)</f>
        <v>0</v>
      </c>
      <c r="AE128" s="463">
        <f>Bobot!$P128*($I128*('Input Bank'!$K128+'Input Bank'!$L128)/30)+($J128*'Input Bank'!AE128)</f>
        <v>0</v>
      </c>
      <c r="AF128" s="463">
        <f>Bobot!$P128*($I128*('Input Bank'!$K128+'Input Bank'!$L128)/30)+($J128*'Input Bank'!AF128)</f>
        <v>0</v>
      </c>
      <c r="AG128" s="463">
        <f>Bobot!$P128*($I128*('Input Bank'!$K128+'Input Bank'!$L128)/30)+($J128*'Input Bank'!AG128)</f>
        <v>0</v>
      </c>
      <c r="AH128" s="463">
        <f>Bobot!$P128*($I128*('Input Bank'!$K128+'Input Bank'!$L128)/30)+($J128*'Input Bank'!AH128)</f>
        <v>0</v>
      </c>
      <c r="AI128" s="463">
        <f>Bobot!$P128*($I128*('Input Bank'!$K128+'Input Bank'!$L128)/30)+($J128*'Input Bank'!AI128)</f>
        <v>0</v>
      </c>
      <c r="AJ128" s="463">
        <f>Bobot!$P128*($I128*('Input Bank'!$K128+'Input Bank'!$L128)/30)+($J128*'Input Bank'!AJ128)</f>
        <v>0</v>
      </c>
      <c r="AK128" s="463">
        <f>Bobot!$P128*($I128*('Input Bank'!$K128+'Input Bank'!$L128)/30)+($J128*'Input Bank'!AK128)</f>
        <v>0</v>
      </c>
      <c r="AL128" s="463">
        <f>Bobot!$P128*($I128*('Input Bank'!$K128+'Input Bank'!$L128)/30)+($J128*'Input Bank'!AL128)</f>
        <v>0</v>
      </c>
      <c r="AM128" s="463">
        <f>Bobot!$P128*($I128*('Input Bank'!$K128+'Input Bank'!$L128)/30)+($J128*'Input Bank'!AM128)</f>
        <v>0</v>
      </c>
      <c r="AN128" s="463">
        <f>Bobot!$P128*($I128*('Input Bank'!$K128+'Input Bank'!$L128)/30)+($J128*'Input Bank'!AN128)</f>
        <v>0</v>
      </c>
      <c r="AO128" s="463">
        <f>Bobot!$P128*($I128*('Input Bank'!$K128+'Input Bank'!$L128)/30)+($J128*'Input Bank'!AO128)</f>
        <v>0</v>
      </c>
      <c r="AP128" s="463">
        <f>Bobot!$P128*($I128*('Input Bank'!$K128+'Input Bank'!$L128)/30)+($J128*'Input Bank'!AP128)</f>
        <v>0</v>
      </c>
      <c r="AQ128" s="478">
        <f>$J128*'Input Bank'!AQ128</f>
        <v>0</v>
      </c>
      <c r="AR128" s="478">
        <f>$J128*'Input Bank'!AR128</f>
        <v>0</v>
      </c>
      <c r="AS128" s="478">
        <f>$J128*'Input Bank'!AS128</f>
        <v>0</v>
      </c>
      <c r="AT128" s="478">
        <f>$J128*'Input Bank'!AT128</f>
        <v>0</v>
      </c>
      <c r="AU128" s="478">
        <f>$J128*'Input Bank'!AU128</f>
        <v>0</v>
      </c>
      <c r="AV128" s="478">
        <f>$J128*'Input Bank'!AV128</f>
        <v>0</v>
      </c>
      <c r="AW128" s="478">
        <f>$J128*'Input Bank'!AW128</f>
        <v>0</v>
      </c>
      <c r="AX128" s="478">
        <f>$J128*'Input Bank'!AX128</f>
        <v>0</v>
      </c>
      <c r="AY128" s="478">
        <f>$J128*'Input Bank'!AY128</f>
        <v>0</v>
      </c>
      <c r="AZ128" s="478">
        <f>$J128*'Input Bank'!AZ128</f>
        <v>0</v>
      </c>
      <c r="BA128" s="478">
        <f>$J128*'Input Bank'!BA128</f>
        <v>0</v>
      </c>
      <c r="BB128" s="510"/>
      <c r="BC128" s="23"/>
      <c r="BD128" s="415"/>
      <c r="BE128" s="415"/>
      <c r="BF128" s="415"/>
      <c r="BG128" s="415"/>
      <c r="BH128" s="415"/>
      <c r="BI128" s="415"/>
      <c r="BJ128" s="415"/>
    </row>
    <row r="129" spans="1:63" s="24" customFormat="1">
      <c r="A129" s="439"/>
      <c r="B129" s="439"/>
      <c r="C129" s="439"/>
      <c r="D129" s="439"/>
      <c r="E129" s="439"/>
      <c r="F129" s="47" t="s">
        <v>146</v>
      </c>
      <c r="G129" s="69" t="s">
        <v>450</v>
      </c>
      <c r="H129" s="140" t="s">
        <v>261</v>
      </c>
      <c r="I129" s="443">
        <f>IF($K$7="Skenario Bank 1",VLOOKUP($F129,Bobot!$F$16:$AA$180,15,0),IF($K$7="Skenario Bank 2",VLOOKUP(F129,Bobot!$F$16:$AA$180,18,0),IF($K$7="Skenario Bank 3",VLOOKUP($F129,Bobot!$F$16:$AA$180,21,0),0)))</f>
        <v>0</v>
      </c>
      <c r="J129" s="444">
        <f>IF($K$7="Skenario Bank 1",VLOOKUP($F129,Bobot!$F$16:$AA$180,16,0),IF($K$7="Skenario Bank 2",VLOOKUP($F129,Bobot!$F$16:$AA$180,19,0),IF($K$7="Skenario Bank 3",VLOOKUP($F129,Bobot!$F$16:$AA$180,22,0),0)))</f>
        <v>0</v>
      </c>
      <c r="K129" s="507"/>
      <c r="L129" s="508">
        <f>IF(Bobot!$P129=0,1,0)*('Input Bank'!L129+'Input Bank'!K129)*I129</f>
        <v>0</v>
      </c>
      <c r="M129" s="446">
        <f>Bobot!$P129*($I129*('Input Bank'!$K129+'Input Bank'!$L129)/30)+($J129*'Input Bank'!M129)</f>
        <v>0</v>
      </c>
      <c r="N129" s="446">
        <f>Bobot!$P129*($I129*('Input Bank'!$K129+'Input Bank'!$L129)/30)+($J129*'Input Bank'!N129)</f>
        <v>0</v>
      </c>
      <c r="O129" s="446">
        <f>Bobot!$P129*($I129*('Input Bank'!$K129+'Input Bank'!$L129)/30)+($J129*'Input Bank'!O129)</f>
        <v>0</v>
      </c>
      <c r="P129" s="446">
        <f>Bobot!$P129*($I129*('Input Bank'!$K129+'Input Bank'!$L129)/30)+($J129*'Input Bank'!P129)</f>
        <v>0</v>
      </c>
      <c r="Q129" s="446">
        <f>Bobot!$P129*($I129*('Input Bank'!$K129+'Input Bank'!$L129)/30)+($J129*'Input Bank'!Q129)</f>
        <v>0</v>
      </c>
      <c r="R129" s="446">
        <f>Bobot!$P129*($I129*('Input Bank'!$K129+'Input Bank'!$L129)/30)+($J129*'Input Bank'!R129)</f>
        <v>0</v>
      </c>
      <c r="S129" s="446">
        <f>Bobot!$P129*($I129*('Input Bank'!$K129+'Input Bank'!$L129)/30)+($J129*'Input Bank'!S129)</f>
        <v>0</v>
      </c>
      <c r="T129" s="446">
        <f>Bobot!$P129*($I129*('Input Bank'!$K129+'Input Bank'!$L129)/30)+($J129*'Input Bank'!T129)</f>
        <v>0</v>
      </c>
      <c r="U129" s="446">
        <f>Bobot!$P129*($I129*('Input Bank'!$K129+'Input Bank'!$L129)/30)+($J129*'Input Bank'!U129)</f>
        <v>0</v>
      </c>
      <c r="V129" s="446">
        <f>Bobot!$P129*($I129*('Input Bank'!$K129+'Input Bank'!$L129)/30)+($J129*'Input Bank'!V129)</f>
        <v>0</v>
      </c>
      <c r="W129" s="446">
        <f>Bobot!$P129*($I129*('Input Bank'!$K129+'Input Bank'!$L129)/30)+($J129*'Input Bank'!W129)</f>
        <v>0</v>
      </c>
      <c r="X129" s="446">
        <f>Bobot!$P129*($I129*('Input Bank'!$K129+'Input Bank'!$L129)/30)+($J129*'Input Bank'!X129)</f>
        <v>0</v>
      </c>
      <c r="Y129" s="446">
        <f>Bobot!$P129*($I129*('Input Bank'!$K129+'Input Bank'!$L129)/30)+($J129*'Input Bank'!Y129)</f>
        <v>0</v>
      </c>
      <c r="Z129" s="446">
        <f>Bobot!$P129*($I129*('Input Bank'!$K129+'Input Bank'!$L129)/30)+($J129*'Input Bank'!Z129)</f>
        <v>0</v>
      </c>
      <c r="AA129" s="446">
        <f>Bobot!$P129*($I129*('Input Bank'!$K129+'Input Bank'!$L129)/30)+($J129*'Input Bank'!AA129)</f>
        <v>0</v>
      </c>
      <c r="AB129" s="446">
        <f>Bobot!$P129*($I129*('Input Bank'!$K129+'Input Bank'!$L129)/30)+($J129*'Input Bank'!AB129)</f>
        <v>0</v>
      </c>
      <c r="AC129" s="446">
        <f>Bobot!$P129*($I129*('Input Bank'!$K129+'Input Bank'!$L129)/30)+($J129*'Input Bank'!AC129)</f>
        <v>0</v>
      </c>
      <c r="AD129" s="446">
        <f>Bobot!$P129*($I129*('Input Bank'!$K129+'Input Bank'!$L129)/30)+($J129*'Input Bank'!AD129)</f>
        <v>0</v>
      </c>
      <c r="AE129" s="446">
        <f>Bobot!$P129*($I129*('Input Bank'!$K129+'Input Bank'!$L129)/30)+($J129*'Input Bank'!AE129)</f>
        <v>0</v>
      </c>
      <c r="AF129" s="446">
        <f>Bobot!$P129*($I129*('Input Bank'!$K129+'Input Bank'!$L129)/30)+($J129*'Input Bank'!AF129)</f>
        <v>0</v>
      </c>
      <c r="AG129" s="446">
        <f>Bobot!$P129*($I129*('Input Bank'!$K129+'Input Bank'!$L129)/30)+($J129*'Input Bank'!AG129)</f>
        <v>0</v>
      </c>
      <c r="AH129" s="446">
        <f>Bobot!$P129*($I129*('Input Bank'!$K129+'Input Bank'!$L129)/30)+($J129*'Input Bank'!AH129)</f>
        <v>0</v>
      </c>
      <c r="AI129" s="446">
        <f>Bobot!$P129*($I129*('Input Bank'!$K129+'Input Bank'!$L129)/30)+($J129*'Input Bank'!AI129)</f>
        <v>0</v>
      </c>
      <c r="AJ129" s="446">
        <f>Bobot!$P129*($I129*('Input Bank'!$K129+'Input Bank'!$L129)/30)+($J129*'Input Bank'!AJ129)</f>
        <v>0</v>
      </c>
      <c r="AK129" s="446">
        <f>Bobot!$P129*($I129*('Input Bank'!$K129+'Input Bank'!$L129)/30)+($J129*'Input Bank'!AK129)</f>
        <v>0</v>
      </c>
      <c r="AL129" s="446">
        <f>Bobot!$P129*($I129*('Input Bank'!$K129+'Input Bank'!$L129)/30)+($J129*'Input Bank'!AL129)</f>
        <v>0</v>
      </c>
      <c r="AM129" s="446">
        <f>Bobot!$P129*($I129*('Input Bank'!$K129+'Input Bank'!$L129)/30)+($J129*'Input Bank'!AM129)</f>
        <v>0</v>
      </c>
      <c r="AN129" s="446">
        <f>Bobot!$P129*($I129*('Input Bank'!$K129+'Input Bank'!$L129)/30)+($J129*'Input Bank'!AN129)</f>
        <v>0</v>
      </c>
      <c r="AO129" s="446">
        <f>Bobot!$P129*($I129*('Input Bank'!$K129+'Input Bank'!$L129)/30)+($J129*'Input Bank'!AO129)</f>
        <v>0</v>
      </c>
      <c r="AP129" s="446">
        <f>Bobot!$P129*($I129*('Input Bank'!$K129+'Input Bank'!$L129)/30)+($J129*'Input Bank'!AP129)</f>
        <v>0</v>
      </c>
      <c r="AQ129" s="478">
        <f>$J129*'Input Bank'!AQ129</f>
        <v>0</v>
      </c>
      <c r="AR129" s="478">
        <f>$J129*'Input Bank'!AR129</f>
        <v>0</v>
      </c>
      <c r="AS129" s="478">
        <f>$J129*'Input Bank'!AS129</f>
        <v>0</v>
      </c>
      <c r="AT129" s="478">
        <f>$J129*'Input Bank'!AT129</f>
        <v>0</v>
      </c>
      <c r="AU129" s="478">
        <f>$J129*'Input Bank'!AU129</f>
        <v>0</v>
      </c>
      <c r="AV129" s="478">
        <f>$J129*'Input Bank'!AV129</f>
        <v>0</v>
      </c>
      <c r="AW129" s="478">
        <f>$J129*'Input Bank'!AW129</f>
        <v>0</v>
      </c>
      <c r="AX129" s="478">
        <f>$J129*'Input Bank'!AX129</f>
        <v>0</v>
      </c>
      <c r="AY129" s="478">
        <f>$J129*'Input Bank'!AY129</f>
        <v>0</v>
      </c>
      <c r="AZ129" s="478">
        <f>$J129*'Input Bank'!AZ129</f>
        <v>0</v>
      </c>
      <c r="BA129" s="478">
        <f>$J129*'Input Bank'!BA129</f>
        <v>0</v>
      </c>
      <c r="BB129" s="510"/>
      <c r="BC129" s="23"/>
      <c r="BD129" s="415"/>
      <c r="BE129" s="415"/>
      <c r="BF129" s="415"/>
      <c r="BG129" s="415"/>
      <c r="BH129" s="415"/>
      <c r="BI129" s="415"/>
      <c r="BJ129" s="415"/>
    </row>
    <row r="130" spans="1:63" s="24" customFormat="1">
      <c r="A130" s="439"/>
      <c r="B130" s="439"/>
      <c r="C130" s="439"/>
      <c r="D130" s="439"/>
      <c r="E130" s="439"/>
      <c r="F130" s="47" t="s">
        <v>147</v>
      </c>
      <c r="G130" s="69" t="s">
        <v>451</v>
      </c>
      <c r="H130" s="140" t="s">
        <v>242</v>
      </c>
      <c r="I130" s="443">
        <f>IF($K$7="Skenario Bank 1",VLOOKUP($F130,Bobot!$F$16:$AA$180,15,0),IF($K$7="Skenario Bank 2",VLOOKUP(F130,Bobot!$F$16:$AA$180,18,0),IF($K$7="Skenario Bank 3",VLOOKUP($F130,Bobot!$F$16:$AA$180,21,0),0)))</f>
        <v>0</v>
      </c>
      <c r="J130" s="444">
        <f>IF($K$7="Skenario Bank 1",VLOOKUP($F130,Bobot!$F$16:$AA$180,16,0),IF($K$7="Skenario Bank 2",VLOOKUP($F130,Bobot!$F$16:$AA$180,19,0),IF($K$7="Skenario Bank 3",VLOOKUP($F130,Bobot!$F$16:$AA$180,22,0),0)))</f>
        <v>0</v>
      </c>
      <c r="K130" s="507"/>
      <c r="L130" s="508">
        <f>IF(Bobot!$P130=0,1,0)*('Input Bank'!L130+'Input Bank'!K130)*I130</f>
        <v>0</v>
      </c>
      <c r="M130" s="446">
        <f>Bobot!$P130*($I130*('Input Bank'!$K130+'Input Bank'!$L130)/30)+($J130*'Input Bank'!M130)</f>
        <v>0</v>
      </c>
      <c r="N130" s="446">
        <f>Bobot!$P130*($I130*('Input Bank'!$K130+'Input Bank'!$L130)/30)+($J130*'Input Bank'!N130)</f>
        <v>0</v>
      </c>
      <c r="O130" s="446">
        <f>Bobot!$P130*($I130*('Input Bank'!$K130+'Input Bank'!$L130)/30)+($J130*'Input Bank'!O130)</f>
        <v>0</v>
      </c>
      <c r="P130" s="446">
        <f>Bobot!$P130*($I130*('Input Bank'!$K130+'Input Bank'!$L130)/30)+($J130*'Input Bank'!P130)</f>
        <v>0</v>
      </c>
      <c r="Q130" s="446">
        <f>Bobot!$P130*($I130*('Input Bank'!$K130+'Input Bank'!$L130)/30)+($J130*'Input Bank'!Q130)</f>
        <v>0</v>
      </c>
      <c r="R130" s="446">
        <f>Bobot!$P130*($I130*('Input Bank'!$K130+'Input Bank'!$L130)/30)+($J130*'Input Bank'!R130)</f>
        <v>0</v>
      </c>
      <c r="S130" s="446">
        <f>Bobot!$P130*($I130*('Input Bank'!$K130+'Input Bank'!$L130)/30)+($J130*'Input Bank'!S130)</f>
        <v>0</v>
      </c>
      <c r="T130" s="446">
        <f>Bobot!$P130*($I130*('Input Bank'!$K130+'Input Bank'!$L130)/30)+($J130*'Input Bank'!T130)</f>
        <v>0</v>
      </c>
      <c r="U130" s="446">
        <f>Bobot!$P130*($I130*('Input Bank'!$K130+'Input Bank'!$L130)/30)+($J130*'Input Bank'!U130)</f>
        <v>0</v>
      </c>
      <c r="V130" s="446">
        <f>Bobot!$P130*($I130*('Input Bank'!$K130+'Input Bank'!$L130)/30)+($J130*'Input Bank'!V130)</f>
        <v>0</v>
      </c>
      <c r="W130" s="446">
        <f>Bobot!$P130*($I130*('Input Bank'!$K130+'Input Bank'!$L130)/30)+($J130*'Input Bank'!W130)</f>
        <v>0</v>
      </c>
      <c r="X130" s="446">
        <f>Bobot!$P130*($I130*('Input Bank'!$K130+'Input Bank'!$L130)/30)+($J130*'Input Bank'!X130)</f>
        <v>0</v>
      </c>
      <c r="Y130" s="446">
        <f>Bobot!$P130*($I130*('Input Bank'!$K130+'Input Bank'!$L130)/30)+($J130*'Input Bank'!Y130)</f>
        <v>0</v>
      </c>
      <c r="Z130" s="446">
        <f>Bobot!$P130*($I130*('Input Bank'!$K130+'Input Bank'!$L130)/30)+($J130*'Input Bank'!Z130)</f>
        <v>0</v>
      </c>
      <c r="AA130" s="446">
        <f>Bobot!$P130*($I130*('Input Bank'!$K130+'Input Bank'!$L130)/30)+($J130*'Input Bank'!AA130)</f>
        <v>0</v>
      </c>
      <c r="AB130" s="446">
        <f>Bobot!$P130*($I130*('Input Bank'!$K130+'Input Bank'!$L130)/30)+($J130*'Input Bank'!AB130)</f>
        <v>0</v>
      </c>
      <c r="AC130" s="446">
        <f>Bobot!$P130*($I130*('Input Bank'!$K130+'Input Bank'!$L130)/30)+($J130*'Input Bank'!AC130)</f>
        <v>0</v>
      </c>
      <c r="AD130" s="446">
        <f>Bobot!$P130*($I130*('Input Bank'!$K130+'Input Bank'!$L130)/30)+($J130*'Input Bank'!AD130)</f>
        <v>0</v>
      </c>
      <c r="AE130" s="446">
        <f>Bobot!$P130*($I130*('Input Bank'!$K130+'Input Bank'!$L130)/30)+($J130*'Input Bank'!AE130)</f>
        <v>0</v>
      </c>
      <c r="AF130" s="446">
        <f>Bobot!$P130*($I130*('Input Bank'!$K130+'Input Bank'!$L130)/30)+($J130*'Input Bank'!AF130)</f>
        <v>0</v>
      </c>
      <c r="AG130" s="446">
        <f>Bobot!$P130*($I130*('Input Bank'!$K130+'Input Bank'!$L130)/30)+($J130*'Input Bank'!AG130)</f>
        <v>0</v>
      </c>
      <c r="AH130" s="446">
        <f>Bobot!$P130*($I130*('Input Bank'!$K130+'Input Bank'!$L130)/30)+($J130*'Input Bank'!AH130)</f>
        <v>0</v>
      </c>
      <c r="AI130" s="446">
        <f>Bobot!$P130*($I130*('Input Bank'!$K130+'Input Bank'!$L130)/30)+($J130*'Input Bank'!AI130)</f>
        <v>0</v>
      </c>
      <c r="AJ130" s="446">
        <f>Bobot!$P130*($I130*('Input Bank'!$K130+'Input Bank'!$L130)/30)+($J130*'Input Bank'!AJ130)</f>
        <v>0</v>
      </c>
      <c r="AK130" s="446">
        <f>Bobot!$P130*($I130*('Input Bank'!$K130+'Input Bank'!$L130)/30)+($J130*'Input Bank'!AK130)</f>
        <v>0</v>
      </c>
      <c r="AL130" s="446">
        <f>Bobot!$P130*($I130*('Input Bank'!$K130+'Input Bank'!$L130)/30)+($J130*'Input Bank'!AL130)</f>
        <v>0</v>
      </c>
      <c r="AM130" s="446">
        <f>Bobot!$P130*($I130*('Input Bank'!$K130+'Input Bank'!$L130)/30)+($J130*'Input Bank'!AM130)</f>
        <v>0</v>
      </c>
      <c r="AN130" s="446">
        <f>Bobot!$P130*($I130*('Input Bank'!$K130+'Input Bank'!$L130)/30)+($J130*'Input Bank'!AN130)</f>
        <v>0</v>
      </c>
      <c r="AO130" s="446">
        <f>Bobot!$P130*($I130*('Input Bank'!$K130+'Input Bank'!$L130)/30)+($J130*'Input Bank'!AO130)</f>
        <v>0</v>
      </c>
      <c r="AP130" s="446">
        <f>Bobot!$P130*($I130*('Input Bank'!$K130+'Input Bank'!$L130)/30)+($J130*'Input Bank'!AP130)</f>
        <v>0</v>
      </c>
      <c r="AQ130" s="478">
        <f>$J130*'Input Bank'!AQ130</f>
        <v>0</v>
      </c>
      <c r="AR130" s="478">
        <f>$J130*'Input Bank'!AR130</f>
        <v>0</v>
      </c>
      <c r="AS130" s="478">
        <f>$J130*'Input Bank'!AS130</f>
        <v>0</v>
      </c>
      <c r="AT130" s="478">
        <f>$J130*'Input Bank'!AT130</f>
        <v>0</v>
      </c>
      <c r="AU130" s="478">
        <f>$J130*'Input Bank'!AU130</f>
        <v>0</v>
      </c>
      <c r="AV130" s="478">
        <f>$J130*'Input Bank'!AV130</f>
        <v>0</v>
      </c>
      <c r="AW130" s="478">
        <f>$J130*'Input Bank'!AW130</f>
        <v>0</v>
      </c>
      <c r="AX130" s="478">
        <f>$J130*'Input Bank'!AX130</f>
        <v>0</v>
      </c>
      <c r="AY130" s="478">
        <f>$J130*'Input Bank'!AY130</f>
        <v>0</v>
      </c>
      <c r="AZ130" s="478">
        <f>$J130*'Input Bank'!AZ130</f>
        <v>0</v>
      </c>
      <c r="BA130" s="478">
        <f>$J130*'Input Bank'!BA130</f>
        <v>0</v>
      </c>
      <c r="BB130" s="510"/>
      <c r="BC130" s="23"/>
      <c r="BD130" s="415"/>
      <c r="BE130" s="415"/>
      <c r="BF130" s="415"/>
      <c r="BG130" s="415"/>
      <c r="BH130" s="415"/>
      <c r="BI130" s="415"/>
      <c r="BJ130" s="415"/>
    </row>
    <row r="131" spans="1:63" s="24" customFormat="1">
      <c r="A131" s="439"/>
      <c r="B131" s="439"/>
      <c r="C131" s="439"/>
      <c r="D131" s="439"/>
      <c r="E131" s="439"/>
      <c r="F131" s="47" t="s">
        <v>148</v>
      </c>
      <c r="G131" s="69" t="s">
        <v>452</v>
      </c>
      <c r="H131" s="140" t="s">
        <v>262</v>
      </c>
      <c r="I131" s="443">
        <f>IF($K$7="Skenario Bank 1",VLOOKUP($F131,Bobot!$F$16:$AA$180,15,0),IF($K$7="Skenario Bank 2",VLOOKUP(F131,Bobot!$F$16:$AA$180,18,0),IF($K$7="Skenario Bank 3",VLOOKUP($F131,Bobot!$F$16:$AA$180,21,0),0)))</f>
        <v>0</v>
      </c>
      <c r="J131" s="444">
        <f>IF($K$7="Skenario Bank 1",VLOOKUP($F131,Bobot!$F$16:$AA$180,16,0),IF($K$7="Skenario Bank 2",VLOOKUP($F131,Bobot!$F$16:$AA$180,19,0),IF($K$7="Skenario Bank 3",VLOOKUP($F131,Bobot!$F$16:$AA$180,22,0),0)))</f>
        <v>0</v>
      </c>
      <c r="K131" s="507"/>
      <c r="L131" s="508">
        <f>IF(Bobot!$P131=0,1,0)*('Input Bank'!L131+'Input Bank'!K131)*I131</f>
        <v>0</v>
      </c>
      <c r="M131" s="446">
        <f>Bobot!$P131*($I131*('Input Bank'!$K131+'Input Bank'!$L131)/30)+($J131*'Input Bank'!M131)</f>
        <v>0</v>
      </c>
      <c r="N131" s="446">
        <f>Bobot!$P131*($I131*('Input Bank'!$K131+'Input Bank'!$L131)/30)+($J131*'Input Bank'!N131)</f>
        <v>0</v>
      </c>
      <c r="O131" s="446">
        <f>Bobot!$P131*($I131*('Input Bank'!$K131+'Input Bank'!$L131)/30)+($J131*'Input Bank'!O131)</f>
        <v>0</v>
      </c>
      <c r="P131" s="446">
        <f>Bobot!$P131*($I131*('Input Bank'!$K131+'Input Bank'!$L131)/30)+($J131*'Input Bank'!P131)</f>
        <v>0</v>
      </c>
      <c r="Q131" s="446">
        <f>Bobot!$P131*($I131*('Input Bank'!$K131+'Input Bank'!$L131)/30)+($J131*'Input Bank'!Q131)</f>
        <v>0</v>
      </c>
      <c r="R131" s="446">
        <f>Bobot!$P131*($I131*('Input Bank'!$K131+'Input Bank'!$L131)/30)+($J131*'Input Bank'!R131)</f>
        <v>0</v>
      </c>
      <c r="S131" s="446">
        <f>Bobot!$P131*($I131*('Input Bank'!$K131+'Input Bank'!$L131)/30)+($J131*'Input Bank'!S131)</f>
        <v>0</v>
      </c>
      <c r="T131" s="446">
        <f>Bobot!$P131*($I131*('Input Bank'!$K131+'Input Bank'!$L131)/30)+($J131*'Input Bank'!T131)</f>
        <v>0</v>
      </c>
      <c r="U131" s="446">
        <f>Bobot!$P131*($I131*('Input Bank'!$K131+'Input Bank'!$L131)/30)+($J131*'Input Bank'!U131)</f>
        <v>0</v>
      </c>
      <c r="V131" s="446">
        <f>Bobot!$P131*($I131*('Input Bank'!$K131+'Input Bank'!$L131)/30)+($J131*'Input Bank'!V131)</f>
        <v>0</v>
      </c>
      <c r="W131" s="446">
        <f>Bobot!$P131*($I131*('Input Bank'!$K131+'Input Bank'!$L131)/30)+($J131*'Input Bank'!W131)</f>
        <v>0</v>
      </c>
      <c r="X131" s="446">
        <f>Bobot!$P131*($I131*('Input Bank'!$K131+'Input Bank'!$L131)/30)+($J131*'Input Bank'!X131)</f>
        <v>0</v>
      </c>
      <c r="Y131" s="446">
        <f>Bobot!$P131*($I131*('Input Bank'!$K131+'Input Bank'!$L131)/30)+($J131*'Input Bank'!Y131)</f>
        <v>0</v>
      </c>
      <c r="Z131" s="446">
        <f>Bobot!$P131*($I131*('Input Bank'!$K131+'Input Bank'!$L131)/30)+($J131*'Input Bank'!Z131)</f>
        <v>0</v>
      </c>
      <c r="AA131" s="446">
        <f>Bobot!$P131*($I131*('Input Bank'!$K131+'Input Bank'!$L131)/30)+($J131*'Input Bank'!AA131)</f>
        <v>0</v>
      </c>
      <c r="AB131" s="446">
        <f>Bobot!$P131*($I131*('Input Bank'!$K131+'Input Bank'!$L131)/30)+($J131*'Input Bank'!AB131)</f>
        <v>0</v>
      </c>
      <c r="AC131" s="446">
        <f>Bobot!$P131*($I131*('Input Bank'!$K131+'Input Bank'!$L131)/30)+($J131*'Input Bank'!AC131)</f>
        <v>0</v>
      </c>
      <c r="AD131" s="446">
        <f>Bobot!$P131*($I131*('Input Bank'!$K131+'Input Bank'!$L131)/30)+($J131*'Input Bank'!AD131)</f>
        <v>0</v>
      </c>
      <c r="AE131" s="446">
        <f>Bobot!$P131*($I131*('Input Bank'!$K131+'Input Bank'!$L131)/30)+($J131*'Input Bank'!AE131)</f>
        <v>0</v>
      </c>
      <c r="AF131" s="446">
        <f>Bobot!$P131*($I131*('Input Bank'!$K131+'Input Bank'!$L131)/30)+($J131*'Input Bank'!AF131)</f>
        <v>0</v>
      </c>
      <c r="AG131" s="446">
        <f>Bobot!$P131*($I131*('Input Bank'!$K131+'Input Bank'!$L131)/30)+($J131*'Input Bank'!AG131)</f>
        <v>0</v>
      </c>
      <c r="AH131" s="446">
        <f>Bobot!$P131*($I131*('Input Bank'!$K131+'Input Bank'!$L131)/30)+($J131*'Input Bank'!AH131)</f>
        <v>0</v>
      </c>
      <c r="AI131" s="446">
        <f>Bobot!$P131*($I131*('Input Bank'!$K131+'Input Bank'!$L131)/30)+($J131*'Input Bank'!AI131)</f>
        <v>0</v>
      </c>
      <c r="AJ131" s="446">
        <f>Bobot!$P131*($I131*('Input Bank'!$K131+'Input Bank'!$L131)/30)+($J131*'Input Bank'!AJ131)</f>
        <v>0</v>
      </c>
      <c r="AK131" s="446">
        <f>Bobot!$P131*($I131*('Input Bank'!$K131+'Input Bank'!$L131)/30)+($J131*'Input Bank'!AK131)</f>
        <v>0</v>
      </c>
      <c r="AL131" s="446">
        <f>Bobot!$P131*($I131*('Input Bank'!$K131+'Input Bank'!$L131)/30)+($J131*'Input Bank'!AL131)</f>
        <v>0</v>
      </c>
      <c r="AM131" s="446">
        <f>Bobot!$P131*($I131*('Input Bank'!$K131+'Input Bank'!$L131)/30)+($J131*'Input Bank'!AM131)</f>
        <v>0</v>
      </c>
      <c r="AN131" s="446">
        <f>Bobot!$P131*($I131*('Input Bank'!$K131+'Input Bank'!$L131)/30)+($J131*'Input Bank'!AN131)</f>
        <v>0</v>
      </c>
      <c r="AO131" s="446">
        <f>Bobot!$P131*($I131*('Input Bank'!$K131+'Input Bank'!$L131)/30)+($J131*'Input Bank'!AO131)</f>
        <v>0</v>
      </c>
      <c r="AP131" s="446">
        <f>Bobot!$P131*($I131*('Input Bank'!$K131+'Input Bank'!$L131)/30)+($J131*'Input Bank'!AP131)</f>
        <v>0</v>
      </c>
      <c r="AQ131" s="478">
        <f>$J131*'Input Bank'!AQ131</f>
        <v>0</v>
      </c>
      <c r="AR131" s="478">
        <f>$J131*'Input Bank'!AR131</f>
        <v>0</v>
      </c>
      <c r="AS131" s="478">
        <f>$J131*'Input Bank'!AS131</f>
        <v>0</v>
      </c>
      <c r="AT131" s="478">
        <f>$J131*'Input Bank'!AT131</f>
        <v>0</v>
      </c>
      <c r="AU131" s="478">
        <f>$J131*'Input Bank'!AU131</f>
        <v>0</v>
      </c>
      <c r="AV131" s="478">
        <f>$J131*'Input Bank'!AV131</f>
        <v>0</v>
      </c>
      <c r="AW131" s="478">
        <f>$J131*'Input Bank'!AW131</f>
        <v>0</v>
      </c>
      <c r="AX131" s="478">
        <f>$J131*'Input Bank'!AX131</f>
        <v>0</v>
      </c>
      <c r="AY131" s="478">
        <f>$J131*'Input Bank'!AY131</f>
        <v>0</v>
      </c>
      <c r="AZ131" s="478">
        <f>$J131*'Input Bank'!AZ131</f>
        <v>0</v>
      </c>
      <c r="BA131" s="478">
        <f>$J131*'Input Bank'!BA131</f>
        <v>0</v>
      </c>
      <c r="BB131" s="510"/>
      <c r="BC131" s="23"/>
      <c r="BD131" s="415"/>
      <c r="BE131" s="415"/>
      <c r="BF131" s="415"/>
      <c r="BG131" s="415"/>
      <c r="BH131" s="415"/>
      <c r="BI131" s="415"/>
      <c r="BJ131" s="415"/>
    </row>
    <row r="132" spans="1:63" s="24" customFormat="1" ht="13">
      <c r="A132" s="439"/>
      <c r="B132" s="439"/>
      <c r="C132" s="439"/>
      <c r="D132" s="439"/>
      <c r="E132" s="439"/>
      <c r="F132" s="47" t="s">
        <v>149</v>
      </c>
      <c r="G132" s="67" t="s">
        <v>558</v>
      </c>
      <c r="H132" s="139" t="s">
        <v>497</v>
      </c>
      <c r="I132" s="443"/>
      <c r="J132" s="444"/>
      <c r="K132" s="507"/>
      <c r="L132" s="503">
        <f t="shared" ref="L132:BA132" si="29">SUM(L133:L140)</f>
        <v>0</v>
      </c>
      <c r="M132" s="504">
        <f t="shared" si="29"/>
        <v>0</v>
      </c>
      <c r="N132" s="504">
        <f t="shared" si="29"/>
        <v>0</v>
      </c>
      <c r="O132" s="504">
        <f t="shared" si="29"/>
        <v>0</v>
      </c>
      <c r="P132" s="504">
        <f t="shared" si="29"/>
        <v>0</v>
      </c>
      <c r="Q132" s="504">
        <f t="shared" si="29"/>
        <v>0</v>
      </c>
      <c r="R132" s="504">
        <f t="shared" si="29"/>
        <v>0</v>
      </c>
      <c r="S132" s="504">
        <f t="shared" si="29"/>
        <v>0</v>
      </c>
      <c r="T132" s="504">
        <f t="shared" si="29"/>
        <v>0</v>
      </c>
      <c r="U132" s="504">
        <f t="shared" si="29"/>
        <v>0</v>
      </c>
      <c r="V132" s="504">
        <f t="shared" si="29"/>
        <v>0</v>
      </c>
      <c r="W132" s="504">
        <f t="shared" si="29"/>
        <v>0</v>
      </c>
      <c r="X132" s="504">
        <f t="shared" si="29"/>
        <v>0</v>
      </c>
      <c r="Y132" s="504">
        <f t="shared" si="29"/>
        <v>0</v>
      </c>
      <c r="Z132" s="504">
        <f t="shared" si="29"/>
        <v>0</v>
      </c>
      <c r="AA132" s="504">
        <f t="shared" si="29"/>
        <v>0</v>
      </c>
      <c r="AB132" s="504">
        <f t="shared" si="29"/>
        <v>0</v>
      </c>
      <c r="AC132" s="504">
        <f t="shared" si="29"/>
        <v>0</v>
      </c>
      <c r="AD132" s="504">
        <f t="shared" si="29"/>
        <v>0</v>
      </c>
      <c r="AE132" s="504">
        <f t="shared" si="29"/>
        <v>0</v>
      </c>
      <c r="AF132" s="504">
        <f t="shared" si="29"/>
        <v>0</v>
      </c>
      <c r="AG132" s="504">
        <f t="shared" si="29"/>
        <v>0</v>
      </c>
      <c r="AH132" s="504">
        <f t="shared" si="29"/>
        <v>0</v>
      </c>
      <c r="AI132" s="504">
        <f t="shared" si="29"/>
        <v>0</v>
      </c>
      <c r="AJ132" s="504">
        <f t="shared" si="29"/>
        <v>0</v>
      </c>
      <c r="AK132" s="504">
        <f t="shared" si="29"/>
        <v>0</v>
      </c>
      <c r="AL132" s="504">
        <f t="shared" si="29"/>
        <v>0</v>
      </c>
      <c r="AM132" s="504">
        <f t="shared" si="29"/>
        <v>0</v>
      </c>
      <c r="AN132" s="504">
        <f t="shared" si="29"/>
        <v>0</v>
      </c>
      <c r="AO132" s="504">
        <f t="shared" si="29"/>
        <v>0</v>
      </c>
      <c r="AP132" s="504">
        <f t="shared" si="29"/>
        <v>0</v>
      </c>
      <c r="AQ132" s="503">
        <f t="shared" si="29"/>
        <v>0</v>
      </c>
      <c r="AR132" s="503">
        <f t="shared" si="29"/>
        <v>0</v>
      </c>
      <c r="AS132" s="503">
        <f t="shared" si="29"/>
        <v>0</v>
      </c>
      <c r="AT132" s="503">
        <f t="shared" si="29"/>
        <v>0</v>
      </c>
      <c r="AU132" s="503">
        <f t="shared" si="29"/>
        <v>0</v>
      </c>
      <c r="AV132" s="503">
        <f t="shared" si="29"/>
        <v>0</v>
      </c>
      <c r="AW132" s="503">
        <f t="shared" si="29"/>
        <v>0</v>
      </c>
      <c r="AX132" s="503">
        <f t="shared" si="29"/>
        <v>0</v>
      </c>
      <c r="AY132" s="503">
        <f t="shared" si="29"/>
        <v>0</v>
      </c>
      <c r="AZ132" s="503">
        <f t="shared" si="29"/>
        <v>0</v>
      </c>
      <c r="BA132" s="503">
        <f t="shared" si="29"/>
        <v>0</v>
      </c>
      <c r="BB132" s="510"/>
      <c r="BC132" s="23"/>
      <c r="BD132" s="415"/>
      <c r="BE132" s="415"/>
      <c r="BF132" s="415"/>
      <c r="BG132" s="415"/>
      <c r="BH132" s="415"/>
      <c r="BI132" s="415"/>
      <c r="BJ132" s="415"/>
    </row>
    <row r="133" spans="1:63" s="24" customFormat="1" ht="13">
      <c r="A133" s="20"/>
      <c r="B133" s="20"/>
      <c r="C133" s="20"/>
      <c r="D133" s="20"/>
      <c r="E133" s="20"/>
      <c r="F133" s="47" t="s">
        <v>12</v>
      </c>
      <c r="G133" s="69" t="s">
        <v>453</v>
      </c>
      <c r="H133" s="140" t="s">
        <v>524</v>
      </c>
      <c r="I133" s="443">
        <f>IF($K$7="Skenario Bank 1",VLOOKUP($F133,Bobot!$F$16:$AA$180,15,0),IF($K$7="Skenario Bank 2",VLOOKUP(F133,Bobot!$F$16:$AA$180,18,0),IF($K$7="Skenario Bank 3",VLOOKUP($F133,Bobot!$F$16:$AA$180,21,0),0)))</f>
        <v>0</v>
      </c>
      <c r="J133" s="444">
        <f>IF($K$7="Skenario Bank 1",VLOOKUP($F133,Bobot!$F$16:$AA$180,16,0),IF($K$7="Skenario Bank 2",VLOOKUP($F133,Bobot!$F$16:$AA$180,19,0),IF($K$7="Skenario Bank 3",VLOOKUP($F133,Bobot!$F$16:$AA$180,22,0),0)))</f>
        <v>0</v>
      </c>
      <c r="K133" s="507"/>
      <c r="L133" s="508">
        <f>IF(Bobot!$P133=0,1,0)*('Input Bank'!L133+'Input Bank'!K133)*I133</f>
        <v>0</v>
      </c>
      <c r="M133" s="478">
        <f>Bobot!$P133*($I133*('Input Bank'!$K133+'Input Bank'!$L133)/30)+($J133*'Input Bank'!M133)</f>
        <v>0</v>
      </c>
      <c r="N133" s="478">
        <f>Bobot!$P133*($I133*('Input Bank'!$K133+'Input Bank'!$L133)/30)+($J133*'Input Bank'!N133)</f>
        <v>0</v>
      </c>
      <c r="O133" s="478">
        <f>Bobot!$P133*($I133*('Input Bank'!$K133+'Input Bank'!$L133)/30)+($J133*'Input Bank'!O133)</f>
        <v>0</v>
      </c>
      <c r="P133" s="478">
        <f>Bobot!$P133*($I133*('Input Bank'!$K133+'Input Bank'!$L133)/30)+($J133*'Input Bank'!P133)</f>
        <v>0</v>
      </c>
      <c r="Q133" s="478">
        <f>Bobot!$P133*($I133*('Input Bank'!$K133+'Input Bank'!$L133)/30)+($J133*'Input Bank'!Q133)</f>
        <v>0</v>
      </c>
      <c r="R133" s="478">
        <f>Bobot!$P133*($I133*('Input Bank'!$K133+'Input Bank'!$L133)/30)+($J133*'Input Bank'!R133)</f>
        <v>0</v>
      </c>
      <c r="S133" s="478">
        <f>Bobot!$P133*($I133*('Input Bank'!$K133+'Input Bank'!$L133)/30)+($J133*'Input Bank'!S133)</f>
        <v>0</v>
      </c>
      <c r="T133" s="478">
        <f>Bobot!$P133*($I133*('Input Bank'!$K133+'Input Bank'!$L133)/30)+($J133*'Input Bank'!T133)</f>
        <v>0</v>
      </c>
      <c r="U133" s="478">
        <f>Bobot!$P133*($I133*('Input Bank'!$K133+'Input Bank'!$L133)/30)+($J133*'Input Bank'!U133)</f>
        <v>0</v>
      </c>
      <c r="V133" s="478">
        <f>Bobot!$P133*($I133*('Input Bank'!$K133+'Input Bank'!$L133)/30)+($J133*'Input Bank'!V133)</f>
        <v>0</v>
      </c>
      <c r="W133" s="478">
        <f>Bobot!$P133*($I133*('Input Bank'!$K133+'Input Bank'!$L133)/30)+($J133*'Input Bank'!W133)</f>
        <v>0</v>
      </c>
      <c r="X133" s="478">
        <f>Bobot!$P133*($I133*('Input Bank'!$K133+'Input Bank'!$L133)/30)+($J133*'Input Bank'!X133)</f>
        <v>0</v>
      </c>
      <c r="Y133" s="478">
        <f>Bobot!$P133*($I133*('Input Bank'!$K133+'Input Bank'!$L133)/30)+($J133*'Input Bank'!Y133)</f>
        <v>0</v>
      </c>
      <c r="Z133" s="478">
        <f>Bobot!$P133*($I133*('Input Bank'!$K133+'Input Bank'!$L133)/30)+($J133*'Input Bank'!Z133)</f>
        <v>0</v>
      </c>
      <c r="AA133" s="478">
        <f>Bobot!$P133*($I133*('Input Bank'!$K133+'Input Bank'!$L133)/30)+($J133*'Input Bank'!AA133)</f>
        <v>0</v>
      </c>
      <c r="AB133" s="478">
        <f>Bobot!$P133*($I133*('Input Bank'!$K133+'Input Bank'!$L133)/30)+($J133*'Input Bank'!AB133)</f>
        <v>0</v>
      </c>
      <c r="AC133" s="478">
        <f>Bobot!$P133*($I133*('Input Bank'!$K133+'Input Bank'!$L133)/30)+($J133*'Input Bank'!AC133)</f>
        <v>0</v>
      </c>
      <c r="AD133" s="478">
        <f>Bobot!$P133*($I133*('Input Bank'!$K133+'Input Bank'!$L133)/30)+($J133*'Input Bank'!AD133)</f>
        <v>0</v>
      </c>
      <c r="AE133" s="478">
        <f>Bobot!$P133*($I133*('Input Bank'!$K133+'Input Bank'!$L133)/30)+($J133*'Input Bank'!AE133)</f>
        <v>0</v>
      </c>
      <c r="AF133" s="478">
        <f>Bobot!$P133*($I133*('Input Bank'!$K133+'Input Bank'!$L133)/30)+($J133*'Input Bank'!AF133)</f>
        <v>0</v>
      </c>
      <c r="AG133" s="478">
        <f>Bobot!$P133*($I133*('Input Bank'!$K133+'Input Bank'!$L133)/30)+($J133*'Input Bank'!AG133)</f>
        <v>0</v>
      </c>
      <c r="AH133" s="478">
        <f>Bobot!$P133*($I133*('Input Bank'!$K133+'Input Bank'!$L133)/30)+($J133*'Input Bank'!AH133)</f>
        <v>0</v>
      </c>
      <c r="AI133" s="478">
        <f>Bobot!$P133*($I133*('Input Bank'!$K133+'Input Bank'!$L133)/30)+($J133*'Input Bank'!AI133)</f>
        <v>0</v>
      </c>
      <c r="AJ133" s="478">
        <f>Bobot!$P133*($I133*('Input Bank'!$K133+'Input Bank'!$L133)/30)+($J133*'Input Bank'!AJ133)</f>
        <v>0</v>
      </c>
      <c r="AK133" s="478">
        <f>Bobot!$P133*($I133*('Input Bank'!$K133+'Input Bank'!$L133)/30)+($J133*'Input Bank'!AK133)</f>
        <v>0</v>
      </c>
      <c r="AL133" s="478">
        <f>Bobot!$P133*($I133*('Input Bank'!$K133+'Input Bank'!$L133)/30)+($J133*'Input Bank'!AL133)</f>
        <v>0</v>
      </c>
      <c r="AM133" s="478">
        <f>Bobot!$P133*($I133*('Input Bank'!$K133+'Input Bank'!$L133)/30)+($J133*'Input Bank'!AM133)</f>
        <v>0</v>
      </c>
      <c r="AN133" s="478">
        <f>Bobot!$P133*($I133*('Input Bank'!$K133+'Input Bank'!$L133)/30)+($J133*'Input Bank'!AN133)</f>
        <v>0</v>
      </c>
      <c r="AO133" s="478">
        <f>Bobot!$P133*($I133*('Input Bank'!$K133+'Input Bank'!$L133)/30)+($J133*'Input Bank'!AO133)</f>
        <v>0</v>
      </c>
      <c r="AP133" s="478">
        <f>Bobot!$P133*($I133*('Input Bank'!$K133+'Input Bank'!$L133)/30)+($J133*'Input Bank'!AP133)</f>
        <v>0</v>
      </c>
      <c r="AQ133" s="450">
        <f>$J133*'Input Bank'!AQ133</f>
        <v>0</v>
      </c>
      <c r="AR133" s="450">
        <f>$J133*'Input Bank'!AR133</f>
        <v>0</v>
      </c>
      <c r="AS133" s="450">
        <f>$J133*'Input Bank'!AS133</f>
        <v>0</v>
      </c>
      <c r="AT133" s="450">
        <f>$J133*'Input Bank'!AT133</f>
        <v>0</v>
      </c>
      <c r="AU133" s="450">
        <f>$J133*'Input Bank'!AU133</f>
        <v>0</v>
      </c>
      <c r="AV133" s="450">
        <f>$J133*'Input Bank'!AV133</f>
        <v>0</v>
      </c>
      <c r="AW133" s="450">
        <f>$J133*'Input Bank'!AW133</f>
        <v>0</v>
      </c>
      <c r="AX133" s="450">
        <f>$J133*'Input Bank'!AX133</f>
        <v>0</v>
      </c>
      <c r="AY133" s="450">
        <f>$J133*'Input Bank'!AY133</f>
        <v>0</v>
      </c>
      <c r="AZ133" s="450">
        <f>$J133*'Input Bank'!AZ133</f>
        <v>0</v>
      </c>
      <c r="BA133" s="450">
        <f>$J133*'Input Bank'!BA133</f>
        <v>0</v>
      </c>
      <c r="BB133" s="510"/>
      <c r="BC133" s="23"/>
      <c r="BD133" s="415"/>
      <c r="BE133" s="415"/>
      <c r="BF133" s="415"/>
      <c r="BG133" s="415"/>
      <c r="BH133" s="415"/>
      <c r="BI133" s="415"/>
      <c r="BJ133" s="415"/>
    </row>
    <row r="134" spans="1:63" s="24" customFormat="1" ht="25.5">
      <c r="A134" s="20"/>
      <c r="B134" s="20"/>
      <c r="C134" s="20"/>
      <c r="D134" s="20"/>
      <c r="E134" s="20"/>
      <c r="F134" s="47" t="s">
        <v>150</v>
      </c>
      <c r="G134" s="69" t="s">
        <v>454</v>
      </c>
      <c r="H134" s="140" t="s">
        <v>525</v>
      </c>
      <c r="I134" s="443">
        <f>IF($K$7="Skenario Bank 1",VLOOKUP($F134,Bobot!$F$16:$AA$180,15,0),IF($K$7="Skenario Bank 2",VLOOKUP(F134,Bobot!$F$16:$AA$180,18,0),IF($K$7="Skenario Bank 3",VLOOKUP($F134,Bobot!$F$16:$AA$180,21,0),0)))</f>
        <v>0</v>
      </c>
      <c r="J134" s="444">
        <f>IF($K$7="Skenario Bank 1",VLOOKUP($F134,Bobot!$F$16:$AA$180,16,0),IF($K$7="Skenario Bank 2",VLOOKUP($F134,Bobot!$F$16:$AA$180,19,0),IF($K$7="Skenario Bank 3",VLOOKUP($F134,Bobot!$F$16:$AA$180,22,0),0)))</f>
        <v>0</v>
      </c>
      <c r="K134" s="507"/>
      <c r="L134" s="508">
        <f>IF(Bobot!$P134=0,1,0)*('Input Bank'!L134+'Input Bank'!K134)*I134</f>
        <v>0</v>
      </c>
      <c r="M134" s="478">
        <f>Bobot!$P134*($I134*('Input Bank'!$K134+'Input Bank'!$L134)/30)+($J134*'Input Bank'!M134)</f>
        <v>0</v>
      </c>
      <c r="N134" s="478">
        <f>Bobot!$P134*($I134*('Input Bank'!$K134+'Input Bank'!$L134)/30)+($J134*'Input Bank'!N134)</f>
        <v>0</v>
      </c>
      <c r="O134" s="478">
        <f>Bobot!$P134*($I134*('Input Bank'!$K134+'Input Bank'!$L134)/30)+($J134*'Input Bank'!O134)</f>
        <v>0</v>
      </c>
      <c r="P134" s="478">
        <f>Bobot!$P134*($I134*('Input Bank'!$K134+'Input Bank'!$L134)/30)+($J134*'Input Bank'!P134)</f>
        <v>0</v>
      </c>
      <c r="Q134" s="478">
        <f>Bobot!$P134*($I134*('Input Bank'!$K134+'Input Bank'!$L134)/30)+($J134*'Input Bank'!Q134)</f>
        <v>0</v>
      </c>
      <c r="R134" s="478">
        <f>Bobot!$P134*($I134*('Input Bank'!$K134+'Input Bank'!$L134)/30)+($J134*'Input Bank'!R134)</f>
        <v>0</v>
      </c>
      <c r="S134" s="478">
        <f>Bobot!$P134*($I134*('Input Bank'!$K134+'Input Bank'!$L134)/30)+($J134*'Input Bank'!S134)</f>
        <v>0</v>
      </c>
      <c r="T134" s="478">
        <f>Bobot!$P134*($I134*('Input Bank'!$K134+'Input Bank'!$L134)/30)+($J134*'Input Bank'!T134)</f>
        <v>0</v>
      </c>
      <c r="U134" s="478">
        <f>Bobot!$P134*($I134*('Input Bank'!$K134+'Input Bank'!$L134)/30)+($J134*'Input Bank'!U134)</f>
        <v>0</v>
      </c>
      <c r="V134" s="478">
        <f>Bobot!$P134*($I134*('Input Bank'!$K134+'Input Bank'!$L134)/30)+($J134*'Input Bank'!V134)</f>
        <v>0</v>
      </c>
      <c r="W134" s="478">
        <f>Bobot!$P134*($I134*('Input Bank'!$K134+'Input Bank'!$L134)/30)+($J134*'Input Bank'!W134)</f>
        <v>0</v>
      </c>
      <c r="X134" s="478">
        <f>Bobot!$P134*($I134*('Input Bank'!$K134+'Input Bank'!$L134)/30)+($J134*'Input Bank'!X134)</f>
        <v>0</v>
      </c>
      <c r="Y134" s="478">
        <f>Bobot!$P134*($I134*('Input Bank'!$K134+'Input Bank'!$L134)/30)+($J134*'Input Bank'!Y134)</f>
        <v>0</v>
      </c>
      <c r="Z134" s="478">
        <f>Bobot!$P134*($I134*('Input Bank'!$K134+'Input Bank'!$L134)/30)+($J134*'Input Bank'!Z134)</f>
        <v>0</v>
      </c>
      <c r="AA134" s="478">
        <f>Bobot!$P134*($I134*('Input Bank'!$K134+'Input Bank'!$L134)/30)+($J134*'Input Bank'!AA134)</f>
        <v>0</v>
      </c>
      <c r="AB134" s="478">
        <f>Bobot!$P134*($I134*('Input Bank'!$K134+'Input Bank'!$L134)/30)+($J134*'Input Bank'!AB134)</f>
        <v>0</v>
      </c>
      <c r="AC134" s="478">
        <f>Bobot!$P134*($I134*('Input Bank'!$K134+'Input Bank'!$L134)/30)+($J134*'Input Bank'!AC134)</f>
        <v>0</v>
      </c>
      <c r="AD134" s="478">
        <f>Bobot!$P134*($I134*('Input Bank'!$K134+'Input Bank'!$L134)/30)+($J134*'Input Bank'!AD134)</f>
        <v>0</v>
      </c>
      <c r="AE134" s="478">
        <f>Bobot!$P134*($I134*('Input Bank'!$K134+'Input Bank'!$L134)/30)+($J134*'Input Bank'!AE134)</f>
        <v>0</v>
      </c>
      <c r="AF134" s="478">
        <f>Bobot!$P134*($I134*('Input Bank'!$K134+'Input Bank'!$L134)/30)+($J134*'Input Bank'!AF134)</f>
        <v>0</v>
      </c>
      <c r="AG134" s="478">
        <f>Bobot!$P134*($I134*('Input Bank'!$K134+'Input Bank'!$L134)/30)+($J134*'Input Bank'!AG134)</f>
        <v>0</v>
      </c>
      <c r="AH134" s="478">
        <f>Bobot!$P134*($I134*('Input Bank'!$K134+'Input Bank'!$L134)/30)+($J134*'Input Bank'!AH134)</f>
        <v>0</v>
      </c>
      <c r="AI134" s="478">
        <f>Bobot!$P134*($I134*('Input Bank'!$K134+'Input Bank'!$L134)/30)+($J134*'Input Bank'!AI134)</f>
        <v>0</v>
      </c>
      <c r="AJ134" s="478">
        <f>Bobot!$P134*($I134*('Input Bank'!$K134+'Input Bank'!$L134)/30)+($J134*'Input Bank'!AJ134)</f>
        <v>0</v>
      </c>
      <c r="AK134" s="478">
        <f>Bobot!$P134*($I134*('Input Bank'!$K134+'Input Bank'!$L134)/30)+($J134*'Input Bank'!AK134)</f>
        <v>0</v>
      </c>
      <c r="AL134" s="478">
        <f>Bobot!$P134*($I134*('Input Bank'!$K134+'Input Bank'!$L134)/30)+($J134*'Input Bank'!AL134)</f>
        <v>0</v>
      </c>
      <c r="AM134" s="478">
        <f>Bobot!$P134*($I134*('Input Bank'!$K134+'Input Bank'!$L134)/30)+($J134*'Input Bank'!AM134)</f>
        <v>0</v>
      </c>
      <c r="AN134" s="478">
        <f>Bobot!$P134*($I134*('Input Bank'!$K134+'Input Bank'!$L134)/30)+($J134*'Input Bank'!AN134)</f>
        <v>0</v>
      </c>
      <c r="AO134" s="478">
        <f>Bobot!$P134*($I134*('Input Bank'!$K134+'Input Bank'!$L134)/30)+($J134*'Input Bank'!AO134)</f>
        <v>0</v>
      </c>
      <c r="AP134" s="478">
        <f>Bobot!$P134*($I134*('Input Bank'!$K134+'Input Bank'!$L134)/30)+($J134*'Input Bank'!AP134)</f>
        <v>0</v>
      </c>
      <c r="AQ134" s="450">
        <f>$J134*'Input Bank'!AQ134</f>
        <v>0</v>
      </c>
      <c r="AR134" s="450">
        <f>$J134*'Input Bank'!AR134</f>
        <v>0</v>
      </c>
      <c r="AS134" s="450">
        <f>$J134*'Input Bank'!AS134</f>
        <v>0</v>
      </c>
      <c r="AT134" s="450">
        <f>$J134*'Input Bank'!AT134</f>
        <v>0</v>
      </c>
      <c r="AU134" s="450">
        <f>$J134*'Input Bank'!AU134</f>
        <v>0</v>
      </c>
      <c r="AV134" s="450">
        <f>$J134*'Input Bank'!AV134</f>
        <v>0</v>
      </c>
      <c r="AW134" s="450">
        <f>$J134*'Input Bank'!AW134</f>
        <v>0</v>
      </c>
      <c r="AX134" s="450">
        <f>$J134*'Input Bank'!AX134</f>
        <v>0</v>
      </c>
      <c r="AY134" s="450">
        <f>$J134*'Input Bank'!AY134</f>
        <v>0</v>
      </c>
      <c r="AZ134" s="450">
        <f>$J134*'Input Bank'!AZ134</f>
        <v>0</v>
      </c>
      <c r="BA134" s="450">
        <f>$J134*'Input Bank'!BA134</f>
        <v>0</v>
      </c>
      <c r="BB134" s="510"/>
      <c r="BC134" s="23"/>
      <c r="BD134" s="415"/>
      <c r="BE134" s="415"/>
      <c r="BF134" s="415"/>
      <c r="BG134" s="415"/>
      <c r="BH134" s="415"/>
      <c r="BI134" s="415"/>
      <c r="BJ134" s="415"/>
    </row>
    <row r="135" spans="1:63" s="24" customFormat="1" ht="26">
      <c r="A135" s="20"/>
      <c r="B135" s="20"/>
      <c r="C135" s="20"/>
      <c r="D135" s="20"/>
      <c r="E135" s="20"/>
      <c r="F135" s="47" t="s">
        <v>151</v>
      </c>
      <c r="G135" s="69" t="s">
        <v>455</v>
      </c>
      <c r="H135" s="140" t="s">
        <v>526</v>
      </c>
      <c r="I135" s="443">
        <f>IF($K$7="Skenario Bank 1",VLOOKUP($F135,Bobot!$F$16:$AA$180,15,0),IF($K$7="Skenario Bank 2",VLOOKUP(F135,Bobot!$F$16:$AA$180,18,0),IF($K$7="Skenario Bank 3",VLOOKUP($F135,Bobot!$F$16:$AA$180,21,0),0)))</f>
        <v>0</v>
      </c>
      <c r="J135" s="444">
        <f>IF($K$7="Skenario Bank 1",VLOOKUP($F135,Bobot!$F$16:$AA$180,16,0),IF($K$7="Skenario Bank 2",VLOOKUP($F135,Bobot!$F$16:$AA$180,19,0),IF($K$7="Skenario Bank 3",VLOOKUP($F135,Bobot!$F$16:$AA$180,22,0),0)))</f>
        <v>0</v>
      </c>
      <c r="K135" s="507"/>
      <c r="L135" s="508">
        <f>IF(Bobot!$P135=0,1,0)*('Input Bank'!L135+'Input Bank'!K135)*I135</f>
        <v>0</v>
      </c>
      <c r="M135" s="478">
        <f>Bobot!$P135*($I135*('Input Bank'!$K135+'Input Bank'!$L135)/30)+($J135*'Input Bank'!M135)</f>
        <v>0</v>
      </c>
      <c r="N135" s="478">
        <f>Bobot!$P135*($I135*('Input Bank'!$K135+'Input Bank'!$L135)/30)+($J135*'Input Bank'!N135)</f>
        <v>0</v>
      </c>
      <c r="O135" s="478">
        <f>Bobot!$P135*($I135*('Input Bank'!$K135+'Input Bank'!$L135)/30)+($J135*'Input Bank'!O135)</f>
        <v>0</v>
      </c>
      <c r="P135" s="478">
        <f>Bobot!$P135*($I135*('Input Bank'!$K135+'Input Bank'!$L135)/30)+($J135*'Input Bank'!P135)</f>
        <v>0</v>
      </c>
      <c r="Q135" s="478">
        <f>Bobot!$P135*($I135*('Input Bank'!$K135+'Input Bank'!$L135)/30)+($J135*'Input Bank'!Q135)</f>
        <v>0</v>
      </c>
      <c r="R135" s="478">
        <f>Bobot!$P135*($I135*('Input Bank'!$K135+'Input Bank'!$L135)/30)+($J135*'Input Bank'!R135)</f>
        <v>0</v>
      </c>
      <c r="S135" s="478">
        <f>Bobot!$P135*($I135*('Input Bank'!$K135+'Input Bank'!$L135)/30)+($J135*'Input Bank'!S135)</f>
        <v>0</v>
      </c>
      <c r="T135" s="478">
        <f>Bobot!$P135*($I135*('Input Bank'!$K135+'Input Bank'!$L135)/30)+($J135*'Input Bank'!T135)</f>
        <v>0</v>
      </c>
      <c r="U135" s="478">
        <f>Bobot!$P135*($I135*('Input Bank'!$K135+'Input Bank'!$L135)/30)+($J135*'Input Bank'!U135)</f>
        <v>0</v>
      </c>
      <c r="V135" s="478">
        <f>Bobot!$P135*($I135*('Input Bank'!$K135+'Input Bank'!$L135)/30)+($J135*'Input Bank'!V135)</f>
        <v>0</v>
      </c>
      <c r="W135" s="478">
        <f>Bobot!$P135*($I135*('Input Bank'!$K135+'Input Bank'!$L135)/30)+($J135*'Input Bank'!W135)</f>
        <v>0</v>
      </c>
      <c r="X135" s="478">
        <f>Bobot!$P135*($I135*('Input Bank'!$K135+'Input Bank'!$L135)/30)+($J135*'Input Bank'!X135)</f>
        <v>0</v>
      </c>
      <c r="Y135" s="478">
        <f>Bobot!$P135*($I135*('Input Bank'!$K135+'Input Bank'!$L135)/30)+($J135*'Input Bank'!Y135)</f>
        <v>0</v>
      </c>
      <c r="Z135" s="478">
        <f>Bobot!$P135*($I135*('Input Bank'!$K135+'Input Bank'!$L135)/30)+($J135*'Input Bank'!Z135)</f>
        <v>0</v>
      </c>
      <c r="AA135" s="478">
        <f>Bobot!$P135*($I135*('Input Bank'!$K135+'Input Bank'!$L135)/30)+($J135*'Input Bank'!AA135)</f>
        <v>0</v>
      </c>
      <c r="AB135" s="478">
        <f>Bobot!$P135*($I135*('Input Bank'!$K135+'Input Bank'!$L135)/30)+($J135*'Input Bank'!AB135)</f>
        <v>0</v>
      </c>
      <c r="AC135" s="478">
        <f>Bobot!$P135*($I135*('Input Bank'!$K135+'Input Bank'!$L135)/30)+($J135*'Input Bank'!AC135)</f>
        <v>0</v>
      </c>
      <c r="AD135" s="478">
        <f>Bobot!$P135*($I135*('Input Bank'!$K135+'Input Bank'!$L135)/30)+($J135*'Input Bank'!AD135)</f>
        <v>0</v>
      </c>
      <c r="AE135" s="478">
        <f>Bobot!$P135*($I135*('Input Bank'!$K135+'Input Bank'!$L135)/30)+($J135*'Input Bank'!AE135)</f>
        <v>0</v>
      </c>
      <c r="AF135" s="478">
        <f>Bobot!$P135*($I135*('Input Bank'!$K135+'Input Bank'!$L135)/30)+($J135*'Input Bank'!AF135)</f>
        <v>0</v>
      </c>
      <c r="AG135" s="478">
        <f>Bobot!$P135*($I135*('Input Bank'!$K135+'Input Bank'!$L135)/30)+($J135*'Input Bank'!AG135)</f>
        <v>0</v>
      </c>
      <c r="AH135" s="478">
        <f>Bobot!$P135*($I135*('Input Bank'!$K135+'Input Bank'!$L135)/30)+($J135*'Input Bank'!AH135)</f>
        <v>0</v>
      </c>
      <c r="AI135" s="478">
        <f>Bobot!$P135*($I135*('Input Bank'!$K135+'Input Bank'!$L135)/30)+($J135*'Input Bank'!AI135)</f>
        <v>0</v>
      </c>
      <c r="AJ135" s="478">
        <f>Bobot!$P135*($I135*('Input Bank'!$K135+'Input Bank'!$L135)/30)+($J135*'Input Bank'!AJ135)</f>
        <v>0</v>
      </c>
      <c r="AK135" s="478">
        <f>Bobot!$P135*($I135*('Input Bank'!$K135+'Input Bank'!$L135)/30)+($J135*'Input Bank'!AK135)</f>
        <v>0</v>
      </c>
      <c r="AL135" s="478">
        <f>Bobot!$P135*($I135*('Input Bank'!$K135+'Input Bank'!$L135)/30)+($J135*'Input Bank'!AL135)</f>
        <v>0</v>
      </c>
      <c r="AM135" s="478">
        <f>Bobot!$P135*($I135*('Input Bank'!$K135+'Input Bank'!$L135)/30)+($J135*'Input Bank'!AM135)</f>
        <v>0</v>
      </c>
      <c r="AN135" s="478">
        <f>Bobot!$P135*($I135*('Input Bank'!$K135+'Input Bank'!$L135)/30)+($J135*'Input Bank'!AN135)</f>
        <v>0</v>
      </c>
      <c r="AO135" s="478">
        <f>Bobot!$P135*($I135*('Input Bank'!$K135+'Input Bank'!$L135)/30)+($J135*'Input Bank'!AO135)</f>
        <v>0</v>
      </c>
      <c r="AP135" s="478">
        <f>Bobot!$P135*($I135*('Input Bank'!$K135+'Input Bank'!$L135)/30)+($J135*'Input Bank'!AP135)</f>
        <v>0</v>
      </c>
      <c r="AQ135" s="450">
        <f>$J135*'Input Bank'!AQ135</f>
        <v>0</v>
      </c>
      <c r="AR135" s="450">
        <f>$J135*'Input Bank'!AR135</f>
        <v>0</v>
      </c>
      <c r="AS135" s="450">
        <f>$J135*'Input Bank'!AS135</f>
        <v>0</v>
      </c>
      <c r="AT135" s="450">
        <f>$J135*'Input Bank'!AT135</f>
        <v>0</v>
      </c>
      <c r="AU135" s="450">
        <f>$J135*'Input Bank'!AU135</f>
        <v>0</v>
      </c>
      <c r="AV135" s="450">
        <f>$J135*'Input Bank'!AV135</f>
        <v>0</v>
      </c>
      <c r="AW135" s="450">
        <f>$J135*'Input Bank'!AW135</f>
        <v>0</v>
      </c>
      <c r="AX135" s="450">
        <f>$J135*'Input Bank'!AX135</f>
        <v>0</v>
      </c>
      <c r="AY135" s="450">
        <f>$J135*'Input Bank'!AY135</f>
        <v>0</v>
      </c>
      <c r="AZ135" s="450">
        <f>$J135*'Input Bank'!AZ135</f>
        <v>0</v>
      </c>
      <c r="BA135" s="450">
        <f>$J135*'Input Bank'!BA135</f>
        <v>0</v>
      </c>
      <c r="BB135" s="510"/>
      <c r="BC135" s="23"/>
      <c r="BD135" s="415"/>
      <c r="BE135" s="415"/>
      <c r="BF135" s="415"/>
      <c r="BG135" s="415"/>
      <c r="BH135" s="415"/>
      <c r="BI135" s="415"/>
      <c r="BJ135" s="415"/>
    </row>
    <row r="136" spans="1:63" s="24" customFormat="1" ht="38">
      <c r="A136" s="20"/>
      <c r="B136" s="20"/>
      <c r="C136" s="20"/>
      <c r="D136" s="20"/>
      <c r="E136" s="20"/>
      <c r="F136" s="47" t="s">
        <v>152</v>
      </c>
      <c r="G136" s="69" t="s">
        <v>456</v>
      </c>
      <c r="H136" s="140" t="s">
        <v>527</v>
      </c>
      <c r="I136" s="443">
        <f>IF($K$7="Skenario Bank 1",VLOOKUP($F136,Bobot!$F$16:$AA$180,15,0),IF($K$7="Skenario Bank 2",VLOOKUP(F136,Bobot!$F$16:$AA$180,18,0),IF($K$7="Skenario Bank 3",VLOOKUP($F136,Bobot!$F$16:$AA$180,21,0),0)))</f>
        <v>0</v>
      </c>
      <c r="J136" s="444">
        <f>IF($K$7="Skenario Bank 1",VLOOKUP($F136,Bobot!$F$16:$AA$180,16,0),IF($K$7="Skenario Bank 2",VLOOKUP($F136,Bobot!$F$16:$AA$180,19,0),IF($K$7="Skenario Bank 3",VLOOKUP($F136,Bobot!$F$16:$AA$180,22,0),0)))</f>
        <v>0</v>
      </c>
      <c r="K136" s="507"/>
      <c r="L136" s="508">
        <f>IF(Bobot!$P136=0,1,0)*('Input Bank'!L136+'Input Bank'!K136)*I136</f>
        <v>0</v>
      </c>
      <c r="M136" s="478">
        <f>Bobot!$P136*($I136*('Input Bank'!$K136+'Input Bank'!$L136)/30)+($J136*'Input Bank'!M136)</f>
        <v>0</v>
      </c>
      <c r="N136" s="478">
        <f>Bobot!$P136*($I136*('Input Bank'!$K136+'Input Bank'!$L136)/30)+($J136*'Input Bank'!N136)</f>
        <v>0</v>
      </c>
      <c r="O136" s="478">
        <f>Bobot!$P136*($I136*('Input Bank'!$K136+'Input Bank'!$L136)/30)+($J136*'Input Bank'!O136)</f>
        <v>0</v>
      </c>
      <c r="P136" s="478">
        <f>Bobot!$P136*($I136*('Input Bank'!$K136+'Input Bank'!$L136)/30)+($J136*'Input Bank'!P136)</f>
        <v>0</v>
      </c>
      <c r="Q136" s="478">
        <f>Bobot!$P136*($I136*('Input Bank'!$K136+'Input Bank'!$L136)/30)+($J136*'Input Bank'!Q136)</f>
        <v>0</v>
      </c>
      <c r="R136" s="478">
        <f>Bobot!$P136*($I136*('Input Bank'!$K136+'Input Bank'!$L136)/30)+($J136*'Input Bank'!R136)</f>
        <v>0</v>
      </c>
      <c r="S136" s="478">
        <f>Bobot!$P136*($I136*('Input Bank'!$K136+'Input Bank'!$L136)/30)+($J136*'Input Bank'!S136)</f>
        <v>0</v>
      </c>
      <c r="T136" s="478">
        <f>Bobot!$P136*($I136*('Input Bank'!$K136+'Input Bank'!$L136)/30)+($J136*'Input Bank'!T136)</f>
        <v>0</v>
      </c>
      <c r="U136" s="478">
        <f>Bobot!$P136*($I136*('Input Bank'!$K136+'Input Bank'!$L136)/30)+($J136*'Input Bank'!U136)</f>
        <v>0</v>
      </c>
      <c r="V136" s="478">
        <f>Bobot!$P136*($I136*('Input Bank'!$K136+'Input Bank'!$L136)/30)+($J136*'Input Bank'!V136)</f>
        <v>0</v>
      </c>
      <c r="W136" s="478">
        <f>Bobot!$P136*($I136*('Input Bank'!$K136+'Input Bank'!$L136)/30)+($J136*'Input Bank'!W136)</f>
        <v>0</v>
      </c>
      <c r="X136" s="478">
        <f>Bobot!$P136*($I136*('Input Bank'!$K136+'Input Bank'!$L136)/30)+($J136*'Input Bank'!X136)</f>
        <v>0</v>
      </c>
      <c r="Y136" s="478">
        <f>Bobot!$P136*($I136*('Input Bank'!$K136+'Input Bank'!$L136)/30)+($J136*'Input Bank'!Y136)</f>
        <v>0</v>
      </c>
      <c r="Z136" s="478">
        <f>Bobot!$P136*($I136*('Input Bank'!$K136+'Input Bank'!$L136)/30)+($J136*'Input Bank'!Z136)</f>
        <v>0</v>
      </c>
      <c r="AA136" s="478">
        <f>Bobot!$P136*($I136*('Input Bank'!$K136+'Input Bank'!$L136)/30)+($J136*'Input Bank'!AA136)</f>
        <v>0</v>
      </c>
      <c r="AB136" s="478">
        <f>Bobot!$P136*($I136*('Input Bank'!$K136+'Input Bank'!$L136)/30)+($J136*'Input Bank'!AB136)</f>
        <v>0</v>
      </c>
      <c r="AC136" s="478">
        <f>Bobot!$P136*($I136*('Input Bank'!$K136+'Input Bank'!$L136)/30)+($J136*'Input Bank'!AC136)</f>
        <v>0</v>
      </c>
      <c r="AD136" s="478">
        <f>Bobot!$P136*($I136*('Input Bank'!$K136+'Input Bank'!$L136)/30)+($J136*'Input Bank'!AD136)</f>
        <v>0</v>
      </c>
      <c r="AE136" s="478">
        <f>Bobot!$P136*($I136*('Input Bank'!$K136+'Input Bank'!$L136)/30)+($J136*'Input Bank'!AE136)</f>
        <v>0</v>
      </c>
      <c r="AF136" s="478">
        <f>Bobot!$P136*($I136*('Input Bank'!$K136+'Input Bank'!$L136)/30)+($J136*'Input Bank'!AF136)</f>
        <v>0</v>
      </c>
      <c r="AG136" s="478">
        <f>Bobot!$P136*($I136*('Input Bank'!$K136+'Input Bank'!$L136)/30)+($J136*'Input Bank'!AG136)</f>
        <v>0</v>
      </c>
      <c r="AH136" s="478">
        <f>Bobot!$P136*($I136*('Input Bank'!$K136+'Input Bank'!$L136)/30)+($J136*'Input Bank'!AH136)</f>
        <v>0</v>
      </c>
      <c r="AI136" s="478">
        <f>Bobot!$P136*($I136*('Input Bank'!$K136+'Input Bank'!$L136)/30)+($J136*'Input Bank'!AI136)</f>
        <v>0</v>
      </c>
      <c r="AJ136" s="478">
        <f>Bobot!$P136*($I136*('Input Bank'!$K136+'Input Bank'!$L136)/30)+($J136*'Input Bank'!AJ136)</f>
        <v>0</v>
      </c>
      <c r="AK136" s="478">
        <f>Bobot!$P136*($I136*('Input Bank'!$K136+'Input Bank'!$L136)/30)+($J136*'Input Bank'!AK136)</f>
        <v>0</v>
      </c>
      <c r="AL136" s="478">
        <f>Bobot!$P136*($I136*('Input Bank'!$K136+'Input Bank'!$L136)/30)+($J136*'Input Bank'!AL136)</f>
        <v>0</v>
      </c>
      <c r="AM136" s="478">
        <f>Bobot!$P136*($I136*('Input Bank'!$K136+'Input Bank'!$L136)/30)+($J136*'Input Bank'!AM136)</f>
        <v>0</v>
      </c>
      <c r="AN136" s="478">
        <f>Bobot!$P136*($I136*('Input Bank'!$K136+'Input Bank'!$L136)/30)+($J136*'Input Bank'!AN136)</f>
        <v>0</v>
      </c>
      <c r="AO136" s="478">
        <f>Bobot!$P136*($I136*('Input Bank'!$K136+'Input Bank'!$L136)/30)+($J136*'Input Bank'!AO136)</f>
        <v>0</v>
      </c>
      <c r="AP136" s="478">
        <f>Bobot!$P136*($I136*('Input Bank'!$K136+'Input Bank'!$L136)/30)+($J136*'Input Bank'!AP136)</f>
        <v>0</v>
      </c>
      <c r="AQ136" s="450">
        <f>$J136*'Input Bank'!AQ136</f>
        <v>0</v>
      </c>
      <c r="AR136" s="450">
        <f>$J136*'Input Bank'!AR136</f>
        <v>0</v>
      </c>
      <c r="AS136" s="450">
        <f>$J136*'Input Bank'!AS136</f>
        <v>0</v>
      </c>
      <c r="AT136" s="450">
        <f>$J136*'Input Bank'!AT136</f>
        <v>0</v>
      </c>
      <c r="AU136" s="450">
        <f>$J136*'Input Bank'!AU136</f>
        <v>0</v>
      </c>
      <c r="AV136" s="450">
        <f>$J136*'Input Bank'!AV136</f>
        <v>0</v>
      </c>
      <c r="AW136" s="450">
        <f>$J136*'Input Bank'!AW136</f>
        <v>0</v>
      </c>
      <c r="AX136" s="450">
        <f>$J136*'Input Bank'!AX136</f>
        <v>0</v>
      </c>
      <c r="AY136" s="450">
        <f>$J136*'Input Bank'!AY136</f>
        <v>0</v>
      </c>
      <c r="AZ136" s="450">
        <f>$J136*'Input Bank'!AZ136</f>
        <v>0</v>
      </c>
      <c r="BA136" s="450">
        <f>$J136*'Input Bank'!BA136</f>
        <v>0</v>
      </c>
      <c r="BB136" s="510"/>
      <c r="BC136" s="23"/>
      <c r="BD136" s="415"/>
      <c r="BE136" s="415"/>
      <c r="BF136" s="415"/>
      <c r="BG136" s="415"/>
      <c r="BH136" s="415"/>
      <c r="BI136" s="415"/>
      <c r="BJ136" s="415"/>
    </row>
    <row r="137" spans="1:63" s="24" customFormat="1" ht="26">
      <c r="A137" s="20"/>
      <c r="B137" s="20"/>
      <c r="C137" s="20"/>
      <c r="D137" s="20"/>
      <c r="E137" s="20"/>
      <c r="F137" s="47" t="s">
        <v>153</v>
      </c>
      <c r="G137" s="69" t="s">
        <v>457</v>
      </c>
      <c r="H137" s="140" t="s">
        <v>528</v>
      </c>
      <c r="I137" s="443">
        <f>IF($K$7="Skenario Bank 1",VLOOKUP($F137,Bobot!$F$16:$AA$180,15,0),IF($K$7="Skenario Bank 2",VLOOKUP(F137,Bobot!$F$16:$AA$180,18,0),IF($K$7="Skenario Bank 3",VLOOKUP($F137,Bobot!$F$16:$AA$180,21,0),0)))</f>
        <v>0</v>
      </c>
      <c r="J137" s="444">
        <f>IF($K$7="Skenario Bank 1",VLOOKUP($F137,Bobot!$F$16:$AA$180,16,0),IF($K$7="Skenario Bank 2",VLOOKUP($F137,Bobot!$F$16:$AA$180,19,0),IF($K$7="Skenario Bank 3",VLOOKUP($F137,Bobot!$F$16:$AA$180,22,0),0)))</f>
        <v>0</v>
      </c>
      <c r="K137" s="507"/>
      <c r="L137" s="508">
        <f>IF(Bobot!$P137=0,1,0)*('Input Bank'!L137+'Input Bank'!K137)*I137</f>
        <v>0</v>
      </c>
      <c r="M137" s="478">
        <f>Bobot!$P137*($I137*('Input Bank'!$K137+'Input Bank'!$L137)/30)+($J137*'Input Bank'!M137)</f>
        <v>0</v>
      </c>
      <c r="N137" s="478">
        <f>Bobot!$P137*($I137*('Input Bank'!$K137+'Input Bank'!$L137)/30)+($J137*'Input Bank'!N137)</f>
        <v>0</v>
      </c>
      <c r="O137" s="478">
        <f>Bobot!$P137*($I137*('Input Bank'!$K137+'Input Bank'!$L137)/30)+($J137*'Input Bank'!O137)</f>
        <v>0</v>
      </c>
      <c r="P137" s="478">
        <f>Bobot!$P137*($I137*('Input Bank'!$K137+'Input Bank'!$L137)/30)+($J137*'Input Bank'!P137)</f>
        <v>0</v>
      </c>
      <c r="Q137" s="478">
        <f>Bobot!$P137*($I137*('Input Bank'!$K137+'Input Bank'!$L137)/30)+($J137*'Input Bank'!Q137)</f>
        <v>0</v>
      </c>
      <c r="R137" s="478">
        <f>Bobot!$P137*($I137*('Input Bank'!$K137+'Input Bank'!$L137)/30)+($J137*'Input Bank'!R137)</f>
        <v>0</v>
      </c>
      <c r="S137" s="478">
        <f>Bobot!$P137*($I137*('Input Bank'!$K137+'Input Bank'!$L137)/30)+($J137*'Input Bank'!S137)</f>
        <v>0</v>
      </c>
      <c r="T137" s="478">
        <f>Bobot!$P137*($I137*('Input Bank'!$K137+'Input Bank'!$L137)/30)+($J137*'Input Bank'!T137)</f>
        <v>0</v>
      </c>
      <c r="U137" s="478">
        <f>Bobot!$P137*($I137*('Input Bank'!$K137+'Input Bank'!$L137)/30)+($J137*'Input Bank'!U137)</f>
        <v>0</v>
      </c>
      <c r="V137" s="478">
        <f>Bobot!$P137*($I137*('Input Bank'!$K137+'Input Bank'!$L137)/30)+($J137*'Input Bank'!V137)</f>
        <v>0</v>
      </c>
      <c r="W137" s="478">
        <f>Bobot!$P137*($I137*('Input Bank'!$K137+'Input Bank'!$L137)/30)+($J137*'Input Bank'!W137)</f>
        <v>0</v>
      </c>
      <c r="X137" s="478">
        <f>Bobot!$P137*($I137*('Input Bank'!$K137+'Input Bank'!$L137)/30)+($J137*'Input Bank'!X137)</f>
        <v>0</v>
      </c>
      <c r="Y137" s="478">
        <f>Bobot!$P137*($I137*('Input Bank'!$K137+'Input Bank'!$L137)/30)+($J137*'Input Bank'!Y137)</f>
        <v>0</v>
      </c>
      <c r="Z137" s="478">
        <f>Bobot!$P137*($I137*('Input Bank'!$K137+'Input Bank'!$L137)/30)+($J137*'Input Bank'!Z137)</f>
        <v>0</v>
      </c>
      <c r="AA137" s="478">
        <f>Bobot!$P137*($I137*('Input Bank'!$K137+'Input Bank'!$L137)/30)+($J137*'Input Bank'!AA137)</f>
        <v>0</v>
      </c>
      <c r="AB137" s="478">
        <f>Bobot!$P137*($I137*('Input Bank'!$K137+'Input Bank'!$L137)/30)+($J137*'Input Bank'!AB137)</f>
        <v>0</v>
      </c>
      <c r="AC137" s="478">
        <f>Bobot!$P137*($I137*('Input Bank'!$K137+'Input Bank'!$L137)/30)+($J137*'Input Bank'!AC137)</f>
        <v>0</v>
      </c>
      <c r="AD137" s="478">
        <f>Bobot!$P137*($I137*('Input Bank'!$K137+'Input Bank'!$L137)/30)+($J137*'Input Bank'!AD137)</f>
        <v>0</v>
      </c>
      <c r="AE137" s="478">
        <f>Bobot!$P137*($I137*('Input Bank'!$K137+'Input Bank'!$L137)/30)+($J137*'Input Bank'!AE137)</f>
        <v>0</v>
      </c>
      <c r="AF137" s="478">
        <f>Bobot!$P137*($I137*('Input Bank'!$K137+'Input Bank'!$L137)/30)+($J137*'Input Bank'!AF137)</f>
        <v>0</v>
      </c>
      <c r="AG137" s="478">
        <f>Bobot!$P137*($I137*('Input Bank'!$K137+'Input Bank'!$L137)/30)+($J137*'Input Bank'!AG137)</f>
        <v>0</v>
      </c>
      <c r="AH137" s="478">
        <f>Bobot!$P137*($I137*('Input Bank'!$K137+'Input Bank'!$L137)/30)+($J137*'Input Bank'!AH137)</f>
        <v>0</v>
      </c>
      <c r="AI137" s="478">
        <f>Bobot!$P137*($I137*('Input Bank'!$K137+'Input Bank'!$L137)/30)+($J137*'Input Bank'!AI137)</f>
        <v>0</v>
      </c>
      <c r="AJ137" s="478">
        <f>Bobot!$P137*($I137*('Input Bank'!$K137+'Input Bank'!$L137)/30)+($J137*'Input Bank'!AJ137)</f>
        <v>0</v>
      </c>
      <c r="AK137" s="478">
        <f>Bobot!$P137*($I137*('Input Bank'!$K137+'Input Bank'!$L137)/30)+($J137*'Input Bank'!AK137)</f>
        <v>0</v>
      </c>
      <c r="AL137" s="478">
        <f>Bobot!$P137*($I137*('Input Bank'!$K137+'Input Bank'!$L137)/30)+($J137*'Input Bank'!AL137)</f>
        <v>0</v>
      </c>
      <c r="AM137" s="478">
        <f>Bobot!$P137*($I137*('Input Bank'!$K137+'Input Bank'!$L137)/30)+($J137*'Input Bank'!AM137)</f>
        <v>0</v>
      </c>
      <c r="AN137" s="478">
        <f>Bobot!$P137*($I137*('Input Bank'!$K137+'Input Bank'!$L137)/30)+($J137*'Input Bank'!AN137)</f>
        <v>0</v>
      </c>
      <c r="AO137" s="478">
        <f>Bobot!$P137*($I137*('Input Bank'!$K137+'Input Bank'!$L137)/30)+($J137*'Input Bank'!AO137)</f>
        <v>0</v>
      </c>
      <c r="AP137" s="478">
        <f>Bobot!$P137*($I137*('Input Bank'!$K137+'Input Bank'!$L137)/30)+($J137*'Input Bank'!AP137)</f>
        <v>0</v>
      </c>
      <c r="AQ137" s="450">
        <f>$J137*'Input Bank'!AQ137</f>
        <v>0</v>
      </c>
      <c r="AR137" s="450">
        <f>$J137*'Input Bank'!AR137</f>
        <v>0</v>
      </c>
      <c r="AS137" s="450">
        <f>$J137*'Input Bank'!AS137</f>
        <v>0</v>
      </c>
      <c r="AT137" s="450">
        <f>$J137*'Input Bank'!AT137</f>
        <v>0</v>
      </c>
      <c r="AU137" s="450">
        <f>$J137*'Input Bank'!AU137</f>
        <v>0</v>
      </c>
      <c r="AV137" s="450">
        <f>$J137*'Input Bank'!AV137</f>
        <v>0</v>
      </c>
      <c r="AW137" s="450">
        <f>$J137*'Input Bank'!AW137</f>
        <v>0</v>
      </c>
      <c r="AX137" s="450">
        <f>$J137*'Input Bank'!AX137</f>
        <v>0</v>
      </c>
      <c r="AY137" s="450">
        <f>$J137*'Input Bank'!AY137</f>
        <v>0</v>
      </c>
      <c r="AZ137" s="450">
        <f>$J137*'Input Bank'!AZ137</f>
        <v>0</v>
      </c>
      <c r="BA137" s="450">
        <f>$J137*'Input Bank'!BA137</f>
        <v>0</v>
      </c>
      <c r="BB137" s="510"/>
      <c r="BC137" s="23"/>
      <c r="BD137" s="415"/>
      <c r="BE137" s="415"/>
      <c r="BF137" s="415"/>
      <c r="BG137" s="415"/>
      <c r="BH137" s="415"/>
      <c r="BI137" s="415"/>
      <c r="BJ137" s="415"/>
    </row>
    <row r="138" spans="1:63" s="24" customFormat="1" ht="25.5">
      <c r="A138" s="20"/>
      <c r="B138" s="20"/>
      <c r="C138" s="20"/>
      <c r="D138" s="20"/>
      <c r="E138" s="20"/>
      <c r="F138" s="47" t="s">
        <v>154</v>
      </c>
      <c r="G138" s="69" t="s">
        <v>458</v>
      </c>
      <c r="H138" s="140" t="s">
        <v>529</v>
      </c>
      <c r="I138" s="443">
        <f>IF($K$7="Skenario Bank 1",VLOOKUP($F138,Bobot!$F$16:$AA$180,15,0),IF($K$7="Skenario Bank 2",VLOOKUP(F138,Bobot!$F$16:$AA$180,18,0),IF($K$7="Skenario Bank 3",VLOOKUP($F138,Bobot!$F$16:$AA$180,21,0),0)))</f>
        <v>0</v>
      </c>
      <c r="J138" s="444">
        <f>IF($K$7="Skenario Bank 1",VLOOKUP($F138,Bobot!$F$16:$AA$180,16,0),IF($K$7="Skenario Bank 2",VLOOKUP($F138,Bobot!$F$16:$AA$180,19,0),IF($K$7="Skenario Bank 3",VLOOKUP($F138,Bobot!$F$16:$AA$180,22,0),0)))</f>
        <v>0</v>
      </c>
      <c r="K138" s="507"/>
      <c r="L138" s="508">
        <f>IF(Bobot!$P138=0,1,0)*('Input Bank'!L138+'Input Bank'!K138)*I138</f>
        <v>0</v>
      </c>
      <c r="M138" s="478">
        <f>Bobot!$P138*($I138*('Input Bank'!$K138+'Input Bank'!$L138)/30)+($J138*'Input Bank'!M138)</f>
        <v>0</v>
      </c>
      <c r="N138" s="478">
        <f>Bobot!$P138*($I138*('Input Bank'!$K138+'Input Bank'!$L138)/30)+($J138*'Input Bank'!N138)</f>
        <v>0</v>
      </c>
      <c r="O138" s="478">
        <f>Bobot!$P138*($I138*('Input Bank'!$K138+'Input Bank'!$L138)/30)+($J138*'Input Bank'!O138)</f>
        <v>0</v>
      </c>
      <c r="P138" s="478">
        <f>Bobot!$P138*($I138*('Input Bank'!$K138+'Input Bank'!$L138)/30)+($J138*'Input Bank'!P138)</f>
        <v>0</v>
      </c>
      <c r="Q138" s="478">
        <f>Bobot!$P138*($I138*('Input Bank'!$K138+'Input Bank'!$L138)/30)+($J138*'Input Bank'!Q138)</f>
        <v>0</v>
      </c>
      <c r="R138" s="478">
        <f>Bobot!$P138*($I138*('Input Bank'!$K138+'Input Bank'!$L138)/30)+($J138*'Input Bank'!R138)</f>
        <v>0</v>
      </c>
      <c r="S138" s="478">
        <f>Bobot!$P138*($I138*('Input Bank'!$K138+'Input Bank'!$L138)/30)+($J138*'Input Bank'!S138)</f>
        <v>0</v>
      </c>
      <c r="T138" s="478">
        <f>Bobot!$P138*($I138*('Input Bank'!$K138+'Input Bank'!$L138)/30)+($J138*'Input Bank'!T138)</f>
        <v>0</v>
      </c>
      <c r="U138" s="478">
        <f>Bobot!$P138*($I138*('Input Bank'!$K138+'Input Bank'!$L138)/30)+($J138*'Input Bank'!U138)</f>
        <v>0</v>
      </c>
      <c r="V138" s="478">
        <f>Bobot!$P138*($I138*('Input Bank'!$K138+'Input Bank'!$L138)/30)+($J138*'Input Bank'!V138)</f>
        <v>0</v>
      </c>
      <c r="W138" s="478">
        <f>Bobot!$P138*($I138*('Input Bank'!$K138+'Input Bank'!$L138)/30)+($J138*'Input Bank'!W138)</f>
        <v>0</v>
      </c>
      <c r="X138" s="478">
        <f>Bobot!$P138*($I138*('Input Bank'!$K138+'Input Bank'!$L138)/30)+($J138*'Input Bank'!X138)</f>
        <v>0</v>
      </c>
      <c r="Y138" s="478">
        <f>Bobot!$P138*($I138*('Input Bank'!$K138+'Input Bank'!$L138)/30)+($J138*'Input Bank'!Y138)</f>
        <v>0</v>
      </c>
      <c r="Z138" s="478">
        <f>Bobot!$P138*($I138*('Input Bank'!$K138+'Input Bank'!$L138)/30)+($J138*'Input Bank'!Z138)</f>
        <v>0</v>
      </c>
      <c r="AA138" s="478">
        <f>Bobot!$P138*($I138*('Input Bank'!$K138+'Input Bank'!$L138)/30)+($J138*'Input Bank'!AA138)</f>
        <v>0</v>
      </c>
      <c r="AB138" s="478">
        <f>Bobot!$P138*($I138*('Input Bank'!$K138+'Input Bank'!$L138)/30)+($J138*'Input Bank'!AB138)</f>
        <v>0</v>
      </c>
      <c r="AC138" s="478">
        <f>Bobot!$P138*($I138*('Input Bank'!$K138+'Input Bank'!$L138)/30)+($J138*'Input Bank'!AC138)</f>
        <v>0</v>
      </c>
      <c r="AD138" s="478">
        <f>Bobot!$P138*($I138*('Input Bank'!$K138+'Input Bank'!$L138)/30)+($J138*'Input Bank'!AD138)</f>
        <v>0</v>
      </c>
      <c r="AE138" s="478">
        <f>Bobot!$P138*($I138*('Input Bank'!$K138+'Input Bank'!$L138)/30)+($J138*'Input Bank'!AE138)</f>
        <v>0</v>
      </c>
      <c r="AF138" s="478">
        <f>Bobot!$P138*($I138*('Input Bank'!$K138+'Input Bank'!$L138)/30)+($J138*'Input Bank'!AF138)</f>
        <v>0</v>
      </c>
      <c r="AG138" s="478">
        <f>Bobot!$P138*($I138*('Input Bank'!$K138+'Input Bank'!$L138)/30)+($J138*'Input Bank'!AG138)</f>
        <v>0</v>
      </c>
      <c r="AH138" s="478">
        <f>Bobot!$P138*($I138*('Input Bank'!$K138+'Input Bank'!$L138)/30)+($J138*'Input Bank'!AH138)</f>
        <v>0</v>
      </c>
      <c r="AI138" s="478">
        <f>Bobot!$P138*($I138*('Input Bank'!$K138+'Input Bank'!$L138)/30)+($J138*'Input Bank'!AI138)</f>
        <v>0</v>
      </c>
      <c r="AJ138" s="478">
        <f>Bobot!$P138*($I138*('Input Bank'!$K138+'Input Bank'!$L138)/30)+($J138*'Input Bank'!AJ138)</f>
        <v>0</v>
      </c>
      <c r="AK138" s="478">
        <f>Bobot!$P138*($I138*('Input Bank'!$K138+'Input Bank'!$L138)/30)+($J138*'Input Bank'!AK138)</f>
        <v>0</v>
      </c>
      <c r="AL138" s="478">
        <f>Bobot!$P138*($I138*('Input Bank'!$K138+'Input Bank'!$L138)/30)+($J138*'Input Bank'!AL138)</f>
        <v>0</v>
      </c>
      <c r="AM138" s="478">
        <f>Bobot!$P138*($I138*('Input Bank'!$K138+'Input Bank'!$L138)/30)+($J138*'Input Bank'!AM138)</f>
        <v>0</v>
      </c>
      <c r="AN138" s="478">
        <f>Bobot!$P138*($I138*('Input Bank'!$K138+'Input Bank'!$L138)/30)+($J138*'Input Bank'!AN138)</f>
        <v>0</v>
      </c>
      <c r="AO138" s="478">
        <f>Bobot!$P138*($I138*('Input Bank'!$K138+'Input Bank'!$L138)/30)+($J138*'Input Bank'!AO138)</f>
        <v>0</v>
      </c>
      <c r="AP138" s="478">
        <f>Bobot!$P138*($I138*('Input Bank'!$K138+'Input Bank'!$L138)/30)+($J138*'Input Bank'!AP138)</f>
        <v>0</v>
      </c>
      <c r="AQ138" s="450">
        <f>$J138*'Input Bank'!AQ138</f>
        <v>0</v>
      </c>
      <c r="AR138" s="450">
        <f>$J138*'Input Bank'!AR138</f>
        <v>0</v>
      </c>
      <c r="AS138" s="450">
        <f>$J138*'Input Bank'!AS138</f>
        <v>0</v>
      </c>
      <c r="AT138" s="450">
        <f>$J138*'Input Bank'!AT138</f>
        <v>0</v>
      </c>
      <c r="AU138" s="450">
        <f>$J138*'Input Bank'!AU138</f>
        <v>0</v>
      </c>
      <c r="AV138" s="450">
        <f>$J138*'Input Bank'!AV138</f>
        <v>0</v>
      </c>
      <c r="AW138" s="450">
        <f>$J138*'Input Bank'!AW138</f>
        <v>0</v>
      </c>
      <c r="AX138" s="450">
        <f>$J138*'Input Bank'!AX138</f>
        <v>0</v>
      </c>
      <c r="AY138" s="450">
        <f>$J138*'Input Bank'!AY138</f>
        <v>0</v>
      </c>
      <c r="AZ138" s="450">
        <f>$J138*'Input Bank'!AZ138</f>
        <v>0</v>
      </c>
      <c r="BA138" s="450">
        <f>$J138*'Input Bank'!BA138</f>
        <v>0</v>
      </c>
      <c r="BB138" s="510"/>
      <c r="BC138" s="23"/>
      <c r="BD138" s="415"/>
      <c r="BE138" s="415"/>
      <c r="BF138" s="415"/>
      <c r="BG138" s="415"/>
      <c r="BH138" s="415"/>
      <c r="BI138" s="415"/>
      <c r="BJ138" s="415"/>
    </row>
    <row r="139" spans="1:63" s="24" customFormat="1" ht="50.5">
      <c r="A139" s="20"/>
      <c r="B139" s="20"/>
      <c r="C139" s="20"/>
      <c r="D139" s="20"/>
      <c r="E139" s="20"/>
      <c r="F139" s="47" t="s">
        <v>155</v>
      </c>
      <c r="G139" s="69" t="s">
        <v>459</v>
      </c>
      <c r="H139" s="140" t="s">
        <v>530</v>
      </c>
      <c r="I139" s="443">
        <f>IF($K$7="Skenario Bank 1",VLOOKUP($F139,Bobot!$F$16:$AA$180,15,0),IF($K$7="Skenario Bank 2",VLOOKUP(F139,Bobot!$F$16:$AA$180,18,0),IF($K$7="Skenario Bank 3",VLOOKUP($F139,Bobot!$F$16:$AA$180,21,0),0)))</f>
        <v>0</v>
      </c>
      <c r="J139" s="444">
        <f>IF($K$7="Skenario Bank 1",VLOOKUP($F139,Bobot!$F$16:$AA$180,16,0),IF($K$7="Skenario Bank 2",VLOOKUP($F139,Bobot!$F$16:$AA$180,19,0),IF($K$7="Skenario Bank 3",VLOOKUP($F139,Bobot!$F$16:$AA$180,22,0),0)))</f>
        <v>0</v>
      </c>
      <c r="K139" s="507"/>
      <c r="L139" s="508">
        <f>IF(Bobot!$P139=0,1,0)*('Input Bank'!L139+'Input Bank'!K139)*I139</f>
        <v>0</v>
      </c>
      <c r="M139" s="478">
        <f>Bobot!$P139*($I139*('Input Bank'!$K139+'Input Bank'!$L139)/30)+($J139*'Input Bank'!M139)</f>
        <v>0</v>
      </c>
      <c r="N139" s="478">
        <f>Bobot!$P139*($I139*('Input Bank'!$K139+'Input Bank'!$L139)/30)+($J139*'Input Bank'!N139)</f>
        <v>0</v>
      </c>
      <c r="O139" s="478">
        <f>Bobot!$P139*($I139*('Input Bank'!$K139+'Input Bank'!$L139)/30)+($J139*'Input Bank'!O139)</f>
        <v>0</v>
      </c>
      <c r="P139" s="478">
        <f>Bobot!$P139*($I139*('Input Bank'!$K139+'Input Bank'!$L139)/30)+($J139*'Input Bank'!P139)</f>
        <v>0</v>
      </c>
      <c r="Q139" s="478">
        <f>Bobot!$P139*($I139*('Input Bank'!$K139+'Input Bank'!$L139)/30)+($J139*'Input Bank'!Q139)</f>
        <v>0</v>
      </c>
      <c r="R139" s="478">
        <f>Bobot!$P139*($I139*('Input Bank'!$K139+'Input Bank'!$L139)/30)+($J139*'Input Bank'!R139)</f>
        <v>0</v>
      </c>
      <c r="S139" s="478">
        <f>Bobot!$P139*($I139*('Input Bank'!$K139+'Input Bank'!$L139)/30)+($J139*'Input Bank'!S139)</f>
        <v>0</v>
      </c>
      <c r="T139" s="478">
        <f>Bobot!$P139*($I139*('Input Bank'!$K139+'Input Bank'!$L139)/30)+($J139*'Input Bank'!T139)</f>
        <v>0</v>
      </c>
      <c r="U139" s="478">
        <f>Bobot!$P139*($I139*('Input Bank'!$K139+'Input Bank'!$L139)/30)+($J139*'Input Bank'!U139)</f>
        <v>0</v>
      </c>
      <c r="V139" s="478">
        <f>Bobot!$P139*($I139*('Input Bank'!$K139+'Input Bank'!$L139)/30)+($J139*'Input Bank'!V139)</f>
        <v>0</v>
      </c>
      <c r="W139" s="478">
        <f>Bobot!$P139*($I139*('Input Bank'!$K139+'Input Bank'!$L139)/30)+($J139*'Input Bank'!W139)</f>
        <v>0</v>
      </c>
      <c r="X139" s="478">
        <f>Bobot!$P139*($I139*('Input Bank'!$K139+'Input Bank'!$L139)/30)+($J139*'Input Bank'!X139)</f>
        <v>0</v>
      </c>
      <c r="Y139" s="478">
        <f>Bobot!$P139*($I139*('Input Bank'!$K139+'Input Bank'!$L139)/30)+($J139*'Input Bank'!Y139)</f>
        <v>0</v>
      </c>
      <c r="Z139" s="478">
        <f>Bobot!$P139*($I139*('Input Bank'!$K139+'Input Bank'!$L139)/30)+($J139*'Input Bank'!Z139)</f>
        <v>0</v>
      </c>
      <c r="AA139" s="478">
        <f>Bobot!$P139*($I139*('Input Bank'!$K139+'Input Bank'!$L139)/30)+($J139*'Input Bank'!AA139)</f>
        <v>0</v>
      </c>
      <c r="AB139" s="478">
        <f>Bobot!$P139*($I139*('Input Bank'!$K139+'Input Bank'!$L139)/30)+($J139*'Input Bank'!AB139)</f>
        <v>0</v>
      </c>
      <c r="AC139" s="478">
        <f>Bobot!$P139*($I139*('Input Bank'!$K139+'Input Bank'!$L139)/30)+($J139*'Input Bank'!AC139)</f>
        <v>0</v>
      </c>
      <c r="AD139" s="478">
        <f>Bobot!$P139*($I139*('Input Bank'!$K139+'Input Bank'!$L139)/30)+($J139*'Input Bank'!AD139)</f>
        <v>0</v>
      </c>
      <c r="AE139" s="478">
        <f>Bobot!$P139*($I139*('Input Bank'!$K139+'Input Bank'!$L139)/30)+($J139*'Input Bank'!AE139)</f>
        <v>0</v>
      </c>
      <c r="AF139" s="478">
        <f>Bobot!$P139*($I139*('Input Bank'!$K139+'Input Bank'!$L139)/30)+($J139*'Input Bank'!AF139)</f>
        <v>0</v>
      </c>
      <c r="AG139" s="478">
        <f>Bobot!$P139*($I139*('Input Bank'!$K139+'Input Bank'!$L139)/30)+($J139*'Input Bank'!AG139)</f>
        <v>0</v>
      </c>
      <c r="AH139" s="478">
        <f>Bobot!$P139*($I139*('Input Bank'!$K139+'Input Bank'!$L139)/30)+($J139*'Input Bank'!AH139)</f>
        <v>0</v>
      </c>
      <c r="AI139" s="478">
        <f>Bobot!$P139*($I139*('Input Bank'!$K139+'Input Bank'!$L139)/30)+($J139*'Input Bank'!AI139)</f>
        <v>0</v>
      </c>
      <c r="AJ139" s="478">
        <f>Bobot!$P139*($I139*('Input Bank'!$K139+'Input Bank'!$L139)/30)+($J139*'Input Bank'!AJ139)</f>
        <v>0</v>
      </c>
      <c r="AK139" s="478">
        <f>Bobot!$P139*($I139*('Input Bank'!$K139+'Input Bank'!$L139)/30)+($J139*'Input Bank'!AK139)</f>
        <v>0</v>
      </c>
      <c r="AL139" s="478">
        <f>Bobot!$P139*($I139*('Input Bank'!$K139+'Input Bank'!$L139)/30)+($J139*'Input Bank'!AL139)</f>
        <v>0</v>
      </c>
      <c r="AM139" s="478">
        <f>Bobot!$P139*($I139*('Input Bank'!$K139+'Input Bank'!$L139)/30)+($J139*'Input Bank'!AM139)</f>
        <v>0</v>
      </c>
      <c r="AN139" s="478">
        <f>Bobot!$P139*($I139*('Input Bank'!$K139+'Input Bank'!$L139)/30)+($J139*'Input Bank'!AN139)</f>
        <v>0</v>
      </c>
      <c r="AO139" s="478">
        <f>Bobot!$P139*($I139*('Input Bank'!$K139+'Input Bank'!$L139)/30)+($J139*'Input Bank'!AO139)</f>
        <v>0</v>
      </c>
      <c r="AP139" s="478">
        <f>Bobot!$P139*($I139*('Input Bank'!$K139+'Input Bank'!$L139)/30)+($J139*'Input Bank'!AP139)</f>
        <v>0</v>
      </c>
      <c r="AQ139" s="450">
        <f>$J139*'Input Bank'!AQ139</f>
        <v>0</v>
      </c>
      <c r="AR139" s="450">
        <f>$J139*'Input Bank'!AR139</f>
        <v>0</v>
      </c>
      <c r="AS139" s="450">
        <f>$J139*'Input Bank'!AS139</f>
        <v>0</v>
      </c>
      <c r="AT139" s="450">
        <f>$J139*'Input Bank'!AT139</f>
        <v>0</v>
      </c>
      <c r="AU139" s="450">
        <f>$J139*'Input Bank'!AU139</f>
        <v>0</v>
      </c>
      <c r="AV139" s="450">
        <f>$J139*'Input Bank'!AV139</f>
        <v>0</v>
      </c>
      <c r="AW139" s="450">
        <f>$J139*'Input Bank'!AW139</f>
        <v>0</v>
      </c>
      <c r="AX139" s="450">
        <f>$J139*'Input Bank'!AX139</f>
        <v>0</v>
      </c>
      <c r="AY139" s="450">
        <f>$J139*'Input Bank'!AY139</f>
        <v>0</v>
      </c>
      <c r="AZ139" s="450">
        <f>$J139*'Input Bank'!AZ139</f>
        <v>0</v>
      </c>
      <c r="BA139" s="450">
        <f>$J139*'Input Bank'!BA139</f>
        <v>0</v>
      </c>
      <c r="BB139" s="510"/>
      <c r="BC139" s="23"/>
      <c r="BD139" s="415"/>
      <c r="BE139" s="415"/>
      <c r="BF139" s="415"/>
      <c r="BG139" s="415"/>
      <c r="BH139" s="415"/>
      <c r="BI139" s="415"/>
      <c r="BJ139" s="415"/>
    </row>
    <row r="140" spans="1:63" s="24" customFormat="1" ht="25.5">
      <c r="A140" s="20"/>
      <c r="B140" s="20"/>
      <c r="C140" s="20"/>
      <c r="D140" s="20"/>
      <c r="E140" s="20"/>
      <c r="F140" s="47" t="s">
        <v>202</v>
      </c>
      <c r="G140" s="69" t="s">
        <v>460</v>
      </c>
      <c r="H140" s="140" t="s">
        <v>531</v>
      </c>
      <c r="I140" s="443">
        <f>IF($K$7="Skenario Bank 1",VLOOKUP($F140,Bobot!$F$16:$AA$180,15,0),IF($K$7="Skenario Bank 2",VLOOKUP(F140,Bobot!$F$16:$AA$180,18,0),IF($K$7="Skenario Bank 3",VLOOKUP($F140,Bobot!$F$16:$AA$180,21,0),0)))</f>
        <v>0</v>
      </c>
      <c r="J140" s="444">
        <f>IF($K$7="Skenario Bank 1",VLOOKUP($F140,Bobot!$F$16:$AA$180,16,0),IF($K$7="Skenario Bank 2",VLOOKUP($F140,Bobot!$F$16:$AA$180,19,0),IF($K$7="Skenario Bank 3",VLOOKUP($F140,Bobot!$F$16:$AA$180,22,0),0)))</f>
        <v>0</v>
      </c>
      <c r="K140" s="507"/>
      <c r="L140" s="508">
        <f>IF(Bobot!$P140=0,1,0)*('Input Bank'!L140+'Input Bank'!K140)*I140</f>
        <v>0</v>
      </c>
      <c r="M140" s="478">
        <f>Bobot!$P140*($I140*('Input Bank'!$K140+'Input Bank'!$L140)/30)+($J140*'Input Bank'!M140)</f>
        <v>0</v>
      </c>
      <c r="N140" s="478">
        <f>Bobot!$P140*($I140*('Input Bank'!$K140+'Input Bank'!$L140)/30)+($J140*'Input Bank'!N140)</f>
        <v>0</v>
      </c>
      <c r="O140" s="478">
        <f>Bobot!$P140*($I140*('Input Bank'!$K140+'Input Bank'!$L140)/30)+($J140*'Input Bank'!O140)</f>
        <v>0</v>
      </c>
      <c r="P140" s="478">
        <f>Bobot!$P140*($I140*('Input Bank'!$K140+'Input Bank'!$L140)/30)+($J140*'Input Bank'!P140)</f>
        <v>0</v>
      </c>
      <c r="Q140" s="478">
        <f>Bobot!$P140*($I140*('Input Bank'!$K140+'Input Bank'!$L140)/30)+($J140*'Input Bank'!Q140)</f>
        <v>0</v>
      </c>
      <c r="R140" s="478">
        <f>Bobot!$P140*($I140*('Input Bank'!$K140+'Input Bank'!$L140)/30)+($J140*'Input Bank'!R140)</f>
        <v>0</v>
      </c>
      <c r="S140" s="478">
        <f>Bobot!$P140*($I140*('Input Bank'!$K140+'Input Bank'!$L140)/30)+($J140*'Input Bank'!S140)</f>
        <v>0</v>
      </c>
      <c r="T140" s="478">
        <f>Bobot!$P140*($I140*('Input Bank'!$K140+'Input Bank'!$L140)/30)+($J140*'Input Bank'!T140)</f>
        <v>0</v>
      </c>
      <c r="U140" s="478">
        <f>Bobot!$P140*($I140*('Input Bank'!$K140+'Input Bank'!$L140)/30)+($J140*'Input Bank'!U140)</f>
        <v>0</v>
      </c>
      <c r="V140" s="478">
        <f>Bobot!$P140*($I140*('Input Bank'!$K140+'Input Bank'!$L140)/30)+($J140*'Input Bank'!V140)</f>
        <v>0</v>
      </c>
      <c r="W140" s="478">
        <f>Bobot!$P140*($I140*('Input Bank'!$K140+'Input Bank'!$L140)/30)+($J140*'Input Bank'!W140)</f>
        <v>0</v>
      </c>
      <c r="X140" s="478">
        <f>Bobot!$P140*($I140*('Input Bank'!$K140+'Input Bank'!$L140)/30)+($J140*'Input Bank'!X140)</f>
        <v>0</v>
      </c>
      <c r="Y140" s="478">
        <f>Bobot!$P140*($I140*('Input Bank'!$K140+'Input Bank'!$L140)/30)+($J140*'Input Bank'!Y140)</f>
        <v>0</v>
      </c>
      <c r="Z140" s="478">
        <f>Bobot!$P140*($I140*('Input Bank'!$K140+'Input Bank'!$L140)/30)+($J140*'Input Bank'!Z140)</f>
        <v>0</v>
      </c>
      <c r="AA140" s="478">
        <f>Bobot!$P140*($I140*('Input Bank'!$K140+'Input Bank'!$L140)/30)+($J140*'Input Bank'!AA140)</f>
        <v>0</v>
      </c>
      <c r="AB140" s="478">
        <f>Bobot!$P140*($I140*('Input Bank'!$K140+'Input Bank'!$L140)/30)+($J140*'Input Bank'!AB140)</f>
        <v>0</v>
      </c>
      <c r="AC140" s="478">
        <f>Bobot!$P140*($I140*('Input Bank'!$K140+'Input Bank'!$L140)/30)+($J140*'Input Bank'!AC140)</f>
        <v>0</v>
      </c>
      <c r="AD140" s="478">
        <f>Bobot!$P140*($I140*('Input Bank'!$K140+'Input Bank'!$L140)/30)+($J140*'Input Bank'!AD140)</f>
        <v>0</v>
      </c>
      <c r="AE140" s="478">
        <f>Bobot!$P140*($I140*('Input Bank'!$K140+'Input Bank'!$L140)/30)+($J140*'Input Bank'!AE140)</f>
        <v>0</v>
      </c>
      <c r="AF140" s="478">
        <f>Bobot!$P140*($I140*('Input Bank'!$K140+'Input Bank'!$L140)/30)+($J140*'Input Bank'!AF140)</f>
        <v>0</v>
      </c>
      <c r="AG140" s="478">
        <f>Bobot!$P140*($I140*('Input Bank'!$K140+'Input Bank'!$L140)/30)+($J140*'Input Bank'!AG140)</f>
        <v>0</v>
      </c>
      <c r="AH140" s="478">
        <f>Bobot!$P140*($I140*('Input Bank'!$K140+'Input Bank'!$L140)/30)+($J140*'Input Bank'!AH140)</f>
        <v>0</v>
      </c>
      <c r="AI140" s="478">
        <f>Bobot!$P140*($I140*('Input Bank'!$K140+'Input Bank'!$L140)/30)+($J140*'Input Bank'!AI140)</f>
        <v>0</v>
      </c>
      <c r="AJ140" s="478">
        <f>Bobot!$P140*($I140*('Input Bank'!$K140+'Input Bank'!$L140)/30)+($J140*'Input Bank'!AJ140)</f>
        <v>0</v>
      </c>
      <c r="AK140" s="478">
        <f>Bobot!$P140*($I140*('Input Bank'!$K140+'Input Bank'!$L140)/30)+($J140*'Input Bank'!AK140)</f>
        <v>0</v>
      </c>
      <c r="AL140" s="478">
        <f>Bobot!$P140*($I140*('Input Bank'!$K140+'Input Bank'!$L140)/30)+($J140*'Input Bank'!AL140)</f>
        <v>0</v>
      </c>
      <c r="AM140" s="478">
        <f>Bobot!$P140*($I140*('Input Bank'!$K140+'Input Bank'!$L140)/30)+($J140*'Input Bank'!AM140)</f>
        <v>0</v>
      </c>
      <c r="AN140" s="478">
        <f>Bobot!$P140*($I140*('Input Bank'!$K140+'Input Bank'!$L140)/30)+($J140*'Input Bank'!AN140)</f>
        <v>0</v>
      </c>
      <c r="AO140" s="478">
        <f>Bobot!$P140*($I140*('Input Bank'!$K140+'Input Bank'!$L140)/30)+($J140*'Input Bank'!AO140)</f>
        <v>0</v>
      </c>
      <c r="AP140" s="478">
        <f>Bobot!$P140*($I140*('Input Bank'!$K140+'Input Bank'!$L140)/30)+($J140*'Input Bank'!AP140)</f>
        <v>0</v>
      </c>
      <c r="AQ140" s="478">
        <f>$J140*'Input Bank'!AQ140</f>
        <v>0</v>
      </c>
      <c r="AR140" s="478">
        <f>$J140*'Input Bank'!AR140</f>
        <v>0</v>
      </c>
      <c r="AS140" s="478">
        <f>$J140*'Input Bank'!AS140</f>
        <v>0</v>
      </c>
      <c r="AT140" s="478">
        <f>$J140*'Input Bank'!AT140</f>
        <v>0</v>
      </c>
      <c r="AU140" s="478">
        <f>$J140*'Input Bank'!AU140</f>
        <v>0</v>
      </c>
      <c r="AV140" s="478">
        <f>$J140*'Input Bank'!AV140</f>
        <v>0</v>
      </c>
      <c r="AW140" s="478">
        <f>$J140*'Input Bank'!AW140</f>
        <v>0</v>
      </c>
      <c r="AX140" s="478">
        <f>$J140*'Input Bank'!AX140</f>
        <v>0</v>
      </c>
      <c r="AY140" s="478">
        <f>$J140*'Input Bank'!AY140</f>
        <v>0</v>
      </c>
      <c r="AZ140" s="478">
        <f>$J140*'Input Bank'!AZ140</f>
        <v>0</v>
      </c>
      <c r="BA140" s="478">
        <f>$J140*'Input Bank'!BA140</f>
        <v>0</v>
      </c>
      <c r="BB140" s="510"/>
      <c r="BC140" s="23"/>
      <c r="BD140" s="415"/>
      <c r="BE140" s="415"/>
      <c r="BF140" s="415"/>
      <c r="BG140" s="415"/>
      <c r="BH140" s="415"/>
      <c r="BI140" s="415"/>
      <c r="BJ140" s="415"/>
    </row>
    <row r="141" spans="1:63" s="24" customFormat="1" ht="26">
      <c r="A141" s="439">
        <f>Bobot!P60</f>
        <v>0</v>
      </c>
      <c r="B141" s="439"/>
      <c r="C141" s="439"/>
      <c r="D141" s="439"/>
      <c r="E141" s="439"/>
      <c r="F141" s="47" t="s">
        <v>156</v>
      </c>
      <c r="G141" s="67">
        <v>5</v>
      </c>
      <c r="H141" s="95" t="s">
        <v>498</v>
      </c>
      <c r="I141" s="513"/>
      <c r="J141" s="514"/>
      <c r="K141" s="436" t="s">
        <v>161</v>
      </c>
      <c r="L141" s="436" t="s">
        <v>162</v>
      </c>
      <c r="M141" s="437" t="s">
        <v>324</v>
      </c>
      <c r="N141" s="436" t="s">
        <v>163</v>
      </c>
      <c r="O141" s="436" t="s">
        <v>164</v>
      </c>
      <c r="P141" s="436" t="s">
        <v>165</v>
      </c>
      <c r="Q141" s="436" t="s">
        <v>166</v>
      </c>
      <c r="R141" s="436" t="s">
        <v>167</v>
      </c>
      <c r="S141" s="436" t="s">
        <v>168</v>
      </c>
      <c r="T141" s="436" t="s">
        <v>280</v>
      </c>
      <c r="U141" s="436" t="s">
        <v>281</v>
      </c>
      <c r="V141" s="436" t="s">
        <v>282</v>
      </c>
      <c r="W141" s="436" t="s">
        <v>283</v>
      </c>
      <c r="X141" s="436" t="s">
        <v>284</v>
      </c>
      <c r="Y141" s="436" t="s">
        <v>285</v>
      </c>
      <c r="Z141" s="436" t="s">
        <v>286</v>
      </c>
      <c r="AA141" s="436" t="s">
        <v>287</v>
      </c>
      <c r="AB141" s="436" t="s">
        <v>288</v>
      </c>
      <c r="AC141" s="436" t="s">
        <v>289</v>
      </c>
      <c r="AD141" s="436" t="s">
        <v>290</v>
      </c>
      <c r="AE141" s="436" t="s">
        <v>291</v>
      </c>
      <c r="AF141" s="436" t="s">
        <v>292</v>
      </c>
      <c r="AG141" s="436" t="s">
        <v>293</v>
      </c>
      <c r="AH141" s="436" t="s">
        <v>294</v>
      </c>
      <c r="AI141" s="436" t="s">
        <v>295</v>
      </c>
      <c r="AJ141" s="436" t="s">
        <v>296</v>
      </c>
      <c r="AK141" s="436" t="s">
        <v>297</v>
      </c>
      <c r="AL141" s="436" t="s">
        <v>298</v>
      </c>
      <c r="AM141" s="436" t="s">
        <v>299</v>
      </c>
      <c r="AN141" s="436" t="s">
        <v>300</v>
      </c>
      <c r="AO141" s="436" t="s">
        <v>301</v>
      </c>
      <c r="AP141" s="436" t="s">
        <v>302</v>
      </c>
      <c r="AQ141" s="436" t="s">
        <v>169</v>
      </c>
      <c r="AR141" s="436" t="s">
        <v>207</v>
      </c>
      <c r="AS141" s="436" t="s">
        <v>171</v>
      </c>
      <c r="AT141" s="436" t="s">
        <v>172</v>
      </c>
      <c r="AU141" s="436" t="s">
        <v>173</v>
      </c>
      <c r="AV141" s="436" t="s">
        <v>174</v>
      </c>
      <c r="AW141" s="436" t="s">
        <v>175</v>
      </c>
      <c r="AX141" s="436" t="s">
        <v>176</v>
      </c>
      <c r="AY141" s="436" t="s">
        <v>177</v>
      </c>
      <c r="AZ141" s="436" t="s">
        <v>208</v>
      </c>
      <c r="BA141" s="438" t="s">
        <v>179</v>
      </c>
      <c r="BB141" s="510"/>
      <c r="BC141" s="23"/>
      <c r="BD141" s="49"/>
      <c r="BE141" s="49"/>
      <c r="BF141" s="415"/>
      <c r="BG141" s="415"/>
      <c r="BH141" s="415"/>
      <c r="BI141" s="415"/>
      <c r="BJ141" s="415"/>
      <c r="BK141" s="415"/>
    </row>
    <row r="142" spans="1:63" s="24" customFormat="1" ht="25">
      <c r="A142" s="439" t="e">
        <f>Bobot!#REF!</f>
        <v>#REF!</v>
      </c>
      <c r="B142" s="439"/>
      <c r="C142" s="439"/>
      <c r="D142" s="439"/>
      <c r="E142" s="439"/>
      <c r="F142" s="47" t="s">
        <v>157</v>
      </c>
      <c r="G142" s="67" t="s">
        <v>197</v>
      </c>
      <c r="H142" s="51" t="s">
        <v>499</v>
      </c>
      <c r="I142" s="443">
        <f>IF($K$7="Skenario Bank 1",VLOOKUP($F142,Bobot!$F$16:$AA$180,15,0),IF($K$7="Skenario Bank 2",VLOOKUP(F142,Bobot!$F$16:$AA$180,18,0),IF($K$7="Skenario Bank 3",VLOOKUP($F142,Bobot!$F$16:$AA$180,21,0),0)))</f>
        <v>0</v>
      </c>
      <c r="J142" s="444">
        <f>IF($K$7="Skenario Bank 1",VLOOKUP($F142,Bobot!$F$16:$AA$180,16,0),IF($K$7="Skenario Bank 2",VLOOKUP($F142,Bobot!$F$16:$AA$180,19,0),IF($K$7="Skenario Bank 3",VLOOKUP($F142,Bobot!$F$16:$AA$180,22,0),0)))</f>
        <v>0</v>
      </c>
      <c r="K142" s="502"/>
      <c r="L142" s="489">
        <f>IF(Bobot!$P142=0,1,0)*('Input Bank'!L142+'Input Bank'!K142)*I142</f>
        <v>0</v>
      </c>
      <c r="M142" s="446">
        <f>Bobot!$P142*($I142*('Input Bank'!$K142+'Input Bank'!$L142)/30)+($J142*'Input Bank'!M142)</f>
        <v>0</v>
      </c>
      <c r="N142" s="446">
        <f>Bobot!$P142*($I142*('Input Bank'!$K142+'Input Bank'!$L142)/30)+($J142*'Input Bank'!N142)</f>
        <v>0</v>
      </c>
      <c r="O142" s="446">
        <f>Bobot!$P142*($I142*('Input Bank'!$K142+'Input Bank'!$L142)/30)+($J142*'Input Bank'!O142)</f>
        <v>0</v>
      </c>
      <c r="P142" s="446">
        <f>Bobot!$P142*($I142*('Input Bank'!$K142+'Input Bank'!$L142)/30)+($J142*'Input Bank'!P142)</f>
        <v>0</v>
      </c>
      <c r="Q142" s="446">
        <f>Bobot!$P142*($I142*('Input Bank'!$K142+'Input Bank'!$L142)/30)+($J142*'Input Bank'!Q142)</f>
        <v>0</v>
      </c>
      <c r="R142" s="446">
        <f>Bobot!$P142*($I142*('Input Bank'!$K142+'Input Bank'!$L142)/30)+($J142*'Input Bank'!R142)</f>
        <v>0</v>
      </c>
      <c r="S142" s="446">
        <f>Bobot!$P142*($I142*('Input Bank'!$K142+'Input Bank'!$L142)/30)+($J142*'Input Bank'!S142)</f>
        <v>0</v>
      </c>
      <c r="T142" s="446">
        <f>Bobot!$P142*($I142*('Input Bank'!$K142+'Input Bank'!$L142)/30)+($J142*'Input Bank'!T142)</f>
        <v>0</v>
      </c>
      <c r="U142" s="446">
        <f>Bobot!$P142*($I142*('Input Bank'!$K142+'Input Bank'!$L142)/30)+($J142*'Input Bank'!U142)</f>
        <v>0</v>
      </c>
      <c r="V142" s="446">
        <f>Bobot!$P142*($I142*('Input Bank'!$K142+'Input Bank'!$L142)/30)+($J142*'Input Bank'!V142)</f>
        <v>0</v>
      </c>
      <c r="W142" s="446">
        <f>Bobot!$P142*($I142*('Input Bank'!$K142+'Input Bank'!$L142)/30)+($J142*'Input Bank'!W142)</f>
        <v>0</v>
      </c>
      <c r="X142" s="446">
        <f>Bobot!$P142*($I142*('Input Bank'!$K142+'Input Bank'!$L142)/30)+($J142*'Input Bank'!X142)</f>
        <v>0</v>
      </c>
      <c r="Y142" s="446">
        <f>Bobot!$P142*($I142*('Input Bank'!$K142+'Input Bank'!$L142)/30)+($J142*'Input Bank'!Y142)</f>
        <v>0</v>
      </c>
      <c r="Z142" s="446">
        <f>Bobot!$P142*($I142*('Input Bank'!$K142+'Input Bank'!$L142)/30)+($J142*'Input Bank'!Z142)</f>
        <v>0</v>
      </c>
      <c r="AA142" s="446">
        <f>Bobot!$P142*($I142*('Input Bank'!$K142+'Input Bank'!$L142)/30)+($J142*'Input Bank'!AA142)</f>
        <v>0</v>
      </c>
      <c r="AB142" s="446">
        <f>Bobot!$P142*($I142*('Input Bank'!$K142+'Input Bank'!$L142)/30)+($J142*'Input Bank'!AB142)</f>
        <v>0</v>
      </c>
      <c r="AC142" s="446">
        <f>Bobot!$P142*($I142*('Input Bank'!$K142+'Input Bank'!$L142)/30)+($J142*'Input Bank'!AC142)</f>
        <v>0</v>
      </c>
      <c r="AD142" s="446">
        <f>Bobot!$P142*($I142*('Input Bank'!$K142+'Input Bank'!$L142)/30)+($J142*'Input Bank'!AD142)</f>
        <v>0</v>
      </c>
      <c r="AE142" s="446">
        <f>Bobot!$P142*($I142*('Input Bank'!$K142+'Input Bank'!$L142)/30)+($J142*'Input Bank'!AE142)</f>
        <v>0</v>
      </c>
      <c r="AF142" s="446">
        <f>Bobot!$P142*($I142*('Input Bank'!$K142+'Input Bank'!$L142)/30)+($J142*'Input Bank'!AF142)</f>
        <v>0</v>
      </c>
      <c r="AG142" s="446">
        <f>Bobot!$P142*($I142*('Input Bank'!$K142+'Input Bank'!$L142)/30)+($J142*'Input Bank'!AG142)</f>
        <v>0</v>
      </c>
      <c r="AH142" s="446">
        <f>Bobot!$P142*($I142*('Input Bank'!$K142+'Input Bank'!$L142)/30)+($J142*'Input Bank'!AH142)</f>
        <v>0</v>
      </c>
      <c r="AI142" s="446">
        <f>Bobot!$P142*($I142*('Input Bank'!$K142+'Input Bank'!$L142)/30)+($J142*'Input Bank'!AI142)</f>
        <v>0</v>
      </c>
      <c r="AJ142" s="446">
        <f>Bobot!$P142*($I142*('Input Bank'!$K142+'Input Bank'!$L142)/30)+($J142*'Input Bank'!AJ142)</f>
        <v>0</v>
      </c>
      <c r="AK142" s="446">
        <f>Bobot!$P142*($I142*('Input Bank'!$K142+'Input Bank'!$L142)/30)+($J142*'Input Bank'!AK142)</f>
        <v>0</v>
      </c>
      <c r="AL142" s="446">
        <f>Bobot!$P142*($I142*('Input Bank'!$K142+'Input Bank'!$L142)/30)+($J142*'Input Bank'!AL142)</f>
        <v>0</v>
      </c>
      <c r="AM142" s="446">
        <f>Bobot!$P142*($I142*('Input Bank'!$K142+'Input Bank'!$L142)/30)+($J142*'Input Bank'!AM142)</f>
        <v>0</v>
      </c>
      <c r="AN142" s="446">
        <f>Bobot!$P142*($I142*('Input Bank'!$K142+'Input Bank'!$L142)/30)+($J142*'Input Bank'!AN142)</f>
        <v>0</v>
      </c>
      <c r="AO142" s="446">
        <f>Bobot!$P142*($I142*('Input Bank'!$K142+'Input Bank'!$L142)/30)+($J142*'Input Bank'!AO142)</f>
        <v>0</v>
      </c>
      <c r="AP142" s="446">
        <f>Bobot!$P142*($I142*('Input Bank'!$K142+'Input Bank'!$L142)/30)+($J142*'Input Bank'!AP142)</f>
        <v>0</v>
      </c>
      <c r="AQ142" s="489">
        <f>$J142*'Input Bank'!AQ142</f>
        <v>0</v>
      </c>
      <c r="AR142" s="489">
        <f>$J142*'Input Bank'!AR142</f>
        <v>0</v>
      </c>
      <c r="AS142" s="489">
        <f>$J142*'Input Bank'!AS142</f>
        <v>0</v>
      </c>
      <c r="AT142" s="489">
        <f>$J142*'Input Bank'!AT142</f>
        <v>0</v>
      </c>
      <c r="AU142" s="489">
        <f>$J142*'Input Bank'!AU142</f>
        <v>0</v>
      </c>
      <c r="AV142" s="489">
        <f>$J142*'Input Bank'!AV142</f>
        <v>0</v>
      </c>
      <c r="AW142" s="489">
        <f>$J142*'Input Bank'!AW142</f>
        <v>0</v>
      </c>
      <c r="AX142" s="489">
        <f>$J142*'Input Bank'!AX142</f>
        <v>0</v>
      </c>
      <c r="AY142" s="489">
        <f>$J142*'Input Bank'!AY142</f>
        <v>0</v>
      </c>
      <c r="AZ142" s="489">
        <f>$J142*'Input Bank'!AZ142</f>
        <v>0</v>
      </c>
      <c r="BA142" s="491">
        <f>$J142*'Input Bank'!BA142</f>
        <v>0</v>
      </c>
      <c r="BB142" s="510"/>
      <c r="BC142" s="23"/>
      <c r="BD142" s="49"/>
      <c r="BE142" s="49"/>
      <c r="BG142" s="415"/>
      <c r="BH142" s="415"/>
      <c r="BI142" s="415"/>
      <c r="BJ142" s="415"/>
      <c r="BK142" s="415"/>
    </row>
    <row r="143" spans="1:63" s="24" customFormat="1" ht="25">
      <c r="A143" s="439">
        <f>Bobot!P62</f>
        <v>0</v>
      </c>
      <c r="B143" s="439"/>
      <c r="C143" s="439"/>
      <c r="D143" s="439"/>
      <c r="E143" s="439"/>
      <c r="F143" s="47" t="s">
        <v>13</v>
      </c>
      <c r="G143" s="67" t="s">
        <v>559</v>
      </c>
      <c r="H143" s="51" t="s">
        <v>500</v>
      </c>
      <c r="I143" s="443">
        <f>IF($K$7="Skenario Bank 1",VLOOKUP($F143,Bobot!$F$16:$AA$180,15,0),IF($K$7="Skenario Bank 2",VLOOKUP(F143,Bobot!$F$16:$AA$180,18,0),IF($K$7="Skenario Bank 3",VLOOKUP($F143,Bobot!$F$16:$AA$180,21,0),0)))</f>
        <v>0</v>
      </c>
      <c r="J143" s="444">
        <f>IF($K$7="Skenario Bank 1",VLOOKUP($F143,Bobot!$F$16:$AA$180,16,0),IF($K$7="Skenario Bank 2",VLOOKUP($F143,Bobot!$F$16:$AA$180,19,0),IF($K$7="Skenario Bank 3",VLOOKUP($F143,Bobot!$F$16:$AA$180,22,0),0)))</f>
        <v>0</v>
      </c>
      <c r="K143" s="515"/>
      <c r="L143" s="489">
        <f>IF(Bobot!$P143=0,1,0)*('Input Bank'!L143+'Input Bank'!K143)*I143</f>
        <v>0</v>
      </c>
      <c r="M143" s="446">
        <f>Bobot!$P143*($I143*('Input Bank'!$K143+'Input Bank'!$L143)/30)+($J143*'Input Bank'!M143)</f>
        <v>0</v>
      </c>
      <c r="N143" s="446">
        <f>Bobot!$P143*($I143*('Input Bank'!$K143+'Input Bank'!$L143)/30)+($J143*'Input Bank'!N143)</f>
        <v>0</v>
      </c>
      <c r="O143" s="446">
        <f>Bobot!$P143*($I143*('Input Bank'!$K143+'Input Bank'!$L143)/30)+($J143*'Input Bank'!O143)</f>
        <v>0</v>
      </c>
      <c r="P143" s="446">
        <f>Bobot!$P143*($I143*('Input Bank'!$K143+'Input Bank'!$L143)/30)+($J143*'Input Bank'!P143)</f>
        <v>0</v>
      </c>
      <c r="Q143" s="446">
        <f>Bobot!$P143*($I143*('Input Bank'!$K143+'Input Bank'!$L143)/30)+($J143*'Input Bank'!Q143)</f>
        <v>0</v>
      </c>
      <c r="R143" s="446">
        <f>Bobot!$P143*($I143*('Input Bank'!$K143+'Input Bank'!$L143)/30)+($J143*'Input Bank'!R143)</f>
        <v>0</v>
      </c>
      <c r="S143" s="446">
        <f>Bobot!$P143*($I143*('Input Bank'!$K143+'Input Bank'!$L143)/30)+($J143*'Input Bank'!S143)</f>
        <v>0</v>
      </c>
      <c r="T143" s="446">
        <f>Bobot!$P143*($I143*('Input Bank'!$K143+'Input Bank'!$L143)/30)+($J143*'Input Bank'!T143)</f>
        <v>0</v>
      </c>
      <c r="U143" s="446">
        <f>Bobot!$P143*($I143*('Input Bank'!$K143+'Input Bank'!$L143)/30)+($J143*'Input Bank'!U143)</f>
        <v>0</v>
      </c>
      <c r="V143" s="446">
        <f>Bobot!$P143*($I143*('Input Bank'!$K143+'Input Bank'!$L143)/30)+($J143*'Input Bank'!V143)</f>
        <v>0</v>
      </c>
      <c r="W143" s="446">
        <f>Bobot!$P143*($I143*('Input Bank'!$K143+'Input Bank'!$L143)/30)+($J143*'Input Bank'!W143)</f>
        <v>0</v>
      </c>
      <c r="X143" s="446">
        <f>Bobot!$P143*($I143*('Input Bank'!$K143+'Input Bank'!$L143)/30)+($J143*'Input Bank'!X143)</f>
        <v>0</v>
      </c>
      <c r="Y143" s="446">
        <f>Bobot!$P143*($I143*('Input Bank'!$K143+'Input Bank'!$L143)/30)+($J143*'Input Bank'!Y143)</f>
        <v>0</v>
      </c>
      <c r="Z143" s="446">
        <f>Bobot!$P143*($I143*('Input Bank'!$K143+'Input Bank'!$L143)/30)+($J143*'Input Bank'!Z143)</f>
        <v>0</v>
      </c>
      <c r="AA143" s="446">
        <f>Bobot!$P143*($I143*('Input Bank'!$K143+'Input Bank'!$L143)/30)+($J143*'Input Bank'!AA143)</f>
        <v>0</v>
      </c>
      <c r="AB143" s="446">
        <f>Bobot!$P143*($I143*('Input Bank'!$K143+'Input Bank'!$L143)/30)+($J143*'Input Bank'!AB143)</f>
        <v>0</v>
      </c>
      <c r="AC143" s="446">
        <f>Bobot!$P143*($I143*('Input Bank'!$K143+'Input Bank'!$L143)/30)+($J143*'Input Bank'!AC143)</f>
        <v>0</v>
      </c>
      <c r="AD143" s="446">
        <f>Bobot!$P143*($I143*('Input Bank'!$K143+'Input Bank'!$L143)/30)+($J143*'Input Bank'!AD143)</f>
        <v>0</v>
      </c>
      <c r="AE143" s="446">
        <f>Bobot!$P143*($I143*('Input Bank'!$K143+'Input Bank'!$L143)/30)+($J143*'Input Bank'!AE143)</f>
        <v>0</v>
      </c>
      <c r="AF143" s="446">
        <f>Bobot!$P143*($I143*('Input Bank'!$K143+'Input Bank'!$L143)/30)+($J143*'Input Bank'!AF143)</f>
        <v>0</v>
      </c>
      <c r="AG143" s="446">
        <f>Bobot!$P143*($I143*('Input Bank'!$K143+'Input Bank'!$L143)/30)+($J143*'Input Bank'!AG143)</f>
        <v>0</v>
      </c>
      <c r="AH143" s="446">
        <f>Bobot!$P143*($I143*('Input Bank'!$K143+'Input Bank'!$L143)/30)+($J143*'Input Bank'!AH143)</f>
        <v>0</v>
      </c>
      <c r="AI143" s="446">
        <f>Bobot!$P143*($I143*('Input Bank'!$K143+'Input Bank'!$L143)/30)+($J143*'Input Bank'!AI143)</f>
        <v>0</v>
      </c>
      <c r="AJ143" s="446">
        <f>Bobot!$P143*($I143*('Input Bank'!$K143+'Input Bank'!$L143)/30)+($J143*'Input Bank'!AJ143)</f>
        <v>0</v>
      </c>
      <c r="AK143" s="446">
        <f>Bobot!$P143*($I143*('Input Bank'!$K143+'Input Bank'!$L143)/30)+($J143*'Input Bank'!AK143)</f>
        <v>0</v>
      </c>
      <c r="AL143" s="446">
        <f>Bobot!$P143*($I143*('Input Bank'!$K143+'Input Bank'!$L143)/30)+($J143*'Input Bank'!AL143)</f>
        <v>0</v>
      </c>
      <c r="AM143" s="446">
        <f>Bobot!$P143*($I143*('Input Bank'!$K143+'Input Bank'!$L143)/30)+($J143*'Input Bank'!AM143)</f>
        <v>0</v>
      </c>
      <c r="AN143" s="446">
        <f>Bobot!$P143*($I143*('Input Bank'!$K143+'Input Bank'!$L143)/30)+($J143*'Input Bank'!AN143)</f>
        <v>0</v>
      </c>
      <c r="AO143" s="446">
        <f>Bobot!$P143*($I143*('Input Bank'!$K143+'Input Bank'!$L143)/30)+($J143*'Input Bank'!AO143)</f>
        <v>0</v>
      </c>
      <c r="AP143" s="446">
        <f>Bobot!$P143*($I143*('Input Bank'!$K143+'Input Bank'!$L143)/30)+($J143*'Input Bank'!AP143)</f>
        <v>0</v>
      </c>
      <c r="AQ143" s="489">
        <f>$J143*'Input Bank'!AQ143</f>
        <v>0</v>
      </c>
      <c r="AR143" s="489">
        <f>$J143*'Input Bank'!AR143</f>
        <v>0</v>
      </c>
      <c r="AS143" s="489">
        <f>$J143*'Input Bank'!AS143</f>
        <v>0</v>
      </c>
      <c r="AT143" s="489">
        <f>$J143*'Input Bank'!AT143</f>
        <v>0</v>
      </c>
      <c r="AU143" s="489">
        <f>$J143*'Input Bank'!AU143</f>
        <v>0</v>
      </c>
      <c r="AV143" s="489">
        <f>$J143*'Input Bank'!AV143</f>
        <v>0</v>
      </c>
      <c r="AW143" s="489">
        <f>$J143*'Input Bank'!AW143</f>
        <v>0</v>
      </c>
      <c r="AX143" s="489">
        <f>$J143*'Input Bank'!AX143</f>
        <v>0</v>
      </c>
      <c r="AY143" s="489">
        <f>$J143*'Input Bank'!AY143</f>
        <v>0</v>
      </c>
      <c r="AZ143" s="489">
        <f>$J143*'Input Bank'!AZ143</f>
        <v>0</v>
      </c>
      <c r="BA143" s="491">
        <f>$J143*'Input Bank'!BA143</f>
        <v>0</v>
      </c>
      <c r="BB143" s="510"/>
      <c r="BC143" s="23"/>
      <c r="BD143" s="23"/>
      <c r="BE143" s="23"/>
      <c r="BF143" s="49"/>
      <c r="BJ143" s="415"/>
      <c r="BK143" s="415"/>
    </row>
    <row r="144" spans="1:63" s="24" customFormat="1" ht="25">
      <c r="A144" s="439">
        <f>Bobot!P63</f>
        <v>0</v>
      </c>
      <c r="B144" s="439"/>
      <c r="C144" s="439"/>
      <c r="D144" s="439"/>
      <c r="E144" s="439"/>
      <c r="F144" s="47" t="s">
        <v>158</v>
      </c>
      <c r="G144" s="67" t="s">
        <v>560</v>
      </c>
      <c r="H144" s="52" t="s">
        <v>501</v>
      </c>
      <c r="I144" s="443">
        <f>IF($K$7="Skenario Bank 1",VLOOKUP($F144,Bobot!$F$16:$AA$180,15,0),IF($K$7="Skenario Bank 2",VLOOKUP(F144,Bobot!$F$16:$AA$180,18,0),IF($K$7="Skenario Bank 3",VLOOKUP($F144,Bobot!$F$16:$AA$180,21,0),0)))</f>
        <v>0</v>
      </c>
      <c r="J144" s="444">
        <f>IF($K$7="Skenario Bank 1",VLOOKUP($F144,Bobot!$F$16:$AA$180,16,0),IF($K$7="Skenario Bank 2",VLOOKUP($F144,Bobot!$F$16:$AA$180,19,0),IF($K$7="Skenario Bank 3",VLOOKUP($F144,Bobot!$F$16:$AA$180,22,0),0)))</f>
        <v>0</v>
      </c>
      <c r="K144" s="515"/>
      <c r="L144" s="489">
        <f>IF(Bobot!$P144=0,1,0)*('Input Bank'!L144+'Input Bank'!K144)*I144</f>
        <v>0</v>
      </c>
      <c r="M144" s="446">
        <f>Bobot!$P144*($I144*('Input Bank'!$K144+'Input Bank'!$L144)/30)+($J144*'Input Bank'!M144)</f>
        <v>0</v>
      </c>
      <c r="N144" s="446">
        <f>Bobot!$P144*($I144*('Input Bank'!$K144+'Input Bank'!$L144)/30)+($J144*'Input Bank'!N144)</f>
        <v>0</v>
      </c>
      <c r="O144" s="446">
        <f>Bobot!$P144*($I144*('Input Bank'!$K144+'Input Bank'!$L144)/30)+($J144*'Input Bank'!O144)</f>
        <v>0</v>
      </c>
      <c r="P144" s="446">
        <f>Bobot!$P144*($I144*('Input Bank'!$K144+'Input Bank'!$L144)/30)+($J144*'Input Bank'!P144)</f>
        <v>0</v>
      </c>
      <c r="Q144" s="446">
        <f>Bobot!$P144*($I144*('Input Bank'!$K144+'Input Bank'!$L144)/30)+($J144*'Input Bank'!Q144)</f>
        <v>0</v>
      </c>
      <c r="R144" s="446">
        <f>Bobot!$P144*($I144*('Input Bank'!$K144+'Input Bank'!$L144)/30)+($J144*'Input Bank'!R144)</f>
        <v>0</v>
      </c>
      <c r="S144" s="446">
        <f>Bobot!$P144*($I144*('Input Bank'!$K144+'Input Bank'!$L144)/30)+($J144*'Input Bank'!S144)</f>
        <v>0</v>
      </c>
      <c r="T144" s="446">
        <f>Bobot!$P144*($I144*('Input Bank'!$K144+'Input Bank'!$L144)/30)+($J144*'Input Bank'!T144)</f>
        <v>0</v>
      </c>
      <c r="U144" s="446">
        <f>Bobot!$P144*($I144*('Input Bank'!$K144+'Input Bank'!$L144)/30)+($J144*'Input Bank'!U144)</f>
        <v>0</v>
      </c>
      <c r="V144" s="446">
        <f>Bobot!$P144*($I144*('Input Bank'!$K144+'Input Bank'!$L144)/30)+($J144*'Input Bank'!V144)</f>
        <v>0</v>
      </c>
      <c r="W144" s="446">
        <f>Bobot!$P144*($I144*('Input Bank'!$K144+'Input Bank'!$L144)/30)+($J144*'Input Bank'!W144)</f>
        <v>0</v>
      </c>
      <c r="X144" s="446">
        <f>Bobot!$P144*($I144*('Input Bank'!$K144+'Input Bank'!$L144)/30)+($J144*'Input Bank'!X144)</f>
        <v>0</v>
      </c>
      <c r="Y144" s="446">
        <f>Bobot!$P144*($I144*('Input Bank'!$K144+'Input Bank'!$L144)/30)+($J144*'Input Bank'!Y144)</f>
        <v>0</v>
      </c>
      <c r="Z144" s="446">
        <f>Bobot!$P144*($I144*('Input Bank'!$K144+'Input Bank'!$L144)/30)+($J144*'Input Bank'!Z144)</f>
        <v>0</v>
      </c>
      <c r="AA144" s="446">
        <f>Bobot!$P144*($I144*('Input Bank'!$K144+'Input Bank'!$L144)/30)+($J144*'Input Bank'!AA144)</f>
        <v>0</v>
      </c>
      <c r="AB144" s="446">
        <f>Bobot!$P144*($I144*('Input Bank'!$K144+'Input Bank'!$L144)/30)+($J144*'Input Bank'!AB144)</f>
        <v>0</v>
      </c>
      <c r="AC144" s="446">
        <f>Bobot!$P144*($I144*('Input Bank'!$K144+'Input Bank'!$L144)/30)+($J144*'Input Bank'!AC144)</f>
        <v>0</v>
      </c>
      <c r="AD144" s="446">
        <f>Bobot!$P144*($I144*('Input Bank'!$K144+'Input Bank'!$L144)/30)+($J144*'Input Bank'!AD144)</f>
        <v>0</v>
      </c>
      <c r="AE144" s="446">
        <f>Bobot!$P144*($I144*('Input Bank'!$K144+'Input Bank'!$L144)/30)+($J144*'Input Bank'!AE144)</f>
        <v>0</v>
      </c>
      <c r="AF144" s="446">
        <f>Bobot!$P144*($I144*('Input Bank'!$K144+'Input Bank'!$L144)/30)+($J144*'Input Bank'!AF144)</f>
        <v>0</v>
      </c>
      <c r="AG144" s="446">
        <f>Bobot!$P144*($I144*('Input Bank'!$K144+'Input Bank'!$L144)/30)+($J144*'Input Bank'!AG144)</f>
        <v>0</v>
      </c>
      <c r="AH144" s="446">
        <f>Bobot!$P144*($I144*('Input Bank'!$K144+'Input Bank'!$L144)/30)+($J144*'Input Bank'!AH144)</f>
        <v>0</v>
      </c>
      <c r="AI144" s="446">
        <f>Bobot!$P144*($I144*('Input Bank'!$K144+'Input Bank'!$L144)/30)+($J144*'Input Bank'!AI144)</f>
        <v>0</v>
      </c>
      <c r="AJ144" s="446">
        <f>Bobot!$P144*($I144*('Input Bank'!$K144+'Input Bank'!$L144)/30)+($J144*'Input Bank'!AJ144)</f>
        <v>0</v>
      </c>
      <c r="AK144" s="446">
        <f>Bobot!$P144*($I144*('Input Bank'!$K144+'Input Bank'!$L144)/30)+($J144*'Input Bank'!AK144)</f>
        <v>0</v>
      </c>
      <c r="AL144" s="446">
        <f>Bobot!$P144*($I144*('Input Bank'!$K144+'Input Bank'!$L144)/30)+($J144*'Input Bank'!AL144)</f>
        <v>0</v>
      </c>
      <c r="AM144" s="446">
        <f>Bobot!$P144*($I144*('Input Bank'!$K144+'Input Bank'!$L144)/30)+($J144*'Input Bank'!AM144)</f>
        <v>0</v>
      </c>
      <c r="AN144" s="446">
        <f>Bobot!$P144*($I144*('Input Bank'!$K144+'Input Bank'!$L144)/30)+($J144*'Input Bank'!AN144)</f>
        <v>0</v>
      </c>
      <c r="AO144" s="446">
        <f>Bobot!$P144*($I144*('Input Bank'!$K144+'Input Bank'!$L144)/30)+($J144*'Input Bank'!AO144)</f>
        <v>0</v>
      </c>
      <c r="AP144" s="446">
        <f>Bobot!$P144*($I144*('Input Bank'!$K144+'Input Bank'!$L144)/30)+($J144*'Input Bank'!AP144)</f>
        <v>0</v>
      </c>
      <c r="AQ144" s="489">
        <f>$J144*'Input Bank'!AQ144</f>
        <v>0</v>
      </c>
      <c r="AR144" s="489">
        <f>$J144*'Input Bank'!AR144</f>
        <v>0</v>
      </c>
      <c r="AS144" s="489">
        <f>$J144*'Input Bank'!AS144</f>
        <v>0</v>
      </c>
      <c r="AT144" s="489">
        <f>$J144*'Input Bank'!AT144</f>
        <v>0</v>
      </c>
      <c r="AU144" s="489">
        <f>$J144*'Input Bank'!AU144</f>
        <v>0</v>
      </c>
      <c r="AV144" s="489">
        <f>$J144*'Input Bank'!AV144</f>
        <v>0</v>
      </c>
      <c r="AW144" s="489">
        <f>$J144*'Input Bank'!AW144</f>
        <v>0</v>
      </c>
      <c r="AX144" s="489">
        <f>$J144*'Input Bank'!AX144</f>
        <v>0</v>
      </c>
      <c r="AY144" s="489">
        <f>$J144*'Input Bank'!AY144</f>
        <v>0</v>
      </c>
      <c r="AZ144" s="489">
        <f>$J144*'Input Bank'!AZ144</f>
        <v>0</v>
      </c>
      <c r="BA144" s="491">
        <f>$J144*'Input Bank'!BA144</f>
        <v>0</v>
      </c>
      <c r="BB144" s="432"/>
      <c r="BC144" s="23"/>
      <c r="BD144" s="23"/>
      <c r="BE144" s="23"/>
      <c r="BF144" s="49"/>
      <c r="BG144" s="49"/>
      <c r="BH144" s="49"/>
      <c r="BI144" s="49"/>
      <c r="BJ144" s="415"/>
      <c r="BK144" s="415"/>
    </row>
    <row r="145" spans="1:66" s="24" customFormat="1" ht="26">
      <c r="A145" s="439" t="e">
        <f>Bobot!#REF!</f>
        <v>#REF!</v>
      </c>
      <c r="B145" s="439"/>
      <c r="C145" s="439"/>
      <c r="D145" s="439"/>
      <c r="E145" s="439"/>
      <c r="F145" s="47" t="s">
        <v>263</v>
      </c>
      <c r="G145" s="67">
        <v>6</v>
      </c>
      <c r="H145" s="95" t="s">
        <v>243</v>
      </c>
      <c r="I145" s="513"/>
      <c r="J145" s="514"/>
      <c r="K145" s="436" t="s">
        <v>161</v>
      </c>
      <c r="L145" s="436" t="s">
        <v>162</v>
      </c>
      <c r="M145" s="437" t="s">
        <v>324</v>
      </c>
      <c r="N145" s="436" t="s">
        <v>163</v>
      </c>
      <c r="O145" s="436" t="s">
        <v>164</v>
      </c>
      <c r="P145" s="436" t="s">
        <v>165</v>
      </c>
      <c r="Q145" s="436" t="s">
        <v>166</v>
      </c>
      <c r="R145" s="436" t="s">
        <v>167</v>
      </c>
      <c r="S145" s="436" t="s">
        <v>168</v>
      </c>
      <c r="T145" s="436" t="s">
        <v>280</v>
      </c>
      <c r="U145" s="436" t="s">
        <v>281</v>
      </c>
      <c r="V145" s="436" t="s">
        <v>282</v>
      </c>
      <c r="W145" s="436" t="s">
        <v>283</v>
      </c>
      <c r="X145" s="436" t="s">
        <v>284</v>
      </c>
      <c r="Y145" s="436" t="s">
        <v>285</v>
      </c>
      <c r="Z145" s="436" t="s">
        <v>286</v>
      </c>
      <c r="AA145" s="436" t="s">
        <v>287</v>
      </c>
      <c r="AB145" s="436" t="s">
        <v>288</v>
      </c>
      <c r="AC145" s="436" t="s">
        <v>289</v>
      </c>
      <c r="AD145" s="436" t="s">
        <v>290</v>
      </c>
      <c r="AE145" s="436" t="s">
        <v>291</v>
      </c>
      <c r="AF145" s="436" t="s">
        <v>292</v>
      </c>
      <c r="AG145" s="436" t="s">
        <v>293</v>
      </c>
      <c r="AH145" s="436" t="s">
        <v>294</v>
      </c>
      <c r="AI145" s="436" t="s">
        <v>295</v>
      </c>
      <c r="AJ145" s="436" t="s">
        <v>296</v>
      </c>
      <c r="AK145" s="436" t="s">
        <v>297</v>
      </c>
      <c r="AL145" s="436" t="s">
        <v>298</v>
      </c>
      <c r="AM145" s="436" t="s">
        <v>299</v>
      </c>
      <c r="AN145" s="436" t="s">
        <v>300</v>
      </c>
      <c r="AO145" s="436" t="s">
        <v>301</v>
      </c>
      <c r="AP145" s="436" t="s">
        <v>302</v>
      </c>
      <c r="AQ145" s="436" t="s">
        <v>169</v>
      </c>
      <c r="AR145" s="436" t="s">
        <v>207</v>
      </c>
      <c r="AS145" s="436" t="s">
        <v>171</v>
      </c>
      <c r="AT145" s="436" t="s">
        <v>172</v>
      </c>
      <c r="AU145" s="436" t="s">
        <v>173</v>
      </c>
      <c r="AV145" s="436" t="s">
        <v>174</v>
      </c>
      <c r="AW145" s="436" t="s">
        <v>175</v>
      </c>
      <c r="AX145" s="436" t="s">
        <v>176</v>
      </c>
      <c r="AY145" s="436" t="s">
        <v>177</v>
      </c>
      <c r="AZ145" s="436" t="s">
        <v>208</v>
      </c>
      <c r="BA145" s="438" t="s">
        <v>179</v>
      </c>
      <c r="BB145" s="432"/>
      <c r="BC145" s="23"/>
      <c r="BD145" s="23"/>
      <c r="BE145" s="23"/>
      <c r="BF145" s="49"/>
      <c r="BG145" s="49"/>
      <c r="BH145" s="49"/>
      <c r="BI145" s="49"/>
      <c r="BJ145" s="415"/>
      <c r="BK145" s="415"/>
      <c r="BL145" s="415"/>
    </row>
    <row r="146" spans="1:66" s="24" customFormat="1" ht="11" customHeight="1">
      <c r="A146" s="439" t="e">
        <f>Bobot!#REF!</f>
        <v>#REF!</v>
      </c>
      <c r="B146" s="439"/>
      <c r="C146" s="439"/>
      <c r="D146" s="439"/>
      <c r="E146" s="439"/>
      <c r="F146" s="47" t="s">
        <v>264</v>
      </c>
      <c r="G146" s="67" t="s">
        <v>561</v>
      </c>
      <c r="H146" s="147" t="s">
        <v>495</v>
      </c>
      <c r="I146" s="443">
        <f>IF($K$7="Skenario Bank 1",VLOOKUP($F146,Bobot!$F$16:$AA$180,15,0),IF($K$7="Skenario Bank 2",VLOOKUP(F146,Bobot!$F$16:$AA$180,18,0),IF($K$7="Skenario Bank 3",VLOOKUP($F146,Bobot!$F$16:$AA$180,21,0),0)))</f>
        <v>0</v>
      </c>
      <c r="J146" s="444">
        <f>IF($K$7="Skenario Bank 1",VLOOKUP($F146,Bobot!$F$16:$AA$180,16,0),IF($K$7="Skenario Bank 2",VLOOKUP($F146,Bobot!$F$16:$AA$180,19,0),IF($K$7="Skenario Bank 3",VLOOKUP($F146,Bobot!$F$16:$AA$180,22,0),0)))</f>
        <v>0</v>
      </c>
      <c r="K146" s="515"/>
      <c r="L146" s="489">
        <f>IF(Bobot!$P146=0,1,0)*('Input Bank'!L146+'Input Bank'!K146)*I146</f>
        <v>0</v>
      </c>
      <c r="M146" s="446">
        <f>Bobot!$P146*($I146*('Input Bank'!$K146+'Input Bank'!$L146)/30)+($J146*'Input Bank'!M146)</f>
        <v>0</v>
      </c>
      <c r="N146" s="446">
        <f>Bobot!$P146*($I146*('Input Bank'!$K146+'Input Bank'!$L146)/30)+($J146*'Input Bank'!N146)</f>
        <v>0</v>
      </c>
      <c r="O146" s="446">
        <f>Bobot!$P146*($I146*('Input Bank'!$K146+'Input Bank'!$L146)/30)+($J146*'Input Bank'!O146)</f>
        <v>0</v>
      </c>
      <c r="P146" s="446">
        <f>Bobot!$P146*($I146*('Input Bank'!$K146+'Input Bank'!$L146)/30)+($J146*'Input Bank'!P146)</f>
        <v>0</v>
      </c>
      <c r="Q146" s="446">
        <f>Bobot!$P146*($I146*('Input Bank'!$K146+'Input Bank'!$L146)/30)+($J146*'Input Bank'!Q146)</f>
        <v>0</v>
      </c>
      <c r="R146" s="446">
        <f>Bobot!$P146*($I146*('Input Bank'!$K146+'Input Bank'!$L146)/30)+($J146*'Input Bank'!R146)</f>
        <v>0</v>
      </c>
      <c r="S146" s="446">
        <f>Bobot!$P146*($I146*('Input Bank'!$K146+'Input Bank'!$L146)/30)+($J146*'Input Bank'!S146)</f>
        <v>0</v>
      </c>
      <c r="T146" s="446">
        <f>Bobot!$P146*($I146*('Input Bank'!$K146+'Input Bank'!$L146)/30)+($J146*'Input Bank'!T146)</f>
        <v>0</v>
      </c>
      <c r="U146" s="446">
        <f>Bobot!$P146*($I146*('Input Bank'!$K146+'Input Bank'!$L146)/30)+($J146*'Input Bank'!U146)</f>
        <v>0</v>
      </c>
      <c r="V146" s="446">
        <f>Bobot!$P146*($I146*('Input Bank'!$K146+'Input Bank'!$L146)/30)+($J146*'Input Bank'!V146)</f>
        <v>0</v>
      </c>
      <c r="W146" s="446">
        <f>Bobot!$P146*($I146*('Input Bank'!$K146+'Input Bank'!$L146)/30)+($J146*'Input Bank'!W146)</f>
        <v>0</v>
      </c>
      <c r="X146" s="446">
        <f>Bobot!$P146*($I146*('Input Bank'!$K146+'Input Bank'!$L146)/30)+($J146*'Input Bank'!X146)</f>
        <v>0</v>
      </c>
      <c r="Y146" s="446">
        <f>Bobot!$P146*($I146*('Input Bank'!$K146+'Input Bank'!$L146)/30)+($J146*'Input Bank'!Y146)</f>
        <v>0</v>
      </c>
      <c r="Z146" s="446">
        <f>Bobot!$P146*($I146*('Input Bank'!$K146+'Input Bank'!$L146)/30)+($J146*'Input Bank'!Z146)</f>
        <v>0</v>
      </c>
      <c r="AA146" s="446">
        <f>Bobot!$P146*($I146*('Input Bank'!$K146+'Input Bank'!$L146)/30)+($J146*'Input Bank'!AA146)</f>
        <v>0</v>
      </c>
      <c r="AB146" s="446">
        <f>Bobot!$P146*($I146*('Input Bank'!$K146+'Input Bank'!$L146)/30)+($J146*'Input Bank'!AB146)</f>
        <v>0</v>
      </c>
      <c r="AC146" s="446">
        <f>Bobot!$P146*($I146*('Input Bank'!$K146+'Input Bank'!$L146)/30)+($J146*'Input Bank'!AC146)</f>
        <v>0</v>
      </c>
      <c r="AD146" s="446">
        <f>Bobot!$P146*($I146*('Input Bank'!$K146+'Input Bank'!$L146)/30)+($J146*'Input Bank'!AD146)</f>
        <v>0</v>
      </c>
      <c r="AE146" s="446">
        <f>Bobot!$P146*($I146*('Input Bank'!$K146+'Input Bank'!$L146)/30)+($J146*'Input Bank'!AE146)</f>
        <v>0</v>
      </c>
      <c r="AF146" s="446">
        <f>Bobot!$P146*($I146*('Input Bank'!$K146+'Input Bank'!$L146)/30)+($J146*'Input Bank'!AF146)</f>
        <v>0</v>
      </c>
      <c r="AG146" s="446">
        <f>Bobot!$P146*($I146*('Input Bank'!$K146+'Input Bank'!$L146)/30)+($J146*'Input Bank'!AG146)</f>
        <v>0</v>
      </c>
      <c r="AH146" s="446">
        <f>Bobot!$P146*($I146*('Input Bank'!$K146+'Input Bank'!$L146)/30)+($J146*'Input Bank'!AH146)</f>
        <v>0</v>
      </c>
      <c r="AI146" s="446">
        <f>Bobot!$P146*($I146*('Input Bank'!$K146+'Input Bank'!$L146)/30)+($J146*'Input Bank'!AI146)</f>
        <v>0</v>
      </c>
      <c r="AJ146" s="446">
        <f>Bobot!$P146*($I146*('Input Bank'!$K146+'Input Bank'!$L146)/30)+($J146*'Input Bank'!AJ146)</f>
        <v>0</v>
      </c>
      <c r="AK146" s="446">
        <f>Bobot!$P146*($I146*('Input Bank'!$K146+'Input Bank'!$L146)/30)+($J146*'Input Bank'!AK146)</f>
        <v>0</v>
      </c>
      <c r="AL146" s="446">
        <f>Bobot!$P146*($I146*('Input Bank'!$K146+'Input Bank'!$L146)/30)+($J146*'Input Bank'!AL146)</f>
        <v>0</v>
      </c>
      <c r="AM146" s="446">
        <f>Bobot!$P146*($I146*('Input Bank'!$K146+'Input Bank'!$L146)/30)+($J146*'Input Bank'!AM146)</f>
        <v>0</v>
      </c>
      <c r="AN146" s="446">
        <f>Bobot!$P146*($I146*('Input Bank'!$K146+'Input Bank'!$L146)/30)+($J146*'Input Bank'!AN146)</f>
        <v>0</v>
      </c>
      <c r="AO146" s="446">
        <f>Bobot!$P146*($I146*('Input Bank'!$K146+'Input Bank'!$L146)/30)+($J146*'Input Bank'!AO146)</f>
        <v>0</v>
      </c>
      <c r="AP146" s="446">
        <f>Bobot!$P146*($I146*('Input Bank'!$K146+'Input Bank'!$L146)/30)+($J146*'Input Bank'!AP146)</f>
        <v>0</v>
      </c>
      <c r="AQ146" s="446">
        <f>Bobot!$P146*($I146*('Input Bank'!$K146+'Input Bank'!$L146)/30)+($J146*'Input Bank'!AQ146)</f>
        <v>0</v>
      </c>
      <c r="AR146" s="446">
        <f>Bobot!$P146*($I146*('Input Bank'!$K146+'Input Bank'!$L146)/30)+($J146*'Input Bank'!AR146)</f>
        <v>0</v>
      </c>
      <c r="AS146" s="446">
        <f>Bobot!$P146*($I146*('Input Bank'!$K146+'Input Bank'!$L146)/30)+($J146*'Input Bank'!AS146)</f>
        <v>0</v>
      </c>
      <c r="AT146" s="446">
        <f>Bobot!$P146*($I146*('Input Bank'!$K146+'Input Bank'!$L146)/30)+($J146*'Input Bank'!AT146)</f>
        <v>0</v>
      </c>
      <c r="AU146" s="446">
        <f>Bobot!$P146*($I146*('Input Bank'!$K146+'Input Bank'!$L146)/30)+($J146*'Input Bank'!AU146)</f>
        <v>0</v>
      </c>
      <c r="AV146" s="446">
        <f>Bobot!$P146*($I146*('Input Bank'!$K146+'Input Bank'!$L146)/30)+($J146*'Input Bank'!AV146)</f>
        <v>0</v>
      </c>
      <c r="AW146" s="446">
        <f>Bobot!$P146*($I146*('Input Bank'!$K146+'Input Bank'!$L146)/30)+($J146*'Input Bank'!AW146)</f>
        <v>0</v>
      </c>
      <c r="AX146" s="446">
        <f>Bobot!$P146*($I146*('Input Bank'!$K146+'Input Bank'!$L146)/30)+($J146*'Input Bank'!AX146)</f>
        <v>0</v>
      </c>
      <c r="AY146" s="446">
        <f>Bobot!$P146*($I146*('Input Bank'!$K146+'Input Bank'!$L146)/30)+($J146*'Input Bank'!AY146)</f>
        <v>0</v>
      </c>
      <c r="AZ146" s="446">
        <f>Bobot!$P146*($I146*('Input Bank'!$K146+'Input Bank'!$L146)/30)+($J146*'Input Bank'!AZ146)</f>
        <v>0</v>
      </c>
      <c r="BA146" s="447">
        <f>Bobot!$P146*($I146*('Input Bank'!$K146+'Input Bank'!$L146)/30)+($J146*'Input Bank'!BA146)</f>
        <v>0</v>
      </c>
      <c r="BB146" s="432"/>
      <c r="BC146" s="23"/>
      <c r="BD146" s="23"/>
      <c r="BE146" s="23"/>
      <c r="BF146" s="49"/>
      <c r="BG146" s="49"/>
      <c r="BH146" s="49"/>
      <c r="BI146" s="49"/>
      <c r="BJ146" s="415"/>
      <c r="BK146" s="415"/>
      <c r="BL146" s="415"/>
    </row>
    <row r="147" spans="1:66" s="24" customFormat="1" ht="13">
      <c r="A147" s="439" t="e">
        <f>Bobot!#REF!</f>
        <v>#REF!</v>
      </c>
      <c r="B147" s="439"/>
      <c r="C147" s="439"/>
      <c r="D147" s="439"/>
      <c r="E147" s="439"/>
      <c r="F147" s="47" t="s">
        <v>265</v>
      </c>
      <c r="G147" s="67" t="s">
        <v>562</v>
      </c>
      <c r="H147" s="152" t="s">
        <v>31</v>
      </c>
      <c r="I147" s="443">
        <f>IF($K$7="Skenario Bank 1",VLOOKUP($F147,Bobot!$F$16:$AA$180,15,0),IF($K$7="Skenario Bank 2",VLOOKUP(F147,Bobot!$F$16:$AA$180,18,0),IF($K$7="Skenario Bank 3",VLOOKUP($F147,Bobot!$F$16:$AA$180,21,0),0)))</f>
        <v>0</v>
      </c>
      <c r="J147" s="444">
        <f>IF($K$7="Skenario Bank 1",VLOOKUP($F147,Bobot!$F$16:$AA$180,16,0),IF($K$7="Skenario Bank 2",VLOOKUP($F147,Bobot!$F$16:$AA$180,19,0),IF($K$7="Skenario Bank 3",VLOOKUP($F147,Bobot!$F$16:$AA$180,22,0),0)))</f>
        <v>0</v>
      </c>
      <c r="K147" s="515"/>
      <c r="L147" s="489">
        <f>IF(Bobot!$P147=0,1,0)*('Input Bank'!L147+'Input Bank'!K147)*I147</f>
        <v>0</v>
      </c>
      <c r="M147" s="446">
        <f>Bobot!$P147*($I147*('Input Bank'!$K147+'Input Bank'!$L147)/30)+($J147*'Input Bank'!M147)</f>
        <v>0</v>
      </c>
      <c r="N147" s="446">
        <f>Bobot!$P147*($I147*('Input Bank'!$K147+'Input Bank'!$L147)/30)+($J147*'Input Bank'!N147)</f>
        <v>0</v>
      </c>
      <c r="O147" s="446">
        <f>Bobot!$P147*($I147*('Input Bank'!$K147+'Input Bank'!$L147)/30)+($J147*'Input Bank'!O147)</f>
        <v>0</v>
      </c>
      <c r="P147" s="446">
        <f>Bobot!$P147*($I147*('Input Bank'!$K147+'Input Bank'!$L147)/30)+($J147*'Input Bank'!P147)</f>
        <v>0</v>
      </c>
      <c r="Q147" s="446">
        <f>Bobot!$P147*($I147*('Input Bank'!$K147+'Input Bank'!$L147)/30)+($J147*'Input Bank'!Q147)</f>
        <v>0</v>
      </c>
      <c r="R147" s="446">
        <f>Bobot!$P147*($I147*('Input Bank'!$K147+'Input Bank'!$L147)/30)+($J147*'Input Bank'!R147)</f>
        <v>0</v>
      </c>
      <c r="S147" s="446">
        <f>Bobot!$P147*($I147*('Input Bank'!$K147+'Input Bank'!$L147)/30)+($J147*'Input Bank'!S147)</f>
        <v>0</v>
      </c>
      <c r="T147" s="446">
        <f>Bobot!$P147*($I147*('Input Bank'!$K147+'Input Bank'!$L147)/30)+($J147*'Input Bank'!T147)</f>
        <v>0</v>
      </c>
      <c r="U147" s="446">
        <f>Bobot!$P147*($I147*('Input Bank'!$K147+'Input Bank'!$L147)/30)+($J147*'Input Bank'!U147)</f>
        <v>0</v>
      </c>
      <c r="V147" s="446">
        <f>Bobot!$P147*($I147*('Input Bank'!$K147+'Input Bank'!$L147)/30)+($J147*'Input Bank'!V147)</f>
        <v>0</v>
      </c>
      <c r="W147" s="446">
        <f>Bobot!$P147*($I147*('Input Bank'!$K147+'Input Bank'!$L147)/30)+($J147*'Input Bank'!W147)</f>
        <v>0</v>
      </c>
      <c r="X147" s="446">
        <f>Bobot!$P147*($I147*('Input Bank'!$K147+'Input Bank'!$L147)/30)+($J147*'Input Bank'!X147)</f>
        <v>0</v>
      </c>
      <c r="Y147" s="446">
        <f>Bobot!$P147*($I147*('Input Bank'!$K147+'Input Bank'!$L147)/30)+($J147*'Input Bank'!Y147)</f>
        <v>0</v>
      </c>
      <c r="Z147" s="446">
        <f>Bobot!$P147*($I147*('Input Bank'!$K147+'Input Bank'!$L147)/30)+($J147*'Input Bank'!Z147)</f>
        <v>0</v>
      </c>
      <c r="AA147" s="446">
        <f>Bobot!$P147*($I147*('Input Bank'!$K147+'Input Bank'!$L147)/30)+($J147*'Input Bank'!AA147)</f>
        <v>0</v>
      </c>
      <c r="AB147" s="446">
        <f>Bobot!$P147*($I147*('Input Bank'!$K147+'Input Bank'!$L147)/30)+($J147*'Input Bank'!AB147)</f>
        <v>0</v>
      </c>
      <c r="AC147" s="446">
        <f>Bobot!$P147*($I147*('Input Bank'!$K147+'Input Bank'!$L147)/30)+($J147*'Input Bank'!AC147)</f>
        <v>0</v>
      </c>
      <c r="AD147" s="446">
        <f>Bobot!$P147*($I147*('Input Bank'!$K147+'Input Bank'!$L147)/30)+($J147*'Input Bank'!AD147)</f>
        <v>0</v>
      </c>
      <c r="AE147" s="446">
        <f>Bobot!$P147*($I147*('Input Bank'!$K147+'Input Bank'!$L147)/30)+($J147*'Input Bank'!AE147)</f>
        <v>0</v>
      </c>
      <c r="AF147" s="446">
        <f>Bobot!$P147*($I147*('Input Bank'!$K147+'Input Bank'!$L147)/30)+($J147*'Input Bank'!AF147)</f>
        <v>0</v>
      </c>
      <c r="AG147" s="446">
        <f>Bobot!$P147*($I147*('Input Bank'!$K147+'Input Bank'!$L147)/30)+($J147*'Input Bank'!AG147)</f>
        <v>0</v>
      </c>
      <c r="AH147" s="446">
        <f>Bobot!$P147*($I147*('Input Bank'!$K147+'Input Bank'!$L147)/30)+($J147*'Input Bank'!AH147)</f>
        <v>0</v>
      </c>
      <c r="AI147" s="446">
        <f>Bobot!$P147*($I147*('Input Bank'!$K147+'Input Bank'!$L147)/30)+($J147*'Input Bank'!AI147)</f>
        <v>0</v>
      </c>
      <c r="AJ147" s="446">
        <f>Bobot!$P147*($I147*('Input Bank'!$K147+'Input Bank'!$L147)/30)+($J147*'Input Bank'!AJ147)</f>
        <v>0</v>
      </c>
      <c r="AK147" s="446">
        <f>Bobot!$P147*($I147*('Input Bank'!$K147+'Input Bank'!$L147)/30)+($J147*'Input Bank'!AK147)</f>
        <v>0</v>
      </c>
      <c r="AL147" s="446">
        <f>Bobot!$P147*($I147*('Input Bank'!$K147+'Input Bank'!$L147)/30)+($J147*'Input Bank'!AL147)</f>
        <v>0</v>
      </c>
      <c r="AM147" s="446">
        <f>Bobot!$P147*($I147*('Input Bank'!$K147+'Input Bank'!$L147)/30)+($J147*'Input Bank'!AM147)</f>
        <v>0</v>
      </c>
      <c r="AN147" s="446">
        <f>Bobot!$P147*($I147*('Input Bank'!$K147+'Input Bank'!$L147)/30)+($J147*'Input Bank'!AN147)</f>
        <v>0</v>
      </c>
      <c r="AO147" s="446">
        <f>Bobot!$P147*($I147*('Input Bank'!$K147+'Input Bank'!$L147)/30)+($J147*'Input Bank'!AO147)</f>
        <v>0</v>
      </c>
      <c r="AP147" s="446">
        <f>Bobot!$P147*($I147*('Input Bank'!$K147+'Input Bank'!$L147)/30)+($J147*'Input Bank'!AP147)</f>
        <v>0</v>
      </c>
      <c r="AQ147" s="446">
        <f>Bobot!$P147*($I147*('Input Bank'!$K147+'Input Bank'!$L147)/30)+($J147*'Input Bank'!AQ147)</f>
        <v>0</v>
      </c>
      <c r="AR147" s="446">
        <f>Bobot!$P147*($I147*('Input Bank'!$K147+'Input Bank'!$L147)/30)+($J147*'Input Bank'!AR147)</f>
        <v>0</v>
      </c>
      <c r="AS147" s="446">
        <f>Bobot!$P147*($I147*('Input Bank'!$K147+'Input Bank'!$L147)/30)+($J147*'Input Bank'!AS147)</f>
        <v>0</v>
      </c>
      <c r="AT147" s="446">
        <f>Bobot!$P147*($I147*('Input Bank'!$K147+'Input Bank'!$L147)/30)+($J147*'Input Bank'!AT147)</f>
        <v>0</v>
      </c>
      <c r="AU147" s="446">
        <f>Bobot!$P147*($I147*('Input Bank'!$K147+'Input Bank'!$L147)/30)+($J147*'Input Bank'!AU147)</f>
        <v>0</v>
      </c>
      <c r="AV147" s="446">
        <f>Bobot!$P147*($I147*('Input Bank'!$K147+'Input Bank'!$L147)/30)+($J147*'Input Bank'!AV147)</f>
        <v>0</v>
      </c>
      <c r="AW147" s="446">
        <f>Bobot!$P147*($I147*('Input Bank'!$K147+'Input Bank'!$L147)/30)+($J147*'Input Bank'!AW147)</f>
        <v>0</v>
      </c>
      <c r="AX147" s="446">
        <f>Bobot!$P147*($I147*('Input Bank'!$K147+'Input Bank'!$L147)/30)+($J147*'Input Bank'!AX147)</f>
        <v>0</v>
      </c>
      <c r="AY147" s="446">
        <f>Bobot!$P147*($I147*('Input Bank'!$K147+'Input Bank'!$L147)/30)+($J147*'Input Bank'!AY147)</f>
        <v>0</v>
      </c>
      <c r="AZ147" s="446">
        <f>Bobot!$P147*($I147*('Input Bank'!$K147+'Input Bank'!$L147)/30)+($J147*'Input Bank'!AZ147)</f>
        <v>0</v>
      </c>
      <c r="BA147" s="447">
        <f>Bobot!$P147*($I147*('Input Bank'!$K147+'Input Bank'!$L147)/30)+($J147*'Input Bank'!BA147)</f>
        <v>0</v>
      </c>
      <c r="BB147" s="432"/>
      <c r="BC147" s="23"/>
      <c r="BD147" s="23"/>
      <c r="BE147" s="23"/>
      <c r="BF147" s="23"/>
      <c r="BG147" s="49"/>
      <c r="BH147" s="49"/>
      <c r="BI147" s="49"/>
      <c r="BJ147" s="415"/>
      <c r="BK147" s="415"/>
      <c r="BL147" s="415"/>
    </row>
    <row r="148" spans="1:66" s="24" customFormat="1" ht="13">
      <c r="A148" s="439" t="e">
        <f>Bobot!#REF!</f>
        <v>#REF!</v>
      </c>
      <c r="B148" s="439"/>
      <c r="C148" s="439"/>
      <c r="D148" s="439"/>
      <c r="E148" s="439"/>
      <c r="F148" s="47" t="s">
        <v>266</v>
      </c>
      <c r="G148" s="67" t="s">
        <v>563</v>
      </c>
      <c r="H148" s="152" t="s">
        <v>32</v>
      </c>
      <c r="I148" s="443">
        <f>IF($K$7="Skenario Bank 1",VLOOKUP($F148,Bobot!$F$16:$AA$180,15,0),IF($K$7="Skenario Bank 2",VLOOKUP(F148,Bobot!$F$16:$AA$180,18,0),IF($K$7="Skenario Bank 3",VLOOKUP($F148,Bobot!$F$16:$AA$180,21,0),0)))</f>
        <v>0</v>
      </c>
      <c r="J148" s="444">
        <f>IF($K$7="Skenario Bank 1",VLOOKUP($F148,Bobot!$F$16:$AA$180,16,0),IF($K$7="Skenario Bank 2",VLOOKUP($F148,Bobot!$F$16:$AA$180,19,0),IF($K$7="Skenario Bank 3",VLOOKUP($F148,Bobot!$F$16:$AA$180,22,0),0)))</f>
        <v>0</v>
      </c>
      <c r="K148" s="515"/>
      <c r="L148" s="489">
        <f>IF(Bobot!$P148=0,1,0)*('Input Bank'!L148+'Input Bank'!K148)*I148</f>
        <v>0</v>
      </c>
      <c r="M148" s="446">
        <f>Bobot!$P148*($I148*('Input Bank'!$K148+'Input Bank'!$L148)/30)+($J148*'Input Bank'!M148)</f>
        <v>0</v>
      </c>
      <c r="N148" s="446">
        <f>Bobot!$P148*($I148*('Input Bank'!$K148+'Input Bank'!$L148)/30)+($J148*'Input Bank'!N148)</f>
        <v>0</v>
      </c>
      <c r="O148" s="446">
        <f>Bobot!$P148*($I148*('Input Bank'!$K148+'Input Bank'!$L148)/30)+($J148*'Input Bank'!O148)</f>
        <v>0</v>
      </c>
      <c r="P148" s="446">
        <f>Bobot!$P148*($I148*('Input Bank'!$K148+'Input Bank'!$L148)/30)+($J148*'Input Bank'!P148)</f>
        <v>0</v>
      </c>
      <c r="Q148" s="446">
        <f>Bobot!$P148*($I148*('Input Bank'!$K148+'Input Bank'!$L148)/30)+($J148*'Input Bank'!Q148)</f>
        <v>0</v>
      </c>
      <c r="R148" s="446">
        <f>Bobot!$P148*($I148*('Input Bank'!$K148+'Input Bank'!$L148)/30)+($J148*'Input Bank'!R148)</f>
        <v>0</v>
      </c>
      <c r="S148" s="446">
        <f>Bobot!$P148*($I148*('Input Bank'!$K148+'Input Bank'!$L148)/30)+($J148*'Input Bank'!S148)</f>
        <v>0</v>
      </c>
      <c r="T148" s="446">
        <f>Bobot!$P148*($I148*('Input Bank'!$K148+'Input Bank'!$L148)/30)+($J148*'Input Bank'!T148)</f>
        <v>0</v>
      </c>
      <c r="U148" s="446">
        <f>Bobot!$P148*($I148*('Input Bank'!$K148+'Input Bank'!$L148)/30)+($J148*'Input Bank'!U148)</f>
        <v>0</v>
      </c>
      <c r="V148" s="446">
        <f>Bobot!$P148*($I148*('Input Bank'!$K148+'Input Bank'!$L148)/30)+($J148*'Input Bank'!V148)</f>
        <v>0</v>
      </c>
      <c r="W148" s="446">
        <f>Bobot!$P148*($I148*('Input Bank'!$K148+'Input Bank'!$L148)/30)+($J148*'Input Bank'!W148)</f>
        <v>0</v>
      </c>
      <c r="X148" s="446">
        <f>Bobot!$P148*($I148*('Input Bank'!$K148+'Input Bank'!$L148)/30)+($J148*'Input Bank'!X148)</f>
        <v>0</v>
      </c>
      <c r="Y148" s="446">
        <f>Bobot!$P148*($I148*('Input Bank'!$K148+'Input Bank'!$L148)/30)+($J148*'Input Bank'!Y148)</f>
        <v>0</v>
      </c>
      <c r="Z148" s="446">
        <f>Bobot!$P148*($I148*('Input Bank'!$K148+'Input Bank'!$L148)/30)+($J148*'Input Bank'!Z148)</f>
        <v>0</v>
      </c>
      <c r="AA148" s="446">
        <f>Bobot!$P148*($I148*('Input Bank'!$K148+'Input Bank'!$L148)/30)+($J148*'Input Bank'!AA148)</f>
        <v>0</v>
      </c>
      <c r="AB148" s="446">
        <f>Bobot!$P148*($I148*('Input Bank'!$K148+'Input Bank'!$L148)/30)+($J148*'Input Bank'!AB148)</f>
        <v>0</v>
      </c>
      <c r="AC148" s="446">
        <f>Bobot!$P148*($I148*('Input Bank'!$K148+'Input Bank'!$L148)/30)+($J148*'Input Bank'!AC148)</f>
        <v>0</v>
      </c>
      <c r="AD148" s="446">
        <f>Bobot!$P148*($I148*('Input Bank'!$K148+'Input Bank'!$L148)/30)+($J148*'Input Bank'!AD148)</f>
        <v>0</v>
      </c>
      <c r="AE148" s="446">
        <f>Bobot!$P148*($I148*('Input Bank'!$K148+'Input Bank'!$L148)/30)+($J148*'Input Bank'!AE148)</f>
        <v>0</v>
      </c>
      <c r="AF148" s="446">
        <f>Bobot!$P148*($I148*('Input Bank'!$K148+'Input Bank'!$L148)/30)+($J148*'Input Bank'!AF148)</f>
        <v>0</v>
      </c>
      <c r="AG148" s="446">
        <f>Bobot!$P148*($I148*('Input Bank'!$K148+'Input Bank'!$L148)/30)+($J148*'Input Bank'!AG148)</f>
        <v>0</v>
      </c>
      <c r="AH148" s="446">
        <f>Bobot!$P148*($I148*('Input Bank'!$K148+'Input Bank'!$L148)/30)+($J148*'Input Bank'!AH148)</f>
        <v>0</v>
      </c>
      <c r="AI148" s="446">
        <f>Bobot!$P148*($I148*('Input Bank'!$K148+'Input Bank'!$L148)/30)+($J148*'Input Bank'!AI148)</f>
        <v>0</v>
      </c>
      <c r="AJ148" s="446">
        <f>Bobot!$P148*($I148*('Input Bank'!$K148+'Input Bank'!$L148)/30)+($J148*'Input Bank'!AJ148)</f>
        <v>0</v>
      </c>
      <c r="AK148" s="446">
        <f>Bobot!$P148*($I148*('Input Bank'!$K148+'Input Bank'!$L148)/30)+($J148*'Input Bank'!AK148)</f>
        <v>0</v>
      </c>
      <c r="AL148" s="446">
        <f>Bobot!$P148*($I148*('Input Bank'!$K148+'Input Bank'!$L148)/30)+($J148*'Input Bank'!AL148)</f>
        <v>0</v>
      </c>
      <c r="AM148" s="446">
        <f>Bobot!$P148*($I148*('Input Bank'!$K148+'Input Bank'!$L148)/30)+($J148*'Input Bank'!AM148)</f>
        <v>0</v>
      </c>
      <c r="AN148" s="446">
        <f>Bobot!$P148*($I148*('Input Bank'!$K148+'Input Bank'!$L148)/30)+($J148*'Input Bank'!AN148)</f>
        <v>0</v>
      </c>
      <c r="AO148" s="446">
        <f>Bobot!$P148*($I148*('Input Bank'!$K148+'Input Bank'!$L148)/30)+($J148*'Input Bank'!AO148)</f>
        <v>0</v>
      </c>
      <c r="AP148" s="446">
        <f>Bobot!$P148*($I148*('Input Bank'!$K148+'Input Bank'!$L148)/30)+($J148*'Input Bank'!AP148)</f>
        <v>0</v>
      </c>
      <c r="AQ148" s="446">
        <f>Bobot!$P148*($I148*('Input Bank'!$K148+'Input Bank'!$L148)/30)+($J148*'Input Bank'!AQ148)</f>
        <v>0</v>
      </c>
      <c r="AR148" s="446">
        <f>Bobot!$P148*($I148*('Input Bank'!$K148+'Input Bank'!$L148)/30)+($J148*'Input Bank'!AR148)</f>
        <v>0</v>
      </c>
      <c r="AS148" s="446">
        <f>Bobot!$P148*($I148*('Input Bank'!$K148+'Input Bank'!$L148)/30)+($J148*'Input Bank'!AS148)</f>
        <v>0</v>
      </c>
      <c r="AT148" s="446">
        <f>Bobot!$P148*($I148*('Input Bank'!$K148+'Input Bank'!$L148)/30)+($J148*'Input Bank'!AT148)</f>
        <v>0</v>
      </c>
      <c r="AU148" s="446">
        <f>Bobot!$P148*($I148*('Input Bank'!$K148+'Input Bank'!$L148)/30)+($J148*'Input Bank'!AU148)</f>
        <v>0</v>
      </c>
      <c r="AV148" s="446">
        <f>Bobot!$P148*($I148*('Input Bank'!$K148+'Input Bank'!$L148)/30)+($J148*'Input Bank'!AV148)</f>
        <v>0</v>
      </c>
      <c r="AW148" s="446">
        <f>Bobot!$P148*($I148*('Input Bank'!$K148+'Input Bank'!$L148)/30)+($J148*'Input Bank'!AW148)</f>
        <v>0</v>
      </c>
      <c r="AX148" s="446">
        <f>Bobot!$P148*($I148*('Input Bank'!$K148+'Input Bank'!$L148)/30)+($J148*'Input Bank'!AX148)</f>
        <v>0</v>
      </c>
      <c r="AY148" s="446">
        <f>Bobot!$P148*($I148*('Input Bank'!$K148+'Input Bank'!$L148)/30)+($J148*'Input Bank'!AY148)</f>
        <v>0</v>
      </c>
      <c r="AZ148" s="446">
        <f>Bobot!$P148*($I148*('Input Bank'!$K148+'Input Bank'!$L148)/30)+($J148*'Input Bank'!AZ148)</f>
        <v>0</v>
      </c>
      <c r="BA148" s="447">
        <f>Bobot!$P148*($I148*('Input Bank'!$K148+'Input Bank'!$L148)/30)+($J148*'Input Bank'!BA148)</f>
        <v>0</v>
      </c>
      <c r="BB148" s="432"/>
      <c r="BC148" s="23"/>
      <c r="BD148" s="23"/>
      <c r="BE148" s="23"/>
      <c r="BF148" s="23"/>
      <c r="BG148" s="49"/>
      <c r="BH148" s="49"/>
      <c r="BI148" s="49"/>
      <c r="BJ148" s="415"/>
      <c r="BK148" s="415"/>
      <c r="BL148" s="415"/>
    </row>
    <row r="149" spans="1:66" s="24" customFormat="1" ht="13">
      <c r="A149" s="439" t="e">
        <f>Bobot!#REF!</f>
        <v>#REF!</v>
      </c>
      <c r="B149" s="439"/>
      <c r="C149" s="439"/>
      <c r="D149" s="439"/>
      <c r="E149" s="439"/>
      <c r="F149" s="47" t="s">
        <v>267</v>
      </c>
      <c r="G149" s="67" t="s">
        <v>564</v>
      </c>
      <c r="H149" s="152" t="s">
        <v>33</v>
      </c>
      <c r="I149" s="443">
        <f>IF($K$7="Skenario Bank 1",VLOOKUP($F149,Bobot!$F$16:$AA$180,15,0),IF($K$7="Skenario Bank 2",VLOOKUP(F149,Bobot!$F$16:$AA$180,18,0),IF($K$7="Skenario Bank 3",VLOOKUP($F149,Bobot!$F$16:$AA$180,21,0),0)))</f>
        <v>0</v>
      </c>
      <c r="J149" s="444">
        <f>IF($K$7="Skenario Bank 1",VLOOKUP($F149,Bobot!$F$16:$AA$180,16,0),IF($K$7="Skenario Bank 2",VLOOKUP($F149,Bobot!$F$16:$AA$180,19,0),IF($K$7="Skenario Bank 3",VLOOKUP($F149,Bobot!$F$16:$AA$180,22,0),0)))</f>
        <v>0</v>
      </c>
      <c r="K149" s="515"/>
      <c r="L149" s="489">
        <f>IF(Bobot!$P149=0,1,0)*('Input Bank'!L149+'Input Bank'!K149)*I149</f>
        <v>0</v>
      </c>
      <c r="M149" s="446">
        <f>Bobot!$P149*($I149*('Input Bank'!$K149+'Input Bank'!$L149)/30)+($J149*'Input Bank'!M149)</f>
        <v>0</v>
      </c>
      <c r="N149" s="446">
        <f>Bobot!$P149*($I149*('Input Bank'!$K149+'Input Bank'!$L149)/30)+($J149*'Input Bank'!N149)</f>
        <v>0</v>
      </c>
      <c r="O149" s="446">
        <f>Bobot!$P149*($I149*('Input Bank'!$K149+'Input Bank'!$L149)/30)+($J149*'Input Bank'!O149)</f>
        <v>0</v>
      </c>
      <c r="P149" s="446">
        <f>Bobot!$P149*($I149*('Input Bank'!$K149+'Input Bank'!$L149)/30)+($J149*'Input Bank'!P149)</f>
        <v>0</v>
      </c>
      <c r="Q149" s="446">
        <f>Bobot!$P149*($I149*('Input Bank'!$K149+'Input Bank'!$L149)/30)+($J149*'Input Bank'!Q149)</f>
        <v>0</v>
      </c>
      <c r="R149" s="446">
        <f>Bobot!$P149*($I149*('Input Bank'!$K149+'Input Bank'!$L149)/30)+($J149*'Input Bank'!R149)</f>
        <v>0</v>
      </c>
      <c r="S149" s="446">
        <f>Bobot!$P149*($I149*('Input Bank'!$K149+'Input Bank'!$L149)/30)+($J149*'Input Bank'!S149)</f>
        <v>0</v>
      </c>
      <c r="T149" s="446">
        <f>Bobot!$P149*($I149*('Input Bank'!$K149+'Input Bank'!$L149)/30)+($J149*'Input Bank'!T149)</f>
        <v>0</v>
      </c>
      <c r="U149" s="446">
        <f>Bobot!$P149*($I149*('Input Bank'!$K149+'Input Bank'!$L149)/30)+($J149*'Input Bank'!U149)</f>
        <v>0</v>
      </c>
      <c r="V149" s="446">
        <f>Bobot!$P149*($I149*('Input Bank'!$K149+'Input Bank'!$L149)/30)+($J149*'Input Bank'!V149)</f>
        <v>0</v>
      </c>
      <c r="W149" s="446">
        <f>Bobot!$P149*($I149*('Input Bank'!$K149+'Input Bank'!$L149)/30)+($J149*'Input Bank'!W149)</f>
        <v>0</v>
      </c>
      <c r="X149" s="446">
        <f>Bobot!$P149*($I149*('Input Bank'!$K149+'Input Bank'!$L149)/30)+($J149*'Input Bank'!X149)</f>
        <v>0</v>
      </c>
      <c r="Y149" s="446">
        <f>Bobot!$P149*($I149*('Input Bank'!$K149+'Input Bank'!$L149)/30)+($J149*'Input Bank'!Y149)</f>
        <v>0</v>
      </c>
      <c r="Z149" s="446">
        <f>Bobot!$P149*($I149*('Input Bank'!$K149+'Input Bank'!$L149)/30)+($J149*'Input Bank'!Z149)</f>
        <v>0</v>
      </c>
      <c r="AA149" s="446">
        <f>Bobot!$P149*($I149*('Input Bank'!$K149+'Input Bank'!$L149)/30)+($J149*'Input Bank'!AA149)</f>
        <v>0</v>
      </c>
      <c r="AB149" s="446">
        <f>Bobot!$P149*($I149*('Input Bank'!$K149+'Input Bank'!$L149)/30)+($J149*'Input Bank'!AB149)</f>
        <v>0</v>
      </c>
      <c r="AC149" s="446">
        <f>Bobot!$P149*($I149*('Input Bank'!$K149+'Input Bank'!$L149)/30)+($J149*'Input Bank'!AC149)</f>
        <v>0</v>
      </c>
      <c r="AD149" s="446">
        <f>Bobot!$P149*($I149*('Input Bank'!$K149+'Input Bank'!$L149)/30)+($J149*'Input Bank'!AD149)</f>
        <v>0</v>
      </c>
      <c r="AE149" s="446">
        <f>Bobot!$P149*($I149*('Input Bank'!$K149+'Input Bank'!$L149)/30)+($J149*'Input Bank'!AE149)</f>
        <v>0</v>
      </c>
      <c r="AF149" s="446">
        <f>Bobot!$P149*($I149*('Input Bank'!$K149+'Input Bank'!$L149)/30)+($J149*'Input Bank'!AF149)</f>
        <v>0</v>
      </c>
      <c r="AG149" s="446">
        <f>Bobot!$P149*($I149*('Input Bank'!$K149+'Input Bank'!$L149)/30)+($J149*'Input Bank'!AG149)</f>
        <v>0</v>
      </c>
      <c r="AH149" s="446">
        <f>Bobot!$P149*($I149*('Input Bank'!$K149+'Input Bank'!$L149)/30)+($J149*'Input Bank'!AH149)</f>
        <v>0</v>
      </c>
      <c r="AI149" s="446">
        <f>Bobot!$P149*($I149*('Input Bank'!$K149+'Input Bank'!$L149)/30)+($J149*'Input Bank'!AI149)</f>
        <v>0</v>
      </c>
      <c r="AJ149" s="446">
        <f>Bobot!$P149*($I149*('Input Bank'!$K149+'Input Bank'!$L149)/30)+($J149*'Input Bank'!AJ149)</f>
        <v>0</v>
      </c>
      <c r="AK149" s="446">
        <f>Bobot!$P149*($I149*('Input Bank'!$K149+'Input Bank'!$L149)/30)+($J149*'Input Bank'!AK149)</f>
        <v>0</v>
      </c>
      <c r="AL149" s="446">
        <f>Bobot!$P149*($I149*('Input Bank'!$K149+'Input Bank'!$L149)/30)+($J149*'Input Bank'!AL149)</f>
        <v>0</v>
      </c>
      <c r="AM149" s="446">
        <f>Bobot!$P149*($I149*('Input Bank'!$K149+'Input Bank'!$L149)/30)+($J149*'Input Bank'!AM149)</f>
        <v>0</v>
      </c>
      <c r="AN149" s="446">
        <f>Bobot!$P149*($I149*('Input Bank'!$K149+'Input Bank'!$L149)/30)+($J149*'Input Bank'!AN149)</f>
        <v>0</v>
      </c>
      <c r="AO149" s="446">
        <f>Bobot!$P149*($I149*('Input Bank'!$K149+'Input Bank'!$L149)/30)+($J149*'Input Bank'!AO149)</f>
        <v>0</v>
      </c>
      <c r="AP149" s="446">
        <f>Bobot!$P149*($I149*('Input Bank'!$K149+'Input Bank'!$L149)/30)+($J149*'Input Bank'!AP149)</f>
        <v>0</v>
      </c>
      <c r="AQ149" s="446">
        <f>Bobot!$P149*($I149*('Input Bank'!$K149+'Input Bank'!$L149)/30)+($J149*'Input Bank'!AQ149)</f>
        <v>0</v>
      </c>
      <c r="AR149" s="446">
        <f>Bobot!$P149*($I149*('Input Bank'!$K149+'Input Bank'!$L149)/30)+($J149*'Input Bank'!AR149)</f>
        <v>0</v>
      </c>
      <c r="AS149" s="446">
        <f>Bobot!$P149*($I149*('Input Bank'!$K149+'Input Bank'!$L149)/30)+($J149*'Input Bank'!AS149)</f>
        <v>0</v>
      </c>
      <c r="AT149" s="446">
        <f>Bobot!$P149*($I149*('Input Bank'!$K149+'Input Bank'!$L149)/30)+($J149*'Input Bank'!AT149)</f>
        <v>0</v>
      </c>
      <c r="AU149" s="446">
        <f>Bobot!$P149*($I149*('Input Bank'!$K149+'Input Bank'!$L149)/30)+($J149*'Input Bank'!AU149)</f>
        <v>0</v>
      </c>
      <c r="AV149" s="446">
        <f>Bobot!$P149*($I149*('Input Bank'!$K149+'Input Bank'!$L149)/30)+($J149*'Input Bank'!AV149)</f>
        <v>0</v>
      </c>
      <c r="AW149" s="446">
        <f>Bobot!$P149*($I149*('Input Bank'!$K149+'Input Bank'!$L149)/30)+($J149*'Input Bank'!AW149)</f>
        <v>0</v>
      </c>
      <c r="AX149" s="446">
        <f>Bobot!$P149*($I149*('Input Bank'!$K149+'Input Bank'!$L149)/30)+($J149*'Input Bank'!AX149)</f>
        <v>0</v>
      </c>
      <c r="AY149" s="446">
        <f>Bobot!$P149*($I149*('Input Bank'!$K149+'Input Bank'!$L149)/30)+($J149*'Input Bank'!AY149)</f>
        <v>0</v>
      </c>
      <c r="AZ149" s="446">
        <f>Bobot!$P149*($I149*('Input Bank'!$K149+'Input Bank'!$L149)/30)+($J149*'Input Bank'!AZ149)</f>
        <v>0</v>
      </c>
      <c r="BA149" s="447">
        <f>Bobot!$P149*($I149*('Input Bank'!$K149+'Input Bank'!$L149)/30)+($J149*'Input Bank'!BA149)</f>
        <v>0</v>
      </c>
      <c r="BB149" s="432"/>
      <c r="BC149" s="27"/>
      <c r="BD149" s="23"/>
      <c r="BE149" s="23"/>
      <c r="BF149" s="23"/>
      <c r="BG149" s="23"/>
      <c r="BH149" s="23"/>
      <c r="BI149" s="23"/>
      <c r="BJ149" s="415"/>
      <c r="BK149" s="415"/>
      <c r="BL149" s="415"/>
    </row>
    <row r="150" spans="1:66" s="24" customFormat="1" ht="13">
      <c r="A150" s="439">
        <f>Bobot!P65</f>
        <v>0</v>
      </c>
      <c r="B150" s="439"/>
      <c r="C150" s="439"/>
      <c r="D150" s="439"/>
      <c r="E150" s="439"/>
      <c r="F150" s="47" t="s">
        <v>268</v>
      </c>
      <c r="G150" s="67" t="s">
        <v>565</v>
      </c>
      <c r="H150" s="53" t="s">
        <v>222</v>
      </c>
      <c r="I150" s="443">
        <f>IF($K$7="Skenario Bank 1",VLOOKUP($F150,Bobot!$F$16:$AA$180,15,0),IF($K$7="Skenario Bank 2",VLOOKUP(F150,Bobot!$F$16:$AA$180,18,0),IF($K$7="Skenario Bank 3",VLOOKUP($F150,Bobot!$F$16:$AA$180,21,0),0)))</f>
        <v>0</v>
      </c>
      <c r="J150" s="444">
        <f>IF($K$7="Skenario Bank 1",VLOOKUP($F150,Bobot!$F$16:$AA$180,16,0),IF($K$7="Skenario Bank 2",VLOOKUP($F150,Bobot!$F$16:$AA$180,19,0),IF($K$7="Skenario Bank 3",VLOOKUP($F150,Bobot!$F$16:$AA$180,22,0),0)))</f>
        <v>0</v>
      </c>
      <c r="K150" s="516">
        <f>$J150*'Input Bank'!K150</f>
        <v>0</v>
      </c>
      <c r="L150" s="487"/>
      <c r="M150" s="450"/>
      <c r="N150" s="450"/>
      <c r="O150" s="450"/>
      <c r="P150" s="450"/>
      <c r="Q150" s="450"/>
      <c r="R150" s="450"/>
      <c r="S150" s="450"/>
      <c r="T150" s="450"/>
      <c r="U150" s="450"/>
      <c r="V150" s="450"/>
      <c r="W150" s="450"/>
      <c r="X150" s="450"/>
      <c r="Y150" s="450"/>
      <c r="Z150" s="450"/>
      <c r="AA150" s="450"/>
      <c r="AB150" s="450"/>
      <c r="AC150" s="450"/>
      <c r="AD150" s="450"/>
      <c r="AE150" s="450"/>
      <c r="AF150" s="450"/>
      <c r="AG150" s="450"/>
      <c r="AH150" s="450"/>
      <c r="AI150" s="450"/>
      <c r="AJ150" s="450"/>
      <c r="AK150" s="450"/>
      <c r="AL150" s="450"/>
      <c r="AM150" s="450"/>
      <c r="AN150" s="450"/>
      <c r="AO150" s="450"/>
      <c r="AP150" s="450"/>
      <c r="AQ150" s="450"/>
      <c r="AR150" s="450"/>
      <c r="AS150" s="450"/>
      <c r="AT150" s="450"/>
      <c r="AU150" s="450"/>
      <c r="AV150" s="450"/>
      <c r="AW150" s="450"/>
      <c r="AX150" s="450"/>
      <c r="AY150" s="450"/>
      <c r="AZ150" s="450"/>
      <c r="BA150" s="451"/>
      <c r="BB150" s="506"/>
      <c r="BC150" s="27"/>
      <c r="BD150" s="23"/>
      <c r="BE150" s="23"/>
      <c r="BF150" s="23"/>
      <c r="BG150" s="23"/>
      <c r="BH150" s="23"/>
      <c r="BI150" s="23"/>
      <c r="BJ150" s="415"/>
      <c r="BK150" s="415"/>
      <c r="BL150" s="415"/>
      <c r="BN150" s="415"/>
    </row>
    <row r="151" spans="1:66" s="24" customFormat="1" ht="13">
      <c r="A151" s="439">
        <f>Bobot!P66</f>
        <v>0</v>
      </c>
      <c r="B151" s="439"/>
      <c r="C151" s="439"/>
      <c r="D151" s="439"/>
      <c r="E151" s="439"/>
      <c r="F151" s="47" t="s">
        <v>269</v>
      </c>
      <c r="G151" s="67" t="s">
        <v>566</v>
      </c>
      <c r="H151" s="53" t="s">
        <v>223</v>
      </c>
      <c r="I151" s="443">
        <f>IF($K$7="Skenario Bank 1",VLOOKUP($F151,Bobot!$F$16:$AA$180,15,0),IF($K$7="Skenario Bank 2",VLOOKUP(F151,Bobot!$F$16:$AA$180,18,0),IF($K$7="Skenario Bank 3",VLOOKUP($F151,Bobot!$F$16:$AA$180,21,0),0)))</f>
        <v>0</v>
      </c>
      <c r="J151" s="444">
        <f>IF($K$7="Skenario Bank 1",VLOOKUP($F151,Bobot!$F$16:$AA$180,16,0),IF($K$7="Skenario Bank 2",VLOOKUP($F151,Bobot!$F$16:$AA$180,19,0),IF($K$7="Skenario Bank 3",VLOOKUP($F151,Bobot!$F$16:$AA$180,22,0),0)))</f>
        <v>0</v>
      </c>
      <c r="K151" s="516">
        <f>$J151*'Input Bank'!K151</f>
        <v>0</v>
      </c>
      <c r="L151" s="487"/>
      <c r="M151" s="450"/>
      <c r="N151" s="450"/>
      <c r="O151" s="450"/>
      <c r="P151" s="450"/>
      <c r="Q151" s="450"/>
      <c r="R151" s="450"/>
      <c r="S151" s="450"/>
      <c r="T151" s="450"/>
      <c r="U151" s="450"/>
      <c r="V151" s="450"/>
      <c r="W151" s="450"/>
      <c r="X151" s="450"/>
      <c r="Y151" s="450"/>
      <c r="Z151" s="450"/>
      <c r="AA151" s="450"/>
      <c r="AB151" s="450"/>
      <c r="AC151" s="450"/>
      <c r="AD151" s="450"/>
      <c r="AE151" s="450"/>
      <c r="AF151" s="450"/>
      <c r="AG151" s="450"/>
      <c r="AH151" s="450"/>
      <c r="AI151" s="450"/>
      <c r="AJ151" s="450"/>
      <c r="AK151" s="450"/>
      <c r="AL151" s="450"/>
      <c r="AM151" s="450"/>
      <c r="AN151" s="450"/>
      <c r="AO151" s="450"/>
      <c r="AP151" s="450"/>
      <c r="AQ151" s="450"/>
      <c r="AR151" s="450"/>
      <c r="AS151" s="450"/>
      <c r="AT151" s="450"/>
      <c r="AU151" s="450"/>
      <c r="AV151" s="450"/>
      <c r="AW151" s="450"/>
      <c r="AX151" s="450"/>
      <c r="AY151" s="450"/>
      <c r="AZ151" s="450"/>
      <c r="BA151" s="451"/>
      <c r="BB151" s="506"/>
      <c r="BC151" s="27"/>
      <c r="BD151" s="23"/>
      <c r="BE151" s="23"/>
      <c r="BF151" s="23"/>
      <c r="BG151" s="23"/>
      <c r="BH151" s="23"/>
      <c r="BI151" s="23"/>
      <c r="BJ151" s="415"/>
      <c r="BK151" s="415"/>
      <c r="BL151" s="415"/>
      <c r="BM151" s="415"/>
      <c r="BN151" s="415"/>
    </row>
    <row r="152" spans="1:66" s="24" customFormat="1" ht="13">
      <c r="A152" s="439">
        <f>Bobot!P67</f>
        <v>0</v>
      </c>
      <c r="B152" s="439"/>
      <c r="C152" s="439"/>
      <c r="D152" s="439"/>
      <c r="E152" s="439"/>
      <c r="F152" s="47" t="s">
        <v>270</v>
      </c>
      <c r="G152" s="67" t="s">
        <v>567</v>
      </c>
      <c r="H152" s="53" t="s">
        <v>224</v>
      </c>
      <c r="I152" s="443">
        <f>IF($K$7="Skenario Bank 1",VLOOKUP($F152,Bobot!$F$16:$AA$180,15,0),IF($K$7="Skenario Bank 2",VLOOKUP(F152,Bobot!$F$16:$AA$180,18,0),IF($K$7="Skenario Bank 3",VLOOKUP($F152,Bobot!$F$16:$AA$180,21,0),0)))</f>
        <v>0</v>
      </c>
      <c r="J152" s="444">
        <f>IF($K$7="Skenario Bank 1",VLOOKUP($F152,Bobot!$F$16:$AA$180,16,0),IF($K$7="Skenario Bank 2",VLOOKUP($F152,Bobot!$F$16:$AA$180,19,0),IF($K$7="Skenario Bank 3",VLOOKUP($F152,Bobot!$F$16:$AA$180,22,0),0)))</f>
        <v>0</v>
      </c>
      <c r="K152" s="516">
        <f>$J152*'Input Bank'!K152</f>
        <v>0</v>
      </c>
      <c r="L152" s="487"/>
      <c r="M152" s="450"/>
      <c r="N152" s="450"/>
      <c r="O152" s="450"/>
      <c r="P152" s="450"/>
      <c r="Q152" s="450"/>
      <c r="R152" s="450"/>
      <c r="S152" s="450"/>
      <c r="T152" s="450"/>
      <c r="U152" s="450"/>
      <c r="V152" s="450"/>
      <c r="W152" s="450"/>
      <c r="X152" s="450"/>
      <c r="Y152" s="450"/>
      <c r="Z152" s="450"/>
      <c r="AA152" s="450"/>
      <c r="AB152" s="450"/>
      <c r="AC152" s="450"/>
      <c r="AD152" s="450"/>
      <c r="AE152" s="450"/>
      <c r="AF152" s="450"/>
      <c r="AG152" s="450"/>
      <c r="AH152" s="450"/>
      <c r="AI152" s="450"/>
      <c r="AJ152" s="450"/>
      <c r="AK152" s="450"/>
      <c r="AL152" s="450"/>
      <c r="AM152" s="450"/>
      <c r="AN152" s="450"/>
      <c r="AO152" s="450"/>
      <c r="AP152" s="450"/>
      <c r="AQ152" s="450"/>
      <c r="AR152" s="450"/>
      <c r="AS152" s="450"/>
      <c r="AT152" s="450"/>
      <c r="AU152" s="450"/>
      <c r="AV152" s="450"/>
      <c r="AW152" s="450"/>
      <c r="AX152" s="450"/>
      <c r="AY152" s="450"/>
      <c r="AZ152" s="450"/>
      <c r="BA152" s="451"/>
      <c r="BB152" s="506"/>
      <c r="BC152" s="27"/>
      <c r="BD152" s="23"/>
      <c r="BE152" s="23"/>
      <c r="BF152" s="23"/>
      <c r="BG152" s="23"/>
      <c r="BH152" s="23"/>
      <c r="BI152" s="23"/>
      <c r="BJ152" s="415"/>
      <c r="BK152" s="415"/>
      <c r="BL152" s="415"/>
      <c r="BM152" s="415"/>
      <c r="BN152" s="415"/>
    </row>
    <row r="153" spans="1:66" s="24" customFormat="1" ht="13">
      <c r="A153" s="439">
        <f>Bobot!P68</f>
        <v>0</v>
      </c>
      <c r="B153" s="439"/>
      <c r="C153" s="439"/>
      <c r="D153" s="439"/>
      <c r="E153" s="439"/>
      <c r="F153" s="47" t="s">
        <v>271</v>
      </c>
      <c r="G153" s="67" t="s">
        <v>568</v>
      </c>
      <c r="H153" s="53" t="s">
        <v>225</v>
      </c>
      <c r="I153" s="443">
        <f>IF($K$7="Skenario Bank 1",VLOOKUP($F153,Bobot!$F$16:$AA$180,15,0),IF($K$7="Skenario Bank 2",VLOOKUP(F153,Bobot!$F$16:$AA$180,18,0),IF($K$7="Skenario Bank 3",VLOOKUP($F153,Bobot!$F$16:$AA$180,21,0),0)))</f>
        <v>0</v>
      </c>
      <c r="J153" s="444">
        <f>IF($K$7="Skenario Bank 1",VLOOKUP($F153,Bobot!$F$16:$AA$180,16,0),IF($K$7="Skenario Bank 2",VLOOKUP($F153,Bobot!$F$16:$AA$180,19,0),IF($K$7="Skenario Bank 3",VLOOKUP($F153,Bobot!$F$16:$AA$180,22,0),0)))</f>
        <v>0</v>
      </c>
      <c r="K153" s="516">
        <f>$J153*'Input Bank'!K153</f>
        <v>0</v>
      </c>
      <c r="L153" s="487"/>
      <c r="M153" s="450"/>
      <c r="N153" s="450"/>
      <c r="O153" s="450"/>
      <c r="P153" s="450"/>
      <c r="Q153" s="450"/>
      <c r="R153" s="450"/>
      <c r="S153" s="450"/>
      <c r="T153" s="450"/>
      <c r="U153" s="450"/>
      <c r="V153" s="450"/>
      <c r="W153" s="450"/>
      <c r="X153" s="450"/>
      <c r="Y153" s="450"/>
      <c r="Z153" s="450"/>
      <c r="AA153" s="450"/>
      <c r="AB153" s="450"/>
      <c r="AC153" s="450"/>
      <c r="AD153" s="450"/>
      <c r="AE153" s="450"/>
      <c r="AF153" s="450"/>
      <c r="AG153" s="450"/>
      <c r="AH153" s="450"/>
      <c r="AI153" s="450"/>
      <c r="AJ153" s="450"/>
      <c r="AK153" s="450"/>
      <c r="AL153" s="450"/>
      <c r="AM153" s="450"/>
      <c r="AN153" s="450"/>
      <c r="AO153" s="450"/>
      <c r="AP153" s="450"/>
      <c r="AQ153" s="450"/>
      <c r="AR153" s="450"/>
      <c r="AS153" s="450"/>
      <c r="AT153" s="450"/>
      <c r="AU153" s="450"/>
      <c r="AV153" s="450"/>
      <c r="AW153" s="450"/>
      <c r="AX153" s="450"/>
      <c r="AY153" s="450"/>
      <c r="AZ153" s="450"/>
      <c r="BA153" s="451"/>
      <c r="BB153" s="506"/>
      <c r="BC153" s="27"/>
      <c r="BD153" s="23"/>
      <c r="BE153" s="23"/>
      <c r="BF153" s="23"/>
      <c r="BG153" s="23"/>
      <c r="BH153" s="23"/>
      <c r="BI153" s="23"/>
      <c r="BJ153" s="415"/>
      <c r="BK153" s="415"/>
      <c r="BL153" s="415"/>
      <c r="BM153" s="415"/>
      <c r="BN153" s="415"/>
    </row>
    <row r="154" spans="1:66" s="24" customFormat="1" ht="13">
      <c r="A154" s="439" t="e">
        <f>Bobot!#REF!</f>
        <v>#REF!</v>
      </c>
      <c r="B154" s="439"/>
      <c r="C154" s="439"/>
      <c r="D154" s="439"/>
      <c r="E154" s="439"/>
      <c r="F154" s="47" t="s">
        <v>272</v>
      </c>
      <c r="G154" s="67" t="s">
        <v>569</v>
      </c>
      <c r="H154" s="53" t="s">
        <v>226</v>
      </c>
      <c r="I154" s="443">
        <f>IF($K$7="Skenario Bank 1",VLOOKUP($F154,Bobot!$F$16:$AA$180,15,0),IF($K$7="Skenario Bank 2",VLOOKUP(F154,Bobot!$F$16:$AA$180,18,0),IF($K$7="Skenario Bank 3",VLOOKUP($F154,Bobot!$F$16:$AA$180,21,0),0)))</f>
        <v>0</v>
      </c>
      <c r="J154" s="444">
        <f>IF($K$7="Skenario Bank 1",VLOOKUP($F154,Bobot!$F$16:$AA$180,16,0),IF($K$7="Skenario Bank 2",VLOOKUP($F154,Bobot!$F$16:$AA$180,19,0),IF($K$7="Skenario Bank 3",VLOOKUP($F154,Bobot!$F$16:$AA$180,22,0),0)))</f>
        <v>0</v>
      </c>
      <c r="K154" s="516">
        <f>$J154*'Input Bank'!K154</f>
        <v>0</v>
      </c>
      <c r="L154" s="487"/>
      <c r="M154" s="450"/>
      <c r="N154" s="450"/>
      <c r="O154" s="450"/>
      <c r="P154" s="450"/>
      <c r="Q154" s="450"/>
      <c r="R154" s="450"/>
      <c r="S154" s="450"/>
      <c r="T154" s="450"/>
      <c r="U154" s="450"/>
      <c r="V154" s="450"/>
      <c r="W154" s="450"/>
      <c r="X154" s="450"/>
      <c r="Y154" s="450"/>
      <c r="Z154" s="450"/>
      <c r="AA154" s="450"/>
      <c r="AB154" s="450"/>
      <c r="AC154" s="450"/>
      <c r="AD154" s="450"/>
      <c r="AE154" s="450"/>
      <c r="AF154" s="450"/>
      <c r="AG154" s="450"/>
      <c r="AH154" s="450"/>
      <c r="AI154" s="450"/>
      <c r="AJ154" s="450"/>
      <c r="AK154" s="450"/>
      <c r="AL154" s="450"/>
      <c r="AM154" s="450"/>
      <c r="AN154" s="450"/>
      <c r="AO154" s="450"/>
      <c r="AP154" s="450"/>
      <c r="AQ154" s="450"/>
      <c r="AR154" s="450"/>
      <c r="AS154" s="450"/>
      <c r="AT154" s="450"/>
      <c r="AU154" s="450"/>
      <c r="AV154" s="450"/>
      <c r="AW154" s="450"/>
      <c r="AX154" s="450"/>
      <c r="AY154" s="450"/>
      <c r="AZ154" s="450"/>
      <c r="BA154" s="451"/>
      <c r="BB154" s="432"/>
      <c r="BC154" s="27"/>
      <c r="BD154" s="23"/>
      <c r="BE154" s="23"/>
      <c r="BF154" s="23"/>
      <c r="BG154" s="23"/>
      <c r="BH154" s="23"/>
      <c r="BI154" s="23"/>
      <c r="BJ154" s="415"/>
      <c r="BK154" s="415"/>
      <c r="BL154" s="415"/>
      <c r="BM154" s="415"/>
      <c r="BN154" s="415"/>
    </row>
    <row r="155" spans="1:66" s="24" customFormat="1" ht="13">
      <c r="A155" s="439">
        <f>Bobot!P69</f>
        <v>1</v>
      </c>
      <c r="B155" s="439" t="e">
        <f>SUM('SPM Skenario Bank'!L31,'SPM Skenario Bank'!L35,'SPM Skenario Bank'!#REF!,'SPM Skenario Bank'!L26:L50,'SPM Skenario Bank'!#REF!,'SPM Skenario Bank'!#REF!,'SPM Skenario Bank'!#REF!,'SPM Skenario Bank'!#REF!,'SPM Skenario Bank'!#REF!,'SPM Skenario Bank'!#REF!,'SPM Skenario Bank'!#REF!)+#REF!</f>
        <v>#REF!</v>
      </c>
      <c r="C155" s="439"/>
      <c r="D155" s="439"/>
      <c r="E155" s="439"/>
      <c r="F155" s="47" t="s">
        <v>273</v>
      </c>
      <c r="G155" s="90" t="s">
        <v>570</v>
      </c>
      <c r="H155" s="53" t="s">
        <v>227</v>
      </c>
      <c r="I155" s="443">
        <f>IF($K$7="Skenario Bank 1",VLOOKUP($F155,Bobot!$F$16:$AA$180,15,0),IF($K$7="Skenario Bank 2",VLOOKUP(F155,Bobot!$F$16:$AA$180,18,0),IF($K$7="Skenario Bank 3",VLOOKUP($F155,Bobot!$F$16:$AA$180,21,0),0)))</f>
        <v>0</v>
      </c>
      <c r="J155" s="444">
        <f>IF($K$7="Skenario Bank 1",VLOOKUP($F155,Bobot!$F$16:$AA$180,16,0),IF($K$7="Skenario Bank 2",VLOOKUP($F155,Bobot!$F$16:$AA$180,19,0),IF($K$7="Skenario Bank 3",VLOOKUP($F155,Bobot!$F$16:$AA$180,22,0),0)))</f>
        <v>0</v>
      </c>
      <c r="K155" s="516">
        <f>$J155*'Input Bank'!K155</f>
        <v>0</v>
      </c>
      <c r="L155" s="487"/>
      <c r="M155" s="450"/>
      <c r="N155" s="450"/>
      <c r="O155" s="450"/>
      <c r="P155" s="450"/>
      <c r="Q155" s="450"/>
      <c r="R155" s="450"/>
      <c r="S155" s="450"/>
      <c r="T155" s="450"/>
      <c r="U155" s="450"/>
      <c r="V155" s="450"/>
      <c r="W155" s="450"/>
      <c r="X155" s="450"/>
      <c r="Y155" s="450"/>
      <c r="Z155" s="450"/>
      <c r="AA155" s="450"/>
      <c r="AB155" s="450"/>
      <c r="AC155" s="450"/>
      <c r="AD155" s="450"/>
      <c r="AE155" s="450"/>
      <c r="AF155" s="450"/>
      <c r="AG155" s="450"/>
      <c r="AH155" s="450"/>
      <c r="AI155" s="450"/>
      <c r="AJ155" s="450"/>
      <c r="AK155" s="450"/>
      <c r="AL155" s="450"/>
      <c r="AM155" s="450"/>
      <c r="AN155" s="450"/>
      <c r="AO155" s="450"/>
      <c r="AP155" s="450"/>
      <c r="AQ155" s="450"/>
      <c r="AR155" s="450"/>
      <c r="AS155" s="450"/>
      <c r="AT155" s="450"/>
      <c r="AU155" s="450"/>
      <c r="AV155" s="450"/>
      <c r="AW155" s="450"/>
      <c r="AX155" s="450"/>
      <c r="AY155" s="450"/>
      <c r="AZ155" s="450"/>
      <c r="BA155" s="451"/>
      <c r="BB155" s="432"/>
      <c r="BD155" s="23"/>
      <c r="BE155" s="23"/>
      <c r="BF155" s="23"/>
      <c r="BG155" s="23"/>
      <c r="BH155" s="23"/>
      <c r="BI155" s="23"/>
      <c r="BJ155" s="415"/>
      <c r="BK155" s="415"/>
      <c r="BL155" s="415"/>
      <c r="BM155" s="415"/>
      <c r="BN155" s="415"/>
    </row>
    <row r="156" spans="1:66" s="24" customFormat="1" ht="13.5" thickBot="1">
      <c r="A156" s="439">
        <f>Bobot!P77</f>
        <v>1</v>
      </c>
      <c r="B156" s="439"/>
      <c r="C156" s="439"/>
      <c r="D156" s="439"/>
      <c r="E156" s="439"/>
      <c r="F156" s="47" t="s">
        <v>274</v>
      </c>
      <c r="G156" s="67"/>
      <c r="H156" s="53"/>
      <c r="I156" s="30"/>
      <c r="J156" s="30"/>
      <c r="K156" s="517"/>
      <c r="L156" s="517"/>
      <c r="M156" s="517"/>
      <c r="N156" s="517"/>
      <c r="O156" s="517"/>
      <c r="P156" s="517"/>
      <c r="Q156" s="517"/>
      <c r="R156" s="517"/>
      <c r="S156" s="517"/>
      <c r="T156" s="517"/>
      <c r="U156" s="517"/>
      <c r="V156" s="517"/>
      <c r="W156" s="517"/>
      <c r="X156" s="517"/>
      <c r="Y156" s="517"/>
      <c r="Z156" s="517"/>
      <c r="AA156" s="517"/>
      <c r="AB156" s="517"/>
      <c r="AC156" s="517"/>
      <c r="AD156" s="517"/>
      <c r="AE156" s="517"/>
      <c r="AF156" s="517"/>
      <c r="AG156" s="517"/>
      <c r="AH156" s="517"/>
      <c r="AI156" s="517"/>
      <c r="AJ156" s="517"/>
      <c r="AK156" s="517"/>
      <c r="AL156" s="517"/>
      <c r="AM156" s="517"/>
      <c r="AN156" s="517"/>
      <c r="AO156" s="517"/>
      <c r="AP156" s="517"/>
      <c r="AQ156" s="517"/>
      <c r="AR156" s="517"/>
      <c r="AS156" s="517"/>
      <c r="AT156" s="517"/>
      <c r="AU156" s="517"/>
      <c r="AV156" s="517"/>
      <c r="AW156" s="517"/>
      <c r="AX156" s="517"/>
      <c r="AY156" s="517"/>
      <c r="AZ156" s="517"/>
      <c r="BA156" s="517"/>
      <c r="BD156" s="27"/>
      <c r="BE156" s="23"/>
      <c r="BF156" s="23"/>
      <c r="BG156" s="23"/>
      <c r="BH156" s="23"/>
      <c r="BI156" s="23"/>
      <c r="BJ156" s="49"/>
      <c r="BK156" s="415"/>
      <c r="BL156" s="415"/>
      <c r="BM156" s="415"/>
      <c r="BN156" s="415"/>
    </row>
    <row r="157" spans="1:66" s="24" customFormat="1" ht="26">
      <c r="A157" s="439">
        <f>Bobot!P80</f>
        <v>0</v>
      </c>
      <c r="B157" s="439"/>
      <c r="C157" s="439"/>
      <c r="D157" s="439"/>
      <c r="E157" s="439"/>
      <c r="F157" s="47" t="s">
        <v>275</v>
      </c>
      <c r="G157" s="67">
        <v>7</v>
      </c>
      <c r="H157" s="95" t="s">
        <v>244</v>
      </c>
      <c r="I157" s="518"/>
      <c r="J157" s="519"/>
      <c r="K157" s="436" t="s">
        <v>161</v>
      </c>
      <c r="L157" s="436" t="s">
        <v>162</v>
      </c>
      <c r="M157" s="437" t="s">
        <v>325</v>
      </c>
      <c r="N157" s="436" t="s">
        <v>163</v>
      </c>
      <c r="O157" s="436" t="s">
        <v>164</v>
      </c>
      <c r="P157" s="436" t="s">
        <v>165</v>
      </c>
      <c r="Q157" s="436" t="s">
        <v>166</v>
      </c>
      <c r="R157" s="436" t="s">
        <v>167</v>
      </c>
      <c r="S157" s="436" t="s">
        <v>168</v>
      </c>
      <c r="T157" s="436" t="s">
        <v>280</v>
      </c>
      <c r="U157" s="436" t="s">
        <v>281</v>
      </c>
      <c r="V157" s="436" t="s">
        <v>282</v>
      </c>
      <c r="W157" s="436" t="s">
        <v>283</v>
      </c>
      <c r="X157" s="436" t="s">
        <v>284</v>
      </c>
      <c r="Y157" s="436" t="s">
        <v>285</v>
      </c>
      <c r="Z157" s="436" t="s">
        <v>286</v>
      </c>
      <c r="AA157" s="436" t="s">
        <v>287</v>
      </c>
      <c r="AB157" s="436" t="s">
        <v>288</v>
      </c>
      <c r="AC157" s="436" t="s">
        <v>289</v>
      </c>
      <c r="AD157" s="436" t="s">
        <v>290</v>
      </c>
      <c r="AE157" s="436" t="s">
        <v>291</v>
      </c>
      <c r="AF157" s="436" t="s">
        <v>292</v>
      </c>
      <c r="AG157" s="436" t="s">
        <v>293</v>
      </c>
      <c r="AH157" s="436" t="s">
        <v>294</v>
      </c>
      <c r="AI157" s="436" t="s">
        <v>295</v>
      </c>
      <c r="AJ157" s="436" t="s">
        <v>296</v>
      </c>
      <c r="AK157" s="436" t="s">
        <v>297</v>
      </c>
      <c r="AL157" s="436" t="s">
        <v>298</v>
      </c>
      <c r="AM157" s="436" t="s">
        <v>299</v>
      </c>
      <c r="AN157" s="436" t="s">
        <v>300</v>
      </c>
      <c r="AO157" s="436" t="s">
        <v>301</v>
      </c>
      <c r="AP157" s="436" t="s">
        <v>302</v>
      </c>
      <c r="AQ157" s="436" t="s">
        <v>169</v>
      </c>
      <c r="AR157" s="436" t="s">
        <v>170</v>
      </c>
      <c r="AS157" s="436" t="s">
        <v>171</v>
      </c>
      <c r="AT157" s="436" t="s">
        <v>172</v>
      </c>
      <c r="AU157" s="436" t="s">
        <v>173</v>
      </c>
      <c r="AV157" s="436" t="s">
        <v>174</v>
      </c>
      <c r="AW157" s="436" t="s">
        <v>175</v>
      </c>
      <c r="AX157" s="436" t="s">
        <v>176</v>
      </c>
      <c r="AY157" s="436" t="s">
        <v>177</v>
      </c>
      <c r="AZ157" s="436" t="s">
        <v>178</v>
      </c>
      <c r="BA157" s="436" t="s">
        <v>179</v>
      </c>
      <c r="BC157" s="23"/>
      <c r="BD157" s="27"/>
      <c r="BE157" s="23"/>
      <c r="BF157" s="23"/>
      <c r="BG157" s="23"/>
      <c r="BH157" s="23"/>
      <c r="BI157" s="23"/>
      <c r="BJ157" s="49"/>
      <c r="BL157" s="415"/>
      <c r="BM157" s="415"/>
      <c r="BN157" s="415"/>
    </row>
    <row r="158" spans="1:66" s="24" customFormat="1" ht="13">
      <c r="A158" s="439" t="e">
        <f>Bobot!#REF!</f>
        <v>#REF!</v>
      </c>
      <c r="B158" s="439"/>
      <c r="C158" s="439"/>
      <c r="D158" s="439"/>
      <c r="E158" s="439"/>
      <c r="F158" s="47" t="s">
        <v>276</v>
      </c>
      <c r="G158" s="67" t="s">
        <v>571</v>
      </c>
      <c r="H158" s="36" t="s">
        <v>198</v>
      </c>
      <c r="I158" s="456"/>
      <c r="J158" s="520"/>
      <c r="K158" s="521"/>
      <c r="L158" s="442"/>
      <c r="M158" s="522">
        <f>'Input Bank'!M158</f>
        <v>0</v>
      </c>
      <c r="N158" s="522">
        <f>'Input Bank'!N158</f>
        <v>0</v>
      </c>
      <c r="O158" s="522">
        <f>'Input Bank'!O158</f>
        <v>0</v>
      </c>
      <c r="P158" s="522">
        <f>'Input Bank'!P158</f>
        <v>0</v>
      </c>
      <c r="Q158" s="522">
        <f>'Input Bank'!Q158</f>
        <v>0</v>
      </c>
      <c r="R158" s="522">
        <f>'Input Bank'!R158</f>
        <v>0</v>
      </c>
      <c r="S158" s="522">
        <f>'Input Bank'!S158</f>
        <v>0</v>
      </c>
      <c r="T158" s="522">
        <f>'Input Bank'!T158</f>
        <v>0</v>
      </c>
      <c r="U158" s="522">
        <f>'Input Bank'!U158</f>
        <v>0</v>
      </c>
      <c r="V158" s="522">
        <f>'Input Bank'!V158</f>
        <v>0</v>
      </c>
      <c r="W158" s="522">
        <f>'Input Bank'!W158</f>
        <v>0</v>
      </c>
      <c r="X158" s="522">
        <f>'Input Bank'!X158</f>
        <v>0</v>
      </c>
      <c r="Y158" s="522">
        <f>'Input Bank'!Y158</f>
        <v>0</v>
      </c>
      <c r="Z158" s="522">
        <f>'Input Bank'!Z158</f>
        <v>0</v>
      </c>
      <c r="AA158" s="522">
        <f>'Input Bank'!AA158</f>
        <v>0</v>
      </c>
      <c r="AB158" s="522">
        <f>'Input Bank'!AB158</f>
        <v>0</v>
      </c>
      <c r="AC158" s="522">
        <f>'Input Bank'!AC158</f>
        <v>0</v>
      </c>
      <c r="AD158" s="522">
        <f>'Input Bank'!AD158</f>
        <v>0</v>
      </c>
      <c r="AE158" s="522">
        <f>'Input Bank'!AE158</f>
        <v>0</v>
      </c>
      <c r="AF158" s="522">
        <f>'Input Bank'!AF158</f>
        <v>0</v>
      </c>
      <c r="AG158" s="522">
        <f>'Input Bank'!AG158</f>
        <v>0</v>
      </c>
      <c r="AH158" s="522">
        <f>'Input Bank'!AH158</f>
        <v>0</v>
      </c>
      <c r="AI158" s="522">
        <f>'Input Bank'!AI158</f>
        <v>0</v>
      </c>
      <c r="AJ158" s="522">
        <f>'Input Bank'!AJ158</f>
        <v>0</v>
      </c>
      <c r="AK158" s="522">
        <f>'Input Bank'!AK158</f>
        <v>0</v>
      </c>
      <c r="AL158" s="522">
        <f>'Input Bank'!AL158</f>
        <v>0</v>
      </c>
      <c r="AM158" s="522">
        <f>'Input Bank'!AM158</f>
        <v>0</v>
      </c>
      <c r="AN158" s="522">
        <f>'Input Bank'!AN158</f>
        <v>0</v>
      </c>
      <c r="AO158" s="522">
        <f>'Input Bank'!AO158</f>
        <v>0</v>
      </c>
      <c r="AP158" s="522">
        <f>'Input Bank'!AP158</f>
        <v>0</v>
      </c>
      <c r="AQ158" s="522">
        <f>'Input Bank'!AQ158</f>
        <v>0</v>
      </c>
      <c r="AR158" s="522">
        <f>'Input Bank'!AR158</f>
        <v>0</v>
      </c>
      <c r="AS158" s="522">
        <f>'Input Bank'!AS158</f>
        <v>0</v>
      </c>
      <c r="AT158" s="522">
        <f>'Input Bank'!AT158</f>
        <v>0</v>
      </c>
      <c r="AU158" s="522">
        <f>'Input Bank'!AU158</f>
        <v>0</v>
      </c>
      <c r="AV158" s="522">
        <f>'Input Bank'!AV158</f>
        <v>0</v>
      </c>
      <c r="AW158" s="522">
        <f>'Input Bank'!AW158</f>
        <v>0</v>
      </c>
      <c r="AX158" s="522">
        <f>'Input Bank'!AX158</f>
        <v>0</v>
      </c>
      <c r="AY158" s="522">
        <f>'Input Bank'!AY158</f>
        <v>0</v>
      </c>
      <c r="AZ158" s="522">
        <f>'Input Bank'!AZ158</f>
        <v>0</v>
      </c>
      <c r="BA158" s="522">
        <f>'Input Bank'!BA158</f>
        <v>0</v>
      </c>
      <c r="BC158" s="23"/>
      <c r="BD158" s="27"/>
      <c r="BE158" s="23"/>
      <c r="BF158" s="23"/>
      <c r="BG158" s="23"/>
      <c r="BH158" s="23"/>
      <c r="BI158" s="23"/>
      <c r="BJ158" s="49"/>
      <c r="BL158" s="415"/>
      <c r="BM158" s="415"/>
      <c r="BN158" s="415"/>
    </row>
    <row r="159" spans="1:66" s="24" customFormat="1" ht="13">
      <c r="A159" s="439">
        <f>Bobot!P81</f>
        <v>1</v>
      </c>
      <c r="B159" s="439"/>
      <c r="C159" s="439"/>
      <c r="D159" s="439"/>
      <c r="E159" s="439"/>
      <c r="F159" s="47" t="s">
        <v>277</v>
      </c>
      <c r="G159" s="69" t="s">
        <v>461</v>
      </c>
      <c r="H159" s="45" t="s">
        <v>199</v>
      </c>
      <c r="I159" s="456"/>
      <c r="J159" s="520"/>
      <c r="K159" s="523"/>
      <c r="L159" s="524"/>
      <c r="M159" s="522">
        <f>'Input Bank'!M159</f>
        <v>0</v>
      </c>
      <c r="N159" s="522">
        <f>'Input Bank'!N159</f>
        <v>0</v>
      </c>
      <c r="O159" s="522">
        <f>'Input Bank'!O159</f>
        <v>0</v>
      </c>
      <c r="P159" s="522">
        <f>'Input Bank'!P159</f>
        <v>0</v>
      </c>
      <c r="Q159" s="522">
        <f>'Input Bank'!Q159</f>
        <v>0</v>
      </c>
      <c r="R159" s="522">
        <f>'Input Bank'!R159</f>
        <v>0</v>
      </c>
      <c r="S159" s="522">
        <f>'Input Bank'!S159</f>
        <v>0</v>
      </c>
      <c r="T159" s="522">
        <f>'Input Bank'!T159</f>
        <v>0</v>
      </c>
      <c r="U159" s="522">
        <f>'Input Bank'!U159</f>
        <v>0</v>
      </c>
      <c r="V159" s="522">
        <f>'Input Bank'!V159</f>
        <v>0</v>
      </c>
      <c r="W159" s="522">
        <f>'Input Bank'!W159</f>
        <v>0</v>
      </c>
      <c r="X159" s="522">
        <f>'Input Bank'!X159</f>
        <v>0</v>
      </c>
      <c r="Y159" s="522">
        <f>'Input Bank'!Y159</f>
        <v>0</v>
      </c>
      <c r="Z159" s="522">
        <f>'Input Bank'!Z159</f>
        <v>0</v>
      </c>
      <c r="AA159" s="522">
        <f>'Input Bank'!AA159</f>
        <v>0</v>
      </c>
      <c r="AB159" s="522">
        <f>'Input Bank'!AB159</f>
        <v>0</v>
      </c>
      <c r="AC159" s="522">
        <f>'Input Bank'!AC159</f>
        <v>0</v>
      </c>
      <c r="AD159" s="522">
        <f>'Input Bank'!AD159</f>
        <v>0</v>
      </c>
      <c r="AE159" s="522">
        <f>'Input Bank'!AE159</f>
        <v>0</v>
      </c>
      <c r="AF159" s="522">
        <f>'Input Bank'!AF159</f>
        <v>0</v>
      </c>
      <c r="AG159" s="522">
        <f>'Input Bank'!AG159</f>
        <v>0</v>
      </c>
      <c r="AH159" s="522">
        <f>'Input Bank'!AH159</f>
        <v>0</v>
      </c>
      <c r="AI159" s="522">
        <f>'Input Bank'!AI159</f>
        <v>0</v>
      </c>
      <c r="AJ159" s="522">
        <f>'Input Bank'!AJ159</f>
        <v>0</v>
      </c>
      <c r="AK159" s="522">
        <f>'Input Bank'!AK159</f>
        <v>0</v>
      </c>
      <c r="AL159" s="522">
        <f>'Input Bank'!AL159</f>
        <v>0</v>
      </c>
      <c r="AM159" s="522">
        <f>'Input Bank'!AM159</f>
        <v>0</v>
      </c>
      <c r="AN159" s="522">
        <f>'Input Bank'!AN159</f>
        <v>0</v>
      </c>
      <c r="AO159" s="522">
        <f>'Input Bank'!AO159</f>
        <v>0</v>
      </c>
      <c r="AP159" s="522">
        <f>'Input Bank'!AP159</f>
        <v>0</v>
      </c>
      <c r="AQ159" s="522">
        <f>'Input Bank'!AQ159</f>
        <v>0</v>
      </c>
      <c r="AR159" s="522">
        <f>'Input Bank'!AR159</f>
        <v>0</v>
      </c>
      <c r="AS159" s="522">
        <f>'Input Bank'!AS159</f>
        <v>0</v>
      </c>
      <c r="AT159" s="522">
        <f>'Input Bank'!AT159</f>
        <v>0</v>
      </c>
      <c r="AU159" s="522">
        <f>'Input Bank'!AU159</f>
        <v>0</v>
      </c>
      <c r="AV159" s="522">
        <f>'Input Bank'!AV159</f>
        <v>0</v>
      </c>
      <c r="AW159" s="522">
        <f>'Input Bank'!AW159</f>
        <v>0</v>
      </c>
      <c r="AX159" s="522">
        <f>'Input Bank'!AX159</f>
        <v>0</v>
      </c>
      <c r="AY159" s="522">
        <f>'Input Bank'!AY159</f>
        <v>0</v>
      </c>
      <c r="AZ159" s="522">
        <f>'Input Bank'!AZ159</f>
        <v>0</v>
      </c>
      <c r="BA159" s="522">
        <f>'Input Bank'!BA159</f>
        <v>0</v>
      </c>
      <c r="BC159" s="23"/>
      <c r="BD159" s="27"/>
      <c r="BE159" s="23"/>
      <c r="BF159" s="23"/>
      <c r="BG159" s="23"/>
      <c r="BH159" s="23"/>
      <c r="BI159" s="23"/>
      <c r="BJ159" s="23"/>
      <c r="BK159" s="49"/>
      <c r="BL159" s="415"/>
      <c r="BM159" s="415"/>
      <c r="BN159" s="415"/>
    </row>
    <row r="160" spans="1:66" s="24" customFormat="1" ht="13">
      <c r="A160" s="439">
        <f>Bobot!P82</f>
        <v>0</v>
      </c>
      <c r="B160" s="439"/>
      <c r="C160" s="439"/>
      <c r="D160" s="439"/>
      <c r="E160" s="439"/>
      <c r="F160" s="47" t="s">
        <v>278</v>
      </c>
      <c r="G160" s="69" t="s">
        <v>462</v>
      </c>
      <c r="H160" s="45" t="s">
        <v>182</v>
      </c>
      <c r="I160" s="456"/>
      <c r="J160" s="520"/>
      <c r="K160" s="523"/>
      <c r="L160" s="524"/>
      <c r="M160" s="522">
        <f>'Input Bank'!M160</f>
        <v>0</v>
      </c>
      <c r="N160" s="522">
        <f>'Input Bank'!N160</f>
        <v>0</v>
      </c>
      <c r="O160" s="522">
        <f>'Input Bank'!O160</f>
        <v>0</v>
      </c>
      <c r="P160" s="522">
        <f>'Input Bank'!P160</f>
        <v>0</v>
      </c>
      <c r="Q160" s="522">
        <f>'Input Bank'!Q160</f>
        <v>0</v>
      </c>
      <c r="R160" s="522">
        <f>'Input Bank'!R160</f>
        <v>0</v>
      </c>
      <c r="S160" s="522">
        <f>'Input Bank'!S160</f>
        <v>0</v>
      </c>
      <c r="T160" s="522">
        <f>'Input Bank'!T160</f>
        <v>0</v>
      </c>
      <c r="U160" s="522">
        <f>'Input Bank'!U160</f>
        <v>0</v>
      </c>
      <c r="V160" s="522">
        <f>'Input Bank'!V160</f>
        <v>0</v>
      </c>
      <c r="W160" s="522">
        <f>'Input Bank'!W160</f>
        <v>0</v>
      </c>
      <c r="X160" s="522">
        <f>'Input Bank'!X160</f>
        <v>0</v>
      </c>
      <c r="Y160" s="522">
        <f>'Input Bank'!Y160</f>
        <v>0</v>
      </c>
      <c r="Z160" s="522">
        <f>'Input Bank'!Z160</f>
        <v>0</v>
      </c>
      <c r="AA160" s="522">
        <f>'Input Bank'!AA160</f>
        <v>0</v>
      </c>
      <c r="AB160" s="522">
        <f>'Input Bank'!AB160</f>
        <v>0</v>
      </c>
      <c r="AC160" s="522">
        <f>'Input Bank'!AC160</f>
        <v>0</v>
      </c>
      <c r="AD160" s="522">
        <f>'Input Bank'!AD160</f>
        <v>0</v>
      </c>
      <c r="AE160" s="522">
        <f>'Input Bank'!AE160</f>
        <v>0</v>
      </c>
      <c r="AF160" s="522">
        <f>'Input Bank'!AF160</f>
        <v>0</v>
      </c>
      <c r="AG160" s="522">
        <f>'Input Bank'!AG160</f>
        <v>0</v>
      </c>
      <c r="AH160" s="522">
        <f>'Input Bank'!AH160</f>
        <v>0</v>
      </c>
      <c r="AI160" s="522">
        <f>'Input Bank'!AI160</f>
        <v>0</v>
      </c>
      <c r="AJ160" s="522">
        <f>'Input Bank'!AJ160</f>
        <v>0</v>
      </c>
      <c r="AK160" s="522">
        <f>'Input Bank'!AK160</f>
        <v>0</v>
      </c>
      <c r="AL160" s="522">
        <f>'Input Bank'!AL160</f>
        <v>0</v>
      </c>
      <c r="AM160" s="522">
        <f>'Input Bank'!AM160</f>
        <v>0</v>
      </c>
      <c r="AN160" s="522">
        <f>'Input Bank'!AN160</f>
        <v>0</v>
      </c>
      <c r="AO160" s="522">
        <f>'Input Bank'!AO160</f>
        <v>0</v>
      </c>
      <c r="AP160" s="522">
        <f>'Input Bank'!AP160</f>
        <v>0</v>
      </c>
      <c r="AQ160" s="522">
        <f>'Input Bank'!AQ160</f>
        <v>0</v>
      </c>
      <c r="AR160" s="522">
        <f>'Input Bank'!AR160</f>
        <v>0</v>
      </c>
      <c r="AS160" s="522">
        <f>'Input Bank'!AS160</f>
        <v>0</v>
      </c>
      <c r="AT160" s="522">
        <f>'Input Bank'!AT160</f>
        <v>0</v>
      </c>
      <c r="AU160" s="522">
        <f>'Input Bank'!AU160</f>
        <v>0</v>
      </c>
      <c r="AV160" s="522">
        <f>'Input Bank'!AV160</f>
        <v>0</v>
      </c>
      <c r="AW160" s="522">
        <f>'Input Bank'!AW160</f>
        <v>0</v>
      </c>
      <c r="AX160" s="522">
        <f>'Input Bank'!AX160</f>
        <v>0</v>
      </c>
      <c r="AY160" s="522">
        <f>'Input Bank'!AY160</f>
        <v>0</v>
      </c>
      <c r="AZ160" s="522">
        <f>'Input Bank'!AZ160</f>
        <v>0</v>
      </c>
      <c r="BA160" s="522">
        <f>'Input Bank'!BA160</f>
        <v>0</v>
      </c>
      <c r="BC160" s="23"/>
      <c r="BD160" s="27"/>
      <c r="BE160" s="23"/>
      <c r="BF160" s="23"/>
      <c r="BG160" s="23"/>
      <c r="BH160" s="23"/>
      <c r="BI160" s="23"/>
      <c r="BJ160" s="23"/>
      <c r="BK160" s="49"/>
      <c r="BL160" s="415"/>
      <c r="BM160" s="415"/>
      <c r="BN160" s="415"/>
    </row>
    <row r="161" spans="1:66" s="24" customFormat="1" ht="13">
      <c r="A161" s="439">
        <f>Bobot!P83</f>
        <v>0</v>
      </c>
      <c r="B161" s="439"/>
      <c r="C161" s="439"/>
      <c r="D161" s="439"/>
      <c r="E161" s="439"/>
      <c r="F161" s="47" t="s">
        <v>279</v>
      </c>
      <c r="G161" s="69" t="s">
        <v>463</v>
      </c>
      <c r="H161" s="45" t="s">
        <v>200</v>
      </c>
      <c r="I161" s="456"/>
      <c r="J161" s="520"/>
      <c r="K161" s="523"/>
      <c r="L161" s="524"/>
      <c r="M161" s="522">
        <f>'Input Bank'!M161</f>
        <v>0</v>
      </c>
      <c r="N161" s="522">
        <f>'Input Bank'!N161</f>
        <v>0</v>
      </c>
      <c r="O161" s="522">
        <f>'Input Bank'!O161</f>
        <v>0</v>
      </c>
      <c r="P161" s="522">
        <f>'Input Bank'!P161</f>
        <v>0</v>
      </c>
      <c r="Q161" s="522">
        <f>'Input Bank'!Q161</f>
        <v>0</v>
      </c>
      <c r="R161" s="522">
        <f>'Input Bank'!R161</f>
        <v>0</v>
      </c>
      <c r="S161" s="522">
        <f>'Input Bank'!S161</f>
        <v>0</v>
      </c>
      <c r="T161" s="522">
        <f>'Input Bank'!T161</f>
        <v>0</v>
      </c>
      <c r="U161" s="522">
        <f>'Input Bank'!U161</f>
        <v>0</v>
      </c>
      <c r="V161" s="522">
        <f>'Input Bank'!V161</f>
        <v>0</v>
      </c>
      <c r="W161" s="522">
        <f>'Input Bank'!W161</f>
        <v>0</v>
      </c>
      <c r="X161" s="522">
        <f>'Input Bank'!X161</f>
        <v>0</v>
      </c>
      <c r="Y161" s="522">
        <f>'Input Bank'!Y161</f>
        <v>0</v>
      </c>
      <c r="Z161" s="522">
        <f>'Input Bank'!Z161</f>
        <v>0</v>
      </c>
      <c r="AA161" s="522">
        <f>'Input Bank'!AA161</f>
        <v>0</v>
      </c>
      <c r="AB161" s="522">
        <f>'Input Bank'!AB161</f>
        <v>0</v>
      </c>
      <c r="AC161" s="522">
        <f>'Input Bank'!AC161</f>
        <v>0</v>
      </c>
      <c r="AD161" s="522">
        <f>'Input Bank'!AD161</f>
        <v>0</v>
      </c>
      <c r="AE161" s="522">
        <f>'Input Bank'!AE161</f>
        <v>0</v>
      </c>
      <c r="AF161" s="522">
        <f>'Input Bank'!AF161</f>
        <v>0</v>
      </c>
      <c r="AG161" s="522">
        <f>'Input Bank'!AG161</f>
        <v>0</v>
      </c>
      <c r="AH161" s="522">
        <f>'Input Bank'!AH161</f>
        <v>0</v>
      </c>
      <c r="AI161" s="522">
        <f>'Input Bank'!AI161</f>
        <v>0</v>
      </c>
      <c r="AJ161" s="522">
        <f>'Input Bank'!AJ161</f>
        <v>0</v>
      </c>
      <c r="AK161" s="522">
        <f>'Input Bank'!AK161</f>
        <v>0</v>
      </c>
      <c r="AL161" s="522">
        <f>'Input Bank'!AL161</f>
        <v>0</v>
      </c>
      <c r="AM161" s="522">
        <f>'Input Bank'!AM161</f>
        <v>0</v>
      </c>
      <c r="AN161" s="522">
        <f>'Input Bank'!AN161</f>
        <v>0</v>
      </c>
      <c r="AO161" s="522">
        <f>'Input Bank'!AO161</f>
        <v>0</v>
      </c>
      <c r="AP161" s="522">
        <f>'Input Bank'!AP161</f>
        <v>0</v>
      </c>
      <c r="AQ161" s="522">
        <f>'Input Bank'!AQ161</f>
        <v>0</v>
      </c>
      <c r="AR161" s="522">
        <f>'Input Bank'!AR161</f>
        <v>0</v>
      </c>
      <c r="AS161" s="522">
        <f>'Input Bank'!AS161</f>
        <v>0</v>
      </c>
      <c r="AT161" s="522">
        <f>'Input Bank'!AT161</f>
        <v>0</v>
      </c>
      <c r="AU161" s="522">
        <f>'Input Bank'!AU161</f>
        <v>0</v>
      </c>
      <c r="AV161" s="522">
        <f>'Input Bank'!AV161</f>
        <v>0</v>
      </c>
      <c r="AW161" s="522">
        <f>'Input Bank'!AW161</f>
        <v>0</v>
      </c>
      <c r="AX161" s="522">
        <f>'Input Bank'!AX161</f>
        <v>0</v>
      </c>
      <c r="AY161" s="522">
        <f>'Input Bank'!AY161</f>
        <v>0</v>
      </c>
      <c r="AZ161" s="522">
        <f>'Input Bank'!AZ161</f>
        <v>0</v>
      </c>
      <c r="BA161" s="522">
        <f>'Input Bank'!BA161</f>
        <v>0</v>
      </c>
      <c r="BC161" s="23"/>
      <c r="BD161" s="27"/>
      <c r="BE161" s="23"/>
      <c r="BF161" s="23"/>
      <c r="BG161" s="23"/>
      <c r="BH161" s="23"/>
      <c r="BI161" s="23"/>
      <c r="BJ161" s="23"/>
      <c r="BK161" s="49"/>
      <c r="BL161" s="415"/>
      <c r="BM161" s="415"/>
      <c r="BN161" s="415"/>
    </row>
    <row r="162" spans="1:66" s="24" customFormat="1" ht="26">
      <c r="A162" s="439">
        <f>Bobot!P84</f>
        <v>0</v>
      </c>
      <c r="B162" s="439"/>
      <c r="C162" s="439"/>
      <c r="D162" s="439"/>
      <c r="E162" s="439"/>
      <c r="F162" s="47" t="s">
        <v>318</v>
      </c>
      <c r="G162" s="67" t="s">
        <v>572</v>
      </c>
      <c r="H162" s="36" t="s">
        <v>228</v>
      </c>
      <c r="I162" s="456"/>
      <c r="J162" s="520"/>
      <c r="K162" s="523"/>
      <c r="L162" s="442"/>
      <c r="M162" s="522">
        <f>'Input Bank'!M162</f>
        <v>0</v>
      </c>
      <c r="N162" s="522">
        <f>'Input Bank'!N162</f>
        <v>0</v>
      </c>
      <c r="O162" s="522">
        <f>'Input Bank'!O162</f>
        <v>0</v>
      </c>
      <c r="P162" s="522">
        <f>'Input Bank'!P162</f>
        <v>0</v>
      </c>
      <c r="Q162" s="522">
        <f>'Input Bank'!Q162</f>
        <v>0</v>
      </c>
      <c r="R162" s="522">
        <f>'Input Bank'!R162</f>
        <v>0</v>
      </c>
      <c r="S162" s="522">
        <f>'Input Bank'!S162</f>
        <v>0</v>
      </c>
      <c r="T162" s="522">
        <f>'Input Bank'!T162</f>
        <v>0</v>
      </c>
      <c r="U162" s="522">
        <f>'Input Bank'!U162</f>
        <v>0</v>
      </c>
      <c r="V162" s="522">
        <f>'Input Bank'!V162</f>
        <v>0</v>
      </c>
      <c r="W162" s="522">
        <f>'Input Bank'!W162</f>
        <v>0</v>
      </c>
      <c r="X162" s="522">
        <f>'Input Bank'!X162</f>
        <v>0</v>
      </c>
      <c r="Y162" s="522">
        <f>'Input Bank'!Y162</f>
        <v>0</v>
      </c>
      <c r="Z162" s="522">
        <f>'Input Bank'!Z162</f>
        <v>0</v>
      </c>
      <c r="AA162" s="522">
        <f>'Input Bank'!AA162</f>
        <v>0</v>
      </c>
      <c r="AB162" s="522">
        <f>'Input Bank'!AB162</f>
        <v>0</v>
      </c>
      <c r="AC162" s="522">
        <f>'Input Bank'!AC162</f>
        <v>0</v>
      </c>
      <c r="AD162" s="522">
        <f>'Input Bank'!AD162</f>
        <v>0</v>
      </c>
      <c r="AE162" s="522">
        <f>'Input Bank'!AE162</f>
        <v>0</v>
      </c>
      <c r="AF162" s="522">
        <f>'Input Bank'!AF162</f>
        <v>0</v>
      </c>
      <c r="AG162" s="522">
        <f>'Input Bank'!AG162</f>
        <v>0</v>
      </c>
      <c r="AH162" s="522">
        <f>'Input Bank'!AH162</f>
        <v>0</v>
      </c>
      <c r="AI162" s="522">
        <f>'Input Bank'!AI162</f>
        <v>0</v>
      </c>
      <c r="AJ162" s="522">
        <f>'Input Bank'!AJ162</f>
        <v>0</v>
      </c>
      <c r="AK162" s="522">
        <f>'Input Bank'!AK162</f>
        <v>0</v>
      </c>
      <c r="AL162" s="522">
        <f>'Input Bank'!AL162</f>
        <v>0</v>
      </c>
      <c r="AM162" s="522">
        <f>'Input Bank'!AM162</f>
        <v>0</v>
      </c>
      <c r="AN162" s="522">
        <f>'Input Bank'!AN162</f>
        <v>0</v>
      </c>
      <c r="AO162" s="522">
        <f>'Input Bank'!AO162</f>
        <v>0</v>
      </c>
      <c r="AP162" s="522">
        <f>'Input Bank'!AP162</f>
        <v>0</v>
      </c>
      <c r="AQ162" s="522">
        <f>'Input Bank'!AQ162</f>
        <v>0</v>
      </c>
      <c r="AR162" s="522">
        <f>'Input Bank'!AR162</f>
        <v>0</v>
      </c>
      <c r="AS162" s="522">
        <f>'Input Bank'!AS162</f>
        <v>0</v>
      </c>
      <c r="AT162" s="522">
        <f>'Input Bank'!AT162</f>
        <v>0</v>
      </c>
      <c r="AU162" s="522">
        <f>'Input Bank'!AU162</f>
        <v>0</v>
      </c>
      <c r="AV162" s="522">
        <f>'Input Bank'!AV162</f>
        <v>0</v>
      </c>
      <c r="AW162" s="522">
        <f>'Input Bank'!AW162</f>
        <v>0</v>
      </c>
      <c r="AX162" s="522">
        <f>'Input Bank'!AX162</f>
        <v>0</v>
      </c>
      <c r="AY162" s="522">
        <f>'Input Bank'!AY162</f>
        <v>0</v>
      </c>
      <c r="AZ162" s="522">
        <f>'Input Bank'!AZ162</f>
        <v>0</v>
      </c>
      <c r="BA162" s="522">
        <f>'Input Bank'!BA162</f>
        <v>0</v>
      </c>
      <c r="BC162" s="23"/>
      <c r="BD162" s="27"/>
      <c r="BE162" s="23"/>
      <c r="BF162" s="23"/>
      <c r="BG162" s="23"/>
      <c r="BH162" s="23"/>
      <c r="BI162" s="23"/>
      <c r="BJ162" s="23"/>
      <c r="BK162" s="49"/>
      <c r="BL162" s="415"/>
      <c r="BM162" s="415"/>
      <c r="BN162" s="415"/>
    </row>
    <row r="163" spans="1:66" s="24" customFormat="1" ht="13">
      <c r="A163" s="439">
        <f>Bobot!P85</f>
        <v>0</v>
      </c>
      <c r="B163" s="439"/>
      <c r="C163" s="439"/>
      <c r="D163" s="439"/>
      <c r="E163" s="439"/>
      <c r="F163" s="47" t="s">
        <v>319</v>
      </c>
      <c r="G163" s="69" t="s">
        <v>464</v>
      </c>
      <c r="H163" s="45" t="s">
        <v>199</v>
      </c>
      <c r="I163" s="456"/>
      <c r="J163" s="520"/>
      <c r="K163" s="523"/>
      <c r="L163" s="524"/>
      <c r="M163" s="522">
        <f>'Input Bank'!M163</f>
        <v>0</v>
      </c>
      <c r="N163" s="522">
        <f>'Input Bank'!N163</f>
        <v>0</v>
      </c>
      <c r="O163" s="522">
        <f>'Input Bank'!O163</f>
        <v>0</v>
      </c>
      <c r="P163" s="522">
        <f>'Input Bank'!P163</f>
        <v>0</v>
      </c>
      <c r="Q163" s="522">
        <f>'Input Bank'!Q163</f>
        <v>0</v>
      </c>
      <c r="R163" s="522">
        <f>'Input Bank'!R163</f>
        <v>0</v>
      </c>
      <c r="S163" s="522">
        <f>'Input Bank'!S163</f>
        <v>0</v>
      </c>
      <c r="T163" s="522">
        <f>'Input Bank'!T163</f>
        <v>0</v>
      </c>
      <c r="U163" s="522">
        <f>'Input Bank'!U163</f>
        <v>0</v>
      </c>
      <c r="V163" s="522">
        <f>'Input Bank'!V163</f>
        <v>0</v>
      </c>
      <c r="W163" s="522">
        <f>'Input Bank'!W163</f>
        <v>0</v>
      </c>
      <c r="X163" s="522">
        <f>'Input Bank'!X163</f>
        <v>0</v>
      </c>
      <c r="Y163" s="522">
        <f>'Input Bank'!Y163</f>
        <v>0</v>
      </c>
      <c r="Z163" s="522">
        <f>'Input Bank'!Z163</f>
        <v>0</v>
      </c>
      <c r="AA163" s="522">
        <f>'Input Bank'!AA163</f>
        <v>0</v>
      </c>
      <c r="AB163" s="522">
        <f>'Input Bank'!AB163</f>
        <v>0</v>
      </c>
      <c r="AC163" s="522">
        <f>'Input Bank'!AC163</f>
        <v>0</v>
      </c>
      <c r="AD163" s="522">
        <f>'Input Bank'!AD163</f>
        <v>0</v>
      </c>
      <c r="AE163" s="522">
        <f>'Input Bank'!AE163</f>
        <v>0</v>
      </c>
      <c r="AF163" s="522">
        <f>'Input Bank'!AF163</f>
        <v>0</v>
      </c>
      <c r="AG163" s="522">
        <f>'Input Bank'!AG163</f>
        <v>0</v>
      </c>
      <c r="AH163" s="522">
        <f>'Input Bank'!AH163</f>
        <v>0</v>
      </c>
      <c r="AI163" s="522">
        <f>'Input Bank'!AI163</f>
        <v>0</v>
      </c>
      <c r="AJ163" s="522">
        <f>'Input Bank'!AJ163</f>
        <v>0</v>
      </c>
      <c r="AK163" s="522">
        <f>'Input Bank'!AK163</f>
        <v>0</v>
      </c>
      <c r="AL163" s="522">
        <f>'Input Bank'!AL163</f>
        <v>0</v>
      </c>
      <c r="AM163" s="522">
        <f>'Input Bank'!AM163</f>
        <v>0</v>
      </c>
      <c r="AN163" s="522">
        <f>'Input Bank'!AN163</f>
        <v>0</v>
      </c>
      <c r="AO163" s="522">
        <f>'Input Bank'!AO163</f>
        <v>0</v>
      </c>
      <c r="AP163" s="522">
        <f>'Input Bank'!AP163</f>
        <v>0</v>
      </c>
      <c r="AQ163" s="522">
        <f>'Input Bank'!AQ163</f>
        <v>0</v>
      </c>
      <c r="AR163" s="522">
        <f>'Input Bank'!AR163</f>
        <v>0</v>
      </c>
      <c r="AS163" s="522">
        <f>'Input Bank'!AS163</f>
        <v>0</v>
      </c>
      <c r="AT163" s="522">
        <f>'Input Bank'!AT163</f>
        <v>0</v>
      </c>
      <c r="AU163" s="522">
        <f>'Input Bank'!AU163</f>
        <v>0</v>
      </c>
      <c r="AV163" s="522">
        <f>'Input Bank'!AV163</f>
        <v>0</v>
      </c>
      <c r="AW163" s="522">
        <f>'Input Bank'!AW163</f>
        <v>0</v>
      </c>
      <c r="AX163" s="522">
        <f>'Input Bank'!AX163</f>
        <v>0</v>
      </c>
      <c r="AY163" s="522">
        <f>'Input Bank'!AY163</f>
        <v>0</v>
      </c>
      <c r="AZ163" s="522">
        <f>'Input Bank'!AZ163</f>
        <v>0</v>
      </c>
      <c r="BA163" s="522">
        <f>'Input Bank'!BA163</f>
        <v>0</v>
      </c>
      <c r="BC163" s="23"/>
      <c r="BD163" s="27"/>
      <c r="BE163" s="23"/>
      <c r="BF163" s="23"/>
      <c r="BG163" s="23"/>
      <c r="BH163" s="23"/>
      <c r="BI163" s="23"/>
      <c r="BJ163" s="23"/>
      <c r="BK163" s="49"/>
      <c r="BL163" s="415"/>
      <c r="BM163" s="415"/>
      <c r="BN163" s="415"/>
    </row>
    <row r="164" spans="1:66" s="24" customFormat="1" ht="13">
      <c r="A164" s="439" t="e">
        <f>Bobot!#REF!</f>
        <v>#REF!</v>
      </c>
      <c r="B164" s="439"/>
      <c r="C164" s="439"/>
      <c r="D164" s="439"/>
      <c r="E164" s="439"/>
      <c r="F164" s="47" t="s">
        <v>320</v>
      </c>
      <c r="G164" s="69" t="s">
        <v>465</v>
      </c>
      <c r="H164" s="45" t="s">
        <v>182</v>
      </c>
      <c r="I164" s="456"/>
      <c r="J164" s="520"/>
      <c r="K164" s="523"/>
      <c r="L164" s="524"/>
      <c r="M164" s="522">
        <f>'Input Bank'!M164</f>
        <v>0</v>
      </c>
      <c r="N164" s="522">
        <f>'Input Bank'!N164</f>
        <v>0</v>
      </c>
      <c r="O164" s="522">
        <f>'Input Bank'!O164</f>
        <v>0</v>
      </c>
      <c r="P164" s="522">
        <f>'Input Bank'!P164</f>
        <v>0</v>
      </c>
      <c r="Q164" s="522">
        <f>'Input Bank'!Q164</f>
        <v>0</v>
      </c>
      <c r="R164" s="522">
        <f>'Input Bank'!R164</f>
        <v>0</v>
      </c>
      <c r="S164" s="522">
        <f>'Input Bank'!S164</f>
        <v>0</v>
      </c>
      <c r="T164" s="522">
        <f>'Input Bank'!T164</f>
        <v>0</v>
      </c>
      <c r="U164" s="522">
        <f>'Input Bank'!U164</f>
        <v>0</v>
      </c>
      <c r="V164" s="522">
        <f>'Input Bank'!V164</f>
        <v>0</v>
      </c>
      <c r="W164" s="522">
        <f>'Input Bank'!W164</f>
        <v>0</v>
      </c>
      <c r="X164" s="522">
        <f>'Input Bank'!X164</f>
        <v>0</v>
      </c>
      <c r="Y164" s="522">
        <f>'Input Bank'!Y164</f>
        <v>0</v>
      </c>
      <c r="Z164" s="522">
        <f>'Input Bank'!Z164</f>
        <v>0</v>
      </c>
      <c r="AA164" s="522">
        <f>'Input Bank'!AA164</f>
        <v>0</v>
      </c>
      <c r="AB164" s="522">
        <f>'Input Bank'!AB164</f>
        <v>0</v>
      </c>
      <c r="AC164" s="522">
        <f>'Input Bank'!AC164</f>
        <v>0</v>
      </c>
      <c r="AD164" s="522">
        <f>'Input Bank'!AD164</f>
        <v>0</v>
      </c>
      <c r="AE164" s="522">
        <f>'Input Bank'!AE164</f>
        <v>0</v>
      </c>
      <c r="AF164" s="522">
        <f>'Input Bank'!AF164</f>
        <v>0</v>
      </c>
      <c r="AG164" s="522">
        <f>'Input Bank'!AG164</f>
        <v>0</v>
      </c>
      <c r="AH164" s="522">
        <f>'Input Bank'!AH164</f>
        <v>0</v>
      </c>
      <c r="AI164" s="522">
        <f>'Input Bank'!AI164</f>
        <v>0</v>
      </c>
      <c r="AJ164" s="522">
        <f>'Input Bank'!AJ164</f>
        <v>0</v>
      </c>
      <c r="AK164" s="522">
        <f>'Input Bank'!AK164</f>
        <v>0</v>
      </c>
      <c r="AL164" s="522">
        <f>'Input Bank'!AL164</f>
        <v>0</v>
      </c>
      <c r="AM164" s="522">
        <f>'Input Bank'!AM164</f>
        <v>0</v>
      </c>
      <c r="AN164" s="522">
        <f>'Input Bank'!AN164</f>
        <v>0</v>
      </c>
      <c r="AO164" s="522">
        <f>'Input Bank'!AO164</f>
        <v>0</v>
      </c>
      <c r="AP164" s="522">
        <f>'Input Bank'!AP164</f>
        <v>0</v>
      </c>
      <c r="AQ164" s="522">
        <f>'Input Bank'!AQ164</f>
        <v>0</v>
      </c>
      <c r="AR164" s="522">
        <f>'Input Bank'!AR164</f>
        <v>0</v>
      </c>
      <c r="AS164" s="522">
        <f>'Input Bank'!AS164</f>
        <v>0</v>
      </c>
      <c r="AT164" s="522">
        <f>'Input Bank'!AT164</f>
        <v>0</v>
      </c>
      <c r="AU164" s="522">
        <f>'Input Bank'!AU164</f>
        <v>0</v>
      </c>
      <c r="AV164" s="522">
        <f>'Input Bank'!AV164</f>
        <v>0</v>
      </c>
      <c r="AW164" s="522">
        <f>'Input Bank'!AW164</f>
        <v>0</v>
      </c>
      <c r="AX164" s="522">
        <f>'Input Bank'!AX164</f>
        <v>0</v>
      </c>
      <c r="AY164" s="522">
        <f>'Input Bank'!AY164</f>
        <v>0</v>
      </c>
      <c r="AZ164" s="522">
        <f>'Input Bank'!AZ164</f>
        <v>0</v>
      </c>
      <c r="BA164" s="522">
        <f>'Input Bank'!BA164</f>
        <v>0</v>
      </c>
      <c r="BB164" s="21"/>
      <c r="BC164" s="23"/>
      <c r="BD164" s="27"/>
      <c r="BE164" s="27"/>
      <c r="BF164" s="23"/>
      <c r="BG164" s="23"/>
      <c r="BH164" s="23"/>
      <c r="BI164" s="23"/>
      <c r="BJ164" s="23"/>
      <c r="BK164" s="49"/>
      <c r="BL164" s="415"/>
      <c r="BM164" s="415"/>
      <c r="BN164" s="415"/>
    </row>
    <row r="165" spans="1:66" s="24" customFormat="1" ht="13">
      <c r="A165" s="439">
        <f>Bobot!P86</f>
        <v>0</v>
      </c>
      <c r="B165" s="439"/>
      <c r="C165" s="439"/>
      <c r="D165" s="439"/>
      <c r="E165" s="439"/>
      <c r="F165" s="47" t="s">
        <v>321</v>
      </c>
      <c r="G165" s="69" t="s">
        <v>466</v>
      </c>
      <c r="H165" s="45" t="s">
        <v>200</v>
      </c>
      <c r="I165" s="456"/>
      <c r="J165" s="520"/>
      <c r="K165" s="523"/>
      <c r="L165" s="524"/>
      <c r="M165" s="522">
        <f>'Input Bank'!M165</f>
        <v>0</v>
      </c>
      <c r="N165" s="522">
        <f>'Input Bank'!N165</f>
        <v>0</v>
      </c>
      <c r="O165" s="522">
        <f>'Input Bank'!O165</f>
        <v>0</v>
      </c>
      <c r="P165" s="522">
        <f>'Input Bank'!P165</f>
        <v>0</v>
      </c>
      <c r="Q165" s="522">
        <f>'Input Bank'!Q165</f>
        <v>0</v>
      </c>
      <c r="R165" s="522">
        <f>'Input Bank'!R165</f>
        <v>0</v>
      </c>
      <c r="S165" s="522">
        <f>'Input Bank'!S165</f>
        <v>0</v>
      </c>
      <c r="T165" s="522">
        <f>'Input Bank'!T165</f>
        <v>0</v>
      </c>
      <c r="U165" s="522">
        <f>'Input Bank'!U165</f>
        <v>0</v>
      </c>
      <c r="V165" s="522">
        <f>'Input Bank'!V165</f>
        <v>0</v>
      </c>
      <c r="W165" s="522">
        <f>'Input Bank'!W165</f>
        <v>0</v>
      </c>
      <c r="X165" s="522">
        <f>'Input Bank'!X165</f>
        <v>0</v>
      </c>
      <c r="Y165" s="522">
        <f>'Input Bank'!Y165</f>
        <v>0</v>
      </c>
      <c r="Z165" s="522">
        <f>'Input Bank'!Z165</f>
        <v>0</v>
      </c>
      <c r="AA165" s="522">
        <f>'Input Bank'!AA165</f>
        <v>0</v>
      </c>
      <c r="AB165" s="522">
        <f>'Input Bank'!AB165</f>
        <v>0</v>
      </c>
      <c r="AC165" s="522">
        <f>'Input Bank'!AC165</f>
        <v>0</v>
      </c>
      <c r="AD165" s="522">
        <f>'Input Bank'!AD165</f>
        <v>0</v>
      </c>
      <c r="AE165" s="522">
        <f>'Input Bank'!AE165</f>
        <v>0</v>
      </c>
      <c r="AF165" s="522">
        <f>'Input Bank'!AF165</f>
        <v>0</v>
      </c>
      <c r="AG165" s="522">
        <f>'Input Bank'!AG165</f>
        <v>0</v>
      </c>
      <c r="AH165" s="522">
        <f>'Input Bank'!AH165</f>
        <v>0</v>
      </c>
      <c r="AI165" s="522">
        <f>'Input Bank'!AI165</f>
        <v>0</v>
      </c>
      <c r="AJ165" s="522">
        <f>'Input Bank'!AJ165</f>
        <v>0</v>
      </c>
      <c r="AK165" s="522">
        <f>'Input Bank'!AK165</f>
        <v>0</v>
      </c>
      <c r="AL165" s="522">
        <f>'Input Bank'!AL165</f>
        <v>0</v>
      </c>
      <c r="AM165" s="522">
        <f>'Input Bank'!AM165</f>
        <v>0</v>
      </c>
      <c r="AN165" s="522">
        <f>'Input Bank'!AN165</f>
        <v>0</v>
      </c>
      <c r="AO165" s="522">
        <f>'Input Bank'!AO165</f>
        <v>0</v>
      </c>
      <c r="AP165" s="522">
        <f>'Input Bank'!AP165</f>
        <v>0</v>
      </c>
      <c r="AQ165" s="522">
        <f>'Input Bank'!AQ165</f>
        <v>0</v>
      </c>
      <c r="AR165" s="522">
        <f>'Input Bank'!AR165</f>
        <v>0</v>
      </c>
      <c r="AS165" s="522">
        <f>'Input Bank'!AS165</f>
        <v>0</v>
      </c>
      <c r="AT165" s="522">
        <f>'Input Bank'!AT165</f>
        <v>0</v>
      </c>
      <c r="AU165" s="522">
        <f>'Input Bank'!AU165</f>
        <v>0</v>
      </c>
      <c r="AV165" s="522">
        <f>'Input Bank'!AV165</f>
        <v>0</v>
      </c>
      <c r="AW165" s="522">
        <f>'Input Bank'!AW165</f>
        <v>0</v>
      </c>
      <c r="AX165" s="522">
        <f>'Input Bank'!AX165</f>
        <v>0</v>
      </c>
      <c r="AY165" s="522">
        <f>'Input Bank'!AY165</f>
        <v>0</v>
      </c>
      <c r="AZ165" s="522">
        <f>'Input Bank'!AZ165</f>
        <v>0</v>
      </c>
      <c r="BA165" s="522">
        <f>'Input Bank'!BA165</f>
        <v>0</v>
      </c>
      <c r="BB165" s="21"/>
      <c r="BC165" s="27"/>
      <c r="BD165" s="27"/>
      <c r="BE165" s="27"/>
      <c r="BF165" s="23"/>
      <c r="BG165" s="23"/>
      <c r="BH165" s="23"/>
      <c r="BI165" s="23"/>
      <c r="BJ165" s="23"/>
      <c r="BK165" s="49"/>
      <c r="BL165" s="415"/>
      <c r="BM165" s="415"/>
      <c r="BN165" s="415"/>
    </row>
    <row r="166" spans="1:66" s="24" customFormat="1" ht="26">
      <c r="A166" s="439">
        <f>Bobot!P87</f>
        <v>0</v>
      </c>
      <c r="B166" s="439"/>
      <c r="C166" s="439"/>
      <c r="D166" s="439"/>
      <c r="E166" s="439"/>
      <c r="F166" s="47" t="s">
        <v>336</v>
      </c>
      <c r="G166" s="67" t="s">
        <v>573</v>
      </c>
      <c r="H166" s="36" t="s">
        <v>201</v>
      </c>
      <c r="I166" s="456"/>
      <c r="J166" s="520"/>
      <c r="K166" s="523"/>
      <c r="L166" s="442"/>
      <c r="M166" s="522">
        <f>'Input Bank'!M166</f>
        <v>0</v>
      </c>
      <c r="N166" s="522">
        <f>'Input Bank'!N166</f>
        <v>0</v>
      </c>
      <c r="O166" s="522">
        <f>'Input Bank'!O166</f>
        <v>0</v>
      </c>
      <c r="P166" s="522">
        <f>'Input Bank'!P166</f>
        <v>0</v>
      </c>
      <c r="Q166" s="522">
        <f>'Input Bank'!Q166</f>
        <v>0</v>
      </c>
      <c r="R166" s="522">
        <f>'Input Bank'!R166</f>
        <v>0</v>
      </c>
      <c r="S166" s="522">
        <f>'Input Bank'!S166</f>
        <v>0</v>
      </c>
      <c r="T166" s="522">
        <f>'Input Bank'!T166</f>
        <v>0</v>
      </c>
      <c r="U166" s="522">
        <f>'Input Bank'!U166</f>
        <v>0</v>
      </c>
      <c r="V166" s="522">
        <f>'Input Bank'!V166</f>
        <v>0</v>
      </c>
      <c r="W166" s="522">
        <f>'Input Bank'!W166</f>
        <v>0</v>
      </c>
      <c r="X166" s="522">
        <f>'Input Bank'!X166</f>
        <v>0</v>
      </c>
      <c r="Y166" s="522">
        <f>'Input Bank'!Y166</f>
        <v>0</v>
      </c>
      <c r="Z166" s="522">
        <f>'Input Bank'!Z166</f>
        <v>0</v>
      </c>
      <c r="AA166" s="522">
        <f>'Input Bank'!AA166</f>
        <v>0</v>
      </c>
      <c r="AB166" s="522">
        <f>'Input Bank'!AB166</f>
        <v>0</v>
      </c>
      <c r="AC166" s="522">
        <f>'Input Bank'!AC166</f>
        <v>0</v>
      </c>
      <c r="AD166" s="522">
        <f>'Input Bank'!AD166</f>
        <v>0</v>
      </c>
      <c r="AE166" s="522">
        <f>'Input Bank'!AE166</f>
        <v>0</v>
      </c>
      <c r="AF166" s="522">
        <f>'Input Bank'!AF166</f>
        <v>0</v>
      </c>
      <c r="AG166" s="522">
        <f>'Input Bank'!AG166</f>
        <v>0</v>
      </c>
      <c r="AH166" s="522">
        <f>'Input Bank'!AH166</f>
        <v>0</v>
      </c>
      <c r="AI166" s="522">
        <f>'Input Bank'!AI166</f>
        <v>0</v>
      </c>
      <c r="AJ166" s="522">
        <f>'Input Bank'!AJ166</f>
        <v>0</v>
      </c>
      <c r="AK166" s="522">
        <f>'Input Bank'!AK166</f>
        <v>0</v>
      </c>
      <c r="AL166" s="522">
        <f>'Input Bank'!AL166</f>
        <v>0</v>
      </c>
      <c r="AM166" s="522">
        <f>'Input Bank'!AM166</f>
        <v>0</v>
      </c>
      <c r="AN166" s="522">
        <f>'Input Bank'!AN166</f>
        <v>0</v>
      </c>
      <c r="AO166" s="522">
        <f>'Input Bank'!AO166</f>
        <v>0</v>
      </c>
      <c r="AP166" s="522">
        <f>'Input Bank'!AP166</f>
        <v>0</v>
      </c>
      <c r="AQ166" s="522">
        <f>'Input Bank'!AQ166</f>
        <v>0</v>
      </c>
      <c r="AR166" s="522">
        <f>'Input Bank'!AR166</f>
        <v>0</v>
      </c>
      <c r="AS166" s="522">
        <f>'Input Bank'!AS166</f>
        <v>0</v>
      </c>
      <c r="AT166" s="522">
        <f>'Input Bank'!AT166</f>
        <v>0</v>
      </c>
      <c r="AU166" s="522">
        <f>'Input Bank'!AU166</f>
        <v>0</v>
      </c>
      <c r="AV166" s="522">
        <f>'Input Bank'!AV166</f>
        <v>0</v>
      </c>
      <c r="AW166" s="522">
        <f>'Input Bank'!AW166</f>
        <v>0</v>
      </c>
      <c r="AX166" s="522">
        <f>'Input Bank'!AX166</f>
        <v>0</v>
      </c>
      <c r="AY166" s="522">
        <f>'Input Bank'!AY166</f>
        <v>0</v>
      </c>
      <c r="AZ166" s="522">
        <f>'Input Bank'!AZ166</f>
        <v>0</v>
      </c>
      <c r="BA166" s="522">
        <f>'Input Bank'!BA166</f>
        <v>0</v>
      </c>
      <c r="BB166" s="21"/>
      <c r="BC166" s="23"/>
      <c r="BD166" s="27"/>
      <c r="BE166" s="27"/>
      <c r="BF166" s="23"/>
      <c r="BG166" s="23"/>
      <c r="BH166" s="23"/>
      <c r="BI166" s="23"/>
      <c r="BJ166" s="23"/>
      <c r="BK166" s="23"/>
      <c r="BL166" s="415"/>
      <c r="BM166" s="415"/>
      <c r="BN166" s="415"/>
    </row>
    <row r="167" spans="1:66" s="24" customFormat="1">
      <c r="A167" s="439" t="e">
        <f>Bobot!#REF!</f>
        <v>#REF!</v>
      </c>
      <c r="B167" s="439"/>
      <c r="C167" s="439"/>
      <c r="D167" s="439"/>
      <c r="E167" s="439"/>
      <c r="F167" s="47" t="s">
        <v>337</v>
      </c>
      <c r="G167" s="69" t="s">
        <v>469</v>
      </c>
      <c r="H167" s="45" t="s">
        <v>199</v>
      </c>
      <c r="I167" s="456"/>
      <c r="J167" s="520"/>
      <c r="K167" s="523"/>
      <c r="L167" s="524"/>
      <c r="M167" s="522">
        <f>'Input Bank'!M167</f>
        <v>0</v>
      </c>
      <c r="N167" s="522">
        <f>'Input Bank'!N167</f>
        <v>0</v>
      </c>
      <c r="O167" s="522">
        <f>'Input Bank'!O167</f>
        <v>0</v>
      </c>
      <c r="P167" s="522">
        <f>'Input Bank'!P167</f>
        <v>0</v>
      </c>
      <c r="Q167" s="522">
        <f>'Input Bank'!Q167</f>
        <v>0</v>
      </c>
      <c r="R167" s="522">
        <f>'Input Bank'!R167</f>
        <v>0</v>
      </c>
      <c r="S167" s="522">
        <f>'Input Bank'!S167</f>
        <v>0</v>
      </c>
      <c r="T167" s="522">
        <f>'Input Bank'!T167</f>
        <v>0</v>
      </c>
      <c r="U167" s="522">
        <f>'Input Bank'!U167</f>
        <v>0</v>
      </c>
      <c r="V167" s="522">
        <f>'Input Bank'!V167</f>
        <v>0</v>
      </c>
      <c r="W167" s="522">
        <f>'Input Bank'!W167</f>
        <v>0</v>
      </c>
      <c r="X167" s="522">
        <f>'Input Bank'!X167</f>
        <v>0</v>
      </c>
      <c r="Y167" s="522">
        <f>'Input Bank'!Y167</f>
        <v>0</v>
      </c>
      <c r="Z167" s="522">
        <f>'Input Bank'!Z167</f>
        <v>0</v>
      </c>
      <c r="AA167" s="522">
        <f>'Input Bank'!AA167</f>
        <v>0</v>
      </c>
      <c r="AB167" s="522">
        <f>'Input Bank'!AB167</f>
        <v>0</v>
      </c>
      <c r="AC167" s="522">
        <f>'Input Bank'!AC167</f>
        <v>0</v>
      </c>
      <c r="AD167" s="522">
        <f>'Input Bank'!AD167</f>
        <v>0</v>
      </c>
      <c r="AE167" s="522">
        <f>'Input Bank'!AE167</f>
        <v>0</v>
      </c>
      <c r="AF167" s="522">
        <f>'Input Bank'!AF167</f>
        <v>0</v>
      </c>
      <c r="AG167" s="522">
        <f>'Input Bank'!AG167</f>
        <v>0</v>
      </c>
      <c r="AH167" s="522">
        <f>'Input Bank'!AH167</f>
        <v>0</v>
      </c>
      <c r="AI167" s="522">
        <f>'Input Bank'!AI167</f>
        <v>0</v>
      </c>
      <c r="AJ167" s="522">
        <f>'Input Bank'!AJ167</f>
        <v>0</v>
      </c>
      <c r="AK167" s="522">
        <f>'Input Bank'!AK167</f>
        <v>0</v>
      </c>
      <c r="AL167" s="522">
        <f>'Input Bank'!AL167</f>
        <v>0</v>
      </c>
      <c r="AM167" s="522">
        <f>'Input Bank'!AM167</f>
        <v>0</v>
      </c>
      <c r="AN167" s="522">
        <f>'Input Bank'!AN167</f>
        <v>0</v>
      </c>
      <c r="AO167" s="522">
        <f>'Input Bank'!AO167</f>
        <v>0</v>
      </c>
      <c r="AP167" s="522">
        <f>'Input Bank'!AP167</f>
        <v>0</v>
      </c>
      <c r="AQ167" s="522">
        <f>'Input Bank'!AQ167</f>
        <v>0</v>
      </c>
      <c r="AR167" s="522">
        <f>'Input Bank'!AR167</f>
        <v>0</v>
      </c>
      <c r="AS167" s="522">
        <f>'Input Bank'!AS167</f>
        <v>0</v>
      </c>
      <c r="AT167" s="522">
        <f>'Input Bank'!AT167</f>
        <v>0</v>
      </c>
      <c r="AU167" s="522">
        <f>'Input Bank'!AU167</f>
        <v>0</v>
      </c>
      <c r="AV167" s="522">
        <f>'Input Bank'!AV167</f>
        <v>0</v>
      </c>
      <c r="AW167" s="522">
        <f>'Input Bank'!AW167</f>
        <v>0</v>
      </c>
      <c r="AX167" s="522">
        <f>'Input Bank'!AX167</f>
        <v>0</v>
      </c>
      <c r="AY167" s="522">
        <f>'Input Bank'!AY167</f>
        <v>0</v>
      </c>
      <c r="AZ167" s="522">
        <f>'Input Bank'!AZ167</f>
        <v>0</v>
      </c>
      <c r="BA167" s="522">
        <f>'Input Bank'!BA167</f>
        <v>0</v>
      </c>
      <c r="BB167" s="21"/>
      <c r="BC167" s="23"/>
      <c r="BD167" s="27"/>
      <c r="BE167" s="27"/>
      <c r="BF167" s="23"/>
      <c r="BG167" s="23"/>
      <c r="BH167" s="23"/>
      <c r="BI167" s="23"/>
      <c r="BJ167" s="23"/>
      <c r="BK167" s="23"/>
      <c r="BL167" s="415"/>
      <c r="BM167" s="415"/>
      <c r="BN167" s="415"/>
    </row>
    <row r="168" spans="1:66" s="24" customFormat="1">
      <c r="A168" s="439" t="e">
        <f>Bobot!#REF!</f>
        <v>#REF!</v>
      </c>
      <c r="B168" s="439"/>
      <c r="C168" s="439"/>
      <c r="D168" s="439"/>
      <c r="E168" s="439"/>
      <c r="F168" s="47" t="s">
        <v>338</v>
      </c>
      <c r="G168" s="69" t="s">
        <v>468</v>
      </c>
      <c r="H168" s="45" t="s">
        <v>182</v>
      </c>
      <c r="I168" s="456"/>
      <c r="J168" s="520"/>
      <c r="K168" s="523"/>
      <c r="L168" s="524"/>
      <c r="M168" s="522">
        <f>'Input Bank'!M168</f>
        <v>0</v>
      </c>
      <c r="N168" s="522">
        <f>'Input Bank'!N168</f>
        <v>0</v>
      </c>
      <c r="O168" s="522">
        <f>'Input Bank'!O168</f>
        <v>0</v>
      </c>
      <c r="P168" s="522">
        <f>'Input Bank'!P168</f>
        <v>0</v>
      </c>
      <c r="Q168" s="522">
        <f>'Input Bank'!Q168</f>
        <v>0</v>
      </c>
      <c r="R168" s="522">
        <f>'Input Bank'!R168</f>
        <v>0</v>
      </c>
      <c r="S168" s="522">
        <f>'Input Bank'!S168</f>
        <v>0</v>
      </c>
      <c r="T168" s="522">
        <f>'Input Bank'!T168</f>
        <v>0</v>
      </c>
      <c r="U168" s="522">
        <f>'Input Bank'!U168</f>
        <v>0</v>
      </c>
      <c r="V168" s="522">
        <f>'Input Bank'!V168</f>
        <v>0</v>
      </c>
      <c r="W168" s="522">
        <f>'Input Bank'!W168</f>
        <v>0</v>
      </c>
      <c r="X168" s="522">
        <f>'Input Bank'!X168</f>
        <v>0</v>
      </c>
      <c r="Y168" s="522">
        <f>'Input Bank'!Y168</f>
        <v>0</v>
      </c>
      <c r="Z168" s="522">
        <f>'Input Bank'!Z168</f>
        <v>0</v>
      </c>
      <c r="AA168" s="522">
        <f>'Input Bank'!AA168</f>
        <v>0</v>
      </c>
      <c r="AB168" s="522">
        <f>'Input Bank'!AB168</f>
        <v>0</v>
      </c>
      <c r="AC168" s="522">
        <f>'Input Bank'!AC168</f>
        <v>0</v>
      </c>
      <c r="AD168" s="522">
        <f>'Input Bank'!AD168</f>
        <v>0</v>
      </c>
      <c r="AE168" s="522">
        <f>'Input Bank'!AE168</f>
        <v>0</v>
      </c>
      <c r="AF168" s="522">
        <f>'Input Bank'!AF168</f>
        <v>0</v>
      </c>
      <c r="AG168" s="522">
        <f>'Input Bank'!AG168</f>
        <v>0</v>
      </c>
      <c r="AH168" s="522">
        <f>'Input Bank'!AH168</f>
        <v>0</v>
      </c>
      <c r="AI168" s="522">
        <f>'Input Bank'!AI168</f>
        <v>0</v>
      </c>
      <c r="AJ168" s="522">
        <f>'Input Bank'!AJ168</f>
        <v>0</v>
      </c>
      <c r="AK168" s="522">
        <f>'Input Bank'!AK168</f>
        <v>0</v>
      </c>
      <c r="AL168" s="522">
        <f>'Input Bank'!AL168</f>
        <v>0</v>
      </c>
      <c r="AM168" s="522">
        <f>'Input Bank'!AM168</f>
        <v>0</v>
      </c>
      <c r="AN168" s="522">
        <f>'Input Bank'!AN168</f>
        <v>0</v>
      </c>
      <c r="AO168" s="522">
        <f>'Input Bank'!AO168</f>
        <v>0</v>
      </c>
      <c r="AP168" s="522">
        <f>'Input Bank'!AP168</f>
        <v>0</v>
      </c>
      <c r="AQ168" s="522">
        <f>'Input Bank'!AQ168</f>
        <v>0</v>
      </c>
      <c r="AR168" s="522">
        <f>'Input Bank'!AR168</f>
        <v>0</v>
      </c>
      <c r="AS168" s="522">
        <f>'Input Bank'!AS168</f>
        <v>0</v>
      </c>
      <c r="AT168" s="522">
        <f>'Input Bank'!AT168</f>
        <v>0</v>
      </c>
      <c r="AU168" s="522">
        <f>'Input Bank'!AU168</f>
        <v>0</v>
      </c>
      <c r="AV168" s="522">
        <f>'Input Bank'!AV168</f>
        <v>0</v>
      </c>
      <c r="AW168" s="522">
        <f>'Input Bank'!AW168</f>
        <v>0</v>
      </c>
      <c r="AX168" s="522">
        <f>'Input Bank'!AX168</f>
        <v>0</v>
      </c>
      <c r="AY168" s="522">
        <f>'Input Bank'!AY168</f>
        <v>0</v>
      </c>
      <c r="AZ168" s="522">
        <f>'Input Bank'!AZ168</f>
        <v>0</v>
      </c>
      <c r="BA168" s="522">
        <f>'Input Bank'!BA168</f>
        <v>0</v>
      </c>
      <c r="BB168" s="27"/>
      <c r="BC168" s="23"/>
      <c r="BD168" s="27"/>
      <c r="BE168" s="27"/>
      <c r="BF168" s="23"/>
      <c r="BG168" s="23"/>
      <c r="BH168" s="23"/>
      <c r="BI168" s="23"/>
      <c r="BJ168" s="23"/>
      <c r="BK168" s="23"/>
      <c r="BL168" s="415"/>
      <c r="BM168" s="415"/>
      <c r="BN168" s="415"/>
    </row>
    <row r="169" spans="1:66" s="24" customFormat="1" ht="13" thickBot="1">
      <c r="A169" s="439" t="e">
        <f>Bobot!#REF!</f>
        <v>#REF!</v>
      </c>
      <c r="B169" s="439"/>
      <c r="C169" s="439"/>
      <c r="D169" s="439"/>
      <c r="E169" s="439"/>
      <c r="F169" s="47" t="s">
        <v>339</v>
      </c>
      <c r="G169" s="69" t="s">
        <v>467</v>
      </c>
      <c r="H169" s="45" t="s">
        <v>200</v>
      </c>
      <c r="I169" s="525"/>
      <c r="J169" s="526"/>
      <c r="K169" s="527"/>
      <c r="L169" s="528"/>
      <c r="M169" s="529">
        <f>'Input Bank'!M169</f>
        <v>0</v>
      </c>
      <c r="N169" s="530">
        <f>'Input Bank'!N169</f>
        <v>0</v>
      </c>
      <c r="O169" s="530">
        <f>'Input Bank'!O169</f>
        <v>0</v>
      </c>
      <c r="P169" s="530">
        <f>'Input Bank'!P169</f>
        <v>0</v>
      </c>
      <c r="Q169" s="530">
        <f>'Input Bank'!Q169</f>
        <v>0</v>
      </c>
      <c r="R169" s="530">
        <f>'Input Bank'!R169</f>
        <v>0</v>
      </c>
      <c r="S169" s="530">
        <f>'Input Bank'!S169</f>
        <v>0</v>
      </c>
      <c r="T169" s="530">
        <f>'Input Bank'!T169</f>
        <v>0</v>
      </c>
      <c r="U169" s="530">
        <f>'Input Bank'!U169</f>
        <v>0</v>
      </c>
      <c r="V169" s="530">
        <f>'Input Bank'!V169</f>
        <v>0</v>
      </c>
      <c r="W169" s="530">
        <f>'Input Bank'!W169</f>
        <v>0</v>
      </c>
      <c r="X169" s="530">
        <f>'Input Bank'!X169</f>
        <v>0</v>
      </c>
      <c r="Y169" s="530">
        <f>'Input Bank'!Y169</f>
        <v>0</v>
      </c>
      <c r="Z169" s="530">
        <f>'Input Bank'!Z169</f>
        <v>0</v>
      </c>
      <c r="AA169" s="530">
        <f>'Input Bank'!AA169</f>
        <v>0</v>
      </c>
      <c r="AB169" s="530">
        <f>'Input Bank'!AB169</f>
        <v>0</v>
      </c>
      <c r="AC169" s="530">
        <f>'Input Bank'!AC169</f>
        <v>0</v>
      </c>
      <c r="AD169" s="530">
        <f>'Input Bank'!AD169</f>
        <v>0</v>
      </c>
      <c r="AE169" s="530">
        <f>'Input Bank'!AE169</f>
        <v>0</v>
      </c>
      <c r="AF169" s="530">
        <f>'Input Bank'!AF169</f>
        <v>0</v>
      </c>
      <c r="AG169" s="530">
        <f>'Input Bank'!AG169</f>
        <v>0</v>
      </c>
      <c r="AH169" s="530">
        <f>'Input Bank'!AH169</f>
        <v>0</v>
      </c>
      <c r="AI169" s="530">
        <f>'Input Bank'!AI169</f>
        <v>0</v>
      </c>
      <c r="AJ169" s="530">
        <f>'Input Bank'!AJ169</f>
        <v>0</v>
      </c>
      <c r="AK169" s="530">
        <f>'Input Bank'!AK169</f>
        <v>0</v>
      </c>
      <c r="AL169" s="530">
        <f>'Input Bank'!AL169</f>
        <v>0</v>
      </c>
      <c r="AM169" s="530">
        <f>'Input Bank'!AM169</f>
        <v>0</v>
      </c>
      <c r="AN169" s="530">
        <f>'Input Bank'!AN169</f>
        <v>0</v>
      </c>
      <c r="AO169" s="530">
        <f>'Input Bank'!AO169</f>
        <v>0</v>
      </c>
      <c r="AP169" s="530">
        <f>'Input Bank'!AP169</f>
        <v>0</v>
      </c>
      <c r="AQ169" s="530">
        <f>'Input Bank'!AQ169</f>
        <v>0</v>
      </c>
      <c r="AR169" s="530">
        <f>'Input Bank'!AR169</f>
        <v>0</v>
      </c>
      <c r="AS169" s="530">
        <f>'Input Bank'!AS169</f>
        <v>0</v>
      </c>
      <c r="AT169" s="530">
        <f>'Input Bank'!AT169</f>
        <v>0</v>
      </c>
      <c r="AU169" s="530">
        <f>'Input Bank'!AU169</f>
        <v>0</v>
      </c>
      <c r="AV169" s="530">
        <f>'Input Bank'!AV169</f>
        <v>0</v>
      </c>
      <c r="AW169" s="530">
        <f>'Input Bank'!AW169</f>
        <v>0</v>
      </c>
      <c r="AX169" s="530">
        <f>'Input Bank'!AX169</f>
        <v>0</v>
      </c>
      <c r="AY169" s="530">
        <f>'Input Bank'!AY169</f>
        <v>0</v>
      </c>
      <c r="AZ169" s="530">
        <f>'Input Bank'!AZ169</f>
        <v>0</v>
      </c>
      <c r="BA169" s="530">
        <f>'Input Bank'!BA169</f>
        <v>0</v>
      </c>
      <c r="BB169" s="44"/>
      <c r="BC169" s="23"/>
      <c r="BD169" s="27"/>
      <c r="BE169" s="27"/>
      <c r="BF169" s="23"/>
      <c r="BG169" s="23"/>
      <c r="BH169" s="23"/>
      <c r="BI169" s="23"/>
      <c r="BJ169" s="23"/>
      <c r="BK169" s="23"/>
      <c r="BM169" s="415"/>
      <c r="BN169" s="415"/>
    </row>
    <row r="170" spans="1:66" s="24" customFormat="1">
      <c r="A170" s="439" t="e">
        <f>Bobot!#REF!</f>
        <v>#REF!</v>
      </c>
      <c r="B170" s="439"/>
      <c r="C170" s="439"/>
      <c r="D170" s="439"/>
      <c r="E170" s="439"/>
      <c r="F170" s="20"/>
      <c r="G170" s="21"/>
      <c r="H170" s="20"/>
      <c r="I170" s="30"/>
      <c r="J170" s="30"/>
      <c r="K170" s="531"/>
      <c r="L170" s="531"/>
      <c r="M170" s="531"/>
      <c r="N170" s="531"/>
      <c r="O170" s="531"/>
      <c r="P170" s="531"/>
      <c r="Q170" s="531"/>
      <c r="R170" s="531"/>
      <c r="S170" s="531"/>
      <c r="T170" s="531"/>
      <c r="U170" s="531"/>
      <c r="V170" s="531"/>
      <c r="W170" s="531"/>
      <c r="X170" s="531"/>
      <c r="Y170" s="531"/>
      <c r="Z170" s="531"/>
      <c r="AA170" s="531"/>
      <c r="AB170" s="531"/>
      <c r="AC170" s="531"/>
      <c r="AD170" s="531"/>
      <c r="AE170" s="531"/>
      <c r="AF170" s="531"/>
      <c r="AG170" s="531"/>
      <c r="AH170" s="531"/>
      <c r="AI170" s="531"/>
      <c r="AJ170" s="531"/>
      <c r="AK170" s="531"/>
      <c r="AL170" s="531"/>
      <c r="AM170" s="531"/>
      <c r="AN170" s="531"/>
      <c r="AO170" s="531"/>
      <c r="AP170" s="531"/>
      <c r="AQ170" s="531"/>
      <c r="AR170" s="531"/>
      <c r="AS170" s="531"/>
      <c r="AT170" s="531"/>
      <c r="AU170" s="531"/>
      <c r="AV170" s="531"/>
      <c r="AW170" s="531"/>
      <c r="AX170" s="531"/>
      <c r="AY170" s="531"/>
      <c r="AZ170" s="531"/>
      <c r="BA170" s="531"/>
      <c r="BB170" s="44"/>
      <c r="BE170" s="27"/>
      <c r="BF170" s="27"/>
      <c r="BG170" s="23"/>
      <c r="BH170" s="23"/>
      <c r="BI170" s="23"/>
      <c r="BJ170" s="23"/>
      <c r="BK170" s="23"/>
      <c r="BM170" s="415"/>
      <c r="BN170" s="415"/>
    </row>
    <row r="171" spans="1:66" s="24" customFormat="1" ht="13" thickBot="1">
      <c r="A171" s="439">
        <f>Bobot!P88</f>
        <v>0</v>
      </c>
      <c r="B171" s="439"/>
      <c r="C171" s="439"/>
      <c r="D171" s="439"/>
      <c r="E171" s="439"/>
      <c r="F171" s="20"/>
      <c r="G171" s="21"/>
      <c r="H171" s="20"/>
      <c r="I171" s="30"/>
      <c r="J171" s="30"/>
      <c r="K171" s="531"/>
      <c r="L171" s="531"/>
      <c r="M171" s="531"/>
      <c r="N171" s="531"/>
      <c r="O171" s="531"/>
      <c r="P171" s="531"/>
      <c r="Q171" s="531"/>
      <c r="R171" s="531"/>
      <c r="S171" s="531"/>
      <c r="T171" s="531"/>
      <c r="U171" s="531"/>
      <c r="V171" s="531"/>
      <c r="W171" s="531"/>
      <c r="X171" s="531"/>
      <c r="Y171" s="531"/>
      <c r="Z171" s="531"/>
      <c r="AA171" s="531"/>
      <c r="AB171" s="531"/>
      <c r="AC171" s="531"/>
      <c r="AD171" s="531"/>
      <c r="AE171" s="531"/>
      <c r="AF171" s="531"/>
      <c r="AG171" s="531"/>
      <c r="AH171" s="531"/>
      <c r="AI171" s="531"/>
      <c r="AJ171" s="531"/>
      <c r="AK171" s="531"/>
      <c r="AL171" s="531"/>
      <c r="AM171" s="531"/>
      <c r="AN171" s="531"/>
      <c r="AO171" s="531"/>
      <c r="AP171" s="531"/>
      <c r="AQ171" s="531"/>
      <c r="AR171" s="531"/>
      <c r="AS171" s="531"/>
      <c r="AT171" s="531"/>
      <c r="AU171" s="531"/>
      <c r="AV171" s="531"/>
      <c r="AW171" s="531"/>
      <c r="AX171" s="531"/>
      <c r="AY171" s="531"/>
      <c r="AZ171" s="531"/>
      <c r="BA171" s="531"/>
      <c r="BB171" s="44"/>
      <c r="BE171" s="27"/>
      <c r="BF171" s="27"/>
      <c r="BG171" s="23"/>
      <c r="BH171" s="23"/>
      <c r="BI171" s="23"/>
      <c r="BJ171" s="23"/>
      <c r="BK171" s="23"/>
      <c r="BM171" s="415"/>
      <c r="BN171" s="415"/>
    </row>
    <row r="172" spans="1:66" s="24" customFormat="1" ht="26">
      <c r="A172" s="439" t="e">
        <f>Bobot!#REF!</f>
        <v>#REF!</v>
      </c>
      <c r="B172" s="439"/>
      <c r="C172" s="439"/>
      <c r="D172" s="439"/>
      <c r="E172" s="439"/>
      <c r="F172" s="47" t="s">
        <v>340</v>
      </c>
      <c r="G172" s="67">
        <v>8</v>
      </c>
      <c r="H172" s="95" t="s">
        <v>245</v>
      </c>
      <c r="I172" s="518"/>
      <c r="J172" s="519"/>
      <c r="K172" s="436" t="s">
        <v>161</v>
      </c>
      <c r="L172" s="436" t="s">
        <v>162</v>
      </c>
      <c r="M172" s="437" t="s">
        <v>325</v>
      </c>
      <c r="N172" s="436" t="s">
        <v>163</v>
      </c>
      <c r="O172" s="436" t="s">
        <v>164</v>
      </c>
      <c r="P172" s="436" t="s">
        <v>165</v>
      </c>
      <c r="Q172" s="436" t="s">
        <v>166</v>
      </c>
      <c r="R172" s="436" t="s">
        <v>167</v>
      </c>
      <c r="S172" s="436" t="s">
        <v>168</v>
      </c>
      <c r="T172" s="436" t="s">
        <v>280</v>
      </c>
      <c r="U172" s="436" t="s">
        <v>281</v>
      </c>
      <c r="V172" s="436" t="s">
        <v>282</v>
      </c>
      <c r="W172" s="436" t="s">
        <v>283</v>
      </c>
      <c r="X172" s="436" t="s">
        <v>284</v>
      </c>
      <c r="Y172" s="436" t="s">
        <v>285</v>
      </c>
      <c r="Z172" s="436" t="s">
        <v>286</v>
      </c>
      <c r="AA172" s="436" t="s">
        <v>287</v>
      </c>
      <c r="AB172" s="436" t="s">
        <v>288</v>
      </c>
      <c r="AC172" s="436" t="s">
        <v>289</v>
      </c>
      <c r="AD172" s="436" t="s">
        <v>290</v>
      </c>
      <c r="AE172" s="436" t="s">
        <v>291</v>
      </c>
      <c r="AF172" s="436" t="s">
        <v>292</v>
      </c>
      <c r="AG172" s="436" t="s">
        <v>293</v>
      </c>
      <c r="AH172" s="436" t="s">
        <v>294</v>
      </c>
      <c r="AI172" s="436" t="s">
        <v>295</v>
      </c>
      <c r="AJ172" s="436" t="s">
        <v>296</v>
      </c>
      <c r="AK172" s="436" t="s">
        <v>297</v>
      </c>
      <c r="AL172" s="436" t="s">
        <v>298</v>
      </c>
      <c r="AM172" s="436" t="s">
        <v>299</v>
      </c>
      <c r="AN172" s="436" t="s">
        <v>300</v>
      </c>
      <c r="AO172" s="436" t="s">
        <v>301</v>
      </c>
      <c r="AP172" s="436" t="s">
        <v>302</v>
      </c>
      <c r="AQ172" s="436" t="s">
        <v>169</v>
      </c>
      <c r="AR172" s="436" t="s">
        <v>170</v>
      </c>
      <c r="AS172" s="436" t="s">
        <v>171</v>
      </c>
      <c r="AT172" s="436" t="s">
        <v>172</v>
      </c>
      <c r="AU172" s="436" t="s">
        <v>173</v>
      </c>
      <c r="AV172" s="436" t="s">
        <v>174</v>
      </c>
      <c r="AW172" s="436" t="s">
        <v>175</v>
      </c>
      <c r="AX172" s="436" t="s">
        <v>176</v>
      </c>
      <c r="AY172" s="436" t="s">
        <v>177</v>
      </c>
      <c r="AZ172" s="436" t="s">
        <v>178</v>
      </c>
      <c r="BA172" s="436" t="s">
        <v>179</v>
      </c>
      <c r="BB172" s="44"/>
      <c r="BE172" s="27"/>
      <c r="BF172" s="27"/>
      <c r="BG172" s="23"/>
      <c r="BH172" s="23"/>
      <c r="BI172" s="23"/>
      <c r="BJ172" s="23"/>
      <c r="BK172" s="23"/>
      <c r="BL172" s="49"/>
      <c r="BM172" s="415"/>
      <c r="BN172" s="415"/>
    </row>
    <row r="173" spans="1:66" s="24" customFormat="1" ht="13">
      <c r="A173" s="439" t="e">
        <f>Bobot!#REF!</f>
        <v>#REF!</v>
      </c>
      <c r="B173" s="439"/>
      <c r="C173" s="439"/>
      <c r="D173" s="439"/>
      <c r="E173" s="439"/>
      <c r="F173" s="47" t="s">
        <v>341</v>
      </c>
      <c r="G173" s="67" t="s">
        <v>574</v>
      </c>
      <c r="H173" s="36" t="s">
        <v>34</v>
      </c>
      <c r="I173" s="532"/>
      <c r="J173" s="533"/>
      <c r="K173" s="534">
        <f>'Input Bank'!K173</f>
        <v>0</v>
      </c>
      <c r="L173" s="535"/>
      <c r="M173" s="536">
        <f>'Input Bank'!M173</f>
        <v>0</v>
      </c>
      <c r="N173" s="536">
        <f>'Input Bank'!N173</f>
        <v>0</v>
      </c>
      <c r="O173" s="536">
        <f>'Input Bank'!O173</f>
        <v>0</v>
      </c>
      <c r="P173" s="536">
        <f>'Input Bank'!P173</f>
        <v>0</v>
      </c>
      <c r="Q173" s="536">
        <f>'Input Bank'!Q173</f>
        <v>0</v>
      </c>
      <c r="R173" s="536">
        <f>'Input Bank'!R173</f>
        <v>0</v>
      </c>
      <c r="S173" s="536">
        <f>'Input Bank'!S173</f>
        <v>0</v>
      </c>
      <c r="T173" s="536">
        <f>'Input Bank'!T173</f>
        <v>0</v>
      </c>
      <c r="U173" s="536">
        <f>'Input Bank'!U173</f>
        <v>0</v>
      </c>
      <c r="V173" s="536">
        <f>'Input Bank'!V173</f>
        <v>0</v>
      </c>
      <c r="W173" s="536">
        <f>'Input Bank'!W173</f>
        <v>0</v>
      </c>
      <c r="X173" s="536">
        <f>'Input Bank'!X173</f>
        <v>0</v>
      </c>
      <c r="Y173" s="536">
        <f>'Input Bank'!Y173</f>
        <v>0</v>
      </c>
      <c r="Z173" s="536">
        <f>'Input Bank'!Z173</f>
        <v>0</v>
      </c>
      <c r="AA173" s="536">
        <f>'Input Bank'!AA173</f>
        <v>0</v>
      </c>
      <c r="AB173" s="536">
        <f>'Input Bank'!AB173</f>
        <v>0</v>
      </c>
      <c r="AC173" s="536">
        <f>'Input Bank'!AC173</f>
        <v>0</v>
      </c>
      <c r="AD173" s="536">
        <f>'Input Bank'!AD173</f>
        <v>0</v>
      </c>
      <c r="AE173" s="536">
        <f>'Input Bank'!AE173</f>
        <v>0</v>
      </c>
      <c r="AF173" s="536">
        <f>'Input Bank'!AF173</f>
        <v>0</v>
      </c>
      <c r="AG173" s="536">
        <f>'Input Bank'!AG173</f>
        <v>0</v>
      </c>
      <c r="AH173" s="536">
        <f>'Input Bank'!AH173</f>
        <v>0</v>
      </c>
      <c r="AI173" s="536">
        <f>'Input Bank'!AI173</f>
        <v>0</v>
      </c>
      <c r="AJ173" s="536">
        <f>'Input Bank'!AJ173</f>
        <v>0</v>
      </c>
      <c r="AK173" s="536">
        <f>'Input Bank'!AK173</f>
        <v>0</v>
      </c>
      <c r="AL173" s="536">
        <f>'Input Bank'!AL173</f>
        <v>0</v>
      </c>
      <c r="AM173" s="536">
        <f>'Input Bank'!AM173</f>
        <v>0</v>
      </c>
      <c r="AN173" s="536">
        <f>'Input Bank'!AN173</f>
        <v>0</v>
      </c>
      <c r="AO173" s="536">
        <f>'Input Bank'!AO173</f>
        <v>0</v>
      </c>
      <c r="AP173" s="536">
        <f>'Input Bank'!AP173</f>
        <v>0</v>
      </c>
      <c r="AQ173" s="536">
        <f>'Input Bank'!AQ173</f>
        <v>0</v>
      </c>
      <c r="AR173" s="536">
        <f>'Input Bank'!AR173</f>
        <v>0</v>
      </c>
      <c r="AS173" s="536">
        <f>'Input Bank'!AS173</f>
        <v>0</v>
      </c>
      <c r="AT173" s="536">
        <f>'Input Bank'!AT173</f>
        <v>0</v>
      </c>
      <c r="AU173" s="536">
        <f>'Input Bank'!AU173</f>
        <v>0</v>
      </c>
      <c r="AV173" s="536">
        <f>'Input Bank'!AV173</f>
        <v>0</v>
      </c>
      <c r="AW173" s="536">
        <f>'Input Bank'!AW173</f>
        <v>0</v>
      </c>
      <c r="AX173" s="536">
        <f>'Input Bank'!AX173</f>
        <v>0</v>
      </c>
      <c r="AY173" s="536">
        <f>'Input Bank'!AY173</f>
        <v>0</v>
      </c>
      <c r="AZ173" s="536">
        <f>'Input Bank'!AZ173</f>
        <v>0</v>
      </c>
      <c r="BA173" s="537">
        <f>'Input Bank'!BA173</f>
        <v>0</v>
      </c>
      <c r="BB173" s="44"/>
      <c r="BC173" s="22"/>
      <c r="BE173" s="27"/>
      <c r="BF173" s="27"/>
      <c r="BG173" s="27"/>
      <c r="BH173" s="27"/>
      <c r="BI173" s="27"/>
      <c r="BJ173" s="23"/>
      <c r="BK173" s="23"/>
      <c r="BL173" s="49"/>
      <c r="BM173" s="415"/>
      <c r="BN173" s="415"/>
    </row>
    <row r="174" spans="1:66" s="24" customFormat="1" ht="13">
      <c r="A174" s="439" t="e">
        <f>Bobot!#REF!</f>
        <v>#REF!</v>
      </c>
      <c r="B174" s="439"/>
      <c r="C174" s="439"/>
      <c r="D174" s="439"/>
      <c r="E174" s="439"/>
      <c r="F174" s="47" t="s">
        <v>342</v>
      </c>
      <c r="G174" s="69" t="s">
        <v>470</v>
      </c>
      <c r="H174" s="45" t="s">
        <v>203</v>
      </c>
      <c r="I174" s="456"/>
      <c r="J174" s="538"/>
      <c r="K174" s="539">
        <f>'Input Bank'!K174</f>
        <v>0</v>
      </c>
      <c r="L174" s="540"/>
      <c r="M174" s="541">
        <f>'Input Bank'!M174</f>
        <v>0</v>
      </c>
      <c r="N174" s="541">
        <f>'Input Bank'!N174</f>
        <v>0</v>
      </c>
      <c r="O174" s="541">
        <f>'Input Bank'!O174</f>
        <v>0</v>
      </c>
      <c r="P174" s="541">
        <f>'Input Bank'!P174</f>
        <v>0</v>
      </c>
      <c r="Q174" s="541">
        <f>'Input Bank'!Q174</f>
        <v>0</v>
      </c>
      <c r="R174" s="541">
        <f>'Input Bank'!R174</f>
        <v>0</v>
      </c>
      <c r="S174" s="541">
        <f>'Input Bank'!S174</f>
        <v>0</v>
      </c>
      <c r="T174" s="541">
        <f>'Input Bank'!T174</f>
        <v>0</v>
      </c>
      <c r="U174" s="541">
        <f>'Input Bank'!U174</f>
        <v>0</v>
      </c>
      <c r="V174" s="541">
        <f>'Input Bank'!V174</f>
        <v>0</v>
      </c>
      <c r="W174" s="541">
        <f>'Input Bank'!W174</f>
        <v>0</v>
      </c>
      <c r="X174" s="541">
        <f>'Input Bank'!X174</f>
        <v>0</v>
      </c>
      <c r="Y174" s="541">
        <f>'Input Bank'!Y174</f>
        <v>0</v>
      </c>
      <c r="Z174" s="541">
        <f>'Input Bank'!Z174</f>
        <v>0</v>
      </c>
      <c r="AA174" s="541">
        <f>'Input Bank'!AA174</f>
        <v>0</v>
      </c>
      <c r="AB174" s="541">
        <f>'Input Bank'!AB174</f>
        <v>0</v>
      </c>
      <c r="AC174" s="541">
        <f>'Input Bank'!AC174</f>
        <v>0</v>
      </c>
      <c r="AD174" s="541">
        <f>'Input Bank'!AD174</f>
        <v>0</v>
      </c>
      <c r="AE174" s="541">
        <f>'Input Bank'!AE174</f>
        <v>0</v>
      </c>
      <c r="AF174" s="541">
        <f>'Input Bank'!AF174</f>
        <v>0</v>
      </c>
      <c r="AG174" s="541">
        <f>'Input Bank'!AG174</f>
        <v>0</v>
      </c>
      <c r="AH174" s="541">
        <f>'Input Bank'!AH174</f>
        <v>0</v>
      </c>
      <c r="AI174" s="541">
        <f>'Input Bank'!AI174</f>
        <v>0</v>
      </c>
      <c r="AJ174" s="541">
        <f>'Input Bank'!AJ174</f>
        <v>0</v>
      </c>
      <c r="AK174" s="541">
        <f>'Input Bank'!AK174</f>
        <v>0</v>
      </c>
      <c r="AL174" s="541">
        <f>'Input Bank'!AL174</f>
        <v>0</v>
      </c>
      <c r="AM174" s="541">
        <f>'Input Bank'!AM174</f>
        <v>0</v>
      </c>
      <c r="AN174" s="541">
        <f>'Input Bank'!AN174</f>
        <v>0</v>
      </c>
      <c r="AO174" s="541">
        <f>'Input Bank'!AO174</f>
        <v>0</v>
      </c>
      <c r="AP174" s="541">
        <f>'Input Bank'!AP174</f>
        <v>0</v>
      </c>
      <c r="AQ174" s="541">
        <f>'Input Bank'!AQ174</f>
        <v>0</v>
      </c>
      <c r="AR174" s="541">
        <f>'Input Bank'!AR174</f>
        <v>0</v>
      </c>
      <c r="AS174" s="541">
        <f>'Input Bank'!AS174</f>
        <v>0</v>
      </c>
      <c r="AT174" s="541">
        <f>'Input Bank'!AT174</f>
        <v>0</v>
      </c>
      <c r="AU174" s="541">
        <f>'Input Bank'!AU174</f>
        <v>0</v>
      </c>
      <c r="AV174" s="541">
        <f>'Input Bank'!AV174</f>
        <v>0</v>
      </c>
      <c r="AW174" s="541">
        <f>'Input Bank'!AW174</f>
        <v>0</v>
      </c>
      <c r="AX174" s="541">
        <f>'Input Bank'!AX174</f>
        <v>0</v>
      </c>
      <c r="AY174" s="541">
        <f>'Input Bank'!AY174</f>
        <v>0</v>
      </c>
      <c r="AZ174" s="541">
        <f>'Input Bank'!AZ174</f>
        <v>0</v>
      </c>
      <c r="BA174" s="542">
        <f>'Input Bank'!BA174</f>
        <v>0</v>
      </c>
      <c r="BB174" s="44"/>
      <c r="BE174" s="27"/>
      <c r="BF174" s="27"/>
      <c r="BG174" s="27"/>
      <c r="BH174" s="27"/>
      <c r="BI174" s="27"/>
      <c r="BJ174" s="23"/>
      <c r="BK174" s="23"/>
      <c r="BL174" s="49"/>
      <c r="BM174" s="415"/>
      <c r="BN174" s="415"/>
    </row>
    <row r="175" spans="1:66" s="24" customFormat="1" ht="13">
      <c r="A175" s="439" t="e">
        <f>Bobot!#REF!</f>
        <v>#REF!</v>
      </c>
      <c r="B175" s="439"/>
      <c r="C175" s="439"/>
      <c r="D175" s="439"/>
      <c r="E175" s="439"/>
      <c r="F175" s="47" t="s">
        <v>343</v>
      </c>
      <c r="G175" s="69" t="s">
        <v>471</v>
      </c>
      <c r="H175" s="45" t="s">
        <v>204</v>
      </c>
      <c r="I175" s="456"/>
      <c r="J175" s="538"/>
      <c r="K175" s="539">
        <f>'Input Bank'!K175</f>
        <v>0</v>
      </c>
      <c r="L175" s="540"/>
      <c r="M175" s="541">
        <f>'Input Bank'!M175</f>
        <v>0</v>
      </c>
      <c r="N175" s="541">
        <f>'Input Bank'!N175</f>
        <v>0</v>
      </c>
      <c r="O175" s="541">
        <f>'Input Bank'!O175</f>
        <v>0</v>
      </c>
      <c r="P175" s="541">
        <f>'Input Bank'!P175</f>
        <v>0</v>
      </c>
      <c r="Q175" s="541">
        <f>'Input Bank'!Q175</f>
        <v>0</v>
      </c>
      <c r="R175" s="541">
        <f>'Input Bank'!R175</f>
        <v>0</v>
      </c>
      <c r="S175" s="541">
        <f>'Input Bank'!S175</f>
        <v>0</v>
      </c>
      <c r="T175" s="541">
        <f>'Input Bank'!T175</f>
        <v>0</v>
      </c>
      <c r="U175" s="541">
        <f>'Input Bank'!U175</f>
        <v>0</v>
      </c>
      <c r="V175" s="541">
        <f>'Input Bank'!V175</f>
        <v>0</v>
      </c>
      <c r="W175" s="541">
        <f>'Input Bank'!W175</f>
        <v>0</v>
      </c>
      <c r="X175" s="541">
        <f>'Input Bank'!X175</f>
        <v>0</v>
      </c>
      <c r="Y175" s="541">
        <f>'Input Bank'!Y175</f>
        <v>0</v>
      </c>
      <c r="Z175" s="541">
        <f>'Input Bank'!Z175</f>
        <v>0</v>
      </c>
      <c r="AA175" s="541">
        <f>'Input Bank'!AA175</f>
        <v>0</v>
      </c>
      <c r="AB175" s="541">
        <f>'Input Bank'!AB175</f>
        <v>0</v>
      </c>
      <c r="AC175" s="541">
        <f>'Input Bank'!AC175</f>
        <v>0</v>
      </c>
      <c r="AD175" s="541">
        <f>'Input Bank'!AD175</f>
        <v>0</v>
      </c>
      <c r="AE175" s="541">
        <f>'Input Bank'!AE175</f>
        <v>0</v>
      </c>
      <c r="AF175" s="541">
        <f>'Input Bank'!AF175</f>
        <v>0</v>
      </c>
      <c r="AG175" s="541">
        <f>'Input Bank'!AG175</f>
        <v>0</v>
      </c>
      <c r="AH175" s="541">
        <f>'Input Bank'!AH175</f>
        <v>0</v>
      </c>
      <c r="AI175" s="541">
        <f>'Input Bank'!AI175</f>
        <v>0</v>
      </c>
      <c r="AJ175" s="541">
        <f>'Input Bank'!AJ175</f>
        <v>0</v>
      </c>
      <c r="AK175" s="541">
        <f>'Input Bank'!AK175</f>
        <v>0</v>
      </c>
      <c r="AL175" s="541">
        <f>'Input Bank'!AL175</f>
        <v>0</v>
      </c>
      <c r="AM175" s="541">
        <f>'Input Bank'!AM175</f>
        <v>0</v>
      </c>
      <c r="AN175" s="541">
        <f>'Input Bank'!AN175</f>
        <v>0</v>
      </c>
      <c r="AO175" s="541">
        <f>'Input Bank'!AO175</f>
        <v>0</v>
      </c>
      <c r="AP175" s="541">
        <f>'Input Bank'!AP175</f>
        <v>0</v>
      </c>
      <c r="AQ175" s="541">
        <f>'Input Bank'!AQ175</f>
        <v>0</v>
      </c>
      <c r="AR175" s="541">
        <f>'Input Bank'!AR175</f>
        <v>0</v>
      </c>
      <c r="AS175" s="541">
        <f>'Input Bank'!AS175</f>
        <v>0</v>
      </c>
      <c r="AT175" s="541">
        <f>'Input Bank'!AT175</f>
        <v>0</v>
      </c>
      <c r="AU175" s="541">
        <f>'Input Bank'!AU175</f>
        <v>0</v>
      </c>
      <c r="AV175" s="541">
        <f>'Input Bank'!AV175</f>
        <v>0</v>
      </c>
      <c r="AW175" s="541">
        <f>'Input Bank'!AW175</f>
        <v>0</v>
      </c>
      <c r="AX175" s="541">
        <f>'Input Bank'!AX175</f>
        <v>0</v>
      </c>
      <c r="AY175" s="541">
        <f>'Input Bank'!AY175</f>
        <v>0</v>
      </c>
      <c r="AZ175" s="541">
        <f>'Input Bank'!AZ175</f>
        <v>0</v>
      </c>
      <c r="BA175" s="542">
        <f>'Input Bank'!BA175</f>
        <v>0</v>
      </c>
      <c r="BB175" s="44"/>
      <c r="BE175" s="27"/>
      <c r="BF175" s="27"/>
      <c r="BG175" s="27"/>
      <c r="BH175" s="27"/>
      <c r="BI175" s="27"/>
      <c r="BJ175" s="23"/>
      <c r="BK175" s="23"/>
      <c r="BL175" s="49"/>
      <c r="BM175" s="415"/>
      <c r="BN175" s="415"/>
    </row>
    <row r="176" spans="1:66" s="24" customFormat="1" ht="13">
      <c r="A176" s="439">
        <f>Bobot!P92</f>
        <v>0</v>
      </c>
      <c r="B176" s="439"/>
      <c r="C176" s="439"/>
      <c r="D176" s="439"/>
      <c r="E176" s="439"/>
      <c r="F176" s="47" t="s">
        <v>344</v>
      </c>
      <c r="G176" s="69" t="s">
        <v>472</v>
      </c>
      <c r="H176" s="45" t="s">
        <v>182</v>
      </c>
      <c r="I176" s="456"/>
      <c r="J176" s="538"/>
      <c r="K176" s="539">
        <f>'Input Bank'!K176</f>
        <v>0</v>
      </c>
      <c r="L176" s="540"/>
      <c r="M176" s="541">
        <f>'Input Bank'!M176</f>
        <v>0</v>
      </c>
      <c r="N176" s="541">
        <f>'Input Bank'!N176</f>
        <v>0</v>
      </c>
      <c r="O176" s="541">
        <f>'Input Bank'!O176</f>
        <v>0</v>
      </c>
      <c r="P176" s="541">
        <f>'Input Bank'!P176</f>
        <v>0</v>
      </c>
      <c r="Q176" s="541">
        <f>'Input Bank'!Q176</f>
        <v>0</v>
      </c>
      <c r="R176" s="541">
        <f>'Input Bank'!R176</f>
        <v>0</v>
      </c>
      <c r="S176" s="541">
        <f>'Input Bank'!S176</f>
        <v>0</v>
      </c>
      <c r="T176" s="541">
        <f>'Input Bank'!T176</f>
        <v>0</v>
      </c>
      <c r="U176" s="541">
        <f>'Input Bank'!U176</f>
        <v>0</v>
      </c>
      <c r="V176" s="541">
        <f>'Input Bank'!V176</f>
        <v>0</v>
      </c>
      <c r="W176" s="541">
        <f>'Input Bank'!W176</f>
        <v>0</v>
      </c>
      <c r="X176" s="541">
        <f>'Input Bank'!X176</f>
        <v>0</v>
      </c>
      <c r="Y176" s="541">
        <f>'Input Bank'!Y176</f>
        <v>0</v>
      </c>
      <c r="Z176" s="541">
        <f>'Input Bank'!Z176</f>
        <v>0</v>
      </c>
      <c r="AA176" s="541">
        <f>'Input Bank'!AA176</f>
        <v>0</v>
      </c>
      <c r="AB176" s="541">
        <f>'Input Bank'!AB176</f>
        <v>0</v>
      </c>
      <c r="AC176" s="541">
        <f>'Input Bank'!AC176</f>
        <v>0</v>
      </c>
      <c r="AD176" s="541">
        <f>'Input Bank'!AD176</f>
        <v>0</v>
      </c>
      <c r="AE176" s="541">
        <f>'Input Bank'!AE176</f>
        <v>0</v>
      </c>
      <c r="AF176" s="541">
        <f>'Input Bank'!AF176</f>
        <v>0</v>
      </c>
      <c r="AG176" s="541">
        <f>'Input Bank'!AG176</f>
        <v>0</v>
      </c>
      <c r="AH176" s="541">
        <f>'Input Bank'!AH176</f>
        <v>0</v>
      </c>
      <c r="AI176" s="541">
        <f>'Input Bank'!AI176</f>
        <v>0</v>
      </c>
      <c r="AJ176" s="541">
        <f>'Input Bank'!AJ176</f>
        <v>0</v>
      </c>
      <c r="AK176" s="541">
        <f>'Input Bank'!AK176</f>
        <v>0</v>
      </c>
      <c r="AL176" s="541">
        <f>'Input Bank'!AL176</f>
        <v>0</v>
      </c>
      <c r="AM176" s="541">
        <f>'Input Bank'!AM176</f>
        <v>0</v>
      </c>
      <c r="AN176" s="541">
        <f>'Input Bank'!AN176</f>
        <v>0</v>
      </c>
      <c r="AO176" s="541">
        <f>'Input Bank'!AO176</f>
        <v>0</v>
      </c>
      <c r="AP176" s="541">
        <f>'Input Bank'!AP176</f>
        <v>0</v>
      </c>
      <c r="AQ176" s="541">
        <f>'Input Bank'!AQ176</f>
        <v>0</v>
      </c>
      <c r="AR176" s="541">
        <f>'Input Bank'!AR176</f>
        <v>0</v>
      </c>
      <c r="AS176" s="541">
        <f>'Input Bank'!AS176</f>
        <v>0</v>
      </c>
      <c r="AT176" s="541">
        <f>'Input Bank'!AT176</f>
        <v>0</v>
      </c>
      <c r="AU176" s="541">
        <f>'Input Bank'!AU176</f>
        <v>0</v>
      </c>
      <c r="AV176" s="541">
        <f>'Input Bank'!AV176</f>
        <v>0</v>
      </c>
      <c r="AW176" s="541">
        <f>'Input Bank'!AW176</f>
        <v>0</v>
      </c>
      <c r="AX176" s="541">
        <f>'Input Bank'!AX176</f>
        <v>0</v>
      </c>
      <c r="AY176" s="541">
        <f>'Input Bank'!AY176</f>
        <v>0</v>
      </c>
      <c r="AZ176" s="541">
        <f>'Input Bank'!AZ176</f>
        <v>0</v>
      </c>
      <c r="BA176" s="542">
        <f>'Input Bank'!BA176</f>
        <v>0</v>
      </c>
      <c r="BB176" s="44"/>
      <c r="BE176" s="27"/>
      <c r="BF176" s="27"/>
      <c r="BG176" s="27"/>
      <c r="BH176" s="27"/>
      <c r="BI176" s="27"/>
      <c r="BJ176" s="23"/>
      <c r="BK176" s="23"/>
      <c r="BL176" s="49"/>
      <c r="BM176" s="415"/>
      <c r="BN176" s="415"/>
    </row>
    <row r="177" spans="1:72" s="24" customFormat="1" ht="13">
      <c r="A177" s="439" t="e">
        <f>Bobot!#REF!</f>
        <v>#REF!</v>
      </c>
      <c r="B177" s="439"/>
      <c r="C177" s="439"/>
      <c r="D177" s="439"/>
      <c r="E177" s="439"/>
      <c r="F177" s="47" t="s">
        <v>345</v>
      </c>
      <c r="G177" s="69" t="s">
        <v>473</v>
      </c>
      <c r="H177" s="45" t="s">
        <v>200</v>
      </c>
      <c r="I177" s="456"/>
      <c r="J177" s="538"/>
      <c r="K177" s="539">
        <f>'Input Bank'!K177</f>
        <v>0</v>
      </c>
      <c r="L177" s="540"/>
      <c r="M177" s="541">
        <f>'Input Bank'!M177</f>
        <v>0</v>
      </c>
      <c r="N177" s="541">
        <f>'Input Bank'!N177</f>
        <v>0</v>
      </c>
      <c r="O177" s="541">
        <f>'Input Bank'!O177</f>
        <v>0</v>
      </c>
      <c r="P177" s="541">
        <f>'Input Bank'!P177</f>
        <v>0</v>
      </c>
      <c r="Q177" s="541">
        <f>'Input Bank'!Q177</f>
        <v>0</v>
      </c>
      <c r="R177" s="541">
        <f>'Input Bank'!R177</f>
        <v>0</v>
      </c>
      <c r="S177" s="541">
        <f>'Input Bank'!S177</f>
        <v>0</v>
      </c>
      <c r="T177" s="541">
        <f>'Input Bank'!T177</f>
        <v>0</v>
      </c>
      <c r="U177" s="541">
        <f>'Input Bank'!U177</f>
        <v>0</v>
      </c>
      <c r="V177" s="541">
        <f>'Input Bank'!V177</f>
        <v>0</v>
      </c>
      <c r="W177" s="541">
        <f>'Input Bank'!W177</f>
        <v>0</v>
      </c>
      <c r="X177" s="541">
        <f>'Input Bank'!X177</f>
        <v>0</v>
      </c>
      <c r="Y177" s="541">
        <f>'Input Bank'!Y177</f>
        <v>0</v>
      </c>
      <c r="Z177" s="541">
        <f>'Input Bank'!Z177</f>
        <v>0</v>
      </c>
      <c r="AA177" s="541">
        <f>'Input Bank'!AA177</f>
        <v>0</v>
      </c>
      <c r="AB177" s="541">
        <f>'Input Bank'!AB177</f>
        <v>0</v>
      </c>
      <c r="AC177" s="541">
        <f>'Input Bank'!AC177</f>
        <v>0</v>
      </c>
      <c r="AD177" s="541">
        <f>'Input Bank'!AD177</f>
        <v>0</v>
      </c>
      <c r="AE177" s="541">
        <f>'Input Bank'!AE177</f>
        <v>0</v>
      </c>
      <c r="AF177" s="541">
        <f>'Input Bank'!AF177</f>
        <v>0</v>
      </c>
      <c r="AG177" s="541">
        <f>'Input Bank'!AG177</f>
        <v>0</v>
      </c>
      <c r="AH177" s="541">
        <f>'Input Bank'!AH177</f>
        <v>0</v>
      </c>
      <c r="AI177" s="541">
        <f>'Input Bank'!AI177</f>
        <v>0</v>
      </c>
      <c r="AJ177" s="541">
        <f>'Input Bank'!AJ177</f>
        <v>0</v>
      </c>
      <c r="AK177" s="541">
        <f>'Input Bank'!AK177</f>
        <v>0</v>
      </c>
      <c r="AL177" s="541">
        <f>'Input Bank'!AL177</f>
        <v>0</v>
      </c>
      <c r="AM177" s="541">
        <f>'Input Bank'!AM177</f>
        <v>0</v>
      </c>
      <c r="AN177" s="541">
        <f>'Input Bank'!AN177</f>
        <v>0</v>
      </c>
      <c r="AO177" s="541">
        <f>'Input Bank'!AO177</f>
        <v>0</v>
      </c>
      <c r="AP177" s="541">
        <f>'Input Bank'!AP177</f>
        <v>0</v>
      </c>
      <c r="AQ177" s="541">
        <f>'Input Bank'!AQ177</f>
        <v>0</v>
      </c>
      <c r="AR177" s="541">
        <f>'Input Bank'!AR177</f>
        <v>0</v>
      </c>
      <c r="AS177" s="541">
        <f>'Input Bank'!AS177</f>
        <v>0</v>
      </c>
      <c r="AT177" s="541">
        <f>'Input Bank'!AT177</f>
        <v>0</v>
      </c>
      <c r="AU177" s="541">
        <f>'Input Bank'!AU177</f>
        <v>0</v>
      </c>
      <c r="AV177" s="541">
        <f>'Input Bank'!AV177</f>
        <v>0</v>
      </c>
      <c r="AW177" s="541">
        <f>'Input Bank'!AW177</f>
        <v>0</v>
      </c>
      <c r="AX177" s="541">
        <f>'Input Bank'!AX177</f>
        <v>0</v>
      </c>
      <c r="AY177" s="541">
        <f>'Input Bank'!AY177</f>
        <v>0</v>
      </c>
      <c r="AZ177" s="541">
        <f>'Input Bank'!AZ177</f>
        <v>0</v>
      </c>
      <c r="BA177" s="542">
        <f>'Input Bank'!BA177</f>
        <v>0</v>
      </c>
      <c r="BB177" s="44"/>
      <c r="BC177" s="22"/>
      <c r="BE177" s="27"/>
      <c r="BF177" s="27"/>
      <c r="BG177" s="27"/>
      <c r="BH177" s="27"/>
      <c r="BI177" s="27"/>
      <c r="BJ177" s="23"/>
      <c r="BK177" s="23"/>
      <c r="BL177" s="49"/>
      <c r="BM177" s="415"/>
    </row>
    <row r="178" spans="1:72" s="24" customFormat="1" ht="13.5" thickBot="1">
      <c r="A178" s="439" t="e">
        <f>Bobot!#REF!</f>
        <v>#REF!</v>
      </c>
      <c r="B178" s="439"/>
      <c r="C178" s="439"/>
      <c r="D178" s="439"/>
      <c r="E178" s="439"/>
      <c r="F178" s="47" t="s">
        <v>346</v>
      </c>
      <c r="G178" s="67" t="s">
        <v>575</v>
      </c>
      <c r="H178" s="36" t="s">
        <v>205</v>
      </c>
      <c r="I178" s="525"/>
      <c r="J178" s="543"/>
      <c r="K178" s="544"/>
      <c r="L178" s="545"/>
      <c r="M178" s="546">
        <f>'Input Bank'!M178</f>
        <v>0</v>
      </c>
      <c r="N178" s="546">
        <f>'Input Bank'!N178</f>
        <v>0</v>
      </c>
      <c r="O178" s="546">
        <f>'Input Bank'!O178</f>
        <v>0</v>
      </c>
      <c r="P178" s="546">
        <f>'Input Bank'!P178</f>
        <v>0</v>
      </c>
      <c r="Q178" s="546">
        <f>'Input Bank'!Q178</f>
        <v>0</v>
      </c>
      <c r="R178" s="546">
        <f>'Input Bank'!R178</f>
        <v>0</v>
      </c>
      <c r="S178" s="546">
        <f>'Input Bank'!S178</f>
        <v>0</v>
      </c>
      <c r="T178" s="546">
        <f>'Input Bank'!T178</f>
        <v>0</v>
      </c>
      <c r="U178" s="546">
        <f>'Input Bank'!U178</f>
        <v>0</v>
      </c>
      <c r="V178" s="546">
        <f>'Input Bank'!V178</f>
        <v>0</v>
      </c>
      <c r="W178" s="546">
        <f>'Input Bank'!W178</f>
        <v>0</v>
      </c>
      <c r="X178" s="546">
        <f>'Input Bank'!X178</f>
        <v>0</v>
      </c>
      <c r="Y178" s="546">
        <f>'Input Bank'!Y178</f>
        <v>0</v>
      </c>
      <c r="Z178" s="546">
        <f>'Input Bank'!Z178</f>
        <v>0</v>
      </c>
      <c r="AA178" s="546">
        <f>'Input Bank'!AA178</f>
        <v>0</v>
      </c>
      <c r="AB178" s="546">
        <f>'Input Bank'!AB178</f>
        <v>0</v>
      </c>
      <c r="AC178" s="546">
        <f>'Input Bank'!AC178</f>
        <v>0</v>
      </c>
      <c r="AD178" s="546">
        <f>'Input Bank'!AD178</f>
        <v>0</v>
      </c>
      <c r="AE178" s="546">
        <f>'Input Bank'!AE178</f>
        <v>0</v>
      </c>
      <c r="AF178" s="546">
        <f>'Input Bank'!AF178</f>
        <v>0</v>
      </c>
      <c r="AG178" s="546">
        <f>'Input Bank'!AG178</f>
        <v>0</v>
      </c>
      <c r="AH178" s="546">
        <f>'Input Bank'!AH178</f>
        <v>0</v>
      </c>
      <c r="AI178" s="546">
        <f>'Input Bank'!AI178</f>
        <v>0</v>
      </c>
      <c r="AJ178" s="546">
        <f>'Input Bank'!AJ178</f>
        <v>0</v>
      </c>
      <c r="AK178" s="546">
        <f>'Input Bank'!AK178</f>
        <v>0</v>
      </c>
      <c r="AL178" s="546">
        <f>'Input Bank'!AL178</f>
        <v>0</v>
      </c>
      <c r="AM178" s="546">
        <f>'Input Bank'!AM178</f>
        <v>0</v>
      </c>
      <c r="AN178" s="546">
        <f>'Input Bank'!AN178</f>
        <v>0</v>
      </c>
      <c r="AO178" s="546">
        <f>'Input Bank'!AO178</f>
        <v>0</v>
      </c>
      <c r="AP178" s="546">
        <f>'Input Bank'!AP178</f>
        <v>0</v>
      </c>
      <c r="AQ178" s="546">
        <f>'Input Bank'!AQ178</f>
        <v>0</v>
      </c>
      <c r="AR178" s="546">
        <f>'Input Bank'!AR178</f>
        <v>0</v>
      </c>
      <c r="AS178" s="546">
        <f>'Input Bank'!AS178</f>
        <v>0</v>
      </c>
      <c r="AT178" s="546">
        <f>'Input Bank'!AT178</f>
        <v>0</v>
      </c>
      <c r="AU178" s="546">
        <f>'Input Bank'!AU178</f>
        <v>0</v>
      </c>
      <c r="AV178" s="546">
        <f>'Input Bank'!AV178</f>
        <v>0</v>
      </c>
      <c r="AW178" s="546">
        <f>'Input Bank'!AW178</f>
        <v>0</v>
      </c>
      <c r="AX178" s="546">
        <f>'Input Bank'!AX178</f>
        <v>0</v>
      </c>
      <c r="AY178" s="546">
        <f>'Input Bank'!AY178</f>
        <v>0</v>
      </c>
      <c r="AZ178" s="546">
        <f>'Input Bank'!AZ178</f>
        <v>0</v>
      </c>
      <c r="BA178" s="547">
        <f>'Input Bank'!BA178</f>
        <v>0</v>
      </c>
      <c r="BB178" s="44"/>
      <c r="BE178" s="27"/>
      <c r="BF178" s="27"/>
      <c r="BG178" s="27"/>
      <c r="BH178" s="27"/>
      <c r="BI178" s="27"/>
      <c r="BJ178" s="23"/>
      <c r="BK178" s="23"/>
      <c r="BL178" s="23"/>
    </row>
    <row r="179" spans="1:72" s="24" customFormat="1" ht="13">
      <c r="A179" s="439" t="e">
        <f>Bobot!#REF!</f>
        <v>#REF!</v>
      </c>
      <c r="B179" s="439"/>
      <c r="C179" s="439"/>
      <c r="D179" s="439"/>
      <c r="E179" s="439"/>
      <c r="F179" s="47" t="s">
        <v>347</v>
      </c>
      <c r="G179" s="67" t="s">
        <v>576</v>
      </c>
      <c r="H179" s="97" t="s">
        <v>504</v>
      </c>
      <c r="I179" s="548"/>
      <c r="J179" s="549"/>
      <c r="K179" s="549"/>
      <c r="L179" s="550">
        <f t="shared" ref="L179:BA179" si="30">L178+L84</f>
        <v>0</v>
      </c>
      <c r="M179" s="550">
        <f t="shared" si="30"/>
        <v>0</v>
      </c>
      <c r="N179" s="550">
        <f t="shared" si="30"/>
        <v>0</v>
      </c>
      <c r="O179" s="550">
        <f t="shared" si="30"/>
        <v>0</v>
      </c>
      <c r="P179" s="550">
        <f t="shared" si="30"/>
        <v>0</v>
      </c>
      <c r="Q179" s="550">
        <f t="shared" si="30"/>
        <v>0</v>
      </c>
      <c r="R179" s="550">
        <f t="shared" si="30"/>
        <v>0</v>
      </c>
      <c r="S179" s="550">
        <f t="shared" si="30"/>
        <v>0</v>
      </c>
      <c r="T179" s="550">
        <f t="shared" si="30"/>
        <v>0</v>
      </c>
      <c r="U179" s="550">
        <f t="shared" si="30"/>
        <v>0</v>
      </c>
      <c r="V179" s="550">
        <f t="shared" si="30"/>
        <v>0</v>
      </c>
      <c r="W179" s="550">
        <f t="shared" si="30"/>
        <v>0</v>
      </c>
      <c r="X179" s="550">
        <f t="shared" si="30"/>
        <v>0</v>
      </c>
      <c r="Y179" s="550">
        <f t="shared" si="30"/>
        <v>0</v>
      </c>
      <c r="Z179" s="550">
        <f t="shared" si="30"/>
        <v>0</v>
      </c>
      <c r="AA179" s="550">
        <f t="shared" si="30"/>
        <v>0</v>
      </c>
      <c r="AB179" s="550">
        <f t="shared" si="30"/>
        <v>0</v>
      </c>
      <c r="AC179" s="550">
        <f t="shared" si="30"/>
        <v>0</v>
      </c>
      <c r="AD179" s="550">
        <f t="shared" si="30"/>
        <v>0</v>
      </c>
      <c r="AE179" s="550">
        <f t="shared" si="30"/>
        <v>0</v>
      </c>
      <c r="AF179" s="550">
        <f t="shared" si="30"/>
        <v>0</v>
      </c>
      <c r="AG179" s="550">
        <f t="shared" si="30"/>
        <v>0</v>
      </c>
      <c r="AH179" s="550">
        <f t="shared" si="30"/>
        <v>0</v>
      </c>
      <c r="AI179" s="550">
        <f t="shared" si="30"/>
        <v>0</v>
      </c>
      <c r="AJ179" s="550">
        <f t="shared" si="30"/>
        <v>0</v>
      </c>
      <c r="AK179" s="550">
        <f t="shared" si="30"/>
        <v>0</v>
      </c>
      <c r="AL179" s="550">
        <f t="shared" si="30"/>
        <v>0</v>
      </c>
      <c r="AM179" s="550">
        <f t="shared" si="30"/>
        <v>0</v>
      </c>
      <c r="AN179" s="550">
        <f t="shared" si="30"/>
        <v>0</v>
      </c>
      <c r="AO179" s="550">
        <f t="shared" si="30"/>
        <v>0</v>
      </c>
      <c r="AP179" s="550">
        <f t="shared" si="30"/>
        <v>0</v>
      </c>
      <c r="AQ179" s="550">
        <f t="shared" si="30"/>
        <v>0</v>
      </c>
      <c r="AR179" s="550">
        <f t="shared" si="30"/>
        <v>0</v>
      </c>
      <c r="AS179" s="550">
        <f t="shared" si="30"/>
        <v>0</v>
      </c>
      <c r="AT179" s="550">
        <f t="shared" si="30"/>
        <v>0</v>
      </c>
      <c r="AU179" s="550">
        <f t="shared" si="30"/>
        <v>0</v>
      </c>
      <c r="AV179" s="550">
        <f t="shared" si="30"/>
        <v>0</v>
      </c>
      <c r="AW179" s="550">
        <f t="shared" si="30"/>
        <v>0</v>
      </c>
      <c r="AX179" s="550">
        <f t="shared" si="30"/>
        <v>0</v>
      </c>
      <c r="AY179" s="550">
        <f t="shared" si="30"/>
        <v>0</v>
      </c>
      <c r="AZ179" s="550">
        <f t="shared" si="30"/>
        <v>0</v>
      </c>
      <c r="BA179" s="550">
        <f t="shared" si="30"/>
        <v>0</v>
      </c>
      <c r="BB179" s="44"/>
      <c r="BE179" s="27"/>
      <c r="BF179" s="27"/>
      <c r="BG179" s="27"/>
      <c r="BH179" s="27"/>
      <c r="BI179" s="27"/>
      <c r="BJ179" s="23"/>
      <c r="BK179" s="23"/>
      <c r="BL179" s="23"/>
    </row>
    <row r="180" spans="1:72" s="24" customFormat="1" ht="13">
      <c r="A180" s="439" t="e">
        <f>Bobot!#REF!</f>
        <v>#REF!</v>
      </c>
      <c r="B180" s="439"/>
      <c r="C180" s="439"/>
      <c r="D180" s="439"/>
      <c r="E180" s="439"/>
      <c r="F180" s="47" t="s">
        <v>348</v>
      </c>
      <c r="G180" s="67" t="s">
        <v>577</v>
      </c>
      <c r="H180" s="46" t="s">
        <v>206</v>
      </c>
      <c r="I180" s="551">
        <v>1</v>
      </c>
      <c r="J180" s="552">
        <v>1</v>
      </c>
      <c r="K180" s="553"/>
      <c r="L180" s="554">
        <f>$I180*'Input Bank'!L180</f>
        <v>0</v>
      </c>
      <c r="M180" s="555">
        <f>$I180*'Input Bank'!M180</f>
        <v>0</v>
      </c>
      <c r="N180" s="555">
        <f>$I180*'Input Bank'!N180</f>
        <v>0</v>
      </c>
      <c r="O180" s="555">
        <f>$I180*'Input Bank'!O180</f>
        <v>0</v>
      </c>
      <c r="P180" s="555">
        <f>$I180*'Input Bank'!P180</f>
        <v>0</v>
      </c>
      <c r="Q180" s="555">
        <f>$I180*'Input Bank'!Q180</f>
        <v>0</v>
      </c>
      <c r="R180" s="555">
        <f>$I180*'Input Bank'!R180</f>
        <v>0</v>
      </c>
      <c r="S180" s="555">
        <f>$I180*'Input Bank'!S180</f>
        <v>0</v>
      </c>
      <c r="T180" s="555">
        <f>$I180*'Input Bank'!T180</f>
        <v>0</v>
      </c>
      <c r="U180" s="555">
        <f>$I180*'Input Bank'!U180</f>
        <v>0</v>
      </c>
      <c r="V180" s="555">
        <f>$I180*'Input Bank'!V180</f>
        <v>0</v>
      </c>
      <c r="W180" s="555">
        <f>$I180*'Input Bank'!W180</f>
        <v>0</v>
      </c>
      <c r="X180" s="555">
        <f>$I180*'Input Bank'!X180</f>
        <v>0</v>
      </c>
      <c r="Y180" s="555">
        <f>$I180*'Input Bank'!Y180</f>
        <v>0</v>
      </c>
      <c r="Z180" s="555">
        <f>$I180*'Input Bank'!Z180</f>
        <v>0</v>
      </c>
      <c r="AA180" s="555">
        <f>$I180*'Input Bank'!AA180</f>
        <v>0</v>
      </c>
      <c r="AB180" s="555">
        <f>$I180*'Input Bank'!AB180</f>
        <v>0</v>
      </c>
      <c r="AC180" s="555">
        <f>$I180*'Input Bank'!AC180</f>
        <v>0</v>
      </c>
      <c r="AD180" s="555">
        <f>$I180*'Input Bank'!AD180</f>
        <v>0</v>
      </c>
      <c r="AE180" s="555">
        <f>$I180*'Input Bank'!AE180</f>
        <v>0</v>
      </c>
      <c r="AF180" s="555">
        <f>$I180*'Input Bank'!AF180</f>
        <v>0</v>
      </c>
      <c r="AG180" s="555">
        <f>$I180*'Input Bank'!AG180</f>
        <v>0</v>
      </c>
      <c r="AH180" s="555">
        <f>$I180*'Input Bank'!AH180</f>
        <v>0</v>
      </c>
      <c r="AI180" s="555">
        <f>$I180*'Input Bank'!AI180</f>
        <v>0</v>
      </c>
      <c r="AJ180" s="555">
        <f>$I180*'Input Bank'!AJ180</f>
        <v>0</v>
      </c>
      <c r="AK180" s="555">
        <f>$I180*'Input Bank'!AK180</f>
        <v>0</v>
      </c>
      <c r="AL180" s="555">
        <f>$I180*'Input Bank'!AL180</f>
        <v>0</v>
      </c>
      <c r="AM180" s="555">
        <f>$I180*'Input Bank'!AM180</f>
        <v>0</v>
      </c>
      <c r="AN180" s="555">
        <f>$I180*'Input Bank'!AN180</f>
        <v>0</v>
      </c>
      <c r="AO180" s="555">
        <f>$I180*'Input Bank'!AO180</f>
        <v>0</v>
      </c>
      <c r="AP180" s="555">
        <f>$I180*'Input Bank'!AP180</f>
        <v>0</v>
      </c>
      <c r="AQ180" s="555">
        <f>$I180*'Input Bank'!AQ180</f>
        <v>0</v>
      </c>
      <c r="AR180" s="555">
        <f>$I180*'Input Bank'!AR180</f>
        <v>0</v>
      </c>
      <c r="AS180" s="555">
        <f>$I180*'Input Bank'!AS180</f>
        <v>0</v>
      </c>
      <c r="AT180" s="555">
        <f>$I180*'Input Bank'!AT180</f>
        <v>0</v>
      </c>
      <c r="AU180" s="555">
        <f>$I180*'Input Bank'!AU180</f>
        <v>0</v>
      </c>
      <c r="AV180" s="555">
        <f>$I180*'Input Bank'!AV180</f>
        <v>0</v>
      </c>
      <c r="AW180" s="555">
        <f>$I180*'Input Bank'!AW180</f>
        <v>0</v>
      </c>
      <c r="AX180" s="555">
        <f>$I180*'Input Bank'!AX180</f>
        <v>0</v>
      </c>
      <c r="AY180" s="555">
        <f>$I180*'Input Bank'!AY180</f>
        <v>0</v>
      </c>
      <c r="AZ180" s="555">
        <f>$I180*'Input Bank'!AZ180</f>
        <v>0</v>
      </c>
      <c r="BA180" s="555">
        <f>$I180*'Input Bank'!BA180</f>
        <v>0</v>
      </c>
      <c r="BB180" s="44"/>
      <c r="BE180" s="27"/>
      <c r="BF180" s="27"/>
      <c r="BG180" s="27"/>
      <c r="BH180" s="27"/>
      <c r="BI180" s="27"/>
      <c r="BJ180" s="23"/>
      <c r="BK180" s="23"/>
      <c r="BL180" s="23"/>
      <c r="BN180" s="49"/>
    </row>
    <row r="181" spans="1:72" s="24" customFormat="1" ht="13">
      <c r="A181" s="439" t="e">
        <f>Bobot!#REF!</f>
        <v>#REF!</v>
      </c>
      <c r="B181" s="439"/>
      <c r="C181" s="439"/>
      <c r="D181" s="439"/>
      <c r="E181" s="439"/>
      <c r="F181" s="556"/>
      <c r="G181" s="556"/>
      <c r="H181" s="557"/>
      <c r="I181" s="26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558" t="e">
        <f>AO179/AO84</f>
        <v>#DIV/0!</v>
      </c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44"/>
      <c r="BE181" s="27"/>
      <c r="BF181" s="27"/>
      <c r="BG181" s="27"/>
      <c r="BH181" s="27"/>
      <c r="BI181" s="27"/>
      <c r="BJ181" s="23"/>
      <c r="BK181" s="23"/>
      <c r="BL181" s="23"/>
      <c r="BM181" s="49"/>
      <c r="BN181" s="49"/>
    </row>
    <row r="182" spans="1:72" s="27" customFormat="1" ht="26">
      <c r="A182" s="439" t="e">
        <f>Bobot!#REF!</f>
        <v>#REF!</v>
      </c>
      <c r="B182" s="439"/>
      <c r="C182" s="439"/>
      <c r="D182" s="439"/>
      <c r="E182" s="439"/>
      <c r="F182" s="47" t="s">
        <v>491</v>
      </c>
      <c r="G182" s="67">
        <v>9</v>
      </c>
      <c r="H182" s="95" t="s">
        <v>505</v>
      </c>
      <c r="I182" s="559"/>
      <c r="J182" s="559"/>
      <c r="K182" s="436" t="s">
        <v>161</v>
      </c>
      <c r="L182" s="436" t="s">
        <v>162</v>
      </c>
      <c r="M182" s="437" t="s">
        <v>324</v>
      </c>
      <c r="N182" s="436" t="s">
        <v>163</v>
      </c>
      <c r="O182" s="436" t="s">
        <v>164</v>
      </c>
      <c r="P182" s="436" t="s">
        <v>165</v>
      </c>
      <c r="Q182" s="436" t="s">
        <v>166</v>
      </c>
      <c r="R182" s="436" t="s">
        <v>167</v>
      </c>
      <c r="S182" s="436" t="s">
        <v>168</v>
      </c>
      <c r="T182" s="436" t="s">
        <v>280</v>
      </c>
      <c r="U182" s="436" t="s">
        <v>281</v>
      </c>
      <c r="V182" s="436" t="s">
        <v>282</v>
      </c>
      <c r="W182" s="436" t="s">
        <v>283</v>
      </c>
      <c r="X182" s="436" t="s">
        <v>284</v>
      </c>
      <c r="Y182" s="436" t="s">
        <v>285</v>
      </c>
      <c r="Z182" s="436" t="s">
        <v>286</v>
      </c>
      <c r="AA182" s="436" t="s">
        <v>287</v>
      </c>
      <c r="AB182" s="436" t="s">
        <v>288</v>
      </c>
      <c r="AC182" s="436" t="s">
        <v>289</v>
      </c>
      <c r="AD182" s="436" t="s">
        <v>290</v>
      </c>
      <c r="AE182" s="436" t="s">
        <v>291</v>
      </c>
      <c r="AF182" s="436" t="s">
        <v>292</v>
      </c>
      <c r="AG182" s="436" t="s">
        <v>293</v>
      </c>
      <c r="AH182" s="436" t="s">
        <v>294</v>
      </c>
      <c r="AI182" s="436" t="s">
        <v>295</v>
      </c>
      <c r="AJ182" s="436" t="s">
        <v>296</v>
      </c>
      <c r="AK182" s="436" t="s">
        <v>297</v>
      </c>
      <c r="AL182" s="436" t="s">
        <v>298</v>
      </c>
      <c r="AM182" s="436" t="s">
        <v>299</v>
      </c>
      <c r="AN182" s="436" t="s">
        <v>300</v>
      </c>
      <c r="AO182" s="436" t="s">
        <v>301</v>
      </c>
      <c r="AP182" s="436" t="s">
        <v>302</v>
      </c>
      <c r="AQ182" s="436" t="s">
        <v>169</v>
      </c>
      <c r="AR182" s="436" t="s">
        <v>207</v>
      </c>
      <c r="AS182" s="436" t="s">
        <v>171</v>
      </c>
      <c r="AT182" s="436" t="s">
        <v>172</v>
      </c>
      <c r="AU182" s="436" t="s">
        <v>173</v>
      </c>
      <c r="AV182" s="436" t="s">
        <v>174</v>
      </c>
      <c r="AW182" s="436" t="s">
        <v>175</v>
      </c>
      <c r="AX182" s="436" t="s">
        <v>176</v>
      </c>
      <c r="AY182" s="436" t="s">
        <v>177</v>
      </c>
      <c r="AZ182" s="436" t="s">
        <v>208</v>
      </c>
      <c r="BA182" s="436" t="s">
        <v>179</v>
      </c>
      <c r="BB182" s="21"/>
      <c r="BC182" s="21"/>
      <c r="BD182" s="560"/>
      <c r="BE182" s="44"/>
      <c r="BF182" s="44"/>
      <c r="BG182" s="44"/>
      <c r="BH182" s="44"/>
      <c r="BI182" s="44"/>
      <c r="BJ182" s="24"/>
      <c r="BK182" s="23"/>
      <c r="BL182" s="23"/>
      <c r="BM182" s="24"/>
      <c r="BN182" s="24"/>
      <c r="BO182" s="24"/>
      <c r="BP182" s="24"/>
    </row>
    <row r="183" spans="1:72" s="27" customFormat="1" ht="23">
      <c r="A183" s="439" t="e">
        <f>Bobot!#REF!</f>
        <v>#REF!</v>
      </c>
      <c r="B183" s="20"/>
      <c r="C183" s="20"/>
      <c r="D183" s="20"/>
      <c r="E183" s="20"/>
      <c r="F183" s="47" t="s">
        <v>492</v>
      </c>
      <c r="G183" s="67" t="s">
        <v>493</v>
      </c>
      <c r="H183" s="561" t="s">
        <v>366</v>
      </c>
      <c r="I183" s="562"/>
      <c r="J183" s="562"/>
      <c r="K183" s="562"/>
      <c r="L183" s="572">
        <f t="shared" ref="L183:BA183" si="31">(L106+L84)</f>
        <v>0</v>
      </c>
      <c r="M183" s="572">
        <f t="shared" si="31"/>
        <v>0</v>
      </c>
      <c r="N183" s="572">
        <f t="shared" si="31"/>
        <v>0</v>
      </c>
      <c r="O183" s="572">
        <f t="shared" si="31"/>
        <v>0</v>
      </c>
      <c r="P183" s="572">
        <f t="shared" si="31"/>
        <v>0</v>
      </c>
      <c r="Q183" s="572">
        <f t="shared" si="31"/>
        <v>0</v>
      </c>
      <c r="R183" s="572">
        <f t="shared" si="31"/>
        <v>0</v>
      </c>
      <c r="S183" s="572">
        <f t="shared" si="31"/>
        <v>0</v>
      </c>
      <c r="T183" s="572">
        <f t="shared" si="31"/>
        <v>0</v>
      </c>
      <c r="U183" s="572">
        <f t="shared" si="31"/>
        <v>0</v>
      </c>
      <c r="V183" s="572">
        <f t="shared" si="31"/>
        <v>0</v>
      </c>
      <c r="W183" s="572">
        <f t="shared" si="31"/>
        <v>0</v>
      </c>
      <c r="X183" s="572">
        <f t="shared" si="31"/>
        <v>0</v>
      </c>
      <c r="Y183" s="572">
        <f t="shared" si="31"/>
        <v>0</v>
      </c>
      <c r="Z183" s="572">
        <f t="shared" si="31"/>
        <v>0</v>
      </c>
      <c r="AA183" s="572">
        <f t="shared" si="31"/>
        <v>0</v>
      </c>
      <c r="AB183" s="572">
        <f t="shared" si="31"/>
        <v>0</v>
      </c>
      <c r="AC183" s="572">
        <f t="shared" si="31"/>
        <v>0</v>
      </c>
      <c r="AD183" s="572">
        <f t="shared" si="31"/>
        <v>0</v>
      </c>
      <c r="AE183" s="572">
        <f t="shared" si="31"/>
        <v>0</v>
      </c>
      <c r="AF183" s="572">
        <f t="shared" si="31"/>
        <v>0</v>
      </c>
      <c r="AG183" s="572">
        <f t="shared" si="31"/>
        <v>0</v>
      </c>
      <c r="AH183" s="572">
        <f t="shared" si="31"/>
        <v>0</v>
      </c>
      <c r="AI183" s="572">
        <f t="shared" si="31"/>
        <v>0</v>
      </c>
      <c r="AJ183" s="572">
        <f t="shared" si="31"/>
        <v>0</v>
      </c>
      <c r="AK183" s="572">
        <f t="shared" si="31"/>
        <v>0</v>
      </c>
      <c r="AL183" s="572">
        <f t="shared" si="31"/>
        <v>0</v>
      </c>
      <c r="AM183" s="572">
        <f t="shared" si="31"/>
        <v>0</v>
      </c>
      <c r="AN183" s="572">
        <f t="shared" si="31"/>
        <v>0</v>
      </c>
      <c r="AO183" s="572">
        <f t="shared" si="31"/>
        <v>0</v>
      </c>
      <c r="AP183" s="572">
        <f t="shared" si="31"/>
        <v>0</v>
      </c>
      <c r="AQ183" s="572">
        <f t="shared" si="31"/>
        <v>0</v>
      </c>
      <c r="AR183" s="572">
        <f t="shared" si="31"/>
        <v>0</v>
      </c>
      <c r="AS183" s="572">
        <f t="shared" si="31"/>
        <v>0</v>
      </c>
      <c r="AT183" s="572">
        <f t="shared" si="31"/>
        <v>0</v>
      </c>
      <c r="AU183" s="572">
        <f t="shared" si="31"/>
        <v>0</v>
      </c>
      <c r="AV183" s="572">
        <f t="shared" si="31"/>
        <v>0</v>
      </c>
      <c r="AW183" s="572">
        <f t="shared" si="31"/>
        <v>0</v>
      </c>
      <c r="AX183" s="572">
        <f t="shared" si="31"/>
        <v>0</v>
      </c>
      <c r="AY183" s="572">
        <f t="shared" si="31"/>
        <v>0</v>
      </c>
      <c r="AZ183" s="572">
        <f t="shared" si="31"/>
        <v>0</v>
      </c>
      <c r="BA183" s="572">
        <f t="shared" si="31"/>
        <v>0</v>
      </c>
      <c r="BB183" s="21"/>
      <c r="BC183" s="21"/>
      <c r="BD183" s="21"/>
      <c r="BE183" s="44"/>
      <c r="BF183" s="44"/>
      <c r="BG183" s="44"/>
      <c r="BH183" s="44"/>
      <c r="BI183" s="44"/>
      <c r="BJ183" s="24"/>
      <c r="BK183" s="24"/>
      <c r="BL183" s="23"/>
      <c r="BM183" s="24"/>
      <c r="BN183" s="24"/>
      <c r="BO183" s="24"/>
      <c r="BP183" s="24"/>
      <c r="BQ183" s="24"/>
      <c r="BR183" s="24"/>
      <c r="BS183" s="24"/>
      <c r="BT183" s="24"/>
    </row>
    <row r="184" spans="1:72" s="27" customFormat="1" ht="13">
      <c r="A184" s="439" t="e">
        <f>Bobot!#REF!</f>
        <v>#REF!</v>
      </c>
      <c r="B184" s="439"/>
      <c r="C184" s="439"/>
      <c r="D184" s="439"/>
      <c r="E184" s="439"/>
      <c r="F184" s="563"/>
      <c r="G184" s="563"/>
      <c r="H184" s="564"/>
      <c r="I184" s="564"/>
      <c r="J184" s="20"/>
      <c r="K184" s="21"/>
      <c r="L184" s="21"/>
      <c r="M184" s="21" t="s">
        <v>484</v>
      </c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31"/>
      <c r="BF184" s="44"/>
      <c r="BG184" s="44"/>
      <c r="BH184" s="44"/>
      <c r="BI184" s="44"/>
      <c r="BJ184" s="24"/>
      <c r="BK184" s="22"/>
      <c r="BL184" s="23"/>
      <c r="BM184" s="24"/>
      <c r="BN184" s="24"/>
      <c r="BO184" s="24"/>
      <c r="BP184" s="24"/>
      <c r="BQ184" s="24"/>
      <c r="BR184" s="24"/>
      <c r="BS184" s="24"/>
      <c r="BT184" s="24"/>
    </row>
    <row r="185" spans="1:72" s="27" customFormat="1">
      <c r="A185" s="439" t="e">
        <f>Bobot!#REF!</f>
        <v>#REF!</v>
      </c>
      <c r="B185" s="439"/>
      <c r="C185" s="439"/>
      <c r="D185" s="439"/>
      <c r="E185" s="439"/>
      <c r="F185" s="563"/>
      <c r="G185" s="563"/>
      <c r="H185" s="564"/>
      <c r="I185" s="564"/>
      <c r="J185" s="20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31"/>
      <c r="BF185" s="44"/>
      <c r="BG185" s="44"/>
      <c r="BH185" s="44"/>
      <c r="BI185" s="44"/>
      <c r="BJ185" s="24"/>
      <c r="BK185" s="24"/>
      <c r="BL185" s="23"/>
      <c r="BM185" s="24"/>
      <c r="BN185" s="24"/>
      <c r="BO185" s="24"/>
      <c r="BP185" s="24"/>
      <c r="BQ185" s="24"/>
      <c r="BR185" s="24"/>
      <c r="BS185" s="24"/>
      <c r="BT185" s="24"/>
    </row>
    <row r="186" spans="1:72" s="27" customFormat="1">
      <c r="A186" s="439" t="e">
        <f>Bobot!#REF!</f>
        <v>#REF!</v>
      </c>
      <c r="B186" s="439"/>
      <c r="C186" s="439"/>
      <c r="D186" s="439"/>
      <c r="E186" s="439"/>
      <c r="F186" s="563"/>
      <c r="G186" s="563"/>
      <c r="H186" s="564"/>
      <c r="I186" s="564"/>
      <c r="J186" s="20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560"/>
      <c r="BF186" s="44"/>
      <c r="BG186" s="44"/>
      <c r="BH186" s="44"/>
      <c r="BI186" s="44"/>
      <c r="BJ186" s="24"/>
      <c r="BK186" s="24"/>
      <c r="BL186" s="23"/>
      <c r="BM186" s="24"/>
      <c r="BN186" s="24"/>
      <c r="BO186" s="24"/>
      <c r="BP186" s="24"/>
      <c r="BQ186" s="24"/>
      <c r="BR186" s="24"/>
      <c r="BS186" s="24"/>
      <c r="BT186" s="24"/>
    </row>
    <row r="187" spans="1:72" s="27" customFormat="1">
      <c r="A187" s="439" t="e">
        <f>Bobot!#REF!</f>
        <v>#REF!</v>
      </c>
      <c r="B187" s="439"/>
      <c r="C187" s="439"/>
      <c r="D187" s="439"/>
      <c r="E187" s="439"/>
      <c r="F187" s="563"/>
      <c r="G187" s="563"/>
      <c r="H187" s="564"/>
      <c r="I187" s="564"/>
      <c r="J187" s="20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565"/>
      <c r="BF187" s="44"/>
      <c r="BG187" s="44"/>
      <c r="BH187" s="44"/>
      <c r="BI187" s="44"/>
      <c r="BJ187" s="24"/>
      <c r="BK187" s="24"/>
      <c r="BL187" s="23"/>
      <c r="BM187" s="24"/>
      <c r="BN187" s="24"/>
      <c r="BO187" s="24"/>
      <c r="BP187" s="24"/>
      <c r="BQ187" s="24"/>
      <c r="BR187" s="24"/>
      <c r="BS187" s="24"/>
      <c r="BT187" s="24"/>
    </row>
    <row r="188" spans="1:72" s="27" customFormat="1" ht="13">
      <c r="A188" s="439">
        <f>Bobot!P141</f>
        <v>0</v>
      </c>
      <c r="B188" s="439"/>
      <c r="C188" s="439"/>
      <c r="D188" s="439"/>
      <c r="E188" s="439"/>
      <c r="F188" s="563"/>
      <c r="G188" s="563"/>
      <c r="H188" s="564"/>
      <c r="I188" s="564"/>
      <c r="J188" s="20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565"/>
      <c r="BF188" s="44"/>
      <c r="BG188" s="44"/>
      <c r="BH188" s="44"/>
      <c r="BI188" s="44"/>
      <c r="BJ188" s="24"/>
      <c r="BK188" s="22"/>
      <c r="BM188" s="24"/>
      <c r="BN188" s="23"/>
      <c r="BO188" s="24"/>
      <c r="BP188" s="24"/>
      <c r="BQ188" s="24"/>
      <c r="BR188" s="24"/>
      <c r="BS188" s="24"/>
      <c r="BT188" s="24"/>
    </row>
    <row r="189" spans="1:72" s="27" customFormat="1">
      <c r="A189" s="439" t="e">
        <f>Bobot!#REF!</f>
        <v>#REF!</v>
      </c>
      <c r="B189" s="439"/>
      <c r="C189" s="439"/>
      <c r="D189" s="439"/>
      <c r="E189" s="439"/>
      <c r="F189" s="563"/>
      <c r="G189" s="563"/>
      <c r="H189" s="564"/>
      <c r="I189" s="564"/>
      <c r="J189" s="20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560"/>
      <c r="BF189" s="560"/>
      <c r="BG189" s="44"/>
      <c r="BH189" s="44"/>
      <c r="BI189" s="44"/>
      <c r="BJ189" s="24"/>
      <c r="BK189" s="24"/>
      <c r="BL189" s="23"/>
      <c r="BM189" s="23"/>
      <c r="BN189" s="23"/>
      <c r="BO189" s="24"/>
      <c r="BP189" s="24"/>
      <c r="BQ189" s="24"/>
      <c r="BR189" s="24"/>
      <c r="BS189" s="24"/>
      <c r="BT189" s="24"/>
    </row>
    <row r="190" spans="1:72" s="27" customFormat="1">
      <c r="A190" s="439">
        <f>Bobot!P142</f>
        <v>0</v>
      </c>
      <c r="B190" s="439"/>
      <c r="C190" s="439"/>
      <c r="D190" s="439"/>
      <c r="E190" s="439"/>
      <c r="F190" s="563"/>
      <c r="G190" s="563"/>
      <c r="H190" s="564"/>
      <c r="I190" s="564"/>
      <c r="J190" s="20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560"/>
      <c r="BF190" s="31"/>
      <c r="BG190" s="44"/>
      <c r="BH190" s="44"/>
      <c r="BI190" s="44"/>
      <c r="BJ190" s="24"/>
      <c r="BK190" s="24"/>
      <c r="BL190" s="23"/>
      <c r="BM190" s="23"/>
      <c r="BN190" s="23"/>
      <c r="BO190" s="24"/>
      <c r="BP190" s="24"/>
      <c r="BQ190" s="24"/>
      <c r="BR190" s="24"/>
      <c r="BS190" s="24"/>
      <c r="BT190" s="24"/>
    </row>
    <row r="191" spans="1:72" s="27" customFormat="1">
      <c r="A191" s="439" t="e">
        <f>Bobot!#REF!</f>
        <v>#REF!</v>
      </c>
      <c r="B191" s="439"/>
      <c r="C191" s="439"/>
      <c r="D191" s="439"/>
      <c r="E191" s="439"/>
      <c r="F191" s="563"/>
      <c r="G191" s="563"/>
      <c r="H191" s="564"/>
      <c r="I191" s="564"/>
      <c r="J191" s="20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560"/>
      <c r="BF191" s="31"/>
      <c r="BG191" s="44"/>
      <c r="BH191" s="44"/>
      <c r="BI191" s="44"/>
      <c r="BJ191" s="24"/>
      <c r="BK191" s="24"/>
      <c r="BL191" s="23"/>
      <c r="BM191" s="23"/>
      <c r="BN191" s="23"/>
      <c r="BO191" s="24"/>
      <c r="BP191" s="23"/>
      <c r="BQ191" s="24"/>
      <c r="BR191" s="24"/>
      <c r="BS191" s="24"/>
      <c r="BT191" s="24"/>
    </row>
    <row r="192" spans="1:72" s="27" customFormat="1">
      <c r="A192" s="439" t="e">
        <f>Bobot!#REF!</f>
        <v>#REF!</v>
      </c>
      <c r="B192" s="439"/>
      <c r="C192" s="439"/>
      <c r="D192" s="439"/>
      <c r="E192" s="439"/>
      <c r="F192" s="563"/>
      <c r="G192" s="563"/>
      <c r="H192" s="564"/>
      <c r="I192" s="564"/>
      <c r="J192" s="20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31"/>
      <c r="BF192" s="560"/>
      <c r="BG192" s="560"/>
      <c r="BH192" s="560"/>
      <c r="BI192" s="560"/>
      <c r="BJ192" s="24"/>
      <c r="BK192" s="24"/>
      <c r="BL192" s="23"/>
      <c r="BM192" s="23"/>
      <c r="BN192" s="23"/>
      <c r="BO192" s="23"/>
      <c r="BP192" s="23"/>
      <c r="BQ192" s="24"/>
      <c r="BR192" s="24"/>
      <c r="BS192" s="24"/>
      <c r="BT192" s="24"/>
    </row>
    <row r="193" spans="1:72" s="27" customFormat="1">
      <c r="A193" s="439">
        <f>Bobot!P143</f>
        <v>0</v>
      </c>
      <c r="B193" s="439"/>
      <c r="C193" s="439"/>
      <c r="D193" s="439"/>
      <c r="E193" s="439"/>
      <c r="F193" s="563"/>
      <c r="G193" s="563"/>
      <c r="H193" s="564"/>
      <c r="I193" s="564"/>
      <c r="J193" s="20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31"/>
      <c r="BF193" s="565"/>
      <c r="BG193" s="31"/>
      <c r="BH193" s="31"/>
      <c r="BI193" s="31"/>
      <c r="BJ193" s="24"/>
      <c r="BK193" s="24"/>
      <c r="BL193" s="24"/>
      <c r="BM193" s="23"/>
      <c r="BN193" s="23"/>
      <c r="BO193" s="23"/>
      <c r="BP193" s="23"/>
      <c r="BQ193" s="23"/>
      <c r="BR193" s="23"/>
      <c r="BS193" s="23"/>
      <c r="BT193" s="23"/>
    </row>
    <row r="194" spans="1:72" s="24" customFormat="1">
      <c r="A194" s="439" t="e">
        <f>Bobot!#REF!</f>
        <v>#REF!</v>
      </c>
      <c r="B194" s="439"/>
      <c r="C194" s="439"/>
      <c r="D194" s="439"/>
      <c r="E194" s="439"/>
      <c r="F194" s="563"/>
      <c r="G194" s="563"/>
      <c r="H194" s="564"/>
      <c r="I194" s="564"/>
      <c r="J194" s="20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560"/>
      <c r="BF194" s="565"/>
      <c r="BG194" s="31"/>
      <c r="BH194" s="31"/>
      <c r="BI194" s="31"/>
      <c r="BM194" s="23"/>
      <c r="BN194" s="23"/>
      <c r="BO194" s="23"/>
      <c r="BP194" s="23"/>
      <c r="BQ194" s="23"/>
      <c r="BR194" s="23"/>
      <c r="BS194" s="23"/>
      <c r="BT194" s="23"/>
    </row>
    <row r="195" spans="1:72" s="24" customFormat="1">
      <c r="A195" s="439" t="e">
        <f>Bobot!#REF!</f>
        <v>#REF!</v>
      </c>
      <c r="B195" s="439"/>
      <c r="C195" s="439"/>
      <c r="D195" s="439"/>
      <c r="E195" s="439"/>
      <c r="F195" s="563"/>
      <c r="G195" s="563"/>
      <c r="H195" s="564"/>
      <c r="I195" s="564"/>
      <c r="J195" s="20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560"/>
      <c r="BG195" s="560"/>
      <c r="BH195" s="560"/>
      <c r="BI195" s="560"/>
      <c r="BJ195" s="21"/>
      <c r="BM195" s="23"/>
      <c r="BN195" s="23"/>
      <c r="BO195" s="23"/>
      <c r="BP195" s="23"/>
      <c r="BQ195" s="23"/>
      <c r="BR195" s="23"/>
      <c r="BS195" s="23"/>
      <c r="BT195" s="23"/>
    </row>
    <row r="196" spans="1:72" s="24" customFormat="1">
      <c r="A196" s="439">
        <f>Bobot!P144</f>
        <v>0</v>
      </c>
      <c r="B196" s="439"/>
      <c r="C196" s="439"/>
      <c r="D196" s="439"/>
      <c r="E196" s="439"/>
      <c r="F196" s="563"/>
      <c r="G196" s="563"/>
      <c r="H196" s="564"/>
      <c r="I196" s="564"/>
      <c r="J196" s="20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560"/>
      <c r="BG196" s="565"/>
      <c r="BH196" s="565"/>
      <c r="BI196" s="565"/>
      <c r="BJ196" s="23"/>
      <c r="BM196" s="23"/>
      <c r="BN196" s="23"/>
      <c r="BO196" s="23"/>
      <c r="BP196" s="23"/>
      <c r="BQ196" s="23"/>
      <c r="BR196" s="23"/>
      <c r="BS196" s="23"/>
      <c r="BT196" s="23"/>
    </row>
    <row r="197" spans="1:72" s="24" customFormat="1" ht="13">
      <c r="A197" s="439" t="e">
        <f>Bobot!#REF!</f>
        <v>#REF!</v>
      </c>
      <c r="B197" s="439"/>
      <c r="C197" s="439"/>
      <c r="D197" s="439"/>
      <c r="E197" s="439"/>
      <c r="F197" s="563"/>
      <c r="G197" s="563"/>
      <c r="H197" s="564"/>
      <c r="I197" s="564"/>
      <c r="J197" s="20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560"/>
      <c r="BG197" s="565"/>
      <c r="BH197" s="565"/>
      <c r="BI197" s="565"/>
      <c r="BJ197" s="23"/>
      <c r="BL197" s="22"/>
      <c r="BM197" s="23"/>
      <c r="BN197" s="27"/>
      <c r="BO197" s="23"/>
      <c r="BP197" s="23"/>
      <c r="BQ197" s="23"/>
      <c r="BR197" s="23"/>
      <c r="BS197" s="23"/>
      <c r="BT197" s="23"/>
    </row>
    <row r="198" spans="1:72" s="24" customFormat="1">
      <c r="A198" s="439" t="e">
        <f>Bobot!#REF!</f>
        <v>#REF!</v>
      </c>
      <c r="B198" s="439"/>
      <c r="C198" s="439"/>
      <c r="D198" s="439"/>
      <c r="E198" s="439"/>
      <c r="F198" s="563"/>
      <c r="G198" s="563"/>
      <c r="H198" s="564"/>
      <c r="I198" s="564"/>
      <c r="J198" s="20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31"/>
      <c r="BG198" s="560"/>
      <c r="BH198" s="560"/>
      <c r="BI198" s="560"/>
      <c r="BJ198" s="21"/>
      <c r="BM198" s="27"/>
      <c r="BN198" s="23"/>
      <c r="BO198" s="23"/>
      <c r="BP198" s="23"/>
      <c r="BQ198" s="23"/>
      <c r="BR198" s="23"/>
      <c r="BS198" s="23"/>
      <c r="BT198" s="23"/>
    </row>
    <row r="199" spans="1:72" s="24" customFormat="1">
      <c r="A199" s="439">
        <f>Bobot!P148</f>
        <v>0</v>
      </c>
      <c r="B199" s="439"/>
      <c r="C199" s="439"/>
      <c r="D199" s="439"/>
      <c r="E199" s="439"/>
      <c r="F199" s="563"/>
      <c r="G199" s="563"/>
      <c r="H199" s="564"/>
      <c r="I199" s="564"/>
      <c r="J199" s="20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31"/>
      <c r="BG199" s="560"/>
      <c r="BH199" s="560"/>
      <c r="BI199" s="560"/>
      <c r="BJ199" s="27"/>
      <c r="BM199" s="23"/>
      <c r="BN199" s="23"/>
      <c r="BO199" s="23"/>
      <c r="BP199" s="23"/>
      <c r="BQ199" s="23"/>
      <c r="BR199" s="23"/>
      <c r="BS199" s="23"/>
      <c r="BT199" s="23"/>
    </row>
    <row r="200" spans="1:72" s="24" customFormat="1">
      <c r="A200" s="439">
        <f>Bobot!P149</f>
        <v>0</v>
      </c>
      <c r="B200" s="439"/>
      <c r="C200" s="439"/>
      <c r="D200" s="439"/>
      <c r="E200" s="439"/>
      <c r="F200" s="563"/>
      <c r="G200" s="563"/>
      <c r="H200" s="564"/>
      <c r="I200" s="564"/>
      <c r="J200" s="20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560"/>
      <c r="BG200" s="560"/>
      <c r="BH200" s="560"/>
      <c r="BI200" s="560"/>
      <c r="BJ200" s="44"/>
      <c r="BM200" s="23"/>
      <c r="BN200" s="23"/>
      <c r="BO200" s="23"/>
      <c r="BP200" s="27"/>
      <c r="BQ200" s="23"/>
      <c r="BR200" s="23"/>
      <c r="BS200" s="23"/>
      <c r="BT200" s="23"/>
    </row>
    <row r="201" spans="1:72" s="24" customFormat="1" ht="13">
      <c r="A201" s="439">
        <f>Bobot!P150</f>
        <v>0</v>
      </c>
      <c r="B201" s="439"/>
      <c r="C201" s="439"/>
      <c r="D201" s="439"/>
      <c r="E201" s="439"/>
      <c r="F201" s="563"/>
      <c r="G201" s="563"/>
      <c r="H201" s="564"/>
      <c r="I201" s="564"/>
      <c r="J201" s="20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31"/>
      <c r="BH201" s="31"/>
      <c r="BI201" s="31"/>
      <c r="BJ201" s="44"/>
      <c r="BL201" s="22"/>
      <c r="BM201" s="23"/>
      <c r="BN201" s="23"/>
      <c r="BO201" s="27"/>
      <c r="BP201" s="23"/>
      <c r="BQ201" s="23"/>
      <c r="BR201" s="23"/>
      <c r="BS201" s="23"/>
      <c r="BT201" s="23"/>
    </row>
    <row r="202" spans="1:72" s="24" customFormat="1">
      <c r="A202" s="439" t="e">
        <f>Bobot!#REF!</f>
        <v>#REF!</v>
      </c>
      <c r="B202" s="439"/>
      <c r="C202" s="439"/>
      <c r="D202" s="439"/>
      <c r="E202" s="439"/>
      <c r="F202" s="563"/>
      <c r="G202" s="563"/>
      <c r="H202" s="564"/>
      <c r="I202" s="564"/>
      <c r="J202" s="20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31"/>
      <c r="BH202" s="31"/>
      <c r="BI202" s="31"/>
      <c r="BJ202" s="44"/>
      <c r="BK202" s="21"/>
      <c r="BM202" s="23"/>
      <c r="BO202" s="23"/>
      <c r="BP202" s="23"/>
      <c r="BQ202" s="27"/>
      <c r="BR202" s="27"/>
      <c r="BS202" s="27"/>
      <c r="BT202" s="27"/>
    </row>
    <row r="203" spans="1:72" s="24" customFormat="1">
      <c r="A203" s="439" t="e">
        <f>Bobot!#REF!</f>
        <v>#REF!</v>
      </c>
      <c r="B203" s="439"/>
      <c r="C203" s="439"/>
      <c r="D203" s="439"/>
      <c r="E203" s="439"/>
      <c r="F203" s="563"/>
      <c r="G203" s="563"/>
      <c r="H203" s="564"/>
      <c r="I203" s="564"/>
      <c r="J203" s="20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560"/>
      <c r="BH203" s="560"/>
      <c r="BI203" s="560"/>
      <c r="BJ203" s="44"/>
      <c r="BK203" s="23"/>
      <c r="BO203" s="23"/>
      <c r="BP203" s="23"/>
      <c r="BQ203" s="23"/>
      <c r="BR203" s="23"/>
      <c r="BS203" s="23"/>
      <c r="BT203" s="23"/>
    </row>
    <row r="204" spans="1:72" s="24" customFormat="1">
      <c r="A204" s="439" t="e">
        <f>Bobot!#REF!</f>
        <v>#REF!</v>
      </c>
      <c r="B204" s="439"/>
      <c r="C204" s="439"/>
      <c r="D204" s="439"/>
      <c r="E204" s="439"/>
      <c r="F204" s="563"/>
      <c r="G204" s="563"/>
      <c r="H204" s="564"/>
      <c r="I204" s="564"/>
      <c r="J204" s="20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44"/>
      <c r="BK204" s="23"/>
      <c r="BO204" s="23"/>
      <c r="BP204" s="23"/>
      <c r="BQ204" s="23"/>
      <c r="BR204" s="23"/>
      <c r="BS204" s="23"/>
      <c r="BT204" s="23"/>
    </row>
    <row r="205" spans="1:72" s="24" customFormat="1">
      <c r="A205" s="439" t="e">
        <f>Bobot!#REF!</f>
        <v>#REF!</v>
      </c>
      <c r="B205" s="439"/>
      <c r="C205" s="439"/>
      <c r="D205" s="439"/>
      <c r="E205" s="439"/>
      <c r="F205" s="563"/>
      <c r="G205" s="563"/>
      <c r="H205" s="564"/>
      <c r="I205" s="564"/>
      <c r="J205" s="20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44"/>
      <c r="BK205" s="21"/>
      <c r="BO205" s="23"/>
      <c r="BQ205" s="23"/>
      <c r="BR205" s="23"/>
      <c r="BS205" s="23"/>
      <c r="BT205" s="23"/>
    </row>
    <row r="206" spans="1:72" s="24" customFormat="1" ht="13">
      <c r="A206" s="439" t="e">
        <f>Bobot!#REF!</f>
        <v>#REF!</v>
      </c>
      <c r="B206" s="439"/>
      <c r="C206" s="439"/>
      <c r="D206" s="439"/>
      <c r="E206" s="439"/>
      <c r="F206" s="563"/>
      <c r="G206" s="563"/>
      <c r="H206" s="564"/>
      <c r="I206" s="564"/>
      <c r="J206" s="20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44"/>
      <c r="BK206" s="27"/>
      <c r="BN206" s="22"/>
      <c r="BQ206" s="23"/>
      <c r="BR206" s="23"/>
      <c r="BS206" s="23"/>
      <c r="BT206" s="23"/>
    </row>
    <row r="207" spans="1:72" s="23" customFormat="1" ht="13">
      <c r="A207" s="439" t="e">
        <f>Bobot!#REF!</f>
        <v>#REF!</v>
      </c>
      <c r="B207" s="439"/>
      <c r="C207" s="439"/>
      <c r="D207" s="439"/>
      <c r="E207" s="439"/>
      <c r="F207" s="563"/>
      <c r="G207" s="563"/>
      <c r="H207" s="564"/>
      <c r="I207" s="564"/>
      <c r="J207" s="20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44"/>
      <c r="BK207" s="44"/>
      <c r="BL207" s="24"/>
      <c r="BM207" s="22"/>
      <c r="BN207" s="24"/>
      <c r="BO207" s="24"/>
      <c r="BP207" s="24"/>
      <c r="BQ207" s="24"/>
      <c r="BR207" s="24"/>
      <c r="BS207" s="24"/>
      <c r="BT207" s="24"/>
    </row>
    <row r="208" spans="1:72" s="23" customFormat="1">
      <c r="A208" s="439" t="e">
        <f>Bobot!#REF!</f>
        <v>#REF!</v>
      </c>
      <c r="B208" s="439"/>
      <c r="C208" s="439"/>
      <c r="D208" s="439"/>
      <c r="E208" s="439"/>
      <c r="F208" s="563"/>
      <c r="G208" s="563"/>
      <c r="H208" s="564"/>
      <c r="I208" s="564"/>
      <c r="J208" s="20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44"/>
      <c r="BK208" s="44"/>
      <c r="BL208" s="24"/>
      <c r="BM208" s="24"/>
      <c r="BN208" s="24"/>
      <c r="BO208" s="24"/>
      <c r="BP208" s="24"/>
      <c r="BQ208" s="24"/>
      <c r="BR208" s="24"/>
      <c r="BS208" s="24"/>
      <c r="BT208" s="24"/>
    </row>
    <row r="209" spans="1:72" s="23" customFormat="1" ht="13">
      <c r="A209" s="439" t="e">
        <f>Bobot!#REF!</f>
        <v>#REF!</v>
      </c>
      <c r="B209" s="439"/>
      <c r="C209" s="439"/>
      <c r="D209" s="439"/>
      <c r="E209" s="439"/>
      <c r="F209" s="563"/>
      <c r="G209" s="563"/>
      <c r="H209" s="564"/>
      <c r="I209" s="564"/>
      <c r="J209" s="20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44"/>
      <c r="BK209" s="44"/>
      <c r="BL209" s="24"/>
      <c r="BM209" s="24"/>
      <c r="BN209" s="24"/>
      <c r="BO209" s="24"/>
      <c r="BP209" s="22"/>
      <c r="BQ209" s="24"/>
      <c r="BR209" s="24"/>
      <c r="BS209" s="24"/>
      <c r="BT209" s="24"/>
    </row>
    <row r="210" spans="1:72" s="23" customFormat="1" ht="13">
      <c r="A210" s="439" t="e">
        <f>Bobot!#REF!</f>
        <v>#REF!</v>
      </c>
      <c r="B210" s="439"/>
      <c r="C210" s="439"/>
      <c r="D210" s="439"/>
      <c r="E210" s="439"/>
      <c r="F210" s="563"/>
      <c r="G210" s="563"/>
      <c r="H210" s="564"/>
      <c r="I210" s="564"/>
      <c r="J210" s="20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44"/>
      <c r="BK210" s="44"/>
      <c r="BL210" s="24"/>
      <c r="BM210" s="24"/>
      <c r="BN210" s="22"/>
      <c r="BO210" s="22"/>
      <c r="BP210" s="24"/>
      <c r="BQ210" s="24"/>
      <c r="BR210" s="24"/>
      <c r="BS210" s="24"/>
      <c r="BT210" s="24"/>
    </row>
    <row r="211" spans="1:72" s="23" customFormat="1" ht="13">
      <c r="A211" s="439" t="e">
        <f>Bobot!#REF!</f>
        <v>#REF!</v>
      </c>
      <c r="B211" s="439"/>
      <c r="C211" s="439"/>
      <c r="D211" s="439"/>
      <c r="E211" s="439"/>
      <c r="F211" s="563"/>
      <c r="G211" s="563"/>
      <c r="H211" s="564"/>
      <c r="I211" s="564"/>
      <c r="J211" s="20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44"/>
      <c r="BK211" s="44"/>
      <c r="BL211" s="24"/>
      <c r="BM211" s="22"/>
      <c r="BN211" s="24"/>
      <c r="BO211" s="24"/>
      <c r="BP211" s="24"/>
      <c r="BQ211" s="22"/>
      <c r="BR211" s="22"/>
      <c r="BS211" s="22"/>
      <c r="BT211" s="22"/>
    </row>
    <row r="212" spans="1:72" s="23" customFormat="1">
      <c r="A212" s="439" t="e">
        <f>Bobot!#REF!</f>
        <v>#REF!</v>
      </c>
      <c r="B212" s="439"/>
      <c r="C212" s="439"/>
      <c r="D212" s="439"/>
      <c r="E212" s="439"/>
      <c r="F212" s="563"/>
      <c r="G212" s="563"/>
      <c r="H212" s="564"/>
      <c r="I212" s="564"/>
      <c r="J212" s="20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44"/>
      <c r="BK212" s="44"/>
      <c r="BL212" s="24"/>
      <c r="BM212" s="24"/>
      <c r="BN212" s="24"/>
      <c r="BO212" s="24"/>
      <c r="BP212" s="24"/>
      <c r="BQ212" s="24"/>
      <c r="BR212" s="24"/>
      <c r="BS212" s="24"/>
      <c r="BT212" s="24"/>
    </row>
    <row r="213" spans="1:72" s="23" customFormat="1" ht="13">
      <c r="A213" s="439" t="e">
        <f>Bobot!#REF!</f>
        <v>#REF!</v>
      </c>
      <c r="B213" s="439"/>
      <c r="C213" s="439"/>
      <c r="D213" s="439"/>
      <c r="E213" s="439"/>
      <c r="F213" s="563"/>
      <c r="G213" s="563"/>
      <c r="H213" s="564"/>
      <c r="I213" s="564"/>
      <c r="J213" s="20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44"/>
      <c r="BK213" s="44"/>
      <c r="BL213" s="24"/>
      <c r="BM213" s="24"/>
      <c r="BN213" s="24"/>
      <c r="BO213" s="24"/>
      <c r="BP213" s="22"/>
      <c r="BQ213" s="24"/>
      <c r="BR213" s="24"/>
      <c r="BS213" s="24"/>
      <c r="BT213" s="24"/>
    </row>
    <row r="214" spans="1:72" s="23" customFormat="1" ht="13">
      <c r="A214" s="439" t="e">
        <f>Bobot!#REF!</f>
        <v>#REF!</v>
      </c>
      <c r="B214" s="439"/>
      <c r="C214" s="439"/>
      <c r="D214" s="439"/>
      <c r="E214" s="439"/>
      <c r="F214" s="563"/>
      <c r="G214" s="563"/>
      <c r="H214" s="564"/>
      <c r="I214" s="564"/>
      <c r="J214" s="20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560"/>
      <c r="BK214" s="44"/>
      <c r="BL214" s="24"/>
      <c r="BM214" s="24"/>
      <c r="BN214" s="24"/>
      <c r="BO214" s="22"/>
      <c r="BP214" s="24"/>
      <c r="BQ214" s="24"/>
      <c r="BR214" s="24"/>
      <c r="BS214" s="24"/>
      <c r="BT214" s="24"/>
    </row>
    <row r="215" spans="1:72" s="23" customFormat="1" ht="13">
      <c r="A215" s="439" t="e">
        <f>Bobot!#REF!</f>
        <v>#REF!</v>
      </c>
      <c r="B215" s="439"/>
      <c r="C215" s="439"/>
      <c r="D215" s="439"/>
      <c r="E215" s="439"/>
      <c r="F215" s="563"/>
      <c r="G215" s="563"/>
      <c r="H215" s="564"/>
      <c r="I215" s="564"/>
      <c r="J215" s="20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31"/>
      <c r="BK215" s="44"/>
      <c r="BL215" s="21"/>
      <c r="BM215" s="24"/>
      <c r="BN215" s="24"/>
      <c r="BO215" s="24"/>
      <c r="BP215" s="24"/>
      <c r="BQ215" s="22"/>
      <c r="BR215" s="22"/>
      <c r="BS215" s="22"/>
      <c r="BT215" s="22"/>
    </row>
    <row r="216" spans="1:72" s="27" customFormat="1">
      <c r="A216" s="439" t="e">
        <f>Bobot!#REF!</f>
        <v>#REF!</v>
      </c>
      <c r="B216" s="439"/>
      <c r="C216" s="439"/>
      <c r="D216" s="439"/>
      <c r="E216" s="439"/>
      <c r="F216" s="563"/>
      <c r="G216" s="563"/>
      <c r="H216" s="564"/>
      <c r="I216" s="564"/>
      <c r="J216" s="20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31"/>
      <c r="BK216" s="44"/>
      <c r="BL216" s="23"/>
      <c r="BM216" s="24"/>
      <c r="BN216" s="24"/>
      <c r="BO216" s="24"/>
      <c r="BP216" s="24"/>
      <c r="BQ216" s="24"/>
      <c r="BR216" s="24"/>
      <c r="BS216" s="24"/>
      <c r="BT216" s="24"/>
    </row>
    <row r="217" spans="1:72" s="23" customFormat="1">
      <c r="A217" s="439">
        <f>Bobot!P151</f>
        <v>0</v>
      </c>
      <c r="B217" s="16"/>
      <c r="C217" s="16"/>
      <c r="D217" s="16"/>
      <c r="E217" s="16"/>
      <c r="F217" s="563"/>
      <c r="G217" s="563"/>
      <c r="H217" s="564"/>
      <c r="I217" s="564"/>
      <c r="J217" s="20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560"/>
      <c r="BK217" s="44"/>
      <c r="BM217" s="24"/>
      <c r="BN217" s="24"/>
      <c r="BO217" s="24"/>
      <c r="BP217" s="24"/>
      <c r="BQ217" s="24"/>
      <c r="BR217" s="24"/>
      <c r="BS217" s="24"/>
      <c r="BT217" s="24"/>
    </row>
    <row r="218" spans="1:72" s="23" customFormat="1">
      <c r="A218" s="439">
        <f>Bobot!P152</f>
        <v>0</v>
      </c>
      <c r="B218" s="16"/>
      <c r="C218" s="16"/>
      <c r="D218" s="16"/>
      <c r="E218" s="16"/>
      <c r="F218" s="563"/>
      <c r="G218" s="563"/>
      <c r="H218" s="564"/>
      <c r="I218" s="564"/>
      <c r="J218" s="20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565"/>
      <c r="BK218" s="44"/>
      <c r="BL218" s="21"/>
      <c r="BM218" s="24"/>
      <c r="BN218" s="24"/>
      <c r="BO218" s="24"/>
      <c r="BP218" s="24"/>
      <c r="BQ218" s="24"/>
      <c r="BR218" s="24"/>
      <c r="BS218" s="24"/>
      <c r="BT218" s="24"/>
    </row>
    <row r="219" spans="1:72" s="23" customFormat="1">
      <c r="A219" s="439">
        <f>Bobot!P153</f>
        <v>0</v>
      </c>
      <c r="B219" s="16"/>
      <c r="C219" s="16"/>
      <c r="D219" s="16"/>
      <c r="E219" s="16"/>
      <c r="F219" s="563"/>
      <c r="G219" s="563"/>
      <c r="H219" s="564"/>
      <c r="I219" s="564"/>
      <c r="J219" s="20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565"/>
      <c r="BK219" s="44"/>
      <c r="BL219" s="27"/>
      <c r="BM219" s="24"/>
      <c r="BN219" s="24"/>
      <c r="BO219" s="24"/>
      <c r="BP219" s="24"/>
      <c r="BQ219" s="24"/>
      <c r="BR219" s="24"/>
      <c r="BS219" s="24"/>
      <c r="BT219" s="24"/>
    </row>
    <row r="220" spans="1:72" s="23" customFormat="1">
      <c r="A220" s="439">
        <f>Bobot!P154</f>
        <v>0</v>
      </c>
      <c r="B220" s="16"/>
      <c r="C220" s="16"/>
      <c r="D220" s="16"/>
      <c r="E220" s="16"/>
      <c r="F220" s="563"/>
      <c r="G220" s="563"/>
      <c r="H220" s="564"/>
      <c r="I220" s="564"/>
      <c r="J220" s="20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560"/>
      <c r="BK220" s="44"/>
      <c r="BL220" s="44"/>
      <c r="BM220" s="24"/>
      <c r="BN220" s="24"/>
      <c r="BO220" s="24"/>
      <c r="BP220" s="24"/>
      <c r="BQ220" s="24"/>
      <c r="BR220" s="24"/>
      <c r="BS220" s="24"/>
      <c r="BT220" s="24"/>
    </row>
    <row r="221" spans="1:72" s="24" customFormat="1">
      <c r="A221" s="439">
        <f>Bobot!P155</f>
        <v>0</v>
      </c>
      <c r="B221" s="16"/>
      <c r="C221" s="16"/>
      <c r="D221" s="16"/>
      <c r="E221" s="16"/>
      <c r="F221" s="563"/>
      <c r="G221" s="563"/>
      <c r="H221" s="564"/>
      <c r="I221" s="564"/>
      <c r="J221" s="20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560"/>
      <c r="BK221" s="560"/>
      <c r="BL221" s="44"/>
    </row>
    <row r="222" spans="1:72" s="24" customFormat="1">
      <c r="A222" s="439" t="e">
        <f>Bobot!#REF!</f>
        <v>#REF!</v>
      </c>
      <c r="B222" s="16"/>
      <c r="C222" s="16"/>
      <c r="D222" s="16"/>
      <c r="E222" s="16"/>
      <c r="F222" s="563"/>
      <c r="G222" s="563"/>
      <c r="H222" s="564"/>
      <c r="I222" s="564"/>
      <c r="J222" s="20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560"/>
      <c r="BK222" s="31"/>
      <c r="BL222" s="44"/>
    </row>
    <row r="223" spans="1:72" s="24" customFormat="1">
      <c r="A223" s="439" t="e">
        <f>Bobot!#REF!</f>
        <v>#REF!</v>
      </c>
      <c r="B223" s="16"/>
      <c r="C223" s="16"/>
      <c r="D223" s="16"/>
      <c r="E223" s="16"/>
      <c r="F223" s="563"/>
      <c r="G223" s="563"/>
      <c r="H223" s="564"/>
      <c r="I223" s="564"/>
      <c r="J223" s="20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31"/>
      <c r="BK223" s="31"/>
      <c r="BL223" s="44"/>
    </row>
    <row r="224" spans="1:72" s="24" customFormat="1">
      <c r="A224" s="439" t="e">
        <f>Bobot!#REF!</f>
        <v>#REF!</v>
      </c>
      <c r="B224" s="16"/>
      <c r="C224" s="16"/>
      <c r="D224" s="16"/>
      <c r="E224" s="16"/>
      <c r="F224" s="563"/>
      <c r="G224" s="563"/>
      <c r="H224" s="564"/>
      <c r="I224" s="564"/>
      <c r="J224" s="20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31"/>
      <c r="BK224" s="560"/>
      <c r="BL224" s="44"/>
      <c r="BN224" s="21"/>
    </row>
    <row r="225" spans="1:72" s="22" customFormat="1" ht="13">
      <c r="A225" s="439" t="e">
        <f>Bobot!#REF!</f>
        <v>#REF!</v>
      </c>
      <c r="B225" s="566"/>
      <c r="C225" s="566"/>
      <c r="D225" s="566"/>
      <c r="E225" s="566"/>
      <c r="F225" s="563"/>
      <c r="G225" s="563"/>
      <c r="H225" s="564"/>
      <c r="I225" s="564"/>
      <c r="J225" s="20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560"/>
      <c r="BK225" s="565"/>
      <c r="BL225" s="44"/>
      <c r="BM225" s="21"/>
      <c r="BN225" s="23"/>
      <c r="BO225" s="24"/>
      <c r="BP225" s="24"/>
      <c r="BQ225" s="24"/>
      <c r="BR225" s="24"/>
      <c r="BS225" s="24"/>
      <c r="BT225" s="24"/>
    </row>
    <row r="226" spans="1:72" s="24" customFormat="1">
      <c r="A226" s="439" t="e">
        <f>Bobot!#REF!</f>
        <v>#REF!</v>
      </c>
      <c r="B226" s="16"/>
      <c r="C226" s="16"/>
      <c r="D226" s="16"/>
      <c r="E226" s="16"/>
      <c r="F226" s="563"/>
      <c r="G226" s="563"/>
      <c r="H226" s="564"/>
      <c r="I226" s="564"/>
      <c r="J226" s="20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565"/>
      <c r="BL226" s="44"/>
      <c r="BM226" s="23"/>
      <c r="BN226" s="23"/>
    </row>
    <row r="227" spans="1:72" s="24" customFormat="1">
      <c r="A227" s="439" t="e">
        <f>Bobot!#REF!</f>
        <v>#REF!</v>
      </c>
      <c r="B227" s="16"/>
      <c r="C227" s="16"/>
      <c r="D227" s="16"/>
      <c r="E227" s="16"/>
      <c r="F227" s="563"/>
      <c r="G227" s="563"/>
      <c r="H227" s="564"/>
      <c r="I227" s="564"/>
      <c r="J227" s="20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560"/>
      <c r="BL227" s="44"/>
      <c r="BM227" s="23"/>
      <c r="BN227" s="21"/>
      <c r="BP227" s="21"/>
    </row>
    <row r="228" spans="1:72" s="24" customFormat="1">
      <c r="A228" s="439" t="e">
        <f>Bobot!#REF!</f>
        <v>#REF!</v>
      </c>
      <c r="B228" s="16"/>
      <c r="C228" s="16"/>
      <c r="D228" s="16"/>
      <c r="E228" s="16"/>
      <c r="F228" s="563"/>
      <c r="G228" s="563"/>
      <c r="H228" s="564"/>
      <c r="I228" s="564"/>
      <c r="J228" s="20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560"/>
      <c r="BL228" s="44"/>
      <c r="BM228" s="21"/>
      <c r="BN228" s="27"/>
      <c r="BO228" s="21"/>
      <c r="BP228" s="23"/>
    </row>
    <row r="229" spans="1:72" s="22" customFormat="1" ht="13">
      <c r="A229" s="439" t="e">
        <f>Bobot!#REF!</f>
        <v>#REF!</v>
      </c>
      <c r="B229" s="566"/>
      <c r="C229" s="566"/>
      <c r="D229" s="566"/>
      <c r="E229" s="566"/>
      <c r="F229" s="563"/>
      <c r="G229" s="563"/>
      <c r="H229" s="564"/>
      <c r="I229" s="564"/>
      <c r="J229" s="20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560"/>
      <c r="BL229" s="44"/>
      <c r="BM229" s="27"/>
      <c r="BN229" s="44"/>
      <c r="BO229" s="23"/>
      <c r="BP229" s="23"/>
      <c r="BQ229" s="21"/>
      <c r="BR229" s="21"/>
      <c r="BS229" s="21"/>
      <c r="BT229" s="21"/>
    </row>
    <row r="230" spans="1:72" s="24" customFormat="1">
      <c r="A230" s="439" t="e">
        <f>Bobot!#REF!</f>
        <v>#REF!</v>
      </c>
      <c r="B230" s="16"/>
      <c r="C230" s="16"/>
      <c r="D230" s="16"/>
      <c r="E230" s="16"/>
      <c r="F230" s="563"/>
      <c r="G230" s="563"/>
      <c r="H230" s="564"/>
      <c r="I230" s="564"/>
      <c r="J230" s="20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31"/>
      <c r="BL230" s="44"/>
      <c r="BM230" s="44"/>
      <c r="BN230" s="44"/>
      <c r="BO230" s="23"/>
      <c r="BP230" s="21"/>
      <c r="BQ230" s="23"/>
      <c r="BR230" s="23"/>
      <c r="BS230" s="23"/>
      <c r="BT230" s="23"/>
    </row>
    <row r="231" spans="1:72" s="24" customFormat="1">
      <c r="A231" s="439" t="e">
        <f>Bobot!#REF!</f>
        <v>#REF!</v>
      </c>
      <c r="B231" s="16"/>
      <c r="C231" s="16"/>
      <c r="D231" s="16"/>
      <c r="E231" s="16"/>
      <c r="F231" s="563"/>
      <c r="G231" s="563"/>
      <c r="H231" s="564"/>
      <c r="I231" s="564"/>
      <c r="J231" s="20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31"/>
      <c r="BL231" s="44"/>
      <c r="BM231" s="44"/>
      <c r="BN231" s="44"/>
      <c r="BO231" s="21"/>
      <c r="BP231" s="27"/>
      <c r="BQ231" s="23"/>
      <c r="BR231" s="23"/>
      <c r="BS231" s="23"/>
      <c r="BT231" s="23"/>
    </row>
    <row r="232" spans="1:72" s="24" customFormat="1">
      <c r="A232" s="439" t="e">
        <f>Bobot!#REF!</f>
        <v>#REF!</v>
      </c>
      <c r="B232" s="16"/>
      <c r="C232" s="16"/>
      <c r="D232" s="16"/>
      <c r="E232" s="16"/>
      <c r="F232" s="563"/>
      <c r="G232" s="563"/>
      <c r="H232" s="564"/>
      <c r="I232" s="564"/>
      <c r="J232" s="20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560"/>
      <c r="BL232" s="44"/>
      <c r="BM232" s="44"/>
      <c r="BN232" s="44"/>
      <c r="BO232" s="27"/>
      <c r="BP232" s="44"/>
      <c r="BQ232" s="21"/>
      <c r="BR232" s="21"/>
      <c r="BS232" s="21"/>
      <c r="BT232" s="21"/>
    </row>
    <row r="233" spans="1:72" s="24" customFormat="1">
      <c r="A233" s="439" t="e">
        <f>Bobot!#REF!</f>
        <v>#REF!</v>
      </c>
      <c r="B233" s="16"/>
      <c r="C233" s="16"/>
      <c r="D233" s="16"/>
      <c r="E233" s="16"/>
      <c r="F233" s="563"/>
      <c r="G233" s="563"/>
      <c r="H233" s="564"/>
      <c r="I233" s="564"/>
      <c r="J233" s="20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44"/>
      <c r="BM233" s="44"/>
      <c r="BN233" s="44"/>
      <c r="BO233" s="44"/>
      <c r="BP233" s="44"/>
      <c r="BQ233" s="27"/>
      <c r="BR233" s="27"/>
      <c r="BS233" s="27"/>
      <c r="BT233" s="27"/>
    </row>
    <row r="234" spans="1:72" s="24" customFormat="1">
      <c r="A234" s="439" t="e">
        <f>Bobot!#REF!</f>
        <v>#REF!</v>
      </c>
      <c r="B234" s="16"/>
      <c r="C234" s="16"/>
      <c r="D234" s="16"/>
      <c r="E234" s="16"/>
      <c r="F234" s="563"/>
      <c r="G234" s="563"/>
      <c r="H234" s="564"/>
      <c r="I234" s="564"/>
      <c r="J234" s="20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560"/>
      <c r="BM234" s="44"/>
      <c r="BN234" s="44"/>
      <c r="BO234" s="44"/>
      <c r="BP234" s="44"/>
      <c r="BQ234" s="44"/>
      <c r="BR234" s="44"/>
      <c r="BS234" s="44"/>
      <c r="BT234" s="44"/>
    </row>
    <row r="235" spans="1:72" s="24" customFormat="1">
      <c r="A235" s="439">
        <f>Bobot!P157</f>
        <v>0</v>
      </c>
      <c r="B235" s="16"/>
      <c r="C235" s="16"/>
      <c r="D235" s="16"/>
      <c r="E235" s="16"/>
      <c r="F235" s="563"/>
      <c r="G235" s="563"/>
      <c r="H235" s="564"/>
      <c r="I235" s="564"/>
      <c r="J235" s="20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31"/>
      <c r="BM235" s="44"/>
      <c r="BN235" s="44"/>
      <c r="BO235" s="44"/>
      <c r="BP235" s="44"/>
      <c r="BQ235" s="44"/>
      <c r="BR235" s="44"/>
      <c r="BS235" s="44"/>
      <c r="BT235" s="44"/>
    </row>
    <row r="236" spans="1:72" s="24" customFormat="1">
      <c r="A236" s="439" t="e">
        <f>Bobot!#REF!</f>
        <v>#REF!</v>
      </c>
      <c r="B236" s="16"/>
      <c r="C236" s="16"/>
      <c r="D236" s="16"/>
      <c r="E236" s="16"/>
      <c r="F236" s="563"/>
      <c r="G236" s="563"/>
      <c r="H236" s="564"/>
      <c r="I236" s="564"/>
      <c r="J236" s="20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31"/>
      <c r="BM236" s="44"/>
      <c r="BN236" s="44"/>
      <c r="BO236" s="44"/>
      <c r="BP236" s="44"/>
      <c r="BQ236" s="44"/>
      <c r="BR236" s="44"/>
      <c r="BS236" s="44"/>
      <c r="BT236" s="44"/>
    </row>
    <row r="237" spans="1:72" s="24" customFormat="1">
      <c r="A237" s="439">
        <f>Bobot!P158</f>
        <v>0</v>
      </c>
      <c r="B237" s="16"/>
      <c r="C237" s="16"/>
      <c r="D237" s="16"/>
      <c r="E237" s="16"/>
      <c r="F237" s="563"/>
      <c r="G237" s="563"/>
      <c r="H237" s="564"/>
      <c r="I237" s="564"/>
      <c r="J237" s="20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560"/>
      <c r="BM237" s="44"/>
      <c r="BN237" s="44"/>
      <c r="BO237" s="44"/>
      <c r="BP237" s="44"/>
      <c r="BQ237" s="44"/>
      <c r="BR237" s="44"/>
      <c r="BS237" s="44"/>
      <c r="BT237" s="44"/>
    </row>
    <row r="238" spans="1:72" s="24" customFormat="1">
      <c r="A238" s="439">
        <f>Bobot!P159</f>
        <v>0</v>
      </c>
      <c r="B238" s="16"/>
      <c r="C238" s="16"/>
      <c r="D238" s="16"/>
      <c r="E238" s="16"/>
      <c r="F238" s="563"/>
      <c r="G238" s="563"/>
      <c r="H238" s="564"/>
      <c r="I238" s="564"/>
      <c r="J238" s="20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565"/>
      <c r="BM238" s="44"/>
      <c r="BN238" s="44"/>
      <c r="BO238" s="44"/>
      <c r="BP238" s="44"/>
      <c r="BQ238" s="44"/>
      <c r="BR238" s="44"/>
      <c r="BS238" s="44"/>
      <c r="BT238" s="44"/>
    </row>
    <row r="239" spans="1:72" s="24" customFormat="1">
      <c r="A239" s="439">
        <f>Bobot!P160</f>
        <v>0</v>
      </c>
      <c r="B239" s="16"/>
      <c r="C239" s="16"/>
      <c r="D239" s="16"/>
      <c r="E239" s="16"/>
      <c r="F239" s="563"/>
      <c r="G239" s="563"/>
      <c r="H239" s="564"/>
      <c r="I239" s="564"/>
      <c r="J239" s="20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565"/>
      <c r="BM239" s="44"/>
      <c r="BN239" s="44"/>
      <c r="BO239" s="44"/>
      <c r="BP239" s="44"/>
      <c r="BQ239" s="44"/>
      <c r="BR239" s="44"/>
      <c r="BS239" s="44"/>
      <c r="BT239" s="44"/>
    </row>
    <row r="240" spans="1:72" s="24" customFormat="1">
      <c r="A240" s="439">
        <f>Bobot!P161</f>
        <v>0</v>
      </c>
      <c r="B240" s="16"/>
      <c r="C240" s="16"/>
      <c r="D240" s="16"/>
      <c r="E240" s="16"/>
      <c r="F240" s="563"/>
      <c r="G240" s="563"/>
      <c r="H240" s="564"/>
      <c r="I240" s="564"/>
      <c r="J240" s="20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560"/>
      <c r="BM240" s="44"/>
      <c r="BN240" s="44"/>
      <c r="BO240" s="44"/>
      <c r="BP240" s="44"/>
      <c r="BQ240" s="44"/>
      <c r="BR240" s="44"/>
      <c r="BS240" s="44"/>
      <c r="BT240" s="44"/>
    </row>
    <row r="241" spans="1:72" s="24" customFormat="1">
      <c r="A241" s="439">
        <f>Bobot!P162</f>
        <v>0</v>
      </c>
      <c r="B241" s="16"/>
      <c r="C241" s="16"/>
      <c r="D241" s="16"/>
      <c r="E241" s="16"/>
      <c r="F241" s="563"/>
      <c r="G241" s="563"/>
      <c r="H241" s="564"/>
      <c r="I241" s="564"/>
      <c r="J241" s="20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560"/>
      <c r="BM241" s="44"/>
      <c r="BN241" s="44"/>
      <c r="BO241" s="44"/>
      <c r="BP241" s="44"/>
      <c r="BQ241" s="44"/>
      <c r="BR241" s="44"/>
      <c r="BS241" s="44"/>
      <c r="BT241" s="44"/>
    </row>
    <row r="242" spans="1:72" s="24" customFormat="1">
      <c r="A242" s="439">
        <f>Bobot!P163</f>
        <v>0</v>
      </c>
      <c r="B242" s="16"/>
      <c r="C242" s="16"/>
      <c r="D242" s="16"/>
      <c r="E242" s="16"/>
      <c r="F242" s="563"/>
      <c r="G242" s="563"/>
      <c r="H242" s="564"/>
      <c r="I242" s="564"/>
      <c r="J242" s="20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560"/>
      <c r="BM242" s="44"/>
      <c r="BN242" s="44"/>
      <c r="BO242" s="44"/>
      <c r="BP242" s="44"/>
      <c r="BQ242" s="44"/>
      <c r="BR242" s="44"/>
      <c r="BS242" s="44"/>
      <c r="BT242" s="44"/>
    </row>
    <row r="243" spans="1:72">
      <c r="A243" s="439">
        <f>Bobot!P164</f>
        <v>0</v>
      </c>
      <c r="BL243" s="31"/>
      <c r="BM243" s="44"/>
      <c r="BN243" s="560"/>
      <c r="BO243" s="44"/>
      <c r="BP243" s="44"/>
      <c r="BQ243" s="44"/>
      <c r="BR243" s="44"/>
      <c r="BS243" s="44"/>
      <c r="BT243" s="44"/>
    </row>
    <row r="244" spans="1:72" s="23" customFormat="1">
      <c r="A244" s="439">
        <f>Bobot!P165</f>
        <v>0</v>
      </c>
      <c r="B244" s="16"/>
      <c r="C244" s="16"/>
      <c r="D244" s="16"/>
      <c r="E244" s="16"/>
      <c r="F244" s="563"/>
      <c r="G244" s="563"/>
      <c r="H244" s="564"/>
      <c r="I244" s="564"/>
      <c r="J244" s="20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31"/>
      <c r="BM244" s="560"/>
      <c r="BN244" s="31"/>
      <c r="BO244" s="44"/>
      <c r="BP244" s="44"/>
      <c r="BQ244" s="44"/>
      <c r="BR244" s="44"/>
      <c r="BS244" s="44"/>
      <c r="BT244" s="44"/>
    </row>
    <row r="245" spans="1:72" s="23" customFormat="1">
      <c r="A245" s="439">
        <f>Bobot!P166</f>
        <v>0</v>
      </c>
      <c r="B245" s="16"/>
      <c r="C245" s="16"/>
      <c r="D245" s="16"/>
      <c r="E245" s="16"/>
      <c r="F245" s="563"/>
      <c r="G245" s="563"/>
      <c r="H245" s="564"/>
      <c r="I245" s="564"/>
      <c r="J245" s="20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560"/>
      <c r="BM245" s="31"/>
      <c r="BN245" s="31"/>
      <c r="BO245" s="44"/>
      <c r="BP245" s="44"/>
      <c r="BQ245" s="44"/>
      <c r="BR245" s="44"/>
      <c r="BS245" s="44"/>
      <c r="BT245" s="44"/>
    </row>
    <row r="246" spans="1:72">
      <c r="A246" s="439">
        <f>Bobot!P167</f>
        <v>0</v>
      </c>
      <c r="BM246" s="31"/>
      <c r="BN246" s="560"/>
      <c r="BO246" s="44"/>
      <c r="BP246" s="560"/>
      <c r="BQ246" s="44"/>
      <c r="BR246" s="44"/>
      <c r="BS246" s="44"/>
      <c r="BT246" s="44"/>
    </row>
    <row r="247" spans="1:72" s="27" customFormat="1">
      <c r="A247" s="439">
        <f>Bobot!P168</f>
        <v>0</v>
      </c>
      <c r="B247" s="567"/>
      <c r="C247" s="567"/>
      <c r="D247" s="567"/>
      <c r="E247" s="567"/>
      <c r="F247" s="563"/>
      <c r="G247" s="563"/>
      <c r="H247" s="564"/>
      <c r="I247" s="564"/>
      <c r="J247" s="20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560"/>
      <c r="BN247" s="565"/>
      <c r="BO247" s="560"/>
      <c r="BP247" s="31"/>
      <c r="BQ247" s="44"/>
      <c r="BR247" s="44"/>
      <c r="BS247" s="44"/>
      <c r="BT247" s="44"/>
    </row>
    <row r="248" spans="1:72" s="44" customFormat="1">
      <c r="A248" s="439">
        <f>Bobot!P169</f>
        <v>0</v>
      </c>
      <c r="B248" s="567"/>
      <c r="C248" s="567"/>
      <c r="D248" s="567"/>
      <c r="E248" s="567"/>
      <c r="F248" s="563"/>
      <c r="G248" s="563"/>
      <c r="H248" s="564"/>
      <c r="I248" s="564"/>
      <c r="J248" s="20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565"/>
      <c r="BN248" s="565"/>
      <c r="BO248" s="31"/>
      <c r="BP248" s="31"/>
      <c r="BQ248" s="560"/>
      <c r="BR248" s="560"/>
      <c r="BS248" s="560"/>
      <c r="BT248" s="560"/>
    </row>
    <row r="249" spans="1:72" s="44" customFormat="1">
      <c r="A249" s="439">
        <f>Bobot!P170</f>
        <v>0</v>
      </c>
      <c r="B249" s="567"/>
      <c r="C249" s="567"/>
      <c r="D249" s="567"/>
      <c r="E249" s="567"/>
      <c r="F249" s="563"/>
      <c r="G249" s="563"/>
      <c r="H249" s="564"/>
      <c r="I249" s="564"/>
      <c r="J249" s="20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565"/>
      <c r="BN249" s="560"/>
      <c r="BO249" s="31"/>
      <c r="BP249" s="560"/>
      <c r="BQ249" s="31"/>
      <c r="BR249" s="31"/>
      <c r="BS249" s="31"/>
      <c r="BT249" s="31"/>
    </row>
    <row r="250" spans="1:72" s="44" customFormat="1">
      <c r="A250" s="439">
        <f>Bobot!P171</f>
        <v>0</v>
      </c>
      <c r="B250" s="567"/>
      <c r="C250" s="567"/>
      <c r="D250" s="567"/>
      <c r="E250" s="567"/>
      <c r="F250" s="563"/>
      <c r="G250" s="563"/>
      <c r="H250" s="564"/>
      <c r="I250" s="564"/>
      <c r="J250" s="20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560"/>
      <c r="BN250" s="560"/>
      <c r="BO250" s="560"/>
      <c r="BP250" s="565"/>
      <c r="BQ250" s="31"/>
      <c r="BR250" s="31"/>
      <c r="BS250" s="31"/>
      <c r="BT250" s="31"/>
    </row>
    <row r="251" spans="1:72" s="44" customFormat="1">
      <c r="A251" s="439">
        <f>Bobot!P172</f>
        <v>0</v>
      </c>
      <c r="B251" s="567"/>
      <c r="C251" s="567"/>
      <c r="D251" s="567"/>
      <c r="E251" s="567"/>
      <c r="F251" s="563"/>
      <c r="G251" s="563"/>
      <c r="H251" s="564"/>
      <c r="I251" s="564"/>
      <c r="J251" s="20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560"/>
      <c r="BN251" s="560"/>
      <c r="BO251" s="565"/>
      <c r="BP251" s="565"/>
      <c r="BQ251" s="560"/>
      <c r="BR251" s="560"/>
      <c r="BS251" s="560"/>
      <c r="BT251" s="560"/>
    </row>
    <row r="252" spans="1:72" s="44" customFormat="1">
      <c r="A252" s="439" t="e">
        <f>Bobot!#REF!</f>
        <v>#REF!</v>
      </c>
      <c r="B252" s="567"/>
      <c r="C252" s="567"/>
      <c r="D252" s="567"/>
      <c r="E252" s="567"/>
      <c r="F252" s="563"/>
      <c r="G252" s="563"/>
      <c r="H252" s="564"/>
      <c r="I252" s="564"/>
      <c r="J252" s="20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560"/>
      <c r="BN252" s="31"/>
      <c r="BO252" s="565"/>
      <c r="BP252" s="560"/>
      <c r="BQ252" s="565"/>
      <c r="BR252" s="565"/>
      <c r="BS252" s="565"/>
      <c r="BT252" s="565"/>
    </row>
    <row r="253" spans="1:72" s="44" customFormat="1">
      <c r="A253" s="439">
        <f>Bobot!P173</f>
        <v>0</v>
      </c>
      <c r="B253" s="567"/>
      <c r="C253" s="567"/>
      <c r="D253" s="567"/>
      <c r="E253" s="567"/>
      <c r="F253" s="563"/>
      <c r="G253" s="563"/>
      <c r="H253" s="564"/>
      <c r="I253" s="564"/>
      <c r="J253" s="20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31"/>
      <c r="BN253" s="31"/>
      <c r="BO253" s="560"/>
      <c r="BP253" s="560"/>
      <c r="BQ253" s="565"/>
      <c r="BR253" s="565"/>
      <c r="BS253" s="565"/>
      <c r="BT253" s="565"/>
    </row>
    <row r="254" spans="1:72" s="44" customFormat="1">
      <c r="A254" s="439">
        <f>Bobot!P174</f>
        <v>0</v>
      </c>
      <c r="B254" s="567"/>
      <c r="C254" s="567"/>
      <c r="D254" s="567"/>
      <c r="E254" s="567"/>
      <c r="F254" s="563"/>
      <c r="G254" s="563"/>
      <c r="H254" s="564"/>
      <c r="I254" s="564"/>
      <c r="J254" s="20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31"/>
      <c r="BN254" s="560"/>
      <c r="BO254" s="560"/>
      <c r="BP254" s="560"/>
      <c r="BQ254" s="560"/>
      <c r="BR254" s="560"/>
      <c r="BS254" s="560"/>
      <c r="BT254" s="560"/>
    </row>
    <row r="255" spans="1:72" s="44" customFormat="1">
      <c r="A255" s="439">
        <f>Bobot!P175</f>
        <v>0</v>
      </c>
      <c r="B255" s="567"/>
      <c r="C255" s="567"/>
      <c r="D255" s="567"/>
      <c r="E255" s="567"/>
      <c r="F255" s="563"/>
      <c r="G255" s="563"/>
      <c r="H255" s="564"/>
      <c r="I255" s="564"/>
      <c r="J255" s="20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560"/>
      <c r="BN255" s="21"/>
      <c r="BO255" s="560"/>
      <c r="BP255" s="31"/>
      <c r="BQ255" s="560"/>
      <c r="BR255" s="560"/>
      <c r="BS255" s="560"/>
      <c r="BT255" s="560"/>
    </row>
    <row r="256" spans="1:72" s="44" customFormat="1">
      <c r="A256" s="439">
        <f>Bobot!P176</f>
        <v>0</v>
      </c>
      <c r="B256" s="567"/>
      <c r="C256" s="567"/>
      <c r="D256" s="567"/>
      <c r="E256" s="567"/>
      <c r="F256" s="563"/>
      <c r="G256" s="563"/>
      <c r="H256" s="564"/>
      <c r="I256" s="564"/>
      <c r="J256" s="20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31"/>
      <c r="BP256" s="31"/>
      <c r="BQ256" s="560"/>
      <c r="BR256" s="560"/>
      <c r="BS256" s="560"/>
      <c r="BT256" s="560"/>
    </row>
    <row r="257" spans="1:72" s="44" customFormat="1">
      <c r="A257" s="439">
        <f>Bobot!P177</f>
        <v>0</v>
      </c>
      <c r="B257" s="567"/>
      <c r="C257" s="567"/>
      <c r="D257" s="567"/>
      <c r="E257" s="567"/>
      <c r="F257" s="563"/>
      <c r="G257" s="563"/>
      <c r="H257" s="564"/>
      <c r="I257" s="564"/>
      <c r="J257" s="20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31"/>
      <c r="BP257" s="560"/>
      <c r="BQ257" s="31"/>
      <c r="BR257" s="31"/>
      <c r="BS257" s="31"/>
      <c r="BT257" s="31"/>
    </row>
    <row r="258" spans="1:72" s="44" customFormat="1">
      <c r="A258" s="439">
        <f>Bobot!P178</f>
        <v>0</v>
      </c>
      <c r="B258" s="567"/>
      <c r="C258" s="567"/>
      <c r="D258" s="567"/>
      <c r="E258" s="567"/>
      <c r="F258" s="563"/>
      <c r="G258" s="563"/>
      <c r="H258" s="564"/>
      <c r="I258" s="564"/>
      <c r="J258" s="20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560"/>
      <c r="BP258" s="21"/>
      <c r="BQ258" s="31"/>
      <c r="BR258" s="31"/>
      <c r="BS258" s="31"/>
      <c r="BT258" s="31"/>
    </row>
    <row r="259" spans="1:72" s="44" customFormat="1">
      <c r="A259" s="439">
        <f>Bobot!P179</f>
        <v>0</v>
      </c>
      <c r="B259" s="567"/>
      <c r="C259" s="567"/>
      <c r="D259" s="567"/>
      <c r="E259" s="567"/>
      <c r="F259" s="563"/>
      <c r="G259" s="563"/>
      <c r="H259" s="564"/>
      <c r="I259" s="564"/>
      <c r="J259" s="20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560"/>
      <c r="BR259" s="560"/>
      <c r="BS259" s="560"/>
      <c r="BT259" s="560"/>
    </row>
    <row r="260" spans="1:72" s="44" customFormat="1">
      <c r="A260" s="439">
        <f>Bobot!P180</f>
        <v>0</v>
      </c>
      <c r="B260" s="567"/>
      <c r="C260" s="567"/>
      <c r="D260" s="567"/>
      <c r="E260" s="567"/>
      <c r="F260" s="563"/>
      <c r="G260" s="563"/>
      <c r="H260" s="564"/>
      <c r="I260" s="564"/>
      <c r="J260" s="20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</row>
    <row r="261" spans="1:72" s="44" customFormat="1">
      <c r="A261" s="439" t="e">
        <f>Bobot!#REF!</f>
        <v>#REF!</v>
      </c>
      <c r="B261" s="567"/>
      <c r="C261" s="567"/>
      <c r="D261" s="567"/>
      <c r="E261" s="567"/>
      <c r="F261" s="563"/>
      <c r="G261" s="563"/>
      <c r="H261" s="564"/>
      <c r="I261" s="564"/>
      <c r="J261" s="20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</row>
    <row r="262" spans="1:72" s="560" customFormat="1">
      <c r="A262" s="439" t="e">
        <f>Bobot!#REF!</f>
        <v>#REF!</v>
      </c>
      <c r="B262" s="568"/>
      <c r="C262" s="568"/>
      <c r="D262" s="568"/>
      <c r="E262" s="568"/>
      <c r="F262" s="563"/>
      <c r="G262" s="563"/>
      <c r="H262" s="564"/>
      <c r="I262" s="564"/>
      <c r="J262" s="20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</row>
    <row r="263" spans="1:72" s="31" customFormat="1">
      <c r="A263" s="439" t="e">
        <f>Bobot!#REF!</f>
        <v>#REF!</v>
      </c>
      <c r="B263" s="568"/>
      <c r="C263" s="568"/>
      <c r="D263" s="568"/>
      <c r="E263" s="568"/>
      <c r="F263" s="563"/>
      <c r="G263" s="563"/>
      <c r="H263" s="564"/>
      <c r="I263" s="564"/>
      <c r="J263" s="20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</row>
    <row r="264" spans="1:72" s="31" customFormat="1">
      <c r="A264" s="439" t="e">
        <f>Bobot!#REF!</f>
        <v>#REF!</v>
      </c>
      <c r="B264" s="568"/>
      <c r="C264" s="568"/>
      <c r="D264" s="568"/>
      <c r="E264" s="568"/>
      <c r="F264" s="563"/>
      <c r="G264" s="563"/>
      <c r="H264" s="564"/>
      <c r="I264" s="564"/>
      <c r="J264" s="20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</row>
    <row r="265" spans="1:72" s="560" customFormat="1">
      <c r="A265" s="439" t="e">
        <f>Bobot!#REF!</f>
        <v>#REF!</v>
      </c>
      <c r="B265" s="568"/>
      <c r="C265" s="568"/>
      <c r="D265" s="568"/>
      <c r="E265" s="568"/>
      <c r="F265" s="563"/>
      <c r="G265" s="563"/>
      <c r="H265" s="564"/>
      <c r="I265" s="564"/>
      <c r="J265" s="20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</row>
    <row r="266" spans="1:72" s="565" customFormat="1">
      <c r="A266" s="439" t="e">
        <f>Bobot!#REF!</f>
        <v>#REF!</v>
      </c>
      <c r="B266" s="564"/>
      <c r="C266" s="564"/>
      <c r="D266" s="564"/>
      <c r="E266" s="564"/>
      <c r="F266" s="563"/>
      <c r="G266" s="563"/>
      <c r="H266" s="564"/>
      <c r="I266" s="564"/>
      <c r="J266" s="20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</row>
    <row r="267" spans="1:72" s="565" customFormat="1">
      <c r="A267" s="439" t="e">
        <f>Bobot!#REF!</f>
        <v>#REF!</v>
      </c>
      <c r="B267" s="564"/>
      <c r="C267" s="564"/>
      <c r="D267" s="564"/>
      <c r="E267" s="564"/>
      <c r="F267" s="563"/>
      <c r="G267" s="563"/>
      <c r="H267" s="564"/>
      <c r="I267" s="564"/>
      <c r="J267" s="20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</row>
    <row r="268" spans="1:72" s="560" customFormat="1">
      <c r="A268" s="439" t="e">
        <f>Bobot!#REF!</f>
        <v>#REF!</v>
      </c>
      <c r="B268" s="568"/>
      <c r="C268" s="568"/>
      <c r="D268" s="568"/>
      <c r="E268" s="568"/>
      <c r="F268" s="563"/>
      <c r="G268" s="563"/>
      <c r="H268" s="564"/>
      <c r="I268" s="564"/>
      <c r="J268" s="20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</row>
    <row r="269" spans="1:72" s="560" customFormat="1">
      <c r="A269" s="439" t="e">
        <f>Bobot!#REF!</f>
        <v>#REF!</v>
      </c>
      <c r="B269" s="568"/>
      <c r="C269" s="568"/>
      <c r="D269" s="568"/>
      <c r="E269" s="568"/>
      <c r="F269" s="563"/>
      <c r="G269" s="563"/>
      <c r="H269" s="564"/>
      <c r="I269" s="564"/>
      <c r="J269" s="20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</row>
    <row r="270" spans="1:72" s="560" customFormat="1">
      <c r="A270" s="439" t="e">
        <f>Bobot!#REF!</f>
        <v>#REF!</v>
      </c>
      <c r="B270" s="568"/>
      <c r="C270" s="568"/>
      <c r="D270" s="568"/>
      <c r="E270" s="568"/>
      <c r="F270" s="563"/>
      <c r="G270" s="563"/>
      <c r="H270" s="564"/>
      <c r="I270" s="564"/>
      <c r="J270" s="20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</row>
    <row r="271" spans="1:72" s="31" customFormat="1">
      <c r="A271" s="439" t="e">
        <f>Bobot!#REF!</f>
        <v>#REF!</v>
      </c>
      <c r="B271" s="568"/>
      <c r="C271" s="568"/>
      <c r="D271" s="568"/>
      <c r="E271" s="568"/>
      <c r="F271" s="563"/>
      <c r="G271" s="563"/>
      <c r="H271" s="564"/>
      <c r="I271" s="564"/>
      <c r="J271" s="20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</row>
    <row r="272" spans="1:72" s="31" customFormat="1">
      <c r="A272" s="439" t="e">
        <f>Bobot!#REF!</f>
        <v>#REF!</v>
      </c>
      <c r="B272" s="568"/>
      <c r="C272" s="568"/>
      <c r="D272" s="568"/>
      <c r="E272" s="568"/>
      <c r="F272" s="563"/>
      <c r="G272" s="563"/>
      <c r="H272" s="564"/>
      <c r="I272" s="564"/>
      <c r="J272" s="20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</row>
    <row r="273" spans="1:72" s="560" customFormat="1">
      <c r="A273" s="439" t="e">
        <f>Bobot!#REF!</f>
        <v>#REF!</v>
      </c>
      <c r="B273" s="568"/>
      <c r="C273" s="568"/>
      <c r="D273" s="568"/>
      <c r="E273" s="568"/>
      <c r="F273" s="563"/>
      <c r="G273" s="563"/>
      <c r="H273" s="564"/>
      <c r="I273" s="564"/>
      <c r="J273" s="20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</row>
    <row r="274" spans="1:72">
      <c r="A274" s="439" t="e">
        <f>Bobot!#REF!</f>
        <v>#REF!</v>
      </c>
    </row>
    <row r="275" spans="1:72">
      <c r="A275" s="439" t="e">
        <f>Bobot!#REF!</f>
        <v>#REF!</v>
      </c>
    </row>
    <row r="276" spans="1:72">
      <c r="A276" s="439" t="e">
        <f>Bobot!#REF!</f>
        <v>#REF!</v>
      </c>
    </row>
    <row r="277" spans="1:72">
      <c r="A277" s="439" t="e">
        <f>Bobot!#REF!</f>
        <v>#REF!</v>
      </c>
    </row>
    <row r="278" spans="1:72">
      <c r="A278" s="439" t="e">
        <f>Bobot!#REF!</f>
        <v>#REF!</v>
      </c>
    </row>
    <row r="279" spans="1:72">
      <c r="A279" s="439" t="e">
        <f>Bobot!#REF!</f>
        <v>#REF!</v>
      </c>
    </row>
    <row r="280" spans="1:72">
      <c r="A280" s="439" t="e">
        <f>Bobot!#REF!</f>
        <v>#REF!</v>
      </c>
    </row>
    <row r="281" spans="1:72">
      <c r="A281" s="439" t="e">
        <f>Bobot!#REF!</f>
        <v>#REF!</v>
      </c>
    </row>
    <row r="282" spans="1:72">
      <c r="A282" s="439" t="e">
        <f>Bobot!#REF!</f>
        <v>#REF!</v>
      </c>
    </row>
    <row r="283" spans="1:72">
      <c r="A283" s="439" t="e">
        <f>Bobot!#REF!</f>
        <v>#REF!</v>
      </c>
    </row>
    <row r="284" spans="1:72">
      <c r="A284" s="439" t="e">
        <f>Bobot!#REF!</f>
        <v>#REF!</v>
      </c>
    </row>
    <row r="285" spans="1:72">
      <c r="A285" s="439" t="e">
        <f>Bobot!#REF!</f>
        <v>#REF!</v>
      </c>
    </row>
    <row r="286" spans="1:72">
      <c r="A286" s="439" t="e">
        <f>Bobot!#REF!</f>
        <v>#REF!</v>
      </c>
    </row>
    <row r="287" spans="1:72">
      <c r="A287" s="439" t="e">
        <f>Bobot!#REF!</f>
        <v>#REF!</v>
      </c>
    </row>
    <row r="288" spans="1:72">
      <c r="A288" s="439" t="e">
        <f>Bobot!#REF!</f>
        <v>#REF!</v>
      </c>
    </row>
    <row r="289" spans="1:1">
      <c r="A289" s="439" t="e">
        <f>Bobot!#REF!</f>
        <v>#REF!</v>
      </c>
    </row>
    <row r="290" spans="1:1">
      <c r="A290" s="439" t="e">
        <f>Bobot!#REF!</f>
        <v>#REF!</v>
      </c>
    </row>
    <row r="291" spans="1:1">
      <c r="A291" s="439" t="e">
        <f>Bobot!#REF!</f>
        <v>#REF!</v>
      </c>
    </row>
    <row r="292" spans="1:1">
      <c r="A292" s="439" t="e">
        <f>Bobot!#REF!</f>
        <v>#REF!</v>
      </c>
    </row>
    <row r="293" spans="1:1">
      <c r="A293" s="439" t="e">
        <f>Bobot!#REF!</f>
        <v>#REF!</v>
      </c>
    </row>
    <row r="294" spans="1:1">
      <c r="A294" s="439" t="e">
        <f>Bobot!#REF!</f>
        <v>#REF!</v>
      </c>
    </row>
    <row r="295" spans="1:1">
      <c r="A295" s="439" t="e">
        <f>Bobot!#REF!</f>
        <v>#REF!</v>
      </c>
    </row>
    <row r="296" spans="1:1">
      <c r="A296" s="439" t="e">
        <f>Bobot!#REF!</f>
        <v>#REF!</v>
      </c>
    </row>
    <row r="297" spans="1:1">
      <c r="A297" s="439" t="e">
        <f>Bobot!#REF!</f>
        <v>#REF!</v>
      </c>
    </row>
    <row r="298" spans="1:1">
      <c r="A298" s="439" t="e">
        <f>Bobot!#REF!</f>
        <v>#REF!</v>
      </c>
    </row>
    <row r="299" spans="1:1">
      <c r="A299" s="439" t="e">
        <f>Bobot!#REF!</f>
        <v>#REF!</v>
      </c>
    </row>
    <row r="300" spans="1:1">
      <c r="A300" s="439" t="e">
        <f>Bobot!#REF!</f>
        <v>#REF!</v>
      </c>
    </row>
    <row r="301" spans="1:1">
      <c r="A301" s="439" t="e">
        <f>Bobot!#REF!</f>
        <v>#REF!</v>
      </c>
    </row>
    <row r="302" spans="1:1">
      <c r="A302" s="439" t="e">
        <f>Bobot!#REF!</f>
        <v>#REF!</v>
      </c>
    </row>
    <row r="303" spans="1:1">
      <c r="A303" s="439" t="e">
        <f>Bobot!#REF!</f>
        <v>#REF!</v>
      </c>
    </row>
    <row r="304" spans="1:1">
      <c r="A304" s="439" t="e">
        <f>Bobot!#REF!</f>
        <v>#REF!</v>
      </c>
    </row>
    <row r="305" spans="1:1">
      <c r="A305" s="439" t="e">
        <f>Bobot!#REF!</f>
        <v>#REF!</v>
      </c>
    </row>
    <row r="306" spans="1:1">
      <c r="A306" s="439" t="e">
        <f>Bobot!#REF!</f>
        <v>#REF!</v>
      </c>
    </row>
    <row r="307" spans="1:1">
      <c r="A307" s="439" t="e">
        <f>Bobot!#REF!</f>
        <v>#REF!</v>
      </c>
    </row>
    <row r="308" spans="1:1">
      <c r="A308" s="439" t="e">
        <f>Bobot!#REF!</f>
        <v>#REF!</v>
      </c>
    </row>
    <row r="309" spans="1:1">
      <c r="A309" s="439" t="e">
        <f>Bobot!#REF!</f>
        <v>#REF!</v>
      </c>
    </row>
    <row r="310" spans="1:1">
      <c r="A310" s="439" t="e">
        <f>Bobot!#REF!</f>
        <v>#REF!</v>
      </c>
    </row>
    <row r="311" spans="1:1">
      <c r="A311" s="439" t="e">
        <f>Bobot!#REF!</f>
        <v>#REF!</v>
      </c>
    </row>
    <row r="312" spans="1:1">
      <c r="A312" s="439" t="e">
        <f>Bobot!#REF!</f>
        <v>#REF!</v>
      </c>
    </row>
    <row r="313" spans="1:1">
      <c r="A313" s="439" t="e">
        <f>Bobot!#REF!</f>
        <v>#REF!</v>
      </c>
    </row>
    <row r="314" spans="1:1">
      <c r="A314" s="439" t="e">
        <f>Bobot!#REF!</f>
        <v>#REF!</v>
      </c>
    </row>
    <row r="315" spans="1:1">
      <c r="A315" s="439" t="e">
        <f>Bobot!#REF!</f>
        <v>#REF!</v>
      </c>
    </row>
    <row r="316" spans="1:1">
      <c r="A316" s="439" t="e">
        <f>Bobot!#REF!</f>
        <v>#REF!</v>
      </c>
    </row>
    <row r="317" spans="1:1">
      <c r="A317" s="439" t="e">
        <f>Bobot!#REF!</f>
        <v>#REF!</v>
      </c>
    </row>
    <row r="318" spans="1:1">
      <c r="A318" s="439" t="e">
        <f>Bobot!#REF!</f>
        <v>#REF!</v>
      </c>
    </row>
    <row r="319" spans="1:1">
      <c r="A319" s="439" t="e">
        <f>Bobot!#REF!</f>
        <v>#REF!</v>
      </c>
    </row>
    <row r="320" spans="1:1">
      <c r="A320" s="439" t="e">
        <f>Bobot!#REF!</f>
        <v>#REF!</v>
      </c>
    </row>
    <row r="321" spans="1:1">
      <c r="A321" s="439" t="e">
        <f>Bobot!#REF!</f>
        <v>#REF!</v>
      </c>
    </row>
    <row r="322" spans="1:1">
      <c r="A322" s="439" t="e">
        <f>Bobot!#REF!</f>
        <v>#REF!</v>
      </c>
    </row>
    <row r="323" spans="1:1">
      <c r="A323" s="439" t="e">
        <f>Bobot!#REF!</f>
        <v>#REF!</v>
      </c>
    </row>
    <row r="324" spans="1:1">
      <c r="A324" s="439" t="e">
        <f>Bobot!#REF!</f>
        <v>#REF!</v>
      </c>
    </row>
    <row r="325" spans="1:1">
      <c r="A325" s="439" t="e">
        <f>Bobot!#REF!</f>
        <v>#REF!</v>
      </c>
    </row>
    <row r="326" spans="1:1">
      <c r="A326" s="439" t="e">
        <f>Bobot!#REF!</f>
        <v>#REF!</v>
      </c>
    </row>
    <row r="327" spans="1:1">
      <c r="A327" s="439" t="e">
        <f>Bobot!#REF!</f>
        <v>#REF!</v>
      </c>
    </row>
    <row r="328" spans="1:1">
      <c r="A328" s="439" t="e">
        <f>Bobot!#REF!</f>
        <v>#REF!</v>
      </c>
    </row>
    <row r="329" spans="1:1">
      <c r="A329" s="439" t="e">
        <f>Bobot!#REF!</f>
        <v>#REF!</v>
      </c>
    </row>
    <row r="330" spans="1:1">
      <c r="A330" s="439" t="e">
        <f>Bobot!#REF!</f>
        <v>#REF!</v>
      </c>
    </row>
    <row r="331" spans="1:1">
      <c r="A331" s="439" t="e">
        <f>Bobot!#REF!</f>
        <v>#REF!</v>
      </c>
    </row>
    <row r="332" spans="1:1">
      <c r="A332" s="439" t="e">
        <f>Bobot!#REF!</f>
        <v>#REF!</v>
      </c>
    </row>
    <row r="333" spans="1:1">
      <c r="A333" s="439" t="e">
        <f>Bobot!#REF!</f>
        <v>#REF!</v>
      </c>
    </row>
    <row r="334" spans="1:1">
      <c r="A334" s="439" t="e">
        <f>Bobot!#REF!</f>
        <v>#REF!</v>
      </c>
    </row>
    <row r="335" spans="1:1">
      <c r="A335" s="439" t="e">
        <f>Bobot!#REF!</f>
        <v>#REF!</v>
      </c>
    </row>
    <row r="336" spans="1:1">
      <c r="A336" s="439" t="e">
        <f>Bobot!#REF!</f>
        <v>#REF!</v>
      </c>
    </row>
    <row r="337" spans="1:1">
      <c r="A337" s="439" t="e">
        <f>Bobot!#REF!</f>
        <v>#REF!</v>
      </c>
    </row>
    <row r="338" spans="1:1">
      <c r="A338" s="439" t="e">
        <f>Bobot!#REF!</f>
        <v>#REF!</v>
      </c>
    </row>
    <row r="339" spans="1:1">
      <c r="A339" s="439" t="e">
        <f>Bobot!#REF!</f>
        <v>#REF!</v>
      </c>
    </row>
    <row r="340" spans="1:1">
      <c r="A340" s="439" t="e">
        <f>Bobot!#REF!</f>
        <v>#REF!</v>
      </c>
    </row>
    <row r="341" spans="1:1">
      <c r="A341" s="439" t="e">
        <f>Bobot!#REF!</f>
        <v>#REF!</v>
      </c>
    </row>
    <row r="342" spans="1:1">
      <c r="A342" s="439" t="e">
        <f>Bobot!#REF!</f>
        <v>#REF!</v>
      </c>
    </row>
    <row r="343" spans="1:1">
      <c r="A343" s="439" t="e">
        <f>Bobot!#REF!</f>
        <v>#REF!</v>
      </c>
    </row>
    <row r="344" spans="1:1">
      <c r="A344" s="439" t="e">
        <f>Bobot!#REF!</f>
        <v>#REF!</v>
      </c>
    </row>
    <row r="345" spans="1:1">
      <c r="A345" s="439" t="e">
        <f>Bobot!#REF!</f>
        <v>#REF!</v>
      </c>
    </row>
    <row r="346" spans="1:1">
      <c r="A346" s="439" t="e">
        <f>Bobot!#REF!</f>
        <v>#REF!</v>
      </c>
    </row>
    <row r="347" spans="1:1">
      <c r="A347" s="439" t="e">
        <f>Bobot!#REF!</f>
        <v>#REF!</v>
      </c>
    </row>
    <row r="348" spans="1:1">
      <c r="A348" s="439" t="e">
        <f>Bobot!#REF!</f>
        <v>#REF!</v>
      </c>
    </row>
    <row r="349" spans="1:1">
      <c r="A349" s="439" t="e">
        <f>Bobot!#REF!</f>
        <v>#REF!</v>
      </c>
    </row>
  </sheetData>
  <sheetProtection algorithmName="SHA-512" hashValue="TvVxxPlEryhtYTOgzTWuaDz2xt9JagqwpbJxf8WOUXko9pOlLW7WisZUjsFaTP3vZRJdXQ3kaXFfvJmjpcBwqw==" saltValue="bB89XkcI1PtWRFdBmJFERQ==" spinCount="100000" sheet="1" objects="1" scenarios="1"/>
  <mergeCells count="1">
    <mergeCell ref="K7:L7"/>
  </mergeCells>
  <conditionalFormatting sqref="J16:J30">
    <cfRule type="expression" dxfId="3" priority="4">
      <formula>I16&lt;&gt;J16</formula>
    </cfRule>
  </conditionalFormatting>
  <conditionalFormatting sqref="J32:J33 J36:J41 J43:J50">
    <cfRule type="expression" dxfId="2" priority="3">
      <formula>I32&lt;&gt;J32</formula>
    </cfRule>
  </conditionalFormatting>
  <conditionalFormatting sqref="J55:J60 J62:J67 J69:J77 J79:J81 J86:J87 J89:J91 J93:J101 J103:J104 J109:J117 J119:J122 J124:J127 J129:J131 J133:J140 J142:J144">
    <cfRule type="expression" dxfId="1" priority="2">
      <formula>I55&lt;&gt;J55</formula>
    </cfRule>
  </conditionalFormatting>
  <conditionalFormatting sqref="J146:J155">
    <cfRule type="expression" dxfId="0" priority="1">
      <formula>I146&lt;&gt;J146</formula>
    </cfRule>
  </conditionalFormatting>
  <dataValidations count="1">
    <dataValidation type="list" allowBlank="1" showInputMessage="1" showErrorMessage="1" sqref="K7:L7" xr:uid="{008E4B46-8EA0-4001-9916-3E957D738CBF}">
      <formula1>$N$4:$N$6</formula1>
    </dataValidation>
  </dataValidations>
  <pageMargins left="0.7" right="0.7" top="0.75" bottom="0.75" header="0.3" footer="0.3"/>
  <pageSetup paperSize="9" scale="28" orientation="portrait" r:id="rId1"/>
  <rowBreaks count="3" manualBreakCount="3">
    <brk id="86" max="16383" man="1"/>
    <brk id="162" max="16383" man="1"/>
    <brk id="187" max="16383" man="1"/>
  </rowBreaks>
  <ignoredErrors>
    <ignoredError sqref="F44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C3:R27"/>
  <sheetViews>
    <sheetView topLeftCell="G34" zoomScale="65" workbookViewId="0"/>
  </sheetViews>
  <sheetFormatPr defaultColWidth="8.81640625" defaultRowHeight="14.5"/>
  <sheetData>
    <row r="3" spans="3:18" ht="20">
      <c r="C3" s="606" t="s">
        <v>367</v>
      </c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/>
      <c r="P3" s="606"/>
      <c r="Q3" s="606"/>
      <c r="R3" s="606"/>
    </row>
    <row r="27" spans="3:18" ht="20">
      <c r="C27" s="606" t="s">
        <v>368</v>
      </c>
      <c r="D27" s="606"/>
      <c r="E27" s="606"/>
      <c r="F27" s="606"/>
      <c r="G27" s="606"/>
      <c r="H27" s="606"/>
      <c r="I27" s="606"/>
      <c r="J27" s="606"/>
      <c r="K27" s="606"/>
      <c r="L27" s="606"/>
      <c r="M27" s="606"/>
      <c r="N27" s="606"/>
      <c r="O27" s="606"/>
      <c r="P27" s="606"/>
      <c r="Q27" s="606"/>
      <c r="R27" s="606"/>
    </row>
  </sheetData>
  <sheetProtection algorithmName="SHA-512" hashValue="6xTpqMUeWPdge5Y4zzND+eydkup/b4WrPRIVkXuYRY0Lkf9f0P4rBd+OiKYVPs9jQU/6OYi7+l655u+DLehCqQ==" saltValue="Yokr5PjCYUrLBssHoJAFqg==" spinCount="100000" sheet="1" objects="1" scenarios="1"/>
  <mergeCells count="2">
    <mergeCell ref="C3:R3"/>
    <mergeCell ref="C27:R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Header &amp; Notes</vt:lpstr>
      <vt:lpstr>Input Bank</vt:lpstr>
      <vt:lpstr>Bobot</vt:lpstr>
      <vt:lpstr>SPM Skenario Dasar</vt:lpstr>
      <vt:lpstr>SPM Skenario 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Djono.Subagjo</dc:creator>
  <cp:keywords/>
  <dc:description/>
  <cp:lastModifiedBy>Linati</cp:lastModifiedBy>
  <cp:lastPrinted>2018-01-05T16:13:01Z</cp:lastPrinted>
  <dcterms:created xsi:type="dcterms:W3CDTF">2017-07-04T16:09:32Z</dcterms:created>
  <dcterms:modified xsi:type="dcterms:W3CDTF">2026-01-15T07:05:06Z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jono Subagjo">
    <vt:lpwstr>0</vt:lpwstr>
  </property>
  <property fmtid="{D5CDD505-2E9C-101B-9397-08002B2CF9AE}" pid="3" name="MSIP_Label_9e1e58c1-766d-4ff4-9619-b604fc37898b_Enabled">
    <vt:lpwstr>true</vt:lpwstr>
  </property>
  <property fmtid="{D5CDD505-2E9C-101B-9397-08002B2CF9AE}" pid="4" name="MSIP_Label_9e1e58c1-766d-4ff4-9619-b604fc37898b_SetDate">
    <vt:lpwstr>2025-12-26T14:52:03Z</vt:lpwstr>
  </property>
  <property fmtid="{D5CDD505-2E9C-101B-9397-08002B2CF9AE}" pid="5" name="MSIP_Label_9e1e58c1-766d-4ff4-9619-b604fc37898b_Method">
    <vt:lpwstr>Standard</vt:lpwstr>
  </property>
  <property fmtid="{D5CDD505-2E9C-101B-9397-08002B2CF9AE}" pid="6" name="MSIP_Label_9e1e58c1-766d-4ff4-9619-b604fc37898b_Name">
    <vt:lpwstr>Internal Use</vt:lpwstr>
  </property>
  <property fmtid="{D5CDD505-2E9C-101B-9397-08002B2CF9AE}" pid="7" name="MSIP_Label_9e1e58c1-766d-4ff4-9619-b604fc37898b_SiteId">
    <vt:lpwstr>e3ff91d8-34c8-4b15-a0b4-18910a6ac575</vt:lpwstr>
  </property>
  <property fmtid="{D5CDD505-2E9C-101B-9397-08002B2CF9AE}" pid="8" name="MSIP_Label_9e1e58c1-766d-4ff4-9619-b604fc37898b_ActionId">
    <vt:lpwstr>5ce70c51-e96d-4f3b-b0f5-b9d107bbb22b</vt:lpwstr>
  </property>
  <property fmtid="{D5CDD505-2E9C-101B-9397-08002B2CF9AE}" pid="9" name="MSIP_Label_9e1e58c1-766d-4ff4-9619-b604fc37898b_ContentBits">
    <vt:lpwstr>0</vt:lpwstr>
  </property>
  <property fmtid="{D5CDD505-2E9C-101B-9397-08002B2CF9AE}" pid="10" name="MSIP_Label_9e1e58c1-766d-4ff4-9619-b604fc37898b_Tag">
    <vt:lpwstr>10, 3, 0, 1</vt:lpwstr>
  </property>
</Properties>
</file>